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_Diego_Avila\1.Backup_Diego_Avila\A_Diego\RMS\Reporte_Diario\Reporte_CheckIn\2025\9_Septiembre\"/>
    </mc:Choice>
  </mc:AlternateContent>
  <xr:revisionPtr revIDLastSave="0" documentId="13_ncr:1_{8F6C4075-6DBA-4360-9014-3C054CB0F347}" xr6:coauthVersionLast="47" xr6:coauthVersionMax="47" xr10:uidLastSave="{00000000-0000-0000-0000-000000000000}"/>
  <bookViews>
    <workbookView showSheetTabs="0" xWindow="28692" yWindow="960" windowWidth="29016" windowHeight="15696" tabRatio="690" firstSheet="5" activeTab="7" xr2:uid="{00000000-000D-0000-FFFF-FFFF00000000}"/>
  </bookViews>
  <sheets>
    <sheet name="Estructura con CM" sheetId="23" r:id="rId1"/>
    <sheet name="Estructura SR_CM" sheetId="22" r:id="rId2"/>
    <sheet name="Estructura" sheetId="21" r:id="rId3"/>
    <sheet name="BDD" sheetId="1" r:id="rId4"/>
    <sheet name="RMS_Check_In_Out" sheetId="13" r:id="rId5"/>
    <sheet name="Leave In Approval" sheetId="24" r:id="rId6"/>
    <sheet name="Leave" sheetId="20" r:id="rId7"/>
    <sheet name="Home" sheetId="5" r:id="rId8"/>
    <sheet name="Sin Registro (In - Out)" sheetId="3" r:id="rId9"/>
    <sheet name="Sin Registro (out)" sheetId="8" r:id="rId10"/>
    <sheet name="LeaveSummary" sheetId="16" r:id="rId11"/>
    <sheet name="Tiempo" sheetId="9" r:id="rId12"/>
    <sheet name="Justificar" sheetId="10" r:id="rId13"/>
    <sheet name="Hoja1" sheetId="14" r:id="rId14"/>
    <sheet name="hiddenSheet" sheetId="2" state="veryHidden" r:id="rId15"/>
  </sheets>
  <definedNames>
    <definedName name="_xlnm._FilterDatabase" localSheetId="13" hidden="1">Hoja1!$A$1:$I$601</definedName>
    <definedName name="DatosExternos_1" localSheetId="3" hidden="1">BDD!$A$1:$I$773</definedName>
    <definedName name="DatosExternos_1" localSheetId="6" hidden="1">Leave!$A$1:$K$7900</definedName>
    <definedName name="DatosExternos_1" localSheetId="4" hidden="1">RMS_Check_In_Out!$A$1:$D$593</definedName>
    <definedName name="DatosExternos_2" localSheetId="2" hidden="1">Estructura!$A$1:$F$716</definedName>
    <definedName name="DatosExternos_2" localSheetId="5" hidden="1">'Leave In Approval'!$A$1:$K$465</definedName>
    <definedName name="DatosExternos_3" localSheetId="1" hidden="1">'Estructura SR_CM'!$A$1:$F$94</definedName>
    <definedName name="DatosExternos_4" localSheetId="0" hidden="1">'Estructura con CM'!$A$1:$B$809</definedName>
    <definedName name="No_cumple_el_Tiempo">BDD!$AF$2:$AF$3</definedName>
    <definedName name="No_Realizo_Salida">BDD!$AE$2:$AE$4</definedName>
    <definedName name="SegmentaciónDeDatos_Canal">#N/A</definedName>
    <definedName name="SegmentaciónDeDatos_Canal1">#N/A</definedName>
    <definedName name="SegmentaciónDeDatos_Canal2">#N/A</definedName>
    <definedName name="SegmentaciónDeDatos_Canal3">#N/A</definedName>
    <definedName name="SegmentaciónDeDatos_Canal4">#N/A</definedName>
    <definedName name="SegmentaciónDeDatos_CM">#N/A</definedName>
    <definedName name="SegmentaciónDeDatos_Rango">#N/A</definedName>
    <definedName name="SegmentaciónDeDatos_User_Title">#N/A</definedName>
    <definedName name="SegmentaciónDeDatos_User_Title1">#N/A</definedName>
    <definedName name="SegmentaciónDeDatos_User_Title2">#N/A</definedName>
    <definedName name="Sin_Registro_In_Out">BDD!$AD$2:$AD$13</definedName>
  </definedNames>
  <calcPr calcId="191029"/>
  <pivotCaches>
    <pivotCache cacheId="103" r:id="rId16"/>
    <pivotCache cacheId="118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330" i="20" l="1"/>
  <c r="L3331" i="20"/>
  <c r="L3332" i="20"/>
  <c r="L3333" i="20"/>
  <c r="L3334" i="20"/>
  <c r="L3295" i="20"/>
  <c r="L3296" i="20"/>
  <c r="L3297" i="20"/>
  <c r="L2445" i="20"/>
  <c r="L2446" i="20"/>
  <c r="L2624" i="20"/>
  <c r="L2625" i="20"/>
  <c r="L2253" i="20"/>
  <c r="L3400" i="20"/>
  <c r="L3401" i="20"/>
  <c r="L3728" i="20"/>
  <c r="L3729" i="20"/>
  <c r="L5395" i="20"/>
  <c r="L5396" i="20"/>
  <c r="L5397" i="20"/>
  <c r="L5398" i="20"/>
  <c r="L841" i="20"/>
  <c r="L1057" i="20"/>
  <c r="L1058" i="20"/>
  <c r="L1059" i="20"/>
  <c r="L1060" i="20"/>
  <c r="L1061" i="20"/>
  <c r="L640" i="20"/>
  <c r="L641" i="20"/>
  <c r="L5995" i="20"/>
  <c r="L5996" i="20"/>
  <c r="L5997" i="20"/>
  <c r="L5998" i="20"/>
  <c r="L5999" i="20"/>
  <c r="L6000" i="20"/>
  <c r="L7253" i="20"/>
  <c r="L7254" i="20"/>
  <c r="L7255" i="20"/>
  <c r="L7256" i="20"/>
  <c r="L7257" i="20"/>
  <c r="L7258" i="20"/>
  <c r="L7259" i="20"/>
  <c r="L7260" i="20"/>
  <c r="L7261" i="20"/>
  <c r="L2757" i="20"/>
  <c r="L2758" i="20"/>
  <c r="L2759" i="20"/>
  <c r="L2760" i="20"/>
  <c r="L1937" i="20"/>
  <c r="L1938" i="20"/>
  <c r="L1939" i="20"/>
  <c r="L1940" i="20"/>
  <c r="L1941" i="20"/>
  <c r="L5560" i="20"/>
  <c r="L934" i="20"/>
  <c r="L935" i="20"/>
  <c r="L3853" i="20"/>
  <c r="L3854" i="20"/>
  <c r="L3855" i="20"/>
  <c r="L508" i="20"/>
  <c r="L509" i="20"/>
  <c r="L306" i="20"/>
  <c r="L307" i="20"/>
  <c r="L7091" i="20"/>
  <c r="L7219" i="20"/>
  <c r="L7220" i="20"/>
  <c r="L7221" i="20"/>
  <c r="L7222" i="20"/>
  <c r="L6045" i="20"/>
  <c r="L4301" i="20"/>
  <c r="L4302" i="20"/>
  <c r="L6080" i="20"/>
  <c r="L6081" i="20"/>
  <c r="L1653" i="20"/>
  <c r="L1654" i="20"/>
  <c r="L1655" i="20"/>
  <c r="L2595" i="20"/>
  <c r="L2596" i="20"/>
  <c r="L7048" i="20"/>
  <c r="L6123" i="20"/>
  <c r="L6124" i="20"/>
  <c r="L6125" i="20"/>
  <c r="L6126" i="20"/>
  <c r="L6127" i="20"/>
  <c r="L6128" i="20"/>
  <c r="L6129" i="20"/>
  <c r="L6387" i="20"/>
  <c r="L6388" i="20"/>
  <c r="L6882" i="20"/>
  <c r="L6883" i="20"/>
  <c r="L6214" i="20"/>
  <c r="L6778" i="20"/>
  <c r="L6779" i="20"/>
  <c r="L6780" i="20"/>
  <c r="L6781" i="20"/>
  <c r="L678" i="20"/>
  <c r="L679" i="20"/>
  <c r="L429" i="20"/>
  <c r="L430" i="20"/>
  <c r="L431" i="20"/>
  <c r="L432" i="20"/>
  <c r="L433" i="20"/>
  <c r="L4465" i="20"/>
  <c r="L1802" i="20"/>
  <c r="L2477" i="20"/>
  <c r="L2478" i="20"/>
  <c r="L2479" i="20"/>
  <c r="L2480" i="20"/>
  <c r="L2481" i="20"/>
  <c r="L7860" i="20"/>
  <c r="L7861" i="20"/>
  <c r="L7862" i="20"/>
  <c r="L7863" i="20"/>
  <c r="L5515" i="20"/>
  <c r="L5516" i="20"/>
  <c r="L5517" i="20"/>
  <c r="L5518" i="20"/>
  <c r="L5882" i="20"/>
  <c r="L2151" i="20"/>
  <c r="L2152" i="20"/>
  <c r="L2153" i="20"/>
  <c r="L2154" i="20"/>
  <c r="L2155" i="20"/>
  <c r="L550" i="20"/>
  <c r="L7785" i="20"/>
  <c r="L7786" i="20"/>
  <c r="L6105" i="20"/>
  <c r="L6106" i="20"/>
  <c r="L6107" i="20"/>
  <c r="L6108" i="20"/>
  <c r="L6109" i="20"/>
  <c r="L6110" i="20"/>
  <c r="L6405" i="20"/>
  <c r="L6406" i="20"/>
  <c r="L6407" i="20"/>
  <c r="L6408" i="20"/>
  <c r="L6409" i="20"/>
  <c r="L6410" i="20"/>
  <c r="L7262" i="20"/>
  <c r="L7263" i="20"/>
  <c r="L7264" i="20"/>
  <c r="L7265" i="20"/>
  <c r="L7266" i="20"/>
  <c r="L2447" i="20"/>
  <c r="L2448" i="20"/>
  <c r="L3603" i="20"/>
  <c r="L3604" i="20"/>
  <c r="L3605" i="20"/>
  <c r="L3606" i="20"/>
  <c r="L3602" i="20"/>
  <c r="L634" i="20"/>
  <c r="L635" i="20"/>
  <c r="L2780" i="20"/>
  <c r="L2781" i="20"/>
  <c r="L2782" i="20"/>
  <c r="L2783" i="20"/>
  <c r="L1090" i="20"/>
  <c r="L1091" i="20"/>
  <c r="L1092" i="20"/>
  <c r="L6713" i="20"/>
  <c r="L6714" i="20"/>
  <c r="L6715" i="20"/>
  <c r="L6716" i="20"/>
  <c r="L6717" i="20"/>
  <c r="L6718" i="20"/>
  <c r="L6719" i="20"/>
  <c r="L6720" i="20"/>
  <c r="L6176" i="20"/>
  <c r="L6177" i="20"/>
  <c r="L2684" i="20"/>
  <c r="L2685" i="20"/>
  <c r="L2686" i="20"/>
  <c r="L2687" i="20"/>
  <c r="L7463" i="20"/>
  <c r="L7464" i="20"/>
  <c r="L7465" i="20"/>
  <c r="L7466" i="20"/>
  <c r="L7676" i="20"/>
  <c r="L7677" i="20"/>
  <c r="L7678" i="20"/>
  <c r="L7679" i="20"/>
  <c r="L7680" i="20"/>
  <c r="L7681" i="20"/>
  <c r="L6498" i="20"/>
  <c r="L6499" i="20"/>
  <c r="L6500" i="20"/>
  <c r="L6501" i="20"/>
  <c r="L6502" i="20"/>
  <c r="L6503" i="20"/>
  <c r="L2724" i="20"/>
  <c r="L2725" i="20"/>
  <c r="L2726" i="20"/>
  <c r="L4798" i="20"/>
  <c r="L4799" i="20"/>
  <c r="L4800" i="20"/>
  <c r="L4801" i="20"/>
  <c r="L5085" i="20"/>
  <c r="L7375" i="20"/>
  <c r="L7376" i="20"/>
  <c r="L7377" i="20"/>
  <c r="L7378" i="20"/>
  <c r="L7379" i="20"/>
  <c r="L7380" i="20"/>
  <c r="L4143" i="20"/>
  <c r="L4144" i="20"/>
  <c r="L4145" i="20"/>
  <c r="L3174" i="20"/>
  <c r="L1636" i="20"/>
  <c r="L1465" i="20"/>
  <c r="L1497" i="20"/>
  <c r="L1498" i="20"/>
  <c r="L1499" i="20"/>
  <c r="L1500" i="20"/>
  <c r="L1501" i="20"/>
  <c r="L1502" i="20"/>
  <c r="L1503" i="20"/>
  <c r="L2914" i="20"/>
  <c r="L553" i="20"/>
  <c r="L554" i="20"/>
  <c r="L2203" i="20"/>
  <c r="L248" i="20"/>
  <c r="L5038" i="20"/>
  <c r="L7807" i="20"/>
  <c r="L7808" i="20"/>
  <c r="L7809" i="20"/>
  <c r="L7810" i="20"/>
  <c r="L7520" i="20"/>
  <c r="L7521" i="20"/>
  <c r="L7522" i="20"/>
  <c r="L7523" i="20"/>
  <c r="L1251" i="20"/>
  <c r="L1252" i="20"/>
  <c r="L1253" i="20"/>
  <c r="L1254" i="20"/>
  <c r="L3626" i="20"/>
  <c r="L3627" i="20"/>
  <c r="L10" i="20"/>
  <c r="L11" i="20"/>
  <c r="L3112" i="20"/>
  <c r="L450" i="20"/>
  <c r="L451" i="20"/>
  <c r="L5233" i="20"/>
  <c r="L5234" i="20"/>
  <c r="L5235" i="20"/>
  <c r="L4726" i="20"/>
  <c r="L4727" i="20"/>
  <c r="L4728" i="20"/>
  <c r="L4729" i="20"/>
  <c r="L4730" i="20"/>
  <c r="L420" i="20"/>
  <c r="L4415" i="20"/>
  <c r="L2052" i="20"/>
  <c r="L2053" i="20"/>
  <c r="L2054" i="20"/>
  <c r="L2055" i="20"/>
  <c r="L2056" i="20"/>
  <c r="L2057" i="20"/>
  <c r="L3564" i="20"/>
  <c r="L3565" i="20"/>
  <c r="L3566" i="20"/>
  <c r="L2507" i="20"/>
  <c r="L510" i="20"/>
  <c r="L511" i="20"/>
  <c r="L512" i="20"/>
  <c r="L513" i="20"/>
  <c r="L514" i="20"/>
  <c r="L4201" i="20"/>
  <c r="L4202" i="20"/>
  <c r="L4203" i="20"/>
  <c r="L4244" i="20"/>
  <c r="L3656" i="20"/>
  <c r="L3657" i="20"/>
  <c r="L6245" i="20"/>
  <c r="L6246" i="20"/>
  <c r="L6247" i="20"/>
  <c r="L6248" i="20"/>
  <c r="L6249" i="20"/>
  <c r="L5667" i="20"/>
  <c r="L4878" i="20"/>
  <c r="L4879" i="20"/>
  <c r="L4880" i="20"/>
  <c r="L4881" i="20"/>
  <c r="L4882" i="20"/>
  <c r="L364" i="20"/>
  <c r="L365" i="20"/>
  <c r="L6943" i="20"/>
  <c r="L6944" i="20"/>
  <c r="L6945" i="20"/>
  <c r="L6946" i="20"/>
  <c r="L6947" i="20"/>
  <c r="L6948" i="20"/>
  <c r="L6949" i="20"/>
  <c r="L6571" i="20"/>
  <c r="L6618" i="20"/>
  <c r="L6840" i="20"/>
  <c r="L6841" i="20"/>
  <c r="L6842" i="20"/>
  <c r="L6843" i="20"/>
  <c r="L67" i="20"/>
  <c r="L68" i="20"/>
  <c r="L69" i="20"/>
  <c r="L6900" i="20"/>
  <c r="L6901" i="20"/>
  <c r="L6313" i="20"/>
  <c r="L2039" i="20"/>
  <c r="L2040" i="20"/>
  <c r="L2041" i="20"/>
  <c r="L6884" i="20"/>
  <c r="L6885" i="20"/>
  <c r="L6886" i="20"/>
  <c r="L6887" i="20"/>
  <c r="L6888" i="20"/>
  <c r="L2473" i="20"/>
  <c r="L2474" i="20"/>
  <c r="L2475" i="20"/>
  <c r="L1829" i="20"/>
  <c r="L7498" i="20"/>
  <c r="L2333" i="20"/>
  <c r="L2334" i="20"/>
  <c r="L6347" i="20"/>
  <c r="L6348" i="20"/>
  <c r="L6349" i="20"/>
  <c r="L6350" i="20"/>
  <c r="L4246" i="20"/>
  <c r="L4247" i="20"/>
  <c r="L4248" i="20"/>
  <c r="L4249" i="20"/>
  <c r="L4250" i="20"/>
  <c r="L232" i="20"/>
  <c r="L233" i="20"/>
  <c r="L234" i="20"/>
  <c r="L235" i="20"/>
  <c r="L410" i="20"/>
  <c r="L411" i="20"/>
  <c r="L2034" i="20"/>
  <c r="L3677" i="20"/>
  <c r="L3678" i="20"/>
  <c r="L4120" i="20"/>
  <c r="L4121" i="20"/>
  <c r="L696" i="20"/>
  <c r="L697" i="20"/>
  <c r="L698" i="20"/>
  <c r="L4306" i="20"/>
  <c r="L4307" i="20"/>
  <c r="L2462" i="20"/>
  <c r="L3029" i="20"/>
  <c r="L3030" i="20"/>
  <c r="L3031" i="20"/>
  <c r="L3032" i="20"/>
  <c r="L2904" i="20"/>
  <c r="L6389" i="20"/>
  <c r="L6390" i="20"/>
  <c r="L7357" i="20"/>
  <c r="L7358" i="20"/>
  <c r="L6130" i="20"/>
  <c r="L6602" i="20"/>
  <c r="L3468" i="20"/>
  <c r="L3007" i="20"/>
  <c r="L3008" i="20"/>
  <c r="L4907" i="20"/>
  <c r="L4908" i="20"/>
  <c r="L2564" i="20"/>
  <c r="L2565" i="20"/>
  <c r="L6435" i="20"/>
  <c r="L6436" i="20"/>
  <c r="L6437" i="20"/>
  <c r="L6438" i="20"/>
  <c r="L6439" i="20"/>
  <c r="L6440" i="20"/>
  <c r="L6441" i="20"/>
  <c r="L7692" i="20"/>
  <c r="L3183" i="20"/>
  <c r="L5401" i="20"/>
  <c r="L5402" i="20"/>
  <c r="L5403" i="20"/>
  <c r="L5446" i="20"/>
  <c r="L3813" i="20"/>
  <c r="L3814" i="20"/>
  <c r="L3815" i="20"/>
  <c r="L3816" i="20"/>
  <c r="L4528" i="20"/>
  <c r="L3935" i="20"/>
  <c r="L3936" i="20"/>
  <c r="L3937" i="20"/>
  <c r="L3938" i="20"/>
  <c r="L3939" i="20"/>
  <c r="L3940" i="20"/>
  <c r="L3941" i="20"/>
  <c r="L7763" i="20"/>
  <c r="L7764" i="20"/>
  <c r="L5283" i="20"/>
  <c r="L5284" i="20"/>
  <c r="L1345" i="20"/>
  <c r="L1346" i="20"/>
  <c r="L1347" i="20"/>
  <c r="L1689" i="20"/>
  <c r="L1690" i="20"/>
  <c r="L1691" i="20"/>
  <c r="L690" i="20"/>
  <c r="L691" i="20"/>
  <c r="L692" i="20"/>
  <c r="L3917" i="20"/>
  <c r="L3918" i="20"/>
  <c r="L3919" i="20"/>
  <c r="L3920" i="20"/>
  <c r="L3921" i="20"/>
  <c r="L3922" i="20"/>
  <c r="L3923" i="20"/>
  <c r="L5938" i="20"/>
  <c r="L5939" i="20"/>
  <c r="L5940" i="20"/>
  <c r="L827" i="20"/>
  <c r="L828" i="20"/>
  <c r="L7322" i="20"/>
  <c r="L7323" i="20"/>
  <c r="L7324" i="20"/>
  <c r="L7325" i="20"/>
  <c r="L213" i="20"/>
  <c r="L3841" i="20"/>
  <c r="L3842" i="20"/>
  <c r="L2004" i="20"/>
  <c r="L7133" i="20"/>
  <c r="L7134" i="20"/>
  <c r="L5640" i="20"/>
  <c r="L5641" i="20"/>
  <c r="L4860" i="20"/>
  <c r="L3364" i="20"/>
  <c r="L3365" i="20"/>
  <c r="L4588" i="20"/>
  <c r="L4589" i="20"/>
  <c r="L4041" i="20"/>
  <c r="L4042" i="20"/>
  <c r="L4043" i="20"/>
  <c r="L4044" i="20"/>
  <c r="L4045" i="20"/>
  <c r="L6698" i="20"/>
  <c r="L6699" i="20"/>
  <c r="L6700" i="20"/>
  <c r="L6701" i="20"/>
  <c r="L6702" i="20"/>
  <c r="L6163" i="20"/>
  <c r="L6164" i="20"/>
  <c r="L6165" i="20"/>
  <c r="L4157" i="20"/>
  <c r="L4158" i="20"/>
  <c r="L4159" i="20"/>
  <c r="L4160" i="20"/>
  <c r="L4161" i="20"/>
  <c r="L4162" i="20"/>
  <c r="L4163" i="20"/>
  <c r="L1517" i="20"/>
  <c r="L1518" i="20"/>
  <c r="L304" i="20"/>
  <c r="L3773" i="20"/>
  <c r="L3774" i="20"/>
  <c r="L5955" i="20"/>
  <c r="L3966" i="20"/>
  <c r="L2076" i="20"/>
  <c r="L2077" i="20"/>
  <c r="L6732" i="20"/>
  <c r="L6733" i="20"/>
  <c r="L7531" i="20"/>
  <c r="L7532" i="20"/>
  <c r="L4619" i="20"/>
  <c r="L2958" i="20"/>
  <c r="L2959" i="20"/>
  <c r="L372" i="20"/>
  <c r="L373" i="20"/>
  <c r="L2223" i="20"/>
  <c r="L5589" i="20"/>
  <c r="L5590" i="20"/>
  <c r="L6857" i="20"/>
  <c r="L6858" i="20"/>
  <c r="L6859" i="20"/>
  <c r="L6860" i="20"/>
  <c r="L6580" i="20"/>
  <c r="L5951" i="20"/>
  <c r="L5091" i="20"/>
  <c r="L5092" i="20"/>
  <c r="L5093" i="20"/>
  <c r="L6370" i="20"/>
  <c r="L6371" i="20"/>
  <c r="L6372" i="20"/>
  <c r="L4266" i="20"/>
  <c r="L2156" i="20"/>
  <c r="L2157" i="20"/>
  <c r="L1048" i="20"/>
  <c r="L4895" i="20"/>
  <c r="L4896" i="20"/>
  <c r="L4897" i="20"/>
  <c r="L4898" i="20"/>
  <c r="L1287" i="20"/>
  <c r="L1288" i="20"/>
  <c r="L1289" i="20"/>
  <c r="L1290" i="20"/>
  <c r="L1291" i="20"/>
  <c r="L1026" i="20"/>
  <c r="L1027" i="20"/>
  <c r="L1215" i="20"/>
  <c r="L542" i="20"/>
  <c r="L543" i="20"/>
  <c r="L1733" i="20"/>
  <c r="L1734" i="20"/>
  <c r="L1735" i="20"/>
  <c r="L2257" i="20"/>
  <c r="L2258" i="20"/>
  <c r="L2259" i="20"/>
  <c r="L2260" i="20"/>
  <c r="L2261" i="20"/>
  <c r="L48" i="20"/>
  <c r="L49" i="20"/>
  <c r="L3700" i="20"/>
  <c r="L3701" i="20"/>
  <c r="L3702" i="20"/>
  <c r="L3986" i="20"/>
  <c r="L3987" i="20"/>
  <c r="L6958" i="20"/>
  <c r="L1298" i="20"/>
  <c r="L1299" i="20"/>
  <c r="L733" i="20"/>
  <c r="L914" i="20"/>
  <c r="L915" i="20"/>
  <c r="L1869" i="20"/>
  <c r="L1870" i="20"/>
  <c r="L1205" i="20"/>
  <c r="L5208" i="20"/>
  <c r="L3087" i="20"/>
  <c r="L3088" i="20"/>
  <c r="L1230" i="20"/>
  <c r="L1231" i="20"/>
  <c r="L7405" i="20"/>
  <c r="L7406" i="20"/>
  <c r="L7407" i="20"/>
  <c r="L7408" i="20"/>
  <c r="L7409" i="20"/>
  <c r="L7410" i="20"/>
  <c r="L6147" i="20"/>
  <c r="L6172" i="20"/>
  <c r="L7092" i="20"/>
  <c r="L7093" i="20"/>
  <c r="L7094" i="20"/>
  <c r="L7095" i="20"/>
  <c r="L7096" i="20"/>
  <c r="L7097" i="20"/>
  <c r="L3871" i="20"/>
  <c r="L3872" i="20"/>
  <c r="L3903" i="20"/>
  <c r="L3904" i="20"/>
  <c r="L1796" i="20"/>
  <c r="L711" i="20"/>
  <c r="L712" i="20"/>
  <c r="L713" i="20"/>
  <c r="L714" i="20"/>
  <c r="L715" i="20"/>
  <c r="L3147" i="20"/>
  <c r="L5750" i="20"/>
  <c r="L5751" i="20"/>
  <c r="L3751" i="20"/>
  <c r="L3752" i="20"/>
  <c r="L2316" i="20"/>
  <c r="L2317" i="20"/>
  <c r="L2318" i="20"/>
  <c r="L2319" i="20"/>
  <c r="L7476" i="20"/>
  <c r="L193" i="20"/>
  <c r="L6411" i="20"/>
  <c r="L6412" i="20"/>
  <c r="L6413" i="20"/>
  <c r="L6414" i="20"/>
  <c r="L6415" i="20"/>
  <c r="L6416" i="20"/>
  <c r="L6417" i="20"/>
  <c r="L5163" i="20"/>
  <c r="L1275" i="20"/>
  <c r="L1276" i="20"/>
  <c r="L1277" i="20"/>
  <c r="L1278" i="20"/>
  <c r="L3429" i="20"/>
  <c r="L5001" i="20"/>
  <c r="L5002" i="20"/>
  <c r="L4711" i="20"/>
  <c r="L4712" i="20"/>
  <c r="L4713" i="20"/>
  <c r="L4714" i="20"/>
  <c r="L4715" i="20"/>
  <c r="L6581" i="20"/>
  <c r="L6582" i="20"/>
  <c r="L6583" i="20"/>
  <c r="L6584" i="20"/>
  <c r="L1524" i="20"/>
  <c r="L159" i="20"/>
  <c r="L4098" i="20"/>
  <c r="L5850" i="20"/>
  <c r="L2703" i="20"/>
  <c r="L4470" i="20"/>
  <c r="L4471" i="20"/>
  <c r="L628" i="20"/>
  <c r="L2358" i="20"/>
  <c r="L6291" i="20"/>
  <c r="L6292" i="20"/>
  <c r="L6058" i="20"/>
  <c r="L7441" i="20"/>
  <c r="L7442" i="20"/>
  <c r="L4460" i="20"/>
  <c r="L5652" i="20"/>
  <c r="L5653" i="20"/>
  <c r="L4179" i="20"/>
  <c r="L4180" i="20"/>
  <c r="L4181" i="20"/>
  <c r="L4182" i="20"/>
  <c r="L4183" i="20"/>
  <c r="L4184" i="20"/>
  <c r="L1810" i="20"/>
  <c r="L1811" i="20"/>
  <c r="L1812" i="20"/>
  <c r="L1813" i="20"/>
  <c r="L1814" i="20"/>
  <c r="L5367" i="20"/>
  <c r="L4772" i="20"/>
  <c r="L4773" i="20"/>
  <c r="L4774" i="20"/>
  <c r="L4327" i="20"/>
  <c r="L4328" i="20"/>
  <c r="L4329" i="20"/>
  <c r="L2451" i="20"/>
  <c r="L2452" i="20"/>
  <c r="L2453" i="20"/>
  <c r="L2454" i="20"/>
  <c r="L146" i="20"/>
  <c r="L147" i="20"/>
  <c r="L148" i="20"/>
  <c r="L2812" i="20"/>
  <c r="L2813" i="20"/>
  <c r="L2814" i="20"/>
  <c r="L2815" i="20"/>
  <c r="L2816" i="20"/>
  <c r="L1468" i="20"/>
  <c r="L4369" i="20"/>
  <c r="L4370" i="20"/>
  <c r="L4371" i="20"/>
  <c r="L4372" i="20"/>
  <c r="L4373" i="20"/>
  <c r="L5961" i="20"/>
  <c r="L7588" i="20"/>
  <c r="L7396" i="20"/>
  <c r="L7397" i="20"/>
  <c r="L7398" i="20"/>
  <c r="L7399" i="20"/>
  <c r="L4446" i="20"/>
  <c r="L4447" i="20"/>
  <c r="L6152" i="20"/>
  <c r="L35" i="20"/>
  <c r="L36" i="20"/>
  <c r="L37" i="20"/>
  <c r="L38" i="20"/>
  <c r="L7749" i="20"/>
  <c r="L7750" i="20"/>
  <c r="L7751" i="20"/>
  <c r="L7752" i="20"/>
  <c r="L323" i="20"/>
  <c r="L324" i="20"/>
  <c r="L325" i="20"/>
  <c r="L326" i="20"/>
  <c r="L7869" i="20"/>
  <c r="L7870" i="20"/>
  <c r="L7871" i="20"/>
  <c r="L3044" i="20"/>
  <c r="L3045" i="20"/>
  <c r="L273" i="20"/>
  <c r="L1124" i="20"/>
  <c r="L2485" i="20"/>
  <c r="L2486" i="20"/>
  <c r="L2487" i="20"/>
  <c r="L2586" i="20"/>
  <c r="L3078" i="20"/>
  <c r="L3079" i="20"/>
  <c r="L5789" i="20"/>
  <c r="L1328" i="20"/>
  <c r="L4956" i="20"/>
  <c r="L5148" i="20"/>
  <c r="L5149" i="20"/>
  <c r="L5150" i="20"/>
  <c r="L5151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393" i="20"/>
  <c r="L7590" i="20"/>
  <c r="L7159" i="20"/>
  <c r="L3227" i="20"/>
  <c r="L3228" i="20"/>
  <c r="L5536" i="20"/>
  <c r="L328" i="20"/>
  <c r="L1835" i="20"/>
  <c r="L1836" i="20"/>
  <c r="L4754" i="20"/>
  <c r="L1910" i="20"/>
  <c r="L1911" i="20"/>
  <c r="L4702" i="20"/>
  <c r="L4703" i="20"/>
  <c r="L4768" i="20"/>
  <c r="L4769" i="20"/>
  <c r="L4770" i="20"/>
  <c r="L4771" i="20"/>
  <c r="L4199" i="20"/>
  <c r="L4200" i="20"/>
  <c r="L7168" i="20"/>
  <c r="L7169" i="20"/>
  <c r="L7170" i="20"/>
  <c r="L2924" i="20"/>
  <c r="L2925" i="20"/>
  <c r="L2926" i="20"/>
  <c r="L2927" i="20"/>
  <c r="L5837" i="20"/>
  <c r="L5838" i="20"/>
  <c r="L5839" i="20"/>
  <c r="L6463" i="20"/>
  <c r="L6464" i="20"/>
  <c r="L5192" i="20"/>
  <c r="L7698" i="20"/>
  <c r="L770" i="20"/>
  <c r="L534" i="20"/>
  <c r="L3586" i="20"/>
  <c r="L5202" i="20"/>
  <c r="L7722" i="20"/>
  <c r="L7723" i="20"/>
  <c r="L6870" i="20"/>
  <c r="L6871" i="20"/>
  <c r="L7494" i="20"/>
  <c r="L876" i="20"/>
  <c r="L877" i="20"/>
  <c r="L878" i="20"/>
  <c r="L879" i="20"/>
  <c r="L4839" i="20"/>
  <c r="L4840" i="20"/>
  <c r="L4841" i="20"/>
  <c r="L4842" i="20"/>
  <c r="L4843" i="20"/>
  <c r="L1932" i="20"/>
  <c r="L4976" i="20"/>
  <c r="L3414" i="20"/>
  <c r="L5611" i="20"/>
  <c r="L5246" i="20"/>
  <c r="L5247" i="20"/>
  <c r="L5248" i="20"/>
  <c r="L5249" i="20"/>
  <c r="L5250" i="20"/>
  <c r="L5251" i="20"/>
  <c r="L4985" i="20"/>
  <c r="L4986" i="20"/>
  <c r="L4966" i="20"/>
  <c r="L783" i="20"/>
  <c r="L6215" i="20"/>
  <c r="L2309" i="20"/>
  <c r="L6065" i="20"/>
  <c r="L5476" i="20"/>
  <c r="L7718" i="20"/>
  <c r="L7719" i="20"/>
  <c r="L4987" i="20"/>
  <c r="L5654" i="20"/>
  <c r="L4988" i="20"/>
  <c r="L6872" i="20"/>
  <c r="L6873" i="20"/>
  <c r="L2449" i="20"/>
  <c r="L2450" i="20"/>
  <c r="L6504" i="20"/>
  <c r="L2320" i="20"/>
  <c r="L2058" i="20"/>
  <c r="L7591" i="20"/>
  <c r="L1255" i="20"/>
  <c r="L1912" i="20"/>
  <c r="L7171" i="20"/>
  <c r="L7043" i="20"/>
  <c r="L194" i="20"/>
  <c r="L5231" i="20"/>
  <c r="L2987" i="20"/>
  <c r="L2988" i="20"/>
  <c r="L2989" i="20"/>
  <c r="L2990" i="20"/>
  <c r="L2991" i="20"/>
  <c r="L7293" i="20"/>
  <c r="L7294" i="20"/>
  <c r="L7295" i="20"/>
  <c r="L7296" i="20"/>
  <c r="L7297" i="20"/>
  <c r="L2503" i="20"/>
  <c r="L4448" i="20"/>
  <c r="L4883" i="20"/>
  <c r="L4204" i="20"/>
  <c r="L535" i="20"/>
  <c r="L6997" i="20"/>
  <c r="L6998" i="20"/>
  <c r="L6999" i="20"/>
  <c r="L2508" i="20"/>
  <c r="L2509" i="20"/>
  <c r="L2510" i="20"/>
  <c r="L515" i="20"/>
  <c r="L2511" i="20"/>
  <c r="L1797" i="20"/>
  <c r="L7019" i="20"/>
  <c r="L2512" i="20"/>
  <c r="L7864" i="20"/>
  <c r="L5519" i="20"/>
  <c r="L6782" i="20"/>
  <c r="L2254" i="20"/>
  <c r="L5193" i="20"/>
  <c r="L5877" i="20"/>
  <c r="L5962" i="20"/>
  <c r="L5963" i="20"/>
  <c r="L6547" i="20"/>
  <c r="L6548" i="20"/>
  <c r="L6549" i="20"/>
  <c r="L6550" i="20"/>
  <c r="L6551" i="20"/>
  <c r="L6552" i="20"/>
  <c r="L6585" i="20"/>
  <c r="L4819" i="20"/>
  <c r="L4820" i="20"/>
  <c r="L4821" i="20"/>
  <c r="L4822" i="20"/>
  <c r="L4823" i="20"/>
  <c r="L5236" i="20"/>
  <c r="L2354" i="20"/>
  <c r="L4336" i="20"/>
  <c r="L716" i="20"/>
  <c r="L3250" i="20"/>
  <c r="L3251" i="20"/>
  <c r="L3252" i="20"/>
  <c r="L3253" i="20"/>
  <c r="L3254" i="20"/>
  <c r="L460" i="20"/>
  <c r="L5833" i="20"/>
  <c r="L461" i="20"/>
  <c r="L5878" i="20"/>
  <c r="L462" i="20"/>
  <c r="L5520" i="20"/>
  <c r="L5521" i="20"/>
  <c r="L5522" i="20"/>
  <c r="L5952" i="20"/>
  <c r="L5953" i="20"/>
  <c r="L3046" i="20"/>
  <c r="L5954" i="20"/>
  <c r="L3047" i="20"/>
  <c r="L1988" i="20"/>
  <c r="L327" i="20"/>
  <c r="L4018" i="20"/>
  <c r="L4019" i="20"/>
  <c r="L4020" i="20"/>
  <c r="L4021" i="20"/>
  <c r="L4022" i="20"/>
  <c r="L4023" i="20"/>
  <c r="L4024" i="20"/>
  <c r="L4025" i="20"/>
  <c r="L4026" i="20"/>
  <c r="L5821" i="20"/>
  <c r="L4164" i="20"/>
  <c r="L4416" i="20"/>
  <c r="L4417" i="20"/>
  <c r="L1891" i="20"/>
  <c r="L4418" i="20"/>
  <c r="L1892" i="20"/>
  <c r="L4419" i="20"/>
  <c r="L1893" i="20"/>
  <c r="L1894" i="20"/>
  <c r="L7515" i="20"/>
  <c r="L1348" i="20"/>
  <c r="L1541" i="20"/>
  <c r="L1542" i="20"/>
  <c r="L1543" i="20"/>
  <c r="L1544" i="20"/>
  <c r="L2059" i="20"/>
  <c r="L6261" i="20"/>
  <c r="L5920" i="20"/>
  <c r="L5921" i="20"/>
  <c r="L1545" i="20"/>
  <c r="L5922" i="20"/>
  <c r="L5923" i="20"/>
  <c r="L3567" i="20"/>
  <c r="L4631" i="20"/>
  <c r="L1279" i="20"/>
  <c r="L4632" i="20"/>
  <c r="L4633" i="20"/>
  <c r="L4634" i="20"/>
  <c r="L4635" i="20"/>
  <c r="L2352" i="20"/>
  <c r="L7113" i="20"/>
  <c r="L2123" i="20"/>
  <c r="L7114" i="20"/>
  <c r="L7115" i="20"/>
  <c r="L7116" i="20"/>
  <c r="L7117" i="20"/>
  <c r="L2124" i="20"/>
  <c r="L2125" i="20"/>
  <c r="L5039" i="20"/>
  <c r="L7356" i="20"/>
  <c r="L4069" i="20"/>
  <c r="L4070" i="20"/>
  <c r="L4071" i="20"/>
  <c r="L4072" i="20"/>
  <c r="L4620" i="20"/>
  <c r="L4621" i="20"/>
  <c r="L7098" i="20"/>
  <c r="L421" i="20"/>
  <c r="L422" i="20"/>
  <c r="L5495" i="20"/>
  <c r="L5496" i="20"/>
  <c r="L7009" i="20"/>
  <c r="L7010" i="20"/>
  <c r="L3730" i="20"/>
  <c r="L882" i="20"/>
  <c r="L3731" i="20"/>
  <c r="L3415" i="20"/>
  <c r="L1924" i="20"/>
  <c r="L883" i="20"/>
  <c r="L3732" i="20"/>
  <c r="L3733" i="20"/>
  <c r="L6465" i="20"/>
  <c r="L5497" i="20"/>
  <c r="L5498" i="20"/>
  <c r="L3924" i="20"/>
  <c r="L6391" i="20"/>
  <c r="L5499" i="20"/>
  <c r="L3734" i="20"/>
  <c r="L4090" i="20"/>
  <c r="L1637" i="20"/>
  <c r="L4091" i="20"/>
  <c r="L2597" i="20"/>
  <c r="L2598" i="20"/>
  <c r="L2599" i="20"/>
  <c r="L2600" i="20"/>
  <c r="L2601" i="20"/>
  <c r="L374" i="20"/>
  <c r="L5110" i="20"/>
  <c r="L7075" i="20"/>
  <c r="L7076" i="20"/>
  <c r="L1859" i="20"/>
  <c r="L2754" i="20"/>
  <c r="L7077" i="20"/>
  <c r="L7078" i="20"/>
  <c r="L1166" i="20"/>
  <c r="L1167" i="20"/>
  <c r="L1168" i="20"/>
  <c r="L1169" i="20"/>
  <c r="L4967" i="20"/>
  <c r="L3459" i="20"/>
  <c r="L4968" i="20"/>
  <c r="L1170" i="20"/>
  <c r="L1171" i="20"/>
  <c r="L1172" i="20"/>
  <c r="L1173" i="20"/>
  <c r="L7359" i="20"/>
  <c r="L2793" i="20"/>
  <c r="L7360" i="20"/>
  <c r="L7079" i="20"/>
  <c r="L7361" i="20"/>
  <c r="L7080" i="20"/>
  <c r="L7362" i="20"/>
  <c r="L2435" i="20"/>
  <c r="L7363" i="20"/>
  <c r="L7081" i="20"/>
  <c r="L7082" i="20"/>
  <c r="L3209" i="20"/>
  <c r="L7083" i="20"/>
  <c r="L2513" i="20"/>
  <c r="L3033" i="20"/>
  <c r="L6166" i="20"/>
  <c r="L3828" i="20"/>
  <c r="L1397" i="20"/>
  <c r="L452" i="20"/>
  <c r="L3829" i="20"/>
  <c r="L3830" i="20"/>
  <c r="L3831" i="20"/>
  <c r="L2455" i="20"/>
  <c r="L5404" i="20"/>
  <c r="L5405" i="20"/>
  <c r="L7049" i="20"/>
  <c r="L7160" i="20"/>
  <c r="L562" i="20"/>
  <c r="L563" i="20"/>
  <c r="L564" i="20"/>
  <c r="L565" i="20"/>
  <c r="L2761" i="20"/>
  <c r="L2762" i="20"/>
  <c r="L566" i="20"/>
  <c r="L567" i="20"/>
  <c r="L5426" i="20"/>
  <c r="L5427" i="20"/>
  <c r="L5428" i="20"/>
  <c r="L5429" i="20"/>
  <c r="L5430" i="20"/>
  <c r="L2230" i="20"/>
  <c r="L2231" i="20"/>
  <c r="L6111" i="20"/>
  <c r="L4251" i="20"/>
  <c r="L4252" i="20"/>
  <c r="L4253" i="20"/>
  <c r="L4254" i="20"/>
  <c r="L4255" i="20"/>
  <c r="L5571" i="20"/>
  <c r="L5718" i="20"/>
  <c r="L5719" i="20"/>
  <c r="L6619" i="20"/>
  <c r="L2385" i="20"/>
  <c r="L2386" i="20"/>
  <c r="L2387" i="20"/>
  <c r="L2388" i="20"/>
  <c r="L5561" i="20"/>
  <c r="L3999" i="20"/>
  <c r="L5562" i="20"/>
  <c r="L5563" i="20"/>
  <c r="L5564" i="20"/>
  <c r="L4000" i="20"/>
  <c r="L5565" i="20"/>
  <c r="L2642" i="20"/>
  <c r="L4001" i="20"/>
  <c r="L2643" i="20"/>
  <c r="L4002" i="20"/>
  <c r="L2644" i="20"/>
  <c r="L2645" i="20"/>
  <c r="L5046" i="20"/>
  <c r="L5047" i="20"/>
  <c r="L5048" i="20"/>
  <c r="L5049" i="20"/>
  <c r="L5050" i="20"/>
  <c r="L749" i="20"/>
  <c r="L750" i="20"/>
  <c r="L680" i="20"/>
  <c r="L681" i="20"/>
  <c r="L682" i="20"/>
  <c r="L842" i="20"/>
  <c r="L6222" i="20"/>
  <c r="L173" i="20"/>
  <c r="L6223" i="20"/>
  <c r="L6224" i="20"/>
  <c r="L174" i="20"/>
  <c r="L6225" i="20"/>
  <c r="L175" i="20"/>
  <c r="L176" i="20"/>
  <c r="L329" i="20"/>
  <c r="L4385" i="20"/>
  <c r="L6364" i="20"/>
  <c r="L4386" i="20"/>
  <c r="L177" i="20"/>
  <c r="L3287" i="20"/>
  <c r="L3288" i="20"/>
  <c r="L656" i="20"/>
  <c r="L5631" i="20"/>
  <c r="L350" i="20"/>
  <c r="L3703" i="20"/>
  <c r="L2894" i="20"/>
  <c r="L7267" i="20"/>
  <c r="L7268" i="20"/>
  <c r="L7269" i="20"/>
  <c r="L2895" i="20"/>
  <c r="L7270" i="20"/>
  <c r="L2896" i="20"/>
  <c r="L7271" i="20"/>
  <c r="L2897" i="20"/>
  <c r="L2262" i="20"/>
  <c r="L2263" i="20"/>
  <c r="L2898" i="20"/>
  <c r="L2264" i="20"/>
  <c r="L2265" i="20"/>
  <c r="L2266" i="20"/>
  <c r="L2005" i="20"/>
  <c r="L2006" i="20"/>
  <c r="L936" i="20"/>
  <c r="L937" i="20"/>
  <c r="L938" i="20"/>
  <c r="L939" i="20"/>
  <c r="L940" i="20"/>
  <c r="L2007" i="20"/>
  <c r="L4791" i="20"/>
  <c r="L5825" i="20"/>
  <c r="L5826" i="20"/>
  <c r="L6662" i="20"/>
  <c r="L3887" i="20"/>
  <c r="L3888" i="20"/>
  <c r="L6193" i="20"/>
  <c r="L3889" i="20"/>
  <c r="L3890" i="20"/>
  <c r="L6194" i="20"/>
  <c r="L6195" i="20"/>
  <c r="L6196" i="20"/>
  <c r="L6603" i="20"/>
  <c r="L829" i="20"/>
  <c r="L6604" i="20"/>
  <c r="L6197" i="20"/>
  <c r="L6605" i="20"/>
  <c r="L249" i="20"/>
  <c r="L6606" i="20"/>
  <c r="L1775" i="20"/>
  <c r="L1776" i="20"/>
  <c r="L1777" i="20"/>
  <c r="L1778" i="20"/>
  <c r="L1779" i="20"/>
  <c r="L6484" i="20"/>
  <c r="L2939" i="20"/>
  <c r="L6485" i="20"/>
  <c r="L2940" i="20"/>
  <c r="L2941" i="20"/>
  <c r="L2942" i="20"/>
  <c r="L2943" i="20"/>
  <c r="L7533" i="20"/>
  <c r="L3658" i="20"/>
  <c r="L3659" i="20"/>
  <c r="L3660" i="20"/>
  <c r="L3362" i="20"/>
  <c r="L3661" i="20"/>
  <c r="L7707" i="20"/>
  <c r="L3662" i="20"/>
  <c r="L7708" i="20"/>
  <c r="L7709" i="20"/>
  <c r="L7818" i="20"/>
  <c r="L2204" i="20"/>
  <c r="L7819" i="20"/>
  <c r="L2078" i="20"/>
  <c r="L7820" i="20"/>
  <c r="L2079" i="20"/>
  <c r="L7821" i="20"/>
  <c r="L2369" i="20"/>
  <c r="L1300" i="20"/>
  <c r="L2370" i="20"/>
  <c r="L2080" i="20"/>
  <c r="L2371" i="20"/>
  <c r="L1600" i="20"/>
  <c r="L2081" i="20"/>
  <c r="L2134" i="20"/>
  <c r="L2372" i="20"/>
  <c r="L2082" i="20"/>
  <c r="L1601" i="20"/>
  <c r="L2083" i="20"/>
  <c r="L2135" i="20"/>
  <c r="L7787" i="20"/>
  <c r="L2084" i="20"/>
  <c r="L7788" i="20"/>
  <c r="L1602" i="20"/>
  <c r="L2136" i="20"/>
  <c r="L7789" i="20"/>
  <c r="L2137" i="20"/>
  <c r="L7790" i="20"/>
  <c r="L1603" i="20"/>
  <c r="L7791" i="20"/>
  <c r="L5941" i="20"/>
  <c r="L2138" i="20"/>
  <c r="L5942" i="20"/>
  <c r="L1604" i="20"/>
  <c r="L4943" i="20"/>
  <c r="L7852" i="20"/>
  <c r="L3817" i="20"/>
  <c r="L3818" i="20"/>
  <c r="L3819" i="20"/>
  <c r="L7334" i="20"/>
  <c r="L7335" i="20"/>
  <c r="L7467" i="20"/>
  <c r="L6429" i="20"/>
  <c r="L5209" i="20"/>
  <c r="L977" i="20"/>
  <c r="L7381" i="20"/>
  <c r="L7382" i="20"/>
  <c r="L7383" i="20"/>
  <c r="L3065" i="20"/>
  <c r="L6216" i="20"/>
  <c r="L6217" i="20"/>
  <c r="L1913" i="20"/>
  <c r="L7384" i="20"/>
  <c r="L2840" i="20"/>
  <c r="L7506" i="20"/>
  <c r="L7507" i="20"/>
  <c r="L5391" i="20"/>
  <c r="L2335" i="20"/>
  <c r="L2336" i="20"/>
  <c r="L4426" i="20"/>
  <c r="L4427" i="20"/>
  <c r="L4428" i="20"/>
  <c r="L4429" i="20"/>
  <c r="L4430" i="20"/>
  <c r="L1401" i="20"/>
  <c r="L2008" i="20"/>
  <c r="L5625" i="20"/>
  <c r="L5626" i="20"/>
  <c r="L2009" i="20"/>
  <c r="L6505" i="20"/>
  <c r="L2010" i="20"/>
  <c r="L2350" i="20"/>
  <c r="L2351" i="20"/>
  <c r="L7192" i="20"/>
  <c r="L7193" i="20"/>
  <c r="L636" i="20"/>
  <c r="L7194" i="20"/>
  <c r="L7195" i="20"/>
  <c r="L6625" i="20"/>
  <c r="L1593" i="20"/>
  <c r="L6626" i="20"/>
  <c r="L6627" i="20"/>
  <c r="L6628" i="20"/>
  <c r="L6629" i="20"/>
  <c r="L1815" i="20"/>
  <c r="L1638" i="20"/>
  <c r="L1639" i="20"/>
  <c r="L81" i="20"/>
  <c r="L5964" i="20"/>
  <c r="L82" i="20"/>
  <c r="L5965" i="20"/>
  <c r="L6328" i="20"/>
  <c r="L6329" i="20"/>
  <c r="L6001" i="20"/>
  <c r="L6330" i="20"/>
  <c r="L6331" i="20"/>
  <c r="L4802" i="20"/>
  <c r="L5325" i="20"/>
  <c r="L5326" i="20"/>
  <c r="L5906" i="20"/>
  <c r="L95" i="20"/>
  <c r="L5907" i="20"/>
  <c r="L96" i="20"/>
  <c r="L734" i="20"/>
  <c r="L1560" i="20"/>
  <c r="L3912" i="20"/>
  <c r="L4884" i="20"/>
  <c r="L97" i="20"/>
  <c r="L735" i="20"/>
  <c r="L5327" i="20"/>
  <c r="L3628" i="20"/>
  <c r="L2103" i="20"/>
  <c r="L2104" i="20"/>
  <c r="L3469" i="20"/>
  <c r="L2105" i="20"/>
  <c r="L736" i="20"/>
  <c r="L3470" i="20"/>
  <c r="L737" i="20"/>
  <c r="L3632" i="20"/>
  <c r="L3471" i="20"/>
  <c r="L738" i="20"/>
  <c r="L3472" i="20"/>
  <c r="L1438" i="20"/>
  <c r="L2106" i="20"/>
  <c r="L6677" i="20"/>
  <c r="L2107" i="20"/>
  <c r="L6678" i="20"/>
  <c r="L6679" i="20"/>
  <c r="L3473" i="20"/>
  <c r="L3474" i="20"/>
  <c r="L6680" i="20"/>
  <c r="L3633" i="20"/>
  <c r="L434" i="20"/>
  <c r="L435" i="20"/>
  <c r="L3634" i="20"/>
  <c r="L2566" i="20"/>
  <c r="L436" i="20"/>
  <c r="L3034" i="20"/>
  <c r="L2567" i="20"/>
  <c r="L2568" i="20"/>
  <c r="L2569" i="20"/>
  <c r="L2570" i="20"/>
  <c r="L124" i="20"/>
  <c r="L956" i="20"/>
  <c r="L957" i="20"/>
  <c r="L958" i="20"/>
  <c r="L959" i="20"/>
  <c r="L437" i="20"/>
  <c r="L960" i="20"/>
  <c r="L1439" i="20"/>
  <c r="L438" i="20"/>
  <c r="L2844" i="20"/>
  <c r="L1440" i="20"/>
  <c r="L6902" i="20"/>
  <c r="L2845" i="20"/>
  <c r="L2846" i="20"/>
  <c r="L6903" i="20"/>
  <c r="L6904" i="20"/>
  <c r="L1441" i="20"/>
  <c r="L6905" i="20"/>
  <c r="L2861" i="20"/>
  <c r="L2862" i="20"/>
  <c r="L2763" i="20"/>
  <c r="L2863" i="20"/>
  <c r="L6018" i="20"/>
  <c r="L2847" i="20"/>
  <c r="L6019" i="20"/>
  <c r="L2864" i="20"/>
  <c r="L2865" i="20"/>
  <c r="L5450" i="20"/>
  <c r="L5451" i="20"/>
  <c r="L5452" i="20"/>
  <c r="L1072" i="20"/>
  <c r="L5453" i="20"/>
  <c r="L1073" i="20"/>
  <c r="L7699" i="20"/>
  <c r="L6318" i="20"/>
  <c r="L7700" i="20"/>
  <c r="L3309" i="20"/>
  <c r="L6319" i="20"/>
  <c r="L4151" i="20"/>
  <c r="L3310" i="20"/>
  <c r="L236" i="20"/>
  <c r="L3311" i="20"/>
  <c r="L308" i="20"/>
  <c r="L5454" i="20"/>
  <c r="L3312" i="20"/>
  <c r="L1074" i="20"/>
  <c r="L7199" i="20"/>
  <c r="L3313" i="20"/>
  <c r="L1075" i="20"/>
  <c r="L7200" i="20"/>
  <c r="L7201" i="20"/>
  <c r="L1076" i="20"/>
  <c r="L7202" i="20"/>
  <c r="L1256" i="20"/>
  <c r="L7203" i="20"/>
  <c r="L660" i="20"/>
  <c r="L1077" i="20"/>
  <c r="L4933" i="20"/>
  <c r="L4934" i="20"/>
  <c r="L7326" i="20"/>
  <c r="L661" i="20"/>
  <c r="L484" i="20"/>
  <c r="L2626" i="20"/>
  <c r="L1478" i="20"/>
  <c r="L485" i="20"/>
  <c r="L2627" i="20"/>
  <c r="L7236" i="20"/>
  <c r="L486" i="20"/>
  <c r="L487" i="20"/>
  <c r="L7237" i="20"/>
  <c r="L488" i="20"/>
  <c r="L7238" i="20"/>
  <c r="L6471" i="20"/>
  <c r="L3353" i="20"/>
  <c r="L6472" i="20"/>
  <c r="L6473" i="20"/>
  <c r="L3354" i="20"/>
  <c r="L6734" i="20"/>
  <c r="L6735" i="20"/>
  <c r="L478" i="20"/>
  <c r="L6736" i="20"/>
  <c r="L7239" i="20"/>
  <c r="L6737" i="20"/>
  <c r="L516" i="20"/>
  <c r="L4357" i="20"/>
  <c r="L1968" i="20"/>
  <c r="L1969" i="20"/>
  <c r="L6738" i="20"/>
  <c r="L4358" i="20"/>
  <c r="L1970" i="20"/>
  <c r="L6739" i="20"/>
  <c r="L1971" i="20"/>
  <c r="L4359" i="20"/>
  <c r="L6740" i="20"/>
  <c r="L1972" i="20"/>
  <c r="L517" i="20"/>
  <c r="L6741" i="20"/>
  <c r="L6742" i="20"/>
  <c r="L6743" i="20"/>
  <c r="L6744" i="20"/>
  <c r="L6523" i="20"/>
  <c r="L7565" i="20"/>
  <c r="L6524" i="20"/>
  <c r="L7566" i="20"/>
  <c r="L6525" i="20"/>
  <c r="L3635" i="20"/>
  <c r="L6526" i="20"/>
  <c r="L1799" i="20"/>
  <c r="L5285" i="20"/>
  <c r="L6527" i="20"/>
  <c r="L253" i="20"/>
  <c r="L5286" i="20"/>
  <c r="L254" i="20"/>
  <c r="L5287" i="20"/>
  <c r="L255" i="20"/>
  <c r="L2359" i="20"/>
  <c r="L256" i="20"/>
  <c r="L2360" i="20"/>
  <c r="L1674" i="20"/>
  <c r="L5288" i="20"/>
  <c r="L257" i="20"/>
  <c r="L1675" i="20"/>
  <c r="L1676" i="20"/>
  <c r="L5289" i="20"/>
  <c r="L1677" i="20"/>
  <c r="L5290" i="20"/>
  <c r="L1678" i="20"/>
  <c r="L1132" i="20"/>
  <c r="L4342" i="20"/>
  <c r="L6767" i="20"/>
  <c r="L6768" i="20"/>
  <c r="L4343" i="20"/>
  <c r="L1133" i="20"/>
  <c r="L4344" i="20"/>
  <c r="L4345" i="20"/>
  <c r="L1134" i="20"/>
  <c r="L3856" i="20"/>
  <c r="L3857" i="20"/>
  <c r="L2240" i="20"/>
  <c r="L1135" i="20"/>
  <c r="L3858" i="20"/>
  <c r="L3859" i="20"/>
  <c r="L6059" i="20"/>
  <c r="L1136" i="20"/>
  <c r="L6918" i="20"/>
  <c r="L6919" i="20"/>
  <c r="L1137" i="20"/>
  <c r="L6920" i="20"/>
  <c r="L1138" i="20"/>
  <c r="L6921" i="20"/>
  <c r="L1139" i="20"/>
  <c r="L6922" i="20"/>
  <c r="L6769" i="20"/>
  <c r="L2241" i="20"/>
  <c r="L6770" i="20"/>
  <c r="L2242" i="20"/>
  <c r="L5943" i="20"/>
  <c r="L3192" i="20"/>
  <c r="L5063" i="20"/>
  <c r="L3193" i="20"/>
  <c r="L5064" i="20"/>
  <c r="L1989" i="20"/>
  <c r="L5065" i="20"/>
  <c r="L5111" i="20"/>
  <c r="L3194" i="20"/>
  <c r="L1125" i="20"/>
  <c r="L5066" i="20"/>
  <c r="L5112" i="20"/>
  <c r="L5113" i="20"/>
  <c r="L1349" i="20"/>
  <c r="L1350" i="20"/>
  <c r="L6266" i="20"/>
  <c r="L5114" i="20"/>
  <c r="L6267" i="20"/>
  <c r="L5115" i="20"/>
  <c r="L6268" i="20"/>
  <c r="L4683" i="20"/>
  <c r="L6269" i="20"/>
  <c r="L3059" i="20"/>
  <c r="L3060" i="20"/>
  <c r="L4743" i="20"/>
  <c r="L7534" i="20"/>
  <c r="L4744" i="20"/>
  <c r="L4745" i="20"/>
  <c r="L7535" i="20"/>
  <c r="L4746" i="20"/>
  <c r="L7536" i="20"/>
  <c r="L7537" i="20"/>
  <c r="L7538" i="20"/>
  <c r="L6392" i="20"/>
  <c r="L7539" i="20"/>
  <c r="L7540" i="20"/>
  <c r="L6393" i="20"/>
  <c r="L6394" i="20"/>
  <c r="L2538" i="20"/>
  <c r="L2539" i="20"/>
  <c r="L1292" i="20"/>
  <c r="L5477" i="20"/>
  <c r="L3873" i="20"/>
  <c r="L3874" i="20"/>
  <c r="L3875" i="20"/>
  <c r="L3876" i="20"/>
  <c r="L2549" i="20"/>
  <c r="L2550" i="20"/>
  <c r="L3812" i="20"/>
  <c r="L2551" i="20"/>
  <c r="L1692" i="20"/>
  <c r="L1693" i="20"/>
  <c r="L139" i="20"/>
  <c r="L3298" i="20"/>
  <c r="L140" i="20"/>
  <c r="L141" i="20"/>
  <c r="L1293" i="20"/>
  <c r="L811" i="20"/>
  <c r="L1183" i="20"/>
  <c r="L1184" i="20"/>
  <c r="L1185" i="20"/>
  <c r="L1186" i="20"/>
  <c r="L1187" i="20"/>
  <c r="L1188" i="20"/>
  <c r="L1189" i="20"/>
  <c r="L7626" i="20"/>
  <c r="L3299" i="20"/>
  <c r="L7627" i="20"/>
  <c r="L3300" i="20"/>
  <c r="L7628" i="20"/>
  <c r="L7629" i="20"/>
  <c r="L7630" i="20"/>
  <c r="L6293" i="20"/>
  <c r="L6294" i="20"/>
  <c r="L6431" i="20"/>
  <c r="L6295" i="20"/>
  <c r="L6296" i="20"/>
  <c r="L5164" i="20"/>
  <c r="L2982" i="20"/>
  <c r="L4205" i="20"/>
  <c r="L5975" i="20"/>
  <c r="L6297" i="20"/>
  <c r="L5165" i="20"/>
  <c r="L4206" i="20"/>
  <c r="L5976" i="20"/>
  <c r="L2337" i="20"/>
  <c r="L7027" i="20"/>
  <c r="L7028" i="20"/>
  <c r="L5977" i="20"/>
  <c r="L5978" i="20"/>
  <c r="L2338" i="20"/>
  <c r="L7029" i="20"/>
  <c r="L5979" i="20"/>
  <c r="L2339" i="20"/>
  <c r="L7030" i="20"/>
  <c r="L751" i="20"/>
  <c r="L1216" i="20"/>
  <c r="L6916" i="20"/>
  <c r="L3543" i="20"/>
  <c r="L3544" i="20"/>
  <c r="L752" i="20"/>
  <c r="L3545" i="20"/>
  <c r="L753" i="20"/>
  <c r="L3546" i="20"/>
  <c r="L3547" i="20"/>
  <c r="L3548" i="20"/>
  <c r="L3009" i="20"/>
  <c r="L3010" i="20"/>
  <c r="L6090" i="20"/>
  <c r="L3011" i="20"/>
  <c r="L3012" i="20"/>
  <c r="L3013" i="20"/>
  <c r="L754" i="20"/>
  <c r="L7682" i="20"/>
  <c r="L214" i="20"/>
  <c r="L215" i="20"/>
  <c r="L4576" i="20"/>
  <c r="L7834" i="20"/>
  <c r="L4577" i="20"/>
  <c r="L4578" i="20"/>
  <c r="L7155" i="20"/>
  <c r="L1803" i="20"/>
  <c r="L1804" i="20"/>
  <c r="L1805" i="20"/>
  <c r="L1806" i="20"/>
  <c r="L7765" i="20"/>
  <c r="L1807" i="20"/>
  <c r="L7766" i="20"/>
  <c r="L2963" i="20"/>
  <c r="L7767" i="20"/>
  <c r="L1808" i="20"/>
  <c r="L7768" i="20"/>
  <c r="L2964" i="20"/>
  <c r="L7769" i="20"/>
  <c r="L7071" i="20"/>
  <c r="L2965" i="20"/>
  <c r="L2966" i="20"/>
  <c r="L281" i="20"/>
  <c r="L2967" i="20"/>
  <c r="L4270" i="20"/>
  <c r="L5540" i="20"/>
  <c r="L5541" i="20"/>
  <c r="L1809" i="20"/>
  <c r="L5542" i="20"/>
  <c r="L282" i="20"/>
  <c r="L3753" i="20"/>
  <c r="L5543" i="20"/>
  <c r="L283" i="20"/>
  <c r="L5544" i="20"/>
  <c r="L3754" i="20"/>
  <c r="L284" i="20"/>
  <c r="L3755" i="20"/>
  <c r="L2968" i="20"/>
  <c r="L3756" i="20"/>
  <c r="L285" i="20"/>
  <c r="L286" i="20"/>
  <c r="L3757" i="20"/>
  <c r="L926" i="20"/>
  <c r="L4271" i="20"/>
  <c r="L3679" i="20"/>
  <c r="L3680" i="20"/>
  <c r="L3681" i="20"/>
  <c r="L3682" i="20"/>
  <c r="L927" i="20"/>
  <c r="L3683" i="20"/>
  <c r="L4542" i="20"/>
  <c r="L928" i="20"/>
  <c r="L929" i="20"/>
  <c r="L608" i="20"/>
  <c r="L4543" i="20"/>
  <c r="L4544" i="20"/>
  <c r="L609" i="20"/>
  <c r="L930" i="20"/>
  <c r="L7477" i="20"/>
  <c r="L610" i="20"/>
  <c r="L4146" i="20"/>
  <c r="L4545" i="20"/>
  <c r="L5729" i="20"/>
  <c r="L4546" i="20"/>
  <c r="L5730" i="20"/>
  <c r="L611" i="20"/>
  <c r="L931" i="20"/>
  <c r="L4547" i="20"/>
  <c r="L6100" i="20"/>
  <c r="L5731" i="20"/>
  <c r="L5349" i="20"/>
  <c r="L612" i="20"/>
  <c r="L5350" i="20"/>
  <c r="L5351" i="20"/>
  <c r="L7478" i="20"/>
  <c r="L5732" i="20"/>
  <c r="L3439" i="20"/>
  <c r="L5352" i="20"/>
  <c r="L5733" i="20"/>
  <c r="L5353" i="20"/>
  <c r="L3440" i="20"/>
  <c r="L3441" i="20"/>
  <c r="L7172" i="20"/>
  <c r="L7173" i="20"/>
  <c r="L3442" i="20"/>
  <c r="L7174" i="20"/>
  <c r="L5490" i="20"/>
  <c r="L3942" i="20"/>
  <c r="L3943" i="20"/>
  <c r="L6048" i="20"/>
  <c r="L3944" i="20"/>
  <c r="L6443" i="20"/>
  <c r="L6049" i="20"/>
  <c r="L3945" i="20"/>
  <c r="L3946" i="20"/>
  <c r="L1765" i="20"/>
  <c r="L6050" i="20"/>
  <c r="L3947" i="20"/>
  <c r="L3443" i="20"/>
  <c r="L1766" i="20"/>
  <c r="L3948" i="20"/>
  <c r="L3127" i="20"/>
  <c r="L788" i="20"/>
  <c r="L3128" i="20"/>
  <c r="L789" i="20"/>
  <c r="L3129" i="20"/>
  <c r="L3130" i="20"/>
  <c r="L790" i="20"/>
  <c r="L3131" i="20"/>
  <c r="L4982" i="20"/>
  <c r="L4356" i="20"/>
  <c r="L5266" i="20"/>
  <c r="L5267" i="20"/>
  <c r="L4909" i="20"/>
  <c r="L4910" i="20"/>
  <c r="L6131" i="20"/>
  <c r="L4911" i="20"/>
  <c r="L4912" i="20"/>
  <c r="L2727" i="20"/>
  <c r="L4913" i="20"/>
  <c r="L6132" i="20"/>
  <c r="L2728" i="20"/>
  <c r="L4914" i="20"/>
  <c r="L2618" i="20"/>
  <c r="L6133" i="20"/>
  <c r="L6134" i="20"/>
  <c r="L6135" i="20"/>
  <c r="L1442" i="20"/>
  <c r="L6959" i="20"/>
  <c r="L7053" i="20"/>
  <c r="L5128" i="20"/>
  <c r="L6136" i="20"/>
  <c r="L5129" i="20"/>
  <c r="L6486" i="20"/>
  <c r="L7054" i="20"/>
  <c r="L6960" i="20"/>
  <c r="L5130" i="20"/>
  <c r="L6961" i="20"/>
  <c r="L6962" i="20"/>
  <c r="L6487" i="20"/>
  <c r="L4122" i="20"/>
  <c r="L7055" i="20"/>
  <c r="L6816" i="20"/>
  <c r="L7056" i="20"/>
  <c r="L6817" i="20"/>
  <c r="L4123" i="20"/>
  <c r="L6963" i="20"/>
  <c r="L6818" i="20"/>
  <c r="L4861" i="20"/>
  <c r="L4340" i="20"/>
  <c r="L6964" i="20"/>
  <c r="L4341" i="20"/>
  <c r="L1871" i="20"/>
  <c r="L4862" i="20"/>
  <c r="L4124" i="20"/>
  <c r="L4125" i="20"/>
  <c r="L843" i="20"/>
  <c r="L1872" i="20"/>
  <c r="L7057" i="20"/>
  <c r="L844" i="20"/>
  <c r="L1873" i="20"/>
  <c r="L1874" i="20"/>
  <c r="L4126" i="20"/>
  <c r="L7058" i="20"/>
  <c r="L845" i="20"/>
  <c r="L5635" i="20"/>
  <c r="L5636" i="20"/>
  <c r="L1875" i="20"/>
  <c r="L6586" i="20"/>
  <c r="L4863" i="20"/>
  <c r="L6587" i="20"/>
  <c r="L5268" i="20"/>
  <c r="L846" i="20"/>
  <c r="L784" i="20"/>
  <c r="L5269" i="20"/>
  <c r="L785" i="20"/>
  <c r="L5131" i="20"/>
  <c r="L2915" i="20"/>
  <c r="L3074" i="20"/>
  <c r="L7592" i="20"/>
  <c r="L5132" i="20"/>
  <c r="L5305" i="20"/>
  <c r="L7593" i="20"/>
  <c r="L5306" i="20"/>
  <c r="L5307" i="20"/>
  <c r="L5308" i="20"/>
  <c r="L5309" i="20"/>
  <c r="L6020" i="20"/>
  <c r="L6284" i="20"/>
  <c r="L6285" i="20"/>
  <c r="L6021" i="20"/>
  <c r="L791" i="20"/>
  <c r="L2930" i="20"/>
  <c r="L3184" i="20"/>
  <c r="L2931" i="20"/>
  <c r="L669" i="20"/>
  <c r="L670" i="20"/>
  <c r="L1709" i="20"/>
  <c r="L2277" i="20"/>
  <c r="L1001" i="20"/>
  <c r="L2278" i="20"/>
  <c r="L2279" i="20"/>
  <c r="L1002" i="20"/>
  <c r="L4308" i="20"/>
  <c r="L2280" i="20"/>
  <c r="L1003" i="20"/>
  <c r="L4309" i="20"/>
  <c r="L2281" i="20"/>
  <c r="L2741" i="20"/>
  <c r="L6906" i="20"/>
  <c r="L4310" i="20"/>
  <c r="L12" i="20"/>
  <c r="L13" i="20"/>
  <c r="L4311" i="20"/>
  <c r="L3188" i="20"/>
  <c r="L4312" i="20"/>
  <c r="L7604" i="20"/>
  <c r="L7605" i="20"/>
  <c r="L4864" i="20"/>
  <c r="L7606" i="20"/>
  <c r="L7607" i="20"/>
  <c r="L1710" i="20"/>
  <c r="L4786" i="20"/>
  <c r="L7608" i="20"/>
  <c r="L14" i="20"/>
  <c r="L15" i="20"/>
  <c r="L16" i="20"/>
  <c r="L1711" i="20"/>
  <c r="L1640" i="20"/>
  <c r="L6178" i="20"/>
  <c r="L5003" i="20"/>
  <c r="L4608" i="20"/>
  <c r="L6179" i="20"/>
  <c r="L6180" i="20"/>
  <c r="L1641" i="20"/>
  <c r="L4609" i="20"/>
  <c r="L2321" i="20"/>
  <c r="L5210" i="20"/>
  <c r="L4610" i="20"/>
  <c r="L2297" i="20"/>
  <c r="L6181" i="20"/>
  <c r="L3366" i="20"/>
  <c r="L5211" i="20"/>
  <c r="L1414" i="20"/>
  <c r="L6783" i="20"/>
  <c r="L2298" i="20"/>
  <c r="L3367" i="20"/>
  <c r="L3368" i="20"/>
  <c r="L3369" i="20"/>
  <c r="L5004" i="20"/>
  <c r="L3370" i="20"/>
  <c r="L6182" i="20"/>
  <c r="L5212" i="20"/>
  <c r="L3371" i="20"/>
  <c r="L3372" i="20"/>
  <c r="L5213" i="20"/>
  <c r="L5005" i="20"/>
  <c r="L3373" i="20"/>
  <c r="L1656" i="20"/>
  <c r="L5006" i="20"/>
  <c r="L1657" i="20"/>
  <c r="L5214" i="20"/>
  <c r="L3905" i="20"/>
  <c r="L4374" i="20"/>
  <c r="L1658" i="20"/>
  <c r="L1659" i="20"/>
  <c r="L5024" i="20"/>
  <c r="L4420" i="20"/>
  <c r="L1406" i="20"/>
  <c r="L1660" i="20"/>
  <c r="L5025" i="20"/>
  <c r="L2158" i="20"/>
  <c r="L5026" i="20"/>
  <c r="L2159" i="20"/>
  <c r="L2160" i="20"/>
  <c r="L3223" i="20"/>
  <c r="L2161" i="20"/>
  <c r="L1661" i="20"/>
  <c r="L7429" i="20"/>
  <c r="L2162" i="20"/>
  <c r="L7430" i="20"/>
  <c r="L5094" i="20"/>
  <c r="L5095" i="20"/>
  <c r="L5096" i="20"/>
  <c r="L1619" i="20"/>
  <c r="L5097" i="20"/>
  <c r="L3416" i="20"/>
  <c r="L5098" i="20"/>
  <c r="L4899" i="20"/>
  <c r="L2794" i="20"/>
  <c r="L7411" i="20"/>
  <c r="L2795" i="20"/>
  <c r="L2529" i="20"/>
  <c r="L6373" i="20"/>
  <c r="L2530" i="20"/>
  <c r="L1642" i="20"/>
  <c r="L6663" i="20"/>
  <c r="L6664" i="20"/>
  <c r="L3617" i="20"/>
  <c r="L6665" i="20"/>
  <c r="L6830" i="20"/>
  <c r="L6666" i="20"/>
  <c r="L50" i="20"/>
  <c r="L5668" i="20"/>
  <c r="L4775" i="20"/>
  <c r="L51" i="20"/>
  <c r="L6667" i="20"/>
  <c r="L4900" i="20"/>
  <c r="L6831" i="20"/>
  <c r="L52" i="20"/>
  <c r="L3704" i="20"/>
  <c r="L7865" i="20"/>
  <c r="L53" i="20"/>
  <c r="L54" i="20"/>
  <c r="L1093" i="20"/>
  <c r="L4054" i="20"/>
  <c r="L2858" i="20"/>
  <c r="L1094" i="20"/>
  <c r="L4055" i="20"/>
  <c r="L1095" i="20"/>
  <c r="L2587" i="20"/>
  <c r="L4056" i="20"/>
  <c r="L7710" i="20"/>
  <c r="L4057" i="20"/>
  <c r="L1096" i="20"/>
  <c r="L4058" i="20"/>
  <c r="L55" i="20"/>
  <c r="L2977" i="20"/>
  <c r="L6645" i="20"/>
  <c r="L3080" i="20"/>
  <c r="L6646" i="20"/>
  <c r="L375" i="20"/>
  <c r="L5786" i="20"/>
  <c r="L6647" i="20"/>
  <c r="L1028" i="20"/>
  <c r="L1736" i="20"/>
  <c r="L1620" i="20"/>
  <c r="L1029" i="20"/>
  <c r="L6648" i="20"/>
  <c r="L1737" i="20"/>
  <c r="L1030" i="20"/>
  <c r="L1621" i="20"/>
  <c r="L1738" i="20"/>
  <c r="L4461" i="20"/>
  <c r="L1031" i="20"/>
  <c r="L1563" i="20"/>
  <c r="L1622" i="20"/>
  <c r="L1739" i="20"/>
  <c r="L5790" i="20"/>
  <c r="L1564" i="20"/>
  <c r="L1032" i="20"/>
  <c r="L1740" i="20"/>
  <c r="L1033" i="20"/>
  <c r="L1565" i="20"/>
  <c r="L1034" i="20"/>
  <c r="L2407" i="20"/>
  <c r="L6447" i="20"/>
  <c r="L1206" i="20"/>
  <c r="L3175" i="20"/>
  <c r="L2408" i="20"/>
  <c r="L1566" i="20"/>
  <c r="L3598" i="20"/>
  <c r="L6448" i="20"/>
  <c r="L1567" i="20"/>
  <c r="L4563" i="20"/>
  <c r="L2436" i="20"/>
  <c r="L6449" i="20"/>
  <c r="L6361" i="20"/>
  <c r="L2437" i="20"/>
  <c r="L5797" i="20"/>
  <c r="L70" i="20"/>
  <c r="L4564" i="20"/>
  <c r="L71" i="20"/>
  <c r="L72" i="20"/>
  <c r="L4565" i="20"/>
  <c r="L2312" i="20"/>
  <c r="L3314" i="20"/>
  <c r="L7350" i="20"/>
  <c r="L6977" i="20"/>
  <c r="L5655" i="20"/>
  <c r="L6978" i="20"/>
  <c r="L588" i="20"/>
  <c r="L3119" i="20"/>
  <c r="L589" i="20"/>
  <c r="L4280" i="20"/>
  <c r="L6979" i="20"/>
  <c r="L3120" i="20"/>
  <c r="L6351" i="20"/>
  <c r="L4281" i="20"/>
  <c r="L6980" i="20"/>
  <c r="L6029" i="20"/>
  <c r="L590" i="20"/>
  <c r="L6981" i="20"/>
  <c r="L3335" i="20"/>
  <c r="L591" i="20"/>
  <c r="L6030" i="20"/>
  <c r="L7135" i="20"/>
  <c r="L2804" i="20"/>
  <c r="L4590" i="20"/>
  <c r="L7136" i="20"/>
  <c r="L6031" i="20"/>
  <c r="L3336" i="20"/>
  <c r="L5574" i="20"/>
  <c r="L592" i="20"/>
  <c r="L7137" i="20"/>
  <c r="L2805" i="20"/>
  <c r="L3534" i="20"/>
  <c r="L5575" i="20"/>
  <c r="L6937" i="20"/>
  <c r="L5194" i="20"/>
  <c r="L1942" i="20"/>
  <c r="L7138" i="20"/>
  <c r="L1943" i="20"/>
  <c r="L1585" i="20"/>
  <c r="L1647" i="20"/>
  <c r="L7139" i="20"/>
  <c r="L1586" i="20"/>
  <c r="L5576" i="20"/>
  <c r="L3113" i="20"/>
  <c r="L5301" i="20"/>
  <c r="L2688" i="20"/>
  <c r="L5447" i="20"/>
  <c r="L195" i="20"/>
  <c r="L2689" i="20"/>
  <c r="L593" i="20"/>
  <c r="L1469" i="20"/>
  <c r="L1470" i="20"/>
  <c r="L196" i="20"/>
  <c r="L2690" i="20"/>
  <c r="L2691" i="20"/>
  <c r="L197" i="20"/>
  <c r="L555" i="20"/>
  <c r="L198" i="20"/>
  <c r="L5172" i="20"/>
  <c r="L5173" i="20"/>
  <c r="L376" i="20"/>
  <c r="L1232" i="20"/>
  <c r="L6572" i="20"/>
  <c r="L5174" i="20"/>
  <c r="L2692" i="20"/>
  <c r="L2784" i="20"/>
  <c r="L1233" i="20"/>
  <c r="L6573" i="20"/>
  <c r="L1234" i="20"/>
  <c r="L4267" i="20"/>
  <c r="L5834" i="20"/>
  <c r="L1235" i="20"/>
  <c r="L4704" i="20"/>
  <c r="L1236" i="20"/>
  <c r="L6167" i="20"/>
  <c r="L6116" i="20"/>
  <c r="L1419" i="20"/>
  <c r="L1420" i="20"/>
  <c r="L335" i="20"/>
  <c r="L1837" i="20"/>
  <c r="L1421" i="20"/>
  <c r="L336" i="20"/>
  <c r="L1705" i="20"/>
  <c r="L1838" i="20"/>
  <c r="L1422" i="20"/>
  <c r="L337" i="20"/>
  <c r="L1423" i="20"/>
  <c r="L7412" i="20"/>
  <c r="L1839" i="20"/>
  <c r="L5338" i="20"/>
  <c r="L5591" i="20"/>
  <c r="L7413" i="20"/>
  <c r="L6069" i="20"/>
  <c r="L1840" i="20"/>
  <c r="L5339" i="20"/>
  <c r="L4325" i="20"/>
  <c r="L7489" i="20"/>
  <c r="L5592" i="20"/>
  <c r="L7414" i="20"/>
  <c r="L6070" i="20"/>
  <c r="L1841" i="20"/>
  <c r="L5340" i="20"/>
  <c r="L5593" i="20"/>
  <c r="L6071" i="20"/>
  <c r="L5341" i="20"/>
  <c r="L7415" i="20"/>
  <c r="L1220" i="20"/>
  <c r="L6072" i="20"/>
  <c r="L160" i="20"/>
  <c r="L5594" i="20"/>
  <c r="L7416" i="20"/>
  <c r="L1221" i="20"/>
  <c r="L3521" i="20"/>
  <c r="L6073" i="20"/>
  <c r="L5342" i="20"/>
  <c r="L161" i="20"/>
  <c r="L5595" i="20"/>
  <c r="L3272" i="20"/>
  <c r="L3273" i="20"/>
  <c r="L3522" i="20"/>
  <c r="L3274" i="20"/>
  <c r="L3988" i="20"/>
  <c r="L3989" i="20"/>
  <c r="L5612" i="20"/>
  <c r="L3990" i="20"/>
  <c r="L5798" i="20"/>
  <c r="L5799" i="20"/>
  <c r="L544" i="20"/>
  <c r="L5800" i="20"/>
  <c r="L5372" i="20"/>
  <c r="L274" i="20"/>
  <c r="L1944" i="20"/>
  <c r="L5613" i="20"/>
  <c r="L5373" i="20"/>
  <c r="L1945" i="20"/>
  <c r="L5374" i="20"/>
  <c r="L1946" i="20"/>
  <c r="L6148" i="20"/>
  <c r="L1798" i="20"/>
  <c r="L7838" i="20"/>
  <c r="L3646" i="20"/>
  <c r="L7839" i="20"/>
  <c r="L4472" i="20"/>
  <c r="L4473" i="20"/>
  <c r="L2905" i="20"/>
  <c r="L4422" i="20"/>
  <c r="L4474" i="20"/>
  <c r="L2416" i="20"/>
  <c r="L7724" i="20"/>
  <c r="L4475" i="20"/>
  <c r="L1454" i="20"/>
  <c r="L4476" i="20"/>
  <c r="L7725" i="20"/>
  <c r="L5621" i="20"/>
  <c r="L987" i="20"/>
  <c r="L2176" i="20"/>
  <c r="L6763" i="20"/>
  <c r="L3189" i="20"/>
  <c r="L3237" i="20"/>
  <c r="L1370" i="20"/>
  <c r="L3775" i="20"/>
  <c r="L988" i="20"/>
  <c r="L7726" i="20"/>
  <c r="L6263" i="20"/>
  <c r="L3776" i="20"/>
  <c r="L3406" i="20"/>
  <c r="L989" i="20"/>
  <c r="L3777" i="20"/>
  <c r="L3407" i="20"/>
  <c r="L3778" i="20"/>
  <c r="L3577" i="20"/>
  <c r="L3779" i="20"/>
  <c r="L3238" i="20"/>
  <c r="L3578" i="20"/>
  <c r="L3780" i="20"/>
  <c r="L7858" i="20"/>
  <c r="L3781" i="20"/>
  <c r="L3579" i="20"/>
  <c r="L169" i="20"/>
  <c r="L3782" i="20"/>
  <c r="L1341" i="20"/>
  <c r="L6082" i="20"/>
  <c r="L4512" i="20"/>
  <c r="L7338" i="20"/>
  <c r="L4513" i="20"/>
  <c r="L4514" i="20"/>
  <c r="L2831" i="20"/>
  <c r="L2832" i="20"/>
  <c r="L355" i="20"/>
  <c r="L7492" i="20"/>
  <c r="L356" i="20"/>
  <c r="L7740" i="20"/>
  <c r="L7313" i="20"/>
  <c r="L7741" i="20"/>
  <c r="L800" i="20"/>
  <c r="L6091" i="20"/>
  <c r="L831" i="20"/>
  <c r="L888" i="20"/>
  <c r="L7314" i="20"/>
  <c r="L801" i="20"/>
  <c r="L832" i="20"/>
  <c r="L6092" i="20"/>
  <c r="L802" i="20"/>
  <c r="L1525" i="20"/>
  <c r="L7693" i="20"/>
  <c r="L1526" i="20"/>
  <c r="L5752" i="20"/>
  <c r="L889" i="20"/>
  <c r="L5753" i="20"/>
  <c r="L2877" i="20"/>
  <c r="L5754" i="20"/>
  <c r="L1527" i="20"/>
  <c r="L5755" i="20"/>
  <c r="L5756" i="20"/>
  <c r="L2878" i="20"/>
  <c r="L1528" i="20"/>
  <c r="L1823" i="20"/>
  <c r="L890" i="20"/>
  <c r="L1824" i="20"/>
  <c r="L4957" i="20"/>
  <c r="L3229" i="20"/>
  <c r="L4958" i="20"/>
  <c r="L891" i="20"/>
  <c r="L1724" i="20"/>
  <c r="L3210" i="20"/>
  <c r="L4224" i="20"/>
  <c r="L3211" i="20"/>
  <c r="L818" i="20"/>
  <c r="L4225" i="20"/>
  <c r="L819" i="20"/>
  <c r="L4226" i="20"/>
  <c r="L4227" i="20"/>
  <c r="L892" i="20"/>
  <c r="L1519" i="20"/>
  <c r="L1015" i="20"/>
  <c r="L1016" i="20"/>
  <c r="L1049" i="20"/>
  <c r="L893" i="20"/>
  <c r="L4228" i="20"/>
  <c r="L4760" i="20"/>
  <c r="L1017" i="20"/>
  <c r="L4761" i="20"/>
  <c r="L1018" i="20"/>
  <c r="L1050" i="20"/>
  <c r="L1019" i="20"/>
  <c r="L6153" i="20"/>
  <c r="L1020" i="20"/>
  <c r="L6154" i="20"/>
  <c r="L3618" i="20"/>
  <c r="L1329" i="20"/>
  <c r="L2670" i="20"/>
  <c r="L1358" i="20"/>
  <c r="L1359" i="20"/>
  <c r="L2671" i="20"/>
  <c r="L1760" i="20"/>
  <c r="L1360" i="20"/>
  <c r="L2672" i="20"/>
  <c r="L2673" i="20"/>
  <c r="L1959" i="20"/>
  <c r="L1361" i="20"/>
  <c r="L1021" i="20"/>
  <c r="L1960" i="20"/>
  <c r="L2674" i="20"/>
  <c r="L1830" i="20"/>
  <c r="L129" i="20"/>
  <c r="L394" i="20"/>
  <c r="L130" i="20"/>
  <c r="L2463" i="20"/>
  <c r="L3967" i="20"/>
  <c r="L2464" i="20"/>
  <c r="L3968" i="20"/>
  <c r="L3969" i="20"/>
  <c r="L412" i="20"/>
  <c r="L4670" i="20"/>
  <c r="L3970" i="20"/>
  <c r="L860" i="20"/>
  <c r="L4677" i="20"/>
  <c r="L861" i="20"/>
  <c r="L4678" i="20"/>
  <c r="L862" i="20"/>
  <c r="L863" i="20"/>
  <c r="L4651" i="20"/>
  <c r="L4652" i="20"/>
  <c r="L4099" i="20"/>
  <c r="L4653" i="20"/>
  <c r="L3587" i="20"/>
  <c r="L3588" i="20"/>
  <c r="L4654" i="20"/>
  <c r="L4100" i="20"/>
  <c r="L7877" i="20"/>
  <c r="L2" i="20"/>
  <c r="L2042" i="20"/>
  <c r="L4101" i="20"/>
  <c r="L4655" i="20"/>
  <c r="L7878" i="20"/>
  <c r="L5851" i="20"/>
  <c r="L4102" i="20"/>
  <c r="L5852" i="20"/>
  <c r="L7879" i="20"/>
  <c r="L4103" i="20"/>
  <c r="L5853" i="20"/>
  <c r="L779" i="20"/>
  <c r="L7880" i="20"/>
  <c r="L5854" i="20"/>
  <c r="L5855" i="20"/>
  <c r="L981" i="20"/>
  <c r="L2704" i="20"/>
  <c r="L2705" i="20"/>
  <c r="L2706" i="20"/>
  <c r="L2707" i="20"/>
  <c r="L2708" i="20"/>
  <c r="L4390" i="20"/>
  <c r="L4391" i="20"/>
  <c r="L4392" i="20"/>
  <c r="L2886" i="20"/>
  <c r="L2887" i="20"/>
  <c r="L4393" i="20"/>
  <c r="L4394" i="20"/>
  <c r="L4395" i="20"/>
  <c r="L4396" i="20"/>
  <c r="L4397" i="20"/>
  <c r="L4398" i="20"/>
  <c r="L4492" i="20"/>
  <c r="L4493" i="20"/>
  <c r="L4494" i="20"/>
  <c r="L4495" i="20"/>
  <c r="L4496" i="20"/>
  <c r="L717" i="20"/>
  <c r="L7284" i="20"/>
  <c r="L718" i="20"/>
  <c r="L7285" i="20"/>
  <c r="L7099" i="20"/>
  <c r="L1908" i="20"/>
  <c r="L5883" i="20"/>
  <c r="L5884" i="20"/>
  <c r="L5885" i="20"/>
  <c r="L5886" i="20"/>
  <c r="L4716" i="20"/>
  <c r="L5887" i="20"/>
  <c r="L5888" i="20"/>
  <c r="L5406" i="20"/>
  <c r="L5407" i="20"/>
  <c r="L5408" i="20"/>
  <c r="L3066" i="20"/>
  <c r="L7443" i="20"/>
  <c r="L6543" i="20"/>
  <c r="L7444" i="20"/>
  <c r="L7445" i="20"/>
  <c r="L7446" i="20"/>
  <c r="L7447" i="20"/>
  <c r="L1376" i="20"/>
  <c r="L1377" i="20"/>
  <c r="L1378" i="20"/>
  <c r="L1379" i="20"/>
  <c r="L3417" i="20"/>
  <c r="L6002" i="20"/>
  <c r="L1380" i="20"/>
  <c r="L4803" i="20"/>
  <c r="L4804" i="20"/>
  <c r="L771" i="20"/>
  <c r="L4671" i="20"/>
  <c r="L6063" i="20"/>
  <c r="L2661" i="20"/>
  <c r="L2662" i="20"/>
  <c r="L4776" i="20"/>
  <c r="L39" i="20"/>
  <c r="L3148" i="20"/>
  <c r="L3149" i="20"/>
  <c r="L3150" i="20"/>
  <c r="L3151" i="20"/>
  <c r="L3152" i="20"/>
  <c r="L3153" i="20"/>
  <c r="L5642" i="20"/>
  <c r="L7327" i="20"/>
  <c r="L5175" i="20"/>
  <c r="L7468" i="20"/>
  <c r="L7395" i="20"/>
  <c r="L1702" i="20"/>
  <c r="L4375" i="20"/>
  <c r="L7223" i="20"/>
  <c r="L1816" i="20"/>
  <c r="L3820" i="20"/>
  <c r="L3048" i="20"/>
  <c r="L4885" i="20"/>
  <c r="L4165" i="20"/>
  <c r="L7084" i="20"/>
  <c r="L7085" i="20"/>
  <c r="L7086" i="20"/>
  <c r="L7087" i="20"/>
  <c r="L6588" i="20"/>
  <c r="L5237" i="20"/>
  <c r="L7853" i="20"/>
  <c r="L1914" i="20"/>
  <c r="L5966" i="20"/>
  <c r="L2456" i="20"/>
  <c r="L4449" i="20"/>
  <c r="L2322" i="20"/>
  <c r="L6861" i="20"/>
  <c r="L3035" i="20"/>
  <c r="L3607" i="20"/>
  <c r="L5656" i="20"/>
  <c r="L536" i="20"/>
  <c r="L6374" i="20"/>
  <c r="L7000" i="20"/>
  <c r="L395" i="20"/>
  <c r="L7031" i="20"/>
  <c r="L6862" i="20"/>
  <c r="L7032" i="20"/>
  <c r="L1990" i="20"/>
  <c r="L1991" i="20"/>
  <c r="L551" i="20"/>
  <c r="L5040" i="20"/>
  <c r="L719" i="20"/>
  <c r="L3906" i="20"/>
  <c r="L916" i="20"/>
  <c r="L2043" i="20"/>
  <c r="L2044" i="20"/>
  <c r="L7753" i="20"/>
  <c r="L5944" i="20"/>
  <c r="L6003" i="20"/>
  <c r="L1407" i="20"/>
  <c r="L2299" i="20"/>
  <c r="L5956" i="20"/>
  <c r="L3460" i="20"/>
  <c r="L392" i="20"/>
  <c r="L275" i="20"/>
  <c r="L4207" i="20"/>
  <c r="L1471" i="20"/>
  <c r="L5643" i="20"/>
  <c r="L7894" i="20"/>
  <c r="L3239" i="20"/>
  <c r="L1126" i="20"/>
  <c r="L2060" i="20"/>
  <c r="L237" i="20"/>
  <c r="L3081" i="20"/>
  <c r="L5203" i="20"/>
  <c r="L5791" i="20"/>
  <c r="L2588" i="20"/>
  <c r="L1330" i="20"/>
  <c r="L413" i="20"/>
  <c r="L4166" i="20"/>
  <c r="L2488" i="20"/>
  <c r="L7754" i="20"/>
  <c r="L7161" i="20"/>
  <c r="L7755" i="20"/>
  <c r="L7756" i="20"/>
  <c r="L4185" i="20"/>
  <c r="L4186" i="20"/>
  <c r="L4187" i="20"/>
  <c r="L3230" i="20"/>
  <c r="L7328" i="20"/>
  <c r="L5062" i="20"/>
  <c r="L6352" i="20"/>
  <c r="L932" i="20"/>
  <c r="L6938" i="20"/>
  <c r="L518" i="20"/>
  <c r="L4245" i="20"/>
  <c r="L1415" i="20"/>
  <c r="L2011" i="20"/>
  <c r="L2023" i="20"/>
  <c r="L3337" i="20"/>
  <c r="L3338" i="20"/>
  <c r="L3636" i="20"/>
  <c r="L552" i="20"/>
  <c r="L3301" i="20"/>
  <c r="L856" i="20"/>
  <c r="L2205" i="20"/>
  <c r="L2206" i="20"/>
  <c r="L4208" i="20"/>
  <c r="L637" i="20"/>
  <c r="L1817" i="20"/>
  <c r="L7329" i="20"/>
  <c r="L1818" i="20"/>
  <c r="L7330" i="20"/>
  <c r="L7001" i="20"/>
  <c r="L7479" i="20"/>
  <c r="L6375" i="20"/>
  <c r="L4805" i="20"/>
  <c r="L6703" i="20"/>
  <c r="L720" i="20"/>
  <c r="L7872" i="20"/>
  <c r="L7020" i="20"/>
  <c r="L917" i="20"/>
  <c r="L4330" i="20"/>
  <c r="L2061" i="20"/>
  <c r="L6784" i="20"/>
  <c r="L6004" i="20"/>
  <c r="L40" i="20"/>
  <c r="L545" i="20"/>
  <c r="L6506" i="20"/>
  <c r="L4376" i="20"/>
  <c r="L7272" i="20"/>
  <c r="L933" i="20"/>
  <c r="L1741" i="20"/>
  <c r="L3608" i="20"/>
  <c r="L7224" i="20"/>
  <c r="L2729" i="20"/>
  <c r="L178" i="20"/>
  <c r="L7175" i="20"/>
  <c r="L6466" i="20"/>
  <c r="L5409" i="20"/>
  <c r="L4886" i="20"/>
  <c r="L1925" i="20"/>
  <c r="L4844" i="20"/>
  <c r="L4845" i="20"/>
  <c r="L4846" i="20"/>
  <c r="L5204" i="20"/>
  <c r="L4847" i="20"/>
  <c r="L4848" i="20"/>
  <c r="L4849" i="20"/>
  <c r="L1742" i="20"/>
  <c r="L6137" i="20"/>
  <c r="L1257" i="20"/>
  <c r="L1462" i="20"/>
  <c r="L2764" i="20"/>
  <c r="L5238" i="20"/>
  <c r="L6589" i="20"/>
  <c r="L2619" i="20"/>
  <c r="L5000" i="20"/>
  <c r="L6819" i="20"/>
  <c r="L4167" i="20"/>
  <c r="L4147" i="20"/>
  <c r="L519" i="20"/>
  <c r="L1301" i="20"/>
  <c r="L6450" i="20"/>
  <c r="L1712" i="20"/>
  <c r="L377" i="20"/>
  <c r="L5270" i="20"/>
  <c r="L5375" i="20"/>
  <c r="L6863" i="20"/>
  <c r="L7727" i="20"/>
  <c r="L475" i="20"/>
  <c r="L2401" i="20"/>
  <c r="L1140" i="20"/>
  <c r="L4515" i="20"/>
  <c r="L3925" i="20"/>
  <c r="L3339" i="20"/>
  <c r="L1455" i="20"/>
  <c r="L7225" i="20"/>
  <c r="L1062" i="20"/>
  <c r="L1063" i="20"/>
  <c r="L1064" i="20"/>
  <c r="L1065" i="20"/>
  <c r="L4377" i="20"/>
  <c r="L2628" i="20"/>
  <c r="L3418" i="20"/>
  <c r="L3419" i="20"/>
  <c r="L3195" i="20"/>
  <c r="L982" i="20"/>
  <c r="L5924" i="20"/>
  <c r="L2495" i="20"/>
  <c r="L2496" i="20"/>
  <c r="L2419" i="20"/>
  <c r="L6367" i="20"/>
  <c r="L396" i="20"/>
  <c r="L6376" i="20"/>
  <c r="L6353" i="20"/>
  <c r="L6864" i="20"/>
  <c r="L7895" i="20"/>
  <c r="L7490" i="20"/>
  <c r="L2866" i="20"/>
  <c r="L638" i="20"/>
  <c r="L302" i="20"/>
  <c r="L537" i="20"/>
  <c r="L1217" i="20"/>
  <c r="L2629" i="20"/>
  <c r="L6590" i="20"/>
  <c r="L5455" i="20"/>
  <c r="L479" i="20"/>
  <c r="L7480" i="20"/>
  <c r="L2785" i="20"/>
  <c r="L6507" i="20"/>
  <c r="L1992" i="20"/>
  <c r="L5410" i="20"/>
  <c r="L6005" i="20"/>
  <c r="L520" i="20"/>
  <c r="L4806" i="20"/>
  <c r="L7873" i="20"/>
  <c r="L7176" i="20"/>
  <c r="L4731" i="20"/>
  <c r="L4732" i="20"/>
  <c r="L2062" i="20"/>
  <c r="L4733" i="20"/>
  <c r="L4734" i="20"/>
  <c r="L7273" i="20"/>
  <c r="L3843" i="20"/>
  <c r="L3844" i="20"/>
  <c r="L7481" i="20"/>
  <c r="L3845" i="20"/>
  <c r="L3846" i="20"/>
  <c r="L7226" i="20"/>
  <c r="L3629" i="20"/>
  <c r="L3340" i="20"/>
  <c r="L792" i="20"/>
  <c r="L793" i="20"/>
  <c r="L794" i="20"/>
  <c r="L238" i="20"/>
  <c r="L4209" i="20"/>
  <c r="L1336" i="20"/>
  <c r="L1337" i="20"/>
  <c r="L1338" i="20"/>
  <c r="L1339" i="20"/>
  <c r="L1340" i="20"/>
  <c r="L1258" i="20"/>
  <c r="L73" i="20"/>
  <c r="L4168" i="20"/>
  <c r="L7469" i="20"/>
  <c r="L538" i="20"/>
  <c r="L2765" i="20"/>
  <c r="L7400" i="20"/>
  <c r="L7002" i="20"/>
  <c r="L7401" i="20"/>
  <c r="L7003" i="20"/>
  <c r="L2457" i="20"/>
  <c r="L5099" i="20"/>
  <c r="L7683" i="20"/>
  <c r="L6168" i="20"/>
  <c r="L2514" i="20"/>
  <c r="L2515" i="20"/>
  <c r="L1915" i="20"/>
  <c r="L2516" i="20"/>
  <c r="L4579" i="20"/>
  <c r="L2517" i="20"/>
  <c r="L2518" i="20"/>
  <c r="L4887" i="20"/>
  <c r="L2540" i="20"/>
  <c r="L2541" i="20"/>
  <c r="L5291" i="20"/>
  <c r="L3114" i="20"/>
  <c r="L453" i="20"/>
  <c r="L5292" i="20"/>
  <c r="L5293" i="20"/>
  <c r="L5294" i="20"/>
  <c r="L5295" i="20"/>
  <c r="L4148" i="20"/>
  <c r="L3609" i="20"/>
  <c r="L4717" i="20"/>
  <c r="L3420" i="20"/>
  <c r="L4421" i="20"/>
  <c r="L3926" i="20"/>
  <c r="L2361" i="20"/>
  <c r="L3341" i="20"/>
  <c r="L6169" i="20"/>
  <c r="L3735" i="20"/>
  <c r="L397" i="20"/>
  <c r="L3736" i="20"/>
  <c r="L7227" i="20"/>
  <c r="L2323" i="20"/>
  <c r="L7516" i="20"/>
  <c r="L1926" i="20"/>
  <c r="L2916" i="20"/>
  <c r="L2300" i="20"/>
  <c r="L1066" i="20"/>
  <c r="L4977" i="20"/>
  <c r="L7470" i="20"/>
  <c r="L6368" i="20"/>
  <c r="L2024" i="20"/>
  <c r="L5041" i="20"/>
  <c r="L423" i="20"/>
  <c r="L5195" i="20"/>
  <c r="L1309" i="20"/>
  <c r="L6314" i="20"/>
  <c r="L3049" i="20"/>
  <c r="L4337" i="20"/>
  <c r="L894" i="20"/>
  <c r="L4450" i="20"/>
  <c r="L4451" i="20"/>
  <c r="L3737" i="20"/>
  <c r="L3738" i="20"/>
  <c r="L3739" i="20"/>
  <c r="L5657" i="20"/>
  <c r="L5658" i="20"/>
  <c r="L3568" i="20"/>
  <c r="L3569" i="20"/>
  <c r="L3570" i="20"/>
  <c r="L833" i="20"/>
  <c r="L3991" i="20"/>
  <c r="L2126" i="20"/>
  <c r="L2127" i="20"/>
  <c r="L4046" i="20"/>
  <c r="L3663" i="20"/>
  <c r="L3664" i="20"/>
  <c r="L3665" i="20"/>
  <c r="L3666" i="20"/>
  <c r="L6354" i="20"/>
  <c r="L3667" i="20"/>
  <c r="L3668" i="20"/>
  <c r="L2766" i="20"/>
  <c r="L5226" i="20"/>
  <c r="L2602" i="20"/>
  <c r="L2603" i="20"/>
  <c r="L2604" i="20"/>
  <c r="L2605" i="20"/>
  <c r="L2606" i="20"/>
  <c r="L1819" i="20"/>
  <c r="L4580" i="20"/>
  <c r="L4581" i="20"/>
  <c r="L4582" i="20"/>
  <c r="L2848" i="20"/>
  <c r="L2849" i="20"/>
  <c r="L2850" i="20"/>
  <c r="L4378" i="20"/>
  <c r="L1212" i="20"/>
  <c r="L480" i="20"/>
  <c r="L662" i="20"/>
  <c r="L3907" i="20"/>
  <c r="L772" i="20"/>
  <c r="L2899" i="20"/>
  <c r="L2900" i="20"/>
  <c r="L6006" i="20"/>
  <c r="L2730" i="20"/>
  <c r="L3115" i="20"/>
  <c r="L2786" i="20"/>
  <c r="L2787" i="20"/>
  <c r="L7874" i="20"/>
  <c r="L6785" i="20"/>
  <c r="L7021" i="20"/>
  <c r="L4210" i="20"/>
  <c r="L2063" i="20"/>
  <c r="L521" i="20"/>
  <c r="L2324" i="20"/>
  <c r="L6508" i="20"/>
  <c r="L5669" i="20"/>
  <c r="L5670" i="20"/>
  <c r="L1259" i="20"/>
  <c r="L6591" i="20"/>
  <c r="L2859" i="20"/>
  <c r="L1947" i="20"/>
  <c r="L6865" i="20"/>
  <c r="L6451" i="20"/>
  <c r="L239" i="20"/>
  <c r="L5840" i="20"/>
  <c r="L5841" i="20"/>
  <c r="L895" i="20"/>
  <c r="L3342" i="20"/>
  <c r="L1993" i="20"/>
  <c r="L5411" i="20"/>
  <c r="L1218" i="20"/>
  <c r="L639" i="20"/>
  <c r="L1004" i="20"/>
  <c r="L5879" i="20"/>
  <c r="L3421" i="20"/>
  <c r="L7118" i="20"/>
  <c r="L7119" i="20"/>
  <c r="L7120" i="20"/>
  <c r="L7121" i="20"/>
  <c r="L7122" i="20"/>
  <c r="L1916" i="20"/>
  <c r="L5239" i="20"/>
  <c r="L338" i="20"/>
  <c r="L1302" i="20"/>
  <c r="L3275" i="20"/>
  <c r="L7298" i="20"/>
  <c r="L7299" i="20"/>
  <c r="L7300" i="20"/>
  <c r="L7301" i="20"/>
  <c r="L7302" i="20"/>
  <c r="L7594" i="20"/>
  <c r="L7595" i="20"/>
  <c r="L6553" i="20"/>
  <c r="L6554" i="20"/>
  <c r="L6555" i="20"/>
  <c r="L6556" i="20"/>
  <c r="L6557" i="20"/>
  <c r="L2742" i="20"/>
  <c r="L6558" i="20"/>
  <c r="L2743" i="20"/>
  <c r="L2744" i="20"/>
  <c r="L3927" i="20"/>
  <c r="L4888" i="20"/>
  <c r="L1860" i="20"/>
  <c r="L2045" i="20"/>
  <c r="L857" i="20"/>
  <c r="L858" i="20"/>
  <c r="L3832" i="20"/>
  <c r="L3833" i="20"/>
  <c r="L3402" i="20"/>
  <c r="L3403" i="20"/>
  <c r="L7100" i="20"/>
  <c r="L5343" i="20"/>
  <c r="L390" i="20"/>
  <c r="L6704" i="20"/>
  <c r="L812" i="20"/>
  <c r="L7331" i="20"/>
  <c r="L4755" i="20"/>
  <c r="L5190" i="20"/>
  <c r="L3589" i="20"/>
  <c r="L7517" i="20"/>
  <c r="L454" i="20"/>
  <c r="L5196" i="20"/>
  <c r="L6794" i="20"/>
  <c r="L6795" i="20"/>
  <c r="L398" i="20"/>
  <c r="L399" i="20"/>
  <c r="L663" i="20"/>
  <c r="L664" i="20"/>
  <c r="L5042" i="20"/>
  <c r="L5043" i="20"/>
  <c r="L5044" i="20"/>
  <c r="L7471" i="20"/>
  <c r="L6066" i="20"/>
  <c r="L2489" i="20"/>
  <c r="L2490" i="20"/>
  <c r="L5464" i="20"/>
  <c r="L5465" i="20"/>
  <c r="L4272" i="20"/>
  <c r="L3" i="20"/>
  <c r="L6874" i="20"/>
  <c r="L6875" i="20"/>
  <c r="L2476" i="20"/>
  <c r="L2108" i="20"/>
  <c r="L2109" i="20"/>
  <c r="L2110" i="20"/>
  <c r="L2111" i="20"/>
  <c r="L2243" i="20"/>
  <c r="L2244" i="20"/>
  <c r="L6083" i="20"/>
  <c r="L6474" i="20"/>
  <c r="L6475" i="20"/>
  <c r="L6476" i="20"/>
  <c r="L7524" i="20"/>
  <c r="L7525" i="20"/>
  <c r="L7526" i="20"/>
  <c r="L7527" i="20"/>
  <c r="L4611" i="20"/>
  <c r="L4612" i="20"/>
  <c r="L5051" i="20"/>
  <c r="L683" i="20"/>
  <c r="L684" i="20"/>
  <c r="L463" i="20"/>
  <c r="L464" i="20"/>
  <c r="L465" i="20"/>
  <c r="L466" i="20"/>
  <c r="L2252" i="20"/>
  <c r="L2867" i="20"/>
  <c r="L3116" i="20"/>
  <c r="L830" i="20"/>
  <c r="L3067" i="20"/>
  <c r="L3068" i="20"/>
  <c r="L1820" i="20"/>
  <c r="L305" i="20"/>
  <c r="L83" i="20"/>
  <c r="L84" i="20"/>
  <c r="L85" i="20"/>
  <c r="L86" i="20"/>
  <c r="L5252" i="20"/>
  <c r="L5253" i="20"/>
  <c r="L5254" i="20"/>
  <c r="L5255" i="20"/>
  <c r="L2868" i="20"/>
  <c r="L2869" i="20"/>
  <c r="L5256" i="20"/>
  <c r="L2870" i="20"/>
  <c r="L6786" i="20"/>
  <c r="L5257" i="20"/>
  <c r="L5822" i="20"/>
  <c r="L2035" i="20"/>
  <c r="L2871" i="20"/>
  <c r="L5842" i="20"/>
  <c r="L4718" i="20"/>
  <c r="L2992" i="20"/>
  <c r="L2993" i="20"/>
  <c r="L2994" i="20"/>
  <c r="L2995" i="20"/>
  <c r="L6509" i="20"/>
  <c r="L2996" i="20"/>
  <c r="L41" i="20"/>
  <c r="L6355" i="20"/>
  <c r="L5659" i="20"/>
  <c r="L4591" i="20"/>
  <c r="L4592" i="20"/>
  <c r="L6007" i="20"/>
  <c r="L1280" i="20"/>
  <c r="L5686" i="20"/>
  <c r="L5687" i="20"/>
  <c r="L5688" i="20"/>
  <c r="L5689" i="20"/>
  <c r="L5690" i="20"/>
  <c r="L5691" i="20"/>
  <c r="L5692" i="20"/>
  <c r="L961" i="20"/>
  <c r="L962" i="20"/>
  <c r="L963" i="20"/>
  <c r="L1213" i="20"/>
  <c r="L964" i="20"/>
  <c r="L4889" i="20"/>
  <c r="L965" i="20"/>
  <c r="L6630" i="20"/>
  <c r="L6631" i="20"/>
  <c r="L6632" i="20"/>
  <c r="L6633" i="20"/>
  <c r="L6705" i="20"/>
  <c r="L6634" i="20"/>
  <c r="L5027" i="20"/>
  <c r="L5028" i="20"/>
  <c r="L5029" i="20"/>
  <c r="L6820" i="20"/>
  <c r="L6821" i="20"/>
  <c r="L6822" i="20"/>
  <c r="L7336" i="20"/>
  <c r="L2085" i="20"/>
  <c r="L4989" i="20"/>
  <c r="L4990" i="20"/>
  <c r="L7088" i="20"/>
  <c r="L4991" i="20"/>
  <c r="L4992" i="20"/>
  <c r="L1260" i="20"/>
  <c r="L4360" i="20"/>
  <c r="L3610" i="20"/>
  <c r="L4361" i="20"/>
  <c r="L3611" i="20"/>
  <c r="L4211" i="20"/>
  <c r="L2064" i="20"/>
  <c r="L4362" i="20"/>
  <c r="L1743" i="20"/>
  <c r="L7811" i="20"/>
  <c r="L7431" i="20"/>
  <c r="L1005" i="20"/>
  <c r="L1006" i="20"/>
  <c r="L1179" i="20"/>
  <c r="L7432" i="20"/>
  <c r="L4622" i="20"/>
  <c r="L1007" i="20"/>
  <c r="L7433" i="20"/>
  <c r="L7434" i="20"/>
  <c r="L5622" i="20"/>
  <c r="L1180" i="20"/>
  <c r="L4792" i="20"/>
  <c r="L5045" i="20"/>
  <c r="L1181" i="20"/>
  <c r="L4623" i="20"/>
  <c r="L4624" i="20"/>
  <c r="L4027" i="20"/>
  <c r="L4028" i="20"/>
  <c r="L4029" i="20"/>
  <c r="L3715" i="20"/>
  <c r="L3716" i="20"/>
  <c r="L4030" i="20"/>
  <c r="L3717" i="20"/>
  <c r="L3718" i="20"/>
  <c r="L3719" i="20"/>
  <c r="L4031" i="20"/>
  <c r="L4032" i="20"/>
  <c r="L4033" i="20"/>
  <c r="L2373" i="20"/>
  <c r="L2374" i="20"/>
  <c r="L2375" i="20"/>
  <c r="L2376" i="20"/>
  <c r="L5925" i="20"/>
  <c r="L5926" i="20"/>
  <c r="L3630" i="20"/>
  <c r="L6907" i="20"/>
  <c r="L2420" i="20"/>
  <c r="L2421" i="20"/>
  <c r="L2422" i="20"/>
  <c r="L2423" i="20"/>
  <c r="L2424" i="20"/>
  <c r="L522" i="20"/>
  <c r="L6592" i="20"/>
  <c r="L3154" i="20"/>
  <c r="L5412" i="20"/>
  <c r="L5271" i="20"/>
  <c r="L5523" i="20"/>
  <c r="L5524" i="20"/>
  <c r="L6226" i="20"/>
  <c r="L6227" i="20"/>
  <c r="L6228" i="20"/>
  <c r="L3315" i="20"/>
  <c r="L6229" i="20"/>
  <c r="L3316" i="20"/>
  <c r="L4034" i="20"/>
  <c r="L4035" i="20"/>
  <c r="L400" i="20"/>
  <c r="L896" i="20"/>
  <c r="L2767" i="20"/>
  <c r="L1713" i="20"/>
  <c r="L5376" i="20"/>
  <c r="L7140" i="20"/>
  <c r="L7141" i="20"/>
  <c r="L7142" i="20"/>
  <c r="L4169" i="20"/>
  <c r="L7143" i="20"/>
  <c r="L4516" i="20"/>
  <c r="L7144" i="20"/>
  <c r="L7728" i="20"/>
  <c r="L5577" i="20"/>
  <c r="L5116" i="20"/>
  <c r="L6649" i="20"/>
  <c r="L5117" i="20"/>
  <c r="L6650" i="20"/>
  <c r="L5118" i="20"/>
  <c r="L6651" i="20"/>
  <c r="L6652" i="20"/>
  <c r="L5119" i="20"/>
  <c r="L5120" i="20"/>
  <c r="L7482" i="20"/>
  <c r="L2497" i="20"/>
  <c r="L2498" i="20"/>
  <c r="L2917" i="20"/>
  <c r="L2499" i="20"/>
  <c r="L2500" i="20"/>
  <c r="L2918" i="20"/>
  <c r="L3860" i="20"/>
  <c r="L2919" i="20"/>
  <c r="L3861" i="20"/>
  <c r="L3862" i="20"/>
  <c r="L699" i="20"/>
  <c r="L700" i="20"/>
  <c r="L4" i="20"/>
  <c r="L1067" i="20"/>
  <c r="L1594" i="20"/>
  <c r="L3050" i="20"/>
  <c r="L3051" i="20"/>
  <c r="L3196" i="20"/>
  <c r="L3197" i="20"/>
  <c r="L3198" i="20"/>
  <c r="L3199" i="20"/>
  <c r="L2353" i="20"/>
  <c r="L258" i="20"/>
  <c r="L259" i="20"/>
  <c r="L260" i="20"/>
  <c r="L261" i="20"/>
  <c r="L262" i="20"/>
  <c r="L5623" i="20"/>
  <c r="L118" i="20"/>
  <c r="L5227" i="20"/>
  <c r="L2491" i="20"/>
  <c r="L6046" i="20"/>
  <c r="L2620" i="20"/>
  <c r="L813" i="20"/>
  <c r="L1472" i="20"/>
  <c r="L1895" i="20"/>
  <c r="L1896" i="20"/>
  <c r="L1897" i="20"/>
  <c r="L1898" i="20"/>
  <c r="L2593" i="20"/>
  <c r="L6173" i="20"/>
  <c r="L978" i="20"/>
  <c r="L5228" i="20"/>
  <c r="L3928" i="20"/>
  <c r="L2325" i="20"/>
  <c r="L5368" i="20"/>
  <c r="L4303" i="20"/>
  <c r="L6051" i="20"/>
  <c r="L4969" i="20"/>
  <c r="L6052" i="20"/>
  <c r="L4970" i="20"/>
  <c r="L6032" i="20"/>
  <c r="L6033" i="20"/>
  <c r="L1861" i="20"/>
  <c r="L6034" i="20"/>
  <c r="L6035" i="20"/>
  <c r="L4073" i="20"/>
  <c r="L4074" i="20"/>
  <c r="L4075" i="20"/>
  <c r="L4076" i="20"/>
  <c r="L7567" i="20"/>
  <c r="L2458" i="20"/>
  <c r="L7339" i="20"/>
  <c r="L7340" i="20"/>
  <c r="L613" i="20"/>
  <c r="L4901" i="20"/>
  <c r="L5176" i="20"/>
  <c r="L5177" i="20"/>
  <c r="L5178" i="20"/>
  <c r="L614" i="20"/>
  <c r="L615" i="20"/>
  <c r="L5179" i="20"/>
  <c r="L616" i="20"/>
  <c r="L5180" i="20"/>
  <c r="L4902" i="20"/>
  <c r="L617" i="20"/>
  <c r="L4903" i="20"/>
  <c r="L7341" i="20"/>
  <c r="L7342" i="20"/>
  <c r="L1927" i="20"/>
  <c r="L1520" i="20"/>
  <c r="L5671" i="20"/>
  <c r="L4188" i="20"/>
  <c r="L4189" i="20"/>
  <c r="L2969" i="20"/>
  <c r="L4452" i="20"/>
  <c r="L1648" i="20"/>
  <c r="L119" i="20"/>
  <c r="L120" i="20"/>
  <c r="L121" i="20"/>
  <c r="L7495" i="20"/>
  <c r="L2267" i="20"/>
  <c r="L2268" i="20"/>
  <c r="L6866" i="20"/>
  <c r="L2269" i="20"/>
  <c r="L2270" i="20"/>
  <c r="L2271" i="20"/>
  <c r="L5328" i="20"/>
  <c r="L5329" i="20"/>
  <c r="L941" i="20"/>
  <c r="L2245" i="20"/>
  <c r="L2630" i="20"/>
  <c r="L2631" i="20"/>
  <c r="L2632" i="20"/>
  <c r="L2633" i="20"/>
  <c r="L5572" i="20"/>
  <c r="L5431" i="20"/>
  <c r="L5432" i="20"/>
  <c r="L5433" i="20"/>
  <c r="L5434" i="20"/>
  <c r="L5435" i="20"/>
  <c r="L847" i="20"/>
  <c r="L6218" i="20"/>
  <c r="L4777" i="20"/>
  <c r="L4778" i="20"/>
  <c r="L4779" i="20"/>
  <c r="L5152" i="20"/>
  <c r="L5153" i="20"/>
  <c r="L5154" i="20"/>
  <c r="L4387" i="20"/>
  <c r="L4388" i="20"/>
  <c r="L1398" i="20"/>
  <c r="L2232" i="20"/>
  <c r="L2233" i="20"/>
  <c r="L7835" i="20"/>
  <c r="L2389" i="20"/>
  <c r="L2390" i="20"/>
  <c r="L5500" i="20"/>
  <c r="L5501" i="20"/>
  <c r="L2391" i="20"/>
  <c r="L5502" i="20"/>
  <c r="L5503" i="20"/>
  <c r="L2392" i="20"/>
  <c r="L5504" i="20"/>
  <c r="L2255" i="20"/>
  <c r="L5632" i="20"/>
  <c r="L5633" i="20"/>
  <c r="L1933" i="20"/>
  <c r="L3669" i="20"/>
  <c r="L250" i="20"/>
  <c r="L1973" i="20"/>
  <c r="L5392" i="20"/>
  <c r="L1974" i="20"/>
  <c r="L1975" i="20"/>
  <c r="L1976" i="20"/>
  <c r="L5827" i="20"/>
  <c r="L1977" i="20"/>
  <c r="L5828" i="20"/>
  <c r="L1694" i="20"/>
  <c r="L1695" i="20"/>
  <c r="L1696" i="20"/>
  <c r="L4003" i="20"/>
  <c r="L4004" i="20"/>
  <c r="L4005" i="20"/>
  <c r="L4006" i="20"/>
  <c r="L4007" i="20"/>
  <c r="L6432" i="20"/>
  <c r="L848" i="20"/>
  <c r="L849" i="20"/>
  <c r="L850" i="20"/>
  <c r="L851" i="20"/>
  <c r="L5720" i="20"/>
  <c r="L5721" i="20"/>
  <c r="L5722" i="20"/>
  <c r="L1761" i="20"/>
  <c r="L1876" i="20"/>
  <c r="L7050" i="20"/>
  <c r="L1877" i="20"/>
  <c r="L4379" i="20"/>
  <c r="L2944" i="20"/>
  <c r="L2945" i="20"/>
  <c r="L2946" i="20"/>
  <c r="L2947" i="20"/>
  <c r="L2948" i="20"/>
  <c r="L7204" i="20"/>
  <c r="L7205" i="20"/>
  <c r="L6162" i="20"/>
  <c r="L7206" i="20"/>
  <c r="L7207" i="20"/>
  <c r="L7208" i="20"/>
  <c r="L4636" i="20"/>
  <c r="L4637" i="20"/>
  <c r="L4638" i="20"/>
  <c r="L4639" i="20"/>
  <c r="L4640" i="20"/>
  <c r="L1351" i="20"/>
  <c r="L1352" i="20"/>
  <c r="L7792" i="20"/>
  <c r="L179" i="20"/>
  <c r="L7793" i="20"/>
  <c r="L1353" i="20"/>
  <c r="L7794" i="20"/>
  <c r="L7795" i="20"/>
  <c r="L7796" i="20"/>
  <c r="L774" i="20"/>
  <c r="L180" i="20"/>
  <c r="L775" i="20"/>
  <c r="L776" i="20"/>
  <c r="L181" i="20"/>
  <c r="L777" i="20"/>
  <c r="L182" i="20"/>
  <c r="L778" i="20"/>
  <c r="L4229" i="20"/>
  <c r="L4230" i="20"/>
  <c r="L4231" i="20"/>
  <c r="L183" i="20"/>
  <c r="L4232" i="20"/>
  <c r="L2504" i="20"/>
  <c r="L4233" i="20"/>
  <c r="L3255" i="20"/>
  <c r="L3256" i="20"/>
  <c r="L351" i="20"/>
  <c r="L3257" i="20"/>
  <c r="L3258" i="20"/>
  <c r="L7854" i="20"/>
  <c r="L3259" i="20"/>
  <c r="L4944" i="20"/>
  <c r="L629" i="20"/>
  <c r="L4656" i="20"/>
  <c r="L2282" i="20"/>
  <c r="L4657" i="20"/>
  <c r="L2283" i="20"/>
  <c r="L2284" i="20"/>
  <c r="L4658" i="20"/>
  <c r="L2285" i="20"/>
  <c r="L2286" i="20"/>
  <c r="L4659" i="20"/>
  <c r="L630" i="20"/>
  <c r="L4660" i="20"/>
  <c r="L1878" i="20"/>
  <c r="L6528" i="20"/>
  <c r="L3992" i="20"/>
  <c r="L1879" i="20"/>
  <c r="L6529" i="20"/>
  <c r="L1880" i="20"/>
  <c r="L6530" i="20"/>
  <c r="L6531" i="20"/>
  <c r="L5197" i="20"/>
  <c r="L6532" i="20"/>
  <c r="L5354" i="20"/>
  <c r="L1821" i="20"/>
  <c r="L7711" i="20"/>
  <c r="L7712" i="20"/>
  <c r="L5355" i="20"/>
  <c r="L7713" i="20"/>
  <c r="L897" i="20"/>
  <c r="L5356" i="20"/>
  <c r="L5357" i="20"/>
  <c r="L898" i="20"/>
  <c r="L5358" i="20"/>
  <c r="L6982" i="20"/>
  <c r="L899" i="20"/>
  <c r="L6983" i="20"/>
  <c r="L6984" i="20"/>
  <c r="L6365" i="20"/>
  <c r="L309" i="20"/>
  <c r="L6985" i="20"/>
  <c r="L310" i="20"/>
  <c r="L6986" i="20"/>
  <c r="L4945" i="20"/>
  <c r="L5" i="20"/>
  <c r="L142" i="20"/>
  <c r="L2817" i="20"/>
  <c r="L1408" i="20"/>
  <c r="L143" i="20"/>
  <c r="L2818" i="20"/>
  <c r="L2819" i="20"/>
  <c r="L2820" i="20"/>
  <c r="L144" i="20"/>
  <c r="L481" i="20"/>
  <c r="L2821" i="20"/>
  <c r="L3475" i="20"/>
  <c r="L4288" i="20"/>
  <c r="L3476" i="20"/>
  <c r="L2901" i="20"/>
  <c r="L4289" i="20"/>
  <c r="L3477" i="20"/>
  <c r="L2902" i="20"/>
  <c r="L4290" i="20"/>
  <c r="L3478" i="20"/>
  <c r="L2903" i="20"/>
  <c r="L4291" i="20"/>
  <c r="L2675" i="20"/>
  <c r="L3479" i="20"/>
  <c r="L2676" i="20"/>
  <c r="L2139" i="20"/>
  <c r="L3480" i="20"/>
  <c r="L2677" i="20"/>
  <c r="L2140" i="20"/>
  <c r="L2678" i="20"/>
  <c r="L2679" i="20"/>
  <c r="L2141" i="20"/>
  <c r="L2142" i="20"/>
  <c r="L4946" i="20"/>
  <c r="L6198" i="20"/>
  <c r="L4947" i="20"/>
  <c r="L6199" i="20"/>
  <c r="L5772" i="20"/>
  <c r="L6200" i="20"/>
  <c r="L5773" i="20"/>
  <c r="L2143" i="20"/>
  <c r="L6201" i="20"/>
  <c r="L6202" i="20"/>
  <c r="L5627" i="20"/>
  <c r="L4423" i="20"/>
  <c r="L5388" i="20"/>
  <c r="L5628" i="20"/>
  <c r="L1725" i="20"/>
  <c r="L4824" i="20"/>
  <c r="L1767" i="20"/>
  <c r="L4825" i="20"/>
  <c r="L3014" i="20"/>
  <c r="L4826" i="20"/>
  <c r="L1772" i="20"/>
  <c r="L1726" i="20"/>
  <c r="L3015" i="20"/>
  <c r="L4827" i="20"/>
  <c r="L3016" i="20"/>
  <c r="L3017" i="20"/>
  <c r="L3018" i="20"/>
  <c r="L4828" i="20"/>
  <c r="L2731" i="20"/>
  <c r="L4603" i="20"/>
  <c r="L4604" i="20"/>
  <c r="L2732" i="20"/>
  <c r="L4605" i="20"/>
  <c r="L4606" i="20"/>
  <c r="L4607" i="20"/>
  <c r="L4047" i="20"/>
  <c r="L4048" i="20"/>
  <c r="L657" i="20"/>
  <c r="L2208" i="20"/>
  <c r="L4049" i="20"/>
  <c r="L2209" i="20"/>
  <c r="L4890" i="20"/>
  <c r="L2210" i="20"/>
  <c r="L6510" i="20"/>
  <c r="L2646" i="20"/>
  <c r="L2647" i="20"/>
  <c r="L2648" i="20"/>
  <c r="L2211" i="20"/>
  <c r="L2649" i="20"/>
  <c r="L2650" i="20"/>
  <c r="L2212" i="20"/>
  <c r="L4807" i="20"/>
  <c r="L3132" i="20"/>
  <c r="L3133" i="20"/>
  <c r="L3134" i="20"/>
  <c r="L5492" i="20"/>
  <c r="L2438" i="20"/>
  <c r="L3135" i="20"/>
  <c r="L3136" i="20"/>
  <c r="L3240" i="20"/>
  <c r="L1479" i="20"/>
  <c r="L3241" i="20"/>
  <c r="L1480" i="20"/>
  <c r="L366" i="20"/>
  <c r="L2788" i="20"/>
  <c r="L7123" i="20"/>
  <c r="L6787" i="20"/>
  <c r="L642" i="20"/>
  <c r="L149" i="20"/>
  <c r="L643" i="20"/>
  <c r="L150" i="20"/>
  <c r="L644" i="20"/>
  <c r="L151" i="20"/>
  <c r="L1207" i="20"/>
  <c r="L3061" i="20"/>
  <c r="L2970" i="20"/>
  <c r="L645" i="20"/>
  <c r="L2822" i="20"/>
  <c r="L2971" i="20"/>
  <c r="L646" i="20"/>
  <c r="L7881" i="20"/>
  <c r="L7596" i="20"/>
  <c r="L7882" i="20"/>
  <c r="L7883" i="20"/>
  <c r="L7597" i="20"/>
  <c r="L7884" i="20"/>
  <c r="L1261" i="20"/>
  <c r="L2972" i="20"/>
  <c r="L1402" i="20"/>
  <c r="L1312" i="20"/>
  <c r="L1313" i="20"/>
  <c r="L1314" i="20"/>
  <c r="L1587" i="20"/>
  <c r="L1315" i="20"/>
  <c r="L2213" i="20"/>
  <c r="L1588" i="20"/>
  <c r="L1316" i="20"/>
  <c r="L5088" i="20"/>
  <c r="L2214" i="20"/>
  <c r="L6101" i="20"/>
  <c r="L5089" i="20"/>
  <c r="L2215" i="20"/>
  <c r="L2973" i="20"/>
  <c r="L6074" i="20"/>
  <c r="L2216" i="20"/>
  <c r="L6844" i="20"/>
  <c r="L3190" i="20"/>
  <c r="L5344" i="20"/>
  <c r="L6075" i="20"/>
  <c r="L5090" i="20"/>
  <c r="L5345" i="20"/>
  <c r="L6076" i="20"/>
  <c r="L2217" i="20"/>
  <c r="L3191" i="20"/>
  <c r="L5346" i="20"/>
  <c r="L5347" i="20"/>
  <c r="L6077" i="20"/>
  <c r="L6078" i="20"/>
  <c r="L5348" i="20"/>
  <c r="L2313" i="20"/>
  <c r="L6771" i="20"/>
  <c r="L7385" i="20"/>
  <c r="L7386" i="20"/>
  <c r="L6772" i="20"/>
  <c r="L568" i="20"/>
  <c r="L6773" i="20"/>
  <c r="L7387" i="20"/>
  <c r="L569" i="20"/>
  <c r="L6774" i="20"/>
  <c r="L7388" i="20"/>
  <c r="L7389" i="20"/>
  <c r="L1679" i="20"/>
  <c r="L6845" i="20"/>
  <c r="L570" i="20"/>
  <c r="L6775" i="20"/>
  <c r="L6008" i="20"/>
  <c r="L1680" i="20"/>
  <c r="L6846" i="20"/>
  <c r="L571" i="20"/>
  <c r="L1681" i="20"/>
  <c r="L2589" i="20"/>
  <c r="L1682" i="20"/>
  <c r="L1683" i="20"/>
  <c r="L572" i="20"/>
  <c r="L5672" i="20"/>
  <c r="L42" i="20"/>
  <c r="L6219" i="20"/>
  <c r="L1730" i="20"/>
  <c r="L1731" i="20"/>
  <c r="L2355" i="20"/>
  <c r="L976" i="20"/>
  <c r="L2552" i="20"/>
  <c r="L1644" i="20"/>
  <c r="L2553" i="20"/>
  <c r="L1645" i="20"/>
  <c r="L3949" i="20"/>
  <c r="L2554" i="20"/>
  <c r="L7044" i="20"/>
  <c r="L1646" i="20"/>
  <c r="L3461" i="20"/>
  <c r="L3913" i="20"/>
  <c r="L3462" i="20"/>
  <c r="L7684" i="20"/>
  <c r="L3950" i="20"/>
  <c r="L7045" i="20"/>
  <c r="L4466" i="20"/>
  <c r="L7685" i="20"/>
  <c r="L7686" i="20"/>
  <c r="L3951" i="20"/>
  <c r="L3599" i="20"/>
  <c r="L3952" i="20"/>
  <c r="L1768" i="20"/>
  <c r="L3953" i="20"/>
  <c r="L6264" i="20"/>
  <c r="L4212" i="20"/>
  <c r="L4213" i="20"/>
  <c r="L3185" i="20"/>
  <c r="L6332" i="20"/>
  <c r="L5967" i="20"/>
  <c r="L6333" i="20"/>
  <c r="L5968" i="20"/>
  <c r="L6721" i="20"/>
  <c r="L3289" i="20"/>
  <c r="L6334" i="20"/>
  <c r="L5969" i="20"/>
  <c r="L6335" i="20"/>
  <c r="L3290" i="20"/>
  <c r="L5133" i="20"/>
  <c r="L6336" i="20"/>
  <c r="L5134" i="20"/>
  <c r="L5135" i="20"/>
  <c r="L2920" i="20"/>
  <c r="L7812" i="20"/>
  <c r="L6847" i="20"/>
  <c r="L3571" i="20"/>
  <c r="L2921" i="20"/>
  <c r="L5136" i="20"/>
  <c r="L942" i="20"/>
  <c r="L943" i="20"/>
  <c r="L5137" i="20"/>
  <c r="L944" i="20"/>
  <c r="L945" i="20"/>
  <c r="L6298" i="20"/>
  <c r="L6299" i="20"/>
  <c r="L6300" i="20"/>
  <c r="L6301" i="20"/>
  <c r="L6302" i="20"/>
  <c r="L2065" i="20"/>
  <c r="L489" i="20"/>
  <c r="L1078" i="20"/>
  <c r="L7046" i="20"/>
  <c r="L490" i="20"/>
  <c r="L1079" i="20"/>
  <c r="L491" i="20"/>
  <c r="L6511" i="20"/>
  <c r="L1080" i="20"/>
  <c r="L1081" i="20"/>
  <c r="L492" i="20"/>
  <c r="L6512" i="20"/>
  <c r="L5889" i="20"/>
  <c r="L5890" i="20"/>
  <c r="L1082" i="20"/>
  <c r="L493" i="20"/>
  <c r="L5891" i="20"/>
  <c r="L5892" i="20"/>
  <c r="L7177" i="20"/>
  <c r="L4705" i="20"/>
  <c r="L5893" i="20"/>
  <c r="L7178" i="20"/>
  <c r="L4431" i="20"/>
  <c r="L5894" i="20"/>
  <c r="L7179" i="20"/>
  <c r="L4432" i="20"/>
  <c r="L5067" i="20"/>
  <c r="L4433" i="20"/>
  <c r="L5068" i="20"/>
  <c r="L4434" i="20"/>
  <c r="L5069" i="20"/>
  <c r="L4435" i="20"/>
  <c r="L5070" i="20"/>
  <c r="L2163" i="20"/>
  <c r="L5071" i="20"/>
  <c r="L2164" i="20"/>
  <c r="L3444" i="20"/>
  <c r="L2165" i="20"/>
  <c r="L3445" i="20"/>
  <c r="L2841" i="20"/>
  <c r="L4684" i="20"/>
  <c r="L3446" i="20"/>
  <c r="L3447" i="20"/>
  <c r="L3448" i="20"/>
  <c r="L4685" i="20"/>
  <c r="L4686" i="20"/>
  <c r="L4092" i="20"/>
  <c r="L4687" i="20"/>
  <c r="L4093" i="20"/>
  <c r="L7483" i="20"/>
  <c r="L1097" i="20"/>
  <c r="L1546" i="20"/>
  <c r="L1547" i="20"/>
  <c r="L2086" i="20"/>
  <c r="L1548" i="20"/>
  <c r="L1549" i="20"/>
  <c r="L1550" i="20"/>
  <c r="L1443" i="20"/>
  <c r="L1444" i="20"/>
  <c r="L523" i="20"/>
  <c r="L7770" i="20"/>
  <c r="L1744" i="20"/>
  <c r="L7771" i="20"/>
  <c r="L524" i="20"/>
  <c r="L7772" i="20"/>
  <c r="L1445" i="20"/>
  <c r="L1446" i="20"/>
  <c r="L7773" i="20"/>
  <c r="L2733" i="20"/>
  <c r="L7646" i="20"/>
  <c r="L5330" i="20"/>
  <c r="L7774" i="20"/>
  <c r="L7647" i="20"/>
  <c r="L7648" i="20"/>
  <c r="L7649" i="20"/>
  <c r="L1447" i="20"/>
  <c r="L7650" i="20"/>
  <c r="L5007" i="20"/>
  <c r="L7651" i="20"/>
  <c r="L7652" i="20"/>
  <c r="L5008" i="20"/>
  <c r="L7653" i="20"/>
  <c r="L5009" i="20"/>
  <c r="L7654" i="20"/>
  <c r="L5010" i="20"/>
  <c r="L7655" i="20"/>
  <c r="L1662" i="20"/>
  <c r="L7656" i="20"/>
  <c r="L7657" i="20"/>
  <c r="L7658" i="20"/>
  <c r="L7364" i="20"/>
  <c r="L5011" i="20"/>
  <c r="L7659" i="20"/>
  <c r="L5012" i="20"/>
  <c r="L7660" i="20"/>
  <c r="L1650" i="20"/>
  <c r="L1504" i="20"/>
  <c r="L3036" i="20"/>
  <c r="L1505" i="20"/>
  <c r="L3037" i="20"/>
  <c r="L3038" i="20"/>
  <c r="L1506" i="20"/>
  <c r="L1507" i="20"/>
  <c r="L1508" i="20"/>
  <c r="L7631" i="20"/>
  <c r="L7632" i="20"/>
  <c r="L3637" i="20"/>
  <c r="L7633" i="20"/>
  <c r="L3638" i="20"/>
  <c r="L7634" i="20"/>
  <c r="L3639" i="20"/>
  <c r="L7635" i="20"/>
  <c r="L2571" i="20"/>
  <c r="L3422" i="20"/>
  <c r="L2572" i="20"/>
  <c r="L3423" i="20"/>
  <c r="L2573" i="20"/>
  <c r="L3317" i="20"/>
  <c r="L2872" i="20"/>
  <c r="L3408" i="20"/>
  <c r="L3409" i="20"/>
  <c r="L3318" i="20"/>
  <c r="L573" i="20"/>
  <c r="L3821" i="20"/>
  <c r="L2574" i="20"/>
  <c r="L2575" i="20"/>
  <c r="L2025" i="20"/>
  <c r="L2026" i="20"/>
  <c r="L5478" i="20"/>
  <c r="L7822" i="20"/>
  <c r="L2027" i="20"/>
  <c r="L7823" i="20"/>
  <c r="L2028" i="20"/>
  <c r="L1141" i="20"/>
  <c r="L7824" i="20"/>
  <c r="L2029" i="20"/>
  <c r="L7825" i="20"/>
  <c r="L2030" i="20"/>
  <c r="L1142" i="20"/>
  <c r="L2031" i="20"/>
  <c r="L4326" i="20"/>
  <c r="L1143" i="20"/>
  <c r="L1144" i="20"/>
  <c r="L4983" i="20"/>
  <c r="L1145" i="20"/>
  <c r="L1780" i="20"/>
  <c r="L1146" i="20"/>
  <c r="L1781" i="20"/>
  <c r="L1147" i="20"/>
  <c r="L1782" i="20"/>
  <c r="L1148" i="20"/>
  <c r="L1783" i="20"/>
  <c r="L4915" i="20"/>
  <c r="L4916" i="20"/>
  <c r="L1784" i="20"/>
  <c r="L2709" i="20"/>
  <c r="L6681" i="20"/>
  <c r="L4917" i="20"/>
  <c r="L4918" i="20"/>
  <c r="L6682" i="20"/>
  <c r="L7855" i="20"/>
  <c r="L6250" i="20"/>
  <c r="L6683" i="20"/>
  <c r="L4593" i="20"/>
  <c r="L6251" i="20"/>
  <c r="L6684" i="20"/>
  <c r="L6252" i="20"/>
  <c r="L6685" i="20"/>
  <c r="L6253" i="20"/>
  <c r="L3355" i="20"/>
  <c r="L3179" i="20"/>
  <c r="L3356" i="20"/>
  <c r="L1098" i="20"/>
  <c r="L1605" i="20"/>
  <c r="L6488" i="20"/>
  <c r="L5082" i="20"/>
  <c r="L1606" i="20"/>
  <c r="L6489" i="20"/>
  <c r="L3082" i="20"/>
  <c r="L1607" i="20"/>
  <c r="L1099" i="20"/>
  <c r="L6490" i="20"/>
  <c r="L6491" i="20"/>
  <c r="L1608" i="20"/>
  <c r="L1100" i="20"/>
  <c r="L6492" i="20"/>
  <c r="L1101" i="20"/>
  <c r="L1102" i="20"/>
  <c r="L1609" i="20"/>
  <c r="L1103" i="20"/>
  <c r="L1104" i="20"/>
  <c r="L3535" i="20"/>
  <c r="L3224" i="20"/>
  <c r="L3155" i="20"/>
  <c r="L1105" i="20"/>
  <c r="L3156" i="20"/>
  <c r="L3157" i="20"/>
  <c r="L4273" i="20"/>
  <c r="L6254" i="20"/>
  <c r="L3158" i="20"/>
  <c r="L3159" i="20"/>
  <c r="L2768" i="20"/>
  <c r="L199" i="20"/>
  <c r="L4919" i="20"/>
  <c r="L3684" i="20"/>
  <c r="L3685" i="20"/>
  <c r="L3160" i="20"/>
  <c r="L200" i="20"/>
  <c r="L3686" i="20"/>
  <c r="L3687" i="20"/>
  <c r="L3688" i="20"/>
  <c r="L5734" i="20"/>
  <c r="L5735" i="20"/>
  <c r="L5736" i="20"/>
  <c r="L3891" i="20"/>
  <c r="L5737" i="20"/>
  <c r="L3892" i="20"/>
  <c r="L7033" i="20"/>
  <c r="L5738" i="20"/>
  <c r="L3893" i="20"/>
  <c r="L5739" i="20"/>
  <c r="L3894" i="20"/>
  <c r="L3954" i="20"/>
  <c r="L7034" i="20"/>
  <c r="L4477" i="20"/>
  <c r="L4478" i="20"/>
  <c r="L7101" i="20"/>
  <c r="L4479" i="20"/>
  <c r="L7102" i="20"/>
  <c r="L4480" i="20"/>
  <c r="L3302" i="20"/>
  <c r="L4127" i="20"/>
  <c r="L7035" i="20"/>
  <c r="L7103" i="20"/>
  <c r="L4481" i="20"/>
  <c r="L6923" i="20"/>
  <c r="L3303" i="20"/>
  <c r="L4128" i="20"/>
  <c r="L6924" i="20"/>
  <c r="L4129" i="20"/>
  <c r="L6925" i="20"/>
  <c r="L6926" i="20"/>
  <c r="L3955" i="20"/>
  <c r="L4130" i="20"/>
  <c r="L4131" i="20"/>
  <c r="L4346" i="20"/>
  <c r="L4347" i="20"/>
  <c r="L4348" i="20"/>
  <c r="L4349" i="20"/>
  <c r="L4350" i="20"/>
  <c r="L4149" i="20"/>
  <c r="L6138" i="20"/>
  <c r="L1917" i="20"/>
  <c r="L6139" i="20"/>
  <c r="L2012" i="20"/>
  <c r="L4086" i="20"/>
  <c r="L6270" i="20"/>
  <c r="L2087" i="20"/>
  <c r="L7720" i="20"/>
  <c r="L2088" i="20"/>
  <c r="L1424" i="20"/>
  <c r="L2089" i="20"/>
  <c r="L1425" i="20"/>
  <c r="L2013" i="20"/>
  <c r="L2090" i="20"/>
  <c r="L4256" i="20"/>
  <c r="L1426" i="20"/>
  <c r="L4257" i="20"/>
  <c r="L2091" i="20"/>
  <c r="L6271" i="20"/>
  <c r="L1427" i="20"/>
  <c r="L4258" i="20"/>
  <c r="L2092" i="20"/>
  <c r="L4259" i="20"/>
  <c r="L4260" i="20"/>
  <c r="L1595" i="20"/>
  <c r="L6395" i="20"/>
  <c r="L2014" i="20"/>
  <c r="L6396" i="20"/>
  <c r="L1745" i="20"/>
  <c r="L5637" i="20"/>
  <c r="L1746" i="20"/>
  <c r="L1747" i="20"/>
  <c r="L5310" i="20"/>
  <c r="L5311" i="20"/>
  <c r="L5312" i="20"/>
  <c r="L5313" i="20"/>
  <c r="L5314" i="20"/>
  <c r="L6593" i="20"/>
  <c r="L7472" i="20"/>
  <c r="L6594" i="20"/>
  <c r="L3075" i="20"/>
  <c r="L6595" i="20"/>
  <c r="L6183" i="20"/>
  <c r="L6184" i="20"/>
  <c r="L671" i="20"/>
  <c r="L6185" i="20"/>
  <c r="L5945" i="20"/>
  <c r="L6965" i="20"/>
  <c r="L672" i="20"/>
  <c r="L6186" i="20"/>
  <c r="L1281" i="20"/>
  <c r="L6966" i="20"/>
  <c r="L1282" i="20"/>
  <c r="L6967" i="20"/>
  <c r="L6187" i="20"/>
  <c r="L6320" i="20"/>
  <c r="L5946" i="20"/>
  <c r="L6321" i="20"/>
  <c r="L5947" i="20"/>
  <c r="L5707" i="20"/>
  <c r="L6155" i="20"/>
  <c r="L6156" i="20"/>
  <c r="L3549" i="20"/>
  <c r="L3550" i="20"/>
  <c r="L3551" i="20"/>
  <c r="L6397" i="20"/>
  <c r="L3552" i="20"/>
  <c r="L6398" i="20"/>
  <c r="L3553" i="20"/>
  <c r="L1416" i="20"/>
  <c r="L3173" i="20"/>
  <c r="L4787" i="20"/>
  <c r="L1623" i="20"/>
  <c r="L2960" i="20"/>
  <c r="L7505" i="20"/>
  <c r="L5166" i="20"/>
  <c r="L5167" i="20"/>
  <c r="L1800" i="20"/>
  <c r="L4548" i="20"/>
  <c r="L4549" i="20"/>
  <c r="L4550" i="20"/>
  <c r="L287" i="20"/>
  <c r="L7365" i="20"/>
  <c r="L4551" i="20"/>
  <c r="L288" i="20"/>
  <c r="L455" i="20"/>
  <c r="L289" i="20"/>
  <c r="L5908" i="20"/>
  <c r="L4552" i="20"/>
  <c r="L290" i="20"/>
  <c r="L5909" i="20"/>
  <c r="L1521" i="20"/>
  <c r="L5910" i="20"/>
  <c r="L291" i="20"/>
  <c r="L7499" i="20"/>
  <c r="L5911" i="20"/>
  <c r="L5660" i="20"/>
  <c r="L5661" i="20"/>
  <c r="L391" i="20"/>
  <c r="L3052" i="20"/>
  <c r="L7366" i="20"/>
  <c r="L1568" i="20"/>
  <c r="L1569" i="20"/>
  <c r="L3430" i="20"/>
  <c r="L98" i="20"/>
  <c r="L3431" i="20"/>
  <c r="L1310" i="20"/>
  <c r="L1570" i="20"/>
  <c r="L99" i="20"/>
  <c r="L6908" i="20"/>
  <c r="L100" i="20"/>
  <c r="L7367" i="20"/>
  <c r="L6909" i="20"/>
  <c r="L101" i="20"/>
  <c r="L1571" i="20"/>
  <c r="L739" i="20"/>
  <c r="L7368" i="20"/>
  <c r="L1572" i="20"/>
  <c r="L740" i="20"/>
  <c r="L6607" i="20"/>
  <c r="L7609" i="20"/>
  <c r="L7610" i="20"/>
  <c r="L6608" i="20"/>
  <c r="L7611" i="20"/>
  <c r="L6609" i="20"/>
  <c r="L741" i="20"/>
  <c r="L7612" i="20"/>
  <c r="L5980" i="20"/>
  <c r="L7613" i="20"/>
  <c r="L5981" i="20"/>
  <c r="L5982" i="20"/>
  <c r="L5983" i="20"/>
  <c r="L5984" i="20"/>
  <c r="L56" i="20"/>
  <c r="L57" i="20"/>
  <c r="L7866" i="20"/>
  <c r="L4150" i="20"/>
  <c r="L58" i="20"/>
  <c r="L1448" i="20"/>
  <c r="L339" i="20"/>
  <c r="L340" i="20"/>
  <c r="L341" i="20"/>
  <c r="L1371" i="20"/>
  <c r="L6832" i="20"/>
  <c r="L6833" i="20"/>
  <c r="L1022" i="20"/>
  <c r="L1023" i="20"/>
  <c r="L6917" i="20"/>
  <c r="L1024" i="20"/>
  <c r="L693" i="20"/>
  <c r="L3908" i="20"/>
  <c r="L7701" i="20"/>
  <c r="L7568" i="20"/>
  <c r="L5456" i="20"/>
  <c r="L7702" i="20"/>
  <c r="L5181" i="20"/>
  <c r="L7840" i="20"/>
  <c r="L6149" i="20"/>
  <c r="L7841" i="20"/>
  <c r="L4935" i="20"/>
  <c r="L786" i="20"/>
  <c r="L4936" i="20"/>
  <c r="L787" i="20"/>
  <c r="L162" i="20"/>
  <c r="L2693" i="20"/>
  <c r="L2694" i="20"/>
  <c r="L163" i="20"/>
  <c r="L3640" i="20"/>
  <c r="L2695" i="20"/>
  <c r="L2696" i="20"/>
  <c r="L5215" i="20"/>
  <c r="L3176" i="20"/>
  <c r="L7694" i="20"/>
  <c r="L4170" i="20"/>
  <c r="L2697" i="20"/>
  <c r="L4171" i="20"/>
  <c r="L3319" i="20"/>
  <c r="L5100" i="20"/>
  <c r="L5792" i="20"/>
  <c r="L5216" i="20"/>
  <c r="L5101" i="20"/>
  <c r="L5102" i="20"/>
  <c r="L17" i="20"/>
  <c r="L5103" i="20"/>
  <c r="L18" i="20"/>
  <c r="L19" i="20"/>
  <c r="L5104" i="20"/>
  <c r="L1127" i="20"/>
  <c r="L20" i="20"/>
  <c r="L2224" i="20"/>
  <c r="L21" i="20"/>
  <c r="L4152" i="20"/>
  <c r="L5662" i="20"/>
  <c r="L22" i="20"/>
  <c r="L74" i="20"/>
  <c r="L6802" i="20"/>
  <c r="L6803" i="20"/>
  <c r="L75" i="20"/>
  <c r="L5217" i="20"/>
  <c r="L76" i="20"/>
  <c r="L5218" i="20"/>
  <c r="L6804" i="20"/>
  <c r="L1825" i="20"/>
  <c r="L2225" i="20"/>
  <c r="L77" i="20"/>
  <c r="L6805" i="20"/>
  <c r="L1826" i="20"/>
  <c r="L7417" i="20"/>
  <c r="L859" i="20"/>
  <c r="L1597" i="20"/>
  <c r="L1663" i="20"/>
  <c r="L3705" i="20"/>
  <c r="L6262" i="20"/>
  <c r="L1664" i="20"/>
  <c r="L3706" i="20"/>
  <c r="L3707" i="20"/>
  <c r="L3708" i="20"/>
  <c r="L1473" i="20"/>
  <c r="L3709" i="20"/>
  <c r="L3530" i="20"/>
  <c r="L3531" i="20"/>
  <c r="L6452" i="20"/>
  <c r="L1714" i="20"/>
  <c r="L3532" i="20"/>
  <c r="L6453" i="20"/>
  <c r="L6454" i="20"/>
  <c r="L4268" i="20"/>
  <c r="L5578" i="20"/>
  <c r="L4566" i="20"/>
  <c r="L102" i="20"/>
  <c r="L4567" i="20"/>
  <c r="L6467" i="20"/>
  <c r="L4282" i="20"/>
  <c r="L1715" i="20"/>
  <c r="L4313" i="20"/>
  <c r="L4283" i="20"/>
  <c r="L4568" i="20"/>
  <c r="L4314" i="20"/>
  <c r="L556" i="20"/>
  <c r="L1716" i="20"/>
  <c r="L3993" i="20"/>
  <c r="L4315" i="20"/>
  <c r="L276" i="20"/>
  <c r="L4316" i="20"/>
  <c r="L2439" i="20"/>
  <c r="L5545" i="20"/>
  <c r="L2932" i="20"/>
  <c r="L5546" i="20"/>
  <c r="L6764" i="20"/>
  <c r="L5547" i="20"/>
  <c r="L5624" i="20"/>
  <c r="L5548" i="20"/>
  <c r="L5549" i="20"/>
  <c r="L2933" i="20"/>
  <c r="L814" i="20"/>
  <c r="L7351" i="20"/>
  <c r="L378" i="20"/>
  <c r="L2974" i="20"/>
  <c r="L379" i="20"/>
  <c r="L380" i="20"/>
  <c r="L6939" i="20"/>
  <c r="L3647" i="20"/>
  <c r="L381" i="20"/>
  <c r="L5579" i="20"/>
  <c r="L2326" i="20"/>
  <c r="L721" i="20"/>
  <c r="L7508" i="20"/>
  <c r="L5566" i="20"/>
  <c r="L1035" i="20"/>
  <c r="L7509" i="20"/>
  <c r="L1036" i="20"/>
  <c r="L3121" i="20"/>
  <c r="L5567" i="20"/>
  <c r="L382" i="20"/>
  <c r="L3122" i="20"/>
  <c r="L1037" i="20"/>
  <c r="L5568" i="20"/>
  <c r="L5272" i="20"/>
  <c r="L1038" i="20"/>
  <c r="L1039" i="20"/>
  <c r="L5569" i="20"/>
  <c r="L4865" i="20"/>
  <c r="L5273" i="20"/>
  <c r="L4866" i="20"/>
  <c r="L1040" i="20"/>
  <c r="L5274" i="20"/>
  <c r="L5580" i="20"/>
  <c r="L6117" i="20"/>
  <c r="L6118" i="20"/>
  <c r="L216" i="20"/>
  <c r="L4867" i="20"/>
  <c r="L311" i="20"/>
  <c r="L201" i="20"/>
  <c r="L217" i="20"/>
  <c r="L312" i="20"/>
  <c r="L202" i="20"/>
  <c r="L7240" i="20"/>
  <c r="L218" i="20"/>
  <c r="L6239" i="20"/>
  <c r="L313" i="20"/>
  <c r="L219" i="20"/>
  <c r="L203" i="20"/>
  <c r="L7418" i="20"/>
  <c r="L4399" i="20"/>
  <c r="L7241" i="20"/>
  <c r="L220" i="20"/>
  <c r="L7419" i="20"/>
  <c r="L4400" i="20"/>
  <c r="L7420" i="20"/>
  <c r="L1862" i="20"/>
  <c r="L4401" i="20"/>
  <c r="L7242" i="20"/>
  <c r="L7421" i="20"/>
  <c r="L4402" i="20"/>
  <c r="L7243" i="20"/>
  <c r="L4403" i="20"/>
  <c r="L2409" i="20"/>
  <c r="L2410" i="20"/>
  <c r="L6362" i="20"/>
  <c r="L1727" i="20"/>
  <c r="L3523" i="20"/>
  <c r="L2362" i="20"/>
  <c r="L4462" i="20"/>
  <c r="L2310" i="20"/>
  <c r="L3276" i="20"/>
  <c r="L2363" i="20"/>
  <c r="L2411" i="20"/>
  <c r="L3277" i="20"/>
  <c r="L7059" i="20"/>
  <c r="L3524" i="20"/>
  <c r="L2340" i="20"/>
  <c r="L3278" i="20"/>
  <c r="L7060" i="20"/>
  <c r="L6060" i="20"/>
  <c r="L2341" i="20"/>
  <c r="L755" i="20"/>
  <c r="L3877" i="20"/>
  <c r="L2342" i="20"/>
  <c r="L7061" i="20"/>
  <c r="L756" i="20"/>
  <c r="L2343" i="20"/>
  <c r="L5377" i="20"/>
  <c r="L2344" i="20"/>
  <c r="L757" i="20"/>
  <c r="L3878" i="20"/>
  <c r="L758" i="20"/>
  <c r="L1624" i="20"/>
  <c r="L5378" i="20"/>
  <c r="L7846" i="20"/>
  <c r="L759" i="20"/>
  <c r="L5379" i="20"/>
  <c r="L7847" i="20"/>
  <c r="L1625" i="20"/>
  <c r="L3879" i="20"/>
  <c r="L7848" i="20"/>
  <c r="L1626" i="20"/>
  <c r="L7849" i="20"/>
  <c r="L7004" i="20"/>
  <c r="L3325" i="20"/>
  <c r="L7850" i="20"/>
  <c r="L990" i="20"/>
  <c r="L6272" i="20"/>
  <c r="L3326" i="20"/>
  <c r="L3880" i="20"/>
  <c r="L1354" i="20"/>
  <c r="L991" i="20"/>
  <c r="L6273" i="20"/>
  <c r="L992" i="20"/>
  <c r="L125" i="20"/>
  <c r="L7156" i="20"/>
  <c r="L1222" i="20"/>
  <c r="L1842" i="20"/>
  <c r="L7157" i="20"/>
  <c r="L1223" i="20"/>
  <c r="L1843" i="20"/>
  <c r="L1844" i="20"/>
  <c r="L1845" i="20"/>
  <c r="L4059" i="20"/>
  <c r="L4060" i="20"/>
  <c r="L6274" i="20"/>
  <c r="L2796" i="20"/>
  <c r="L1589" i="20"/>
  <c r="L1237" i="20"/>
  <c r="L4061" i="20"/>
  <c r="L7729" i="20"/>
  <c r="L2797" i="20"/>
  <c r="L1238" i="20"/>
  <c r="L1239" i="20"/>
  <c r="L1846" i="20"/>
  <c r="L7730" i="20"/>
  <c r="L2802" i="20"/>
  <c r="L1240" i="20"/>
  <c r="L4904" i="20"/>
  <c r="L1241" i="20"/>
  <c r="L7731" i="20"/>
  <c r="L357" i="20"/>
  <c r="L5871" i="20"/>
  <c r="L1482" i="20"/>
  <c r="L3580" i="20"/>
  <c r="L358" i="20"/>
  <c r="L1483" i="20"/>
  <c r="L3581" i="20"/>
  <c r="L1484" i="20"/>
  <c r="L5596" i="20"/>
  <c r="L1456" i="20"/>
  <c r="L1994" i="20"/>
  <c r="L5872" i="20"/>
  <c r="L1485" i="20"/>
  <c r="L3582" i="20"/>
  <c r="L1051" i="20"/>
  <c r="L5757" i="20"/>
  <c r="L5597" i="20"/>
  <c r="L1052" i="20"/>
  <c r="L5758" i="20"/>
  <c r="L5835" i="20"/>
  <c r="L1342" i="20"/>
  <c r="L1486" i="20"/>
  <c r="L3343" i="20"/>
  <c r="L5759" i="20"/>
  <c r="L5598" i="20"/>
  <c r="L1294" i="20"/>
  <c r="L7315" i="20"/>
  <c r="L803" i="20"/>
  <c r="L3374" i="20"/>
  <c r="L5599" i="20"/>
  <c r="L804" i="20"/>
  <c r="L7316" i="20"/>
  <c r="L5760" i="20"/>
  <c r="L3375" i="20"/>
  <c r="L805" i="20"/>
  <c r="L3376" i="20"/>
  <c r="L3377" i="20"/>
  <c r="L3378" i="20"/>
  <c r="L5761" i="20"/>
  <c r="L240" i="20"/>
  <c r="L3379" i="20"/>
  <c r="L504" i="20"/>
  <c r="L5600" i="20"/>
  <c r="L3380" i="20"/>
  <c r="L3381" i="20"/>
  <c r="L5647" i="20"/>
  <c r="L4598" i="20"/>
  <c r="L1214" i="20"/>
  <c r="L6668" i="20"/>
  <c r="L6669" i="20"/>
  <c r="L921" i="20"/>
  <c r="L4517" i="20"/>
  <c r="L3246" i="20"/>
  <c r="L3758" i="20"/>
  <c r="L834" i="20"/>
  <c r="L2983" i="20"/>
  <c r="L835" i="20"/>
  <c r="L3759" i="20"/>
  <c r="L780" i="20"/>
  <c r="L4518" i="20"/>
  <c r="L4519" i="20"/>
  <c r="L7579" i="20"/>
  <c r="L7580" i="20"/>
  <c r="L7581" i="20"/>
  <c r="L2465" i="20"/>
  <c r="L2466" i="20"/>
  <c r="L3619" i="20"/>
  <c r="L6170" i="20"/>
  <c r="L2833" i="20"/>
  <c r="L6022" i="20"/>
  <c r="L2834" i="20"/>
  <c r="L4497" i="20"/>
  <c r="L3760" i="20"/>
  <c r="L4317" i="20"/>
  <c r="L4498" i="20"/>
  <c r="L4499" i="20"/>
  <c r="L3212" i="20"/>
  <c r="L3761" i="20"/>
  <c r="L4500" i="20"/>
  <c r="L5205" i="20"/>
  <c r="L3762" i="20"/>
  <c r="L3231" i="20"/>
  <c r="L4501" i="20"/>
  <c r="L2301" i="20"/>
  <c r="L3213" i="20"/>
  <c r="L2302" i="20"/>
  <c r="L6023" i="20"/>
  <c r="L1529" i="20"/>
  <c r="L4529" i="20"/>
  <c r="L4679" i="20"/>
  <c r="L4530" i="20"/>
  <c r="L1530" i="20"/>
  <c r="L4680" i="20"/>
  <c r="L6574" i="20"/>
  <c r="L2806" i="20"/>
  <c r="L4531" i="20"/>
  <c r="L6575" i="20"/>
  <c r="L1381" i="20"/>
  <c r="L2531" i="20"/>
  <c r="L2807" i="20"/>
  <c r="L4532" i="20"/>
  <c r="L2532" i="20"/>
  <c r="L1382" i="20"/>
  <c r="L1531" i="20"/>
  <c r="L7286" i="20"/>
  <c r="L1383" i="20"/>
  <c r="L7287" i="20"/>
  <c r="L1362" i="20"/>
  <c r="L1532" i="20"/>
  <c r="L4104" i="20"/>
  <c r="L1363" i="20"/>
  <c r="L6093" i="20"/>
  <c r="L1384" i="20"/>
  <c r="L1831" i="20"/>
  <c r="L6094" i="20"/>
  <c r="L4105" i="20"/>
  <c r="L368" i="20"/>
  <c r="L1364" i="20"/>
  <c r="L983" i="20"/>
  <c r="L4106" i="20"/>
  <c r="L1385" i="20"/>
  <c r="L6377" i="20"/>
  <c r="L4762" i="20"/>
  <c r="L4107" i="20"/>
  <c r="L1331" i="20"/>
  <c r="L6378" i="20"/>
  <c r="L4763" i="20"/>
  <c r="L1463" i="20"/>
  <c r="L6379" i="20"/>
  <c r="L4108" i="20"/>
  <c r="L864" i="20"/>
  <c r="L1365" i="20"/>
  <c r="L865" i="20"/>
  <c r="L1961" i="20"/>
  <c r="L1962" i="20"/>
  <c r="L7196" i="20"/>
  <c r="L3971" i="20"/>
  <c r="L1762" i="20"/>
  <c r="L4959" i="20"/>
  <c r="L3972" i="20"/>
  <c r="L4960" i="20"/>
  <c r="L3973" i="20"/>
  <c r="L3974" i="20"/>
  <c r="L866" i="20"/>
  <c r="L3975" i="20"/>
  <c r="L2906" i="20"/>
  <c r="L867" i="20"/>
  <c r="L3590" i="20"/>
  <c r="L414" i="20"/>
  <c r="L3591" i="20"/>
  <c r="L5614" i="20"/>
  <c r="L5615" i="20"/>
  <c r="L401" i="20"/>
  <c r="L6544" i="20"/>
  <c r="L131" i="20"/>
  <c r="L6418" i="20"/>
  <c r="L132" i="20"/>
  <c r="L1706" i="20"/>
  <c r="L1948" i="20"/>
  <c r="L1949" i="20"/>
  <c r="L1950" i="20"/>
  <c r="L3620" i="20"/>
  <c r="L2207" i="20"/>
  <c r="L7541" i="20"/>
  <c r="L7542" i="20"/>
  <c r="L7011" i="20"/>
  <c r="L330" i="20"/>
  <c r="L7543" i="20"/>
  <c r="L7012" i="20"/>
  <c r="L2879" i="20"/>
  <c r="L7544" i="20"/>
  <c r="L2880" i="20"/>
  <c r="L7545" i="20"/>
  <c r="L3783" i="20"/>
  <c r="L3784" i="20"/>
  <c r="L7546" i="20"/>
  <c r="L3785" i="20"/>
  <c r="L7547" i="20"/>
  <c r="L820" i="20"/>
  <c r="L3786" i="20"/>
  <c r="L7548" i="20"/>
  <c r="L821" i="20"/>
  <c r="L3787" i="20"/>
  <c r="L3788" i="20"/>
  <c r="L3789" i="20"/>
  <c r="L5856" i="20"/>
  <c r="L4808" i="20"/>
  <c r="L5857" i="20"/>
  <c r="L7742" i="20"/>
  <c r="L4809" i="20"/>
  <c r="L5858" i="20"/>
  <c r="L7162" i="20"/>
  <c r="L7743" i="20"/>
  <c r="L3790" i="20"/>
  <c r="L5859" i="20"/>
  <c r="L2710" i="20"/>
  <c r="L1928" i="20"/>
  <c r="L5860" i="20"/>
  <c r="L2711" i="20"/>
  <c r="L5302" i="20"/>
  <c r="L2712" i="20"/>
  <c r="L2713" i="20"/>
  <c r="L7343" i="20"/>
  <c r="L170" i="20"/>
  <c r="L2402" i="20"/>
  <c r="L33" i="20"/>
  <c r="L5413" i="20"/>
  <c r="L5414" i="20"/>
  <c r="L5415" i="20"/>
  <c r="L6444" i="20"/>
  <c r="L439" i="20"/>
  <c r="L440" i="20"/>
  <c r="L441" i="20"/>
  <c r="L2403" i="20"/>
  <c r="L442" i="20"/>
  <c r="L443" i="20"/>
  <c r="L2888" i="20"/>
  <c r="L2889" i="20"/>
  <c r="L2046" i="20"/>
  <c r="L4672" i="20"/>
  <c r="L4673" i="20"/>
  <c r="L2663" i="20"/>
  <c r="L2664" i="20"/>
  <c r="L7448" i="20"/>
  <c r="L7449" i="20"/>
  <c r="L7450" i="20"/>
  <c r="L7451" i="20"/>
  <c r="L7452" i="20"/>
  <c r="L6009" i="20"/>
  <c r="L5970" i="20"/>
  <c r="L3572" i="20"/>
  <c r="L3117" i="20"/>
  <c r="L43" i="20"/>
  <c r="L7104" i="20"/>
  <c r="L7105" i="20"/>
  <c r="L7106" i="20"/>
  <c r="L7107" i="20"/>
  <c r="L2311" i="20"/>
  <c r="L3320" i="20"/>
  <c r="L3822" i="20"/>
  <c r="L5957" i="20"/>
  <c r="L2327" i="20"/>
  <c r="L7757" i="20"/>
  <c r="L6788" i="20"/>
  <c r="L6789" i="20"/>
  <c r="L1303" i="20"/>
  <c r="L7813" i="20"/>
  <c r="L4380" i="20"/>
  <c r="L4829" i="20"/>
  <c r="L4891" i="20"/>
  <c r="L2459" i="20"/>
  <c r="L918" i="20"/>
  <c r="L4331" i="20"/>
  <c r="L4172" i="20"/>
  <c r="L5644" i="20"/>
  <c r="L722" i="20"/>
  <c r="L1822" i="20"/>
  <c r="L694" i="20"/>
  <c r="L3053" i="20"/>
  <c r="L4190" i="20"/>
  <c r="L4191" i="20"/>
  <c r="L4192" i="20"/>
  <c r="L5448" i="20"/>
  <c r="L5399" i="20"/>
  <c r="L5400" i="20"/>
  <c r="L424" i="20"/>
  <c r="L5240" i="20"/>
  <c r="L6243" i="20"/>
  <c r="L6102" i="20"/>
  <c r="L6203" i="20"/>
  <c r="L6204" i="20"/>
  <c r="L6205" i="20"/>
  <c r="L6206" i="20"/>
  <c r="L6207" i="20"/>
  <c r="L4453" i="20"/>
  <c r="L4454" i="20"/>
  <c r="L5645" i="20"/>
  <c r="L4747" i="20"/>
  <c r="L1182" i="20"/>
  <c r="L4381" i="20"/>
  <c r="L2873" i="20"/>
  <c r="L2789" i="20"/>
  <c r="L1918" i="20"/>
  <c r="L1919" i="20"/>
  <c r="L723" i="20"/>
  <c r="L1474" i="20"/>
  <c r="L6084" i="20"/>
  <c r="L7228" i="20"/>
  <c r="L2928" i="20"/>
  <c r="L3976" i="20"/>
  <c r="L6380" i="20"/>
  <c r="L6053" i="20"/>
  <c r="L3909" i="20"/>
  <c r="L1995" i="20"/>
  <c r="L2047" i="20"/>
  <c r="L1996" i="20"/>
  <c r="L2048" i="20"/>
  <c r="L795" i="20"/>
  <c r="L4583" i="20"/>
  <c r="L1449" i="20"/>
  <c r="L919" i="20"/>
  <c r="L4748" i="20"/>
  <c r="L1409" i="20"/>
  <c r="L367" i="20"/>
  <c r="L3847" i="20"/>
  <c r="L3848" i="20"/>
  <c r="L3849" i="20"/>
  <c r="L241" i="20"/>
  <c r="L796" i="20"/>
  <c r="L797" i="20"/>
  <c r="L3631" i="20"/>
  <c r="L798" i="20"/>
  <c r="L799" i="20"/>
  <c r="L277" i="20"/>
  <c r="L5198" i="20"/>
  <c r="L4214" i="20"/>
  <c r="L1149" i="20"/>
  <c r="L1150" i="20"/>
  <c r="L415" i="20"/>
  <c r="L557" i="20"/>
  <c r="L558" i="20"/>
  <c r="L7163" i="20"/>
  <c r="L7896" i="20"/>
  <c r="L5958" i="20"/>
  <c r="L6823" i="20"/>
  <c r="L2590" i="20"/>
  <c r="L4173" i="20"/>
  <c r="L3463" i="20"/>
  <c r="L5793" i="20"/>
  <c r="L525" i="20"/>
  <c r="L1332" i="20"/>
  <c r="L3344" i="20"/>
  <c r="L6255" i="20"/>
  <c r="L4050" i="20"/>
  <c r="L3083" i="20"/>
  <c r="L6010" i="20"/>
  <c r="L3232" i="20"/>
  <c r="L2066" i="20"/>
  <c r="L7022" i="20"/>
  <c r="L2492" i="20"/>
  <c r="L2493" i="20"/>
  <c r="L2328" i="20"/>
  <c r="L4338" i="20"/>
  <c r="L1128" i="20"/>
  <c r="L3583" i="20"/>
  <c r="L6610" i="20"/>
  <c r="L4332" i="20"/>
  <c r="L3492" i="20"/>
  <c r="L3493" i="20"/>
  <c r="L3494" i="20"/>
  <c r="L3495" i="20"/>
  <c r="L3496" i="20"/>
  <c r="L3497" i="20"/>
  <c r="L3498" i="20"/>
  <c r="L3499" i="20"/>
  <c r="L3500" i="20"/>
  <c r="L3501" i="20"/>
  <c r="L3502" i="20"/>
  <c r="L3503" i="20"/>
  <c r="L3504" i="20"/>
  <c r="L3505" i="20"/>
  <c r="L3506" i="20"/>
  <c r="L3507" i="20"/>
  <c r="L3508" i="20"/>
  <c r="L3509" i="20"/>
  <c r="L3510" i="20"/>
  <c r="L3511" i="20"/>
  <c r="L3512" i="20"/>
  <c r="L2234" i="20"/>
  <c r="L6381" i="20"/>
  <c r="L331" i="20"/>
  <c r="L2907" i="20"/>
  <c r="L4274" i="20"/>
  <c r="L724" i="20"/>
  <c r="L4382" i="20"/>
  <c r="L2226" i="20"/>
  <c r="L6" i="20"/>
  <c r="L5331" i="20"/>
  <c r="L44" i="20"/>
  <c r="L2997" i="20"/>
  <c r="L2998" i="20"/>
  <c r="L2999" i="20"/>
  <c r="L3000" i="20"/>
  <c r="L3001" i="20"/>
  <c r="L6188" i="20"/>
  <c r="L6189" i="20"/>
  <c r="L6190" i="20"/>
  <c r="L6191" i="20"/>
  <c r="L4215" i="20"/>
  <c r="L4584" i="20"/>
  <c r="L6192" i="20"/>
  <c r="L6468" i="20"/>
  <c r="L3432" i="20"/>
  <c r="L6157" i="20"/>
  <c r="L4174" i="20"/>
  <c r="L1863" i="20"/>
  <c r="L7180" i="20"/>
  <c r="L7229" i="20"/>
  <c r="L7589" i="20"/>
  <c r="L2734" i="20"/>
  <c r="L6011" i="20"/>
  <c r="L2303" i="20"/>
  <c r="L546" i="20"/>
  <c r="L7332" i="20"/>
  <c r="L3242" i="20"/>
  <c r="L4455" i="20"/>
  <c r="L1151" i="20"/>
  <c r="L5086" i="20"/>
  <c r="L5087" i="20"/>
  <c r="L3345" i="20"/>
  <c r="L6834" i="20"/>
  <c r="L1262" i="20"/>
  <c r="L7005" i="20"/>
  <c r="L6513" i="20"/>
  <c r="L4719" i="20"/>
  <c r="L4810" i="20"/>
  <c r="L1934" i="20"/>
  <c r="L1935" i="20"/>
  <c r="L526" i="20"/>
  <c r="L4333" i="20"/>
  <c r="L5416" i="20"/>
  <c r="L2067" i="20"/>
  <c r="L3994" i="20"/>
  <c r="L2698" i="20"/>
  <c r="L2699" i="20"/>
  <c r="L2700" i="20"/>
  <c r="L2701" i="20"/>
  <c r="L2702" i="20"/>
  <c r="L2929" i="20"/>
  <c r="L416" i="20"/>
  <c r="L7164" i="20"/>
  <c r="L5663" i="20"/>
  <c r="L1997" i="20"/>
  <c r="L1998" i="20"/>
  <c r="L5664" i="20"/>
  <c r="L6521" i="20"/>
  <c r="L2144" i="20"/>
  <c r="L2145" i="20"/>
  <c r="L2146" i="20"/>
  <c r="L2147" i="20"/>
  <c r="L2148" i="20"/>
  <c r="L900" i="20"/>
  <c r="L3233" i="20"/>
  <c r="L6322" i="20"/>
  <c r="L3234" i="20"/>
  <c r="L5332" i="20"/>
  <c r="L6085" i="20"/>
  <c r="L4404" i="20"/>
  <c r="L5380" i="20"/>
  <c r="L242" i="20"/>
  <c r="L3346" i="20"/>
  <c r="L2329" i="20"/>
  <c r="L1224" i="20"/>
  <c r="L3424" i="20"/>
  <c r="L2769" i="20"/>
  <c r="L6950" i="20"/>
  <c r="L6951" i="20"/>
  <c r="L2036" i="20"/>
  <c r="L5708" i="20"/>
  <c r="L1951" i="20"/>
  <c r="L6952" i="20"/>
  <c r="L6867" i="20"/>
  <c r="L6067" i="20"/>
  <c r="L993" i="20"/>
  <c r="L6455" i="20"/>
  <c r="L402" i="20"/>
  <c r="L1717" i="20"/>
  <c r="L3929" i="20"/>
  <c r="L7422" i="20"/>
  <c r="L1317" i="20"/>
  <c r="L5774" i="20"/>
  <c r="L5275" i="20"/>
  <c r="L5581" i="20"/>
  <c r="L456" i="20"/>
  <c r="L425" i="20"/>
  <c r="L5241" i="20"/>
  <c r="L4520" i="20"/>
  <c r="L4585" i="20"/>
  <c r="L3327" i="20"/>
  <c r="L204" i="20"/>
  <c r="L7814" i="20"/>
  <c r="L1129" i="20"/>
  <c r="L403" i="20"/>
  <c r="L1372" i="20"/>
  <c r="L7473" i="20"/>
  <c r="L3039" i="20"/>
  <c r="L3040" i="20"/>
  <c r="L3592" i="20"/>
  <c r="L4087" i="20"/>
  <c r="L2634" i="20"/>
  <c r="L3247" i="20"/>
  <c r="L5648" i="20"/>
  <c r="L1457" i="20"/>
  <c r="L539" i="20"/>
  <c r="L3279" i="20"/>
  <c r="L3304" i="20"/>
  <c r="L3054" i="20"/>
  <c r="L505" i="20"/>
  <c r="L3180" i="20"/>
  <c r="L1304" i="20"/>
  <c r="L1920" i="20"/>
  <c r="L922" i="20"/>
  <c r="L342" i="20"/>
  <c r="L369" i="20"/>
  <c r="L4599" i="20"/>
  <c r="L6240" i="20"/>
  <c r="L1847" i="20"/>
  <c r="L1848" i="20"/>
  <c r="L3055" i="20"/>
  <c r="L3823" i="20"/>
  <c r="L383" i="20"/>
  <c r="L467" i="20"/>
  <c r="L2460" i="20"/>
  <c r="L1785" i="20"/>
  <c r="L6514" i="20"/>
  <c r="L6515" i="20"/>
  <c r="L6516" i="20"/>
  <c r="L6382" i="20"/>
  <c r="L4383" i="20"/>
  <c r="L6790" i="20"/>
  <c r="L3433" i="20"/>
  <c r="L1283" i="20"/>
  <c r="L2790" i="20"/>
  <c r="L540" i="20"/>
  <c r="L7006" i="20"/>
  <c r="L2235" i="20"/>
  <c r="L6012" i="20"/>
  <c r="L7089" i="20"/>
  <c r="L7090" i="20"/>
  <c r="L45" i="20"/>
  <c r="L482" i="20"/>
  <c r="L4721" i="20"/>
  <c r="L4722" i="20"/>
  <c r="L5417" i="20"/>
  <c r="L221" i="20"/>
  <c r="L4811" i="20"/>
  <c r="L2037" i="20"/>
  <c r="L6469" i="20"/>
  <c r="L1697" i="20"/>
  <c r="L7598" i="20"/>
  <c r="L6171" i="20"/>
  <c r="L7013" i="20"/>
  <c r="L4720" i="20"/>
  <c r="L547" i="20"/>
  <c r="L7181" i="20"/>
  <c r="L243" i="20"/>
  <c r="L1355" i="20"/>
  <c r="L244" i="20"/>
  <c r="L6706" i="20"/>
  <c r="L6707" i="20"/>
  <c r="L6708" i="20"/>
  <c r="L2068" i="20"/>
  <c r="L527" i="20"/>
  <c r="L7023" i="20"/>
  <c r="L6517" i="20"/>
  <c r="L3621" i="20"/>
  <c r="L1263" i="20"/>
  <c r="L3056" i="20"/>
  <c r="L3513" i="20"/>
  <c r="L3514" i="20"/>
  <c r="L3515" i="20"/>
  <c r="L1356" i="20"/>
  <c r="L4937" i="20"/>
  <c r="L4153" i="20"/>
  <c r="L4175" i="20"/>
  <c r="L1522" i="20"/>
  <c r="L7303" i="20"/>
  <c r="L6927" i="20"/>
  <c r="L5105" i="20"/>
  <c r="L1305" i="20"/>
  <c r="L5121" i="20"/>
  <c r="L6174" i="20"/>
  <c r="L103" i="20"/>
  <c r="L6068" i="20"/>
  <c r="L2412" i="20"/>
  <c r="L2413" i="20"/>
  <c r="L4216" i="20"/>
  <c r="L4788" i="20"/>
  <c r="L3881" i="20"/>
  <c r="L1929" i="20"/>
  <c r="L384" i="20"/>
  <c r="L6315" i="20"/>
  <c r="L6456" i="20"/>
  <c r="L3995" i="20"/>
  <c r="L2501" i="20"/>
  <c r="L2922" i="20"/>
  <c r="L725" i="20"/>
  <c r="L4339" i="20"/>
  <c r="L3525" i="20"/>
  <c r="L457" i="20"/>
  <c r="L7" i="20"/>
  <c r="L7474" i="20"/>
  <c r="L5296" i="20"/>
  <c r="L5297" i="20"/>
  <c r="L5298" i="20"/>
  <c r="L5242" i="20"/>
  <c r="L426" i="20"/>
  <c r="L5959" i="20"/>
  <c r="L2770" i="20"/>
  <c r="L3791" i="20"/>
  <c r="L2635" i="20"/>
  <c r="L2166" i="20"/>
  <c r="L2167" i="20"/>
  <c r="L2304" i="20"/>
  <c r="L4594" i="20"/>
  <c r="L4595" i="20"/>
  <c r="L1864" i="20"/>
  <c r="L6363" i="20"/>
  <c r="L6876" i="20"/>
  <c r="L815" i="20"/>
  <c r="L994" i="20"/>
  <c r="L5276" i="20"/>
  <c r="L2533" i="20"/>
  <c r="L7687" i="20"/>
  <c r="L7688" i="20"/>
  <c r="L7815" i="20"/>
  <c r="L7758" i="20"/>
  <c r="L34" i="20"/>
  <c r="L7759" i="20"/>
  <c r="L3425" i="20"/>
  <c r="L7760" i="20"/>
  <c r="L7761" i="20"/>
  <c r="L7762" i="20"/>
  <c r="L6940" i="20"/>
  <c r="L3347" i="20"/>
  <c r="L2330" i="20"/>
  <c r="L5709" i="20"/>
  <c r="L404" i="20"/>
  <c r="L7744" i="20"/>
  <c r="L4521" i="20"/>
  <c r="L923" i="20"/>
  <c r="L1684" i="20"/>
  <c r="L1685" i="20"/>
  <c r="L1686" i="20"/>
  <c r="L1687" i="20"/>
  <c r="L1688" i="20"/>
  <c r="L7230" i="20"/>
  <c r="L1264" i="20"/>
  <c r="L5229" i="20"/>
  <c r="L5230" i="20"/>
  <c r="L4892" i="20"/>
  <c r="L5168" i="20"/>
  <c r="L6220" i="20"/>
  <c r="L1590" i="20"/>
  <c r="L5673" i="20"/>
  <c r="L5674" i="20"/>
  <c r="L5675" i="20"/>
  <c r="L7165" i="20"/>
  <c r="L7732" i="20"/>
  <c r="L1152" i="20"/>
  <c r="L2461" i="20"/>
  <c r="L5449" i="20"/>
  <c r="L1610" i="20"/>
  <c r="L1611" i="20"/>
  <c r="L1612" i="20"/>
  <c r="L1613" i="20"/>
  <c r="L4893" i="20"/>
  <c r="L1643" i="20"/>
  <c r="L7493" i="20"/>
  <c r="L5646" i="20"/>
  <c r="L6848" i="20"/>
  <c r="L3041" i="20"/>
  <c r="L3042" i="20"/>
  <c r="L5948" i="20"/>
  <c r="L5155" i="20"/>
  <c r="L4978" i="20"/>
  <c r="L2823" i="20"/>
  <c r="L2824" i="20"/>
  <c r="L2825" i="20"/>
  <c r="L4217" i="20"/>
  <c r="L6791" i="20"/>
  <c r="L2791" i="20"/>
  <c r="L726" i="20"/>
  <c r="L2771" i="20"/>
  <c r="L3214" i="20"/>
  <c r="L4334" i="20"/>
  <c r="L4335" i="20"/>
  <c r="L6877" i="20"/>
  <c r="L3824" i="20"/>
  <c r="L3825" i="20"/>
  <c r="L3826" i="20"/>
  <c r="L3827" i="20"/>
  <c r="L5219" i="20"/>
  <c r="L1219" i="20"/>
  <c r="L6835" i="20"/>
  <c r="L6836" i="20"/>
  <c r="L5676" i="20"/>
  <c r="L5677" i="20"/>
  <c r="L5678" i="20"/>
  <c r="L5679" i="20"/>
  <c r="L868" i="20"/>
  <c r="L1627" i="20"/>
  <c r="L6837" i="20"/>
  <c r="L7014" i="20"/>
  <c r="L7599" i="20"/>
  <c r="L2735" i="20"/>
  <c r="L2736" i="20"/>
  <c r="L6838" i="20"/>
  <c r="L1410" i="20"/>
  <c r="L1411" i="20"/>
  <c r="L1999" i="20"/>
  <c r="L7352" i="20"/>
  <c r="L3348" i="20"/>
  <c r="L4756" i="20"/>
  <c r="L4757" i="20"/>
  <c r="L7897" i="20"/>
  <c r="L3382" i="20"/>
  <c r="L3383" i="20"/>
  <c r="L4154" i="20"/>
  <c r="L2049" i="20"/>
  <c r="L1573" i="20"/>
  <c r="L2050" i="20"/>
  <c r="L4993" i="20"/>
  <c r="L5823" i="20"/>
  <c r="L5824" i="20"/>
  <c r="L2874" i="20"/>
  <c r="L4456" i="20"/>
  <c r="L1153" i="20"/>
  <c r="L3956" i="20"/>
  <c r="L4275" i="20"/>
  <c r="L4276" i="20"/>
  <c r="L884" i="20"/>
  <c r="L4277" i="20"/>
  <c r="L4569" i="20"/>
  <c r="L6518" i="20"/>
  <c r="L245" i="20"/>
  <c r="L3243" i="20"/>
  <c r="L5457" i="20"/>
  <c r="L5458" i="20"/>
  <c r="L5459" i="20"/>
  <c r="L7182" i="20"/>
  <c r="L1208" i="20"/>
  <c r="L5460" i="20"/>
  <c r="L5461" i="20"/>
  <c r="L7231" i="20"/>
  <c r="L7232" i="20"/>
  <c r="L6611" i="20"/>
  <c r="L6612" i="20"/>
  <c r="L6613" i="20"/>
  <c r="L4812" i="20"/>
  <c r="L3792" i="20"/>
  <c r="L7875" i="20"/>
  <c r="L528" i="20"/>
  <c r="L529" i="20"/>
  <c r="L2069" i="20"/>
  <c r="L658" i="20"/>
  <c r="L2502" i="20"/>
  <c r="L5333" i="20"/>
  <c r="L5334" i="20"/>
  <c r="L5880" i="20"/>
  <c r="L5418" i="20"/>
  <c r="L7062" i="20"/>
  <c r="L7402" i="20"/>
  <c r="L7403" i="20"/>
  <c r="L7404" i="20"/>
  <c r="L2112" i="20"/>
  <c r="L2113" i="20"/>
  <c r="L1466" i="20"/>
  <c r="L2114" i="20"/>
  <c r="L2115" i="20"/>
  <c r="L1403" i="20"/>
  <c r="L2116" i="20"/>
  <c r="L2923" i="20"/>
  <c r="L2117" i="20"/>
  <c r="L4868" i="20"/>
  <c r="L6868" i="20"/>
  <c r="L6013" i="20"/>
  <c r="L5277" i="20"/>
  <c r="L6968" i="20"/>
  <c r="L3720" i="20"/>
  <c r="L3721" i="20"/>
  <c r="L2425" i="20"/>
  <c r="L3722" i="20"/>
  <c r="L3723" i="20"/>
  <c r="L1773" i="20"/>
  <c r="L3533" i="20"/>
  <c r="L4088" i="20"/>
  <c r="L1952" i="20"/>
  <c r="L1190" i="20"/>
  <c r="L1665" i="20"/>
  <c r="L1666" i="20"/>
  <c r="L2665" i="20"/>
  <c r="L2227" i="20"/>
  <c r="L7484" i="20"/>
  <c r="L1225" i="20"/>
  <c r="L742" i="20"/>
  <c r="L2038" i="20"/>
  <c r="L2440" i="20"/>
  <c r="L6024" i="20"/>
  <c r="L4384" i="20"/>
  <c r="L541" i="20"/>
  <c r="L1106" i="20"/>
  <c r="L7496" i="20"/>
  <c r="L6953" i="20"/>
  <c r="L7614" i="20"/>
  <c r="L2467" i="20"/>
  <c r="L5794" i="20"/>
  <c r="L278" i="20"/>
  <c r="L2149" i="20"/>
  <c r="L4961" i="20"/>
  <c r="L3593" i="20"/>
  <c r="L1209" i="20"/>
  <c r="L405" i="20"/>
  <c r="L5960" i="20"/>
  <c r="L3084" i="20"/>
  <c r="L406" i="20"/>
  <c r="L1306" i="20"/>
  <c r="L7353" i="20"/>
  <c r="L3426" i="20"/>
  <c r="L164" i="20"/>
  <c r="L1295" i="20"/>
  <c r="L2651" i="20"/>
  <c r="L836" i="20"/>
  <c r="L2652" i="20"/>
  <c r="L2653" i="20"/>
  <c r="L2654" i="20"/>
  <c r="L2655" i="20"/>
  <c r="L359" i="20"/>
  <c r="L5616" i="20"/>
  <c r="L5381" i="20"/>
  <c r="L2961" i="20"/>
  <c r="L1284" i="20"/>
  <c r="L1285" i="20"/>
  <c r="L1286" i="20"/>
  <c r="L5801" i="20"/>
  <c r="L1832" i="20"/>
  <c r="L7288" i="20"/>
  <c r="L3914" i="20"/>
  <c r="L3260" i="20"/>
  <c r="L2835" i="20"/>
  <c r="L3261" i="20"/>
  <c r="L3262" i="20"/>
  <c r="L3263" i="20"/>
  <c r="L3573" i="20"/>
  <c r="L5949" i="20"/>
  <c r="L3264" i="20"/>
  <c r="L3265" i="20"/>
  <c r="L343" i="20"/>
  <c r="L3280" i="20"/>
  <c r="L417" i="20"/>
  <c r="L7518" i="20"/>
  <c r="L7733" i="20"/>
  <c r="L2908" i="20"/>
  <c r="L4793" i="20"/>
  <c r="L4794" i="20"/>
  <c r="L4795" i="20"/>
  <c r="L4796" i="20"/>
  <c r="L6369" i="20"/>
  <c r="L4797" i="20"/>
  <c r="L4077" i="20"/>
  <c r="L1458" i="20"/>
  <c r="L4078" i="20"/>
  <c r="L4079" i="20"/>
  <c r="L5985" i="20"/>
  <c r="L5986" i="20"/>
  <c r="L5987" i="20"/>
  <c r="L5988" i="20"/>
  <c r="L5989" i="20"/>
  <c r="L5649" i="20"/>
  <c r="L5582" i="20"/>
  <c r="L559" i="20"/>
  <c r="L5106" i="20"/>
  <c r="L5107" i="20"/>
  <c r="L5108" i="20"/>
  <c r="L5109" i="20"/>
  <c r="L4723" i="20"/>
  <c r="L4600" i="20"/>
  <c r="L2534" i="20"/>
  <c r="L2881" i="20"/>
  <c r="L3215" i="20"/>
  <c r="L984" i="20"/>
  <c r="L6095" i="20"/>
  <c r="L4533" i="20"/>
  <c r="L4534" i="20"/>
  <c r="L4535" i="20"/>
  <c r="L4536" i="20"/>
  <c r="L4537" i="20"/>
  <c r="L4948" i="20"/>
  <c r="L4949" i="20"/>
  <c r="L3266" i="20"/>
  <c r="L5243" i="20"/>
  <c r="L4318" i="20"/>
  <c r="L5191" i="20"/>
  <c r="L2364" i="20"/>
  <c r="L6323" i="20"/>
  <c r="L6213" i="20"/>
  <c r="L251" i="20"/>
  <c r="L4080" i="20"/>
  <c r="L7714" i="20"/>
  <c r="L7715" i="20"/>
  <c r="L7716" i="20"/>
  <c r="L3089" i="20"/>
  <c r="L5525" i="20"/>
  <c r="L5526" i="20"/>
  <c r="L7885" i="20"/>
  <c r="L7886" i="20"/>
  <c r="L126" i="20"/>
  <c r="L127" i="20"/>
  <c r="L3863" i="20"/>
  <c r="L5693" i="20"/>
  <c r="L5694" i="20"/>
  <c r="L5695" i="20"/>
  <c r="L5696" i="20"/>
  <c r="L5697" i="20"/>
  <c r="L6568" i="20"/>
  <c r="L6036" i="20"/>
  <c r="L5698" i="20"/>
  <c r="L6037" i="20"/>
  <c r="L5699" i="20"/>
  <c r="L6038" i="20"/>
  <c r="L6569" i="20"/>
  <c r="L6039" i="20"/>
  <c r="L6570" i="20"/>
  <c r="L427" i="20"/>
  <c r="L5199" i="20"/>
  <c r="L46" i="20"/>
  <c r="L1930" i="20"/>
  <c r="L5527" i="20"/>
  <c r="L5528" i="20"/>
  <c r="L5529" i="20"/>
  <c r="L5530" i="20"/>
  <c r="L1899" i="20"/>
  <c r="L1900" i="20"/>
  <c r="L1901" i="20"/>
  <c r="L1902" i="20"/>
  <c r="L6175" i="20"/>
  <c r="L4363" i="20"/>
  <c r="L4364" i="20"/>
  <c r="L7887" i="20"/>
  <c r="L4365" i="20"/>
  <c r="L7888" i="20"/>
  <c r="L7876" i="20"/>
  <c r="L4971" i="20"/>
  <c r="L4972" i="20"/>
  <c r="L6230" i="20"/>
  <c r="L5466" i="20"/>
  <c r="L6244" i="20"/>
  <c r="L5467" i="20"/>
  <c r="L5468" i="20"/>
  <c r="L5469" i="20"/>
  <c r="L5470" i="20"/>
  <c r="L6231" i="20"/>
  <c r="L6232" i="20"/>
  <c r="L6233" i="20"/>
  <c r="L4973" i="20"/>
  <c r="L6776" i="20"/>
  <c r="L4641" i="20"/>
  <c r="L4642" i="20"/>
  <c r="L4643" i="20"/>
  <c r="L4644" i="20"/>
  <c r="L3363" i="20"/>
  <c r="L4645" i="20"/>
  <c r="L773" i="20"/>
  <c r="L4193" i="20"/>
  <c r="L6383" i="20"/>
  <c r="L2772" i="20"/>
  <c r="L152" i="20"/>
  <c r="L1921" i="20"/>
  <c r="L153" i="20"/>
  <c r="L154" i="20"/>
  <c r="L4625" i="20"/>
  <c r="L155" i="20"/>
  <c r="L4626" i="20"/>
  <c r="L8" i="20"/>
  <c r="L9" i="20"/>
  <c r="L2246" i="20"/>
  <c r="L2247" i="20"/>
  <c r="L5122" i="20"/>
  <c r="L2248" i="20"/>
  <c r="L458" i="20"/>
  <c r="L7816" i="20"/>
  <c r="L5123" i="20"/>
  <c r="L5124" i="20"/>
  <c r="L2393" i="20"/>
  <c r="L701" i="20"/>
  <c r="L2394" i="20"/>
  <c r="L702" i="20"/>
  <c r="L2395" i="20"/>
  <c r="L1698" i="20"/>
  <c r="L703" i="20"/>
  <c r="L704" i="20"/>
  <c r="L705" i="20"/>
  <c r="L263" i="20"/>
  <c r="L5125" i="20"/>
  <c r="L5126" i="20"/>
  <c r="L5127" i="20"/>
  <c r="L264" i="20"/>
  <c r="L265" i="20"/>
  <c r="L7274" i="20"/>
  <c r="L266" i="20"/>
  <c r="L7275" i="20"/>
  <c r="L6477" i="20"/>
  <c r="L267" i="20"/>
  <c r="L7276" i="20"/>
  <c r="L6478" i="20"/>
  <c r="L7277" i="20"/>
  <c r="L7278" i="20"/>
  <c r="L6479" i="20"/>
  <c r="L4894" i="20"/>
  <c r="L7279" i="20"/>
  <c r="L6480" i="20"/>
  <c r="L7280" i="20"/>
  <c r="L6522" i="20"/>
  <c r="L6792" i="20"/>
  <c r="L7281" i="20"/>
  <c r="L7528" i="20"/>
  <c r="L7529" i="20"/>
  <c r="L7530" i="20"/>
  <c r="L3043" i="20"/>
  <c r="L979" i="20"/>
  <c r="L574" i="20"/>
  <c r="L47" i="20"/>
  <c r="L575" i="20"/>
  <c r="L576" i="20"/>
  <c r="L577" i="20"/>
  <c r="L578" i="20"/>
  <c r="L579" i="20"/>
  <c r="L1649" i="20"/>
  <c r="L7344" i="20"/>
  <c r="L7345" i="20"/>
  <c r="L7346" i="20"/>
  <c r="L7347" i="20"/>
  <c r="L7348" i="20"/>
  <c r="L6519" i="20"/>
  <c r="L4869" i="20"/>
  <c r="L6941" i="20"/>
  <c r="L4813" i="20"/>
  <c r="L7183" i="20"/>
  <c r="L5843" i="20"/>
  <c r="L5844" i="20"/>
  <c r="L3062" i="20"/>
  <c r="L5845" i="20"/>
  <c r="L5182" i="20"/>
  <c r="L6086" i="20"/>
  <c r="L5258" i="20"/>
  <c r="L920" i="20"/>
  <c r="L5259" i="20"/>
  <c r="L2070" i="20"/>
  <c r="L5260" i="20"/>
  <c r="L4062" i="20"/>
  <c r="L5261" i="20"/>
  <c r="L5262" i="20"/>
  <c r="L5263" i="20"/>
  <c r="L7500" i="20"/>
  <c r="L3057" i="20"/>
  <c r="L530" i="20"/>
  <c r="L6014" i="20"/>
  <c r="L5419" i="20"/>
  <c r="L6596" i="20"/>
  <c r="L4674" i="20"/>
  <c r="L5927" i="20"/>
  <c r="L5928" i="20"/>
  <c r="L4218" i="20"/>
  <c r="L4219" i="20"/>
  <c r="L4220" i="20"/>
  <c r="L5929" i="20"/>
  <c r="L6954" i="20"/>
  <c r="L6955" i="20"/>
  <c r="L6956" i="20"/>
  <c r="L5930" i="20"/>
  <c r="L5931" i="20"/>
  <c r="L5932" i="20"/>
  <c r="L1265" i="20"/>
  <c r="L5638" i="20"/>
  <c r="L5933" i="20"/>
  <c r="L5200" i="20"/>
  <c r="L3996" i="20"/>
  <c r="L1748" i="20"/>
  <c r="L7282" i="20"/>
  <c r="L7197" i="20"/>
  <c r="L3349" i="20"/>
  <c r="L5710" i="20"/>
  <c r="L3864" i="20"/>
  <c r="L3865" i="20"/>
  <c r="L3866" i="20"/>
  <c r="L7198" i="20"/>
  <c r="L4850" i="20"/>
  <c r="L4851" i="20"/>
  <c r="L4852" i="20"/>
  <c r="L4853" i="20"/>
  <c r="L4854" i="20"/>
  <c r="L7510" i="20"/>
  <c r="L4950" i="20"/>
  <c r="L4951" i="20"/>
  <c r="L4952" i="20"/>
  <c r="L4830" i="20"/>
  <c r="L4953" i="20"/>
  <c r="L4831" i="20"/>
  <c r="L2377" i="20"/>
  <c r="L2378" i="20"/>
  <c r="L4832" i="20"/>
  <c r="L4833" i="20"/>
  <c r="L2379" i="20"/>
  <c r="L2380" i="20"/>
  <c r="L4954" i="20"/>
  <c r="L4627" i="20"/>
  <c r="L3200" i="20"/>
  <c r="L3201" i="20"/>
  <c r="L3202" i="20"/>
  <c r="L3203" i="20"/>
  <c r="L1963" i="20"/>
  <c r="L2256" i="20"/>
  <c r="L6096" i="20"/>
  <c r="L3357" i="20"/>
  <c r="L1769" i="20"/>
  <c r="L7145" i="20"/>
  <c r="L7146" i="20"/>
  <c r="L7147" i="20"/>
  <c r="L7148" i="20"/>
  <c r="L7149" i="20"/>
  <c r="L4051" i="20"/>
  <c r="L5629" i="20"/>
  <c r="L3069" i="20"/>
  <c r="L2519" i="20"/>
  <c r="L2520" i="20"/>
  <c r="L6286" i="20"/>
  <c r="L2521" i="20"/>
  <c r="L2522" i="20"/>
  <c r="L4155" i="20"/>
  <c r="L2934" i="20"/>
  <c r="L476" i="20"/>
  <c r="L3612" i="20"/>
  <c r="L3574" i="20"/>
  <c r="L6635" i="20"/>
  <c r="L3575" i="20"/>
  <c r="L6636" i="20"/>
  <c r="L6637" i="20"/>
  <c r="L6638" i="20"/>
  <c r="L3576" i="20"/>
  <c r="L6639" i="20"/>
  <c r="L966" i="20"/>
  <c r="L967" i="20"/>
  <c r="L968" i="20"/>
  <c r="L969" i="20"/>
  <c r="L7817" i="20"/>
  <c r="L3404" i="20"/>
  <c r="L3244" i="20"/>
  <c r="L4457" i="20"/>
  <c r="L3245" i="20"/>
  <c r="L4458" i="20"/>
  <c r="L385" i="20"/>
  <c r="L7036" i="20"/>
  <c r="L7037" i="20"/>
  <c r="L7038" i="20"/>
  <c r="L7039" i="20"/>
  <c r="L2051" i="20"/>
  <c r="L5873" i="20"/>
  <c r="L2000" i="20"/>
  <c r="L3930" i="20"/>
  <c r="L3931" i="20"/>
  <c r="L3932" i="20"/>
  <c r="L3933" i="20"/>
  <c r="L6419" i="20"/>
  <c r="L3934" i="20"/>
  <c r="L6420" i="20"/>
  <c r="L6421" i="20"/>
  <c r="L6422" i="20"/>
  <c r="L6423" i="20"/>
  <c r="L6470" i="20"/>
  <c r="L1154" i="20"/>
  <c r="L1865" i="20"/>
  <c r="L1866" i="20"/>
  <c r="L1867" i="20"/>
  <c r="L695" i="20"/>
  <c r="L6878" i="20"/>
  <c r="L2494" i="20"/>
  <c r="L2426" i="20"/>
  <c r="L6879" i="20"/>
  <c r="L2427" i="20"/>
  <c r="L2428" i="20"/>
  <c r="L2429" i="20"/>
  <c r="L6275" i="20"/>
  <c r="L7233" i="20"/>
  <c r="L7234" i="20"/>
  <c r="L6276" i="20"/>
  <c r="L6277" i="20"/>
  <c r="L6278" i="20"/>
  <c r="L6279" i="20"/>
  <c r="L3085" i="20"/>
  <c r="L428" i="20"/>
  <c r="L1978" i="20"/>
  <c r="L1979" i="20"/>
  <c r="L1980" i="20"/>
  <c r="L1981" i="20"/>
  <c r="L5244" i="20"/>
  <c r="L2331" i="20"/>
  <c r="L332" i="20"/>
  <c r="L407" i="20"/>
  <c r="L171" i="20"/>
  <c r="L172" i="20"/>
  <c r="L2792" i="20"/>
  <c r="L1699" i="20"/>
  <c r="L7007" i="20"/>
  <c r="L5169" i="20"/>
  <c r="L3516" i="20"/>
  <c r="L3517" i="20"/>
  <c r="L3518" i="20"/>
  <c r="L5156" i="20"/>
  <c r="L5157" i="20"/>
  <c r="L5158" i="20"/>
  <c r="L5159" i="20"/>
  <c r="L5160" i="20"/>
  <c r="L4814" i="20"/>
  <c r="L4815" i="20"/>
  <c r="L1982" i="20"/>
  <c r="L6686" i="20"/>
  <c r="L6687" i="20"/>
  <c r="L6688" i="20"/>
  <c r="L6689" i="20"/>
  <c r="L6690" i="20"/>
  <c r="L6691" i="20"/>
  <c r="L6692" i="20"/>
  <c r="L6869" i="20"/>
  <c r="L3350" i="20"/>
  <c r="L3291" i="20"/>
  <c r="L3292" i="20"/>
  <c r="L6620" i="20"/>
  <c r="L6621" i="20"/>
  <c r="L6622" i="20"/>
  <c r="L6623" i="20"/>
  <c r="L6624" i="20"/>
  <c r="L4389" i="20"/>
  <c r="L5052" i="20"/>
  <c r="L5053" i="20"/>
  <c r="L5054" i="20"/>
  <c r="L5055" i="20"/>
  <c r="L5056" i="20"/>
  <c r="L1155" i="20"/>
  <c r="L1156" i="20"/>
  <c r="L5723" i="20"/>
  <c r="L184" i="20"/>
  <c r="L5724" i="20"/>
  <c r="L5725" i="20"/>
  <c r="L185" i="20"/>
  <c r="L5726" i="20"/>
  <c r="L186" i="20"/>
  <c r="L187" i="20"/>
  <c r="L1157" i="20"/>
  <c r="L1158" i="20"/>
  <c r="L1159" i="20"/>
  <c r="L1160" i="20"/>
  <c r="L2978" i="20"/>
  <c r="L5493" i="20"/>
  <c r="L5436" i="20"/>
  <c r="L5437" i="20"/>
  <c r="L5438" i="20"/>
  <c r="L5439" i="20"/>
  <c r="L5440" i="20"/>
  <c r="L2396" i="20"/>
  <c r="L4553" i="20"/>
  <c r="L4554" i="20"/>
  <c r="L4555" i="20"/>
  <c r="L4556" i="20"/>
  <c r="L4557" i="20"/>
  <c r="L3600" i="20"/>
  <c r="L6762" i="20"/>
  <c r="L4724" i="20"/>
  <c r="L2236" i="20"/>
  <c r="L6849" i="20"/>
  <c r="L6850" i="20"/>
  <c r="L6851" i="20"/>
  <c r="L6852" i="20"/>
  <c r="L7235" i="20"/>
  <c r="L2237" i="20"/>
  <c r="L6054" i="20"/>
  <c r="L6055" i="20"/>
  <c r="L3689" i="20"/>
  <c r="L6653" i="20"/>
  <c r="L3690" i="20"/>
  <c r="L3691" i="20"/>
  <c r="L5393" i="20"/>
  <c r="L6654" i="20"/>
  <c r="L3692" i="20"/>
  <c r="L3693" i="20"/>
  <c r="L6655" i="20"/>
  <c r="L7721" i="20"/>
  <c r="L6656" i="20"/>
  <c r="L2949" i="20"/>
  <c r="L2803" i="20"/>
  <c r="L7797" i="20"/>
  <c r="L7798" i="20"/>
  <c r="L7799" i="20"/>
  <c r="L7800" i="20"/>
  <c r="L580" i="20"/>
  <c r="L7801" i="20"/>
  <c r="L4261" i="20"/>
  <c r="L4262" i="20"/>
  <c r="L581" i="20"/>
  <c r="L4263" i="20"/>
  <c r="L4264" i="20"/>
  <c r="L4265" i="20"/>
  <c r="L2093" i="20"/>
  <c r="L2094" i="20"/>
  <c r="L4292" i="20"/>
  <c r="L4463" i="20"/>
  <c r="L4293" i="20"/>
  <c r="L631" i="20"/>
  <c r="L4294" i="20"/>
  <c r="L632" i="20"/>
  <c r="L4295" i="20"/>
  <c r="L5389" i="20"/>
  <c r="L2095" i="20"/>
  <c r="L4296" i="20"/>
  <c r="L2096" i="20"/>
  <c r="L2097" i="20"/>
  <c r="L2098" i="20"/>
  <c r="L2950" i="20"/>
  <c r="L2099" i="20"/>
  <c r="L2951" i="20"/>
  <c r="L2952" i="20"/>
  <c r="L7856" i="20"/>
  <c r="L2953" i="20"/>
  <c r="L5775" i="20"/>
  <c r="L5776" i="20"/>
  <c r="L5777" i="20"/>
  <c r="L5778" i="20"/>
  <c r="L5299" i="20"/>
  <c r="L4269" i="20"/>
  <c r="L6614" i="20"/>
  <c r="L2128" i="20"/>
  <c r="L2129" i="20"/>
  <c r="L2130" i="20"/>
  <c r="L386" i="20"/>
  <c r="L87" i="20"/>
  <c r="L88" i="20"/>
  <c r="L5779" i="20"/>
  <c r="L89" i="20"/>
  <c r="L5780" i="20"/>
  <c r="L2607" i="20"/>
  <c r="L2608" i="20"/>
  <c r="L647" i="20"/>
  <c r="L648" i="20"/>
  <c r="L649" i="20"/>
  <c r="L650" i="20"/>
  <c r="L6796" i="20"/>
  <c r="L1399" i="20"/>
  <c r="L4758" i="20"/>
  <c r="L4304" i="20"/>
  <c r="L2356" i="20"/>
  <c r="L1487" i="20"/>
  <c r="L1488" i="20"/>
  <c r="L1489" i="20"/>
  <c r="L1490" i="20"/>
  <c r="L3740" i="20"/>
  <c r="L3741" i="20"/>
  <c r="L1491" i="20"/>
  <c r="L3742" i="20"/>
  <c r="L5711" i="20"/>
  <c r="L3743" i="20"/>
  <c r="L4467" i="20"/>
  <c r="L5787" i="20"/>
  <c r="L3744" i="20"/>
  <c r="L4468" i="20"/>
  <c r="L5712" i="20"/>
  <c r="L3745" i="20"/>
  <c r="L2272" i="20"/>
  <c r="L2273" i="20"/>
  <c r="L2274" i="20"/>
  <c r="L2275" i="20"/>
  <c r="L2276" i="20"/>
  <c r="L1703" i="20"/>
  <c r="L2773" i="20"/>
  <c r="L2774" i="20"/>
  <c r="L2775" i="20"/>
  <c r="L2776" i="20"/>
  <c r="L6015" i="20"/>
  <c r="L2417" i="20"/>
  <c r="L2777" i="20"/>
  <c r="L6559" i="20"/>
  <c r="L7051" i="20"/>
  <c r="L6560" i="20"/>
  <c r="L6561" i="20"/>
  <c r="L6562" i="20"/>
  <c r="L6563" i="20"/>
  <c r="L6793" i="20"/>
  <c r="L2745" i="20"/>
  <c r="L5232" i="20"/>
  <c r="L2746" i="20"/>
  <c r="L2747" i="20"/>
  <c r="L3186" i="20"/>
  <c r="L2748" i="20"/>
  <c r="L1596" i="20"/>
  <c r="L1412" i="20"/>
  <c r="L2555" i="20"/>
  <c r="L5083" i="20"/>
  <c r="L2749" i="20"/>
  <c r="L3063" i="20"/>
  <c r="L946" i="20"/>
  <c r="L947" i="20"/>
  <c r="L1404" i="20"/>
  <c r="L948" i="20"/>
  <c r="L483" i="20"/>
  <c r="L949" i="20"/>
  <c r="L78" i="20"/>
  <c r="L950" i="20"/>
  <c r="L885" i="20"/>
  <c r="L7304" i="20"/>
  <c r="L7305" i="20"/>
  <c r="L7306" i="20"/>
  <c r="L6079" i="20"/>
  <c r="L7307" i="20"/>
  <c r="L7308" i="20"/>
  <c r="L314" i="20"/>
  <c r="L315" i="20"/>
  <c r="L7024" i="20"/>
  <c r="L316" i="20"/>
  <c r="L7025" i="20"/>
  <c r="L317" i="20"/>
  <c r="L318" i="20"/>
  <c r="L7851" i="20"/>
  <c r="L6337" i="20"/>
  <c r="L7015" i="20"/>
  <c r="L6338" i="20"/>
  <c r="L7209" i="20"/>
  <c r="L7016" i="20"/>
  <c r="L1318" i="20"/>
  <c r="L7210" i="20"/>
  <c r="L1319" i="20"/>
  <c r="L7211" i="20"/>
  <c r="L4052" i="20"/>
  <c r="L6339" i="20"/>
  <c r="L1320" i="20"/>
  <c r="L1321" i="20"/>
  <c r="L1322" i="20"/>
  <c r="L7212" i="20"/>
  <c r="L7213" i="20"/>
  <c r="L6340" i="20"/>
  <c r="L4436" i="20"/>
  <c r="L4437" i="20"/>
  <c r="L4438" i="20"/>
  <c r="L3070" i="20"/>
  <c r="L4439" i="20"/>
  <c r="L3071" i="20"/>
  <c r="L4440" i="20"/>
  <c r="L6341" i="20"/>
  <c r="L3449" i="20"/>
  <c r="L3450" i="20"/>
  <c r="L1909" i="20"/>
  <c r="L3451" i="20"/>
  <c r="L3452" i="20"/>
  <c r="L5634" i="20"/>
  <c r="L3453" i="20"/>
  <c r="L1161" i="20"/>
  <c r="L2071" i="20"/>
  <c r="L2168" i="20"/>
  <c r="L3137" i="20"/>
  <c r="L3138" i="20"/>
  <c r="L2169" i="20"/>
  <c r="L2170" i="20"/>
  <c r="L3139" i="20"/>
  <c r="L2314" i="20"/>
  <c r="L2171" i="20"/>
  <c r="L3140" i="20"/>
  <c r="L3141" i="20"/>
  <c r="L6520" i="20"/>
  <c r="L5971" i="20"/>
  <c r="L5972" i="20"/>
  <c r="L7600" i="20"/>
  <c r="L5138" i="20"/>
  <c r="L6087" i="20"/>
  <c r="L6722" i="20"/>
  <c r="L4816" i="20"/>
  <c r="L5139" i="20"/>
  <c r="L6723" i="20"/>
  <c r="L7601" i="20"/>
  <c r="L5140" i="20"/>
  <c r="L2737" i="20"/>
  <c r="L6256" i="20"/>
  <c r="L5141" i="20"/>
  <c r="L2738" i="20"/>
  <c r="L5973" i="20"/>
  <c r="L6112" i="20"/>
  <c r="L5974" i="20"/>
  <c r="L6724" i="20"/>
  <c r="L4459" i="20"/>
  <c r="L6113" i="20"/>
  <c r="L6725" i="20"/>
  <c r="L6103" i="20"/>
  <c r="L6114" i="20"/>
  <c r="L6726" i="20"/>
  <c r="L5142" i="20"/>
  <c r="L6115" i="20"/>
  <c r="L4920" i="20"/>
  <c r="L4921" i="20"/>
  <c r="L5245" i="20"/>
  <c r="L4922" i="20"/>
  <c r="L4923" i="20"/>
  <c r="L468" i="20"/>
  <c r="L4924" i="20"/>
  <c r="L469" i="20"/>
  <c r="L470" i="20"/>
  <c r="L2636" i="20"/>
  <c r="L471" i="20"/>
  <c r="L7008" i="20"/>
  <c r="L2637" i="20"/>
  <c r="L2638" i="20"/>
  <c r="L3481" i="20"/>
  <c r="L3834" i="20"/>
  <c r="L3835" i="20"/>
  <c r="L3482" i="20"/>
  <c r="L3483" i="20"/>
  <c r="L3836" i="20"/>
  <c r="L7390" i="20"/>
  <c r="L3837" i="20"/>
  <c r="L7391" i="20"/>
  <c r="L3484" i="20"/>
  <c r="L7392" i="20"/>
  <c r="L6987" i="20"/>
  <c r="L3485" i="20"/>
  <c r="L6988" i="20"/>
  <c r="L3384" i="20"/>
  <c r="L7393" i="20"/>
  <c r="L6989" i="20"/>
  <c r="L2609" i="20"/>
  <c r="L6990" i="20"/>
  <c r="L7394" i="20"/>
  <c r="L2610" i="20"/>
  <c r="L6991" i="20"/>
  <c r="L2611" i="20"/>
  <c r="L2505" i="20"/>
  <c r="L1551" i="20"/>
  <c r="L3058" i="20"/>
  <c r="L1552" i="20"/>
  <c r="L1553" i="20"/>
  <c r="L1554" i="20"/>
  <c r="L4675" i="20"/>
  <c r="L1555" i="20"/>
  <c r="L4676" i="20"/>
  <c r="L4502" i="20"/>
  <c r="L4503" i="20"/>
  <c r="L4504" i="20"/>
  <c r="L5570" i="20"/>
  <c r="L4505" i="20"/>
  <c r="L6928" i="20"/>
  <c r="L6929" i="20"/>
  <c r="L6930" i="20"/>
  <c r="L6931" i="20"/>
  <c r="L4351" i="20"/>
  <c r="L4780" i="20"/>
  <c r="L4352" i="20"/>
  <c r="L7063" i="20"/>
  <c r="L4353" i="20"/>
  <c r="L7064" i="20"/>
  <c r="L3670" i="20"/>
  <c r="L4781" i="20"/>
  <c r="L4506" i="20"/>
  <c r="L3671" i="20"/>
  <c r="L4354" i="20"/>
  <c r="L418" i="20"/>
  <c r="L4782" i="20"/>
  <c r="L4355" i="20"/>
  <c r="L4008" i="20"/>
  <c r="L4009" i="20"/>
  <c r="L4010" i="20"/>
  <c r="L4011" i="20"/>
  <c r="L4012" i="20"/>
  <c r="L2842" i="20"/>
  <c r="L6399" i="20"/>
  <c r="L6400" i="20"/>
  <c r="L6401" i="20"/>
  <c r="L3672" i="20"/>
  <c r="L6221" i="20"/>
  <c r="L3673" i="20"/>
  <c r="L4735" i="20"/>
  <c r="L7354" i="20"/>
  <c r="L1174" i="20"/>
  <c r="L4736" i="20"/>
  <c r="L6061" i="20"/>
  <c r="L1175" i="20"/>
  <c r="L2287" i="20"/>
  <c r="L3674" i="20"/>
  <c r="L1176" i="20"/>
  <c r="L4737" i="20"/>
  <c r="L2288" i="20"/>
  <c r="L1574" i="20"/>
  <c r="L2289" i="20"/>
  <c r="L5950" i="20"/>
  <c r="L7333" i="20"/>
  <c r="L2290" i="20"/>
  <c r="L1575" i="20"/>
  <c r="L3675" i="20"/>
  <c r="L3622" i="20"/>
  <c r="L4738" i="20"/>
  <c r="L3676" i="20"/>
  <c r="L2291" i="20"/>
  <c r="L1576" i="20"/>
  <c r="L1577" i="20"/>
  <c r="L1177" i="20"/>
  <c r="L1178" i="20"/>
  <c r="L1578" i="20"/>
  <c r="L1509" i="20"/>
  <c r="L1510" i="20"/>
  <c r="L1511" i="20"/>
  <c r="L1512" i="20"/>
  <c r="L1513" i="20"/>
  <c r="L5315" i="20"/>
  <c r="L5316" i="20"/>
  <c r="L5317" i="20"/>
  <c r="L5318" i="20"/>
  <c r="L1242" i="20"/>
  <c r="L5319" i="20"/>
  <c r="L1243" i="20"/>
  <c r="L7703" i="20"/>
  <c r="L7704" i="20"/>
  <c r="L1244" i="20"/>
  <c r="L5206" i="20"/>
  <c r="L1881" i="20"/>
  <c r="L1245" i="20"/>
  <c r="L1882" i="20"/>
  <c r="L4234" i="20"/>
  <c r="L1883" i="20"/>
  <c r="L4235" i="20"/>
  <c r="L1884" i="20"/>
  <c r="L1749" i="20"/>
  <c r="L4236" i="20"/>
  <c r="L1885" i="20"/>
  <c r="L7867" i="20"/>
  <c r="L4237" i="20"/>
  <c r="L4238" i="20"/>
  <c r="L1750" i="20"/>
  <c r="L901" i="20"/>
  <c r="L1386" i="20"/>
  <c r="L7689" i="20"/>
  <c r="L1387" i="20"/>
  <c r="L7124" i="20"/>
  <c r="L1388" i="20"/>
  <c r="L7690" i="20"/>
  <c r="L7125" i="20"/>
  <c r="L1389" i="20"/>
  <c r="L7691" i="20"/>
  <c r="L7126" i="20"/>
  <c r="L1390" i="20"/>
  <c r="L822" i="20"/>
  <c r="L7127" i="20"/>
  <c r="L2468" i="20"/>
  <c r="L823" i="20"/>
  <c r="L1391" i="20"/>
  <c r="L824" i="20"/>
  <c r="L7128" i="20"/>
  <c r="L902" i="20"/>
  <c r="L1162" i="20"/>
  <c r="L1751" i="20"/>
  <c r="L903" i="20"/>
  <c r="L904" i="20"/>
  <c r="L1307" i="20"/>
  <c r="L5370" i="20"/>
  <c r="L1357" i="20"/>
  <c r="L494" i="20"/>
  <c r="L1083" i="20"/>
  <c r="L495" i="20"/>
  <c r="L531" i="20"/>
  <c r="L5505" i="20"/>
  <c r="L1084" i="20"/>
  <c r="L5506" i="20"/>
  <c r="L1085" i="20"/>
  <c r="L496" i="20"/>
  <c r="L5507" i="20"/>
  <c r="L5508" i="20"/>
  <c r="L1086" i="20"/>
  <c r="L497" i="20"/>
  <c r="L532" i="20"/>
  <c r="L5509" i="20"/>
  <c r="L1087" i="20"/>
  <c r="L6140" i="20"/>
  <c r="L498" i="20"/>
  <c r="L5740" i="20"/>
  <c r="L1459" i="20"/>
  <c r="L6141" i="20"/>
  <c r="L5741" i="20"/>
  <c r="L4482" i="20"/>
  <c r="L4483" i="20"/>
  <c r="L6615" i="20"/>
  <c r="L5742" i="20"/>
  <c r="L4484" i="20"/>
  <c r="L6142" i="20"/>
  <c r="L4485" i="20"/>
  <c r="L5743" i="20"/>
  <c r="L7040" i="20"/>
  <c r="L5744" i="20"/>
  <c r="L4486" i="20"/>
  <c r="L6143" i="20"/>
  <c r="L7041" i="20"/>
  <c r="L1964" i="20"/>
  <c r="L5072" i="20"/>
  <c r="L1965" i="20"/>
  <c r="L5073" i="20"/>
  <c r="L2523" i="20"/>
  <c r="L5074" i="20"/>
  <c r="L2524" i="20"/>
  <c r="L2556" i="20"/>
  <c r="L5895" i="20"/>
  <c r="L5075" i="20"/>
  <c r="L2525" i="20"/>
  <c r="L5896" i="20"/>
  <c r="L2557" i="20"/>
  <c r="L5897" i="20"/>
  <c r="L387" i="20"/>
  <c r="L5898" i="20"/>
  <c r="L5076" i="20"/>
  <c r="L2558" i="20"/>
  <c r="L2984" i="20"/>
  <c r="L2559" i="20"/>
  <c r="L5899" i="20"/>
  <c r="L4905" i="20"/>
  <c r="L6910" i="20"/>
  <c r="L6911" i="20"/>
  <c r="L6912" i="20"/>
  <c r="L2015" i="20"/>
  <c r="L7065" i="20"/>
  <c r="L3895" i="20"/>
  <c r="L3896" i="20"/>
  <c r="L2016" i="20"/>
  <c r="L7066" i="20"/>
  <c r="L3897" i="20"/>
  <c r="L3898" i="20"/>
  <c r="L2576" i="20"/>
  <c r="L2017" i="20"/>
  <c r="L2526" i="20"/>
  <c r="L2577" i="20"/>
  <c r="L6806" i="20"/>
  <c r="L2018" i="20"/>
  <c r="L6807" i="20"/>
  <c r="L2527" i="20"/>
  <c r="L6808" i="20"/>
  <c r="L352" i="20"/>
  <c r="L6809" i="20"/>
  <c r="L353" i="20"/>
  <c r="L6810" i="20"/>
  <c r="L292" i="20"/>
  <c r="L2578" i="20"/>
  <c r="L293" i="20"/>
  <c r="L2579" i="20"/>
  <c r="L294" i="20"/>
  <c r="L2580" i="20"/>
  <c r="L295" i="20"/>
  <c r="L296" i="20"/>
  <c r="L2581" i="20"/>
  <c r="L2582" i="20"/>
  <c r="L2583" i="20"/>
  <c r="L2584" i="20"/>
  <c r="L1428" i="20"/>
  <c r="L2585" i="20"/>
  <c r="L1429" i="20"/>
  <c r="L6433" i="20"/>
  <c r="L1430" i="20"/>
  <c r="L1431" i="20"/>
  <c r="L7836" i="20"/>
  <c r="L1432" i="20"/>
  <c r="L1763" i="20"/>
  <c r="L4094" i="20"/>
  <c r="L1266" i="20"/>
  <c r="L4994" i="20"/>
  <c r="L1267" i="20"/>
  <c r="L1268" i="20"/>
  <c r="L1269" i="20"/>
  <c r="L6824" i="20"/>
  <c r="L7549" i="20"/>
  <c r="L1270" i="20"/>
  <c r="L1271" i="20"/>
  <c r="L6825" i="20"/>
  <c r="L7550" i="20"/>
  <c r="L1272" i="20"/>
  <c r="L4995" i="20"/>
  <c r="L7551" i="20"/>
  <c r="L4613" i="20"/>
  <c r="L7552" i="20"/>
  <c r="L4614" i="20"/>
  <c r="L7553" i="20"/>
  <c r="L4615" i="20"/>
  <c r="L7554" i="20"/>
  <c r="L7555" i="20"/>
  <c r="L4596" i="20"/>
  <c r="L7556" i="20"/>
  <c r="L7661" i="20"/>
  <c r="L4996" i="20"/>
  <c r="L7662" i="20"/>
  <c r="L4597" i="20"/>
  <c r="L7663" i="20"/>
  <c r="L7664" i="20"/>
  <c r="L7665" i="20"/>
  <c r="L4997" i="20"/>
  <c r="L6969" i="20"/>
  <c r="L7666" i="20"/>
  <c r="L7667" i="20"/>
  <c r="L6970" i="20"/>
  <c r="L4739" i="20"/>
  <c r="L6971" i="20"/>
  <c r="L7615" i="20"/>
  <c r="L4998" i="20"/>
  <c r="L7616" i="20"/>
  <c r="L4999" i="20"/>
  <c r="L7369" i="20"/>
  <c r="L7617" i="20"/>
  <c r="L7618" i="20"/>
  <c r="L6356" i="20"/>
  <c r="L7619" i="20"/>
  <c r="L1786" i="20"/>
  <c r="L5220" i="20"/>
  <c r="L4930" i="20"/>
  <c r="L1787" i="20"/>
  <c r="L5221" i="20"/>
  <c r="L1788" i="20"/>
  <c r="L5222" i="20"/>
  <c r="L2001" i="20"/>
  <c r="L1789" i="20"/>
  <c r="L4931" i="20"/>
  <c r="L7370" i="20"/>
  <c r="L6972" i="20"/>
  <c r="L1790" i="20"/>
  <c r="L4616" i="20"/>
  <c r="L7900" i="20"/>
  <c r="L5030" i="20"/>
  <c r="L5031" i="20"/>
  <c r="L1667" i="20"/>
  <c r="L1668" i="20"/>
  <c r="L6545" i="20"/>
  <c r="L1669" i="20"/>
  <c r="L5032" i="20"/>
  <c r="L3763" i="20"/>
  <c r="L5183" i="20"/>
  <c r="L3764" i="20"/>
  <c r="L5184" i="20"/>
  <c r="L3765" i="20"/>
  <c r="L3766" i="20"/>
  <c r="L3767" i="20"/>
  <c r="L1700" i="20"/>
  <c r="L5033" i="20"/>
  <c r="L5185" i="20"/>
  <c r="L1701" i="20"/>
  <c r="L5201" i="20"/>
  <c r="L6889" i="20"/>
  <c r="L6890" i="20"/>
  <c r="L6891" i="20"/>
  <c r="L3385" i="20"/>
  <c r="L6892" i="20"/>
  <c r="L2860" i="20"/>
  <c r="L4424" i="20"/>
  <c r="L3386" i="20"/>
  <c r="L6893" i="20"/>
  <c r="L3387" i="20"/>
  <c r="L4132" i="20"/>
  <c r="L2755" i="20"/>
  <c r="L1107" i="20"/>
  <c r="L3388" i="20"/>
  <c r="L1108" i="20"/>
  <c r="L3389" i="20"/>
  <c r="L3390" i="20"/>
  <c r="L4133" i="20"/>
  <c r="L3613" i="20"/>
  <c r="L1109" i="20"/>
  <c r="L3614" i="20"/>
  <c r="L1110" i="20"/>
  <c r="L3391" i="20"/>
  <c r="L3392" i="20"/>
  <c r="L1111" i="20"/>
  <c r="L4134" i="20"/>
  <c r="L1112" i="20"/>
  <c r="L1113" i="20"/>
  <c r="L4135" i="20"/>
  <c r="L5836" i="20"/>
  <c r="L7569" i="20"/>
  <c r="L1114" i="20"/>
  <c r="L7570" i="20"/>
  <c r="L4136" i="20"/>
  <c r="L104" i="20"/>
  <c r="L333" i="20"/>
  <c r="L7571" i="20"/>
  <c r="L252" i="20"/>
  <c r="L59" i="20"/>
  <c r="L4137" i="20"/>
  <c r="L6316" i="20"/>
  <c r="L6317" i="20"/>
  <c r="L60" i="20"/>
  <c r="L7475" i="20"/>
  <c r="L3915" i="20"/>
  <c r="L7502" i="20"/>
  <c r="L7503" i="20"/>
  <c r="L7244" i="20"/>
  <c r="L1450" i="20"/>
  <c r="L1451" i="20"/>
  <c r="L7898" i="20"/>
  <c r="L7245" i="20"/>
  <c r="L3321" i="20"/>
  <c r="L7246" i="20"/>
  <c r="L3322" i="20"/>
  <c r="L6303" i="20"/>
  <c r="L3910" i="20"/>
  <c r="L743" i="20"/>
  <c r="L6493" i="20"/>
  <c r="L6304" i="20"/>
  <c r="L7247" i="20"/>
  <c r="L744" i="20"/>
  <c r="L995" i="20"/>
  <c r="L6494" i="20"/>
  <c r="L6305" i="20"/>
  <c r="L6495" i="20"/>
  <c r="L6306" i="20"/>
  <c r="L745" i="20"/>
  <c r="L996" i="20"/>
  <c r="L6496" i="20"/>
  <c r="L6307" i="20"/>
  <c r="L997" i="20"/>
  <c r="L7072" i="20"/>
  <c r="L6497" i="20"/>
  <c r="L7073" i="20"/>
  <c r="L2345" i="20"/>
  <c r="L61" i="20"/>
  <c r="L7074" i="20"/>
  <c r="L3019" i="20"/>
  <c r="L62" i="20"/>
  <c r="L2346" i="20"/>
  <c r="L3020" i="20"/>
  <c r="L7899" i="20"/>
  <c r="L2347" i="20"/>
  <c r="L6670" i="20"/>
  <c r="L3021" i="20"/>
  <c r="L2348" i="20"/>
  <c r="L6384" i="20"/>
  <c r="L3022" i="20"/>
  <c r="L1718" i="20"/>
  <c r="L2349" i="20"/>
  <c r="L3023" i="20"/>
  <c r="L6385" i="20"/>
  <c r="L344" i="20"/>
  <c r="L5335" i="20"/>
  <c r="L345" i="20"/>
  <c r="L2072" i="20"/>
  <c r="L4601" i="20"/>
  <c r="L2073" i="20"/>
  <c r="L346" i="20"/>
  <c r="L1719" i="20"/>
  <c r="L2074" i="20"/>
  <c r="L1008" i="20"/>
  <c r="L3641" i="20"/>
  <c r="L1720" i="20"/>
  <c r="L1009" i="20"/>
  <c r="L3642" i="20"/>
  <c r="L3643" i="20"/>
  <c r="L594" i="20"/>
  <c r="L2542" i="20"/>
  <c r="L595" i="20"/>
  <c r="L2543" i="20"/>
  <c r="L5303" i="20"/>
  <c r="L596" i="20"/>
  <c r="L2544" i="20"/>
  <c r="L5583" i="20"/>
  <c r="L2032" i="20"/>
  <c r="L2545" i="20"/>
  <c r="L5584" i="20"/>
  <c r="L1651" i="20"/>
  <c r="L4405" i="20"/>
  <c r="L4406" i="20"/>
  <c r="L852" i="20"/>
  <c r="L6671" i="20"/>
  <c r="L4407" i="20"/>
  <c r="L853" i="20"/>
  <c r="L7435" i="20"/>
  <c r="L6672" i="20"/>
  <c r="L7436" i="20"/>
  <c r="L4408" i="20"/>
  <c r="L4409" i="20"/>
  <c r="L6673" i="20"/>
  <c r="L854" i="20"/>
  <c r="L855" i="20"/>
  <c r="L7437" i="20"/>
  <c r="L4789" i="20"/>
  <c r="L7775" i="20"/>
  <c r="L7776" i="20"/>
  <c r="L7777" i="20"/>
  <c r="L5829" i="20"/>
  <c r="L7778" i="20"/>
  <c r="L7779" i="20"/>
  <c r="L5830" i="20"/>
  <c r="L3554" i="20"/>
  <c r="L3555" i="20"/>
  <c r="L2680" i="20"/>
  <c r="L3556" i="20"/>
  <c r="L3557" i="20"/>
  <c r="L2681" i="20"/>
  <c r="L3558" i="20"/>
  <c r="L597" i="20"/>
  <c r="L2682" i="20"/>
  <c r="L4749" i="20"/>
  <c r="L598" i="20"/>
  <c r="L3181" i="20"/>
  <c r="L4750" i="20"/>
  <c r="L4751" i="20"/>
  <c r="L4319" i="20"/>
  <c r="L3351" i="20"/>
  <c r="L3957" i="20"/>
  <c r="L3958" i="20"/>
  <c r="L4752" i="20"/>
  <c r="L4753" i="20"/>
  <c r="L2851" i="20"/>
  <c r="L3959" i="20"/>
  <c r="L2852" i="20"/>
  <c r="L3960" i="20"/>
  <c r="L673" i="20"/>
  <c r="L2683" i="20"/>
  <c r="L2853" i="20"/>
  <c r="L674" i="20"/>
  <c r="L5585" i="20"/>
  <c r="L2854" i="20"/>
  <c r="L4221" i="20"/>
  <c r="L5912" i="20"/>
  <c r="L675" i="20"/>
  <c r="L5913" i="20"/>
  <c r="L5914" i="20"/>
  <c r="L6457" i="20"/>
  <c r="L5915" i="20"/>
  <c r="L2621" i="20"/>
  <c r="L5382" i="20"/>
  <c r="L2622" i="20"/>
  <c r="L6458" i="20"/>
  <c r="L2332" i="20"/>
  <c r="L3076" i="20"/>
  <c r="L6459" i="20"/>
  <c r="L599" i="20"/>
  <c r="L600" i="20"/>
  <c r="L6597" i="20"/>
  <c r="L6598" i="20"/>
  <c r="L3623" i="20"/>
  <c r="L665" i="20"/>
  <c r="L666" i="20"/>
  <c r="L6599" i="20"/>
  <c r="L6600" i="20"/>
  <c r="L5802" i="20"/>
  <c r="L5803" i="20"/>
  <c r="L5804" i="20"/>
  <c r="L6533" i="20"/>
  <c r="L6534" i="20"/>
  <c r="L5805" i="20"/>
  <c r="L6535" i="20"/>
  <c r="L7042" i="20"/>
  <c r="L6536" i="20"/>
  <c r="L6537" i="20"/>
  <c r="L685" i="20"/>
  <c r="L4938" i="20"/>
  <c r="L686" i="20"/>
  <c r="L687" i="20"/>
  <c r="L4688" i="20"/>
  <c r="L3961" i="20"/>
  <c r="L4689" i="20"/>
  <c r="L3962" i="20"/>
  <c r="L4939" i="20"/>
  <c r="L5359" i="20"/>
  <c r="L4690" i="20"/>
  <c r="L5360" i="20"/>
  <c r="L5361" i="20"/>
  <c r="L4940" i="20"/>
  <c r="L5362" i="20"/>
  <c r="L5806" i="20"/>
  <c r="L4691" i="20"/>
  <c r="L5363" i="20"/>
  <c r="L5807" i="20"/>
  <c r="L5383" i="20"/>
  <c r="L5808" i="20"/>
  <c r="L4692" i="20"/>
  <c r="L6709" i="20"/>
  <c r="L5384" i="20"/>
  <c r="L6710" i="20"/>
  <c r="L4693" i="20"/>
  <c r="L1210" i="20"/>
  <c r="L548" i="20"/>
  <c r="L4694" i="20"/>
  <c r="L6711" i="20"/>
  <c r="L2909" i="20"/>
  <c r="L6712" i="20"/>
  <c r="L1523" i="20"/>
  <c r="L549" i="20"/>
  <c r="L5809" i="20"/>
  <c r="L5810" i="20"/>
  <c r="L5811" i="20"/>
  <c r="L2002" i="20"/>
  <c r="L5812" i="20"/>
  <c r="L6366" i="20"/>
  <c r="L5813" i="20"/>
  <c r="L4586" i="20"/>
  <c r="L3615" i="20"/>
  <c r="L4587" i="20"/>
  <c r="L2482" i="20"/>
  <c r="L2483" i="20"/>
  <c r="L3616" i="20"/>
  <c r="L6025" i="20"/>
  <c r="L6026" i="20"/>
  <c r="L5814" i="20"/>
  <c r="L5815" i="20"/>
  <c r="L5816" i="20"/>
  <c r="L3410" i="20"/>
  <c r="L3411" i="20"/>
  <c r="L2975" i="20"/>
  <c r="L3177" i="20"/>
  <c r="L3412" i="20"/>
  <c r="L3413" i="20"/>
  <c r="L3281" i="20"/>
  <c r="L459" i="20"/>
  <c r="L5817" i="20"/>
  <c r="L3427" i="20"/>
  <c r="L3648" i="20"/>
  <c r="L1296" i="20"/>
  <c r="L3282" i="20"/>
  <c r="L3428" i="20"/>
  <c r="L5462" i="20"/>
  <c r="L1226" i="20"/>
  <c r="L5650" i="20"/>
  <c r="L1417" i="20"/>
  <c r="L1227" i="20"/>
  <c r="L3649" i="20"/>
  <c r="L360" i="20"/>
  <c r="L3283" i="20"/>
  <c r="L3650" i="20"/>
  <c r="L361" i="20"/>
  <c r="L3651" i="20"/>
  <c r="L2305" i="20"/>
  <c r="L2306" i="20"/>
  <c r="L781" i="20"/>
  <c r="L1598" i="20"/>
  <c r="L3225" i="20"/>
  <c r="L6287" i="20"/>
  <c r="L1833" i="20"/>
  <c r="L7423" i="20"/>
  <c r="L6288" i="20"/>
  <c r="L3248" i="20"/>
  <c r="L7424" i="20"/>
  <c r="L7425" i="20"/>
  <c r="L1628" i="20"/>
  <c r="L7426" i="20"/>
  <c r="L5665" i="20"/>
  <c r="L1922" i="20"/>
  <c r="L1629" i="20"/>
  <c r="L7427" i="20"/>
  <c r="L3358" i="20"/>
  <c r="L1923" i="20"/>
  <c r="L3359" i="20"/>
  <c r="L1630" i="20"/>
  <c r="L2882" i="20"/>
  <c r="L6241" i="20"/>
  <c r="L2883" i="20"/>
  <c r="L1631" i="20"/>
  <c r="L506" i="20"/>
  <c r="L3964" i="20"/>
  <c r="L5550" i="20"/>
  <c r="L5551" i="20"/>
  <c r="L924" i="20"/>
  <c r="L5552" i="20"/>
  <c r="L5553" i="20"/>
  <c r="L5554" i="20"/>
  <c r="L806" i="20"/>
  <c r="L1953" i="20"/>
  <c r="L807" i="20"/>
  <c r="L205" i="20"/>
  <c r="L1954" i="20"/>
  <c r="L206" i="20"/>
  <c r="L808" i="20"/>
  <c r="L1955" i="20"/>
  <c r="L3710" i="20"/>
  <c r="L207" i="20"/>
  <c r="L1591" i="20"/>
  <c r="L3711" i="20"/>
  <c r="L208" i="20"/>
  <c r="L3712" i="20"/>
  <c r="L7317" i="20"/>
  <c r="L560" i="20"/>
  <c r="L3713" i="20"/>
  <c r="L7318" i="20"/>
  <c r="L3714" i="20"/>
  <c r="L4661" i="20"/>
  <c r="L3323" i="20"/>
  <c r="L4662" i="20"/>
  <c r="L4663" i="20"/>
  <c r="L4664" i="20"/>
  <c r="L837" i="20"/>
  <c r="L4665" i="20"/>
  <c r="L838" i="20"/>
  <c r="L6324" i="20"/>
  <c r="L760" i="20"/>
  <c r="L6325" i="20"/>
  <c r="L3123" i="20"/>
  <c r="L3124" i="20"/>
  <c r="L761" i="20"/>
  <c r="L222" i="20"/>
  <c r="L2441" i="20"/>
  <c r="L762" i="20"/>
  <c r="L79" i="20"/>
  <c r="L763" i="20"/>
  <c r="L2442" i="20"/>
  <c r="L4063" i="20"/>
  <c r="L80" i="20"/>
  <c r="L764" i="20"/>
  <c r="L985" i="20"/>
  <c r="L4064" i="20"/>
  <c r="L7428" i="20"/>
  <c r="L4065" i="20"/>
  <c r="L7636" i="20"/>
  <c r="L7637" i="20"/>
  <c r="L727" i="20"/>
  <c r="L7638" i="20"/>
  <c r="L7639" i="20"/>
  <c r="L728" i="20"/>
  <c r="L7640" i="20"/>
  <c r="L729" i="20"/>
  <c r="L730" i="20"/>
  <c r="L4570" i="20"/>
  <c r="L6119" i="20"/>
  <c r="L2365" i="20"/>
  <c r="L6120" i="20"/>
  <c r="L2366" i="20"/>
  <c r="L4571" i="20"/>
  <c r="L3526" i="20"/>
  <c r="L4572" i="20"/>
  <c r="L3793" i="20"/>
  <c r="L3794" i="20"/>
  <c r="L3795" i="20"/>
  <c r="L1849" i="20"/>
  <c r="L3527" i="20"/>
  <c r="L3796" i="20"/>
  <c r="L3797" i="20"/>
  <c r="L1475" i="20"/>
  <c r="L4870" i="20"/>
  <c r="L1476" i="20"/>
  <c r="L1850" i="20"/>
  <c r="L816" i="20"/>
  <c r="L3798" i="20"/>
  <c r="L4871" i="20"/>
  <c r="L3799" i="20"/>
  <c r="L1851" i="20"/>
  <c r="L4872" i="20"/>
  <c r="L3800" i="20"/>
  <c r="L3801" i="20"/>
  <c r="L3802" i="20"/>
  <c r="L1852" i="20"/>
  <c r="L3803" i="20"/>
  <c r="L4873" i="20"/>
  <c r="L7826" i="20"/>
  <c r="L618" i="20"/>
  <c r="L7827" i="20"/>
  <c r="L1853" i="20"/>
  <c r="L619" i="20"/>
  <c r="L7828" i="20"/>
  <c r="L620" i="20"/>
  <c r="L7829" i="20"/>
  <c r="L5278" i="20"/>
  <c r="L621" i="20"/>
  <c r="L6765" i="20"/>
  <c r="L6158" i="20"/>
  <c r="L3997" i="20"/>
  <c r="L4284" i="20"/>
  <c r="L4285" i="20"/>
  <c r="L622" i="20"/>
  <c r="L1868" i="20"/>
  <c r="L7129" i="20"/>
  <c r="L6159" i="20"/>
  <c r="L2404" i="20"/>
  <c r="L246" i="20"/>
  <c r="L7582" i="20"/>
  <c r="L23" i="20"/>
  <c r="L7583" i="20"/>
  <c r="L24" i="20"/>
  <c r="L7584" i="20"/>
  <c r="L2405" i="20"/>
  <c r="L25" i="20"/>
  <c r="L4095" i="20"/>
  <c r="L7734" i="20"/>
  <c r="L5762" i="20"/>
  <c r="L6957" i="20"/>
  <c r="L5763" i="20"/>
  <c r="L26" i="20"/>
  <c r="L7735" i="20"/>
  <c r="L27" i="20"/>
  <c r="L5764" i="20"/>
  <c r="L1373" i="20"/>
  <c r="L5765" i="20"/>
  <c r="L6088" i="20"/>
  <c r="L1728" i="20"/>
  <c r="L5766" i="20"/>
  <c r="L2535" i="20"/>
  <c r="L2536" i="20"/>
  <c r="L1374" i="20"/>
  <c r="L6150" i="20"/>
  <c r="L2808" i="20"/>
  <c r="L4681" i="20"/>
  <c r="L4682" i="20"/>
  <c r="L2935" i="20"/>
  <c r="L2809" i="20"/>
  <c r="L5795" i="20"/>
  <c r="L7842" i="20"/>
  <c r="L2936" i="20"/>
  <c r="L7843" i="20"/>
  <c r="L3324" i="20"/>
  <c r="L1452" i="20"/>
  <c r="L5336" i="20"/>
  <c r="L3464" i="20"/>
  <c r="L3465" i="20"/>
  <c r="L7736" i="20"/>
  <c r="L5874" i="20"/>
  <c r="L7572" i="20"/>
  <c r="L1343" i="20"/>
  <c r="L444" i="20"/>
  <c r="L3644" i="20"/>
  <c r="L7695" i="20"/>
  <c r="L445" i="20"/>
  <c r="L4522" i="20"/>
  <c r="L279" i="20"/>
  <c r="L5601" i="20"/>
  <c r="L4523" i="20"/>
  <c r="L5602" i="20"/>
  <c r="L4524" i="20"/>
  <c r="L1931" i="20"/>
  <c r="L446" i="20"/>
  <c r="L5603" i="20"/>
  <c r="L5604" i="20"/>
  <c r="L388" i="20"/>
  <c r="L389" i="20"/>
  <c r="L370" i="20"/>
  <c r="L1088" i="20"/>
  <c r="L1130" i="20"/>
  <c r="L447" i="20"/>
  <c r="L2406" i="20"/>
  <c r="L3235" i="20"/>
  <c r="L7511" i="20"/>
  <c r="L7696" i="20"/>
  <c r="L4706" i="20"/>
  <c r="L448" i="20"/>
  <c r="L3216" i="20"/>
  <c r="L1333" i="20"/>
  <c r="L4707" i="20"/>
  <c r="L7512" i="20"/>
  <c r="L449" i="20"/>
  <c r="L5605" i="20"/>
  <c r="L165" i="20"/>
  <c r="L4708" i="20"/>
  <c r="L1334" i="20"/>
  <c r="L4709" i="20"/>
  <c r="L3217" i="20"/>
  <c r="L7573" i="20"/>
  <c r="L5013" i="20"/>
  <c r="L5014" i="20"/>
  <c r="L166" i="20"/>
  <c r="L133" i="20"/>
  <c r="L3218" i="20"/>
  <c r="L3219" i="20"/>
  <c r="L134" i="20"/>
  <c r="L135" i="20"/>
  <c r="L3220" i="20"/>
  <c r="L136" i="20"/>
  <c r="L5617" i="20"/>
  <c r="L223" i="20"/>
  <c r="L2591" i="20"/>
  <c r="L224" i="20"/>
  <c r="L1533" i="20"/>
  <c r="L225" i="20"/>
  <c r="L5618" i="20"/>
  <c r="L1534" i="20"/>
  <c r="L226" i="20"/>
  <c r="L3977" i="20"/>
  <c r="L1707" i="20"/>
  <c r="L3978" i="20"/>
  <c r="L2836" i="20"/>
  <c r="L4962" i="20"/>
  <c r="L5015" i="20"/>
  <c r="L2837" i="20"/>
  <c r="L1535" i="20"/>
  <c r="L5016" i="20"/>
  <c r="L3979" i="20"/>
  <c r="L5017" i="20"/>
  <c r="L1536" i="20"/>
  <c r="L5018" i="20"/>
  <c r="L3882" i="20"/>
  <c r="L3594" i="20"/>
  <c r="L3595" i="20"/>
  <c r="L3980" i="20"/>
  <c r="L3883" i="20"/>
  <c r="L3884" i="20"/>
  <c r="L7184" i="20"/>
  <c r="L4176" i="20"/>
  <c r="L3885" i="20"/>
  <c r="L7185" i="20"/>
  <c r="L5537" i="20"/>
  <c r="L4177" i="20"/>
  <c r="L7186" i="20"/>
  <c r="L4764" i="20"/>
  <c r="L4765" i="20"/>
  <c r="L7187" i="20"/>
  <c r="L7188" i="20"/>
  <c r="L6576" i="20"/>
  <c r="L4109" i="20"/>
  <c r="L6577" i="20"/>
  <c r="L4110" i="20"/>
  <c r="L4111" i="20"/>
  <c r="L4112" i="20"/>
  <c r="L4963" i="20"/>
  <c r="L4113" i="20"/>
  <c r="L2798" i="20"/>
  <c r="L2799" i="20"/>
  <c r="L1053" i="20"/>
  <c r="L1054" i="20"/>
  <c r="L2469" i="20"/>
  <c r="L2890" i="20"/>
  <c r="L2891" i="20"/>
  <c r="L2470" i="20"/>
  <c r="L2892" i="20"/>
  <c r="L7745" i="20"/>
  <c r="L6097" i="20"/>
  <c r="L7746" i="20"/>
  <c r="L5861" i="20"/>
  <c r="L5862" i="20"/>
  <c r="L7166" i="20"/>
  <c r="L5863" i="20"/>
  <c r="L5818" i="20"/>
  <c r="L5864" i="20"/>
  <c r="L5819" i="20"/>
  <c r="L5865" i="20"/>
  <c r="L6016" i="20"/>
  <c r="L7289" i="20"/>
  <c r="L7290" i="20"/>
  <c r="L7291" i="20"/>
  <c r="L408" i="20"/>
  <c r="L1191" i="20"/>
  <c r="L1192" i="20"/>
  <c r="L1193" i="20"/>
  <c r="L1194" i="20"/>
  <c r="L5820" i="20"/>
  <c r="L3434" i="20"/>
  <c r="L3435" i="20"/>
  <c r="L3436" i="20"/>
  <c r="L1195" i="20"/>
  <c r="L3437" i="20"/>
  <c r="L1196" i="20"/>
  <c r="L1197" i="20"/>
  <c r="L5420" i="20"/>
  <c r="L5421" i="20"/>
  <c r="L6445" i="20"/>
  <c r="L5422" i="20"/>
  <c r="L869" i="20"/>
  <c r="L870" i="20"/>
  <c r="L871" i="20"/>
  <c r="L872" i="20"/>
  <c r="L4194" i="20"/>
  <c r="L4195" i="20"/>
  <c r="L4196" i="20"/>
  <c r="L3305" i="20"/>
  <c r="L4197" i="20"/>
  <c r="L3306" i="20"/>
  <c r="L2714" i="20"/>
  <c r="L2715" i="20"/>
  <c r="L2716" i="20"/>
  <c r="L2717" i="20"/>
  <c r="L2718" i="20"/>
  <c r="L2666" i="20"/>
  <c r="L2667" i="20"/>
  <c r="L7453" i="20"/>
  <c r="L7454" i="20"/>
  <c r="L7455" i="20"/>
  <c r="L7456" i="20"/>
  <c r="L7457" i="20"/>
  <c r="L7504" i="20"/>
  <c r="L6047" i="20"/>
  <c r="L7108" i="20"/>
  <c r="L2756" i="20"/>
  <c r="L7109" i="20"/>
  <c r="L7110" i="20"/>
  <c r="L7283" i="20"/>
  <c r="L3850" i="20"/>
  <c r="L3161" i="20"/>
  <c r="L3162" i="20"/>
  <c r="L3163" i="20"/>
  <c r="L3164" i="20"/>
  <c r="L3165" i="20"/>
  <c r="L3851" i="20"/>
  <c r="L3166" i="20"/>
  <c r="L6538" i="20"/>
  <c r="L6539" i="20"/>
  <c r="L3118" i="20"/>
  <c r="L7052" i="20"/>
  <c r="L156" i="20"/>
  <c r="L2656" i="20"/>
  <c r="L2657" i="20"/>
  <c r="L2658" i="20"/>
  <c r="L2659" i="20"/>
  <c r="L2660" i="20"/>
  <c r="L2381" i="20"/>
  <c r="L6442" i="20"/>
  <c r="L5767" i="20"/>
  <c r="L5768" i="20"/>
  <c r="L334" i="20"/>
  <c r="L2177" i="20"/>
  <c r="L5369" i="20"/>
  <c r="L1467" i="20"/>
  <c r="L3652" i="20"/>
  <c r="L3653" i="20"/>
  <c r="L3654" i="20"/>
  <c r="L3655" i="20"/>
  <c r="L2178" i="20"/>
  <c r="L2179" i="20"/>
  <c r="L2180" i="20"/>
  <c r="L2181" i="20"/>
  <c r="L2182" i="20"/>
  <c r="L2183" i="20"/>
  <c r="L2184" i="20"/>
  <c r="L2185" i="20"/>
  <c r="L2186" i="20"/>
  <c r="L2187" i="20"/>
  <c r="L2188" i="20"/>
  <c r="L2189" i="20"/>
  <c r="L2190" i="20"/>
  <c r="L2191" i="20"/>
  <c r="L2192" i="20"/>
  <c r="L2193" i="20"/>
  <c r="L2194" i="20"/>
  <c r="L2195" i="20"/>
  <c r="L2196" i="20"/>
  <c r="L5282" i="20"/>
  <c r="L6826" i="20"/>
  <c r="L998" i="20"/>
  <c r="L7737" i="20"/>
  <c r="L347" i="20"/>
  <c r="L5538" i="20"/>
  <c r="L2197" i="20"/>
  <c r="L2198" i="20"/>
  <c r="L2199" i="20"/>
  <c r="L2200" i="20"/>
  <c r="L2201" i="20"/>
  <c r="L2202" i="20"/>
  <c r="L4617" i="20"/>
  <c r="L4198" i="20"/>
  <c r="L1614" i="20"/>
  <c r="L1615" i="20"/>
  <c r="L1616" i="20"/>
  <c r="L1617" i="20"/>
  <c r="L1618" i="20"/>
  <c r="L1514" i="20"/>
  <c r="L1515" i="20"/>
  <c r="L1516" i="20"/>
  <c r="L5630" i="20"/>
  <c r="L1774" i="20"/>
  <c r="L6257" i="20"/>
  <c r="L7349" i="20"/>
  <c r="L7130" i="20"/>
  <c r="L7131" i="20"/>
  <c r="L7132" i="20"/>
  <c r="L5539" i="20"/>
  <c r="L6258" i="20"/>
  <c r="L6259" i="20"/>
  <c r="L6260" i="20"/>
  <c r="L2528" i="20"/>
  <c r="L4979" i="20"/>
  <c r="L4980" i="20"/>
  <c r="L1453" i="20"/>
  <c r="L4981" i="20"/>
  <c r="L1936" i="20"/>
  <c r="L561" i="20"/>
  <c r="L4538" i="20"/>
  <c r="L4305" i="20"/>
  <c r="L6745" i="20"/>
  <c r="L6746" i="20"/>
  <c r="L6747" i="20"/>
  <c r="L6748" i="20"/>
  <c r="L6749" i="20"/>
  <c r="L6750" i="20"/>
  <c r="L6751" i="20"/>
  <c r="L6752" i="20"/>
  <c r="L268" i="20"/>
  <c r="L6753" i="20"/>
  <c r="L269" i="20"/>
  <c r="L6754" i="20"/>
  <c r="L6755" i="20"/>
  <c r="L270" i="20"/>
  <c r="L6756" i="20"/>
  <c r="L271" i="20"/>
  <c r="L6757" i="20"/>
  <c r="L272" i="20"/>
  <c r="L6758" i="20"/>
  <c r="L7309" i="20"/>
  <c r="L6759" i="20"/>
  <c r="L7310" i="20"/>
  <c r="L7311" i="20"/>
  <c r="L4974" i="20"/>
  <c r="L4975" i="20"/>
  <c r="L7312" i="20"/>
  <c r="L6760" i="20"/>
  <c r="L1163" i="20"/>
  <c r="L7717" i="20"/>
  <c r="L6761" i="20"/>
  <c r="L601" i="20"/>
  <c r="L602" i="20"/>
  <c r="L603" i="20"/>
  <c r="L604" i="20"/>
  <c r="L303" i="20"/>
  <c r="L605" i="20"/>
  <c r="L606" i="20"/>
  <c r="L4222" i="20"/>
  <c r="L607" i="20"/>
  <c r="L3405" i="20"/>
  <c r="L4628" i="20"/>
  <c r="L4629" i="20"/>
  <c r="L4630" i="20"/>
  <c r="L688" i="20"/>
  <c r="L689" i="20"/>
  <c r="L2843" i="20"/>
  <c r="L145" i="20"/>
  <c r="L7519" i="20"/>
  <c r="L6242" i="20"/>
  <c r="L1089" i="20"/>
  <c r="L7047" i="20"/>
  <c r="L4855" i="20"/>
  <c r="L2911" i="20"/>
  <c r="L2912" i="20"/>
  <c r="L2913" i="20"/>
  <c r="L3852" i="20"/>
  <c r="L5881" i="20"/>
  <c r="L6056" i="20"/>
  <c r="L6057" i="20"/>
  <c r="L5057" i="20"/>
  <c r="L5058" i="20"/>
  <c r="L5059" i="20"/>
  <c r="L5060" i="20"/>
  <c r="L5061" i="20"/>
  <c r="L6640" i="20"/>
  <c r="L6641" i="20"/>
  <c r="L6642" i="20"/>
  <c r="L6643" i="20"/>
  <c r="L6644" i="20"/>
  <c r="L4081" i="20"/>
  <c r="L4082" i="20"/>
  <c r="L4083" i="20"/>
  <c r="L4084" i="20"/>
  <c r="L4085" i="20"/>
  <c r="L2249" i="20"/>
  <c r="L2250" i="20"/>
  <c r="L6657" i="20"/>
  <c r="L6658" i="20"/>
  <c r="L6659" i="20"/>
  <c r="L6660" i="20"/>
  <c r="L6661" i="20"/>
  <c r="L5531" i="20"/>
  <c r="L2251" i="20"/>
  <c r="L5532" i="20"/>
  <c r="L5533" i="20"/>
  <c r="L5534" i="20"/>
  <c r="L5535" i="20"/>
  <c r="L6481" i="20"/>
  <c r="L6482" i="20"/>
  <c r="L6483" i="20"/>
  <c r="L706" i="20"/>
  <c r="L5471" i="20"/>
  <c r="L5472" i="20"/>
  <c r="L5473" i="20"/>
  <c r="L5474" i="20"/>
  <c r="L5475" i="20"/>
  <c r="L707" i="20"/>
  <c r="L708" i="20"/>
  <c r="L709" i="20"/>
  <c r="L710" i="20"/>
  <c r="L5727" i="20"/>
  <c r="L5728" i="20"/>
  <c r="L6727" i="20"/>
  <c r="L6728" i="20"/>
  <c r="L6729" i="20"/>
  <c r="L6730" i="20"/>
  <c r="L6731" i="20"/>
  <c r="L6234" i="20"/>
  <c r="L6235" i="20"/>
  <c r="L6236" i="20"/>
  <c r="L6237" i="20"/>
  <c r="L6238" i="20"/>
  <c r="L2397" i="20"/>
  <c r="L3090" i="20"/>
  <c r="L3091" i="20"/>
  <c r="L2398" i="20"/>
  <c r="L3092" i="20"/>
  <c r="L3093" i="20"/>
  <c r="L3094" i="20"/>
  <c r="L3095" i="20"/>
  <c r="L3096" i="20"/>
  <c r="L3097" i="20"/>
  <c r="L3098" i="20"/>
  <c r="L2399" i="20"/>
  <c r="L3099" i="20"/>
  <c r="L3100" i="20"/>
  <c r="L6208" i="20"/>
  <c r="L3101" i="20"/>
  <c r="L6209" i="20"/>
  <c r="L3102" i="20"/>
  <c r="L6210" i="20"/>
  <c r="L2400" i="20"/>
  <c r="L3103" i="20"/>
  <c r="L6211" i="20"/>
  <c r="L3104" i="20"/>
  <c r="L3105" i="20"/>
  <c r="L6212" i="20"/>
  <c r="L3106" i="20"/>
  <c r="L3107" i="20"/>
  <c r="L1311" i="20"/>
  <c r="L3002" i="20"/>
  <c r="L3003" i="20"/>
  <c r="L3004" i="20"/>
  <c r="L3005" i="20"/>
  <c r="L3006" i="20"/>
  <c r="L6777" i="20"/>
  <c r="L5034" i="20"/>
  <c r="L5035" i="20"/>
  <c r="L5036" i="20"/>
  <c r="L7889" i="20"/>
  <c r="L5037" i="20"/>
  <c r="L7890" i="20"/>
  <c r="L7891" i="20"/>
  <c r="L7892" i="20"/>
  <c r="L7893" i="20"/>
  <c r="L6932" i="20"/>
  <c r="L6933" i="20"/>
  <c r="L6934" i="20"/>
  <c r="L6935" i="20"/>
  <c r="L6936" i="20"/>
  <c r="L7438" i="20"/>
  <c r="L7439" i="20"/>
  <c r="L7440" i="20"/>
  <c r="L7337" i="20"/>
  <c r="L6040" i="20"/>
  <c r="L6041" i="20"/>
  <c r="L6042" i="20"/>
  <c r="L6043" i="20"/>
  <c r="L6044" i="20"/>
  <c r="L980" i="20"/>
  <c r="L2979" i="20"/>
  <c r="L2980" i="20"/>
  <c r="L2981" i="20"/>
  <c r="L5264" i="20"/>
  <c r="L5265" i="20"/>
  <c r="L5680" i="20"/>
  <c r="L5681" i="20"/>
  <c r="L5682" i="20"/>
  <c r="L6693" i="20"/>
  <c r="L6694" i="20"/>
  <c r="L6695" i="20"/>
  <c r="L6696" i="20"/>
  <c r="L3267" i="20"/>
  <c r="L3268" i="20"/>
  <c r="L3269" i="20"/>
  <c r="L3270" i="20"/>
  <c r="L6697" i="20"/>
  <c r="L3271" i="20"/>
  <c r="L7620" i="20"/>
  <c r="L157" i="20"/>
  <c r="L2560" i="20"/>
  <c r="L2561" i="20"/>
  <c r="L4646" i="20"/>
  <c r="L4647" i="20"/>
  <c r="L4648" i="20"/>
  <c r="L4649" i="20"/>
  <c r="L4650" i="20"/>
  <c r="L6894" i="20"/>
  <c r="L6895" i="20"/>
  <c r="L6896" i="20"/>
  <c r="L6897" i="20"/>
  <c r="L6898" i="20"/>
  <c r="L6899" i="20"/>
  <c r="L4740" i="20"/>
  <c r="L4741" i="20"/>
  <c r="L2118" i="20"/>
  <c r="L4742" i="20"/>
  <c r="L2119" i="20"/>
  <c r="L2120" i="20"/>
  <c r="L2121" i="20"/>
  <c r="L2122" i="20"/>
  <c r="L4239" i="20"/>
  <c r="L4240" i="20"/>
  <c r="L4241" i="20"/>
  <c r="L4242" i="20"/>
  <c r="L4243" i="20"/>
  <c r="L6853" i="20"/>
  <c r="L6827" i="20"/>
  <c r="L6828" i="20"/>
  <c r="L6829" i="20"/>
  <c r="L2546" i="20"/>
  <c r="L4013" i="20"/>
  <c r="L4014" i="20"/>
  <c r="L4015" i="20"/>
  <c r="L4016" i="20"/>
  <c r="L4017" i="20"/>
  <c r="L2547" i="20"/>
  <c r="L5934" i="20"/>
  <c r="L2548" i="20"/>
  <c r="L5935" i="20"/>
  <c r="L5936" i="20"/>
  <c r="L5937" i="20"/>
  <c r="L651" i="20"/>
  <c r="L652" i="20"/>
  <c r="L354" i="20"/>
  <c r="L653" i="20"/>
  <c r="L5846" i="20"/>
  <c r="L5847" i="20"/>
  <c r="L654" i="20"/>
  <c r="L5848" i="20"/>
  <c r="L655" i="20"/>
  <c r="L3108" i="20"/>
  <c r="L3109" i="20"/>
  <c r="L3110" i="20"/>
  <c r="L3111" i="20"/>
  <c r="L5390" i="20"/>
  <c r="L1983" i="20"/>
  <c r="L1984" i="20"/>
  <c r="L1985" i="20"/>
  <c r="L1986" i="20"/>
  <c r="L1987" i="20"/>
  <c r="L6854" i="20"/>
  <c r="L6855" i="20"/>
  <c r="L6856" i="20"/>
  <c r="L1764" i="20"/>
  <c r="L5494" i="20"/>
  <c r="L5666" i="20"/>
  <c r="L6430" i="20"/>
  <c r="L5337" i="20"/>
  <c r="L1903" i="20"/>
  <c r="L1904" i="20"/>
  <c r="L1905" i="20"/>
  <c r="L1906" i="20"/>
  <c r="L1907" i="20"/>
  <c r="L5573" i="20"/>
  <c r="L3694" i="20"/>
  <c r="L3695" i="20"/>
  <c r="L3696" i="20"/>
  <c r="L3697" i="20"/>
  <c r="L3698" i="20"/>
  <c r="L3699" i="20"/>
  <c r="L951" i="20"/>
  <c r="L952" i="20"/>
  <c r="L623" i="20"/>
  <c r="L953" i="20"/>
  <c r="L624" i="20"/>
  <c r="L954" i="20"/>
  <c r="L625" i="20"/>
  <c r="L626" i="20"/>
  <c r="L627" i="20"/>
  <c r="L955" i="20"/>
  <c r="L2778" i="20"/>
  <c r="L3746" i="20"/>
  <c r="L3747" i="20"/>
  <c r="L3748" i="20"/>
  <c r="L3749" i="20"/>
  <c r="L5441" i="20"/>
  <c r="L5442" i="20"/>
  <c r="L5443" i="20"/>
  <c r="L5444" i="20"/>
  <c r="L1400" i="20"/>
  <c r="L5445" i="20"/>
  <c r="L2954" i="20"/>
  <c r="L2955" i="20"/>
  <c r="L2956" i="20"/>
  <c r="L2957" i="20"/>
  <c r="L158" i="20"/>
  <c r="L4320" i="20"/>
  <c r="L1492" i="20"/>
  <c r="L1493" i="20"/>
  <c r="L188" i="20"/>
  <c r="L1494" i="20"/>
  <c r="L189" i="20"/>
  <c r="L1495" i="20"/>
  <c r="L190" i="20"/>
  <c r="L1496" i="20"/>
  <c r="L191" i="20"/>
  <c r="L192" i="20"/>
  <c r="L1556" i="20"/>
  <c r="L1557" i="20"/>
  <c r="L1558" i="20"/>
  <c r="L1559" i="20"/>
  <c r="L4539" i="20"/>
  <c r="L4540" i="20"/>
  <c r="L4541" i="20"/>
  <c r="L1704" i="20"/>
  <c r="L5700" i="20"/>
  <c r="L5701" i="20"/>
  <c r="L5702" i="20"/>
  <c r="L5703" i="20"/>
  <c r="L5704" i="20"/>
  <c r="L5705" i="20"/>
  <c r="L5706" i="20"/>
  <c r="L970" i="20"/>
  <c r="L971" i="20"/>
  <c r="L972" i="20"/>
  <c r="L973" i="20"/>
  <c r="L974" i="20"/>
  <c r="L975" i="20"/>
  <c r="L319" i="20"/>
  <c r="L320" i="20"/>
  <c r="L321" i="20"/>
  <c r="L322" i="20"/>
  <c r="L3226" i="20"/>
  <c r="L6564" i="20"/>
  <c r="L6565" i="20"/>
  <c r="L6566" i="20"/>
  <c r="L6567" i="20"/>
  <c r="L5394" i="20"/>
  <c r="L3750" i="20"/>
  <c r="L6386" i="20"/>
  <c r="L6342" i="20"/>
  <c r="L2639" i="20"/>
  <c r="L6343" i="20"/>
  <c r="L7497" i="20"/>
  <c r="L6344" i="20"/>
  <c r="L4036" i="20"/>
  <c r="L2640" i="20"/>
  <c r="L6345" i="20"/>
  <c r="L2641" i="20"/>
  <c r="L6346" i="20"/>
  <c r="L4037" i="20"/>
  <c r="L4038" i="20"/>
  <c r="L5364" i="20"/>
  <c r="L5365" i="20"/>
  <c r="L4039" i="20"/>
  <c r="L5366" i="20"/>
  <c r="L4040" i="20"/>
  <c r="L2612" i="20"/>
  <c r="L4138" i="20"/>
  <c r="L2613" i="20"/>
  <c r="L3724" i="20"/>
  <c r="L2614" i="20"/>
  <c r="L2615" i="20"/>
  <c r="L3725" i="20"/>
  <c r="L2616" i="20"/>
  <c r="L3726" i="20"/>
  <c r="L3727" i="20"/>
  <c r="L2617" i="20"/>
  <c r="L4464" i="20"/>
  <c r="L5143" i="20"/>
  <c r="L5144" i="20"/>
  <c r="L5145" i="20"/>
  <c r="L5146" i="20"/>
  <c r="L5147" i="20"/>
  <c r="L297" i="20"/>
  <c r="L298" i="20"/>
  <c r="L299" i="20"/>
  <c r="L300" i="20"/>
  <c r="L4469" i="20"/>
  <c r="L301" i="20"/>
  <c r="L2357" i="20"/>
  <c r="L2750" i="20"/>
  <c r="L2150" i="20"/>
  <c r="L4366" i="20"/>
  <c r="L2751" i="20"/>
  <c r="L2752" i="20"/>
  <c r="L4367" i="20"/>
  <c r="L2753" i="20"/>
  <c r="L4368" i="20"/>
  <c r="L7668" i="20"/>
  <c r="L6424" i="20"/>
  <c r="L2985" i="20"/>
  <c r="L6425" i="20"/>
  <c r="L7669" i="20"/>
  <c r="L5849" i="20"/>
  <c r="L7670" i="20"/>
  <c r="L6426" i="20"/>
  <c r="L7671" i="20"/>
  <c r="L90" i="20"/>
  <c r="L7672" i="20"/>
  <c r="L6427" i="20"/>
  <c r="L7673" i="20"/>
  <c r="L91" i="20"/>
  <c r="L6428" i="20"/>
  <c r="L7674" i="20"/>
  <c r="L92" i="20"/>
  <c r="L93" i="20"/>
  <c r="L94" i="20"/>
  <c r="L6540" i="20"/>
  <c r="L2623" i="20"/>
  <c r="L6541" i="20"/>
  <c r="L6542" i="20"/>
  <c r="L5300" i="20"/>
  <c r="L5510" i="20"/>
  <c r="L5511" i="20"/>
  <c r="L5512" i="20"/>
  <c r="L5513" i="20"/>
  <c r="L2562" i="20"/>
  <c r="L7857" i="20"/>
  <c r="L5514" i="20"/>
  <c r="L2563" i="20"/>
  <c r="L3486" i="20"/>
  <c r="L880" i="20"/>
  <c r="L3487" i="20"/>
  <c r="L3488" i="20"/>
  <c r="L3489" i="20"/>
  <c r="L881" i="20"/>
  <c r="L3490" i="20"/>
  <c r="L3491" i="20"/>
  <c r="L1010" i="20"/>
  <c r="L1011" i="20"/>
  <c r="L1012" i="20"/>
  <c r="L2131" i="20"/>
  <c r="L1013" i="20"/>
  <c r="L2132" i="20"/>
  <c r="L1014" i="20"/>
  <c r="L2133" i="20"/>
  <c r="L6104" i="20"/>
  <c r="L7111" i="20"/>
  <c r="L4783" i="20"/>
  <c r="L905" i="20"/>
  <c r="L7112" i="20"/>
  <c r="L906" i="20"/>
  <c r="L4425" i="20"/>
  <c r="L907" i="20"/>
  <c r="L908" i="20"/>
  <c r="L909" i="20"/>
  <c r="L910" i="20"/>
  <c r="L911" i="20"/>
  <c r="L4784" i="20"/>
  <c r="L912" i="20"/>
  <c r="L913" i="20"/>
  <c r="L2506" i="20"/>
  <c r="L4785" i="20"/>
  <c r="L1115" i="20"/>
  <c r="L1116" i="20"/>
  <c r="L1323" i="20"/>
  <c r="L1117" i="20"/>
  <c r="L1324" i="20"/>
  <c r="L2238" i="20"/>
  <c r="L1118" i="20"/>
  <c r="L533" i="20"/>
  <c r="L1119" i="20"/>
  <c r="L1120" i="20"/>
  <c r="L1325" i="20"/>
  <c r="L7189" i="20"/>
  <c r="L1121" i="20"/>
  <c r="L1326" i="20"/>
  <c r="L1327" i="20"/>
  <c r="L7190" i="20"/>
  <c r="L2239" i="20"/>
  <c r="L1481" i="20"/>
  <c r="L7191" i="20"/>
  <c r="L1122" i="20"/>
  <c r="L1123" i="20"/>
  <c r="L1854" i="20"/>
  <c r="L1164" i="20"/>
  <c r="L1855" i="20"/>
  <c r="L659" i="20"/>
  <c r="L7485" i="20"/>
  <c r="L1856" i="20"/>
  <c r="L7486" i="20"/>
  <c r="L1165" i="20"/>
  <c r="L7487" i="20"/>
  <c r="L7488" i="20"/>
  <c r="L582" i="20"/>
  <c r="L1857" i="20"/>
  <c r="L5781" i="20"/>
  <c r="L2826" i="20"/>
  <c r="L3645" i="20"/>
  <c r="L583" i="20"/>
  <c r="L6797" i="20"/>
  <c r="L5782" i="20"/>
  <c r="L2827" i="20"/>
  <c r="L4834" i="20"/>
  <c r="L5783" i="20"/>
  <c r="L584" i="20"/>
  <c r="L6798" i="20"/>
  <c r="L1273" i="20"/>
  <c r="L4835" i="20"/>
  <c r="L5784" i="20"/>
  <c r="L1858" i="20"/>
  <c r="L6799" i="20"/>
  <c r="L2100" i="20"/>
  <c r="L585" i="20"/>
  <c r="L5785" i="20"/>
  <c r="L1274" i="20"/>
  <c r="L4836" i="20"/>
  <c r="L2828" i="20"/>
  <c r="L6800" i="20"/>
  <c r="L586" i="20"/>
  <c r="L587" i="20"/>
  <c r="L2829" i="20"/>
  <c r="L4297" i="20"/>
  <c r="L2830" i="20"/>
  <c r="L4298" i="20"/>
  <c r="L4837" i="20"/>
  <c r="L4838" i="20"/>
  <c r="L6616" i="20"/>
  <c r="L4299" i="20"/>
  <c r="L6617" i="20"/>
  <c r="L4300" i="20"/>
  <c r="L5463" i="20"/>
  <c r="L667" i="20"/>
  <c r="L668" i="20"/>
  <c r="L4695" i="20"/>
  <c r="L4696" i="20"/>
  <c r="L4697" i="20"/>
  <c r="L1405" i="20"/>
  <c r="L4698" i="20"/>
  <c r="L4699" i="20"/>
  <c r="L472" i="20"/>
  <c r="L4700" i="20"/>
  <c r="L4701" i="20"/>
  <c r="L2315" i="20"/>
  <c r="L1652" i="20"/>
  <c r="L473" i="20"/>
  <c r="L3838" i="20"/>
  <c r="L474" i="20"/>
  <c r="L3839" i="20"/>
  <c r="L3840" i="20"/>
  <c r="L1579" i="20"/>
  <c r="L4223" i="20"/>
  <c r="L1580" i="20"/>
  <c r="L6062" i="20"/>
  <c r="L1581" i="20"/>
  <c r="L1582" i="20"/>
  <c r="L1583" i="20"/>
  <c r="L2592" i="20"/>
  <c r="L1131" i="20"/>
  <c r="L5796" i="20"/>
  <c r="L5866" i="20"/>
  <c r="L4955" i="20"/>
  <c r="L2382" i="20"/>
  <c r="L2383" i="20"/>
  <c r="L3086" i="20"/>
  <c r="L2384" i="20"/>
  <c r="L7026" i="20"/>
  <c r="L2075" i="20"/>
  <c r="L280" i="20"/>
  <c r="L1584" i="20"/>
  <c r="L6880" i="20"/>
  <c r="L6839" i="20"/>
  <c r="L6881" i="20"/>
  <c r="L839" i="20"/>
  <c r="L4856" i="20"/>
  <c r="L840" i="20"/>
  <c r="L4857" i="20"/>
  <c r="L2484" i="20"/>
  <c r="L2875" i="20"/>
  <c r="L4858" i="20"/>
  <c r="L4859" i="20"/>
  <c r="L2876" i="20"/>
  <c r="L2101" i="20"/>
  <c r="L1413" i="20"/>
  <c r="L2102" i="20"/>
  <c r="L886" i="20"/>
  <c r="L887" i="20"/>
  <c r="L2218" i="20"/>
  <c r="L2219" i="20"/>
  <c r="L2220" i="20"/>
  <c r="L2221" i="20"/>
  <c r="L2222" i="20"/>
  <c r="L4618" i="20"/>
  <c r="L5371" i="20"/>
  <c r="L6601" i="20"/>
  <c r="L3899" i="20"/>
  <c r="L3900" i="20"/>
  <c r="L3901" i="20"/>
  <c r="L3902" i="20"/>
  <c r="L3352" i="20"/>
  <c r="L2855" i="20"/>
  <c r="L2856" i="20"/>
  <c r="L2857" i="20"/>
  <c r="L1561" i="20"/>
  <c r="L1562" i="20"/>
  <c r="L3204" i="20"/>
  <c r="L3205" i="20"/>
  <c r="L3911" i="20"/>
  <c r="L3206" i="20"/>
  <c r="L3207" i="20"/>
  <c r="L2019" i="20"/>
  <c r="L2020" i="20"/>
  <c r="L105" i="20"/>
  <c r="L2021" i="20"/>
  <c r="L5683" i="20"/>
  <c r="L5684" i="20"/>
  <c r="L5685" i="20"/>
  <c r="L2022" i="20"/>
  <c r="L2307" i="20"/>
  <c r="L3142" i="20"/>
  <c r="L3143" i="20"/>
  <c r="L2308" i="20"/>
  <c r="L3144" i="20"/>
  <c r="L1729" i="20"/>
  <c r="L3145" i="20"/>
  <c r="L3146" i="20"/>
  <c r="L1592" i="20"/>
  <c r="L3454" i="20"/>
  <c r="L3208" i="20"/>
  <c r="L1886" i="20"/>
  <c r="L1887" i="20"/>
  <c r="L3455" i="20"/>
  <c r="L1888" i="20"/>
  <c r="L1889" i="20"/>
  <c r="L3456" i="20"/>
  <c r="L6308" i="20"/>
  <c r="L6309" i="20"/>
  <c r="L3457" i="20"/>
  <c r="L1890" i="20"/>
  <c r="L6310" i="20"/>
  <c r="L6311" i="20"/>
  <c r="L6312" i="20"/>
  <c r="L3458" i="20"/>
  <c r="L2893" i="20"/>
  <c r="L6144" i="20"/>
  <c r="L6145" i="20"/>
  <c r="L5161" i="20"/>
  <c r="L6146" i="20"/>
  <c r="L5555" i="20"/>
  <c r="L4156" i="20"/>
  <c r="L4114" i="20"/>
  <c r="L5556" i="20"/>
  <c r="L5162" i="20"/>
  <c r="L5557" i="20"/>
  <c r="L6801" i="20"/>
  <c r="L5558" i="20"/>
  <c r="L5559" i="20"/>
  <c r="L4759" i="20"/>
  <c r="L873" i="20"/>
  <c r="L874" i="20"/>
  <c r="L5831" i="20"/>
  <c r="L875" i="20"/>
  <c r="L2986" i="20"/>
  <c r="L3867" i="20"/>
  <c r="L5832" i="20"/>
  <c r="L3868" i="20"/>
  <c r="L3869" i="20"/>
  <c r="L3870" i="20"/>
  <c r="L7355" i="20"/>
  <c r="L5423" i="20"/>
  <c r="L5424" i="20"/>
  <c r="L5425" i="20"/>
  <c r="L4925" i="20"/>
  <c r="L4926" i="20"/>
  <c r="L4927" i="20"/>
  <c r="L1246" i="20"/>
  <c r="L4928" i="20"/>
  <c r="L1247" i="20"/>
  <c r="L4929" i="20"/>
  <c r="L4089" i="20"/>
  <c r="L1248" i="20"/>
  <c r="L5916" i="20"/>
  <c r="L1211" i="20"/>
  <c r="L5917" i="20"/>
  <c r="L5918" i="20"/>
  <c r="L5788" i="20"/>
  <c r="L7830" i="20"/>
  <c r="L1249" i="20"/>
  <c r="L5919" i="20"/>
  <c r="L1250" i="20"/>
  <c r="L5320" i="20"/>
  <c r="L1791" i="20"/>
  <c r="L5321" i="20"/>
  <c r="L1792" i="20"/>
  <c r="L5322" i="20"/>
  <c r="L5323" i="20"/>
  <c r="L5324" i="20"/>
  <c r="L3293" i="20"/>
  <c r="L1793" i="20"/>
  <c r="L3294" i="20"/>
  <c r="L7214" i="20"/>
  <c r="L1794" i="20"/>
  <c r="L1308" i="20"/>
  <c r="L7215" i="20"/>
  <c r="L1795" i="20"/>
  <c r="L7216" i="20"/>
  <c r="L7217" i="20"/>
  <c r="L5077" i="20"/>
  <c r="L7218" i="20"/>
  <c r="L7067" i="20"/>
  <c r="L765" i="20"/>
  <c r="L4666" i="20"/>
  <c r="L5078" i="20"/>
  <c r="L4667" i="20"/>
  <c r="L5079" i="20"/>
  <c r="L4668" i="20"/>
  <c r="L3024" i="20"/>
  <c r="L5080" i="20"/>
  <c r="L4669" i="20"/>
  <c r="L3025" i="20"/>
  <c r="L766" i="20"/>
  <c r="L4441" i="20"/>
  <c r="L4442" i="20"/>
  <c r="L5081" i="20"/>
  <c r="L2292" i="20"/>
  <c r="L767" i="20"/>
  <c r="L1721" i="20"/>
  <c r="L4443" i="20"/>
  <c r="L3026" i="20"/>
  <c r="L768" i="20"/>
  <c r="L2293" i="20"/>
  <c r="L4444" i="20"/>
  <c r="L2294" i="20"/>
  <c r="L769" i="20"/>
  <c r="L3027" i="20"/>
  <c r="L4445" i="20"/>
  <c r="L3028" i="20"/>
  <c r="L2295" i="20"/>
  <c r="L2296" i="20"/>
  <c r="L6434" i="20"/>
  <c r="L4321" i="20"/>
  <c r="L4322" i="20"/>
  <c r="L7158" i="20"/>
  <c r="L4323" i="20"/>
  <c r="L4324" i="20"/>
  <c r="L1722" i="20"/>
  <c r="L1723" i="20"/>
  <c r="L5745" i="20"/>
  <c r="L5746" i="20"/>
  <c r="L6357" i="20"/>
  <c r="L5747" i="20"/>
  <c r="L1770" i="20"/>
  <c r="L3072" i="20"/>
  <c r="L6358" i="20"/>
  <c r="L5748" i="20"/>
  <c r="L1827" i="20"/>
  <c r="L5749" i="20"/>
  <c r="L6359" i="20"/>
  <c r="L2962" i="20"/>
  <c r="L1828" i="20"/>
  <c r="L7501" i="20"/>
  <c r="L1464" i="20"/>
  <c r="L7868" i="20"/>
  <c r="L7150" i="20"/>
  <c r="L7151" i="20"/>
  <c r="L7152" i="20"/>
  <c r="L3519" i="20"/>
  <c r="L7153" i="20"/>
  <c r="L7154" i="20"/>
  <c r="L4053" i="20"/>
  <c r="L4984" i="20"/>
  <c r="L6992" i="20"/>
  <c r="L6993" i="20"/>
  <c r="L7068" i="20"/>
  <c r="L6994" i="20"/>
  <c r="L6995" i="20"/>
  <c r="L4278" i="20"/>
  <c r="L7557" i="20"/>
  <c r="L6996" i="20"/>
  <c r="L7558" i="20"/>
  <c r="L4279" i="20"/>
  <c r="L7559" i="20"/>
  <c r="L7560" i="20"/>
  <c r="L5990" i="20"/>
  <c r="L5991" i="20"/>
  <c r="L7561" i="20"/>
  <c r="L5992" i="20"/>
  <c r="L3178" i="20"/>
  <c r="L5993" i="20"/>
  <c r="L3520" i="20"/>
  <c r="L5994" i="20"/>
  <c r="L7069" i="20"/>
  <c r="L7562" i="20"/>
  <c r="L1801" i="20"/>
  <c r="L5170" i="20"/>
  <c r="L7070" i="20"/>
  <c r="L7563" i="20"/>
  <c r="L5171" i="20"/>
  <c r="L7564" i="20"/>
  <c r="L6402" i="20"/>
  <c r="L6403" i="20"/>
  <c r="L6404" i="20"/>
  <c r="L2471" i="20"/>
  <c r="L2472" i="20"/>
  <c r="L3187" i="20"/>
  <c r="L7802" i="20"/>
  <c r="L7803" i="20"/>
  <c r="L3559" i="20"/>
  <c r="L7804" i="20"/>
  <c r="L7805" i="20"/>
  <c r="L3560" i="20"/>
  <c r="L2537" i="20"/>
  <c r="L2779" i="20"/>
  <c r="L7806" i="20"/>
  <c r="L3125" i="20"/>
  <c r="L3126" i="20"/>
  <c r="L3561" i="20"/>
  <c r="L676" i="20"/>
  <c r="L6265" i="20"/>
  <c r="L3562" i="20"/>
  <c r="L633" i="20"/>
  <c r="L677" i="20"/>
  <c r="L3563" i="20"/>
  <c r="L5639" i="20"/>
  <c r="L7641" i="20"/>
  <c r="L7642" i="20"/>
  <c r="L7643" i="20"/>
  <c r="L1771" i="20"/>
  <c r="L3064" i="20"/>
  <c r="L499" i="20"/>
  <c r="L1670" i="20"/>
  <c r="L2414" i="20"/>
  <c r="L4558" i="20"/>
  <c r="L500" i="20"/>
  <c r="L2415" i="20"/>
  <c r="L4559" i="20"/>
  <c r="L1671" i="20"/>
  <c r="L501" i="20"/>
  <c r="L502" i="20"/>
  <c r="L4560" i="20"/>
  <c r="L7644" i="20"/>
  <c r="L7513" i="20"/>
  <c r="L7645" i="20"/>
  <c r="L4561" i="20"/>
  <c r="L503" i="20"/>
  <c r="L1672" i="20"/>
  <c r="L7514" i="20"/>
  <c r="L6360" i="20"/>
  <c r="L4562" i="20"/>
  <c r="L1673" i="20"/>
  <c r="L5491" i="20"/>
  <c r="L7780" i="20"/>
  <c r="L3360" i="20"/>
  <c r="L3307" i="20"/>
  <c r="L3361" i="20"/>
  <c r="L3308" i="20"/>
  <c r="L7621" i="20"/>
  <c r="L7602" i="20"/>
  <c r="L7622" i="20"/>
  <c r="L7623" i="20"/>
  <c r="L7624" i="20"/>
  <c r="L7625" i="20"/>
  <c r="L7781" i="20"/>
  <c r="L3965" i="20"/>
  <c r="L7782" i="20"/>
  <c r="L2937" i="20"/>
  <c r="L7603" i="20"/>
  <c r="L2739" i="20"/>
  <c r="L7783" i="20"/>
  <c r="L7784" i="20"/>
  <c r="L3916" i="20"/>
  <c r="L2172" i="20"/>
  <c r="L2740" i="20"/>
  <c r="L4710" i="20"/>
  <c r="L2938" i="20"/>
  <c r="L2173" i="20"/>
  <c r="L2174" i="20"/>
  <c r="L3536" i="20"/>
  <c r="L2175" i="20"/>
  <c r="L3537" i="20"/>
  <c r="L3538" i="20"/>
  <c r="L3539" i="20"/>
  <c r="L6913" i="20"/>
  <c r="L3998" i="20"/>
  <c r="L3540" i="20"/>
  <c r="L6914" i="20"/>
  <c r="L3541" i="20"/>
  <c r="L6915" i="20"/>
  <c r="L7705" i="20"/>
  <c r="L3528" i="20"/>
  <c r="L4139" i="20"/>
  <c r="L7706" i="20"/>
  <c r="L1599" i="20"/>
  <c r="L4140" i="20"/>
  <c r="L3529" i="20"/>
  <c r="L4141" i="20"/>
  <c r="L348" i="20"/>
  <c r="L4142" i="20"/>
  <c r="L1297" i="20"/>
  <c r="L1477" i="20"/>
  <c r="L2910" i="20"/>
  <c r="L6326" i="20"/>
  <c r="L6160" i="20"/>
  <c r="L5900" i="20"/>
  <c r="L6161" i="20"/>
  <c r="L6327" i="20"/>
  <c r="L3167" i="20"/>
  <c r="L6289" i="20"/>
  <c r="L3168" i="20"/>
  <c r="L6290" i="20"/>
  <c r="L3393" i="20"/>
  <c r="L7831" i="20"/>
  <c r="L1460" i="20"/>
  <c r="L3394" i="20"/>
  <c r="L128" i="20"/>
  <c r="L5606" i="20"/>
  <c r="L7832" i="20"/>
  <c r="L3395" i="20"/>
  <c r="L3169" i="20"/>
  <c r="L825" i="20"/>
  <c r="L3396" i="20"/>
  <c r="L826" i="20"/>
  <c r="L5607" i="20"/>
  <c r="L5901" i="20"/>
  <c r="L3170" i="20"/>
  <c r="L3397" i="20"/>
  <c r="L5608" i="20"/>
  <c r="L3398" i="20"/>
  <c r="L3171" i="20"/>
  <c r="L7833" i="20"/>
  <c r="L3399" i="20"/>
  <c r="L5609" i="20"/>
  <c r="L5713" i="20"/>
  <c r="L1461" i="20"/>
  <c r="L5714" i="20"/>
  <c r="L3172" i="20"/>
  <c r="L5715" i="20"/>
  <c r="L7371" i="20"/>
  <c r="L5716" i="20"/>
  <c r="L5586" i="20"/>
  <c r="L5717" i="20"/>
  <c r="L2430" i="20"/>
  <c r="L5019" i="20"/>
  <c r="L2228" i="20"/>
  <c r="L2431" i="20"/>
  <c r="L5020" i="20"/>
  <c r="L5902" i="20"/>
  <c r="L2432" i="20"/>
  <c r="L5021" i="20"/>
  <c r="L7372" i="20"/>
  <c r="L2433" i="20"/>
  <c r="L5022" i="20"/>
  <c r="L5903" i="20"/>
  <c r="L5023" i="20"/>
  <c r="L2434" i="20"/>
  <c r="L5904" i="20"/>
  <c r="L2229" i="20"/>
  <c r="L5905" i="20"/>
  <c r="L7373" i="20"/>
  <c r="L6973" i="20"/>
  <c r="L6974" i="20"/>
  <c r="L6975" i="20"/>
  <c r="L6976" i="20"/>
  <c r="L7374" i="20"/>
  <c r="L5279" i="20"/>
  <c r="L6446" i="20"/>
  <c r="L5280" i="20"/>
  <c r="L5587" i="20"/>
  <c r="L5281" i="20"/>
  <c r="L1433" i="20"/>
  <c r="L2003" i="20"/>
  <c r="L5588" i="20"/>
  <c r="L1434" i="20"/>
  <c r="L7017" i="20"/>
  <c r="L746" i="20"/>
  <c r="L1435" i="20"/>
  <c r="L7018" i="20"/>
  <c r="L1436" i="20"/>
  <c r="L2976" i="20"/>
  <c r="L747" i="20"/>
  <c r="L1437" i="20"/>
  <c r="L748" i="20"/>
  <c r="L7859" i="20"/>
  <c r="L4178" i="20"/>
  <c r="L419" i="20"/>
  <c r="L1418" i="20"/>
  <c r="L1708" i="20"/>
  <c r="L817" i="20"/>
  <c r="L1055" i="20"/>
  <c r="L6460" i="20"/>
  <c r="L3438" i="20"/>
  <c r="L3466" i="20"/>
  <c r="L1056" i="20"/>
  <c r="L3467" i="20"/>
  <c r="L6461" i="20"/>
  <c r="L5385" i="20"/>
  <c r="L6462" i="20"/>
  <c r="L3585" i="20"/>
  <c r="L5386" i="20"/>
  <c r="L809" i="20"/>
  <c r="L5387" i="20"/>
  <c r="L810" i="20"/>
  <c r="L1632" i="20"/>
  <c r="L2418" i="20"/>
  <c r="L1633" i="20"/>
  <c r="L3886" i="20"/>
  <c r="L4941" i="20"/>
  <c r="L1634" i="20"/>
  <c r="L4942" i="20"/>
  <c r="L1635" i="20"/>
  <c r="L7319" i="20"/>
  <c r="L477" i="20"/>
  <c r="L3284" i="20"/>
  <c r="L7320" i="20"/>
  <c r="L3285" i="20"/>
  <c r="L7321" i="20"/>
  <c r="L3596" i="20"/>
  <c r="L7844" i="20"/>
  <c r="L6027" i="20"/>
  <c r="L3597" i="20"/>
  <c r="L7845" i="20"/>
  <c r="L6028" i="20"/>
  <c r="L122" i="20"/>
  <c r="L2443" i="20"/>
  <c r="L1752" i="20"/>
  <c r="L123" i="20"/>
  <c r="L3286" i="20"/>
  <c r="L2444" i="20"/>
  <c r="L1753" i="20"/>
  <c r="L5186" i="20"/>
  <c r="L1754" i="20"/>
  <c r="L209" i="20"/>
  <c r="L210" i="20"/>
  <c r="L1732" i="20"/>
  <c r="L4874" i="20"/>
  <c r="L5187" i="20"/>
  <c r="L1755" i="20"/>
  <c r="L211" i="20"/>
  <c r="L4875" i="20"/>
  <c r="L1756" i="20"/>
  <c r="L5188" i="20"/>
  <c r="L212" i="20"/>
  <c r="L4066" i="20"/>
  <c r="L1757" i="20"/>
  <c r="L5189" i="20"/>
  <c r="L5223" i="20"/>
  <c r="L4876" i="20"/>
  <c r="L4067" i="20"/>
  <c r="L4487" i="20"/>
  <c r="L4096" i="20"/>
  <c r="L1758" i="20"/>
  <c r="L4877" i="20"/>
  <c r="L4488" i="20"/>
  <c r="L4068" i="20"/>
  <c r="L4489" i="20"/>
  <c r="L4097" i="20"/>
  <c r="L5224" i="20"/>
  <c r="L1759" i="20"/>
  <c r="L4490" i="20"/>
  <c r="L3236" i="20"/>
  <c r="L5225" i="20"/>
  <c r="L4491" i="20"/>
  <c r="L28" i="20"/>
  <c r="L6811" i="20"/>
  <c r="L4906" i="20"/>
  <c r="L29" i="20"/>
  <c r="L4286" i="20"/>
  <c r="L6812" i="20"/>
  <c r="L30" i="20"/>
  <c r="L6813" i="20"/>
  <c r="L4287" i="20"/>
  <c r="L3182" i="20"/>
  <c r="L1041" i="20"/>
  <c r="L6814" i="20"/>
  <c r="L2800" i="20"/>
  <c r="L1042" i="20"/>
  <c r="L6815" i="20"/>
  <c r="L3601" i="20"/>
  <c r="L3073" i="20"/>
  <c r="L1043" i="20"/>
  <c r="L2801" i="20"/>
  <c r="L31" i="20"/>
  <c r="L1044" i="20"/>
  <c r="L5610" i="20"/>
  <c r="L1045" i="20"/>
  <c r="L32" i="20"/>
  <c r="L1046" i="20"/>
  <c r="L2367" i="20"/>
  <c r="L507" i="20"/>
  <c r="L1047" i="20"/>
  <c r="L2368" i="20"/>
  <c r="L362" i="20"/>
  <c r="L363" i="20"/>
  <c r="L227" i="20"/>
  <c r="L4525" i="20"/>
  <c r="L4526" i="20"/>
  <c r="L5084" i="20"/>
  <c r="L4527" i="20"/>
  <c r="L1228" i="20"/>
  <c r="L3328" i="20"/>
  <c r="L4573" i="20"/>
  <c r="L2033" i="20"/>
  <c r="L1229" i="20"/>
  <c r="L228" i="20"/>
  <c r="L3329" i="20"/>
  <c r="L3584" i="20"/>
  <c r="L4574" i="20"/>
  <c r="L3249" i="20"/>
  <c r="L247" i="20"/>
  <c r="L5207" i="20"/>
  <c r="L5479" i="20"/>
  <c r="L1344" i="20"/>
  <c r="L5480" i="20"/>
  <c r="L5481" i="20"/>
  <c r="L5482" i="20"/>
  <c r="L4507" i="20"/>
  <c r="L4575" i="20"/>
  <c r="L7738" i="20"/>
  <c r="L5483" i="20"/>
  <c r="L4508" i="20"/>
  <c r="L5769" i="20"/>
  <c r="L6151" i="20"/>
  <c r="L1375" i="20"/>
  <c r="L6942" i="20"/>
  <c r="L4817" i="20"/>
  <c r="L7739" i="20"/>
  <c r="L4509" i="20"/>
  <c r="L5484" i="20"/>
  <c r="L5770" i="20"/>
  <c r="L4818" i="20"/>
  <c r="L5485" i="20"/>
  <c r="L4510" i="20"/>
  <c r="L5486" i="20"/>
  <c r="L3981" i="20"/>
  <c r="L5487" i="20"/>
  <c r="L3982" i="20"/>
  <c r="L5488" i="20"/>
  <c r="L4511" i="20"/>
  <c r="L5771" i="20"/>
  <c r="L5489" i="20"/>
  <c r="L7491" i="20"/>
  <c r="L229" i="20"/>
  <c r="L3768" i="20"/>
  <c r="L3769" i="20"/>
  <c r="L230" i="20"/>
  <c r="L2810" i="20"/>
  <c r="L3770" i="20"/>
  <c r="L4790" i="20"/>
  <c r="L3983" i="20"/>
  <c r="L231" i="20"/>
  <c r="L3771" i="20"/>
  <c r="L2811" i="20"/>
  <c r="L3772" i="20"/>
  <c r="L3984" i="20"/>
  <c r="L4725" i="20"/>
  <c r="L3624" i="20"/>
  <c r="L3985" i="20"/>
  <c r="L5875" i="20"/>
  <c r="L3625" i="20"/>
  <c r="L137" i="20"/>
  <c r="L5876" i="20"/>
  <c r="L3542" i="20"/>
  <c r="L2884" i="20"/>
  <c r="L3963" i="20"/>
  <c r="L2885" i="20"/>
  <c r="L63" i="20"/>
  <c r="L7574" i="20"/>
  <c r="L64" i="20"/>
  <c r="L7575" i="20"/>
  <c r="L4602" i="20"/>
  <c r="L65" i="20"/>
  <c r="L1335" i="20"/>
  <c r="L7576" i="20"/>
  <c r="L66" i="20"/>
  <c r="L7585" i="20"/>
  <c r="L7586" i="20"/>
  <c r="L167" i="20"/>
  <c r="L7577" i="20"/>
  <c r="L5651" i="20"/>
  <c r="L138" i="20"/>
  <c r="L168" i="20"/>
  <c r="L731" i="20"/>
  <c r="L5619" i="20"/>
  <c r="L732" i="20"/>
  <c r="L3221" i="20"/>
  <c r="L7587" i="20"/>
  <c r="L7837" i="20"/>
  <c r="L6121" i="20"/>
  <c r="L6122" i="20"/>
  <c r="L3222" i="20"/>
  <c r="L4964" i="20"/>
  <c r="L4965" i="20"/>
  <c r="L5620" i="20"/>
  <c r="L6578" i="20"/>
  <c r="L2838" i="20"/>
  <c r="L925" i="20"/>
  <c r="L6674" i="20"/>
  <c r="L2839" i="20"/>
  <c r="L6766" i="20"/>
  <c r="L6579" i="20"/>
  <c r="L6675" i="20"/>
  <c r="L6676" i="20"/>
  <c r="L6098" i="20"/>
  <c r="L4766" i="20"/>
  <c r="L7578" i="20"/>
  <c r="L6099" i="20"/>
  <c r="L4767" i="20"/>
  <c r="L1537" i="20"/>
  <c r="L1834" i="20"/>
  <c r="L1538" i="20"/>
  <c r="L1366" i="20"/>
  <c r="L6280" i="20"/>
  <c r="L5304" i="20"/>
  <c r="L1539" i="20"/>
  <c r="L6281" i="20"/>
  <c r="L1367" i="20"/>
  <c r="L1540" i="20"/>
  <c r="L6546" i="20"/>
  <c r="L6282" i="20"/>
  <c r="L6283" i="20"/>
  <c r="L4115" i="20"/>
  <c r="L4116" i="20"/>
  <c r="L1368" i="20"/>
  <c r="L1966" i="20"/>
  <c r="L371" i="20"/>
  <c r="L4117" i="20"/>
  <c r="L1967" i="20"/>
  <c r="L1369" i="20"/>
  <c r="L4118" i="20"/>
  <c r="L4119" i="20"/>
  <c r="L7697" i="20"/>
  <c r="L986" i="20"/>
  <c r="L1956" i="20"/>
  <c r="L1957" i="20"/>
  <c r="L1958" i="20"/>
  <c r="L4410" i="20"/>
  <c r="L4411" i="20"/>
  <c r="L4412" i="20"/>
  <c r="L4413" i="20"/>
  <c r="L409" i="20"/>
  <c r="L4414" i="20"/>
  <c r="L5867" i="20"/>
  <c r="L5868" i="20"/>
  <c r="L7167" i="20"/>
  <c r="L5869" i="20"/>
  <c r="L5870" i="20"/>
  <c r="L7747" i="20"/>
  <c r="L7748" i="20"/>
  <c r="L1198" i="20"/>
  <c r="L1199" i="20"/>
  <c r="L1200" i="20"/>
  <c r="L1201" i="20"/>
  <c r="L1202" i="20"/>
  <c r="L1203" i="20"/>
  <c r="L1204" i="20"/>
  <c r="L999" i="20"/>
  <c r="L1000" i="20"/>
  <c r="L782" i="20"/>
  <c r="L4932" i="20"/>
  <c r="L3804" i="20"/>
  <c r="L3805" i="20"/>
  <c r="L3806" i="20"/>
  <c r="L3807" i="20"/>
  <c r="L3808" i="20"/>
  <c r="L7458" i="20"/>
  <c r="L3809" i="20"/>
  <c r="L3810" i="20"/>
  <c r="L3811" i="20"/>
  <c r="L7459" i="20"/>
  <c r="L7460" i="20"/>
  <c r="L7461" i="20"/>
  <c r="L7462" i="20"/>
  <c r="L2594" i="20"/>
  <c r="L7292" i="20"/>
  <c r="L7248" i="20"/>
  <c r="L7249" i="20"/>
  <c r="L7250" i="20"/>
  <c r="L7251" i="20"/>
  <c r="L7252" i="20"/>
  <c r="L1392" i="20"/>
  <c r="L1393" i="20"/>
  <c r="L1394" i="20"/>
  <c r="L6064" i="20"/>
  <c r="L1395" i="20"/>
  <c r="L1396" i="20"/>
  <c r="L6017" i="20"/>
  <c r="L3077" i="20"/>
  <c r="L2668" i="20"/>
  <c r="L2669" i="20"/>
  <c r="L6089" i="20"/>
  <c r="L2719" i="20"/>
  <c r="L2720" i="20"/>
  <c r="L2721" i="20"/>
  <c r="L2722" i="20"/>
  <c r="L2723" i="20"/>
  <c r="L1068" i="20"/>
  <c r="L1069" i="20"/>
  <c r="L1070" i="20"/>
  <c r="L1071" i="20"/>
  <c r="L349" i="20"/>
  <c r="L7675" i="20"/>
  <c r="L1025" i="20"/>
  <c r="M3330" i="20"/>
  <c r="M3331" i="20"/>
  <c r="M3332" i="20"/>
  <c r="M3333" i="20"/>
  <c r="M3334" i="20"/>
  <c r="M3295" i="20"/>
  <c r="M3296" i="20"/>
  <c r="M3297" i="20"/>
  <c r="M2445" i="20"/>
  <c r="M2446" i="20"/>
  <c r="M2624" i="20"/>
  <c r="N2624" i="20" s="1"/>
  <c r="M2625" i="20"/>
  <c r="M2253" i="20"/>
  <c r="M3400" i="20"/>
  <c r="M3401" i="20"/>
  <c r="M3728" i="20"/>
  <c r="M3729" i="20"/>
  <c r="M5395" i="20"/>
  <c r="M5396" i="20"/>
  <c r="M5397" i="20"/>
  <c r="M5398" i="20"/>
  <c r="N5398" i="20" s="1"/>
  <c r="M841" i="20"/>
  <c r="M1057" i="20"/>
  <c r="N1057" i="20" s="1"/>
  <c r="M1058" i="20"/>
  <c r="N1058" i="20" s="1"/>
  <c r="M1059" i="20"/>
  <c r="N1059" i="20" s="1"/>
  <c r="M1060" i="20"/>
  <c r="M1061" i="20"/>
  <c r="N1061" i="20" s="1"/>
  <c r="M640" i="20"/>
  <c r="N640" i="20" s="1"/>
  <c r="M641" i="20"/>
  <c r="N641" i="20" s="1"/>
  <c r="M5995" i="20"/>
  <c r="N5995" i="20" s="1"/>
  <c r="M5996" i="20"/>
  <c r="M5997" i="20"/>
  <c r="N5997" i="20" s="1"/>
  <c r="M5998" i="20"/>
  <c r="N5998" i="20" s="1"/>
  <c r="M5999" i="20"/>
  <c r="N5999" i="20" s="1"/>
  <c r="M6000" i="20"/>
  <c r="N6000" i="20" s="1"/>
  <c r="M7253" i="20"/>
  <c r="N7253" i="20" s="1"/>
  <c r="M7254" i="20"/>
  <c r="N7254" i="20" s="1"/>
  <c r="M7255" i="20"/>
  <c r="N7255" i="20" s="1"/>
  <c r="M7256" i="20"/>
  <c r="N7256" i="20" s="1"/>
  <c r="M7257" i="20"/>
  <c r="N7257" i="20" s="1"/>
  <c r="M7258" i="20"/>
  <c r="N7258" i="20" s="1"/>
  <c r="M7259" i="20"/>
  <c r="N7259" i="20" s="1"/>
  <c r="M7260" i="20"/>
  <c r="N7260" i="20" s="1"/>
  <c r="M7261" i="20"/>
  <c r="M2757" i="20"/>
  <c r="M2758" i="20"/>
  <c r="M2759" i="20"/>
  <c r="N2759" i="20" s="1"/>
  <c r="M2760" i="20"/>
  <c r="M1937" i="20"/>
  <c r="M1938" i="20"/>
  <c r="M1939" i="20"/>
  <c r="N1939" i="20" s="1"/>
  <c r="M1940" i="20"/>
  <c r="N1940" i="20" s="1"/>
  <c r="M1941" i="20"/>
  <c r="M5560" i="20"/>
  <c r="N5560" i="20" s="1"/>
  <c r="M934" i="20"/>
  <c r="N934" i="20" s="1"/>
  <c r="M935" i="20"/>
  <c r="M3853" i="20"/>
  <c r="N3853" i="20" s="1"/>
  <c r="M3854" i="20"/>
  <c r="N3854" i="20" s="1"/>
  <c r="M3855" i="20"/>
  <c r="N3855" i="20" s="1"/>
  <c r="M508" i="20"/>
  <c r="N508" i="20" s="1"/>
  <c r="M509" i="20"/>
  <c r="N509" i="20" s="1"/>
  <c r="M306" i="20"/>
  <c r="N306" i="20" s="1"/>
  <c r="M307" i="20"/>
  <c r="N307" i="20" s="1"/>
  <c r="M7091" i="20"/>
  <c r="N7091" i="20" s="1"/>
  <c r="M7219" i="20"/>
  <c r="N7219" i="20" s="1"/>
  <c r="M7220" i="20"/>
  <c r="M7221" i="20"/>
  <c r="N7221" i="20" s="1"/>
  <c r="M7222" i="20"/>
  <c r="M6045" i="20"/>
  <c r="M4301" i="20"/>
  <c r="M4302" i="20"/>
  <c r="M6080" i="20"/>
  <c r="M6081" i="20"/>
  <c r="N6081" i="20" s="1"/>
  <c r="M1653" i="20"/>
  <c r="N1653" i="20" s="1"/>
  <c r="M1654" i="20"/>
  <c r="M1655" i="20"/>
  <c r="N1655" i="20" s="1"/>
  <c r="M2595" i="20"/>
  <c r="N2595" i="20" s="1"/>
  <c r="M2596" i="20"/>
  <c r="N2596" i="20" s="1"/>
  <c r="M7048" i="20"/>
  <c r="N7048" i="20" s="1"/>
  <c r="M6123" i="20"/>
  <c r="N6123" i="20" s="1"/>
  <c r="M6124" i="20"/>
  <c r="N6124" i="20" s="1"/>
  <c r="M6125" i="20"/>
  <c r="N6125" i="20" s="1"/>
  <c r="M6126" i="20"/>
  <c r="N6126" i="20" s="1"/>
  <c r="M6127" i="20"/>
  <c r="N6127" i="20" s="1"/>
  <c r="M6128" i="20"/>
  <c r="N6128" i="20" s="1"/>
  <c r="M6129" i="20"/>
  <c r="N6129" i="20" s="1"/>
  <c r="M6387" i="20"/>
  <c r="N6387" i="20" s="1"/>
  <c r="M6388" i="20"/>
  <c r="M6882" i="20"/>
  <c r="M6883" i="20"/>
  <c r="M6214" i="20"/>
  <c r="N6214" i="20" s="1"/>
  <c r="M6778" i="20"/>
  <c r="M6779" i="20"/>
  <c r="N6779" i="20" s="1"/>
  <c r="M6780" i="20"/>
  <c r="N6780" i="20" s="1"/>
  <c r="M6781" i="20"/>
  <c r="N6781" i="20" s="1"/>
  <c r="M678" i="20"/>
  <c r="M679" i="20"/>
  <c r="M429" i="20"/>
  <c r="N429" i="20" s="1"/>
  <c r="M430" i="20"/>
  <c r="N430" i="20" s="1"/>
  <c r="M431" i="20"/>
  <c r="N431" i="20" s="1"/>
  <c r="M432" i="20"/>
  <c r="N432" i="20" s="1"/>
  <c r="M433" i="20"/>
  <c r="N433" i="20" s="1"/>
  <c r="M4465" i="20"/>
  <c r="N4465" i="20" s="1"/>
  <c r="M1802" i="20"/>
  <c r="N1802" i="20" s="1"/>
  <c r="M2477" i="20"/>
  <c r="N2477" i="20" s="1"/>
  <c r="M2478" i="20"/>
  <c r="N2478" i="20" s="1"/>
  <c r="M2479" i="20"/>
  <c r="N2479" i="20" s="1"/>
  <c r="M2480" i="20"/>
  <c r="N2480" i="20" s="1"/>
  <c r="M2481" i="20"/>
  <c r="N2481" i="20" s="1"/>
  <c r="M7860" i="20"/>
  <c r="M7861" i="20"/>
  <c r="M7862" i="20"/>
  <c r="M7863" i="20"/>
  <c r="M5515" i="20"/>
  <c r="M5516" i="20"/>
  <c r="N5516" i="20" s="1"/>
  <c r="M5517" i="20"/>
  <c r="N5517" i="20" s="1"/>
  <c r="M5518" i="20"/>
  <c r="N5518" i="20" s="1"/>
  <c r="M5882" i="20"/>
  <c r="N5882" i="20" s="1"/>
  <c r="M2151" i="20"/>
  <c r="M2152" i="20"/>
  <c r="N2152" i="20" s="1"/>
  <c r="M2153" i="20"/>
  <c r="N2153" i="20" s="1"/>
  <c r="M2154" i="20"/>
  <c r="M2155" i="20"/>
  <c r="N2155" i="20" s="1"/>
  <c r="M550" i="20"/>
  <c r="N550" i="20" s="1"/>
  <c r="M7785" i="20"/>
  <c r="N7785" i="20" s="1"/>
  <c r="M7786" i="20"/>
  <c r="N7786" i="20" s="1"/>
  <c r="M6105" i="20"/>
  <c r="N6105" i="20" s="1"/>
  <c r="M6106" i="20"/>
  <c r="N6106" i="20" s="1"/>
  <c r="M6107" i="20"/>
  <c r="N6107" i="20" s="1"/>
  <c r="M6108" i="20"/>
  <c r="N6108" i="20" s="1"/>
  <c r="M6109" i="20"/>
  <c r="N6109" i="20" s="1"/>
  <c r="M6110" i="20"/>
  <c r="M6405" i="20"/>
  <c r="M6406" i="20"/>
  <c r="M6407" i="20"/>
  <c r="N6407" i="20" s="1"/>
  <c r="M6408" i="20"/>
  <c r="M6409" i="20"/>
  <c r="M6410" i="20"/>
  <c r="M7262" i="20"/>
  <c r="N7262" i="20" s="1"/>
  <c r="M7263" i="20"/>
  <c r="N7263" i="20" s="1"/>
  <c r="M7264" i="20"/>
  <c r="M7265" i="20"/>
  <c r="N7265" i="20" s="1"/>
  <c r="M7266" i="20"/>
  <c r="N7266" i="20" s="1"/>
  <c r="M2447" i="20"/>
  <c r="N2447" i="20" s="1"/>
  <c r="M2448" i="20"/>
  <c r="N2448" i="20" s="1"/>
  <c r="M3603" i="20"/>
  <c r="N3603" i="20" s="1"/>
  <c r="M3604" i="20"/>
  <c r="N3604" i="20" s="1"/>
  <c r="M3605" i="20"/>
  <c r="N3605" i="20" s="1"/>
  <c r="M3606" i="20"/>
  <c r="N3606" i="20" s="1"/>
  <c r="M3602" i="20"/>
  <c r="N3602" i="20" s="1"/>
  <c r="M634" i="20"/>
  <c r="N634" i="20" s="1"/>
  <c r="M635" i="20"/>
  <c r="N635" i="20" s="1"/>
  <c r="M2780" i="20"/>
  <c r="N2780" i="20" s="1"/>
  <c r="M2781" i="20"/>
  <c r="M2782" i="20"/>
  <c r="M2783" i="20"/>
  <c r="M1090" i="20"/>
  <c r="N1090" i="20" s="1"/>
  <c r="M1091" i="20"/>
  <c r="M1092" i="20"/>
  <c r="N1092" i="20" s="1"/>
  <c r="M6713" i="20"/>
  <c r="N6713" i="20" s="1"/>
  <c r="M6714" i="20"/>
  <c r="M6715" i="20"/>
  <c r="N6715" i="20" s="1"/>
  <c r="M6716" i="20"/>
  <c r="M6717" i="20"/>
  <c r="N6717" i="20" s="1"/>
  <c r="M6718" i="20"/>
  <c r="N6718" i="20" s="1"/>
  <c r="M6719" i="20"/>
  <c r="N6719" i="20" s="1"/>
  <c r="M6720" i="20"/>
  <c r="N6720" i="20" s="1"/>
  <c r="M6176" i="20"/>
  <c r="N6176" i="20" s="1"/>
  <c r="M6177" i="20"/>
  <c r="N6177" i="20" s="1"/>
  <c r="M2684" i="20"/>
  <c r="N2684" i="20" s="1"/>
  <c r="M2685" i="20"/>
  <c r="N2685" i="20" s="1"/>
  <c r="M2686" i="20"/>
  <c r="N2686" i="20" s="1"/>
  <c r="M2687" i="20"/>
  <c r="N2687" i="20" s="1"/>
  <c r="M7463" i="20"/>
  <c r="N7463" i="20" s="1"/>
  <c r="M7464" i="20"/>
  <c r="N7464" i="20" s="1"/>
  <c r="M7465" i="20"/>
  <c r="M7466" i="20"/>
  <c r="M7676" i="20"/>
  <c r="N7676" i="20" s="1"/>
  <c r="M7677" i="20"/>
  <c r="N7677" i="20" s="1"/>
  <c r="M7678" i="20"/>
  <c r="M7679" i="20"/>
  <c r="M7680" i="20"/>
  <c r="N7680" i="20" s="1"/>
  <c r="M7681" i="20"/>
  <c r="N7681" i="20" s="1"/>
  <c r="M6498" i="20"/>
  <c r="N6498" i="20" s="1"/>
  <c r="M6499" i="20"/>
  <c r="N6499" i="20" s="1"/>
  <c r="M6500" i="20"/>
  <c r="N6500" i="20" s="1"/>
  <c r="M6501" i="20"/>
  <c r="N6501" i="20" s="1"/>
  <c r="M6502" i="20"/>
  <c r="N6502" i="20" s="1"/>
  <c r="M6503" i="20"/>
  <c r="N6503" i="20" s="1"/>
  <c r="M2724" i="20"/>
  <c r="N2724" i="20" s="1"/>
  <c r="M2725" i="20"/>
  <c r="N2725" i="20" s="1"/>
  <c r="M2726" i="20"/>
  <c r="N2726" i="20" s="1"/>
  <c r="M4798" i="20"/>
  <c r="N4798" i="20" s="1"/>
  <c r="M4799" i="20"/>
  <c r="N4799" i="20" s="1"/>
  <c r="M4800" i="20"/>
  <c r="N4800" i="20" s="1"/>
  <c r="M4801" i="20"/>
  <c r="N4801" i="20" s="1"/>
  <c r="M5085" i="20"/>
  <c r="N5085" i="20" s="1"/>
  <c r="M7375" i="20"/>
  <c r="M7376" i="20"/>
  <c r="M7377" i="20"/>
  <c r="M7378" i="20"/>
  <c r="N7378" i="20" s="1"/>
  <c r="M7379" i="20"/>
  <c r="M7380" i="20"/>
  <c r="M4143" i="20"/>
  <c r="M4144" i="20"/>
  <c r="N4144" i="20" s="1"/>
  <c r="M4145" i="20"/>
  <c r="N4145" i="20" s="1"/>
  <c r="M3174" i="20"/>
  <c r="M1636" i="20"/>
  <c r="N1636" i="20" s="1"/>
  <c r="M1465" i="20"/>
  <c r="N1465" i="20" s="1"/>
  <c r="M1497" i="20"/>
  <c r="N1497" i="20" s="1"/>
  <c r="M1498" i="20"/>
  <c r="N1498" i="20" s="1"/>
  <c r="M1499" i="20"/>
  <c r="N1499" i="20" s="1"/>
  <c r="M1500" i="20"/>
  <c r="N1500" i="20" s="1"/>
  <c r="M1501" i="20"/>
  <c r="N1501" i="20" s="1"/>
  <c r="M1502" i="20"/>
  <c r="N1502" i="20" s="1"/>
  <c r="M1503" i="20"/>
  <c r="N1503" i="20" s="1"/>
  <c r="M2914" i="20"/>
  <c r="N2914" i="20" s="1"/>
  <c r="M553" i="20"/>
  <c r="N553" i="20" s="1"/>
  <c r="M554" i="20"/>
  <c r="N554" i="20" s="1"/>
  <c r="M2203" i="20"/>
  <c r="M248" i="20"/>
  <c r="M5038" i="20"/>
  <c r="M7807" i="20"/>
  <c r="N7807" i="20" s="1"/>
  <c r="M7808" i="20"/>
  <c r="M7809" i="20"/>
  <c r="M7810" i="20"/>
  <c r="M7520" i="20"/>
  <c r="N7520" i="20" s="1"/>
  <c r="M7521" i="20"/>
  <c r="N7521" i="20" s="1"/>
  <c r="M7522" i="20"/>
  <c r="N7522" i="20" s="1"/>
  <c r="M7523" i="20"/>
  <c r="N7523" i="20" s="1"/>
  <c r="M1251" i="20"/>
  <c r="N1251" i="20" s="1"/>
  <c r="M1252" i="20"/>
  <c r="N1252" i="20" s="1"/>
  <c r="M1253" i="20"/>
  <c r="N1253" i="20" s="1"/>
  <c r="M1254" i="20"/>
  <c r="N1254" i="20" s="1"/>
  <c r="M3626" i="20"/>
  <c r="N3626" i="20" s="1"/>
  <c r="M3627" i="20"/>
  <c r="N3627" i="20" s="1"/>
  <c r="M10" i="20"/>
  <c r="N10" i="20" s="1"/>
  <c r="M11" i="20"/>
  <c r="N11" i="20" s="1"/>
  <c r="M3112" i="20"/>
  <c r="N3112" i="20" s="1"/>
  <c r="M450" i="20"/>
  <c r="N450" i="20" s="1"/>
  <c r="M451" i="20"/>
  <c r="N451" i="20" s="1"/>
  <c r="M5233" i="20"/>
  <c r="M5234" i="20"/>
  <c r="M5235" i="20"/>
  <c r="N5235" i="20" s="1"/>
  <c r="M4726" i="20"/>
  <c r="N4726" i="20" s="1"/>
  <c r="M4727" i="20"/>
  <c r="M4728" i="20"/>
  <c r="M4729" i="20"/>
  <c r="N4729" i="20" s="1"/>
  <c r="M4730" i="20"/>
  <c r="M420" i="20"/>
  <c r="M4415" i="20"/>
  <c r="M2052" i="20"/>
  <c r="N2052" i="20" s="1"/>
  <c r="M2053" i="20"/>
  <c r="M2054" i="20"/>
  <c r="N2054" i="20" s="1"/>
  <c r="M2055" i="20"/>
  <c r="N2055" i="20" s="1"/>
  <c r="M2056" i="20"/>
  <c r="N2056" i="20" s="1"/>
  <c r="M2057" i="20"/>
  <c r="N2057" i="20" s="1"/>
  <c r="M3564" i="20"/>
  <c r="N3564" i="20" s="1"/>
  <c r="M3565" i="20"/>
  <c r="N3565" i="20" s="1"/>
  <c r="M3566" i="20"/>
  <c r="N3566" i="20" s="1"/>
  <c r="M2507" i="20"/>
  <c r="N2507" i="20" s="1"/>
  <c r="M510" i="20"/>
  <c r="N510" i="20" s="1"/>
  <c r="M511" i="20"/>
  <c r="N511" i="20" s="1"/>
  <c r="M512" i="20"/>
  <c r="M513" i="20"/>
  <c r="M514" i="20"/>
  <c r="M4201" i="20"/>
  <c r="N4201" i="20" s="1"/>
  <c r="M4202" i="20"/>
  <c r="M4203" i="20"/>
  <c r="M4244" i="20"/>
  <c r="M3656" i="20"/>
  <c r="N3656" i="20" s="1"/>
  <c r="M3657" i="20"/>
  <c r="N3657" i="20" s="1"/>
  <c r="M6245" i="20"/>
  <c r="M6246" i="20"/>
  <c r="N6246" i="20" s="1"/>
  <c r="M6247" i="20"/>
  <c r="N6247" i="20" s="1"/>
  <c r="M6248" i="20"/>
  <c r="N6248" i="20" s="1"/>
  <c r="M6249" i="20"/>
  <c r="N6249" i="20" s="1"/>
  <c r="M5667" i="20"/>
  <c r="N5667" i="20" s="1"/>
  <c r="M4878" i="20"/>
  <c r="N4878" i="20" s="1"/>
  <c r="M4879" i="20"/>
  <c r="N4879" i="20" s="1"/>
  <c r="M4880" i="20"/>
  <c r="N4880" i="20" s="1"/>
  <c r="M4881" i="20"/>
  <c r="N4881" i="20" s="1"/>
  <c r="M4882" i="20"/>
  <c r="N4882" i="20" s="1"/>
  <c r="M364" i="20"/>
  <c r="N364" i="20" s="1"/>
  <c r="M365" i="20"/>
  <c r="N365" i="20" s="1"/>
  <c r="M6943" i="20"/>
  <c r="M6944" i="20"/>
  <c r="M6945" i="20"/>
  <c r="M6946" i="20"/>
  <c r="M6947" i="20"/>
  <c r="M6948" i="20"/>
  <c r="N6948" i="20" s="1"/>
  <c r="M6949" i="20"/>
  <c r="N6949" i="20" s="1"/>
  <c r="M6571" i="20"/>
  <c r="N6571" i="20" s="1"/>
  <c r="M6618" i="20"/>
  <c r="N6618" i="20" s="1"/>
  <c r="M6840" i="20"/>
  <c r="M6841" i="20"/>
  <c r="N6841" i="20" s="1"/>
  <c r="M6842" i="20"/>
  <c r="N6842" i="20" s="1"/>
  <c r="M6843" i="20"/>
  <c r="N6843" i="20" s="1"/>
  <c r="M67" i="20"/>
  <c r="N67" i="20" s="1"/>
  <c r="M68" i="20"/>
  <c r="N68" i="20" s="1"/>
  <c r="M69" i="20"/>
  <c r="N69" i="20" s="1"/>
  <c r="M6900" i="20"/>
  <c r="N6900" i="20" s="1"/>
  <c r="M6901" i="20"/>
  <c r="N6901" i="20" s="1"/>
  <c r="M6313" i="20"/>
  <c r="N6313" i="20" s="1"/>
  <c r="M2039" i="20"/>
  <c r="N2039" i="20" s="1"/>
  <c r="M2040" i="20"/>
  <c r="N2040" i="20" s="1"/>
  <c r="M2041" i="20"/>
  <c r="N2041" i="20" s="1"/>
  <c r="M6884" i="20"/>
  <c r="M6885" i="20"/>
  <c r="M6886" i="20"/>
  <c r="M6887" i="20"/>
  <c r="M6888" i="20"/>
  <c r="M2473" i="20"/>
  <c r="M2474" i="20"/>
  <c r="M2475" i="20"/>
  <c r="M1829" i="20"/>
  <c r="N1829" i="20" s="1"/>
  <c r="M7498" i="20"/>
  <c r="M2333" i="20"/>
  <c r="N2333" i="20" s="1"/>
  <c r="M2334" i="20"/>
  <c r="N2334" i="20" s="1"/>
  <c r="M6347" i="20"/>
  <c r="N6347" i="20" s="1"/>
  <c r="M6348" i="20"/>
  <c r="N6348" i="20" s="1"/>
  <c r="M6349" i="20"/>
  <c r="N6349" i="20" s="1"/>
  <c r="M6350" i="20"/>
  <c r="N6350" i="20" s="1"/>
  <c r="M4246" i="20"/>
  <c r="N4246" i="20" s="1"/>
  <c r="M4247" i="20"/>
  <c r="N4247" i="20" s="1"/>
  <c r="M4248" i="20"/>
  <c r="N4248" i="20" s="1"/>
  <c r="M4249" i="20"/>
  <c r="N4249" i="20" s="1"/>
  <c r="M4250" i="20"/>
  <c r="N4250" i="20" s="1"/>
  <c r="M232" i="20"/>
  <c r="N232" i="20" s="1"/>
  <c r="M233" i="20"/>
  <c r="M234" i="20"/>
  <c r="M235" i="20"/>
  <c r="M410" i="20"/>
  <c r="N410" i="20" s="1"/>
  <c r="M411" i="20"/>
  <c r="M2034" i="20"/>
  <c r="M3677" i="20"/>
  <c r="M3678" i="20"/>
  <c r="N3678" i="20" s="1"/>
  <c r="M4120" i="20"/>
  <c r="N4120" i="20" s="1"/>
  <c r="M4121" i="20"/>
  <c r="M696" i="20"/>
  <c r="N696" i="20" s="1"/>
  <c r="M697" i="20"/>
  <c r="N697" i="20" s="1"/>
  <c r="M698" i="20"/>
  <c r="M4306" i="20"/>
  <c r="N4306" i="20" s="1"/>
  <c r="M4307" i="20"/>
  <c r="N4307" i="20" s="1"/>
  <c r="M2462" i="20"/>
  <c r="N2462" i="20" s="1"/>
  <c r="M3029" i="20"/>
  <c r="N3029" i="20" s="1"/>
  <c r="M3030" i="20"/>
  <c r="N3030" i="20" s="1"/>
  <c r="M3031" i="20"/>
  <c r="N3031" i="20" s="1"/>
  <c r="M3032" i="20"/>
  <c r="N3032" i="20" s="1"/>
  <c r="M2904" i="20"/>
  <c r="N2904" i="20" s="1"/>
  <c r="M6389" i="20"/>
  <c r="N6389" i="20" s="1"/>
  <c r="M6390" i="20"/>
  <c r="M7357" i="20"/>
  <c r="M7358" i="20"/>
  <c r="M6130" i="20"/>
  <c r="M6602" i="20"/>
  <c r="M3468" i="20"/>
  <c r="N3468" i="20" s="1"/>
  <c r="M3007" i="20"/>
  <c r="N3007" i="20" s="1"/>
  <c r="M3008" i="20"/>
  <c r="N3008" i="20" s="1"/>
  <c r="M4907" i="20"/>
  <c r="M4908" i="20"/>
  <c r="M2564" i="20"/>
  <c r="N2564" i="20" s="1"/>
  <c r="M2565" i="20"/>
  <c r="N2565" i="20" s="1"/>
  <c r="M6435" i="20"/>
  <c r="M6436" i="20"/>
  <c r="N6436" i="20" s="1"/>
  <c r="M6437" i="20"/>
  <c r="N6437" i="20" s="1"/>
  <c r="M6438" i="20"/>
  <c r="N6438" i="20" s="1"/>
  <c r="M6439" i="20"/>
  <c r="N6439" i="20" s="1"/>
  <c r="M6440" i="20"/>
  <c r="N6440" i="20" s="1"/>
  <c r="M6441" i="20"/>
  <c r="N6441" i="20" s="1"/>
  <c r="M7692" i="20"/>
  <c r="N7692" i="20" s="1"/>
  <c r="M3183" i="20"/>
  <c r="N3183" i="20" s="1"/>
  <c r="M5401" i="20"/>
  <c r="N5401" i="20" s="1"/>
  <c r="M5402" i="20"/>
  <c r="M5403" i="20"/>
  <c r="M5446" i="20"/>
  <c r="M3813" i="20"/>
  <c r="N3813" i="20" s="1"/>
  <c r="M3814" i="20"/>
  <c r="M3815" i="20"/>
  <c r="M3816" i="20"/>
  <c r="N3816" i="20" s="1"/>
  <c r="M4528" i="20"/>
  <c r="N4528" i="20" s="1"/>
  <c r="M3935" i="20"/>
  <c r="N3935" i="20" s="1"/>
  <c r="M3936" i="20"/>
  <c r="M3937" i="20"/>
  <c r="N3937" i="20" s="1"/>
  <c r="M3938" i="20"/>
  <c r="N3938" i="20" s="1"/>
  <c r="M3939" i="20"/>
  <c r="N3939" i="20" s="1"/>
  <c r="M3940" i="20"/>
  <c r="N3940" i="20" s="1"/>
  <c r="M3941" i="20"/>
  <c r="N3941" i="20" s="1"/>
  <c r="M7763" i="20"/>
  <c r="N7763" i="20" s="1"/>
  <c r="M7764" i="20"/>
  <c r="N7764" i="20" s="1"/>
  <c r="M5283" i="20"/>
  <c r="N5283" i="20" s="1"/>
  <c r="M5284" i="20"/>
  <c r="N5284" i="20" s="1"/>
  <c r="M1345" i="20"/>
  <c r="N1345" i="20" s="1"/>
  <c r="M1346" i="20"/>
  <c r="N1346" i="20" s="1"/>
  <c r="M1347" i="20"/>
  <c r="N1347" i="20" s="1"/>
  <c r="M1689" i="20"/>
  <c r="M1690" i="20"/>
  <c r="M1691" i="20"/>
  <c r="M690" i="20"/>
  <c r="M691" i="20"/>
  <c r="M692" i="20"/>
  <c r="M3917" i="20"/>
  <c r="M3918" i="20"/>
  <c r="M3919" i="20"/>
  <c r="N3919" i="20" s="1"/>
  <c r="M3920" i="20"/>
  <c r="M3921" i="20"/>
  <c r="N3921" i="20" s="1"/>
  <c r="M3922" i="20"/>
  <c r="N3922" i="20" s="1"/>
  <c r="M3923" i="20"/>
  <c r="N3923" i="20" s="1"/>
  <c r="M5938" i="20"/>
  <c r="N5938" i="20" s="1"/>
  <c r="M5939" i="20"/>
  <c r="N5939" i="20" s="1"/>
  <c r="M5940" i="20"/>
  <c r="N5940" i="20" s="1"/>
  <c r="M827" i="20"/>
  <c r="N827" i="20" s="1"/>
  <c r="M828" i="20"/>
  <c r="N828" i="20" s="1"/>
  <c r="M7322" i="20"/>
  <c r="N7322" i="20" s="1"/>
  <c r="M7323" i="20"/>
  <c r="N7323" i="20" s="1"/>
  <c r="M7324" i="20"/>
  <c r="N7324" i="20" s="1"/>
  <c r="M7325" i="20"/>
  <c r="N7325" i="20" s="1"/>
  <c r="M213" i="20"/>
  <c r="M3841" i="20"/>
  <c r="M3842" i="20"/>
  <c r="M2004" i="20"/>
  <c r="N2004" i="20" s="1"/>
  <c r="M7133" i="20"/>
  <c r="M7134" i="20"/>
  <c r="M5640" i="20"/>
  <c r="N5640" i="20" s="1"/>
  <c r="M5641" i="20"/>
  <c r="N5641" i="20" s="1"/>
  <c r="M4860" i="20"/>
  <c r="N4860" i="20" s="1"/>
  <c r="M3364" i="20"/>
  <c r="M3365" i="20"/>
  <c r="N3365" i="20" s="1"/>
  <c r="M4588" i="20"/>
  <c r="N4588" i="20" s="1"/>
  <c r="M4589" i="20"/>
  <c r="N4589" i="20" s="1"/>
  <c r="M4041" i="20"/>
  <c r="N4041" i="20" s="1"/>
  <c r="M4042" i="20"/>
  <c r="N4042" i="20" s="1"/>
  <c r="M4043" i="20"/>
  <c r="N4043" i="20" s="1"/>
  <c r="M4044" i="20"/>
  <c r="N4044" i="20" s="1"/>
  <c r="M4045" i="20"/>
  <c r="N4045" i="20" s="1"/>
  <c r="M6698" i="20"/>
  <c r="N6698" i="20" s="1"/>
  <c r="M6699" i="20"/>
  <c r="N6699" i="20" s="1"/>
  <c r="M6700" i="20"/>
  <c r="N6700" i="20" s="1"/>
  <c r="M6701" i="20"/>
  <c r="N6701" i="20" s="1"/>
  <c r="M6702" i="20"/>
  <c r="M6163" i="20"/>
  <c r="M6164" i="20"/>
  <c r="M6165" i="20"/>
  <c r="N6165" i="20" s="1"/>
  <c r="M4157" i="20"/>
  <c r="M4158" i="20"/>
  <c r="M4159" i="20"/>
  <c r="M4160" i="20"/>
  <c r="M4161" i="20"/>
  <c r="M4162" i="20"/>
  <c r="M4163" i="20"/>
  <c r="N4163" i="20" s="1"/>
  <c r="M1517" i="20"/>
  <c r="N1517" i="20" s="1"/>
  <c r="M1518" i="20"/>
  <c r="M304" i="20"/>
  <c r="N304" i="20" s="1"/>
  <c r="M3773" i="20"/>
  <c r="N3773" i="20" s="1"/>
  <c r="M3774" i="20"/>
  <c r="N3774" i="20" s="1"/>
  <c r="M5955" i="20"/>
  <c r="N5955" i="20" s="1"/>
  <c r="M3966" i="20"/>
  <c r="N3966" i="20" s="1"/>
  <c r="M2076" i="20"/>
  <c r="N2076" i="20" s="1"/>
  <c r="M2077" i="20"/>
  <c r="N2077" i="20" s="1"/>
  <c r="M6732" i="20"/>
  <c r="N6732" i="20" s="1"/>
  <c r="M6733" i="20"/>
  <c r="N6733" i="20" s="1"/>
  <c r="M7531" i="20"/>
  <c r="M7532" i="20"/>
  <c r="M4619" i="20"/>
  <c r="M2958" i="20"/>
  <c r="N2958" i="20" s="1"/>
  <c r="M2959" i="20"/>
  <c r="M372" i="20"/>
  <c r="M373" i="20"/>
  <c r="M2223" i="20"/>
  <c r="N2223" i="20" s="1"/>
  <c r="M5589" i="20"/>
  <c r="N5589" i="20" s="1"/>
  <c r="M5590" i="20"/>
  <c r="N5590" i="20" s="1"/>
  <c r="M6857" i="20"/>
  <c r="N6857" i="20" s="1"/>
  <c r="M6858" i="20"/>
  <c r="N6858" i="20" s="1"/>
  <c r="M6859" i="20"/>
  <c r="N6859" i="20" s="1"/>
  <c r="M6860" i="20"/>
  <c r="N6860" i="20" s="1"/>
  <c r="M6580" i="20"/>
  <c r="N6580" i="20" s="1"/>
  <c r="M5951" i="20"/>
  <c r="N5951" i="20" s="1"/>
  <c r="M5091" i="20"/>
  <c r="N5091" i="20" s="1"/>
  <c r="M5092" i="20"/>
  <c r="N5092" i="20" s="1"/>
  <c r="M5093" i="20"/>
  <c r="N5093" i="20" s="1"/>
  <c r="M6370" i="20"/>
  <c r="N6370" i="20" s="1"/>
  <c r="M6371" i="20"/>
  <c r="N6371" i="20" s="1"/>
  <c r="M6372" i="20"/>
  <c r="N6372" i="20" s="1"/>
  <c r="M4266" i="20"/>
  <c r="M2156" i="20"/>
  <c r="M2157" i="20"/>
  <c r="M1048" i="20"/>
  <c r="M4895" i="20"/>
  <c r="M4896" i="20"/>
  <c r="N4896" i="20" s="1"/>
  <c r="M4897" i="20"/>
  <c r="M4898" i="20"/>
  <c r="N4898" i="20" s="1"/>
  <c r="M1287" i="20"/>
  <c r="N1287" i="20" s="1"/>
  <c r="M1288" i="20"/>
  <c r="M1289" i="20"/>
  <c r="N1289" i="20" s="1"/>
  <c r="M1290" i="20"/>
  <c r="N1290" i="20" s="1"/>
  <c r="M1291" i="20"/>
  <c r="M1026" i="20"/>
  <c r="N1026" i="20" s="1"/>
  <c r="M1027" i="20"/>
  <c r="N1027" i="20" s="1"/>
  <c r="M1215" i="20"/>
  <c r="N1215" i="20" s="1"/>
  <c r="M542" i="20"/>
  <c r="N542" i="20" s="1"/>
  <c r="M543" i="20"/>
  <c r="N543" i="20" s="1"/>
  <c r="M1733" i="20"/>
  <c r="N1733" i="20" s="1"/>
  <c r="M1734" i="20"/>
  <c r="N1734" i="20" s="1"/>
  <c r="M1735" i="20"/>
  <c r="N1735" i="20" s="1"/>
  <c r="M2257" i="20"/>
  <c r="N2257" i="20" s="1"/>
  <c r="M2258" i="20"/>
  <c r="M2259" i="20"/>
  <c r="M2260" i="20"/>
  <c r="M2261" i="20"/>
  <c r="N2261" i="20" s="1"/>
  <c r="M48" i="20"/>
  <c r="M49" i="20"/>
  <c r="M3700" i="20"/>
  <c r="M3701" i="20"/>
  <c r="N3701" i="20" s="1"/>
  <c r="M3702" i="20"/>
  <c r="N3702" i="20" s="1"/>
  <c r="M3986" i="20"/>
  <c r="N3986" i="20" s="1"/>
  <c r="M3987" i="20"/>
  <c r="N3987" i="20" s="1"/>
  <c r="M6958" i="20"/>
  <c r="N6958" i="20" s="1"/>
  <c r="M1298" i="20"/>
  <c r="N1298" i="20" s="1"/>
  <c r="M1299" i="20"/>
  <c r="N1299" i="20" s="1"/>
  <c r="M733" i="20"/>
  <c r="N733" i="20" s="1"/>
  <c r="M914" i="20"/>
  <c r="N914" i="20" s="1"/>
  <c r="M915" i="20"/>
  <c r="N915" i="20" s="1"/>
  <c r="M1869" i="20"/>
  <c r="N1869" i="20" s="1"/>
  <c r="M1870" i="20"/>
  <c r="N1870" i="20" s="1"/>
  <c r="M1205" i="20"/>
  <c r="N1205" i="20" s="1"/>
  <c r="M5208" i="20"/>
  <c r="N5208" i="20" s="1"/>
  <c r="M3087" i="20"/>
  <c r="N3087" i="20" s="1"/>
  <c r="M3088" i="20"/>
  <c r="M1230" i="20"/>
  <c r="N1230" i="20" s="1"/>
  <c r="M1231" i="20"/>
  <c r="M7405" i="20"/>
  <c r="N7405" i="20" s="1"/>
  <c r="M7406" i="20"/>
  <c r="M7407" i="20"/>
  <c r="M7408" i="20"/>
  <c r="M7409" i="20"/>
  <c r="N7409" i="20" s="1"/>
  <c r="M7410" i="20"/>
  <c r="N7410" i="20" s="1"/>
  <c r="M6147" i="20"/>
  <c r="N6147" i="20" s="1"/>
  <c r="M6172" i="20"/>
  <c r="N6172" i="20" s="1"/>
  <c r="M7092" i="20"/>
  <c r="N7092" i="20" s="1"/>
  <c r="M7093" i="20"/>
  <c r="N7093" i="20" s="1"/>
  <c r="M7094" i="20"/>
  <c r="N7094" i="20" s="1"/>
  <c r="M7095" i="20"/>
  <c r="N7095" i="20" s="1"/>
  <c r="M7096" i="20"/>
  <c r="N7096" i="20" s="1"/>
  <c r="M7097" i="20"/>
  <c r="N7097" i="20" s="1"/>
  <c r="M3871" i="20"/>
  <c r="N3871" i="20" s="1"/>
  <c r="M3872" i="20"/>
  <c r="N3872" i="20" s="1"/>
  <c r="M3903" i="20"/>
  <c r="N3903" i="20" s="1"/>
  <c r="M3904" i="20"/>
  <c r="N3904" i="20" s="1"/>
  <c r="M1796" i="20"/>
  <c r="N1796" i="20" s="1"/>
  <c r="M711" i="20"/>
  <c r="M712" i="20"/>
  <c r="M713" i="20"/>
  <c r="M714" i="20"/>
  <c r="M715" i="20"/>
  <c r="M3147" i="20"/>
  <c r="M5750" i="20"/>
  <c r="M5751" i="20"/>
  <c r="N5751" i="20" s="1"/>
  <c r="M3751" i="20"/>
  <c r="N3751" i="20" s="1"/>
  <c r="M3752" i="20"/>
  <c r="N3752" i="20" s="1"/>
  <c r="M2316" i="20"/>
  <c r="N2316" i="20" s="1"/>
  <c r="M2317" i="20"/>
  <c r="N2317" i="20" s="1"/>
  <c r="M2318" i="20"/>
  <c r="M2319" i="20"/>
  <c r="M7476" i="20"/>
  <c r="N7476" i="20" s="1"/>
  <c r="M193" i="20"/>
  <c r="N193" i="20" s="1"/>
  <c r="M6411" i="20"/>
  <c r="N6411" i="20" s="1"/>
  <c r="M6412" i="20"/>
  <c r="N6412" i="20" s="1"/>
  <c r="M6413" i="20"/>
  <c r="N6413" i="20" s="1"/>
  <c r="M6414" i="20"/>
  <c r="N6414" i="20" s="1"/>
  <c r="M6415" i="20"/>
  <c r="N6415" i="20" s="1"/>
  <c r="M6416" i="20"/>
  <c r="N6416" i="20" s="1"/>
  <c r="M6417" i="20"/>
  <c r="M5163" i="20"/>
  <c r="M1275" i="20"/>
  <c r="M1276" i="20"/>
  <c r="N1276" i="20" s="1"/>
  <c r="M1277" i="20"/>
  <c r="M1278" i="20"/>
  <c r="M3429" i="20"/>
  <c r="N3429" i="20" s="1"/>
  <c r="M5001" i="20"/>
  <c r="N5001" i="20" s="1"/>
  <c r="M5002" i="20"/>
  <c r="N5002" i="20" s="1"/>
  <c r="M4711" i="20"/>
  <c r="N4711" i="20" s="1"/>
  <c r="M4712" i="20"/>
  <c r="N4712" i="20" s="1"/>
  <c r="M4713" i="20"/>
  <c r="N4713" i="20" s="1"/>
  <c r="M4714" i="20"/>
  <c r="N4714" i="20" s="1"/>
  <c r="M4715" i="20"/>
  <c r="N4715" i="20" s="1"/>
  <c r="M6581" i="20"/>
  <c r="N6581" i="20" s="1"/>
  <c r="M6582" i="20"/>
  <c r="N6582" i="20" s="1"/>
  <c r="M6583" i="20"/>
  <c r="N6583" i="20" s="1"/>
  <c r="M6584" i="20"/>
  <c r="N6584" i="20" s="1"/>
  <c r="M1524" i="20"/>
  <c r="M159" i="20"/>
  <c r="N159" i="20" s="1"/>
  <c r="M4098" i="20"/>
  <c r="N4098" i="20" s="1"/>
  <c r="M5850" i="20"/>
  <c r="N5850" i="20" s="1"/>
  <c r="M2703" i="20"/>
  <c r="M4470" i="20"/>
  <c r="M4471" i="20"/>
  <c r="M628" i="20"/>
  <c r="M2358" i="20"/>
  <c r="M6291" i="20"/>
  <c r="N6291" i="20" s="1"/>
  <c r="M6292" i="20"/>
  <c r="N6292" i="20" s="1"/>
  <c r="M6058" i="20"/>
  <c r="N6058" i="20" s="1"/>
  <c r="M7441" i="20"/>
  <c r="N7441" i="20" s="1"/>
  <c r="M7442" i="20"/>
  <c r="N7442" i="20" s="1"/>
  <c r="M4460" i="20"/>
  <c r="N4460" i="20" s="1"/>
  <c r="M5652" i="20"/>
  <c r="N5652" i="20" s="1"/>
  <c r="M5653" i="20"/>
  <c r="N5653" i="20" s="1"/>
  <c r="M4179" i="20"/>
  <c r="N4179" i="20" s="1"/>
  <c r="M4180" i="20"/>
  <c r="N4180" i="20" s="1"/>
  <c r="M4181" i="20"/>
  <c r="N4181" i="20" s="1"/>
  <c r="M4182" i="20"/>
  <c r="N4182" i="20" s="1"/>
  <c r="M4183" i="20"/>
  <c r="N4183" i="20" s="1"/>
  <c r="M4184" i="20"/>
  <c r="N4184" i="20" s="1"/>
  <c r="M1810" i="20"/>
  <c r="N1810" i="20" s="1"/>
  <c r="M1811" i="20"/>
  <c r="N1811" i="20" s="1"/>
  <c r="M1812" i="20"/>
  <c r="N1812" i="20" s="1"/>
  <c r="M1813" i="20"/>
  <c r="M1814" i="20"/>
  <c r="M5367" i="20"/>
  <c r="M4772" i="20"/>
  <c r="N4772" i="20" s="1"/>
  <c r="M4773" i="20"/>
  <c r="M4774" i="20"/>
  <c r="N4774" i="20" s="1"/>
  <c r="M4327" i="20"/>
  <c r="M4328" i="20"/>
  <c r="N4328" i="20" s="1"/>
  <c r="M4329" i="20"/>
  <c r="N4329" i="20" s="1"/>
  <c r="M2451" i="20"/>
  <c r="N2451" i="20" s="1"/>
  <c r="M2452" i="20"/>
  <c r="N2452" i="20" s="1"/>
  <c r="M2453" i="20"/>
  <c r="N2453" i="20" s="1"/>
  <c r="M2454" i="20"/>
  <c r="M146" i="20"/>
  <c r="N146" i="20" s="1"/>
  <c r="M147" i="20"/>
  <c r="N147" i="20" s="1"/>
  <c r="M148" i="20"/>
  <c r="N148" i="20" s="1"/>
  <c r="M2812" i="20"/>
  <c r="M2813" i="20"/>
  <c r="N2813" i="20" s="1"/>
  <c r="M2814" i="20"/>
  <c r="N2814" i="20" s="1"/>
  <c r="M2815" i="20"/>
  <c r="N2815" i="20" s="1"/>
  <c r="M2816" i="20"/>
  <c r="N2816" i="20" s="1"/>
  <c r="M1468" i="20"/>
  <c r="N1468" i="20" s="1"/>
  <c r="M4369" i="20"/>
  <c r="M4370" i="20"/>
  <c r="M4371" i="20"/>
  <c r="N4371" i="20" s="1"/>
  <c r="M4372" i="20"/>
  <c r="N4372" i="20" s="1"/>
  <c r="M4373" i="20"/>
  <c r="M5961" i="20"/>
  <c r="M7588" i="20"/>
  <c r="M7396" i="20"/>
  <c r="M7397" i="20"/>
  <c r="N7397" i="20" s="1"/>
  <c r="M7398" i="20"/>
  <c r="N7398" i="20" s="1"/>
  <c r="M7399" i="20"/>
  <c r="N7399" i="20" s="1"/>
  <c r="M4446" i="20"/>
  <c r="N4446" i="20" s="1"/>
  <c r="M4447" i="20"/>
  <c r="N4447" i="20" s="1"/>
  <c r="M6152" i="20"/>
  <c r="N6152" i="20" s="1"/>
  <c r="M35" i="20"/>
  <c r="N35" i="20" s="1"/>
  <c r="M36" i="20"/>
  <c r="N36" i="20" s="1"/>
  <c r="M37" i="20"/>
  <c r="N37" i="20" s="1"/>
  <c r="M38" i="20"/>
  <c r="N38" i="20" s="1"/>
  <c r="M7749" i="20"/>
  <c r="N7749" i="20" s="1"/>
  <c r="M7750" i="20"/>
  <c r="N7750" i="20" s="1"/>
  <c r="M7751" i="20"/>
  <c r="N7751" i="20" s="1"/>
  <c r="M7752" i="20"/>
  <c r="N7752" i="20" s="1"/>
  <c r="M323" i="20"/>
  <c r="M324" i="20"/>
  <c r="M325" i="20"/>
  <c r="M326" i="20"/>
  <c r="M7869" i="20"/>
  <c r="M7870" i="20"/>
  <c r="N7870" i="20" s="1"/>
  <c r="M7871" i="20"/>
  <c r="M3044" i="20"/>
  <c r="N3044" i="20" s="1"/>
  <c r="M3045" i="20"/>
  <c r="N3045" i="20" s="1"/>
  <c r="M273" i="20"/>
  <c r="N273" i="20" s="1"/>
  <c r="M1124" i="20"/>
  <c r="N1124" i="20" s="1"/>
  <c r="M2485" i="20"/>
  <c r="N2485" i="20" s="1"/>
  <c r="M2486" i="20"/>
  <c r="N2486" i="20" s="1"/>
  <c r="M2487" i="20"/>
  <c r="N2487" i="20" s="1"/>
  <c r="M2586" i="20"/>
  <c r="N2586" i="20" s="1"/>
  <c r="M3078" i="20"/>
  <c r="N3078" i="20" s="1"/>
  <c r="M3079" i="20"/>
  <c r="N3079" i="20" s="1"/>
  <c r="M5789" i="20"/>
  <c r="N5789" i="20" s="1"/>
  <c r="M1328" i="20"/>
  <c r="N1328" i="20" s="1"/>
  <c r="M4956" i="20"/>
  <c r="N4956" i="20" s="1"/>
  <c r="M5148" i="20"/>
  <c r="N5148" i="20" s="1"/>
  <c r="M5149" i="20"/>
  <c r="N5149" i="20" s="1"/>
  <c r="M5150" i="20"/>
  <c r="M5151" i="20"/>
  <c r="M106" i="20"/>
  <c r="M107" i="20"/>
  <c r="M108" i="20"/>
  <c r="M109" i="20"/>
  <c r="N109" i="20" s="1"/>
  <c r="M110" i="20"/>
  <c r="N110" i="20" s="1"/>
  <c r="M111" i="20"/>
  <c r="M112" i="20"/>
  <c r="N112" i="20" s="1"/>
  <c r="M113" i="20"/>
  <c r="M114" i="20"/>
  <c r="N114" i="20" s="1"/>
  <c r="M115" i="20"/>
  <c r="N115" i="20" s="1"/>
  <c r="M116" i="20"/>
  <c r="N116" i="20" s="1"/>
  <c r="M117" i="20"/>
  <c r="N117" i="20" s="1"/>
  <c r="M393" i="20"/>
  <c r="N393" i="20" s="1"/>
  <c r="M7590" i="20"/>
  <c r="N7590" i="20" s="1"/>
  <c r="M7159" i="20"/>
  <c r="N7159" i="20" s="1"/>
  <c r="M3227" i="20"/>
  <c r="N3227" i="20" s="1"/>
  <c r="M3228" i="20"/>
  <c r="N3228" i="20" s="1"/>
  <c r="M5536" i="20"/>
  <c r="N5536" i="20" s="1"/>
  <c r="M328" i="20"/>
  <c r="N328" i="20" s="1"/>
  <c r="M1835" i="20"/>
  <c r="N1835" i="20" s="1"/>
  <c r="M1836" i="20"/>
  <c r="M4754" i="20"/>
  <c r="M1910" i="20"/>
  <c r="M1911" i="20"/>
  <c r="N1911" i="20" s="1"/>
  <c r="M4702" i="20"/>
  <c r="M4703" i="20"/>
  <c r="M4768" i="20"/>
  <c r="M4769" i="20"/>
  <c r="M4770" i="20"/>
  <c r="N4770" i="20" s="1"/>
  <c r="M4771" i="20"/>
  <c r="N4771" i="20" s="1"/>
  <c r="M4199" i="20"/>
  <c r="N4199" i="20" s="1"/>
  <c r="M4200" i="20"/>
  <c r="N4200" i="20" s="1"/>
  <c r="M7168" i="20"/>
  <c r="M7169" i="20"/>
  <c r="N7169" i="20" s="1"/>
  <c r="M7170" i="20"/>
  <c r="N7170" i="20" s="1"/>
  <c r="M2924" i="20"/>
  <c r="N2924" i="20" s="1"/>
  <c r="M2925" i="20"/>
  <c r="N2925" i="20" s="1"/>
  <c r="M2926" i="20"/>
  <c r="N2926" i="20" s="1"/>
  <c r="M2927" i="20"/>
  <c r="N2927" i="20" s="1"/>
  <c r="M5837" i="20"/>
  <c r="N5837" i="20" s="1"/>
  <c r="M5838" i="20"/>
  <c r="N5838" i="20" s="1"/>
  <c r="M5839" i="20"/>
  <c r="N5839" i="20" s="1"/>
  <c r="M6463" i="20"/>
  <c r="M6464" i="20"/>
  <c r="M5192" i="20"/>
  <c r="M7698" i="20"/>
  <c r="N7698" i="20" s="1"/>
  <c r="M770" i="20"/>
  <c r="M534" i="20"/>
  <c r="M3586" i="20"/>
  <c r="M5202" i="20"/>
  <c r="N5202" i="20" s="1"/>
  <c r="M7722" i="20"/>
  <c r="N7722" i="20" s="1"/>
  <c r="M7723" i="20"/>
  <c r="M6870" i="20"/>
  <c r="N6870" i="20" s="1"/>
  <c r="M6871" i="20"/>
  <c r="N6871" i="20" s="1"/>
  <c r="M7494" i="20"/>
  <c r="N7494" i="20" s="1"/>
  <c r="M876" i="20"/>
  <c r="N876" i="20" s="1"/>
  <c r="M877" i="20"/>
  <c r="N877" i="20" s="1"/>
  <c r="M878" i="20"/>
  <c r="N878" i="20" s="1"/>
  <c r="M879" i="20"/>
  <c r="N879" i="20" s="1"/>
  <c r="M4839" i="20"/>
  <c r="N4839" i="20" s="1"/>
  <c r="M4840" i="20"/>
  <c r="N4840" i="20" s="1"/>
  <c r="M4841" i="20"/>
  <c r="N4841" i="20" s="1"/>
  <c r="M4842" i="20"/>
  <c r="N4842" i="20" s="1"/>
  <c r="M4843" i="20"/>
  <c r="N4843" i="20" s="1"/>
  <c r="M1932" i="20"/>
  <c r="M4976" i="20"/>
  <c r="N4976" i="20" s="1"/>
  <c r="M3414" i="20"/>
  <c r="M5611" i="20"/>
  <c r="N5611" i="20" s="1"/>
  <c r="M5246" i="20"/>
  <c r="M5247" i="20"/>
  <c r="M5248" i="20"/>
  <c r="M5249" i="20"/>
  <c r="M5250" i="20"/>
  <c r="M5251" i="20"/>
  <c r="N5251" i="20" s="1"/>
  <c r="M4985" i="20"/>
  <c r="N4985" i="20" s="1"/>
  <c r="M4986" i="20"/>
  <c r="N4986" i="20" s="1"/>
  <c r="M4966" i="20"/>
  <c r="N4966" i="20" s="1"/>
  <c r="M783" i="20"/>
  <c r="N783" i="20" s="1"/>
  <c r="M6215" i="20"/>
  <c r="N6215" i="20" s="1"/>
  <c r="M2309" i="20"/>
  <c r="N2309" i="20" s="1"/>
  <c r="M6065" i="20"/>
  <c r="N6065" i="20" s="1"/>
  <c r="M5476" i="20"/>
  <c r="N5476" i="20" s="1"/>
  <c r="M7718" i="20"/>
  <c r="N7718" i="20" s="1"/>
  <c r="M7719" i="20"/>
  <c r="N7719" i="20" s="1"/>
  <c r="M4987" i="20"/>
  <c r="N4987" i="20" s="1"/>
  <c r="M5654" i="20"/>
  <c r="N5654" i="20" s="1"/>
  <c r="M4988" i="20"/>
  <c r="M6872" i="20"/>
  <c r="M6873" i="20"/>
  <c r="M2449" i="20"/>
  <c r="N2449" i="20" s="1"/>
  <c r="M2450" i="20"/>
  <c r="M6504" i="20"/>
  <c r="N6504" i="20" s="1"/>
  <c r="M2320" i="20"/>
  <c r="M2058" i="20"/>
  <c r="N2058" i="20" s="1"/>
  <c r="M7591" i="20"/>
  <c r="M1255" i="20"/>
  <c r="M1912" i="20"/>
  <c r="N1912" i="20" s="1"/>
  <c r="M7171" i="20"/>
  <c r="N7171" i="20" s="1"/>
  <c r="M7043" i="20"/>
  <c r="N7043" i="20" s="1"/>
  <c r="M194" i="20"/>
  <c r="N194" i="20" s="1"/>
  <c r="M5231" i="20"/>
  <c r="N5231" i="20" s="1"/>
  <c r="M2987" i="20"/>
  <c r="N2987" i="20" s="1"/>
  <c r="M2988" i="20"/>
  <c r="N2988" i="20" s="1"/>
  <c r="M2989" i="20"/>
  <c r="N2989" i="20" s="1"/>
  <c r="M2990" i="20"/>
  <c r="N2990" i="20" s="1"/>
  <c r="M2991" i="20"/>
  <c r="N2991" i="20" s="1"/>
  <c r="M7293" i="20"/>
  <c r="N7293" i="20" s="1"/>
  <c r="M7294" i="20"/>
  <c r="N7294" i="20" s="1"/>
  <c r="M7295" i="20"/>
  <c r="M7296" i="20"/>
  <c r="M7297" i="20"/>
  <c r="M2503" i="20"/>
  <c r="N2503" i="20" s="1"/>
  <c r="M4448" i="20"/>
  <c r="M4883" i="20"/>
  <c r="N4883" i="20" s="1"/>
  <c r="M4204" i="20"/>
  <c r="M535" i="20"/>
  <c r="N535" i="20" s="1"/>
  <c r="M6997" i="20"/>
  <c r="N6997" i="20" s="1"/>
  <c r="M6998" i="20"/>
  <c r="N6998" i="20" s="1"/>
  <c r="M6999" i="20"/>
  <c r="N6999" i="20" s="1"/>
  <c r="M2508" i="20"/>
  <c r="N2508" i="20" s="1"/>
  <c r="M2509" i="20"/>
  <c r="N2509" i="20" s="1"/>
  <c r="M2510" i="20"/>
  <c r="N2510" i="20" s="1"/>
  <c r="M515" i="20"/>
  <c r="N515" i="20" s="1"/>
  <c r="M2511" i="20"/>
  <c r="N2511" i="20" s="1"/>
  <c r="M1797" i="20"/>
  <c r="N1797" i="20" s="1"/>
  <c r="M7019" i="20"/>
  <c r="N7019" i="20" s="1"/>
  <c r="M2512" i="20"/>
  <c r="N2512" i="20" s="1"/>
  <c r="M7864" i="20"/>
  <c r="N7864" i="20" s="1"/>
  <c r="M5519" i="20"/>
  <c r="N5519" i="20" s="1"/>
  <c r="M6782" i="20"/>
  <c r="N6782" i="20" s="1"/>
  <c r="M2254" i="20"/>
  <c r="M5193" i="20"/>
  <c r="M5877" i="20"/>
  <c r="M5962" i="20"/>
  <c r="N5962" i="20" s="1"/>
  <c r="M5963" i="20"/>
  <c r="M6547" i="20"/>
  <c r="N6547" i="20" s="1"/>
  <c r="M6548" i="20"/>
  <c r="M6549" i="20"/>
  <c r="N6549" i="20" s="1"/>
  <c r="M6550" i="20"/>
  <c r="N6550" i="20" s="1"/>
  <c r="M6551" i="20"/>
  <c r="N6551" i="20" s="1"/>
  <c r="M6552" i="20"/>
  <c r="N6552" i="20" s="1"/>
  <c r="M6585" i="20"/>
  <c r="N6585" i="20" s="1"/>
  <c r="M4819" i="20"/>
  <c r="M4820" i="20"/>
  <c r="N4820" i="20" s="1"/>
  <c r="M4821" i="20"/>
  <c r="N4821" i="20" s="1"/>
  <c r="M4822" i="20"/>
  <c r="N4822" i="20" s="1"/>
  <c r="M4823" i="20"/>
  <c r="N4823" i="20" s="1"/>
  <c r="M5236" i="20"/>
  <c r="N5236" i="20" s="1"/>
  <c r="M2354" i="20"/>
  <c r="N2354" i="20" s="1"/>
  <c r="M4336" i="20"/>
  <c r="N4336" i="20" s="1"/>
  <c r="M716" i="20"/>
  <c r="N716" i="20" s="1"/>
  <c r="M3250" i="20"/>
  <c r="N3250" i="20" s="1"/>
  <c r="M3251" i="20"/>
  <c r="M3252" i="20"/>
  <c r="M3253" i="20"/>
  <c r="M3254" i="20"/>
  <c r="N3254" i="20" s="1"/>
  <c r="M460" i="20"/>
  <c r="M5833" i="20"/>
  <c r="M461" i="20"/>
  <c r="M5878" i="20"/>
  <c r="N5878" i="20" s="1"/>
  <c r="M462" i="20"/>
  <c r="N462" i="20" s="1"/>
  <c r="M5520" i="20"/>
  <c r="N5520" i="20" s="1"/>
  <c r="M5521" i="20"/>
  <c r="N5521" i="20" s="1"/>
  <c r="M5522" i="20"/>
  <c r="N5522" i="20" s="1"/>
  <c r="M5952" i="20"/>
  <c r="N5952" i="20" s="1"/>
  <c r="M5953" i="20"/>
  <c r="N5953" i="20" s="1"/>
  <c r="M3046" i="20"/>
  <c r="N3046" i="20" s="1"/>
  <c r="M5954" i="20"/>
  <c r="N5954" i="20" s="1"/>
  <c r="M3047" i="20"/>
  <c r="N3047" i="20" s="1"/>
  <c r="M1988" i="20"/>
  <c r="N1988" i="20" s="1"/>
  <c r="M327" i="20"/>
  <c r="N327" i="20" s="1"/>
  <c r="M4018" i="20"/>
  <c r="N4018" i="20" s="1"/>
  <c r="M4019" i="20"/>
  <c r="N4019" i="20" s="1"/>
  <c r="M4020" i="20"/>
  <c r="N4020" i="20" s="1"/>
  <c r="M4021" i="20"/>
  <c r="M4022" i="20"/>
  <c r="M4023" i="20"/>
  <c r="M4024" i="20"/>
  <c r="M4025" i="20"/>
  <c r="M4026" i="20"/>
  <c r="N4026" i="20" s="1"/>
  <c r="M5821" i="20"/>
  <c r="M4164" i="20"/>
  <c r="N4164" i="20" s="1"/>
  <c r="M4416" i="20"/>
  <c r="N4416" i="20" s="1"/>
  <c r="M4417" i="20"/>
  <c r="N4417" i="20" s="1"/>
  <c r="M1891" i="20"/>
  <c r="N1891" i="20" s="1"/>
  <c r="M4418" i="20"/>
  <c r="N4418" i="20" s="1"/>
  <c r="M1892" i="20"/>
  <c r="N1892" i="20" s="1"/>
  <c r="M4419" i="20"/>
  <c r="N4419" i="20" s="1"/>
  <c r="M1893" i="20"/>
  <c r="N1893" i="20" s="1"/>
  <c r="M1894" i="20"/>
  <c r="N1894" i="20" s="1"/>
  <c r="M7515" i="20"/>
  <c r="N7515" i="20" s="1"/>
  <c r="M1348" i="20"/>
  <c r="N1348" i="20" s="1"/>
  <c r="M1541" i="20"/>
  <c r="N1541" i="20" s="1"/>
  <c r="M1542" i="20"/>
  <c r="N1542" i="20" s="1"/>
  <c r="M1543" i="20"/>
  <c r="N1543" i="20" s="1"/>
  <c r="M1544" i="20"/>
  <c r="N1544" i="20" s="1"/>
  <c r="M2059" i="20"/>
  <c r="M6261" i="20"/>
  <c r="M5920" i="20"/>
  <c r="N5920" i="20" s="1"/>
  <c r="M5921" i="20"/>
  <c r="N5921" i="20" s="1"/>
  <c r="M1545" i="20"/>
  <c r="M5922" i="20"/>
  <c r="M5923" i="20"/>
  <c r="N5923" i="20" s="1"/>
  <c r="M3567" i="20"/>
  <c r="N3567" i="20" s="1"/>
  <c r="M4631" i="20"/>
  <c r="N4631" i="20" s="1"/>
  <c r="M1279" i="20"/>
  <c r="N1279" i="20" s="1"/>
  <c r="M4632" i="20"/>
  <c r="N4632" i="20" s="1"/>
  <c r="M4633" i="20"/>
  <c r="N4633" i="20" s="1"/>
  <c r="M4634" i="20"/>
  <c r="N4634" i="20" s="1"/>
  <c r="M4635" i="20"/>
  <c r="N4635" i="20" s="1"/>
  <c r="M2352" i="20"/>
  <c r="N2352" i="20" s="1"/>
  <c r="M7113" i="20"/>
  <c r="N7113" i="20" s="1"/>
  <c r="M2123" i="20"/>
  <c r="N2123" i="20" s="1"/>
  <c r="M7114" i="20"/>
  <c r="N7114" i="20" s="1"/>
  <c r="M7115" i="20"/>
  <c r="N7115" i="20" s="1"/>
  <c r="M7116" i="20"/>
  <c r="N7116" i="20" s="1"/>
  <c r="M7117" i="20"/>
  <c r="N7117" i="20" s="1"/>
  <c r="M2124" i="20"/>
  <c r="N2124" i="20" s="1"/>
  <c r="M2125" i="20"/>
  <c r="M5039" i="20"/>
  <c r="M7356" i="20"/>
  <c r="N7356" i="20" s="1"/>
  <c r="M4069" i="20"/>
  <c r="N4069" i="20" s="1"/>
  <c r="M4070" i="20"/>
  <c r="M4071" i="20"/>
  <c r="M4072" i="20"/>
  <c r="M4620" i="20"/>
  <c r="M4621" i="20"/>
  <c r="N4621" i="20" s="1"/>
  <c r="M7098" i="20"/>
  <c r="N7098" i="20" s="1"/>
  <c r="M421" i="20"/>
  <c r="N421" i="20" s="1"/>
  <c r="M422" i="20"/>
  <c r="N422" i="20" s="1"/>
  <c r="M5495" i="20"/>
  <c r="M5496" i="20"/>
  <c r="N5496" i="20" s="1"/>
  <c r="M7009" i="20"/>
  <c r="N7009" i="20" s="1"/>
  <c r="M7010" i="20"/>
  <c r="N7010" i="20" s="1"/>
  <c r="M3730" i="20"/>
  <c r="N3730" i="20" s="1"/>
  <c r="M882" i="20"/>
  <c r="N882" i="20" s="1"/>
  <c r="M3731" i="20"/>
  <c r="N3731" i="20" s="1"/>
  <c r="M3415" i="20"/>
  <c r="N3415" i="20" s="1"/>
  <c r="M1924" i="20"/>
  <c r="N1924" i="20" s="1"/>
  <c r="M883" i="20"/>
  <c r="N883" i="20" s="1"/>
  <c r="M3732" i="20"/>
  <c r="M3733" i="20"/>
  <c r="M6465" i="20"/>
  <c r="M5497" i="20"/>
  <c r="N5497" i="20" s="1"/>
  <c r="M5498" i="20"/>
  <c r="M3924" i="20"/>
  <c r="M6391" i="20"/>
  <c r="M5499" i="20"/>
  <c r="N5499" i="20" s="1"/>
  <c r="M3734" i="20"/>
  <c r="N3734" i="20" s="1"/>
  <c r="M4090" i="20"/>
  <c r="N4090" i="20" s="1"/>
  <c r="M1637" i="20"/>
  <c r="N1637" i="20" s="1"/>
  <c r="M4091" i="20"/>
  <c r="N4091" i="20" s="1"/>
  <c r="M2597" i="20"/>
  <c r="N2597" i="20" s="1"/>
  <c r="M2598" i="20"/>
  <c r="N2598" i="20" s="1"/>
  <c r="M2599" i="20"/>
  <c r="N2599" i="20" s="1"/>
  <c r="M2600" i="20"/>
  <c r="N2600" i="20" s="1"/>
  <c r="M2601" i="20"/>
  <c r="N2601" i="20" s="1"/>
  <c r="M374" i="20"/>
  <c r="N374" i="20" s="1"/>
  <c r="M5110" i="20"/>
  <c r="N5110" i="20" s="1"/>
  <c r="M7075" i="20"/>
  <c r="N7075" i="20" s="1"/>
  <c r="M7076" i="20"/>
  <c r="N7076" i="20" s="1"/>
  <c r="M1859" i="20"/>
  <c r="N1859" i="20" s="1"/>
  <c r="M2754" i="20"/>
  <c r="M7077" i="20"/>
  <c r="M7078" i="20"/>
  <c r="M1166" i="20"/>
  <c r="N1166" i="20" s="1"/>
  <c r="M1167" i="20"/>
  <c r="M1168" i="20"/>
  <c r="M1169" i="20"/>
  <c r="M4967" i="20"/>
  <c r="N4967" i="20" s="1"/>
  <c r="M3459" i="20"/>
  <c r="N3459" i="20" s="1"/>
  <c r="M4968" i="20"/>
  <c r="N4968" i="20" s="1"/>
  <c r="M1170" i="20"/>
  <c r="N1170" i="20" s="1"/>
  <c r="M1171" i="20"/>
  <c r="N1171" i="20" s="1"/>
  <c r="M1172" i="20"/>
  <c r="N1172" i="20" s="1"/>
  <c r="M1173" i="20"/>
  <c r="N1173" i="20" s="1"/>
  <c r="M7359" i="20"/>
  <c r="N7359" i="20" s="1"/>
  <c r="M2793" i="20"/>
  <c r="N2793" i="20" s="1"/>
  <c r="M7360" i="20"/>
  <c r="N7360" i="20" s="1"/>
  <c r="M7079" i="20"/>
  <c r="N7079" i="20" s="1"/>
  <c r="M7361" i="20"/>
  <c r="N7361" i="20" s="1"/>
  <c r="M7080" i="20"/>
  <c r="N7080" i="20" s="1"/>
  <c r="M7362" i="20"/>
  <c r="N7362" i="20" s="1"/>
  <c r="M2435" i="20"/>
  <c r="N2435" i="20" s="1"/>
  <c r="M7363" i="20"/>
  <c r="M7081" i="20"/>
  <c r="M7082" i="20"/>
  <c r="M3209" i="20"/>
  <c r="M7083" i="20"/>
  <c r="M2513" i="20"/>
  <c r="M3033" i="20"/>
  <c r="M6166" i="20"/>
  <c r="N6166" i="20" s="1"/>
  <c r="M3828" i="20"/>
  <c r="N3828" i="20" s="1"/>
  <c r="M1397" i="20"/>
  <c r="M452" i="20"/>
  <c r="N452" i="20" s="1"/>
  <c r="M3829" i="20"/>
  <c r="N3829" i="20" s="1"/>
  <c r="M3830" i="20"/>
  <c r="N3830" i="20" s="1"/>
  <c r="M3831" i="20"/>
  <c r="N3831" i="20" s="1"/>
  <c r="M2455" i="20"/>
  <c r="N2455" i="20" s="1"/>
  <c r="M5404" i="20"/>
  <c r="N5404" i="20" s="1"/>
  <c r="M5405" i="20"/>
  <c r="N5405" i="20" s="1"/>
  <c r="M7049" i="20"/>
  <c r="N7049" i="20" s="1"/>
  <c r="M7160" i="20"/>
  <c r="N7160" i="20" s="1"/>
  <c r="M562" i="20"/>
  <c r="N562" i="20" s="1"/>
  <c r="M563" i="20"/>
  <c r="N563" i="20" s="1"/>
  <c r="M564" i="20"/>
  <c r="N564" i="20" s="1"/>
  <c r="M565" i="20"/>
  <c r="M2761" i="20"/>
  <c r="M2762" i="20"/>
  <c r="M566" i="20"/>
  <c r="N566" i="20" s="1"/>
  <c r="M567" i="20"/>
  <c r="M5426" i="20"/>
  <c r="M5427" i="20"/>
  <c r="N5427" i="20" s="1"/>
  <c r="M5428" i="20"/>
  <c r="N5428" i="20" s="1"/>
  <c r="M5429" i="20"/>
  <c r="N5429" i="20" s="1"/>
  <c r="M5430" i="20"/>
  <c r="M2230" i="20"/>
  <c r="N2230" i="20" s="1"/>
  <c r="M2231" i="20"/>
  <c r="N2231" i="20" s="1"/>
  <c r="M6111" i="20"/>
  <c r="N6111" i="20" s="1"/>
  <c r="M4251" i="20"/>
  <c r="N4251" i="20" s="1"/>
  <c r="M4252" i="20"/>
  <c r="N4252" i="20" s="1"/>
  <c r="M4253" i="20"/>
  <c r="N4253" i="20" s="1"/>
  <c r="M4254" i="20"/>
  <c r="N4254" i="20" s="1"/>
  <c r="M4255" i="20"/>
  <c r="N4255" i="20" s="1"/>
  <c r="M5571" i="20"/>
  <c r="N5571" i="20" s="1"/>
  <c r="M5718" i="20"/>
  <c r="N5718" i="20" s="1"/>
  <c r="M5719" i="20"/>
  <c r="N5719" i="20" s="1"/>
  <c r="M6619" i="20"/>
  <c r="N6619" i="20" s="1"/>
  <c r="M2385" i="20"/>
  <c r="M2386" i="20"/>
  <c r="M2387" i="20"/>
  <c r="M2388" i="20"/>
  <c r="N2388" i="20" s="1"/>
  <c r="M5561" i="20"/>
  <c r="M3999" i="20"/>
  <c r="M5562" i="20"/>
  <c r="M5563" i="20"/>
  <c r="N5563" i="20" s="1"/>
  <c r="M5564" i="20"/>
  <c r="N5564" i="20" s="1"/>
  <c r="M4000" i="20"/>
  <c r="N4000" i="20" s="1"/>
  <c r="M5565" i="20"/>
  <c r="N5565" i="20" s="1"/>
  <c r="M2642" i="20"/>
  <c r="N2642" i="20" s="1"/>
  <c r="M4001" i="20"/>
  <c r="N4001" i="20" s="1"/>
  <c r="M2643" i="20"/>
  <c r="M4002" i="20"/>
  <c r="N4002" i="20" s="1"/>
  <c r="M2644" i="20"/>
  <c r="N2644" i="20" s="1"/>
  <c r="M2645" i="20"/>
  <c r="M5046" i="20"/>
  <c r="N5046" i="20" s="1"/>
  <c r="M5047" i="20"/>
  <c r="N5047" i="20" s="1"/>
  <c r="M5048" i="20"/>
  <c r="N5048" i="20" s="1"/>
  <c r="M5049" i="20"/>
  <c r="N5049" i="20" s="1"/>
  <c r="M5050" i="20"/>
  <c r="N5050" i="20" s="1"/>
  <c r="M749" i="20"/>
  <c r="M750" i="20"/>
  <c r="M680" i="20"/>
  <c r="M681" i="20"/>
  <c r="N681" i="20" s="1"/>
  <c r="M682" i="20"/>
  <c r="M842" i="20"/>
  <c r="M6222" i="20"/>
  <c r="M173" i="20"/>
  <c r="N173" i="20" s="1"/>
  <c r="M6223" i="20"/>
  <c r="N6223" i="20" s="1"/>
  <c r="M6224" i="20"/>
  <c r="N6224" i="20" s="1"/>
  <c r="M174" i="20"/>
  <c r="N174" i="20" s="1"/>
  <c r="M6225" i="20"/>
  <c r="N6225" i="20" s="1"/>
  <c r="M175" i="20"/>
  <c r="N175" i="20" s="1"/>
  <c r="M176" i="20"/>
  <c r="N176" i="20" s="1"/>
  <c r="M329" i="20"/>
  <c r="N329" i="20" s="1"/>
  <c r="M4385" i="20"/>
  <c r="N4385" i="20" s="1"/>
  <c r="M6364" i="20"/>
  <c r="N6364" i="20" s="1"/>
  <c r="M4386" i="20"/>
  <c r="N4386" i="20" s="1"/>
  <c r="M177" i="20"/>
  <c r="N177" i="20" s="1"/>
  <c r="M3287" i="20"/>
  <c r="N3287" i="20" s="1"/>
  <c r="M3288" i="20"/>
  <c r="N3288" i="20" s="1"/>
  <c r="M656" i="20"/>
  <c r="N656" i="20" s="1"/>
  <c r="M5631" i="20"/>
  <c r="M350" i="20"/>
  <c r="M3703" i="20"/>
  <c r="M2894" i="20"/>
  <c r="N2894" i="20" s="1"/>
  <c r="M7267" i="20"/>
  <c r="M7268" i="20"/>
  <c r="N7268" i="20" s="1"/>
  <c r="M7269" i="20"/>
  <c r="M2895" i="20"/>
  <c r="N2895" i="20" s="1"/>
  <c r="M7270" i="20"/>
  <c r="N7270" i="20" s="1"/>
  <c r="M2896" i="20"/>
  <c r="N2896" i="20" s="1"/>
  <c r="M7271" i="20"/>
  <c r="N7271" i="20" s="1"/>
  <c r="M2897" i="20"/>
  <c r="N2897" i="20" s="1"/>
  <c r="M2262" i="20"/>
  <c r="N2262" i="20" s="1"/>
  <c r="M2263" i="20"/>
  <c r="N2263" i="20" s="1"/>
  <c r="M2898" i="20"/>
  <c r="N2898" i="20" s="1"/>
  <c r="M2264" i="20"/>
  <c r="N2264" i="20" s="1"/>
  <c r="M2265" i="20"/>
  <c r="N2265" i="20" s="1"/>
  <c r="M2266" i="20"/>
  <c r="N2266" i="20" s="1"/>
  <c r="M2005" i="20"/>
  <c r="N2005" i="20" s="1"/>
  <c r="M2006" i="20"/>
  <c r="N2006" i="20" s="1"/>
  <c r="M936" i="20"/>
  <c r="N936" i="20" s="1"/>
  <c r="M937" i="20"/>
  <c r="N937" i="20" s="1"/>
  <c r="M938" i="20"/>
  <c r="M939" i="20"/>
  <c r="N939" i="20" s="1"/>
  <c r="M940" i="20"/>
  <c r="M2007" i="20"/>
  <c r="M4791" i="20"/>
  <c r="M5825" i="20"/>
  <c r="M5826" i="20"/>
  <c r="M6662" i="20"/>
  <c r="M3887" i="20"/>
  <c r="N3887" i="20" s="1"/>
  <c r="M3888" i="20"/>
  <c r="N3888" i="20" s="1"/>
  <c r="M6193" i="20"/>
  <c r="N6193" i="20" s="1"/>
  <c r="M3889" i="20"/>
  <c r="N3889" i="20" s="1"/>
  <c r="M3890" i="20"/>
  <c r="N3890" i="20" s="1"/>
  <c r="M6194" i="20"/>
  <c r="N6194" i="20" s="1"/>
  <c r="M6195" i="20"/>
  <c r="N6195" i="20" s="1"/>
  <c r="M6196" i="20"/>
  <c r="N6196" i="20" s="1"/>
  <c r="M6603" i="20"/>
  <c r="N6603" i="20" s="1"/>
  <c r="M829" i="20"/>
  <c r="N829" i="20" s="1"/>
  <c r="M6604" i="20"/>
  <c r="N6604" i="20" s="1"/>
  <c r="M6197" i="20"/>
  <c r="N6197" i="20" s="1"/>
  <c r="M6605" i="20"/>
  <c r="N6605" i="20" s="1"/>
  <c r="M249" i="20"/>
  <c r="N249" i="20" s="1"/>
  <c r="M6606" i="20"/>
  <c r="M1775" i="20"/>
  <c r="M1776" i="20"/>
  <c r="M1777" i="20"/>
  <c r="N1777" i="20" s="1"/>
  <c r="M1778" i="20"/>
  <c r="M1779" i="20"/>
  <c r="N1779" i="20" s="1"/>
  <c r="M6484" i="20"/>
  <c r="M2939" i="20"/>
  <c r="N2939" i="20" s="1"/>
  <c r="M6485" i="20"/>
  <c r="N6485" i="20" s="1"/>
  <c r="M2940" i="20"/>
  <c r="N2940" i="20" s="1"/>
  <c r="M2941" i="20"/>
  <c r="N2941" i="20" s="1"/>
  <c r="M2942" i="20"/>
  <c r="N2942" i="20" s="1"/>
  <c r="M2943" i="20"/>
  <c r="N2943" i="20" s="1"/>
  <c r="M7533" i="20"/>
  <c r="N7533" i="20" s="1"/>
  <c r="M3658" i="20"/>
  <c r="N3658" i="20" s="1"/>
  <c r="M3659" i="20"/>
  <c r="N3659" i="20" s="1"/>
  <c r="M3660" i="20"/>
  <c r="N3660" i="20" s="1"/>
  <c r="M3362" i="20"/>
  <c r="N3362" i="20" s="1"/>
  <c r="M3661" i="20"/>
  <c r="N3661" i="20" s="1"/>
  <c r="M7707" i="20"/>
  <c r="N7707" i="20" s="1"/>
  <c r="M3662" i="20"/>
  <c r="N3662" i="20" s="1"/>
  <c r="M7708" i="20"/>
  <c r="N7708" i="20" s="1"/>
  <c r="M7709" i="20"/>
  <c r="M7818" i="20"/>
  <c r="N7818" i="20" s="1"/>
  <c r="M2204" i="20"/>
  <c r="M7819" i="20"/>
  <c r="N7819" i="20" s="1"/>
  <c r="M2078" i="20"/>
  <c r="M7820" i="20"/>
  <c r="N7820" i="20" s="1"/>
  <c r="M2079" i="20"/>
  <c r="M7821" i="20"/>
  <c r="N7821" i="20" s="1"/>
  <c r="M2369" i="20"/>
  <c r="N2369" i="20" s="1"/>
  <c r="M1300" i="20"/>
  <c r="N1300" i="20" s="1"/>
  <c r="M2370" i="20"/>
  <c r="N2370" i="20" s="1"/>
  <c r="M2080" i="20"/>
  <c r="N2080" i="20" s="1"/>
  <c r="M2371" i="20"/>
  <c r="N2371" i="20" s="1"/>
  <c r="M1600" i="20"/>
  <c r="N1600" i="20" s="1"/>
  <c r="M2081" i="20"/>
  <c r="N2081" i="20" s="1"/>
  <c r="M2134" i="20"/>
  <c r="N2134" i="20" s="1"/>
  <c r="M2372" i="20"/>
  <c r="N2372" i="20" s="1"/>
  <c r="M2082" i="20"/>
  <c r="N2082" i="20" s="1"/>
  <c r="M1601" i="20"/>
  <c r="N1601" i="20" s="1"/>
  <c r="M2083" i="20"/>
  <c r="N2083" i="20" s="1"/>
  <c r="M2135" i="20"/>
  <c r="N2135" i="20" s="1"/>
  <c r="M7787" i="20"/>
  <c r="N7787" i="20" s="1"/>
  <c r="M2084" i="20"/>
  <c r="M7788" i="20"/>
  <c r="N7788" i="20" s="1"/>
  <c r="M1602" i="20"/>
  <c r="M2136" i="20"/>
  <c r="M7789" i="20"/>
  <c r="M2137" i="20"/>
  <c r="M7790" i="20"/>
  <c r="N7790" i="20" s="1"/>
  <c r="M1603" i="20"/>
  <c r="N1603" i="20" s="1"/>
  <c r="M7791" i="20"/>
  <c r="N7791" i="20" s="1"/>
  <c r="M5941" i="20"/>
  <c r="N5941" i="20" s="1"/>
  <c r="M2138" i="20"/>
  <c r="N2138" i="20" s="1"/>
  <c r="M5942" i="20"/>
  <c r="N5942" i="20" s="1"/>
  <c r="M1604" i="20"/>
  <c r="N1604" i="20" s="1"/>
  <c r="M4943" i="20"/>
  <c r="N4943" i="20" s="1"/>
  <c r="M7852" i="20"/>
  <c r="N7852" i="20" s="1"/>
  <c r="M3817" i="20"/>
  <c r="N3817" i="20" s="1"/>
  <c r="M3818" i="20"/>
  <c r="N3818" i="20" s="1"/>
  <c r="M3819" i="20"/>
  <c r="N3819" i="20" s="1"/>
  <c r="M7334" i="20"/>
  <c r="N7334" i="20" s="1"/>
  <c r="M7335" i="20"/>
  <c r="N7335" i="20" s="1"/>
  <c r="M7467" i="20"/>
  <c r="N7467" i="20" s="1"/>
  <c r="M6429" i="20"/>
  <c r="N6429" i="20" s="1"/>
  <c r="M5209" i="20"/>
  <c r="M977" i="20"/>
  <c r="M7381" i="20"/>
  <c r="M7382" i="20"/>
  <c r="N7382" i="20" s="1"/>
  <c r="M7383" i="20"/>
  <c r="M3065" i="20"/>
  <c r="M6216" i="20"/>
  <c r="M6217" i="20"/>
  <c r="M1913" i="20"/>
  <c r="N1913" i="20" s="1"/>
  <c r="M7384" i="20"/>
  <c r="M2840" i="20"/>
  <c r="N2840" i="20" s="1"/>
  <c r="M7506" i="20"/>
  <c r="N7506" i="20" s="1"/>
  <c r="M7507" i="20"/>
  <c r="N7507" i="20" s="1"/>
  <c r="M5391" i="20"/>
  <c r="N5391" i="20" s="1"/>
  <c r="M2335" i="20"/>
  <c r="N2335" i="20" s="1"/>
  <c r="M2336" i="20"/>
  <c r="N2336" i="20" s="1"/>
  <c r="M4426" i="20"/>
  <c r="N4426" i="20" s="1"/>
  <c r="M4427" i="20"/>
  <c r="N4427" i="20" s="1"/>
  <c r="M4428" i="20"/>
  <c r="N4428" i="20" s="1"/>
  <c r="M4429" i="20"/>
  <c r="N4429" i="20" s="1"/>
  <c r="M4430" i="20"/>
  <c r="N4430" i="20" s="1"/>
  <c r="M1401" i="20"/>
  <c r="N1401" i="20" s="1"/>
  <c r="M2008" i="20"/>
  <c r="M5625" i="20"/>
  <c r="M5626" i="20"/>
  <c r="M2009" i="20"/>
  <c r="M6505" i="20"/>
  <c r="M2010" i="20"/>
  <c r="N2010" i="20" s="1"/>
  <c r="M2350" i="20"/>
  <c r="M2351" i="20"/>
  <c r="N2351" i="20" s="1"/>
  <c r="M7192" i="20"/>
  <c r="N7192" i="20" s="1"/>
  <c r="M7193" i="20"/>
  <c r="N7193" i="20" s="1"/>
  <c r="M636" i="20"/>
  <c r="N636" i="20" s="1"/>
  <c r="M7194" i="20"/>
  <c r="N7194" i="20" s="1"/>
  <c r="M7195" i="20"/>
  <c r="N7195" i="20" s="1"/>
  <c r="M6625" i="20"/>
  <c r="N6625" i="20" s="1"/>
  <c r="M1593" i="20"/>
  <c r="N1593" i="20" s="1"/>
  <c r="M6626" i="20"/>
  <c r="N6626" i="20" s="1"/>
  <c r="M6627" i="20"/>
  <c r="N6627" i="20" s="1"/>
  <c r="M6628" i="20"/>
  <c r="N6628" i="20" s="1"/>
  <c r="M6629" i="20"/>
  <c r="N6629" i="20" s="1"/>
  <c r="M1815" i="20"/>
  <c r="N1815" i="20" s="1"/>
  <c r="M1638" i="20"/>
  <c r="N1638" i="20" s="1"/>
  <c r="M1639" i="20"/>
  <c r="N1639" i="20" s="1"/>
  <c r="M81" i="20"/>
  <c r="M5964" i="20"/>
  <c r="M82" i="20"/>
  <c r="M5965" i="20"/>
  <c r="N5965" i="20" s="1"/>
  <c r="M6328" i="20"/>
  <c r="M6329" i="20"/>
  <c r="M6001" i="20"/>
  <c r="M6330" i="20"/>
  <c r="M6331" i="20"/>
  <c r="N6331" i="20" s="1"/>
  <c r="M4802" i="20"/>
  <c r="N4802" i="20" s="1"/>
  <c r="M5325" i="20"/>
  <c r="N5325" i="20" s="1"/>
  <c r="M5326" i="20"/>
  <c r="N5326" i="20" s="1"/>
  <c r="M5906" i="20"/>
  <c r="N5906" i="20" s="1"/>
  <c r="M95" i="20"/>
  <c r="N95" i="20" s="1"/>
  <c r="M5907" i="20"/>
  <c r="N5907" i="20" s="1"/>
  <c r="M96" i="20"/>
  <c r="N96" i="20" s="1"/>
  <c r="M734" i="20"/>
  <c r="N734" i="20" s="1"/>
  <c r="M1560" i="20"/>
  <c r="N1560" i="20" s="1"/>
  <c r="M3912" i="20"/>
  <c r="N3912" i="20" s="1"/>
  <c r="M4884" i="20"/>
  <c r="N4884" i="20" s="1"/>
  <c r="M97" i="20"/>
  <c r="N97" i="20" s="1"/>
  <c r="M735" i="20"/>
  <c r="N735" i="20" s="1"/>
  <c r="M5327" i="20"/>
  <c r="M3628" i="20"/>
  <c r="M2103" i="20"/>
  <c r="M2104" i="20"/>
  <c r="N2104" i="20" s="1"/>
  <c r="M3469" i="20"/>
  <c r="M2105" i="20"/>
  <c r="N2105" i="20" s="1"/>
  <c r="M736" i="20"/>
  <c r="M3470" i="20"/>
  <c r="N3470" i="20" s="1"/>
  <c r="M737" i="20"/>
  <c r="N737" i="20" s="1"/>
  <c r="M3632" i="20"/>
  <c r="N3632" i="20" s="1"/>
  <c r="M3471" i="20"/>
  <c r="N3471" i="20" s="1"/>
  <c r="M738" i="20"/>
  <c r="N738" i="20" s="1"/>
  <c r="M3472" i="20"/>
  <c r="N3472" i="20" s="1"/>
  <c r="M1438" i="20"/>
  <c r="N1438" i="20" s="1"/>
  <c r="M2106" i="20"/>
  <c r="N2106" i="20" s="1"/>
  <c r="M6677" i="20"/>
  <c r="N6677" i="20" s="1"/>
  <c r="M2107" i="20"/>
  <c r="N2107" i="20" s="1"/>
  <c r="M6678" i="20"/>
  <c r="N6678" i="20" s="1"/>
  <c r="M6679" i="20"/>
  <c r="N6679" i="20" s="1"/>
  <c r="M3473" i="20"/>
  <c r="N3473" i="20" s="1"/>
  <c r="M3474" i="20"/>
  <c r="N3474" i="20" s="1"/>
  <c r="M6680" i="20"/>
  <c r="N6680" i="20" s="1"/>
  <c r="M3633" i="20"/>
  <c r="M434" i="20"/>
  <c r="M435" i="20"/>
  <c r="M3634" i="20"/>
  <c r="N3634" i="20" s="1"/>
  <c r="M2566" i="20"/>
  <c r="M436" i="20"/>
  <c r="M3034" i="20"/>
  <c r="M2567" i="20"/>
  <c r="M2568" i="20"/>
  <c r="N2568" i="20" s="1"/>
  <c r="M2569" i="20"/>
  <c r="N2569" i="20" s="1"/>
  <c r="M2570" i="20"/>
  <c r="N2570" i="20" s="1"/>
  <c r="M124" i="20"/>
  <c r="N124" i="20" s="1"/>
  <c r="M956" i="20"/>
  <c r="N956" i="20" s="1"/>
  <c r="M957" i="20"/>
  <c r="M958" i="20"/>
  <c r="N958" i="20" s="1"/>
  <c r="M959" i="20"/>
  <c r="N959" i="20" s="1"/>
  <c r="M437" i="20"/>
  <c r="N437" i="20" s="1"/>
  <c r="M960" i="20"/>
  <c r="N960" i="20" s="1"/>
  <c r="M1439" i="20"/>
  <c r="N1439" i="20" s="1"/>
  <c r="M438" i="20"/>
  <c r="N438" i="20" s="1"/>
  <c r="M2844" i="20"/>
  <c r="N2844" i="20" s="1"/>
  <c r="M1440" i="20"/>
  <c r="N1440" i="20" s="1"/>
  <c r="M6902" i="20"/>
  <c r="M2845" i="20"/>
  <c r="M2846" i="20"/>
  <c r="M6903" i="20"/>
  <c r="N6903" i="20" s="1"/>
  <c r="M6904" i="20"/>
  <c r="M1441" i="20"/>
  <c r="M6905" i="20"/>
  <c r="M2861" i="20"/>
  <c r="N2861" i="20" s="1"/>
  <c r="M2862" i="20"/>
  <c r="M2763" i="20"/>
  <c r="N2763" i="20" s="1"/>
  <c r="M2863" i="20"/>
  <c r="N2863" i="20" s="1"/>
  <c r="M6018" i="20"/>
  <c r="N6018" i="20" s="1"/>
  <c r="M2847" i="20"/>
  <c r="N2847" i="20" s="1"/>
  <c r="M6019" i="20"/>
  <c r="N6019" i="20" s="1"/>
  <c r="M2864" i="20"/>
  <c r="N2864" i="20" s="1"/>
  <c r="M2865" i="20"/>
  <c r="N2865" i="20" s="1"/>
  <c r="M5450" i="20"/>
  <c r="N5450" i="20" s="1"/>
  <c r="M5451" i="20"/>
  <c r="N5451" i="20" s="1"/>
  <c r="M5452" i="20"/>
  <c r="N5452" i="20" s="1"/>
  <c r="M1072" i="20"/>
  <c r="N1072" i="20" s="1"/>
  <c r="M5453" i="20"/>
  <c r="N5453" i="20" s="1"/>
  <c r="M1073" i="20"/>
  <c r="N1073" i="20" s="1"/>
  <c r="M7699" i="20"/>
  <c r="M6318" i="20"/>
  <c r="M7700" i="20"/>
  <c r="M3309" i="20"/>
  <c r="M6319" i="20"/>
  <c r="M4151" i="20"/>
  <c r="M3310" i="20"/>
  <c r="M236" i="20"/>
  <c r="N236" i="20" s="1"/>
  <c r="M3311" i="20"/>
  <c r="N3311" i="20" s="1"/>
  <c r="M308" i="20"/>
  <c r="N308" i="20" s="1"/>
  <c r="M5454" i="20"/>
  <c r="N5454" i="20" s="1"/>
  <c r="M3312" i="20"/>
  <c r="N3312" i="20" s="1"/>
  <c r="M1074" i="20"/>
  <c r="N1074" i="20" s="1"/>
  <c r="M7199" i="20"/>
  <c r="N7199" i="20" s="1"/>
  <c r="M3313" i="20"/>
  <c r="N3313" i="20" s="1"/>
  <c r="M1075" i="20"/>
  <c r="N1075" i="20" s="1"/>
  <c r="M7200" i="20"/>
  <c r="N7200" i="20" s="1"/>
  <c r="M7201" i="20"/>
  <c r="N7201" i="20" s="1"/>
  <c r="M1076" i="20"/>
  <c r="N1076" i="20" s="1"/>
  <c r="M7202" i="20"/>
  <c r="N7202" i="20" s="1"/>
  <c r="M1256" i="20"/>
  <c r="N1256" i="20" s="1"/>
  <c r="M7203" i="20"/>
  <c r="N7203" i="20" s="1"/>
  <c r="M660" i="20"/>
  <c r="M1077" i="20"/>
  <c r="M4933" i="20"/>
  <c r="M4934" i="20"/>
  <c r="M7326" i="20"/>
  <c r="M661" i="20"/>
  <c r="M484" i="20"/>
  <c r="M2626" i="20"/>
  <c r="M1478" i="20"/>
  <c r="N1478" i="20" s="1"/>
  <c r="M485" i="20"/>
  <c r="N485" i="20" s="1"/>
  <c r="M2627" i="20"/>
  <c r="N2627" i="20" s="1"/>
  <c r="M7236" i="20"/>
  <c r="N7236" i="20" s="1"/>
  <c r="M486" i="20"/>
  <c r="N486" i="20" s="1"/>
  <c r="M487" i="20"/>
  <c r="N487" i="20" s="1"/>
  <c r="M7237" i="20"/>
  <c r="N7237" i="20" s="1"/>
  <c r="M488" i="20"/>
  <c r="N488" i="20" s="1"/>
  <c r="M7238" i="20"/>
  <c r="N7238" i="20" s="1"/>
  <c r="M6471" i="20"/>
  <c r="N6471" i="20" s="1"/>
  <c r="M3353" i="20"/>
  <c r="N3353" i="20" s="1"/>
  <c r="M6472" i="20"/>
  <c r="N6472" i="20" s="1"/>
  <c r="M6473" i="20"/>
  <c r="N6473" i="20" s="1"/>
  <c r="M3354" i="20"/>
  <c r="N3354" i="20" s="1"/>
  <c r="M6734" i="20"/>
  <c r="M6735" i="20"/>
  <c r="M478" i="20"/>
  <c r="M6736" i="20"/>
  <c r="N6736" i="20" s="1"/>
  <c r="M7239" i="20"/>
  <c r="M6737" i="20"/>
  <c r="N6737" i="20" s="1"/>
  <c r="M516" i="20"/>
  <c r="M4357" i="20"/>
  <c r="N4357" i="20" s="1"/>
  <c r="M1968" i="20"/>
  <c r="N1968" i="20" s="1"/>
  <c r="M1969" i="20"/>
  <c r="N1969" i="20" s="1"/>
  <c r="M6738" i="20"/>
  <c r="N6738" i="20" s="1"/>
  <c r="M4358" i="20"/>
  <c r="N4358" i="20" s="1"/>
  <c r="M1970" i="20"/>
  <c r="N1970" i="20" s="1"/>
  <c r="M6739" i="20"/>
  <c r="N6739" i="20" s="1"/>
  <c r="M1971" i="20"/>
  <c r="N1971" i="20" s="1"/>
  <c r="M4359" i="20"/>
  <c r="N4359" i="20" s="1"/>
  <c r="M6740" i="20"/>
  <c r="N6740" i="20" s="1"/>
  <c r="M1972" i="20"/>
  <c r="N1972" i="20" s="1"/>
  <c r="M517" i="20"/>
  <c r="N517" i="20" s="1"/>
  <c r="M6741" i="20"/>
  <c r="N6741" i="20" s="1"/>
  <c r="M6742" i="20"/>
  <c r="N6742" i="20" s="1"/>
  <c r="M6743" i="20"/>
  <c r="N6743" i="20" s="1"/>
  <c r="M6744" i="20"/>
  <c r="M6523" i="20"/>
  <c r="M7565" i="20"/>
  <c r="M6524" i="20"/>
  <c r="N6524" i="20" s="1"/>
  <c r="M7566" i="20"/>
  <c r="M6525" i="20"/>
  <c r="N6525" i="20" s="1"/>
  <c r="M3635" i="20"/>
  <c r="M6526" i="20"/>
  <c r="N6526" i="20" s="1"/>
  <c r="M1799" i="20"/>
  <c r="N1799" i="20" s="1"/>
  <c r="M5285" i="20"/>
  <c r="N5285" i="20" s="1"/>
  <c r="M6527" i="20"/>
  <c r="N6527" i="20" s="1"/>
  <c r="M253" i="20"/>
  <c r="M5286" i="20"/>
  <c r="N5286" i="20" s="1"/>
  <c r="M254" i="20"/>
  <c r="M5287" i="20"/>
  <c r="N5287" i="20" s="1"/>
  <c r="M255" i="20"/>
  <c r="N255" i="20" s="1"/>
  <c r="M2359" i="20"/>
  <c r="N2359" i="20" s="1"/>
  <c r="M256" i="20"/>
  <c r="N256" i="20" s="1"/>
  <c r="M2360" i="20"/>
  <c r="N2360" i="20" s="1"/>
  <c r="M1674" i="20"/>
  <c r="N1674" i="20" s="1"/>
  <c r="M5288" i="20"/>
  <c r="N5288" i="20" s="1"/>
  <c r="M257" i="20"/>
  <c r="N257" i="20" s="1"/>
  <c r="M1675" i="20"/>
  <c r="M1676" i="20"/>
  <c r="M5289" i="20"/>
  <c r="M1677" i="20"/>
  <c r="M5290" i="20"/>
  <c r="M1678" i="20"/>
  <c r="M1132" i="20"/>
  <c r="N1132" i="20" s="1"/>
  <c r="M4342" i="20"/>
  <c r="N4342" i="20" s="1"/>
  <c r="M6767" i="20"/>
  <c r="N6767" i="20" s="1"/>
  <c r="M6768" i="20"/>
  <c r="N6768" i="20" s="1"/>
  <c r="M4343" i="20"/>
  <c r="N4343" i="20" s="1"/>
  <c r="M1133" i="20"/>
  <c r="N1133" i="20" s="1"/>
  <c r="M4344" i="20"/>
  <c r="N4344" i="20" s="1"/>
  <c r="M4345" i="20"/>
  <c r="N4345" i="20" s="1"/>
  <c r="M1134" i="20"/>
  <c r="N1134" i="20" s="1"/>
  <c r="M3856" i="20"/>
  <c r="N3856" i="20" s="1"/>
  <c r="M3857" i="20"/>
  <c r="N3857" i="20" s="1"/>
  <c r="M2240" i="20"/>
  <c r="N2240" i="20" s="1"/>
  <c r="M1135" i="20"/>
  <c r="N1135" i="20" s="1"/>
  <c r="M3858" i="20"/>
  <c r="N3858" i="20" s="1"/>
  <c r="M3859" i="20"/>
  <c r="N3859" i="20" s="1"/>
  <c r="M6059" i="20"/>
  <c r="N6059" i="20" s="1"/>
  <c r="M1136" i="20"/>
  <c r="M6918" i="20"/>
  <c r="M6919" i="20"/>
  <c r="M1137" i="20"/>
  <c r="N1137" i="20" s="1"/>
  <c r="M6920" i="20"/>
  <c r="M1138" i="20"/>
  <c r="M6921" i="20"/>
  <c r="M1139" i="20"/>
  <c r="N1139" i="20" s="1"/>
  <c r="M6922" i="20"/>
  <c r="N6922" i="20" s="1"/>
  <c r="M6769" i="20"/>
  <c r="N6769" i="20" s="1"/>
  <c r="M2241" i="20"/>
  <c r="N2241" i="20" s="1"/>
  <c r="M6770" i="20"/>
  <c r="N6770" i="20" s="1"/>
  <c r="M2242" i="20"/>
  <c r="N2242" i="20" s="1"/>
  <c r="M5943" i="20"/>
  <c r="N5943" i="20" s="1"/>
  <c r="M3192" i="20"/>
  <c r="N3192" i="20" s="1"/>
  <c r="M5063" i="20"/>
  <c r="N5063" i="20" s="1"/>
  <c r="M3193" i="20"/>
  <c r="N3193" i="20" s="1"/>
  <c r="M5064" i="20"/>
  <c r="N5064" i="20" s="1"/>
  <c r="M1989" i="20"/>
  <c r="N1989" i="20" s="1"/>
  <c r="M5065" i="20"/>
  <c r="N5065" i="20" s="1"/>
  <c r="M5111" i="20"/>
  <c r="N5111" i="20" s="1"/>
  <c r="M3194" i="20"/>
  <c r="N3194" i="20" s="1"/>
  <c r="M1125" i="20"/>
  <c r="M5066" i="20"/>
  <c r="M5112" i="20"/>
  <c r="M5113" i="20"/>
  <c r="M1349" i="20"/>
  <c r="M1350" i="20"/>
  <c r="M6266" i="20"/>
  <c r="N6266" i="20" s="1"/>
  <c r="M5114" i="20"/>
  <c r="M6267" i="20"/>
  <c r="M5115" i="20"/>
  <c r="N5115" i="20" s="1"/>
  <c r="M6268" i="20"/>
  <c r="N6268" i="20" s="1"/>
  <c r="M4683" i="20"/>
  <c r="N4683" i="20" s="1"/>
  <c r="M6269" i="20"/>
  <c r="M3059" i="20"/>
  <c r="N3059" i="20" s="1"/>
  <c r="M3060" i="20"/>
  <c r="N3060" i="20" s="1"/>
  <c r="M4743" i="20"/>
  <c r="N4743" i="20" s="1"/>
  <c r="M7534" i="20"/>
  <c r="N7534" i="20" s="1"/>
  <c r="M4744" i="20"/>
  <c r="N4744" i="20" s="1"/>
  <c r="M4745" i="20"/>
  <c r="N4745" i="20" s="1"/>
  <c r="M7535" i="20"/>
  <c r="N7535" i="20" s="1"/>
  <c r="M4746" i="20"/>
  <c r="N4746" i="20" s="1"/>
  <c r="M7536" i="20"/>
  <c r="N7536" i="20" s="1"/>
  <c r="M7537" i="20"/>
  <c r="M7538" i="20"/>
  <c r="M6392" i="20"/>
  <c r="N6392" i="20" s="1"/>
  <c r="M7539" i="20"/>
  <c r="N7539" i="20" s="1"/>
  <c r="M7540" i="20"/>
  <c r="M6393" i="20"/>
  <c r="M6394" i="20"/>
  <c r="M2538" i="20"/>
  <c r="N2538" i="20" s="1"/>
  <c r="M2539" i="20"/>
  <c r="N2539" i="20" s="1"/>
  <c r="M1292" i="20"/>
  <c r="N1292" i="20" s="1"/>
  <c r="M5477" i="20"/>
  <c r="N5477" i="20" s="1"/>
  <c r="M3873" i="20"/>
  <c r="N3873" i="20" s="1"/>
  <c r="M3874" i="20"/>
  <c r="N3874" i="20" s="1"/>
  <c r="M3875" i="20"/>
  <c r="N3875" i="20" s="1"/>
  <c r="M3876" i="20"/>
  <c r="N3876" i="20" s="1"/>
  <c r="M2549" i="20"/>
  <c r="N2549" i="20" s="1"/>
  <c r="M2550" i="20"/>
  <c r="N2550" i="20" s="1"/>
  <c r="M3812" i="20"/>
  <c r="N3812" i="20" s="1"/>
  <c r="M2551" i="20"/>
  <c r="N2551" i="20" s="1"/>
  <c r="M1692" i="20"/>
  <c r="N1692" i="20" s="1"/>
  <c r="M1693" i="20"/>
  <c r="N1693" i="20" s="1"/>
  <c r="M139" i="20"/>
  <c r="N139" i="20" s="1"/>
  <c r="M3298" i="20"/>
  <c r="M140" i="20"/>
  <c r="M141" i="20"/>
  <c r="M1293" i="20"/>
  <c r="N1293" i="20" s="1"/>
  <c r="M811" i="20"/>
  <c r="M1183" i="20"/>
  <c r="M1184" i="20"/>
  <c r="M1185" i="20"/>
  <c r="M1186" i="20"/>
  <c r="N1186" i="20" s="1"/>
  <c r="M1187" i="20"/>
  <c r="N1187" i="20" s="1"/>
  <c r="M1188" i="20"/>
  <c r="N1188" i="20" s="1"/>
  <c r="M1189" i="20"/>
  <c r="N1189" i="20" s="1"/>
  <c r="M7626" i="20"/>
  <c r="N7626" i="20" s="1"/>
  <c r="M3299" i="20"/>
  <c r="N3299" i="20" s="1"/>
  <c r="M7627" i="20"/>
  <c r="N7627" i="20" s="1"/>
  <c r="M3300" i="20"/>
  <c r="N3300" i="20" s="1"/>
  <c r="M7628" i="20"/>
  <c r="N7628" i="20" s="1"/>
  <c r="M7629" i="20"/>
  <c r="N7629" i="20" s="1"/>
  <c r="M7630" i="20"/>
  <c r="N7630" i="20" s="1"/>
  <c r="M6293" i="20"/>
  <c r="N6293" i="20" s="1"/>
  <c r="M6294" i="20"/>
  <c r="N6294" i="20" s="1"/>
  <c r="M6431" i="20"/>
  <c r="N6431" i="20" s="1"/>
  <c r="M6295" i="20"/>
  <c r="M6296" i="20"/>
  <c r="M5164" i="20"/>
  <c r="M2982" i="20"/>
  <c r="N2982" i="20" s="1"/>
  <c r="M4205" i="20"/>
  <c r="M5975" i="20"/>
  <c r="N5975" i="20" s="1"/>
  <c r="M6297" i="20"/>
  <c r="M5165" i="20"/>
  <c r="N5165" i="20" s="1"/>
  <c r="M4206" i="20"/>
  <c r="N4206" i="20" s="1"/>
  <c r="M5976" i="20"/>
  <c r="N5976" i="20" s="1"/>
  <c r="M2337" i="20"/>
  <c r="N2337" i="20" s="1"/>
  <c r="M7027" i="20"/>
  <c r="N7027" i="20" s="1"/>
  <c r="M7028" i="20"/>
  <c r="N7028" i="20" s="1"/>
  <c r="M5977" i="20"/>
  <c r="N5977" i="20" s="1"/>
  <c r="M5978" i="20"/>
  <c r="N5978" i="20" s="1"/>
  <c r="M2338" i="20"/>
  <c r="N2338" i="20" s="1"/>
  <c r="M7029" i="20"/>
  <c r="N7029" i="20" s="1"/>
  <c r="M5979" i="20"/>
  <c r="N5979" i="20" s="1"/>
  <c r="M2339" i="20"/>
  <c r="N2339" i="20" s="1"/>
  <c r="M7030" i="20"/>
  <c r="N7030" i="20" s="1"/>
  <c r="M751" i="20"/>
  <c r="N751" i="20" s="1"/>
  <c r="M1216" i="20"/>
  <c r="N1216" i="20" s="1"/>
  <c r="M6916" i="20"/>
  <c r="M3543" i="20"/>
  <c r="M3544" i="20"/>
  <c r="M752" i="20"/>
  <c r="M3545" i="20"/>
  <c r="N3545" i="20" s="1"/>
  <c r="M753" i="20"/>
  <c r="N753" i="20" s="1"/>
  <c r="M3546" i="20"/>
  <c r="N3546" i="20" s="1"/>
  <c r="M3547" i="20"/>
  <c r="N3547" i="20" s="1"/>
  <c r="M3548" i="20"/>
  <c r="N3548" i="20" s="1"/>
  <c r="M3009" i="20"/>
  <c r="N3009" i="20" s="1"/>
  <c r="M3010" i="20"/>
  <c r="N3010" i="20" s="1"/>
  <c r="M6090" i="20"/>
  <c r="N6090" i="20" s="1"/>
  <c r="M3011" i="20"/>
  <c r="N3011" i="20" s="1"/>
  <c r="M3012" i="20"/>
  <c r="N3012" i="20" s="1"/>
  <c r="M3013" i="20"/>
  <c r="N3013" i="20" s="1"/>
  <c r="M754" i="20"/>
  <c r="N754" i="20" s="1"/>
  <c r="M7682" i="20"/>
  <c r="N7682" i="20" s="1"/>
  <c r="M214" i="20"/>
  <c r="N214" i="20" s="1"/>
  <c r="M215" i="20"/>
  <c r="N215" i="20" s="1"/>
  <c r="M4576" i="20"/>
  <c r="N4576" i="20" s="1"/>
  <c r="M7834" i="20"/>
  <c r="N7834" i="20" s="1"/>
  <c r="M4577" i="20"/>
  <c r="N4577" i="20" s="1"/>
  <c r="M4578" i="20"/>
  <c r="M7155" i="20"/>
  <c r="M1803" i="20"/>
  <c r="M1804" i="20"/>
  <c r="N1804" i="20" s="1"/>
  <c r="M1805" i="20"/>
  <c r="M1806" i="20"/>
  <c r="M7765" i="20"/>
  <c r="M1807" i="20"/>
  <c r="M7766" i="20"/>
  <c r="N7766" i="20" s="1"/>
  <c r="M2963" i="20"/>
  <c r="N2963" i="20" s="1"/>
  <c r="M7767" i="20"/>
  <c r="N7767" i="20" s="1"/>
  <c r="M1808" i="20"/>
  <c r="N1808" i="20" s="1"/>
  <c r="M7768" i="20"/>
  <c r="N7768" i="20" s="1"/>
  <c r="M2964" i="20"/>
  <c r="M7769" i="20"/>
  <c r="N7769" i="20" s="1"/>
  <c r="M7071" i="20"/>
  <c r="N7071" i="20" s="1"/>
  <c r="M2965" i="20"/>
  <c r="N2965" i="20" s="1"/>
  <c r="M2966" i="20"/>
  <c r="N2966" i="20" s="1"/>
  <c r="M281" i="20"/>
  <c r="N281" i="20" s="1"/>
  <c r="M2967" i="20"/>
  <c r="N2967" i="20" s="1"/>
  <c r="M4270" i="20"/>
  <c r="N4270" i="20" s="1"/>
  <c r="M5540" i="20"/>
  <c r="N5540" i="20" s="1"/>
  <c r="M5541" i="20"/>
  <c r="M1809" i="20"/>
  <c r="M5542" i="20"/>
  <c r="M282" i="20"/>
  <c r="M3753" i="20"/>
  <c r="M5543" i="20"/>
  <c r="N5543" i="20" s="1"/>
  <c r="M283" i="20"/>
  <c r="N283" i="20" s="1"/>
  <c r="M5544" i="20"/>
  <c r="N5544" i="20" s="1"/>
  <c r="M3754" i="20"/>
  <c r="N3754" i="20" s="1"/>
  <c r="M284" i="20"/>
  <c r="N284" i="20" s="1"/>
  <c r="M3755" i="20"/>
  <c r="N3755" i="20" s="1"/>
  <c r="M2968" i="20"/>
  <c r="N2968" i="20" s="1"/>
  <c r="M3756" i="20"/>
  <c r="N3756" i="20" s="1"/>
  <c r="M285" i="20"/>
  <c r="M286" i="20"/>
  <c r="N286" i="20" s="1"/>
  <c r="M3757" i="20"/>
  <c r="N3757" i="20" s="1"/>
  <c r="M926" i="20"/>
  <c r="N926" i="20" s="1"/>
  <c r="M4271" i="20"/>
  <c r="N4271" i="20" s="1"/>
  <c r="M3679" i="20"/>
  <c r="N3679" i="20" s="1"/>
  <c r="M3680" i="20"/>
  <c r="N3680" i="20" s="1"/>
  <c r="M3681" i="20"/>
  <c r="N3681" i="20" s="1"/>
  <c r="M3682" i="20"/>
  <c r="N3682" i="20" s="1"/>
  <c r="M927" i="20"/>
  <c r="M3683" i="20"/>
  <c r="M4542" i="20"/>
  <c r="M928" i="20"/>
  <c r="M929" i="20"/>
  <c r="N929" i="20" s="1"/>
  <c r="M608" i="20"/>
  <c r="N608" i="20" s="1"/>
  <c r="M4543" i="20"/>
  <c r="N4543" i="20" s="1"/>
  <c r="M4544" i="20"/>
  <c r="N4544" i="20" s="1"/>
  <c r="M609" i="20"/>
  <c r="N609" i="20" s="1"/>
  <c r="M930" i="20"/>
  <c r="N930" i="20" s="1"/>
  <c r="M7477" i="20"/>
  <c r="N7477" i="20" s="1"/>
  <c r="M610" i="20"/>
  <c r="N610" i="20" s="1"/>
  <c r="M4146" i="20"/>
  <c r="N4146" i="20" s="1"/>
  <c r="M4545" i="20"/>
  <c r="N4545" i="20" s="1"/>
  <c r="M5729" i="20"/>
  <c r="N5729" i="20" s="1"/>
  <c r="M4546" i="20"/>
  <c r="N4546" i="20" s="1"/>
  <c r="M5730" i="20"/>
  <c r="N5730" i="20" s="1"/>
  <c r="M611" i="20"/>
  <c r="N611" i="20" s="1"/>
  <c r="M931" i="20"/>
  <c r="N931" i="20" s="1"/>
  <c r="M4547" i="20"/>
  <c r="N4547" i="20" s="1"/>
  <c r="M6100" i="20"/>
  <c r="N6100" i="20" s="1"/>
  <c r="M5731" i="20"/>
  <c r="N5731" i="20" s="1"/>
  <c r="M5349" i="20"/>
  <c r="M612" i="20"/>
  <c r="M5350" i="20"/>
  <c r="M5351" i="20"/>
  <c r="M7478" i="20"/>
  <c r="M5732" i="20"/>
  <c r="M3439" i="20"/>
  <c r="M5352" i="20"/>
  <c r="M5733" i="20"/>
  <c r="N5733" i="20" s="1"/>
  <c r="M5353" i="20"/>
  <c r="N5353" i="20" s="1"/>
  <c r="M3440" i="20"/>
  <c r="N3440" i="20" s="1"/>
  <c r="M3441" i="20"/>
  <c r="N3441" i="20" s="1"/>
  <c r="M7172" i="20"/>
  <c r="N7172" i="20" s="1"/>
  <c r="M7173" i="20"/>
  <c r="M3442" i="20"/>
  <c r="N3442" i="20" s="1"/>
  <c r="M7174" i="20"/>
  <c r="N7174" i="20" s="1"/>
  <c r="M5490" i="20"/>
  <c r="N5490" i="20" s="1"/>
  <c r="M3942" i="20"/>
  <c r="N3942" i="20" s="1"/>
  <c r="M3943" i="20"/>
  <c r="N3943" i="20" s="1"/>
  <c r="M6048" i="20"/>
  <c r="N6048" i="20" s="1"/>
  <c r="M3944" i="20"/>
  <c r="N3944" i="20" s="1"/>
  <c r="M6443" i="20"/>
  <c r="N6443" i="20" s="1"/>
  <c r="M6049" i="20"/>
  <c r="M3945" i="20"/>
  <c r="N3945" i="20" s="1"/>
  <c r="M3946" i="20"/>
  <c r="N3946" i="20" s="1"/>
  <c r="M1765" i="20"/>
  <c r="N1765" i="20" s="1"/>
  <c r="M6050" i="20"/>
  <c r="M3947" i="20"/>
  <c r="M3443" i="20"/>
  <c r="N3443" i="20" s="1"/>
  <c r="M1766" i="20"/>
  <c r="N1766" i="20" s="1"/>
  <c r="M3948" i="20"/>
  <c r="N3948" i="20" s="1"/>
  <c r="M3127" i="20"/>
  <c r="N3127" i="20" s="1"/>
  <c r="M788" i="20"/>
  <c r="N788" i="20" s="1"/>
  <c r="M3128" i="20"/>
  <c r="N3128" i="20" s="1"/>
  <c r="M789" i="20"/>
  <c r="N789" i="20" s="1"/>
  <c r="M3129" i="20"/>
  <c r="N3129" i="20" s="1"/>
  <c r="M3130" i="20"/>
  <c r="N3130" i="20" s="1"/>
  <c r="M790" i="20"/>
  <c r="N790" i="20" s="1"/>
  <c r="M3131" i="20"/>
  <c r="N3131" i="20" s="1"/>
  <c r="M4982" i="20"/>
  <c r="N4982" i="20" s="1"/>
  <c r="M4356" i="20"/>
  <c r="N4356" i="20" s="1"/>
  <c r="M5266" i="20"/>
  <c r="N5266" i="20" s="1"/>
  <c r="M5267" i="20"/>
  <c r="N5267" i="20" s="1"/>
  <c r="M4909" i="20"/>
  <c r="N4909" i="20" s="1"/>
  <c r="M4910" i="20"/>
  <c r="M6131" i="20"/>
  <c r="M4911" i="20"/>
  <c r="M4912" i="20"/>
  <c r="N4912" i="20" s="1"/>
  <c r="M2727" i="20"/>
  <c r="M4913" i="20"/>
  <c r="M6132" i="20"/>
  <c r="M2728" i="20"/>
  <c r="N2728" i="20" s="1"/>
  <c r="M4914" i="20"/>
  <c r="N4914" i="20" s="1"/>
  <c r="M2618" i="20"/>
  <c r="N2618" i="20" s="1"/>
  <c r="M6133" i="20"/>
  <c r="N6133" i="20" s="1"/>
  <c r="M6134" i="20"/>
  <c r="N6134" i="20" s="1"/>
  <c r="M6135" i="20"/>
  <c r="N6135" i="20" s="1"/>
  <c r="M1442" i="20"/>
  <c r="N1442" i="20" s="1"/>
  <c r="M6959" i="20"/>
  <c r="N6959" i="20" s="1"/>
  <c r="M7053" i="20"/>
  <c r="N7053" i="20" s="1"/>
  <c r="M5128" i="20"/>
  <c r="N5128" i="20" s="1"/>
  <c r="M6136" i="20"/>
  <c r="N6136" i="20" s="1"/>
  <c r="M5129" i="20"/>
  <c r="N5129" i="20" s="1"/>
  <c r="M6486" i="20"/>
  <c r="N6486" i="20" s="1"/>
  <c r="M7054" i="20"/>
  <c r="N7054" i="20" s="1"/>
  <c r="M6960" i="20"/>
  <c r="N6960" i="20" s="1"/>
  <c r="M5130" i="20"/>
  <c r="M6961" i="20"/>
  <c r="M6962" i="20"/>
  <c r="M6487" i="20"/>
  <c r="M4122" i="20"/>
  <c r="M7055" i="20"/>
  <c r="M6816" i="20"/>
  <c r="M7056" i="20"/>
  <c r="M6817" i="20"/>
  <c r="N6817" i="20" s="1"/>
  <c r="M4123" i="20"/>
  <c r="N4123" i="20" s="1"/>
  <c r="M6963" i="20"/>
  <c r="N6963" i="20" s="1"/>
  <c r="M6818" i="20"/>
  <c r="N6818" i="20" s="1"/>
  <c r="M4861" i="20"/>
  <c r="N4861" i="20" s="1"/>
  <c r="M4340" i="20"/>
  <c r="N4340" i="20" s="1"/>
  <c r="M6964" i="20"/>
  <c r="N6964" i="20" s="1"/>
  <c r="M4341" i="20"/>
  <c r="N4341" i="20" s="1"/>
  <c r="M1871" i="20"/>
  <c r="N1871" i="20" s="1"/>
  <c r="M4862" i="20"/>
  <c r="N4862" i="20" s="1"/>
  <c r="M4124" i="20"/>
  <c r="N4124" i="20" s="1"/>
  <c r="M4125" i="20"/>
  <c r="N4125" i="20" s="1"/>
  <c r="M843" i="20"/>
  <c r="N843" i="20" s="1"/>
  <c r="M1872" i="20"/>
  <c r="N1872" i="20" s="1"/>
  <c r="M7057" i="20"/>
  <c r="M844" i="20"/>
  <c r="N844" i="20" s="1"/>
  <c r="M1873" i="20"/>
  <c r="M1874" i="20"/>
  <c r="M4126" i="20"/>
  <c r="M7058" i="20"/>
  <c r="M845" i="20"/>
  <c r="N845" i="20" s="1"/>
  <c r="M5635" i="20"/>
  <c r="N5635" i="20" s="1"/>
  <c r="M5636" i="20"/>
  <c r="N5636" i="20" s="1"/>
  <c r="M1875" i="20"/>
  <c r="N1875" i="20" s="1"/>
  <c r="M6586" i="20"/>
  <c r="N6586" i="20" s="1"/>
  <c r="M4863" i="20"/>
  <c r="N4863" i="20" s="1"/>
  <c r="M6587" i="20"/>
  <c r="N6587" i="20" s="1"/>
  <c r="M5268" i="20"/>
  <c r="M846" i="20"/>
  <c r="N846" i="20" s="1"/>
  <c r="M784" i="20"/>
  <c r="N784" i="20" s="1"/>
  <c r="M5269" i="20"/>
  <c r="N5269" i="20" s="1"/>
  <c r="M785" i="20"/>
  <c r="N785" i="20" s="1"/>
  <c r="M5131" i="20"/>
  <c r="N5131" i="20" s="1"/>
  <c r="M2915" i="20"/>
  <c r="N2915" i="20" s="1"/>
  <c r="M3074" i="20"/>
  <c r="N3074" i="20" s="1"/>
  <c r="M7592" i="20"/>
  <c r="N7592" i="20" s="1"/>
  <c r="M5132" i="20"/>
  <c r="M5305" i="20"/>
  <c r="M7593" i="20"/>
  <c r="M5306" i="20"/>
  <c r="M5307" i="20"/>
  <c r="M5308" i="20"/>
  <c r="M5309" i="20"/>
  <c r="N5309" i="20" s="1"/>
  <c r="M6020" i="20"/>
  <c r="N6020" i="20" s="1"/>
  <c r="M6284" i="20"/>
  <c r="N6284" i="20" s="1"/>
  <c r="M6285" i="20"/>
  <c r="N6285" i="20" s="1"/>
  <c r="M6021" i="20"/>
  <c r="N6021" i="20" s="1"/>
  <c r="M791" i="20"/>
  <c r="N791" i="20" s="1"/>
  <c r="M2930" i="20"/>
  <c r="N2930" i="20" s="1"/>
  <c r="M3184" i="20"/>
  <c r="N3184" i="20" s="1"/>
  <c r="M2931" i="20"/>
  <c r="N2931" i="20" s="1"/>
  <c r="M669" i="20"/>
  <c r="N669" i="20" s="1"/>
  <c r="M670" i="20"/>
  <c r="N670" i="20" s="1"/>
  <c r="M1709" i="20"/>
  <c r="N1709" i="20" s="1"/>
  <c r="M2277" i="20"/>
  <c r="N2277" i="20" s="1"/>
  <c r="M1001" i="20"/>
  <c r="N1001" i="20" s="1"/>
  <c r="M2278" i="20"/>
  <c r="N2278" i="20" s="1"/>
  <c r="M2279" i="20"/>
  <c r="N2279" i="20" s="1"/>
  <c r="M1002" i="20"/>
  <c r="M4308" i="20"/>
  <c r="M2280" i="20"/>
  <c r="M1003" i="20"/>
  <c r="M4309" i="20"/>
  <c r="M2281" i="20"/>
  <c r="M2741" i="20"/>
  <c r="N2741" i="20" s="1"/>
  <c r="M6906" i="20"/>
  <c r="N6906" i="20" s="1"/>
  <c r="M4310" i="20"/>
  <c r="N4310" i="20" s="1"/>
  <c r="M12" i="20"/>
  <c r="N12" i="20" s="1"/>
  <c r="M13" i="20"/>
  <c r="N13" i="20" s="1"/>
  <c r="M4311" i="20"/>
  <c r="N4311" i="20" s="1"/>
  <c r="M3188" i="20"/>
  <c r="N3188" i="20" s="1"/>
  <c r="M4312" i="20"/>
  <c r="N4312" i="20" s="1"/>
  <c r="M7604" i="20"/>
  <c r="N7604" i="20" s="1"/>
  <c r="M7605" i="20"/>
  <c r="N7605" i="20" s="1"/>
  <c r="M4864" i="20"/>
  <c r="N4864" i="20" s="1"/>
  <c r="M7606" i="20"/>
  <c r="N7606" i="20" s="1"/>
  <c r="M7607" i="20"/>
  <c r="N7607" i="20" s="1"/>
  <c r="M1710" i="20"/>
  <c r="N1710" i="20" s="1"/>
  <c r="M4786" i="20"/>
  <c r="N4786" i="20" s="1"/>
  <c r="M7608" i="20"/>
  <c r="N7608" i="20" s="1"/>
  <c r="M14" i="20"/>
  <c r="M15" i="20"/>
  <c r="M16" i="20"/>
  <c r="M1711" i="20"/>
  <c r="M1640" i="20"/>
  <c r="M6178" i="20"/>
  <c r="M5003" i="20"/>
  <c r="N5003" i="20" s="1"/>
  <c r="M4608" i="20"/>
  <c r="N4608" i="20" s="1"/>
  <c r="M6179" i="20"/>
  <c r="N6179" i="20" s="1"/>
  <c r="M6180" i="20"/>
  <c r="N6180" i="20" s="1"/>
  <c r="M1641" i="20"/>
  <c r="N1641" i="20" s="1"/>
  <c r="M4609" i="20"/>
  <c r="N4609" i="20" s="1"/>
  <c r="M2321" i="20"/>
  <c r="N2321" i="20" s="1"/>
  <c r="M5210" i="20"/>
  <c r="N5210" i="20" s="1"/>
  <c r="M4610" i="20"/>
  <c r="N4610" i="20" s="1"/>
  <c r="M2297" i="20"/>
  <c r="N2297" i="20" s="1"/>
  <c r="M6181" i="20"/>
  <c r="N6181" i="20" s="1"/>
  <c r="M3366" i="20"/>
  <c r="N3366" i="20" s="1"/>
  <c r="M5211" i="20"/>
  <c r="N5211" i="20" s="1"/>
  <c r="M1414" i="20"/>
  <c r="N1414" i="20" s="1"/>
  <c r="M6783" i="20"/>
  <c r="N6783" i="20" s="1"/>
  <c r="M2298" i="20"/>
  <c r="N2298" i="20" s="1"/>
  <c r="M3367" i="20"/>
  <c r="M3368" i="20"/>
  <c r="M3369" i="20"/>
  <c r="M5004" i="20"/>
  <c r="M3370" i="20"/>
  <c r="M6182" i="20"/>
  <c r="M5212" i="20"/>
  <c r="N5212" i="20" s="1"/>
  <c r="M3371" i="20"/>
  <c r="N3371" i="20" s="1"/>
  <c r="M3372" i="20"/>
  <c r="N3372" i="20" s="1"/>
  <c r="M5213" i="20"/>
  <c r="N5213" i="20" s="1"/>
  <c r="M5005" i="20"/>
  <c r="N5005" i="20" s="1"/>
  <c r="M3373" i="20"/>
  <c r="N3373" i="20" s="1"/>
  <c r="M1656" i="20"/>
  <c r="N1656" i="20" s="1"/>
  <c r="M5006" i="20"/>
  <c r="N5006" i="20" s="1"/>
  <c r="M1657" i="20"/>
  <c r="N1657" i="20" s="1"/>
  <c r="M5214" i="20"/>
  <c r="N5214" i="20" s="1"/>
  <c r="M3905" i="20"/>
  <c r="N3905" i="20" s="1"/>
  <c r="M4374" i="20"/>
  <c r="N4374" i="20" s="1"/>
  <c r="M1658" i="20"/>
  <c r="N1658" i="20" s="1"/>
  <c r="M1659" i="20"/>
  <c r="N1659" i="20" s="1"/>
  <c r="M5024" i="20"/>
  <c r="N5024" i="20" s="1"/>
  <c r="M4420" i="20"/>
  <c r="N4420" i="20" s="1"/>
  <c r="M1406" i="20"/>
  <c r="M1660" i="20"/>
  <c r="M5025" i="20"/>
  <c r="N5025" i="20" s="1"/>
  <c r="M2158" i="20"/>
  <c r="M5026" i="20"/>
  <c r="M2159" i="20"/>
  <c r="N2159" i="20" s="1"/>
  <c r="M2160" i="20"/>
  <c r="M3223" i="20"/>
  <c r="N3223" i="20" s="1"/>
  <c r="M2161" i="20"/>
  <c r="N2161" i="20" s="1"/>
  <c r="M1661" i="20"/>
  <c r="M7429" i="20"/>
  <c r="M2162" i="20"/>
  <c r="M7430" i="20"/>
  <c r="M5094" i="20"/>
  <c r="M5095" i="20"/>
  <c r="N5095" i="20" s="1"/>
  <c r="M5096" i="20"/>
  <c r="N5096" i="20" s="1"/>
  <c r="M1619" i="20"/>
  <c r="N1619" i="20" s="1"/>
  <c r="M5097" i="20"/>
  <c r="N5097" i="20" s="1"/>
  <c r="M3416" i="20"/>
  <c r="N3416" i="20" s="1"/>
  <c r="M5098" i="20"/>
  <c r="N5098" i="20" s="1"/>
  <c r="M4899" i="20"/>
  <c r="N4899" i="20" s="1"/>
  <c r="M2794" i="20"/>
  <c r="N2794" i="20" s="1"/>
  <c r="M7411" i="20"/>
  <c r="M2795" i="20"/>
  <c r="M2529" i="20"/>
  <c r="M6373" i="20"/>
  <c r="N6373" i="20" s="1"/>
  <c r="M2530" i="20"/>
  <c r="M1642" i="20"/>
  <c r="N1642" i="20" s="1"/>
  <c r="M6663" i="20"/>
  <c r="N6663" i="20" s="1"/>
  <c r="M6664" i="20"/>
  <c r="M3617" i="20"/>
  <c r="N3617" i="20" s="1"/>
  <c r="M6665" i="20"/>
  <c r="N6665" i="20" s="1"/>
  <c r="M6830" i="20"/>
  <c r="N6830" i="20" s="1"/>
  <c r="M6666" i="20"/>
  <c r="N6666" i="20" s="1"/>
  <c r="M50" i="20"/>
  <c r="N50" i="20" s="1"/>
  <c r="M5668" i="20"/>
  <c r="N5668" i="20" s="1"/>
  <c r="M4775" i="20"/>
  <c r="N4775" i="20" s="1"/>
  <c r="M51" i="20"/>
  <c r="N51" i="20" s="1"/>
  <c r="M6667" i="20"/>
  <c r="N6667" i="20" s="1"/>
  <c r="M4900" i="20"/>
  <c r="N4900" i="20" s="1"/>
  <c r="M6831" i="20"/>
  <c r="N6831" i="20" s="1"/>
  <c r="M52" i="20"/>
  <c r="N52" i="20" s="1"/>
  <c r="M3704" i="20"/>
  <c r="N3704" i="20" s="1"/>
  <c r="M7865" i="20"/>
  <c r="N7865" i="20" s="1"/>
  <c r="M53" i="20"/>
  <c r="M54" i="20"/>
  <c r="N54" i="20" s="1"/>
  <c r="M1093" i="20"/>
  <c r="M4054" i="20"/>
  <c r="M2858" i="20"/>
  <c r="M1094" i="20"/>
  <c r="N1094" i="20" s="1"/>
  <c r="M4055" i="20"/>
  <c r="N4055" i="20" s="1"/>
  <c r="M1095" i="20"/>
  <c r="N1095" i="20" s="1"/>
  <c r="M2587" i="20"/>
  <c r="N2587" i="20" s="1"/>
  <c r="M4056" i="20"/>
  <c r="N4056" i="20" s="1"/>
  <c r="M7710" i="20"/>
  <c r="N7710" i="20" s="1"/>
  <c r="M4057" i="20"/>
  <c r="N4057" i="20" s="1"/>
  <c r="M1096" i="20"/>
  <c r="N1096" i="20" s="1"/>
  <c r="M4058" i="20"/>
  <c r="N4058" i="20" s="1"/>
  <c r="M55" i="20"/>
  <c r="N55" i="20" s="1"/>
  <c r="M2977" i="20"/>
  <c r="N2977" i="20" s="1"/>
  <c r="M6645" i="20"/>
  <c r="N6645" i="20" s="1"/>
  <c r="M3080" i="20"/>
  <c r="N3080" i="20" s="1"/>
  <c r="M6646" i="20"/>
  <c r="N6646" i="20" s="1"/>
  <c r="M375" i="20"/>
  <c r="N375" i="20" s="1"/>
  <c r="M5786" i="20"/>
  <c r="N5786" i="20" s="1"/>
  <c r="M6647" i="20"/>
  <c r="N6647" i="20" s="1"/>
  <c r="M1028" i="20"/>
  <c r="M1736" i="20"/>
  <c r="M1620" i="20"/>
  <c r="M1029" i="20"/>
  <c r="N1029" i="20" s="1"/>
  <c r="M6648" i="20"/>
  <c r="M1737" i="20"/>
  <c r="M1030" i="20"/>
  <c r="M1621" i="20"/>
  <c r="N1621" i="20" s="1"/>
  <c r="M1738" i="20"/>
  <c r="N1738" i="20" s="1"/>
  <c r="M4461" i="20"/>
  <c r="N4461" i="20" s="1"/>
  <c r="M1031" i="20"/>
  <c r="N1031" i="20" s="1"/>
  <c r="M1563" i="20"/>
  <c r="N1563" i="20" s="1"/>
  <c r="M1622" i="20"/>
  <c r="N1622" i="20" s="1"/>
  <c r="M1739" i="20"/>
  <c r="N1739" i="20" s="1"/>
  <c r="M5790" i="20"/>
  <c r="N5790" i="20" s="1"/>
  <c r="M1564" i="20"/>
  <c r="N1564" i="20" s="1"/>
  <c r="M1032" i="20"/>
  <c r="N1032" i="20" s="1"/>
  <c r="M1740" i="20"/>
  <c r="N1740" i="20" s="1"/>
  <c r="M1033" i="20"/>
  <c r="N1033" i="20" s="1"/>
  <c r="M1565" i="20"/>
  <c r="N1565" i="20" s="1"/>
  <c r="M1034" i="20"/>
  <c r="N1034" i="20" s="1"/>
  <c r="M2407" i="20"/>
  <c r="N2407" i="20" s="1"/>
  <c r="M6447" i="20"/>
  <c r="M1206" i="20"/>
  <c r="M3175" i="20"/>
  <c r="M2408" i="20"/>
  <c r="N2408" i="20" s="1"/>
  <c r="M1566" i="20"/>
  <c r="M3598" i="20"/>
  <c r="M6448" i="20"/>
  <c r="M1567" i="20"/>
  <c r="N1567" i="20" s="1"/>
  <c r="M4563" i="20"/>
  <c r="N4563" i="20" s="1"/>
  <c r="M2436" i="20"/>
  <c r="M6449" i="20"/>
  <c r="N6449" i="20" s="1"/>
  <c r="M6361" i="20"/>
  <c r="N6361" i="20" s="1"/>
  <c r="M2437" i="20"/>
  <c r="N2437" i="20" s="1"/>
  <c r="M5797" i="20"/>
  <c r="N5797" i="20" s="1"/>
  <c r="M70" i="20"/>
  <c r="N70" i="20" s="1"/>
  <c r="M4564" i="20"/>
  <c r="N4564" i="20" s="1"/>
  <c r="M71" i="20"/>
  <c r="N71" i="20" s="1"/>
  <c r="M72" i="20"/>
  <c r="N72" i="20" s="1"/>
  <c r="M4565" i="20"/>
  <c r="N4565" i="20" s="1"/>
  <c r="M2312" i="20"/>
  <c r="N2312" i="20" s="1"/>
  <c r="M3314" i="20"/>
  <c r="N3314" i="20" s="1"/>
  <c r="M7350" i="20"/>
  <c r="N7350" i="20" s="1"/>
  <c r="M6977" i="20"/>
  <c r="M5655" i="20"/>
  <c r="N5655" i="20" s="1"/>
  <c r="M6978" i="20"/>
  <c r="M588" i="20"/>
  <c r="N588" i="20" s="1"/>
  <c r="M3119" i="20"/>
  <c r="M589" i="20"/>
  <c r="N589" i="20" s="1"/>
  <c r="M4280" i="20"/>
  <c r="M6979" i="20"/>
  <c r="M3120" i="20"/>
  <c r="N3120" i="20" s="1"/>
  <c r="M6351" i="20"/>
  <c r="N6351" i="20" s="1"/>
  <c r="M4281" i="20"/>
  <c r="N4281" i="20" s="1"/>
  <c r="M6980" i="20"/>
  <c r="N6980" i="20" s="1"/>
  <c r="M6029" i="20"/>
  <c r="N6029" i="20" s="1"/>
  <c r="M590" i="20"/>
  <c r="N590" i="20" s="1"/>
  <c r="M6981" i="20"/>
  <c r="N6981" i="20" s="1"/>
  <c r="M3335" i="20"/>
  <c r="N3335" i="20" s="1"/>
  <c r="M591" i="20"/>
  <c r="N591" i="20" s="1"/>
  <c r="M6030" i="20"/>
  <c r="N6030" i="20" s="1"/>
  <c r="M7135" i="20"/>
  <c r="N7135" i="20" s="1"/>
  <c r="M2804" i="20"/>
  <c r="N2804" i="20" s="1"/>
  <c r="M4590" i="20"/>
  <c r="N4590" i="20" s="1"/>
  <c r="M7136" i="20"/>
  <c r="N7136" i="20" s="1"/>
  <c r="M6031" i="20"/>
  <c r="M3336" i="20"/>
  <c r="M5574" i="20"/>
  <c r="M592" i="20"/>
  <c r="N592" i="20" s="1"/>
  <c r="M7137" i="20"/>
  <c r="M2805" i="20"/>
  <c r="M3534" i="20"/>
  <c r="M5575" i="20"/>
  <c r="M6937" i="20"/>
  <c r="N6937" i="20" s="1"/>
  <c r="M5194" i="20"/>
  <c r="N5194" i="20" s="1"/>
  <c r="M1942" i="20"/>
  <c r="N1942" i="20" s="1"/>
  <c r="M7138" i="20"/>
  <c r="M1943" i="20"/>
  <c r="M1585" i="20"/>
  <c r="N1585" i="20" s="1"/>
  <c r="M1647" i="20"/>
  <c r="N1647" i="20" s="1"/>
  <c r="M7139" i="20"/>
  <c r="N7139" i="20" s="1"/>
  <c r="M1586" i="20"/>
  <c r="N1586" i="20" s="1"/>
  <c r="M5576" i="20"/>
  <c r="N5576" i="20" s="1"/>
  <c r="M3113" i="20"/>
  <c r="N3113" i="20" s="1"/>
  <c r="M5301" i="20"/>
  <c r="N5301" i="20" s="1"/>
  <c r="M2688" i="20"/>
  <c r="N2688" i="20" s="1"/>
  <c r="M5447" i="20"/>
  <c r="N5447" i="20" s="1"/>
  <c r="M195" i="20"/>
  <c r="M2689" i="20"/>
  <c r="M593" i="20"/>
  <c r="N593" i="20" s="1"/>
  <c r="M1469" i="20"/>
  <c r="N1469" i="20" s="1"/>
  <c r="M1470" i="20"/>
  <c r="M196" i="20"/>
  <c r="N196" i="20" s="1"/>
  <c r="M2690" i="20"/>
  <c r="N2690" i="20" s="1"/>
  <c r="M2691" i="20"/>
  <c r="N2691" i="20" s="1"/>
  <c r="M197" i="20"/>
  <c r="N197" i="20" s="1"/>
  <c r="M555" i="20"/>
  <c r="N555" i="20" s="1"/>
  <c r="M198" i="20"/>
  <c r="N198" i="20" s="1"/>
  <c r="M5172" i="20"/>
  <c r="N5172" i="20" s="1"/>
  <c r="M5173" i="20"/>
  <c r="N5173" i="20" s="1"/>
  <c r="M376" i="20"/>
  <c r="N376" i="20" s="1"/>
  <c r="M1232" i="20"/>
  <c r="N1232" i="20" s="1"/>
  <c r="M6572" i="20"/>
  <c r="N6572" i="20" s="1"/>
  <c r="M5174" i="20"/>
  <c r="N5174" i="20" s="1"/>
  <c r="M2692" i="20"/>
  <c r="N2692" i="20" s="1"/>
  <c r="M2784" i="20"/>
  <c r="N2784" i="20" s="1"/>
  <c r="M1233" i="20"/>
  <c r="N1233" i="20" s="1"/>
  <c r="M6573" i="20"/>
  <c r="N6573" i="20" s="1"/>
  <c r="M1234" i="20"/>
  <c r="N1234" i="20" s="1"/>
  <c r="M4267" i="20"/>
  <c r="M5834" i="20"/>
  <c r="M1235" i="20"/>
  <c r="M4704" i="20"/>
  <c r="N4704" i="20" s="1"/>
  <c r="M1236" i="20"/>
  <c r="M6167" i="20"/>
  <c r="N6167" i="20" s="1"/>
  <c r="M6116" i="20"/>
  <c r="M1419" i="20"/>
  <c r="N1419" i="20" s="1"/>
  <c r="M1420" i="20"/>
  <c r="N1420" i="20" s="1"/>
  <c r="M335" i="20"/>
  <c r="N335" i="20" s="1"/>
  <c r="M1837" i="20"/>
  <c r="N1837" i="20" s="1"/>
  <c r="M1421" i="20"/>
  <c r="N1421" i="20" s="1"/>
  <c r="M336" i="20"/>
  <c r="N336" i="20" s="1"/>
  <c r="M1705" i="20"/>
  <c r="N1705" i="20" s="1"/>
  <c r="M1838" i="20"/>
  <c r="N1838" i="20" s="1"/>
  <c r="M1422" i="20"/>
  <c r="N1422" i="20" s="1"/>
  <c r="M337" i="20"/>
  <c r="N337" i="20" s="1"/>
  <c r="M1423" i="20"/>
  <c r="N1423" i="20" s="1"/>
  <c r="M7412" i="20"/>
  <c r="N7412" i="20" s="1"/>
  <c r="M1839" i="20"/>
  <c r="N1839" i="20" s="1"/>
  <c r="M5338" i="20"/>
  <c r="N5338" i="20" s="1"/>
  <c r="M5591" i="20"/>
  <c r="N5591" i="20" s="1"/>
  <c r="M7413" i="20"/>
  <c r="M6069" i="20"/>
  <c r="M1840" i="20"/>
  <c r="M5339" i="20"/>
  <c r="N5339" i="20" s="1"/>
  <c r="M4325" i="20"/>
  <c r="M7489" i="20"/>
  <c r="M5592" i="20"/>
  <c r="N5592" i="20" s="1"/>
  <c r="M7414" i="20"/>
  <c r="N7414" i="20" s="1"/>
  <c r="M6070" i="20"/>
  <c r="M1841" i="20"/>
  <c r="N1841" i="20" s="1"/>
  <c r="M5340" i="20"/>
  <c r="N5340" i="20" s="1"/>
  <c r="M5593" i="20"/>
  <c r="N5593" i="20" s="1"/>
  <c r="M6071" i="20"/>
  <c r="N6071" i="20" s="1"/>
  <c r="M5341" i="20"/>
  <c r="N5341" i="20" s="1"/>
  <c r="M7415" i="20"/>
  <c r="N7415" i="20" s="1"/>
  <c r="M1220" i="20"/>
  <c r="N1220" i="20" s="1"/>
  <c r="M6072" i="20"/>
  <c r="N6072" i="20" s="1"/>
  <c r="M160" i="20"/>
  <c r="N160" i="20" s="1"/>
  <c r="M5594" i="20"/>
  <c r="N5594" i="20" s="1"/>
  <c r="M7416" i="20"/>
  <c r="N7416" i="20" s="1"/>
  <c r="M1221" i="20"/>
  <c r="N1221" i="20" s="1"/>
  <c r="M3521" i="20"/>
  <c r="N3521" i="20" s="1"/>
  <c r="M6073" i="20"/>
  <c r="M5342" i="20"/>
  <c r="M161" i="20"/>
  <c r="M5595" i="20"/>
  <c r="M3272" i="20"/>
  <c r="M3273" i="20"/>
  <c r="M3522" i="20"/>
  <c r="M3274" i="20"/>
  <c r="M3988" i="20"/>
  <c r="N3988" i="20" s="1"/>
  <c r="M3989" i="20"/>
  <c r="N3989" i="20" s="1"/>
  <c r="M5612" i="20"/>
  <c r="N5612" i="20" s="1"/>
  <c r="M3990" i="20"/>
  <c r="N3990" i="20" s="1"/>
  <c r="M5798" i="20"/>
  <c r="N5798" i="20" s="1"/>
  <c r="M5799" i="20"/>
  <c r="N5799" i="20" s="1"/>
  <c r="M544" i="20"/>
  <c r="N544" i="20" s="1"/>
  <c r="M5800" i="20"/>
  <c r="N5800" i="20" s="1"/>
  <c r="M5372" i="20"/>
  <c r="N5372" i="20" s="1"/>
  <c r="M274" i="20"/>
  <c r="N274" i="20" s="1"/>
  <c r="M1944" i="20"/>
  <c r="N1944" i="20" s="1"/>
  <c r="M5613" i="20"/>
  <c r="N5613" i="20" s="1"/>
  <c r="M5373" i="20"/>
  <c r="N5373" i="20" s="1"/>
  <c r="M1945" i="20"/>
  <c r="N1945" i="20" s="1"/>
  <c r="M5374" i="20"/>
  <c r="M1946" i="20"/>
  <c r="N1946" i="20" s="1"/>
  <c r="M6148" i="20"/>
  <c r="M1798" i="20"/>
  <c r="N1798" i="20" s="1"/>
  <c r="M7838" i="20"/>
  <c r="M3646" i="20"/>
  <c r="M7839" i="20"/>
  <c r="N7839" i="20" s="1"/>
  <c r="M4472" i="20"/>
  <c r="M4473" i="20"/>
  <c r="M2905" i="20"/>
  <c r="N2905" i="20" s="1"/>
  <c r="M4422" i="20"/>
  <c r="N4422" i="20" s="1"/>
  <c r="M4474" i="20"/>
  <c r="N4474" i="20" s="1"/>
  <c r="M2416" i="20"/>
  <c r="N2416" i="20" s="1"/>
  <c r="M7724" i="20"/>
  <c r="N7724" i="20" s="1"/>
  <c r="M4475" i="20"/>
  <c r="N4475" i="20" s="1"/>
  <c r="M1454" i="20"/>
  <c r="N1454" i="20" s="1"/>
  <c r="M4476" i="20"/>
  <c r="N4476" i="20" s="1"/>
  <c r="M7725" i="20"/>
  <c r="N7725" i="20" s="1"/>
  <c r="M5621" i="20"/>
  <c r="N5621" i="20" s="1"/>
  <c r="M987" i="20"/>
  <c r="N987" i="20" s="1"/>
  <c r="M2176" i="20"/>
  <c r="N2176" i="20" s="1"/>
  <c r="M6763" i="20"/>
  <c r="N6763" i="20" s="1"/>
  <c r="M3189" i="20"/>
  <c r="M3237" i="20"/>
  <c r="M1370" i="20"/>
  <c r="M3775" i="20"/>
  <c r="N3775" i="20" s="1"/>
  <c r="M988" i="20"/>
  <c r="M7726" i="20"/>
  <c r="N7726" i="20" s="1"/>
  <c r="M6263" i="20"/>
  <c r="N6263" i="20" s="1"/>
  <c r="M3776" i="20"/>
  <c r="N3776" i="20" s="1"/>
  <c r="M3406" i="20"/>
  <c r="N3406" i="20" s="1"/>
  <c r="M989" i="20"/>
  <c r="N989" i="20" s="1"/>
  <c r="M3777" i="20"/>
  <c r="N3777" i="20" s="1"/>
  <c r="M3407" i="20"/>
  <c r="N3407" i="20" s="1"/>
  <c r="M3778" i="20"/>
  <c r="N3778" i="20" s="1"/>
  <c r="M3577" i="20"/>
  <c r="N3577" i="20" s="1"/>
  <c r="M3779" i="20"/>
  <c r="N3779" i="20" s="1"/>
  <c r="M3238" i="20"/>
  <c r="N3238" i="20" s="1"/>
  <c r="M3578" i="20"/>
  <c r="N3578" i="20" s="1"/>
  <c r="M3780" i="20"/>
  <c r="N3780" i="20" s="1"/>
  <c r="M7858" i="20"/>
  <c r="N7858" i="20" s="1"/>
  <c r="M3781" i="20"/>
  <c r="N3781" i="20" s="1"/>
  <c r="M3579" i="20"/>
  <c r="N3579" i="20" s="1"/>
  <c r="M169" i="20"/>
  <c r="N169" i="20" s="1"/>
  <c r="M3782" i="20"/>
  <c r="M1341" i="20"/>
  <c r="M6082" i="20"/>
  <c r="M4512" i="20"/>
  <c r="M7338" i="20"/>
  <c r="M4513" i="20"/>
  <c r="M4514" i="20"/>
  <c r="N4514" i="20" s="1"/>
  <c r="M2831" i="20"/>
  <c r="N2831" i="20" s="1"/>
  <c r="M2832" i="20"/>
  <c r="N2832" i="20" s="1"/>
  <c r="M355" i="20"/>
  <c r="N355" i="20" s="1"/>
  <c r="M7492" i="20"/>
  <c r="N7492" i="20" s="1"/>
  <c r="M356" i="20"/>
  <c r="N356" i="20" s="1"/>
  <c r="M7740" i="20"/>
  <c r="M7313" i="20"/>
  <c r="M7741" i="20"/>
  <c r="N7741" i="20" s="1"/>
  <c r="M800" i="20"/>
  <c r="N800" i="20" s="1"/>
  <c r="M6091" i="20"/>
  <c r="N6091" i="20" s="1"/>
  <c r="M831" i="20"/>
  <c r="N831" i="20" s="1"/>
  <c r="M888" i="20"/>
  <c r="N888" i="20" s="1"/>
  <c r="M7314" i="20"/>
  <c r="N7314" i="20" s="1"/>
  <c r="M801" i="20"/>
  <c r="N801" i="20" s="1"/>
  <c r="M832" i="20"/>
  <c r="N832" i="20" s="1"/>
  <c r="M6092" i="20"/>
  <c r="M802" i="20"/>
  <c r="M1525" i="20"/>
  <c r="M7693" i="20"/>
  <c r="N7693" i="20" s="1"/>
  <c r="M1526" i="20"/>
  <c r="M5752" i="20"/>
  <c r="N5752" i="20" s="1"/>
  <c r="M889" i="20"/>
  <c r="N889" i="20" s="1"/>
  <c r="M5753" i="20"/>
  <c r="N5753" i="20" s="1"/>
  <c r="M2877" i="20"/>
  <c r="N2877" i="20" s="1"/>
  <c r="M5754" i="20"/>
  <c r="N5754" i="20" s="1"/>
  <c r="M1527" i="20"/>
  <c r="N1527" i="20" s="1"/>
  <c r="M5755" i="20"/>
  <c r="N5755" i="20" s="1"/>
  <c r="M5756" i="20"/>
  <c r="N5756" i="20" s="1"/>
  <c r="M2878" i="20"/>
  <c r="N2878" i="20" s="1"/>
  <c r="M1528" i="20"/>
  <c r="N1528" i="20" s="1"/>
  <c r="M1823" i="20"/>
  <c r="N1823" i="20" s="1"/>
  <c r="M890" i="20"/>
  <c r="N890" i="20" s="1"/>
  <c r="M1824" i="20"/>
  <c r="N1824" i="20" s="1"/>
  <c r="M4957" i="20"/>
  <c r="N4957" i="20" s="1"/>
  <c r="M3229" i="20"/>
  <c r="N3229" i="20" s="1"/>
  <c r="M4958" i="20"/>
  <c r="N4958" i="20" s="1"/>
  <c r="M891" i="20"/>
  <c r="N891" i="20" s="1"/>
  <c r="M1724" i="20"/>
  <c r="M3210" i="20"/>
  <c r="M4224" i="20"/>
  <c r="M3211" i="20"/>
  <c r="N3211" i="20" s="1"/>
  <c r="M818" i="20"/>
  <c r="M4225" i="20"/>
  <c r="N4225" i="20" s="1"/>
  <c r="M819" i="20"/>
  <c r="N819" i="20" s="1"/>
  <c r="M4226" i="20"/>
  <c r="N4226" i="20" s="1"/>
  <c r="M4227" i="20"/>
  <c r="N4227" i="20" s="1"/>
  <c r="M892" i="20"/>
  <c r="N892" i="20" s="1"/>
  <c r="M1519" i="20"/>
  <c r="N1519" i="20" s="1"/>
  <c r="M1015" i="20"/>
  <c r="N1015" i="20" s="1"/>
  <c r="M1016" i="20"/>
  <c r="N1016" i="20" s="1"/>
  <c r="M1049" i="20"/>
  <c r="N1049" i="20" s="1"/>
  <c r="M893" i="20"/>
  <c r="N893" i="20" s="1"/>
  <c r="M4228" i="20"/>
  <c r="N4228" i="20" s="1"/>
  <c r="M4760" i="20"/>
  <c r="N4760" i="20" s="1"/>
  <c r="M1017" i="20"/>
  <c r="N1017" i="20" s="1"/>
  <c r="M4761" i="20"/>
  <c r="N4761" i="20" s="1"/>
  <c r="M1018" i="20"/>
  <c r="N1018" i="20" s="1"/>
  <c r="M1050" i="20"/>
  <c r="N1050" i="20" s="1"/>
  <c r="M1019" i="20"/>
  <c r="N1019" i="20" s="1"/>
  <c r="M6153" i="20"/>
  <c r="M1020" i="20"/>
  <c r="M6154" i="20"/>
  <c r="N6154" i="20" s="1"/>
  <c r="M3618" i="20"/>
  <c r="N3618" i="20" s="1"/>
  <c r="M1329" i="20"/>
  <c r="M2670" i="20"/>
  <c r="M1358" i="20"/>
  <c r="M1359" i="20"/>
  <c r="M2671" i="20"/>
  <c r="N2671" i="20" s="1"/>
  <c r="M1760" i="20"/>
  <c r="N1760" i="20" s="1"/>
  <c r="M1360" i="20"/>
  <c r="N1360" i="20" s="1"/>
  <c r="M2672" i="20"/>
  <c r="N2672" i="20" s="1"/>
  <c r="M2673" i="20"/>
  <c r="N2673" i="20" s="1"/>
  <c r="M1959" i="20"/>
  <c r="N1959" i="20" s="1"/>
  <c r="M1361" i="20"/>
  <c r="N1361" i="20" s="1"/>
  <c r="M1021" i="20"/>
  <c r="N1021" i="20" s="1"/>
  <c r="M1960" i="20"/>
  <c r="M2674" i="20"/>
  <c r="N2674" i="20" s="1"/>
  <c r="M1830" i="20"/>
  <c r="N1830" i="20" s="1"/>
  <c r="M129" i="20"/>
  <c r="N129" i="20" s="1"/>
  <c r="M394" i="20"/>
  <c r="N394" i="20" s="1"/>
  <c r="M130" i="20"/>
  <c r="N130" i="20" s="1"/>
  <c r="M2463" i="20"/>
  <c r="M3967" i="20"/>
  <c r="M2464" i="20"/>
  <c r="N2464" i="20" s="1"/>
  <c r="M3968" i="20"/>
  <c r="M3969" i="20"/>
  <c r="M412" i="20"/>
  <c r="N412" i="20" s="1"/>
  <c r="M4670" i="20"/>
  <c r="M3970" i="20"/>
  <c r="N3970" i="20" s="1"/>
  <c r="M860" i="20"/>
  <c r="N860" i="20" s="1"/>
  <c r="M4677" i="20"/>
  <c r="N4677" i="20" s="1"/>
  <c r="M861" i="20"/>
  <c r="N861" i="20" s="1"/>
  <c r="M4678" i="20"/>
  <c r="N4678" i="20" s="1"/>
  <c r="M862" i="20"/>
  <c r="N862" i="20" s="1"/>
  <c r="M863" i="20"/>
  <c r="N863" i="20" s="1"/>
  <c r="M4651" i="20"/>
  <c r="N4651" i="20" s="1"/>
  <c r="M4652" i="20"/>
  <c r="N4652" i="20" s="1"/>
  <c r="M4099" i="20"/>
  <c r="N4099" i="20" s="1"/>
  <c r="M4653" i="20"/>
  <c r="N4653" i="20" s="1"/>
  <c r="M3587" i="20"/>
  <c r="N3587" i="20" s="1"/>
  <c r="M3588" i="20"/>
  <c r="N3588" i="20" s="1"/>
  <c r="M4654" i="20"/>
  <c r="N4654" i="20" s="1"/>
  <c r="M4100" i="20"/>
  <c r="N4100" i="20" s="1"/>
  <c r="M7877" i="20"/>
  <c r="M2" i="20"/>
  <c r="M2042" i="20"/>
  <c r="M4101" i="20"/>
  <c r="N4101" i="20" s="1"/>
  <c r="M4655" i="20"/>
  <c r="M7878" i="20"/>
  <c r="N7878" i="20" s="1"/>
  <c r="M5851" i="20"/>
  <c r="N5851" i="20" s="1"/>
  <c r="M4102" i="20"/>
  <c r="N4102" i="20" s="1"/>
  <c r="M5852" i="20"/>
  <c r="N5852" i="20" s="1"/>
  <c r="M7879" i="20"/>
  <c r="N7879" i="20" s="1"/>
  <c r="M4103" i="20"/>
  <c r="N4103" i="20" s="1"/>
  <c r="M5853" i="20"/>
  <c r="N5853" i="20" s="1"/>
  <c r="M779" i="20"/>
  <c r="N779" i="20" s="1"/>
  <c r="M7880" i="20"/>
  <c r="N7880" i="20" s="1"/>
  <c r="M5854" i="20"/>
  <c r="N5854" i="20" s="1"/>
  <c r="M5855" i="20"/>
  <c r="N5855" i="20" s="1"/>
  <c r="M981" i="20"/>
  <c r="N981" i="20" s="1"/>
  <c r="M2704" i="20"/>
  <c r="N2704" i="20" s="1"/>
  <c r="M2705" i="20"/>
  <c r="N2705" i="20" s="1"/>
  <c r="M2706" i="20"/>
  <c r="N2706" i="20" s="1"/>
  <c r="M2707" i="20"/>
  <c r="N2707" i="20" s="1"/>
  <c r="M2708" i="20"/>
  <c r="N2708" i="20" s="1"/>
  <c r="M4390" i="20"/>
  <c r="M4391" i="20"/>
  <c r="M4392" i="20"/>
  <c r="M2886" i="20"/>
  <c r="M2887" i="20"/>
  <c r="M4393" i="20"/>
  <c r="N4393" i="20" s="1"/>
  <c r="M4394" i="20"/>
  <c r="N4394" i="20" s="1"/>
  <c r="M4395" i="20"/>
  <c r="N4395" i="20" s="1"/>
  <c r="M4396" i="20"/>
  <c r="N4396" i="20" s="1"/>
  <c r="M4397" i="20"/>
  <c r="N4397" i="20" s="1"/>
  <c r="M4398" i="20"/>
  <c r="N4398" i="20" s="1"/>
  <c r="M4492" i="20"/>
  <c r="N4492" i="20" s="1"/>
  <c r="M4493" i="20"/>
  <c r="N4493" i="20" s="1"/>
  <c r="M4494" i="20"/>
  <c r="N4494" i="20" s="1"/>
  <c r="M4495" i="20"/>
  <c r="N4495" i="20" s="1"/>
  <c r="M4496" i="20"/>
  <c r="N4496" i="20" s="1"/>
  <c r="M717" i="20"/>
  <c r="N717" i="20" s="1"/>
  <c r="M7284" i="20"/>
  <c r="N7284" i="20" s="1"/>
  <c r="M718" i="20"/>
  <c r="N718" i="20" s="1"/>
  <c r="M7285" i="20"/>
  <c r="N7285" i="20" s="1"/>
  <c r="M7099" i="20"/>
  <c r="N7099" i="20" s="1"/>
  <c r="M1908" i="20"/>
  <c r="N1908" i="20" s="1"/>
  <c r="M5883" i="20"/>
  <c r="M5884" i="20"/>
  <c r="M5885" i="20"/>
  <c r="M5886" i="20"/>
  <c r="N5886" i="20" s="1"/>
  <c r="M4716" i="20"/>
  <c r="M5887" i="20"/>
  <c r="M5888" i="20"/>
  <c r="M5406" i="20"/>
  <c r="M5407" i="20"/>
  <c r="N5407" i="20" s="1"/>
  <c r="M5408" i="20"/>
  <c r="N5408" i="20" s="1"/>
  <c r="M3066" i="20"/>
  <c r="N3066" i="20" s="1"/>
  <c r="M7443" i="20"/>
  <c r="N7443" i="20" s="1"/>
  <c r="M6543" i="20"/>
  <c r="N6543" i="20" s="1"/>
  <c r="M7444" i="20"/>
  <c r="N7444" i="20" s="1"/>
  <c r="M7445" i="20"/>
  <c r="N7445" i="20" s="1"/>
  <c r="M7446" i="20"/>
  <c r="N7446" i="20" s="1"/>
  <c r="M7447" i="20"/>
  <c r="N7447" i="20" s="1"/>
  <c r="M1376" i="20"/>
  <c r="N1376" i="20" s="1"/>
  <c r="M1377" i="20"/>
  <c r="N1377" i="20" s="1"/>
  <c r="M1378" i="20"/>
  <c r="N1378" i="20" s="1"/>
  <c r="M1379" i="20"/>
  <c r="N1379" i="20" s="1"/>
  <c r="M3417" i="20"/>
  <c r="N3417" i="20" s="1"/>
  <c r="M6002" i="20"/>
  <c r="M1380" i="20"/>
  <c r="M4803" i="20"/>
  <c r="M4804" i="20"/>
  <c r="N4804" i="20" s="1"/>
  <c r="M771" i="20"/>
  <c r="M4671" i="20"/>
  <c r="N4671" i="20" s="1"/>
  <c r="M6063" i="20"/>
  <c r="N6063" i="20" s="1"/>
  <c r="M2661" i="20"/>
  <c r="N2661" i="20" s="1"/>
  <c r="M2662" i="20"/>
  <c r="N2662" i="20" s="1"/>
  <c r="M4776" i="20"/>
  <c r="N4776" i="20" s="1"/>
  <c r="M39" i="20"/>
  <c r="N39" i="20" s="1"/>
  <c r="M3148" i="20"/>
  <c r="N3148" i="20" s="1"/>
  <c r="M3149" i="20"/>
  <c r="N3149" i="20" s="1"/>
  <c r="M3150" i="20"/>
  <c r="N3150" i="20" s="1"/>
  <c r="M3151" i="20"/>
  <c r="N3151" i="20" s="1"/>
  <c r="M3152" i="20"/>
  <c r="N3152" i="20" s="1"/>
  <c r="M3153" i="20"/>
  <c r="N3153" i="20" s="1"/>
  <c r="M5642" i="20"/>
  <c r="N5642" i="20" s="1"/>
  <c r="M7327" i="20"/>
  <c r="N7327" i="20" s="1"/>
  <c r="M5175" i="20"/>
  <c r="N5175" i="20" s="1"/>
  <c r="M7468" i="20"/>
  <c r="N7468" i="20" s="1"/>
  <c r="M7395" i="20"/>
  <c r="N7395" i="20" s="1"/>
  <c r="M1702" i="20"/>
  <c r="M4375" i="20"/>
  <c r="M7223" i="20"/>
  <c r="M1816" i="20"/>
  <c r="N1816" i="20" s="1"/>
  <c r="M3820" i="20"/>
  <c r="M3048" i="20"/>
  <c r="N3048" i="20" s="1"/>
  <c r="M4885" i="20"/>
  <c r="M4165" i="20"/>
  <c r="N4165" i="20" s="1"/>
  <c r="M7084" i="20"/>
  <c r="N7084" i="20" s="1"/>
  <c r="M7085" i="20"/>
  <c r="N7085" i="20" s="1"/>
  <c r="M7086" i="20"/>
  <c r="N7086" i="20" s="1"/>
  <c r="M7087" i="20"/>
  <c r="N7087" i="20" s="1"/>
  <c r="M6588" i="20"/>
  <c r="N6588" i="20" s="1"/>
  <c r="M5237" i="20"/>
  <c r="N5237" i="20" s="1"/>
  <c r="M7853" i="20"/>
  <c r="N7853" i="20" s="1"/>
  <c r="M1914" i="20"/>
  <c r="N1914" i="20" s="1"/>
  <c r="M5966" i="20"/>
  <c r="N5966" i="20" s="1"/>
  <c r="M2456" i="20"/>
  <c r="N2456" i="20" s="1"/>
  <c r="M4449" i="20"/>
  <c r="N4449" i="20" s="1"/>
  <c r="M2322" i="20"/>
  <c r="N2322" i="20" s="1"/>
  <c r="M6861" i="20"/>
  <c r="N6861" i="20" s="1"/>
  <c r="M3035" i="20"/>
  <c r="N3035" i="20" s="1"/>
  <c r="M3607" i="20"/>
  <c r="M5656" i="20"/>
  <c r="M536" i="20"/>
  <c r="M6374" i="20"/>
  <c r="N6374" i="20" s="1"/>
  <c r="M7000" i="20"/>
  <c r="M395" i="20"/>
  <c r="M7031" i="20"/>
  <c r="M6862" i="20"/>
  <c r="N6862" i="20" s="1"/>
  <c r="M7032" i="20"/>
  <c r="N7032" i="20" s="1"/>
  <c r="M1990" i="20"/>
  <c r="N1990" i="20" s="1"/>
  <c r="M1991" i="20"/>
  <c r="N1991" i="20" s="1"/>
  <c r="M551" i="20"/>
  <c r="N551" i="20" s="1"/>
  <c r="M5040" i="20"/>
  <c r="M719" i="20"/>
  <c r="N719" i="20" s="1"/>
  <c r="M3906" i="20"/>
  <c r="N3906" i="20" s="1"/>
  <c r="M916" i="20"/>
  <c r="N916" i="20" s="1"/>
  <c r="M2043" i="20"/>
  <c r="N2043" i="20" s="1"/>
  <c r="M2044" i="20"/>
  <c r="N2044" i="20" s="1"/>
  <c r="M7753" i="20"/>
  <c r="N7753" i="20" s="1"/>
  <c r="M5944" i="20"/>
  <c r="N5944" i="20" s="1"/>
  <c r="M6003" i="20"/>
  <c r="N6003" i="20" s="1"/>
  <c r="M1407" i="20"/>
  <c r="N1407" i="20" s="1"/>
  <c r="M2299" i="20"/>
  <c r="M5956" i="20"/>
  <c r="N5956" i="20" s="1"/>
  <c r="M3460" i="20"/>
  <c r="M392" i="20"/>
  <c r="M275" i="20"/>
  <c r="M4207" i="20"/>
  <c r="N4207" i="20" s="1"/>
  <c r="M1471" i="20"/>
  <c r="N1471" i="20" s="1"/>
  <c r="M5643" i="20"/>
  <c r="M7894" i="20"/>
  <c r="M3239" i="20"/>
  <c r="N3239" i="20" s="1"/>
  <c r="M1126" i="20"/>
  <c r="N1126" i="20" s="1"/>
  <c r="M2060" i="20"/>
  <c r="N2060" i="20" s="1"/>
  <c r="M237" i="20"/>
  <c r="N237" i="20" s="1"/>
  <c r="M3081" i="20"/>
  <c r="N3081" i="20" s="1"/>
  <c r="M5203" i="20"/>
  <c r="N5203" i="20" s="1"/>
  <c r="M5791" i="20"/>
  <c r="N5791" i="20" s="1"/>
  <c r="M2588" i="20"/>
  <c r="N2588" i="20" s="1"/>
  <c r="M1330" i="20"/>
  <c r="N1330" i="20" s="1"/>
  <c r="M413" i="20"/>
  <c r="N413" i="20" s="1"/>
  <c r="M4166" i="20"/>
  <c r="N4166" i="20" s="1"/>
  <c r="M2488" i="20"/>
  <c r="N2488" i="20" s="1"/>
  <c r="M7754" i="20"/>
  <c r="N7754" i="20" s="1"/>
  <c r="M7161" i="20"/>
  <c r="M7755" i="20"/>
  <c r="M7756" i="20"/>
  <c r="M4185" i="20"/>
  <c r="N4185" i="20" s="1"/>
  <c r="M4186" i="20"/>
  <c r="M4187" i="20"/>
  <c r="N4187" i="20" s="1"/>
  <c r="M3230" i="20"/>
  <c r="M7328" i="20"/>
  <c r="N7328" i="20" s="1"/>
  <c r="M5062" i="20"/>
  <c r="N5062" i="20" s="1"/>
  <c r="M6352" i="20"/>
  <c r="N6352" i="20" s="1"/>
  <c r="M932" i="20"/>
  <c r="N932" i="20" s="1"/>
  <c r="M6938" i="20"/>
  <c r="N6938" i="20" s="1"/>
  <c r="M518" i="20"/>
  <c r="N518" i="20" s="1"/>
  <c r="M4245" i="20"/>
  <c r="N4245" i="20" s="1"/>
  <c r="M1415" i="20"/>
  <c r="N1415" i="20" s="1"/>
  <c r="M2011" i="20"/>
  <c r="N2011" i="20" s="1"/>
  <c r="M2023" i="20"/>
  <c r="M3337" i="20"/>
  <c r="N3337" i="20" s="1"/>
  <c r="M3338" i="20"/>
  <c r="N3338" i="20" s="1"/>
  <c r="M3636" i="20"/>
  <c r="N3636" i="20" s="1"/>
  <c r="M552" i="20"/>
  <c r="N552" i="20" s="1"/>
  <c r="M3301" i="20"/>
  <c r="N3301" i="20" s="1"/>
  <c r="M856" i="20"/>
  <c r="M2205" i="20"/>
  <c r="N2205" i="20" s="1"/>
  <c r="M2206" i="20"/>
  <c r="M4208" i="20"/>
  <c r="N4208" i="20" s="1"/>
  <c r="M637" i="20"/>
  <c r="N637" i="20" s="1"/>
  <c r="M1817" i="20"/>
  <c r="N1817" i="20" s="1"/>
  <c r="M7329" i="20"/>
  <c r="N7329" i="20" s="1"/>
  <c r="M1818" i="20"/>
  <c r="N1818" i="20" s="1"/>
  <c r="M7330" i="20"/>
  <c r="N7330" i="20" s="1"/>
  <c r="M7001" i="20"/>
  <c r="N7001" i="20" s="1"/>
  <c r="M7479" i="20"/>
  <c r="N7479" i="20" s="1"/>
  <c r="M6375" i="20"/>
  <c r="N6375" i="20" s="1"/>
  <c r="M4805" i="20"/>
  <c r="N4805" i="20" s="1"/>
  <c r="M6703" i="20"/>
  <c r="N6703" i="20" s="1"/>
  <c r="M720" i="20"/>
  <c r="N720" i="20" s="1"/>
  <c r="M7872" i="20"/>
  <c r="N7872" i="20" s="1"/>
  <c r="M7020" i="20"/>
  <c r="N7020" i="20" s="1"/>
  <c r="M917" i="20"/>
  <c r="N917" i="20" s="1"/>
  <c r="M4330" i="20"/>
  <c r="N4330" i="20" s="1"/>
  <c r="M2061" i="20"/>
  <c r="N2061" i="20" s="1"/>
  <c r="M6784" i="20"/>
  <c r="N6784" i="20" s="1"/>
  <c r="M6004" i="20"/>
  <c r="N6004" i="20" s="1"/>
  <c r="M40" i="20"/>
  <c r="M545" i="20"/>
  <c r="M6506" i="20"/>
  <c r="M4376" i="20"/>
  <c r="N4376" i="20" s="1"/>
  <c r="M7272" i="20"/>
  <c r="M933" i="20"/>
  <c r="M1741" i="20"/>
  <c r="M3608" i="20"/>
  <c r="N3608" i="20" s="1"/>
  <c r="M7224" i="20"/>
  <c r="N7224" i="20" s="1"/>
  <c r="M2729" i="20"/>
  <c r="N2729" i="20" s="1"/>
  <c r="M178" i="20"/>
  <c r="N178" i="20" s="1"/>
  <c r="M7175" i="20"/>
  <c r="N7175" i="20" s="1"/>
  <c r="M6466" i="20"/>
  <c r="N6466" i="20" s="1"/>
  <c r="M5409" i="20"/>
  <c r="N5409" i="20" s="1"/>
  <c r="M4886" i="20"/>
  <c r="N4886" i="20" s="1"/>
  <c r="M1925" i="20"/>
  <c r="N1925" i="20" s="1"/>
  <c r="M4844" i="20"/>
  <c r="N4844" i="20" s="1"/>
  <c r="M4845" i="20"/>
  <c r="N4845" i="20" s="1"/>
  <c r="M4846" i="20"/>
  <c r="N4846" i="20" s="1"/>
  <c r="M5204" i="20"/>
  <c r="N5204" i="20" s="1"/>
  <c r="M4847" i="20"/>
  <c r="N4847" i="20" s="1"/>
  <c r="M4848" i="20"/>
  <c r="N4848" i="20" s="1"/>
  <c r="M4849" i="20"/>
  <c r="M1742" i="20"/>
  <c r="M6137" i="20"/>
  <c r="M1257" i="20"/>
  <c r="M1462" i="20"/>
  <c r="M2764" i="20"/>
  <c r="M5238" i="20"/>
  <c r="N5238" i="20" s="1"/>
  <c r="M6589" i="20"/>
  <c r="N6589" i="20" s="1"/>
  <c r="M2619" i="20"/>
  <c r="N2619" i="20" s="1"/>
  <c r="M5000" i="20"/>
  <c r="N5000" i="20" s="1"/>
  <c r="M6819" i="20"/>
  <c r="N6819" i="20" s="1"/>
  <c r="M4167" i="20"/>
  <c r="N4167" i="20" s="1"/>
  <c r="M4147" i="20"/>
  <c r="N4147" i="20" s="1"/>
  <c r="M519" i="20"/>
  <c r="N519" i="20" s="1"/>
  <c r="M1301" i="20"/>
  <c r="N1301" i="20" s="1"/>
  <c r="M6450" i="20"/>
  <c r="N6450" i="20" s="1"/>
  <c r="M1712" i="20"/>
  <c r="N1712" i="20" s="1"/>
  <c r="M377" i="20"/>
  <c r="N377" i="20" s="1"/>
  <c r="M5270" i="20"/>
  <c r="N5270" i="20" s="1"/>
  <c r="M5375" i="20"/>
  <c r="N5375" i="20" s="1"/>
  <c r="M6863" i="20"/>
  <c r="N6863" i="20" s="1"/>
  <c r="M7727" i="20"/>
  <c r="N7727" i="20" s="1"/>
  <c r="M475" i="20"/>
  <c r="M2401" i="20"/>
  <c r="M1140" i="20"/>
  <c r="M4515" i="20"/>
  <c r="N4515" i="20" s="1"/>
  <c r="M3925" i="20"/>
  <c r="M3339" i="20"/>
  <c r="M1455" i="20"/>
  <c r="N1455" i="20" s="1"/>
  <c r="M7225" i="20"/>
  <c r="N7225" i="20" s="1"/>
  <c r="M1062" i="20"/>
  <c r="N1062" i="20" s="1"/>
  <c r="M1063" i="20"/>
  <c r="N1063" i="20" s="1"/>
  <c r="M1064" i="20"/>
  <c r="N1064" i="20" s="1"/>
  <c r="M1065" i="20"/>
  <c r="N1065" i="20" s="1"/>
  <c r="M4377" i="20"/>
  <c r="N4377" i="20" s="1"/>
  <c r="M2628" i="20"/>
  <c r="N2628" i="20" s="1"/>
  <c r="M3418" i="20"/>
  <c r="N3418" i="20" s="1"/>
  <c r="M3419" i="20"/>
  <c r="N3419" i="20" s="1"/>
  <c r="M3195" i="20"/>
  <c r="N3195" i="20" s="1"/>
  <c r="M982" i="20"/>
  <c r="N982" i="20" s="1"/>
  <c r="M5924" i="20"/>
  <c r="N5924" i="20" s="1"/>
  <c r="M2495" i="20"/>
  <c r="N2495" i="20" s="1"/>
  <c r="M2496" i="20"/>
  <c r="N2496" i="20" s="1"/>
  <c r="M2419" i="20"/>
  <c r="N2419" i="20" s="1"/>
  <c r="M6367" i="20"/>
  <c r="M396" i="20"/>
  <c r="M6376" i="20"/>
  <c r="M6353" i="20"/>
  <c r="N6353" i="20" s="1"/>
  <c r="M6864" i="20"/>
  <c r="M7895" i="20"/>
  <c r="M7490" i="20"/>
  <c r="M2866" i="20"/>
  <c r="N2866" i="20" s="1"/>
  <c r="M638" i="20"/>
  <c r="N638" i="20" s="1"/>
  <c r="M302" i="20"/>
  <c r="N302" i="20" s="1"/>
  <c r="M537" i="20"/>
  <c r="N537" i="20" s="1"/>
  <c r="M1217" i="20"/>
  <c r="N1217" i="20" s="1"/>
  <c r="M2629" i="20"/>
  <c r="N2629" i="20" s="1"/>
  <c r="M6590" i="20"/>
  <c r="N6590" i="20" s="1"/>
  <c r="M5455" i="20"/>
  <c r="N5455" i="20" s="1"/>
  <c r="M479" i="20"/>
  <c r="N479" i="20" s="1"/>
  <c r="M7480" i="20"/>
  <c r="N7480" i="20" s="1"/>
  <c r="M2785" i="20"/>
  <c r="N2785" i="20" s="1"/>
  <c r="M6507" i="20"/>
  <c r="N6507" i="20" s="1"/>
  <c r="M1992" i="20"/>
  <c r="N1992" i="20" s="1"/>
  <c r="M5410" i="20"/>
  <c r="N5410" i="20" s="1"/>
  <c r="M6005" i="20"/>
  <c r="N6005" i="20" s="1"/>
  <c r="M520" i="20"/>
  <c r="M4806" i="20"/>
  <c r="M7873" i="20"/>
  <c r="M7176" i="20"/>
  <c r="N7176" i="20" s="1"/>
  <c r="M4731" i="20"/>
  <c r="M4732" i="20"/>
  <c r="M2062" i="20"/>
  <c r="M4733" i="20"/>
  <c r="M4734" i="20"/>
  <c r="N4734" i="20" s="1"/>
  <c r="M7273" i="20"/>
  <c r="N7273" i="20" s="1"/>
  <c r="M3843" i="20"/>
  <c r="N3843" i="20" s="1"/>
  <c r="M3844" i="20"/>
  <c r="N3844" i="20" s="1"/>
  <c r="M7481" i="20"/>
  <c r="N7481" i="20" s="1"/>
  <c r="M3845" i="20"/>
  <c r="N3845" i="20" s="1"/>
  <c r="M3846" i="20"/>
  <c r="N3846" i="20" s="1"/>
  <c r="M7226" i="20"/>
  <c r="N7226" i="20" s="1"/>
  <c r="M3629" i="20"/>
  <c r="N3629" i="20" s="1"/>
  <c r="M3340" i="20"/>
  <c r="N3340" i="20" s="1"/>
  <c r="M792" i="20"/>
  <c r="N792" i="20" s="1"/>
  <c r="M793" i="20"/>
  <c r="N793" i="20" s="1"/>
  <c r="M794" i="20"/>
  <c r="N794" i="20" s="1"/>
  <c r="M238" i="20"/>
  <c r="N238" i="20" s="1"/>
  <c r="M4209" i="20"/>
  <c r="M1336" i="20"/>
  <c r="M1337" i="20"/>
  <c r="M1338" i="20"/>
  <c r="M1339" i="20"/>
  <c r="M1340" i="20"/>
  <c r="N1340" i="20" s="1"/>
  <c r="M1258" i="20"/>
  <c r="M73" i="20"/>
  <c r="N73" i="20" s="1"/>
  <c r="M4168" i="20"/>
  <c r="N4168" i="20" s="1"/>
  <c r="M7469" i="20"/>
  <c r="N7469" i="20" s="1"/>
  <c r="M538" i="20"/>
  <c r="N538" i="20" s="1"/>
  <c r="M2765" i="20"/>
  <c r="N2765" i="20" s="1"/>
  <c r="M7400" i="20"/>
  <c r="N7400" i="20" s="1"/>
  <c r="M7002" i="20"/>
  <c r="N7002" i="20" s="1"/>
  <c r="M7401" i="20"/>
  <c r="N7401" i="20" s="1"/>
  <c r="M7003" i="20"/>
  <c r="N7003" i="20" s="1"/>
  <c r="M2457" i="20"/>
  <c r="N2457" i="20" s="1"/>
  <c r="M5099" i="20"/>
  <c r="N5099" i="20" s="1"/>
  <c r="M7683" i="20"/>
  <c r="N7683" i="20" s="1"/>
  <c r="M6168" i="20"/>
  <c r="N6168" i="20" s="1"/>
  <c r="M2514" i="20"/>
  <c r="N2514" i="20" s="1"/>
  <c r="M2515" i="20"/>
  <c r="N2515" i="20" s="1"/>
  <c r="M1915" i="20"/>
  <c r="M2516" i="20"/>
  <c r="M4579" i="20"/>
  <c r="M2517" i="20"/>
  <c r="N2517" i="20" s="1"/>
  <c r="M2518" i="20"/>
  <c r="N2518" i="20" s="1"/>
  <c r="M4887" i="20"/>
  <c r="N4887" i="20" s="1"/>
  <c r="M2540" i="20"/>
  <c r="N2540" i="20" s="1"/>
  <c r="M2541" i="20"/>
  <c r="M5291" i="20"/>
  <c r="N5291" i="20" s="1"/>
  <c r="M3114" i="20"/>
  <c r="N3114" i="20" s="1"/>
  <c r="M453" i="20"/>
  <c r="N453" i="20" s="1"/>
  <c r="M5292" i="20"/>
  <c r="N5292" i="20" s="1"/>
  <c r="M5293" i="20"/>
  <c r="N5293" i="20" s="1"/>
  <c r="M5294" i="20"/>
  <c r="N5294" i="20" s="1"/>
  <c r="M5295" i="20"/>
  <c r="N5295" i="20" s="1"/>
  <c r="M4148" i="20"/>
  <c r="N4148" i="20" s="1"/>
  <c r="M3609" i="20"/>
  <c r="N3609" i="20" s="1"/>
  <c r="M4717" i="20"/>
  <c r="N4717" i="20" s="1"/>
  <c r="M3420" i="20"/>
  <c r="N3420" i="20" s="1"/>
  <c r="M4421" i="20"/>
  <c r="N4421" i="20" s="1"/>
  <c r="M3926" i="20"/>
  <c r="N3926" i="20" s="1"/>
  <c r="M2361" i="20"/>
  <c r="N2361" i="20" s="1"/>
  <c r="M3341" i="20"/>
  <c r="M6169" i="20"/>
  <c r="M3735" i="20"/>
  <c r="M397" i="20"/>
  <c r="M3736" i="20"/>
  <c r="M7227" i="20"/>
  <c r="M2323" i="20"/>
  <c r="M7516" i="20"/>
  <c r="N7516" i="20" s="1"/>
  <c r="M1926" i="20"/>
  <c r="N1926" i="20" s="1"/>
  <c r="M2916" i="20"/>
  <c r="N2916" i="20" s="1"/>
  <c r="M2300" i="20"/>
  <c r="N2300" i="20" s="1"/>
  <c r="M1066" i="20"/>
  <c r="N1066" i="20" s="1"/>
  <c r="M4977" i="20"/>
  <c r="N4977" i="20" s="1"/>
  <c r="M7470" i="20"/>
  <c r="N7470" i="20" s="1"/>
  <c r="M6368" i="20"/>
  <c r="N6368" i="20" s="1"/>
  <c r="M2024" i="20"/>
  <c r="N2024" i="20" s="1"/>
  <c r="M5041" i="20"/>
  <c r="N5041" i="20" s="1"/>
  <c r="M423" i="20"/>
  <c r="N423" i="20" s="1"/>
  <c r="M5195" i="20"/>
  <c r="N5195" i="20" s="1"/>
  <c r="M1309" i="20"/>
  <c r="N1309" i="20" s="1"/>
  <c r="M6314" i="20"/>
  <c r="N6314" i="20" s="1"/>
  <c r="M3049" i="20"/>
  <c r="N3049" i="20" s="1"/>
  <c r="M4337" i="20"/>
  <c r="M894" i="20"/>
  <c r="N894" i="20" s="1"/>
  <c r="M4450" i="20"/>
  <c r="M4451" i="20"/>
  <c r="N4451" i="20" s="1"/>
  <c r="M3737" i="20"/>
  <c r="M3738" i="20"/>
  <c r="N3738" i="20" s="1"/>
  <c r="M3739" i="20"/>
  <c r="N3739" i="20" s="1"/>
  <c r="M5657" i="20"/>
  <c r="N5657" i="20" s="1"/>
  <c r="M5658" i="20"/>
  <c r="N5658" i="20" s="1"/>
  <c r="M3568" i="20"/>
  <c r="N3568" i="20" s="1"/>
  <c r="M3569" i="20"/>
  <c r="N3569" i="20" s="1"/>
  <c r="M3570" i="20"/>
  <c r="N3570" i="20" s="1"/>
  <c r="M833" i="20"/>
  <c r="N833" i="20" s="1"/>
  <c r="M3991" i="20"/>
  <c r="N3991" i="20" s="1"/>
  <c r="M2126" i="20"/>
  <c r="N2126" i="20" s="1"/>
  <c r="M2127" i="20"/>
  <c r="N2127" i="20" s="1"/>
  <c r="M4046" i="20"/>
  <c r="N4046" i="20" s="1"/>
  <c r="M3663" i="20"/>
  <c r="N3663" i="20" s="1"/>
  <c r="M3664" i="20"/>
  <c r="N3664" i="20" s="1"/>
  <c r="M3665" i="20"/>
  <c r="N3665" i="20" s="1"/>
  <c r="M3666" i="20"/>
  <c r="N3666" i="20" s="1"/>
  <c r="M6354" i="20"/>
  <c r="N6354" i="20" s="1"/>
  <c r="M3667" i="20"/>
  <c r="M3668" i="20"/>
  <c r="M2766" i="20"/>
  <c r="M5226" i="20"/>
  <c r="M2602" i="20"/>
  <c r="N2602" i="20" s="1"/>
  <c r="M2603" i="20"/>
  <c r="N2603" i="20" s="1"/>
  <c r="M2604" i="20"/>
  <c r="N2604" i="20" s="1"/>
  <c r="M2605" i="20"/>
  <c r="M2606" i="20"/>
  <c r="N2606" i="20" s="1"/>
  <c r="M1819" i="20"/>
  <c r="N1819" i="20" s="1"/>
  <c r="M4580" i="20"/>
  <c r="N4580" i="20" s="1"/>
  <c r="M4581" i="20"/>
  <c r="N4581" i="20" s="1"/>
  <c r="M4582" i="20"/>
  <c r="N4582" i="20" s="1"/>
  <c r="M2848" i="20"/>
  <c r="N2848" i="20" s="1"/>
  <c r="M2849" i="20"/>
  <c r="N2849" i="20" s="1"/>
  <c r="M2850" i="20"/>
  <c r="N2850" i="20" s="1"/>
  <c r="M4378" i="20"/>
  <c r="N4378" i="20" s="1"/>
  <c r="M1212" i="20"/>
  <c r="N1212" i="20" s="1"/>
  <c r="M480" i="20"/>
  <c r="N480" i="20" s="1"/>
  <c r="M662" i="20"/>
  <c r="N662" i="20" s="1"/>
  <c r="M3907" i="20"/>
  <c r="N3907" i="20" s="1"/>
  <c r="M772" i="20"/>
  <c r="N772" i="20" s="1"/>
  <c r="M2899" i="20"/>
  <c r="M2900" i="20"/>
  <c r="M6006" i="20"/>
  <c r="M2730" i="20"/>
  <c r="N2730" i="20" s="1"/>
  <c r="M3115" i="20"/>
  <c r="M2786" i="20"/>
  <c r="N2786" i="20" s="1"/>
  <c r="M2787" i="20"/>
  <c r="N2787" i="20" s="1"/>
  <c r="M7874" i="20"/>
  <c r="N7874" i="20" s="1"/>
  <c r="M6785" i="20"/>
  <c r="N6785" i="20" s="1"/>
  <c r="M7021" i="20"/>
  <c r="N7021" i="20" s="1"/>
  <c r="M4210" i="20"/>
  <c r="N4210" i="20" s="1"/>
  <c r="M2063" i="20"/>
  <c r="N2063" i="20" s="1"/>
  <c r="M521" i="20"/>
  <c r="N521" i="20" s="1"/>
  <c r="M2324" i="20"/>
  <c r="N2324" i="20" s="1"/>
  <c r="M6508" i="20"/>
  <c r="N6508" i="20" s="1"/>
  <c r="M5669" i="20"/>
  <c r="N5669" i="20" s="1"/>
  <c r="M5670" i="20"/>
  <c r="N5670" i="20" s="1"/>
  <c r="M1259" i="20"/>
  <c r="N1259" i="20" s="1"/>
  <c r="M6591" i="20"/>
  <c r="N6591" i="20" s="1"/>
  <c r="M2859" i="20"/>
  <c r="N2859" i="20" s="1"/>
  <c r="M1947" i="20"/>
  <c r="N1947" i="20" s="1"/>
  <c r="M6865" i="20"/>
  <c r="N6865" i="20" s="1"/>
  <c r="M6451" i="20"/>
  <c r="M239" i="20"/>
  <c r="M5840" i="20"/>
  <c r="N5840" i="20" s="1"/>
  <c r="M5841" i="20"/>
  <c r="N5841" i="20" s="1"/>
  <c r="M895" i="20"/>
  <c r="M3342" i="20"/>
  <c r="M1993" i="20"/>
  <c r="M5411" i="20"/>
  <c r="N5411" i="20" s="1"/>
  <c r="M1218" i="20"/>
  <c r="N1218" i="20" s="1"/>
  <c r="M639" i="20"/>
  <c r="N639" i="20" s="1"/>
  <c r="M1004" i="20"/>
  <c r="N1004" i="20" s="1"/>
  <c r="M5879" i="20"/>
  <c r="N5879" i="20" s="1"/>
  <c r="M3421" i="20"/>
  <c r="N3421" i="20" s="1"/>
  <c r="M7118" i="20"/>
  <c r="N7118" i="20" s="1"/>
  <c r="M7119" i="20"/>
  <c r="N7119" i="20" s="1"/>
  <c r="M7120" i="20"/>
  <c r="N7120" i="20" s="1"/>
  <c r="M7121" i="20"/>
  <c r="N7121" i="20" s="1"/>
  <c r="M7122" i="20"/>
  <c r="N7122" i="20" s="1"/>
  <c r="M1916" i="20"/>
  <c r="N1916" i="20" s="1"/>
  <c r="M5239" i="20"/>
  <c r="N5239" i="20" s="1"/>
  <c r="M338" i="20"/>
  <c r="N338" i="20" s="1"/>
  <c r="M1302" i="20"/>
  <c r="N1302" i="20" s="1"/>
  <c r="M3275" i="20"/>
  <c r="M7298" i="20"/>
  <c r="M7299" i="20"/>
  <c r="M7300" i="20"/>
  <c r="N7300" i="20" s="1"/>
  <c r="M7301" i="20"/>
  <c r="M7302" i="20"/>
  <c r="M7594" i="20"/>
  <c r="M7595" i="20"/>
  <c r="N7595" i="20" s="1"/>
  <c r="M6553" i="20"/>
  <c r="N6553" i="20" s="1"/>
  <c r="M6554" i="20"/>
  <c r="N6554" i="20" s="1"/>
  <c r="M6555" i="20"/>
  <c r="N6555" i="20" s="1"/>
  <c r="M6556" i="20"/>
  <c r="N6556" i="20" s="1"/>
  <c r="M6557" i="20"/>
  <c r="N6557" i="20" s="1"/>
  <c r="M2742" i="20"/>
  <c r="N2742" i="20" s="1"/>
  <c r="M6558" i="20"/>
  <c r="N6558" i="20" s="1"/>
  <c r="M2743" i="20"/>
  <c r="N2743" i="20" s="1"/>
  <c r="M2744" i="20"/>
  <c r="N2744" i="20" s="1"/>
  <c r="M3927" i="20"/>
  <c r="N3927" i="20" s="1"/>
  <c r="M4888" i="20"/>
  <c r="N4888" i="20" s="1"/>
  <c r="M1860" i="20"/>
  <c r="N1860" i="20" s="1"/>
  <c r="M2045" i="20"/>
  <c r="N2045" i="20" s="1"/>
  <c r="M857" i="20"/>
  <c r="N857" i="20" s="1"/>
  <c r="M858" i="20"/>
  <c r="M3832" i="20"/>
  <c r="M3833" i="20"/>
  <c r="M3402" i="20"/>
  <c r="N3402" i="20" s="1"/>
  <c r="M3403" i="20"/>
  <c r="M7100" i="20"/>
  <c r="N7100" i="20" s="1"/>
  <c r="M5343" i="20"/>
  <c r="N5343" i="20" s="1"/>
  <c r="M390" i="20"/>
  <c r="N390" i="20" s="1"/>
  <c r="M6704" i="20"/>
  <c r="N6704" i="20" s="1"/>
  <c r="M812" i="20"/>
  <c r="N812" i="20" s="1"/>
  <c r="M7331" i="20"/>
  <c r="N7331" i="20" s="1"/>
  <c r="M4755" i="20"/>
  <c r="N4755" i="20" s="1"/>
  <c r="M5190" i="20"/>
  <c r="N5190" i="20" s="1"/>
  <c r="M3589" i="20"/>
  <c r="N3589" i="20" s="1"/>
  <c r="M7517" i="20"/>
  <c r="N7517" i="20" s="1"/>
  <c r="M454" i="20"/>
  <c r="N454" i="20" s="1"/>
  <c r="M5196" i="20"/>
  <c r="N5196" i="20" s="1"/>
  <c r="M6794" i="20"/>
  <c r="N6794" i="20" s="1"/>
  <c r="M6795" i="20"/>
  <c r="N6795" i="20" s="1"/>
  <c r="M398" i="20"/>
  <c r="N398" i="20" s="1"/>
  <c r="M399" i="20"/>
  <c r="M663" i="20"/>
  <c r="N663" i="20" s="1"/>
  <c r="M664" i="20"/>
  <c r="M5042" i="20"/>
  <c r="M5043" i="20"/>
  <c r="M5044" i="20"/>
  <c r="N5044" i="20" s="1"/>
  <c r="M7471" i="20"/>
  <c r="M6066" i="20"/>
  <c r="M2489" i="20"/>
  <c r="N2489" i="20" s="1"/>
  <c r="M2490" i="20"/>
  <c r="N2490" i="20" s="1"/>
  <c r="M5464" i="20"/>
  <c r="N5464" i="20" s="1"/>
  <c r="M5465" i="20"/>
  <c r="N5465" i="20" s="1"/>
  <c r="M4272" i="20"/>
  <c r="N4272" i="20" s="1"/>
  <c r="M3" i="20"/>
  <c r="N3" i="20" s="1"/>
  <c r="M6874" i="20"/>
  <c r="N6874" i="20" s="1"/>
  <c r="M6875" i="20"/>
  <c r="N6875" i="20" s="1"/>
  <c r="M2476" i="20"/>
  <c r="N2476" i="20" s="1"/>
  <c r="M2108" i="20"/>
  <c r="N2108" i="20" s="1"/>
  <c r="M2109" i="20"/>
  <c r="N2109" i="20" s="1"/>
  <c r="M2110" i="20"/>
  <c r="N2110" i="20" s="1"/>
  <c r="M2111" i="20"/>
  <c r="N2111" i="20" s="1"/>
  <c r="M2243" i="20"/>
  <c r="N2243" i="20" s="1"/>
  <c r="M2244" i="20"/>
  <c r="N2244" i="20" s="1"/>
  <c r="M6083" i="20"/>
  <c r="N6083" i="20" s="1"/>
  <c r="M6474" i="20"/>
  <c r="M6475" i="20"/>
  <c r="M6476" i="20"/>
  <c r="M7524" i="20"/>
  <c r="N7524" i="20" s="1"/>
  <c r="M7525" i="20"/>
  <c r="M7526" i="20"/>
  <c r="N7526" i="20" s="1"/>
  <c r="M7527" i="20"/>
  <c r="N7527" i="20" s="1"/>
  <c r="M4611" i="20"/>
  <c r="N4611" i="20" s="1"/>
  <c r="M4612" i="20"/>
  <c r="N4612" i="20" s="1"/>
  <c r="M5051" i="20"/>
  <c r="N5051" i="20" s="1"/>
  <c r="M683" i="20"/>
  <c r="N683" i="20" s="1"/>
  <c r="M684" i="20"/>
  <c r="N684" i="20" s="1"/>
  <c r="M463" i="20"/>
  <c r="N463" i="20" s="1"/>
  <c r="M464" i="20"/>
  <c r="N464" i="20" s="1"/>
  <c r="M465" i="20"/>
  <c r="N465" i="20" s="1"/>
  <c r="M466" i="20"/>
  <c r="N466" i="20" s="1"/>
  <c r="M2252" i="20"/>
  <c r="N2252" i="20" s="1"/>
  <c r="M2867" i="20"/>
  <c r="N2867" i="20" s="1"/>
  <c r="M3116" i="20"/>
  <c r="N3116" i="20" s="1"/>
  <c r="M830" i="20"/>
  <c r="N830" i="20" s="1"/>
  <c r="M3067" i="20"/>
  <c r="N3067" i="20" s="1"/>
  <c r="M3068" i="20"/>
  <c r="N3068" i="20" s="1"/>
  <c r="M1820" i="20"/>
  <c r="M305" i="20"/>
  <c r="M83" i="20"/>
  <c r="M84" i="20"/>
  <c r="N84" i="20" s="1"/>
  <c r="M85" i="20"/>
  <c r="N85" i="20" s="1"/>
  <c r="M86" i="20"/>
  <c r="N86" i="20" s="1"/>
  <c r="M5252" i="20"/>
  <c r="M5253" i="20"/>
  <c r="N5253" i="20" s="1"/>
  <c r="M5254" i="20"/>
  <c r="M5255" i="20"/>
  <c r="N5255" i="20" s="1"/>
  <c r="M2868" i="20"/>
  <c r="N2868" i="20" s="1"/>
  <c r="M2869" i="20"/>
  <c r="N2869" i="20" s="1"/>
  <c r="M5256" i="20"/>
  <c r="M2870" i="20"/>
  <c r="M6786" i="20"/>
  <c r="N6786" i="20" s="1"/>
  <c r="M5257" i="20"/>
  <c r="N5257" i="20" s="1"/>
  <c r="M5822" i="20"/>
  <c r="N5822" i="20" s="1"/>
  <c r="M2035" i="20"/>
  <c r="N2035" i="20" s="1"/>
  <c r="M2871" i="20"/>
  <c r="N2871" i="20" s="1"/>
  <c r="M5842" i="20"/>
  <c r="N5842" i="20" s="1"/>
  <c r="M4718" i="20"/>
  <c r="N4718" i="20" s="1"/>
  <c r="M2992" i="20"/>
  <c r="N2992" i="20" s="1"/>
  <c r="M2993" i="20"/>
  <c r="M2994" i="20"/>
  <c r="M2995" i="20"/>
  <c r="M6509" i="20"/>
  <c r="N6509" i="20" s="1"/>
  <c r="M2996" i="20"/>
  <c r="M41" i="20"/>
  <c r="M6355" i="20"/>
  <c r="N6355" i="20" s="1"/>
  <c r="M5659" i="20"/>
  <c r="N5659" i="20" s="1"/>
  <c r="M4591" i="20"/>
  <c r="N4591" i="20" s="1"/>
  <c r="M4592" i="20"/>
  <c r="N4592" i="20" s="1"/>
  <c r="M6007" i="20"/>
  <c r="N6007" i="20" s="1"/>
  <c r="M1280" i="20"/>
  <c r="N1280" i="20" s="1"/>
  <c r="M5686" i="20"/>
  <c r="N5686" i="20" s="1"/>
  <c r="M5687" i="20"/>
  <c r="N5687" i="20" s="1"/>
  <c r="M5688" i="20"/>
  <c r="N5688" i="20" s="1"/>
  <c r="M5689" i="20"/>
  <c r="N5689" i="20" s="1"/>
  <c r="M5690" i="20"/>
  <c r="N5690" i="20" s="1"/>
  <c r="M5691" i="20"/>
  <c r="N5691" i="20" s="1"/>
  <c r="M5692" i="20"/>
  <c r="N5692" i="20" s="1"/>
  <c r="M961" i="20"/>
  <c r="N961" i="20" s="1"/>
  <c r="M962" i="20"/>
  <c r="N962" i="20" s="1"/>
  <c r="M963" i="20"/>
  <c r="N963" i="20" s="1"/>
  <c r="M1213" i="20"/>
  <c r="M964" i="20"/>
  <c r="M4889" i="20"/>
  <c r="M965" i="20"/>
  <c r="M6630" i="20"/>
  <c r="M6631" i="20"/>
  <c r="N6631" i="20" s="1"/>
  <c r="M6632" i="20"/>
  <c r="N6632" i="20" s="1"/>
  <c r="M6633" i="20"/>
  <c r="M6705" i="20"/>
  <c r="N6705" i="20" s="1"/>
  <c r="M6634" i="20"/>
  <c r="N6634" i="20" s="1"/>
  <c r="M5027" i="20"/>
  <c r="N5027" i="20" s="1"/>
  <c r="M5028" i="20"/>
  <c r="N5028" i="20" s="1"/>
  <c r="M5029" i="20"/>
  <c r="N5029" i="20" s="1"/>
  <c r="M6820" i="20"/>
  <c r="N6820" i="20" s="1"/>
  <c r="M6821" i="20"/>
  <c r="N6821" i="20" s="1"/>
  <c r="M6822" i="20"/>
  <c r="N6822" i="20" s="1"/>
  <c r="M7336" i="20"/>
  <c r="N7336" i="20" s="1"/>
  <c r="M2085" i="20"/>
  <c r="N2085" i="20" s="1"/>
  <c r="M4989" i="20"/>
  <c r="N4989" i="20" s="1"/>
  <c r="M4990" i="20"/>
  <c r="N4990" i="20" s="1"/>
  <c r="M7088" i="20"/>
  <c r="N7088" i="20" s="1"/>
  <c r="M4991" i="20"/>
  <c r="N4991" i="20" s="1"/>
  <c r="M4992" i="20"/>
  <c r="M1260" i="20"/>
  <c r="M4360" i="20"/>
  <c r="M3610" i="20"/>
  <c r="N3610" i="20" s="1"/>
  <c r="M4361" i="20"/>
  <c r="N4361" i="20" s="1"/>
  <c r="M3611" i="20"/>
  <c r="N3611" i="20" s="1"/>
  <c r="M4211" i="20"/>
  <c r="M2064" i="20"/>
  <c r="N2064" i="20" s="1"/>
  <c r="M4362" i="20"/>
  <c r="N4362" i="20" s="1"/>
  <c r="M1743" i="20"/>
  <c r="N1743" i="20" s="1"/>
  <c r="M7811" i="20"/>
  <c r="N7811" i="20" s="1"/>
  <c r="M7431" i="20"/>
  <c r="N7431" i="20" s="1"/>
  <c r="M1005" i="20"/>
  <c r="N1005" i="20" s="1"/>
  <c r="M1006" i="20"/>
  <c r="N1006" i="20" s="1"/>
  <c r="M1179" i="20"/>
  <c r="N1179" i="20" s="1"/>
  <c r="M7432" i="20"/>
  <c r="N7432" i="20" s="1"/>
  <c r="M4622" i="20"/>
  <c r="N4622" i="20" s="1"/>
  <c r="M1007" i="20"/>
  <c r="N1007" i="20" s="1"/>
  <c r="M7433" i="20"/>
  <c r="N7433" i="20" s="1"/>
  <c r="M7434" i="20"/>
  <c r="N7434" i="20" s="1"/>
  <c r="M5622" i="20"/>
  <c r="N5622" i="20" s="1"/>
  <c r="M1180" i="20"/>
  <c r="N1180" i="20" s="1"/>
  <c r="M4792" i="20"/>
  <c r="M5045" i="20"/>
  <c r="M1181" i="20"/>
  <c r="M4623" i="20"/>
  <c r="N4623" i="20" s="1"/>
  <c r="M4624" i="20"/>
  <c r="M4027" i="20"/>
  <c r="N4027" i="20" s="1"/>
  <c r="M4028" i="20"/>
  <c r="N4028" i="20" s="1"/>
  <c r="M4029" i="20"/>
  <c r="N4029" i="20" s="1"/>
  <c r="M3715" i="20"/>
  <c r="N3715" i="20" s="1"/>
  <c r="M3716" i="20"/>
  <c r="N3716" i="20" s="1"/>
  <c r="M4030" i="20"/>
  <c r="N4030" i="20" s="1"/>
  <c r="M3717" i="20"/>
  <c r="N3717" i="20" s="1"/>
  <c r="M3718" i="20"/>
  <c r="N3718" i="20" s="1"/>
  <c r="M3719" i="20"/>
  <c r="N3719" i="20" s="1"/>
  <c r="M4031" i="20"/>
  <c r="N4031" i="20" s="1"/>
  <c r="M4032" i="20"/>
  <c r="N4032" i="20" s="1"/>
  <c r="M4033" i="20"/>
  <c r="N4033" i="20" s="1"/>
  <c r="M2373" i="20"/>
  <c r="N2373" i="20" s="1"/>
  <c r="M2374" i="20"/>
  <c r="N2374" i="20" s="1"/>
  <c r="M2375" i="20"/>
  <c r="N2375" i="20" s="1"/>
  <c r="M2376" i="20"/>
  <c r="N2376" i="20" s="1"/>
  <c r="M5925" i="20"/>
  <c r="N5925" i="20" s="1"/>
  <c r="M5926" i="20"/>
  <c r="M3630" i="20"/>
  <c r="M6907" i="20"/>
  <c r="M2420" i="20"/>
  <c r="M2421" i="20"/>
  <c r="M2422" i="20"/>
  <c r="N2422" i="20" s="1"/>
  <c r="M2423" i="20"/>
  <c r="N2423" i="20" s="1"/>
  <c r="M2424" i="20"/>
  <c r="N2424" i="20" s="1"/>
  <c r="M522" i="20"/>
  <c r="N522" i="20" s="1"/>
  <c r="M6592" i="20"/>
  <c r="N6592" i="20" s="1"/>
  <c r="M3154" i="20"/>
  <c r="N3154" i="20" s="1"/>
  <c r="M5412" i="20"/>
  <c r="N5412" i="20" s="1"/>
  <c r="M5271" i="20"/>
  <c r="N5271" i="20" s="1"/>
  <c r="M5523" i="20"/>
  <c r="N5523" i="20" s="1"/>
  <c r="M5524" i="20"/>
  <c r="N5524" i="20" s="1"/>
  <c r="M6226" i="20"/>
  <c r="N6226" i="20" s="1"/>
  <c r="M6227" i="20"/>
  <c r="N6227" i="20" s="1"/>
  <c r="M6228" i="20"/>
  <c r="N6228" i="20" s="1"/>
  <c r="M3315" i="20"/>
  <c r="N3315" i="20" s="1"/>
  <c r="M6229" i="20"/>
  <c r="N6229" i="20" s="1"/>
  <c r="M3316" i="20"/>
  <c r="N3316" i="20" s="1"/>
  <c r="M4034" i="20"/>
  <c r="N4034" i="20" s="1"/>
  <c r="M4035" i="20"/>
  <c r="M400" i="20"/>
  <c r="M896" i="20"/>
  <c r="M2767" i="20"/>
  <c r="M1713" i="20"/>
  <c r="M5376" i="20"/>
  <c r="M7140" i="20"/>
  <c r="M7141" i="20"/>
  <c r="M7142" i="20"/>
  <c r="N7142" i="20" s="1"/>
  <c r="M4169" i="20"/>
  <c r="N4169" i="20" s="1"/>
  <c r="M7143" i="20"/>
  <c r="N7143" i="20" s="1"/>
  <c r="M4516" i="20"/>
  <c r="N4516" i="20" s="1"/>
  <c r="M7144" i="20"/>
  <c r="N7144" i="20" s="1"/>
  <c r="M7728" i="20"/>
  <c r="N7728" i="20" s="1"/>
  <c r="M5577" i="20"/>
  <c r="N5577" i="20" s="1"/>
  <c r="M5116" i="20"/>
  <c r="N5116" i="20" s="1"/>
  <c r="M6649" i="20"/>
  <c r="N6649" i="20" s="1"/>
  <c r="M5117" i="20"/>
  <c r="N5117" i="20" s="1"/>
  <c r="M6650" i="20"/>
  <c r="N6650" i="20" s="1"/>
  <c r="M5118" i="20"/>
  <c r="N5118" i="20" s="1"/>
  <c r="M6651" i="20"/>
  <c r="N6651" i="20" s="1"/>
  <c r="M6652" i="20"/>
  <c r="N6652" i="20" s="1"/>
  <c r="M5119" i="20"/>
  <c r="M5120" i="20"/>
  <c r="N5120" i="20" s="1"/>
  <c r="M7482" i="20"/>
  <c r="M2497" i="20"/>
  <c r="N2497" i="20" s="1"/>
  <c r="M2498" i="20"/>
  <c r="M2917" i="20"/>
  <c r="N2917" i="20" s="1"/>
  <c r="M2499" i="20"/>
  <c r="M2500" i="20"/>
  <c r="M2918" i="20"/>
  <c r="N2918" i="20" s="1"/>
  <c r="M3860" i="20"/>
  <c r="N3860" i="20" s="1"/>
  <c r="M2919" i="20"/>
  <c r="N2919" i="20" s="1"/>
  <c r="M3861" i="20"/>
  <c r="N3861" i="20" s="1"/>
  <c r="M3862" i="20"/>
  <c r="M699" i="20"/>
  <c r="N699" i="20" s="1"/>
  <c r="M700" i="20"/>
  <c r="N700" i="20" s="1"/>
  <c r="M4" i="20"/>
  <c r="N4" i="20" s="1"/>
  <c r="M1067" i="20"/>
  <c r="N1067" i="20" s="1"/>
  <c r="M1594" i="20"/>
  <c r="N1594" i="20" s="1"/>
  <c r="M3050" i="20"/>
  <c r="N3050" i="20" s="1"/>
  <c r="M3051" i="20"/>
  <c r="N3051" i="20" s="1"/>
  <c r="M3196" i="20"/>
  <c r="N3196" i="20" s="1"/>
  <c r="M3197" i="20"/>
  <c r="N3197" i="20" s="1"/>
  <c r="M3198" i="20"/>
  <c r="M3199" i="20"/>
  <c r="M2353" i="20"/>
  <c r="M258" i="20"/>
  <c r="M259" i="20"/>
  <c r="M260" i="20"/>
  <c r="N260" i="20" s="1"/>
  <c r="M261" i="20"/>
  <c r="N261" i="20" s="1"/>
  <c r="M262" i="20"/>
  <c r="N262" i="20" s="1"/>
  <c r="M5623" i="20"/>
  <c r="N5623" i="20" s="1"/>
  <c r="M118" i="20"/>
  <c r="N118" i="20" s="1"/>
  <c r="M5227" i="20"/>
  <c r="N5227" i="20" s="1"/>
  <c r="M2491" i="20"/>
  <c r="N2491" i="20" s="1"/>
  <c r="M6046" i="20"/>
  <c r="N6046" i="20" s="1"/>
  <c r="M2620" i="20"/>
  <c r="N2620" i="20" s="1"/>
  <c r="M813" i="20"/>
  <c r="N813" i="20" s="1"/>
  <c r="M1472" i="20"/>
  <c r="N1472" i="20" s="1"/>
  <c r="M1895" i="20"/>
  <c r="N1895" i="20" s="1"/>
  <c r="M1896" i="20"/>
  <c r="N1896" i="20" s="1"/>
  <c r="M1897" i="20"/>
  <c r="N1897" i="20" s="1"/>
  <c r="M1898" i="20"/>
  <c r="N1898" i="20" s="1"/>
  <c r="M2593" i="20"/>
  <c r="N2593" i="20" s="1"/>
  <c r="M6173" i="20"/>
  <c r="N6173" i="20" s="1"/>
  <c r="M978" i="20"/>
  <c r="M5228" i="20"/>
  <c r="M3928" i="20"/>
  <c r="M2325" i="20"/>
  <c r="M5368" i="20"/>
  <c r="M4303" i="20"/>
  <c r="N4303" i="20" s="1"/>
  <c r="M6051" i="20"/>
  <c r="M4969" i="20"/>
  <c r="N4969" i="20" s="1"/>
  <c r="M6052" i="20"/>
  <c r="N6052" i="20" s="1"/>
  <c r="M4970" i="20"/>
  <c r="N4970" i="20" s="1"/>
  <c r="M6032" i="20"/>
  <c r="N6032" i="20" s="1"/>
  <c r="M6033" i="20"/>
  <c r="N6033" i="20" s="1"/>
  <c r="M1861" i="20"/>
  <c r="N1861" i="20" s="1"/>
  <c r="M6034" i="20"/>
  <c r="N6034" i="20" s="1"/>
  <c r="M6035" i="20"/>
  <c r="N6035" i="20" s="1"/>
  <c r="M4073" i="20"/>
  <c r="N4073" i="20" s="1"/>
  <c r="M4074" i="20"/>
  <c r="N4074" i="20" s="1"/>
  <c r="M4075" i="20"/>
  <c r="N4075" i="20" s="1"/>
  <c r="M4076" i="20"/>
  <c r="N4076" i="20" s="1"/>
  <c r="M7567" i="20"/>
  <c r="N7567" i="20" s="1"/>
  <c r="M2458" i="20"/>
  <c r="N2458" i="20" s="1"/>
  <c r="M7339" i="20"/>
  <c r="N7339" i="20" s="1"/>
  <c r="M7340" i="20"/>
  <c r="M613" i="20"/>
  <c r="M4901" i="20"/>
  <c r="M5176" i="20"/>
  <c r="N5176" i="20" s="1"/>
  <c r="M5177" i="20"/>
  <c r="M5178" i="20"/>
  <c r="N5178" i="20" s="1"/>
  <c r="M614" i="20"/>
  <c r="M615" i="20"/>
  <c r="N615" i="20" s="1"/>
  <c r="M5179" i="20"/>
  <c r="N5179" i="20" s="1"/>
  <c r="M616" i="20"/>
  <c r="N616" i="20" s="1"/>
  <c r="M5180" i="20"/>
  <c r="N5180" i="20" s="1"/>
  <c r="M4902" i="20"/>
  <c r="N4902" i="20" s="1"/>
  <c r="M617" i="20"/>
  <c r="N617" i="20" s="1"/>
  <c r="M4903" i="20"/>
  <c r="N4903" i="20" s="1"/>
  <c r="M7341" i="20"/>
  <c r="N7341" i="20" s="1"/>
  <c r="M7342" i="20"/>
  <c r="N7342" i="20" s="1"/>
  <c r="M1927" i="20"/>
  <c r="N1927" i="20" s="1"/>
  <c r="M1520" i="20"/>
  <c r="N1520" i="20" s="1"/>
  <c r="M5671" i="20"/>
  <c r="N5671" i="20" s="1"/>
  <c r="M4188" i="20"/>
  <c r="N4188" i="20" s="1"/>
  <c r="M4189" i="20"/>
  <c r="N4189" i="20" s="1"/>
  <c r="M2969" i="20"/>
  <c r="N2969" i="20" s="1"/>
  <c r="M4452" i="20"/>
  <c r="M1648" i="20"/>
  <c r="M119" i="20"/>
  <c r="M120" i="20"/>
  <c r="M121" i="20"/>
  <c r="M7495" i="20"/>
  <c r="M2267" i="20"/>
  <c r="N2267" i="20" s="1"/>
  <c r="M2268" i="20"/>
  <c r="N2268" i="20" s="1"/>
  <c r="M6866" i="20"/>
  <c r="N6866" i="20" s="1"/>
  <c r="M2269" i="20"/>
  <c r="N2269" i="20" s="1"/>
  <c r="M2270" i="20"/>
  <c r="N2270" i="20" s="1"/>
  <c r="M2271" i="20"/>
  <c r="N2271" i="20" s="1"/>
  <c r="M5328" i="20"/>
  <c r="N5328" i="20" s="1"/>
  <c r="M5329" i="20"/>
  <c r="N5329" i="20" s="1"/>
  <c r="M941" i="20"/>
  <c r="N941" i="20" s="1"/>
  <c r="M2245" i="20"/>
  <c r="N2245" i="20" s="1"/>
  <c r="M2630" i="20"/>
  <c r="N2630" i="20" s="1"/>
  <c r="M2631" i="20"/>
  <c r="N2631" i="20" s="1"/>
  <c r="M2632" i="20"/>
  <c r="N2632" i="20" s="1"/>
  <c r="M2633" i="20"/>
  <c r="N2633" i="20" s="1"/>
  <c r="M5572" i="20"/>
  <c r="N5572" i="20" s="1"/>
  <c r="M5431" i="20"/>
  <c r="N5431" i="20" s="1"/>
  <c r="M5432" i="20"/>
  <c r="M5433" i="20"/>
  <c r="M5434" i="20"/>
  <c r="M5435" i="20"/>
  <c r="N5435" i="20" s="1"/>
  <c r="M847" i="20"/>
  <c r="M6218" i="20"/>
  <c r="M4777" i="20"/>
  <c r="N4777" i="20" s="1"/>
  <c r="M4778" i="20"/>
  <c r="N4778" i="20" s="1"/>
  <c r="M4779" i="20"/>
  <c r="N4779" i="20" s="1"/>
  <c r="M5152" i="20"/>
  <c r="N5152" i="20" s="1"/>
  <c r="M5153" i="20"/>
  <c r="N5153" i="20" s="1"/>
  <c r="M5154" i="20"/>
  <c r="N5154" i="20" s="1"/>
  <c r="M4387" i="20"/>
  <c r="N4387" i="20" s="1"/>
  <c r="M4388" i="20"/>
  <c r="N4388" i="20" s="1"/>
  <c r="M1398" i="20"/>
  <c r="N1398" i="20" s="1"/>
  <c r="M2232" i="20"/>
  <c r="N2232" i="20" s="1"/>
  <c r="M2233" i="20"/>
  <c r="N2233" i="20" s="1"/>
  <c r="M7835" i="20"/>
  <c r="N7835" i="20" s="1"/>
  <c r="M2389" i="20"/>
  <c r="N2389" i="20" s="1"/>
  <c r="M2390" i="20"/>
  <c r="N2390" i="20" s="1"/>
  <c r="M5500" i="20"/>
  <c r="N5500" i="20" s="1"/>
  <c r="M5501" i="20"/>
  <c r="N5501" i="20" s="1"/>
  <c r="M2391" i="20"/>
  <c r="M5502" i="20"/>
  <c r="M5503" i="20"/>
  <c r="M2392" i="20"/>
  <c r="N2392" i="20" s="1"/>
  <c r="M5504" i="20"/>
  <c r="N5504" i="20" s="1"/>
  <c r="M2255" i="20"/>
  <c r="N2255" i="20" s="1"/>
  <c r="M5632" i="20"/>
  <c r="N5632" i="20" s="1"/>
  <c r="M5633" i="20"/>
  <c r="M1933" i="20"/>
  <c r="N1933" i="20" s="1"/>
  <c r="M3669" i="20"/>
  <c r="N3669" i="20" s="1"/>
  <c r="M250" i="20"/>
  <c r="N250" i="20" s="1"/>
  <c r="M1973" i="20"/>
  <c r="N1973" i="20" s="1"/>
  <c r="M5392" i="20"/>
  <c r="N5392" i="20" s="1"/>
  <c r="M1974" i="20"/>
  <c r="N1974" i="20" s="1"/>
  <c r="M1975" i="20"/>
  <c r="N1975" i="20" s="1"/>
  <c r="M1976" i="20"/>
  <c r="N1976" i="20" s="1"/>
  <c r="M5827" i="20"/>
  <c r="N5827" i="20" s="1"/>
  <c r="M1977" i="20"/>
  <c r="N1977" i="20" s="1"/>
  <c r="M5828" i="20"/>
  <c r="N5828" i="20" s="1"/>
  <c r="M1694" i="20"/>
  <c r="N1694" i="20" s="1"/>
  <c r="M1695" i="20"/>
  <c r="N1695" i="20" s="1"/>
  <c r="M1696" i="20"/>
  <c r="N1696" i="20" s="1"/>
  <c r="M4003" i="20"/>
  <c r="M4004" i="20"/>
  <c r="N4004" i="20" s="1"/>
  <c r="M4005" i="20"/>
  <c r="N4005" i="20" s="1"/>
  <c r="M4006" i="20"/>
  <c r="M4007" i="20"/>
  <c r="M6432" i="20"/>
  <c r="N6432" i="20" s="1"/>
  <c r="M848" i="20"/>
  <c r="M849" i="20"/>
  <c r="N849" i="20" s="1"/>
  <c r="M850" i="20"/>
  <c r="M851" i="20"/>
  <c r="M5720" i="20"/>
  <c r="N5720" i="20" s="1"/>
  <c r="M5721" i="20"/>
  <c r="N5721" i="20" s="1"/>
  <c r="M5722" i="20"/>
  <c r="N5722" i="20" s="1"/>
  <c r="M1761" i="20"/>
  <c r="N1761" i="20" s="1"/>
  <c r="M1876" i="20"/>
  <c r="N1876" i="20" s="1"/>
  <c r="M7050" i="20"/>
  <c r="N7050" i="20" s="1"/>
  <c r="M1877" i="20"/>
  <c r="N1877" i="20" s="1"/>
  <c r="M4379" i="20"/>
  <c r="N4379" i="20" s="1"/>
  <c r="M2944" i="20"/>
  <c r="N2944" i="20" s="1"/>
  <c r="M2945" i="20"/>
  <c r="N2945" i="20" s="1"/>
  <c r="M2946" i="20"/>
  <c r="N2946" i="20" s="1"/>
  <c r="M2947" i="20"/>
  <c r="N2947" i="20" s="1"/>
  <c r="M2948" i="20"/>
  <c r="M7204" i="20"/>
  <c r="M7205" i="20"/>
  <c r="M6162" i="20"/>
  <c r="N6162" i="20" s="1"/>
  <c r="M7206" i="20"/>
  <c r="M7207" i="20"/>
  <c r="N7207" i="20" s="1"/>
  <c r="M7208" i="20"/>
  <c r="M4636" i="20"/>
  <c r="N4636" i="20" s="1"/>
  <c r="M4637" i="20"/>
  <c r="N4637" i="20" s="1"/>
  <c r="M4638" i="20"/>
  <c r="N4638" i="20" s="1"/>
  <c r="M4639" i="20"/>
  <c r="N4639" i="20" s="1"/>
  <c r="M4640" i="20"/>
  <c r="N4640" i="20" s="1"/>
  <c r="M1351" i="20"/>
  <c r="N1351" i="20" s="1"/>
  <c r="M1352" i="20"/>
  <c r="N1352" i="20" s="1"/>
  <c r="M7792" i="20"/>
  <c r="N7792" i="20" s="1"/>
  <c r="M179" i="20"/>
  <c r="N179" i="20" s="1"/>
  <c r="M7793" i="20"/>
  <c r="N7793" i="20" s="1"/>
  <c r="M1353" i="20"/>
  <c r="N1353" i="20" s="1"/>
  <c r="M7794" i="20"/>
  <c r="N7794" i="20" s="1"/>
  <c r="M7795" i="20"/>
  <c r="N7795" i="20" s="1"/>
  <c r="M7796" i="20"/>
  <c r="N7796" i="20" s="1"/>
  <c r="M774" i="20"/>
  <c r="N774" i="20" s="1"/>
  <c r="M180" i="20"/>
  <c r="M775" i="20"/>
  <c r="M776" i="20"/>
  <c r="M181" i="20"/>
  <c r="M777" i="20"/>
  <c r="N777" i="20" s="1"/>
  <c r="M182" i="20"/>
  <c r="N182" i="20" s="1"/>
  <c r="M778" i="20"/>
  <c r="N778" i="20" s="1"/>
  <c r="M4229" i="20"/>
  <c r="N4229" i="20" s="1"/>
  <c r="M4230" i="20"/>
  <c r="N4230" i="20" s="1"/>
  <c r="M4231" i="20"/>
  <c r="N4231" i="20" s="1"/>
  <c r="M183" i="20"/>
  <c r="N183" i="20" s="1"/>
  <c r="M4232" i="20"/>
  <c r="N4232" i="20" s="1"/>
  <c r="M2504" i="20"/>
  <c r="N2504" i="20" s="1"/>
  <c r="M4233" i="20"/>
  <c r="N4233" i="20" s="1"/>
  <c r="M3255" i="20"/>
  <c r="N3255" i="20" s="1"/>
  <c r="M3256" i="20"/>
  <c r="N3256" i="20" s="1"/>
  <c r="M351" i="20"/>
  <c r="N351" i="20" s="1"/>
  <c r="M3257" i="20"/>
  <c r="N3257" i="20" s="1"/>
  <c r="M3258" i="20"/>
  <c r="N3258" i="20" s="1"/>
  <c r="M7854" i="20"/>
  <c r="N7854" i="20" s="1"/>
  <c r="M3259" i="20"/>
  <c r="N3259" i="20" s="1"/>
  <c r="M4944" i="20"/>
  <c r="N4944" i="20" s="1"/>
  <c r="M629" i="20"/>
  <c r="M4656" i="20"/>
  <c r="M2282" i="20"/>
  <c r="M4657" i="20"/>
  <c r="M2283" i="20"/>
  <c r="M2284" i="20"/>
  <c r="M4658" i="20"/>
  <c r="M2285" i="20"/>
  <c r="M2286" i="20"/>
  <c r="N2286" i="20" s="1"/>
  <c r="M4659" i="20"/>
  <c r="N4659" i="20" s="1"/>
  <c r="M630" i="20"/>
  <c r="N630" i="20" s="1"/>
  <c r="M4660" i="20"/>
  <c r="N4660" i="20" s="1"/>
  <c r="M1878" i="20"/>
  <c r="M6528" i="20"/>
  <c r="N6528" i="20" s="1"/>
  <c r="M3992" i="20"/>
  <c r="N3992" i="20" s="1"/>
  <c r="M1879" i="20"/>
  <c r="N1879" i="20" s="1"/>
  <c r="M6529" i="20"/>
  <c r="N6529" i="20" s="1"/>
  <c r="M1880" i="20"/>
  <c r="N1880" i="20" s="1"/>
  <c r="M6530" i="20"/>
  <c r="N6530" i="20" s="1"/>
  <c r="M6531" i="20"/>
  <c r="N6531" i="20" s="1"/>
  <c r="M5197" i="20"/>
  <c r="N5197" i="20" s="1"/>
  <c r="M6532" i="20"/>
  <c r="N6532" i="20" s="1"/>
  <c r="M5354" i="20"/>
  <c r="M1821" i="20"/>
  <c r="M7711" i="20"/>
  <c r="M7712" i="20"/>
  <c r="N7712" i="20" s="1"/>
  <c r="M5355" i="20"/>
  <c r="M7713" i="20"/>
  <c r="N7713" i="20" s="1"/>
  <c r="M897" i="20"/>
  <c r="N897" i="20" s="1"/>
  <c r="M5356" i="20"/>
  <c r="N5356" i="20" s="1"/>
  <c r="M5357" i="20"/>
  <c r="N5357" i="20" s="1"/>
  <c r="M898" i="20"/>
  <c r="N898" i="20" s="1"/>
  <c r="M5358" i="20"/>
  <c r="N5358" i="20" s="1"/>
  <c r="M6982" i="20"/>
  <c r="N6982" i="20" s="1"/>
  <c r="M899" i="20"/>
  <c r="N899" i="20" s="1"/>
  <c r="M6983" i="20"/>
  <c r="N6983" i="20" s="1"/>
  <c r="M6984" i="20"/>
  <c r="N6984" i="20" s="1"/>
  <c r="M6365" i="20"/>
  <c r="N6365" i="20" s="1"/>
  <c r="M309" i="20"/>
  <c r="N309" i="20" s="1"/>
  <c r="M6985" i="20"/>
  <c r="N6985" i="20" s="1"/>
  <c r="M310" i="20"/>
  <c r="N310" i="20" s="1"/>
  <c r="M6986" i="20"/>
  <c r="N6986" i="20" s="1"/>
  <c r="M4945" i="20"/>
  <c r="N4945" i="20" s="1"/>
  <c r="M5" i="20"/>
  <c r="N5" i="20" s="1"/>
  <c r="M142" i="20"/>
  <c r="M2817" i="20"/>
  <c r="M1408" i="20"/>
  <c r="N1408" i="20" s="1"/>
  <c r="M143" i="20"/>
  <c r="N143" i="20" s="1"/>
  <c r="M2818" i="20"/>
  <c r="M2819" i="20"/>
  <c r="M2820" i="20"/>
  <c r="N2820" i="20" s="1"/>
  <c r="M144" i="20"/>
  <c r="N144" i="20" s="1"/>
  <c r="M481" i="20"/>
  <c r="M2821" i="20"/>
  <c r="N2821" i="20" s="1"/>
  <c r="M3475" i="20"/>
  <c r="N3475" i="20" s="1"/>
  <c r="M4288" i="20"/>
  <c r="N4288" i="20" s="1"/>
  <c r="M3476" i="20"/>
  <c r="N3476" i="20" s="1"/>
  <c r="M2901" i="20"/>
  <c r="N2901" i="20" s="1"/>
  <c r="M4289" i="20"/>
  <c r="N4289" i="20" s="1"/>
  <c r="M3477" i="20"/>
  <c r="N3477" i="20" s="1"/>
  <c r="M2902" i="20"/>
  <c r="N2902" i="20" s="1"/>
  <c r="M4290" i="20"/>
  <c r="N4290" i="20" s="1"/>
  <c r="M3478" i="20"/>
  <c r="N3478" i="20" s="1"/>
  <c r="M2903" i="20"/>
  <c r="N2903" i="20" s="1"/>
  <c r="M4291" i="20"/>
  <c r="N4291" i="20" s="1"/>
  <c r="M2675" i="20"/>
  <c r="N2675" i="20" s="1"/>
  <c r="M3479" i="20"/>
  <c r="M2676" i="20"/>
  <c r="M2139" i="20"/>
  <c r="M3480" i="20"/>
  <c r="N3480" i="20" s="1"/>
  <c r="M2677" i="20"/>
  <c r="M2140" i="20"/>
  <c r="M2678" i="20"/>
  <c r="M2679" i="20"/>
  <c r="M2141" i="20"/>
  <c r="N2141" i="20" s="1"/>
  <c r="M2142" i="20"/>
  <c r="N2142" i="20" s="1"/>
  <c r="M4946" i="20"/>
  <c r="N4946" i="20" s="1"/>
  <c r="M6198" i="20"/>
  <c r="M4947" i="20"/>
  <c r="M6199" i="20"/>
  <c r="M5772" i="20"/>
  <c r="N5772" i="20" s="1"/>
  <c r="M6200" i="20"/>
  <c r="N6200" i="20" s="1"/>
  <c r="M5773" i="20"/>
  <c r="N5773" i="20" s="1"/>
  <c r="M2143" i="20"/>
  <c r="N2143" i="20" s="1"/>
  <c r="M6201" i="20"/>
  <c r="N6201" i="20" s="1"/>
  <c r="M6202" i="20"/>
  <c r="N6202" i="20" s="1"/>
  <c r="M5627" i="20"/>
  <c r="N5627" i="20" s="1"/>
  <c r="M4423" i="20"/>
  <c r="N4423" i="20" s="1"/>
  <c r="M5388" i="20"/>
  <c r="M5628" i="20"/>
  <c r="N5628" i="20" s="1"/>
  <c r="M1725" i="20"/>
  <c r="M4824" i="20"/>
  <c r="N4824" i="20" s="1"/>
  <c r="M1767" i="20"/>
  <c r="M4825" i="20"/>
  <c r="N4825" i="20" s="1"/>
  <c r="M3014" i="20"/>
  <c r="N3014" i="20" s="1"/>
  <c r="M4826" i="20"/>
  <c r="N4826" i="20" s="1"/>
  <c r="M1772" i="20"/>
  <c r="N1772" i="20" s="1"/>
  <c r="M1726" i="20"/>
  <c r="N1726" i="20" s="1"/>
  <c r="M3015" i="20"/>
  <c r="N3015" i="20" s="1"/>
  <c r="M4827" i="20"/>
  <c r="N4827" i="20" s="1"/>
  <c r="M3016" i="20"/>
  <c r="N3016" i="20" s="1"/>
  <c r="M3017" i="20"/>
  <c r="N3017" i="20" s="1"/>
  <c r="M3018" i="20"/>
  <c r="N3018" i="20" s="1"/>
  <c r="M4828" i="20"/>
  <c r="N4828" i="20" s="1"/>
  <c r="M2731" i="20"/>
  <c r="N2731" i="20" s="1"/>
  <c r="M4603" i="20"/>
  <c r="N4603" i="20" s="1"/>
  <c r="M4604" i="20"/>
  <c r="N4604" i="20" s="1"/>
  <c r="M2732" i="20"/>
  <c r="N2732" i="20" s="1"/>
  <c r="M4605" i="20"/>
  <c r="N4605" i="20" s="1"/>
  <c r="M4606" i="20"/>
  <c r="N4606" i="20" s="1"/>
  <c r="M4607" i="20"/>
  <c r="M4047" i="20"/>
  <c r="M4048" i="20"/>
  <c r="M657" i="20"/>
  <c r="N657" i="20" s="1"/>
  <c r="M2208" i="20"/>
  <c r="M4049" i="20"/>
  <c r="M2209" i="20"/>
  <c r="M4890" i="20"/>
  <c r="N4890" i="20" s="1"/>
  <c r="M2210" i="20"/>
  <c r="N2210" i="20" s="1"/>
  <c r="M6510" i="20"/>
  <c r="N6510" i="20" s="1"/>
  <c r="M2646" i="20"/>
  <c r="M2647" i="20"/>
  <c r="N2647" i="20" s="1"/>
  <c r="M2648" i="20"/>
  <c r="N2648" i="20" s="1"/>
  <c r="M2211" i="20"/>
  <c r="N2211" i="20" s="1"/>
  <c r="M2649" i="20"/>
  <c r="N2649" i="20" s="1"/>
  <c r="M2650" i="20"/>
  <c r="N2650" i="20" s="1"/>
  <c r="M2212" i="20"/>
  <c r="M4807" i="20"/>
  <c r="N4807" i="20" s="1"/>
  <c r="M3132" i="20"/>
  <c r="N3132" i="20" s="1"/>
  <c r="M3133" i="20"/>
  <c r="N3133" i="20" s="1"/>
  <c r="M3134" i="20"/>
  <c r="N3134" i="20" s="1"/>
  <c r="M5492" i="20"/>
  <c r="N5492" i="20" s="1"/>
  <c r="M2438" i="20"/>
  <c r="M3135" i="20"/>
  <c r="M3136" i="20"/>
  <c r="M3240" i="20"/>
  <c r="N3240" i="20" s="1"/>
  <c r="M1479" i="20"/>
  <c r="M3241" i="20"/>
  <c r="M1480" i="20"/>
  <c r="M366" i="20"/>
  <c r="N366" i="20" s="1"/>
  <c r="M2788" i="20"/>
  <c r="N2788" i="20" s="1"/>
  <c r="M7123" i="20"/>
  <c r="N7123" i="20" s="1"/>
  <c r="M6787" i="20"/>
  <c r="N6787" i="20" s="1"/>
  <c r="M642" i="20"/>
  <c r="N642" i="20" s="1"/>
  <c r="M149" i="20"/>
  <c r="M643" i="20"/>
  <c r="N643" i="20" s="1"/>
  <c r="M150" i="20"/>
  <c r="N150" i="20" s="1"/>
  <c r="M644" i="20"/>
  <c r="N644" i="20" s="1"/>
  <c r="M151" i="20"/>
  <c r="N151" i="20" s="1"/>
  <c r="M1207" i="20"/>
  <c r="N1207" i="20" s="1"/>
  <c r="M3061" i="20"/>
  <c r="N3061" i="20" s="1"/>
  <c r="M2970" i="20"/>
  <c r="N2970" i="20" s="1"/>
  <c r="M645" i="20"/>
  <c r="N645" i="20" s="1"/>
  <c r="M2822" i="20"/>
  <c r="N2822" i="20" s="1"/>
  <c r="M2971" i="20"/>
  <c r="M646" i="20"/>
  <c r="M7881" i="20"/>
  <c r="M7596" i="20"/>
  <c r="N7596" i="20" s="1"/>
  <c r="M7882" i="20"/>
  <c r="M7883" i="20"/>
  <c r="N7883" i="20" s="1"/>
  <c r="M7597" i="20"/>
  <c r="N7597" i="20" s="1"/>
  <c r="M7884" i="20"/>
  <c r="N7884" i="20" s="1"/>
  <c r="M1261" i="20"/>
  <c r="N1261" i="20" s="1"/>
  <c r="M2972" i="20"/>
  <c r="N2972" i="20" s="1"/>
  <c r="M1402" i="20"/>
  <c r="N1402" i="20" s="1"/>
  <c r="M1312" i="20"/>
  <c r="N1312" i="20" s="1"/>
  <c r="M1313" i="20"/>
  <c r="N1313" i="20" s="1"/>
  <c r="M1314" i="20"/>
  <c r="N1314" i="20" s="1"/>
  <c r="M1587" i="20"/>
  <c r="N1587" i="20" s="1"/>
  <c r="M1315" i="20"/>
  <c r="N1315" i="20" s="1"/>
  <c r="M2213" i="20"/>
  <c r="N2213" i="20" s="1"/>
  <c r="M1588" i="20"/>
  <c r="N1588" i="20" s="1"/>
  <c r="M1316" i="20"/>
  <c r="N1316" i="20" s="1"/>
  <c r="M5088" i="20"/>
  <c r="N5088" i="20" s="1"/>
  <c r="M2214" i="20"/>
  <c r="N2214" i="20" s="1"/>
  <c r="M6101" i="20"/>
  <c r="N6101" i="20" s="1"/>
  <c r="M5089" i="20"/>
  <c r="M2215" i="20"/>
  <c r="M2973" i="20"/>
  <c r="M6074" i="20"/>
  <c r="N6074" i="20" s="1"/>
  <c r="M2216" i="20"/>
  <c r="M6844" i="20"/>
  <c r="N6844" i="20" s="1"/>
  <c r="M3190" i="20"/>
  <c r="M5344" i="20"/>
  <c r="N5344" i="20" s="1"/>
  <c r="M6075" i="20"/>
  <c r="M5090" i="20"/>
  <c r="N5090" i="20" s="1"/>
  <c r="M5345" i="20"/>
  <c r="N5345" i="20" s="1"/>
  <c r="M6076" i="20"/>
  <c r="N6076" i="20" s="1"/>
  <c r="M2217" i="20"/>
  <c r="N2217" i="20" s="1"/>
  <c r="M3191" i="20"/>
  <c r="N3191" i="20" s="1"/>
  <c r="M5346" i="20"/>
  <c r="N5346" i="20" s="1"/>
  <c r="M5347" i="20"/>
  <c r="N5347" i="20" s="1"/>
  <c r="M6077" i="20"/>
  <c r="N6077" i="20" s="1"/>
  <c r="M6078" i="20"/>
  <c r="N6078" i="20" s="1"/>
  <c r="M5348" i="20"/>
  <c r="N5348" i="20" s="1"/>
  <c r="M2313" i="20"/>
  <c r="N2313" i="20" s="1"/>
  <c r="M6771" i="20"/>
  <c r="N6771" i="20" s="1"/>
  <c r="M7385" i="20"/>
  <c r="N7385" i="20" s="1"/>
  <c r="M7386" i="20"/>
  <c r="M6772" i="20"/>
  <c r="M568" i="20"/>
  <c r="M6773" i="20"/>
  <c r="M7387" i="20"/>
  <c r="M569" i="20"/>
  <c r="M6774" i="20"/>
  <c r="M7388" i="20"/>
  <c r="N7388" i="20" s="1"/>
  <c r="M7389" i="20"/>
  <c r="N7389" i="20" s="1"/>
  <c r="M1679" i="20"/>
  <c r="N1679" i="20" s="1"/>
  <c r="M6845" i="20"/>
  <c r="N6845" i="20" s="1"/>
  <c r="M570" i="20"/>
  <c r="M6775" i="20"/>
  <c r="N6775" i="20" s="1"/>
  <c r="M6008" i="20"/>
  <c r="N6008" i="20" s="1"/>
  <c r="M1680" i="20"/>
  <c r="N1680" i="20" s="1"/>
  <c r="M6846" i="20"/>
  <c r="N6846" i="20" s="1"/>
  <c r="M571" i="20"/>
  <c r="N571" i="20" s="1"/>
  <c r="M1681" i="20"/>
  <c r="N1681" i="20" s="1"/>
  <c r="M2589" i="20"/>
  <c r="N2589" i="20" s="1"/>
  <c r="M1682" i="20"/>
  <c r="N1682" i="20" s="1"/>
  <c r="M1683" i="20"/>
  <c r="N1683" i="20" s="1"/>
  <c r="M572" i="20"/>
  <c r="N572" i="20" s="1"/>
  <c r="M5672" i="20"/>
  <c r="M42" i="20"/>
  <c r="M6219" i="20"/>
  <c r="M1730" i="20"/>
  <c r="N1730" i="20" s="1"/>
  <c r="M1731" i="20"/>
  <c r="M2355" i="20"/>
  <c r="N2355" i="20" s="1"/>
  <c r="M976" i="20"/>
  <c r="N976" i="20" s="1"/>
  <c r="M2552" i="20"/>
  <c r="M1644" i="20"/>
  <c r="N1644" i="20" s="1"/>
  <c r="M2553" i="20"/>
  <c r="N2553" i="20" s="1"/>
  <c r="M1645" i="20"/>
  <c r="N1645" i="20" s="1"/>
  <c r="M3949" i="20"/>
  <c r="N3949" i="20" s="1"/>
  <c r="M2554" i="20"/>
  <c r="N2554" i="20" s="1"/>
  <c r="M7044" i="20"/>
  <c r="N7044" i="20" s="1"/>
  <c r="M1646" i="20"/>
  <c r="N1646" i="20" s="1"/>
  <c r="M3461" i="20"/>
  <c r="N3461" i="20" s="1"/>
  <c r="M3913" i="20"/>
  <c r="N3913" i="20" s="1"/>
  <c r="M3462" i="20"/>
  <c r="N3462" i="20" s="1"/>
  <c r="M7684" i="20"/>
  <c r="N7684" i="20" s="1"/>
  <c r="M3950" i="20"/>
  <c r="N3950" i="20" s="1"/>
  <c r="M7045" i="20"/>
  <c r="N7045" i="20" s="1"/>
  <c r="M4466" i="20"/>
  <c r="N4466" i="20" s="1"/>
  <c r="M7685" i="20"/>
  <c r="M7686" i="20"/>
  <c r="M3951" i="20"/>
  <c r="M3599" i="20"/>
  <c r="N3599" i="20" s="1"/>
  <c r="M3952" i="20"/>
  <c r="M1768" i="20"/>
  <c r="N1768" i="20" s="1"/>
  <c r="M3953" i="20"/>
  <c r="M6264" i="20"/>
  <c r="N6264" i="20" s="1"/>
  <c r="M4212" i="20"/>
  <c r="N4212" i="20" s="1"/>
  <c r="M4213" i="20"/>
  <c r="N4213" i="20" s="1"/>
  <c r="M3185" i="20"/>
  <c r="N3185" i="20" s="1"/>
  <c r="M6332" i="20"/>
  <c r="N6332" i="20" s="1"/>
  <c r="M5967" i="20"/>
  <c r="N5967" i="20" s="1"/>
  <c r="M6333" i="20"/>
  <c r="N6333" i="20" s="1"/>
  <c r="M5968" i="20"/>
  <c r="N5968" i="20" s="1"/>
  <c r="M6721" i="20"/>
  <c r="N6721" i="20" s="1"/>
  <c r="M3289" i="20"/>
  <c r="N3289" i="20" s="1"/>
  <c r="M6334" i="20"/>
  <c r="N6334" i="20" s="1"/>
  <c r="M5969" i="20"/>
  <c r="N5969" i="20" s="1"/>
  <c r="M6335" i="20"/>
  <c r="N6335" i="20" s="1"/>
  <c r="M3290" i="20"/>
  <c r="N3290" i="20" s="1"/>
  <c r="M5133" i="20"/>
  <c r="N5133" i="20" s="1"/>
  <c r="M6336" i="20"/>
  <c r="M5134" i="20"/>
  <c r="N5134" i="20" s="1"/>
  <c r="M5135" i="20"/>
  <c r="M2920" i="20"/>
  <c r="N2920" i="20" s="1"/>
  <c r="M7812" i="20"/>
  <c r="N7812" i="20" s="1"/>
  <c r="M6847" i="20"/>
  <c r="N6847" i="20" s="1"/>
  <c r="M3571" i="20"/>
  <c r="M2921" i="20"/>
  <c r="N2921" i="20" s="1"/>
  <c r="M5136" i="20"/>
  <c r="N5136" i="20" s="1"/>
  <c r="M942" i="20"/>
  <c r="N942" i="20" s="1"/>
  <c r="M943" i="20"/>
  <c r="N943" i="20" s="1"/>
  <c r="M5137" i="20"/>
  <c r="N5137" i="20" s="1"/>
  <c r="M944" i="20"/>
  <c r="N944" i="20" s="1"/>
  <c r="M945" i="20"/>
  <c r="N945" i="20" s="1"/>
  <c r="M6298" i="20"/>
  <c r="N6298" i="20" s="1"/>
  <c r="M6299" i="20"/>
  <c r="N6299" i="20" s="1"/>
  <c r="M6300" i="20"/>
  <c r="N6300" i="20" s="1"/>
  <c r="M6301" i="20"/>
  <c r="N6301" i="20" s="1"/>
  <c r="M6302" i="20"/>
  <c r="N6302" i="20" s="1"/>
  <c r="M2065" i="20"/>
  <c r="N2065" i="20" s="1"/>
  <c r="M489" i="20"/>
  <c r="N489" i="20" s="1"/>
  <c r="M1078" i="20"/>
  <c r="N1078" i="20" s="1"/>
  <c r="M7046" i="20"/>
  <c r="M490" i="20"/>
  <c r="M1079" i="20"/>
  <c r="M491" i="20"/>
  <c r="N491" i="20" s="1"/>
  <c r="M6511" i="20"/>
  <c r="M1080" i="20"/>
  <c r="M1081" i="20"/>
  <c r="N1081" i="20" s="1"/>
  <c r="M492" i="20"/>
  <c r="N492" i="20" s="1"/>
  <c r="M6512" i="20"/>
  <c r="N6512" i="20" s="1"/>
  <c r="M5889" i="20"/>
  <c r="N5889" i="20" s="1"/>
  <c r="M5890" i="20"/>
  <c r="N5890" i="20" s="1"/>
  <c r="M1082" i="20"/>
  <c r="N1082" i="20" s="1"/>
  <c r="M493" i="20"/>
  <c r="N493" i="20" s="1"/>
  <c r="M5891" i="20"/>
  <c r="N5891" i="20" s="1"/>
  <c r="M5892" i="20"/>
  <c r="N5892" i="20" s="1"/>
  <c r="M7177" i="20"/>
  <c r="N7177" i="20" s="1"/>
  <c r="M4705" i="20"/>
  <c r="N4705" i="20" s="1"/>
  <c r="M5893" i="20"/>
  <c r="N5893" i="20" s="1"/>
  <c r="M7178" i="20"/>
  <c r="N7178" i="20" s="1"/>
  <c r="M4431" i="20"/>
  <c r="N4431" i="20" s="1"/>
  <c r="M5894" i="20"/>
  <c r="N5894" i="20" s="1"/>
  <c r="M7179" i="20"/>
  <c r="N7179" i="20" s="1"/>
  <c r="M4432" i="20"/>
  <c r="M5067" i="20"/>
  <c r="M4433" i="20"/>
  <c r="M5068" i="20"/>
  <c r="N5068" i="20" s="1"/>
  <c r="M4434" i="20"/>
  <c r="M5069" i="20"/>
  <c r="N5069" i="20" s="1"/>
  <c r="M4435" i="20"/>
  <c r="N4435" i="20" s="1"/>
  <c r="M5070" i="20"/>
  <c r="N5070" i="20" s="1"/>
  <c r="M2163" i="20"/>
  <c r="M5071" i="20"/>
  <c r="N5071" i="20" s="1"/>
  <c r="M2164" i="20"/>
  <c r="N2164" i="20" s="1"/>
  <c r="M3444" i="20"/>
  <c r="N3444" i="20" s="1"/>
  <c r="M2165" i="20"/>
  <c r="N2165" i="20" s="1"/>
  <c r="M3445" i="20"/>
  <c r="N3445" i="20" s="1"/>
  <c r="M2841" i="20"/>
  <c r="N2841" i="20" s="1"/>
  <c r="M4684" i="20"/>
  <c r="N4684" i="20" s="1"/>
  <c r="M3446" i="20"/>
  <c r="N3446" i="20" s="1"/>
  <c r="M3447" i="20"/>
  <c r="N3447" i="20" s="1"/>
  <c r="M3448" i="20"/>
  <c r="N3448" i="20" s="1"/>
  <c r="M4685" i="20"/>
  <c r="N4685" i="20" s="1"/>
  <c r="M4686" i="20"/>
  <c r="N4686" i="20" s="1"/>
  <c r="M4092" i="20"/>
  <c r="N4092" i="20" s="1"/>
  <c r="M4687" i="20"/>
  <c r="M4093" i="20"/>
  <c r="M7483" i="20"/>
  <c r="M1097" i="20"/>
  <c r="M1546" i="20"/>
  <c r="N1546" i="20" s="1"/>
  <c r="M1547" i="20"/>
  <c r="N1547" i="20" s="1"/>
  <c r="M2086" i="20"/>
  <c r="N2086" i="20" s="1"/>
  <c r="M1548" i="20"/>
  <c r="N1548" i="20" s="1"/>
  <c r="M1549" i="20"/>
  <c r="N1549" i="20" s="1"/>
  <c r="M1550" i="20"/>
  <c r="N1550" i="20" s="1"/>
  <c r="M1443" i="20"/>
  <c r="N1443" i="20" s="1"/>
  <c r="M1444" i="20"/>
  <c r="N1444" i="20" s="1"/>
  <c r="M523" i="20"/>
  <c r="N523" i="20" s="1"/>
  <c r="M7770" i="20"/>
  <c r="N7770" i="20" s="1"/>
  <c r="M1744" i="20"/>
  <c r="N1744" i="20" s="1"/>
  <c r="M7771" i="20"/>
  <c r="N7771" i="20" s="1"/>
  <c r="M524" i="20"/>
  <c r="N524" i="20" s="1"/>
  <c r="M7772" i="20"/>
  <c r="N7772" i="20" s="1"/>
  <c r="M1445" i="20"/>
  <c r="N1445" i="20" s="1"/>
  <c r="M1446" i="20"/>
  <c r="N1446" i="20" s="1"/>
  <c r="M7773" i="20"/>
  <c r="N7773" i="20" s="1"/>
  <c r="M2733" i="20"/>
  <c r="N2733" i="20" s="1"/>
  <c r="M7646" i="20"/>
  <c r="M5330" i="20"/>
  <c r="M7774" i="20"/>
  <c r="M7647" i="20"/>
  <c r="N7647" i="20" s="1"/>
  <c r="M7648" i="20"/>
  <c r="M7649" i="20"/>
  <c r="M1447" i="20"/>
  <c r="M7650" i="20"/>
  <c r="M5007" i="20"/>
  <c r="N5007" i="20" s="1"/>
  <c r="M7651" i="20"/>
  <c r="N7651" i="20" s="1"/>
  <c r="M7652" i="20"/>
  <c r="N7652" i="20" s="1"/>
  <c r="M5008" i="20"/>
  <c r="N5008" i="20" s="1"/>
  <c r="M7653" i="20"/>
  <c r="N7653" i="20" s="1"/>
  <c r="M5009" i="20"/>
  <c r="N5009" i="20" s="1"/>
  <c r="M7654" i="20"/>
  <c r="N7654" i="20" s="1"/>
  <c r="M5010" i="20"/>
  <c r="N5010" i="20" s="1"/>
  <c r="M7655" i="20"/>
  <c r="N7655" i="20" s="1"/>
  <c r="M1662" i="20"/>
  <c r="N1662" i="20" s="1"/>
  <c r="M7656" i="20"/>
  <c r="N7656" i="20" s="1"/>
  <c r="M7657" i="20"/>
  <c r="N7657" i="20" s="1"/>
  <c r="M7658" i="20"/>
  <c r="N7658" i="20" s="1"/>
  <c r="M7364" i="20"/>
  <c r="N7364" i="20" s="1"/>
  <c r="M5011" i="20"/>
  <c r="M7659" i="20"/>
  <c r="M5012" i="20"/>
  <c r="M7660" i="20"/>
  <c r="M1650" i="20"/>
  <c r="M1504" i="20"/>
  <c r="N1504" i="20" s="1"/>
  <c r="M3036" i="20"/>
  <c r="N3036" i="20" s="1"/>
  <c r="M1505" i="20"/>
  <c r="N1505" i="20" s="1"/>
  <c r="M3037" i="20"/>
  <c r="N3037" i="20" s="1"/>
  <c r="M3038" i="20"/>
  <c r="N3038" i="20" s="1"/>
  <c r="M1506" i="20"/>
  <c r="N1506" i="20" s="1"/>
  <c r="M1507" i="20"/>
  <c r="N1507" i="20" s="1"/>
  <c r="M1508" i="20"/>
  <c r="N1508" i="20" s="1"/>
  <c r="M7631" i="20"/>
  <c r="M7632" i="20"/>
  <c r="N7632" i="20" s="1"/>
  <c r="M3637" i="20"/>
  <c r="N3637" i="20" s="1"/>
  <c r="M7633" i="20"/>
  <c r="N7633" i="20" s="1"/>
  <c r="M3638" i="20"/>
  <c r="N3638" i="20" s="1"/>
  <c r="M7634" i="20"/>
  <c r="N7634" i="20" s="1"/>
  <c r="M3639" i="20"/>
  <c r="N3639" i="20" s="1"/>
  <c r="M7635" i="20"/>
  <c r="N7635" i="20" s="1"/>
  <c r="M2571" i="20"/>
  <c r="N2571" i="20" s="1"/>
  <c r="M3422" i="20"/>
  <c r="M2572" i="20"/>
  <c r="M3423" i="20"/>
  <c r="M2573" i="20"/>
  <c r="N2573" i="20" s="1"/>
  <c r="M3317" i="20"/>
  <c r="M2872" i="20"/>
  <c r="N2872" i="20" s="1"/>
  <c r="M3408" i="20"/>
  <c r="N3408" i="20" s="1"/>
  <c r="M3409" i="20"/>
  <c r="M3318" i="20"/>
  <c r="N3318" i="20" s="1"/>
  <c r="M573" i="20"/>
  <c r="N573" i="20" s="1"/>
  <c r="M3821" i="20"/>
  <c r="N3821" i="20" s="1"/>
  <c r="M2574" i="20"/>
  <c r="N2574" i="20" s="1"/>
  <c r="M2575" i="20"/>
  <c r="N2575" i="20" s="1"/>
  <c r="M2025" i="20"/>
  <c r="N2025" i="20" s="1"/>
  <c r="M2026" i="20"/>
  <c r="N2026" i="20" s="1"/>
  <c r="M5478" i="20"/>
  <c r="N5478" i="20" s="1"/>
  <c r="M7822" i="20"/>
  <c r="N7822" i="20" s="1"/>
  <c r="M2027" i="20"/>
  <c r="N2027" i="20" s="1"/>
  <c r="M7823" i="20"/>
  <c r="N7823" i="20" s="1"/>
  <c r="M2028" i="20"/>
  <c r="N2028" i="20" s="1"/>
  <c r="M1141" i="20"/>
  <c r="N1141" i="20" s="1"/>
  <c r="M7824" i="20"/>
  <c r="N7824" i="20" s="1"/>
  <c r="M2029" i="20"/>
  <c r="M7825" i="20"/>
  <c r="M2030" i="20"/>
  <c r="M1142" i="20"/>
  <c r="N1142" i="20" s="1"/>
  <c r="M2031" i="20"/>
  <c r="M4326" i="20"/>
  <c r="M1143" i="20"/>
  <c r="M1144" i="20"/>
  <c r="M4983" i="20"/>
  <c r="N4983" i="20" s="1"/>
  <c r="M1145" i="20"/>
  <c r="N1145" i="20" s="1"/>
  <c r="M1780" i="20"/>
  <c r="N1780" i="20" s="1"/>
  <c r="M1146" i="20"/>
  <c r="N1146" i="20" s="1"/>
  <c r="M1781" i="20"/>
  <c r="N1781" i="20" s="1"/>
  <c r="M1147" i="20"/>
  <c r="N1147" i="20" s="1"/>
  <c r="M1782" i="20"/>
  <c r="N1782" i="20" s="1"/>
  <c r="M1148" i="20"/>
  <c r="N1148" i="20" s="1"/>
  <c r="M1783" i="20"/>
  <c r="N1783" i="20" s="1"/>
  <c r="M4915" i="20"/>
  <c r="N4915" i="20" s="1"/>
  <c r="M4916" i="20"/>
  <c r="N4916" i="20" s="1"/>
  <c r="M1784" i="20"/>
  <c r="N1784" i="20" s="1"/>
  <c r="M2709" i="20"/>
  <c r="N2709" i="20" s="1"/>
  <c r="M6681" i="20"/>
  <c r="N6681" i="20" s="1"/>
  <c r="M4917" i="20"/>
  <c r="M4918" i="20"/>
  <c r="M6682" i="20"/>
  <c r="M7855" i="20"/>
  <c r="N7855" i="20" s="1"/>
  <c r="M6250" i="20"/>
  <c r="M6683" i="20"/>
  <c r="N6683" i="20" s="1"/>
  <c r="M4593" i="20"/>
  <c r="N4593" i="20" s="1"/>
  <c r="M6251" i="20"/>
  <c r="N6251" i="20" s="1"/>
  <c r="M6684" i="20"/>
  <c r="N6684" i="20" s="1"/>
  <c r="M6252" i="20"/>
  <c r="N6252" i="20" s="1"/>
  <c r="M6685" i="20"/>
  <c r="N6685" i="20" s="1"/>
  <c r="M6253" i="20"/>
  <c r="N6253" i="20" s="1"/>
  <c r="M3355" i="20"/>
  <c r="N3355" i="20" s="1"/>
  <c r="M3179" i="20"/>
  <c r="N3179" i="20" s="1"/>
  <c r="M3356" i="20"/>
  <c r="N3356" i="20" s="1"/>
  <c r="M1098" i="20"/>
  <c r="N1098" i="20" s="1"/>
  <c r="M1605" i="20"/>
  <c r="N1605" i="20" s="1"/>
  <c r="M6488" i="20"/>
  <c r="N6488" i="20" s="1"/>
  <c r="M5082" i="20"/>
  <c r="N5082" i="20" s="1"/>
  <c r="M1606" i="20"/>
  <c r="N1606" i="20" s="1"/>
  <c r="M6489" i="20"/>
  <c r="N6489" i="20" s="1"/>
  <c r="M3082" i="20"/>
  <c r="N3082" i="20" s="1"/>
  <c r="M1607" i="20"/>
  <c r="M1099" i="20"/>
  <c r="M6490" i="20"/>
  <c r="M6491" i="20"/>
  <c r="N6491" i="20" s="1"/>
  <c r="M1608" i="20"/>
  <c r="M1100" i="20"/>
  <c r="N1100" i="20" s="1"/>
  <c r="M6492" i="20"/>
  <c r="N6492" i="20" s="1"/>
  <c r="M1101" i="20"/>
  <c r="M1102" i="20"/>
  <c r="N1102" i="20" s="1"/>
  <c r="M1609" i="20"/>
  <c r="N1609" i="20" s="1"/>
  <c r="M1103" i="20"/>
  <c r="N1103" i="20" s="1"/>
  <c r="M1104" i="20"/>
  <c r="N1104" i="20" s="1"/>
  <c r="M3535" i="20"/>
  <c r="N3535" i="20" s="1"/>
  <c r="M3224" i="20"/>
  <c r="N3224" i="20" s="1"/>
  <c r="M3155" i="20"/>
  <c r="N3155" i="20" s="1"/>
  <c r="M1105" i="20"/>
  <c r="N1105" i="20" s="1"/>
  <c r="M3156" i="20"/>
  <c r="N3156" i="20" s="1"/>
  <c r="M3157" i="20"/>
  <c r="N3157" i="20" s="1"/>
  <c r="M4273" i="20"/>
  <c r="N4273" i="20" s="1"/>
  <c r="M6254" i="20"/>
  <c r="N6254" i="20" s="1"/>
  <c r="M3158" i="20"/>
  <c r="N3158" i="20" s="1"/>
  <c r="M3159" i="20"/>
  <c r="N3159" i="20" s="1"/>
  <c r="M2768" i="20"/>
  <c r="M199" i="20"/>
  <c r="M4919" i="20"/>
  <c r="M3684" i="20"/>
  <c r="N3684" i="20" s="1"/>
  <c r="M3685" i="20"/>
  <c r="M3160" i="20"/>
  <c r="N3160" i="20" s="1"/>
  <c r="M200" i="20"/>
  <c r="N200" i="20" s="1"/>
  <c r="M3686" i="20"/>
  <c r="N3686" i="20" s="1"/>
  <c r="M3687" i="20"/>
  <c r="N3687" i="20" s="1"/>
  <c r="M3688" i="20"/>
  <c r="N3688" i="20" s="1"/>
  <c r="M5734" i="20"/>
  <c r="N5734" i="20" s="1"/>
  <c r="M5735" i="20"/>
  <c r="N5735" i="20" s="1"/>
  <c r="M5736" i="20"/>
  <c r="N5736" i="20" s="1"/>
  <c r="M3891" i="20"/>
  <c r="N3891" i="20" s="1"/>
  <c r="M5737" i="20"/>
  <c r="N5737" i="20" s="1"/>
  <c r="M3892" i="20"/>
  <c r="N3892" i="20" s="1"/>
  <c r="M7033" i="20"/>
  <c r="N7033" i="20" s="1"/>
  <c r="M5738" i="20"/>
  <c r="N5738" i="20" s="1"/>
  <c r="M3893" i="20"/>
  <c r="N3893" i="20" s="1"/>
  <c r="M5739" i="20"/>
  <c r="N5739" i="20" s="1"/>
  <c r="M3894" i="20"/>
  <c r="N3894" i="20" s="1"/>
  <c r="M3954" i="20"/>
  <c r="N3954" i="20" s="1"/>
  <c r="M7034" i="20"/>
  <c r="M4477" i="20"/>
  <c r="M4478" i="20"/>
  <c r="M7101" i="20"/>
  <c r="N7101" i="20" s="1"/>
  <c r="M4479" i="20"/>
  <c r="M7102" i="20"/>
  <c r="N7102" i="20" s="1"/>
  <c r="M4480" i="20"/>
  <c r="N4480" i="20" s="1"/>
  <c r="M3302" i="20"/>
  <c r="N3302" i="20" s="1"/>
  <c r="M4127" i="20"/>
  <c r="N4127" i="20" s="1"/>
  <c r="M7035" i="20"/>
  <c r="N7035" i="20" s="1"/>
  <c r="M7103" i="20"/>
  <c r="N7103" i="20" s="1"/>
  <c r="M4481" i="20"/>
  <c r="N4481" i="20" s="1"/>
  <c r="M6923" i="20"/>
  <c r="N6923" i="20" s="1"/>
  <c r="M3303" i="20"/>
  <c r="N3303" i="20" s="1"/>
  <c r="M4128" i="20"/>
  <c r="N4128" i="20" s="1"/>
  <c r="M6924" i="20"/>
  <c r="N6924" i="20" s="1"/>
  <c r="M4129" i="20"/>
  <c r="N4129" i="20" s="1"/>
  <c r="M6925" i="20"/>
  <c r="N6925" i="20" s="1"/>
  <c r="M6926" i="20"/>
  <c r="N6926" i="20" s="1"/>
  <c r="M3955" i="20"/>
  <c r="N3955" i="20" s="1"/>
  <c r="M4130" i="20"/>
  <c r="N4130" i="20" s="1"/>
  <c r="M4131" i="20"/>
  <c r="N4131" i="20" s="1"/>
  <c r="M4346" i="20"/>
  <c r="M4347" i="20"/>
  <c r="M4348" i="20"/>
  <c r="M4349" i="20"/>
  <c r="N4349" i="20" s="1"/>
  <c r="M4350" i="20"/>
  <c r="M4149" i="20"/>
  <c r="N4149" i="20" s="1"/>
  <c r="M6138" i="20"/>
  <c r="N6138" i="20" s="1"/>
  <c r="M1917" i="20"/>
  <c r="N1917" i="20" s="1"/>
  <c r="M6139" i="20"/>
  <c r="N6139" i="20" s="1"/>
  <c r="M2012" i="20"/>
  <c r="N2012" i="20" s="1"/>
  <c r="M4086" i="20"/>
  <c r="N4086" i="20" s="1"/>
  <c r="M6270" i="20"/>
  <c r="N6270" i="20" s="1"/>
  <c r="M2087" i="20"/>
  <c r="N2087" i="20" s="1"/>
  <c r="M7720" i="20"/>
  <c r="N7720" i="20" s="1"/>
  <c r="M2088" i="20"/>
  <c r="N2088" i="20" s="1"/>
  <c r="M1424" i="20"/>
  <c r="N1424" i="20" s="1"/>
  <c r="M2089" i="20"/>
  <c r="N2089" i="20" s="1"/>
  <c r="M1425" i="20"/>
  <c r="N1425" i="20" s="1"/>
  <c r="M2013" i="20"/>
  <c r="N2013" i="20" s="1"/>
  <c r="M2090" i="20"/>
  <c r="N2090" i="20" s="1"/>
  <c r="M4256" i="20"/>
  <c r="N4256" i="20" s="1"/>
  <c r="M1426" i="20"/>
  <c r="N1426" i="20" s="1"/>
  <c r="M4257" i="20"/>
  <c r="M2091" i="20"/>
  <c r="M6271" i="20"/>
  <c r="M1427" i="20"/>
  <c r="M4258" i="20"/>
  <c r="M2092" i="20"/>
  <c r="N2092" i="20" s="1"/>
  <c r="M4259" i="20"/>
  <c r="N4259" i="20" s="1"/>
  <c r="M4260" i="20"/>
  <c r="N4260" i="20" s="1"/>
  <c r="M1595" i="20"/>
  <c r="N1595" i="20" s="1"/>
  <c r="M6395" i="20"/>
  <c r="N6395" i="20" s="1"/>
  <c r="M2014" i="20"/>
  <c r="N2014" i="20" s="1"/>
  <c r="M6396" i="20"/>
  <c r="N6396" i="20" s="1"/>
  <c r="M1745" i="20"/>
  <c r="N1745" i="20" s="1"/>
  <c r="M5637" i="20"/>
  <c r="N5637" i="20" s="1"/>
  <c r="M1746" i="20"/>
  <c r="N1746" i="20" s="1"/>
  <c r="M1747" i="20"/>
  <c r="N1747" i="20" s="1"/>
  <c r="M5310" i="20"/>
  <c r="N5310" i="20" s="1"/>
  <c r="M5311" i="20"/>
  <c r="N5311" i="20" s="1"/>
  <c r="M5312" i="20"/>
  <c r="N5312" i="20" s="1"/>
  <c r="M5313" i="20"/>
  <c r="N5313" i="20" s="1"/>
  <c r="M5314" i="20"/>
  <c r="N5314" i="20" s="1"/>
  <c r="M6593" i="20"/>
  <c r="N6593" i="20" s="1"/>
  <c r="M7472" i="20"/>
  <c r="M6594" i="20"/>
  <c r="N6594" i="20" s="1"/>
  <c r="M3075" i="20"/>
  <c r="M6595" i="20"/>
  <c r="M6183" i="20"/>
  <c r="M6184" i="20"/>
  <c r="N6184" i="20" s="1"/>
  <c r="M671" i="20"/>
  <c r="N671" i="20" s="1"/>
  <c r="M6185" i="20"/>
  <c r="N6185" i="20" s="1"/>
  <c r="M5945" i="20"/>
  <c r="N5945" i="20" s="1"/>
  <c r="M6965" i="20"/>
  <c r="N6965" i="20" s="1"/>
  <c r="M672" i="20"/>
  <c r="N672" i="20" s="1"/>
  <c r="M6186" i="20"/>
  <c r="N6186" i="20" s="1"/>
  <c r="M1281" i="20"/>
  <c r="N1281" i="20" s="1"/>
  <c r="M6966" i="20"/>
  <c r="N6966" i="20" s="1"/>
  <c r="M1282" i="20"/>
  <c r="N1282" i="20" s="1"/>
  <c r="M6967" i="20"/>
  <c r="N6967" i="20" s="1"/>
  <c r="M6187" i="20"/>
  <c r="N6187" i="20" s="1"/>
  <c r="M6320" i="20"/>
  <c r="N6320" i="20" s="1"/>
  <c r="M5946" i="20"/>
  <c r="N5946" i="20" s="1"/>
  <c r="M6321" i="20"/>
  <c r="N6321" i="20" s="1"/>
  <c r="M5947" i="20"/>
  <c r="N5947" i="20" s="1"/>
  <c r="M5707" i="20"/>
  <c r="N5707" i="20" s="1"/>
  <c r="M6155" i="20"/>
  <c r="M6156" i="20"/>
  <c r="M3549" i="20"/>
  <c r="M3550" i="20"/>
  <c r="N3550" i="20" s="1"/>
  <c r="M3551" i="20"/>
  <c r="M6397" i="20"/>
  <c r="M3552" i="20"/>
  <c r="M6398" i="20"/>
  <c r="N6398" i="20" s="1"/>
  <c r="M3553" i="20"/>
  <c r="N3553" i="20" s="1"/>
  <c r="M1416" i="20"/>
  <c r="N1416" i="20" s="1"/>
  <c r="M3173" i="20"/>
  <c r="N3173" i="20" s="1"/>
  <c r="M4787" i="20"/>
  <c r="N4787" i="20" s="1"/>
  <c r="M1623" i="20"/>
  <c r="N1623" i="20" s="1"/>
  <c r="M2960" i="20"/>
  <c r="N2960" i="20" s="1"/>
  <c r="M7505" i="20"/>
  <c r="N7505" i="20" s="1"/>
  <c r="M5166" i="20"/>
  <c r="N5166" i="20" s="1"/>
  <c r="M5167" i="20"/>
  <c r="N5167" i="20" s="1"/>
  <c r="M1800" i="20"/>
  <c r="N1800" i="20" s="1"/>
  <c r="M4548" i="20"/>
  <c r="N4548" i="20" s="1"/>
  <c r="M4549" i="20"/>
  <c r="N4549" i="20" s="1"/>
  <c r="M4550" i="20"/>
  <c r="N4550" i="20" s="1"/>
  <c r="M287" i="20"/>
  <c r="N287" i="20" s="1"/>
  <c r="M7365" i="20"/>
  <c r="M4551" i="20"/>
  <c r="M288" i="20"/>
  <c r="M455" i="20"/>
  <c r="N455" i="20" s="1"/>
  <c r="M289" i="20"/>
  <c r="M5908" i="20"/>
  <c r="N5908" i="20" s="1"/>
  <c r="M4552" i="20"/>
  <c r="N4552" i="20" s="1"/>
  <c r="M290" i="20"/>
  <c r="N290" i="20" s="1"/>
  <c r="M5909" i="20"/>
  <c r="N5909" i="20" s="1"/>
  <c r="M1521" i="20"/>
  <c r="N1521" i="20" s="1"/>
  <c r="M5910" i="20"/>
  <c r="N5910" i="20" s="1"/>
  <c r="M291" i="20"/>
  <c r="N291" i="20" s="1"/>
  <c r="M7499" i="20"/>
  <c r="N7499" i="20" s="1"/>
  <c r="M5911" i="20"/>
  <c r="N5911" i="20" s="1"/>
  <c r="M5660" i="20"/>
  <c r="N5660" i="20" s="1"/>
  <c r="M5661" i="20"/>
  <c r="N5661" i="20" s="1"/>
  <c r="M391" i="20"/>
  <c r="N391" i="20" s="1"/>
  <c r="M3052" i="20"/>
  <c r="N3052" i="20" s="1"/>
  <c r="M7366" i="20"/>
  <c r="N7366" i="20" s="1"/>
  <c r="M1568" i="20"/>
  <c r="N1568" i="20" s="1"/>
  <c r="M1569" i="20"/>
  <c r="N1569" i="20" s="1"/>
  <c r="M3430" i="20"/>
  <c r="N3430" i="20" s="1"/>
  <c r="M98" i="20"/>
  <c r="M3431" i="20"/>
  <c r="M1310" i="20"/>
  <c r="M1570" i="20"/>
  <c r="N1570" i="20" s="1"/>
  <c r="M99" i="20"/>
  <c r="N99" i="20" s="1"/>
  <c r="M6908" i="20"/>
  <c r="N6908" i="20" s="1"/>
  <c r="M100" i="20"/>
  <c r="N100" i="20" s="1"/>
  <c r="M7367" i="20"/>
  <c r="N7367" i="20" s="1"/>
  <c r="M6909" i="20"/>
  <c r="N6909" i="20" s="1"/>
  <c r="M101" i="20"/>
  <c r="N101" i="20" s="1"/>
  <c r="M1571" i="20"/>
  <c r="N1571" i="20" s="1"/>
  <c r="M739" i="20"/>
  <c r="N739" i="20" s="1"/>
  <c r="M7368" i="20"/>
  <c r="N7368" i="20" s="1"/>
  <c r="M1572" i="20"/>
  <c r="N1572" i="20" s="1"/>
  <c r="M740" i="20"/>
  <c r="N740" i="20" s="1"/>
  <c r="M6607" i="20"/>
  <c r="N6607" i="20" s="1"/>
  <c r="M7609" i="20"/>
  <c r="N7609" i="20" s="1"/>
  <c r="M7610" i="20"/>
  <c r="N7610" i="20" s="1"/>
  <c r="M6608" i="20"/>
  <c r="N6608" i="20" s="1"/>
  <c r="M7611" i="20"/>
  <c r="N7611" i="20" s="1"/>
  <c r="M6609" i="20"/>
  <c r="N6609" i="20" s="1"/>
  <c r="M741" i="20"/>
  <c r="N741" i="20" s="1"/>
  <c r="M7612" i="20"/>
  <c r="M5980" i="20"/>
  <c r="M7613" i="20"/>
  <c r="M5981" i="20"/>
  <c r="N5981" i="20" s="1"/>
  <c r="M5982" i="20"/>
  <c r="M5983" i="20"/>
  <c r="M5984" i="20"/>
  <c r="M56" i="20"/>
  <c r="N56" i="20" s="1"/>
  <c r="M57" i="20"/>
  <c r="N57" i="20" s="1"/>
  <c r="M7866" i="20"/>
  <c r="N7866" i="20" s="1"/>
  <c r="M4150" i="20"/>
  <c r="N4150" i="20" s="1"/>
  <c r="M58" i="20"/>
  <c r="N58" i="20" s="1"/>
  <c r="M1448" i="20"/>
  <c r="M339" i="20"/>
  <c r="M340" i="20"/>
  <c r="N340" i="20" s="1"/>
  <c r="M341" i="20"/>
  <c r="N341" i="20" s="1"/>
  <c r="M1371" i="20"/>
  <c r="N1371" i="20" s="1"/>
  <c r="M6832" i="20"/>
  <c r="N6832" i="20" s="1"/>
  <c r="M6833" i="20"/>
  <c r="N6833" i="20" s="1"/>
  <c r="M1022" i="20"/>
  <c r="N1022" i="20" s="1"/>
  <c r="M1023" i="20"/>
  <c r="N1023" i="20" s="1"/>
  <c r="M6917" i="20"/>
  <c r="N6917" i="20" s="1"/>
  <c r="M1024" i="20"/>
  <c r="M693" i="20"/>
  <c r="M3908" i="20"/>
  <c r="M7701" i="20"/>
  <c r="N7701" i="20" s="1"/>
  <c r="M7568" i="20"/>
  <c r="M5456" i="20"/>
  <c r="N5456" i="20" s="1"/>
  <c r="M7702" i="20"/>
  <c r="N7702" i="20" s="1"/>
  <c r="M5181" i="20"/>
  <c r="N5181" i="20" s="1"/>
  <c r="M7840" i="20"/>
  <c r="N7840" i="20" s="1"/>
  <c r="M6149" i="20"/>
  <c r="N6149" i="20" s="1"/>
  <c r="M7841" i="20"/>
  <c r="N7841" i="20" s="1"/>
  <c r="M4935" i="20"/>
  <c r="N4935" i="20" s="1"/>
  <c r="M786" i="20"/>
  <c r="N786" i="20" s="1"/>
  <c r="M4936" i="20"/>
  <c r="N4936" i="20" s="1"/>
  <c r="M787" i="20"/>
  <c r="N787" i="20" s="1"/>
  <c r="M162" i="20"/>
  <c r="N162" i="20" s="1"/>
  <c r="M2693" i="20"/>
  <c r="N2693" i="20" s="1"/>
  <c r="M2694" i="20"/>
  <c r="N2694" i="20" s="1"/>
  <c r="M163" i="20"/>
  <c r="N163" i="20" s="1"/>
  <c r="M3640" i="20"/>
  <c r="N3640" i="20" s="1"/>
  <c r="M2695" i="20"/>
  <c r="N2695" i="20" s="1"/>
  <c r="M2696" i="20"/>
  <c r="N2696" i="20" s="1"/>
  <c r="M5215" i="20"/>
  <c r="M3176" i="20"/>
  <c r="N3176" i="20" s="1"/>
  <c r="M7694" i="20"/>
  <c r="N7694" i="20" s="1"/>
  <c r="M4170" i="20"/>
  <c r="M2697" i="20"/>
  <c r="M4171" i="20"/>
  <c r="M3319" i="20"/>
  <c r="N3319" i="20" s="1"/>
  <c r="M5100" i="20"/>
  <c r="N5100" i="20" s="1"/>
  <c r="M5792" i="20"/>
  <c r="N5792" i="20" s="1"/>
  <c r="M5216" i="20"/>
  <c r="N5216" i="20" s="1"/>
  <c r="M5101" i="20"/>
  <c r="N5101" i="20" s="1"/>
  <c r="M5102" i="20"/>
  <c r="N5102" i="20" s="1"/>
  <c r="M17" i="20"/>
  <c r="N17" i="20" s="1"/>
  <c r="M5103" i="20"/>
  <c r="N5103" i="20" s="1"/>
  <c r="M18" i="20"/>
  <c r="N18" i="20" s="1"/>
  <c r="M19" i="20"/>
  <c r="N19" i="20" s="1"/>
  <c r="M5104" i="20"/>
  <c r="N5104" i="20" s="1"/>
  <c r="M1127" i="20"/>
  <c r="N1127" i="20" s="1"/>
  <c r="M20" i="20"/>
  <c r="N20" i="20" s="1"/>
  <c r="M2224" i="20"/>
  <c r="N2224" i="20" s="1"/>
  <c r="M21" i="20"/>
  <c r="N21" i="20" s="1"/>
  <c r="M4152" i="20"/>
  <c r="N4152" i="20" s="1"/>
  <c r="M5662" i="20"/>
  <c r="M22" i="20"/>
  <c r="M74" i="20"/>
  <c r="M6802" i="20"/>
  <c r="N6802" i="20" s="1"/>
  <c r="M6803" i="20"/>
  <c r="N6803" i="20" s="1"/>
  <c r="M75" i="20"/>
  <c r="M5217" i="20"/>
  <c r="N5217" i="20" s="1"/>
  <c r="M76" i="20"/>
  <c r="M5218" i="20"/>
  <c r="N5218" i="20" s="1"/>
  <c r="M6804" i="20"/>
  <c r="N6804" i="20" s="1"/>
  <c r="M1825" i="20"/>
  <c r="N1825" i="20" s="1"/>
  <c r="M2225" i="20"/>
  <c r="N2225" i="20" s="1"/>
  <c r="M77" i="20"/>
  <c r="N77" i="20" s="1"/>
  <c r="M6805" i="20"/>
  <c r="M1826" i="20"/>
  <c r="N1826" i="20" s="1"/>
  <c r="M7417" i="20"/>
  <c r="N7417" i="20" s="1"/>
  <c r="M859" i="20"/>
  <c r="N859" i="20" s="1"/>
  <c r="M1597" i="20"/>
  <c r="N1597" i="20" s="1"/>
  <c r="M1663" i="20"/>
  <c r="N1663" i="20" s="1"/>
  <c r="M3705" i="20"/>
  <c r="N3705" i="20" s="1"/>
  <c r="M6262" i="20"/>
  <c r="N6262" i="20" s="1"/>
  <c r="M1664" i="20"/>
  <c r="N1664" i="20" s="1"/>
  <c r="M3706" i="20"/>
  <c r="M3707" i="20"/>
  <c r="M3708" i="20"/>
  <c r="M1473" i="20"/>
  <c r="M3709" i="20"/>
  <c r="M3530" i="20"/>
  <c r="N3530" i="20" s="1"/>
  <c r="M3531" i="20"/>
  <c r="N3531" i="20" s="1"/>
  <c r="M6452" i="20"/>
  <c r="N6452" i="20" s="1"/>
  <c r="M1714" i="20"/>
  <c r="N1714" i="20" s="1"/>
  <c r="M3532" i="20"/>
  <c r="N3532" i="20" s="1"/>
  <c r="M6453" i="20"/>
  <c r="N6453" i="20" s="1"/>
  <c r="M6454" i="20"/>
  <c r="N6454" i="20" s="1"/>
  <c r="M4268" i="20"/>
  <c r="N4268" i="20" s="1"/>
  <c r="M5578" i="20"/>
  <c r="N5578" i="20" s="1"/>
  <c r="M4566" i="20"/>
  <c r="N4566" i="20" s="1"/>
  <c r="M102" i="20"/>
  <c r="N102" i="20" s="1"/>
  <c r="M4567" i="20"/>
  <c r="N4567" i="20" s="1"/>
  <c r="M6467" i="20"/>
  <c r="N6467" i="20" s="1"/>
  <c r="M4282" i="20"/>
  <c r="N4282" i="20" s="1"/>
  <c r="M1715" i="20"/>
  <c r="N1715" i="20" s="1"/>
  <c r="M4313" i="20"/>
  <c r="M4283" i="20"/>
  <c r="N4283" i="20" s="1"/>
  <c r="M4568" i="20"/>
  <c r="M4314" i="20"/>
  <c r="N4314" i="20" s="1"/>
  <c r="M556" i="20"/>
  <c r="M1716" i="20"/>
  <c r="N1716" i="20" s="1"/>
  <c r="M3993" i="20"/>
  <c r="M4315" i="20"/>
  <c r="M276" i="20"/>
  <c r="N276" i="20" s="1"/>
  <c r="M4316" i="20"/>
  <c r="N4316" i="20" s="1"/>
  <c r="M2439" i="20"/>
  <c r="N2439" i="20" s="1"/>
  <c r="M5545" i="20"/>
  <c r="N5545" i="20" s="1"/>
  <c r="M2932" i="20"/>
  <c r="N2932" i="20" s="1"/>
  <c r="M5546" i="20"/>
  <c r="N5546" i="20" s="1"/>
  <c r="M6764" i="20"/>
  <c r="N6764" i="20" s="1"/>
  <c r="M5547" i="20"/>
  <c r="N5547" i="20" s="1"/>
  <c r="M5624" i="20"/>
  <c r="N5624" i="20" s="1"/>
  <c r="M5548" i="20"/>
  <c r="N5548" i="20" s="1"/>
  <c r="M5549" i="20"/>
  <c r="N5549" i="20" s="1"/>
  <c r="M2933" i="20"/>
  <c r="N2933" i="20" s="1"/>
  <c r="M814" i="20"/>
  <c r="N814" i="20" s="1"/>
  <c r="M7351" i="20"/>
  <c r="N7351" i="20" s="1"/>
  <c r="M378" i="20"/>
  <c r="N378" i="20" s="1"/>
  <c r="M2974" i="20"/>
  <c r="N2974" i="20" s="1"/>
  <c r="M379" i="20"/>
  <c r="M380" i="20"/>
  <c r="M6939" i="20"/>
  <c r="M3647" i="20"/>
  <c r="N3647" i="20" s="1"/>
  <c r="M381" i="20"/>
  <c r="N381" i="20" s="1"/>
  <c r="M5579" i="20"/>
  <c r="N5579" i="20" s="1"/>
  <c r="M2326" i="20"/>
  <c r="N2326" i="20" s="1"/>
  <c r="M721" i="20"/>
  <c r="N721" i="20" s="1"/>
  <c r="M7508" i="20"/>
  <c r="N7508" i="20" s="1"/>
  <c r="M5566" i="20"/>
  <c r="N5566" i="20" s="1"/>
  <c r="M1035" i="20"/>
  <c r="N1035" i="20" s="1"/>
  <c r="M7509" i="20"/>
  <c r="N7509" i="20" s="1"/>
  <c r="M1036" i="20"/>
  <c r="N1036" i="20" s="1"/>
  <c r="M3121" i="20"/>
  <c r="N3121" i="20" s="1"/>
  <c r="M5567" i="20"/>
  <c r="N5567" i="20" s="1"/>
  <c r="M382" i="20"/>
  <c r="N382" i="20" s="1"/>
  <c r="M3122" i="20"/>
  <c r="N3122" i="20" s="1"/>
  <c r="M1037" i="20"/>
  <c r="N1037" i="20" s="1"/>
  <c r="M5568" i="20"/>
  <c r="N5568" i="20" s="1"/>
  <c r="M5272" i="20"/>
  <c r="N5272" i="20" s="1"/>
  <c r="M1038" i="20"/>
  <c r="N1038" i="20" s="1"/>
  <c r="M1039" i="20"/>
  <c r="N1039" i="20" s="1"/>
  <c r="M5569" i="20"/>
  <c r="M4865" i="20"/>
  <c r="M5273" i="20"/>
  <c r="M4866" i="20"/>
  <c r="M1040" i="20"/>
  <c r="N1040" i="20" s="1"/>
  <c r="M5274" i="20"/>
  <c r="M5580" i="20"/>
  <c r="M6117" i="20"/>
  <c r="M6118" i="20"/>
  <c r="M216" i="20"/>
  <c r="M4867" i="20"/>
  <c r="N4867" i="20" s="1"/>
  <c r="M311" i="20"/>
  <c r="N311" i="20" s="1"/>
  <c r="M201" i="20"/>
  <c r="N201" i="20" s="1"/>
  <c r="M217" i="20"/>
  <c r="N217" i="20" s="1"/>
  <c r="M312" i="20"/>
  <c r="N312" i="20" s="1"/>
  <c r="M202" i="20"/>
  <c r="N202" i="20" s="1"/>
  <c r="M7240" i="20"/>
  <c r="N7240" i="20" s="1"/>
  <c r="M218" i="20"/>
  <c r="N218" i="20" s="1"/>
  <c r="M6239" i="20"/>
  <c r="N6239" i="20" s="1"/>
  <c r="M313" i="20"/>
  <c r="N313" i="20" s="1"/>
  <c r="M219" i="20"/>
  <c r="N219" i="20" s="1"/>
  <c r="M203" i="20"/>
  <c r="N203" i="20" s="1"/>
  <c r="M7418" i="20"/>
  <c r="M4399" i="20"/>
  <c r="M7241" i="20"/>
  <c r="M220" i="20"/>
  <c r="N220" i="20" s="1"/>
  <c r="M7419" i="20"/>
  <c r="M4400" i="20"/>
  <c r="N4400" i="20" s="1"/>
  <c r="M7420" i="20"/>
  <c r="N7420" i="20" s="1"/>
  <c r="M1862" i="20"/>
  <c r="N1862" i="20" s="1"/>
  <c r="M4401" i="20"/>
  <c r="M7242" i="20"/>
  <c r="N7242" i="20" s="1"/>
  <c r="M7421" i="20"/>
  <c r="N7421" i="20" s="1"/>
  <c r="M4402" i="20"/>
  <c r="N4402" i="20" s="1"/>
  <c r="M7243" i="20"/>
  <c r="N7243" i="20" s="1"/>
  <c r="M4403" i="20"/>
  <c r="N4403" i="20" s="1"/>
  <c r="M2409" i="20"/>
  <c r="N2409" i="20" s="1"/>
  <c r="M2410" i="20"/>
  <c r="N2410" i="20" s="1"/>
  <c r="M6362" i="20"/>
  <c r="N6362" i="20" s="1"/>
  <c r="M1727" i="20"/>
  <c r="N1727" i="20" s="1"/>
  <c r="M3523" i="20"/>
  <c r="N3523" i="20" s="1"/>
  <c r="M2362" i="20"/>
  <c r="N2362" i="20" s="1"/>
  <c r="M4462" i="20"/>
  <c r="N4462" i="20" s="1"/>
  <c r="M2310" i="20"/>
  <c r="N2310" i="20" s="1"/>
  <c r="M3276" i="20"/>
  <c r="M2363" i="20"/>
  <c r="M2411" i="20"/>
  <c r="M3277" i="20"/>
  <c r="N3277" i="20" s="1"/>
  <c r="M7059" i="20"/>
  <c r="M3524" i="20"/>
  <c r="N3524" i="20" s="1"/>
  <c r="M2340" i="20"/>
  <c r="N2340" i="20" s="1"/>
  <c r="M3278" i="20"/>
  <c r="N3278" i="20" s="1"/>
  <c r="M7060" i="20"/>
  <c r="N7060" i="20" s="1"/>
  <c r="M6060" i="20"/>
  <c r="N6060" i="20" s="1"/>
  <c r="M2341" i="20"/>
  <c r="N2341" i="20" s="1"/>
  <c r="M755" i="20"/>
  <c r="N755" i="20" s="1"/>
  <c r="M3877" i="20"/>
  <c r="N3877" i="20" s="1"/>
  <c r="M2342" i="20"/>
  <c r="N2342" i="20" s="1"/>
  <c r="M7061" i="20"/>
  <c r="N7061" i="20" s="1"/>
  <c r="M756" i="20"/>
  <c r="N756" i="20" s="1"/>
  <c r="M2343" i="20"/>
  <c r="N2343" i="20" s="1"/>
  <c r="M5377" i="20"/>
  <c r="N5377" i="20" s="1"/>
  <c r="M2344" i="20"/>
  <c r="N2344" i="20" s="1"/>
  <c r="M757" i="20"/>
  <c r="N757" i="20" s="1"/>
  <c r="M3878" i="20"/>
  <c r="N3878" i="20" s="1"/>
  <c r="M758" i="20"/>
  <c r="N758" i="20" s="1"/>
  <c r="M1624" i="20"/>
  <c r="M5378" i="20"/>
  <c r="M7846" i="20"/>
  <c r="M759" i="20"/>
  <c r="M5379" i="20"/>
  <c r="M7847" i="20"/>
  <c r="M1625" i="20"/>
  <c r="M3879" i="20"/>
  <c r="M7848" i="20"/>
  <c r="N7848" i="20" s="1"/>
  <c r="M1626" i="20"/>
  <c r="N1626" i="20" s="1"/>
  <c r="M7849" i="20"/>
  <c r="N7849" i="20" s="1"/>
  <c r="M7004" i="20"/>
  <c r="N7004" i="20" s="1"/>
  <c r="M3325" i="20"/>
  <c r="N3325" i="20" s="1"/>
  <c r="M7850" i="20"/>
  <c r="N7850" i="20" s="1"/>
  <c r="M990" i="20"/>
  <c r="N990" i="20" s="1"/>
  <c r="M6272" i="20"/>
  <c r="N6272" i="20" s="1"/>
  <c r="M3326" i="20"/>
  <c r="N3326" i="20" s="1"/>
  <c r="M3880" i="20"/>
  <c r="N3880" i="20" s="1"/>
  <c r="M1354" i="20"/>
  <c r="N1354" i="20" s="1"/>
  <c r="M991" i="20"/>
  <c r="N991" i="20" s="1"/>
  <c r="M6273" i="20"/>
  <c r="N6273" i="20" s="1"/>
  <c r="M992" i="20"/>
  <c r="N992" i="20" s="1"/>
  <c r="M125" i="20"/>
  <c r="M7156" i="20"/>
  <c r="M1222" i="20"/>
  <c r="M1842" i="20"/>
  <c r="N1842" i="20" s="1"/>
  <c r="M7157" i="20"/>
  <c r="M1223" i="20"/>
  <c r="N1223" i="20" s="1"/>
  <c r="M1843" i="20"/>
  <c r="N1843" i="20" s="1"/>
  <c r="M1844" i="20"/>
  <c r="N1844" i="20" s="1"/>
  <c r="M1845" i="20"/>
  <c r="N1845" i="20" s="1"/>
  <c r="M4059" i="20"/>
  <c r="N4059" i="20" s="1"/>
  <c r="M4060" i="20"/>
  <c r="N4060" i="20" s="1"/>
  <c r="M6274" i="20"/>
  <c r="N6274" i="20" s="1"/>
  <c r="M2796" i="20"/>
  <c r="N2796" i="20" s="1"/>
  <c r="M1589" i="20"/>
  <c r="N1589" i="20" s="1"/>
  <c r="M1237" i="20"/>
  <c r="N1237" i="20" s="1"/>
  <c r="M4061" i="20"/>
  <c r="N4061" i="20" s="1"/>
  <c r="M7729" i="20"/>
  <c r="N7729" i="20" s="1"/>
  <c r="M2797" i="20"/>
  <c r="N2797" i="20" s="1"/>
  <c r="M1238" i="20"/>
  <c r="N1238" i="20" s="1"/>
  <c r="M1239" i="20"/>
  <c r="N1239" i="20" s="1"/>
  <c r="M1846" i="20"/>
  <c r="N1846" i="20" s="1"/>
  <c r="M7730" i="20"/>
  <c r="N7730" i="20" s="1"/>
  <c r="M2802" i="20"/>
  <c r="M1240" i="20"/>
  <c r="M4904" i="20"/>
  <c r="M1241" i="20"/>
  <c r="N1241" i="20" s="1"/>
  <c r="M7731" i="20"/>
  <c r="M357" i="20"/>
  <c r="N357" i="20" s="1"/>
  <c r="M5871" i="20"/>
  <c r="M1482" i="20"/>
  <c r="N1482" i="20" s="1"/>
  <c r="M3580" i="20"/>
  <c r="N3580" i="20" s="1"/>
  <c r="M358" i="20"/>
  <c r="N358" i="20" s="1"/>
  <c r="M1483" i="20"/>
  <c r="N1483" i="20" s="1"/>
  <c r="M3581" i="20"/>
  <c r="N3581" i="20" s="1"/>
  <c r="M1484" i="20"/>
  <c r="N1484" i="20" s="1"/>
  <c r="M5596" i="20"/>
  <c r="N5596" i="20" s="1"/>
  <c r="M1456" i="20"/>
  <c r="N1456" i="20" s="1"/>
  <c r="M1994" i="20"/>
  <c r="N1994" i="20" s="1"/>
  <c r="M5872" i="20"/>
  <c r="N5872" i="20" s="1"/>
  <c r="M1485" i="20"/>
  <c r="N1485" i="20" s="1"/>
  <c r="M3582" i="20"/>
  <c r="N3582" i="20" s="1"/>
  <c r="M1051" i="20"/>
  <c r="N1051" i="20" s="1"/>
  <c r="M5757" i="20"/>
  <c r="N5757" i="20" s="1"/>
  <c r="M5597" i="20"/>
  <c r="N5597" i="20" s="1"/>
  <c r="M1052" i="20"/>
  <c r="M5758" i="20"/>
  <c r="M5835" i="20"/>
  <c r="M1342" i="20"/>
  <c r="N1342" i="20" s="1"/>
  <c r="M1486" i="20"/>
  <c r="M3343" i="20"/>
  <c r="M5759" i="20"/>
  <c r="M5598" i="20"/>
  <c r="M1294" i="20"/>
  <c r="N1294" i="20" s="1"/>
  <c r="M7315" i="20"/>
  <c r="N7315" i="20" s="1"/>
  <c r="M803" i="20"/>
  <c r="N803" i="20" s="1"/>
  <c r="M3374" i="20"/>
  <c r="N3374" i="20" s="1"/>
  <c r="M5599" i="20"/>
  <c r="N5599" i="20" s="1"/>
  <c r="M804" i="20"/>
  <c r="N804" i="20" s="1"/>
  <c r="M7316" i="20"/>
  <c r="N7316" i="20" s="1"/>
  <c r="M5760" i="20"/>
  <c r="N5760" i="20" s="1"/>
  <c r="M3375" i="20"/>
  <c r="N3375" i="20" s="1"/>
  <c r="M805" i="20"/>
  <c r="N805" i="20" s="1"/>
  <c r="M3376" i="20"/>
  <c r="N3376" i="20" s="1"/>
  <c r="M3377" i="20"/>
  <c r="N3377" i="20" s="1"/>
  <c r="M3378" i="20"/>
  <c r="N3378" i="20" s="1"/>
  <c r="M5761" i="20"/>
  <c r="N5761" i="20" s="1"/>
  <c r="M240" i="20"/>
  <c r="M3379" i="20"/>
  <c r="M504" i="20"/>
  <c r="M5600" i="20"/>
  <c r="N5600" i="20" s="1"/>
  <c r="M3380" i="20"/>
  <c r="N3380" i="20" s="1"/>
  <c r="M3381" i="20"/>
  <c r="N3381" i="20" s="1"/>
  <c r="M5647" i="20"/>
  <c r="N5647" i="20" s="1"/>
  <c r="M4598" i="20"/>
  <c r="N4598" i="20" s="1"/>
  <c r="M1214" i="20"/>
  <c r="N1214" i="20" s="1"/>
  <c r="M6668" i="20"/>
  <c r="N6668" i="20" s="1"/>
  <c r="M6669" i="20"/>
  <c r="N6669" i="20" s="1"/>
  <c r="M921" i="20"/>
  <c r="N921" i="20" s="1"/>
  <c r="M4517" i="20"/>
  <c r="N4517" i="20" s="1"/>
  <c r="M3246" i="20"/>
  <c r="N3246" i="20" s="1"/>
  <c r="M3758" i="20"/>
  <c r="N3758" i="20" s="1"/>
  <c r="M834" i="20"/>
  <c r="N834" i="20" s="1"/>
  <c r="M2983" i="20"/>
  <c r="N2983" i="20" s="1"/>
  <c r="M835" i="20"/>
  <c r="N835" i="20" s="1"/>
  <c r="M3759" i="20"/>
  <c r="N3759" i="20" s="1"/>
  <c r="M780" i="20"/>
  <c r="N780" i="20" s="1"/>
  <c r="M4518" i="20"/>
  <c r="N4518" i="20" s="1"/>
  <c r="M4519" i="20"/>
  <c r="N4519" i="20" s="1"/>
  <c r="M7579" i="20"/>
  <c r="M7580" i="20"/>
  <c r="M7581" i="20"/>
  <c r="M2465" i="20"/>
  <c r="N2465" i="20" s="1"/>
  <c r="M2466" i="20"/>
  <c r="M3619" i="20"/>
  <c r="M6170" i="20"/>
  <c r="N6170" i="20" s="1"/>
  <c r="M2833" i="20"/>
  <c r="N2833" i="20" s="1"/>
  <c r="M6022" i="20"/>
  <c r="M2834" i="20"/>
  <c r="N2834" i="20" s="1"/>
  <c r="M4497" i="20"/>
  <c r="N4497" i="20" s="1"/>
  <c r="M3760" i="20"/>
  <c r="N3760" i="20" s="1"/>
  <c r="M4317" i="20"/>
  <c r="N4317" i="20" s="1"/>
  <c r="M4498" i="20"/>
  <c r="N4498" i="20" s="1"/>
  <c r="M4499" i="20"/>
  <c r="N4499" i="20" s="1"/>
  <c r="M3212" i="20"/>
  <c r="N3212" i="20" s="1"/>
  <c r="M3761" i="20"/>
  <c r="N3761" i="20" s="1"/>
  <c r="M4500" i="20"/>
  <c r="N4500" i="20" s="1"/>
  <c r="M5205" i="20"/>
  <c r="N5205" i="20" s="1"/>
  <c r="M3762" i="20"/>
  <c r="N3762" i="20" s="1"/>
  <c r="M3231" i="20"/>
  <c r="N3231" i="20" s="1"/>
  <c r="M4501" i="20"/>
  <c r="N4501" i="20" s="1"/>
  <c r="M2301" i="20"/>
  <c r="M3213" i="20"/>
  <c r="M2302" i="20"/>
  <c r="M6023" i="20"/>
  <c r="N6023" i="20" s="1"/>
  <c r="M1529" i="20"/>
  <c r="M4529" i="20"/>
  <c r="N4529" i="20" s="1"/>
  <c r="M4679" i="20"/>
  <c r="N4679" i="20" s="1"/>
  <c r="M4530" i="20"/>
  <c r="N4530" i="20" s="1"/>
  <c r="M1530" i="20"/>
  <c r="N1530" i="20" s="1"/>
  <c r="M4680" i="20"/>
  <c r="N4680" i="20" s="1"/>
  <c r="M6574" i="20"/>
  <c r="N6574" i="20" s="1"/>
  <c r="M2806" i="20"/>
  <c r="N2806" i="20" s="1"/>
  <c r="M4531" i="20"/>
  <c r="N4531" i="20" s="1"/>
  <c r="M6575" i="20"/>
  <c r="N6575" i="20" s="1"/>
  <c r="M1381" i="20"/>
  <c r="N1381" i="20" s="1"/>
  <c r="M2531" i="20"/>
  <c r="N2531" i="20" s="1"/>
  <c r="M2807" i="20"/>
  <c r="N2807" i="20" s="1"/>
  <c r="M4532" i="20"/>
  <c r="N4532" i="20" s="1"/>
  <c r="M2532" i="20"/>
  <c r="N2532" i="20" s="1"/>
  <c r="M1382" i="20"/>
  <c r="N1382" i="20" s="1"/>
  <c r="M1531" i="20"/>
  <c r="N1531" i="20" s="1"/>
  <c r="M7286" i="20"/>
  <c r="N7286" i="20" s="1"/>
  <c r="M1383" i="20"/>
  <c r="M7287" i="20"/>
  <c r="M1362" i="20"/>
  <c r="M1532" i="20"/>
  <c r="M4104" i="20"/>
  <c r="M1363" i="20"/>
  <c r="M6093" i="20"/>
  <c r="N6093" i="20" s="1"/>
  <c r="M1384" i="20"/>
  <c r="N1384" i="20" s="1"/>
  <c r="M1831" i="20"/>
  <c r="N1831" i="20" s="1"/>
  <c r="M6094" i="20"/>
  <c r="N6094" i="20" s="1"/>
  <c r="M4105" i="20"/>
  <c r="N4105" i="20" s="1"/>
  <c r="M368" i="20"/>
  <c r="N368" i="20" s="1"/>
  <c r="M1364" i="20"/>
  <c r="N1364" i="20" s="1"/>
  <c r="M983" i="20"/>
  <c r="N983" i="20" s="1"/>
  <c r="M4106" i="20"/>
  <c r="N4106" i="20" s="1"/>
  <c r="M1385" i="20"/>
  <c r="N1385" i="20" s="1"/>
  <c r="M6377" i="20"/>
  <c r="N6377" i="20" s="1"/>
  <c r="M4762" i="20"/>
  <c r="N4762" i="20" s="1"/>
  <c r="M4107" i="20"/>
  <c r="N4107" i="20" s="1"/>
  <c r="M1331" i="20"/>
  <c r="N1331" i="20" s="1"/>
  <c r="M6378" i="20"/>
  <c r="N6378" i="20" s="1"/>
  <c r="M4763" i="20"/>
  <c r="N4763" i="20" s="1"/>
  <c r="M1463" i="20"/>
  <c r="M6379" i="20"/>
  <c r="M4108" i="20"/>
  <c r="M864" i="20"/>
  <c r="N864" i="20" s="1"/>
  <c r="M1365" i="20"/>
  <c r="M865" i="20"/>
  <c r="N865" i="20" s="1"/>
  <c r="M1961" i="20"/>
  <c r="N1961" i="20" s="1"/>
  <c r="M1962" i="20"/>
  <c r="M7196" i="20"/>
  <c r="N7196" i="20" s="1"/>
  <c r="M3971" i="20"/>
  <c r="N3971" i="20" s="1"/>
  <c r="M1762" i="20"/>
  <c r="N1762" i="20" s="1"/>
  <c r="M4959" i="20"/>
  <c r="N4959" i="20" s="1"/>
  <c r="M3972" i="20"/>
  <c r="N3972" i="20" s="1"/>
  <c r="M4960" i="20"/>
  <c r="N4960" i="20" s="1"/>
  <c r="M3973" i="20"/>
  <c r="N3973" i="20" s="1"/>
  <c r="M3974" i="20"/>
  <c r="N3974" i="20" s="1"/>
  <c r="M866" i="20"/>
  <c r="N866" i="20" s="1"/>
  <c r="M3975" i="20"/>
  <c r="N3975" i="20" s="1"/>
  <c r="M2906" i="20"/>
  <c r="N2906" i="20" s="1"/>
  <c r="M867" i="20"/>
  <c r="N867" i="20" s="1"/>
  <c r="M3590" i="20"/>
  <c r="N3590" i="20" s="1"/>
  <c r="M414" i="20"/>
  <c r="N414" i="20" s="1"/>
  <c r="M3591" i="20"/>
  <c r="M5614" i="20"/>
  <c r="M5615" i="20"/>
  <c r="N5615" i="20" s="1"/>
  <c r="M401" i="20"/>
  <c r="N401" i="20" s="1"/>
  <c r="M6544" i="20"/>
  <c r="M131" i="20"/>
  <c r="N131" i="20" s="1"/>
  <c r="M6418" i="20"/>
  <c r="N6418" i="20" s="1"/>
  <c r="M132" i="20"/>
  <c r="N132" i="20" s="1"/>
  <c r="M1706" i="20"/>
  <c r="N1706" i="20" s="1"/>
  <c r="M1948" i="20"/>
  <c r="N1948" i="20" s="1"/>
  <c r="M1949" i="20"/>
  <c r="N1949" i="20" s="1"/>
  <c r="M1950" i="20"/>
  <c r="N1950" i="20" s="1"/>
  <c r="M3620" i="20"/>
  <c r="N3620" i="20" s="1"/>
  <c r="M2207" i="20"/>
  <c r="N2207" i="20" s="1"/>
  <c r="M7541" i="20"/>
  <c r="N7541" i="20" s="1"/>
  <c r="M7542" i="20"/>
  <c r="N7542" i="20" s="1"/>
  <c r="M7011" i="20"/>
  <c r="N7011" i="20" s="1"/>
  <c r="M330" i="20"/>
  <c r="N330" i="20" s="1"/>
  <c r="M7543" i="20"/>
  <c r="N7543" i="20" s="1"/>
  <c r="M7012" i="20"/>
  <c r="N7012" i="20" s="1"/>
  <c r="M2879" i="20"/>
  <c r="N2879" i="20" s="1"/>
  <c r="M7544" i="20"/>
  <c r="N7544" i="20" s="1"/>
  <c r="M2880" i="20"/>
  <c r="M7545" i="20"/>
  <c r="M3783" i="20"/>
  <c r="M3784" i="20"/>
  <c r="M7546" i="20"/>
  <c r="M3785" i="20"/>
  <c r="M7547" i="20"/>
  <c r="M820" i="20"/>
  <c r="M3786" i="20"/>
  <c r="N3786" i="20" s="1"/>
  <c r="M7548" i="20"/>
  <c r="N7548" i="20" s="1"/>
  <c r="M821" i="20"/>
  <c r="N821" i="20" s="1"/>
  <c r="M3787" i="20"/>
  <c r="N3787" i="20" s="1"/>
  <c r="M3788" i="20"/>
  <c r="N3788" i="20" s="1"/>
  <c r="M3789" i="20"/>
  <c r="N3789" i="20" s="1"/>
  <c r="M5856" i="20"/>
  <c r="N5856" i="20" s="1"/>
  <c r="M4808" i="20"/>
  <c r="N4808" i="20" s="1"/>
  <c r="M5857" i="20"/>
  <c r="N5857" i="20" s="1"/>
  <c r="M7742" i="20"/>
  <c r="N7742" i="20" s="1"/>
  <c r="M4809" i="20"/>
  <c r="N4809" i="20" s="1"/>
  <c r="M5858" i="20"/>
  <c r="N5858" i="20" s="1"/>
  <c r="M7162" i="20"/>
  <c r="N7162" i="20" s="1"/>
  <c r="M7743" i="20"/>
  <c r="N7743" i="20" s="1"/>
  <c r="M3790" i="20"/>
  <c r="M5859" i="20"/>
  <c r="N5859" i="20" s="1"/>
  <c r="M2710" i="20"/>
  <c r="N2710" i="20" s="1"/>
  <c r="M1928" i="20"/>
  <c r="N1928" i="20" s="1"/>
  <c r="M5860" i="20"/>
  <c r="M2711" i="20"/>
  <c r="N2711" i="20" s="1"/>
  <c r="M5302" i="20"/>
  <c r="N5302" i="20" s="1"/>
  <c r="M2712" i="20"/>
  <c r="N2712" i="20" s="1"/>
  <c r="M2713" i="20"/>
  <c r="N2713" i="20" s="1"/>
  <c r="M7343" i="20"/>
  <c r="N7343" i="20" s="1"/>
  <c r="M170" i="20"/>
  <c r="N170" i="20" s="1"/>
  <c r="M2402" i="20"/>
  <c r="N2402" i="20" s="1"/>
  <c r="M33" i="20"/>
  <c r="N33" i="20" s="1"/>
  <c r="M5413" i="20"/>
  <c r="N5413" i="20" s="1"/>
  <c r="M5414" i="20"/>
  <c r="N5414" i="20" s="1"/>
  <c r="M5415" i="20"/>
  <c r="N5415" i="20" s="1"/>
  <c r="M6444" i="20"/>
  <c r="N6444" i="20" s="1"/>
  <c r="M439" i="20"/>
  <c r="N439" i="20" s="1"/>
  <c r="M440" i="20"/>
  <c r="N440" i="20" s="1"/>
  <c r="M441" i="20"/>
  <c r="N441" i="20" s="1"/>
  <c r="M2403" i="20"/>
  <c r="N2403" i="20" s="1"/>
  <c r="M442" i="20"/>
  <c r="N442" i="20" s="1"/>
  <c r="M443" i="20"/>
  <c r="M2888" i="20"/>
  <c r="M2889" i="20"/>
  <c r="M2046" i="20"/>
  <c r="N2046" i="20" s="1"/>
  <c r="M4672" i="20"/>
  <c r="M4673" i="20"/>
  <c r="N4673" i="20" s="1"/>
  <c r="M2663" i="20"/>
  <c r="N2663" i="20" s="1"/>
  <c r="M2664" i="20"/>
  <c r="N2664" i="20" s="1"/>
  <c r="M7448" i="20"/>
  <c r="N7448" i="20" s="1"/>
  <c r="M7449" i="20"/>
  <c r="N7449" i="20" s="1"/>
  <c r="M7450" i="20"/>
  <c r="N7450" i="20" s="1"/>
  <c r="M7451" i="20"/>
  <c r="N7451" i="20" s="1"/>
  <c r="M7452" i="20"/>
  <c r="N7452" i="20" s="1"/>
  <c r="M6009" i="20"/>
  <c r="N6009" i="20" s="1"/>
  <c r="M5970" i="20"/>
  <c r="N5970" i="20" s="1"/>
  <c r="M3572" i="20"/>
  <c r="N3572" i="20" s="1"/>
  <c r="M3117" i="20"/>
  <c r="N3117" i="20" s="1"/>
  <c r="M43" i="20"/>
  <c r="N43" i="20" s="1"/>
  <c r="M7104" i="20"/>
  <c r="N7104" i="20" s="1"/>
  <c r="M7105" i="20"/>
  <c r="N7105" i="20" s="1"/>
  <c r="M7106" i="20"/>
  <c r="N7106" i="20" s="1"/>
  <c r="M7107" i="20"/>
  <c r="N7107" i="20" s="1"/>
  <c r="M2311" i="20"/>
  <c r="M3320" i="20"/>
  <c r="M3822" i="20"/>
  <c r="M5957" i="20"/>
  <c r="N5957" i="20" s="1"/>
  <c r="M2327" i="20"/>
  <c r="N2327" i="20" s="1"/>
  <c r="M7757" i="20"/>
  <c r="M6788" i="20"/>
  <c r="N6788" i="20" s="1"/>
  <c r="M6789" i="20"/>
  <c r="N6789" i="20" s="1"/>
  <c r="M1303" i="20"/>
  <c r="N1303" i="20" s="1"/>
  <c r="M7813" i="20"/>
  <c r="N7813" i="20" s="1"/>
  <c r="M4380" i="20"/>
  <c r="N4380" i="20" s="1"/>
  <c r="M4829" i="20"/>
  <c r="N4829" i="20" s="1"/>
  <c r="M4891" i="20"/>
  <c r="N4891" i="20" s="1"/>
  <c r="M2459" i="20"/>
  <c r="N2459" i="20" s="1"/>
  <c r="M918" i="20"/>
  <c r="N918" i="20" s="1"/>
  <c r="M4331" i="20"/>
  <c r="N4331" i="20" s="1"/>
  <c r="M4172" i="20"/>
  <c r="N4172" i="20" s="1"/>
  <c r="M5644" i="20"/>
  <c r="N5644" i="20" s="1"/>
  <c r="M722" i="20"/>
  <c r="N722" i="20" s="1"/>
  <c r="M1822" i="20"/>
  <c r="N1822" i="20" s="1"/>
  <c r="M694" i="20"/>
  <c r="N694" i="20" s="1"/>
  <c r="M3053" i="20"/>
  <c r="N3053" i="20" s="1"/>
  <c r="M4190" i="20"/>
  <c r="M4191" i="20"/>
  <c r="M4192" i="20"/>
  <c r="M5448" i="20"/>
  <c r="M5399" i="20"/>
  <c r="M5400" i="20"/>
  <c r="M424" i="20"/>
  <c r="M5240" i="20"/>
  <c r="M6243" i="20"/>
  <c r="N6243" i="20" s="1"/>
  <c r="M6102" i="20"/>
  <c r="N6102" i="20" s="1"/>
  <c r="M6203" i="20"/>
  <c r="N6203" i="20" s="1"/>
  <c r="M6204" i="20"/>
  <c r="N6204" i="20" s="1"/>
  <c r="M6205" i="20"/>
  <c r="N6205" i="20" s="1"/>
  <c r="M6206" i="20"/>
  <c r="N6206" i="20" s="1"/>
  <c r="M6207" i="20"/>
  <c r="N6207" i="20" s="1"/>
  <c r="M4453" i="20"/>
  <c r="N4453" i="20" s="1"/>
  <c r="M4454" i="20"/>
  <c r="N4454" i="20" s="1"/>
  <c r="M5645" i="20"/>
  <c r="N5645" i="20" s="1"/>
  <c r="M4747" i="20"/>
  <c r="N4747" i="20" s="1"/>
  <c r="M1182" i="20"/>
  <c r="N1182" i="20" s="1"/>
  <c r="M4381" i="20"/>
  <c r="N4381" i="20" s="1"/>
  <c r="M2873" i="20"/>
  <c r="N2873" i="20" s="1"/>
  <c r="M2789" i="20"/>
  <c r="M1918" i="20"/>
  <c r="M1919" i="20"/>
  <c r="M723" i="20"/>
  <c r="N723" i="20" s="1"/>
  <c r="M1474" i="20"/>
  <c r="M6084" i="20"/>
  <c r="M7228" i="20"/>
  <c r="N7228" i="20" s="1"/>
  <c r="M2928" i="20"/>
  <c r="M3976" i="20"/>
  <c r="N3976" i="20" s="1"/>
  <c r="M6380" i="20"/>
  <c r="N6380" i="20" s="1"/>
  <c r="M6053" i="20"/>
  <c r="N6053" i="20" s="1"/>
  <c r="M3909" i="20"/>
  <c r="N3909" i="20" s="1"/>
  <c r="M1995" i="20"/>
  <c r="N1995" i="20" s="1"/>
  <c r="M2047" i="20"/>
  <c r="N2047" i="20" s="1"/>
  <c r="M1996" i="20"/>
  <c r="M2048" i="20"/>
  <c r="N2048" i="20" s="1"/>
  <c r="M795" i="20"/>
  <c r="N795" i="20" s="1"/>
  <c r="M4583" i="20"/>
  <c r="N4583" i="20" s="1"/>
  <c r="M1449" i="20"/>
  <c r="N1449" i="20" s="1"/>
  <c r="M919" i="20"/>
  <c r="N919" i="20" s="1"/>
  <c r="M4748" i="20"/>
  <c r="N4748" i="20" s="1"/>
  <c r="M1409" i="20"/>
  <c r="N1409" i="20" s="1"/>
  <c r="M367" i="20"/>
  <c r="M3847" i="20"/>
  <c r="M3848" i="20"/>
  <c r="M3849" i="20"/>
  <c r="N3849" i="20" s="1"/>
  <c r="M241" i="20"/>
  <c r="M796" i="20"/>
  <c r="N796" i="20" s="1"/>
  <c r="M797" i="20"/>
  <c r="M3631" i="20"/>
  <c r="M798" i="20"/>
  <c r="N798" i="20" s="1"/>
  <c r="M799" i="20"/>
  <c r="N799" i="20" s="1"/>
  <c r="M277" i="20"/>
  <c r="N277" i="20" s="1"/>
  <c r="M5198" i="20"/>
  <c r="N5198" i="20" s="1"/>
  <c r="M4214" i="20"/>
  <c r="N4214" i="20" s="1"/>
  <c r="M1149" i="20"/>
  <c r="N1149" i="20" s="1"/>
  <c r="M1150" i="20"/>
  <c r="N1150" i="20" s="1"/>
  <c r="M415" i="20"/>
  <c r="N415" i="20" s="1"/>
  <c r="M557" i="20"/>
  <c r="N557" i="20" s="1"/>
  <c r="M558" i="20"/>
  <c r="N558" i="20" s="1"/>
  <c r="M7163" i="20"/>
  <c r="N7163" i="20" s="1"/>
  <c r="M7896" i="20"/>
  <c r="N7896" i="20" s="1"/>
  <c r="M5958" i="20"/>
  <c r="N5958" i="20" s="1"/>
  <c r="M6823" i="20"/>
  <c r="N6823" i="20" s="1"/>
  <c r="M2590" i="20"/>
  <c r="M4173" i="20"/>
  <c r="M3463" i="20"/>
  <c r="M5793" i="20"/>
  <c r="M525" i="20"/>
  <c r="M1332" i="20"/>
  <c r="N1332" i="20" s="1"/>
  <c r="M3344" i="20"/>
  <c r="N3344" i="20" s="1"/>
  <c r="M6255" i="20"/>
  <c r="N6255" i="20" s="1"/>
  <c r="M4050" i="20"/>
  <c r="N4050" i="20" s="1"/>
  <c r="M3083" i="20"/>
  <c r="N3083" i="20" s="1"/>
  <c r="M6010" i="20"/>
  <c r="N6010" i="20" s="1"/>
  <c r="M3232" i="20"/>
  <c r="N3232" i="20" s="1"/>
  <c r="M2066" i="20"/>
  <c r="M7022" i="20"/>
  <c r="N7022" i="20" s="1"/>
  <c r="M2492" i="20"/>
  <c r="N2492" i="20" s="1"/>
  <c r="M2493" i="20"/>
  <c r="N2493" i="20" s="1"/>
  <c r="M2328" i="20"/>
  <c r="N2328" i="20" s="1"/>
  <c r="M4338" i="20"/>
  <c r="N4338" i="20" s="1"/>
  <c r="M1128" i="20"/>
  <c r="N1128" i="20" s="1"/>
  <c r="M3583" i="20"/>
  <c r="N3583" i="20" s="1"/>
  <c r="M6610" i="20"/>
  <c r="N6610" i="20" s="1"/>
  <c r="M4332" i="20"/>
  <c r="N4332" i="20" s="1"/>
  <c r="M3492" i="20"/>
  <c r="M3493" i="20"/>
  <c r="M3494" i="20"/>
  <c r="M3495" i="20"/>
  <c r="N3495" i="20" s="1"/>
  <c r="M3496" i="20"/>
  <c r="M3497" i="20"/>
  <c r="N3497" i="20" s="1"/>
  <c r="M3498" i="20"/>
  <c r="M3499" i="20"/>
  <c r="N3499" i="20" s="1"/>
  <c r="M3500" i="20"/>
  <c r="N3500" i="20" s="1"/>
  <c r="M3501" i="20"/>
  <c r="N3501" i="20" s="1"/>
  <c r="M3502" i="20"/>
  <c r="N3502" i="20" s="1"/>
  <c r="M3503" i="20"/>
  <c r="N3503" i="20" s="1"/>
  <c r="M3504" i="20"/>
  <c r="M3505" i="20"/>
  <c r="N3505" i="20" s="1"/>
  <c r="M3506" i="20"/>
  <c r="N3506" i="20" s="1"/>
  <c r="M3507" i="20"/>
  <c r="N3507" i="20" s="1"/>
  <c r="M3508" i="20"/>
  <c r="N3508" i="20" s="1"/>
  <c r="M3509" i="20"/>
  <c r="N3509" i="20" s="1"/>
  <c r="M3510" i="20"/>
  <c r="N3510" i="20" s="1"/>
  <c r="M3511" i="20"/>
  <c r="N3511" i="20" s="1"/>
  <c r="M3512" i="20"/>
  <c r="N3512" i="20" s="1"/>
  <c r="M2234" i="20"/>
  <c r="N2234" i="20" s="1"/>
  <c r="M6381" i="20"/>
  <c r="M331" i="20"/>
  <c r="M2907" i="20"/>
  <c r="M4274" i="20"/>
  <c r="M724" i="20"/>
  <c r="M4382" i="20"/>
  <c r="N4382" i="20" s="1"/>
  <c r="M2226" i="20"/>
  <c r="N2226" i="20" s="1"/>
  <c r="M6" i="20"/>
  <c r="N6" i="20" s="1"/>
  <c r="M5331" i="20"/>
  <c r="N5331" i="20" s="1"/>
  <c r="M44" i="20"/>
  <c r="N44" i="20" s="1"/>
  <c r="M2997" i="20"/>
  <c r="N2997" i="20" s="1"/>
  <c r="M2998" i="20"/>
  <c r="N2998" i="20" s="1"/>
  <c r="M2999" i="20"/>
  <c r="N2999" i="20" s="1"/>
  <c r="M3000" i="20"/>
  <c r="N3000" i="20" s="1"/>
  <c r="M3001" i="20"/>
  <c r="N3001" i="20" s="1"/>
  <c r="M6188" i="20"/>
  <c r="N6188" i="20" s="1"/>
  <c r="M6189" i="20"/>
  <c r="N6189" i="20" s="1"/>
  <c r="M6190" i="20"/>
  <c r="N6190" i="20" s="1"/>
  <c r="M6191" i="20"/>
  <c r="N6191" i="20" s="1"/>
  <c r="M4215" i="20"/>
  <c r="N4215" i="20" s="1"/>
  <c r="M4584" i="20"/>
  <c r="N4584" i="20" s="1"/>
  <c r="M6192" i="20"/>
  <c r="N6192" i="20" s="1"/>
  <c r="M6468" i="20"/>
  <c r="M3432" i="20"/>
  <c r="M6157" i="20"/>
  <c r="M4174" i="20"/>
  <c r="M1863" i="20"/>
  <c r="M7180" i="20"/>
  <c r="M7229" i="20"/>
  <c r="N7229" i="20" s="1"/>
  <c r="M7589" i="20"/>
  <c r="M2734" i="20"/>
  <c r="N2734" i="20" s="1"/>
  <c r="M6011" i="20"/>
  <c r="N6011" i="20" s="1"/>
  <c r="M2303" i="20"/>
  <c r="N2303" i="20" s="1"/>
  <c r="M546" i="20"/>
  <c r="N546" i="20" s="1"/>
  <c r="M7332" i="20"/>
  <c r="M3242" i="20"/>
  <c r="N3242" i="20" s="1"/>
  <c r="M4455" i="20"/>
  <c r="N4455" i="20" s="1"/>
  <c r="M1151" i="20"/>
  <c r="N1151" i="20" s="1"/>
  <c r="M5086" i="20"/>
  <c r="M5087" i="20"/>
  <c r="N5087" i="20" s="1"/>
  <c r="M3345" i="20"/>
  <c r="N3345" i="20" s="1"/>
  <c r="M6834" i="20"/>
  <c r="N6834" i="20" s="1"/>
  <c r="M1262" i="20"/>
  <c r="N1262" i="20" s="1"/>
  <c r="M7005" i="20"/>
  <c r="N7005" i="20" s="1"/>
  <c r="M6513" i="20"/>
  <c r="M4719" i="20"/>
  <c r="M4810" i="20"/>
  <c r="M1934" i="20"/>
  <c r="N1934" i="20" s="1"/>
  <c r="M1935" i="20"/>
  <c r="M526" i="20"/>
  <c r="N526" i="20" s="1"/>
  <c r="M4333" i="20"/>
  <c r="M5416" i="20"/>
  <c r="N5416" i="20" s="1"/>
  <c r="M2067" i="20"/>
  <c r="N2067" i="20" s="1"/>
  <c r="M3994" i="20"/>
  <c r="N3994" i="20" s="1"/>
  <c r="M2698" i="20"/>
  <c r="N2698" i="20" s="1"/>
  <c r="M2699" i="20"/>
  <c r="N2699" i="20" s="1"/>
  <c r="M2700" i="20"/>
  <c r="N2700" i="20" s="1"/>
  <c r="M2701" i="20"/>
  <c r="N2701" i="20" s="1"/>
  <c r="M2702" i="20"/>
  <c r="N2702" i="20" s="1"/>
  <c r="M2929" i="20"/>
  <c r="N2929" i="20" s="1"/>
  <c r="M416" i="20"/>
  <c r="N416" i="20" s="1"/>
  <c r="M7164" i="20"/>
  <c r="N7164" i="20" s="1"/>
  <c r="M5663" i="20"/>
  <c r="N5663" i="20" s="1"/>
  <c r="M1997" i="20"/>
  <c r="N1997" i="20" s="1"/>
  <c r="M1998" i="20"/>
  <c r="N1998" i="20" s="1"/>
  <c r="M5664" i="20"/>
  <c r="N5664" i="20" s="1"/>
  <c r="M6521" i="20"/>
  <c r="M2144" i="20"/>
  <c r="M2145" i="20"/>
  <c r="M2146" i="20"/>
  <c r="N2146" i="20" s="1"/>
  <c r="M2147" i="20"/>
  <c r="N2147" i="20" s="1"/>
  <c r="M2148" i="20"/>
  <c r="N2148" i="20" s="1"/>
  <c r="M900" i="20"/>
  <c r="N900" i="20" s="1"/>
  <c r="M3233" i="20"/>
  <c r="N3233" i="20" s="1"/>
  <c r="M6322" i="20"/>
  <c r="N6322" i="20" s="1"/>
  <c r="M3234" i="20"/>
  <c r="N3234" i="20" s="1"/>
  <c r="M5332" i="20"/>
  <c r="N5332" i="20" s="1"/>
  <c r="M6085" i="20"/>
  <c r="N6085" i="20" s="1"/>
  <c r="M4404" i="20"/>
  <c r="N4404" i="20" s="1"/>
  <c r="M5380" i="20"/>
  <c r="N5380" i="20" s="1"/>
  <c r="M242" i="20"/>
  <c r="N242" i="20" s="1"/>
  <c r="M3346" i="20"/>
  <c r="N3346" i="20" s="1"/>
  <c r="M2329" i="20"/>
  <c r="N2329" i="20" s="1"/>
  <c r="M1224" i="20"/>
  <c r="N1224" i="20" s="1"/>
  <c r="M3424" i="20"/>
  <c r="N3424" i="20" s="1"/>
  <c r="M2769" i="20"/>
  <c r="N2769" i="20" s="1"/>
  <c r="M6950" i="20"/>
  <c r="N6950" i="20" s="1"/>
  <c r="M6951" i="20"/>
  <c r="N6951" i="20" s="1"/>
  <c r="M2036" i="20"/>
  <c r="M5708" i="20"/>
  <c r="M1951" i="20"/>
  <c r="M6952" i="20"/>
  <c r="M6867" i="20"/>
  <c r="M6067" i="20"/>
  <c r="M993" i="20"/>
  <c r="M6455" i="20"/>
  <c r="M402" i="20"/>
  <c r="M1717" i="20"/>
  <c r="N1717" i="20" s="1"/>
  <c r="M3929" i="20"/>
  <c r="N3929" i="20" s="1"/>
  <c r="M7422" i="20"/>
  <c r="N7422" i="20" s="1"/>
  <c r="M1317" i="20"/>
  <c r="M5774" i="20"/>
  <c r="M5275" i="20"/>
  <c r="N5275" i="20" s="1"/>
  <c r="M5581" i="20"/>
  <c r="N5581" i="20" s="1"/>
  <c r="M456" i="20"/>
  <c r="N456" i="20" s="1"/>
  <c r="M425" i="20"/>
  <c r="N425" i="20" s="1"/>
  <c r="M5241" i="20"/>
  <c r="N5241" i="20" s="1"/>
  <c r="M4520" i="20"/>
  <c r="N4520" i="20" s="1"/>
  <c r="M4585" i="20"/>
  <c r="N4585" i="20" s="1"/>
  <c r="M3327" i="20"/>
  <c r="N3327" i="20" s="1"/>
  <c r="M204" i="20"/>
  <c r="M7814" i="20"/>
  <c r="M1129" i="20"/>
  <c r="M403" i="20"/>
  <c r="N403" i="20" s="1"/>
  <c r="M1372" i="20"/>
  <c r="M7473" i="20"/>
  <c r="N7473" i="20" s="1"/>
  <c r="M3039" i="20"/>
  <c r="N3039" i="20" s="1"/>
  <c r="M3040" i="20"/>
  <c r="N3040" i="20" s="1"/>
  <c r="M3592" i="20"/>
  <c r="N3592" i="20" s="1"/>
  <c r="M4087" i="20"/>
  <c r="N4087" i="20" s="1"/>
  <c r="M2634" i="20"/>
  <c r="N2634" i="20" s="1"/>
  <c r="M3247" i="20"/>
  <c r="N3247" i="20" s="1"/>
  <c r="M5648" i="20"/>
  <c r="N5648" i="20" s="1"/>
  <c r="M1457" i="20"/>
  <c r="N1457" i="20" s="1"/>
  <c r="M539" i="20"/>
  <c r="N539" i="20" s="1"/>
  <c r="M3279" i="20"/>
  <c r="N3279" i="20" s="1"/>
  <c r="M3304" i="20"/>
  <c r="N3304" i="20" s="1"/>
  <c r="M3054" i="20"/>
  <c r="N3054" i="20" s="1"/>
  <c r="M505" i="20"/>
  <c r="N505" i="20" s="1"/>
  <c r="M3180" i="20"/>
  <c r="N3180" i="20" s="1"/>
  <c r="M1304" i="20"/>
  <c r="N1304" i="20" s="1"/>
  <c r="M1920" i="20"/>
  <c r="N1920" i="20" s="1"/>
  <c r="M922" i="20"/>
  <c r="M342" i="20"/>
  <c r="N342" i="20" s="1"/>
  <c r="M369" i="20"/>
  <c r="N369" i="20" s="1"/>
  <c r="M4599" i="20"/>
  <c r="M6240" i="20"/>
  <c r="M1847" i="20"/>
  <c r="M1848" i="20"/>
  <c r="N1848" i="20" s="1"/>
  <c r="M3055" i="20"/>
  <c r="N3055" i="20" s="1"/>
  <c r="M3823" i="20"/>
  <c r="N3823" i="20" s="1"/>
  <c r="M383" i="20"/>
  <c r="N383" i="20" s="1"/>
  <c r="M467" i="20"/>
  <c r="N467" i="20" s="1"/>
  <c r="M2460" i="20"/>
  <c r="N2460" i="20" s="1"/>
  <c r="M1785" i="20"/>
  <c r="N1785" i="20" s="1"/>
  <c r="M6514" i="20"/>
  <c r="N6514" i="20" s="1"/>
  <c r="M6515" i="20"/>
  <c r="N6515" i="20" s="1"/>
  <c r="M6516" i="20"/>
  <c r="N6516" i="20" s="1"/>
  <c r="M6382" i="20"/>
  <c r="N6382" i="20" s="1"/>
  <c r="M4383" i="20"/>
  <c r="N4383" i="20" s="1"/>
  <c r="M6790" i="20"/>
  <c r="N6790" i="20" s="1"/>
  <c r="M3433" i="20"/>
  <c r="N3433" i="20" s="1"/>
  <c r="M1283" i="20"/>
  <c r="N1283" i="20" s="1"/>
  <c r="M2790" i="20"/>
  <c r="N2790" i="20" s="1"/>
  <c r="M540" i="20"/>
  <c r="M7006" i="20"/>
  <c r="M2235" i="20"/>
  <c r="M6012" i="20"/>
  <c r="N6012" i="20" s="1"/>
  <c r="M7089" i="20"/>
  <c r="M7090" i="20"/>
  <c r="M45" i="20"/>
  <c r="M482" i="20"/>
  <c r="M4721" i="20"/>
  <c r="N4721" i="20" s="1"/>
  <c r="M4722" i="20"/>
  <c r="N4722" i="20" s="1"/>
  <c r="M5417" i="20"/>
  <c r="N5417" i="20" s="1"/>
  <c r="M221" i="20"/>
  <c r="M4811" i="20"/>
  <c r="N4811" i="20" s="1"/>
  <c r="M2037" i="20"/>
  <c r="N2037" i="20" s="1"/>
  <c r="M6469" i="20"/>
  <c r="N6469" i="20" s="1"/>
  <c r="M1697" i="20"/>
  <c r="N1697" i="20" s="1"/>
  <c r="M7598" i="20"/>
  <c r="N7598" i="20" s="1"/>
  <c r="M6171" i="20"/>
  <c r="N6171" i="20" s="1"/>
  <c r="M7013" i="20"/>
  <c r="N7013" i="20" s="1"/>
  <c r="M4720" i="20"/>
  <c r="N4720" i="20" s="1"/>
  <c r="M547" i="20"/>
  <c r="N547" i="20" s="1"/>
  <c r="M7181" i="20"/>
  <c r="N7181" i="20" s="1"/>
  <c r="M243" i="20"/>
  <c r="M1355" i="20"/>
  <c r="M244" i="20"/>
  <c r="M6706" i="20"/>
  <c r="N6706" i="20" s="1"/>
  <c r="M6707" i="20"/>
  <c r="M6708" i="20"/>
  <c r="N6708" i="20" s="1"/>
  <c r="M2068" i="20"/>
  <c r="N2068" i="20" s="1"/>
  <c r="M527" i="20"/>
  <c r="N527" i="20" s="1"/>
  <c r="M7023" i="20"/>
  <c r="N7023" i="20" s="1"/>
  <c r="M6517" i="20"/>
  <c r="N6517" i="20" s="1"/>
  <c r="M3621" i="20"/>
  <c r="N3621" i="20" s="1"/>
  <c r="M1263" i="20"/>
  <c r="N1263" i="20" s="1"/>
  <c r="M3056" i="20"/>
  <c r="N3056" i="20" s="1"/>
  <c r="M3513" i="20"/>
  <c r="N3513" i="20" s="1"/>
  <c r="M3514" i="20"/>
  <c r="N3514" i="20" s="1"/>
  <c r="M3515" i="20"/>
  <c r="N3515" i="20" s="1"/>
  <c r="M1356" i="20"/>
  <c r="N1356" i="20" s="1"/>
  <c r="M4937" i="20"/>
  <c r="N4937" i="20" s="1"/>
  <c r="M4153" i="20"/>
  <c r="N4153" i="20" s="1"/>
  <c r="M4175" i="20"/>
  <c r="N4175" i="20" s="1"/>
  <c r="M1522" i="20"/>
  <c r="N1522" i="20" s="1"/>
  <c r="M7303" i="20"/>
  <c r="N7303" i="20" s="1"/>
  <c r="M6927" i="20"/>
  <c r="M5105" i="20"/>
  <c r="M1305" i="20"/>
  <c r="M5121" i="20"/>
  <c r="M6174" i="20"/>
  <c r="M103" i="20"/>
  <c r="M6068" i="20"/>
  <c r="N6068" i="20" s="1"/>
  <c r="M2412" i="20"/>
  <c r="N2412" i="20" s="1"/>
  <c r="M2413" i="20"/>
  <c r="N2413" i="20" s="1"/>
  <c r="M4216" i="20"/>
  <c r="N4216" i="20" s="1"/>
  <c r="M4788" i="20"/>
  <c r="N4788" i="20" s="1"/>
  <c r="M3881" i="20"/>
  <c r="N3881" i="20" s="1"/>
  <c r="M1929" i="20"/>
  <c r="N1929" i="20" s="1"/>
  <c r="M384" i="20"/>
  <c r="N384" i="20" s="1"/>
  <c r="M6315" i="20"/>
  <c r="N6315" i="20" s="1"/>
  <c r="M6456" i="20"/>
  <c r="N6456" i="20" s="1"/>
  <c r="M3995" i="20"/>
  <c r="N3995" i="20" s="1"/>
  <c r="M2501" i="20"/>
  <c r="N2501" i="20" s="1"/>
  <c r="M2922" i="20"/>
  <c r="N2922" i="20" s="1"/>
  <c r="M725" i="20"/>
  <c r="N725" i="20" s="1"/>
  <c r="M4339" i="20"/>
  <c r="N4339" i="20" s="1"/>
  <c r="M3525" i="20"/>
  <c r="N3525" i="20" s="1"/>
  <c r="M457" i="20"/>
  <c r="M7" i="20"/>
  <c r="M7474" i="20"/>
  <c r="N7474" i="20" s="1"/>
  <c r="M5296" i="20"/>
  <c r="N5296" i="20" s="1"/>
  <c r="M5297" i="20"/>
  <c r="M5298" i="20"/>
  <c r="M5242" i="20"/>
  <c r="N5242" i="20" s="1"/>
  <c r="M426" i="20"/>
  <c r="N426" i="20" s="1"/>
  <c r="M5959" i="20"/>
  <c r="N5959" i="20" s="1"/>
  <c r="M2770" i="20"/>
  <c r="N2770" i="20" s="1"/>
  <c r="M3791" i="20"/>
  <c r="N3791" i="20" s="1"/>
  <c r="M2635" i="20"/>
  <c r="N2635" i="20" s="1"/>
  <c r="M2166" i="20"/>
  <c r="N2166" i="20" s="1"/>
  <c r="M2167" i="20"/>
  <c r="N2167" i="20" s="1"/>
  <c r="M2304" i="20"/>
  <c r="N2304" i="20" s="1"/>
  <c r="M4594" i="20"/>
  <c r="N4594" i="20" s="1"/>
  <c r="M4595" i="20"/>
  <c r="N4595" i="20" s="1"/>
  <c r="M1864" i="20"/>
  <c r="N1864" i="20" s="1"/>
  <c r="M6363" i="20"/>
  <c r="N6363" i="20" s="1"/>
  <c r="M6876" i="20"/>
  <c r="N6876" i="20" s="1"/>
  <c r="M815" i="20"/>
  <c r="N815" i="20" s="1"/>
  <c r="M994" i="20"/>
  <c r="N994" i="20" s="1"/>
  <c r="M5276" i="20"/>
  <c r="M2533" i="20"/>
  <c r="M7687" i="20"/>
  <c r="M7688" i="20"/>
  <c r="N7688" i="20" s="1"/>
  <c r="M7815" i="20"/>
  <c r="M7758" i="20"/>
  <c r="M34" i="20"/>
  <c r="M7759" i="20"/>
  <c r="N7759" i="20" s="1"/>
  <c r="M3425" i="20"/>
  <c r="N3425" i="20" s="1"/>
  <c r="M7760" i="20"/>
  <c r="N7760" i="20" s="1"/>
  <c r="M7761" i="20"/>
  <c r="N7761" i="20" s="1"/>
  <c r="M7762" i="20"/>
  <c r="N7762" i="20" s="1"/>
  <c r="M6940" i="20"/>
  <c r="N6940" i="20" s="1"/>
  <c r="M3347" i="20"/>
  <c r="N3347" i="20" s="1"/>
  <c r="M2330" i="20"/>
  <c r="N2330" i="20" s="1"/>
  <c r="M5709" i="20"/>
  <c r="N5709" i="20" s="1"/>
  <c r="M404" i="20"/>
  <c r="N404" i="20" s="1"/>
  <c r="M7744" i="20"/>
  <c r="N7744" i="20" s="1"/>
  <c r="M4521" i="20"/>
  <c r="N4521" i="20" s="1"/>
  <c r="M923" i="20"/>
  <c r="N923" i="20" s="1"/>
  <c r="M1684" i="20"/>
  <c r="N1684" i="20" s="1"/>
  <c r="M1685" i="20"/>
  <c r="N1685" i="20" s="1"/>
  <c r="M1686" i="20"/>
  <c r="M1687" i="20"/>
  <c r="M1688" i="20"/>
  <c r="M7230" i="20"/>
  <c r="N7230" i="20" s="1"/>
  <c r="M1264" i="20"/>
  <c r="M5229" i="20"/>
  <c r="N5229" i="20" s="1"/>
  <c r="M5230" i="20"/>
  <c r="N5230" i="20" s="1"/>
  <c r="M4892" i="20"/>
  <c r="M5168" i="20"/>
  <c r="N5168" i="20" s="1"/>
  <c r="M6220" i="20"/>
  <c r="N6220" i="20" s="1"/>
  <c r="M1590" i="20"/>
  <c r="N1590" i="20" s="1"/>
  <c r="M5673" i="20"/>
  <c r="N5673" i="20" s="1"/>
  <c r="M5674" i="20"/>
  <c r="N5674" i="20" s="1"/>
  <c r="M5675" i="20"/>
  <c r="N5675" i="20" s="1"/>
  <c r="M7165" i="20"/>
  <c r="N7165" i="20" s="1"/>
  <c r="M7732" i="20"/>
  <c r="N7732" i="20" s="1"/>
  <c r="M1152" i="20"/>
  <c r="N1152" i="20" s="1"/>
  <c r="M2461" i="20"/>
  <c r="N2461" i="20" s="1"/>
  <c r="M5449" i="20"/>
  <c r="N5449" i="20" s="1"/>
  <c r="M1610" i="20"/>
  <c r="N1610" i="20" s="1"/>
  <c r="M1611" i="20"/>
  <c r="N1611" i="20" s="1"/>
  <c r="M1612" i="20"/>
  <c r="N1612" i="20" s="1"/>
  <c r="M1613" i="20"/>
  <c r="M4893" i="20"/>
  <c r="M1643" i="20"/>
  <c r="M7493" i="20"/>
  <c r="M5646" i="20"/>
  <c r="M6848" i="20"/>
  <c r="M3041" i="20"/>
  <c r="N3041" i="20" s="1"/>
  <c r="M3042" i="20"/>
  <c r="N3042" i="20" s="1"/>
  <c r="M5948" i="20"/>
  <c r="N5948" i="20" s="1"/>
  <c r="M5155" i="20"/>
  <c r="N5155" i="20" s="1"/>
  <c r="M4978" i="20"/>
  <c r="N4978" i="20" s="1"/>
  <c r="M2823" i="20"/>
  <c r="N2823" i="20" s="1"/>
  <c r="M2824" i="20"/>
  <c r="N2824" i="20" s="1"/>
  <c r="M2825" i="20"/>
  <c r="N2825" i="20" s="1"/>
  <c r="M4217" i="20"/>
  <c r="N4217" i="20" s="1"/>
  <c r="M6791" i="20"/>
  <c r="N6791" i="20" s="1"/>
  <c r="M2791" i="20"/>
  <c r="N2791" i="20" s="1"/>
  <c r="M726" i="20"/>
  <c r="N726" i="20" s="1"/>
  <c r="M2771" i="20"/>
  <c r="N2771" i="20" s="1"/>
  <c r="M3214" i="20"/>
  <c r="N3214" i="20" s="1"/>
  <c r="M4334" i="20"/>
  <c r="N4334" i="20" s="1"/>
  <c r="M4335" i="20"/>
  <c r="N4335" i="20" s="1"/>
  <c r="M6877" i="20"/>
  <c r="M3824" i="20"/>
  <c r="M3825" i="20"/>
  <c r="M3826" i="20"/>
  <c r="M3827" i="20"/>
  <c r="M5219" i="20"/>
  <c r="M1219" i="20"/>
  <c r="M6835" i="20"/>
  <c r="N6835" i="20" s="1"/>
  <c r="M6836" i="20"/>
  <c r="N6836" i="20" s="1"/>
  <c r="M5676" i="20"/>
  <c r="N5676" i="20" s="1"/>
  <c r="M5677" i="20"/>
  <c r="N5677" i="20" s="1"/>
  <c r="M5678" i="20"/>
  <c r="N5678" i="20" s="1"/>
  <c r="M5679" i="20"/>
  <c r="N5679" i="20" s="1"/>
  <c r="M868" i="20"/>
  <c r="N868" i="20" s="1"/>
  <c r="M1627" i="20"/>
  <c r="N1627" i="20" s="1"/>
  <c r="M6837" i="20"/>
  <c r="N6837" i="20" s="1"/>
  <c r="M7014" i="20"/>
  <c r="N7014" i="20" s="1"/>
  <c r="M7599" i="20"/>
  <c r="N7599" i="20" s="1"/>
  <c r="M2735" i="20"/>
  <c r="N2735" i="20" s="1"/>
  <c r="M2736" i="20"/>
  <c r="N2736" i="20" s="1"/>
  <c r="M6838" i="20"/>
  <c r="N6838" i="20" s="1"/>
  <c r="M1410" i="20"/>
  <c r="N1410" i="20" s="1"/>
  <c r="M1411" i="20"/>
  <c r="M1999" i="20"/>
  <c r="M7352" i="20"/>
  <c r="M3348" i="20"/>
  <c r="M4756" i="20"/>
  <c r="M4757" i="20"/>
  <c r="M7897" i="20"/>
  <c r="N7897" i="20" s="1"/>
  <c r="M3382" i="20"/>
  <c r="N3382" i="20" s="1"/>
  <c r="M3383" i="20"/>
  <c r="N3383" i="20" s="1"/>
  <c r="M4154" i="20"/>
  <c r="N4154" i="20" s="1"/>
  <c r="M2049" i="20"/>
  <c r="N2049" i="20" s="1"/>
  <c r="M1573" i="20"/>
  <c r="N1573" i="20" s="1"/>
  <c r="M2050" i="20"/>
  <c r="N2050" i="20" s="1"/>
  <c r="M4993" i="20"/>
  <c r="N4993" i="20" s="1"/>
  <c r="M5823" i="20"/>
  <c r="N5823" i="20" s="1"/>
  <c r="M5824" i="20"/>
  <c r="N5824" i="20" s="1"/>
  <c r="M2874" i="20"/>
  <c r="N2874" i="20" s="1"/>
  <c r="M4456" i="20"/>
  <c r="N4456" i="20" s="1"/>
  <c r="M1153" i="20"/>
  <c r="N1153" i="20" s="1"/>
  <c r="M3956" i="20"/>
  <c r="N3956" i="20" s="1"/>
  <c r="M4275" i="20"/>
  <c r="N4275" i="20" s="1"/>
  <c r="M4276" i="20"/>
  <c r="N4276" i="20" s="1"/>
  <c r="M884" i="20"/>
  <c r="M4277" i="20"/>
  <c r="M4569" i="20"/>
  <c r="M6518" i="20"/>
  <c r="N6518" i="20" s="1"/>
  <c r="M245" i="20"/>
  <c r="M3243" i="20"/>
  <c r="M5457" i="20"/>
  <c r="M5458" i="20"/>
  <c r="M5459" i="20"/>
  <c r="M7182" i="20"/>
  <c r="N7182" i="20" s="1"/>
  <c r="M1208" i="20"/>
  <c r="N1208" i="20" s="1"/>
  <c r="M5460" i="20"/>
  <c r="N5460" i="20" s="1"/>
  <c r="M5461" i="20"/>
  <c r="M7231" i="20"/>
  <c r="N7231" i="20" s="1"/>
  <c r="M7232" i="20"/>
  <c r="M6611" i="20"/>
  <c r="N6611" i="20" s="1"/>
  <c r="M6612" i="20"/>
  <c r="M6613" i="20"/>
  <c r="N6613" i="20" s="1"/>
  <c r="M4812" i="20"/>
  <c r="N4812" i="20" s="1"/>
  <c r="M3792" i="20"/>
  <c r="N3792" i="20" s="1"/>
  <c r="M7875" i="20"/>
  <c r="N7875" i="20" s="1"/>
  <c r="M528" i="20"/>
  <c r="N528" i="20" s="1"/>
  <c r="M529" i="20"/>
  <c r="M2069" i="20"/>
  <c r="M658" i="20"/>
  <c r="M2502" i="20"/>
  <c r="N2502" i="20" s="1"/>
  <c r="M5333" i="20"/>
  <c r="M5334" i="20"/>
  <c r="N5334" i="20" s="1"/>
  <c r="M5880" i="20"/>
  <c r="M5418" i="20"/>
  <c r="N5418" i="20" s="1"/>
  <c r="M7062" i="20"/>
  <c r="M7402" i="20"/>
  <c r="N7402" i="20" s="1"/>
  <c r="M7403" i="20"/>
  <c r="N7403" i="20" s="1"/>
  <c r="M7404" i="20"/>
  <c r="N7404" i="20" s="1"/>
  <c r="M2112" i="20"/>
  <c r="N2112" i="20" s="1"/>
  <c r="M2113" i="20"/>
  <c r="N2113" i="20" s="1"/>
  <c r="M1466" i="20"/>
  <c r="N1466" i="20" s="1"/>
  <c r="M2114" i="20"/>
  <c r="N2114" i="20" s="1"/>
  <c r="M2115" i="20"/>
  <c r="N2115" i="20" s="1"/>
  <c r="M1403" i="20"/>
  <c r="N1403" i="20" s="1"/>
  <c r="M2116" i="20"/>
  <c r="N2116" i="20" s="1"/>
  <c r="M2923" i="20"/>
  <c r="N2923" i="20" s="1"/>
  <c r="M2117" i="20"/>
  <c r="N2117" i="20" s="1"/>
  <c r="M4868" i="20"/>
  <c r="N4868" i="20" s="1"/>
  <c r="M6868" i="20"/>
  <c r="M6013" i="20"/>
  <c r="M5277" i="20"/>
  <c r="M6968" i="20"/>
  <c r="N6968" i="20" s="1"/>
  <c r="M3720" i="20"/>
  <c r="N3720" i="20" s="1"/>
  <c r="M3721" i="20"/>
  <c r="M2425" i="20"/>
  <c r="N2425" i="20" s="1"/>
  <c r="M3722" i="20"/>
  <c r="M3723" i="20"/>
  <c r="N3723" i="20" s="1"/>
  <c r="M1773" i="20"/>
  <c r="N1773" i="20" s="1"/>
  <c r="M3533" i="20"/>
  <c r="N3533" i="20" s="1"/>
  <c r="M4088" i="20"/>
  <c r="N4088" i="20" s="1"/>
  <c r="M1952" i="20"/>
  <c r="N1952" i="20" s="1"/>
  <c r="M1190" i="20"/>
  <c r="N1190" i="20" s="1"/>
  <c r="M1665" i="20"/>
  <c r="N1665" i="20" s="1"/>
  <c r="M1666" i="20"/>
  <c r="N1666" i="20" s="1"/>
  <c r="M2665" i="20"/>
  <c r="N2665" i="20" s="1"/>
  <c r="M2227" i="20"/>
  <c r="N2227" i="20" s="1"/>
  <c r="M7484" i="20"/>
  <c r="M1225" i="20"/>
  <c r="N1225" i="20" s="1"/>
  <c r="M742" i="20"/>
  <c r="N742" i="20" s="1"/>
  <c r="M2038" i="20"/>
  <c r="N2038" i="20" s="1"/>
  <c r="M2440" i="20"/>
  <c r="M6024" i="20"/>
  <c r="M4384" i="20"/>
  <c r="N4384" i="20" s="1"/>
  <c r="M541" i="20"/>
  <c r="M1106" i="20"/>
  <c r="M7496" i="20"/>
  <c r="M6953" i="20"/>
  <c r="M7614" i="20"/>
  <c r="N7614" i="20" s="1"/>
  <c r="M2467" i="20"/>
  <c r="N2467" i="20" s="1"/>
  <c r="M5794" i="20"/>
  <c r="N5794" i="20" s="1"/>
  <c r="M278" i="20"/>
  <c r="N278" i="20" s="1"/>
  <c r="M2149" i="20"/>
  <c r="N2149" i="20" s="1"/>
  <c r="M4961" i="20"/>
  <c r="N4961" i="20" s="1"/>
  <c r="M3593" i="20"/>
  <c r="M1209" i="20"/>
  <c r="N1209" i="20" s="1"/>
  <c r="M405" i="20"/>
  <c r="N405" i="20" s="1"/>
  <c r="M5960" i="20"/>
  <c r="N5960" i="20" s="1"/>
  <c r="M3084" i="20"/>
  <c r="N3084" i="20" s="1"/>
  <c r="M406" i="20"/>
  <c r="N406" i="20" s="1"/>
  <c r="M1306" i="20"/>
  <c r="N1306" i="20" s="1"/>
  <c r="M7353" i="20"/>
  <c r="N7353" i="20" s="1"/>
  <c r="M3426" i="20"/>
  <c r="N3426" i="20" s="1"/>
  <c r="M164" i="20"/>
  <c r="M1295" i="20"/>
  <c r="M2651" i="20"/>
  <c r="M836" i="20"/>
  <c r="N836" i="20" s="1"/>
  <c r="M2652" i="20"/>
  <c r="M2653" i="20"/>
  <c r="N2653" i="20" s="1"/>
  <c r="M2654" i="20"/>
  <c r="N2654" i="20" s="1"/>
  <c r="M2655" i="20"/>
  <c r="N2655" i="20" s="1"/>
  <c r="M359" i="20"/>
  <c r="N359" i="20" s="1"/>
  <c r="M5616" i="20"/>
  <c r="N5616" i="20" s="1"/>
  <c r="M5381" i="20"/>
  <c r="N5381" i="20" s="1"/>
  <c r="M2961" i="20"/>
  <c r="N2961" i="20" s="1"/>
  <c r="M1284" i="20"/>
  <c r="N1284" i="20" s="1"/>
  <c r="M1285" i="20"/>
  <c r="N1285" i="20" s="1"/>
  <c r="M1286" i="20"/>
  <c r="N1286" i="20" s="1"/>
  <c r="M5801" i="20"/>
  <c r="N5801" i="20" s="1"/>
  <c r="M1832" i="20"/>
  <c r="N1832" i="20" s="1"/>
  <c r="M7288" i="20"/>
  <c r="N7288" i="20" s="1"/>
  <c r="M3914" i="20"/>
  <c r="N3914" i="20" s="1"/>
  <c r="M3260" i="20"/>
  <c r="N3260" i="20" s="1"/>
  <c r="M2835" i="20"/>
  <c r="N2835" i="20" s="1"/>
  <c r="M3261" i="20"/>
  <c r="N3261" i="20" s="1"/>
  <c r="M3262" i="20"/>
  <c r="M3263" i="20"/>
  <c r="M3573" i="20"/>
  <c r="M5949" i="20"/>
  <c r="N5949" i="20" s="1"/>
  <c r="M3264" i="20"/>
  <c r="N3264" i="20" s="1"/>
  <c r="M3265" i="20"/>
  <c r="M343" i="20"/>
  <c r="N343" i="20" s="1"/>
  <c r="M3280" i="20"/>
  <c r="N3280" i="20" s="1"/>
  <c r="M417" i="20"/>
  <c r="N417" i="20" s="1"/>
  <c r="M7518" i="20"/>
  <c r="N7518" i="20" s="1"/>
  <c r="M7733" i="20"/>
  <c r="N7733" i="20" s="1"/>
  <c r="M2908" i="20"/>
  <c r="M4793" i="20"/>
  <c r="N4793" i="20" s="1"/>
  <c r="M4794" i="20"/>
  <c r="N4794" i="20" s="1"/>
  <c r="M4795" i="20"/>
  <c r="N4795" i="20" s="1"/>
  <c r="M4796" i="20"/>
  <c r="N4796" i="20" s="1"/>
  <c r="M6369" i="20"/>
  <c r="N6369" i="20" s="1"/>
  <c r="M4797" i="20"/>
  <c r="N4797" i="20" s="1"/>
  <c r="M4077" i="20"/>
  <c r="N4077" i="20" s="1"/>
  <c r="M1458" i="20"/>
  <c r="N1458" i="20" s="1"/>
  <c r="M4078" i="20"/>
  <c r="N4078" i="20" s="1"/>
  <c r="M4079" i="20"/>
  <c r="N4079" i="20" s="1"/>
  <c r="M5985" i="20"/>
  <c r="M5986" i="20"/>
  <c r="M5987" i="20"/>
  <c r="M5988" i="20"/>
  <c r="M5989" i="20"/>
  <c r="M5649" i="20"/>
  <c r="M5582" i="20"/>
  <c r="M559" i="20"/>
  <c r="N559" i="20" s="1"/>
  <c r="M5106" i="20"/>
  <c r="N5106" i="20" s="1"/>
  <c r="M5107" i="20"/>
  <c r="N5107" i="20" s="1"/>
  <c r="M5108" i="20"/>
  <c r="N5108" i="20" s="1"/>
  <c r="M5109" i="20"/>
  <c r="N5109" i="20" s="1"/>
  <c r="M4723" i="20"/>
  <c r="N4723" i="20" s="1"/>
  <c r="M4600" i="20"/>
  <c r="N4600" i="20" s="1"/>
  <c r="M2534" i="20"/>
  <c r="N2534" i="20" s="1"/>
  <c r="M2881" i="20"/>
  <c r="N2881" i="20" s="1"/>
  <c r="M3215" i="20"/>
  <c r="N3215" i="20" s="1"/>
  <c r="M984" i="20"/>
  <c r="N984" i="20" s="1"/>
  <c r="M6095" i="20"/>
  <c r="N6095" i="20" s="1"/>
  <c r="M4533" i="20"/>
  <c r="N4533" i="20" s="1"/>
  <c r="M4534" i="20"/>
  <c r="N4534" i="20" s="1"/>
  <c r="M4535" i="20"/>
  <c r="N4535" i="20" s="1"/>
  <c r="M4536" i="20"/>
  <c r="M4537" i="20"/>
  <c r="N4537" i="20" s="1"/>
  <c r="M4948" i="20"/>
  <c r="N4948" i="20" s="1"/>
  <c r="M4949" i="20"/>
  <c r="N4949" i="20" s="1"/>
  <c r="M3266" i="20"/>
  <c r="M5243" i="20"/>
  <c r="N5243" i="20" s="1"/>
  <c r="M4318" i="20"/>
  <c r="M5191" i="20"/>
  <c r="N5191" i="20" s="1"/>
  <c r="M2364" i="20"/>
  <c r="N2364" i="20" s="1"/>
  <c r="M6323" i="20"/>
  <c r="N6323" i="20" s="1"/>
  <c r="M6213" i="20"/>
  <c r="N6213" i="20" s="1"/>
  <c r="M251" i="20"/>
  <c r="N251" i="20" s="1"/>
  <c r="M4080" i="20"/>
  <c r="N4080" i="20" s="1"/>
  <c r="M7714" i="20"/>
  <c r="N7714" i="20" s="1"/>
  <c r="M7715" i="20"/>
  <c r="N7715" i="20" s="1"/>
  <c r="M7716" i="20"/>
  <c r="N7716" i="20" s="1"/>
  <c r="M3089" i="20"/>
  <c r="N3089" i="20" s="1"/>
  <c r="M5525" i="20"/>
  <c r="N5525" i="20" s="1"/>
  <c r="M5526" i="20"/>
  <c r="N5526" i="20" s="1"/>
  <c r="M7885" i="20"/>
  <c r="N7885" i="20" s="1"/>
  <c r="M7886" i="20"/>
  <c r="N7886" i="20" s="1"/>
  <c r="M126" i="20"/>
  <c r="N126" i="20" s="1"/>
  <c r="M127" i="20"/>
  <c r="M3863" i="20"/>
  <c r="M5693" i="20"/>
  <c r="M5694" i="20"/>
  <c r="N5694" i="20" s="1"/>
  <c r="M5695" i="20"/>
  <c r="M5696" i="20"/>
  <c r="N5696" i="20" s="1"/>
  <c r="M5697" i="20"/>
  <c r="N5697" i="20" s="1"/>
  <c r="M6568" i="20"/>
  <c r="N6568" i="20" s="1"/>
  <c r="M6036" i="20"/>
  <c r="M5698" i="20"/>
  <c r="N5698" i="20" s="1"/>
  <c r="M6037" i="20"/>
  <c r="N6037" i="20" s="1"/>
  <c r="M5699" i="20"/>
  <c r="N5699" i="20" s="1"/>
  <c r="M6038" i="20"/>
  <c r="N6038" i="20" s="1"/>
  <c r="M6569" i="20"/>
  <c r="N6569" i="20" s="1"/>
  <c r="M6039" i="20"/>
  <c r="N6039" i="20" s="1"/>
  <c r="M6570" i="20"/>
  <c r="N6570" i="20" s="1"/>
  <c r="M427" i="20"/>
  <c r="N427" i="20" s="1"/>
  <c r="M5199" i="20"/>
  <c r="N5199" i="20" s="1"/>
  <c r="M46" i="20"/>
  <c r="N46" i="20" s="1"/>
  <c r="M1930" i="20"/>
  <c r="N1930" i="20" s="1"/>
  <c r="M5527" i="20"/>
  <c r="N5527" i="20" s="1"/>
  <c r="M5528" i="20"/>
  <c r="N5528" i="20" s="1"/>
  <c r="M5529" i="20"/>
  <c r="M5530" i="20"/>
  <c r="M1899" i="20"/>
  <c r="M1900" i="20"/>
  <c r="M1901" i="20"/>
  <c r="M1902" i="20"/>
  <c r="N1902" i="20" s="1"/>
  <c r="M6175" i="20"/>
  <c r="N6175" i="20" s="1"/>
  <c r="M4363" i="20"/>
  <c r="M4364" i="20"/>
  <c r="N4364" i="20" s="1"/>
  <c r="M7887" i="20"/>
  <c r="M4365" i="20"/>
  <c r="N4365" i="20" s="1"/>
  <c r="M7888" i="20"/>
  <c r="M7876" i="20"/>
  <c r="M4971" i="20"/>
  <c r="N4971" i="20" s="1"/>
  <c r="M4972" i="20"/>
  <c r="N4972" i="20" s="1"/>
  <c r="M6230" i="20"/>
  <c r="N6230" i="20" s="1"/>
  <c r="M5466" i="20"/>
  <c r="N5466" i="20" s="1"/>
  <c r="M6244" i="20"/>
  <c r="N6244" i="20" s="1"/>
  <c r="M5467" i="20"/>
  <c r="M5468" i="20"/>
  <c r="N5468" i="20" s="1"/>
  <c r="M5469" i="20"/>
  <c r="N5469" i="20" s="1"/>
  <c r="M5470" i="20"/>
  <c r="N5470" i="20" s="1"/>
  <c r="M6231" i="20"/>
  <c r="M6232" i="20"/>
  <c r="N6232" i="20" s="1"/>
  <c r="M6233" i="20"/>
  <c r="M4973" i="20"/>
  <c r="N4973" i="20" s="1"/>
  <c r="M6776" i="20"/>
  <c r="M4641" i="20"/>
  <c r="M4642" i="20"/>
  <c r="N4642" i="20" s="1"/>
  <c r="M4643" i="20"/>
  <c r="N4643" i="20" s="1"/>
  <c r="M4644" i="20"/>
  <c r="N4644" i="20" s="1"/>
  <c r="M3363" i="20"/>
  <c r="N3363" i="20" s="1"/>
  <c r="M4645" i="20"/>
  <c r="N4645" i="20" s="1"/>
  <c r="M773" i="20"/>
  <c r="N773" i="20" s="1"/>
  <c r="M4193" i="20"/>
  <c r="N4193" i="20" s="1"/>
  <c r="M6383" i="20"/>
  <c r="N6383" i="20" s="1"/>
  <c r="M2772" i="20"/>
  <c r="N2772" i="20" s="1"/>
  <c r="M152" i="20"/>
  <c r="N152" i="20" s="1"/>
  <c r="M1921" i="20"/>
  <c r="N1921" i="20" s="1"/>
  <c r="M153" i="20"/>
  <c r="N153" i="20" s="1"/>
  <c r="M154" i="20"/>
  <c r="N154" i="20" s="1"/>
  <c r="M4625" i="20"/>
  <c r="N4625" i="20" s="1"/>
  <c r="M155" i="20"/>
  <c r="N155" i="20" s="1"/>
  <c r="M4626" i="20"/>
  <c r="N4626" i="20" s="1"/>
  <c r="M8" i="20"/>
  <c r="M9" i="20"/>
  <c r="M2246" i="20"/>
  <c r="M2247" i="20"/>
  <c r="M5122" i="20"/>
  <c r="N5122" i="20" s="1"/>
  <c r="M2248" i="20"/>
  <c r="N2248" i="20" s="1"/>
  <c r="M458" i="20"/>
  <c r="N458" i="20" s="1"/>
  <c r="M7816" i="20"/>
  <c r="N7816" i="20" s="1"/>
  <c r="M5123" i="20"/>
  <c r="N5123" i="20" s="1"/>
  <c r="M5124" i="20"/>
  <c r="N5124" i="20" s="1"/>
  <c r="M2393" i="20"/>
  <c r="M701" i="20"/>
  <c r="N701" i="20" s="1"/>
  <c r="M2394" i="20"/>
  <c r="N2394" i="20" s="1"/>
  <c r="M702" i="20"/>
  <c r="M2395" i="20"/>
  <c r="N2395" i="20" s="1"/>
  <c r="M1698" i="20"/>
  <c r="N1698" i="20" s="1"/>
  <c r="M703" i="20"/>
  <c r="N703" i="20" s="1"/>
  <c r="M704" i="20"/>
  <c r="N704" i="20" s="1"/>
  <c r="M705" i="20"/>
  <c r="N705" i="20" s="1"/>
  <c r="M263" i="20"/>
  <c r="N263" i="20" s="1"/>
  <c r="M5125" i="20"/>
  <c r="N5125" i="20" s="1"/>
  <c r="M5126" i="20"/>
  <c r="N5126" i="20" s="1"/>
  <c r="M5127" i="20"/>
  <c r="M264" i="20"/>
  <c r="M265" i="20"/>
  <c r="N265" i="20" s="1"/>
  <c r="M7274" i="20"/>
  <c r="M266" i="20"/>
  <c r="M7275" i="20"/>
  <c r="M6477" i="20"/>
  <c r="N6477" i="20" s="1"/>
  <c r="M267" i="20"/>
  <c r="N267" i="20" s="1"/>
  <c r="M7276" i="20"/>
  <c r="N7276" i="20" s="1"/>
  <c r="M6478" i="20"/>
  <c r="N6478" i="20" s="1"/>
  <c r="M7277" i="20"/>
  <c r="N7277" i="20" s="1"/>
  <c r="M7278" i="20"/>
  <c r="N7278" i="20" s="1"/>
  <c r="M6479" i="20"/>
  <c r="N6479" i="20" s="1"/>
  <c r="M4894" i="20"/>
  <c r="N4894" i="20" s="1"/>
  <c r="M7279" i="20"/>
  <c r="N7279" i="20" s="1"/>
  <c r="M6480" i="20"/>
  <c r="N6480" i="20" s="1"/>
  <c r="M7280" i="20"/>
  <c r="N7280" i="20" s="1"/>
  <c r="M6522" i="20"/>
  <c r="N6522" i="20" s="1"/>
  <c r="M6792" i="20"/>
  <c r="N6792" i="20" s="1"/>
  <c r="M7281" i="20"/>
  <c r="N7281" i="20" s="1"/>
  <c r="M7528" i="20"/>
  <c r="N7528" i="20" s="1"/>
  <c r="M7529" i="20"/>
  <c r="N7529" i="20" s="1"/>
  <c r="M7530" i="20"/>
  <c r="M3043" i="20"/>
  <c r="M979" i="20"/>
  <c r="M574" i="20"/>
  <c r="N574" i="20" s="1"/>
  <c r="M47" i="20"/>
  <c r="M575" i="20"/>
  <c r="N575" i="20" s="1"/>
  <c r="M576" i="20"/>
  <c r="N576" i="20" s="1"/>
  <c r="M577" i="20"/>
  <c r="N577" i="20" s="1"/>
  <c r="M578" i="20"/>
  <c r="N578" i="20" s="1"/>
  <c r="M579" i="20"/>
  <c r="N579" i="20" s="1"/>
  <c r="M1649" i="20"/>
  <c r="N1649" i="20" s="1"/>
  <c r="M7344" i="20"/>
  <c r="N7344" i="20" s="1"/>
  <c r="M7345" i="20"/>
  <c r="N7345" i="20" s="1"/>
  <c r="M7346" i="20"/>
  <c r="N7346" i="20" s="1"/>
  <c r="M7347" i="20"/>
  <c r="N7347" i="20" s="1"/>
  <c r="M7348" i="20"/>
  <c r="N7348" i="20" s="1"/>
  <c r="M6519" i="20"/>
  <c r="N6519" i="20" s="1"/>
  <c r="M4869" i="20"/>
  <c r="N4869" i="20" s="1"/>
  <c r="M6941" i="20"/>
  <c r="N6941" i="20" s="1"/>
  <c r="M4813" i="20"/>
  <c r="N4813" i="20" s="1"/>
  <c r="M7183" i="20"/>
  <c r="N7183" i="20" s="1"/>
  <c r="M5843" i="20"/>
  <c r="N5843" i="20" s="1"/>
  <c r="M5844" i="20"/>
  <c r="M3062" i="20"/>
  <c r="M5845" i="20"/>
  <c r="N5845" i="20" s="1"/>
  <c r="M5182" i="20"/>
  <c r="N5182" i="20" s="1"/>
  <c r="M6086" i="20"/>
  <c r="M5258" i="20"/>
  <c r="N5258" i="20" s="1"/>
  <c r="M920" i="20"/>
  <c r="N920" i="20" s="1"/>
  <c r="M5259" i="20"/>
  <c r="M2070" i="20"/>
  <c r="N2070" i="20" s="1"/>
  <c r="M5260" i="20"/>
  <c r="N5260" i="20" s="1"/>
  <c r="M4062" i="20"/>
  <c r="N4062" i="20" s="1"/>
  <c r="M5261" i="20"/>
  <c r="N5261" i="20" s="1"/>
  <c r="M5262" i="20"/>
  <c r="N5262" i="20" s="1"/>
  <c r="M5263" i="20"/>
  <c r="N5263" i="20" s="1"/>
  <c r="M7500" i="20"/>
  <c r="N7500" i="20" s="1"/>
  <c r="M3057" i="20"/>
  <c r="N3057" i="20" s="1"/>
  <c r="M530" i="20"/>
  <c r="N530" i="20" s="1"/>
  <c r="M6014" i="20"/>
  <c r="N6014" i="20" s="1"/>
  <c r="M5419" i="20"/>
  <c r="N5419" i="20" s="1"/>
  <c r="M6596" i="20"/>
  <c r="N6596" i="20" s="1"/>
  <c r="M4674" i="20"/>
  <c r="N4674" i="20" s="1"/>
  <c r="M5927" i="20"/>
  <c r="N5927" i="20" s="1"/>
  <c r="M5928" i="20"/>
  <c r="M4218" i="20"/>
  <c r="M4219" i="20"/>
  <c r="M4220" i="20"/>
  <c r="M5929" i="20"/>
  <c r="M6954" i="20"/>
  <c r="N6954" i="20" s="1"/>
  <c r="M6955" i="20"/>
  <c r="N6955" i="20" s="1"/>
  <c r="M6956" i="20"/>
  <c r="N6956" i="20" s="1"/>
  <c r="M5930" i="20"/>
  <c r="N5930" i="20" s="1"/>
  <c r="M5931" i="20"/>
  <c r="N5931" i="20" s="1"/>
  <c r="M5932" i="20"/>
  <c r="N5932" i="20" s="1"/>
  <c r="M1265" i="20"/>
  <c r="N1265" i="20" s="1"/>
  <c r="M5638" i="20"/>
  <c r="N5638" i="20" s="1"/>
  <c r="M5933" i="20"/>
  <c r="N5933" i="20" s="1"/>
  <c r="M5200" i="20"/>
  <c r="M3996" i="20"/>
  <c r="N3996" i="20" s="1"/>
  <c r="M1748" i="20"/>
  <c r="N1748" i="20" s="1"/>
  <c r="M7282" i="20"/>
  <c r="N7282" i="20" s="1"/>
  <c r="M7197" i="20"/>
  <c r="N7197" i="20" s="1"/>
  <c r="M3349" i="20"/>
  <c r="N3349" i="20" s="1"/>
  <c r="M5710" i="20"/>
  <c r="N5710" i="20" s="1"/>
  <c r="M3864" i="20"/>
  <c r="N3864" i="20" s="1"/>
  <c r="M3865" i="20"/>
  <c r="M3866" i="20"/>
  <c r="M7198" i="20"/>
  <c r="M4850" i="20"/>
  <c r="M4851" i="20"/>
  <c r="M4852" i="20"/>
  <c r="N4852" i="20" s="1"/>
  <c r="M4853" i="20"/>
  <c r="M4854" i="20"/>
  <c r="N4854" i="20" s="1"/>
  <c r="M7510" i="20"/>
  <c r="N7510" i="20" s="1"/>
  <c r="M4950" i="20"/>
  <c r="N4950" i="20" s="1"/>
  <c r="M4951" i="20"/>
  <c r="N4951" i="20" s="1"/>
  <c r="M4952" i="20"/>
  <c r="N4952" i="20" s="1"/>
  <c r="M4830" i="20"/>
  <c r="M4953" i="20"/>
  <c r="N4953" i="20" s="1"/>
  <c r="M4831" i="20"/>
  <c r="N4831" i="20" s="1"/>
  <c r="M2377" i="20"/>
  <c r="N2377" i="20" s="1"/>
  <c r="M2378" i="20"/>
  <c r="N2378" i="20" s="1"/>
  <c r="M4832" i="20"/>
  <c r="N4832" i="20" s="1"/>
  <c r="M4833" i="20"/>
  <c r="N4833" i="20" s="1"/>
  <c r="M2379" i="20"/>
  <c r="N2379" i="20" s="1"/>
  <c r="M2380" i="20"/>
  <c r="N2380" i="20" s="1"/>
  <c r="M4954" i="20"/>
  <c r="N4954" i="20" s="1"/>
  <c r="M4627" i="20"/>
  <c r="M3200" i="20"/>
  <c r="M3201" i="20"/>
  <c r="M3202" i="20"/>
  <c r="N3202" i="20" s="1"/>
  <c r="M3203" i="20"/>
  <c r="M1963" i="20"/>
  <c r="N1963" i="20" s="1"/>
  <c r="M2256" i="20"/>
  <c r="M6096" i="20"/>
  <c r="N6096" i="20" s="1"/>
  <c r="M3357" i="20"/>
  <c r="N3357" i="20" s="1"/>
  <c r="M1769" i="20"/>
  <c r="N1769" i="20" s="1"/>
  <c r="M7145" i="20"/>
  <c r="N7145" i="20" s="1"/>
  <c r="M7146" i="20"/>
  <c r="N7146" i="20" s="1"/>
  <c r="M7147" i="20"/>
  <c r="N7147" i="20" s="1"/>
  <c r="M7148" i="20"/>
  <c r="N7148" i="20" s="1"/>
  <c r="M7149" i="20"/>
  <c r="N7149" i="20" s="1"/>
  <c r="M4051" i="20"/>
  <c r="N4051" i="20" s="1"/>
  <c r="M5629" i="20"/>
  <c r="N5629" i="20" s="1"/>
  <c r="M3069" i="20"/>
  <c r="N3069" i="20" s="1"/>
  <c r="M2519" i="20"/>
  <c r="N2519" i="20" s="1"/>
  <c r="M2520" i="20"/>
  <c r="N2520" i="20" s="1"/>
  <c r="M6286" i="20"/>
  <c r="N6286" i="20" s="1"/>
  <c r="M2521" i="20"/>
  <c r="N2521" i="20" s="1"/>
  <c r="M2522" i="20"/>
  <c r="M4155" i="20"/>
  <c r="M2934" i="20"/>
  <c r="M476" i="20"/>
  <c r="N476" i="20" s="1"/>
  <c r="M3612" i="20"/>
  <c r="N3612" i="20" s="1"/>
  <c r="M3574" i="20"/>
  <c r="N3574" i="20" s="1"/>
  <c r="M6635" i="20"/>
  <c r="N6635" i="20" s="1"/>
  <c r="M3575" i="20"/>
  <c r="N3575" i="20" s="1"/>
  <c r="M6636" i="20"/>
  <c r="M6637" i="20"/>
  <c r="N6637" i="20" s="1"/>
  <c r="M6638" i="20"/>
  <c r="N6638" i="20" s="1"/>
  <c r="M3576" i="20"/>
  <c r="M6639" i="20"/>
  <c r="M966" i="20"/>
  <c r="M967" i="20"/>
  <c r="M968" i="20"/>
  <c r="N968" i="20" s="1"/>
  <c r="M969" i="20"/>
  <c r="M7817" i="20"/>
  <c r="N7817" i="20" s="1"/>
  <c r="M3404" i="20"/>
  <c r="N3404" i="20" s="1"/>
  <c r="M3244" i="20"/>
  <c r="N3244" i="20" s="1"/>
  <c r="M4457" i="20"/>
  <c r="N4457" i="20" s="1"/>
  <c r="M3245" i="20"/>
  <c r="N3245" i="20" s="1"/>
  <c r="M4458" i="20"/>
  <c r="M385" i="20"/>
  <c r="M7036" i="20"/>
  <c r="M7037" i="20"/>
  <c r="N7037" i="20" s="1"/>
  <c r="M7038" i="20"/>
  <c r="M7039" i="20"/>
  <c r="N7039" i="20" s="1"/>
  <c r="M2051" i="20"/>
  <c r="N2051" i="20" s="1"/>
  <c r="M5873" i="20"/>
  <c r="N5873" i="20" s="1"/>
  <c r="M2000" i="20"/>
  <c r="N2000" i="20" s="1"/>
  <c r="M3930" i="20"/>
  <c r="N3930" i="20" s="1"/>
  <c r="M3931" i="20"/>
  <c r="N3931" i="20" s="1"/>
  <c r="M3932" i="20"/>
  <c r="N3932" i="20" s="1"/>
  <c r="M3933" i="20"/>
  <c r="N3933" i="20" s="1"/>
  <c r="M6419" i="20"/>
  <c r="N6419" i="20" s="1"/>
  <c r="M3934" i="20"/>
  <c r="N3934" i="20" s="1"/>
  <c r="M6420" i="20"/>
  <c r="N6420" i="20" s="1"/>
  <c r="M6421" i="20"/>
  <c r="N6421" i="20" s="1"/>
  <c r="M6422" i="20"/>
  <c r="N6422" i="20" s="1"/>
  <c r="M6423" i="20"/>
  <c r="N6423" i="20" s="1"/>
  <c r="M6470" i="20"/>
  <c r="N6470" i="20" s="1"/>
  <c r="M1154" i="20"/>
  <c r="N1154" i="20" s="1"/>
  <c r="M1865" i="20"/>
  <c r="N1865" i="20" s="1"/>
  <c r="M1866" i="20"/>
  <c r="M1867" i="20"/>
  <c r="M695" i="20"/>
  <c r="N695" i="20" s="1"/>
  <c r="M6878" i="20"/>
  <c r="N6878" i="20" s="1"/>
  <c r="M2494" i="20"/>
  <c r="M2426" i="20"/>
  <c r="N2426" i="20" s="1"/>
  <c r="M6879" i="20"/>
  <c r="M2427" i="20"/>
  <c r="N2427" i="20" s="1"/>
  <c r="M2428" i="20"/>
  <c r="N2428" i="20" s="1"/>
  <c r="M2429" i="20"/>
  <c r="N2429" i="20" s="1"/>
  <c r="M6275" i="20"/>
  <c r="N6275" i="20" s="1"/>
  <c r="M7233" i="20"/>
  <c r="N7233" i="20" s="1"/>
  <c r="M7234" i="20"/>
  <c r="N7234" i="20" s="1"/>
  <c r="M6276" i="20"/>
  <c r="N6276" i="20" s="1"/>
  <c r="M6277" i="20"/>
  <c r="N6277" i="20" s="1"/>
  <c r="M6278" i="20"/>
  <c r="N6278" i="20" s="1"/>
  <c r="M6279" i="20"/>
  <c r="N6279" i="20" s="1"/>
  <c r="M3085" i="20"/>
  <c r="N3085" i="20" s="1"/>
  <c r="M428" i="20"/>
  <c r="N428" i="20" s="1"/>
  <c r="M1978" i="20"/>
  <c r="N1978" i="20" s="1"/>
  <c r="M1979" i="20"/>
  <c r="N1979" i="20" s="1"/>
  <c r="M1980" i="20"/>
  <c r="N1980" i="20" s="1"/>
  <c r="M1981" i="20"/>
  <c r="M5244" i="20"/>
  <c r="M2331" i="20"/>
  <c r="M332" i="20"/>
  <c r="N332" i="20" s="1"/>
  <c r="M407" i="20"/>
  <c r="M171" i="20"/>
  <c r="N171" i="20" s="1"/>
  <c r="M172" i="20"/>
  <c r="N172" i="20" s="1"/>
  <c r="M2792" i="20"/>
  <c r="N2792" i="20" s="1"/>
  <c r="M1699" i="20"/>
  <c r="N1699" i="20" s="1"/>
  <c r="M7007" i="20"/>
  <c r="N7007" i="20" s="1"/>
  <c r="M5169" i="20"/>
  <c r="N5169" i="20" s="1"/>
  <c r="M3516" i="20"/>
  <c r="N3516" i="20" s="1"/>
  <c r="M3517" i="20"/>
  <c r="N3517" i="20" s="1"/>
  <c r="M3518" i="20"/>
  <c r="M5156" i="20"/>
  <c r="N5156" i="20" s="1"/>
  <c r="M5157" i="20"/>
  <c r="N5157" i="20" s="1"/>
  <c r="M5158" i="20"/>
  <c r="N5158" i="20" s="1"/>
  <c r="M5159" i="20"/>
  <c r="N5159" i="20" s="1"/>
  <c r="M5160" i="20"/>
  <c r="N5160" i="20" s="1"/>
  <c r="M4814" i="20"/>
  <c r="N4814" i="20" s="1"/>
  <c r="M4815" i="20"/>
  <c r="M1982" i="20"/>
  <c r="N1982" i="20" s="1"/>
  <c r="M6686" i="20"/>
  <c r="M6687" i="20"/>
  <c r="M6688" i="20"/>
  <c r="M6689" i="20"/>
  <c r="N6689" i="20" s="1"/>
  <c r="M6690" i="20"/>
  <c r="M6691" i="20"/>
  <c r="N6691" i="20" s="1"/>
  <c r="M6692" i="20"/>
  <c r="N6692" i="20" s="1"/>
  <c r="M6869" i="20"/>
  <c r="N6869" i="20" s="1"/>
  <c r="M3350" i="20"/>
  <c r="N3350" i="20" s="1"/>
  <c r="M3291" i="20"/>
  <c r="N3291" i="20" s="1"/>
  <c r="M3292" i="20"/>
  <c r="N3292" i="20" s="1"/>
  <c r="M6620" i="20"/>
  <c r="N6620" i="20" s="1"/>
  <c r="M6621" i="20"/>
  <c r="N6621" i="20" s="1"/>
  <c r="M6622" i="20"/>
  <c r="N6622" i="20" s="1"/>
  <c r="M6623" i="20"/>
  <c r="N6623" i="20" s="1"/>
  <c r="M6624" i="20"/>
  <c r="N6624" i="20" s="1"/>
  <c r="M4389" i="20"/>
  <c r="N4389" i="20" s="1"/>
  <c r="M5052" i="20"/>
  <c r="N5052" i="20" s="1"/>
  <c r="M5053" i="20"/>
  <c r="N5053" i="20" s="1"/>
  <c r="M5054" i="20"/>
  <c r="N5054" i="20" s="1"/>
  <c r="M5055" i="20"/>
  <c r="N5055" i="20" s="1"/>
  <c r="M5056" i="20"/>
  <c r="N5056" i="20" s="1"/>
  <c r="M1155" i="20"/>
  <c r="M1156" i="20"/>
  <c r="M5723" i="20"/>
  <c r="M184" i="20"/>
  <c r="M5724" i="20"/>
  <c r="M5725" i="20"/>
  <c r="N5725" i="20" s="1"/>
  <c r="M185" i="20"/>
  <c r="N185" i="20" s="1"/>
  <c r="M5726" i="20"/>
  <c r="N5726" i="20" s="1"/>
  <c r="M186" i="20"/>
  <c r="N186" i="20" s="1"/>
  <c r="M187" i="20"/>
  <c r="N187" i="20" s="1"/>
  <c r="M1157" i="20"/>
  <c r="N1157" i="20" s="1"/>
  <c r="M1158" i="20"/>
  <c r="N1158" i="20" s="1"/>
  <c r="M1159" i="20"/>
  <c r="N1159" i="20" s="1"/>
  <c r="M1160" i="20"/>
  <c r="N1160" i="20" s="1"/>
  <c r="M2978" i="20"/>
  <c r="N2978" i="20" s="1"/>
  <c r="M5493" i="20"/>
  <c r="N5493" i="20" s="1"/>
  <c r="M5436" i="20"/>
  <c r="N5436" i="20" s="1"/>
  <c r="M5437" i="20"/>
  <c r="N5437" i="20" s="1"/>
  <c r="M5438" i="20"/>
  <c r="N5438" i="20" s="1"/>
  <c r="M5439" i="20"/>
  <c r="N5439" i="20" s="1"/>
  <c r="M5440" i="20"/>
  <c r="N5440" i="20" s="1"/>
  <c r="M2396" i="20"/>
  <c r="N2396" i="20" s="1"/>
  <c r="M4553" i="20"/>
  <c r="M4554" i="20"/>
  <c r="M4555" i="20"/>
  <c r="M4556" i="20"/>
  <c r="N4556" i="20" s="1"/>
  <c r="M4557" i="20"/>
  <c r="M3600" i="20"/>
  <c r="N3600" i="20" s="1"/>
  <c r="M6762" i="20"/>
  <c r="N6762" i="20" s="1"/>
  <c r="M4724" i="20"/>
  <c r="M2236" i="20"/>
  <c r="N2236" i="20" s="1"/>
  <c r="M6849" i="20"/>
  <c r="N6849" i="20" s="1"/>
  <c r="M6850" i="20"/>
  <c r="N6850" i="20" s="1"/>
  <c r="M6851" i="20"/>
  <c r="N6851" i="20" s="1"/>
  <c r="M6852" i="20"/>
  <c r="N6852" i="20" s="1"/>
  <c r="M7235" i="20"/>
  <c r="N7235" i="20" s="1"/>
  <c r="M2237" i="20"/>
  <c r="N2237" i="20" s="1"/>
  <c r="M6054" i="20"/>
  <c r="N6054" i="20" s="1"/>
  <c r="M6055" i="20"/>
  <c r="N6055" i="20" s="1"/>
  <c r="M3689" i="20"/>
  <c r="N3689" i="20" s="1"/>
  <c r="M6653" i="20"/>
  <c r="N6653" i="20" s="1"/>
  <c r="M3690" i="20"/>
  <c r="N3690" i="20" s="1"/>
  <c r="M3691" i="20"/>
  <c r="N3691" i="20" s="1"/>
  <c r="M5393" i="20"/>
  <c r="N5393" i="20" s="1"/>
  <c r="M6654" i="20"/>
  <c r="M3692" i="20"/>
  <c r="M3693" i="20"/>
  <c r="M6655" i="20"/>
  <c r="M7721" i="20"/>
  <c r="N7721" i="20" s="1"/>
  <c r="M6656" i="20"/>
  <c r="N6656" i="20" s="1"/>
  <c r="M2949" i="20"/>
  <c r="N2949" i="20" s="1"/>
  <c r="M2803" i="20"/>
  <c r="N2803" i="20" s="1"/>
  <c r="M7797" i="20"/>
  <c r="N7797" i="20" s="1"/>
  <c r="M7798" i="20"/>
  <c r="N7798" i="20" s="1"/>
  <c r="M7799" i="20"/>
  <c r="N7799" i="20" s="1"/>
  <c r="M7800" i="20"/>
  <c r="N7800" i="20" s="1"/>
  <c r="M580" i="20"/>
  <c r="N580" i="20" s="1"/>
  <c r="M7801" i="20"/>
  <c r="N7801" i="20" s="1"/>
  <c r="M4261" i="20"/>
  <c r="N4261" i="20" s="1"/>
  <c r="M4262" i="20"/>
  <c r="N4262" i="20" s="1"/>
  <c r="M581" i="20"/>
  <c r="N581" i="20" s="1"/>
  <c r="M4263" i="20"/>
  <c r="N4263" i="20" s="1"/>
  <c r="M4264" i="20"/>
  <c r="N4264" i="20" s="1"/>
  <c r="M4265" i="20"/>
  <c r="N4265" i="20" s="1"/>
  <c r="M2093" i="20"/>
  <c r="N2093" i="20" s="1"/>
  <c r="M2094" i="20"/>
  <c r="N2094" i="20" s="1"/>
  <c r="M4292" i="20"/>
  <c r="M4463" i="20"/>
  <c r="M4293" i="20"/>
  <c r="M631" i="20"/>
  <c r="M4294" i="20"/>
  <c r="M632" i="20"/>
  <c r="N632" i="20" s="1"/>
  <c r="M4295" i="20"/>
  <c r="M5389" i="20"/>
  <c r="M2095" i="20"/>
  <c r="N2095" i="20" s="1"/>
  <c r="M4296" i="20"/>
  <c r="N4296" i="20" s="1"/>
  <c r="M2096" i="20"/>
  <c r="N2096" i="20" s="1"/>
  <c r="M2097" i="20"/>
  <c r="N2097" i="20" s="1"/>
  <c r="M2098" i="20"/>
  <c r="N2098" i="20" s="1"/>
  <c r="M2950" i="20"/>
  <c r="N2950" i="20" s="1"/>
  <c r="M2099" i="20"/>
  <c r="N2099" i="20" s="1"/>
  <c r="M2951" i="20"/>
  <c r="N2951" i="20" s="1"/>
  <c r="M2952" i="20"/>
  <c r="N2952" i="20" s="1"/>
  <c r="M7856" i="20"/>
  <c r="N7856" i="20" s="1"/>
  <c r="M2953" i="20"/>
  <c r="N2953" i="20" s="1"/>
  <c r="M5775" i="20"/>
  <c r="N5775" i="20" s="1"/>
  <c r="M5776" i="20"/>
  <c r="N5776" i="20" s="1"/>
  <c r="M5777" i="20"/>
  <c r="N5777" i="20" s="1"/>
  <c r="M5778" i="20"/>
  <c r="M5299" i="20"/>
  <c r="M4269" i="20"/>
  <c r="M6614" i="20"/>
  <c r="N6614" i="20" s="1"/>
  <c r="M2128" i="20"/>
  <c r="M2129" i="20"/>
  <c r="N2129" i="20" s="1"/>
  <c r="M2130" i="20"/>
  <c r="N2130" i="20" s="1"/>
  <c r="M386" i="20"/>
  <c r="M87" i="20"/>
  <c r="N87" i="20" s="1"/>
  <c r="M88" i="20"/>
  <c r="N88" i="20" s="1"/>
  <c r="M5779" i="20"/>
  <c r="N5779" i="20" s="1"/>
  <c r="M89" i="20"/>
  <c r="N89" i="20" s="1"/>
  <c r="M5780" i="20"/>
  <c r="N5780" i="20" s="1"/>
  <c r="M2607" i="20"/>
  <c r="N2607" i="20" s="1"/>
  <c r="M2608" i="20"/>
  <c r="N2608" i="20" s="1"/>
  <c r="M647" i="20"/>
  <c r="N647" i="20" s="1"/>
  <c r="M648" i="20"/>
  <c r="N648" i="20" s="1"/>
  <c r="M649" i="20"/>
  <c r="N649" i="20" s="1"/>
  <c r="M650" i="20"/>
  <c r="N650" i="20" s="1"/>
  <c r="M6796" i="20"/>
  <c r="N6796" i="20" s="1"/>
  <c r="M1399" i="20"/>
  <c r="N1399" i="20" s="1"/>
  <c r="M4758" i="20"/>
  <c r="N4758" i="20" s="1"/>
  <c r="M4304" i="20"/>
  <c r="M2356" i="20"/>
  <c r="M1487" i="20"/>
  <c r="M1488" i="20"/>
  <c r="M1489" i="20"/>
  <c r="N1489" i="20" s="1"/>
  <c r="M1490" i="20"/>
  <c r="N1490" i="20" s="1"/>
  <c r="M3740" i="20"/>
  <c r="N3740" i="20" s="1"/>
  <c r="M3741" i="20"/>
  <c r="N3741" i="20" s="1"/>
  <c r="M1491" i="20"/>
  <c r="N1491" i="20" s="1"/>
  <c r="M3742" i="20"/>
  <c r="N3742" i="20" s="1"/>
  <c r="M5711" i="20"/>
  <c r="N5711" i="20" s="1"/>
  <c r="M3743" i="20"/>
  <c r="N3743" i="20" s="1"/>
  <c r="M4467" i="20"/>
  <c r="N4467" i="20" s="1"/>
  <c r="M5787" i="20"/>
  <c r="N5787" i="20" s="1"/>
  <c r="M3744" i="20"/>
  <c r="N3744" i="20" s="1"/>
  <c r="M4468" i="20"/>
  <c r="N4468" i="20" s="1"/>
  <c r="M5712" i="20"/>
  <c r="N5712" i="20" s="1"/>
  <c r="M3745" i="20"/>
  <c r="N3745" i="20" s="1"/>
  <c r="M2272" i="20"/>
  <c r="N2272" i="20" s="1"/>
  <c r="M2273" i="20"/>
  <c r="N2273" i="20" s="1"/>
  <c r="M2274" i="20"/>
  <c r="N2274" i="20" s="1"/>
  <c r="M2275" i="20"/>
  <c r="N2275" i="20" s="1"/>
  <c r="M2276" i="20"/>
  <c r="M1703" i="20"/>
  <c r="M2773" i="20"/>
  <c r="M2774" i="20"/>
  <c r="M2775" i="20"/>
  <c r="M2776" i="20"/>
  <c r="N2776" i="20" s="1"/>
  <c r="M6015" i="20"/>
  <c r="M2417" i="20"/>
  <c r="M2777" i="20"/>
  <c r="M6559" i="20"/>
  <c r="M7051" i="20"/>
  <c r="M6560" i="20"/>
  <c r="N6560" i="20" s="1"/>
  <c r="M6561" i="20"/>
  <c r="M6562" i="20"/>
  <c r="N6562" i="20" s="1"/>
  <c r="M6563" i="20"/>
  <c r="N6563" i="20" s="1"/>
  <c r="M6793" i="20"/>
  <c r="N6793" i="20" s="1"/>
  <c r="M2745" i="20"/>
  <c r="N2745" i="20" s="1"/>
  <c r="M5232" i="20"/>
  <c r="N5232" i="20" s="1"/>
  <c r="M2746" i="20"/>
  <c r="N2746" i="20" s="1"/>
  <c r="M2747" i="20"/>
  <c r="N2747" i="20" s="1"/>
  <c r="M3186" i="20"/>
  <c r="N3186" i="20" s="1"/>
  <c r="M2748" i="20"/>
  <c r="N2748" i="20" s="1"/>
  <c r="M1596" i="20"/>
  <c r="M1412" i="20"/>
  <c r="N1412" i="20" s="1"/>
  <c r="M2555" i="20"/>
  <c r="N2555" i="20" s="1"/>
  <c r="M5083" i="20"/>
  <c r="N5083" i="20" s="1"/>
  <c r="M2749" i="20"/>
  <c r="M3063" i="20"/>
  <c r="N3063" i="20" s="1"/>
  <c r="M946" i="20"/>
  <c r="N946" i="20" s="1"/>
  <c r="M947" i="20"/>
  <c r="N947" i="20" s="1"/>
  <c r="M1404" i="20"/>
  <c r="N1404" i="20" s="1"/>
  <c r="M948" i="20"/>
  <c r="N948" i="20" s="1"/>
  <c r="M483" i="20"/>
  <c r="N483" i="20" s="1"/>
  <c r="M949" i="20"/>
  <c r="N949" i="20" s="1"/>
  <c r="M78" i="20"/>
  <c r="N78" i="20" s="1"/>
  <c r="M950" i="20"/>
  <c r="N950" i="20" s="1"/>
  <c r="M885" i="20"/>
  <c r="N885" i="20" s="1"/>
  <c r="M7304" i="20"/>
  <c r="N7304" i="20" s="1"/>
  <c r="M7305" i="20"/>
  <c r="N7305" i="20" s="1"/>
  <c r="M7306" i="20"/>
  <c r="N7306" i="20" s="1"/>
  <c r="M6079" i="20"/>
  <c r="N6079" i="20" s="1"/>
  <c r="M7307" i="20"/>
  <c r="N7307" i="20" s="1"/>
  <c r="M7308" i="20"/>
  <c r="N7308" i="20" s="1"/>
  <c r="M314" i="20"/>
  <c r="N314" i="20" s="1"/>
  <c r="M315" i="20"/>
  <c r="M7024" i="20"/>
  <c r="M316" i="20"/>
  <c r="M7025" i="20"/>
  <c r="N7025" i="20" s="1"/>
  <c r="M317" i="20"/>
  <c r="M318" i="20"/>
  <c r="N318" i="20" s="1"/>
  <c r="M7851" i="20"/>
  <c r="N7851" i="20" s="1"/>
  <c r="M6337" i="20"/>
  <c r="M7015" i="20"/>
  <c r="N7015" i="20" s="1"/>
  <c r="M6338" i="20"/>
  <c r="N6338" i="20" s="1"/>
  <c r="M7209" i="20"/>
  <c r="N7209" i="20" s="1"/>
  <c r="M7016" i="20"/>
  <c r="N7016" i="20" s="1"/>
  <c r="M1318" i="20"/>
  <c r="N1318" i="20" s="1"/>
  <c r="M7210" i="20"/>
  <c r="N7210" i="20" s="1"/>
  <c r="M1319" i="20"/>
  <c r="N1319" i="20" s="1"/>
  <c r="M7211" i="20"/>
  <c r="N7211" i="20" s="1"/>
  <c r="M4052" i="20"/>
  <c r="N4052" i="20" s="1"/>
  <c r="M6339" i="20"/>
  <c r="N6339" i="20" s="1"/>
  <c r="M1320" i="20"/>
  <c r="N1320" i="20" s="1"/>
  <c r="M1321" i="20"/>
  <c r="N1321" i="20" s="1"/>
  <c r="M1322" i="20"/>
  <c r="N1322" i="20" s="1"/>
  <c r="M7212" i="20"/>
  <c r="N7212" i="20" s="1"/>
  <c r="M7213" i="20"/>
  <c r="M6340" i="20"/>
  <c r="M4436" i="20"/>
  <c r="M4437" i="20"/>
  <c r="N4437" i="20" s="1"/>
  <c r="M4438" i="20"/>
  <c r="M3070" i="20"/>
  <c r="N3070" i="20" s="1"/>
  <c r="M4439" i="20"/>
  <c r="N4439" i="20" s="1"/>
  <c r="M3071" i="20"/>
  <c r="N3071" i="20" s="1"/>
  <c r="M4440" i="20"/>
  <c r="N4440" i="20" s="1"/>
  <c r="M6341" i="20"/>
  <c r="N6341" i="20" s="1"/>
  <c r="M3449" i="20"/>
  <c r="N3449" i="20" s="1"/>
  <c r="M3450" i="20"/>
  <c r="N3450" i="20" s="1"/>
  <c r="M1909" i="20"/>
  <c r="N1909" i="20" s="1"/>
  <c r="M3451" i="20"/>
  <c r="N3451" i="20" s="1"/>
  <c r="M3452" i="20"/>
  <c r="N3452" i="20" s="1"/>
  <c r="M5634" i="20"/>
  <c r="N5634" i="20" s="1"/>
  <c r="M3453" i="20"/>
  <c r="N3453" i="20" s="1"/>
  <c r="M1161" i="20"/>
  <c r="N1161" i="20" s="1"/>
  <c r="M2071" i="20"/>
  <c r="N2071" i="20" s="1"/>
  <c r="M2168" i="20"/>
  <c r="N2168" i="20" s="1"/>
  <c r="M3137" i="20"/>
  <c r="N3137" i="20" s="1"/>
  <c r="M3138" i="20"/>
  <c r="N3138" i="20" s="1"/>
  <c r="M2169" i="20"/>
  <c r="M2170" i="20"/>
  <c r="M3139" i="20"/>
  <c r="M2314" i="20"/>
  <c r="M2171" i="20"/>
  <c r="M3140" i="20"/>
  <c r="N3140" i="20" s="1"/>
  <c r="M3141" i="20"/>
  <c r="N3141" i="20" s="1"/>
  <c r="M6520" i="20"/>
  <c r="N6520" i="20" s="1"/>
  <c r="M5971" i="20"/>
  <c r="N5971" i="20" s="1"/>
  <c r="M5972" i="20"/>
  <c r="N5972" i="20" s="1"/>
  <c r="M7600" i="20"/>
  <c r="N7600" i="20" s="1"/>
  <c r="M5138" i="20"/>
  <c r="N5138" i="20" s="1"/>
  <c r="M6087" i="20"/>
  <c r="N6087" i="20" s="1"/>
  <c r="M6722" i="20"/>
  <c r="N6722" i="20" s="1"/>
  <c r="M4816" i="20"/>
  <c r="N4816" i="20" s="1"/>
  <c r="M5139" i="20"/>
  <c r="N5139" i="20" s="1"/>
  <c r="M6723" i="20"/>
  <c r="N6723" i="20" s="1"/>
  <c r="M7601" i="20"/>
  <c r="N7601" i="20" s="1"/>
  <c r="M5140" i="20"/>
  <c r="N5140" i="20" s="1"/>
  <c r="M2737" i="20"/>
  <c r="N2737" i="20" s="1"/>
  <c r="M6256" i="20"/>
  <c r="N6256" i="20" s="1"/>
  <c r="M5141" i="20"/>
  <c r="N5141" i="20" s="1"/>
  <c r="M2738" i="20"/>
  <c r="M5973" i="20"/>
  <c r="M6112" i="20"/>
  <c r="M5974" i="20"/>
  <c r="N5974" i="20" s="1"/>
  <c r="M6724" i="20"/>
  <c r="M4459" i="20"/>
  <c r="N4459" i="20" s="1"/>
  <c r="M6113" i="20"/>
  <c r="N6113" i="20" s="1"/>
  <c r="M6725" i="20"/>
  <c r="N6725" i="20" s="1"/>
  <c r="M6103" i="20"/>
  <c r="N6103" i="20" s="1"/>
  <c r="M6114" i="20"/>
  <c r="N6114" i="20" s="1"/>
  <c r="M6726" i="20"/>
  <c r="N6726" i="20" s="1"/>
  <c r="M5142" i="20"/>
  <c r="N5142" i="20" s="1"/>
  <c r="M6115" i="20"/>
  <c r="N6115" i="20" s="1"/>
  <c r="M4920" i="20"/>
  <c r="N4920" i="20" s="1"/>
  <c r="M4921" i="20"/>
  <c r="N4921" i="20" s="1"/>
  <c r="M5245" i="20"/>
  <c r="N5245" i="20" s="1"/>
  <c r="M4922" i="20"/>
  <c r="N4922" i="20" s="1"/>
  <c r="M4923" i="20"/>
  <c r="N4923" i="20" s="1"/>
  <c r="M468" i="20"/>
  <c r="N468" i="20" s="1"/>
  <c r="M4924" i="20"/>
  <c r="N4924" i="20" s="1"/>
  <c r="M469" i="20"/>
  <c r="N469" i="20" s="1"/>
  <c r="M470" i="20"/>
  <c r="N470" i="20" s="1"/>
  <c r="M2636" i="20"/>
  <c r="M471" i="20"/>
  <c r="M7008" i="20"/>
  <c r="M2637" i="20"/>
  <c r="M2638" i="20"/>
  <c r="M3481" i="20"/>
  <c r="N3481" i="20" s="1"/>
  <c r="M3834" i="20"/>
  <c r="M3835" i="20"/>
  <c r="N3835" i="20" s="1"/>
  <c r="M3482" i="20"/>
  <c r="N3482" i="20" s="1"/>
  <c r="M3483" i="20"/>
  <c r="N3483" i="20" s="1"/>
  <c r="M3836" i="20"/>
  <c r="N3836" i="20" s="1"/>
  <c r="M7390" i="20"/>
  <c r="N7390" i="20" s="1"/>
  <c r="M3837" i="20"/>
  <c r="N3837" i="20" s="1"/>
  <c r="M7391" i="20"/>
  <c r="N7391" i="20" s="1"/>
  <c r="M3484" i="20"/>
  <c r="N3484" i="20" s="1"/>
  <c r="M7392" i="20"/>
  <c r="N7392" i="20" s="1"/>
  <c r="M6987" i="20"/>
  <c r="N6987" i="20" s="1"/>
  <c r="M3485" i="20"/>
  <c r="N3485" i="20" s="1"/>
  <c r="M6988" i="20"/>
  <c r="N6988" i="20" s="1"/>
  <c r="M3384" i="20"/>
  <c r="N3384" i="20" s="1"/>
  <c r="M7393" i="20"/>
  <c r="N7393" i="20" s="1"/>
  <c r="M6989" i="20"/>
  <c r="N6989" i="20" s="1"/>
  <c r="M2609" i="20"/>
  <c r="M6990" i="20"/>
  <c r="M7394" i="20"/>
  <c r="M2610" i="20"/>
  <c r="M6991" i="20"/>
  <c r="M2611" i="20"/>
  <c r="N2611" i="20" s="1"/>
  <c r="M2505" i="20"/>
  <c r="M1551" i="20"/>
  <c r="M3058" i="20"/>
  <c r="N3058" i="20" s="1"/>
  <c r="M1552" i="20"/>
  <c r="N1552" i="20" s="1"/>
  <c r="M1553" i="20"/>
  <c r="N1553" i="20" s="1"/>
  <c r="M1554" i="20"/>
  <c r="N1554" i="20" s="1"/>
  <c r="M4675" i="20"/>
  <c r="M1555" i="20"/>
  <c r="N1555" i="20" s="1"/>
  <c r="M4676" i="20"/>
  <c r="M4502" i="20"/>
  <c r="N4502" i="20" s="1"/>
  <c r="M4503" i="20"/>
  <c r="N4503" i="20" s="1"/>
  <c r="M4504" i="20"/>
  <c r="N4504" i="20" s="1"/>
  <c r="M5570" i="20"/>
  <c r="N5570" i="20" s="1"/>
  <c r="M4505" i="20"/>
  <c r="N4505" i="20" s="1"/>
  <c r="M6928" i="20"/>
  <c r="N6928" i="20" s="1"/>
  <c r="M6929" i="20"/>
  <c r="N6929" i="20" s="1"/>
  <c r="M6930" i="20"/>
  <c r="M6931" i="20"/>
  <c r="M4351" i="20"/>
  <c r="M4780" i="20"/>
  <c r="N4780" i="20" s="1"/>
  <c r="M4352" i="20"/>
  <c r="M7063" i="20"/>
  <c r="N7063" i="20" s="1"/>
  <c r="M4353" i="20"/>
  <c r="N4353" i="20" s="1"/>
  <c r="M7064" i="20"/>
  <c r="N7064" i="20" s="1"/>
  <c r="M3670" i="20"/>
  <c r="N3670" i="20" s="1"/>
  <c r="M4781" i="20"/>
  <c r="N4781" i="20" s="1"/>
  <c r="M4506" i="20"/>
  <c r="N4506" i="20" s="1"/>
  <c r="M3671" i="20"/>
  <c r="N3671" i="20" s="1"/>
  <c r="M4354" i="20"/>
  <c r="N4354" i="20" s="1"/>
  <c r="M418" i="20"/>
  <c r="N418" i="20" s="1"/>
  <c r="M4782" i="20"/>
  <c r="N4782" i="20" s="1"/>
  <c r="M4355" i="20"/>
  <c r="N4355" i="20" s="1"/>
  <c r="M4008" i="20"/>
  <c r="N4008" i="20" s="1"/>
  <c r="M4009" i="20"/>
  <c r="N4009" i="20" s="1"/>
  <c r="M4010" i="20"/>
  <c r="N4010" i="20" s="1"/>
  <c r="M4011" i="20"/>
  <c r="N4011" i="20" s="1"/>
  <c r="M4012" i="20"/>
  <c r="N4012" i="20" s="1"/>
  <c r="M2842" i="20"/>
  <c r="N2842" i="20" s="1"/>
  <c r="M6399" i="20"/>
  <c r="M6400" i="20"/>
  <c r="M6401" i="20"/>
  <c r="M3672" i="20"/>
  <c r="N3672" i="20" s="1"/>
  <c r="M6221" i="20"/>
  <c r="M3673" i="20"/>
  <c r="N3673" i="20" s="1"/>
  <c r="M4735" i="20"/>
  <c r="N4735" i="20" s="1"/>
  <c r="M7354" i="20"/>
  <c r="N7354" i="20" s="1"/>
  <c r="M1174" i="20"/>
  <c r="N1174" i="20" s="1"/>
  <c r="M4736" i="20"/>
  <c r="N4736" i="20" s="1"/>
  <c r="M6061" i="20"/>
  <c r="N6061" i="20" s="1"/>
  <c r="M1175" i="20"/>
  <c r="N1175" i="20" s="1"/>
  <c r="M2287" i="20"/>
  <c r="N2287" i="20" s="1"/>
  <c r="M3674" i="20"/>
  <c r="N3674" i="20" s="1"/>
  <c r="M1176" i="20"/>
  <c r="N1176" i="20" s="1"/>
  <c r="M4737" i="20"/>
  <c r="N4737" i="20" s="1"/>
  <c r="M2288" i="20"/>
  <c r="M1574" i="20"/>
  <c r="N1574" i="20" s="1"/>
  <c r="M2289" i="20"/>
  <c r="N2289" i="20" s="1"/>
  <c r="M5950" i="20"/>
  <c r="N5950" i="20" s="1"/>
  <c r="M7333" i="20"/>
  <c r="N7333" i="20" s="1"/>
  <c r="M2290" i="20"/>
  <c r="N2290" i="20" s="1"/>
  <c r="M1575" i="20"/>
  <c r="M3675" i="20"/>
  <c r="M3622" i="20"/>
  <c r="M4738" i="20"/>
  <c r="N4738" i="20" s="1"/>
  <c r="M3676" i="20"/>
  <c r="M2291" i="20"/>
  <c r="N2291" i="20" s="1"/>
  <c r="M1576" i="20"/>
  <c r="M1577" i="20"/>
  <c r="N1577" i="20" s="1"/>
  <c r="M1177" i="20"/>
  <c r="N1177" i="20" s="1"/>
  <c r="M1178" i="20"/>
  <c r="N1178" i="20" s="1"/>
  <c r="M1578" i="20"/>
  <c r="N1578" i="20" s="1"/>
  <c r="M1509" i="20"/>
  <c r="N1509" i="20" s="1"/>
  <c r="M1510" i="20"/>
  <c r="N1510" i="20" s="1"/>
  <c r="M1511" i="20"/>
  <c r="N1511" i="20" s="1"/>
  <c r="M1512" i="20"/>
  <c r="N1512" i="20" s="1"/>
  <c r="M1513" i="20"/>
  <c r="N1513" i="20" s="1"/>
  <c r="M5315" i="20"/>
  <c r="N5315" i="20" s="1"/>
  <c r="M5316" i="20"/>
  <c r="N5316" i="20" s="1"/>
  <c r="M5317" i="20"/>
  <c r="N5317" i="20" s="1"/>
  <c r="M5318" i="20"/>
  <c r="N5318" i="20" s="1"/>
  <c r="M1242" i="20"/>
  <c r="N1242" i="20" s="1"/>
  <c r="M5319" i="20"/>
  <c r="N5319" i="20" s="1"/>
  <c r="M1243" i="20"/>
  <c r="M7703" i="20"/>
  <c r="M7704" i="20"/>
  <c r="M1244" i="20"/>
  <c r="M5206" i="20"/>
  <c r="M1881" i="20"/>
  <c r="N1881" i="20" s="1"/>
  <c r="M1245" i="20"/>
  <c r="N1245" i="20" s="1"/>
  <c r="M1882" i="20"/>
  <c r="N1882" i="20" s="1"/>
  <c r="M4234" i="20"/>
  <c r="N4234" i="20" s="1"/>
  <c r="M1883" i="20"/>
  <c r="N1883" i="20" s="1"/>
  <c r="M4235" i="20"/>
  <c r="N4235" i="20" s="1"/>
  <c r="M1884" i="20"/>
  <c r="N1884" i="20" s="1"/>
  <c r="M1749" i="20"/>
  <c r="N1749" i="20" s="1"/>
  <c r="M4236" i="20"/>
  <c r="N4236" i="20" s="1"/>
  <c r="M1885" i="20"/>
  <c r="N1885" i="20" s="1"/>
  <c r="M7867" i="20"/>
  <c r="N7867" i="20" s="1"/>
  <c r="M4237" i="20"/>
  <c r="N4237" i="20" s="1"/>
  <c r="M4238" i="20"/>
  <c r="N4238" i="20" s="1"/>
  <c r="M1750" i="20"/>
  <c r="N1750" i="20" s="1"/>
  <c r="M901" i="20"/>
  <c r="N901" i="20" s="1"/>
  <c r="M1386" i="20"/>
  <c r="N1386" i="20" s="1"/>
  <c r="M7689" i="20"/>
  <c r="N7689" i="20" s="1"/>
  <c r="M1387" i="20"/>
  <c r="M7124" i="20"/>
  <c r="M1388" i="20"/>
  <c r="M7690" i="20"/>
  <c r="N7690" i="20" s="1"/>
  <c r="M7125" i="20"/>
  <c r="M1389" i="20"/>
  <c r="N1389" i="20" s="1"/>
  <c r="M7691" i="20"/>
  <c r="N7691" i="20" s="1"/>
  <c r="M7126" i="20"/>
  <c r="N7126" i="20" s="1"/>
  <c r="M1390" i="20"/>
  <c r="M822" i="20"/>
  <c r="N822" i="20" s="1"/>
  <c r="M7127" i="20"/>
  <c r="N7127" i="20" s="1"/>
  <c r="M2468" i="20"/>
  <c r="N2468" i="20" s="1"/>
  <c r="M823" i="20"/>
  <c r="N823" i="20" s="1"/>
  <c r="M1391" i="20"/>
  <c r="N1391" i="20" s="1"/>
  <c r="M824" i="20"/>
  <c r="N824" i="20" s="1"/>
  <c r="M7128" i="20"/>
  <c r="N7128" i="20" s="1"/>
  <c r="M902" i="20"/>
  <c r="N902" i="20" s="1"/>
  <c r="M1162" i="20"/>
  <c r="N1162" i="20" s="1"/>
  <c r="M1751" i="20"/>
  <c r="N1751" i="20" s="1"/>
  <c r="M903" i="20"/>
  <c r="N903" i="20" s="1"/>
  <c r="M904" i="20"/>
  <c r="N904" i="20" s="1"/>
  <c r="M1307" i="20"/>
  <c r="N1307" i="20" s="1"/>
  <c r="M5370" i="20"/>
  <c r="M1357" i="20"/>
  <c r="M494" i="20"/>
  <c r="M1083" i="20"/>
  <c r="N1083" i="20" s="1"/>
  <c r="M495" i="20"/>
  <c r="M531" i="20"/>
  <c r="N531" i="20" s="1"/>
  <c r="M5505" i="20"/>
  <c r="N5505" i="20" s="1"/>
  <c r="M1084" i="20"/>
  <c r="N1084" i="20" s="1"/>
  <c r="M5506" i="20"/>
  <c r="N5506" i="20" s="1"/>
  <c r="M1085" i="20"/>
  <c r="N1085" i="20" s="1"/>
  <c r="M496" i="20"/>
  <c r="N496" i="20" s="1"/>
  <c r="M5507" i="20"/>
  <c r="N5507" i="20" s="1"/>
  <c r="M5508" i="20"/>
  <c r="M1086" i="20"/>
  <c r="N1086" i="20" s="1"/>
  <c r="M497" i="20"/>
  <c r="N497" i="20" s="1"/>
  <c r="M532" i="20"/>
  <c r="N532" i="20" s="1"/>
  <c r="M5509" i="20"/>
  <c r="N5509" i="20" s="1"/>
  <c r="M1087" i="20"/>
  <c r="N1087" i="20" s="1"/>
  <c r="M6140" i="20"/>
  <c r="N6140" i="20" s="1"/>
  <c r="M498" i="20"/>
  <c r="N498" i="20" s="1"/>
  <c r="M5740" i="20"/>
  <c r="N5740" i="20" s="1"/>
  <c r="M1459" i="20"/>
  <c r="N1459" i="20" s="1"/>
  <c r="M6141" i="20"/>
  <c r="M5741" i="20"/>
  <c r="M4482" i="20"/>
  <c r="M4483" i="20"/>
  <c r="M6615" i="20"/>
  <c r="M5742" i="20"/>
  <c r="N5742" i="20" s="1"/>
  <c r="M4484" i="20"/>
  <c r="N4484" i="20" s="1"/>
  <c r="M6142" i="20"/>
  <c r="N6142" i="20" s="1"/>
  <c r="M4485" i="20"/>
  <c r="N4485" i="20" s="1"/>
  <c r="M5743" i="20"/>
  <c r="N5743" i="20" s="1"/>
  <c r="M7040" i="20"/>
  <c r="N7040" i="20" s="1"/>
  <c r="M5744" i="20"/>
  <c r="N5744" i="20" s="1"/>
  <c r="M4486" i="20"/>
  <c r="N4486" i="20" s="1"/>
  <c r="M6143" i="20"/>
  <c r="N6143" i="20" s="1"/>
  <c r="M7041" i="20"/>
  <c r="N7041" i="20" s="1"/>
  <c r="M1964" i="20"/>
  <c r="N1964" i="20" s="1"/>
  <c r="M5072" i="20"/>
  <c r="N5072" i="20" s="1"/>
  <c r="M1965" i="20"/>
  <c r="N1965" i="20" s="1"/>
  <c r="M5073" i="20"/>
  <c r="N5073" i="20" s="1"/>
  <c r="M2523" i="20"/>
  <c r="N2523" i="20" s="1"/>
  <c r="M5074" i="20"/>
  <c r="N5074" i="20" s="1"/>
  <c r="M2524" i="20"/>
  <c r="N2524" i="20" s="1"/>
  <c r="M2556" i="20"/>
  <c r="M5895" i="20"/>
  <c r="M5075" i="20"/>
  <c r="M2525" i="20"/>
  <c r="N2525" i="20" s="1"/>
  <c r="M5896" i="20"/>
  <c r="M2557" i="20"/>
  <c r="N2557" i="20" s="1"/>
  <c r="M5897" i="20"/>
  <c r="N5897" i="20" s="1"/>
  <c r="M387" i="20"/>
  <c r="N387" i="20" s="1"/>
  <c r="M5898" i="20"/>
  <c r="N5898" i="20" s="1"/>
  <c r="M5076" i="20"/>
  <c r="N5076" i="20" s="1"/>
  <c r="M2558" i="20"/>
  <c r="N2558" i="20" s="1"/>
  <c r="M2984" i="20"/>
  <c r="N2984" i="20" s="1"/>
  <c r="M2559" i="20"/>
  <c r="N2559" i="20" s="1"/>
  <c r="M5899" i="20"/>
  <c r="N5899" i="20" s="1"/>
  <c r="M4905" i="20"/>
  <c r="N4905" i="20" s="1"/>
  <c r="M6910" i="20"/>
  <c r="N6910" i="20" s="1"/>
  <c r="M6911" i="20"/>
  <c r="N6911" i="20" s="1"/>
  <c r="M6912" i="20"/>
  <c r="N6912" i="20" s="1"/>
  <c r="M2015" i="20"/>
  <c r="N2015" i="20" s="1"/>
  <c r="M7065" i="20"/>
  <c r="N7065" i="20" s="1"/>
  <c r="M3895" i="20"/>
  <c r="N3895" i="20" s="1"/>
  <c r="M3896" i="20"/>
  <c r="N3896" i="20" s="1"/>
  <c r="M2016" i="20"/>
  <c r="M7066" i="20"/>
  <c r="M3897" i="20"/>
  <c r="M3898" i="20"/>
  <c r="N3898" i="20" s="1"/>
  <c r="M2576" i="20"/>
  <c r="M2017" i="20"/>
  <c r="N2017" i="20" s="1"/>
  <c r="M2526" i="20"/>
  <c r="N2526" i="20" s="1"/>
  <c r="M2577" i="20"/>
  <c r="N2577" i="20" s="1"/>
  <c r="M6806" i="20"/>
  <c r="N6806" i="20" s="1"/>
  <c r="M2018" i="20"/>
  <c r="N2018" i="20" s="1"/>
  <c r="M6807" i="20"/>
  <c r="N6807" i="20" s="1"/>
  <c r="M2527" i="20"/>
  <c r="N2527" i="20" s="1"/>
  <c r="M6808" i="20"/>
  <c r="N6808" i="20" s="1"/>
  <c r="M352" i="20"/>
  <c r="N352" i="20" s="1"/>
  <c r="M6809" i="20"/>
  <c r="N6809" i="20" s="1"/>
  <c r="M353" i="20"/>
  <c r="N353" i="20" s="1"/>
  <c r="M6810" i="20"/>
  <c r="N6810" i="20" s="1"/>
  <c r="M292" i="20"/>
  <c r="N292" i="20" s="1"/>
  <c r="M2578" i="20"/>
  <c r="N2578" i="20" s="1"/>
  <c r="M293" i="20"/>
  <c r="N293" i="20" s="1"/>
  <c r="M2579" i="20"/>
  <c r="N2579" i="20" s="1"/>
  <c r="M294" i="20"/>
  <c r="N294" i="20" s="1"/>
  <c r="M2580" i="20"/>
  <c r="M295" i="20"/>
  <c r="M296" i="20"/>
  <c r="M2581" i="20"/>
  <c r="N2581" i="20" s="1"/>
  <c r="M2582" i="20"/>
  <c r="M2583" i="20"/>
  <c r="N2583" i="20" s="1"/>
  <c r="M2584" i="20"/>
  <c r="M1428" i="20"/>
  <c r="N1428" i="20" s="1"/>
  <c r="M2585" i="20"/>
  <c r="N2585" i="20" s="1"/>
  <c r="M1429" i="20"/>
  <c r="N1429" i="20" s="1"/>
  <c r="M6433" i="20"/>
  <c r="N6433" i="20" s="1"/>
  <c r="M1430" i="20"/>
  <c r="N1430" i="20" s="1"/>
  <c r="M1431" i="20"/>
  <c r="N1431" i="20" s="1"/>
  <c r="M7836" i="20"/>
  <c r="N7836" i="20" s="1"/>
  <c r="M1432" i="20"/>
  <c r="N1432" i="20" s="1"/>
  <c r="M1763" i="20"/>
  <c r="N1763" i="20" s="1"/>
  <c r="M4094" i="20"/>
  <c r="N4094" i="20" s="1"/>
  <c r="M1266" i="20"/>
  <c r="N1266" i="20" s="1"/>
  <c r="M4994" i="20"/>
  <c r="N4994" i="20" s="1"/>
  <c r="M1267" i="20"/>
  <c r="N1267" i="20" s="1"/>
  <c r="M1268" i="20"/>
  <c r="N1268" i="20" s="1"/>
  <c r="M1269" i="20"/>
  <c r="N1269" i="20" s="1"/>
  <c r="M6824" i="20"/>
  <c r="M7549" i="20"/>
  <c r="M1270" i="20"/>
  <c r="M1271" i="20"/>
  <c r="M6825" i="20"/>
  <c r="M7550" i="20"/>
  <c r="N7550" i="20" s="1"/>
  <c r="M1272" i="20"/>
  <c r="M4995" i="20"/>
  <c r="N4995" i="20" s="1"/>
  <c r="M7551" i="20"/>
  <c r="N7551" i="20" s="1"/>
  <c r="M4613" i="20"/>
  <c r="N4613" i="20" s="1"/>
  <c r="M7552" i="20"/>
  <c r="N7552" i="20" s="1"/>
  <c r="M4614" i="20"/>
  <c r="N4614" i="20" s="1"/>
  <c r="M7553" i="20"/>
  <c r="N7553" i="20" s="1"/>
  <c r="M4615" i="20"/>
  <c r="N4615" i="20" s="1"/>
  <c r="M7554" i="20"/>
  <c r="N7554" i="20" s="1"/>
  <c r="M7555" i="20"/>
  <c r="N7555" i="20" s="1"/>
  <c r="M4596" i="20"/>
  <c r="N4596" i="20" s="1"/>
  <c r="M7556" i="20"/>
  <c r="N7556" i="20" s="1"/>
  <c r="M7661" i="20"/>
  <c r="N7661" i="20" s="1"/>
  <c r="M4996" i="20"/>
  <c r="N4996" i="20" s="1"/>
  <c r="M7662" i="20"/>
  <c r="N7662" i="20" s="1"/>
  <c r="M4597" i="20"/>
  <c r="N4597" i="20" s="1"/>
  <c r="M7663" i="20"/>
  <c r="M7664" i="20"/>
  <c r="M7665" i="20"/>
  <c r="M4997" i="20"/>
  <c r="N4997" i="20" s="1"/>
  <c r="M6969" i="20"/>
  <c r="M7666" i="20"/>
  <c r="N7666" i="20" s="1"/>
  <c r="M7667" i="20"/>
  <c r="N7667" i="20" s="1"/>
  <c r="M6970" i="20"/>
  <c r="N6970" i="20" s="1"/>
  <c r="M4739" i="20"/>
  <c r="N4739" i="20" s="1"/>
  <c r="M6971" i="20"/>
  <c r="N6971" i="20" s="1"/>
  <c r="M7615" i="20"/>
  <c r="N7615" i="20" s="1"/>
  <c r="M4998" i="20"/>
  <c r="N4998" i="20" s="1"/>
  <c r="M7616" i="20"/>
  <c r="M4999" i="20"/>
  <c r="N4999" i="20" s="1"/>
  <c r="M7369" i="20"/>
  <c r="N7369" i="20" s="1"/>
  <c r="M7617" i="20"/>
  <c r="N7617" i="20" s="1"/>
  <c r="M7618" i="20"/>
  <c r="N7618" i="20" s="1"/>
  <c r="M6356" i="20"/>
  <c r="N6356" i="20" s="1"/>
  <c r="M7619" i="20"/>
  <c r="N7619" i="20" s="1"/>
  <c r="M1786" i="20"/>
  <c r="N1786" i="20" s="1"/>
  <c r="M5220" i="20"/>
  <c r="N5220" i="20" s="1"/>
  <c r="M4930" i="20"/>
  <c r="N4930" i="20" s="1"/>
  <c r="M1787" i="20"/>
  <c r="M5221" i="20"/>
  <c r="M1788" i="20"/>
  <c r="M5222" i="20"/>
  <c r="M2001" i="20"/>
  <c r="M1789" i="20"/>
  <c r="N1789" i="20" s="1"/>
  <c r="M4931" i="20"/>
  <c r="M7370" i="20"/>
  <c r="N7370" i="20" s="1"/>
  <c r="M6972" i="20"/>
  <c r="N6972" i="20" s="1"/>
  <c r="M1790" i="20"/>
  <c r="N1790" i="20" s="1"/>
  <c r="M4616" i="20"/>
  <c r="N4616" i="20" s="1"/>
  <c r="M7900" i="20"/>
  <c r="N7900" i="20" s="1"/>
  <c r="M5030" i="20"/>
  <c r="N5030" i="20" s="1"/>
  <c r="M5031" i="20"/>
  <c r="N5031" i="20" s="1"/>
  <c r="M1667" i="20"/>
  <c r="N1667" i="20" s="1"/>
  <c r="M1668" i="20"/>
  <c r="N1668" i="20" s="1"/>
  <c r="M6545" i="20"/>
  <c r="N6545" i="20" s="1"/>
  <c r="M1669" i="20"/>
  <c r="N1669" i="20" s="1"/>
  <c r="M5032" i="20"/>
  <c r="N5032" i="20" s="1"/>
  <c r="M3763" i="20"/>
  <c r="N3763" i="20" s="1"/>
  <c r="M5183" i="20"/>
  <c r="N5183" i="20" s="1"/>
  <c r="M3764" i="20"/>
  <c r="N3764" i="20" s="1"/>
  <c r="M5184" i="20"/>
  <c r="M3765" i="20"/>
  <c r="M3766" i="20"/>
  <c r="M3767" i="20"/>
  <c r="N3767" i="20" s="1"/>
  <c r="M1700" i="20"/>
  <c r="M5033" i="20"/>
  <c r="N5033" i="20" s="1"/>
  <c r="M5185" i="20"/>
  <c r="N5185" i="20" s="1"/>
  <c r="M1701" i="20"/>
  <c r="N1701" i="20" s="1"/>
  <c r="M5201" i="20"/>
  <c r="N5201" i="20" s="1"/>
  <c r="M6889" i="20"/>
  <c r="N6889" i="20" s="1"/>
  <c r="M6890" i="20"/>
  <c r="N6890" i="20" s="1"/>
  <c r="M6891" i="20"/>
  <c r="N6891" i="20" s="1"/>
  <c r="M3385" i="20"/>
  <c r="N3385" i="20" s="1"/>
  <c r="M6892" i="20"/>
  <c r="N6892" i="20" s="1"/>
  <c r="M2860" i="20"/>
  <c r="N2860" i="20" s="1"/>
  <c r="M4424" i="20"/>
  <c r="N4424" i="20" s="1"/>
  <c r="M3386" i="20"/>
  <c r="N3386" i="20" s="1"/>
  <c r="M6893" i="20"/>
  <c r="N6893" i="20" s="1"/>
  <c r="M3387" i="20"/>
  <c r="N3387" i="20" s="1"/>
  <c r="M4132" i="20"/>
  <c r="N4132" i="20" s="1"/>
  <c r="M2755" i="20"/>
  <c r="N2755" i="20" s="1"/>
  <c r="M1107" i="20"/>
  <c r="N1107" i="20" s="1"/>
  <c r="M3388" i="20"/>
  <c r="M1108" i="20"/>
  <c r="M3389" i="20"/>
  <c r="M3390" i="20"/>
  <c r="N3390" i="20" s="1"/>
  <c r="M4133" i="20"/>
  <c r="M3613" i="20"/>
  <c r="N3613" i="20" s="1"/>
  <c r="M1109" i="20"/>
  <c r="N1109" i="20" s="1"/>
  <c r="M3614" i="20"/>
  <c r="N3614" i="20" s="1"/>
  <c r="M1110" i="20"/>
  <c r="N1110" i="20" s="1"/>
  <c r="M3391" i="20"/>
  <c r="N3391" i="20" s="1"/>
  <c r="M3392" i="20"/>
  <c r="N3392" i="20" s="1"/>
  <c r="M1111" i="20"/>
  <c r="N1111" i="20" s="1"/>
  <c r="M4134" i="20"/>
  <c r="N4134" i="20" s="1"/>
  <c r="M1112" i="20"/>
  <c r="N1112" i="20" s="1"/>
  <c r="M1113" i="20"/>
  <c r="M4135" i="20"/>
  <c r="N4135" i="20" s="1"/>
  <c r="M5836" i="20"/>
  <c r="N5836" i="20" s="1"/>
  <c r="M7569" i="20"/>
  <c r="N7569" i="20" s="1"/>
  <c r="M1114" i="20"/>
  <c r="N1114" i="20" s="1"/>
  <c r="M7570" i="20"/>
  <c r="N7570" i="20" s="1"/>
  <c r="M4136" i="20"/>
  <c r="N4136" i="20" s="1"/>
  <c r="M104" i="20"/>
  <c r="N104" i="20" s="1"/>
  <c r="M333" i="20"/>
  <c r="M7571" i="20"/>
  <c r="M252" i="20"/>
  <c r="M59" i="20"/>
  <c r="N59" i="20" s="1"/>
  <c r="M4137" i="20"/>
  <c r="M6316" i="20"/>
  <c r="N6316" i="20" s="1"/>
  <c r="M6317" i="20"/>
  <c r="N6317" i="20" s="1"/>
  <c r="M60" i="20"/>
  <c r="N60" i="20" s="1"/>
  <c r="M7475" i="20"/>
  <c r="N7475" i="20" s="1"/>
  <c r="M3915" i="20"/>
  <c r="N3915" i="20" s="1"/>
  <c r="M7502" i="20"/>
  <c r="N7502" i="20" s="1"/>
  <c r="M7503" i="20"/>
  <c r="N7503" i="20" s="1"/>
  <c r="M7244" i="20"/>
  <c r="N7244" i="20" s="1"/>
  <c r="M1450" i="20"/>
  <c r="N1450" i="20" s="1"/>
  <c r="M1451" i="20"/>
  <c r="N1451" i="20" s="1"/>
  <c r="M7898" i="20"/>
  <c r="N7898" i="20" s="1"/>
  <c r="M7245" i="20"/>
  <c r="N7245" i="20" s="1"/>
  <c r="M3321" i="20"/>
  <c r="N3321" i="20" s="1"/>
  <c r="M7246" i="20"/>
  <c r="N7246" i="20" s="1"/>
  <c r="M3322" i="20"/>
  <c r="N3322" i="20" s="1"/>
  <c r="M6303" i="20"/>
  <c r="N6303" i="20" s="1"/>
  <c r="M3910" i="20"/>
  <c r="N3910" i="20" s="1"/>
  <c r="M743" i="20"/>
  <c r="M6493" i="20"/>
  <c r="M6304" i="20"/>
  <c r="M7247" i="20"/>
  <c r="N7247" i="20" s="1"/>
  <c r="M744" i="20"/>
  <c r="M995" i="20"/>
  <c r="N995" i="20" s="1"/>
  <c r="M6494" i="20"/>
  <c r="N6494" i="20" s="1"/>
  <c r="M6305" i="20"/>
  <c r="N6305" i="20" s="1"/>
  <c r="M6495" i="20"/>
  <c r="N6495" i="20" s="1"/>
  <c r="M6306" i="20"/>
  <c r="N6306" i="20" s="1"/>
  <c r="M745" i="20"/>
  <c r="N745" i="20" s="1"/>
  <c r="M996" i="20"/>
  <c r="N996" i="20" s="1"/>
  <c r="M6496" i="20"/>
  <c r="N6496" i="20" s="1"/>
  <c r="M6307" i="20"/>
  <c r="N6307" i="20" s="1"/>
  <c r="M997" i="20"/>
  <c r="N997" i="20" s="1"/>
  <c r="M7072" i="20"/>
  <c r="N7072" i="20" s="1"/>
  <c r="M6497" i="20"/>
  <c r="N6497" i="20" s="1"/>
  <c r="M7073" i="20"/>
  <c r="N7073" i="20" s="1"/>
  <c r="M2345" i="20"/>
  <c r="N2345" i="20" s="1"/>
  <c r="M61" i="20"/>
  <c r="N61" i="20" s="1"/>
  <c r="M7074" i="20"/>
  <c r="N7074" i="20" s="1"/>
  <c r="M3019" i="20"/>
  <c r="N3019" i="20" s="1"/>
  <c r="M62" i="20"/>
  <c r="M2346" i="20"/>
  <c r="M3020" i="20"/>
  <c r="M7899" i="20"/>
  <c r="M2347" i="20"/>
  <c r="M6670" i="20"/>
  <c r="N6670" i="20" s="1"/>
  <c r="M3021" i="20"/>
  <c r="M2348" i="20"/>
  <c r="M6384" i="20"/>
  <c r="N6384" i="20" s="1"/>
  <c r="M3022" i="20"/>
  <c r="N3022" i="20" s="1"/>
  <c r="M1718" i="20"/>
  <c r="N1718" i="20" s="1"/>
  <c r="M2349" i="20"/>
  <c r="N2349" i="20" s="1"/>
  <c r="M3023" i="20"/>
  <c r="N3023" i="20" s="1"/>
  <c r="M6385" i="20"/>
  <c r="N6385" i="20" s="1"/>
  <c r="M344" i="20"/>
  <c r="N344" i="20" s="1"/>
  <c r="M5335" i="20"/>
  <c r="N5335" i="20" s="1"/>
  <c r="M345" i="20"/>
  <c r="N345" i="20" s="1"/>
  <c r="M2072" i="20"/>
  <c r="N2072" i="20" s="1"/>
  <c r="M4601" i="20"/>
  <c r="N4601" i="20" s="1"/>
  <c r="M2073" i="20"/>
  <c r="N2073" i="20" s="1"/>
  <c r="M346" i="20"/>
  <c r="N346" i="20" s="1"/>
  <c r="M1719" i="20"/>
  <c r="N1719" i="20" s="1"/>
  <c r="M2074" i="20"/>
  <c r="M1008" i="20"/>
  <c r="M3641" i="20"/>
  <c r="M1720" i="20"/>
  <c r="N1720" i="20" s="1"/>
  <c r="M1009" i="20"/>
  <c r="M3642" i="20"/>
  <c r="N3642" i="20" s="1"/>
  <c r="M3643" i="20"/>
  <c r="M594" i="20"/>
  <c r="N594" i="20" s="1"/>
  <c r="M2542" i="20"/>
  <c r="N2542" i="20" s="1"/>
  <c r="M595" i="20"/>
  <c r="N595" i="20" s="1"/>
  <c r="M2543" i="20"/>
  <c r="N2543" i="20" s="1"/>
  <c r="M5303" i="20"/>
  <c r="N5303" i="20" s="1"/>
  <c r="M596" i="20"/>
  <c r="N596" i="20" s="1"/>
  <c r="M2544" i="20"/>
  <c r="N2544" i="20" s="1"/>
  <c r="M5583" i="20"/>
  <c r="N5583" i="20" s="1"/>
  <c r="M2032" i="20"/>
  <c r="N2032" i="20" s="1"/>
  <c r="M2545" i="20"/>
  <c r="N2545" i="20" s="1"/>
  <c r="M5584" i="20"/>
  <c r="N5584" i="20" s="1"/>
  <c r="M1651" i="20"/>
  <c r="N1651" i="20" s="1"/>
  <c r="M4405" i="20"/>
  <c r="N4405" i="20" s="1"/>
  <c r="M4406" i="20"/>
  <c r="N4406" i="20" s="1"/>
  <c r="M852" i="20"/>
  <c r="N852" i="20" s="1"/>
  <c r="M6671" i="20"/>
  <c r="M4407" i="20"/>
  <c r="M853" i="20"/>
  <c r="M7435" i="20"/>
  <c r="N7435" i="20" s="1"/>
  <c r="M6672" i="20"/>
  <c r="N6672" i="20" s="1"/>
  <c r="M7436" i="20"/>
  <c r="N7436" i="20" s="1"/>
  <c r="M4408" i="20"/>
  <c r="M4409" i="20"/>
  <c r="N4409" i="20" s="1"/>
  <c r="M6673" i="20"/>
  <c r="N6673" i="20" s="1"/>
  <c r="M854" i="20"/>
  <c r="N854" i="20" s="1"/>
  <c r="M855" i="20"/>
  <c r="N855" i="20" s="1"/>
  <c r="M7437" i="20"/>
  <c r="N7437" i="20" s="1"/>
  <c r="M4789" i="20"/>
  <c r="M7775" i="20"/>
  <c r="N7775" i="20" s="1"/>
  <c r="M7776" i="20"/>
  <c r="N7776" i="20" s="1"/>
  <c r="M7777" i="20"/>
  <c r="N7777" i="20" s="1"/>
  <c r="M5829" i="20"/>
  <c r="N5829" i="20" s="1"/>
  <c r="M7778" i="20"/>
  <c r="N7778" i="20" s="1"/>
  <c r="M7779" i="20"/>
  <c r="N7779" i="20" s="1"/>
  <c r="M5830" i="20"/>
  <c r="N5830" i="20" s="1"/>
  <c r="M3554" i="20"/>
  <c r="M3555" i="20"/>
  <c r="N3555" i="20" s="1"/>
  <c r="M2680" i="20"/>
  <c r="M3556" i="20"/>
  <c r="M3557" i="20"/>
  <c r="M2681" i="20"/>
  <c r="M3558" i="20"/>
  <c r="M597" i="20"/>
  <c r="N597" i="20" s="1"/>
  <c r="M2682" i="20"/>
  <c r="M4749" i="20"/>
  <c r="N4749" i="20" s="1"/>
  <c r="M598" i="20"/>
  <c r="N598" i="20" s="1"/>
  <c r="M3181" i="20"/>
  <c r="N3181" i="20" s="1"/>
  <c r="M4750" i="20"/>
  <c r="N4750" i="20" s="1"/>
  <c r="M4751" i="20"/>
  <c r="N4751" i="20" s="1"/>
  <c r="M4319" i="20"/>
  <c r="N4319" i="20" s="1"/>
  <c r="M3351" i="20"/>
  <c r="N3351" i="20" s="1"/>
  <c r="M3957" i="20"/>
  <c r="N3957" i="20" s="1"/>
  <c r="M3958" i="20"/>
  <c r="N3958" i="20" s="1"/>
  <c r="M4752" i="20"/>
  <c r="N4752" i="20" s="1"/>
  <c r="M4753" i="20"/>
  <c r="N4753" i="20" s="1"/>
  <c r="M2851" i="20"/>
  <c r="N2851" i="20" s="1"/>
  <c r="M3959" i="20"/>
  <c r="N3959" i="20" s="1"/>
  <c r="M2852" i="20"/>
  <c r="N2852" i="20" s="1"/>
  <c r="M3960" i="20"/>
  <c r="N3960" i="20" s="1"/>
  <c r="M673" i="20"/>
  <c r="M2683" i="20"/>
  <c r="M2853" i="20"/>
  <c r="M674" i="20"/>
  <c r="N674" i="20" s="1"/>
  <c r="M5585" i="20"/>
  <c r="M2854" i="20"/>
  <c r="N2854" i="20" s="1"/>
  <c r="M4221" i="20"/>
  <c r="N4221" i="20" s="1"/>
  <c r="M5912" i="20"/>
  <c r="N5912" i="20" s="1"/>
  <c r="M675" i="20"/>
  <c r="N675" i="20" s="1"/>
  <c r="M5913" i="20"/>
  <c r="N5913" i="20" s="1"/>
  <c r="M5914" i="20"/>
  <c r="N5914" i="20" s="1"/>
  <c r="M6457" i="20"/>
  <c r="N6457" i="20" s="1"/>
  <c r="M5915" i="20"/>
  <c r="N5915" i="20" s="1"/>
  <c r="M2621" i="20"/>
  <c r="N2621" i="20" s="1"/>
  <c r="M5382" i="20"/>
  <c r="N5382" i="20" s="1"/>
  <c r="M2622" i="20"/>
  <c r="N2622" i="20" s="1"/>
  <c r="M6458" i="20"/>
  <c r="N6458" i="20" s="1"/>
  <c r="M2332" i="20"/>
  <c r="N2332" i="20" s="1"/>
  <c r="M3076" i="20"/>
  <c r="N3076" i="20" s="1"/>
  <c r="M6459" i="20"/>
  <c r="N6459" i="20" s="1"/>
  <c r="M599" i="20"/>
  <c r="N599" i="20" s="1"/>
  <c r="M600" i="20"/>
  <c r="N600" i="20" s="1"/>
  <c r="M6597" i="20"/>
  <c r="M6598" i="20"/>
  <c r="M3623" i="20"/>
  <c r="M665" i="20"/>
  <c r="N665" i="20" s="1"/>
  <c r="M666" i="20"/>
  <c r="M6599" i="20"/>
  <c r="N6599" i="20" s="1"/>
  <c r="M6600" i="20"/>
  <c r="N6600" i="20" s="1"/>
  <c r="M5802" i="20"/>
  <c r="N5802" i="20" s="1"/>
  <c r="M5803" i="20"/>
  <c r="N5803" i="20" s="1"/>
  <c r="M5804" i="20"/>
  <c r="N5804" i="20" s="1"/>
  <c r="M6533" i="20"/>
  <c r="N6533" i="20" s="1"/>
  <c r="M6534" i="20"/>
  <c r="N6534" i="20" s="1"/>
  <c r="M5805" i="20"/>
  <c r="N5805" i="20" s="1"/>
  <c r="M6535" i="20"/>
  <c r="N6535" i="20" s="1"/>
  <c r="M7042" i="20"/>
  <c r="N7042" i="20" s="1"/>
  <c r="M6536" i="20"/>
  <c r="N6536" i="20" s="1"/>
  <c r="M6537" i="20"/>
  <c r="N6537" i="20" s="1"/>
  <c r="M685" i="20"/>
  <c r="N685" i="20" s="1"/>
  <c r="M4938" i="20"/>
  <c r="N4938" i="20" s="1"/>
  <c r="M686" i="20"/>
  <c r="N686" i="20" s="1"/>
  <c r="M687" i="20"/>
  <c r="N687" i="20" s="1"/>
  <c r="M4688" i="20"/>
  <c r="N4688" i="20" s="1"/>
  <c r="M3961" i="20"/>
  <c r="M4689" i="20"/>
  <c r="M3962" i="20"/>
  <c r="M4939" i="20"/>
  <c r="N4939" i="20" s="1"/>
  <c r="M5359" i="20"/>
  <c r="M4690" i="20"/>
  <c r="N4690" i="20" s="1"/>
  <c r="M5360" i="20"/>
  <c r="M5361" i="20"/>
  <c r="M4940" i="20"/>
  <c r="M5362" i="20"/>
  <c r="N5362" i="20" s="1"/>
  <c r="M5806" i="20"/>
  <c r="N5806" i="20" s="1"/>
  <c r="M4691" i="20"/>
  <c r="N4691" i="20" s="1"/>
  <c r="M5363" i="20"/>
  <c r="N5363" i="20" s="1"/>
  <c r="M5807" i="20"/>
  <c r="N5807" i="20" s="1"/>
  <c r="M5383" i="20"/>
  <c r="N5383" i="20" s="1"/>
  <c r="M5808" i="20"/>
  <c r="N5808" i="20" s="1"/>
  <c r="M4692" i="20"/>
  <c r="N4692" i="20" s="1"/>
  <c r="M6709" i="20"/>
  <c r="N6709" i="20" s="1"/>
  <c r="M5384" i="20"/>
  <c r="N5384" i="20" s="1"/>
  <c r="M6710" i="20"/>
  <c r="N6710" i="20" s="1"/>
  <c r="M4693" i="20"/>
  <c r="N4693" i="20" s="1"/>
  <c r="M1210" i="20"/>
  <c r="N1210" i="20" s="1"/>
  <c r="M548" i="20"/>
  <c r="M4694" i="20"/>
  <c r="M6711" i="20"/>
  <c r="M2909" i="20"/>
  <c r="N2909" i="20" s="1"/>
  <c r="M6712" i="20"/>
  <c r="M1523" i="20"/>
  <c r="N1523" i="20" s="1"/>
  <c r="M549" i="20"/>
  <c r="N549" i="20" s="1"/>
  <c r="M5809" i="20"/>
  <c r="N5809" i="20" s="1"/>
  <c r="M5810" i="20"/>
  <c r="N5810" i="20" s="1"/>
  <c r="M5811" i="20"/>
  <c r="N5811" i="20" s="1"/>
  <c r="M2002" i="20"/>
  <c r="N2002" i="20" s="1"/>
  <c r="M5812" i="20"/>
  <c r="N5812" i="20" s="1"/>
  <c r="M6366" i="20"/>
  <c r="N6366" i="20" s="1"/>
  <c r="M5813" i="20"/>
  <c r="N5813" i="20" s="1"/>
  <c r="M4586" i="20"/>
  <c r="N4586" i="20" s="1"/>
  <c r="M3615" i="20"/>
  <c r="N3615" i="20" s="1"/>
  <c r="M4587" i="20"/>
  <c r="N4587" i="20" s="1"/>
  <c r="M2482" i="20"/>
  <c r="N2482" i="20" s="1"/>
  <c r="M2483" i="20"/>
  <c r="N2483" i="20" s="1"/>
  <c r="M3616" i="20"/>
  <c r="N3616" i="20" s="1"/>
  <c r="M6025" i="20"/>
  <c r="N6025" i="20" s="1"/>
  <c r="M6026" i="20"/>
  <c r="N6026" i="20" s="1"/>
  <c r="M5814" i="20"/>
  <c r="M5815" i="20"/>
  <c r="M5816" i="20"/>
  <c r="M3410" i="20"/>
  <c r="M3411" i="20"/>
  <c r="M2975" i="20"/>
  <c r="N2975" i="20" s="1"/>
  <c r="M3177" i="20"/>
  <c r="M3412" i="20"/>
  <c r="N3412" i="20" s="1"/>
  <c r="M3413" i="20"/>
  <c r="N3413" i="20" s="1"/>
  <c r="M3281" i="20"/>
  <c r="N3281" i="20" s="1"/>
  <c r="M459" i="20"/>
  <c r="N459" i="20" s="1"/>
  <c r="M5817" i="20"/>
  <c r="N5817" i="20" s="1"/>
  <c r="M3427" i="20"/>
  <c r="N3427" i="20" s="1"/>
  <c r="M3648" i="20"/>
  <c r="N3648" i="20" s="1"/>
  <c r="M1296" i="20"/>
  <c r="N1296" i="20" s="1"/>
  <c r="M3282" i="20"/>
  <c r="N3282" i="20" s="1"/>
  <c r="M3428" i="20"/>
  <c r="N3428" i="20" s="1"/>
  <c r="M5462" i="20"/>
  <c r="N5462" i="20" s="1"/>
  <c r="M1226" i="20"/>
  <c r="N1226" i="20" s="1"/>
  <c r="M5650" i="20"/>
  <c r="N5650" i="20" s="1"/>
  <c r="M1417" i="20"/>
  <c r="N1417" i="20" s="1"/>
  <c r="M1227" i="20"/>
  <c r="N1227" i="20" s="1"/>
  <c r="M3649" i="20"/>
  <c r="M360" i="20"/>
  <c r="M3283" i="20"/>
  <c r="M3650" i="20"/>
  <c r="M361" i="20"/>
  <c r="M3651" i="20"/>
  <c r="N3651" i="20" s="1"/>
  <c r="M2305" i="20"/>
  <c r="N2305" i="20" s="1"/>
  <c r="M2306" i="20"/>
  <c r="N2306" i="20" s="1"/>
  <c r="M781" i="20"/>
  <c r="N781" i="20" s="1"/>
  <c r="M1598" i="20"/>
  <c r="N1598" i="20" s="1"/>
  <c r="M3225" i="20"/>
  <c r="N3225" i="20" s="1"/>
  <c r="M6287" i="20"/>
  <c r="N6287" i="20" s="1"/>
  <c r="M1833" i="20"/>
  <c r="N1833" i="20" s="1"/>
  <c r="M7423" i="20"/>
  <c r="N7423" i="20" s="1"/>
  <c r="M6288" i="20"/>
  <c r="N6288" i="20" s="1"/>
  <c r="M3248" i="20"/>
  <c r="N3248" i="20" s="1"/>
  <c r="M7424" i="20"/>
  <c r="N7424" i="20" s="1"/>
  <c r="M7425" i="20"/>
  <c r="N7425" i="20" s="1"/>
  <c r="M1628" i="20"/>
  <c r="N1628" i="20" s="1"/>
  <c r="M7426" i="20"/>
  <c r="N7426" i="20" s="1"/>
  <c r="M5665" i="20"/>
  <c r="N5665" i="20" s="1"/>
  <c r="M1922" i="20"/>
  <c r="N1922" i="20" s="1"/>
  <c r="M1629" i="20"/>
  <c r="M7427" i="20"/>
  <c r="M3358" i="20"/>
  <c r="M1923" i="20"/>
  <c r="N1923" i="20" s="1"/>
  <c r="M3359" i="20"/>
  <c r="M1630" i="20"/>
  <c r="N1630" i="20" s="1"/>
  <c r="M2882" i="20"/>
  <c r="M6241" i="20"/>
  <c r="M2883" i="20"/>
  <c r="N2883" i="20" s="1"/>
  <c r="M1631" i="20"/>
  <c r="N1631" i="20" s="1"/>
  <c r="M506" i="20"/>
  <c r="N506" i="20" s="1"/>
  <c r="M3964" i="20"/>
  <c r="N3964" i="20" s="1"/>
  <c r="M5550" i="20"/>
  <c r="N5550" i="20" s="1"/>
  <c r="M5551" i="20"/>
  <c r="N5551" i="20" s="1"/>
  <c r="M924" i="20"/>
  <c r="N924" i="20" s="1"/>
  <c r="M5552" i="20"/>
  <c r="N5552" i="20" s="1"/>
  <c r="M5553" i="20"/>
  <c r="N5553" i="20" s="1"/>
  <c r="M5554" i="20"/>
  <c r="N5554" i="20" s="1"/>
  <c r="M806" i="20"/>
  <c r="N806" i="20" s="1"/>
  <c r="M1953" i="20"/>
  <c r="N1953" i="20" s="1"/>
  <c r="M807" i="20"/>
  <c r="N807" i="20" s="1"/>
  <c r="M205" i="20"/>
  <c r="N205" i="20" s="1"/>
  <c r="M1954" i="20"/>
  <c r="M206" i="20"/>
  <c r="M808" i="20"/>
  <c r="M1955" i="20"/>
  <c r="N1955" i="20" s="1"/>
  <c r="M3710" i="20"/>
  <c r="M207" i="20"/>
  <c r="N207" i="20" s="1"/>
  <c r="M1591" i="20"/>
  <c r="M3711" i="20"/>
  <c r="N3711" i="20" s="1"/>
  <c r="M208" i="20"/>
  <c r="N208" i="20" s="1"/>
  <c r="M3712" i="20"/>
  <c r="N3712" i="20" s="1"/>
  <c r="M7317" i="20"/>
  <c r="N7317" i="20" s="1"/>
  <c r="M560" i="20"/>
  <c r="N560" i="20" s="1"/>
  <c r="M3713" i="20"/>
  <c r="N3713" i="20" s="1"/>
  <c r="M7318" i="20"/>
  <c r="N7318" i="20" s="1"/>
  <c r="M3714" i="20"/>
  <c r="N3714" i="20" s="1"/>
  <c r="M4661" i="20"/>
  <c r="N4661" i="20" s="1"/>
  <c r="M3323" i="20"/>
  <c r="M4662" i="20"/>
  <c r="N4662" i="20" s="1"/>
  <c r="M4663" i="20"/>
  <c r="N4663" i="20" s="1"/>
  <c r="M4664" i="20"/>
  <c r="N4664" i="20" s="1"/>
  <c r="M837" i="20"/>
  <c r="N837" i="20" s="1"/>
  <c r="M4665" i="20"/>
  <c r="N4665" i="20" s="1"/>
  <c r="M838" i="20"/>
  <c r="M6324" i="20"/>
  <c r="M760" i="20"/>
  <c r="M6325" i="20"/>
  <c r="N6325" i="20" s="1"/>
  <c r="M3123" i="20"/>
  <c r="N3123" i="20" s="1"/>
  <c r="M3124" i="20"/>
  <c r="N3124" i="20" s="1"/>
  <c r="M761" i="20"/>
  <c r="N761" i="20" s="1"/>
  <c r="M222" i="20"/>
  <c r="N222" i="20" s="1"/>
  <c r="M2441" i="20"/>
  <c r="N2441" i="20" s="1"/>
  <c r="M762" i="20"/>
  <c r="N762" i="20" s="1"/>
  <c r="M79" i="20"/>
  <c r="N79" i="20" s="1"/>
  <c r="M763" i="20"/>
  <c r="N763" i="20" s="1"/>
  <c r="M2442" i="20"/>
  <c r="N2442" i="20" s="1"/>
  <c r="M4063" i="20"/>
  <c r="N4063" i="20" s="1"/>
  <c r="M80" i="20"/>
  <c r="N80" i="20" s="1"/>
  <c r="M764" i="20"/>
  <c r="N764" i="20" s="1"/>
  <c r="M985" i="20"/>
  <c r="N985" i="20" s="1"/>
  <c r="M4064" i="20"/>
  <c r="N4064" i="20" s="1"/>
  <c r="M7428" i="20"/>
  <c r="N7428" i="20" s="1"/>
  <c r="M4065" i="20"/>
  <c r="N4065" i="20" s="1"/>
  <c r="M7636" i="20"/>
  <c r="N7636" i="20" s="1"/>
  <c r="M7637" i="20"/>
  <c r="N7637" i="20" s="1"/>
  <c r="M727" i="20"/>
  <c r="M7638" i="20"/>
  <c r="M7639" i="20"/>
  <c r="M728" i="20"/>
  <c r="N728" i="20" s="1"/>
  <c r="M7640" i="20"/>
  <c r="M729" i="20"/>
  <c r="N729" i="20" s="1"/>
  <c r="M730" i="20"/>
  <c r="M4570" i="20"/>
  <c r="N4570" i="20" s="1"/>
  <c r="M6119" i="20"/>
  <c r="N6119" i="20" s="1"/>
  <c r="M2365" i="20"/>
  <c r="N2365" i="20" s="1"/>
  <c r="M6120" i="20"/>
  <c r="N6120" i="20" s="1"/>
  <c r="M2366" i="20"/>
  <c r="N2366" i="20" s="1"/>
  <c r="M4571" i="20"/>
  <c r="N4571" i="20" s="1"/>
  <c r="M3526" i="20"/>
  <c r="N3526" i="20" s="1"/>
  <c r="M4572" i="20"/>
  <c r="N4572" i="20" s="1"/>
  <c r="M3793" i="20"/>
  <c r="N3793" i="20" s="1"/>
  <c r="M3794" i="20"/>
  <c r="N3794" i="20" s="1"/>
  <c r="M3795" i="20"/>
  <c r="N3795" i="20" s="1"/>
  <c r="M1849" i="20"/>
  <c r="N1849" i="20" s="1"/>
  <c r="M3527" i="20"/>
  <c r="N3527" i="20" s="1"/>
  <c r="M3796" i="20"/>
  <c r="N3796" i="20" s="1"/>
  <c r="M3797" i="20"/>
  <c r="N3797" i="20" s="1"/>
  <c r="M1475" i="20"/>
  <c r="M4870" i="20"/>
  <c r="M1476" i="20"/>
  <c r="M1850" i="20"/>
  <c r="N1850" i="20" s="1"/>
  <c r="M816" i="20"/>
  <c r="M3798" i="20"/>
  <c r="N3798" i="20" s="1"/>
  <c r="M4871" i="20"/>
  <c r="N4871" i="20" s="1"/>
  <c r="M3799" i="20"/>
  <c r="N3799" i="20" s="1"/>
  <c r="M1851" i="20"/>
  <c r="N1851" i="20" s="1"/>
  <c r="M4872" i="20"/>
  <c r="N4872" i="20" s="1"/>
  <c r="M3800" i="20"/>
  <c r="N3800" i="20" s="1"/>
  <c r="M3801" i="20"/>
  <c r="N3801" i="20" s="1"/>
  <c r="M3802" i="20"/>
  <c r="N3802" i="20" s="1"/>
  <c r="M1852" i="20"/>
  <c r="N1852" i="20" s="1"/>
  <c r="M3803" i="20"/>
  <c r="N3803" i="20" s="1"/>
  <c r="M4873" i="20"/>
  <c r="N4873" i="20" s="1"/>
  <c r="M7826" i="20"/>
  <c r="N7826" i="20" s="1"/>
  <c r="M618" i="20"/>
  <c r="N618" i="20" s="1"/>
  <c r="M7827" i="20"/>
  <c r="N7827" i="20" s="1"/>
  <c r="M1853" i="20"/>
  <c r="N1853" i="20" s="1"/>
  <c r="M619" i="20"/>
  <c r="N619" i="20" s="1"/>
  <c r="M7828" i="20"/>
  <c r="N7828" i="20" s="1"/>
  <c r="M620" i="20"/>
  <c r="M7829" i="20"/>
  <c r="M5278" i="20"/>
  <c r="M621" i="20"/>
  <c r="N621" i="20" s="1"/>
  <c r="M6765" i="20"/>
  <c r="N6765" i="20" s="1"/>
  <c r="M6158" i="20"/>
  <c r="N6158" i="20" s="1"/>
  <c r="M3997" i="20"/>
  <c r="N3997" i="20" s="1"/>
  <c r="M4284" i="20"/>
  <c r="N4284" i="20" s="1"/>
  <c r="M4285" i="20"/>
  <c r="N4285" i="20" s="1"/>
  <c r="M622" i="20"/>
  <c r="N622" i="20" s="1"/>
  <c r="M1868" i="20"/>
  <c r="N1868" i="20" s="1"/>
  <c r="M7129" i="20"/>
  <c r="N7129" i="20" s="1"/>
  <c r="M6159" i="20"/>
  <c r="N6159" i="20" s="1"/>
  <c r="M2404" i="20"/>
  <c r="N2404" i="20" s="1"/>
  <c r="M246" i="20"/>
  <c r="N246" i="20" s="1"/>
  <c r="M7582" i="20"/>
  <c r="N7582" i="20" s="1"/>
  <c r="M23" i="20"/>
  <c r="N23" i="20" s="1"/>
  <c r="M7583" i="20"/>
  <c r="N7583" i="20" s="1"/>
  <c r="M24" i="20"/>
  <c r="N24" i="20" s="1"/>
  <c r="M7584" i="20"/>
  <c r="N7584" i="20" s="1"/>
  <c r="M2405" i="20"/>
  <c r="N2405" i="20" s="1"/>
  <c r="M25" i="20"/>
  <c r="N25" i="20" s="1"/>
  <c r="M4095" i="20"/>
  <c r="M7734" i="20"/>
  <c r="M5762" i="20"/>
  <c r="M6957" i="20"/>
  <c r="N6957" i="20" s="1"/>
  <c r="M5763" i="20"/>
  <c r="M26" i="20"/>
  <c r="N26" i="20" s="1"/>
  <c r="M7735" i="20"/>
  <c r="N7735" i="20" s="1"/>
  <c r="M27" i="20"/>
  <c r="N27" i="20" s="1"/>
  <c r="M5764" i="20"/>
  <c r="N5764" i="20" s="1"/>
  <c r="M1373" i="20"/>
  <c r="N1373" i="20" s="1"/>
  <c r="M5765" i="20"/>
  <c r="N5765" i="20" s="1"/>
  <c r="M6088" i="20"/>
  <c r="N6088" i="20" s="1"/>
  <c r="M1728" i="20"/>
  <c r="N1728" i="20" s="1"/>
  <c r="M5766" i="20"/>
  <c r="N5766" i="20" s="1"/>
  <c r="M2535" i="20"/>
  <c r="N2535" i="20" s="1"/>
  <c r="M2536" i="20"/>
  <c r="N2536" i="20" s="1"/>
  <c r="M1374" i="20"/>
  <c r="N1374" i="20" s="1"/>
  <c r="M6150" i="20"/>
  <c r="N6150" i="20" s="1"/>
  <c r="M2808" i="20"/>
  <c r="N2808" i="20" s="1"/>
  <c r="M4681" i="20"/>
  <c r="N4681" i="20" s="1"/>
  <c r="M4682" i="20"/>
  <c r="N4682" i="20" s="1"/>
  <c r="M2935" i="20"/>
  <c r="N2935" i="20" s="1"/>
  <c r="M2809" i="20"/>
  <c r="M5795" i="20"/>
  <c r="M7842" i="20"/>
  <c r="M2936" i="20"/>
  <c r="M7843" i="20"/>
  <c r="M3324" i="20"/>
  <c r="N3324" i="20" s="1"/>
  <c r="M1452" i="20"/>
  <c r="N1452" i="20" s="1"/>
  <c r="M5336" i="20"/>
  <c r="N5336" i="20" s="1"/>
  <c r="M3464" i="20"/>
  <c r="N3464" i="20" s="1"/>
  <c r="M3465" i="20"/>
  <c r="N3465" i="20" s="1"/>
  <c r="M7736" i="20"/>
  <c r="N7736" i="20" s="1"/>
  <c r="M5874" i="20"/>
  <c r="N5874" i="20" s="1"/>
  <c r="M7572" i="20"/>
  <c r="N7572" i="20" s="1"/>
  <c r="M1343" i="20"/>
  <c r="N1343" i="20" s="1"/>
  <c r="M444" i="20"/>
  <c r="N444" i="20" s="1"/>
  <c r="M3644" i="20"/>
  <c r="N3644" i="20" s="1"/>
  <c r="M7695" i="20"/>
  <c r="N7695" i="20" s="1"/>
  <c r="M445" i="20"/>
  <c r="N445" i="20" s="1"/>
  <c r="M4522" i="20"/>
  <c r="N4522" i="20" s="1"/>
  <c r="M279" i="20"/>
  <c r="N279" i="20" s="1"/>
  <c r="M5601" i="20"/>
  <c r="N5601" i="20" s="1"/>
  <c r="M4523" i="20"/>
  <c r="N4523" i="20" s="1"/>
  <c r="M5602" i="20"/>
  <c r="M4524" i="20"/>
  <c r="M1931" i="20"/>
  <c r="M446" i="20"/>
  <c r="N446" i="20" s="1"/>
  <c r="M5603" i="20"/>
  <c r="M5604" i="20"/>
  <c r="N5604" i="20" s="1"/>
  <c r="M388" i="20"/>
  <c r="M389" i="20"/>
  <c r="M370" i="20"/>
  <c r="N370" i="20" s="1"/>
  <c r="M1088" i="20"/>
  <c r="N1088" i="20" s="1"/>
  <c r="M1130" i="20"/>
  <c r="N1130" i="20" s="1"/>
  <c r="M447" i="20"/>
  <c r="N447" i="20" s="1"/>
  <c r="M2406" i="20"/>
  <c r="N2406" i="20" s="1"/>
  <c r="M3235" i="20"/>
  <c r="N3235" i="20" s="1"/>
  <c r="M7511" i="20"/>
  <c r="N7511" i="20" s="1"/>
  <c r="M7696" i="20"/>
  <c r="N7696" i="20" s="1"/>
  <c r="M4706" i="20"/>
  <c r="N4706" i="20" s="1"/>
  <c r="M448" i="20"/>
  <c r="N448" i="20" s="1"/>
  <c r="M3216" i="20"/>
  <c r="N3216" i="20" s="1"/>
  <c r="M1333" i="20"/>
  <c r="N1333" i="20" s="1"/>
  <c r="M4707" i="20"/>
  <c r="N4707" i="20" s="1"/>
  <c r="M7512" i="20"/>
  <c r="N7512" i="20" s="1"/>
  <c r="M449" i="20"/>
  <c r="M5605" i="20"/>
  <c r="M165" i="20"/>
  <c r="M4708" i="20"/>
  <c r="N4708" i="20" s="1"/>
  <c r="M1334" i="20"/>
  <c r="N1334" i="20" s="1"/>
  <c r="M4709" i="20"/>
  <c r="N4709" i="20" s="1"/>
  <c r="M3217" i="20"/>
  <c r="N3217" i="20" s="1"/>
  <c r="M7573" i="20"/>
  <c r="N7573" i="20" s="1"/>
  <c r="M5013" i="20"/>
  <c r="N5013" i="20" s="1"/>
  <c r="M5014" i="20"/>
  <c r="N5014" i="20" s="1"/>
  <c r="M166" i="20"/>
  <c r="N166" i="20" s="1"/>
  <c r="M133" i="20"/>
  <c r="N133" i="20" s="1"/>
  <c r="M3218" i="20"/>
  <c r="N3218" i="20" s="1"/>
  <c r="M3219" i="20"/>
  <c r="N3219" i="20" s="1"/>
  <c r="M134" i="20"/>
  <c r="N134" i="20" s="1"/>
  <c r="M135" i="20"/>
  <c r="N135" i="20" s="1"/>
  <c r="M3220" i="20"/>
  <c r="N3220" i="20" s="1"/>
  <c r="M136" i="20"/>
  <c r="N136" i="20" s="1"/>
  <c r="M5617" i="20"/>
  <c r="N5617" i="20" s="1"/>
  <c r="M223" i="20"/>
  <c r="N223" i="20" s="1"/>
  <c r="M2591" i="20"/>
  <c r="N2591" i="20" s="1"/>
  <c r="M224" i="20"/>
  <c r="N224" i="20" s="1"/>
  <c r="M1533" i="20"/>
  <c r="M225" i="20"/>
  <c r="M5618" i="20"/>
  <c r="M1534" i="20"/>
  <c r="N1534" i="20" s="1"/>
  <c r="M226" i="20"/>
  <c r="M3977" i="20"/>
  <c r="N3977" i="20" s="1"/>
  <c r="M1707" i="20"/>
  <c r="N1707" i="20" s="1"/>
  <c r="M3978" i="20"/>
  <c r="N3978" i="20" s="1"/>
  <c r="M2836" i="20"/>
  <c r="N2836" i="20" s="1"/>
  <c r="M4962" i="20"/>
  <c r="N4962" i="20" s="1"/>
  <c r="M5015" i="20"/>
  <c r="N5015" i="20" s="1"/>
  <c r="M2837" i="20"/>
  <c r="N2837" i="20" s="1"/>
  <c r="M1535" i="20"/>
  <c r="N1535" i="20" s="1"/>
  <c r="M5016" i="20"/>
  <c r="N5016" i="20" s="1"/>
  <c r="M3979" i="20"/>
  <c r="N3979" i="20" s="1"/>
  <c r="M5017" i="20"/>
  <c r="N5017" i="20" s="1"/>
  <c r="M1536" i="20"/>
  <c r="N1536" i="20" s="1"/>
  <c r="M5018" i="20"/>
  <c r="N5018" i="20" s="1"/>
  <c r="M3882" i="20"/>
  <c r="N3882" i="20" s="1"/>
  <c r="M3594" i="20"/>
  <c r="N3594" i="20" s="1"/>
  <c r="M3595" i="20"/>
  <c r="N3595" i="20" s="1"/>
  <c r="M3980" i="20"/>
  <c r="N3980" i="20" s="1"/>
  <c r="M3883" i="20"/>
  <c r="M3884" i="20"/>
  <c r="M7184" i="20"/>
  <c r="M4176" i="20"/>
  <c r="N4176" i="20" s="1"/>
  <c r="M3885" i="20"/>
  <c r="N3885" i="20" s="1"/>
  <c r="M7185" i="20"/>
  <c r="N7185" i="20" s="1"/>
  <c r="M5537" i="20"/>
  <c r="N5537" i="20" s="1"/>
  <c r="M4177" i="20"/>
  <c r="N4177" i="20" s="1"/>
  <c r="M7186" i="20"/>
  <c r="N7186" i="20" s="1"/>
  <c r="M4764" i="20"/>
  <c r="N4764" i="20" s="1"/>
  <c r="M4765" i="20"/>
  <c r="N4765" i="20" s="1"/>
  <c r="M7187" i="20"/>
  <c r="N7187" i="20" s="1"/>
  <c r="M7188" i="20"/>
  <c r="N7188" i="20" s="1"/>
  <c r="M6576" i="20"/>
  <c r="N6576" i="20" s="1"/>
  <c r="M4109" i="20"/>
  <c r="N4109" i="20" s="1"/>
  <c r="M6577" i="20"/>
  <c r="N6577" i="20" s="1"/>
  <c r="M4110" i="20"/>
  <c r="N4110" i="20" s="1"/>
  <c r="M4111" i="20"/>
  <c r="N4111" i="20" s="1"/>
  <c r="M4112" i="20"/>
  <c r="N4112" i="20" s="1"/>
  <c r="M4963" i="20"/>
  <c r="N4963" i="20" s="1"/>
  <c r="M4113" i="20"/>
  <c r="N4113" i="20" s="1"/>
  <c r="M2798" i="20"/>
  <c r="N2798" i="20" s="1"/>
  <c r="M2799" i="20"/>
  <c r="M1053" i="20"/>
  <c r="M1054" i="20"/>
  <c r="M2469" i="20"/>
  <c r="M2890" i="20"/>
  <c r="N2890" i="20" s="1"/>
  <c r="M2891" i="20"/>
  <c r="N2891" i="20" s="1"/>
  <c r="M2470" i="20"/>
  <c r="N2470" i="20" s="1"/>
  <c r="M2892" i="20"/>
  <c r="M7745" i="20"/>
  <c r="N7745" i="20" s="1"/>
  <c r="M6097" i="20"/>
  <c r="N6097" i="20" s="1"/>
  <c r="M7746" i="20"/>
  <c r="N7746" i="20" s="1"/>
  <c r="M5861" i="20"/>
  <c r="N5861" i="20" s="1"/>
  <c r="M5862" i="20"/>
  <c r="M7166" i="20"/>
  <c r="M5863" i="20"/>
  <c r="N5863" i="20" s="1"/>
  <c r="M5818" i="20"/>
  <c r="N5818" i="20" s="1"/>
  <c r="M5864" i="20"/>
  <c r="N5864" i="20" s="1"/>
  <c r="M5819" i="20"/>
  <c r="N5819" i="20" s="1"/>
  <c r="M5865" i="20"/>
  <c r="N5865" i="20" s="1"/>
  <c r="M6016" i="20"/>
  <c r="N6016" i="20" s="1"/>
  <c r="M7289" i="20"/>
  <c r="N7289" i="20" s="1"/>
  <c r="M7290" i="20"/>
  <c r="N7290" i="20" s="1"/>
  <c r="M7291" i="20"/>
  <c r="M408" i="20"/>
  <c r="M1191" i="20"/>
  <c r="M1192" i="20"/>
  <c r="N1192" i="20" s="1"/>
  <c r="M1193" i="20"/>
  <c r="N1193" i="20" s="1"/>
  <c r="M1194" i="20"/>
  <c r="N1194" i="20" s="1"/>
  <c r="M5820" i="20"/>
  <c r="N5820" i="20" s="1"/>
  <c r="M3434" i="20"/>
  <c r="N3434" i="20" s="1"/>
  <c r="M3435" i="20"/>
  <c r="N3435" i="20" s="1"/>
  <c r="M3436" i="20"/>
  <c r="N3436" i="20" s="1"/>
  <c r="M1195" i="20"/>
  <c r="N1195" i="20" s="1"/>
  <c r="M3437" i="20"/>
  <c r="N3437" i="20" s="1"/>
  <c r="M1196" i="20"/>
  <c r="N1196" i="20" s="1"/>
  <c r="M1197" i="20"/>
  <c r="N1197" i="20" s="1"/>
  <c r="M5420" i="20"/>
  <c r="N5420" i="20" s="1"/>
  <c r="M5421" i="20"/>
  <c r="N5421" i="20" s="1"/>
  <c r="M6445" i="20"/>
  <c r="N6445" i="20" s="1"/>
  <c r="M5422" i="20"/>
  <c r="N5422" i="20" s="1"/>
  <c r="M869" i="20"/>
  <c r="N869" i="20" s="1"/>
  <c r="M870" i="20"/>
  <c r="N870" i="20" s="1"/>
  <c r="M871" i="20"/>
  <c r="N871" i="20" s="1"/>
  <c r="M872" i="20"/>
  <c r="N872" i="20" s="1"/>
  <c r="M4194" i="20"/>
  <c r="M4195" i="20"/>
  <c r="M4196" i="20"/>
  <c r="M3305" i="20"/>
  <c r="M4197" i="20"/>
  <c r="M3306" i="20"/>
  <c r="N3306" i="20" s="1"/>
  <c r="M2714" i="20"/>
  <c r="M2715" i="20"/>
  <c r="N2715" i="20" s="1"/>
  <c r="M2716" i="20"/>
  <c r="N2716" i="20" s="1"/>
  <c r="M2717" i="20"/>
  <c r="N2717" i="20" s="1"/>
  <c r="M2718" i="20"/>
  <c r="N2718" i="20" s="1"/>
  <c r="M2666" i="20"/>
  <c r="N2666" i="20" s="1"/>
  <c r="M2667" i="20"/>
  <c r="N2667" i="20" s="1"/>
  <c r="M7453" i="20"/>
  <c r="N7453" i="20" s="1"/>
  <c r="M7454" i="20"/>
  <c r="N7454" i="20" s="1"/>
  <c r="M7455" i="20"/>
  <c r="N7455" i="20" s="1"/>
  <c r="M7456" i="20"/>
  <c r="N7456" i="20" s="1"/>
  <c r="M7457" i="20"/>
  <c r="N7457" i="20" s="1"/>
  <c r="M7504" i="20"/>
  <c r="N7504" i="20" s="1"/>
  <c r="M6047" i="20"/>
  <c r="N6047" i="20" s="1"/>
  <c r="M7108" i="20"/>
  <c r="N7108" i="20" s="1"/>
  <c r="M2756" i="20"/>
  <c r="N2756" i="20" s="1"/>
  <c r="M7109" i="20"/>
  <c r="M7110" i="20"/>
  <c r="M7283" i="20"/>
  <c r="M3850" i="20"/>
  <c r="N3850" i="20" s="1"/>
  <c r="M3161" i="20"/>
  <c r="M3162" i="20"/>
  <c r="N3162" i="20" s="1"/>
  <c r="M3163" i="20"/>
  <c r="M3164" i="20"/>
  <c r="M3165" i="20"/>
  <c r="N3165" i="20" s="1"/>
  <c r="M3851" i="20"/>
  <c r="N3851" i="20" s="1"/>
  <c r="M3166" i="20"/>
  <c r="N3166" i="20" s="1"/>
  <c r="M6538" i="20"/>
  <c r="N6538" i="20" s="1"/>
  <c r="M6539" i="20"/>
  <c r="N6539" i="20" s="1"/>
  <c r="M3118" i="20"/>
  <c r="M7052" i="20"/>
  <c r="N7052" i="20" s="1"/>
  <c r="M156" i="20"/>
  <c r="N156" i="20" s="1"/>
  <c r="M2656" i="20"/>
  <c r="N2656" i="20" s="1"/>
  <c r="M2657" i="20"/>
  <c r="N2657" i="20" s="1"/>
  <c r="M2658" i="20"/>
  <c r="N2658" i="20" s="1"/>
  <c r="M2659" i="20"/>
  <c r="N2659" i="20" s="1"/>
  <c r="M2660" i="20"/>
  <c r="N2660" i="20" s="1"/>
  <c r="M2381" i="20"/>
  <c r="N2381" i="20" s="1"/>
  <c r="M6442" i="20"/>
  <c r="M5767" i="20"/>
  <c r="M5768" i="20"/>
  <c r="M334" i="20"/>
  <c r="M2177" i="20"/>
  <c r="M5369" i="20"/>
  <c r="N5369" i="20" s="1"/>
  <c r="M1467" i="20"/>
  <c r="N1467" i="20" s="1"/>
  <c r="M3652" i="20"/>
  <c r="N3652" i="20" s="1"/>
  <c r="M3653" i="20"/>
  <c r="N3653" i="20" s="1"/>
  <c r="M3654" i="20"/>
  <c r="N3654" i="20" s="1"/>
  <c r="M3655" i="20"/>
  <c r="N3655" i="20" s="1"/>
  <c r="M2178" i="20"/>
  <c r="N2178" i="20" s="1"/>
  <c r="M2179" i="20"/>
  <c r="N2179" i="20" s="1"/>
  <c r="M2180" i="20"/>
  <c r="N2180" i="20" s="1"/>
  <c r="M2181" i="20"/>
  <c r="N2181" i="20" s="1"/>
  <c r="M2182" i="20"/>
  <c r="N2182" i="20" s="1"/>
  <c r="M2183" i="20"/>
  <c r="N2183" i="20" s="1"/>
  <c r="M2184" i="20"/>
  <c r="N2184" i="20" s="1"/>
  <c r="M2185" i="20"/>
  <c r="N2185" i="20" s="1"/>
  <c r="M2186" i="20"/>
  <c r="N2186" i="20" s="1"/>
  <c r="M2187" i="20"/>
  <c r="N2187" i="20" s="1"/>
  <c r="M2188" i="20"/>
  <c r="N2188" i="20" s="1"/>
  <c r="M2189" i="20"/>
  <c r="M2190" i="20"/>
  <c r="N2190" i="20" s="1"/>
  <c r="M2191" i="20"/>
  <c r="N2191" i="20" s="1"/>
  <c r="M2192" i="20"/>
  <c r="N2192" i="20" s="1"/>
  <c r="M2193" i="20"/>
  <c r="M2194" i="20"/>
  <c r="N2194" i="20" s="1"/>
  <c r="M2195" i="20"/>
  <c r="M2196" i="20"/>
  <c r="N2196" i="20" s="1"/>
  <c r="M5282" i="20"/>
  <c r="N5282" i="20" s="1"/>
  <c r="M6826" i="20"/>
  <c r="N6826" i="20" s="1"/>
  <c r="M998" i="20"/>
  <c r="N998" i="20" s="1"/>
  <c r="M7737" i="20"/>
  <c r="N7737" i="20" s="1"/>
  <c r="M347" i="20"/>
  <c r="N347" i="20" s="1"/>
  <c r="M5538" i="20"/>
  <c r="N5538" i="20" s="1"/>
  <c r="M2197" i="20"/>
  <c r="N2197" i="20" s="1"/>
  <c r="M2198" i="20"/>
  <c r="N2198" i="20" s="1"/>
  <c r="M2199" i="20"/>
  <c r="N2199" i="20" s="1"/>
  <c r="M2200" i="20"/>
  <c r="N2200" i="20" s="1"/>
  <c r="M2201" i="20"/>
  <c r="N2201" i="20" s="1"/>
  <c r="M2202" i="20"/>
  <c r="N2202" i="20" s="1"/>
  <c r="M4617" i="20"/>
  <c r="N4617" i="20" s="1"/>
  <c r="M4198" i="20"/>
  <c r="N4198" i="20" s="1"/>
  <c r="M1614" i="20"/>
  <c r="M1615" i="20"/>
  <c r="M1616" i="20"/>
  <c r="M1617" i="20"/>
  <c r="N1617" i="20" s="1"/>
  <c r="M1618" i="20"/>
  <c r="N1618" i="20" s="1"/>
  <c r="M1514" i="20"/>
  <c r="N1514" i="20" s="1"/>
  <c r="M1515" i="20"/>
  <c r="N1515" i="20" s="1"/>
  <c r="M1516" i="20"/>
  <c r="N1516" i="20" s="1"/>
  <c r="M5630" i="20"/>
  <c r="M1774" i="20"/>
  <c r="N1774" i="20" s="1"/>
  <c r="M6257" i="20"/>
  <c r="N6257" i="20" s="1"/>
  <c r="M7349" i="20"/>
  <c r="N7349" i="20" s="1"/>
  <c r="M7130" i="20"/>
  <c r="N7130" i="20" s="1"/>
  <c r="M7131" i="20"/>
  <c r="N7131" i="20" s="1"/>
  <c r="M7132" i="20"/>
  <c r="N7132" i="20" s="1"/>
  <c r="M5539" i="20"/>
  <c r="N5539" i="20" s="1"/>
  <c r="M6258" i="20"/>
  <c r="N6258" i="20" s="1"/>
  <c r="M6259" i="20"/>
  <c r="N6259" i="20" s="1"/>
  <c r="M6260" i="20"/>
  <c r="N6260" i="20" s="1"/>
  <c r="M2528" i="20"/>
  <c r="N2528" i="20" s="1"/>
  <c r="M4979" i="20"/>
  <c r="N4979" i="20" s="1"/>
  <c r="M4980" i="20"/>
  <c r="N4980" i="20" s="1"/>
  <c r="M1453" i="20"/>
  <c r="M4981" i="20"/>
  <c r="M1936" i="20"/>
  <c r="M561" i="20"/>
  <c r="N561" i="20" s="1"/>
  <c r="M4538" i="20"/>
  <c r="N4538" i="20" s="1"/>
  <c r="M4305" i="20"/>
  <c r="N4305" i="20" s="1"/>
  <c r="M6745" i="20"/>
  <c r="N6745" i="20" s="1"/>
  <c r="M6746" i="20"/>
  <c r="N6746" i="20" s="1"/>
  <c r="M6747" i="20"/>
  <c r="N6747" i="20" s="1"/>
  <c r="M6748" i="20"/>
  <c r="N6748" i="20" s="1"/>
  <c r="M6749" i="20"/>
  <c r="N6749" i="20" s="1"/>
  <c r="M6750" i="20"/>
  <c r="N6750" i="20" s="1"/>
  <c r="M6751" i="20"/>
  <c r="N6751" i="20" s="1"/>
  <c r="M6752" i="20"/>
  <c r="N6752" i="20" s="1"/>
  <c r="M268" i="20"/>
  <c r="N268" i="20" s="1"/>
  <c r="M6753" i="20"/>
  <c r="N6753" i="20" s="1"/>
  <c r="M269" i="20"/>
  <c r="N269" i="20" s="1"/>
  <c r="M6754" i="20"/>
  <c r="N6754" i="20" s="1"/>
  <c r="M6755" i="20"/>
  <c r="N6755" i="20" s="1"/>
  <c r="M270" i="20"/>
  <c r="N270" i="20" s="1"/>
  <c r="M6756" i="20"/>
  <c r="N6756" i="20" s="1"/>
  <c r="M271" i="20"/>
  <c r="N271" i="20" s="1"/>
  <c r="M6757" i="20"/>
  <c r="M272" i="20"/>
  <c r="M6758" i="20"/>
  <c r="M7309" i="20"/>
  <c r="M6759" i="20"/>
  <c r="N6759" i="20" s="1"/>
  <c r="M7310" i="20"/>
  <c r="N7310" i="20" s="1"/>
  <c r="M7311" i="20"/>
  <c r="M4974" i="20"/>
  <c r="N4974" i="20" s="1"/>
  <c r="M4975" i="20"/>
  <c r="N4975" i="20" s="1"/>
  <c r="M7312" i="20"/>
  <c r="N7312" i="20" s="1"/>
  <c r="M6760" i="20"/>
  <c r="N6760" i="20" s="1"/>
  <c r="M1163" i="20"/>
  <c r="N1163" i="20" s="1"/>
  <c r="M7717" i="20"/>
  <c r="N7717" i="20" s="1"/>
  <c r="M6761" i="20"/>
  <c r="N6761" i="20" s="1"/>
  <c r="M601" i="20"/>
  <c r="N601" i="20" s="1"/>
  <c r="M602" i="20"/>
  <c r="N602" i="20" s="1"/>
  <c r="M603" i="20"/>
  <c r="N603" i="20" s="1"/>
  <c r="M604" i="20"/>
  <c r="N604" i="20" s="1"/>
  <c r="M303" i="20"/>
  <c r="N303" i="20" s="1"/>
  <c r="M605" i="20"/>
  <c r="N605" i="20" s="1"/>
  <c r="M606" i="20"/>
  <c r="N606" i="20" s="1"/>
  <c r="M4222" i="20"/>
  <c r="N4222" i="20" s="1"/>
  <c r="M607" i="20"/>
  <c r="M3405" i="20"/>
  <c r="M4628" i="20"/>
  <c r="M4629" i="20"/>
  <c r="N4629" i="20" s="1"/>
  <c r="M4630" i="20"/>
  <c r="N4630" i="20" s="1"/>
  <c r="M688" i="20"/>
  <c r="N688" i="20" s="1"/>
  <c r="M689" i="20"/>
  <c r="M2843" i="20"/>
  <c r="N2843" i="20" s="1"/>
  <c r="M145" i="20"/>
  <c r="N145" i="20" s="1"/>
  <c r="M7519" i="20"/>
  <c r="N7519" i="20" s="1"/>
  <c r="M6242" i="20"/>
  <c r="N6242" i="20" s="1"/>
  <c r="M1089" i="20"/>
  <c r="N1089" i="20" s="1"/>
  <c r="M7047" i="20"/>
  <c r="N7047" i="20" s="1"/>
  <c r="M4855" i="20"/>
  <c r="N4855" i="20" s="1"/>
  <c r="M2911" i="20"/>
  <c r="N2911" i="20" s="1"/>
  <c r="M2912" i="20"/>
  <c r="N2912" i="20" s="1"/>
  <c r="M2913" i="20"/>
  <c r="N2913" i="20" s="1"/>
  <c r="M3852" i="20"/>
  <c r="N3852" i="20" s="1"/>
  <c r="M5881" i="20"/>
  <c r="N5881" i="20" s="1"/>
  <c r="M6056" i="20"/>
  <c r="N6056" i="20" s="1"/>
  <c r="M6057" i="20"/>
  <c r="N6057" i="20" s="1"/>
  <c r="M5057" i="20"/>
  <c r="N5057" i="20" s="1"/>
  <c r="M5058" i="20"/>
  <c r="M5059" i="20"/>
  <c r="M5060" i="20"/>
  <c r="M5061" i="20"/>
  <c r="N5061" i="20" s="1"/>
  <c r="M6640" i="20"/>
  <c r="N6640" i="20" s="1"/>
  <c r="M6641" i="20"/>
  <c r="N6641" i="20" s="1"/>
  <c r="M6642" i="20"/>
  <c r="N6642" i="20" s="1"/>
  <c r="M6643" i="20"/>
  <c r="N6643" i="20" s="1"/>
  <c r="M6644" i="20"/>
  <c r="N6644" i="20" s="1"/>
  <c r="M4081" i="20"/>
  <c r="N4081" i="20" s="1"/>
  <c r="M4082" i="20"/>
  <c r="N4082" i="20" s="1"/>
  <c r="M4083" i="20"/>
  <c r="N4083" i="20" s="1"/>
  <c r="M4084" i="20"/>
  <c r="N4084" i="20" s="1"/>
  <c r="M4085" i="20"/>
  <c r="N4085" i="20" s="1"/>
  <c r="M2249" i="20"/>
  <c r="N2249" i="20" s="1"/>
  <c r="M2250" i="20"/>
  <c r="N2250" i="20" s="1"/>
  <c r="M6657" i="20"/>
  <c r="N6657" i="20" s="1"/>
  <c r="M6658" i="20"/>
  <c r="N6658" i="20" s="1"/>
  <c r="M6659" i="20"/>
  <c r="N6659" i="20" s="1"/>
  <c r="M6660" i="20"/>
  <c r="N6660" i="20" s="1"/>
  <c r="M6661" i="20"/>
  <c r="N6661" i="20" s="1"/>
  <c r="M5531" i="20"/>
  <c r="N5531" i="20" s="1"/>
  <c r="M2251" i="20"/>
  <c r="M5532" i="20"/>
  <c r="M5533" i="20"/>
  <c r="M5534" i="20"/>
  <c r="N5534" i="20" s="1"/>
  <c r="M5535" i="20"/>
  <c r="N5535" i="20" s="1"/>
  <c r="M6481" i="20"/>
  <c r="N6481" i="20" s="1"/>
  <c r="M6482" i="20"/>
  <c r="M6483" i="20"/>
  <c r="N6483" i="20" s="1"/>
  <c r="M706" i="20"/>
  <c r="N706" i="20" s="1"/>
  <c r="M5471" i="20"/>
  <c r="N5471" i="20" s="1"/>
  <c r="M5472" i="20"/>
  <c r="N5472" i="20" s="1"/>
  <c r="M5473" i="20"/>
  <c r="N5473" i="20" s="1"/>
  <c r="M5474" i="20"/>
  <c r="N5474" i="20" s="1"/>
  <c r="M5475" i="20"/>
  <c r="N5475" i="20" s="1"/>
  <c r="M707" i="20"/>
  <c r="N707" i="20" s="1"/>
  <c r="M708" i="20"/>
  <c r="N708" i="20" s="1"/>
  <c r="M709" i="20"/>
  <c r="N709" i="20" s="1"/>
  <c r="M710" i="20"/>
  <c r="N710" i="20" s="1"/>
  <c r="M5727" i="20"/>
  <c r="N5727" i="20" s="1"/>
  <c r="M5728" i="20"/>
  <c r="N5728" i="20" s="1"/>
  <c r="M6727" i="20"/>
  <c r="N6727" i="20" s="1"/>
  <c r="M6728" i="20"/>
  <c r="N6728" i="20" s="1"/>
  <c r="M6729" i="20"/>
  <c r="M6730" i="20"/>
  <c r="M6731" i="20"/>
  <c r="M6234" i="20"/>
  <c r="N6234" i="20" s="1"/>
  <c r="M6235" i="20"/>
  <c r="M6236" i="20"/>
  <c r="N6236" i="20" s="1"/>
  <c r="M6237" i="20"/>
  <c r="M6238" i="20"/>
  <c r="M2397" i="20"/>
  <c r="N2397" i="20" s="1"/>
  <c r="M3090" i="20"/>
  <c r="M3091" i="20"/>
  <c r="N3091" i="20" s="1"/>
  <c r="M2398" i="20"/>
  <c r="N2398" i="20" s="1"/>
  <c r="M3092" i="20"/>
  <c r="N3092" i="20" s="1"/>
  <c r="M3093" i="20"/>
  <c r="N3093" i="20" s="1"/>
  <c r="M3094" i="20"/>
  <c r="N3094" i="20" s="1"/>
  <c r="M3095" i="20"/>
  <c r="N3095" i="20" s="1"/>
  <c r="M3096" i="20"/>
  <c r="N3096" i="20" s="1"/>
  <c r="M3097" i="20"/>
  <c r="N3097" i="20" s="1"/>
  <c r="M3098" i="20"/>
  <c r="N3098" i="20" s="1"/>
  <c r="M2399" i="20"/>
  <c r="N2399" i="20" s="1"/>
  <c r="M3099" i="20"/>
  <c r="N3099" i="20" s="1"/>
  <c r="M3100" i="20"/>
  <c r="N3100" i="20" s="1"/>
  <c r="M6208" i="20"/>
  <c r="M3101" i="20"/>
  <c r="M6209" i="20"/>
  <c r="M3102" i="20"/>
  <c r="N3102" i="20" s="1"/>
  <c r="M6210" i="20"/>
  <c r="N6210" i="20" s="1"/>
  <c r="M2400" i="20"/>
  <c r="N2400" i="20" s="1"/>
  <c r="M3103" i="20"/>
  <c r="N3103" i="20" s="1"/>
  <c r="M6211" i="20"/>
  <c r="N6211" i="20" s="1"/>
  <c r="M3104" i="20"/>
  <c r="N3104" i="20" s="1"/>
  <c r="M3105" i="20"/>
  <c r="N3105" i="20" s="1"/>
  <c r="M6212" i="20"/>
  <c r="N6212" i="20" s="1"/>
  <c r="M3106" i="20"/>
  <c r="N3106" i="20" s="1"/>
  <c r="M3107" i="20"/>
  <c r="N3107" i="20" s="1"/>
  <c r="M1311" i="20"/>
  <c r="M3002" i="20"/>
  <c r="N3002" i="20" s="1"/>
  <c r="M3003" i="20"/>
  <c r="N3003" i="20" s="1"/>
  <c r="M3004" i="20"/>
  <c r="N3004" i="20" s="1"/>
  <c r="M3005" i="20"/>
  <c r="N3005" i="20" s="1"/>
  <c r="M3006" i="20"/>
  <c r="N3006" i="20" s="1"/>
  <c r="M6777" i="20"/>
  <c r="N6777" i="20" s="1"/>
  <c r="M5034" i="20"/>
  <c r="N5034" i="20" s="1"/>
  <c r="M5035" i="20"/>
  <c r="N5035" i="20" s="1"/>
  <c r="M5036" i="20"/>
  <c r="M7889" i="20"/>
  <c r="M5037" i="20"/>
  <c r="M7890" i="20"/>
  <c r="N7890" i="20" s="1"/>
  <c r="M7891" i="20"/>
  <c r="N7891" i="20" s="1"/>
  <c r="M7892" i="20"/>
  <c r="N7892" i="20" s="1"/>
  <c r="M7893" i="20"/>
  <c r="M6932" i="20"/>
  <c r="N6932" i="20" s="1"/>
  <c r="M6933" i="20"/>
  <c r="N6933" i="20" s="1"/>
  <c r="M6934" i="20"/>
  <c r="N6934" i="20" s="1"/>
  <c r="M6935" i="20"/>
  <c r="N6935" i="20" s="1"/>
  <c r="M6936" i="20"/>
  <c r="N6936" i="20" s="1"/>
  <c r="M7438" i="20"/>
  <c r="N7438" i="20" s="1"/>
  <c r="M7439" i="20"/>
  <c r="N7439" i="20" s="1"/>
  <c r="M7440" i="20"/>
  <c r="N7440" i="20" s="1"/>
  <c r="M7337" i="20"/>
  <c r="N7337" i="20" s="1"/>
  <c r="M6040" i="20"/>
  <c r="N6040" i="20" s="1"/>
  <c r="M6041" i="20"/>
  <c r="N6041" i="20" s="1"/>
  <c r="M6042" i="20"/>
  <c r="N6042" i="20" s="1"/>
  <c r="M6043" i="20"/>
  <c r="N6043" i="20" s="1"/>
  <c r="M6044" i="20"/>
  <c r="N6044" i="20" s="1"/>
  <c r="M980" i="20"/>
  <c r="N980" i="20" s="1"/>
  <c r="M2979" i="20"/>
  <c r="M2980" i="20"/>
  <c r="M2981" i="20"/>
  <c r="M5264" i="20"/>
  <c r="N5264" i="20" s="1"/>
  <c r="M5265" i="20"/>
  <c r="N5265" i="20" s="1"/>
  <c r="M5680" i="20"/>
  <c r="N5680" i="20" s="1"/>
  <c r="M5681" i="20"/>
  <c r="M5682" i="20"/>
  <c r="N5682" i="20" s="1"/>
  <c r="M6693" i="20"/>
  <c r="N6693" i="20" s="1"/>
  <c r="M6694" i="20"/>
  <c r="N6694" i="20" s="1"/>
  <c r="M6695" i="20"/>
  <c r="N6695" i="20" s="1"/>
  <c r="M6696" i="20"/>
  <c r="N6696" i="20" s="1"/>
  <c r="M3267" i="20"/>
  <c r="N3267" i="20" s="1"/>
  <c r="M3268" i="20"/>
  <c r="N3268" i="20" s="1"/>
  <c r="M3269" i="20"/>
  <c r="N3269" i="20" s="1"/>
  <c r="M3270" i="20"/>
  <c r="N3270" i="20" s="1"/>
  <c r="M6697" i="20"/>
  <c r="N6697" i="20" s="1"/>
  <c r="M3271" i="20"/>
  <c r="N3271" i="20" s="1"/>
  <c r="M7620" i="20"/>
  <c r="N7620" i="20" s="1"/>
  <c r="M157" i="20"/>
  <c r="N157" i="20" s="1"/>
  <c r="M2560" i="20"/>
  <c r="N2560" i="20" s="1"/>
  <c r="M2561" i="20"/>
  <c r="N2561" i="20" s="1"/>
  <c r="M4646" i="20"/>
  <c r="M4647" i="20"/>
  <c r="M4648" i="20"/>
  <c r="M4649" i="20"/>
  <c r="M4650" i="20"/>
  <c r="N4650" i="20" s="1"/>
  <c r="M6894" i="20"/>
  <c r="N6894" i="20" s="1"/>
  <c r="M6895" i="20"/>
  <c r="N6895" i="20" s="1"/>
  <c r="M6896" i="20"/>
  <c r="M6897" i="20"/>
  <c r="N6897" i="20" s="1"/>
  <c r="M6898" i="20"/>
  <c r="N6898" i="20" s="1"/>
  <c r="M6899" i="20"/>
  <c r="N6899" i="20" s="1"/>
  <c r="M4740" i="20"/>
  <c r="N4740" i="20" s="1"/>
  <c r="M4741" i="20"/>
  <c r="M2118" i="20"/>
  <c r="M4742" i="20"/>
  <c r="N4742" i="20" s="1"/>
  <c r="M2119" i="20"/>
  <c r="N2119" i="20" s="1"/>
  <c r="M2120" i="20"/>
  <c r="N2120" i="20" s="1"/>
  <c r="M2121" i="20"/>
  <c r="N2121" i="20" s="1"/>
  <c r="M2122" i="20"/>
  <c r="N2122" i="20" s="1"/>
  <c r="M4239" i="20"/>
  <c r="N4239" i="20" s="1"/>
  <c r="M4240" i="20"/>
  <c r="N4240" i="20" s="1"/>
  <c r="M4241" i="20"/>
  <c r="N4241" i="20" s="1"/>
  <c r="M4242" i="20"/>
  <c r="M4243" i="20"/>
  <c r="M6853" i="20"/>
  <c r="M6827" i="20"/>
  <c r="N6827" i="20" s="1"/>
  <c r="M6828" i="20"/>
  <c r="N6828" i="20" s="1"/>
  <c r="M6829" i="20"/>
  <c r="N6829" i="20" s="1"/>
  <c r="M2546" i="20"/>
  <c r="N2546" i="20" s="1"/>
  <c r="M4013" i="20"/>
  <c r="N4013" i="20" s="1"/>
  <c r="M4014" i="20"/>
  <c r="N4014" i="20" s="1"/>
  <c r="M4015" i="20"/>
  <c r="N4015" i="20" s="1"/>
  <c r="M4016" i="20"/>
  <c r="N4016" i="20" s="1"/>
  <c r="M4017" i="20"/>
  <c r="N4017" i="20" s="1"/>
  <c r="M2547" i="20"/>
  <c r="N2547" i="20" s="1"/>
  <c r="M5934" i="20"/>
  <c r="N5934" i="20" s="1"/>
  <c r="M2548" i="20"/>
  <c r="N2548" i="20" s="1"/>
  <c r="M5935" i="20"/>
  <c r="N5935" i="20" s="1"/>
  <c r="M5936" i="20"/>
  <c r="N5936" i="20" s="1"/>
  <c r="M5937" i="20"/>
  <c r="N5937" i="20" s="1"/>
  <c r="M651" i="20"/>
  <c r="N651" i="20" s="1"/>
  <c r="M652" i="20"/>
  <c r="N652" i="20" s="1"/>
  <c r="M354" i="20"/>
  <c r="N354" i="20" s="1"/>
  <c r="M653" i="20"/>
  <c r="N653" i="20" s="1"/>
  <c r="M5846" i="20"/>
  <c r="M5847" i="20"/>
  <c r="M654" i="20"/>
  <c r="M5848" i="20"/>
  <c r="N5848" i="20" s="1"/>
  <c r="M655" i="20"/>
  <c r="M3108" i="20"/>
  <c r="N3108" i="20" s="1"/>
  <c r="M3109" i="20"/>
  <c r="N3109" i="20" s="1"/>
  <c r="M3110" i="20"/>
  <c r="N3110" i="20" s="1"/>
  <c r="M3111" i="20"/>
  <c r="N3111" i="20" s="1"/>
  <c r="M5390" i="20"/>
  <c r="N5390" i="20" s="1"/>
  <c r="M1983" i="20"/>
  <c r="N1983" i="20" s="1"/>
  <c r="M1984" i="20"/>
  <c r="N1984" i="20" s="1"/>
  <c r="M1985" i="20"/>
  <c r="N1985" i="20" s="1"/>
  <c r="M1986" i="20"/>
  <c r="N1986" i="20" s="1"/>
  <c r="M1987" i="20"/>
  <c r="N1987" i="20" s="1"/>
  <c r="M6854" i="20"/>
  <c r="N6854" i="20" s="1"/>
  <c r="M6855" i="20"/>
  <c r="N6855" i="20" s="1"/>
  <c r="M6856" i="20"/>
  <c r="N6856" i="20" s="1"/>
  <c r="M1764" i="20"/>
  <c r="N1764" i="20" s="1"/>
  <c r="M5494" i="20"/>
  <c r="N5494" i="20" s="1"/>
  <c r="M5666" i="20"/>
  <c r="N5666" i="20" s="1"/>
  <c r="M6430" i="20"/>
  <c r="N6430" i="20" s="1"/>
  <c r="M5337" i="20"/>
  <c r="M1903" i="20"/>
  <c r="M1904" i="20"/>
  <c r="M1905" i="20"/>
  <c r="N1905" i="20" s="1"/>
  <c r="M1906" i="20"/>
  <c r="M1907" i="20"/>
  <c r="N1907" i="20" s="1"/>
  <c r="M5573" i="20"/>
  <c r="N5573" i="20" s="1"/>
  <c r="M3694" i="20"/>
  <c r="M3695" i="20"/>
  <c r="N3695" i="20" s="1"/>
  <c r="M3696" i="20"/>
  <c r="N3696" i="20" s="1"/>
  <c r="M3697" i="20"/>
  <c r="N3697" i="20" s="1"/>
  <c r="M3698" i="20"/>
  <c r="N3698" i="20" s="1"/>
  <c r="M3699" i="20"/>
  <c r="M951" i="20"/>
  <c r="M952" i="20"/>
  <c r="M623" i="20"/>
  <c r="N623" i="20" s="1"/>
  <c r="M953" i="20"/>
  <c r="M624" i="20"/>
  <c r="N624" i="20" s="1"/>
  <c r="M954" i="20"/>
  <c r="N954" i="20" s="1"/>
  <c r="M625" i="20"/>
  <c r="N625" i="20" s="1"/>
  <c r="M626" i="20"/>
  <c r="N626" i="20" s="1"/>
  <c r="M627" i="20"/>
  <c r="N627" i="20" s="1"/>
  <c r="M955" i="20"/>
  <c r="M2778" i="20"/>
  <c r="M3746" i="20"/>
  <c r="M3747" i="20"/>
  <c r="N3747" i="20" s="1"/>
  <c r="M3748" i="20"/>
  <c r="N3748" i="20" s="1"/>
  <c r="M3749" i="20"/>
  <c r="N3749" i="20" s="1"/>
  <c r="M5441" i="20"/>
  <c r="N5441" i="20" s="1"/>
  <c r="M5442" i="20"/>
  <c r="N5442" i="20" s="1"/>
  <c r="M5443" i="20"/>
  <c r="N5443" i="20" s="1"/>
  <c r="M5444" i="20"/>
  <c r="N5444" i="20" s="1"/>
  <c r="M1400" i="20"/>
  <c r="N1400" i="20" s="1"/>
  <c r="M5445" i="20"/>
  <c r="N5445" i="20" s="1"/>
  <c r="M2954" i="20"/>
  <c r="N2954" i="20" s="1"/>
  <c r="M2955" i="20"/>
  <c r="N2955" i="20" s="1"/>
  <c r="M2956" i="20"/>
  <c r="N2956" i="20" s="1"/>
  <c r="M2957" i="20"/>
  <c r="N2957" i="20" s="1"/>
  <c r="M158" i="20"/>
  <c r="N158" i="20" s="1"/>
  <c r="M4320" i="20"/>
  <c r="N4320" i="20" s="1"/>
  <c r="M1492" i="20"/>
  <c r="N1492" i="20" s="1"/>
  <c r="M1493" i="20"/>
  <c r="N1493" i="20" s="1"/>
  <c r="M188" i="20"/>
  <c r="N188" i="20" s="1"/>
  <c r="M1494" i="20"/>
  <c r="N1494" i="20" s="1"/>
  <c r="M189" i="20"/>
  <c r="M1495" i="20"/>
  <c r="M190" i="20"/>
  <c r="M1496" i="20"/>
  <c r="N1496" i="20" s="1"/>
  <c r="M191" i="20"/>
  <c r="N191" i="20" s="1"/>
  <c r="M192" i="20"/>
  <c r="N192" i="20" s="1"/>
  <c r="M1556" i="20"/>
  <c r="N1556" i="20" s="1"/>
  <c r="M1557" i="20"/>
  <c r="N1557" i="20" s="1"/>
  <c r="M1558" i="20"/>
  <c r="N1558" i="20" s="1"/>
  <c r="M1559" i="20"/>
  <c r="N1559" i="20" s="1"/>
  <c r="M4539" i="20"/>
  <c r="N4539" i="20" s="1"/>
  <c r="M4540" i="20"/>
  <c r="N4540" i="20" s="1"/>
  <c r="M4541" i="20"/>
  <c r="N4541" i="20" s="1"/>
  <c r="M1704" i="20"/>
  <c r="N1704" i="20" s="1"/>
  <c r="M5700" i="20"/>
  <c r="N5700" i="20" s="1"/>
  <c r="M5701" i="20"/>
  <c r="N5701" i="20" s="1"/>
  <c r="M5702" i="20"/>
  <c r="N5702" i="20" s="1"/>
  <c r="M5703" i="20"/>
  <c r="N5703" i="20" s="1"/>
  <c r="M5704" i="20"/>
  <c r="N5704" i="20" s="1"/>
  <c r="M5705" i="20"/>
  <c r="N5705" i="20" s="1"/>
  <c r="M5706" i="20"/>
  <c r="N5706" i="20" s="1"/>
  <c r="M970" i="20"/>
  <c r="N970" i="20" s="1"/>
  <c r="M971" i="20"/>
  <c r="M972" i="20"/>
  <c r="M973" i="20"/>
  <c r="M974" i="20"/>
  <c r="N974" i="20" s="1"/>
  <c r="M975" i="20"/>
  <c r="N975" i="20" s="1"/>
  <c r="M319" i="20"/>
  <c r="N319" i="20" s="1"/>
  <c r="M320" i="20"/>
  <c r="N320" i="20" s="1"/>
  <c r="M321" i="20"/>
  <c r="N321" i="20" s="1"/>
  <c r="M322" i="20"/>
  <c r="M3226" i="20"/>
  <c r="N3226" i="20" s="1"/>
  <c r="M6564" i="20"/>
  <c r="N6564" i="20" s="1"/>
  <c r="M6565" i="20"/>
  <c r="N6565" i="20" s="1"/>
  <c r="M6566" i="20"/>
  <c r="N6566" i="20" s="1"/>
  <c r="M6567" i="20"/>
  <c r="N6567" i="20" s="1"/>
  <c r="M5394" i="20"/>
  <c r="N5394" i="20" s="1"/>
  <c r="M3750" i="20"/>
  <c r="N3750" i="20" s="1"/>
  <c r="M6386" i="20"/>
  <c r="N6386" i="20" s="1"/>
  <c r="M6342" i="20"/>
  <c r="N6342" i="20" s="1"/>
  <c r="M2639" i="20"/>
  <c r="N2639" i="20" s="1"/>
  <c r="M6343" i="20"/>
  <c r="N6343" i="20" s="1"/>
  <c r="M7497" i="20"/>
  <c r="N7497" i="20" s="1"/>
  <c r="M6344" i="20"/>
  <c r="N6344" i="20" s="1"/>
  <c r="M4036" i="20"/>
  <c r="M2640" i="20"/>
  <c r="M6345" i="20"/>
  <c r="M2641" i="20"/>
  <c r="N2641" i="20" s="1"/>
  <c r="M6346" i="20"/>
  <c r="N6346" i="20" s="1"/>
  <c r="M4037" i="20"/>
  <c r="N4037" i="20" s="1"/>
  <c r="M4038" i="20"/>
  <c r="M5364" i="20"/>
  <c r="N5364" i="20" s="1"/>
  <c r="M5365" i="20"/>
  <c r="N5365" i="20" s="1"/>
  <c r="M4039" i="20"/>
  <c r="N4039" i="20" s="1"/>
  <c r="M5366" i="20"/>
  <c r="N5366" i="20" s="1"/>
  <c r="M4040" i="20"/>
  <c r="N4040" i="20" s="1"/>
  <c r="M2612" i="20"/>
  <c r="N2612" i="20" s="1"/>
  <c r="M4138" i="20"/>
  <c r="N4138" i="20" s="1"/>
  <c r="M2613" i="20"/>
  <c r="N2613" i="20" s="1"/>
  <c r="M3724" i="20"/>
  <c r="N3724" i="20" s="1"/>
  <c r="M2614" i="20"/>
  <c r="N2614" i="20" s="1"/>
  <c r="M2615" i="20"/>
  <c r="N2615" i="20" s="1"/>
  <c r="M3725" i="20"/>
  <c r="N3725" i="20" s="1"/>
  <c r="M2616" i="20"/>
  <c r="N2616" i="20" s="1"/>
  <c r="M3726" i="20"/>
  <c r="N3726" i="20" s="1"/>
  <c r="M3727" i="20"/>
  <c r="N3727" i="20" s="1"/>
  <c r="M2617" i="20"/>
  <c r="M4464" i="20"/>
  <c r="M5143" i="20"/>
  <c r="M5144" i="20"/>
  <c r="N5144" i="20" s="1"/>
  <c r="M5145" i="20"/>
  <c r="N5145" i="20" s="1"/>
  <c r="M5146" i="20"/>
  <c r="N5146" i="20" s="1"/>
  <c r="M5147" i="20"/>
  <c r="N5147" i="20" s="1"/>
  <c r="M297" i="20"/>
  <c r="N297" i="20" s="1"/>
  <c r="M298" i="20"/>
  <c r="N298" i="20" s="1"/>
  <c r="M299" i="20"/>
  <c r="N299" i="20" s="1"/>
  <c r="M300" i="20"/>
  <c r="N300" i="20" s="1"/>
  <c r="M4469" i="20"/>
  <c r="N4469" i="20" s="1"/>
  <c r="M301" i="20"/>
  <c r="N301" i="20" s="1"/>
  <c r="M2357" i="20"/>
  <c r="N2357" i="20" s="1"/>
  <c r="M2750" i="20"/>
  <c r="N2750" i="20" s="1"/>
  <c r="M2150" i="20"/>
  <c r="N2150" i="20" s="1"/>
  <c r="M4366" i="20"/>
  <c r="N4366" i="20" s="1"/>
  <c r="M2751" i="20"/>
  <c r="N2751" i="20" s="1"/>
  <c r="M2752" i="20"/>
  <c r="N2752" i="20" s="1"/>
  <c r="M4367" i="20"/>
  <c r="N4367" i="20" s="1"/>
  <c r="M2753" i="20"/>
  <c r="N2753" i="20" s="1"/>
  <c r="M4368" i="20"/>
  <c r="N4368" i="20" s="1"/>
  <c r="M7668" i="20"/>
  <c r="M6424" i="20"/>
  <c r="M2985" i="20"/>
  <c r="M6425" i="20"/>
  <c r="M7669" i="20"/>
  <c r="M5849" i="20"/>
  <c r="N5849" i="20" s="1"/>
  <c r="M7670" i="20"/>
  <c r="M6426" i="20"/>
  <c r="N6426" i="20" s="1"/>
  <c r="M7671" i="20"/>
  <c r="N7671" i="20" s="1"/>
  <c r="M90" i="20"/>
  <c r="N90" i="20" s="1"/>
  <c r="M7672" i="20"/>
  <c r="N7672" i="20" s="1"/>
  <c r="M6427" i="20"/>
  <c r="N6427" i="20" s="1"/>
  <c r="M7673" i="20"/>
  <c r="N7673" i="20" s="1"/>
  <c r="M91" i="20"/>
  <c r="N91" i="20" s="1"/>
  <c r="M6428" i="20"/>
  <c r="N6428" i="20" s="1"/>
  <c r="M7674" i="20"/>
  <c r="N7674" i="20" s="1"/>
  <c r="M92" i="20"/>
  <c r="N92" i="20" s="1"/>
  <c r="M93" i="20"/>
  <c r="N93" i="20" s="1"/>
  <c r="M94" i="20"/>
  <c r="N94" i="20" s="1"/>
  <c r="M6540" i="20"/>
  <c r="N6540" i="20" s="1"/>
  <c r="M2623" i="20"/>
  <c r="N2623" i="20" s="1"/>
  <c r="M6541" i="20"/>
  <c r="N6541" i="20" s="1"/>
  <c r="M6542" i="20"/>
  <c r="M5300" i="20"/>
  <c r="M5510" i="20"/>
  <c r="M5511" i="20"/>
  <c r="N5511" i="20" s="1"/>
  <c r="M5512" i="20"/>
  <c r="N5512" i="20" s="1"/>
  <c r="M5513" i="20"/>
  <c r="N5513" i="20" s="1"/>
  <c r="M2562" i="20"/>
  <c r="M7857" i="20"/>
  <c r="N7857" i="20" s="1"/>
  <c r="M5514" i="20"/>
  <c r="N5514" i="20" s="1"/>
  <c r="M2563" i="20"/>
  <c r="N2563" i="20" s="1"/>
  <c r="M3486" i="20"/>
  <c r="N3486" i="20" s="1"/>
  <c r="M880" i="20"/>
  <c r="N880" i="20" s="1"/>
  <c r="M3487" i="20"/>
  <c r="N3487" i="20" s="1"/>
  <c r="M3488" i="20"/>
  <c r="N3488" i="20" s="1"/>
  <c r="M3489" i="20"/>
  <c r="N3489" i="20" s="1"/>
  <c r="M881" i="20"/>
  <c r="N881" i="20" s="1"/>
  <c r="M3490" i="20"/>
  <c r="N3490" i="20" s="1"/>
  <c r="M3491" i="20"/>
  <c r="N3491" i="20" s="1"/>
  <c r="M1010" i="20"/>
  <c r="N1010" i="20" s="1"/>
  <c r="M1011" i="20"/>
  <c r="N1011" i="20" s="1"/>
  <c r="M1012" i="20"/>
  <c r="N1012" i="20" s="1"/>
  <c r="M2131" i="20"/>
  <c r="N2131" i="20" s="1"/>
  <c r="M1013" i="20"/>
  <c r="M2132" i="20"/>
  <c r="M1014" i="20"/>
  <c r="M2133" i="20"/>
  <c r="N2133" i="20" s="1"/>
  <c r="M6104" i="20"/>
  <c r="M7111" i="20"/>
  <c r="N7111" i="20" s="1"/>
  <c r="M4783" i="20"/>
  <c r="M905" i="20"/>
  <c r="N905" i="20" s="1"/>
  <c r="M7112" i="20"/>
  <c r="N7112" i="20" s="1"/>
  <c r="M906" i="20"/>
  <c r="N906" i="20" s="1"/>
  <c r="M4425" i="20"/>
  <c r="N4425" i="20" s="1"/>
  <c r="M907" i="20"/>
  <c r="N907" i="20" s="1"/>
  <c r="M908" i="20"/>
  <c r="N908" i="20" s="1"/>
  <c r="M909" i="20"/>
  <c r="N909" i="20" s="1"/>
  <c r="M910" i="20"/>
  <c r="N910" i="20" s="1"/>
  <c r="M911" i="20"/>
  <c r="N911" i="20" s="1"/>
  <c r="M4784" i="20"/>
  <c r="N4784" i="20" s="1"/>
  <c r="M912" i="20"/>
  <c r="N912" i="20" s="1"/>
  <c r="M913" i="20"/>
  <c r="N913" i="20" s="1"/>
  <c r="M2506" i="20"/>
  <c r="N2506" i="20" s="1"/>
  <c r="M4785" i="20"/>
  <c r="N4785" i="20" s="1"/>
  <c r="M1115" i="20"/>
  <c r="N1115" i="20" s="1"/>
  <c r="M1116" i="20"/>
  <c r="M1323" i="20"/>
  <c r="M1117" i="20"/>
  <c r="M1324" i="20"/>
  <c r="N1324" i="20" s="1"/>
  <c r="M2238" i="20"/>
  <c r="N2238" i="20" s="1"/>
  <c r="M1118" i="20"/>
  <c r="N1118" i="20" s="1"/>
  <c r="M533" i="20"/>
  <c r="N533" i="20" s="1"/>
  <c r="M1119" i="20"/>
  <c r="N1119" i="20" s="1"/>
  <c r="M1120" i="20"/>
  <c r="N1120" i="20" s="1"/>
  <c r="M1325" i="20"/>
  <c r="N1325" i="20" s="1"/>
  <c r="M7189" i="20"/>
  <c r="N7189" i="20" s="1"/>
  <c r="M1121" i="20"/>
  <c r="N1121" i="20" s="1"/>
  <c r="M1326" i="20"/>
  <c r="N1326" i="20" s="1"/>
  <c r="M1327" i="20"/>
  <c r="N1327" i="20" s="1"/>
  <c r="M7190" i="20"/>
  <c r="N7190" i="20" s="1"/>
  <c r="M2239" i="20"/>
  <c r="N2239" i="20" s="1"/>
  <c r="M1481" i="20"/>
  <c r="N1481" i="20" s="1"/>
  <c r="M7191" i="20"/>
  <c r="N7191" i="20" s="1"/>
  <c r="M1122" i="20"/>
  <c r="N1122" i="20" s="1"/>
  <c r="M1123" i="20"/>
  <c r="N1123" i="20" s="1"/>
  <c r="M1854" i="20"/>
  <c r="N1854" i="20" s="1"/>
  <c r="M1164" i="20"/>
  <c r="N1164" i="20" s="1"/>
  <c r="M1855" i="20"/>
  <c r="M659" i="20"/>
  <c r="M7485" i="20"/>
  <c r="M1856" i="20"/>
  <c r="N1856" i="20" s="1"/>
  <c r="M7486" i="20"/>
  <c r="M1165" i="20"/>
  <c r="N1165" i="20" s="1"/>
  <c r="M7487" i="20"/>
  <c r="N7487" i="20" s="1"/>
  <c r="M7488" i="20"/>
  <c r="N7488" i="20" s="1"/>
  <c r="M582" i="20"/>
  <c r="N582" i="20" s="1"/>
  <c r="M1857" i="20"/>
  <c r="N1857" i="20" s="1"/>
  <c r="M5781" i="20"/>
  <c r="N5781" i="20" s="1"/>
  <c r="M2826" i="20"/>
  <c r="N2826" i="20" s="1"/>
  <c r="M3645" i="20"/>
  <c r="N3645" i="20" s="1"/>
  <c r="M583" i="20"/>
  <c r="N583" i="20" s="1"/>
  <c r="M6797" i="20"/>
  <c r="N6797" i="20" s="1"/>
  <c r="M5782" i="20"/>
  <c r="N5782" i="20" s="1"/>
  <c r="M2827" i="20"/>
  <c r="N2827" i="20" s="1"/>
  <c r="M4834" i="20"/>
  <c r="N4834" i="20" s="1"/>
  <c r="M5783" i="20"/>
  <c r="N5783" i="20" s="1"/>
  <c r="M584" i="20"/>
  <c r="N584" i="20" s="1"/>
  <c r="M6798" i="20"/>
  <c r="N6798" i="20" s="1"/>
  <c r="M1273" i="20"/>
  <c r="N1273" i="20" s="1"/>
  <c r="M4835" i="20"/>
  <c r="M5784" i="20"/>
  <c r="M1858" i="20"/>
  <c r="N1858" i="20" s="1"/>
  <c r="M6799" i="20"/>
  <c r="N6799" i="20" s="1"/>
  <c r="M2100" i="20"/>
  <c r="N2100" i="20" s="1"/>
  <c r="M585" i="20"/>
  <c r="N585" i="20" s="1"/>
  <c r="M5785" i="20"/>
  <c r="M1274" i="20"/>
  <c r="N1274" i="20" s="1"/>
  <c r="M4836" i="20"/>
  <c r="N4836" i="20" s="1"/>
  <c r="M2828" i="20"/>
  <c r="N2828" i="20" s="1"/>
  <c r="M6800" i="20"/>
  <c r="N6800" i="20" s="1"/>
  <c r="M586" i="20"/>
  <c r="N586" i="20" s="1"/>
  <c r="M587" i="20"/>
  <c r="N587" i="20" s="1"/>
  <c r="M2829" i="20"/>
  <c r="N2829" i="20" s="1"/>
  <c r="M4297" i="20"/>
  <c r="N4297" i="20" s="1"/>
  <c r="M2830" i="20"/>
  <c r="N2830" i="20" s="1"/>
  <c r="M4298" i="20"/>
  <c r="N4298" i="20" s="1"/>
  <c r="M4837" i="20"/>
  <c r="N4837" i="20" s="1"/>
  <c r="M4838" i="20"/>
  <c r="N4838" i="20" s="1"/>
  <c r="M6616" i="20"/>
  <c r="N6616" i="20" s="1"/>
  <c r="M4299" i="20"/>
  <c r="N4299" i="20" s="1"/>
  <c r="M6617" i="20"/>
  <c r="N6617" i="20" s="1"/>
  <c r="M4300" i="20"/>
  <c r="M5463" i="20"/>
  <c r="M667" i="20"/>
  <c r="M668" i="20"/>
  <c r="M4695" i="20"/>
  <c r="N4695" i="20" s="1"/>
  <c r="M4696" i="20"/>
  <c r="N4696" i="20" s="1"/>
  <c r="M4697" i="20"/>
  <c r="M1405" i="20"/>
  <c r="N1405" i="20" s="1"/>
  <c r="M4698" i="20"/>
  <c r="N4698" i="20" s="1"/>
  <c r="M4699" i="20"/>
  <c r="N4699" i="20" s="1"/>
  <c r="M472" i="20"/>
  <c r="N472" i="20" s="1"/>
  <c r="M4700" i="20"/>
  <c r="N4700" i="20" s="1"/>
  <c r="M4701" i="20"/>
  <c r="N4701" i="20" s="1"/>
  <c r="M2315" i="20"/>
  <c r="N2315" i="20" s="1"/>
  <c r="M1652" i="20"/>
  <c r="N1652" i="20" s="1"/>
  <c r="M473" i="20"/>
  <c r="N473" i="20" s="1"/>
  <c r="M3838" i="20"/>
  <c r="N3838" i="20" s="1"/>
  <c r="M474" i="20"/>
  <c r="N474" i="20" s="1"/>
  <c r="M3839" i="20"/>
  <c r="N3839" i="20" s="1"/>
  <c r="M3840" i="20"/>
  <c r="N3840" i="20" s="1"/>
  <c r="M1579" i="20"/>
  <c r="N1579" i="20" s="1"/>
  <c r="M4223" i="20"/>
  <c r="N4223" i="20" s="1"/>
  <c r="M1580" i="20"/>
  <c r="M6062" i="20"/>
  <c r="M1581" i="20"/>
  <c r="M1582" i="20"/>
  <c r="M1583" i="20"/>
  <c r="M2592" i="20"/>
  <c r="N2592" i="20" s="1"/>
  <c r="M1131" i="20"/>
  <c r="N1131" i="20" s="1"/>
  <c r="M5796" i="20"/>
  <c r="N5796" i="20" s="1"/>
  <c r="M5866" i="20"/>
  <c r="N5866" i="20" s="1"/>
  <c r="M4955" i="20"/>
  <c r="N4955" i="20" s="1"/>
  <c r="M2382" i="20"/>
  <c r="N2382" i="20" s="1"/>
  <c r="M2383" i="20"/>
  <c r="N2383" i="20" s="1"/>
  <c r="M3086" i="20"/>
  <c r="N3086" i="20" s="1"/>
  <c r="M2384" i="20"/>
  <c r="N2384" i="20" s="1"/>
  <c r="M7026" i="20"/>
  <c r="N7026" i="20" s="1"/>
  <c r="M2075" i="20"/>
  <c r="N2075" i="20" s="1"/>
  <c r="M280" i="20"/>
  <c r="N280" i="20" s="1"/>
  <c r="M1584" i="20"/>
  <c r="N1584" i="20" s="1"/>
  <c r="M6880" i="20"/>
  <c r="N6880" i="20" s="1"/>
  <c r="M6839" i="20"/>
  <c r="N6839" i="20" s="1"/>
  <c r="M6881" i="20"/>
  <c r="N6881" i="20" s="1"/>
  <c r="M839" i="20"/>
  <c r="N839" i="20" s="1"/>
  <c r="M4856" i="20"/>
  <c r="M840" i="20"/>
  <c r="M4857" i="20"/>
  <c r="M2484" i="20"/>
  <c r="M2875" i="20"/>
  <c r="M4858" i="20"/>
  <c r="N4858" i="20" s="1"/>
  <c r="M4859" i="20"/>
  <c r="N4859" i="20" s="1"/>
  <c r="M2876" i="20"/>
  <c r="N2876" i="20" s="1"/>
  <c r="M2101" i="20"/>
  <c r="N2101" i="20" s="1"/>
  <c r="M1413" i="20"/>
  <c r="N1413" i="20" s="1"/>
  <c r="M2102" i="20"/>
  <c r="N2102" i="20" s="1"/>
  <c r="M886" i="20"/>
  <c r="N886" i="20" s="1"/>
  <c r="M887" i="20"/>
  <c r="N887" i="20" s="1"/>
  <c r="M2218" i="20"/>
  <c r="N2218" i="20" s="1"/>
  <c r="M2219" i="20"/>
  <c r="N2219" i="20" s="1"/>
  <c r="M2220" i="20"/>
  <c r="N2220" i="20" s="1"/>
  <c r="M2221" i="20"/>
  <c r="N2221" i="20" s="1"/>
  <c r="M2222" i="20"/>
  <c r="N2222" i="20" s="1"/>
  <c r="M4618" i="20"/>
  <c r="N4618" i="20" s="1"/>
  <c r="M5371" i="20"/>
  <c r="N5371" i="20" s="1"/>
  <c r="M6601" i="20"/>
  <c r="N6601" i="20" s="1"/>
  <c r="M3899" i="20"/>
  <c r="N3899" i="20" s="1"/>
  <c r="M3900" i="20"/>
  <c r="M3901" i="20"/>
  <c r="M3902" i="20"/>
  <c r="M3352" i="20"/>
  <c r="N3352" i="20" s="1"/>
  <c r="M2855" i="20"/>
  <c r="N2855" i="20" s="1"/>
  <c r="M2856" i="20"/>
  <c r="N2856" i="20" s="1"/>
  <c r="M2857" i="20"/>
  <c r="N2857" i="20" s="1"/>
  <c r="M1561" i="20"/>
  <c r="M1562" i="20"/>
  <c r="N1562" i="20" s="1"/>
  <c r="M3204" i="20"/>
  <c r="N3204" i="20" s="1"/>
  <c r="M3205" i="20"/>
  <c r="N3205" i="20" s="1"/>
  <c r="M3911" i="20"/>
  <c r="N3911" i="20" s="1"/>
  <c r="M3206" i="20"/>
  <c r="N3206" i="20" s="1"/>
  <c r="M3207" i="20"/>
  <c r="N3207" i="20" s="1"/>
  <c r="M2019" i="20"/>
  <c r="N2019" i="20" s="1"/>
  <c r="M2020" i="20"/>
  <c r="N2020" i="20" s="1"/>
  <c r="M105" i="20"/>
  <c r="N105" i="20" s="1"/>
  <c r="M2021" i="20"/>
  <c r="N2021" i="20" s="1"/>
  <c r="M5683" i="20"/>
  <c r="N5683" i="20" s="1"/>
  <c r="M5684" i="20"/>
  <c r="N5684" i="20" s="1"/>
  <c r="M5685" i="20"/>
  <c r="N5685" i="20" s="1"/>
  <c r="M2022" i="20"/>
  <c r="N2022" i="20" s="1"/>
  <c r="M2307" i="20"/>
  <c r="M3142" i="20"/>
  <c r="M3143" i="20"/>
  <c r="M2308" i="20"/>
  <c r="N2308" i="20" s="1"/>
  <c r="M3144" i="20"/>
  <c r="N3144" i="20" s="1"/>
  <c r="M1729" i="20"/>
  <c r="N1729" i="20" s="1"/>
  <c r="M3145" i="20"/>
  <c r="N3145" i="20" s="1"/>
  <c r="M3146" i="20"/>
  <c r="N3146" i="20" s="1"/>
  <c r="M1592" i="20"/>
  <c r="N1592" i="20" s="1"/>
  <c r="M3454" i="20"/>
  <c r="N3454" i="20" s="1"/>
  <c r="M3208" i="20"/>
  <c r="N3208" i="20" s="1"/>
  <c r="M1886" i="20"/>
  <c r="N1886" i="20" s="1"/>
  <c r="M1887" i="20"/>
  <c r="N1887" i="20" s="1"/>
  <c r="M3455" i="20"/>
  <c r="N3455" i="20" s="1"/>
  <c r="M1888" i="20"/>
  <c r="N1888" i="20" s="1"/>
  <c r="M1889" i="20"/>
  <c r="N1889" i="20" s="1"/>
  <c r="M3456" i="20"/>
  <c r="N3456" i="20" s="1"/>
  <c r="M6308" i="20"/>
  <c r="N6308" i="20" s="1"/>
  <c r="M6309" i="20"/>
  <c r="N6309" i="20" s="1"/>
  <c r="M3457" i="20"/>
  <c r="N3457" i="20" s="1"/>
  <c r="M1890" i="20"/>
  <c r="M6310" i="20"/>
  <c r="N6310" i="20" s="1"/>
  <c r="M6311" i="20"/>
  <c r="M6312" i="20"/>
  <c r="M3458" i="20"/>
  <c r="N3458" i="20" s="1"/>
  <c r="M2893" i="20"/>
  <c r="M6144" i="20"/>
  <c r="M6145" i="20"/>
  <c r="N6145" i="20" s="1"/>
  <c r="M5161" i="20"/>
  <c r="N5161" i="20" s="1"/>
  <c r="M6146" i="20"/>
  <c r="N6146" i="20" s="1"/>
  <c r="M5555" i="20"/>
  <c r="N5555" i="20" s="1"/>
  <c r="M4156" i="20"/>
  <c r="N4156" i="20" s="1"/>
  <c r="M4114" i="20"/>
  <c r="N4114" i="20" s="1"/>
  <c r="M5556" i="20"/>
  <c r="N5556" i="20" s="1"/>
  <c r="M5162" i="20"/>
  <c r="N5162" i="20" s="1"/>
  <c r="M5557" i="20"/>
  <c r="N5557" i="20" s="1"/>
  <c r="M6801" i="20"/>
  <c r="N6801" i="20" s="1"/>
  <c r="M5558" i="20"/>
  <c r="N5558" i="20" s="1"/>
  <c r="M5559" i="20"/>
  <c r="N5559" i="20" s="1"/>
  <c r="M4759" i="20"/>
  <c r="N4759" i="20" s="1"/>
  <c r="M873" i="20"/>
  <c r="N873" i="20" s="1"/>
  <c r="M874" i="20"/>
  <c r="N874" i="20" s="1"/>
  <c r="M5831" i="20"/>
  <c r="N5831" i="20" s="1"/>
  <c r="M875" i="20"/>
  <c r="N875" i="20" s="1"/>
  <c r="M2986" i="20"/>
  <c r="M3867" i="20"/>
  <c r="M5832" i="20"/>
  <c r="M3868" i="20"/>
  <c r="N3868" i="20" s="1"/>
  <c r="M3869" i="20"/>
  <c r="M3870" i="20"/>
  <c r="N3870" i="20" s="1"/>
  <c r="M7355" i="20"/>
  <c r="N7355" i="20" s="1"/>
  <c r="M5423" i="20"/>
  <c r="N5423" i="20" s="1"/>
  <c r="M5424" i="20"/>
  <c r="N5424" i="20" s="1"/>
  <c r="M5425" i="20"/>
  <c r="N5425" i="20" s="1"/>
  <c r="M4925" i="20"/>
  <c r="N4925" i="20" s="1"/>
  <c r="M4926" i="20"/>
  <c r="N4926" i="20" s="1"/>
  <c r="M4927" i="20"/>
  <c r="N4927" i="20" s="1"/>
  <c r="M1246" i="20"/>
  <c r="N1246" i="20" s="1"/>
  <c r="M4928" i="20"/>
  <c r="N4928" i="20" s="1"/>
  <c r="M1247" i="20"/>
  <c r="N1247" i="20" s="1"/>
  <c r="M4929" i="20"/>
  <c r="N4929" i="20" s="1"/>
  <c r="M4089" i="20"/>
  <c r="N4089" i="20" s="1"/>
  <c r="M1248" i="20"/>
  <c r="N1248" i="20" s="1"/>
  <c r="M5916" i="20"/>
  <c r="N5916" i="20" s="1"/>
  <c r="M1211" i="20"/>
  <c r="N1211" i="20" s="1"/>
  <c r="M5917" i="20"/>
  <c r="N5917" i="20" s="1"/>
  <c r="M5918" i="20"/>
  <c r="M5788" i="20"/>
  <c r="M7830" i="20"/>
  <c r="M1249" i="20"/>
  <c r="N1249" i="20" s="1"/>
  <c r="M5919" i="20"/>
  <c r="N5919" i="20" s="1"/>
  <c r="M1250" i="20"/>
  <c r="N1250" i="20" s="1"/>
  <c r="M5320" i="20"/>
  <c r="N5320" i="20" s="1"/>
  <c r="M1791" i="20"/>
  <c r="N1791" i="20" s="1"/>
  <c r="M5321" i="20"/>
  <c r="N5321" i="20" s="1"/>
  <c r="M1792" i="20"/>
  <c r="N1792" i="20" s="1"/>
  <c r="M5322" i="20"/>
  <c r="N5322" i="20" s="1"/>
  <c r="M5323" i="20"/>
  <c r="N5323" i="20" s="1"/>
  <c r="M5324" i="20"/>
  <c r="N5324" i="20" s="1"/>
  <c r="M3293" i="20"/>
  <c r="M1793" i="20"/>
  <c r="N1793" i="20" s="1"/>
  <c r="M3294" i="20"/>
  <c r="N3294" i="20" s="1"/>
  <c r="M7214" i="20"/>
  <c r="N7214" i="20" s="1"/>
  <c r="M1794" i="20"/>
  <c r="N1794" i="20" s="1"/>
  <c r="M1308" i="20"/>
  <c r="N1308" i="20" s="1"/>
  <c r="M7215" i="20"/>
  <c r="N7215" i="20" s="1"/>
  <c r="M1795" i="20"/>
  <c r="N1795" i="20" s="1"/>
  <c r="M7216" i="20"/>
  <c r="N7216" i="20" s="1"/>
  <c r="M7217" i="20"/>
  <c r="M5077" i="20"/>
  <c r="M7218" i="20"/>
  <c r="M7067" i="20"/>
  <c r="M765" i="20"/>
  <c r="N765" i="20" s="1"/>
  <c r="M4666" i="20"/>
  <c r="N4666" i="20" s="1"/>
  <c r="M5078" i="20"/>
  <c r="M4667" i="20"/>
  <c r="M5079" i="20"/>
  <c r="M4668" i="20"/>
  <c r="N4668" i="20" s="1"/>
  <c r="M3024" i="20"/>
  <c r="N3024" i="20" s="1"/>
  <c r="M5080" i="20"/>
  <c r="N5080" i="20" s="1"/>
  <c r="M4669" i="20"/>
  <c r="N4669" i="20" s="1"/>
  <c r="M3025" i="20"/>
  <c r="N3025" i="20" s="1"/>
  <c r="M766" i="20"/>
  <c r="N766" i="20" s="1"/>
  <c r="M4441" i="20"/>
  <c r="N4441" i="20" s="1"/>
  <c r="M4442" i="20"/>
  <c r="N4442" i="20" s="1"/>
  <c r="M5081" i="20"/>
  <c r="N5081" i="20" s="1"/>
  <c r="M2292" i="20"/>
  <c r="N2292" i="20" s="1"/>
  <c r="M767" i="20"/>
  <c r="N767" i="20" s="1"/>
  <c r="M1721" i="20"/>
  <c r="N1721" i="20" s="1"/>
  <c r="M4443" i="20"/>
  <c r="N4443" i="20" s="1"/>
  <c r="M3026" i="20"/>
  <c r="M768" i="20"/>
  <c r="M2293" i="20"/>
  <c r="M4444" i="20"/>
  <c r="N4444" i="20" s="1"/>
  <c r="M2294" i="20"/>
  <c r="N2294" i="20" s="1"/>
  <c r="M769" i="20"/>
  <c r="N769" i="20" s="1"/>
  <c r="M3027" i="20"/>
  <c r="N3027" i="20" s="1"/>
  <c r="M4445" i="20"/>
  <c r="M3028" i="20"/>
  <c r="N3028" i="20" s="1"/>
  <c r="M2295" i="20"/>
  <c r="N2295" i="20" s="1"/>
  <c r="M2296" i="20"/>
  <c r="N2296" i="20" s="1"/>
  <c r="M6434" i="20"/>
  <c r="N6434" i="20" s="1"/>
  <c r="M4321" i="20"/>
  <c r="N4321" i="20" s="1"/>
  <c r="M4322" i="20"/>
  <c r="N4322" i="20" s="1"/>
  <c r="M7158" i="20"/>
  <c r="N7158" i="20" s="1"/>
  <c r="M4323" i="20"/>
  <c r="N4323" i="20" s="1"/>
  <c r="M4324" i="20"/>
  <c r="N4324" i="20" s="1"/>
  <c r="M1722" i="20"/>
  <c r="N1722" i="20" s="1"/>
  <c r="M1723" i="20"/>
  <c r="N1723" i="20" s="1"/>
  <c r="M5745" i="20"/>
  <c r="N5745" i="20" s="1"/>
  <c r="M5746" i="20"/>
  <c r="N5746" i="20" s="1"/>
  <c r="M6357" i="20"/>
  <c r="N6357" i="20" s="1"/>
  <c r="M5747" i="20"/>
  <c r="M1770" i="20"/>
  <c r="M3072" i="20"/>
  <c r="M6358" i="20"/>
  <c r="M5748" i="20"/>
  <c r="N5748" i="20" s="1"/>
  <c r="M1827" i="20"/>
  <c r="N1827" i="20" s="1"/>
  <c r="M5749" i="20"/>
  <c r="N5749" i="20" s="1"/>
  <c r="M6359" i="20"/>
  <c r="N6359" i="20" s="1"/>
  <c r="M2962" i="20"/>
  <c r="N2962" i="20" s="1"/>
  <c r="M1828" i="20"/>
  <c r="N1828" i="20" s="1"/>
  <c r="M7501" i="20"/>
  <c r="N7501" i="20" s="1"/>
  <c r="M1464" i="20"/>
  <c r="N1464" i="20" s="1"/>
  <c r="M7868" i="20"/>
  <c r="N7868" i="20" s="1"/>
  <c r="M7150" i="20"/>
  <c r="M7151" i="20"/>
  <c r="N7151" i="20" s="1"/>
  <c r="M7152" i="20"/>
  <c r="N7152" i="20" s="1"/>
  <c r="M3519" i="20"/>
  <c r="N3519" i="20" s="1"/>
  <c r="M7153" i="20"/>
  <c r="N7153" i="20" s="1"/>
  <c r="M7154" i="20"/>
  <c r="N7154" i="20" s="1"/>
  <c r="M4053" i="20"/>
  <c r="N4053" i="20" s="1"/>
  <c r="M4984" i="20"/>
  <c r="N4984" i="20" s="1"/>
  <c r="M6992" i="20"/>
  <c r="N6992" i="20" s="1"/>
  <c r="M6993" i="20"/>
  <c r="M7068" i="20"/>
  <c r="M6994" i="20"/>
  <c r="M6995" i="20"/>
  <c r="N6995" i="20" s="1"/>
  <c r="M4278" i="20"/>
  <c r="N4278" i="20" s="1"/>
  <c r="M7557" i="20"/>
  <c r="N7557" i="20" s="1"/>
  <c r="M6996" i="20"/>
  <c r="M7558" i="20"/>
  <c r="N7558" i="20" s="1"/>
  <c r="M4279" i="20"/>
  <c r="N4279" i="20" s="1"/>
  <c r="M7559" i="20"/>
  <c r="N7559" i="20" s="1"/>
  <c r="M7560" i="20"/>
  <c r="N7560" i="20" s="1"/>
  <c r="M5990" i="20"/>
  <c r="N5990" i="20" s="1"/>
  <c r="M5991" i="20"/>
  <c r="N5991" i="20" s="1"/>
  <c r="M7561" i="20"/>
  <c r="N7561" i="20" s="1"/>
  <c r="M5992" i="20"/>
  <c r="N5992" i="20" s="1"/>
  <c r="M3178" i="20"/>
  <c r="N3178" i="20" s="1"/>
  <c r="M5993" i="20"/>
  <c r="N5993" i="20" s="1"/>
  <c r="M3520" i="20"/>
  <c r="N3520" i="20" s="1"/>
  <c r="M5994" i="20"/>
  <c r="N5994" i="20" s="1"/>
  <c r="M7069" i="20"/>
  <c r="N7069" i="20" s="1"/>
  <c r="M7562" i="20"/>
  <c r="N7562" i="20" s="1"/>
  <c r="M1801" i="20"/>
  <c r="N1801" i="20" s="1"/>
  <c r="M5170" i="20"/>
  <c r="M7070" i="20"/>
  <c r="M7563" i="20"/>
  <c r="N7563" i="20" s="1"/>
  <c r="M5171" i="20"/>
  <c r="M7564" i="20"/>
  <c r="N7564" i="20" s="1"/>
  <c r="M6402" i="20"/>
  <c r="N6402" i="20" s="1"/>
  <c r="M6403" i="20"/>
  <c r="M6404" i="20"/>
  <c r="N6404" i="20" s="1"/>
  <c r="M2471" i="20"/>
  <c r="N2471" i="20" s="1"/>
  <c r="M2472" i="20"/>
  <c r="N2472" i="20" s="1"/>
  <c r="M3187" i="20"/>
  <c r="N3187" i="20" s="1"/>
  <c r="M7802" i="20"/>
  <c r="N7802" i="20" s="1"/>
  <c r="M7803" i="20"/>
  <c r="N7803" i="20" s="1"/>
  <c r="M3559" i="20"/>
  <c r="N3559" i="20" s="1"/>
  <c r="M7804" i="20"/>
  <c r="N7804" i="20" s="1"/>
  <c r="M7805" i="20"/>
  <c r="N7805" i="20" s="1"/>
  <c r="M3560" i="20"/>
  <c r="N3560" i="20" s="1"/>
  <c r="M2537" i="20"/>
  <c r="N2537" i="20" s="1"/>
  <c r="M2779" i="20"/>
  <c r="N2779" i="20" s="1"/>
  <c r="M7806" i="20"/>
  <c r="N7806" i="20" s="1"/>
  <c r="M3125" i="20"/>
  <c r="N3125" i="20" s="1"/>
  <c r="M3126" i="20"/>
  <c r="N3126" i="20" s="1"/>
  <c r="M3561" i="20"/>
  <c r="M676" i="20"/>
  <c r="M6265" i="20"/>
  <c r="M3562" i="20"/>
  <c r="N3562" i="20" s="1"/>
  <c r="M633" i="20"/>
  <c r="M677" i="20"/>
  <c r="N677" i="20" s="1"/>
  <c r="M3563" i="20"/>
  <c r="N3563" i="20" s="1"/>
  <c r="M5639" i="20"/>
  <c r="N5639" i="20" s="1"/>
  <c r="M7641" i="20"/>
  <c r="M7642" i="20"/>
  <c r="N7642" i="20" s="1"/>
  <c r="M7643" i="20"/>
  <c r="N7643" i="20" s="1"/>
  <c r="M1771" i="20"/>
  <c r="N1771" i="20" s="1"/>
  <c r="M3064" i="20"/>
  <c r="N3064" i="20" s="1"/>
  <c r="M499" i="20"/>
  <c r="N499" i="20" s="1"/>
  <c r="M1670" i="20"/>
  <c r="N1670" i="20" s="1"/>
  <c r="M2414" i="20"/>
  <c r="N2414" i="20" s="1"/>
  <c r="M4558" i="20"/>
  <c r="N4558" i="20" s="1"/>
  <c r="M500" i="20"/>
  <c r="N500" i="20" s="1"/>
  <c r="M2415" i="20"/>
  <c r="M4559" i="20"/>
  <c r="N4559" i="20" s="1"/>
  <c r="M1671" i="20"/>
  <c r="N1671" i="20" s="1"/>
  <c r="M501" i="20"/>
  <c r="M502" i="20"/>
  <c r="M4560" i="20"/>
  <c r="M7644" i="20"/>
  <c r="M7513" i="20"/>
  <c r="M7645" i="20"/>
  <c r="M4561" i="20"/>
  <c r="N4561" i="20" s="1"/>
  <c r="M503" i="20"/>
  <c r="N503" i="20" s="1"/>
  <c r="M1672" i="20"/>
  <c r="N1672" i="20" s="1"/>
  <c r="M7514" i="20"/>
  <c r="N7514" i="20" s="1"/>
  <c r="M6360" i="20"/>
  <c r="N6360" i="20" s="1"/>
  <c r="M4562" i="20"/>
  <c r="N4562" i="20" s="1"/>
  <c r="M1673" i="20"/>
  <c r="N1673" i="20" s="1"/>
  <c r="M5491" i="20"/>
  <c r="N5491" i="20" s="1"/>
  <c r="M7780" i="20"/>
  <c r="N7780" i="20" s="1"/>
  <c r="M3360" i="20"/>
  <c r="N3360" i="20" s="1"/>
  <c r="M3307" i="20"/>
  <c r="N3307" i="20" s="1"/>
  <c r="M3361" i="20"/>
  <c r="N3361" i="20" s="1"/>
  <c r="M3308" i="20"/>
  <c r="N3308" i="20" s="1"/>
  <c r="M7621" i="20"/>
  <c r="N7621" i="20" s="1"/>
  <c r="M7602" i="20"/>
  <c r="N7602" i="20" s="1"/>
  <c r="M7622" i="20"/>
  <c r="N7622" i="20" s="1"/>
  <c r="M7623" i="20"/>
  <c r="N7623" i="20" s="1"/>
  <c r="M7624" i="20"/>
  <c r="M7625" i="20"/>
  <c r="M7781" i="20"/>
  <c r="M3965" i="20"/>
  <c r="M7782" i="20"/>
  <c r="M2937" i="20"/>
  <c r="N2937" i="20" s="1"/>
  <c r="M7603" i="20"/>
  <c r="M2739" i="20"/>
  <c r="N2739" i="20" s="1"/>
  <c r="M7783" i="20"/>
  <c r="M7784" i="20"/>
  <c r="N7784" i="20" s="1"/>
  <c r="M3916" i="20"/>
  <c r="N3916" i="20" s="1"/>
  <c r="M2172" i="20"/>
  <c r="N2172" i="20" s="1"/>
  <c r="M2740" i="20"/>
  <c r="N2740" i="20" s="1"/>
  <c r="M4710" i="20"/>
  <c r="N4710" i="20" s="1"/>
  <c r="M2938" i="20"/>
  <c r="N2938" i="20" s="1"/>
  <c r="M2173" i="20"/>
  <c r="N2173" i="20" s="1"/>
  <c r="M2174" i="20"/>
  <c r="N2174" i="20" s="1"/>
  <c r="M3536" i="20"/>
  <c r="N3536" i="20" s="1"/>
  <c r="M2175" i="20"/>
  <c r="N2175" i="20" s="1"/>
  <c r="M3537" i="20"/>
  <c r="N3537" i="20" s="1"/>
  <c r="M3538" i="20"/>
  <c r="N3538" i="20" s="1"/>
  <c r="M3539" i="20"/>
  <c r="N3539" i="20" s="1"/>
  <c r="M6913" i="20"/>
  <c r="M3998" i="20"/>
  <c r="M3540" i="20"/>
  <c r="M6914" i="20"/>
  <c r="N6914" i="20" s="1"/>
  <c r="M3541" i="20"/>
  <c r="N3541" i="20" s="1"/>
  <c r="M6915" i="20"/>
  <c r="N6915" i="20" s="1"/>
  <c r="M7705" i="20"/>
  <c r="M3528" i="20"/>
  <c r="N3528" i="20" s="1"/>
  <c r="M4139" i="20"/>
  <c r="N4139" i="20" s="1"/>
  <c r="M7706" i="20"/>
  <c r="N7706" i="20" s="1"/>
  <c r="M1599" i="20"/>
  <c r="N1599" i="20" s="1"/>
  <c r="M4140" i="20"/>
  <c r="N4140" i="20" s="1"/>
  <c r="M3529" i="20"/>
  <c r="N3529" i="20" s="1"/>
  <c r="M4141" i="20"/>
  <c r="N4141" i="20" s="1"/>
  <c r="M348" i="20"/>
  <c r="N348" i="20" s="1"/>
  <c r="M4142" i="20"/>
  <c r="N4142" i="20" s="1"/>
  <c r="M1297" i="20"/>
  <c r="N1297" i="20" s="1"/>
  <c r="M1477" i="20"/>
  <c r="N1477" i="20" s="1"/>
  <c r="M2910" i="20"/>
  <c r="N2910" i="20" s="1"/>
  <c r="M6326" i="20"/>
  <c r="N6326" i="20" s="1"/>
  <c r="M6160" i="20"/>
  <c r="N6160" i="20" s="1"/>
  <c r="M5900" i="20"/>
  <c r="N5900" i="20" s="1"/>
  <c r="M6161" i="20"/>
  <c r="M6327" i="20"/>
  <c r="M3167" i="20"/>
  <c r="N3167" i="20" s="1"/>
  <c r="M6289" i="20"/>
  <c r="N6289" i="20" s="1"/>
  <c r="M3168" i="20"/>
  <c r="N3168" i="20" s="1"/>
  <c r="M6290" i="20"/>
  <c r="N6290" i="20" s="1"/>
  <c r="M3393" i="20"/>
  <c r="N3393" i="20" s="1"/>
  <c r="M7831" i="20"/>
  <c r="N7831" i="20" s="1"/>
  <c r="M1460" i="20"/>
  <c r="N1460" i="20" s="1"/>
  <c r="M3394" i="20"/>
  <c r="N3394" i="20" s="1"/>
  <c r="M128" i="20"/>
  <c r="N128" i="20" s="1"/>
  <c r="M5606" i="20"/>
  <c r="N5606" i="20" s="1"/>
  <c r="M7832" i="20"/>
  <c r="M3395" i="20"/>
  <c r="N3395" i="20" s="1"/>
  <c r="M3169" i="20"/>
  <c r="N3169" i="20" s="1"/>
  <c r="M825" i="20"/>
  <c r="N825" i="20" s="1"/>
  <c r="M3396" i="20"/>
  <c r="N3396" i="20" s="1"/>
  <c r="M826" i="20"/>
  <c r="N826" i="20" s="1"/>
  <c r="M5607" i="20"/>
  <c r="N5607" i="20" s="1"/>
  <c r="M5901" i="20"/>
  <c r="N5901" i="20" s="1"/>
  <c r="M3170" i="20"/>
  <c r="N3170" i="20" s="1"/>
  <c r="M3397" i="20"/>
  <c r="N3397" i="20" s="1"/>
  <c r="M5608" i="20"/>
  <c r="M3398" i="20"/>
  <c r="M3171" i="20"/>
  <c r="M7833" i="20"/>
  <c r="M3399" i="20"/>
  <c r="M5609" i="20"/>
  <c r="N5609" i="20" s="1"/>
  <c r="M5713" i="20"/>
  <c r="M1461" i="20"/>
  <c r="M5714" i="20"/>
  <c r="N5714" i="20" s="1"/>
  <c r="M3172" i="20"/>
  <c r="N3172" i="20" s="1"/>
  <c r="M5715" i="20"/>
  <c r="N5715" i="20" s="1"/>
  <c r="M7371" i="20"/>
  <c r="N7371" i="20" s="1"/>
  <c r="M5716" i="20"/>
  <c r="N5716" i="20" s="1"/>
  <c r="M5586" i="20"/>
  <c r="N5586" i="20" s="1"/>
  <c r="M5717" i="20"/>
  <c r="N5717" i="20" s="1"/>
  <c r="M2430" i="20"/>
  <c r="N2430" i="20" s="1"/>
  <c r="M5019" i="20"/>
  <c r="N5019" i="20" s="1"/>
  <c r="M2228" i="20"/>
  <c r="N2228" i="20" s="1"/>
  <c r="M2431" i="20"/>
  <c r="N2431" i="20" s="1"/>
  <c r="M5020" i="20"/>
  <c r="N5020" i="20" s="1"/>
  <c r="M5902" i="20"/>
  <c r="N5902" i="20" s="1"/>
  <c r="M2432" i="20"/>
  <c r="N2432" i="20" s="1"/>
  <c r="M5021" i="20"/>
  <c r="M7372" i="20"/>
  <c r="M2433" i="20"/>
  <c r="M5022" i="20"/>
  <c r="M5903" i="20"/>
  <c r="N5903" i="20" s="1"/>
  <c r="M5023" i="20"/>
  <c r="N5023" i="20" s="1"/>
  <c r="M2434" i="20"/>
  <c r="N2434" i="20" s="1"/>
  <c r="M5904" i="20"/>
  <c r="N5904" i="20" s="1"/>
  <c r="M2229" i="20"/>
  <c r="N2229" i="20" s="1"/>
  <c r="M5905" i="20"/>
  <c r="N5905" i="20" s="1"/>
  <c r="M7373" i="20"/>
  <c r="N7373" i="20" s="1"/>
  <c r="M6973" i="20"/>
  <c r="N6973" i="20" s="1"/>
  <c r="M6974" i="20"/>
  <c r="N6974" i="20" s="1"/>
  <c r="M6975" i="20"/>
  <c r="N6975" i="20" s="1"/>
  <c r="M6976" i="20"/>
  <c r="N6976" i="20" s="1"/>
  <c r="M7374" i="20"/>
  <c r="N7374" i="20" s="1"/>
  <c r="M5279" i="20"/>
  <c r="N5279" i="20" s="1"/>
  <c r="M6446" i="20"/>
  <c r="N6446" i="20" s="1"/>
  <c r="M5280" i="20"/>
  <c r="N5280" i="20" s="1"/>
  <c r="M5587" i="20"/>
  <c r="N5587" i="20" s="1"/>
  <c r="M5281" i="20"/>
  <c r="N5281" i="20" s="1"/>
  <c r="M1433" i="20"/>
  <c r="N1433" i="20" s="1"/>
  <c r="M2003" i="20"/>
  <c r="M5588" i="20"/>
  <c r="M1434" i="20"/>
  <c r="M7017" i="20"/>
  <c r="M746" i="20"/>
  <c r="N746" i="20" s="1"/>
  <c r="M1435" i="20"/>
  <c r="N1435" i="20" s="1"/>
  <c r="M7018" i="20"/>
  <c r="N7018" i="20" s="1"/>
  <c r="M1436" i="20"/>
  <c r="M2976" i="20"/>
  <c r="N2976" i="20" s="1"/>
  <c r="M747" i="20"/>
  <c r="N747" i="20" s="1"/>
  <c r="M1437" i="20"/>
  <c r="N1437" i="20" s="1"/>
  <c r="M748" i="20"/>
  <c r="N748" i="20" s="1"/>
  <c r="M7859" i="20"/>
  <c r="N7859" i="20" s="1"/>
  <c r="M4178" i="20"/>
  <c r="M419" i="20"/>
  <c r="N419" i="20" s="1"/>
  <c r="M1418" i="20"/>
  <c r="N1418" i="20" s="1"/>
  <c r="M1708" i="20"/>
  <c r="N1708" i="20" s="1"/>
  <c r="M817" i="20"/>
  <c r="N817" i="20" s="1"/>
  <c r="M1055" i="20"/>
  <c r="N1055" i="20" s="1"/>
  <c r="M6460" i="20"/>
  <c r="N6460" i="20" s="1"/>
  <c r="M3438" i="20"/>
  <c r="N3438" i="20" s="1"/>
  <c r="M3466" i="20"/>
  <c r="N3466" i="20" s="1"/>
  <c r="M1056" i="20"/>
  <c r="M3467" i="20"/>
  <c r="M6461" i="20"/>
  <c r="M5385" i="20"/>
  <c r="N5385" i="20" s="1"/>
  <c r="M6462" i="20"/>
  <c r="M3585" i="20"/>
  <c r="N3585" i="20" s="1"/>
  <c r="M5386" i="20"/>
  <c r="M809" i="20"/>
  <c r="M5387" i="20"/>
  <c r="N5387" i="20" s="1"/>
  <c r="M810" i="20"/>
  <c r="N810" i="20" s="1"/>
  <c r="M1632" i="20"/>
  <c r="N1632" i="20" s="1"/>
  <c r="M2418" i="20"/>
  <c r="N2418" i="20" s="1"/>
  <c r="M1633" i="20"/>
  <c r="N1633" i="20" s="1"/>
  <c r="M3886" i="20"/>
  <c r="N3886" i="20" s="1"/>
  <c r="M4941" i="20"/>
  <c r="N4941" i="20" s="1"/>
  <c r="M1634" i="20"/>
  <c r="N1634" i="20" s="1"/>
  <c r="M4942" i="20"/>
  <c r="N4942" i="20" s="1"/>
  <c r="M1635" i="20"/>
  <c r="N1635" i="20" s="1"/>
  <c r="M7319" i="20"/>
  <c r="N7319" i="20" s="1"/>
  <c r="M477" i="20"/>
  <c r="N477" i="20" s="1"/>
  <c r="M3284" i="20"/>
  <c r="N3284" i="20" s="1"/>
  <c r="M7320" i="20"/>
  <c r="N7320" i="20" s="1"/>
  <c r="M3285" i="20"/>
  <c r="M7321" i="20"/>
  <c r="M3596" i="20"/>
  <c r="N3596" i="20" s="1"/>
  <c r="M7844" i="20"/>
  <c r="N7844" i="20" s="1"/>
  <c r="M6027" i="20"/>
  <c r="N6027" i="20" s="1"/>
  <c r="M3597" i="20"/>
  <c r="N3597" i="20" s="1"/>
  <c r="M7845" i="20"/>
  <c r="N7845" i="20" s="1"/>
  <c r="M6028" i="20"/>
  <c r="N6028" i="20" s="1"/>
  <c r="M122" i="20"/>
  <c r="N122" i="20" s="1"/>
  <c r="M2443" i="20"/>
  <c r="N2443" i="20" s="1"/>
  <c r="M1752" i="20"/>
  <c r="N1752" i="20" s="1"/>
  <c r="M123" i="20"/>
  <c r="M3286" i="20"/>
  <c r="M2444" i="20"/>
  <c r="M1753" i="20"/>
  <c r="N1753" i="20" s="1"/>
  <c r="M5186" i="20"/>
  <c r="N5186" i="20" s="1"/>
  <c r="M1754" i="20"/>
  <c r="N1754" i="20" s="1"/>
  <c r="M209" i="20"/>
  <c r="N209" i="20" s="1"/>
  <c r="M210" i="20"/>
  <c r="N210" i="20" s="1"/>
  <c r="M1732" i="20"/>
  <c r="N1732" i="20" s="1"/>
  <c r="M4874" i="20"/>
  <c r="N4874" i="20" s="1"/>
  <c r="M5187" i="20"/>
  <c r="N5187" i="20" s="1"/>
  <c r="M1755" i="20"/>
  <c r="M211" i="20"/>
  <c r="M4875" i="20"/>
  <c r="M1756" i="20"/>
  <c r="N1756" i="20" s="1"/>
  <c r="M5188" i="20"/>
  <c r="N5188" i="20" s="1"/>
  <c r="M212" i="20"/>
  <c r="N212" i="20" s="1"/>
  <c r="M4066" i="20"/>
  <c r="N4066" i="20" s="1"/>
  <c r="M1757" i="20"/>
  <c r="M5189" i="20"/>
  <c r="N5189" i="20" s="1"/>
  <c r="M5223" i="20"/>
  <c r="N5223" i="20" s="1"/>
  <c r="M4876" i="20"/>
  <c r="N4876" i="20" s="1"/>
  <c r="M4067" i="20"/>
  <c r="N4067" i="20" s="1"/>
  <c r="M4487" i="20"/>
  <c r="N4487" i="20" s="1"/>
  <c r="M4096" i="20"/>
  <c r="M1758" i="20"/>
  <c r="N1758" i="20" s="1"/>
  <c r="M4877" i="20"/>
  <c r="N4877" i="20" s="1"/>
  <c r="M4488" i="20"/>
  <c r="N4488" i="20" s="1"/>
  <c r="M4068" i="20"/>
  <c r="N4068" i="20" s="1"/>
  <c r="M4489" i="20"/>
  <c r="N4489" i="20" s="1"/>
  <c r="M4097" i="20"/>
  <c r="N4097" i="20" s="1"/>
  <c r="M5224" i="20"/>
  <c r="M1759" i="20"/>
  <c r="N1759" i="20" s="1"/>
  <c r="M4490" i="20"/>
  <c r="M3236" i="20"/>
  <c r="M5225" i="20"/>
  <c r="M4491" i="20"/>
  <c r="N4491" i="20" s="1"/>
  <c r="M28" i="20"/>
  <c r="N28" i="20" s="1"/>
  <c r="M6811" i="20"/>
  <c r="N6811" i="20" s="1"/>
  <c r="M4906" i="20"/>
  <c r="N4906" i="20" s="1"/>
  <c r="M29" i="20"/>
  <c r="N29" i="20" s="1"/>
  <c r="M4286" i="20"/>
  <c r="N4286" i="20" s="1"/>
  <c r="M6812" i="20"/>
  <c r="N6812" i="20" s="1"/>
  <c r="M30" i="20"/>
  <c r="N30" i="20" s="1"/>
  <c r="M6813" i="20"/>
  <c r="N6813" i="20" s="1"/>
  <c r="M4287" i="20"/>
  <c r="N4287" i="20" s="1"/>
  <c r="M3182" i="20"/>
  <c r="N3182" i="20" s="1"/>
  <c r="M1041" i="20"/>
  <c r="N1041" i="20" s="1"/>
  <c r="M6814" i="20"/>
  <c r="N6814" i="20" s="1"/>
  <c r="M2800" i="20"/>
  <c r="N2800" i="20" s="1"/>
  <c r="M1042" i="20"/>
  <c r="N1042" i="20" s="1"/>
  <c r="M6815" i="20"/>
  <c r="N6815" i="20" s="1"/>
  <c r="M3601" i="20"/>
  <c r="N3601" i="20" s="1"/>
  <c r="M3073" i="20"/>
  <c r="N3073" i="20" s="1"/>
  <c r="M1043" i="20"/>
  <c r="N1043" i="20" s="1"/>
  <c r="M2801" i="20"/>
  <c r="M31" i="20"/>
  <c r="M1044" i="20"/>
  <c r="M5610" i="20"/>
  <c r="N5610" i="20" s="1"/>
  <c r="M1045" i="20"/>
  <c r="N1045" i="20" s="1"/>
  <c r="M32" i="20"/>
  <c r="N32" i="20" s="1"/>
  <c r="M1046" i="20"/>
  <c r="M2367" i="20"/>
  <c r="M507" i="20"/>
  <c r="N507" i="20" s="1"/>
  <c r="M1047" i="20"/>
  <c r="N1047" i="20" s="1"/>
  <c r="M2368" i="20"/>
  <c r="N2368" i="20" s="1"/>
  <c r="M362" i="20"/>
  <c r="N362" i="20" s="1"/>
  <c r="M363" i="20"/>
  <c r="N363" i="20" s="1"/>
  <c r="M227" i="20"/>
  <c r="N227" i="20" s="1"/>
  <c r="M4525" i="20"/>
  <c r="N4525" i="20" s="1"/>
  <c r="M4526" i="20"/>
  <c r="N4526" i="20" s="1"/>
  <c r="M5084" i="20"/>
  <c r="N5084" i="20" s="1"/>
  <c r="M4527" i="20"/>
  <c r="N4527" i="20" s="1"/>
  <c r="M1228" i="20"/>
  <c r="N1228" i="20" s="1"/>
  <c r="M3328" i="20"/>
  <c r="N3328" i="20" s="1"/>
  <c r="M4573" i="20"/>
  <c r="N4573" i="20" s="1"/>
  <c r="M2033" i="20"/>
  <c r="N2033" i="20" s="1"/>
  <c r="M1229" i="20"/>
  <c r="M228" i="20"/>
  <c r="M3329" i="20"/>
  <c r="M3584" i="20"/>
  <c r="M4574" i="20"/>
  <c r="N4574" i="20" s="1"/>
  <c r="M3249" i="20"/>
  <c r="N3249" i="20" s="1"/>
  <c r="M247" i="20"/>
  <c r="M5207" i="20"/>
  <c r="N5207" i="20" s="1"/>
  <c r="M5479" i="20"/>
  <c r="N5479" i="20" s="1"/>
  <c r="M1344" i="20"/>
  <c r="N1344" i="20" s="1"/>
  <c r="M5480" i="20"/>
  <c r="N5480" i="20" s="1"/>
  <c r="M5481" i="20"/>
  <c r="N5481" i="20" s="1"/>
  <c r="M5482" i="20"/>
  <c r="N5482" i="20" s="1"/>
  <c r="M4507" i="20"/>
  <c r="N4507" i="20" s="1"/>
  <c r="M4575" i="20"/>
  <c r="N4575" i="20" s="1"/>
  <c r="M7738" i="20"/>
  <c r="N7738" i="20" s="1"/>
  <c r="M5483" i="20"/>
  <c r="N5483" i="20" s="1"/>
  <c r="M4508" i="20"/>
  <c r="N4508" i="20" s="1"/>
  <c r="M5769" i="20"/>
  <c r="N5769" i="20" s="1"/>
  <c r="M6151" i="20"/>
  <c r="N6151" i="20" s="1"/>
  <c r="M1375" i="20"/>
  <c r="N1375" i="20" s="1"/>
  <c r="M6942" i="20"/>
  <c r="N6942" i="20" s="1"/>
  <c r="M4817" i="20"/>
  <c r="M7739" i="20"/>
  <c r="M4509" i="20"/>
  <c r="M5484" i="20"/>
  <c r="N5484" i="20" s="1"/>
  <c r="M5770" i="20"/>
  <c r="N5770" i="20" s="1"/>
  <c r="M4818" i="20"/>
  <c r="N4818" i="20" s="1"/>
  <c r="M5485" i="20"/>
  <c r="N5485" i="20" s="1"/>
  <c r="M4510" i="20"/>
  <c r="N4510" i="20" s="1"/>
  <c r="M5486" i="20"/>
  <c r="N5486" i="20" s="1"/>
  <c r="M3981" i="20"/>
  <c r="N3981" i="20" s="1"/>
  <c r="M5487" i="20"/>
  <c r="N5487" i="20" s="1"/>
  <c r="M3982" i="20"/>
  <c r="N3982" i="20" s="1"/>
  <c r="M5488" i="20"/>
  <c r="N5488" i="20" s="1"/>
  <c r="M4511" i="20"/>
  <c r="N4511" i="20" s="1"/>
  <c r="M5771" i="20"/>
  <c r="N5771" i="20" s="1"/>
  <c r="M5489" i="20"/>
  <c r="N5489" i="20" s="1"/>
  <c r="M7491" i="20"/>
  <c r="N7491" i="20" s="1"/>
  <c r="M229" i="20"/>
  <c r="N229" i="20" s="1"/>
  <c r="M3768" i="20"/>
  <c r="N3768" i="20" s="1"/>
  <c r="M3769" i="20"/>
  <c r="N3769" i="20" s="1"/>
  <c r="M230" i="20"/>
  <c r="N230" i="20" s="1"/>
  <c r="M2810" i="20"/>
  <c r="N2810" i="20" s="1"/>
  <c r="M3770" i="20"/>
  <c r="M4790" i="20"/>
  <c r="M3983" i="20"/>
  <c r="M231" i="20"/>
  <c r="N231" i="20" s="1"/>
  <c r="M3771" i="20"/>
  <c r="N3771" i="20" s="1"/>
  <c r="M2811" i="20"/>
  <c r="N2811" i="20" s="1"/>
  <c r="M3772" i="20"/>
  <c r="N3772" i="20" s="1"/>
  <c r="M3984" i="20"/>
  <c r="N3984" i="20" s="1"/>
  <c r="M4725" i="20"/>
  <c r="N4725" i="20" s="1"/>
  <c r="M3624" i="20"/>
  <c r="N3624" i="20" s="1"/>
  <c r="M3985" i="20"/>
  <c r="N3985" i="20" s="1"/>
  <c r="M5875" i="20"/>
  <c r="N5875" i="20" s="1"/>
  <c r="M3625" i="20"/>
  <c r="N3625" i="20" s="1"/>
  <c r="M137" i="20"/>
  <c r="N137" i="20" s="1"/>
  <c r="M5876" i="20"/>
  <c r="N5876" i="20" s="1"/>
  <c r="M3542" i="20"/>
  <c r="N3542" i="20" s="1"/>
  <c r="M2884" i="20"/>
  <c r="N2884" i="20" s="1"/>
  <c r="M3963" i="20"/>
  <c r="N3963" i="20" s="1"/>
  <c r="M2885" i="20"/>
  <c r="N2885" i="20" s="1"/>
  <c r="M63" i="20"/>
  <c r="N63" i="20" s="1"/>
  <c r="M7574" i="20"/>
  <c r="N7574" i="20" s="1"/>
  <c r="M64" i="20"/>
  <c r="N64" i="20" s="1"/>
  <c r="M7575" i="20"/>
  <c r="M4602" i="20"/>
  <c r="M65" i="20"/>
  <c r="M1335" i="20"/>
  <c r="M7576" i="20"/>
  <c r="M66" i="20"/>
  <c r="N66" i="20" s="1"/>
  <c r="M7585" i="20"/>
  <c r="N7585" i="20" s="1"/>
  <c r="M7586" i="20"/>
  <c r="N7586" i="20" s="1"/>
  <c r="M167" i="20"/>
  <c r="N167" i="20" s="1"/>
  <c r="M7577" i="20"/>
  <c r="N7577" i="20" s="1"/>
  <c r="M5651" i="20"/>
  <c r="N5651" i="20" s="1"/>
  <c r="M138" i="20"/>
  <c r="N138" i="20" s="1"/>
  <c r="M168" i="20"/>
  <c r="M731" i="20"/>
  <c r="N731" i="20" s="1"/>
  <c r="M5619" i="20"/>
  <c r="N5619" i="20" s="1"/>
  <c r="M732" i="20"/>
  <c r="N732" i="20" s="1"/>
  <c r="M3221" i="20"/>
  <c r="N3221" i="20" s="1"/>
  <c r="M7587" i="20"/>
  <c r="N7587" i="20" s="1"/>
  <c r="M7837" i="20"/>
  <c r="N7837" i="20" s="1"/>
  <c r="M6121" i="20"/>
  <c r="N6121" i="20" s="1"/>
  <c r="M6122" i="20"/>
  <c r="N6122" i="20" s="1"/>
  <c r="M3222" i="20"/>
  <c r="N3222" i="20" s="1"/>
  <c r="M4964" i="20"/>
  <c r="M4965" i="20"/>
  <c r="M5620" i="20"/>
  <c r="M6578" i="20"/>
  <c r="N6578" i="20" s="1"/>
  <c r="M2838" i="20"/>
  <c r="M925" i="20"/>
  <c r="N925" i="20" s="1"/>
  <c r="M6674" i="20"/>
  <c r="N6674" i="20" s="1"/>
  <c r="M2839" i="20"/>
  <c r="N2839" i="20" s="1"/>
  <c r="M6766" i="20"/>
  <c r="N6766" i="20" s="1"/>
  <c r="M6579" i="20"/>
  <c r="N6579" i="20" s="1"/>
  <c r="M6675" i="20"/>
  <c r="N6675" i="20" s="1"/>
  <c r="M6676" i="20"/>
  <c r="N6676" i="20" s="1"/>
  <c r="M6098" i="20"/>
  <c r="N6098" i="20" s="1"/>
  <c r="M4766" i="20"/>
  <c r="N4766" i="20" s="1"/>
  <c r="M7578" i="20"/>
  <c r="N7578" i="20" s="1"/>
  <c r="M6099" i="20"/>
  <c r="N6099" i="20" s="1"/>
  <c r="M4767" i="20"/>
  <c r="N4767" i="20" s="1"/>
  <c r="M1537" i="20"/>
  <c r="N1537" i="20" s="1"/>
  <c r="M1834" i="20"/>
  <c r="N1834" i="20" s="1"/>
  <c r="M1538" i="20"/>
  <c r="N1538" i="20" s="1"/>
  <c r="M1366" i="20"/>
  <c r="N1366" i="20" s="1"/>
  <c r="M6280" i="20"/>
  <c r="N6280" i="20" s="1"/>
  <c r="M5304" i="20"/>
  <c r="M1539" i="20"/>
  <c r="M6281" i="20"/>
  <c r="M1367" i="20"/>
  <c r="N1367" i="20" s="1"/>
  <c r="M1540" i="20"/>
  <c r="N1540" i="20" s="1"/>
  <c r="M6546" i="20"/>
  <c r="N6546" i="20" s="1"/>
  <c r="M6282" i="20"/>
  <c r="N6282" i="20" s="1"/>
  <c r="M6283" i="20"/>
  <c r="N6283" i="20" s="1"/>
  <c r="M4115" i="20"/>
  <c r="N4115" i="20" s="1"/>
  <c r="M4116" i="20"/>
  <c r="N4116" i="20" s="1"/>
  <c r="M1368" i="20"/>
  <c r="N1368" i="20" s="1"/>
  <c r="M1966" i="20"/>
  <c r="N1966" i="20" s="1"/>
  <c r="M371" i="20"/>
  <c r="N371" i="20" s="1"/>
  <c r="M4117" i="20"/>
  <c r="N4117" i="20" s="1"/>
  <c r="M1967" i="20"/>
  <c r="N1967" i="20" s="1"/>
  <c r="M1369" i="20"/>
  <c r="N1369" i="20" s="1"/>
  <c r="M4118" i="20"/>
  <c r="N4118" i="20" s="1"/>
  <c r="M4119" i="20"/>
  <c r="N4119" i="20" s="1"/>
  <c r="M7697" i="20"/>
  <c r="N7697" i="20" s="1"/>
  <c r="M986" i="20"/>
  <c r="N986" i="20" s="1"/>
  <c r="M1956" i="20"/>
  <c r="N1956" i="20" s="1"/>
  <c r="M1957" i="20"/>
  <c r="N1957" i="20" s="1"/>
  <c r="M1958" i="20"/>
  <c r="M4410" i="20"/>
  <c r="M4411" i="20"/>
  <c r="M4412" i="20"/>
  <c r="N4412" i="20" s="1"/>
  <c r="M4413" i="20"/>
  <c r="M409" i="20"/>
  <c r="N409" i="20" s="1"/>
  <c r="M4414" i="20"/>
  <c r="N4414" i="20" s="1"/>
  <c r="M5867" i="20"/>
  <c r="N5867" i="20" s="1"/>
  <c r="M5868" i="20"/>
  <c r="N5868" i="20" s="1"/>
  <c r="M7167" i="20"/>
  <c r="N7167" i="20" s="1"/>
  <c r="M5869" i="20"/>
  <c r="N5869" i="20" s="1"/>
  <c r="M5870" i="20"/>
  <c r="N5870" i="20" s="1"/>
  <c r="M7747" i="20"/>
  <c r="N7747" i="20" s="1"/>
  <c r="M7748" i="20"/>
  <c r="N7748" i="20" s="1"/>
  <c r="M1198" i="20"/>
  <c r="N1198" i="20" s="1"/>
  <c r="M1199" i="20"/>
  <c r="N1199" i="20" s="1"/>
  <c r="M1200" i="20"/>
  <c r="N1200" i="20" s="1"/>
  <c r="M1201" i="20"/>
  <c r="N1201" i="20" s="1"/>
  <c r="M1202" i="20"/>
  <c r="N1202" i="20" s="1"/>
  <c r="M1203" i="20"/>
  <c r="N1203" i="20" s="1"/>
  <c r="M1204" i="20"/>
  <c r="N1204" i="20" s="1"/>
  <c r="M999" i="20"/>
  <c r="N999" i="20" s="1"/>
  <c r="M1000" i="20"/>
  <c r="M782" i="20"/>
  <c r="M4932" i="20"/>
  <c r="M3804" i="20"/>
  <c r="M3805" i="20"/>
  <c r="M3806" i="20"/>
  <c r="N3806" i="20" s="1"/>
  <c r="M3807" i="20"/>
  <c r="M3808" i="20"/>
  <c r="N3808" i="20" s="1"/>
  <c r="M7458" i="20"/>
  <c r="N7458" i="20" s="1"/>
  <c r="M3809" i="20"/>
  <c r="N3809" i="20" s="1"/>
  <c r="M3810" i="20"/>
  <c r="N3810" i="20" s="1"/>
  <c r="M3811" i="20"/>
  <c r="N3811" i="20" s="1"/>
  <c r="M7459" i="20"/>
  <c r="N7459" i="20" s="1"/>
  <c r="M7460" i="20"/>
  <c r="N7460" i="20" s="1"/>
  <c r="M7461" i="20"/>
  <c r="N7461" i="20" s="1"/>
  <c r="M7462" i="20"/>
  <c r="N7462" i="20" s="1"/>
  <c r="M2594" i="20"/>
  <c r="N2594" i="20" s="1"/>
  <c r="M7292" i="20"/>
  <c r="N7292" i="20" s="1"/>
  <c r="M7248" i="20"/>
  <c r="N7248" i="20" s="1"/>
  <c r="M7249" i="20"/>
  <c r="N7249" i="20" s="1"/>
  <c r="M7250" i="20"/>
  <c r="N7250" i="20" s="1"/>
  <c r="M7251" i="20"/>
  <c r="N7251" i="20" s="1"/>
  <c r="M7252" i="20"/>
  <c r="M1392" i="20"/>
  <c r="M1393" i="20"/>
  <c r="N1393" i="20" s="1"/>
  <c r="M1394" i="20"/>
  <c r="M6064" i="20"/>
  <c r="M1395" i="20"/>
  <c r="N1395" i="20" s="1"/>
  <c r="M1396" i="20"/>
  <c r="M6017" i="20"/>
  <c r="M3077" i="20"/>
  <c r="M2668" i="20"/>
  <c r="N2668" i="20" s="1"/>
  <c r="M2669" i="20"/>
  <c r="N2669" i="20" s="1"/>
  <c r="M6089" i="20"/>
  <c r="N6089" i="20" s="1"/>
  <c r="M2719" i="20"/>
  <c r="N2719" i="20" s="1"/>
  <c r="M2720" i="20"/>
  <c r="N2720" i="20" s="1"/>
  <c r="M2721" i="20"/>
  <c r="N2721" i="20" s="1"/>
  <c r="M2722" i="20"/>
  <c r="N2722" i="20" s="1"/>
  <c r="M2723" i="20"/>
  <c r="N2723" i="20" s="1"/>
  <c r="M1068" i="20"/>
  <c r="N1068" i="20" s="1"/>
  <c r="M1069" i="20"/>
  <c r="N1069" i="20" s="1"/>
  <c r="M1070" i="20"/>
  <c r="N1070" i="20" s="1"/>
  <c r="M1071" i="20"/>
  <c r="N1071" i="20" s="1"/>
  <c r="M349" i="20"/>
  <c r="N349" i="20" s="1"/>
  <c r="M7675" i="20"/>
  <c r="M1025" i="20"/>
  <c r="N3330" i="20"/>
  <c r="N3331" i="20"/>
  <c r="N3332" i="20"/>
  <c r="N3333" i="20"/>
  <c r="N3334" i="20"/>
  <c r="N3295" i="20"/>
  <c r="N3296" i="20"/>
  <c r="N3297" i="20"/>
  <c r="N2445" i="20"/>
  <c r="N2446" i="20"/>
  <c r="N2625" i="20"/>
  <c r="N2253" i="20"/>
  <c r="N3400" i="20"/>
  <c r="N3401" i="20"/>
  <c r="N3728" i="20"/>
  <c r="N3729" i="20"/>
  <c r="N5395" i="20"/>
  <c r="N5396" i="20"/>
  <c r="N5397" i="20"/>
  <c r="N841" i="20"/>
  <c r="N1060" i="20"/>
  <c r="N5996" i="20"/>
  <c r="N7261" i="20"/>
  <c r="N2757" i="20"/>
  <c r="N2758" i="20"/>
  <c r="N2760" i="20"/>
  <c r="N1937" i="20"/>
  <c r="N1938" i="20"/>
  <c r="N1941" i="20"/>
  <c r="N935" i="20"/>
  <c r="N7220" i="20"/>
  <c r="N7222" i="20"/>
  <c r="N6045" i="20"/>
  <c r="N4301" i="20"/>
  <c r="N4302" i="20"/>
  <c r="N6080" i="20"/>
  <c r="N1654" i="20"/>
  <c r="N6388" i="20"/>
  <c r="N6882" i="20"/>
  <c r="N6883" i="20"/>
  <c r="N6778" i="20"/>
  <c r="N678" i="20"/>
  <c r="N679" i="20"/>
  <c r="N7860" i="20"/>
  <c r="N7861" i="20"/>
  <c r="N7862" i="20"/>
  <c r="N7863" i="20"/>
  <c r="N5515" i="20"/>
  <c r="N2151" i="20"/>
  <c r="N2154" i="20"/>
  <c r="N6110" i="20"/>
  <c r="N6405" i="20"/>
  <c r="N6406" i="20"/>
  <c r="N6408" i="20"/>
  <c r="N6409" i="20"/>
  <c r="N6410" i="20"/>
  <c r="N7264" i="20"/>
  <c r="N2781" i="20"/>
  <c r="N2782" i="20"/>
  <c r="N2783" i="20"/>
  <c r="N1091" i="20"/>
  <c r="N6714" i="20"/>
  <c r="N6716" i="20"/>
  <c r="N7465" i="20"/>
  <c r="N7466" i="20"/>
  <c r="N7678" i="20"/>
  <c r="N7679" i="20"/>
  <c r="N7375" i="20"/>
  <c r="N7376" i="20"/>
  <c r="N7377" i="20"/>
  <c r="N7379" i="20"/>
  <c r="N7380" i="20"/>
  <c r="N4143" i="20"/>
  <c r="N3174" i="20"/>
  <c r="N2203" i="20"/>
  <c r="N248" i="20"/>
  <c r="N5038" i="20"/>
  <c r="N7808" i="20"/>
  <c r="N7809" i="20"/>
  <c r="N7810" i="20"/>
  <c r="N5233" i="20"/>
  <c r="N5234" i="20"/>
  <c r="N4727" i="20"/>
  <c r="N4728" i="20"/>
  <c r="N4730" i="20"/>
  <c r="N420" i="20"/>
  <c r="N4415" i="20"/>
  <c r="N2053" i="20"/>
  <c r="N512" i="20"/>
  <c r="N513" i="20"/>
  <c r="N514" i="20"/>
  <c r="N4202" i="20"/>
  <c r="N4203" i="20"/>
  <c r="N4244" i="20"/>
  <c r="N6245" i="20"/>
  <c r="N6943" i="20"/>
  <c r="N6944" i="20"/>
  <c r="N6945" i="20"/>
  <c r="N6946" i="20"/>
  <c r="N6947" i="20"/>
  <c r="N6840" i="20"/>
  <c r="N6884" i="20"/>
  <c r="N6885" i="20"/>
  <c r="N6886" i="20"/>
  <c r="N6887" i="20"/>
  <c r="N6888" i="20"/>
  <c r="N2473" i="20"/>
  <c r="N2474" i="20"/>
  <c r="N2475" i="20"/>
  <c r="N7498" i="20"/>
  <c r="N233" i="20"/>
  <c r="N234" i="20"/>
  <c r="N235" i="20"/>
  <c r="N411" i="20"/>
  <c r="N2034" i="20"/>
  <c r="N3677" i="20"/>
  <c r="N4121" i="20"/>
  <c r="N698" i="20"/>
  <c r="N6390" i="20"/>
  <c r="N7357" i="20"/>
  <c r="N7358" i="20"/>
  <c r="N6130" i="20"/>
  <c r="N6602" i="20"/>
  <c r="N4907" i="20"/>
  <c r="N4908" i="20"/>
  <c r="N6435" i="20"/>
  <c r="N5402" i="20"/>
  <c r="N5403" i="20"/>
  <c r="N5446" i="20"/>
  <c r="N3814" i="20"/>
  <c r="N3815" i="20"/>
  <c r="N3936" i="20"/>
  <c r="N1689" i="20"/>
  <c r="N1690" i="20"/>
  <c r="N1691" i="20"/>
  <c r="N690" i="20"/>
  <c r="N691" i="20"/>
  <c r="N692" i="20"/>
  <c r="N3917" i="20"/>
  <c r="N3918" i="20"/>
  <c r="N3920" i="20"/>
  <c r="N213" i="20"/>
  <c r="N3841" i="20"/>
  <c r="N3842" i="20"/>
  <c r="N7133" i="20"/>
  <c r="N7134" i="20"/>
  <c r="N3364" i="20"/>
  <c r="N6702" i="20"/>
  <c r="N6163" i="20"/>
  <c r="N6164" i="20"/>
  <c r="N4157" i="20"/>
  <c r="N4158" i="20"/>
  <c r="N4159" i="20"/>
  <c r="N4160" i="20"/>
  <c r="N4161" i="20"/>
  <c r="N4162" i="20"/>
  <c r="N1518" i="20"/>
  <c r="N7531" i="20"/>
  <c r="N7532" i="20"/>
  <c r="N4619" i="20"/>
  <c r="N2959" i="20"/>
  <c r="N372" i="20"/>
  <c r="N373" i="20"/>
  <c r="N4266" i="20"/>
  <c r="N2156" i="20"/>
  <c r="N2157" i="20"/>
  <c r="N1048" i="20"/>
  <c r="N4895" i="20"/>
  <c r="N4897" i="20"/>
  <c r="N1288" i="20"/>
  <c r="N1291" i="20"/>
  <c r="N2258" i="20"/>
  <c r="N2259" i="20"/>
  <c r="N2260" i="20"/>
  <c r="N48" i="20"/>
  <c r="N49" i="20"/>
  <c r="N3700" i="20"/>
  <c r="N3088" i="20"/>
  <c r="N1231" i="20"/>
  <c r="N7406" i="20"/>
  <c r="N7407" i="20"/>
  <c r="N7408" i="20"/>
  <c r="N711" i="20"/>
  <c r="N712" i="20"/>
  <c r="N713" i="20"/>
  <c r="N714" i="20"/>
  <c r="N715" i="20"/>
  <c r="N3147" i="20"/>
  <c r="N5750" i="20"/>
  <c r="N2318" i="20"/>
  <c r="N2319" i="20"/>
  <c r="N6417" i="20"/>
  <c r="N5163" i="20"/>
  <c r="N1275" i="20"/>
  <c r="N1277" i="20"/>
  <c r="N1278" i="20"/>
  <c r="N1524" i="20"/>
  <c r="N2703" i="20"/>
  <c r="N4470" i="20"/>
  <c r="N4471" i="20"/>
  <c r="N628" i="20"/>
  <c r="N2358" i="20"/>
  <c r="N1813" i="20"/>
  <c r="N1814" i="20"/>
  <c r="N5367" i="20"/>
  <c r="N4773" i="20"/>
  <c r="N4327" i="20"/>
  <c r="N2454" i="20"/>
  <c r="N2812" i="20"/>
  <c r="N4369" i="20"/>
  <c r="N4370" i="20"/>
  <c r="N4373" i="20"/>
  <c r="N5961" i="20"/>
  <c r="N7588" i="20"/>
  <c r="N7396" i="20"/>
  <c r="N323" i="20"/>
  <c r="N324" i="20"/>
  <c r="N325" i="20"/>
  <c r="N326" i="20"/>
  <c r="N7869" i="20"/>
  <c r="N7871" i="20"/>
  <c r="N5150" i="20"/>
  <c r="N5151" i="20"/>
  <c r="N106" i="20"/>
  <c r="N107" i="20"/>
  <c r="N108" i="20"/>
  <c r="N111" i="20"/>
  <c r="N113" i="20"/>
  <c r="N1836" i="20"/>
  <c r="N4754" i="20"/>
  <c r="N1910" i="20"/>
  <c r="N4702" i="20"/>
  <c r="N4703" i="20"/>
  <c r="N4768" i="20"/>
  <c r="N4769" i="20"/>
  <c r="N7168" i="20"/>
  <c r="N6463" i="20"/>
  <c r="N6464" i="20"/>
  <c r="N5192" i="20"/>
  <c r="N770" i="20"/>
  <c r="N534" i="20"/>
  <c r="N3586" i="20"/>
  <c r="N7723" i="20"/>
  <c r="N1932" i="20"/>
  <c r="N3414" i="20"/>
  <c r="N5246" i="20"/>
  <c r="N5247" i="20"/>
  <c r="N5248" i="20"/>
  <c r="N5249" i="20"/>
  <c r="N5250" i="20"/>
  <c r="N4988" i="20"/>
  <c r="N6872" i="20"/>
  <c r="N6873" i="20"/>
  <c r="N2450" i="20"/>
  <c r="N2320" i="20"/>
  <c r="N7591" i="20"/>
  <c r="N1255" i="20"/>
  <c r="N7295" i="20"/>
  <c r="N7296" i="20"/>
  <c r="N7297" i="20"/>
  <c r="N4448" i="20"/>
  <c r="N4204" i="20"/>
  <c r="N2254" i="20"/>
  <c r="N5193" i="20"/>
  <c r="N5877" i="20"/>
  <c r="N5963" i="20"/>
  <c r="N6548" i="20"/>
  <c r="N4819" i="20"/>
  <c r="N3251" i="20"/>
  <c r="N3252" i="20"/>
  <c r="N3253" i="20"/>
  <c r="N460" i="20"/>
  <c r="N5833" i="20"/>
  <c r="N461" i="20"/>
  <c r="N4021" i="20"/>
  <c r="N4022" i="20"/>
  <c r="N4023" i="20"/>
  <c r="N4024" i="20"/>
  <c r="N4025" i="20"/>
  <c r="N5821" i="20"/>
  <c r="N2059" i="20"/>
  <c r="N6261" i="20"/>
  <c r="N1545" i="20"/>
  <c r="N5922" i="20"/>
  <c r="N2125" i="20"/>
  <c r="N5039" i="20"/>
  <c r="N4070" i="20"/>
  <c r="N4071" i="20"/>
  <c r="N4072" i="20"/>
  <c r="N4620" i="20"/>
  <c r="N5495" i="20"/>
  <c r="N3732" i="20"/>
  <c r="N3733" i="20"/>
  <c r="N6465" i="20"/>
  <c r="N5498" i="20"/>
  <c r="N3924" i="20"/>
  <c r="N6391" i="20"/>
  <c r="N2754" i="20"/>
  <c r="N7077" i="20"/>
  <c r="N7078" i="20"/>
  <c r="N1167" i="20"/>
  <c r="N1168" i="20"/>
  <c r="N1169" i="20"/>
  <c r="N7363" i="20"/>
  <c r="N7081" i="20"/>
  <c r="N7082" i="20"/>
  <c r="N3209" i="20"/>
  <c r="N7083" i="20"/>
  <c r="N2513" i="20"/>
  <c r="N3033" i="20"/>
  <c r="N1397" i="20"/>
  <c r="N565" i="20"/>
  <c r="N2761" i="20"/>
  <c r="N2762" i="20"/>
  <c r="N567" i="20"/>
  <c r="N5426" i="20"/>
  <c r="N5430" i="20"/>
  <c r="N2385" i="20"/>
  <c r="N2386" i="20"/>
  <c r="N2387" i="20"/>
  <c r="N5561" i="20"/>
  <c r="N3999" i="20"/>
  <c r="N5562" i="20"/>
  <c r="N2643" i="20"/>
  <c r="N2645" i="20"/>
  <c r="N749" i="20"/>
  <c r="N750" i="20"/>
  <c r="N680" i="20"/>
  <c r="N682" i="20"/>
  <c r="N842" i="20"/>
  <c r="N6222" i="20"/>
  <c r="N5631" i="20"/>
  <c r="N350" i="20"/>
  <c r="N3703" i="20"/>
  <c r="N7267" i="20"/>
  <c r="N7269" i="20"/>
  <c r="N938" i="20"/>
  <c r="N940" i="20"/>
  <c r="N2007" i="20"/>
  <c r="N4791" i="20"/>
  <c r="N5825" i="20"/>
  <c r="N5826" i="20"/>
  <c r="N6662" i="20"/>
  <c r="N6606" i="20"/>
  <c r="N1775" i="20"/>
  <c r="N1776" i="20"/>
  <c r="N1778" i="20"/>
  <c r="N6484" i="20"/>
  <c r="N7709" i="20"/>
  <c r="N2204" i="20"/>
  <c r="N2078" i="20"/>
  <c r="N2079" i="20"/>
  <c r="N2084" i="20"/>
  <c r="N1602" i="20"/>
  <c r="N2136" i="20"/>
  <c r="N7789" i="20"/>
  <c r="N2137" i="20"/>
  <c r="N5209" i="20"/>
  <c r="N977" i="20"/>
  <c r="N7381" i="20"/>
  <c r="N7383" i="20"/>
  <c r="N3065" i="20"/>
  <c r="N6216" i="20"/>
  <c r="N6217" i="20"/>
  <c r="N7384" i="20"/>
  <c r="N2008" i="20"/>
  <c r="N5625" i="20"/>
  <c r="N5626" i="20"/>
  <c r="N2009" i="20"/>
  <c r="N6505" i="20"/>
  <c r="N2350" i="20"/>
  <c r="N81" i="20"/>
  <c r="N5964" i="20"/>
  <c r="N82" i="20"/>
  <c r="N6328" i="20"/>
  <c r="N6329" i="20"/>
  <c r="N6001" i="20"/>
  <c r="N6330" i="20"/>
  <c r="N5327" i="20"/>
  <c r="N3628" i="20"/>
  <c r="N2103" i="20"/>
  <c r="N3469" i="20"/>
  <c r="N736" i="20"/>
  <c r="N3633" i="20"/>
  <c r="N434" i="20"/>
  <c r="N435" i="20"/>
  <c r="N2566" i="20"/>
  <c r="N436" i="20"/>
  <c r="N3034" i="20"/>
  <c r="N2567" i="20"/>
  <c r="N957" i="20"/>
  <c r="N6902" i="20"/>
  <c r="N2845" i="20"/>
  <c r="N2846" i="20"/>
  <c r="N6904" i="20"/>
  <c r="N1441" i="20"/>
  <c r="N6905" i="20"/>
  <c r="N2862" i="20"/>
  <c r="N7699" i="20"/>
  <c r="N6318" i="20"/>
  <c r="N7700" i="20"/>
  <c r="N3309" i="20"/>
  <c r="N6319" i="20"/>
  <c r="N4151" i="20"/>
  <c r="N3310" i="20"/>
  <c r="N660" i="20"/>
  <c r="N1077" i="20"/>
  <c r="N4933" i="20"/>
  <c r="N4934" i="20"/>
  <c r="N7326" i="20"/>
  <c r="N661" i="20"/>
  <c r="N484" i="20"/>
  <c r="N2626" i="20"/>
  <c r="N6734" i="20"/>
  <c r="N6735" i="20"/>
  <c r="N478" i="20"/>
  <c r="N7239" i="20"/>
  <c r="N516" i="20"/>
  <c r="N6744" i="20"/>
  <c r="N6523" i="20"/>
  <c r="N7565" i="20"/>
  <c r="N7566" i="20"/>
  <c r="N3635" i="20"/>
  <c r="N253" i="20"/>
  <c r="N254" i="20"/>
  <c r="N1675" i="20"/>
  <c r="N1676" i="20"/>
  <c r="N5289" i="20"/>
  <c r="N1677" i="20"/>
  <c r="N5290" i="20"/>
  <c r="N1678" i="20"/>
  <c r="N1136" i="20"/>
  <c r="N6918" i="20"/>
  <c r="N6919" i="20"/>
  <c r="N6920" i="20"/>
  <c r="N1138" i="20"/>
  <c r="N6921" i="20"/>
  <c r="N1125" i="20"/>
  <c r="N5066" i="20"/>
  <c r="N5112" i="20"/>
  <c r="N5113" i="20"/>
  <c r="N1349" i="20"/>
  <c r="N1350" i="20"/>
  <c r="N5114" i="20"/>
  <c r="N6267" i="20"/>
  <c r="N6269" i="20"/>
  <c r="N7537" i="20"/>
  <c r="N7538" i="20"/>
  <c r="N7540" i="20"/>
  <c r="N6393" i="20"/>
  <c r="N6394" i="20"/>
  <c r="N3298" i="20"/>
  <c r="N140" i="20"/>
  <c r="N141" i="20"/>
  <c r="N811" i="20"/>
  <c r="N1183" i="20"/>
  <c r="N1184" i="20"/>
  <c r="N1185" i="20"/>
  <c r="N6295" i="20"/>
  <c r="N6296" i="20"/>
  <c r="N5164" i="20"/>
  <c r="N4205" i="20"/>
  <c r="N6297" i="20"/>
  <c r="N6916" i="20"/>
  <c r="N3543" i="20"/>
  <c r="N3544" i="20"/>
  <c r="N752" i="20"/>
  <c r="N4578" i="20"/>
  <c r="N7155" i="20"/>
  <c r="N1803" i="20"/>
  <c r="N1805" i="20"/>
  <c r="N1806" i="20"/>
  <c r="N7765" i="20"/>
  <c r="N1807" i="20"/>
  <c r="N2964" i="20"/>
  <c r="N5541" i="20"/>
  <c r="N1809" i="20"/>
  <c r="N5542" i="20"/>
  <c r="N282" i="20"/>
  <c r="N3753" i="20"/>
  <c r="N285" i="20"/>
  <c r="N927" i="20"/>
  <c r="N3683" i="20"/>
  <c r="N4542" i="20"/>
  <c r="N928" i="20"/>
  <c r="N5349" i="20"/>
  <c r="N612" i="20"/>
  <c r="N5350" i="20"/>
  <c r="N5351" i="20"/>
  <c r="N7478" i="20"/>
  <c r="N5732" i="20"/>
  <c r="N3439" i="20"/>
  <c r="N5352" i="20"/>
  <c r="N7173" i="20"/>
  <c r="N6049" i="20"/>
  <c r="N6050" i="20"/>
  <c r="N3947" i="20"/>
  <c r="N4910" i="20"/>
  <c r="N6131" i="20"/>
  <c r="N4911" i="20"/>
  <c r="N2727" i="20"/>
  <c r="N4913" i="20"/>
  <c r="N6132" i="20"/>
  <c r="N5130" i="20"/>
  <c r="N6961" i="20"/>
  <c r="N6962" i="20"/>
  <c r="N6487" i="20"/>
  <c r="N4122" i="20"/>
  <c r="N7055" i="20"/>
  <c r="N6816" i="20"/>
  <c r="N7056" i="20"/>
  <c r="N7057" i="20"/>
  <c r="N1873" i="20"/>
  <c r="N1874" i="20"/>
  <c r="N4126" i="20"/>
  <c r="N7058" i="20"/>
  <c r="N5268" i="20"/>
  <c r="N5132" i="20"/>
  <c r="N5305" i="20"/>
  <c r="N7593" i="20"/>
  <c r="N5306" i="20"/>
  <c r="N5307" i="20"/>
  <c r="N5308" i="20"/>
  <c r="N1002" i="20"/>
  <c r="N4308" i="20"/>
  <c r="N2280" i="20"/>
  <c r="N1003" i="20"/>
  <c r="N4309" i="20"/>
  <c r="N2281" i="20"/>
  <c r="N14" i="20"/>
  <c r="N15" i="20"/>
  <c r="N16" i="20"/>
  <c r="N1711" i="20"/>
  <c r="N1640" i="20"/>
  <c r="N6178" i="20"/>
  <c r="N3367" i="20"/>
  <c r="N3368" i="20"/>
  <c r="N3369" i="20"/>
  <c r="N5004" i="20"/>
  <c r="N3370" i="20"/>
  <c r="N6182" i="20"/>
  <c r="N1406" i="20"/>
  <c r="N1660" i="20"/>
  <c r="N2158" i="20"/>
  <c r="N5026" i="20"/>
  <c r="N2160" i="20"/>
  <c r="N1661" i="20"/>
  <c r="N7429" i="20"/>
  <c r="N2162" i="20"/>
  <c r="N7430" i="20"/>
  <c r="N5094" i="20"/>
  <c r="N7411" i="20"/>
  <c r="N2795" i="20"/>
  <c r="N2529" i="20"/>
  <c r="N2530" i="20"/>
  <c r="N6664" i="20"/>
  <c r="N53" i="20"/>
  <c r="N1093" i="20"/>
  <c r="N4054" i="20"/>
  <c r="N2858" i="20"/>
  <c r="N1028" i="20"/>
  <c r="N1736" i="20"/>
  <c r="N1620" i="20"/>
  <c r="N6648" i="20"/>
  <c r="N1737" i="20"/>
  <c r="N1030" i="20"/>
  <c r="N6447" i="20"/>
  <c r="N1206" i="20"/>
  <c r="N3175" i="20"/>
  <c r="N1566" i="20"/>
  <c r="N3598" i="20"/>
  <c r="N6448" i="20"/>
  <c r="N2436" i="20"/>
  <c r="N6977" i="20"/>
  <c r="N6978" i="20"/>
  <c r="N3119" i="20"/>
  <c r="N4280" i="20"/>
  <c r="N6979" i="20"/>
  <c r="N6031" i="20"/>
  <c r="N3336" i="20"/>
  <c r="N5574" i="20"/>
  <c r="N7137" i="20"/>
  <c r="N2805" i="20"/>
  <c r="N3534" i="20"/>
  <c r="N5575" i="20"/>
  <c r="N7138" i="20"/>
  <c r="N1943" i="20"/>
  <c r="N195" i="20"/>
  <c r="N2689" i="20"/>
  <c r="N1470" i="20"/>
  <c r="N4267" i="20"/>
  <c r="N5834" i="20"/>
  <c r="N1235" i="20"/>
  <c r="N1236" i="20"/>
  <c r="N6116" i="20"/>
  <c r="N7413" i="20"/>
  <c r="N6069" i="20"/>
  <c r="N1840" i="20"/>
  <c r="N4325" i="20"/>
  <c r="N7489" i="20"/>
  <c r="N6070" i="20"/>
  <c r="N6073" i="20"/>
  <c r="N5342" i="20"/>
  <c r="N161" i="20"/>
  <c r="N5595" i="20"/>
  <c r="N3272" i="20"/>
  <c r="N3273" i="20"/>
  <c r="N3522" i="20"/>
  <c r="N3274" i="20"/>
  <c r="N5374" i="20"/>
  <c r="N6148" i="20"/>
  <c r="N7838" i="20"/>
  <c r="N3646" i="20"/>
  <c r="N4472" i="20"/>
  <c r="N4473" i="20"/>
  <c r="N3189" i="20"/>
  <c r="N3237" i="20"/>
  <c r="N1370" i="20"/>
  <c r="N988" i="20"/>
  <c r="N3782" i="20"/>
  <c r="N1341" i="20"/>
  <c r="N6082" i="20"/>
  <c r="N4512" i="20"/>
  <c r="N7338" i="20"/>
  <c r="N4513" i="20"/>
  <c r="N7740" i="20"/>
  <c r="N7313" i="20"/>
  <c r="N6092" i="20"/>
  <c r="N802" i="20"/>
  <c r="N1525" i="20"/>
  <c r="N1526" i="20"/>
  <c r="N1724" i="20"/>
  <c r="N3210" i="20"/>
  <c r="N4224" i="20"/>
  <c r="N818" i="20"/>
  <c r="N6153" i="20"/>
  <c r="N1020" i="20"/>
  <c r="N1329" i="20"/>
  <c r="N2670" i="20"/>
  <c r="N1358" i="20"/>
  <c r="N1359" i="20"/>
  <c r="N1960" i="20"/>
  <c r="N2463" i="20"/>
  <c r="N3967" i="20"/>
  <c r="N3968" i="20"/>
  <c r="N3969" i="20"/>
  <c r="N4670" i="20"/>
  <c r="N7877" i="20"/>
  <c r="N2" i="20"/>
  <c r="N2042" i="20"/>
  <c r="N4655" i="20"/>
  <c r="N4390" i="20"/>
  <c r="N4391" i="20"/>
  <c r="N4392" i="20"/>
  <c r="N2886" i="20"/>
  <c r="N2887" i="20"/>
  <c r="N5883" i="20"/>
  <c r="N5884" i="20"/>
  <c r="N5885" i="20"/>
  <c r="N4716" i="20"/>
  <c r="N5887" i="20"/>
  <c r="N5888" i="20"/>
  <c r="N5406" i="20"/>
  <c r="N6002" i="20"/>
  <c r="N1380" i="20"/>
  <c r="N4803" i="20"/>
  <c r="N771" i="20"/>
  <c r="N1702" i="20"/>
  <c r="N4375" i="20"/>
  <c r="N7223" i="20"/>
  <c r="N3820" i="20"/>
  <c r="N4885" i="20"/>
  <c r="N3607" i="20"/>
  <c r="N5656" i="20"/>
  <c r="N536" i="20"/>
  <c r="N7000" i="20"/>
  <c r="N395" i="20"/>
  <c r="N7031" i="20"/>
  <c r="N5040" i="20"/>
  <c r="N2299" i="20"/>
  <c r="N3460" i="20"/>
  <c r="N392" i="20"/>
  <c r="N275" i="20"/>
  <c r="N5643" i="20"/>
  <c r="N7894" i="20"/>
  <c r="N7161" i="20"/>
  <c r="N7755" i="20"/>
  <c r="N7756" i="20"/>
  <c r="N4186" i="20"/>
  <c r="N3230" i="20"/>
  <c r="N2023" i="20"/>
  <c r="N856" i="20"/>
  <c r="N2206" i="20"/>
  <c r="N40" i="20"/>
  <c r="N545" i="20"/>
  <c r="N6506" i="20"/>
  <c r="N7272" i="20"/>
  <c r="N933" i="20"/>
  <c r="N1741" i="20"/>
  <c r="N4849" i="20"/>
  <c r="N1742" i="20"/>
  <c r="N6137" i="20"/>
  <c r="N1257" i="20"/>
  <c r="N1462" i="20"/>
  <c r="N2764" i="20"/>
  <c r="N475" i="20"/>
  <c r="N2401" i="20"/>
  <c r="N1140" i="20"/>
  <c r="N3925" i="20"/>
  <c r="N3339" i="20"/>
  <c r="N6367" i="20"/>
  <c r="N396" i="20"/>
  <c r="N6376" i="20"/>
  <c r="N6864" i="20"/>
  <c r="N7895" i="20"/>
  <c r="N7490" i="20"/>
  <c r="N520" i="20"/>
  <c r="N4806" i="20"/>
  <c r="N7873" i="20"/>
  <c r="N4731" i="20"/>
  <c r="N4732" i="20"/>
  <c r="N2062" i="20"/>
  <c r="N4733" i="20"/>
  <c r="N4209" i="20"/>
  <c r="N1336" i="20"/>
  <c r="N1337" i="20"/>
  <c r="N1338" i="20"/>
  <c r="N1339" i="20"/>
  <c r="N1258" i="20"/>
  <c r="N1915" i="20"/>
  <c r="N2516" i="20"/>
  <c r="N4579" i="20"/>
  <c r="N2541" i="20"/>
  <c r="N3341" i="20"/>
  <c r="N6169" i="20"/>
  <c r="N3735" i="20"/>
  <c r="N397" i="20"/>
  <c r="N3736" i="20"/>
  <c r="N7227" i="20"/>
  <c r="N2323" i="20"/>
  <c r="N4337" i="20"/>
  <c r="N4450" i="20"/>
  <c r="N3737" i="20"/>
  <c r="N3667" i="20"/>
  <c r="N3668" i="20"/>
  <c r="N2766" i="20"/>
  <c r="N5226" i="20"/>
  <c r="N2605" i="20"/>
  <c r="N2899" i="20"/>
  <c r="N2900" i="20"/>
  <c r="N6006" i="20"/>
  <c r="N3115" i="20"/>
  <c r="N6451" i="20"/>
  <c r="N239" i="20"/>
  <c r="N895" i="20"/>
  <c r="N3342" i="20"/>
  <c r="N1993" i="20"/>
  <c r="N3275" i="20"/>
  <c r="N7298" i="20"/>
  <c r="N7299" i="20"/>
  <c r="N7301" i="20"/>
  <c r="N7302" i="20"/>
  <c r="N7594" i="20"/>
  <c r="N858" i="20"/>
  <c r="N3832" i="20"/>
  <c r="N3833" i="20"/>
  <c r="N3403" i="20"/>
  <c r="N399" i="20"/>
  <c r="N664" i="20"/>
  <c r="N5042" i="20"/>
  <c r="N5043" i="20"/>
  <c r="N7471" i="20"/>
  <c r="N6066" i="20"/>
  <c r="N6474" i="20"/>
  <c r="N6475" i="20"/>
  <c r="N6476" i="20"/>
  <c r="N7525" i="20"/>
  <c r="N1820" i="20"/>
  <c r="N305" i="20"/>
  <c r="N83" i="20"/>
  <c r="N5252" i="20"/>
  <c r="N5254" i="20"/>
  <c r="N5256" i="20"/>
  <c r="N2870" i="20"/>
  <c r="N2993" i="20"/>
  <c r="N2994" i="20"/>
  <c r="N2995" i="20"/>
  <c r="N2996" i="20"/>
  <c r="N41" i="20"/>
  <c r="N1213" i="20"/>
  <c r="N964" i="20"/>
  <c r="N4889" i="20"/>
  <c r="N965" i="20"/>
  <c r="N6630" i="20"/>
  <c r="N6633" i="20"/>
  <c r="N4992" i="20"/>
  <c r="N1260" i="20"/>
  <c r="N4360" i="20"/>
  <c r="N4211" i="20"/>
  <c r="N4792" i="20"/>
  <c r="N5045" i="20"/>
  <c r="N1181" i="20"/>
  <c r="N4624" i="20"/>
  <c r="N5926" i="20"/>
  <c r="N3630" i="20"/>
  <c r="N6907" i="20"/>
  <c r="N2420" i="20"/>
  <c r="N2421" i="20"/>
  <c r="N4035" i="20"/>
  <c r="N400" i="20"/>
  <c r="N896" i="20"/>
  <c r="N2767" i="20"/>
  <c r="N1713" i="20"/>
  <c r="N5376" i="20"/>
  <c r="N7140" i="20"/>
  <c r="N7141" i="20"/>
  <c r="N5119" i="20"/>
  <c r="N7482" i="20"/>
  <c r="N2498" i="20"/>
  <c r="N2499" i="20"/>
  <c r="N2500" i="20"/>
  <c r="N3862" i="20"/>
  <c r="N3198" i="20"/>
  <c r="N3199" i="20"/>
  <c r="N2353" i="20"/>
  <c r="N258" i="20"/>
  <c r="N259" i="20"/>
  <c r="N978" i="20"/>
  <c r="N5228" i="20"/>
  <c r="N3928" i="20"/>
  <c r="N2325" i="20"/>
  <c r="N5368" i="20"/>
  <c r="N6051" i="20"/>
  <c r="N7340" i="20"/>
  <c r="N613" i="20"/>
  <c r="N4901" i="20"/>
  <c r="N5177" i="20"/>
  <c r="N614" i="20"/>
  <c r="N4452" i="20"/>
  <c r="N1648" i="20"/>
  <c r="N119" i="20"/>
  <c r="N120" i="20"/>
  <c r="N121" i="20"/>
  <c r="N7495" i="20"/>
  <c r="N5432" i="20"/>
  <c r="N5433" i="20"/>
  <c r="N5434" i="20"/>
  <c r="N847" i="20"/>
  <c r="N6218" i="20"/>
  <c r="N2391" i="20"/>
  <c r="N5502" i="20"/>
  <c r="N5503" i="20"/>
  <c r="N5633" i="20"/>
  <c r="N4003" i="20"/>
  <c r="N4006" i="20"/>
  <c r="N4007" i="20"/>
  <c r="N848" i="20"/>
  <c r="N850" i="20"/>
  <c r="N851" i="20"/>
  <c r="N2948" i="20"/>
  <c r="N7204" i="20"/>
  <c r="N7205" i="20"/>
  <c r="N7206" i="20"/>
  <c r="N7208" i="20"/>
  <c r="N180" i="20"/>
  <c r="N775" i="20"/>
  <c r="N776" i="20"/>
  <c r="N181" i="20"/>
  <c r="N629" i="20"/>
  <c r="N4656" i="20"/>
  <c r="N2282" i="20"/>
  <c r="N4657" i="20"/>
  <c r="N2283" i="20"/>
  <c r="N2284" i="20"/>
  <c r="N4658" i="20"/>
  <c r="N2285" i="20"/>
  <c r="N1878" i="20"/>
  <c r="N5354" i="20"/>
  <c r="N1821" i="20"/>
  <c r="N7711" i="20"/>
  <c r="N5355" i="20"/>
  <c r="N142" i="20"/>
  <c r="N2817" i="20"/>
  <c r="N2818" i="20"/>
  <c r="N2819" i="20"/>
  <c r="N481" i="20"/>
  <c r="N3479" i="20"/>
  <c r="N2676" i="20"/>
  <c r="N2139" i="20"/>
  <c r="N2677" i="20"/>
  <c r="N2140" i="20"/>
  <c r="N2678" i="20"/>
  <c r="N2679" i="20"/>
  <c r="N6198" i="20"/>
  <c r="N4947" i="20"/>
  <c r="N6199" i="20"/>
  <c r="N5388" i="20"/>
  <c r="N1725" i="20"/>
  <c r="N1767" i="20"/>
  <c r="N4607" i="20"/>
  <c r="N4047" i="20"/>
  <c r="N4048" i="20"/>
  <c r="N2208" i="20"/>
  <c r="N4049" i="20"/>
  <c r="N2209" i="20"/>
  <c r="N2646" i="20"/>
  <c r="N2212" i="20"/>
  <c r="N2438" i="20"/>
  <c r="N3135" i="20"/>
  <c r="N3136" i="20"/>
  <c r="N1479" i="20"/>
  <c r="N3241" i="20"/>
  <c r="N1480" i="20"/>
  <c r="N149" i="20"/>
  <c r="N2971" i="20"/>
  <c r="N646" i="20"/>
  <c r="N7881" i="20"/>
  <c r="N7882" i="20"/>
  <c r="N5089" i="20"/>
  <c r="N2215" i="20"/>
  <c r="N2973" i="20"/>
  <c r="N2216" i="20"/>
  <c r="N3190" i="20"/>
  <c r="N6075" i="20"/>
  <c r="N7386" i="20"/>
  <c r="N6772" i="20"/>
  <c r="N568" i="20"/>
  <c r="N6773" i="20"/>
  <c r="N7387" i="20"/>
  <c r="N569" i="20"/>
  <c r="N6774" i="20"/>
  <c r="N570" i="20"/>
  <c r="N5672" i="20"/>
  <c r="N42" i="20"/>
  <c r="N6219" i="20"/>
  <c r="N1731" i="20"/>
  <c r="N2552" i="20"/>
  <c r="N7685" i="20"/>
  <c r="N7686" i="20"/>
  <c r="N3951" i="20"/>
  <c r="N3952" i="20"/>
  <c r="N3953" i="20"/>
  <c r="N6336" i="20"/>
  <c r="N5135" i="20"/>
  <c r="N3571" i="20"/>
  <c r="N7046" i="20"/>
  <c r="N490" i="20"/>
  <c r="N1079" i="20"/>
  <c r="N6511" i="20"/>
  <c r="N1080" i="20"/>
  <c r="N4432" i="20"/>
  <c r="N5067" i="20"/>
  <c r="N4433" i="20"/>
  <c r="N4434" i="20"/>
  <c r="N2163" i="20"/>
  <c r="N4687" i="20"/>
  <c r="N4093" i="20"/>
  <c r="N7483" i="20"/>
  <c r="N1097" i="20"/>
  <c r="N7646" i="20"/>
  <c r="N5330" i="20"/>
  <c r="N7774" i="20"/>
  <c r="N7648" i="20"/>
  <c r="N7649" i="20"/>
  <c r="N1447" i="20"/>
  <c r="N7650" i="20"/>
  <c r="N5011" i="20"/>
  <c r="N7659" i="20"/>
  <c r="N5012" i="20"/>
  <c r="N7660" i="20"/>
  <c r="N1650" i="20"/>
  <c r="N7631" i="20"/>
  <c r="N3422" i="20"/>
  <c r="N2572" i="20"/>
  <c r="N3423" i="20"/>
  <c r="N3317" i="20"/>
  <c r="N3409" i="20"/>
  <c r="N2029" i="20"/>
  <c r="N7825" i="20"/>
  <c r="N2030" i="20"/>
  <c r="N2031" i="20"/>
  <c r="N4326" i="20"/>
  <c r="N1143" i="20"/>
  <c r="N1144" i="20"/>
  <c r="N4917" i="20"/>
  <c r="N4918" i="20"/>
  <c r="N6682" i="20"/>
  <c r="N6250" i="20"/>
  <c r="N1607" i="20"/>
  <c r="N1099" i="20"/>
  <c r="N6490" i="20"/>
  <c r="N1608" i="20"/>
  <c r="N1101" i="20"/>
  <c r="N2768" i="20"/>
  <c r="N199" i="20"/>
  <c r="N4919" i="20"/>
  <c r="N3685" i="20"/>
  <c r="N7034" i="20"/>
  <c r="N4477" i="20"/>
  <c r="N4478" i="20"/>
  <c r="N4479" i="20"/>
  <c r="N4346" i="20"/>
  <c r="N4347" i="20"/>
  <c r="N4348" i="20"/>
  <c r="N4350" i="20"/>
  <c r="N4257" i="20"/>
  <c r="N2091" i="20"/>
  <c r="N6271" i="20"/>
  <c r="N1427" i="20"/>
  <c r="N4258" i="20"/>
  <c r="N7472" i="20"/>
  <c r="N3075" i="20"/>
  <c r="N6595" i="20"/>
  <c r="N6183" i="20"/>
  <c r="N6155" i="20"/>
  <c r="N6156" i="20"/>
  <c r="N3549" i="20"/>
  <c r="N3551" i="20"/>
  <c r="N6397" i="20"/>
  <c r="N3552" i="20"/>
  <c r="N7365" i="20"/>
  <c r="N4551" i="20"/>
  <c r="N288" i="20"/>
  <c r="N289" i="20"/>
  <c r="N98" i="20"/>
  <c r="N3431" i="20"/>
  <c r="N1310" i="20"/>
  <c r="N7612" i="20"/>
  <c r="N5980" i="20"/>
  <c r="N7613" i="20"/>
  <c r="N5982" i="20"/>
  <c r="N5983" i="20"/>
  <c r="N5984" i="20"/>
  <c r="N1448" i="20"/>
  <c r="N339" i="20"/>
  <c r="N1024" i="20"/>
  <c r="N693" i="20"/>
  <c r="N3908" i="20"/>
  <c r="N7568" i="20"/>
  <c r="N5215" i="20"/>
  <c r="N4170" i="20"/>
  <c r="N2697" i="20"/>
  <c r="N4171" i="20"/>
  <c r="N5662" i="20"/>
  <c r="N22" i="20"/>
  <c r="N74" i="20"/>
  <c r="N75" i="20"/>
  <c r="N76" i="20"/>
  <c r="N6805" i="20"/>
  <c r="N3706" i="20"/>
  <c r="N3707" i="20"/>
  <c r="N3708" i="20"/>
  <c r="N1473" i="20"/>
  <c r="N3709" i="20"/>
  <c r="N4313" i="20"/>
  <c r="N4568" i="20"/>
  <c r="N556" i="20"/>
  <c r="N3993" i="20"/>
  <c r="N4315" i="20"/>
  <c r="N379" i="20"/>
  <c r="N380" i="20"/>
  <c r="N6939" i="20"/>
  <c r="N5569" i="20"/>
  <c r="N4865" i="20"/>
  <c r="N5273" i="20"/>
  <c r="N4866" i="20"/>
  <c r="N5274" i="20"/>
  <c r="N5580" i="20"/>
  <c r="N6117" i="20"/>
  <c r="N6118" i="20"/>
  <c r="N216" i="20"/>
  <c r="N7418" i="20"/>
  <c r="N4399" i="20"/>
  <c r="N7241" i="20"/>
  <c r="N7419" i="20"/>
  <c r="N4401" i="20"/>
  <c r="N3276" i="20"/>
  <c r="N2363" i="20"/>
  <c r="N2411" i="20"/>
  <c r="N7059" i="20"/>
  <c r="N1624" i="20"/>
  <c r="N5378" i="20"/>
  <c r="N7846" i="20"/>
  <c r="N759" i="20"/>
  <c r="N5379" i="20"/>
  <c r="N7847" i="20"/>
  <c r="N1625" i="20"/>
  <c r="N3879" i="20"/>
  <c r="N125" i="20"/>
  <c r="N7156" i="20"/>
  <c r="N1222" i="20"/>
  <c r="N7157" i="20"/>
  <c r="N2802" i="20"/>
  <c r="N1240" i="20"/>
  <c r="N4904" i="20"/>
  <c r="N7731" i="20"/>
  <c r="N5871" i="20"/>
  <c r="N1052" i="20"/>
  <c r="N5758" i="20"/>
  <c r="N5835" i="20"/>
  <c r="N1486" i="20"/>
  <c r="N3343" i="20"/>
  <c r="N5759" i="20"/>
  <c r="N5598" i="20"/>
  <c r="N240" i="20"/>
  <c r="N3379" i="20"/>
  <c r="N504" i="20"/>
  <c r="N7579" i="20"/>
  <c r="N7580" i="20"/>
  <c r="N7581" i="20"/>
  <c r="N2466" i="20"/>
  <c r="N3619" i="20"/>
  <c r="N6022" i="20"/>
  <c r="N2301" i="20"/>
  <c r="N3213" i="20"/>
  <c r="N2302" i="20"/>
  <c r="N1529" i="20"/>
  <c r="N1383" i="20"/>
  <c r="N7287" i="20"/>
  <c r="N1362" i="20"/>
  <c r="N1532" i="20"/>
  <c r="N4104" i="20"/>
  <c r="N1363" i="20"/>
  <c r="N1463" i="20"/>
  <c r="N6379" i="20"/>
  <c r="N4108" i="20"/>
  <c r="N1365" i="20"/>
  <c r="N1962" i="20"/>
  <c r="N3591" i="20"/>
  <c r="N5614" i="20"/>
  <c r="N6544" i="20"/>
  <c r="N2880" i="20"/>
  <c r="N7545" i="20"/>
  <c r="N3783" i="20"/>
  <c r="N3784" i="20"/>
  <c r="N7546" i="20"/>
  <c r="N3785" i="20"/>
  <c r="N7547" i="20"/>
  <c r="N820" i="20"/>
  <c r="N3790" i="20"/>
  <c r="N5860" i="20"/>
  <c r="N443" i="20"/>
  <c r="N2888" i="20"/>
  <c r="N2889" i="20"/>
  <c r="N4672" i="20"/>
  <c r="N2311" i="20"/>
  <c r="N3320" i="20"/>
  <c r="N3822" i="20"/>
  <c r="N7757" i="20"/>
  <c r="N4190" i="20"/>
  <c r="N4191" i="20"/>
  <c r="N4192" i="20"/>
  <c r="N5448" i="20"/>
  <c r="N5399" i="20"/>
  <c r="N5400" i="20"/>
  <c r="N424" i="20"/>
  <c r="N5240" i="20"/>
  <c r="N2789" i="20"/>
  <c r="N1918" i="20"/>
  <c r="N1919" i="20"/>
  <c r="N1474" i="20"/>
  <c r="N6084" i="20"/>
  <c r="N2928" i="20"/>
  <c r="N1996" i="20"/>
  <c r="N367" i="20"/>
  <c r="N3847" i="20"/>
  <c r="N3848" i="20"/>
  <c r="N241" i="20"/>
  <c r="N797" i="20"/>
  <c r="N3631" i="20"/>
  <c r="N2590" i="20"/>
  <c r="N4173" i="20"/>
  <c r="N3463" i="20"/>
  <c r="N5793" i="20"/>
  <c r="N525" i="20"/>
  <c r="N2066" i="20"/>
  <c r="N3492" i="20"/>
  <c r="N3493" i="20"/>
  <c r="N3494" i="20"/>
  <c r="N3496" i="20"/>
  <c r="N3498" i="20"/>
  <c r="N3504" i="20"/>
  <c r="N6381" i="20"/>
  <c r="N331" i="20"/>
  <c r="N2907" i="20"/>
  <c r="N4274" i="20"/>
  <c r="N724" i="20"/>
  <c r="N6468" i="20"/>
  <c r="N3432" i="20"/>
  <c r="N6157" i="20"/>
  <c r="N4174" i="20"/>
  <c r="N1863" i="20"/>
  <c r="N7180" i="20"/>
  <c r="N7589" i="20"/>
  <c r="N7332" i="20"/>
  <c r="N5086" i="20"/>
  <c r="N6513" i="20"/>
  <c r="N4719" i="20"/>
  <c r="N4810" i="20"/>
  <c r="N1935" i="20"/>
  <c r="N4333" i="20"/>
  <c r="N6521" i="20"/>
  <c r="N2144" i="20"/>
  <c r="N2145" i="20"/>
  <c r="N2036" i="20"/>
  <c r="N5708" i="20"/>
  <c r="N1951" i="20"/>
  <c r="N6952" i="20"/>
  <c r="N6867" i="20"/>
  <c r="N6067" i="20"/>
  <c r="N993" i="20"/>
  <c r="N6455" i="20"/>
  <c r="N402" i="20"/>
  <c r="N1317" i="20"/>
  <c r="N5774" i="20"/>
  <c r="N204" i="20"/>
  <c r="N7814" i="20"/>
  <c r="N1129" i="20"/>
  <c r="N1372" i="20"/>
  <c r="N922" i="20"/>
  <c r="N4599" i="20"/>
  <c r="N6240" i="20"/>
  <c r="N1847" i="20"/>
  <c r="N540" i="20"/>
  <c r="N7006" i="20"/>
  <c r="N2235" i="20"/>
  <c r="N7089" i="20"/>
  <c r="N7090" i="20"/>
  <c r="N45" i="20"/>
  <c r="N482" i="20"/>
  <c r="N221" i="20"/>
  <c r="N243" i="20"/>
  <c r="N1355" i="20"/>
  <c r="N244" i="20"/>
  <c r="N6707" i="20"/>
  <c r="N6927" i="20"/>
  <c r="N5105" i="20"/>
  <c r="N1305" i="20"/>
  <c r="N5121" i="20"/>
  <c r="N6174" i="20"/>
  <c r="N103" i="20"/>
  <c r="N457" i="20"/>
  <c r="N7" i="20"/>
  <c r="N5297" i="20"/>
  <c r="N5298" i="20"/>
  <c r="N5276" i="20"/>
  <c r="N2533" i="20"/>
  <c r="N7687" i="20"/>
  <c r="N7815" i="20"/>
  <c r="N7758" i="20"/>
  <c r="N34" i="20"/>
  <c r="N1686" i="20"/>
  <c r="N1687" i="20"/>
  <c r="N1688" i="20"/>
  <c r="N1264" i="20"/>
  <c r="N4892" i="20"/>
  <c r="N1613" i="20"/>
  <c r="N4893" i="20"/>
  <c r="N1643" i="20"/>
  <c r="N7493" i="20"/>
  <c r="N5646" i="20"/>
  <c r="N6848" i="20"/>
  <c r="N6877" i="20"/>
  <c r="N3824" i="20"/>
  <c r="N3825" i="20"/>
  <c r="N3826" i="20"/>
  <c r="N3827" i="20"/>
  <c r="N5219" i="20"/>
  <c r="N1219" i="20"/>
  <c r="N1411" i="20"/>
  <c r="N1999" i="20"/>
  <c r="N7352" i="20"/>
  <c r="N3348" i="20"/>
  <c r="N4756" i="20"/>
  <c r="N4757" i="20"/>
  <c r="N884" i="20"/>
  <c r="N4277" i="20"/>
  <c r="N4569" i="20"/>
  <c r="N245" i="20"/>
  <c r="N3243" i="20"/>
  <c r="N5457" i="20"/>
  <c r="N5458" i="20"/>
  <c r="N5459" i="20"/>
  <c r="N5461" i="20"/>
  <c r="N7232" i="20"/>
  <c r="N6612" i="20"/>
  <c r="N529" i="20"/>
  <c r="N2069" i="20"/>
  <c r="N658" i="20"/>
  <c r="N5333" i="20"/>
  <c r="N5880" i="20"/>
  <c r="N7062" i="20"/>
  <c r="N6868" i="20"/>
  <c r="N6013" i="20"/>
  <c r="N5277" i="20"/>
  <c r="N3721" i="20"/>
  <c r="N3722" i="20"/>
  <c r="N7484" i="20"/>
  <c r="N2440" i="20"/>
  <c r="N6024" i="20"/>
  <c r="N541" i="20"/>
  <c r="N1106" i="20"/>
  <c r="N7496" i="20"/>
  <c r="N6953" i="20"/>
  <c r="N3593" i="20"/>
  <c r="N164" i="20"/>
  <c r="N1295" i="20"/>
  <c r="N2651" i="20"/>
  <c r="N2652" i="20"/>
  <c r="N3262" i="20"/>
  <c r="N3263" i="20"/>
  <c r="N3573" i="20"/>
  <c r="N3265" i="20"/>
  <c r="N2908" i="20"/>
  <c r="N5985" i="20"/>
  <c r="N5986" i="20"/>
  <c r="N5987" i="20"/>
  <c r="N5988" i="20"/>
  <c r="N5989" i="20"/>
  <c r="N5649" i="20"/>
  <c r="N5582" i="20"/>
  <c r="N4536" i="20"/>
  <c r="N3266" i="20"/>
  <c r="N4318" i="20"/>
  <c r="N127" i="20"/>
  <c r="N3863" i="20"/>
  <c r="N5693" i="20"/>
  <c r="N5695" i="20"/>
  <c r="N6036" i="20"/>
  <c r="N5529" i="20"/>
  <c r="N5530" i="20"/>
  <c r="N1899" i="20"/>
  <c r="N1900" i="20"/>
  <c r="N1901" i="20"/>
  <c r="N4363" i="20"/>
  <c r="N7887" i="20"/>
  <c r="N7888" i="20"/>
  <c r="N7876" i="20"/>
  <c r="N5467" i="20"/>
  <c r="N6231" i="20"/>
  <c r="N6233" i="20"/>
  <c r="N6776" i="20"/>
  <c r="N4641" i="20"/>
  <c r="N8" i="20"/>
  <c r="N9" i="20"/>
  <c r="N2246" i="20"/>
  <c r="N2247" i="20"/>
  <c r="N2393" i="20"/>
  <c r="N702" i="20"/>
  <c r="N5127" i="20"/>
  <c r="N264" i="20"/>
  <c r="N7274" i="20"/>
  <c r="N266" i="20"/>
  <c r="N7275" i="20"/>
  <c r="N7530" i="20"/>
  <c r="N3043" i="20"/>
  <c r="N979" i="20"/>
  <c r="N47" i="20"/>
  <c r="N5844" i="20"/>
  <c r="N3062" i="20"/>
  <c r="N6086" i="20"/>
  <c r="N5259" i="20"/>
  <c r="N5928" i="20"/>
  <c r="N4218" i="20"/>
  <c r="N4219" i="20"/>
  <c r="N4220" i="20"/>
  <c r="N5929" i="20"/>
  <c r="N5200" i="20"/>
  <c r="N3865" i="20"/>
  <c r="N3866" i="20"/>
  <c r="N7198" i="20"/>
  <c r="N4850" i="20"/>
  <c r="N4851" i="20"/>
  <c r="N4853" i="20"/>
  <c r="N4830" i="20"/>
  <c r="N4627" i="20"/>
  <c r="N3200" i="20"/>
  <c r="N3201" i="20"/>
  <c r="N3203" i="20"/>
  <c r="N2256" i="20"/>
  <c r="N2522" i="20"/>
  <c r="N4155" i="20"/>
  <c r="N2934" i="20"/>
  <c r="N6636" i="20"/>
  <c r="N3576" i="20"/>
  <c r="N6639" i="20"/>
  <c r="N966" i="20"/>
  <c r="N967" i="20"/>
  <c r="N969" i="20"/>
  <c r="N4458" i="20"/>
  <c r="N385" i="20"/>
  <c r="N7036" i="20"/>
  <c r="N7038" i="20"/>
  <c r="N1866" i="20"/>
  <c r="N1867" i="20"/>
  <c r="N2494" i="20"/>
  <c r="N6879" i="20"/>
  <c r="N1981" i="20"/>
  <c r="N5244" i="20"/>
  <c r="N2331" i="20"/>
  <c r="N407" i="20"/>
  <c r="N3518" i="20"/>
  <c r="N4815" i="20"/>
  <c r="N6686" i="20"/>
  <c r="N6687" i="20"/>
  <c r="N6688" i="20"/>
  <c r="N6690" i="20"/>
  <c r="N1155" i="20"/>
  <c r="N1156" i="20"/>
  <c r="N5723" i="20"/>
  <c r="N184" i="20"/>
  <c r="N5724" i="20"/>
  <c r="N4553" i="20"/>
  <c r="N4554" i="20"/>
  <c r="N4555" i="20"/>
  <c r="N4557" i="20"/>
  <c r="N4724" i="20"/>
  <c r="N6654" i="20"/>
  <c r="N3692" i="20"/>
  <c r="N3693" i="20"/>
  <c r="N6655" i="20"/>
  <c r="N4292" i="20"/>
  <c r="N4463" i="20"/>
  <c r="N4293" i="20"/>
  <c r="N631" i="20"/>
  <c r="N4294" i="20"/>
  <c r="N4295" i="20"/>
  <c r="N5389" i="20"/>
  <c r="N5778" i="20"/>
  <c r="N5299" i="20"/>
  <c r="N4269" i="20"/>
  <c r="N2128" i="20"/>
  <c r="N386" i="20"/>
  <c r="N4304" i="20"/>
  <c r="N2356" i="20"/>
  <c r="N1487" i="20"/>
  <c r="N1488" i="20"/>
  <c r="N2276" i="20"/>
  <c r="N1703" i="20"/>
  <c r="N2773" i="20"/>
  <c r="N2774" i="20"/>
  <c r="N2775" i="20"/>
  <c r="N6015" i="20"/>
  <c r="N2417" i="20"/>
  <c r="N2777" i="20"/>
  <c r="N6559" i="20"/>
  <c r="N7051" i="20"/>
  <c r="N6561" i="20"/>
  <c r="N1596" i="20"/>
  <c r="N2749" i="20"/>
  <c r="N315" i="20"/>
  <c r="N7024" i="20"/>
  <c r="N316" i="20"/>
  <c r="N317" i="20"/>
  <c r="N6337" i="20"/>
  <c r="N7213" i="20"/>
  <c r="N6340" i="20"/>
  <c r="N4436" i="20"/>
  <c r="N4438" i="20"/>
  <c r="N2169" i="20"/>
  <c r="N2170" i="20"/>
  <c r="N3139" i="20"/>
  <c r="N2314" i="20"/>
  <c r="N2171" i="20"/>
  <c r="N2738" i="20"/>
  <c r="N5973" i="20"/>
  <c r="N6112" i="20"/>
  <c r="N6724" i="20"/>
  <c r="N2636" i="20"/>
  <c r="N471" i="20"/>
  <c r="N7008" i="20"/>
  <c r="N2637" i="20"/>
  <c r="N2638" i="20"/>
  <c r="N3834" i="20"/>
  <c r="N2609" i="20"/>
  <c r="N6990" i="20"/>
  <c r="N7394" i="20"/>
  <c r="N2610" i="20"/>
  <c r="N6991" i="20"/>
  <c r="N2505" i="20"/>
  <c r="N1551" i="20"/>
  <c r="N4675" i="20"/>
  <c r="N4676" i="20"/>
  <c r="N6930" i="20"/>
  <c r="N6931" i="20"/>
  <c r="N4351" i="20"/>
  <c r="N4352" i="20"/>
  <c r="N6399" i="20"/>
  <c r="N6400" i="20"/>
  <c r="N6401" i="20"/>
  <c r="N6221" i="20"/>
  <c r="N2288" i="20"/>
  <c r="N1575" i="20"/>
  <c r="N3675" i="20"/>
  <c r="N3622" i="20"/>
  <c r="N3676" i="20"/>
  <c r="N1576" i="20"/>
  <c r="N1243" i="20"/>
  <c r="N7703" i="20"/>
  <c r="N7704" i="20"/>
  <c r="N1244" i="20"/>
  <c r="N5206" i="20"/>
  <c r="N1387" i="20"/>
  <c r="N7124" i="20"/>
  <c r="N1388" i="20"/>
  <c r="N7125" i="20"/>
  <c r="N1390" i="20"/>
  <c r="N5370" i="20"/>
  <c r="N1357" i="20"/>
  <c r="N494" i="20"/>
  <c r="N495" i="20"/>
  <c r="N5508" i="20"/>
  <c r="N6141" i="20"/>
  <c r="N5741" i="20"/>
  <c r="N4482" i="20"/>
  <c r="N4483" i="20"/>
  <c r="N6615" i="20"/>
  <c r="N2556" i="20"/>
  <c r="N5895" i="20"/>
  <c r="N5075" i="20"/>
  <c r="N5896" i="20"/>
  <c r="N2016" i="20"/>
  <c r="N7066" i="20"/>
  <c r="N3897" i="20"/>
  <c r="N2576" i="20"/>
  <c r="N2580" i="20"/>
  <c r="N295" i="20"/>
  <c r="N296" i="20"/>
  <c r="N2582" i="20"/>
  <c r="N2584" i="20"/>
  <c r="N6824" i="20"/>
  <c r="N7549" i="20"/>
  <c r="N1270" i="20"/>
  <c r="N1271" i="20"/>
  <c r="N6825" i="20"/>
  <c r="N1272" i="20"/>
  <c r="N7663" i="20"/>
  <c r="N7664" i="20"/>
  <c r="N7665" i="20"/>
  <c r="N6969" i="20"/>
  <c r="N7616" i="20"/>
  <c r="N1787" i="20"/>
  <c r="N5221" i="20"/>
  <c r="N1788" i="20"/>
  <c r="N5222" i="20"/>
  <c r="N2001" i="20"/>
  <c r="N4931" i="20"/>
  <c r="N5184" i="20"/>
  <c r="N3765" i="20"/>
  <c r="N3766" i="20"/>
  <c r="N1700" i="20"/>
  <c r="N3388" i="20"/>
  <c r="N1108" i="20"/>
  <c r="N3389" i="20"/>
  <c r="N4133" i="20"/>
  <c r="N1113" i="20"/>
  <c r="N333" i="20"/>
  <c r="N7571" i="20"/>
  <c r="N252" i="20"/>
  <c r="N4137" i="20"/>
  <c r="N743" i="20"/>
  <c r="N6493" i="20"/>
  <c r="N6304" i="20"/>
  <c r="N744" i="20"/>
  <c r="N62" i="20"/>
  <c r="N2346" i="20"/>
  <c r="N3020" i="20"/>
  <c r="N7899" i="20"/>
  <c r="N2347" i="20"/>
  <c r="N3021" i="20"/>
  <c r="N2348" i="20"/>
  <c r="N2074" i="20"/>
  <c r="N1008" i="20"/>
  <c r="N3641" i="20"/>
  <c r="N1009" i="20"/>
  <c r="N3643" i="20"/>
  <c r="N6671" i="20"/>
  <c r="N4407" i="20"/>
  <c r="N853" i="20"/>
  <c r="N4408" i="20"/>
  <c r="N4789" i="20"/>
  <c r="N3554" i="20"/>
  <c r="N2680" i="20"/>
  <c r="N3556" i="20"/>
  <c r="N3557" i="20"/>
  <c r="N2681" i="20"/>
  <c r="N3558" i="20"/>
  <c r="N2682" i="20"/>
  <c r="N673" i="20"/>
  <c r="N2683" i="20"/>
  <c r="N2853" i="20"/>
  <c r="N5585" i="20"/>
  <c r="N6597" i="20"/>
  <c r="N6598" i="20"/>
  <c r="N3623" i="20"/>
  <c r="N666" i="20"/>
  <c r="N3961" i="20"/>
  <c r="N4689" i="20"/>
  <c r="N3962" i="20"/>
  <c r="N5359" i="20"/>
  <c r="N5360" i="20"/>
  <c r="N5361" i="20"/>
  <c r="N4940" i="20"/>
  <c r="N548" i="20"/>
  <c r="N4694" i="20"/>
  <c r="N6711" i="20"/>
  <c r="N6712" i="20"/>
  <c r="N5814" i="20"/>
  <c r="N5815" i="20"/>
  <c r="N5816" i="20"/>
  <c r="N3410" i="20"/>
  <c r="N3411" i="20"/>
  <c r="N3177" i="20"/>
  <c r="N3649" i="20"/>
  <c r="N360" i="20"/>
  <c r="N3283" i="20"/>
  <c r="N3650" i="20"/>
  <c r="N361" i="20"/>
  <c r="N1629" i="20"/>
  <c r="N7427" i="20"/>
  <c r="N3358" i="20"/>
  <c r="N3359" i="20"/>
  <c r="N2882" i="20"/>
  <c r="N6241" i="20"/>
  <c r="N1954" i="20"/>
  <c r="N206" i="20"/>
  <c r="N808" i="20"/>
  <c r="N3710" i="20"/>
  <c r="N1591" i="20"/>
  <c r="N3323" i="20"/>
  <c r="N838" i="20"/>
  <c r="N6324" i="20"/>
  <c r="N760" i="20"/>
  <c r="N727" i="20"/>
  <c r="N7638" i="20"/>
  <c r="N7639" i="20"/>
  <c r="N7640" i="20"/>
  <c r="N730" i="20"/>
  <c r="N1475" i="20"/>
  <c r="N4870" i="20"/>
  <c r="N1476" i="20"/>
  <c r="N816" i="20"/>
  <c r="N620" i="20"/>
  <c r="N7829" i="20"/>
  <c r="N5278" i="20"/>
  <c r="N4095" i="20"/>
  <c r="N7734" i="20"/>
  <c r="N5762" i="20"/>
  <c r="N5763" i="20"/>
  <c r="N2809" i="20"/>
  <c r="N5795" i="20"/>
  <c r="N7842" i="20"/>
  <c r="N2936" i="20"/>
  <c r="N7843" i="20"/>
  <c r="N5602" i="20"/>
  <c r="N4524" i="20"/>
  <c r="N1931" i="20"/>
  <c r="N5603" i="20"/>
  <c r="N388" i="20"/>
  <c r="N389" i="20"/>
  <c r="N449" i="20"/>
  <c r="N5605" i="20"/>
  <c r="N165" i="20"/>
  <c r="N1533" i="20"/>
  <c r="N225" i="20"/>
  <c r="N5618" i="20"/>
  <c r="N226" i="20"/>
  <c r="N3883" i="20"/>
  <c r="N3884" i="20"/>
  <c r="N7184" i="20"/>
  <c r="N2799" i="20"/>
  <c r="N1053" i="20"/>
  <c r="N1054" i="20"/>
  <c r="N2469" i="20"/>
  <c r="N2892" i="20"/>
  <c r="N5862" i="20"/>
  <c r="N7166" i="20"/>
  <c r="N7291" i="20"/>
  <c r="N408" i="20"/>
  <c r="N1191" i="20"/>
  <c r="N4194" i="20"/>
  <c r="N4195" i="20"/>
  <c r="N4196" i="20"/>
  <c r="N3305" i="20"/>
  <c r="N4197" i="20"/>
  <c r="N2714" i="20"/>
  <c r="N7109" i="20"/>
  <c r="N7110" i="20"/>
  <c r="N7283" i="20"/>
  <c r="N3161" i="20"/>
  <c r="N3163" i="20"/>
  <c r="N3164" i="20"/>
  <c r="N3118" i="20"/>
  <c r="N6442" i="20"/>
  <c r="N5767" i="20"/>
  <c r="N5768" i="20"/>
  <c r="N334" i="20"/>
  <c r="N2177" i="20"/>
  <c r="N2189" i="20"/>
  <c r="N2193" i="20"/>
  <c r="N2195" i="20"/>
  <c r="N1614" i="20"/>
  <c r="N1615" i="20"/>
  <c r="N1616" i="20"/>
  <c r="N5630" i="20"/>
  <c r="N1453" i="20"/>
  <c r="N4981" i="20"/>
  <c r="N1936" i="20"/>
  <c r="N6757" i="20"/>
  <c r="N272" i="20"/>
  <c r="N6758" i="20"/>
  <c r="N7309" i="20"/>
  <c r="N7311" i="20"/>
  <c r="N607" i="20"/>
  <c r="N3405" i="20"/>
  <c r="N4628" i="20"/>
  <c r="N689" i="20"/>
  <c r="N5058" i="20"/>
  <c r="N5059" i="20"/>
  <c r="N5060" i="20"/>
  <c r="N2251" i="20"/>
  <c r="N5532" i="20"/>
  <c r="N5533" i="20"/>
  <c r="N6482" i="20"/>
  <c r="N6729" i="20"/>
  <c r="N6730" i="20"/>
  <c r="N6731" i="20"/>
  <c r="N6235" i="20"/>
  <c r="N6237" i="20"/>
  <c r="N6238" i="20"/>
  <c r="N3090" i="20"/>
  <c r="N6208" i="20"/>
  <c r="N3101" i="20"/>
  <c r="N6209" i="20"/>
  <c r="N1311" i="20"/>
  <c r="N5036" i="20"/>
  <c r="N7889" i="20"/>
  <c r="N5037" i="20"/>
  <c r="N7893" i="20"/>
  <c r="N2979" i="20"/>
  <c r="N2980" i="20"/>
  <c r="N2981" i="20"/>
  <c r="N5681" i="20"/>
  <c r="N4646" i="20"/>
  <c r="N4647" i="20"/>
  <c r="N4648" i="20"/>
  <c r="N4649" i="20"/>
  <c r="N6896" i="20"/>
  <c r="N4741" i="20"/>
  <c r="N2118" i="20"/>
  <c r="N4242" i="20"/>
  <c r="N4243" i="20"/>
  <c r="N6853" i="20"/>
  <c r="N5846" i="20"/>
  <c r="N5847" i="20"/>
  <c r="N654" i="20"/>
  <c r="N655" i="20"/>
  <c r="N5337" i="20"/>
  <c r="N1903" i="20"/>
  <c r="N1904" i="20"/>
  <c r="N1906" i="20"/>
  <c r="N3694" i="20"/>
  <c r="N3699" i="20"/>
  <c r="N951" i="20"/>
  <c r="N952" i="20"/>
  <c r="N953" i="20"/>
  <c r="N955" i="20"/>
  <c r="N2778" i="20"/>
  <c r="N3746" i="20"/>
  <c r="N189" i="20"/>
  <c r="N1495" i="20"/>
  <c r="N190" i="20"/>
  <c r="N971" i="20"/>
  <c r="N972" i="20"/>
  <c r="N973" i="20"/>
  <c r="N322" i="20"/>
  <c r="N4036" i="20"/>
  <c r="N2640" i="20"/>
  <c r="N6345" i="20"/>
  <c r="N4038" i="20"/>
  <c r="N2617" i="20"/>
  <c r="N4464" i="20"/>
  <c r="N5143" i="20"/>
  <c r="N7668" i="20"/>
  <c r="N6424" i="20"/>
  <c r="N2985" i="20"/>
  <c r="N6425" i="20"/>
  <c r="N7669" i="20"/>
  <c r="N7670" i="20"/>
  <c r="N6542" i="20"/>
  <c r="N5300" i="20"/>
  <c r="N5510" i="20"/>
  <c r="N2562" i="20"/>
  <c r="N1013" i="20"/>
  <c r="N2132" i="20"/>
  <c r="N1014" i="20"/>
  <c r="N6104" i="20"/>
  <c r="N4783" i="20"/>
  <c r="N1116" i="20"/>
  <c r="N1323" i="20"/>
  <c r="N1117" i="20"/>
  <c r="N1855" i="20"/>
  <c r="N659" i="20"/>
  <c r="N7485" i="20"/>
  <c r="N7486" i="20"/>
  <c r="N4835" i="20"/>
  <c r="N5784" i="20"/>
  <c r="N5785" i="20"/>
  <c r="N4300" i="20"/>
  <c r="N5463" i="20"/>
  <c r="N667" i="20"/>
  <c r="N668" i="20"/>
  <c r="N4697" i="20"/>
  <c r="N1580" i="20"/>
  <c r="N6062" i="20"/>
  <c r="N1581" i="20"/>
  <c r="N1582" i="20"/>
  <c r="N1583" i="20"/>
  <c r="N4856" i="20"/>
  <c r="N840" i="20"/>
  <c r="N4857" i="20"/>
  <c r="N2484" i="20"/>
  <c r="N2875" i="20"/>
  <c r="N3900" i="20"/>
  <c r="N3901" i="20"/>
  <c r="N3902" i="20"/>
  <c r="N1561" i="20"/>
  <c r="N2307" i="20"/>
  <c r="N3142" i="20"/>
  <c r="N3143" i="20"/>
  <c r="N1890" i="20"/>
  <c r="N6311" i="20"/>
  <c r="N6312" i="20"/>
  <c r="N2893" i="20"/>
  <c r="N6144" i="20"/>
  <c r="N2986" i="20"/>
  <c r="N3867" i="20"/>
  <c r="N5832" i="20"/>
  <c r="N3869" i="20"/>
  <c r="N5918" i="20"/>
  <c r="N5788" i="20"/>
  <c r="N7830" i="20"/>
  <c r="N3293" i="20"/>
  <c r="N7217" i="20"/>
  <c r="N5077" i="20"/>
  <c r="N7218" i="20"/>
  <c r="N7067" i="20"/>
  <c r="N5078" i="20"/>
  <c r="N4667" i="20"/>
  <c r="N5079" i="20"/>
  <c r="N3026" i="20"/>
  <c r="N768" i="20"/>
  <c r="N2293" i="20"/>
  <c r="N4445" i="20"/>
  <c r="N5747" i="20"/>
  <c r="N1770" i="20"/>
  <c r="N3072" i="20"/>
  <c r="N6358" i="20"/>
  <c r="N7150" i="20"/>
  <c r="N6993" i="20"/>
  <c r="N7068" i="20"/>
  <c r="N6994" i="20"/>
  <c r="N6996" i="20"/>
  <c r="N5170" i="20"/>
  <c r="N7070" i="20"/>
  <c r="N5171" i="20"/>
  <c r="N6403" i="20"/>
  <c r="N3561" i="20"/>
  <c r="N676" i="20"/>
  <c r="N6265" i="20"/>
  <c r="N633" i="20"/>
  <c r="N7641" i="20"/>
  <c r="N2415" i="20"/>
  <c r="N501" i="20"/>
  <c r="N502" i="20"/>
  <c r="N4560" i="20"/>
  <c r="N7644" i="20"/>
  <c r="N7513" i="20"/>
  <c r="N7645" i="20"/>
  <c r="N7624" i="20"/>
  <c r="N7625" i="20"/>
  <c r="N7781" i="20"/>
  <c r="N3965" i="20"/>
  <c r="N7782" i="20"/>
  <c r="N7603" i="20"/>
  <c r="N7783" i="20"/>
  <c r="N6913" i="20"/>
  <c r="N3998" i="20"/>
  <c r="N3540" i="20"/>
  <c r="N7705" i="20"/>
  <c r="N6161" i="20"/>
  <c r="N6327" i="20"/>
  <c r="N7832" i="20"/>
  <c r="N5608" i="20"/>
  <c r="N3398" i="20"/>
  <c r="N3171" i="20"/>
  <c r="N7833" i="20"/>
  <c r="N3399" i="20"/>
  <c r="N5713" i="20"/>
  <c r="N1461" i="20"/>
  <c r="N5021" i="20"/>
  <c r="N7372" i="20"/>
  <c r="N2433" i="20"/>
  <c r="N5022" i="20"/>
  <c r="N2003" i="20"/>
  <c r="N5588" i="20"/>
  <c r="N1434" i="20"/>
  <c r="N7017" i="20"/>
  <c r="N1436" i="20"/>
  <c r="N4178" i="20"/>
  <c r="N1056" i="20"/>
  <c r="N3467" i="20"/>
  <c r="N6461" i="20"/>
  <c r="N6462" i="20"/>
  <c r="N5386" i="20"/>
  <c r="N809" i="20"/>
  <c r="N3285" i="20"/>
  <c r="N7321" i="20"/>
  <c r="N123" i="20"/>
  <c r="N3286" i="20"/>
  <c r="N2444" i="20"/>
  <c r="N1755" i="20"/>
  <c r="N211" i="20"/>
  <c r="N4875" i="20"/>
  <c r="N1757" i="20"/>
  <c r="N4096" i="20"/>
  <c r="N5224" i="20"/>
  <c r="N4490" i="20"/>
  <c r="N3236" i="20"/>
  <c r="N5225" i="20"/>
  <c r="N2801" i="20"/>
  <c r="N31" i="20"/>
  <c r="N1044" i="20"/>
  <c r="N1046" i="20"/>
  <c r="N2367" i="20"/>
  <c r="N1229" i="20"/>
  <c r="N228" i="20"/>
  <c r="N3329" i="20"/>
  <c r="N3584" i="20"/>
  <c r="N247" i="20"/>
  <c r="N4817" i="20"/>
  <c r="N7739" i="20"/>
  <c r="N4509" i="20"/>
  <c r="N3770" i="20"/>
  <c r="N4790" i="20"/>
  <c r="N3983" i="20"/>
  <c r="N7575" i="20"/>
  <c r="N4602" i="20"/>
  <c r="N65" i="20"/>
  <c r="N1335" i="20"/>
  <c r="N7576" i="20"/>
  <c r="N168" i="20"/>
  <c r="N4964" i="20"/>
  <c r="N4965" i="20"/>
  <c r="N5620" i="20"/>
  <c r="N2838" i="20"/>
  <c r="N5304" i="20"/>
  <c r="N1539" i="20"/>
  <c r="N6281" i="20"/>
  <c r="N1958" i="20"/>
  <c r="N4410" i="20"/>
  <c r="N4411" i="20"/>
  <c r="N4413" i="20"/>
  <c r="N1000" i="20"/>
  <c r="N782" i="20"/>
  <c r="N4932" i="20"/>
  <c r="N3804" i="20"/>
  <c r="N3805" i="20"/>
  <c r="N3807" i="20"/>
  <c r="N7252" i="20"/>
  <c r="N1392" i="20"/>
  <c r="N1394" i="20"/>
  <c r="N6064" i="20"/>
  <c r="N1396" i="20"/>
  <c r="N6017" i="20"/>
  <c r="N3077" i="20"/>
  <c r="N7675" i="20"/>
  <c r="N1025" i="20"/>
  <c r="L148" i="24"/>
  <c r="L93" i="24"/>
  <c r="L94" i="24"/>
  <c r="L95" i="24"/>
  <c r="L114" i="24"/>
  <c r="L115" i="24"/>
  <c r="L116" i="24"/>
  <c r="L117" i="24"/>
  <c r="L118" i="24"/>
  <c r="L119" i="24"/>
  <c r="L120" i="24"/>
  <c r="L166" i="24"/>
  <c r="L167" i="24"/>
  <c r="L360" i="24"/>
  <c r="L361" i="24"/>
  <c r="L121" i="24"/>
  <c r="L213" i="24"/>
  <c r="L375" i="24"/>
  <c r="L18" i="24"/>
  <c r="L19" i="24"/>
  <c r="L20" i="24"/>
  <c r="L341" i="24"/>
  <c r="L350" i="24"/>
  <c r="L351" i="24"/>
  <c r="L352" i="24"/>
  <c r="L353" i="24"/>
  <c r="L173" i="24"/>
  <c r="L174" i="24"/>
  <c r="L175" i="24"/>
  <c r="L282" i="24"/>
  <c r="L283" i="24"/>
  <c r="L214" i="24"/>
  <c r="L376" i="24"/>
  <c r="L377" i="24"/>
  <c r="L362" i="24"/>
  <c r="L363" i="24"/>
  <c r="L248" i="24"/>
  <c r="L249" i="24"/>
  <c r="L35" i="24"/>
  <c r="L36" i="24"/>
  <c r="L228" i="24"/>
  <c r="L229" i="24"/>
  <c r="L230" i="24"/>
  <c r="L231" i="24"/>
  <c r="L122" i="24"/>
  <c r="L123" i="24"/>
  <c r="L124" i="24"/>
  <c r="L125" i="24"/>
  <c r="L364" i="24"/>
  <c r="L365" i="24"/>
  <c r="L366" i="24"/>
  <c r="L284" i="24"/>
  <c r="L2" i="24"/>
  <c r="L3" i="24"/>
  <c r="L337" i="24"/>
  <c r="L126" i="24"/>
  <c r="L285" i="24"/>
  <c r="L286" i="24"/>
  <c r="L287" i="24"/>
  <c r="L288" i="24"/>
  <c r="L378" i="24"/>
  <c r="L379" i="24"/>
  <c r="L232" i="24"/>
  <c r="L233" i="24"/>
  <c r="L234" i="24"/>
  <c r="L235" i="24"/>
  <c r="L380" i="24"/>
  <c r="L381" i="24"/>
  <c r="L382" i="24"/>
  <c r="L127" i="24"/>
  <c r="L128" i="24"/>
  <c r="L250" i="24"/>
  <c r="L251" i="24"/>
  <c r="L129" i="24"/>
  <c r="L130" i="24"/>
  <c r="L280" i="24"/>
  <c r="L281" i="24"/>
  <c r="L289" i="24"/>
  <c r="L367" i="24"/>
  <c r="L4" i="24"/>
  <c r="L5" i="24"/>
  <c r="L6" i="24"/>
  <c r="L7" i="24"/>
  <c r="L368" i="24"/>
  <c r="L369" i="24"/>
  <c r="L431" i="24"/>
  <c r="L290" i="24"/>
  <c r="L291" i="24"/>
  <c r="L432" i="24"/>
  <c r="L292" i="24"/>
  <c r="L293" i="24"/>
  <c r="L294" i="24"/>
  <c r="L295" i="24"/>
  <c r="L296" i="24"/>
  <c r="L433" i="24"/>
  <c r="L236" i="24"/>
  <c r="L237" i="24"/>
  <c r="L434" i="24"/>
  <c r="L252" i="24"/>
  <c r="L253" i="24"/>
  <c r="L238" i="24"/>
  <c r="L239" i="24"/>
  <c r="L338" i="24"/>
  <c r="L149" i="24"/>
  <c r="L150" i="24"/>
  <c r="L151" i="24"/>
  <c r="L152" i="24"/>
  <c r="L37" i="24"/>
  <c r="L131" i="24"/>
  <c r="L132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297" i="24"/>
  <c r="L11" i="24"/>
  <c r="L298" i="24"/>
  <c r="L299" i="24"/>
  <c r="L300" i="24"/>
  <c r="L301" i="24"/>
  <c r="L302" i="24"/>
  <c r="L303" i="24"/>
  <c r="L304" i="24"/>
  <c r="L240" i="24"/>
  <c r="L176" i="24"/>
  <c r="L305" i="24"/>
  <c r="L306" i="24"/>
  <c r="L38" i="24"/>
  <c r="L133" i="24"/>
  <c r="L134" i="24"/>
  <c r="L339" i="24"/>
  <c r="L340" i="24"/>
  <c r="L383" i="24"/>
  <c r="L384" i="24"/>
  <c r="L385" i="24"/>
  <c r="L386" i="24"/>
  <c r="L387" i="24"/>
  <c r="L354" i="24"/>
  <c r="L355" i="24"/>
  <c r="L356" i="24"/>
  <c r="L39" i="24"/>
  <c r="L40" i="24"/>
  <c r="L254" i="24"/>
  <c r="L255" i="24"/>
  <c r="L41" i="24"/>
  <c r="L42" i="24"/>
  <c r="L43" i="24"/>
  <c r="L168" i="24"/>
  <c r="L169" i="24"/>
  <c r="L135" i="24"/>
  <c r="L80" i="24"/>
  <c r="L256" i="24"/>
  <c r="L257" i="24"/>
  <c r="L258" i="24"/>
  <c r="L136" i="24"/>
  <c r="L137" i="24"/>
  <c r="L307" i="24"/>
  <c r="L308" i="24"/>
  <c r="L138" i="24"/>
  <c r="L139" i="24"/>
  <c r="L8" i="24"/>
  <c r="L388" i="24"/>
  <c r="L389" i="24"/>
  <c r="L390" i="24"/>
  <c r="L391" i="24"/>
  <c r="L392" i="24"/>
  <c r="L393" i="24"/>
  <c r="L140" i="24"/>
  <c r="L141" i="24"/>
  <c r="L394" i="24"/>
  <c r="L395" i="24"/>
  <c r="L396" i="24"/>
  <c r="L397" i="24"/>
  <c r="L398" i="24"/>
  <c r="L399" i="24"/>
  <c r="L9" i="24"/>
  <c r="L309" i="24"/>
  <c r="L142" i="24"/>
  <c r="L143" i="24"/>
  <c r="L98" i="24"/>
  <c r="L99" i="24"/>
  <c r="L100" i="24"/>
  <c r="L101" i="24"/>
  <c r="L310" i="24"/>
  <c r="L54" i="24"/>
  <c r="L311" i="24"/>
  <c r="L153" i="24"/>
  <c r="L154" i="24"/>
  <c r="L155" i="24"/>
  <c r="L156" i="24"/>
  <c r="L312" i="24"/>
  <c r="L157" i="24"/>
  <c r="L158" i="24"/>
  <c r="L159" i="24"/>
  <c r="L345" i="24"/>
  <c r="L346" i="24"/>
  <c r="L347" i="24"/>
  <c r="L55" i="24"/>
  <c r="L56" i="24"/>
  <c r="L21" i="24"/>
  <c r="L22" i="24"/>
  <c r="L23" i="24"/>
  <c r="L160" i="24"/>
  <c r="L161" i="24"/>
  <c r="L10" i="24"/>
  <c r="L452" i="24"/>
  <c r="L81" i="24"/>
  <c r="L170" i="24"/>
  <c r="L171" i="24"/>
  <c r="L102" i="24"/>
  <c r="L453" i="24"/>
  <c r="L454" i="24"/>
  <c r="L443" i="24"/>
  <c r="L444" i="24"/>
  <c r="L445" i="24"/>
  <c r="L446" i="24"/>
  <c r="L172" i="24"/>
  <c r="L12" i="24"/>
  <c r="L57" i="24"/>
  <c r="L325" i="24"/>
  <c r="L326" i="24"/>
  <c r="L82" i="24"/>
  <c r="L83" i="24"/>
  <c r="L84" i="24"/>
  <c r="L374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447" i="24"/>
  <c r="L448" i="24"/>
  <c r="L327" i="24"/>
  <c r="L328" i="24"/>
  <c r="L103" i="24"/>
  <c r="L329" i="24"/>
  <c r="L215" i="24"/>
  <c r="L216" i="24"/>
  <c r="L217" i="24"/>
  <c r="L218" i="24"/>
  <c r="L219" i="24"/>
  <c r="L220" i="24"/>
  <c r="L104" i="24"/>
  <c r="L105" i="24"/>
  <c r="L106" i="24"/>
  <c r="L330" i="24"/>
  <c r="L331" i="24"/>
  <c r="L107" i="24"/>
  <c r="L108" i="24"/>
  <c r="L109" i="24"/>
  <c r="L110" i="24"/>
  <c r="L111" i="24"/>
  <c r="L313" i="24"/>
  <c r="L85" i="24"/>
  <c r="L13" i="24"/>
  <c r="L332" i="24"/>
  <c r="L314" i="24"/>
  <c r="L241" i="24"/>
  <c r="L242" i="24"/>
  <c r="L315" i="24"/>
  <c r="L316" i="24"/>
  <c r="L44" i="24"/>
  <c r="L45" i="24"/>
  <c r="L372" i="24"/>
  <c r="L373" i="24"/>
  <c r="L24" i="24"/>
  <c r="L25" i="24"/>
  <c r="L333" i="24"/>
  <c r="L46" i="24"/>
  <c r="L47" i="24"/>
  <c r="L400" i="24"/>
  <c r="L401" i="24"/>
  <c r="L402" i="24"/>
  <c r="L403" i="24"/>
  <c r="L404" i="24"/>
  <c r="L405" i="24"/>
  <c r="L406" i="24"/>
  <c r="L407" i="24"/>
  <c r="L259" i="24"/>
  <c r="L260" i="24"/>
  <c r="L370" i="24"/>
  <c r="L371" i="24"/>
  <c r="L408" i="24"/>
  <c r="L409" i="24"/>
  <c r="L317" i="24"/>
  <c r="L318" i="24"/>
  <c r="L319" i="24"/>
  <c r="L435" i="24"/>
  <c r="L436" i="24"/>
  <c r="L112" i="24"/>
  <c r="L113" i="24"/>
  <c r="L14" i="24"/>
  <c r="L243" i="24"/>
  <c r="L244" i="24"/>
  <c r="L48" i="24"/>
  <c r="L49" i="24"/>
  <c r="L269" i="24"/>
  <c r="L245" i="24"/>
  <c r="L86" i="24"/>
  <c r="L261" i="24"/>
  <c r="L262" i="24"/>
  <c r="L334" i="24"/>
  <c r="L61" i="24"/>
  <c r="L62" i="24"/>
  <c r="L63" i="24"/>
  <c r="L64" i="24"/>
  <c r="L65" i="24"/>
  <c r="L66" i="24"/>
  <c r="L67" i="24"/>
  <c r="L68" i="24"/>
  <c r="L144" i="24"/>
  <c r="L145" i="24"/>
  <c r="L263" i="24"/>
  <c r="L264" i="24"/>
  <c r="L177" i="24"/>
  <c r="L335" i="24"/>
  <c r="L437" i="24"/>
  <c r="L69" i="24"/>
  <c r="L70" i="24"/>
  <c r="L71" i="24"/>
  <c r="L72" i="24"/>
  <c r="L73" i="24"/>
  <c r="L74" i="24"/>
  <c r="L75" i="24"/>
  <c r="L76" i="24"/>
  <c r="L77" i="24"/>
  <c r="L78" i="24"/>
  <c r="L79" i="24"/>
  <c r="L455" i="24"/>
  <c r="L456" i="24"/>
  <c r="L348" i="24"/>
  <c r="L438" i="24"/>
  <c r="L439" i="24"/>
  <c r="L440" i="24"/>
  <c r="L441" i="24"/>
  <c r="L162" i="24"/>
  <c r="L15" i="24"/>
  <c r="L457" i="24"/>
  <c r="L336" i="24"/>
  <c r="L324" i="24"/>
  <c r="L342" i="24"/>
  <c r="L221" i="24"/>
  <c r="L222" i="24"/>
  <c r="L223" i="24"/>
  <c r="L224" i="24"/>
  <c r="L225" i="24"/>
  <c r="L226" i="24"/>
  <c r="L227" i="24"/>
  <c r="L343" i="24"/>
  <c r="L449" i="24"/>
  <c r="L320" i="24"/>
  <c r="L321" i="24"/>
  <c r="L58" i="24"/>
  <c r="L458" i="24"/>
  <c r="L344" i="24"/>
  <c r="L442" i="24"/>
  <c r="L410" i="24"/>
  <c r="L411" i="24"/>
  <c r="L412" i="24"/>
  <c r="L413" i="24"/>
  <c r="L414" i="24"/>
  <c r="L415" i="24"/>
  <c r="L416" i="24"/>
  <c r="L270" i="24"/>
  <c r="L271" i="24"/>
  <c r="L246" i="24"/>
  <c r="L247" i="24"/>
  <c r="L357" i="24"/>
  <c r="L358" i="24"/>
  <c r="L359" i="24"/>
  <c r="L459" i="24"/>
  <c r="L460" i="24"/>
  <c r="L26" i="24"/>
  <c r="L27" i="24"/>
  <c r="L28" i="24"/>
  <c r="L29" i="24"/>
  <c r="L30" i="24"/>
  <c r="L31" i="24"/>
  <c r="L32" i="24"/>
  <c r="L33" i="24"/>
  <c r="L34" i="24"/>
  <c r="L59" i="24"/>
  <c r="L16" i="24"/>
  <c r="L96" i="24"/>
  <c r="L60" i="24"/>
  <c r="L17" i="24"/>
  <c r="L50" i="24"/>
  <c r="L51" i="24"/>
  <c r="L274" i="24"/>
  <c r="L417" i="24"/>
  <c r="L418" i="24"/>
  <c r="L419" i="24"/>
  <c r="L420" i="24"/>
  <c r="L421" i="24"/>
  <c r="L422" i="24"/>
  <c r="L423" i="24"/>
  <c r="L461" i="24"/>
  <c r="L462" i="24"/>
  <c r="L463" i="24"/>
  <c r="L464" i="24"/>
  <c r="L465" i="24"/>
  <c r="L146" i="24"/>
  <c r="L147" i="24"/>
  <c r="L322" i="24"/>
  <c r="L265" i="24"/>
  <c r="L266" i="24"/>
  <c r="L267" i="24"/>
  <c r="L268" i="24"/>
  <c r="L349" i="24"/>
  <c r="L87" i="24"/>
  <c r="L88" i="24"/>
  <c r="L89" i="24"/>
  <c r="L90" i="24"/>
  <c r="L91" i="24"/>
  <c r="L97" i="24"/>
  <c r="L272" i="24"/>
  <c r="L273" i="24"/>
  <c r="L275" i="24"/>
  <c r="L276" i="24"/>
  <c r="L277" i="24"/>
  <c r="L278" i="24"/>
  <c r="L279" i="24"/>
  <c r="L52" i="24"/>
  <c r="L53" i="24"/>
  <c r="L163" i="24"/>
  <c r="L164" i="24"/>
  <c r="L165" i="24"/>
  <c r="L92" i="24"/>
  <c r="L450" i="24"/>
  <c r="L451" i="24"/>
  <c r="L323" i="24"/>
  <c r="L424" i="24"/>
  <c r="L425" i="24"/>
  <c r="L426" i="24"/>
  <c r="L427" i="24"/>
  <c r="L428" i="24"/>
  <c r="L429" i="24"/>
  <c r="L430" i="24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R267" i="1" s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R289" i="1" s="1"/>
  <c r="J290" i="1"/>
  <c r="J291" i="1"/>
  <c r="J292" i="1"/>
  <c r="J293" i="1"/>
  <c r="J294" i="1"/>
  <c r="J295" i="1"/>
  <c r="J296" i="1"/>
  <c r="J297" i="1"/>
  <c r="R297" i="1" s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R311" i="1" s="1"/>
  <c r="J312" i="1"/>
  <c r="J313" i="1"/>
  <c r="J314" i="1"/>
  <c r="J315" i="1"/>
  <c r="J316" i="1"/>
  <c r="R316" i="1" s="1"/>
  <c r="J317" i="1"/>
  <c r="J318" i="1"/>
  <c r="J319" i="1"/>
  <c r="R319" i="1" s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R338" i="1" s="1"/>
  <c r="J339" i="1"/>
  <c r="J340" i="1"/>
  <c r="J341" i="1"/>
  <c r="R341" i="1" s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R355" i="1" s="1"/>
  <c r="J356" i="1"/>
  <c r="J357" i="1"/>
  <c r="J358" i="1"/>
  <c r="J359" i="1"/>
  <c r="J360" i="1"/>
  <c r="R360" i="1" s="1"/>
  <c r="J361" i="1"/>
  <c r="J362" i="1"/>
  <c r="J363" i="1"/>
  <c r="R363" i="1" s="1"/>
  <c r="J364" i="1"/>
  <c r="J365" i="1"/>
  <c r="J366" i="1"/>
  <c r="J367" i="1"/>
  <c r="J368" i="1"/>
  <c r="J369" i="1"/>
  <c r="J370" i="1"/>
  <c r="J371" i="1"/>
  <c r="J372" i="1"/>
  <c r="R372" i="1" s="1"/>
  <c r="J373" i="1"/>
  <c r="J374" i="1"/>
  <c r="J375" i="1"/>
  <c r="R375" i="1" s="1"/>
  <c r="J376" i="1"/>
  <c r="J377" i="1"/>
  <c r="R377" i="1" s="1"/>
  <c r="J378" i="1"/>
  <c r="J379" i="1"/>
  <c r="R379" i="1" s="1"/>
  <c r="J380" i="1"/>
  <c r="J381" i="1"/>
  <c r="J382" i="1"/>
  <c r="R382" i="1" s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R397" i="1" s="1"/>
  <c r="J398" i="1"/>
  <c r="J399" i="1"/>
  <c r="R399" i="1" s="1"/>
  <c r="J400" i="1"/>
  <c r="J401" i="1"/>
  <c r="R401" i="1" s="1"/>
  <c r="J402" i="1"/>
  <c r="J403" i="1"/>
  <c r="J404" i="1"/>
  <c r="R404" i="1" s="1"/>
  <c r="J405" i="1"/>
  <c r="J406" i="1"/>
  <c r="J407" i="1"/>
  <c r="J408" i="1"/>
  <c r="J409" i="1"/>
  <c r="J410" i="1"/>
  <c r="J411" i="1"/>
  <c r="J412" i="1"/>
  <c r="J413" i="1"/>
  <c r="J414" i="1"/>
  <c r="J415" i="1"/>
  <c r="J416" i="1"/>
  <c r="R416" i="1" s="1"/>
  <c r="J417" i="1"/>
  <c r="J418" i="1"/>
  <c r="J419" i="1"/>
  <c r="R419" i="1" s="1"/>
  <c r="J420" i="1"/>
  <c r="J421" i="1"/>
  <c r="J422" i="1"/>
  <c r="J423" i="1"/>
  <c r="J424" i="1"/>
  <c r="J425" i="1"/>
  <c r="J426" i="1"/>
  <c r="R426" i="1" s="1"/>
  <c r="J427" i="1"/>
  <c r="J428" i="1"/>
  <c r="J429" i="1"/>
  <c r="R429" i="1" s="1"/>
  <c r="J430" i="1"/>
  <c r="J431" i="1"/>
  <c r="J432" i="1"/>
  <c r="J433" i="1"/>
  <c r="J434" i="1"/>
  <c r="J435" i="1"/>
  <c r="J436" i="1"/>
  <c r="R436" i="1" s="1"/>
  <c r="J437" i="1"/>
  <c r="J438" i="1"/>
  <c r="R438" i="1" s="1"/>
  <c r="J439" i="1"/>
  <c r="J440" i="1"/>
  <c r="J441" i="1"/>
  <c r="R441" i="1" s="1"/>
  <c r="J442" i="1"/>
  <c r="J443" i="1"/>
  <c r="R443" i="1" s="1"/>
  <c r="J444" i="1"/>
  <c r="J445" i="1"/>
  <c r="J446" i="1"/>
  <c r="J447" i="1"/>
  <c r="J448" i="1"/>
  <c r="R448" i="1" s="1"/>
  <c r="J449" i="1"/>
  <c r="J450" i="1"/>
  <c r="J451" i="1"/>
  <c r="R451" i="1" s="1"/>
  <c r="J452" i="1"/>
  <c r="J453" i="1"/>
  <c r="J454" i="1"/>
  <c r="J455" i="1"/>
  <c r="J456" i="1"/>
  <c r="J457" i="1"/>
  <c r="J458" i="1"/>
  <c r="J459" i="1"/>
  <c r="J460" i="1"/>
  <c r="R460" i="1" s="1"/>
  <c r="J461" i="1"/>
  <c r="J462" i="1"/>
  <c r="J463" i="1"/>
  <c r="R463" i="1" s="1"/>
  <c r="J464" i="1"/>
  <c r="J465" i="1"/>
  <c r="R465" i="1" s="1"/>
  <c r="J466" i="1"/>
  <c r="J467" i="1"/>
  <c r="R467" i="1" s="1"/>
  <c r="J468" i="1"/>
  <c r="J469" i="1"/>
  <c r="J470" i="1"/>
  <c r="R470" i="1" s="1"/>
  <c r="J471" i="1"/>
  <c r="J472" i="1"/>
  <c r="J473" i="1"/>
  <c r="R473" i="1" s="1"/>
  <c r="J474" i="1"/>
  <c r="J475" i="1"/>
  <c r="J476" i="1"/>
  <c r="J477" i="1"/>
  <c r="J478" i="1"/>
  <c r="J479" i="1"/>
  <c r="J480" i="1"/>
  <c r="J481" i="1"/>
  <c r="J482" i="1"/>
  <c r="R482" i="1" s="1"/>
  <c r="J483" i="1"/>
  <c r="J484" i="1"/>
  <c r="J485" i="1"/>
  <c r="R485" i="1" s="1"/>
  <c r="J486" i="1"/>
  <c r="J487" i="1"/>
  <c r="R487" i="1" s="1"/>
  <c r="J488" i="1"/>
  <c r="J489" i="1"/>
  <c r="J490" i="1"/>
  <c r="J491" i="1"/>
  <c r="J492" i="1"/>
  <c r="R492" i="1" s="1"/>
  <c r="J493" i="1"/>
  <c r="J494" i="1"/>
  <c r="J495" i="1"/>
  <c r="J496" i="1"/>
  <c r="J497" i="1"/>
  <c r="J498" i="1"/>
  <c r="J499" i="1"/>
  <c r="J500" i="1"/>
  <c r="J501" i="1"/>
  <c r="J502" i="1"/>
  <c r="J503" i="1"/>
  <c r="J504" i="1"/>
  <c r="R504" i="1" s="1"/>
  <c r="J505" i="1"/>
  <c r="J506" i="1"/>
  <c r="J507" i="1"/>
  <c r="R507" i="1" s="1"/>
  <c r="J508" i="1"/>
  <c r="J509" i="1"/>
  <c r="R509" i="1" s="1"/>
  <c r="J510" i="1"/>
  <c r="J511" i="1"/>
  <c r="J512" i="1"/>
  <c r="J513" i="1"/>
  <c r="J514" i="1"/>
  <c r="R514" i="1" s="1"/>
  <c r="J515" i="1"/>
  <c r="J516" i="1"/>
  <c r="J517" i="1"/>
  <c r="R517" i="1" s="1"/>
  <c r="J518" i="1"/>
  <c r="J519" i="1"/>
  <c r="J520" i="1"/>
  <c r="J521" i="1"/>
  <c r="J522" i="1"/>
  <c r="J523" i="1"/>
  <c r="J524" i="1"/>
  <c r="J525" i="1"/>
  <c r="J526" i="1"/>
  <c r="J527" i="1"/>
  <c r="J528" i="1"/>
  <c r="J529" i="1"/>
  <c r="R529" i="1" s="1"/>
  <c r="J530" i="1"/>
  <c r="J531" i="1"/>
  <c r="R531" i="1" s="1"/>
  <c r="J532" i="1"/>
  <c r="J533" i="1"/>
  <c r="R533" i="1" s="1"/>
  <c r="J534" i="1"/>
  <c r="J535" i="1"/>
  <c r="J536" i="1"/>
  <c r="R536" i="1" s="1"/>
  <c r="J537" i="1"/>
  <c r="J538" i="1"/>
  <c r="J539" i="1"/>
  <c r="R539" i="1" s="1"/>
  <c r="J540" i="1"/>
  <c r="J541" i="1"/>
  <c r="J542" i="1"/>
  <c r="J543" i="1"/>
  <c r="J544" i="1"/>
  <c r="J545" i="1"/>
  <c r="J546" i="1"/>
  <c r="J547" i="1"/>
  <c r="J548" i="1"/>
  <c r="J549" i="1"/>
  <c r="J550" i="1"/>
  <c r="J551" i="1"/>
  <c r="R551" i="1" s="1"/>
  <c r="J552" i="1"/>
  <c r="J553" i="1"/>
  <c r="R553" i="1" s="1"/>
  <c r="J554" i="1"/>
  <c r="J555" i="1"/>
  <c r="J556" i="1"/>
  <c r="J557" i="1"/>
  <c r="J558" i="1"/>
  <c r="R558" i="1" s="1"/>
  <c r="J559" i="1"/>
  <c r="J560" i="1"/>
  <c r="J561" i="1"/>
  <c r="R561" i="1" s="1"/>
  <c r="J562" i="1"/>
  <c r="J563" i="1"/>
  <c r="J564" i="1"/>
  <c r="J565" i="1"/>
  <c r="J566" i="1"/>
  <c r="J567" i="1"/>
  <c r="J568" i="1"/>
  <c r="J569" i="1"/>
  <c r="J570" i="1"/>
  <c r="J571" i="1"/>
  <c r="J572" i="1"/>
  <c r="J573" i="1"/>
  <c r="R573" i="1" s="1"/>
  <c r="J574" i="1"/>
  <c r="J575" i="1"/>
  <c r="R575" i="1" s="1"/>
  <c r="J576" i="1"/>
  <c r="J577" i="1"/>
  <c r="R577" i="1" s="1"/>
  <c r="J578" i="1"/>
  <c r="J579" i="1"/>
  <c r="J580" i="1"/>
  <c r="R580" i="1" s="1"/>
  <c r="J581" i="1"/>
  <c r="J582" i="1"/>
  <c r="J583" i="1"/>
  <c r="R583" i="1" s="1"/>
  <c r="J584" i="1"/>
  <c r="J585" i="1"/>
  <c r="J586" i="1"/>
  <c r="J587" i="1"/>
  <c r="J588" i="1"/>
  <c r="J589" i="1"/>
  <c r="J590" i="1"/>
  <c r="J591" i="1"/>
  <c r="J592" i="1"/>
  <c r="R592" i="1" s="1"/>
  <c r="J593" i="1"/>
  <c r="J594" i="1"/>
  <c r="J595" i="1"/>
  <c r="J596" i="1"/>
  <c r="J597" i="1"/>
  <c r="R597" i="1" s="1"/>
  <c r="J598" i="1"/>
  <c r="J599" i="1"/>
  <c r="J600" i="1"/>
  <c r="J601" i="1"/>
  <c r="J602" i="1"/>
  <c r="R602" i="1" s="1"/>
  <c r="J603" i="1"/>
  <c r="J604" i="1"/>
  <c r="J605" i="1"/>
  <c r="R605" i="1" s="1"/>
  <c r="J606" i="1"/>
  <c r="J607" i="1"/>
  <c r="J608" i="1"/>
  <c r="J609" i="1"/>
  <c r="J610" i="1"/>
  <c r="J611" i="1"/>
  <c r="J612" i="1"/>
  <c r="J613" i="1"/>
  <c r="J614" i="1"/>
  <c r="R614" i="1" s="1"/>
  <c r="J615" i="1"/>
  <c r="J616" i="1"/>
  <c r="J617" i="1"/>
  <c r="R617" i="1" s="1"/>
  <c r="J618" i="1"/>
  <c r="J619" i="1"/>
  <c r="R619" i="1" s="1"/>
  <c r="J620" i="1"/>
  <c r="J621" i="1"/>
  <c r="J622" i="1"/>
  <c r="J623" i="1"/>
  <c r="J624" i="1"/>
  <c r="R624" i="1" s="1"/>
  <c r="J625" i="1"/>
  <c r="J626" i="1"/>
  <c r="J627" i="1"/>
  <c r="J628" i="1"/>
  <c r="J629" i="1"/>
  <c r="J630" i="1"/>
  <c r="J631" i="1"/>
  <c r="J632" i="1"/>
  <c r="J633" i="1"/>
  <c r="J634" i="1"/>
  <c r="J635" i="1"/>
  <c r="J636" i="1"/>
  <c r="R636" i="1" s="1"/>
  <c r="J637" i="1"/>
  <c r="J638" i="1"/>
  <c r="J639" i="1"/>
  <c r="R639" i="1" s="1"/>
  <c r="J640" i="1"/>
  <c r="J641" i="1"/>
  <c r="R641" i="1" s="1"/>
  <c r="J642" i="1"/>
  <c r="J643" i="1"/>
  <c r="R643" i="1" s="1"/>
  <c r="J644" i="1"/>
  <c r="J645" i="1"/>
  <c r="J646" i="1"/>
  <c r="R646" i="1" s="1"/>
  <c r="J647" i="1"/>
  <c r="J648" i="1"/>
  <c r="J649" i="1"/>
  <c r="J650" i="1"/>
  <c r="J651" i="1"/>
  <c r="J652" i="1"/>
  <c r="J653" i="1"/>
  <c r="J654" i="1"/>
  <c r="J655" i="1"/>
  <c r="J656" i="1"/>
  <c r="J657" i="1"/>
  <c r="J658" i="1"/>
  <c r="R658" i="1" s="1"/>
  <c r="J659" i="1"/>
  <c r="J660" i="1"/>
  <c r="J661" i="1"/>
  <c r="R661" i="1" s="1"/>
  <c r="J662" i="1"/>
  <c r="J663" i="1"/>
  <c r="J664" i="1"/>
  <c r="J665" i="1"/>
  <c r="J666" i="1"/>
  <c r="J667" i="1"/>
  <c r="J668" i="1"/>
  <c r="R668" i="1" s="1"/>
  <c r="J669" i="1"/>
  <c r="J670" i="1"/>
  <c r="J671" i="1"/>
  <c r="R671" i="1" s="1"/>
  <c r="J672" i="1"/>
  <c r="J673" i="1"/>
  <c r="J674" i="1"/>
  <c r="J675" i="1"/>
  <c r="J676" i="1"/>
  <c r="J677" i="1"/>
  <c r="J678" i="1"/>
  <c r="J679" i="1"/>
  <c r="J680" i="1"/>
  <c r="J681" i="1"/>
  <c r="J682" i="1"/>
  <c r="J683" i="1"/>
  <c r="R683" i="1" s="1"/>
  <c r="J684" i="1"/>
  <c r="J685" i="1"/>
  <c r="R685" i="1" s="1"/>
  <c r="J686" i="1"/>
  <c r="J687" i="1"/>
  <c r="J688" i="1"/>
  <c r="J689" i="1"/>
  <c r="J690" i="1"/>
  <c r="R690" i="1" s="1"/>
  <c r="J691" i="1"/>
  <c r="J692" i="1"/>
  <c r="J693" i="1"/>
  <c r="R693" i="1" s="1"/>
  <c r="J694" i="1"/>
  <c r="J695" i="1"/>
  <c r="J696" i="1"/>
  <c r="J697" i="1"/>
  <c r="J698" i="1"/>
  <c r="J699" i="1"/>
  <c r="J700" i="1"/>
  <c r="J701" i="1"/>
  <c r="J702" i="1"/>
  <c r="J703" i="1"/>
  <c r="J704" i="1"/>
  <c r="J705" i="1"/>
  <c r="R705" i="1" s="1"/>
  <c r="J706" i="1"/>
  <c r="J707" i="1"/>
  <c r="J708" i="1"/>
  <c r="J709" i="1"/>
  <c r="R709" i="1" s="1"/>
  <c r="J710" i="1"/>
  <c r="J711" i="1"/>
  <c r="J712" i="1"/>
  <c r="R712" i="1" s="1"/>
  <c r="J713" i="1"/>
  <c r="J714" i="1"/>
  <c r="J715" i="1"/>
  <c r="J716" i="1"/>
  <c r="J717" i="1"/>
  <c r="J718" i="1"/>
  <c r="J719" i="1"/>
  <c r="J720" i="1"/>
  <c r="J721" i="1"/>
  <c r="J722" i="1"/>
  <c r="J723" i="1"/>
  <c r="J724" i="1"/>
  <c r="R724" i="1" s="1"/>
  <c r="J725" i="1"/>
  <c r="J726" i="1"/>
  <c r="J727" i="1"/>
  <c r="R727" i="1" s="1"/>
  <c r="J728" i="1"/>
  <c r="J729" i="1"/>
  <c r="R729" i="1" s="1"/>
  <c r="J730" i="1"/>
  <c r="J731" i="1"/>
  <c r="J732" i="1"/>
  <c r="J733" i="1"/>
  <c r="J734" i="1"/>
  <c r="R734" i="1" s="1"/>
  <c r="J735" i="1"/>
  <c r="J736" i="1"/>
  <c r="R736" i="1" s="1"/>
  <c r="J737" i="1"/>
  <c r="R737" i="1" s="1"/>
  <c r="J738" i="1"/>
  <c r="J739" i="1"/>
  <c r="J740" i="1"/>
  <c r="J741" i="1"/>
  <c r="J742" i="1"/>
  <c r="J743" i="1"/>
  <c r="J744" i="1"/>
  <c r="J745" i="1"/>
  <c r="J746" i="1"/>
  <c r="R746" i="1" s="1"/>
  <c r="J747" i="1"/>
  <c r="J748" i="1"/>
  <c r="J749" i="1"/>
  <c r="R749" i="1" s="1"/>
  <c r="J750" i="1"/>
  <c r="J751" i="1"/>
  <c r="R751" i="1" s="1"/>
  <c r="J752" i="1"/>
  <c r="J753" i="1"/>
  <c r="J754" i="1"/>
  <c r="J755" i="1"/>
  <c r="J756" i="1"/>
  <c r="R756" i="1" s="1"/>
  <c r="J757" i="1"/>
  <c r="J758" i="1"/>
  <c r="R758" i="1" s="1"/>
  <c r="J759" i="1"/>
  <c r="R759" i="1" s="1"/>
  <c r="J760" i="1"/>
  <c r="J761" i="1"/>
  <c r="J762" i="1"/>
  <c r="J763" i="1"/>
  <c r="J764" i="1"/>
  <c r="J765" i="1"/>
  <c r="J766" i="1"/>
  <c r="J767" i="1"/>
  <c r="J768" i="1"/>
  <c r="R768" i="1" s="1"/>
  <c r="J769" i="1"/>
  <c r="J770" i="1"/>
  <c r="J771" i="1"/>
  <c r="J772" i="1"/>
  <c r="J773" i="1"/>
  <c r="R773" i="1" s="1"/>
  <c r="K2" i="1"/>
  <c r="K3" i="1"/>
  <c r="S3" i="1" s="1"/>
  <c r="K4" i="1"/>
  <c r="K5" i="1"/>
  <c r="K6" i="1"/>
  <c r="S6" i="1" s="1"/>
  <c r="K7" i="1"/>
  <c r="K8" i="1"/>
  <c r="K9" i="1"/>
  <c r="S9" i="1" s="1"/>
  <c r="K10" i="1"/>
  <c r="K11" i="1"/>
  <c r="K12" i="1"/>
  <c r="K13" i="1"/>
  <c r="K14" i="1"/>
  <c r="K15" i="1"/>
  <c r="K16" i="1"/>
  <c r="K17" i="1"/>
  <c r="K18" i="1"/>
  <c r="S18" i="1" s="1"/>
  <c r="K19" i="1"/>
  <c r="K20" i="1"/>
  <c r="K21" i="1"/>
  <c r="K22" i="1"/>
  <c r="K23" i="1"/>
  <c r="S23" i="1" s="1"/>
  <c r="K24" i="1"/>
  <c r="K25" i="1"/>
  <c r="S25" i="1" s="1"/>
  <c r="K26" i="1"/>
  <c r="K27" i="1"/>
  <c r="K28" i="1"/>
  <c r="S28" i="1" s="1"/>
  <c r="K29" i="1"/>
  <c r="K30" i="1"/>
  <c r="K31" i="1"/>
  <c r="S31" i="1" s="1"/>
  <c r="K32" i="1"/>
  <c r="K33" i="1"/>
  <c r="K34" i="1"/>
  <c r="K35" i="1"/>
  <c r="K36" i="1"/>
  <c r="K37" i="1"/>
  <c r="K38" i="1"/>
  <c r="K39" i="1"/>
  <c r="K40" i="1"/>
  <c r="S40" i="1" s="1"/>
  <c r="K41" i="1"/>
  <c r="K42" i="1"/>
  <c r="K43" i="1"/>
  <c r="K44" i="1"/>
  <c r="K45" i="1"/>
  <c r="K46" i="1"/>
  <c r="K47" i="1"/>
  <c r="S47" i="1" s="1"/>
  <c r="K48" i="1"/>
  <c r="K49" i="1"/>
  <c r="K50" i="1"/>
  <c r="S50" i="1" s="1"/>
  <c r="K51" i="1"/>
  <c r="K52" i="1"/>
  <c r="K53" i="1"/>
  <c r="K54" i="1"/>
  <c r="K55" i="1"/>
  <c r="K56" i="1"/>
  <c r="K57" i="1"/>
  <c r="K58" i="1"/>
  <c r="K59" i="1"/>
  <c r="K60" i="1"/>
  <c r="K61" i="1"/>
  <c r="K62" i="1"/>
  <c r="S62" i="1" s="1"/>
  <c r="K63" i="1"/>
  <c r="K64" i="1"/>
  <c r="K65" i="1"/>
  <c r="S65" i="1" s="1"/>
  <c r="K66" i="1"/>
  <c r="K67" i="1"/>
  <c r="S67" i="1" s="1"/>
  <c r="K68" i="1"/>
  <c r="K69" i="1"/>
  <c r="K70" i="1"/>
  <c r="K71" i="1"/>
  <c r="K72" i="1"/>
  <c r="S72" i="1" s="1"/>
  <c r="K73" i="1"/>
  <c r="K74" i="1"/>
  <c r="K75" i="1"/>
  <c r="S75" i="1" s="1"/>
  <c r="K76" i="1"/>
  <c r="K77" i="1"/>
  <c r="K78" i="1"/>
  <c r="K79" i="1"/>
  <c r="K80" i="1"/>
  <c r="K81" i="1"/>
  <c r="K82" i="1"/>
  <c r="K83" i="1"/>
  <c r="K84" i="1"/>
  <c r="S84" i="1" s="1"/>
  <c r="K85" i="1"/>
  <c r="K86" i="1"/>
  <c r="K87" i="1"/>
  <c r="S87" i="1" s="1"/>
  <c r="K88" i="1"/>
  <c r="K89" i="1"/>
  <c r="S89" i="1" s="1"/>
  <c r="K90" i="1"/>
  <c r="K91" i="1"/>
  <c r="K92" i="1"/>
  <c r="K93" i="1"/>
  <c r="K94" i="1"/>
  <c r="S94" i="1" s="1"/>
  <c r="K95" i="1"/>
  <c r="K96" i="1"/>
  <c r="K97" i="1"/>
  <c r="S97" i="1" s="1"/>
  <c r="K98" i="1"/>
  <c r="K99" i="1"/>
  <c r="K100" i="1"/>
  <c r="K101" i="1"/>
  <c r="K102" i="1"/>
  <c r="K103" i="1"/>
  <c r="K104" i="1"/>
  <c r="K105" i="1"/>
  <c r="K106" i="1"/>
  <c r="S106" i="1" s="1"/>
  <c r="K107" i="1"/>
  <c r="K108" i="1"/>
  <c r="K109" i="1"/>
  <c r="S109" i="1" s="1"/>
  <c r="K110" i="1"/>
  <c r="K111" i="1"/>
  <c r="S111" i="1" s="1"/>
  <c r="K112" i="1"/>
  <c r="K113" i="1"/>
  <c r="S113" i="1" s="1"/>
  <c r="K114" i="1"/>
  <c r="K115" i="1"/>
  <c r="K116" i="1"/>
  <c r="S116" i="1" s="1"/>
  <c r="K117" i="1"/>
  <c r="K118" i="1"/>
  <c r="S118" i="1" s="1"/>
  <c r="K119" i="1"/>
  <c r="S119" i="1" s="1"/>
  <c r="K120" i="1"/>
  <c r="K121" i="1"/>
  <c r="K122" i="1"/>
  <c r="K123" i="1"/>
  <c r="K124" i="1"/>
  <c r="K125" i="1"/>
  <c r="K126" i="1"/>
  <c r="S126" i="1" s="1"/>
  <c r="K127" i="1"/>
  <c r="K128" i="1"/>
  <c r="S128" i="1" s="1"/>
  <c r="K129" i="1"/>
  <c r="K130" i="1"/>
  <c r="K131" i="1"/>
  <c r="S131" i="1" s="1"/>
  <c r="K132" i="1"/>
  <c r="K133" i="1"/>
  <c r="S133" i="1" s="1"/>
  <c r="K134" i="1"/>
  <c r="K135" i="1"/>
  <c r="S135" i="1" s="1"/>
  <c r="K136" i="1"/>
  <c r="K137" i="1"/>
  <c r="K138" i="1"/>
  <c r="S138" i="1" s="1"/>
  <c r="K139" i="1"/>
  <c r="K140" i="1"/>
  <c r="K141" i="1"/>
  <c r="S141" i="1" s="1"/>
  <c r="K142" i="1"/>
  <c r="K143" i="1"/>
  <c r="K144" i="1"/>
  <c r="K145" i="1"/>
  <c r="K146" i="1"/>
  <c r="K147" i="1"/>
  <c r="K148" i="1"/>
  <c r="S148" i="1" s="1"/>
  <c r="K149" i="1"/>
  <c r="K150" i="1"/>
  <c r="S150" i="1" s="1"/>
  <c r="K151" i="1"/>
  <c r="K152" i="1"/>
  <c r="K153" i="1"/>
  <c r="S153" i="1" s="1"/>
  <c r="K154" i="1"/>
  <c r="K155" i="1"/>
  <c r="S155" i="1" s="1"/>
  <c r="K156" i="1"/>
  <c r="K157" i="1"/>
  <c r="S157" i="1" s="1"/>
  <c r="K158" i="1"/>
  <c r="K159" i="1"/>
  <c r="K160" i="1"/>
  <c r="S160" i="1" s="1"/>
  <c r="K161" i="1"/>
  <c r="K162" i="1"/>
  <c r="K163" i="1"/>
  <c r="S163" i="1" s="1"/>
  <c r="K164" i="1"/>
  <c r="K165" i="1"/>
  <c r="K166" i="1"/>
  <c r="K167" i="1"/>
  <c r="K168" i="1"/>
  <c r="K169" i="1"/>
  <c r="K170" i="1"/>
  <c r="S170" i="1" s="1"/>
  <c r="K171" i="1"/>
  <c r="K172" i="1"/>
  <c r="S172" i="1" s="1"/>
  <c r="K173" i="1"/>
  <c r="K174" i="1"/>
  <c r="K175" i="1"/>
  <c r="S175" i="1" s="1"/>
  <c r="K176" i="1"/>
  <c r="K177" i="1"/>
  <c r="S177" i="1" s="1"/>
  <c r="K178" i="1"/>
  <c r="K179" i="1"/>
  <c r="S179" i="1" s="1"/>
  <c r="K180" i="1"/>
  <c r="K181" i="1"/>
  <c r="K182" i="1"/>
  <c r="S182" i="1" s="1"/>
  <c r="K183" i="1"/>
  <c r="K184" i="1"/>
  <c r="S184" i="1" s="1"/>
  <c r="K185" i="1"/>
  <c r="S185" i="1" s="1"/>
  <c r="K186" i="1"/>
  <c r="K187" i="1"/>
  <c r="K188" i="1"/>
  <c r="K189" i="1"/>
  <c r="K190" i="1"/>
  <c r="K191" i="1"/>
  <c r="K192" i="1"/>
  <c r="K193" i="1"/>
  <c r="K194" i="1"/>
  <c r="S194" i="1" s="1"/>
  <c r="K195" i="1"/>
  <c r="K196" i="1"/>
  <c r="K197" i="1"/>
  <c r="S197" i="1" s="1"/>
  <c r="K198" i="1"/>
  <c r="K199" i="1"/>
  <c r="S199" i="1" s="1"/>
  <c r="K200" i="1"/>
  <c r="K201" i="1"/>
  <c r="S201" i="1" s="1"/>
  <c r="K202" i="1"/>
  <c r="K203" i="1"/>
  <c r="K204" i="1"/>
  <c r="S204" i="1" s="1"/>
  <c r="K205" i="1"/>
  <c r="K206" i="1"/>
  <c r="S206" i="1" s="1"/>
  <c r="K207" i="1"/>
  <c r="S207" i="1" s="1"/>
  <c r="K208" i="1"/>
  <c r="K209" i="1"/>
  <c r="K210" i="1"/>
  <c r="K211" i="1"/>
  <c r="K212" i="1"/>
  <c r="K213" i="1"/>
  <c r="K214" i="1"/>
  <c r="K215" i="1"/>
  <c r="K216" i="1"/>
  <c r="S216" i="1" s="1"/>
  <c r="K217" i="1"/>
  <c r="K218" i="1"/>
  <c r="K219" i="1"/>
  <c r="S219" i="1" s="1"/>
  <c r="K220" i="1"/>
  <c r="K221" i="1"/>
  <c r="S221" i="1" s="1"/>
  <c r="K222" i="1"/>
  <c r="K223" i="1"/>
  <c r="S223" i="1" s="1"/>
  <c r="K224" i="1"/>
  <c r="K225" i="1"/>
  <c r="K226" i="1"/>
  <c r="S226" i="1" s="1"/>
  <c r="K227" i="1"/>
  <c r="K228" i="1"/>
  <c r="S228" i="1" s="1"/>
  <c r="K229" i="1"/>
  <c r="K230" i="1"/>
  <c r="K231" i="1"/>
  <c r="K232" i="1"/>
  <c r="K233" i="1"/>
  <c r="K234" i="1"/>
  <c r="K235" i="1"/>
  <c r="K236" i="1"/>
  <c r="K237" i="1"/>
  <c r="K238" i="1"/>
  <c r="S238" i="1" s="1"/>
  <c r="K239" i="1"/>
  <c r="K240" i="1"/>
  <c r="S240" i="1" s="1"/>
  <c r="K241" i="1"/>
  <c r="S241" i="1" s="1"/>
  <c r="K242" i="1"/>
  <c r="K243" i="1"/>
  <c r="S243" i="1" s="1"/>
  <c r="K244" i="1"/>
  <c r="K245" i="1"/>
  <c r="S245" i="1" s="1"/>
  <c r="K246" i="1"/>
  <c r="K247" i="1"/>
  <c r="K248" i="1"/>
  <c r="S248" i="1" s="1"/>
  <c r="K249" i="1"/>
  <c r="K250" i="1"/>
  <c r="K251" i="1"/>
  <c r="S251" i="1" s="1"/>
  <c r="K252" i="1"/>
  <c r="K253" i="1"/>
  <c r="K254" i="1"/>
  <c r="K255" i="1"/>
  <c r="K256" i="1"/>
  <c r="K257" i="1"/>
  <c r="K258" i="1"/>
  <c r="K259" i="1"/>
  <c r="K260" i="1"/>
  <c r="S260" i="1" s="1"/>
  <c r="K261" i="1"/>
  <c r="K262" i="1"/>
  <c r="K263" i="1"/>
  <c r="S263" i="1" s="1"/>
  <c r="K264" i="1"/>
  <c r="K265" i="1"/>
  <c r="S265" i="1" s="1"/>
  <c r="K266" i="1"/>
  <c r="K267" i="1"/>
  <c r="S267" i="1" s="1"/>
  <c r="K268" i="1"/>
  <c r="S268" i="1" s="1"/>
  <c r="K269" i="1"/>
  <c r="K270" i="1"/>
  <c r="S270" i="1" s="1"/>
  <c r="K271" i="1"/>
  <c r="K272" i="1"/>
  <c r="S272" i="1" s="1"/>
  <c r="K273" i="1"/>
  <c r="K274" i="1"/>
  <c r="K275" i="1"/>
  <c r="K276" i="1"/>
  <c r="K277" i="1"/>
  <c r="K278" i="1"/>
  <c r="K279" i="1"/>
  <c r="K280" i="1"/>
  <c r="S280" i="1" s="1"/>
  <c r="K281" i="1"/>
  <c r="K282" i="1"/>
  <c r="S282" i="1" s="1"/>
  <c r="K283" i="1"/>
  <c r="K284" i="1"/>
  <c r="K285" i="1"/>
  <c r="S285" i="1" s="1"/>
  <c r="K286" i="1"/>
  <c r="K287" i="1"/>
  <c r="S287" i="1" s="1"/>
  <c r="K288" i="1"/>
  <c r="K289" i="1"/>
  <c r="S289" i="1" s="1"/>
  <c r="K290" i="1"/>
  <c r="K291" i="1"/>
  <c r="K292" i="1"/>
  <c r="S292" i="1" s="1"/>
  <c r="K293" i="1"/>
  <c r="K294" i="1"/>
  <c r="K295" i="1"/>
  <c r="S295" i="1" s="1"/>
  <c r="K296" i="1"/>
  <c r="K297" i="1"/>
  <c r="K298" i="1"/>
  <c r="K299" i="1"/>
  <c r="K300" i="1"/>
  <c r="K301" i="1"/>
  <c r="K302" i="1"/>
  <c r="S302" i="1" s="1"/>
  <c r="K303" i="1"/>
  <c r="K304" i="1"/>
  <c r="K305" i="1"/>
  <c r="K306" i="1"/>
  <c r="K307" i="1"/>
  <c r="S307" i="1" s="1"/>
  <c r="K308" i="1"/>
  <c r="K309" i="1"/>
  <c r="S309" i="1" s="1"/>
  <c r="K310" i="1"/>
  <c r="K311" i="1"/>
  <c r="S311" i="1" s="1"/>
  <c r="K312" i="1"/>
  <c r="S312" i="1" s="1"/>
  <c r="K313" i="1"/>
  <c r="K314" i="1"/>
  <c r="S314" i="1" s="1"/>
  <c r="K315" i="1"/>
  <c r="K316" i="1"/>
  <c r="K317" i="1"/>
  <c r="K318" i="1"/>
  <c r="K319" i="1"/>
  <c r="K320" i="1"/>
  <c r="K321" i="1"/>
  <c r="K322" i="1"/>
  <c r="K323" i="1"/>
  <c r="K324" i="1"/>
  <c r="K325" i="1"/>
  <c r="K326" i="1"/>
  <c r="S326" i="1" s="1"/>
  <c r="K327" i="1"/>
  <c r="K328" i="1"/>
  <c r="K329" i="1"/>
  <c r="S329" i="1" s="1"/>
  <c r="K330" i="1"/>
  <c r="K331" i="1"/>
  <c r="S331" i="1" s="1"/>
  <c r="K332" i="1"/>
  <c r="K333" i="1"/>
  <c r="S333" i="1" s="1"/>
  <c r="K334" i="1"/>
  <c r="K335" i="1"/>
  <c r="K336" i="1"/>
  <c r="S336" i="1" s="1"/>
  <c r="K337" i="1"/>
  <c r="K338" i="1"/>
  <c r="S338" i="1" s="1"/>
  <c r="K339" i="1"/>
  <c r="S339" i="1" s="1"/>
  <c r="K340" i="1"/>
  <c r="K341" i="1"/>
  <c r="K342" i="1"/>
  <c r="K343" i="1"/>
  <c r="K344" i="1"/>
  <c r="K345" i="1"/>
  <c r="K346" i="1"/>
  <c r="K347" i="1"/>
  <c r="K348" i="1"/>
  <c r="S348" i="1" s="1"/>
  <c r="K349" i="1"/>
  <c r="K350" i="1"/>
  <c r="K351" i="1"/>
  <c r="S351" i="1" s="1"/>
  <c r="K352" i="1"/>
  <c r="K353" i="1"/>
  <c r="S353" i="1" s="1"/>
  <c r="K354" i="1"/>
  <c r="K355" i="1"/>
  <c r="S355" i="1" s="1"/>
  <c r="K356" i="1"/>
  <c r="K357" i="1"/>
  <c r="K358" i="1"/>
  <c r="S358" i="1" s="1"/>
  <c r="K359" i="1"/>
  <c r="K360" i="1"/>
  <c r="S360" i="1" s="1"/>
  <c r="K361" i="1"/>
  <c r="K362" i="1"/>
  <c r="K363" i="1"/>
  <c r="K364" i="1"/>
  <c r="K365" i="1"/>
  <c r="K366" i="1"/>
  <c r="K367" i="1"/>
  <c r="S367" i="1" s="1"/>
  <c r="K368" i="1"/>
  <c r="K369" i="1"/>
  <c r="K370" i="1"/>
  <c r="S370" i="1" s="1"/>
  <c r="K371" i="1"/>
  <c r="K372" i="1"/>
  <c r="K373" i="1"/>
  <c r="S373" i="1" s="1"/>
  <c r="K374" i="1"/>
  <c r="K375" i="1"/>
  <c r="S375" i="1" s="1"/>
  <c r="K376" i="1"/>
  <c r="K377" i="1"/>
  <c r="S377" i="1" s="1"/>
  <c r="K378" i="1"/>
  <c r="S378" i="1" s="1"/>
  <c r="K379" i="1"/>
  <c r="K380" i="1"/>
  <c r="S380" i="1" s="1"/>
  <c r="K381" i="1"/>
  <c r="K382" i="1"/>
  <c r="S382" i="1" s="1"/>
  <c r="K383" i="1"/>
  <c r="S383" i="1" s="1"/>
  <c r="K384" i="1"/>
  <c r="K385" i="1"/>
  <c r="K386" i="1"/>
  <c r="K387" i="1"/>
  <c r="K388" i="1"/>
  <c r="K389" i="1"/>
  <c r="K390" i="1"/>
  <c r="K391" i="1"/>
  <c r="K392" i="1"/>
  <c r="K393" i="1"/>
  <c r="K394" i="1"/>
  <c r="K395" i="1"/>
  <c r="S395" i="1" s="1"/>
  <c r="K396" i="1"/>
  <c r="K397" i="1"/>
  <c r="S397" i="1" s="1"/>
  <c r="K398" i="1"/>
  <c r="K399" i="1"/>
  <c r="S399" i="1" s="1"/>
  <c r="K400" i="1"/>
  <c r="K401" i="1"/>
  <c r="K402" i="1"/>
  <c r="S402" i="1" s="1"/>
  <c r="K403" i="1"/>
  <c r="K404" i="1"/>
  <c r="S404" i="1" s="1"/>
  <c r="K405" i="1"/>
  <c r="S405" i="1" s="1"/>
  <c r="K406" i="1"/>
  <c r="K407" i="1"/>
  <c r="K408" i="1"/>
  <c r="K409" i="1"/>
  <c r="K410" i="1"/>
  <c r="K411" i="1"/>
  <c r="K412" i="1"/>
  <c r="K413" i="1"/>
  <c r="K414" i="1"/>
  <c r="S414" i="1" s="1"/>
  <c r="K415" i="1"/>
  <c r="K416" i="1"/>
  <c r="K417" i="1"/>
  <c r="S417" i="1" s="1"/>
  <c r="K418" i="1"/>
  <c r="K419" i="1"/>
  <c r="S419" i="1" s="1"/>
  <c r="K420" i="1"/>
  <c r="K421" i="1"/>
  <c r="S421" i="1" s="1"/>
  <c r="K422" i="1"/>
  <c r="K423" i="1"/>
  <c r="K424" i="1"/>
  <c r="S424" i="1" s="1"/>
  <c r="K425" i="1"/>
  <c r="K426" i="1"/>
  <c r="S426" i="1" s="1"/>
  <c r="K427" i="1"/>
  <c r="S427" i="1" s="1"/>
  <c r="K428" i="1"/>
  <c r="K429" i="1"/>
  <c r="K430" i="1"/>
  <c r="K431" i="1"/>
  <c r="K432" i="1"/>
  <c r="K433" i="1"/>
  <c r="K434" i="1"/>
  <c r="S434" i="1" s="1"/>
  <c r="K435" i="1"/>
  <c r="K436" i="1"/>
  <c r="S436" i="1" s="1"/>
  <c r="K437" i="1"/>
  <c r="K438" i="1"/>
  <c r="K439" i="1"/>
  <c r="S439" i="1" s="1"/>
  <c r="K440" i="1"/>
  <c r="K441" i="1"/>
  <c r="S441" i="1" s="1"/>
  <c r="K442" i="1"/>
  <c r="K443" i="1"/>
  <c r="S443" i="1" s="1"/>
  <c r="K444" i="1"/>
  <c r="K445" i="1"/>
  <c r="K446" i="1"/>
  <c r="S446" i="1" s="1"/>
  <c r="K447" i="1"/>
  <c r="K448" i="1"/>
  <c r="S448" i="1" s="1"/>
  <c r="K449" i="1"/>
  <c r="S449" i="1" s="1"/>
  <c r="K450" i="1"/>
  <c r="K451" i="1"/>
  <c r="K452" i="1"/>
  <c r="K453" i="1"/>
  <c r="K454" i="1"/>
  <c r="K455" i="1"/>
  <c r="K456" i="1"/>
  <c r="K457" i="1"/>
  <c r="K458" i="1"/>
  <c r="S458" i="1" s="1"/>
  <c r="K459" i="1"/>
  <c r="K460" i="1"/>
  <c r="K461" i="1"/>
  <c r="S461" i="1" s="1"/>
  <c r="K462" i="1"/>
  <c r="K463" i="1"/>
  <c r="S463" i="1" s="1"/>
  <c r="K464" i="1"/>
  <c r="K465" i="1"/>
  <c r="S465" i="1" s="1"/>
  <c r="K466" i="1"/>
  <c r="K467" i="1"/>
  <c r="K468" i="1"/>
  <c r="S468" i="1" s="1"/>
  <c r="K469" i="1"/>
  <c r="K470" i="1"/>
  <c r="S470" i="1" s="1"/>
  <c r="K471" i="1"/>
  <c r="S471" i="1" s="1"/>
  <c r="K472" i="1"/>
  <c r="K473" i="1"/>
  <c r="K474" i="1"/>
  <c r="K475" i="1"/>
  <c r="K476" i="1"/>
  <c r="K477" i="1"/>
  <c r="K478" i="1"/>
  <c r="K479" i="1"/>
  <c r="K480" i="1"/>
  <c r="K481" i="1"/>
  <c r="K482" i="1"/>
  <c r="K483" i="1"/>
  <c r="S483" i="1" s="1"/>
  <c r="K484" i="1"/>
  <c r="K485" i="1"/>
  <c r="S485" i="1" s="1"/>
  <c r="K486" i="1"/>
  <c r="K487" i="1"/>
  <c r="S487" i="1" s="1"/>
  <c r="K488" i="1"/>
  <c r="S488" i="1" s="1"/>
  <c r="K489" i="1"/>
  <c r="K490" i="1"/>
  <c r="S490" i="1" s="1"/>
  <c r="K491" i="1"/>
  <c r="K492" i="1"/>
  <c r="K493" i="1"/>
  <c r="S493" i="1" s="1"/>
  <c r="K494" i="1"/>
  <c r="K495" i="1"/>
  <c r="K496" i="1"/>
  <c r="K497" i="1"/>
  <c r="K498" i="1"/>
  <c r="K499" i="1"/>
  <c r="K500" i="1"/>
  <c r="K501" i="1"/>
  <c r="K502" i="1"/>
  <c r="S502" i="1" s="1"/>
  <c r="K503" i="1"/>
  <c r="K504" i="1"/>
  <c r="K505" i="1"/>
  <c r="S505" i="1" s="1"/>
  <c r="K506" i="1"/>
  <c r="K507" i="1"/>
  <c r="S507" i="1" s="1"/>
  <c r="K508" i="1"/>
  <c r="K509" i="1"/>
  <c r="S509" i="1" s="1"/>
  <c r="K510" i="1"/>
  <c r="K511" i="1"/>
  <c r="K512" i="1"/>
  <c r="S512" i="1" s="1"/>
  <c r="K513" i="1"/>
  <c r="K514" i="1"/>
  <c r="S514" i="1" s="1"/>
  <c r="K515" i="1"/>
  <c r="S515" i="1" s="1"/>
  <c r="K516" i="1"/>
  <c r="K517" i="1"/>
  <c r="K518" i="1"/>
  <c r="K519" i="1"/>
  <c r="K520" i="1"/>
  <c r="K521" i="1"/>
  <c r="K522" i="1"/>
  <c r="K523" i="1"/>
  <c r="K524" i="1"/>
  <c r="S524" i="1" s="1"/>
  <c r="K525" i="1"/>
  <c r="K526" i="1"/>
  <c r="K527" i="1"/>
  <c r="S527" i="1" s="1"/>
  <c r="K528" i="1"/>
  <c r="K529" i="1"/>
  <c r="S529" i="1" s="1"/>
  <c r="K530" i="1"/>
  <c r="K531" i="1"/>
  <c r="S531" i="1" s="1"/>
  <c r="K532" i="1"/>
  <c r="K533" i="1"/>
  <c r="K534" i="1"/>
  <c r="S534" i="1" s="1"/>
  <c r="K535" i="1"/>
  <c r="K536" i="1"/>
  <c r="S536" i="1" s="1"/>
  <c r="K537" i="1"/>
  <c r="S537" i="1" s="1"/>
  <c r="K538" i="1"/>
  <c r="K539" i="1"/>
  <c r="K540" i="1"/>
  <c r="K541" i="1"/>
  <c r="K542" i="1"/>
  <c r="K543" i="1"/>
  <c r="K544" i="1"/>
  <c r="S544" i="1" s="1"/>
  <c r="K545" i="1"/>
  <c r="K546" i="1"/>
  <c r="S546" i="1" s="1"/>
  <c r="K547" i="1"/>
  <c r="K548" i="1"/>
  <c r="K549" i="1"/>
  <c r="S549" i="1" s="1"/>
  <c r="K550" i="1"/>
  <c r="K551" i="1"/>
  <c r="S551" i="1" s="1"/>
  <c r="K552" i="1"/>
  <c r="K553" i="1"/>
  <c r="S553" i="1" s="1"/>
  <c r="K554" i="1"/>
  <c r="S554" i="1" s="1"/>
  <c r="K555" i="1"/>
  <c r="K556" i="1"/>
  <c r="S556" i="1" s="1"/>
  <c r="K557" i="1"/>
  <c r="K558" i="1"/>
  <c r="S558" i="1" s="1"/>
  <c r="K559" i="1"/>
  <c r="K560" i="1"/>
  <c r="K561" i="1"/>
  <c r="K562" i="1"/>
  <c r="K563" i="1"/>
  <c r="K564" i="1"/>
  <c r="K565" i="1"/>
  <c r="K566" i="1"/>
  <c r="K567" i="1"/>
  <c r="K568" i="1"/>
  <c r="S568" i="1" s="1"/>
  <c r="K569" i="1"/>
  <c r="K570" i="1"/>
  <c r="K571" i="1"/>
  <c r="S571" i="1" s="1"/>
  <c r="K572" i="1"/>
  <c r="K573" i="1"/>
  <c r="S573" i="1" s="1"/>
  <c r="K574" i="1"/>
  <c r="K575" i="1"/>
  <c r="S575" i="1" s="1"/>
  <c r="K576" i="1"/>
  <c r="K577" i="1"/>
  <c r="K578" i="1"/>
  <c r="S578" i="1" s="1"/>
  <c r="K579" i="1"/>
  <c r="K580" i="1"/>
  <c r="S580" i="1" s="1"/>
  <c r="K581" i="1"/>
  <c r="S581" i="1" s="1"/>
  <c r="K582" i="1"/>
  <c r="K583" i="1"/>
  <c r="K584" i="1"/>
  <c r="K585" i="1"/>
  <c r="K586" i="1"/>
  <c r="K587" i="1"/>
  <c r="K588" i="1"/>
  <c r="S588" i="1" s="1"/>
  <c r="K589" i="1"/>
  <c r="K590" i="1"/>
  <c r="K591" i="1"/>
  <c r="K592" i="1"/>
  <c r="K593" i="1"/>
  <c r="S593" i="1" s="1"/>
  <c r="K594" i="1"/>
  <c r="K595" i="1"/>
  <c r="S595" i="1" s="1"/>
  <c r="K596" i="1"/>
  <c r="K597" i="1"/>
  <c r="S597" i="1" s="1"/>
  <c r="K598" i="1"/>
  <c r="K599" i="1"/>
  <c r="K600" i="1"/>
  <c r="S600" i="1" s="1"/>
  <c r="K601" i="1"/>
  <c r="K602" i="1"/>
  <c r="S602" i="1" s="1"/>
  <c r="K603" i="1"/>
  <c r="S603" i="1" s="1"/>
  <c r="K604" i="1"/>
  <c r="K605" i="1"/>
  <c r="K606" i="1"/>
  <c r="K607" i="1"/>
  <c r="K608" i="1"/>
  <c r="K609" i="1"/>
  <c r="K610" i="1"/>
  <c r="S610" i="1" s="1"/>
  <c r="K611" i="1"/>
  <c r="K612" i="1"/>
  <c r="S612" i="1" s="1"/>
  <c r="K613" i="1"/>
  <c r="K614" i="1"/>
  <c r="K615" i="1"/>
  <c r="K616" i="1"/>
  <c r="K617" i="1"/>
  <c r="S617" i="1" s="1"/>
  <c r="K618" i="1"/>
  <c r="K619" i="1"/>
  <c r="S619" i="1" s="1"/>
  <c r="K620" i="1"/>
  <c r="K621" i="1"/>
  <c r="K622" i="1"/>
  <c r="S622" i="1" s="1"/>
  <c r="K623" i="1"/>
  <c r="K624" i="1"/>
  <c r="K625" i="1"/>
  <c r="S625" i="1" s="1"/>
  <c r="K626" i="1"/>
  <c r="K627" i="1"/>
  <c r="K628" i="1"/>
  <c r="K629" i="1"/>
  <c r="K630" i="1"/>
  <c r="K631" i="1"/>
  <c r="K632" i="1"/>
  <c r="S632" i="1" s="1"/>
  <c r="K633" i="1"/>
  <c r="K634" i="1"/>
  <c r="S634" i="1" s="1"/>
  <c r="K635" i="1"/>
  <c r="K636" i="1"/>
  <c r="K637" i="1"/>
  <c r="S637" i="1" s="1"/>
  <c r="K638" i="1"/>
  <c r="K639" i="1"/>
  <c r="S639" i="1" s="1"/>
  <c r="K640" i="1"/>
  <c r="K641" i="1"/>
  <c r="S641" i="1" s="1"/>
  <c r="K642" i="1"/>
  <c r="S642" i="1" s="1"/>
  <c r="K643" i="1"/>
  <c r="K644" i="1"/>
  <c r="S644" i="1" s="1"/>
  <c r="K645" i="1"/>
  <c r="K646" i="1"/>
  <c r="S646" i="1" s="1"/>
  <c r="K647" i="1"/>
  <c r="S647" i="1" s="1"/>
  <c r="K648" i="1"/>
  <c r="K649" i="1"/>
  <c r="K650" i="1"/>
  <c r="K651" i="1"/>
  <c r="K652" i="1"/>
  <c r="K653" i="1"/>
  <c r="K654" i="1"/>
  <c r="S654" i="1" s="1"/>
  <c r="K655" i="1"/>
  <c r="K656" i="1"/>
  <c r="S656" i="1" s="1"/>
  <c r="K657" i="1"/>
  <c r="K658" i="1"/>
  <c r="K659" i="1"/>
  <c r="S659" i="1" s="1"/>
  <c r="K660" i="1"/>
  <c r="K661" i="1"/>
  <c r="S661" i="1" s="1"/>
  <c r="K662" i="1"/>
  <c r="K663" i="1"/>
  <c r="S663" i="1" s="1"/>
  <c r="K664" i="1"/>
  <c r="S664" i="1" s="1"/>
  <c r="K665" i="1"/>
  <c r="K666" i="1"/>
  <c r="S666" i="1" s="1"/>
  <c r="K667" i="1"/>
  <c r="K668" i="1"/>
  <c r="K669" i="1"/>
  <c r="K670" i="1"/>
  <c r="K671" i="1"/>
  <c r="K672" i="1"/>
  <c r="K673" i="1"/>
  <c r="K674" i="1"/>
  <c r="K675" i="1"/>
  <c r="K676" i="1"/>
  <c r="K677" i="1"/>
  <c r="K678" i="1"/>
  <c r="S678" i="1" s="1"/>
  <c r="K679" i="1"/>
  <c r="K680" i="1"/>
  <c r="K681" i="1"/>
  <c r="S681" i="1" s="1"/>
  <c r="K682" i="1"/>
  <c r="K683" i="1"/>
  <c r="S683" i="1" s="1"/>
  <c r="K684" i="1"/>
  <c r="K685" i="1"/>
  <c r="S685" i="1" s="1"/>
  <c r="K686" i="1"/>
  <c r="K687" i="1"/>
  <c r="K688" i="1"/>
  <c r="S688" i="1" s="1"/>
  <c r="K689" i="1"/>
  <c r="K690" i="1"/>
  <c r="S690" i="1" s="1"/>
  <c r="K691" i="1"/>
  <c r="S691" i="1" s="1"/>
  <c r="K692" i="1"/>
  <c r="K693" i="1"/>
  <c r="K694" i="1"/>
  <c r="K695" i="1"/>
  <c r="K696" i="1"/>
  <c r="K697" i="1"/>
  <c r="S697" i="1" s="1"/>
  <c r="K698" i="1"/>
  <c r="K699" i="1"/>
  <c r="K700" i="1"/>
  <c r="S700" i="1" s="1"/>
  <c r="K701" i="1"/>
  <c r="K702" i="1"/>
  <c r="K703" i="1"/>
  <c r="S703" i="1" s="1"/>
  <c r="K704" i="1"/>
  <c r="K705" i="1"/>
  <c r="S705" i="1" s="1"/>
  <c r="K706" i="1"/>
  <c r="K707" i="1"/>
  <c r="K708" i="1"/>
  <c r="K709" i="1"/>
  <c r="K710" i="1"/>
  <c r="S710" i="1" s="1"/>
  <c r="K711" i="1"/>
  <c r="K712" i="1"/>
  <c r="K713" i="1"/>
  <c r="K714" i="1"/>
  <c r="K715" i="1"/>
  <c r="K716" i="1"/>
  <c r="K717" i="1"/>
  <c r="K718" i="1"/>
  <c r="K719" i="1"/>
  <c r="K720" i="1"/>
  <c r="K721" i="1"/>
  <c r="K722" i="1"/>
  <c r="S722" i="1" s="1"/>
  <c r="K723" i="1"/>
  <c r="K724" i="1"/>
  <c r="S724" i="1" s="1"/>
  <c r="K725" i="1"/>
  <c r="S725" i="1" s="1"/>
  <c r="K726" i="1"/>
  <c r="K727" i="1"/>
  <c r="S727" i="1" s="1"/>
  <c r="K728" i="1"/>
  <c r="K729" i="1"/>
  <c r="S729" i="1" s="1"/>
  <c r="K730" i="1"/>
  <c r="S730" i="1" s="1"/>
  <c r="K731" i="1"/>
  <c r="K732" i="1"/>
  <c r="S732" i="1" s="1"/>
  <c r="K733" i="1"/>
  <c r="K734" i="1"/>
  <c r="S734" i="1" s="1"/>
  <c r="K735" i="1"/>
  <c r="S735" i="1" s="1"/>
  <c r="K736" i="1"/>
  <c r="K737" i="1"/>
  <c r="K738" i="1"/>
  <c r="K739" i="1"/>
  <c r="K740" i="1"/>
  <c r="K741" i="1"/>
  <c r="K742" i="1"/>
  <c r="K743" i="1"/>
  <c r="K744" i="1"/>
  <c r="S744" i="1" s="1"/>
  <c r="K745" i="1"/>
  <c r="K746" i="1"/>
  <c r="S746" i="1" s="1"/>
  <c r="K747" i="1"/>
  <c r="S747" i="1" s="1"/>
  <c r="K748" i="1"/>
  <c r="K749" i="1"/>
  <c r="S749" i="1" s="1"/>
  <c r="K750" i="1"/>
  <c r="K751" i="1"/>
  <c r="S751" i="1" s="1"/>
  <c r="K752" i="1"/>
  <c r="K753" i="1"/>
  <c r="K754" i="1"/>
  <c r="S754" i="1" s="1"/>
  <c r="K755" i="1"/>
  <c r="K756" i="1"/>
  <c r="S756" i="1" s="1"/>
  <c r="K757" i="1"/>
  <c r="S757" i="1" s="1"/>
  <c r="K758" i="1"/>
  <c r="K759" i="1"/>
  <c r="K760" i="1"/>
  <c r="K761" i="1"/>
  <c r="K762" i="1"/>
  <c r="K763" i="1"/>
  <c r="K764" i="1"/>
  <c r="S764" i="1" s="1"/>
  <c r="K765" i="1"/>
  <c r="K766" i="1"/>
  <c r="K767" i="1"/>
  <c r="K768" i="1"/>
  <c r="K769" i="1"/>
  <c r="S769" i="1" s="1"/>
  <c r="K770" i="1"/>
  <c r="K771" i="1"/>
  <c r="S771" i="1" s="1"/>
  <c r="K772" i="1"/>
  <c r="K773" i="1"/>
  <c r="S773" i="1" s="1"/>
  <c r="L2" i="1"/>
  <c r="O2" i="1" s="1"/>
  <c r="L3" i="1"/>
  <c r="L4" i="1"/>
  <c r="O4" i="1" s="1"/>
  <c r="L5" i="1"/>
  <c r="L6" i="1"/>
  <c r="O6" i="1" s="1"/>
  <c r="L7" i="1"/>
  <c r="O7" i="1" s="1"/>
  <c r="L8" i="1"/>
  <c r="O8" i="1" s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O21" i="1" s="1"/>
  <c r="L22" i="1"/>
  <c r="L23" i="1"/>
  <c r="O23" i="1" s="1"/>
  <c r="Q23" i="1" s="1"/>
  <c r="L24" i="1"/>
  <c r="O24" i="1" s="1"/>
  <c r="L25" i="1"/>
  <c r="L26" i="1"/>
  <c r="O26" i="1" s="1"/>
  <c r="L27" i="1"/>
  <c r="L28" i="1"/>
  <c r="O28" i="1" s="1"/>
  <c r="L29" i="1"/>
  <c r="O29" i="1" s="1"/>
  <c r="L30" i="1"/>
  <c r="O30" i="1" s="1"/>
  <c r="L31" i="1"/>
  <c r="L32" i="1"/>
  <c r="L33" i="1"/>
  <c r="L34" i="1"/>
  <c r="L35" i="1"/>
  <c r="O35" i="1" s="1"/>
  <c r="L36" i="1"/>
  <c r="O36" i="1" s="1"/>
  <c r="L37" i="1"/>
  <c r="L38" i="1"/>
  <c r="O38" i="1" s="1"/>
  <c r="L39" i="1"/>
  <c r="O39" i="1" s="1"/>
  <c r="L40" i="1"/>
  <c r="O40" i="1" s="1"/>
  <c r="L41" i="1"/>
  <c r="O41" i="1" s="1"/>
  <c r="L42" i="1"/>
  <c r="L43" i="1"/>
  <c r="O43" i="1" s="1"/>
  <c r="L44" i="1"/>
  <c r="L45" i="1"/>
  <c r="O45" i="1" s="1"/>
  <c r="Q45" i="1" s="1"/>
  <c r="L46" i="1"/>
  <c r="O46" i="1" s="1"/>
  <c r="L47" i="1"/>
  <c r="L48" i="1"/>
  <c r="L49" i="1"/>
  <c r="L50" i="1"/>
  <c r="O50" i="1" s="1"/>
  <c r="L51" i="1"/>
  <c r="O51" i="1" s="1"/>
  <c r="L52" i="1"/>
  <c r="L53" i="1"/>
  <c r="L54" i="1"/>
  <c r="L55" i="1"/>
  <c r="L56" i="1"/>
  <c r="L57" i="1"/>
  <c r="L58" i="1"/>
  <c r="O58" i="1" s="1"/>
  <c r="L59" i="1"/>
  <c r="L60" i="1"/>
  <c r="O60" i="1" s="1"/>
  <c r="L61" i="1"/>
  <c r="O61" i="1" s="1"/>
  <c r="L62" i="1"/>
  <c r="L63" i="1"/>
  <c r="O63" i="1" s="1"/>
  <c r="L64" i="1"/>
  <c r="L65" i="1"/>
  <c r="O65" i="1" s="1"/>
  <c r="L66" i="1"/>
  <c r="L67" i="1"/>
  <c r="O67" i="1" s="1"/>
  <c r="L68" i="1"/>
  <c r="O68" i="1" s="1"/>
  <c r="L69" i="1"/>
  <c r="L70" i="1"/>
  <c r="O70" i="1" s="1"/>
  <c r="L71" i="1"/>
  <c r="L72" i="1"/>
  <c r="O72" i="1" s="1"/>
  <c r="L73" i="1"/>
  <c r="O73" i="1" s="1"/>
  <c r="L74" i="1"/>
  <c r="O74" i="1" s="1"/>
  <c r="L75" i="1"/>
  <c r="L76" i="1"/>
  <c r="L77" i="1"/>
  <c r="L78" i="1"/>
  <c r="L79" i="1"/>
  <c r="L80" i="1"/>
  <c r="L81" i="1"/>
  <c r="L82" i="1"/>
  <c r="O82" i="1" s="1"/>
  <c r="L83" i="1"/>
  <c r="O83" i="1" s="1"/>
  <c r="L84" i="1"/>
  <c r="L85" i="1"/>
  <c r="O85" i="1" s="1"/>
  <c r="L86" i="1"/>
  <c r="L87" i="1"/>
  <c r="O87" i="1" s="1"/>
  <c r="L88" i="1"/>
  <c r="L89" i="1"/>
  <c r="O89" i="1" s="1"/>
  <c r="L90" i="1"/>
  <c r="O90" i="1" s="1"/>
  <c r="L91" i="1"/>
  <c r="L92" i="1"/>
  <c r="L93" i="1"/>
  <c r="L94" i="1"/>
  <c r="O94" i="1" s="1"/>
  <c r="L95" i="1"/>
  <c r="O95" i="1" s="1"/>
  <c r="L96" i="1"/>
  <c r="O96" i="1" s="1"/>
  <c r="L97" i="1"/>
  <c r="L98" i="1"/>
  <c r="L99" i="1"/>
  <c r="L100" i="1"/>
  <c r="L101" i="1"/>
  <c r="O101" i="1" s="1"/>
  <c r="L102" i="1"/>
  <c r="O102" i="1" s="1"/>
  <c r="L103" i="1"/>
  <c r="L104" i="1"/>
  <c r="O104" i="1" s="1"/>
  <c r="L105" i="1"/>
  <c r="O105" i="1" s="1"/>
  <c r="L106" i="1"/>
  <c r="O106" i="1" s="1"/>
  <c r="L107" i="1"/>
  <c r="O107" i="1" s="1"/>
  <c r="L108" i="1"/>
  <c r="L109" i="1"/>
  <c r="O109" i="1" s="1"/>
  <c r="L110" i="1"/>
  <c r="L111" i="1"/>
  <c r="O111" i="1" s="1"/>
  <c r="L112" i="1"/>
  <c r="O112" i="1" s="1"/>
  <c r="L113" i="1"/>
  <c r="L114" i="1"/>
  <c r="L115" i="1"/>
  <c r="L116" i="1"/>
  <c r="O116" i="1" s="1"/>
  <c r="L117" i="1"/>
  <c r="O117" i="1" s="1"/>
  <c r="L118" i="1"/>
  <c r="O118" i="1" s="1"/>
  <c r="L119" i="1"/>
  <c r="L120" i="1"/>
  <c r="L121" i="1"/>
  <c r="L122" i="1"/>
  <c r="L123" i="1"/>
  <c r="O123" i="1" s="1"/>
  <c r="L124" i="1"/>
  <c r="O124" i="1" s="1"/>
  <c r="L125" i="1"/>
  <c r="L126" i="1"/>
  <c r="L127" i="1"/>
  <c r="O127" i="1" s="1"/>
  <c r="L128" i="1"/>
  <c r="L129" i="1"/>
  <c r="O129" i="1" s="1"/>
  <c r="L130" i="1"/>
  <c r="L131" i="1"/>
  <c r="O131" i="1" s="1"/>
  <c r="L132" i="1"/>
  <c r="L133" i="1"/>
  <c r="O133" i="1" s="1"/>
  <c r="L134" i="1"/>
  <c r="O134" i="1" s="1"/>
  <c r="L135" i="1"/>
  <c r="L136" i="1"/>
  <c r="L137" i="1"/>
  <c r="L138" i="1"/>
  <c r="O138" i="1" s="1"/>
  <c r="L139" i="1"/>
  <c r="O139" i="1" s="1"/>
  <c r="L140" i="1"/>
  <c r="O140" i="1" s="1"/>
  <c r="L141" i="1"/>
  <c r="L142" i="1"/>
  <c r="L143" i="1"/>
  <c r="L144" i="1"/>
  <c r="L145" i="1"/>
  <c r="L146" i="1"/>
  <c r="L147" i="1"/>
  <c r="L148" i="1"/>
  <c r="L149" i="1"/>
  <c r="L150" i="1"/>
  <c r="O150" i="1" s="1"/>
  <c r="L151" i="1"/>
  <c r="L152" i="1"/>
  <c r="L153" i="1"/>
  <c r="O153" i="1" s="1"/>
  <c r="L154" i="1"/>
  <c r="L155" i="1"/>
  <c r="O155" i="1" s="1"/>
  <c r="L156" i="1"/>
  <c r="O156" i="1" s="1"/>
  <c r="L157" i="1"/>
  <c r="L158" i="1"/>
  <c r="L159" i="1"/>
  <c r="L160" i="1"/>
  <c r="O160" i="1" s="1"/>
  <c r="L161" i="1"/>
  <c r="O161" i="1" s="1"/>
  <c r="L162" i="1"/>
  <c r="O162" i="1" s="1"/>
  <c r="L163" i="1"/>
  <c r="L164" i="1"/>
  <c r="L165" i="1"/>
  <c r="L166" i="1"/>
  <c r="L167" i="1"/>
  <c r="L168" i="1"/>
  <c r="O168" i="1" s="1"/>
  <c r="L169" i="1"/>
  <c r="L170" i="1"/>
  <c r="O170" i="1" s="1"/>
  <c r="L171" i="1"/>
  <c r="O171" i="1" s="1"/>
  <c r="L172" i="1"/>
  <c r="L173" i="1"/>
  <c r="O173" i="1" s="1"/>
  <c r="L174" i="1"/>
  <c r="L175" i="1"/>
  <c r="O175" i="1" s="1"/>
  <c r="L176" i="1"/>
  <c r="O176" i="1" s="1"/>
  <c r="L177" i="1"/>
  <c r="O177" i="1" s="1"/>
  <c r="L178" i="1"/>
  <c r="O178" i="1" s="1"/>
  <c r="L179" i="1"/>
  <c r="L180" i="1"/>
  <c r="L181" i="1"/>
  <c r="L182" i="1"/>
  <c r="O182" i="1" s="1"/>
  <c r="L183" i="1"/>
  <c r="O183" i="1" s="1"/>
  <c r="L184" i="1"/>
  <c r="O184" i="1" s="1"/>
  <c r="L185" i="1"/>
  <c r="L186" i="1"/>
  <c r="L187" i="1"/>
  <c r="L188" i="1"/>
  <c r="L189" i="1"/>
  <c r="L190" i="1"/>
  <c r="L191" i="1"/>
  <c r="L192" i="1"/>
  <c r="O192" i="1" s="1"/>
  <c r="L193" i="1"/>
  <c r="O193" i="1" s="1"/>
  <c r="L194" i="1"/>
  <c r="O194" i="1" s="1"/>
  <c r="L195" i="1"/>
  <c r="O195" i="1" s="1"/>
  <c r="L196" i="1"/>
  <c r="L197" i="1"/>
  <c r="O197" i="1" s="1"/>
  <c r="L198" i="1"/>
  <c r="O198" i="1" s="1"/>
  <c r="L199" i="1"/>
  <c r="O199" i="1" s="1"/>
  <c r="L200" i="1"/>
  <c r="O200" i="1" s="1"/>
  <c r="L201" i="1"/>
  <c r="L202" i="1"/>
  <c r="L203" i="1"/>
  <c r="L204" i="1"/>
  <c r="O204" i="1" s="1"/>
  <c r="L205" i="1"/>
  <c r="O205" i="1" s="1"/>
  <c r="L206" i="1"/>
  <c r="O206" i="1" s="1"/>
  <c r="L207" i="1"/>
  <c r="L208" i="1"/>
  <c r="L209" i="1"/>
  <c r="L210" i="1"/>
  <c r="L211" i="1"/>
  <c r="L212" i="1"/>
  <c r="O212" i="1" s="1"/>
  <c r="L213" i="1"/>
  <c r="L214" i="1"/>
  <c r="O214" i="1" s="1"/>
  <c r="L215" i="1"/>
  <c r="O215" i="1" s="1"/>
  <c r="L216" i="1"/>
  <c r="O216" i="1" s="1"/>
  <c r="L217" i="1"/>
  <c r="O217" i="1" s="1"/>
  <c r="L218" i="1"/>
  <c r="O218" i="1" s="1"/>
  <c r="L219" i="1"/>
  <c r="O219" i="1" s="1"/>
  <c r="L220" i="1"/>
  <c r="O220" i="1" s="1"/>
  <c r="L221" i="1"/>
  <c r="O221" i="1" s="1"/>
  <c r="L222" i="1"/>
  <c r="O222" i="1" s="1"/>
  <c r="L223" i="1"/>
  <c r="L224" i="1"/>
  <c r="L225" i="1"/>
  <c r="L226" i="1"/>
  <c r="O226" i="1" s="1"/>
  <c r="L227" i="1"/>
  <c r="O227" i="1" s="1"/>
  <c r="L228" i="1"/>
  <c r="O228" i="1" s="1"/>
  <c r="L229" i="1"/>
  <c r="L230" i="1"/>
  <c r="L231" i="1"/>
  <c r="L232" i="1"/>
  <c r="O232" i="1" s="1"/>
  <c r="L233" i="1"/>
  <c r="O233" i="1" s="1"/>
  <c r="L234" i="1"/>
  <c r="O234" i="1" s="1"/>
  <c r="L235" i="1"/>
  <c r="O235" i="1" s="1"/>
  <c r="L236" i="1"/>
  <c r="O236" i="1" s="1"/>
  <c r="L237" i="1"/>
  <c r="O237" i="1" s="1"/>
  <c r="L238" i="1"/>
  <c r="O238" i="1" s="1"/>
  <c r="L239" i="1"/>
  <c r="O239" i="1" s="1"/>
  <c r="L240" i="1"/>
  <c r="O240" i="1" s="1"/>
  <c r="L241" i="1"/>
  <c r="O241" i="1" s="1"/>
  <c r="L242" i="1"/>
  <c r="O242" i="1" s="1"/>
  <c r="L243" i="1"/>
  <c r="O243" i="1" s="1"/>
  <c r="L244" i="1"/>
  <c r="O244" i="1" s="1"/>
  <c r="L245" i="1"/>
  <c r="L246" i="1"/>
  <c r="L247" i="1"/>
  <c r="L248" i="1"/>
  <c r="O248" i="1" s="1"/>
  <c r="L249" i="1"/>
  <c r="O249" i="1" s="1"/>
  <c r="L250" i="1"/>
  <c r="O250" i="1" s="1"/>
  <c r="L251" i="1"/>
  <c r="L252" i="1"/>
  <c r="L253" i="1"/>
  <c r="L254" i="1"/>
  <c r="L255" i="1"/>
  <c r="O255" i="1" s="1"/>
  <c r="L256" i="1"/>
  <c r="O256" i="1" s="1"/>
  <c r="L257" i="1"/>
  <c r="O257" i="1" s="1"/>
  <c r="L258" i="1"/>
  <c r="L259" i="1"/>
  <c r="L260" i="1"/>
  <c r="L261" i="1"/>
  <c r="O261" i="1" s="1"/>
  <c r="L262" i="1"/>
  <c r="L263" i="1"/>
  <c r="O263" i="1" s="1"/>
  <c r="L264" i="1"/>
  <c r="O264" i="1" s="1"/>
  <c r="L265" i="1"/>
  <c r="O265" i="1" s="1"/>
  <c r="L266" i="1"/>
  <c r="O266" i="1" s="1"/>
  <c r="L267" i="1"/>
  <c r="L268" i="1"/>
  <c r="L269" i="1"/>
  <c r="L270" i="1"/>
  <c r="O270" i="1" s="1"/>
  <c r="L271" i="1"/>
  <c r="O271" i="1" s="1"/>
  <c r="L272" i="1"/>
  <c r="O272" i="1" s="1"/>
  <c r="L273" i="1"/>
  <c r="L274" i="1"/>
  <c r="L275" i="1"/>
  <c r="L276" i="1"/>
  <c r="L277" i="1"/>
  <c r="L278" i="1"/>
  <c r="L279" i="1"/>
  <c r="L280" i="1"/>
  <c r="O280" i="1" s="1"/>
  <c r="L281" i="1"/>
  <c r="O281" i="1" s="1"/>
  <c r="L282" i="1"/>
  <c r="O282" i="1" s="1"/>
  <c r="L283" i="1"/>
  <c r="L284" i="1"/>
  <c r="O284" i="1" s="1"/>
  <c r="L285" i="1"/>
  <c r="O285" i="1" s="1"/>
  <c r="L286" i="1"/>
  <c r="O286" i="1" s="1"/>
  <c r="L287" i="1"/>
  <c r="O287" i="1" s="1"/>
  <c r="L288" i="1"/>
  <c r="O288" i="1" s="1"/>
  <c r="L289" i="1"/>
  <c r="L290" i="1"/>
  <c r="L291" i="1"/>
  <c r="O291" i="1" s="1"/>
  <c r="L292" i="1"/>
  <c r="O292" i="1" s="1"/>
  <c r="L293" i="1"/>
  <c r="O293" i="1" s="1"/>
  <c r="L294" i="1"/>
  <c r="O294" i="1" s="1"/>
  <c r="L295" i="1"/>
  <c r="L296" i="1"/>
  <c r="L297" i="1"/>
  <c r="L298" i="1"/>
  <c r="L299" i="1"/>
  <c r="L300" i="1"/>
  <c r="L301" i="1"/>
  <c r="O301" i="1" s="1"/>
  <c r="L302" i="1"/>
  <c r="O302" i="1" s="1"/>
  <c r="L303" i="1"/>
  <c r="O303" i="1" s="1"/>
  <c r="L304" i="1"/>
  <c r="O304" i="1" s="1"/>
  <c r="L305" i="1"/>
  <c r="O305" i="1" s="1"/>
  <c r="L306" i="1"/>
  <c r="O306" i="1" s="1"/>
  <c r="L307" i="1"/>
  <c r="O307" i="1" s="1"/>
  <c r="L308" i="1"/>
  <c r="O308" i="1" s="1"/>
  <c r="L309" i="1"/>
  <c r="O309" i="1" s="1"/>
  <c r="L310" i="1"/>
  <c r="O310" i="1" s="1"/>
  <c r="L311" i="1"/>
  <c r="L312" i="1"/>
  <c r="L313" i="1"/>
  <c r="O313" i="1" s="1"/>
  <c r="L314" i="1"/>
  <c r="O314" i="1" s="1"/>
  <c r="L315" i="1"/>
  <c r="O315" i="1" s="1"/>
  <c r="L316" i="1"/>
  <c r="O316" i="1" s="1"/>
  <c r="L317" i="1"/>
  <c r="L318" i="1"/>
  <c r="L319" i="1"/>
  <c r="L320" i="1"/>
  <c r="L321" i="1"/>
  <c r="L322" i="1"/>
  <c r="O322" i="1" s="1"/>
  <c r="L323" i="1"/>
  <c r="O323" i="1" s="1"/>
  <c r="L324" i="1"/>
  <c r="O324" i="1" s="1"/>
  <c r="L325" i="1"/>
  <c r="O325" i="1" s="1"/>
  <c r="L326" i="1"/>
  <c r="O326" i="1" s="1"/>
  <c r="L327" i="1"/>
  <c r="O327" i="1" s="1"/>
  <c r="L328" i="1"/>
  <c r="O328" i="1" s="1"/>
  <c r="L329" i="1"/>
  <c r="O329" i="1" s="1"/>
  <c r="L330" i="1"/>
  <c r="O330" i="1" s="1"/>
  <c r="L331" i="1"/>
  <c r="O331" i="1" s="1"/>
  <c r="L332" i="1"/>
  <c r="O332" i="1" s="1"/>
  <c r="L333" i="1"/>
  <c r="O333" i="1" s="1"/>
  <c r="L334" i="1"/>
  <c r="L335" i="1"/>
  <c r="L336" i="1"/>
  <c r="O336" i="1" s="1"/>
  <c r="L337" i="1"/>
  <c r="O337" i="1" s="1"/>
  <c r="L338" i="1"/>
  <c r="O338" i="1" s="1"/>
  <c r="L339" i="1"/>
  <c r="O339" i="1" s="1"/>
  <c r="L340" i="1"/>
  <c r="O340" i="1" s="1"/>
  <c r="L341" i="1"/>
  <c r="L342" i="1"/>
  <c r="O342" i="1" s="1"/>
  <c r="L343" i="1"/>
  <c r="O343" i="1" s="1"/>
  <c r="L344" i="1"/>
  <c r="O344" i="1" s="1"/>
  <c r="L345" i="1"/>
  <c r="O345" i="1" s="1"/>
  <c r="L346" i="1"/>
  <c r="O346" i="1" s="1"/>
  <c r="L347" i="1"/>
  <c r="L348" i="1"/>
  <c r="L349" i="1"/>
  <c r="O349" i="1" s="1"/>
  <c r="L350" i="1"/>
  <c r="O350" i="1" s="1"/>
  <c r="L351" i="1"/>
  <c r="O351" i="1" s="1"/>
  <c r="L352" i="1"/>
  <c r="O352" i="1" s="1"/>
  <c r="L353" i="1"/>
  <c r="O353" i="1" s="1"/>
  <c r="L354" i="1"/>
  <c r="O354" i="1" s="1"/>
  <c r="L355" i="1"/>
  <c r="O355" i="1" s="1"/>
  <c r="L356" i="1"/>
  <c r="L357" i="1"/>
  <c r="L358" i="1"/>
  <c r="L359" i="1"/>
  <c r="O359" i="1" s="1"/>
  <c r="L360" i="1"/>
  <c r="O360" i="1" s="1"/>
  <c r="L361" i="1"/>
  <c r="O361" i="1" s="1"/>
  <c r="L362" i="1"/>
  <c r="O362" i="1" s="1"/>
  <c r="L363" i="1"/>
  <c r="L364" i="1"/>
  <c r="L365" i="1"/>
  <c r="L366" i="1"/>
  <c r="O366" i="1" s="1"/>
  <c r="L367" i="1"/>
  <c r="O367" i="1" s="1"/>
  <c r="L368" i="1"/>
  <c r="O368" i="1" s="1"/>
  <c r="L369" i="1"/>
  <c r="O369" i="1" s="1"/>
  <c r="L370" i="1"/>
  <c r="O370" i="1" s="1"/>
  <c r="L371" i="1"/>
  <c r="O371" i="1" s="1"/>
  <c r="L372" i="1"/>
  <c r="O372" i="1" s="1"/>
  <c r="L373" i="1"/>
  <c r="O373" i="1" s="1"/>
  <c r="L374" i="1"/>
  <c r="O374" i="1" s="1"/>
  <c r="L375" i="1"/>
  <c r="O375" i="1" s="1"/>
  <c r="L376" i="1"/>
  <c r="O376" i="1" s="1"/>
  <c r="L377" i="1"/>
  <c r="L378" i="1"/>
  <c r="O378" i="1" s="1"/>
  <c r="L379" i="1"/>
  <c r="O379" i="1" s="1"/>
  <c r="L380" i="1"/>
  <c r="O380" i="1" s="1"/>
  <c r="L381" i="1"/>
  <c r="O381" i="1" s="1"/>
  <c r="L382" i="1"/>
  <c r="O382" i="1" s="1"/>
  <c r="L383" i="1"/>
  <c r="O383" i="1" s="1"/>
  <c r="L384" i="1"/>
  <c r="O384" i="1" s="1"/>
  <c r="L385" i="1"/>
  <c r="L386" i="1"/>
  <c r="L387" i="1"/>
  <c r="L388" i="1"/>
  <c r="O388" i="1" s="1"/>
  <c r="L389" i="1"/>
  <c r="O389" i="1" s="1"/>
  <c r="L390" i="1"/>
  <c r="O390" i="1" s="1"/>
  <c r="L391" i="1"/>
  <c r="O391" i="1" s="1"/>
  <c r="L392" i="1"/>
  <c r="O392" i="1" s="1"/>
  <c r="L393" i="1"/>
  <c r="O393" i="1" s="1"/>
  <c r="L394" i="1"/>
  <c r="O394" i="1" s="1"/>
  <c r="L395" i="1"/>
  <c r="O395" i="1" s="1"/>
  <c r="L396" i="1"/>
  <c r="O396" i="1" s="1"/>
  <c r="L397" i="1"/>
  <c r="O397" i="1" s="1"/>
  <c r="L398" i="1"/>
  <c r="O398" i="1" s="1"/>
  <c r="L399" i="1"/>
  <c r="L400" i="1"/>
  <c r="O400" i="1" s="1"/>
  <c r="L401" i="1"/>
  <c r="O401" i="1" s="1"/>
  <c r="L402" i="1"/>
  <c r="O402" i="1" s="1"/>
  <c r="L403" i="1"/>
  <c r="O403" i="1" s="1"/>
  <c r="L404" i="1"/>
  <c r="O404" i="1" s="1"/>
  <c r="L405" i="1"/>
  <c r="O405" i="1" s="1"/>
  <c r="L406" i="1"/>
  <c r="O406" i="1" s="1"/>
  <c r="L407" i="1"/>
  <c r="O407" i="1" s="1"/>
  <c r="L408" i="1"/>
  <c r="O408" i="1" s="1"/>
  <c r="L409" i="1"/>
  <c r="O409" i="1" s="1"/>
  <c r="L410" i="1"/>
  <c r="O410" i="1" s="1"/>
  <c r="L411" i="1"/>
  <c r="O411" i="1" s="1"/>
  <c r="L412" i="1"/>
  <c r="O412" i="1" s="1"/>
  <c r="L413" i="1"/>
  <c r="O413" i="1" s="1"/>
  <c r="L414" i="1"/>
  <c r="O414" i="1" s="1"/>
  <c r="L415" i="1"/>
  <c r="O415" i="1" s="1"/>
  <c r="L416" i="1"/>
  <c r="O416" i="1" s="1"/>
  <c r="L417" i="1"/>
  <c r="O417" i="1" s="1"/>
  <c r="L418" i="1"/>
  <c r="O418" i="1" s="1"/>
  <c r="L419" i="1"/>
  <c r="O419" i="1" s="1"/>
  <c r="L420" i="1"/>
  <c r="O420" i="1" s="1"/>
  <c r="L421" i="1"/>
  <c r="L422" i="1"/>
  <c r="L423" i="1"/>
  <c r="L424" i="1"/>
  <c r="O424" i="1" s="1"/>
  <c r="L425" i="1"/>
  <c r="O425" i="1" s="1"/>
  <c r="L426" i="1"/>
  <c r="O426" i="1" s="1"/>
  <c r="L427" i="1"/>
  <c r="O427" i="1" s="1"/>
  <c r="L428" i="1"/>
  <c r="L429" i="1"/>
  <c r="L430" i="1"/>
  <c r="L431" i="1"/>
  <c r="O431" i="1" s="1"/>
  <c r="L432" i="1"/>
  <c r="O432" i="1" s="1"/>
  <c r="L433" i="1"/>
  <c r="O433" i="1" s="1"/>
  <c r="L434" i="1"/>
  <c r="O434" i="1" s="1"/>
  <c r="L435" i="1"/>
  <c r="O435" i="1" s="1"/>
  <c r="L436" i="1"/>
  <c r="O436" i="1" s="1"/>
  <c r="L437" i="1"/>
  <c r="O437" i="1" s="1"/>
  <c r="L438" i="1"/>
  <c r="O438" i="1" s="1"/>
  <c r="L439" i="1"/>
  <c r="O439" i="1" s="1"/>
  <c r="L440" i="1"/>
  <c r="O440" i="1" s="1"/>
  <c r="L441" i="1"/>
  <c r="O441" i="1" s="1"/>
  <c r="L442" i="1"/>
  <c r="O442" i="1" s="1"/>
  <c r="L443" i="1"/>
  <c r="L444" i="1"/>
  <c r="L445" i="1"/>
  <c r="L446" i="1"/>
  <c r="O446" i="1" s="1"/>
  <c r="L447" i="1"/>
  <c r="O447" i="1" s="1"/>
  <c r="L448" i="1"/>
  <c r="O448" i="1" s="1"/>
  <c r="L449" i="1"/>
  <c r="O449" i="1" s="1"/>
  <c r="L450" i="1"/>
  <c r="O450" i="1" s="1"/>
  <c r="L451" i="1"/>
  <c r="L452" i="1"/>
  <c r="L453" i="1"/>
  <c r="L454" i="1"/>
  <c r="L455" i="1"/>
  <c r="O455" i="1" s="1"/>
  <c r="L456" i="1"/>
  <c r="O456" i="1" s="1"/>
  <c r="L457" i="1"/>
  <c r="O457" i="1" s="1"/>
  <c r="L458" i="1"/>
  <c r="O458" i="1" s="1"/>
  <c r="L459" i="1"/>
  <c r="O459" i="1" s="1"/>
  <c r="L460" i="1"/>
  <c r="O460" i="1" s="1"/>
  <c r="L461" i="1"/>
  <c r="O461" i="1" s="1"/>
  <c r="L462" i="1"/>
  <c r="O462" i="1" s="1"/>
  <c r="L463" i="1"/>
  <c r="O463" i="1" s="1"/>
  <c r="L464" i="1"/>
  <c r="O464" i="1" s="1"/>
  <c r="L465" i="1"/>
  <c r="L466" i="1"/>
  <c r="L467" i="1"/>
  <c r="L468" i="1"/>
  <c r="O468" i="1" s="1"/>
  <c r="L469" i="1"/>
  <c r="O469" i="1" s="1"/>
  <c r="L470" i="1"/>
  <c r="O470" i="1" s="1"/>
  <c r="L471" i="1"/>
  <c r="O471" i="1" s="1"/>
  <c r="L472" i="1"/>
  <c r="O472" i="1" s="1"/>
  <c r="L473" i="1"/>
  <c r="O473" i="1" s="1"/>
  <c r="L474" i="1"/>
  <c r="L475" i="1"/>
  <c r="O475" i="1" s="1"/>
  <c r="L476" i="1"/>
  <c r="O476" i="1" s="1"/>
  <c r="L477" i="1"/>
  <c r="O477" i="1" s="1"/>
  <c r="L478" i="1"/>
  <c r="O478" i="1" s="1"/>
  <c r="L479" i="1"/>
  <c r="O479" i="1" s="1"/>
  <c r="L480" i="1"/>
  <c r="O480" i="1" s="1"/>
  <c r="L481" i="1"/>
  <c r="O481" i="1" s="1"/>
  <c r="L482" i="1"/>
  <c r="O482" i="1" s="1"/>
  <c r="L483" i="1"/>
  <c r="O483" i="1" s="1"/>
  <c r="L484" i="1"/>
  <c r="O484" i="1" s="1"/>
  <c r="L485" i="1"/>
  <c r="O485" i="1" s="1"/>
  <c r="L486" i="1"/>
  <c r="O486" i="1" s="1"/>
  <c r="L487" i="1"/>
  <c r="L488" i="1"/>
  <c r="L489" i="1"/>
  <c r="L490" i="1"/>
  <c r="L491" i="1"/>
  <c r="L492" i="1"/>
  <c r="O492" i="1" s="1"/>
  <c r="L493" i="1"/>
  <c r="O493" i="1" s="1"/>
  <c r="L494" i="1"/>
  <c r="O494" i="1" s="1"/>
  <c r="L495" i="1"/>
  <c r="L496" i="1"/>
  <c r="O496" i="1" s="1"/>
  <c r="L497" i="1"/>
  <c r="L498" i="1"/>
  <c r="O498" i="1" s="1"/>
  <c r="L499" i="1"/>
  <c r="O499" i="1" s="1"/>
  <c r="L500" i="1"/>
  <c r="O500" i="1" s="1"/>
  <c r="L501" i="1"/>
  <c r="O501" i="1" s="1"/>
  <c r="L502" i="1"/>
  <c r="O502" i="1" s="1"/>
  <c r="L503" i="1"/>
  <c r="O503" i="1" s="1"/>
  <c r="L504" i="1"/>
  <c r="O504" i="1" s="1"/>
  <c r="L505" i="1"/>
  <c r="O505" i="1" s="1"/>
  <c r="L506" i="1"/>
  <c r="O506" i="1" s="1"/>
  <c r="L507" i="1"/>
  <c r="O507" i="1" s="1"/>
  <c r="L508" i="1"/>
  <c r="O508" i="1" s="1"/>
  <c r="L509" i="1"/>
  <c r="L510" i="1"/>
  <c r="L511" i="1"/>
  <c r="O511" i="1" s="1"/>
  <c r="L512" i="1"/>
  <c r="O512" i="1" s="1"/>
  <c r="L513" i="1"/>
  <c r="O513" i="1" s="1"/>
  <c r="L514" i="1"/>
  <c r="O514" i="1" s="1"/>
  <c r="L515" i="1"/>
  <c r="O515" i="1" s="1"/>
  <c r="L516" i="1"/>
  <c r="O516" i="1" s="1"/>
  <c r="L517" i="1"/>
  <c r="O517" i="1" s="1"/>
  <c r="L518" i="1"/>
  <c r="L519" i="1"/>
  <c r="L520" i="1"/>
  <c r="L521" i="1"/>
  <c r="O521" i="1" s="1"/>
  <c r="L522" i="1"/>
  <c r="O522" i="1" s="1"/>
  <c r="L523" i="1"/>
  <c r="O523" i="1" s="1"/>
  <c r="L524" i="1"/>
  <c r="O524" i="1" s="1"/>
  <c r="L525" i="1"/>
  <c r="O525" i="1" s="1"/>
  <c r="L526" i="1"/>
  <c r="O526" i="1" s="1"/>
  <c r="L527" i="1"/>
  <c r="O527" i="1" s="1"/>
  <c r="L528" i="1"/>
  <c r="O528" i="1" s="1"/>
  <c r="L529" i="1"/>
  <c r="O529" i="1" s="1"/>
  <c r="L530" i="1"/>
  <c r="O530" i="1" s="1"/>
  <c r="L531" i="1"/>
  <c r="L532" i="1"/>
  <c r="L533" i="1"/>
  <c r="O533" i="1" s="1"/>
  <c r="L534" i="1"/>
  <c r="O534" i="1" s="1"/>
  <c r="L535" i="1"/>
  <c r="O535" i="1" s="1"/>
  <c r="L536" i="1"/>
  <c r="O536" i="1" s="1"/>
  <c r="L537" i="1"/>
  <c r="O537" i="1" s="1"/>
  <c r="L538" i="1"/>
  <c r="O538" i="1" s="1"/>
  <c r="L539" i="1"/>
  <c r="L540" i="1"/>
  <c r="O540" i="1" s="1"/>
  <c r="L541" i="1"/>
  <c r="L542" i="1"/>
  <c r="O542" i="1" s="1"/>
  <c r="L543" i="1"/>
  <c r="O543" i="1" s="1"/>
  <c r="L544" i="1"/>
  <c r="O544" i="1" s="1"/>
  <c r="L545" i="1"/>
  <c r="O545" i="1" s="1"/>
  <c r="L546" i="1"/>
  <c r="O546" i="1" s="1"/>
  <c r="L547" i="1"/>
  <c r="O547" i="1" s="1"/>
  <c r="L548" i="1"/>
  <c r="O548" i="1" s="1"/>
  <c r="L549" i="1"/>
  <c r="O549" i="1" s="1"/>
  <c r="L550" i="1"/>
  <c r="O550" i="1" s="1"/>
  <c r="L551" i="1"/>
  <c r="O551" i="1" s="1"/>
  <c r="L552" i="1"/>
  <c r="O552" i="1" s="1"/>
  <c r="L553" i="1"/>
  <c r="O553" i="1" s="1"/>
  <c r="L554" i="1"/>
  <c r="O554" i="1" s="1"/>
  <c r="L555" i="1"/>
  <c r="O555" i="1" s="1"/>
  <c r="L556" i="1"/>
  <c r="L557" i="1"/>
  <c r="O557" i="1" s="1"/>
  <c r="L558" i="1"/>
  <c r="O558" i="1" s="1"/>
  <c r="L559" i="1"/>
  <c r="O559" i="1" s="1"/>
  <c r="L560" i="1"/>
  <c r="O560" i="1" s="1"/>
  <c r="L561" i="1"/>
  <c r="L562" i="1"/>
  <c r="L563" i="1"/>
  <c r="O563" i="1" s="1"/>
  <c r="L564" i="1"/>
  <c r="O564" i="1" s="1"/>
  <c r="L565" i="1"/>
  <c r="O565" i="1" s="1"/>
  <c r="L566" i="1"/>
  <c r="O566" i="1" s="1"/>
  <c r="L567" i="1"/>
  <c r="O567" i="1" s="1"/>
  <c r="L568" i="1"/>
  <c r="O568" i="1" s="1"/>
  <c r="L569" i="1"/>
  <c r="O569" i="1" s="1"/>
  <c r="L570" i="1"/>
  <c r="O570" i="1" s="1"/>
  <c r="L571" i="1"/>
  <c r="O571" i="1" s="1"/>
  <c r="L572" i="1"/>
  <c r="O572" i="1" s="1"/>
  <c r="L573" i="1"/>
  <c r="O573" i="1" s="1"/>
  <c r="L574" i="1"/>
  <c r="O574" i="1" s="1"/>
  <c r="L575" i="1"/>
  <c r="L576" i="1"/>
  <c r="O576" i="1" s="1"/>
  <c r="L577" i="1"/>
  <c r="O577" i="1" s="1"/>
  <c r="L578" i="1"/>
  <c r="O578" i="1" s="1"/>
  <c r="L579" i="1"/>
  <c r="O579" i="1" s="1"/>
  <c r="L580" i="1"/>
  <c r="O580" i="1" s="1"/>
  <c r="L581" i="1"/>
  <c r="O581" i="1" s="1"/>
  <c r="L582" i="1"/>
  <c r="O582" i="1" s="1"/>
  <c r="L583" i="1"/>
  <c r="L584" i="1"/>
  <c r="L585" i="1"/>
  <c r="L586" i="1"/>
  <c r="O586" i="1" s="1"/>
  <c r="L587" i="1"/>
  <c r="O587" i="1" s="1"/>
  <c r="L588" i="1"/>
  <c r="O588" i="1" s="1"/>
  <c r="L589" i="1"/>
  <c r="O589" i="1" s="1"/>
  <c r="L590" i="1"/>
  <c r="O590" i="1" s="1"/>
  <c r="L591" i="1"/>
  <c r="L592" i="1"/>
  <c r="O592" i="1" s="1"/>
  <c r="L593" i="1"/>
  <c r="O593" i="1" s="1"/>
  <c r="L594" i="1"/>
  <c r="O594" i="1" s="1"/>
  <c r="L595" i="1"/>
  <c r="O595" i="1" s="1"/>
  <c r="L596" i="1"/>
  <c r="O596" i="1" s="1"/>
  <c r="L597" i="1"/>
  <c r="L598" i="1"/>
  <c r="L599" i="1"/>
  <c r="O599" i="1" s="1"/>
  <c r="L600" i="1"/>
  <c r="O600" i="1" s="1"/>
  <c r="L601" i="1"/>
  <c r="O601" i="1" s="1"/>
  <c r="L602" i="1"/>
  <c r="O602" i="1" s="1"/>
  <c r="L603" i="1"/>
  <c r="O603" i="1" s="1"/>
  <c r="L604" i="1"/>
  <c r="O604" i="1" s="1"/>
  <c r="L605" i="1"/>
  <c r="L606" i="1"/>
  <c r="L607" i="1"/>
  <c r="L608" i="1"/>
  <c r="O608" i="1" s="1"/>
  <c r="L609" i="1"/>
  <c r="O609" i="1" s="1"/>
  <c r="L610" i="1"/>
  <c r="O610" i="1" s="1"/>
  <c r="L611" i="1"/>
  <c r="O611" i="1" s="1"/>
  <c r="L612" i="1"/>
  <c r="O612" i="1" s="1"/>
  <c r="L613" i="1"/>
  <c r="O613" i="1" s="1"/>
  <c r="L614" i="1"/>
  <c r="O614" i="1" s="1"/>
  <c r="L615" i="1"/>
  <c r="O615" i="1" s="1"/>
  <c r="L616" i="1"/>
  <c r="O616" i="1" s="1"/>
  <c r="L617" i="1"/>
  <c r="O617" i="1" s="1"/>
  <c r="L618" i="1"/>
  <c r="O618" i="1" s="1"/>
  <c r="L619" i="1"/>
  <c r="L620" i="1"/>
  <c r="L621" i="1"/>
  <c r="L622" i="1"/>
  <c r="L623" i="1"/>
  <c r="L624" i="1"/>
  <c r="O624" i="1" s="1"/>
  <c r="L625" i="1"/>
  <c r="L626" i="1"/>
  <c r="L627" i="1"/>
  <c r="L628" i="1"/>
  <c r="L629" i="1"/>
  <c r="O629" i="1" s="1"/>
  <c r="L630" i="1"/>
  <c r="O630" i="1" s="1"/>
  <c r="L631" i="1"/>
  <c r="O631" i="1" s="1"/>
  <c r="L632" i="1"/>
  <c r="O632" i="1" s="1"/>
  <c r="L633" i="1"/>
  <c r="O633" i="1" s="1"/>
  <c r="L634" i="1"/>
  <c r="O634" i="1" s="1"/>
  <c r="L635" i="1"/>
  <c r="O635" i="1" s="1"/>
  <c r="L636" i="1"/>
  <c r="O636" i="1" s="1"/>
  <c r="L637" i="1"/>
  <c r="O637" i="1" s="1"/>
  <c r="L638" i="1"/>
  <c r="O638" i="1" s="1"/>
  <c r="L639" i="1"/>
  <c r="O639" i="1" s="1"/>
  <c r="L640" i="1"/>
  <c r="O640" i="1" s="1"/>
  <c r="L641" i="1"/>
  <c r="L642" i="1"/>
  <c r="O642" i="1" s="1"/>
  <c r="L643" i="1"/>
  <c r="O643" i="1" s="1"/>
  <c r="L644" i="1"/>
  <c r="O644" i="1" s="1"/>
  <c r="L645" i="1"/>
  <c r="O645" i="1" s="1"/>
  <c r="L646" i="1"/>
  <c r="O646" i="1" s="1"/>
  <c r="L647" i="1"/>
  <c r="O647" i="1" s="1"/>
  <c r="L648" i="1"/>
  <c r="O648" i="1" s="1"/>
  <c r="L649" i="1"/>
  <c r="O649" i="1" s="1"/>
  <c r="L650" i="1"/>
  <c r="O650" i="1" s="1"/>
  <c r="L651" i="1"/>
  <c r="O651" i="1" s="1"/>
  <c r="L652" i="1"/>
  <c r="O652" i="1" s="1"/>
  <c r="L653" i="1"/>
  <c r="L654" i="1"/>
  <c r="O654" i="1" s="1"/>
  <c r="L655" i="1"/>
  <c r="L656" i="1"/>
  <c r="O656" i="1" s="1"/>
  <c r="L657" i="1"/>
  <c r="O657" i="1" s="1"/>
  <c r="L658" i="1"/>
  <c r="O658" i="1" s="1"/>
  <c r="L659" i="1"/>
  <c r="O659" i="1" s="1"/>
  <c r="L660" i="1"/>
  <c r="O660" i="1" s="1"/>
  <c r="L661" i="1"/>
  <c r="O661" i="1" s="1"/>
  <c r="L662" i="1"/>
  <c r="O662" i="1" s="1"/>
  <c r="L663" i="1"/>
  <c r="L664" i="1"/>
  <c r="L665" i="1"/>
  <c r="L666" i="1"/>
  <c r="O666" i="1" s="1"/>
  <c r="L667" i="1"/>
  <c r="O667" i="1" s="1"/>
  <c r="L668" i="1"/>
  <c r="O668" i="1" s="1"/>
  <c r="L669" i="1"/>
  <c r="O669" i="1" s="1"/>
  <c r="L670" i="1"/>
  <c r="O670" i="1" s="1"/>
  <c r="L671" i="1"/>
  <c r="L672" i="1"/>
  <c r="L673" i="1"/>
  <c r="O673" i="1" s="1"/>
  <c r="L674" i="1"/>
  <c r="O674" i="1" s="1"/>
  <c r="L675" i="1"/>
  <c r="O675" i="1" s="1"/>
  <c r="L676" i="1"/>
  <c r="O676" i="1" s="1"/>
  <c r="L677" i="1"/>
  <c r="O677" i="1" s="1"/>
  <c r="L678" i="1"/>
  <c r="O678" i="1" s="1"/>
  <c r="L679" i="1"/>
  <c r="O679" i="1" s="1"/>
  <c r="L680" i="1"/>
  <c r="O680" i="1" s="1"/>
  <c r="L681" i="1"/>
  <c r="O681" i="1" s="1"/>
  <c r="L682" i="1"/>
  <c r="O682" i="1" s="1"/>
  <c r="L683" i="1"/>
  <c r="O683" i="1" s="1"/>
  <c r="L684" i="1"/>
  <c r="O684" i="1" s="1"/>
  <c r="L685" i="1"/>
  <c r="L686" i="1"/>
  <c r="L687" i="1"/>
  <c r="O687" i="1" s="1"/>
  <c r="L688" i="1"/>
  <c r="O688" i="1" s="1"/>
  <c r="L689" i="1"/>
  <c r="O689" i="1" s="1"/>
  <c r="L690" i="1"/>
  <c r="O690" i="1" s="1"/>
  <c r="L691" i="1"/>
  <c r="O691" i="1" s="1"/>
  <c r="L692" i="1"/>
  <c r="L693" i="1"/>
  <c r="L694" i="1"/>
  <c r="L695" i="1"/>
  <c r="L696" i="1"/>
  <c r="L697" i="1"/>
  <c r="O697" i="1" s="1"/>
  <c r="L698" i="1"/>
  <c r="O698" i="1" s="1"/>
  <c r="L699" i="1"/>
  <c r="O699" i="1" s="1"/>
  <c r="L700" i="1"/>
  <c r="O700" i="1" s="1"/>
  <c r="L701" i="1"/>
  <c r="O701" i="1" s="1"/>
  <c r="L702" i="1"/>
  <c r="O702" i="1" s="1"/>
  <c r="L703" i="1"/>
  <c r="O703" i="1" s="1"/>
  <c r="L704" i="1"/>
  <c r="O704" i="1" s="1"/>
  <c r="L705" i="1"/>
  <c r="O705" i="1" s="1"/>
  <c r="L706" i="1"/>
  <c r="O706" i="1" s="1"/>
  <c r="L707" i="1"/>
  <c r="O707" i="1" s="1"/>
  <c r="L708" i="1"/>
  <c r="O708" i="1" s="1"/>
  <c r="L709" i="1"/>
  <c r="O709" i="1" s="1"/>
  <c r="L710" i="1"/>
  <c r="O710" i="1" s="1"/>
  <c r="L711" i="1"/>
  <c r="O711" i="1" s="1"/>
  <c r="L712" i="1"/>
  <c r="O712" i="1" s="1"/>
  <c r="L713" i="1"/>
  <c r="O713" i="1" s="1"/>
  <c r="L714" i="1"/>
  <c r="O714" i="1" s="1"/>
  <c r="L715" i="1"/>
  <c r="O715" i="1" s="1"/>
  <c r="L716" i="1"/>
  <c r="L717" i="1"/>
  <c r="L718" i="1"/>
  <c r="O718" i="1" s="1"/>
  <c r="L719" i="1"/>
  <c r="O719" i="1" s="1"/>
  <c r="L720" i="1"/>
  <c r="O720" i="1" s="1"/>
  <c r="L721" i="1"/>
  <c r="O721" i="1" s="1"/>
  <c r="L722" i="1"/>
  <c r="O722" i="1" s="1"/>
  <c r="L723" i="1"/>
  <c r="O723" i="1" s="1"/>
  <c r="L724" i="1"/>
  <c r="O724" i="1" s="1"/>
  <c r="L725" i="1"/>
  <c r="O725" i="1" s="1"/>
  <c r="L726" i="1"/>
  <c r="O726" i="1" s="1"/>
  <c r="L727" i="1"/>
  <c r="O727" i="1" s="1"/>
  <c r="L728" i="1"/>
  <c r="O728" i="1" s="1"/>
  <c r="L729" i="1"/>
  <c r="L730" i="1"/>
  <c r="L731" i="1"/>
  <c r="L732" i="1"/>
  <c r="O732" i="1" s="1"/>
  <c r="L733" i="1"/>
  <c r="O733" i="1" s="1"/>
  <c r="L734" i="1"/>
  <c r="O734" i="1" s="1"/>
  <c r="L735" i="1"/>
  <c r="O735" i="1" s="1"/>
  <c r="L736" i="1"/>
  <c r="O736" i="1" s="1"/>
  <c r="L737" i="1"/>
  <c r="L738" i="1"/>
  <c r="L739" i="1"/>
  <c r="O739" i="1" s="1"/>
  <c r="L740" i="1"/>
  <c r="O740" i="1" s="1"/>
  <c r="L741" i="1"/>
  <c r="L742" i="1"/>
  <c r="O742" i="1" s="1"/>
  <c r="L743" i="1"/>
  <c r="L744" i="1"/>
  <c r="L745" i="1"/>
  <c r="L746" i="1"/>
  <c r="O746" i="1" s="1"/>
  <c r="L747" i="1"/>
  <c r="O747" i="1" s="1"/>
  <c r="L748" i="1"/>
  <c r="O748" i="1" s="1"/>
  <c r="L749" i="1"/>
  <c r="O749" i="1" s="1"/>
  <c r="L750" i="1"/>
  <c r="O750" i="1" s="1"/>
  <c r="L751" i="1"/>
  <c r="O751" i="1" s="1"/>
  <c r="L752" i="1"/>
  <c r="O752" i="1" s="1"/>
  <c r="L753" i="1"/>
  <c r="O753" i="1" s="1"/>
  <c r="L754" i="1"/>
  <c r="O754" i="1" s="1"/>
  <c r="L755" i="1"/>
  <c r="O755" i="1" s="1"/>
  <c r="L756" i="1"/>
  <c r="O756" i="1" s="1"/>
  <c r="L757" i="1"/>
  <c r="O757" i="1" s="1"/>
  <c r="L758" i="1"/>
  <c r="O758" i="1" s="1"/>
  <c r="L759" i="1"/>
  <c r="L760" i="1"/>
  <c r="L761" i="1"/>
  <c r="L762" i="1"/>
  <c r="O762" i="1" s="1"/>
  <c r="L763" i="1"/>
  <c r="O763" i="1" s="1"/>
  <c r="L764" i="1"/>
  <c r="O764" i="1" s="1"/>
  <c r="L765" i="1"/>
  <c r="O765" i="1" s="1"/>
  <c r="L766" i="1"/>
  <c r="O766" i="1" s="1"/>
  <c r="L767" i="1"/>
  <c r="O767" i="1" s="1"/>
  <c r="L768" i="1"/>
  <c r="O768" i="1" s="1"/>
  <c r="L769" i="1"/>
  <c r="O769" i="1" s="1"/>
  <c r="L770" i="1"/>
  <c r="O770" i="1" s="1"/>
  <c r="L771" i="1"/>
  <c r="O771" i="1" s="1"/>
  <c r="L772" i="1"/>
  <c r="O772" i="1" s="1"/>
  <c r="L773" i="1"/>
  <c r="M2" i="1"/>
  <c r="M3" i="1"/>
  <c r="M4" i="1"/>
  <c r="M5" i="1"/>
  <c r="N5" i="1" s="1"/>
  <c r="M6" i="1"/>
  <c r="M7" i="1"/>
  <c r="M8" i="1"/>
  <c r="M9" i="1"/>
  <c r="M10" i="1"/>
  <c r="M11" i="1"/>
  <c r="M12" i="1"/>
  <c r="M13" i="1"/>
  <c r="M14" i="1"/>
  <c r="N14" i="1" s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N37" i="1" s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N59" i="1" s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N90" i="1" s="1"/>
  <c r="M91" i="1"/>
  <c r="M92" i="1"/>
  <c r="M93" i="1"/>
  <c r="M94" i="1"/>
  <c r="M95" i="1"/>
  <c r="M96" i="1"/>
  <c r="M97" i="1"/>
  <c r="M98" i="1"/>
  <c r="M99" i="1"/>
  <c r="M100" i="1"/>
  <c r="N100" i="1" s="1"/>
  <c r="M101" i="1"/>
  <c r="M102" i="1"/>
  <c r="M103" i="1"/>
  <c r="M104" i="1"/>
  <c r="M105" i="1"/>
  <c r="M106" i="1"/>
  <c r="M107" i="1"/>
  <c r="M108" i="1"/>
  <c r="N108" i="1" s="1"/>
  <c r="M109" i="1"/>
  <c r="M110" i="1"/>
  <c r="N110" i="1" s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N129" i="1" s="1"/>
  <c r="M130" i="1"/>
  <c r="N130" i="1" s="1"/>
  <c r="M131" i="1"/>
  <c r="N131" i="1" s="1"/>
  <c r="M132" i="1"/>
  <c r="N132" i="1" s="1"/>
  <c r="M133" i="1"/>
  <c r="M134" i="1"/>
  <c r="N134" i="1" s="1"/>
  <c r="M135" i="1"/>
  <c r="N135" i="1" s="1"/>
  <c r="M136" i="1"/>
  <c r="N136" i="1" s="1"/>
  <c r="M137" i="1"/>
  <c r="Q137" i="1" s="1"/>
  <c r="M138" i="1"/>
  <c r="M139" i="1"/>
  <c r="M140" i="1"/>
  <c r="M141" i="1"/>
  <c r="M142" i="1"/>
  <c r="M143" i="1"/>
  <c r="M144" i="1"/>
  <c r="N144" i="1" s="1"/>
  <c r="M145" i="1"/>
  <c r="M146" i="1"/>
  <c r="M147" i="1"/>
  <c r="M148" i="1"/>
  <c r="M149" i="1"/>
  <c r="M150" i="1"/>
  <c r="M151" i="1"/>
  <c r="N151" i="1" s="1"/>
  <c r="M152" i="1"/>
  <c r="M153" i="1"/>
  <c r="M154" i="1"/>
  <c r="M155" i="1"/>
  <c r="M156" i="1"/>
  <c r="M157" i="1"/>
  <c r="M158" i="1"/>
  <c r="M159" i="1"/>
  <c r="M160" i="1"/>
  <c r="N160" i="1" s="1"/>
  <c r="M161" i="1"/>
  <c r="M162" i="1"/>
  <c r="N162" i="1" s="1"/>
  <c r="M163" i="1"/>
  <c r="M164" i="1"/>
  <c r="M165" i="1"/>
  <c r="N165" i="1" s="1"/>
  <c r="M166" i="1"/>
  <c r="M167" i="1"/>
  <c r="M168" i="1"/>
  <c r="M169" i="1"/>
  <c r="M170" i="1"/>
  <c r="M171" i="1"/>
  <c r="N171" i="1" s="1"/>
  <c r="M172" i="1"/>
  <c r="N172" i="1" s="1"/>
  <c r="M173" i="1"/>
  <c r="N173" i="1" s="1"/>
  <c r="M174" i="1"/>
  <c r="M175" i="1"/>
  <c r="M176" i="1"/>
  <c r="N176" i="1" s="1"/>
  <c r="M177" i="1"/>
  <c r="M178" i="1"/>
  <c r="N178" i="1" s="1"/>
  <c r="M179" i="1"/>
  <c r="M180" i="1"/>
  <c r="N180" i="1" s="1"/>
  <c r="M181" i="1"/>
  <c r="M182" i="1"/>
  <c r="M183" i="1"/>
  <c r="M184" i="1"/>
  <c r="M185" i="1"/>
  <c r="M186" i="1"/>
  <c r="M187" i="1"/>
  <c r="N187" i="1" s="1"/>
  <c r="M188" i="1"/>
  <c r="N188" i="1" s="1"/>
  <c r="M189" i="1"/>
  <c r="M190" i="1"/>
  <c r="M191" i="1"/>
  <c r="N191" i="1" s="1"/>
  <c r="M192" i="1"/>
  <c r="M193" i="1"/>
  <c r="M194" i="1"/>
  <c r="M195" i="1"/>
  <c r="N195" i="1" s="1"/>
  <c r="M196" i="1"/>
  <c r="N196" i="1" s="1"/>
  <c r="M197" i="1"/>
  <c r="M198" i="1"/>
  <c r="M199" i="1"/>
  <c r="M200" i="1"/>
  <c r="N200" i="1" s="1"/>
  <c r="M201" i="1"/>
  <c r="M202" i="1"/>
  <c r="M203" i="1"/>
  <c r="M204" i="1"/>
  <c r="N204" i="1" s="1"/>
  <c r="M205" i="1"/>
  <c r="M206" i="1"/>
  <c r="N206" i="1" s="1"/>
  <c r="M207" i="1"/>
  <c r="N207" i="1" s="1"/>
  <c r="M208" i="1"/>
  <c r="N208" i="1" s="1"/>
  <c r="M209" i="1"/>
  <c r="N209" i="1" s="1"/>
  <c r="M210" i="1"/>
  <c r="M211" i="1"/>
  <c r="M212" i="1"/>
  <c r="M213" i="1"/>
  <c r="M214" i="1"/>
  <c r="M215" i="1"/>
  <c r="N215" i="1" s="1"/>
  <c r="M216" i="1"/>
  <c r="N216" i="1" s="1"/>
  <c r="M217" i="1"/>
  <c r="M218" i="1"/>
  <c r="N218" i="1" s="1"/>
  <c r="M219" i="1"/>
  <c r="M220" i="1"/>
  <c r="M221" i="1"/>
  <c r="M222" i="1"/>
  <c r="M223" i="1"/>
  <c r="M224" i="1"/>
  <c r="N224" i="1" s="1"/>
  <c r="M225" i="1"/>
  <c r="M226" i="1"/>
  <c r="M227" i="1"/>
  <c r="N227" i="1" s="1"/>
  <c r="M228" i="1"/>
  <c r="N228" i="1" s="1"/>
  <c r="M229" i="1"/>
  <c r="N229" i="1" s="1"/>
  <c r="M230" i="1"/>
  <c r="N230" i="1" s="1"/>
  <c r="M231" i="1"/>
  <c r="M232" i="1"/>
  <c r="M233" i="1"/>
  <c r="M234" i="1"/>
  <c r="M235" i="1"/>
  <c r="M236" i="1"/>
  <c r="M237" i="1"/>
  <c r="N237" i="1" s="1"/>
  <c r="M238" i="1"/>
  <c r="N238" i="1" s="1"/>
  <c r="M239" i="1"/>
  <c r="N239" i="1" s="1"/>
  <c r="M240" i="1"/>
  <c r="N240" i="1" s="1"/>
  <c r="M241" i="1"/>
  <c r="M242" i="1"/>
  <c r="N242" i="1" s="1"/>
  <c r="M243" i="1"/>
  <c r="M244" i="1"/>
  <c r="M245" i="1"/>
  <c r="M246" i="1"/>
  <c r="M247" i="1"/>
  <c r="M248" i="1"/>
  <c r="N248" i="1" s="1"/>
  <c r="M249" i="1"/>
  <c r="N249" i="1" s="1"/>
  <c r="M250" i="1"/>
  <c r="N250" i="1" s="1"/>
  <c r="M251" i="1"/>
  <c r="N251" i="1" s="1"/>
  <c r="M252" i="1"/>
  <c r="M253" i="1"/>
  <c r="M254" i="1"/>
  <c r="M255" i="1"/>
  <c r="M256" i="1"/>
  <c r="M257" i="1"/>
  <c r="N257" i="1" s="1"/>
  <c r="M258" i="1"/>
  <c r="M259" i="1"/>
  <c r="N259" i="1" s="1"/>
  <c r="M260" i="1"/>
  <c r="N260" i="1" s="1"/>
  <c r="M261" i="1"/>
  <c r="M262" i="1"/>
  <c r="M263" i="1"/>
  <c r="M264" i="1"/>
  <c r="M265" i="1"/>
  <c r="M266" i="1"/>
  <c r="M267" i="1"/>
  <c r="M268" i="1"/>
  <c r="M269" i="1"/>
  <c r="M270" i="1"/>
  <c r="N270" i="1" s="1"/>
  <c r="M271" i="1"/>
  <c r="N271" i="1" s="1"/>
  <c r="M272" i="1"/>
  <c r="N272" i="1" s="1"/>
  <c r="M273" i="1"/>
  <c r="N273" i="1" s="1"/>
  <c r="M274" i="1"/>
  <c r="M275" i="1"/>
  <c r="M276" i="1"/>
  <c r="M277" i="1"/>
  <c r="M278" i="1"/>
  <c r="M279" i="1"/>
  <c r="M280" i="1"/>
  <c r="M281" i="1"/>
  <c r="N281" i="1" s="1"/>
  <c r="M282" i="1"/>
  <c r="N282" i="1" s="1"/>
  <c r="M283" i="1"/>
  <c r="Q283" i="1" s="1"/>
  <c r="M284" i="1"/>
  <c r="M285" i="1"/>
  <c r="M286" i="1"/>
  <c r="M287" i="1"/>
  <c r="N287" i="1" s="1"/>
  <c r="M288" i="1"/>
  <c r="N288" i="1" s="1"/>
  <c r="M289" i="1"/>
  <c r="M290" i="1"/>
  <c r="M291" i="1"/>
  <c r="M292" i="1"/>
  <c r="N292" i="1" s="1"/>
  <c r="M293" i="1"/>
  <c r="N293" i="1" s="1"/>
  <c r="M294" i="1"/>
  <c r="N294" i="1" s="1"/>
  <c r="M295" i="1"/>
  <c r="N295" i="1" s="1"/>
  <c r="M296" i="1"/>
  <c r="M297" i="1"/>
  <c r="M298" i="1"/>
  <c r="M299" i="1"/>
  <c r="M300" i="1"/>
  <c r="M301" i="1"/>
  <c r="M302" i="1"/>
  <c r="N302" i="1" s="1"/>
  <c r="M303" i="1"/>
  <c r="N303" i="1" s="1"/>
  <c r="M304" i="1"/>
  <c r="N304" i="1" s="1"/>
  <c r="M305" i="1"/>
  <c r="Q305" i="1" s="1"/>
  <c r="V305" i="1" s="1" a="1"/>
  <c r="V305" i="1" s="1"/>
  <c r="X305" i="1" s="1"/>
  <c r="M306" i="1"/>
  <c r="M307" i="1"/>
  <c r="M308" i="1"/>
  <c r="N308" i="1" s="1"/>
  <c r="M309" i="1"/>
  <c r="N309" i="1" s="1"/>
  <c r="M310" i="1"/>
  <c r="M311" i="1"/>
  <c r="M312" i="1"/>
  <c r="M313" i="1"/>
  <c r="M314" i="1"/>
  <c r="M315" i="1"/>
  <c r="N315" i="1" s="1"/>
  <c r="M316" i="1"/>
  <c r="M317" i="1"/>
  <c r="N317" i="1" s="1"/>
  <c r="M318" i="1"/>
  <c r="M319" i="1"/>
  <c r="M320" i="1"/>
  <c r="M321" i="1"/>
  <c r="M322" i="1"/>
  <c r="M323" i="1"/>
  <c r="M324" i="1"/>
  <c r="M325" i="1"/>
  <c r="M326" i="1"/>
  <c r="N326" i="1" s="1"/>
  <c r="M327" i="1"/>
  <c r="M328" i="1"/>
  <c r="M329" i="1"/>
  <c r="M330" i="1"/>
  <c r="M331" i="1"/>
  <c r="N331" i="1" s="1"/>
  <c r="M332" i="1"/>
  <c r="M333" i="1"/>
  <c r="M334" i="1"/>
  <c r="M335" i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M342" i="1"/>
  <c r="M343" i="1"/>
  <c r="M344" i="1"/>
  <c r="M345" i="1"/>
  <c r="M346" i="1"/>
  <c r="N346" i="1" s="1"/>
  <c r="M347" i="1"/>
  <c r="M348" i="1"/>
  <c r="N348" i="1" s="1"/>
  <c r="M349" i="1"/>
  <c r="N349" i="1" s="1"/>
  <c r="M350" i="1"/>
  <c r="M351" i="1"/>
  <c r="M352" i="1"/>
  <c r="M353" i="1"/>
  <c r="N353" i="1" s="1"/>
  <c r="M354" i="1"/>
  <c r="N354" i="1" s="1"/>
  <c r="M355" i="1"/>
  <c r="N355" i="1" s="1"/>
  <c r="M356" i="1"/>
  <c r="M357" i="1"/>
  <c r="M358" i="1"/>
  <c r="M359" i="1"/>
  <c r="N359" i="1" s="1"/>
  <c r="M360" i="1"/>
  <c r="M361" i="1"/>
  <c r="M362" i="1"/>
  <c r="M363" i="1"/>
  <c r="M364" i="1"/>
  <c r="M365" i="1"/>
  <c r="M366" i="1"/>
  <c r="M367" i="1"/>
  <c r="M368" i="1"/>
  <c r="N368" i="1" s="1"/>
  <c r="M369" i="1"/>
  <c r="M370" i="1"/>
  <c r="M371" i="1"/>
  <c r="M372" i="1"/>
  <c r="M373" i="1"/>
  <c r="M374" i="1"/>
  <c r="M375" i="1"/>
  <c r="M376" i="1"/>
  <c r="M377" i="1"/>
  <c r="M378" i="1"/>
  <c r="M379" i="1"/>
  <c r="M380" i="1"/>
  <c r="N380" i="1" s="1"/>
  <c r="M381" i="1"/>
  <c r="N381" i="1" s="1"/>
  <c r="M382" i="1"/>
  <c r="N382" i="1" s="1"/>
  <c r="M383" i="1"/>
  <c r="N383" i="1" s="1"/>
  <c r="M384" i="1"/>
  <c r="M385" i="1"/>
  <c r="M386" i="1"/>
  <c r="M387" i="1"/>
  <c r="M388" i="1"/>
  <c r="M389" i="1"/>
  <c r="M390" i="1"/>
  <c r="N390" i="1" s="1"/>
  <c r="M391" i="1"/>
  <c r="M392" i="1"/>
  <c r="M393" i="1"/>
  <c r="M394" i="1"/>
  <c r="M395" i="1"/>
  <c r="N395" i="1" s="1"/>
  <c r="M396" i="1"/>
  <c r="M397" i="1"/>
  <c r="M398" i="1"/>
  <c r="M399" i="1"/>
  <c r="M400" i="1"/>
  <c r="M401" i="1"/>
  <c r="M402" i="1"/>
  <c r="N402" i="1" s="1"/>
  <c r="M403" i="1"/>
  <c r="N403" i="1" s="1"/>
  <c r="M404" i="1"/>
  <c r="M405" i="1"/>
  <c r="N405" i="1" s="1"/>
  <c r="M406" i="1"/>
  <c r="M407" i="1"/>
  <c r="M408" i="1"/>
  <c r="Q408" i="1" s="1"/>
  <c r="P408" i="1" s="1"/>
  <c r="M409" i="1"/>
  <c r="M410" i="1"/>
  <c r="M411" i="1"/>
  <c r="M412" i="1"/>
  <c r="Q412" i="1" s="1"/>
  <c r="M413" i="1"/>
  <c r="M414" i="1"/>
  <c r="M415" i="1"/>
  <c r="M416" i="1"/>
  <c r="M417" i="1"/>
  <c r="N417" i="1" s="1"/>
  <c r="M418" i="1"/>
  <c r="M419" i="1"/>
  <c r="M420" i="1"/>
  <c r="N420" i="1" s="1"/>
  <c r="M421" i="1"/>
  <c r="M422" i="1"/>
  <c r="M423" i="1"/>
  <c r="M424" i="1"/>
  <c r="N424" i="1" s="1"/>
  <c r="M425" i="1"/>
  <c r="N425" i="1" s="1"/>
  <c r="M426" i="1"/>
  <c r="M427" i="1"/>
  <c r="N427" i="1" s="1"/>
  <c r="M428" i="1"/>
  <c r="N428" i="1" s="1"/>
  <c r="M429" i="1"/>
  <c r="M430" i="1"/>
  <c r="M431" i="1"/>
  <c r="M432" i="1"/>
  <c r="M433" i="1"/>
  <c r="M434" i="1"/>
  <c r="N434" i="1" s="1"/>
  <c r="M435" i="1"/>
  <c r="M436" i="1"/>
  <c r="N436" i="1" s="1"/>
  <c r="M437" i="1"/>
  <c r="M438" i="1"/>
  <c r="M439" i="1"/>
  <c r="M440" i="1"/>
  <c r="M441" i="1"/>
  <c r="N441" i="1" s="1"/>
  <c r="M442" i="1"/>
  <c r="M443" i="1"/>
  <c r="M444" i="1"/>
  <c r="M445" i="1"/>
  <c r="M446" i="1"/>
  <c r="M447" i="1"/>
  <c r="N447" i="1" s="1"/>
  <c r="M448" i="1"/>
  <c r="N448" i="1" s="1"/>
  <c r="M449" i="1"/>
  <c r="N449" i="1" s="1"/>
  <c r="M450" i="1"/>
  <c r="N450" i="1" s="1"/>
  <c r="M451" i="1"/>
  <c r="M452" i="1"/>
  <c r="M453" i="1"/>
  <c r="M454" i="1"/>
  <c r="M455" i="1"/>
  <c r="M456" i="1"/>
  <c r="N456" i="1" s="1"/>
  <c r="M457" i="1"/>
  <c r="M458" i="1"/>
  <c r="M459" i="1"/>
  <c r="M460" i="1"/>
  <c r="M461" i="1"/>
  <c r="N461" i="1" s="1"/>
  <c r="M462" i="1"/>
  <c r="M463" i="1"/>
  <c r="N463" i="1" s="1"/>
  <c r="M464" i="1"/>
  <c r="N464" i="1" s="1"/>
  <c r="M465" i="1"/>
  <c r="M466" i="1"/>
  <c r="M467" i="1"/>
  <c r="M468" i="1"/>
  <c r="N468" i="1" s="1"/>
  <c r="M469" i="1"/>
  <c r="N469" i="1" s="1"/>
  <c r="M470" i="1"/>
  <c r="M471" i="1"/>
  <c r="N471" i="1" s="1"/>
  <c r="M472" i="1"/>
  <c r="N472" i="1" s="1"/>
  <c r="M473" i="1"/>
  <c r="M474" i="1"/>
  <c r="M475" i="1"/>
  <c r="M476" i="1"/>
  <c r="M477" i="1"/>
  <c r="M478" i="1"/>
  <c r="N478" i="1" s="1"/>
  <c r="M479" i="1"/>
  <c r="M480" i="1"/>
  <c r="N480" i="1" s="1"/>
  <c r="M481" i="1"/>
  <c r="M482" i="1"/>
  <c r="M483" i="1"/>
  <c r="M484" i="1"/>
  <c r="M485" i="1"/>
  <c r="N485" i="1" s="1"/>
  <c r="M486" i="1"/>
  <c r="M487" i="1"/>
  <c r="M488" i="1"/>
  <c r="M489" i="1"/>
  <c r="M490" i="1"/>
  <c r="N490" i="1" s="1"/>
  <c r="M491" i="1"/>
  <c r="N491" i="1" s="1"/>
  <c r="M492" i="1"/>
  <c r="N492" i="1" s="1"/>
  <c r="M493" i="1"/>
  <c r="N493" i="1" s="1"/>
  <c r="M494" i="1"/>
  <c r="M495" i="1"/>
  <c r="M496" i="1"/>
  <c r="M497" i="1"/>
  <c r="M498" i="1"/>
  <c r="M499" i="1"/>
  <c r="M500" i="1"/>
  <c r="Q500" i="1" s="1"/>
  <c r="M501" i="1"/>
  <c r="M502" i="1"/>
  <c r="M503" i="1"/>
  <c r="M504" i="1"/>
  <c r="N504" i="1" s="1"/>
  <c r="M505" i="1"/>
  <c r="M506" i="1"/>
  <c r="M507" i="1"/>
  <c r="M508" i="1"/>
  <c r="M509" i="1"/>
  <c r="M510" i="1"/>
  <c r="M511" i="1"/>
  <c r="M512" i="1"/>
  <c r="N512" i="1" s="1"/>
  <c r="M513" i="1"/>
  <c r="N513" i="1" s="1"/>
  <c r="M514" i="1"/>
  <c r="N514" i="1" s="1"/>
  <c r="M515" i="1"/>
  <c r="M516" i="1"/>
  <c r="N516" i="1" s="1"/>
  <c r="M517" i="1"/>
  <c r="M518" i="1"/>
  <c r="M519" i="1"/>
  <c r="M520" i="1"/>
  <c r="M521" i="1"/>
  <c r="M522" i="1"/>
  <c r="N522" i="1" s="1"/>
  <c r="M523" i="1"/>
  <c r="M524" i="1"/>
  <c r="Q524" i="1" s="1"/>
  <c r="P524" i="1" s="1"/>
  <c r="M525" i="1"/>
  <c r="M526" i="1"/>
  <c r="M527" i="1"/>
  <c r="M528" i="1"/>
  <c r="M529" i="1"/>
  <c r="N529" i="1" s="1"/>
  <c r="M530" i="1"/>
  <c r="M531" i="1"/>
  <c r="M532" i="1"/>
  <c r="M533" i="1"/>
  <c r="M534" i="1"/>
  <c r="M535" i="1"/>
  <c r="N535" i="1" s="1"/>
  <c r="M536" i="1"/>
  <c r="M537" i="1"/>
  <c r="N537" i="1" s="1"/>
  <c r="M538" i="1"/>
  <c r="N538" i="1" s="1"/>
  <c r="M539" i="1"/>
  <c r="M540" i="1"/>
  <c r="M541" i="1"/>
  <c r="M542" i="1"/>
  <c r="M543" i="1"/>
  <c r="M544" i="1"/>
  <c r="N544" i="1" s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N557" i="1" s="1"/>
  <c r="M558" i="1"/>
  <c r="N558" i="1" s="1"/>
  <c r="M559" i="1"/>
  <c r="N559" i="1" s="1"/>
  <c r="M560" i="1"/>
  <c r="N560" i="1" s="1"/>
  <c r="M561" i="1"/>
  <c r="M562" i="1"/>
  <c r="M563" i="1"/>
  <c r="M564" i="1"/>
  <c r="M565" i="1"/>
  <c r="M566" i="1"/>
  <c r="M567" i="1"/>
  <c r="M568" i="1"/>
  <c r="M569" i="1"/>
  <c r="N569" i="1" s="1"/>
  <c r="M570" i="1"/>
  <c r="M571" i="1"/>
  <c r="M572" i="1"/>
  <c r="M573" i="1"/>
  <c r="N573" i="1" s="1"/>
  <c r="M574" i="1"/>
  <c r="M575" i="1"/>
  <c r="M576" i="1"/>
  <c r="M577" i="1"/>
  <c r="M578" i="1"/>
  <c r="N578" i="1" s="1"/>
  <c r="M579" i="1"/>
  <c r="N579" i="1" s="1"/>
  <c r="M580" i="1"/>
  <c r="M581" i="1"/>
  <c r="N581" i="1" s="1"/>
  <c r="M582" i="1"/>
  <c r="N582" i="1" s="1"/>
  <c r="M583" i="1"/>
  <c r="M584" i="1"/>
  <c r="M585" i="1"/>
  <c r="N585" i="1" s="1"/>
  <c r="M586" i="1"/>
  <c r="M587" i="1"/>
  <c r="Q587" i="1" s="1"/>
  <c r="M588" i="1"/>
  <c r="N588" i="1" s="1"/>
  <c r="M589" i="1"/>
  <c r="M590" i="1"/>
  <c r="M591" i="1"/>
  <c r="M592" i="1"/>
  <c r="M593" i="1"/>
  <c r="M594" i="1"/>
  <c r="M595" i="1"/>
  <c r="N595" i="1" s="1"/>
  <c r="M596" i="1"/>
  <c r="M597" i="1"/>
  <c r="M598" i="1"/>
  <c r="M599" i="1"/>
  <c r="M600" i="1"/>
  <c r="N600" i="1" s="1"/>
  <c r="M601" i="1"/>
  <c r="N601" i="1" s="1"/>
  <c r="M602" i="1"/>
  <c r="N602" i="1" s="1"/>
  <c r="M603" i="1"/>
  <c r="N603" i="1" s="1"/>
  <c r="M604" i="1"/>
  <c r="M605" i="1"/>
  <c r="M606" i="1"/>
  <c r="M607" i="1"/>
  <c r="M608" i="1"/>
  <c r="M609" i="1"/>
  <c r="M610" i="1"/>
  <c r="N610" i="1" s="1"/>
  <c r="M611" i="1"/>
  <c r="M612" i="1"/>
  <c r="N612" i="1" s="1"/>
  <c r="M613" i="1"/>
  <c r="M614" i="1"/>
  <c r="M615" i="1"/>
  <c r="N615" i="1" s="1"/>
  <c r="M616" i="1"/>
  <c r="M617" i="1"/>
  <c r="N617" i="1" s="1"/>
  <c r="M618" i="1"/>
  <c r="N618" i="1" s="1"/>
  <c r="M619" i="1"/>
  <c r="M620" i="1"/>
  <c r="M621" i="1"/>
  <c r="M622" i="1"/>
  <c r="M623" i="1"/>
  <c r="N623" i="1" s="1"/>
  <c r="M624" i="1"/>
  <c r="M625" i="1"/>
  <c r="N625" i="1" s="1"/>
  <c r="M626" i="1"/>
  <c r="M627" i="1"/>
  <c r="N627" i="1" s="1"/>
  <c r="M628" i="1"/>
  <c r="M629" i="1"/>
  <c r="M630" i="1"/>
  <c r="M631" i="1"/>
  <c r="N631" i="1" s="1"/>
  <c r="M632" i="1"/>
  <c r="N632" i="1" s="1"/>
  <c r="M633" i="1"/>
  <c r="M634" i="1"/>
  <c r="M635" i="1"/>
  <c r="M636" i="1"/>
  <c r="M637" i="1"/>
  <c r="M638" i="1"/>
  <c r="M639" i="1"/>
  <c r="N639" i="1" s="1"/>
  <c r="M640" i="1"/>
  <c r="M641" i="1"/>
  <c r="M642" i="1"/>
  <c r="M643" i="1"/>
  <c r="M644" i="1"/>
  <c r="M645" i="1"/>
  <c r="M646" i="1"/>
  <c r="M647" i="1"/>
  <c r="N647" i="1" s="1"/>
  <c r="M648" i="1"/>
  <c r="N648" i="1" s="1"/>
  <c r="M649" i="1"/>
  <c r="M650" i="1"/>
  <c r="M651" i="1"/>
  <c r="M652" i="1"/>
  <c r="M653" i="1"/>
  <c r="M654" i="1"/>
  <c r="N654" i="1" s="1"/>
  <c r="M655" i="1"/>
  <c r="M656" i="1"/>
  <c r="N656" i="1" s="1"/>
  <c r="M657" i="1"/>
  <c r="M658" i="1"/>
  <c r="M659" i="1"/>
  <c r="M660" i="1"/>
  <c r="M661" i="1"/>
  <c r="N661" i="1" s="1"/>
  <c r="M662" i="1"/>
  <c r="M663" i="1"/>
  <c r="M664" i="1"/>
  <c r="M665" i="1"/>
  <c r="M666" i="1"/>
  <c r="M667" i="1"/>
  <c r="N667" i="1" s="1"/>
  <c r="M668" i="1"/>
  <c r="N668" i="1" s="1"/>
  <c r="M669" i="1"/>
  <c r="N669" i="1" s="1"/>
  <c r="M670" i="1"/>
  <c r="M671" i="1"/>
  <c r="M672" i="1"/>
  <c r="M673" i="1"/>
  <c r="M674" i="1"/>
  <c r="M675" i="1"/>
  <c r="M676" i="1"/>
  <c r="N676" i="1" s="1"/>
  <c r="M677" i="1"/>
  <c r="M678" i="1"/>
  <c r="N678" i="1" s="1"/>
  <c r="M679" i="1"/>
  <c r="M680" i="1"/>
  <c r="Q680" i="1" s="1"/>
  <c r="M681" i="1"/>
  <c r="N681" i="1" s="1"/>
  <c r="M682" i="1"/>
  <c r="M683" i="1"/>
  <c r="M684" i="1"/>
  <c r="M685" i="1"/>
  <c r="M686" i="1"/>
  <c r="M687" i="1"/>
  <c r="M688" i="1"/>
  <c r="N688" i="1" s="1"/>
  <c r="M689" i="1"/>
  <c r="N689" i="1" s="1"/>
  <c r="M690" i="1"/>
  <c r="M691" i="1"/>
  <c r="N691" i="1" s="1"/>
  <c r="M692" i="1"/>
  <c r="N692" i="1" s="1"/>
  <c r="M693" i="1"/>
  <c r="N693" i="1" s="1"/>
  <c r="M694" i="1"/>
  <c r="M695" i="1"/>
  <c r="M696" i="1"/>
  <c r="M697" i="1"/>
  <c r="M698" i="1"/>
  <c r="M699" i="1"/>
  <c r="M700" i="1"/>
  <c r="Q700" i="1" s="1"/>
  <c r="M701" i="1"/>
  <c r="M702" i="1"/>
  <c r="M703" i="1"/>
  <c r="M704" i="1"/>
  <c r="M705" i="1"/>
  <c r="N705" i="1" s="1"/>
  <c r="M706" i="1"/>
  <c r="M707" i="1"/>
  <c r="M708" i="1"/>
  <c r="M709" i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M716" i="1"/>
  <c r="M717" i="1"/>
  <c r="N717" i="1" s="1"/>
  <c r="M718" i="1"/>
  <c r="M719" i="1"/>
  <c r="M720" i="1"/>
  <c r="N720" i="1" s="1"/>
  <c r="M721" i="1"/>
  <c r="M722" i="1"/>
  <c r="M723" i="1"/>
  <c r="M724" i="1"/>
  <c r="M725" i="1"/>
  <c r="M726" i="1"/>
  <c r="M727" i="1"/>
  <c r="N727" i="1" s="1"/>
  <c r="M728" i="1"/>
  <c r="M729" i="1"/>
  <c r="M730" i="1"/>
  <c r="M731" i="1"/>
  <c r="M732" i="1"/>
  <c r="M733" i="1"/>
  <c r="N733" i="1" s="1"/>
  <c r="M734" i="1"/>
  <c r="M735" i="1"/>
  <c r="N735" i="1" s="1"/>
  <c r="M736" i="1"/>
  <c r="M737" i="1"/>
  <c r="M738" i="1"/>
  <c r="M739" i="1"/>
  <c r="M740" i="1"/>
  <c r="M741" i="1"/>
  <c r="M742" i="1"/>
  <c r="N742" i="1" s="1"/>
  <c r="M743" i="1"/>
  <c r="M744" i="1"/>
  <c r="N744" i="1" s="1"/>
  <c r="M745" i="1"/>
  <c r="M746" i="1"/>
  <c r="M747" i="1"/>
  <c r="M748" i="1"/>
  <c r="M749" i="1"/>
  <c r="N749" i="1" s="1"/>
  <c r="M750" i="1"/>
  <c r="M751" i="1"/>
  <c r="M752" i="1"/>
  <c r="M753" i="1"/>
  <c r="M754" i="1"/>
  <c r="N754" i="1" s="1"/>
  <c r="M755" i="1"/>
  <c r="N755" i="1" s="1"/>
  <c r="M756" i="1"/>
  <c r="M757" i="1"/>
  <c r="N757" i="1" s="1"/>
  <c r="M758" i="1"/>
  <c r="N758" i="1" s="1"/>
  <c r="M759" i="1"/>
  <c r="M760" i="1"/>
  <c r="M761" i="1"/>
  <c r="M762" i="1"/>
  <c r="M763" i="1"/>
  <c r="M764" i="1"/>
  <c r="N764" i="1" s="1"/>
  <c r="M765" i="1"/>
  <c r="M766" i="1"/>
  <c r="Q766" i="1" s="1"/>
  <c r="P766" i="1" s="1"/>
  <c r="M767" i="1"/>
  <c r="M768" i="1"/>
  <c r="M769" i="1"/>
  <c r="M770" i="1"/>
  <c r="M771" i="1"/>
  <c r="N771" i="1" s="1"/>
  <c r="M772" i="1"/>
  <c r="M773" i="1"/>
  <c r="N2" i="1"/>
  <c r="N3" i="1"/>
  <c r="N4" i="1"/>
  <c r="N6" i="1"/>
  <c r="N7" i="1"/>
  <c r="N8" i="1"/>
  <c r="N9" i="1"/>
  <c r="N10" i="1"/>
  <c r="N11" i="1"/>
  <c r="N12" i="1"/>
  <c r="N13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2" i="1"/>
  <c r="N83" i="1"/>
  <c r="N84" i="1"/>
  <c r="N85" i="1"/>
  <c r="N86" i="1"/>
  <c r="N87" i="1"/>
  <c r="N88" i="1"/>
  <c r="N89" i="1"/>
  <c r="N91" i="1"/>
  <c r="N94" i="1"/>
  <c r="N95" i="1"/>
  <c r="N96" i="1"/>
  <c r="N97" i="1"/>
  <c r="N98" i="1"/>
  <c r="N99" i="1"/>
  <c r="N101" i="1"/>
  <c r="N104" i="1"/>
  <c r="N105" i="1"/>
  <c r="N106" i="1"/>
  <c r="N107" i="1"/>
  <c r="N109" i="1"/>
  <c r="N111" i="1"/>
  <c r="N113" i="1"/>
  <c r="N114" i="1"/>
  <c r="N116" i="1"/>
  <c r="N117" i="1"/>
  <c r="N118" i="1"/>
  <c r="N119" i="1"/>
  <c r="N120" i="1"/>
  <c r="N121" i="1"/>
  <c r="N122" i="1"/>
  <c r="N123" i="1"/>
  <c r="N125" i="1"/>
  <c r="N126" i="1"/>
  <c r="N127" i="1"/>
  <c r="N128" i="1"/>
  <c r="N133" i="1"/>
  <c r="N138" i="1"/>
  <c r="N139" i="1"/>
  <c r="N140" i="1"/>
  <c r="N141" i="1"/>
  <c r="N142" i="1"/>
  <c r="N143" i="1"/>
  <c r="N145" i="1"/>
  <c r="N148" i="1"/>
  <c r="N149" i="1"/>
  <c r="N150" i="1"/>
  <c r="N152" i="1"/>
  <c r="N155" i="1"/>
  <c r="N158" i="1"/>
  <c r="N161" i="1"/>
  <c r="N163" i="1"/>
  <c r="N164" i="1"/>
  <c r="N167" i="1"/>
  <c r="N170" i="1"/>
  <c r="N174" i="1"/>
  <c r="N175" i="1"/>
  <c r="N177" i="1"/>
  <c r="N182" i="1"/>
  <c r="N183" i="1"/>
  <c r="N184" i="1"/>
  <c r="N185" i="1"/>
  <c r="N186" i="1"/>
  <c r="N192" i="1"/>
  <c r="N193" i="1"/>
  <c r="N194" i="1"/>
  <c r="N199" i="1"/>
  <c r="N205" i="1"/>
  <c r="N214" i="1"/>
  <c r="N221" i="1"/>
  <c r="N233" i="1"/>
  <c r="N236" i="1"/>
  <c r="N241" i="1"/>
  <c r="N243" i="1"/>
  <c r="N252" i="1"/>
  <c r="N258" i="1"/>
  <c r="N262" i="1"/>
  <c r="N265" i="1"/>
  <c r="N274" i="1"/>
  <c r="N275" i="1"/>
  <c r="N277" i="1"/>
  <c r="N280" i="1"/>
  <c r="N362" i="1"/>
  <c r="N397" i="1"/>
  <c r="N419" i="1"/>
  <c r="N604" i="1"/>
  <c r="N644" i="1"/>
  <c r="N645" i="1"/>
  <c r="N666" i="1"/>
  <c r="N670" i="1"/>
  <c r="N698" i="1"/>
  <c r="N700" i="1"/>
  <c r="O3" i="1"/>
  <c r="Q3" i="1" s="1"/>
  <c r="V3" i="1" s="1" a="1"/>
  <c r="V3" i="1" s="1"/>
  <c r="O5" i="1"/>
  <c r="Q5" i="1" s="1"/>
  <c r="P5" i="1" s="1"/>
  <c r="O9" i="1"/>
  <c r="Q9" i="1" s="1"/>
  <c r="O10" i="1"/>
  <c r="Q10" i="1" s="1"/>
  <c r="O11" i="1"/>
  <c r="Q11" i="1" s="1"/>
  <c r="O12" i="1"/>
  <c r="Q12" i="1" s="1"/>
  <c r="O13" i="1"/>
  <c r="Q13" i="1" s="1"/>
  <c r="O14" i="1"/>
  <c r="Q14" i="1" s="1"/>
  <c r="O15" i="1"/>
  <c r="Q15" i="1" s="1"/>
  <c r="O16" i="1"/>
  <c r="Q16" i="1" s="1"/>
  <c r="O17" i="1"/>
  <c r="Q17" i="1" s="1"/>
  <c r="O18" i="1"/>
  <c r="Q18" i="1" s="1"/>
  <c r="P18" i="1" s="1"/>
  <c r="O19" i="1"/>
  <c r="Q19" i="1" s="1"/>
  <c r="O20" i="1"/>
  <c r="Q20" i="1" s="1"/>
  <c r="V20" i="1" s="1" a="1"/>
  <c r="V20" i="1" s="1"/>
  <c r="O22" i="1"/>
  <c r="Q22" i="1" s="1"/>
  <c r="O25" i="1"/>
  <c r="Q25" i="1" s="1"/>
  <c r="P25" i="1" s="1"/>
  <c r="O27" i="1"/>
  <c r="Q27" i="1" s="1"/>
  <c r="P27" i="1" s="1"/>
  <c r="O31" i="1"/>
  <c r="Q31" i="1" s="1"/>
  <c r="O32" i="1"/>
  <c r="Q32" i="1" s="1"/>
  <c r="P32" i="1" s="1"/>
  <c r="O33" i="1"/>
  <c r="Q33" i="1" s="1"/>
  <c r="O34" i="1"/>
  <c r="Q34" i="1" s="1"/>
  <c r="O37" i="1"/>
  <c r="O42" i="1"/>
  <c r="Q42" i="1" s="1"/>
  <c r="O44" i="1"/>
  <c r="O47" i="1"/>
  <c r="Q47" i="1" s="1"/>
  <c r="O48" i="1"/>
  <c r="Q48" i="1" s="1"/>
  <c r="O49" i="1"/>
  <c r="O52" i="1"/>
  <c r="Q52" i="1" s="1"/>
  <c r="P52" i="1" s="1"/>
  <c r="O53" i="1"/>
  <c r="O54" i="1"/>
  <c r="Q54" i="1" s="1"/>
  <c r="O55" i="1"/>
  <c r="Q55" i="1" s="1"/>
  <c r="O56" i="1"/>
  <c r="O57" i="1"/>
  <c r="O59" i="1"/>
  <c r="O62" i="1"/>
  <c r="Q62" i="1" s="1"/>
  <c r="O64" i="1"/>
  <c r="Q64" i="1" s="1"/>
  <c r="V64" i="1" s="1" a="1"/>
  <c r="V64" i="1" s="1"/>
  <c r="O66" i="1"/>
  <c r="O69" i="1"/>
  <c r="O71" i="1"/>
  <c r="Q71" i="1" s="1"/>
  <c r="O75" i="1"/>
  <c r="Q75" i="1" s="1"/>
  <c r="O76" i="1"/>
  <c r="Q76" i="1" s="1"/>
  <c r="O77" i="1"/>
  <c r="Q77" i="1" s="1"/>
  <c r="O78" i="1"/>
  <c r="O79" i="1"/>
  <c r="Q79" i="1" s="1"/>
  <c r="O80" i="1"/>
  <c r="O81" i="1"/>
  <c r="O84" i="1"/>
  <c r="Q84" i="1" s="1"/>
  <c r="O86" i="1"/>
  <c r="Q86" i="1" s="1"/>
  <c r="P86" i="1" s="1"/>
  <c r="O88" i="1"/>
  <c r="Q88" i="1" s="1"/>
  <c r="P88" i="1" s="1"/>
  <c r="O91" i="1"/>
  <c r="Q91" i="1" s="1"/>
  <c r="O92" i="1"/>
  <c r="O93" i="1"/>
  <c r="O97" i="1"/>
  <c r="Q97" i="1" s="1"/>
  <c r="O98" i="1"/>
  <c r="Q98" i="1" s="1"/>
  <c r="O99" i="1"/>
  <c r="Q99" i="1" s="1"/>
  <c r="P99" i="1" s="1"/>
  <c r="O100" i="1"/>
  <c r="O103" i="1"/>
  <c r="O108" i="1"/>
  <c r="Q108" i="1" s="1"/>
  <c r="O110" i="1"/>
  <c r="Q110" i="1" s="1"/>
  <c r="O113" i="1"/>
  <c r="Q113" i="1" s="1"/>
  <c r="O114" i="1"/>
  <c r="Q114" i="1" s="1"/>
  <c r="O115" i="1"/>
  <c r="O119" i="1"/>
  <c r="Q119" i="1" s="1"/>
  <c r="O120" i="1"/>
  <c r="Q120" i="1" s="1"/>
  <c r="P120" i="1" s="1"/>
  <c r="O121" i="1"/>
  <c r="Q121" i="1" s="1"/>
  <c r="O122" i="1"/>
  <c r="Q122" i="1" s="1"/>
  <c r="P122" i="1" s="1"/>
  <c r="O125" i="1"/>
  <c r="Q125" i="1" s="1"/>
  <c r="V125" i="1" s="1" a="1"/>
  <c r="V125" i="1" s="1"/>
  <c r="O126" i="1"/>
  <c r="Q126" i="1" s="1"/>
  <c r="O128" i="1"/>
  <c r="Q128" i="1" s="1"/>
  <c r="O130" i="1"/>
  <c r="Q130" i="1" s="1"/>
  <c r="P130" i="1" s="1"/>
  <c r="O132" i="1"/>
  <c r="O135" i="1"/>
  <c r="O136" i="1"/>
  <c r="O137" i="1"/>
  <c r="O141" i="1"/>
  <c r="Q141" i="1" s="1"/>
  <c r="V141" i="1" s="1" a="1"/>
  <c r="V141" i="1" s="1"/>
  <c r="O142" i="1"/>
  <c r="Q142" i="1" s="1"/>
  <c r="O143" i="1"/>
  <c r="Q143" i="1" s="1"/>
  <c r="O144" i="1"/>
  <c r="O145" i="1"/>
  <c r="Q145" i="1" s="1"/>
  <c r="V145" i="1" s="1" a="1"/>
  <c r="V145" i="1" s="1"/>
  <c r="X145" i="1" s="1"/>
  <c r="O146" i="1"/>
  <c r="O147" i="1"/>
  <c r="O148" i="1"/>
  <c r="Q148" i="1" s="1"/>
  <c r="O149" i="1"/>
  <c r="O151" i="1"/>
  <c r="O152" i="1"/>
  <c r="Q152" i="1" s="1"/>
  <c r="O154" i="1"/>
  <c r="O157" i="1"/>
  <c r="O158" i="1"/>
  <c r="O159" i="1"/>
  <c r="O163" i="1"/>
  <c r="Q163" i="1" s="1"/>
  <c r="P163" i="1" s="1"/>
  <c r="O164" i="1"/>
  <c r="Q164" i="1" s="1"/>
  <c r="P164" i="1" s="1"/>
  <c r="O165" i="1"/>
  <c r="O166" i="1"/>
  <c r="O167" i="1"/>
  <c r="O169" i="1"/>
  <c r="O172" i="1"/>
  <c r="Q172" i="1" s="1"/>
  <c r="V172" i="1" s="1" a="1"/>
  <c r="V172" i="1" s="1"/>
  <c r="X172" i="1" s="1"/>
  <c r="O174" i="1"/>
  <c r="O179" i="1"/>
  <c r="O180" i="1"/>
  <c r="Q180" i="1" s="1"/>
  <c r="O181" i="1"/>
  <c r="O185" i="1"/>
  <c r="O186" i="1"/>
  <c r="O187" i="1"/>
  <c r="O188" i="1"/>
  <c r="Q188" i="1" s="1"/>
  <c r="O189" i="1"/>
  <c r="O190" i="1"/>
  <c r="O191" i="1"/>
  <c r="O196" i="1"/>
  <c r="Q196" i="1" s="1"/>
  <c r="P196" i="1" s="1"/>
  <c r="O201" i="1"/>
  <c r="O202" i="1"/>
  <c r="O203" i="1"/>
  <c r="O207" i="1"/>
  <c r="O208" i="1"/>
  <c r="Q208" i="1" s="1"/>
  <c r="P208" i="1" s="1"/>
  <c r="O209" i="1"/>
  <c r="O210" i="1"/>
  <c r="O211" i="1"/>
  <c r="O213" i="1"/>
  <c r="O223" i="1"/>
  <c r="O224" i="1"/>
  <c r="O225" i="1"/>
  <c r="O229" i="1"/>
  <c r="O230" i="1"/>
  <c r="O231" i="1"/>
  <c r="O245" i="1"/>
  <c r="O246" i="1"/>
  <c r="O247" i="1"/>
  <c r="O251" i="1"/>
  <c r="O252" i="1"/>
  <c r="O253" i="1"/>
  <c r="O254" i="1"/>
  <c r="O258" i="1"/>
  <c r="Q258" i="1" s="1"/>
  <c r="O259" i="1"/>
  <c r="O260" i="1"/>
  <c r="O262" i="1"/>
  <c r="O267" i="1"/>
  <c r="O268" i="1"/>
  <c r="O269" i="1"/>
  <c r="O273" i="1"/>
  <c r="O274" i="1"/>
  <c r="O275" i="1"/>
  <c r="O276" i="1"/>
  <c r="O277" i="1"/>
  <c r="O278" i="1"/>
  <c r="O279" i="1"/>
  <c r="O283" i="1"/>
  <c r="O289" i="1"/>
  <c r="O290" i="1"/>
  <c r="O295" i="1"/>
  <c r="O296" i="1"/>
  <c r="O297" i="1"/>
  <c r="O298" i="1"/>
  <c r="O299" i="1"/>
  <c r="O300" i="1"/>
  <c r="O311" i="1"/>
  <c r="O312" i="1"/>
  <c r="O317" i="1"/>
  <c r="O318" i="1"/>
  <c r="O319" i="1"/>
  <c r="O320" i="1"/>
  <c r="O321" i="1"/>
  <c r="O334" i="1"/>
  <c r="O335" i="1"/>
  <c r="O341" i="1"/>
  <c r="O347" i="1"/>
  <c r="O348" i="1"/>
  <c r="O356" i="1"/>
  <c r="O357" i="1"/>
  <c r="O358" i="1"/>
  <c r="O363" i="1"/>
  <c r="O364" i="1"/>
  <c r="O365" i="1"/>
  <c r="O377" i="1"/>
  <c r="O385" i="1"/>
  <c r="O386" i="1"/>
  <c r="O387" i="1"/>
  <c r="O399" i="1"/>
  <c r="O421" i="1"/>
  <c r="O422" i="1"/>
  <c r="O423" i="1"/>
  <c r="O428" i="1"/>
  <c r="O429" i="1"/>
  <c r="O430" i="1"/>
  <c r="O443" i="1"/>
  <c r="O444" i="1"/>
  <c r="O445" i="1"/>
  <c r="O451" i="1"/>
  <c r="O452" i="1"/>
  <c r="O453" i="1"/>
  <c r="O454" i="1"/>
  <c r="O465" i="1"/>
  <c r="O466" i="1"/>
  <c r="O467" i="1"/>
  <c r="O474" i="1"/>
  <c r="O487" i="1"/>
  <c r="O488" i="1"/>
  <c r="O489" i="1"/>
  <c r="O490" i="1"/>
  <c r="O491" i="1"/>
  <c r="O495" i="1"/>
  <c r="O497" i="1"/>
  <c r="O509" i="1"/>
  <c r="O510" i="1"/>
  <c r="O518" i="1"/>
  <c r="O519" i="1"/>
  <c r="O520" i="1"/>
  <c r="O531" i="1"/>
  <c r="O532" i="1"/>
  <c r="O539" i="1"/>
  <c r="O541" i="1"/>
  <c r="O556" i="1"/>
  <c r="O561" i="1"/>
  <c r="O562" i="1"/>
  <c r="O575" i="1"/>
  <c r="O583" i="1"/>
  <c r="O584" i="1"/>
  <c r="O585" i="1"/>
  <c r="O591" i="1"/>
  <c r="O597" i="1"/>
  <c r="O598" i="1"/>
  <c r="O605" i="1"/>
  <c r="O606" i="1"/>
  <c r="O607" i="1"/>
  <c r="O619" i="1"/>
  <c r="O620" i="1"/>
  <c r="O621" i="1"/>
  <c r="O622" i="1"/>
  <c r="O623" i="1"/>
  <c r="O625" i="1"/>
  <c r="O626" i="1"/>
  <c r="O627" i="1"/>
  <c r="O628" i="1"/>
  <c r="O641" i="1"/>
  <c r="O653" i="1"/>
  <c r="O655" i="1"/>
  <c r="O663" i="1"/>
  <c r="O664" i="1"/>
  <c r="O665" i="1"/>
  <c r="O671" i="1"/>
  <c r="O672" i="1"/>
  <c r="O685" i="1"/>
  <c r="O686" i="1"/>
  <c r="O692" i="1"/>
  <c r="O693" i="1"/>
  <c r="O694" i="1"/>
  <c r="O695" i="1"/>
  <c r="O696" i="1"/>
  <c r="O716" i="1"/>
  <c r="O717" i="1"/>
  <c r="O729" i="1"/>
  <c r="O730" i="1"/>
  <c r="O731" i="1"/>
  <c r="O737" i="1"/>
  <c r="O738" i="1"/>
  <c r="O741" i="1"/>
  <c r="O743" i="1"/>
  <c r="O744" i="1"/>
  <c r="O745" i="1"/>
  <c r="O759" i="1"/>
  <c r="O760" i="1"/>
  <c r="O761" i="1"/>
  <c r="O773" i="1"/>
  <c r="Q35" i="1"/>
  <c r="Q53" i="1"/>
  <c r="P53" i="1" s="1"/>
  <c r="Q57" i="1"/>
  <c r="Q66" i="1"/>
  <c r="Q69" i="1"/>
  <c r="Q167" i="1"/>
  <c r="Q744" i="1"/>
  <c r="P744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X64" i="1" s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90" i="1"/>
  <c r="R291" i="1"/>
  <c r="R292" i="1"/>
  <c r="R293" i="1"/>
  <c r="R294" i="1"/>
  <c r="R295" i="1"/>
  <c r="R296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2" i="1"/>
  <c r="R313" i="1"/>
  <c r="R314" i="1"/>
  <c r="R315" i="1"/>
  <c r="R317" i="1"/>
  <c r="R318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9" i="1"/>
  <c r="R340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6" i="1"/>
  <c r="R357" i="1"/>
  <c r="R358" i="1"/>
  <c r="R359" i="1"/>
  <c r="R361" i="1"/>
  <c r="R362" i="1"/>
  <c r="R364" i="1"/>
  <c r="R365" i="1"/>
  <c r="R366" i="1"/>
  <c r="R367" i="1"/>
  <c r="R368" i="1"/>
  <c r="R369" i="1"/>
  <c r="R370" i="1"/>
  <c r="R371" i="1"/>
  <c r="R373" i="1"/>
  <c r="R374" i="1"/>
  <c r="R376" i="1"/>
  <c r="R378" i="1"/>
  <c r="R380" i="1"/>
  <c r="R381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8" i="1"/>
  <c r="R400" i="1"/>
  <c r="R402" i="1"/>
  <c r="R403" i="1"/>
  <c r="R405" i="1"/>
  <c r="R406" i="1"/>
  <c r="R407" i="1"/>
  <c r="R408" i="1"/>
  <c r="R409" i="1"/>
  <c r="R410" i="1"/>
  <c r="R411" i="1"/>
  <c r="R412" i="1"/>
  <c r="R413" i="1"/>
  <c r="R414" i="1"/>
  <c r="R415" i="1"/>
  <c r="R417" i="1"/>
  <c r="R418" i="1"/>
  <c r="R420" i="1"/>
  <c r="R421" i="1"/>
  <c r="R422" i="1"/>
  <c r="R423" i="1"/>
  <c r="R424" i="1"/>
  <c r="R425" i="1"/>
  <c r="R427" i="1"/>
  <c r="R428" i="1"/>
  <c r="R430" i="1"/>
  <c r="R431" i="1"/>
  <c r="R432" i="1"/>
  <c r="R433" i="1"/>
  <c r="R434" i="1"/>
  <c r="R435" i="1"/>
  <c r="R437" i="1"/>
  <c r="R439" i="1"/>
  <c r="R440" i="1"/>
  <c r="R442" i="1"/>
  <c r="R444" i="1"/>
  <c r="R445" i="1"/>
  <c r="R446" i="1"/>
  <c r="R447" i="1"/>
  <c r="R449" i="1"/>
  <c r="R450" i="1"/>
  <c r="R452" i="1"/>
  <c r="R453" i="1"/>
  <c r="R454" i="1"/>
  <c r="R455" i="1"/>
  <c r="R456" i="1"/>
  <c r="R457" i="1"/>
  <c r="R458" i="1"/>
  <c r="R459" i="1"/>
  <c r="R461" i="1"/>
  <c r="R462" i="1"/>
  <c r="R464" i="1"/>
  <c r="R466" i="1"/>
  <c r="R468" i="1"/>
  <c r="R469" i="1"/>
  <c r="R471" i="1"/>
  <c r="R472" i="1"/>
  <c r="R474" i="1"/>
  <c r="R475" i="1"/>
  <c r="R476" i="1"/>
  <c r="R477" i="1"/>
  <c r="R478" i="1"/>
  <c r="R479" i="1"/>
  <c r="R480" i="1"/>
  <c r="R481" i="1"/>
  <c r="R483" i="1"/>
  <c r="R484" i="1"/>
  <c r="R486" i="1"/>
  <c r="R488" i="1"/>
  <c r="R489" i="1"/>
  <c r="R490" i="1"/>
  <c r="R491" i="1"/>
  <c r="R493" i="1"/>
  <c r="R494" i="1"/>
  <c r="R495" i="1"/>
  <c r="R496" i="1"/>
  <c r="R497" i="1"/>
  <c r="R498" i="1"/>
  <c r="R499" i="1"/>
  <c r="R500" i="1"/>
  <c r="R501" i="1"/>
  <c r="R502" i="1"/>
  <c r="R503" i="1"/>
  <c r="R505" i="1"/>
  <c r="R506" i="1"/>
  <c r="R508" i="1"/>
  <c r="R510" i="1"/>
  <c r="R511" i="1"/>
  <c r="R512" i="1"/>
  <c r="R513" i="1"/>
  <c r="R515" i="1"/>
  <c r="R516" i="1"/>
  <c r="R518" i="1"/>
  <c r="R519" i="1"/>
  <c r="R520" i="1"/>
  <c r="R521" i="1"/>
  <c r="R522" i="1"/>
  <c r="R523" i="1"/>
  <c r="R524" i="1"/>
  <c r="R525" i="1"/>
  <c r="R526" i="1"/>
  <c r="R527" i="1"/>
  <c r="R528" i="1"/>
  <c r="R530" i="1"/>
  <c r="R532" i="1"/>
  <c r="R534" i="1"/>
  <c r="R535" i="1"/>
  <c r="R537" i="1"/>
  <c r="R538" i="1"/>
  <c r="R540" i="1"/>
  <c r="R541" i="1"/>
  <c r="R542" i="1"/>
  <c r="R543" i="1"/>
  <c r="R544" i="1"/>
  <c r="R545" i="1"/>
  <c r="R546" i="1"/>
  <c r="R547" i="1"/>
  <c r="R548" i="1"/>
  <c r="R549" i="1"/>
  <c r="R550" i="1"/>
  <c r="R552" i="1"/>
  <c r="R554" i="1"/>
  <c r="R555" i="1"/>
  <c r="R556" i="1"/>
  <c r="R557" i="1"/>
  <c r="R559" i="1"/>
  <c r="R560" i="1"/>
  <c r="R562" i="1"/>
  <c r="R563" i="1"/>
  <c r="R564" i="1"/>
  <c r="R565" i="1"/>
  <c r="R566" i="1"/>
  <c r="R567" i="1"/>
  <c r="R568" i="1"/>
  <c r="R569" i="1"/>
  <c r="R570" i="1"/>
  <c r="R571" i="1"/>
  <c r="R572" i="1"/>
  <c r="R574" i="1"/>
  <c r="R576" i="1"/>
  <c r="R578" i="1"/>
  <c r="R579" i="1"/>
  <c r="R581" i="1"/>
  <c r="R582" i="1"/>
  <c r="R584" i="1"/>
  <c r="R585" i="1"/>
  <c r="R586" i="1"/>
  <c r="R587" i="1"/>
  <c r="R588" i="1"/>
  <c r="R589" i="1"/>
  <c r="R590" i="1"/>
  <c r="R591" i="1"/>
  <c r="R593" i="1"/>
  <c r="R594" i="1"/>
  <c r="R595" i="1"/>
  <c r="R596" i="1"/>
  <c r="R598" i="1"/>
  <c r="R599" i="1"/>
  <c r="R600" i="1"/>
  <c r="R601" i="1"/>
  <c r="R603" i="1"/>
  <c r="R604" i="1"/>
  <c r="R606" i="1"/>
  <c r="R607" i="1"/>
  <c r="R608" i="1"/>
  <c r="R609" i="1"/>
  <c r="R610" i="1"/>
  <c r="R611" i="1"/>
  <c r="R612" i="1"/>
  <c r="R613" i="1"/>
  <c r="R615" i="1"/>
  <c r="R616" i="1"/>
  <c r="R618" i="1"/>
  <c r="R620" i="1"/>
  <c r="R621" i="1"/>
  <c r="R622" i="1"/>
  <c r="R623" i="1"/>
  <c r="R625" i="1"/>
  <c r="R626" i="1"/>
  <c r="R627" i="1"/>
  <c r="R628" i="1"/>
  <c r="R629" i="1"/>
  <c r="R630" i="1"/>
  <c r="R631" i="1"/>
  <c r="R632" i="1"/>
  <c r="R633" i="1"/>
  <c r="R634" i="1"/>
  <c r="R635" i="1"/>
  <c r="R637" i="1"/>
  <c r="R638" i="1"/>
  <c r="R640" i="1"/>
  <c r="R642" i="1"/>
  <c r="R644" i="1"/>
  <c r="R645" i="1"/>
  <c r="R647" i="1"/>
  <c r="R648" i="1"/>
  <c r="R649" i="1"/>
  <c r="R650" i="1"/>
  <c r="R651" i="1"/>
  <c r="R652" i="1"/>
  <c r="R653" i="1"/>
  <c r="R654" i="1"/>
  <c r="R655" i="1"/>
  <c r="R656" i="1"/>
  <c r="R657" i="1"/>
  <c r="R659" i="1"/>
  <c r="R660" i="1"/>
  <c r="R662" i="1"/>
  <c r="R663" i="1"/>
  <c r="R664" i="1"/>
  <c r="R665" i="1"/>
  <c r="R666" i="1"/>
  <c r="R667" i="1"/>
  <c r="R669" i="1"/>
  <c r="R670" i="1"/>
  <c r="R672" i="1"/>
  <c r="R673" i="1"/>
  <c r="R674" i="1"/>
  <c r="R675" i="1"/>
  <c r="R676" i="1"/>
  <c r="R677" i="1"/>
  <c r="R678" i="1"/>
  <c r="R679" i="1"/>
  <c r="R680" i="1"/>
  <c r="R681" i="1"/>
  <c r="R682" i="1"/>
  <c r="R684" i="1"/>
  <c r="R686" i="1"/>
  <c r="R687" i="1"/>
  <c r="R688" i="1"/>
  <c r="R689" i="1"/>
  <c r="R691" i="1"/>
  <c r="R692" i="1"/>
  <c r="R694" i="1"/>
  <c r="R695" i="1"/>
  <c r="R696" i="1"/>
  <c r="R697" i="1"/>
  <c r="R698" i="1"/>
  <c r="R699" i="1"/>
  <c r="R700" i="1"/>
  <c r="R701" i="1"/>
  <c r="R702" i="1"/>
  <c r="R703" i="1"/>
  <c r="R704" i="1"/>
  <c r="R706" i="1"/>
  <c r="R707" i="1"/>
  <c r="R708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5" i="1"/>
  <c r="R726" i="1"/>
  <c r="R728" i="1"/>
  <c r="R730" i="1"/>
  <c r="R731" i="1"/>
  <c r="R732" i="1"/>
  <c r="R733" i="1"/>
  <c r="R735" i="1"/>
  <c r="R738" i="1"/>
  <c r="R739" i="1"/>
  <c r="R740" i="1"/>
  <c r="R741" i="1"/>
  <c r="R742" i="1"/>
  <c r="R743" i="1"/>
  <c r="R744" i="1"/>
  <c r="R745" i="1"/>
  <c r="R747" i="1"/>
  <c r="R748" i="1"/>
  <c r="R750" i="1"/>
  <c r="R752" i="1"/>
  <c r="R753" i="1"/>
  <c r="R754" i="1"/>
  <c r="R755" i="1"/>
  <c r="R757" i="1"/>
  <c r="R760" i="1"/>
  <c r="R761" i="1"/>
  <c r="R762" i="1"/>
  <c r="R763" i="1"/>
  <c r="R764" i="1"/>
  <c r="R765" i="1"/>
  <c r="R766" i="1"/>
  <c r="R767" i="1"/>
  <c r="R769" i="1"/>
  <c r="R770" i="1"/>
  <c r="R771" i="1"/>
  <c r="R772" i="1"/>
  <c r="S2" i="1"/>
  <c r="S4" i="1"/>
  <c r="S5" i="1"/>
  <c r="S7" i="1"/>
  <c r="S8" i="1"/>
  <c r="S10" i="1"/>
  <c r="S11" i="1"/>
  <c r="S12" i="1"/>
  <c r="S13" i="1"/>
  <c r="S14" i="1"/>
  <c r="S15" i="1"/>
  <c r="S16" i="1"/>
  <c r="S17" i="1"/>
  <c r="S19" i="1"/>
  <c r="S20" i="1"/>
  <c r="S21" i="1"/>
  <c r="S22" i="1"/>
  <c r="S24" i="1"/>
  <c r="S26" i="1"/>
  <c r="S27" i="1"/>
  <c r="S29" i="1"/>
  <c r="S30" i="1"/>
  <c r="S32" i="1"/>
  <c r="S33" i="1"/>
  <c r="S34" i="1"/>
  <c r="S35" i="1"/>
  <c r="S36" i="1"/>
  <c r="S37" i="1"/>
  <c r="S38" i="1"/>
  <c r="S39" i="1"/>
  <c r="S41" i="1"/>
  <c r="S42" i="1"/>
  <c r="S43" i="1"/>
  <c r="S44" i="1"/>
  <c r="S45" i="1"/>
  <c r="S46" i="1"/>
  <c r="S48" i="1"/>
  <c r="S49" i="1"/>
  <c r="S51" i="1"/>
  <c r="S52" i="1"/>
  <c r="S53" i="1"/>
  <c r="S54" i="1"/>
  <c r="S55" i="1"/>
  <c r="S56" i="1"/>
  <c r="S57" i="1"/>
  <c r="S58" i="1"/>
  <c r="S59" i="1"/>
  <c r="S60" i="1"/>
  <c r="S61" i="1"/>
  <c r="S63" i="1"/>
  <c r="S64" i="1"/>
  <c r="S66" i="1"/>
  <c r="S68" i="1"/>
  <c r="S69" i="1"/>
  <c r="S70" i="1"/>
  <c r="S71" i="1"/>
  <c r="S73" i="1"/>
  <c r="S74" i="1"/>
  <c r="S76" i="1"/>
  <c r="S77" i="1"/>
  <c r="S78" i="1"/>
  <c r="S79" i="1"/>
  <c r="S80" i="1"/>
  <c r="S81" i="1"/>
  <c r="S82" i="1"/>
  <c r="S83" i="1"/>
  <c r="S85" i="1"/>
  <c r="S86" i="1"/>
  <c r="S88" i="1"/>
  <c r="S90" i="1"/>
  <c r="S91" i="1"/>
  <c r="S92" i="1"/>
  <c r="S93" i="1"/>
  <c r="S95" i="1"/>
  <c r="S96" i="1"/>
  <c r="S98" i="1"/>
  <c r="S99" i="1"/>
  <c r="S100" i="1"/>
  <c r="S101" i="1"/>
  <c r="S102" i="1"/>
  <c r="S103" i="1"/>
  <c r="S104" i="1"/>
  <c r="S105" i="1"/>
  <c r="S107" i="1"/>
  <c r="S108" i="1"/>
  <c r="S110" i="1"/>
  <c r="S112" i="1"/>
  <c r="S114" i="1"/>
  <c r="S115" i="1"/>
  <c r="S117" i="1"/>
  <c r="S120" i="1"/>
  <c r="S121" i="1"/>
  <c r="S122" i="1"/>
  <c r="S123" i="1"/>
  <c r="S124" i="1"/>
  <c r="S125" i="1"/>
  <c r="S127" i="1"/>
  <c r="S129" i="1"/>
  <c r="S130" i="1"/>
  <c r="S132" i="1"/>
  <c r="S134" i="1"/>
  <c r="S136" i="1"/>
  <c r="S137" i="1"/>
  <c r="S139" i="1"/>
  <c r="S140" i="1"/>
  <c r="S142" i="1"/>
  <c r="S143" i="1"/>
  <c r="S144" i="1"/>
  <c r="S145" i="1"/>
  <c r="S146" i="1"/>
  <c r="S147" i="1"/>
  <c r="S149" i="1"/>
  <c r="S151" i="1"/>
  <c r="S152" i="1"/>
  <c r="S154" i="1"/>
  <c r="S156" i="1"/>
  <c r="S158" i="1"/>
  <c r="S159" i="1"/>
  <c r="S161" i="1"/>
  <c r="S162" i="1"/>
  <c r="S164" i="1"/>
  <c r="S165" i="1"/>
  <c r="S166" i="1"/>
  <c r="S167" i="1"/>
  <c r="S168" i="1"/>
  <c r="S169" i="1"/>
  <c r="S171" i="1"/>
  <c r="S173" i="1"/>
  <c r="S174" i="1"/>
  <c r="S176" i="1"/>
  <c r="S178" i="1"/>
  <c r="S180" i="1"/>
  <c r="S181" i="1"/>
  <c r="S183" i="1"/>
  <c r="S186" i="1"/>
  <c r="S187" i="1"/>
  <c r="S188" i="1"/>
  <c r="S189" i="1"/>
  <c r="S190" i="1"/>
  <c r="S191" i="1"/>
  <c r="S192" i="1"/>
  <c r="S193" i="1"/>
  <c r="S195" i="1"/>
  <c r="S196" i="1"/>
  <c r="S198" i="1"/>
  <c r="S200" i="1"/>
  <c r="S202" i="1"/>
  <c r="S203" i="1"/>
  <c r="S205" i="1"/>
  <c r="S208" i="1"/>
  <c r="S209" i="1"/>
  <c r="S210" i="1"/>
  <c r="S211" i="1"/>
  <c r="S212" i="1"/>
  <c r="S213" i="1"/>
  <c r="S214" i="1"/>
  <c r="S215" i="1"/>
  <c r="S217" i="1"/>
  <c r="S218" i="1"/>
  <c r="S220" i="1"/>
  <c r="S222" i="1"/>
  <c r="S224" i="1"/>
  <c r="S225" i="1"/>
  <c r="S227" i="1"/>
  <c r="S229" i="1"/>
  <c r="S230" i="1"/>
  <c r="S231" i="1"/>
  <c r="S232" i="1"/>
  <c r="S233" i="1"/>
  <c r="S234" i="1"/>
  <c r="S235" i="1"/>
  <c r="S236" i="1"/>
  <c r="S237" i="1"/>
  <c r="S239" i="1"/>
  <c r="S242" i="1"/>
  <c r="S244" i="1"/>
  <c r="S246" i="1"/>
  <c r="S247" i="1"/>
  <c r="S249" i="1"/>
  <c r="S250" i="1"/>
  <c r="S252" i="1"/>
  <c r="S253" i="1"/>
  <c r="S254" i="1"/>
  <c r="S255" i="1"/>
  <c r="S256" i="1"/>
  <c r="S257" i="1"/>
  <c r="S258" i="1"/>
  <c r="S259" i="1"/>
  <c r="S261" i="1"/>
  <c r="S262" i="1"/>
  <c r="S264" i="1"/>
  <c r="S266" i="1"/>
  <c r="S269" i="1"/>
  <c r="S271" i="1"/>
  <c r="S273" i="1"/>
  <c r="S274" i="1"/>
  <c r="S275" i="1"/>
  <c r="S276" i="1"/>
  <c r="S277" i="1"/>
  <c r="S278" i="1"/>
  <c r="S279" i="1"/>
  <c r="S281" i="1"/>
  <c r="S283" i="1"/>
  <c r="S284" i="1"/>
  <c r="S286" i="1"/>
  <c r="S288" i="1"/>
  <c r="S290" i="1"/>
  <c r="S291" i="1"/>
  <c r="S293" i="1"/>
  <c r="S294" i="1"/>
  <c r="S296" i="1"/>
  <c r="S297" i="1"/>
  <c r="S298" i="1"/>
  <c r="S299" i="1"/>
  <c r="S300" i="1"/>
  <c r="S301" i="1"/>
  <c r="S303" i="1"/>
  <c r="S304" i="1"/>
  <c r="S305" i="1"/>
  <c r="S306" i="1"/>
  <c r="S308" i="1"/>
  <c r="S310" i="1"/>
  <c r="S313" i="1"/>
  <c r="S315" i="1"/>
  <c r="S316" i="1"/>
  <c r="S317" i="1"/>
  <c r="S318" i="1"/>
  <c r="S319" i="1"/>
  <c r="S320" i="1"/>
  <c r="S321" i="1"/>
  <c r="S322" i="1"/>
  <c r="S323" i="1"/>
  <c r="S324" i="1"/>
  <c r="S325" i="1"/>
  <c r="S327" i="1"/>
  <c r="S328" i="1"/>
  <c r="S330" i="1"/>
  <c r="S332" i="1"/>
  <c r="S334" i="1"/>
  <c r="S335" i="1"/>
  <c r="S337" i="1"/>
  <c r="S340" i="1"/>
  <c r="S341" i="1"/>
  <c r="S342" i="1"/>
  <c r="S343" i="1"/>
  <c r="S344" i="1"/>
  <c r="S345" i="1"/>
  <c r="S346" i="1"/>
  <c r="S347" i="1"/>
  <c r="S349" i="1"/>
  <c r="S350" i="1"/>
  <c r="S352" i="1"/>
  <c r="S354" i="1"/>
  <c r="S356" i="1"/>
  <c r="S357" i="1"/>
  <c r="S359" i="1"/>
  <c r="S361" i="1"/>
  <c r="S362" i="1"/>
  <c r="S363" i="1"/>
  <c r="S364" i="1"/>
  <c r="S365" i="1"/>
  <c r="S366" i="1"/>
  <c r="S368" i="1"/>
  <c r="S369" i="1"/>
  <c r="S371" i="1"/>
  <c r="S372" i="1"/>
  <c r="S374" i="1"/>
  <c r="S376" i="1"/>
  <c r="S379" i="1"/>
  <c r="S381" i="1"/>
  <c r="S384" i="1"/>
  <c r="S385" i="1"/>
  <c r="S386" i="1"/>
  <c r="S387" i="1"/>
  <c r="S388" i="1"/>
  <c r="S389" i="1"/>
  <c r="S390" i="1"/>
  <c r="S391" i="1"/>
  <c r="S392" i="1"/>
  <c r="S393" i="1"/>
  <c r="S394" i="1"/>
  <c r="S396" i="1"/>
  <c r="S398" i="1"/>
  <c r="S400" i="1"/>
  <c r="S401" i="1"/>
  <c r="S403" i="1"/>
  <c r="S406" i="1"/>
  <c r="S407" i="1"/>
  <c r="S408" i="1"/>
  <c r="S409" i="1"/>
  <c r="S410" i="1"/>
  <c r="S411" i="1"/>
  <c r="S412" i="1"/>
  <c r="S413" i="1"/>
  <c r="S415" i="1"/>
  <c r="S416" i="1"/>
  <c r="S418" i="1"/>
  <c r="S420" i="1"/>
  <c r="S422" i="1"/>
  <c r="S423" i="1"/>
  <c r="S425" i="1"/>
  <c r="S428" i="1"/>
  <c r="S429" i="1"/>
  <c r="S430" i="1"/>
  <c r="S431" i="1"/>
  <c r="S432" i="1"/>
  <c r="S433" i="1"/>
  <c r="S435" i="1"/>
  <c r="S437" i="1"/>
  <c r="S438" i="1"/>
  <c r="S440" i="1"/>
  <c r="S442" i="1"/>
  <c r="S444" i="1"/>
  <c r="S445" i="1"/>
  <c r="S447" i="1"/>
  <c r="S450" i="1"/>
  <c r="S451" i="1"/>
  <c r="S452" i="1"/>
  <c r="S453" i="1"/>
  <c r="S454" i="1"/>
  <c r="S455" i="1"/>
  <c r="S456" i="1"/>
  <c r="S457" i="1"/>
  <c r="S459" i="1"/>
  <c r="S460" i="1"/>
  <c r="S462" i="1"/>
  <c r="S464" i="1"/>
  <c r="S466" i="1"/>
  <c r="S467" i="1"/>
  <c r="S469" i="1"/>
  <c r="S472" i="1"/>
  <c r="S473" i="1"/>
  <c r="S474" i="1"/>
  <c r="S475" i="1"/>
  <c r="S476" i="1"/>
  <c r="S477" i="1"/>
  <c r="S478" i="1"/>
  <c r="S479" i="1"/>
  <c r="S480" i="1"/>
  <c r="S481" i="1"/>
  <c r="S482" i="1"/>
  <c r="S484" i="1"/>
  <c r="S486" i="1"/>
  <c r="S489" i="1"/>
  <c r="S491" i="1"/>
  <c r="S492" i="1"/>
  <c r="S494" i="1"/>
  <c r="S495" i="1"/>
  <c r="S496" i="1"/>
  <c r="S497" i="1"/>
  <c r="S498" i="1"/>
  <c r="S499" i="1"/>
  <c r="S500" i="1"/>
  <c r="S501" i="1"/>
  <c r="S503" i="1"/>
  <c r="S504" i="1"/>
  <c r="S506" i="1"/>
  <c r="S508" i="1"/>
  <c r="S510" i="1"/>
  <c r="S511" i="1"/>
  <c r="S513" i="1"/>
  <c r="S516" i="1"/>
  <c r="S517" i="1"/>
  <c r="S518" i="1"/>
  <c r="S519" i="1"/>
  <c r="S520" i="1"/>
  <c r="S521" i="1"/>
  <c r="S522" i="1"/>
  <c r="S523" i="1"/>
  <c r="S525" i="1"/>
  <c r="S526" i="1"/>
  <c r="S528" i="1"/>
  <c r="S530" i="1"/>
  <c r="S532" i="1"/>
  <c r="S533" i="1"/>
  <c r="S535" i="1"/>
  <c r="S538" i="1"/>
  <c r="S539" i="1"/>
  <c r="S540" i="1"/>
  <c r="S541" i="1"/>
  <c r="S542" i="1"/>
  <c r="S543" i="1"/>
  <c r="S545" i="1"/>
  <c r="S547" i="1"/>
  <c r="S548" i="1"/>
  <c r="S550" i="1"/>
  <c r="S552" i="1"/>
  <c r="S555" i="1"/>
  <c r="S557" i="1"/>
  <c r="S559" i="1"/>
  <c r="S560" i="1"/>
  <c r="S561" i="1"/>
  <c r="S562" i="1"/>
  <c r="S563" i="1"/>
  <c r="S564" i="1"/>
  <c r="S565" i="1"/>
  <c r="S566" i="1"/>
  <c r="S567" i="1"/>
  <c r="S569" i="1"/>
  <c r="S570" i="1"/>
  <c r="S572" i="1"/>
  <c r="S574" i="1"/>
  <c r="S576" i="1"/>
  <c r="S577" i="1"/>
  <c r="S579" i="1"/>
  <c r="S582" i="1"/>
  <c r="S583" i="1"/>
  <c r="S584" i="1"/>
  <c r="S585" i="1"/>
  <c r="S586" i="1"/>
  <c r="S587" i="1"/>
  <c r="S589" i="1"/>
  <c r="S590" i="1"/>
  <c r="S591" i="1"/>
  <c r="S592" i="1"/>
  <c r="S594" i="1"/>
  <c r="S596" i="1"/>
  <c r="S598" i="1"/>
  <c r="S599" i="1"/>
  <c r="S601" i="1"/>
  <c r="S604" i="1"/>
  <c r="S605" i="1"/>
  <c r="S606" i="1"/>
  <c r="S607" i="1"/>
  <c r="S608" i="1"/>
  <c r="S609" i="1"/>
  <c r="S611" i="1"/>
  <c r="S613" i="1"/>
  <c r="S614" i="1"/>
  <c r="S615" i="1"/>
  <c r="S616" i="1"/>
  <c r="S618" i="1"/>
  <c r="S620" i="1"/>
  <c r="S621" i="1"/>
  <c r="S623" i="1"/>
  <c r="S624" i="1"/>
  <c r="S626" i="1"/>
  <c r="S627" i="1"/>
  <c r="S628" i="1"/>
  <c r="S629" i="1"/>
  <c r="S630" i="1"/>
  <c r="S631" i="1"/>
  <c r="S633" i="1"/>
  <c r="S635" i="1"/>
  <c r="S636" i="1"/>
  <c r="S638" i="1"/>
  <c r="S640" i="1"/>
  <c r="S643" i="1"/>
  <c r="S645" i="1"/>
  <c r="S648" i="1"/>
  <c r="S649" i="1"/>
  <c r="S650" i="1"/>
  <c r="S651" i="1"/>
  <c r="S652" i="1"/>
  <c r="S653" i="1"/>
  <c r="S655" i="1"/>
  <c r="S657" i="1"/>
  <c r="S658" i="1"/>
  <c r="S660" i="1"/>
  <c r="S662" i="1"/>
  <c r="S665" i="1"/>
  <c r="S667" i="1"/>
  <c r="S668" i="1"/>
  <c r="S669" i="1"/>
  <c r="S670" i="1"/>
  <c r="S671" i="1"/>
  <c r="S672" i="1"/>
  <c r="S673" i="1"/>
  <c r="S674" i="1"/>
  <c r="S675" i="1"/>
  <c r="S676" i="1"/>
  <c r="S677" i="1"/>
  <c r="S679" i="1"/>
  <c r="S680" i="1"/>
  <c r="S682" i="1"/>
  <c r="S684" i="1"/>
  <c r="S686" i="1"/>
  <c r="S687" i="1"/>
  <c r="S689" i="1"/>
  <c r="S692" i="1"/>
  <c r="S693" i="1"/>
  <c r="S694" i="1"/>
  <c r="S695" i="1"/>
  <c r="S696" i="1"/>
  <c r="S698" i="1"/>
  <c r="S699" i="1"/>
  <c r="S701" i="1"/>
  <c r="S702" i="1"/>
  <c r="S704" i="1"/>
  <c r="S706" i="1"/>
  <c r="S707" i="1"/>
  <c r="S708" i="1"/>
  <c r="S709" i="1"/>
  <c r="S711" i="1"/>
  <c r="S712" i="1"/>
  <c r="S713" i="1"/>
  <c r="S714" i="1"/>
  <c r="S715" i="1"/>
  <c r="S716" i="1"/>
  <c r="S717" i="1"/>
  <c r="S718" i="1"/>
  <c r="S719" i="1"/>
  <c r="S720" i="1"/>
  <c r="S721" i="1"/>
  <c r="S723" i="1"/>
  <c r="S726" i="1"/>
  <c r="S728" i="1"/>
  <c r="S731" i="1"/>
  <c r="S733" i="1"/>
  <c r="S736" i="1"/>
  <c r="S737" i="1"/>
  <c r="S738" i="1"/>
  <c r="S739" i="1"/>
  <c r="S740" i="1"/>
  <c r="S741" i="1"/>
  <c r="S742" i="1"/>
  <c r="S743" i="1"/>
  <c r="S745" i="1"/>
  <c r="S748" i="1"/>
  <c r="S750" i="1"/>
  <c r="S752" i="1"/>
  <c r="S753" i="1"/>
  <c r="S755" i="1"/>
  <c r="S758" i="1"/>
  <c r="S759" i="1"/>
  <c r="S760" i="1"/>
  <c r="S761" i="1"/>
  <c r="S762" i="1"/>
  <c r="S763" i="1"/>
  <c r="S765" i="1"/>
  <c r="S766" i="1"/>
  <c r="S767" i="1"/>
  <c r="S768" i="1"/>
  <c r="S770" i="1"/>
  <c r="S77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V163" i="1" a="1"/>
  <c r="V163" i="1" s="1"/>
  <c r="V164" i="1" a="1"/>
  <c r="V164" i="1" s="1"/>
  <c r="W2" i="1"/>
  <c r="W3" i="1"/>
  <c r="W4" i="1"/>
  <c r="Y2" i="1" a="1"/>
  <c r="Y2" i="1" s="1"/>
  <c r="Y3" i="1" a="1"/>
  <c r="Y3" i="1" s="1"/>
  <c r="Y4" i="1" a="1"/>
  <c r="Y4" i="1" s="1"/>
  <c r="Y5" i="1" a="1"/>
  <c r="Y5" i="1" s="1"/>
  <c r="Y6" i="1" a="1"/>
  <c r="Y6" i="1" s="1"/>
  <c r="Y7" i="1" a="1"/>
  <c r="Y7" i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7" i="1" a="1"/>
  <c r="Y17" i="1" s="1"/>
  <c r="Y18" i="1" a="1"/>
  <c r="Y18" i="1" s="1"/>
  <c r="Y19" i="1" a="1"/>
  <c r="Y19" i="1" s="1"/>
  <c r="Y20" i="1" a="1"/>
  <c r="Y20" i="1" s="1"/>
  <c r="Y21" i="1" a="1"/>
  <c r="Y21" i="1" s="1"/>
  <c r="Y22" i="1" a="1"/>
  <c r="Y22" i="1" s="1"/>
  <c r="Y23" i="1" a="1"/>
  <c r="Y23" i="1" s="1"/>
  <c r="Y24" i="1" a="1"/>
  <c r="Y24" i="1" s="1"/>
  <c r="Y25" i="1" a="1"/>
  <c r="Y25" i="1" s="1"/>
  <c r="Y26" i="1" a="1"/>
  <c r="Y26" i="1" s="1"/>
  <c r="Y27" i="1" a="1"/>
  <c r="Y27" i="1"/>
  <c r="Y28" i="1" a="1"/>
  <c r="Y28" i="1" s="1"/>
  <c r="Y29" i="1" a="1"/>
  <c r="Y29" i="1" s="1"/>
  <c r="Y30" i="1" a="1"/>
  <c r="Y30" i="1"/>
  <c r="Y31" i="1" a="1"/>
  <c r="Y31" i="1" s="1"/>
  <c r="Y32" i="1" a="1"/>
  <c r="Y32" i="1" s="1"/>
  <c r="Y33" i="1" a="1"/>
  <c r="Y33" i="1"/>
  <c r="Y34" i="1" a="1"/>
  <c r="Y34" i="1" s="1"/>
  <c r="Y35" i="1" a="1"/>
  <c r="Y35" i="1" s="1"/>
  <c r="Y36" i="1" a="1"/>
  <c r="Y36" i="1" s="1"/>
  <c r="Y37" i="1" a="1"/>
  <c r="Y37" i="1" s="1"/>
  <c r="Y38" i="1" a="1"/>
  <c r="Y38" i="1" s="1"/>
  <c r="Y39" i="1" a="1"/>
  <c r="Y39" i="1" s="1"/>
  <c r="Y40" i="1" a="1"/>
  <c r="Y40" i="1" s="1"/>
  <c r="Y41" i="1" a="1"/>
  <c r="Y41" i="1" s="1"/>
  <c r="Y42" i="1" a="1"/>
  <c r="Y42" i="1" s="1"/>
  <c r="Y43" i="1" a="1"/>
  <c r="Y43" i="1" s="1"/>
  <c r="Y44" i="1" a="1"/>
  <c r="Y44" i="1" s="1"/>
  <c r="Y45" i="1" a="1"/>
  <c r="Y45" i="1" s="1"/>
  <c r="Y46" i="1" a="1"/>
  <c r="Y46" i="1" s="1"/>
  <c r="Y47" i="1" a="1"/>
  <c r="Y47" i="1" s="1"/>
  <c r="Y48" i="1" a="1"/>
  <c r="Y48" i="1" s="1"/>
  <c r="Y49" i="1" a="1"/>
  <c r="Y49" i="1" s="1"/>
  <c r="Y50" i="1" a="1"/>
  <c r="Y50" i="1" s="1"/>
  <c r="Y51" i="1" a="1"/>
  <c r="Y51" i="1" s="1"/>
  <c r="Y52" i="1" a="1"/>
  <c r="Y52" i="1"/>
  <c r="Y53" i="1" a="1"/>
  <c r="Y53" i="1" s="1"/>
  <c r="Y54" i="1" a="1"/>
  <c r="Y54" i="1"/>
  <c r="Y55" i="1" a="1"/>
  <c r="Y55" i="1" s="1"/>
  <c r="Y56" i="1" a="1"/>
  <c r="Y56" i="1" s="1"/>
  <c r="Y57" i="1" a="1"/>
  <c r="Y57" i="1" s="1"/>
  <c r="Y58" i="1" a="1"/>
  <c r="Y58" i="1" s="1"/>
  <c r="Y59" i="1" a="1"/>
  <c r="Y59" i="1" s="1"/>
  <c r="Y60" i="1" a="1"/>
  <c r="Y60" i="1" s="1"/>
  <c r="Y61" i="1" a="1"/>
  <c r="Y61" i="1" s="1"/>
  <c r="Y62" i="1" a="1"/>
  <c r="Y62" i="1" s="1"/>
  <c r="Y63" i="1" a="1"/>
  <c r="Y63" i="1" s="1"/>
  <c r="Y64" i="1" a="1"/>
  <c r="Y64" i="1" s="1"/>
  <c r="Y65" i="1" a="1"/>
  <c r="Y65" i="1" s="1"/>
  <c r="Y66" i="1" a="1"/>
  <c r="Y66" i="1" s="1"/>
  <c r="Y67" i="1" a="1"/>
  <c r="Y67" i="1" s="1"/>
  <c r="Y68" i="1" a="1"/>
  <c r="Y68" i="1" s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 s="1"/>
  <c r="Y81" i="1" a="1"/>
  <c r="Y81" i="1" s="1"/>
  <c r="Y82" i="1" a="1"/>
  <c r="Y82" i="1" s="1"/>
  <c r="Y83" i="1" a="1"/>
  <c r="Y83" i="1" s="1"/>
  <c r="Y84" i="1" a="1"/>
  <c r="Y84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 s="1"/>
  <c r="Y94" i="1" a="1"/>
  <c r="Y94" i="1" s="1"/>
  <c r="Y95" i="1" a="1"/>
  <c r="Y95" i="1" s="1"/>
  <c r="Y96" i="1" a="1"/>
  <c r="Y96" i="1" s="1"/>
  <c r="Y97" i="1" a="1"/>
  <c r="Y97" i="1" s="1"/>
  <c r="Y98" i="1" a="1"/>
  <c r="Y98" i="1" s="1"/>
  <c r="Y99" i="1" a="1"/>
  <c r="Y99" i="1" s="1"/>
  <c r="Y100" i="1" a="1"/>
  <c r="Y100" i="1" s="1"/>
  <c r="Y101" i="1" a="1"/>
  <c r="Y101" i="1" s="1"/>
  <c r="Y102" i="1" a="1"/>
  <c r="Y102" i="1" s="1"/>
  <c r="Y103" i="1" a="1"/>
  <c r="Y103" i="1" s="1"/>
  <c r="Y104" i="1" a="1"/>
  <c r="Y104" i="1" s="1"/>
  <c r="Y105" i="1" a="1"/>
  <c r="Y105" i="1" s="1"/>
  <c r="Y106" i="1" a="1"/>
  <c r="Y106" i="1" s="1"/>
  <c r="Y107" i="1" a="1"/>
  <c r="Y107" i="1" s="1"/>
  <c r="Y108" i="1" a="1"/>
  <c r="Y108" i="1" s="1"/>
  <c r="Y109" i="1" a="1"/>
  <c r="Y109" i="1"/>
  <c r="Y110" i="1" a="1"/>
  <c r="Y110" i="1" s="1"/>
  <c r="Y111" i="1" a="1"/>
  <c r="Y111" i="1" s="1"/>
  <c r="Y112" i="1" a="1"/>
  <c r="Y112" i="1" s="1"/>
  <c r="Y113" i="1" a="1"/>
  <c r="Y113" i="1" s="1"/>
  <c r="Y114" i="1" a="1"/>
  <c r="Y114" i="1" s="1"/>
  <c r="Y115" i="1" a="1"/>
  <c r="Y115" i="1" s="1"/>
  <c r="Y116" i="1" a="1"/>
  <c r="Y116" i="1"/>
  <c r="Y117" i="1" a="1"/>
  <c r="Y117" i="1"/>
  <c r="Y118" i="1" a="1"/>
  <c r="Y118" i="1" s="1"/>
  <c r="Y119" i="1" a="1"/>
  <c r="Y119" i="1" s="1"/>
  <c r="Y120" i="1" a="1"/>
  <c r="Y120" i="1" s="1"/>
  <c r="Y121" i="1" a="1"/>
  <c r="Y121" i="1" s="1"/>
  <c r="Y122" i="1" a="1"/>
  <c r="Y122" i="1" s="1"/>
  <c r="Y123" i="1" a="1"/>
  <c r="Y123" i="1" s="1"/>
  <c r="Y124" i="1" a="1"/>
  <c r="Y124" i="1" s="1"/>
  <c r="Y125" i="1" a="1"/>
  <c r="Y125" i="1" s="1"/>
  <c r="Y126" i="1" a="1"/>
  <c r="Y126" i="1" s="1"/>
  <c r="Y127" i="1" a="1"/>
  <c r="Y127" i="1" s="1"/>
  <c r="Y128" i="1" a="1"/>
  <c r="Y128" i="1" s="1"/>
  <c r="Y129" i="1" a="1"/>
  <c r="Y129" i="1" s="1"/>
  <c r="Y130" i="1" a="1"/>
  <c r="Y130" i="1" s="1"/>
  <c r="Y131" i="1" a="1"/>
  <c r="Y131" i="1" s="1"/>
  <c r="Y132" i="1" a="1"/>
  <c r="Y132" i="1" s="1"/>
  <c r="Y133" i="1" a="1"/>
  <c r="Y133" i="1" s="1"/>
  <c r="Y134" i="1" a="1"/>
  <c r="Y134" i="1" s="1"/>
  <c r="Y135" i="1" a="1"/>
  <c r="Y135" i="1" s="1"/>
  <c r="Y136" i="1" a="1"/>
  <c r="Y136" i="1" s="1"/>
  <c r="Y137" i="1" a="1"/>
  <c r="Y137" i="1"/>
  <c r="Y138" i="1" a="1"/>
  <c r="Y138" i="1" s="1"/>
  <c r="Y139" i="1" a="1"/>
  <c r="Y139" i="1" s="1"/>
  <c r="Y140" i="1" a="1"/>
  <c r="Y140" i="1" s="1"/>
  <c r="Y141" i="1" a="1"/>
  <c r="Y141" i="1" s="1"/>
  <c r="Y142" i="1" a="1"/>
  <c r="Y142" i="1" s="1"/>
  <c r="Y143" i="1" a="1"/>
  <c r="Y143" i="1"/>
  <c r="Y144" i="1" a="1"/>
  <c r="Y144" i="1" s="1"/>
  <c r="Y145" i="1" a="1"/>
  <c r="Y145" i="1" s="1"/>
  <c r="Y146" i="1" a="1"/>
  <c r="Y146" i="1" s="1"/>
  <c r="Y147" i="1" a="1"/>
  <c r="Y147" i="1" s="1"/>
  <c r="Y148" i="1" a="1"/>
  <c r="Y148" i="1" s="1"/>
  <c r="Y149" i="1" a="1"/>
  <c r="Y149" i="1" s="1"/>
  <c r="Y150" i="1" a="1"/>
  <c r="Y150" i="1" s="1"/>
  <c r="Y151" i="1" a="1"/>
  <c r="Y151" i="1" s="1"/>
  <c r="Y152" i="1" a="1"/>
  <c r="Y152" i="1" s="1"/>
  <c r="Y153" i="1" a="1"/>
  <c r="Y153" i="1" s="1"/>
  <c r="Y154" i="1" a="1"/>
  <c r="Y154" i="1"/>
  <c r="Y155" i="1" a="1"/>
  <c r="Y155" i="1" s="1"/>
  <c r="Y156" i="1" a="1"/>
  <c r="Y156" i="1" s="1"/>
  <c r="Y157" i="1" a="1"/>
  <c r="Y157" i="1" s="1"/>
  <c r="Y158" i="1" a="1"/>
  <c r="Y158" i="1" s="1"/>
  <c r="Y159" i="1" a="1"/>
  <c r="Y159" i="1" s="1"/>
  <c r="Y160" i="1" a="1"/>
  <c r="Y160" i="1" s="1"/>
  <c r="Y161" i="1" a="1"/>
  <c r="Y161" i="1" s="1"/>
  <c r="Y162" i="1" a="1"/>
  <c r="Y162" i="1"/>
  <c r="Y163" i="1" a="1"/>
  <c r="Y163" i="1"/>
  <c r="Y164" i="1" a="1"/>
  <c r="Y164" i="1" s="1"/>
  <c r="Y165" i="1" a="1"/>
  <c r="Y165" i="1" s="1"/>
  <c r="Y166" i="1" a="1"/>
  <c r="Y166" i="1"/>
  <c r="Y167" i="1" a="1"/>
  <c r="Y167" i="1"/>
  <c r="Y168" i="1" a="1"/>
  <c r="Y168" i="1" s="1"/>
  <c r="Y169" i="1" a="1"/>
  <c r="Y169" i="1" s="1"/>
  <c r="Y170" i="1" a="1"/>
  <c r="Y170" i="1" s="1"/>
  <c r="Y171" i="1" a="1"/>
  <c r="Y171" i="1" s="1"/>
  <c r="Y172" i="1" a="1"/>
  <c r="Y172" i="1" s="1"/>
  <c r="Y173" i="1" a="1"/>
  <c r="Y173" i="1" s="1"/>
  <c r="Y174" i="1" a="1"/>
  <c r="Y174" i="1" s="1"/>
  <c r="Y175" i="1" a="1"/>
  <c r="Y175" i="1"/>
  <c r="Y176" i="1" a="1"/>
  <c r="Y176" i="1" s="1"/>
  <c r="Y177" i="1" a="1"/>
  <c r="Y177" i="1" s="1"/>
  <c r="Y178" i="1" a="1"/>
  <c r="Y178" i="1" s="1"/>
  <c r="Y179" i="1" a="1"/>
  <c r="Y179" i="1" s="1"/>
  <c r="Y180" i="1" a="1"/>
  <c r="Y180" i="1" s="1"/>
  <c r="Y181" i="1" a="1"/>
  <c r="Y181" i="1" s="1"/>
  <c r="Y182" i="1" a="1"/>
  <c r="Y182" i="1" s="1"/>
  <c r="Y183" i="1" a="1"/>
  <c r="Y183" i="1" s="1"/>
  <c r="Y184" i="1" a="1"/>
  <c r="Y184" i="1" s="1"/>
  <c r="Y185" i="1" a="1"/>
  <c r="Y185" i="1" s="1"/>
  <c r="Y186" i="1" a="1"/>
  <c r="Y186" i="1" s="1"/>
  <c r="Y187" i="1" a="1"/>
  <c r="Y187" i="1" s="1"/>
  <c r="Y188" i="1" a="1"/>
  <c r="Y188" i="1" s="1"/>
  <c r="Y189" i="1" a="1"/>
  <c r="Y189" i="1" s="1"/>
  <c r="Y190" i="1" a="1"/>
  <c r="Y190" i="1" s="1"/>
  <c r="Y191" i="1" a="1"/>
  <c r="Y191" i="1" s="1"/>
  <c r="Y192" i="1" a="1"/>
  <c r="Y192" i="1" s="1"/>
  <c r="Y193" i="1" a="1"/>
  <c r="Y193" i="1" s="1"/>
  <c r="Y194" i="1" a="1"/>
  <c r="Y194" i="1" s="1"/>
  <c r="Y195" i="1" a="1"/>
  <c r="Y195" i="1" s="1"/>
  <c r="Y196" i="1" a="1"/>
  <c r="Y196" i="1" s="1"/>
  <c r="Y197" i="1" a="1"/>
  <c r="Y197" i="1" s="1"/>
  <c r="Y198" i="1" a="1"/>
  <c r="Y198" i="1" s="1"/>
  <c r="Y199" i="1" a="1"/>
  <c r="Y199" i="1" s="1"/>
  <c r="Y200" i="1" a="1"/>
  <c r="Y200" i="1" s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06" i="1" a="1"/>
  <c r="Y206" i="1" s="1"/>
  <c r="Y207" i="1" a="1"/>
  <c r="Y207" i="1"/>
  <c r="Y208" i="1" a="1"/>
  <c r="Y208" i="1"/>
  <c r="Y209" i="1" a="1"/>
  <c r="Y209" i="1" s="1"/>
  <c r="Y210" i="1" a="1"/>
  <c r="Y210" i="1" s="1"/>
  <c r="Y211" i="1" a="1"/>
  <c r="Y211" i="1" s="1"/>
  <c r="Y212" i="1" a="1"/>
  <c r="Y212" i="1" s="1"/>
  <c r="Y213" i="1" a="1"/>
  <c r="Y213" i="1" s="1"/>
  <c r="Y214" i="1" a="1"/>
  <c r="Y214" i="1" s="1"/>
  <c r="Y215" i="1" a="1"/>
  <c r="Y215" i="1" s="1"/>
  <c r="Y216" i="1" a="1"/>
  <c r="Y216" i="1" s="1"/>
  <c r="Y217" i="1" a="1"/>
  <c r="Y217" i="1" s="1"/>
  <c r="Y218" i="1" a="1"/>
  <c r="Y218" i="1" s="1"/>
  <c r="Y219" i="1" a="1"/>
  <c r="Y219" i="1" s="1"/>
  <c r="Y220" i="1" a="1"/>
  <c r="Y220" i="1"/>
  <c r="Y221" i="1" a="1"/>
  <c r="Y221" i="1" s="1"/>
  <c r="Y222" i="1" a="1"/>
  <c r="Y222" i="1" s="1"/>
  <c r="Y223" i="1" a="1"/>
  <c r="Y223" i="1" s="1"/>
  <c r="Y224" i="1" a="1"/>
  <c r="Y224" i="1" s="1"/>
  <c r="Y225" i="1" a="1"/>
  <c r="Y225" i="1" s="1"/>
  <c r="Y226" i="1" a="1"/>
  <c r="Y226" i="1" s="1"/>
  <c r="Y227" i="1" a="1"/>
  <c r="Y227" i="1" s="1"/>
  <c r="Y228" i="1" a="1"/>
  <c r="Y228" i="1" s="1"/>
  <c r="Y229" i="1" a="1"/>
  <c r="Y229" i="1"/>
  <c r="Y230" i="1" a="1"/>
  <c r="Y230" i="1"/>
  <c r="Y231" i="1" a="1"/>
  <c r="Y231" i="1"/>
  <c r="Y232" i="1" a="1"/>
  <c r="Y232" i="1" s="1"/>
  <c r="Y233" i="1" a="1"/>
  <c r="Y233" i="1" s="1"/>
  <c r="Y234" i="1" a="1"/>
  <c r="Y234" i="1" s="1"/>
  <c r="Y235" i="1" a="1"/>
  <c r="Y235" i="1" s="1"/>
  <c r="Y236" i="1" a="1"/>
  <c r="Y236" i="1" s="1"/>
  <c r="Y237" i="1" a="1"/>
  <c r="Y237" i="1" s="1"/>
  <c r="Y238" i="1" a="1"/>
  <c r="Y238" i="1" s="1"/>
  <c r="Y239" i="1" a="1"/>
  <c r="Y239" i="1" s="1"/>
  <c r="Y240" i="1" a="1"/>
  <c r="Y240" i="1"/>
  <c r="Y241" i="1" a="1"/>
  <c r="Y241" i="1" s="1"/>
  <c r="Y242" i="1" a="1"/>
  <c r="Y242" i="1" s="1"/>
  <c r="Y243" i="1" a="1"/>
  <c r="Y243" i="1" s="1"/>
  <c r="Y244" i="1" a="1"/>
  <c r="Y244" i="1" s="1"/>
  <c r="Y245" i="1" a="1"/>
  <c r="Y245" i="1" s="1"/>
  <c r="Y246" i="1" a="1"/>
  <c r="Y246" i="1" s="1"/>
  <c r="Y247" i="1" a="1"/>
  <c r="Y247" i="1" s="1"/>
  <c r="Y248" i="1" a="1"/>
  <c r="Y248" i="1" s="1"/>
  <c r="Y249" i="1" a="1"/>
  <c r="Y249" i="1" s="1"/>
  <c r="Y250" i="1" a="1"/>
  <c r="Y250" i="1" s="1"/>
  <c r="Y251" i="1" a="1"/>
  <c r="Y251" i="1" s="1"/>
  <c r="Y252" i="1" a="1"/>
  <c r="Y252" i="1" s="1"/>
  <c r="Y253" i="1" a="1"/>
  <c r="Y253" i="1" s="1"/>
  <c r="Y254" i="1" a="1"/>
  <c r="Y254" i="1"/>
  <c r="Y255" i="1" a="1"/>
  <c r="Y255" i="1" s="1"/>
  <c r="Y256" i="1" a="1"/>
  <c r="Y256" i="1" s="1"/>
  <c r="Y257" i="1" a="1"/>
  <c r="Y257" i="1" s="1"/>
  <c r="Y258" i="1" a="1"/>
  <c r="Y258" i="1" s="1"/>
  <c r="Y259" i="1" a="1"/>
  <c r="Y259" i="1" s="1"/>
  <c r="Y260" i="1" a="1"/>
  <c r="Y260" i="1" s="1"/>
  <c r="Y261" i="1" a="1"/>
  <c r="Y261" i="1" s="1"/>
  <c r="Y262" i="1" a="1"/>
  <c r="Y262" i="1" s="1"/>
  <c r="Y263" i="1" a="1"/>
  <c r="Y263" i="1" s="1"/>
  <c r="Y264" i="1" a="1"/>
  <c r="Y264" i="1" s="1"/>
  <c r="Y265" i="1" a="1"/>
  <c r="Y265" i="1" s="1"/>
  <c r="Y266" i="1" a="1"/>
  <c r="Y266" i="1"/>
  <c r="Y267" i="1" a="1"/>
  <c r="Y267" i="1" s="1"/>
  <c r="Y268" i="1" a="1"/>
  <c r="Y268" i="1" s="1"/>
  <c r="Y269" i="1" a="1"/>
  <c r="Y269" i="1" s="1"/>
  <c r="Y270" i="1" a="1"/>
  <c r="Y270" i="1"/>
  <c r="Y271" i="1" a="1"/>
  <c r="Y271" i="1"/>
  <c r="Y272" i="1" a="1"/>
  <c r="Y272" i="1" s="1"/>
  <c r="Y273" i="1" a="1"/>
  <c r="Y273" i="1" s="1"/>
  <c r="Y274" i="1" a="1"/>
  <c r="Y274" i="1" s="1"/>
  <c r="Y275" i="1" a="1"/>
  <c r="Y275" i="1"/>
  <c r="Y276" i="1" a="1"/>
  <c r="Y276" i="1" s="1"/>
  <c r="Y277" i="1" a="1"/>
  <c r="Y277" i="1" s="1"/>
  <c r="Y278" i="1" a="1"/>
  <c r="Y278" i="1" s="1"/>
  <c r="Y279" i="1" a="1"/>
  <c r="Y279" i="1" s="1"/>
  <c r="Y280" i="1" a="1"/>
  <c r="Y280" i="1" s="1"/>
  <c r="Y281" i="1" a="1"/>
  <c r="Y281" i="1" s="1"/>
  <c r="Y282" i="1" a="1"/>
  <c r="Y282" i="1"/>
  <c r="Y283" i="1" a="1"/>
  <c r="Y283" i="1" s="1"/>
  <c r="Y284" i="1" a="1"/>
  <c r="Y284" i="1" s="1"/>
  <c r="Y285" i="1" a="1"/>
  <c r="Y285" i="1" s="1"/>
  <c r="Y286" i="1" a="1"/>
  <c r="Y286" i="1" s="1"/>
  <c r="Y287" i="1" a="1"/>
  <c r="Y287" i="1" s="1"/>
  <c r="Y288" i="1" a="1"/>
  <c r="Y288" i="1" s="1"/>
  <c r="Y289" i="1" a="1"/>
  <c r="Y289" i="1" s="1"/>
  <c r="Y290" i="1" a="1"/>
  <c r="Y290" i="1" s="1"/>
  <c r="Y291" i="1" a="1"/>
  <c r="Y291" i="1" s="1"/>
  <c r="Y292" i="1" a="1"/>
  <c r="Y292" i="1" s="1"/>
  <c r="Y293" i="1" a="1"/>
  <c r="Y293" i="1" s="1"/>
  <c r="Y294" i="1" a="1"/>
  <c r="Y294" i="1" s="1"/>
  <c r="Y295" i="1" a="1"/>
  <c r="Y295" i="1" s="1"/>
  <c r="Y296" i="1" a="1"/>
  <c r="Y296" i="1" s="1"/>
  <c r="Y297" i="1" a="1"/>
  <c r="Y297" i="1" s="1"/>
  <c r="Y298" i="1" a="1"/>
  <c r="Y298" i="1"/>
  <c r="Y299" i="1" a="1"/>
  <c r="Y299" i="1" s="1"/>
  <c r="Y300" i="1" a="1"/>
  <c r="Y300" i="1"/>
  <c r="Y301" i="1" a="1"/>
  <c r="Y301" i="1" s="1"/>
  <c r="Y302" i="1" a="1"/>
  <c r="Y302" i="1" s="1"/>
  <c r="Y303" i="1" a="1"/>
  <c r="Y303" i="1"/>
  <c r="Y304" i="1" a="1"/>
  <c r="Y304" i="1" s="1"/>
  <c r="Y305" i="1" a="1"/>
  <c r="Y305" i="1" s="1"/>
  <c r="Y306" i="1" a="1"/>
  <c r="Y306" i="1" s="1"/>
  <c r="Y307" i="1" a="1"/>
  <c r="Y307" i="1" s="1"/>
  <c r="Y308" i="1" a="1"/>
  <c r="Y308" i="1" s="1"/>
  <c r="Y309" i="1" a="1"/>
  <c r="Y309" i="1"/>
  <c r="Y310" i="1" a="1"/>
  <c r="Y310" i="1" s="1"/>
  <c r="Y311" i="1" a="1"/>
  <c r="Y311" i="1" s="1"/>
  <c r="Y312" i="1" a="1"/>
  <c r="Y312" i="1" s="1"/>
  <c r="Y313" i="1" a="1"/>
  <c r="Y313" i="1" s="1"/>
  <c r="Y314" i="1" a="1"/>
  <c r="Y314" i="1" s="1"/>
  <c r="Y315" i="1" a="1"/>
  <c r="Y315" i="1" s="1"/>
  <c r="Y316" i="1" a="1"/>
  <c r="Y316" i="1" s="1"/>
  <c r="Y317" i="1" a="1"/>
  <c r="Y317" i="1" s="1"/>
  <c r="Y318" i="1" a="1"/>
  <c r="Y318" i="1" s="1"/>
  <c r="Y319" i="1" a="1"/>
  <c r="Y319" i="1"/>
  <c r="Y320" i="1" a="1"/>
  <c r="Y320" i="1" s="1"/>
  <c r="Y321" i="1" a="1"/>
  <c r="Y321" i="1" s="1"/>
  <c r="Y322" i="1" a="1"/>
  <c r="Y322" i="1"/>
  <c r="Y323" i="1" a="1"/>
  <c r="Y323" i="1" s="1"/>
  <c r="Y324" i="1" a="1"/>
  <c r="Y324" i="1" s="1"/>
  <c r="Y325" i="1" a="1"/>
  <c r="Y325" i="1"/>
  <c r="Y326" i="1" a="1"/>
  <c r="Y326" i="1"/>
  <c r="Y327" i="1" a="1"/>
  <c r="Y327" i="1"/>
  <c r="Y328" i="1" a="1"/>
  <c r="Y328" i="1" s="1"/>
  <c r="Y329" i="1" a="1"/>
  <c r="Y329" i="1" s="1"/>
  <c r="Y330" i="1" a="1"/>
  <c r="Y330" i="1" s="1"/>
  <c r="Y331" i="1" a="1"/>
  <c r="Y331" i="1" s="1"/>
  <c r="Y332" i="1" a="1"/>
  <c r="Y332" i="1" s="1"/>
  <c r="Y333" i="1" a="1"/>
  <c r="Y333" i="1" s="1"/>
  <c r="Y334" i="1" a="1"/>
  <c r="Y334" i="1" s="1"/>
  <c r="Y335" i="1" a="1"/>
  <c r="Y335" i="1" s="1"/>
  <c r="Y336" i="1" a="1"/>
  <c r="Y336" i="1" s="1"/>
  <c r="Y337" i="1" a="1"/>
  <c r="Y337" i="1" s="1"/>
  <c r="Y338" i="1" a="1"/>
  <c r="Y338" i="1" s="1"/>
  <c r="Y339" i="1" a="1"/>
  <c r="Y339" i="1" s="1"/>
  <c r="Y340" i="1" a="1"/>
  <c r="Y340" i="1"/>
  <c r="Y341" i="1" a="1"/>
  <c r="Y341" i="1" s="1"/>
  <c r="Y342" i="1" a="1"/>
  <c r="Y342" i="1" s="1"/>
  <c r="Y343" i="1" a="1"/>
  <c r="Y343" i="1" s="1"/>
  <c r="Y344" i="1" a="1"/>
  <c r="Y344" i="1"/>
  <c r="Y345" i="1" a="1"/>
  <c r="Y345" i="1" s="1"/>
  <c r="Y346" i="1" a="1"/>
  <c r="Y346" i="1" s="1"/>
  <c r="Y347" i="1" a="1"/>
  <c r="Y347" i="1" s="1"/>
  <c r="Y348" i="1" a="1"/>
  <c r="Y348" i="1" s="1"/>
  <c r="Y349" i="1" a="1"/>
  <c r="Y349" i="1" s="1"/>
  <c r="Y350" i="1" a="1"/>
  <c r="Y350" i="1" s="1"/>
  <c r="Y351" i="1" a="1"/>
  <c r="Y351" i="1" s="1"/>
  <c r="Y352" i="1" a="1"/>
  <c r="Y352" i="1"/>
  <c r="Y353" i="1" a="1"/>
  <c r="Y353" i="1" s="1"/>
  <c r="Y354" i="1" a="1"/>
  <c r="Y354" i="1" s="1"/>
  <c r="Y355" i="1" a="1"/>
  <c r="Y355" i="1"/>
  <c r="Y356" i="1" a="1"/>
  <c r="Y356" i="1" s="1"/>
  <c r="Y357" i="1" a="1"/>
  <c r="Y357" i="1" s="1"/>
  <c r="Y358" i="1" a="1"/>
  <c r="Y358" i="1" s="1"/>
  <c r="Y359" i="1" a="1"/>
  <c r="Y359" i="1" s="1"/>
  <c r="Y360" i="1" a="1"/>
  <c r="Y360" i="1" s="1"/>
  <c r="Y361" i="1" a="1"/>
  <c r="Y361" i="1" s="1"/>
  <c r="Y362" i="1" a="1"/>
  <c r="Y362" i="1" s="1"/>
  <c r="Y363" i="1" a="1"/>
  <c r="Y363" i="1" s="1"/>
  <c r="Y364" i="1" a="1"/>
  <c r="Y364" i="1" s="1"/>
  <c r="Y365" i="1" a="1"/>
  <c r="Y365" i="1" s="1"/>
  <c r="Y366" i="1" a="1"/>
  <c r="Y366" i="1" s="1"/>
  <c r="Y367" i="1" a="1"/>
  <c r="Y367" i="1" s="1"/>
  <c r="Y368" i="1" a="1"/>
  <c r="Y368" i="1" s="1"/>
  <c r="Y369" i="1" a="1"/>
  <c r="Y369" i="1" s="1"/>
  <c r="Y370" i="1" a="1"/>
  <c r="Y370" i="1" s="1"/>
  <c r="Y371" i="1" a="1"/>
  <c r="Y371" i="1"/>
  <c r="Y372" i="1" a="1"/>
  <c r="Y372" i="1"/>
  <c r="Y373" i="1" a="1"/>
  <c r="Y373" i="1" s="1"/>
  <c r="Y374" i="1" a="1"/>
  <c r="Y374" i="1" s="1"/>
  <c r="Y375" i="1" a="1"/>
  <c r="Y375" i="1" s="1"/>
  <c r="Y376" i="1" a="1"/>
  <c r="Y376" i="1" s="1"/>
  <c r="Y377" i="1" a="1"/>
  <c r="Y377" i="1" s="1"/>
  <c r="Y378" i="1" a="1"/>
  <c r="Y378" i="1" s="1"/>
  <c r="Y379" i="1" a="1"/>
  <c r="Y379" i="1" s="1"/>
  <c r="Y380" i="1" a="1"/>
  <c r="Y380" i="1"/>
  <c r="Y381" i="1" a="1"/>
  <c r="Y381" i="1"/>
  <c r="Y382" i="1" a="1"/>
  <c r="Y382" i="1"/>
  <c r="Y383" i="1" a="1"/>
  <c r="Y383" i="1" s="1"/>
  <c r="Y384" i="1" a="1"/>
  <c r="Y384" i="1"/>
  <c r="Y385" i="1" a="1"/>
  <c r="Y385" i="1" s="1"/>
  <c r="Y386" i="1" a="1"/>
  <c r="Y386" i="1"/>
  <c r="Y387" i="1" a="1"/>
  <c r="Y387" i="1"/>
  <c r="Y388" i="1" a="1"/>
  <c r="Y388" i="1" s="1"/>
  <c r="Y389" i="1" a="1"/>
  <c r="Y389" i="1" s="1"/>
  <c r="Y390" i="1" a="1"/>
  <c r="Y390" i="1" s="1"/>
  <c r="Y391" i="1" a="1"/>
  <c r="Y391" i="1" s="1"/>
  <c r="Y392" i="1" a="1"/>
  <c r="Y392" i="1" s="1"/>
  <c r="Y393" i="1" a="1"/>
  <c r="Y393" i="1" s="1"/>
  <c r="Y394" i="1" a="1"/>
  <c r="Y394" i="1"/>
  <c r="Y395" i="1" a="1"/>
  <c r="Y395" i="1" s="1"/>
  <c r="Y396" i="1" a="1"/>
  <c r="Y396" i="1" s="1"/>
  <c r="Y397" i="1" a="1"/>
  <c r="Y397" i="1"/>
  <c r="Y398" i="1" a="1"/>
  <c r="Y398" i="1" s="1"/>
  <c r="Y399" i="1" a="1"/>
  <c r="Y399" i="1" s="1"/>
  <c r="Y400" i="1" a="1"/>
  <c r="Y400" i="1" s="1"/>
  <c r="Y401" i="1" a="1"/>
  <c r="Y401" i="1" s="1"/>
  <c r="Y402" i="1" a="1"/>
  <c r="Y402" i="1" s="1"/>
  <c r="Y403" i="1" a="1"/>
  <c r="Y403" i="1"/>
  <c r="Y404" i="1" a="1"/>
  <c r="Y404" i="1" s="1"/>
  <c r="Y405" i="1" a="1"/>
  <c r="Y405" i="1" s="1"/>
  <c r="Y406" i="1" a="1"/>
  <c r="Y406" i="1" s="1"/>
  <c r="Y407" i="1" a="1"/>
  <c r="Y407" i="1"/>
  <c r="Y408" i="1" a="1"/>
  <c r="Y408" i="1" s="1"/>
  <c r="Y409" i="1" a="1"/>
  <c r="Y409" i="1" s="1"/>
  <c r="Y410" i="1" a="1"/>
  <c r="Y410" i="1" s="1"/>
  <c r="Y411" i="1" a="1"/>
  <c r="Y411" i="1" s="1"/>
  <c r="Y412" i="1" a="1"/>
  <c r="Y412" i="1" s="1"/>
  <c r="Y413" i="1" a="1"/>
  <c r="Y413" i="1" s="1"/>
  <c r="Y414" i="1" a="1"/>
  <c r="Y414" i="1" s="1"/>
  <c r="Y415" i="1" a="1"/>
  <c r="Y415" i="1" s="1"/>
  <c r="Y416" i="1" a="1"/>
  <c r="Y416" i="1" s="1"/>
  <c r="Y417" i="1" a="1"/>
  <c r="Y417" i="1"/>
  <c r="Y418" i="1" a="1"/>
  <c r="Y418" i="1" s="1"/>
  <c r="Y419" i="1" a="1"/>
  <c r="Y419" i="1" s="1"/>
  <c r="Y420" i="1" a="1"/>
  <c r="Y420" i="1"/>
  <c r="Y421" i="1" a="1"/>
  <c r="Y421" i="1" s="1"/>
  <c r="Y422" i="1" a="1"/>
  <c r="Y422" i="1" s="1"/>
  <c r="Y423" i="1" a="1"/>
  <c r="Y423" i="1" s="1"/>
  <c r="Y424" i="1" a="1"/>
  <c r="Y424" i="1" s="1"/>
  <c r="Y425" i="1" a="1"/>
  <c r="Y425" i="1" s="1"/>
  <c r="Y426" i="1" a="1"/>
  <c r="Y426" i="1" s="1"/>
  <c r="Y427" i="1" a="1"/>
  <c r="Y427" i="1" s="1"/>
  <c r="Y428" i="1" a="1"/>
  <c r="Y428" i="1" s="1"/>
  <c r="Y429" i="1" a="1"/>
  <c r="Y429" i="1" s="1"/>
  <c r="Y430" i="1" a="1"/>
  <c r="Y430" i="1"/>
  <c r="Y431" i="1" a="1"/>
  <c r="Y431" i="1"/>
  <c r="Y432" i="1" a="1"/>
  <c r="Y432" i="1"/>
  <c r="Y433" i="1" a="1"/>
  <c r="Y433" i="1" s="1"/>
  <c r="Y434" i="1" a="1"/>
  <c r="Y434" i="1" s="1"/>
  <c r="Y435" i="1" a="1"/>
  <c r="Y435" i="1" s="1"/>
  <c r="Y436" i="1" a="1"/>
  <c r="Y436" i="1" s="1"/>
  <c r="Y437" i="1" a="1"/>
  <c r="Y437" i="1" s="1"/>
  <c r="Y438" i="1" a="1"/>
  <c r="Y438" i="1" s="1"/>
  <c r="Y439" i="1" a="1"/>
  <c r="Y439" i="1" s="1"/>
  <c r="Y440" i="1" a="1"/>
  <c r="Y440" i="1" s="1"/>
  <c r="Y441" i="1" a="1"/>
  <c r="Y441" i="1" s="1"/>
  <c r="Y442" i="1" a="1"/>
  <c r="Y442" i="1" s="1"/>
  <c r="Y443" i="1" a="1"/>
  <c r="Y443" i="1"/>
  <c r="Y444" i="1" a="1"/>
  <c r="Y444" i="1" s="1"/>
  <c r="Y445" i="1" a="1"/>
  <c r="Y445" i="1" s="1"/>
  <c r="Y446" i="1" a="1"/>
  <c r="Y446" i="1"/>
  <c r="Y447" i="1" a="1"/>
  <c r="Y447" i="1" s="1"/>
  <c r="Y448" i="1" a="1"/>
  <c r="Y448" i="1"/>
  <c r="Y449" i="1" a="1"/>
  <c r="Y449" i="1"/>
  <c r="Y450" i="1" a="1"/>
  <c r="Y450" i="1" s="1"/>
  <c r="Y451" i="1" a="1"/>
  <c r="Y451" i="1" s="1"/>
  <c r="Y452" i="1" a="1"/>
  <c r="Y452" i="1" s="1"/>
  <c r="Y453" i="1" a="1"/>
  <c r="Y453" i="1" s="1"/>
  <c r="Y454" i="1" a="1"/>
  <c r="Y454" i="1"/>
  <c r="Y455" i="1" a="1"/>
  <c r="Y455" i="1" s="1"/>
  <c r="Y456" i="1" a="1"/>
  <c r="Y456" i="1" s="1"/>
  <c r="Y457" i="1" a="1"/>
  <c r="Y457" i="1" s="1"/>
  <c r="Y458" i="1" a="1"/>
  <c r="Y458" i="1" s="1"/>
  <c r="Y459" i="1" a="1"/>
  <c r="Y459" i="1" s="1"/>
  <c r="Y460" i="1" a="1"/>
  <c r="Y460" i="1" s="1"/>
  <c r="Y461" i="1" a="1"/>
  <c r="Y461" i="1" s="1"/>
  <c r="Y462" i="1" a="1"/>
  <c r="Y462" i="1"/>
  <c r="Y463" i="1" a="1"/>
  <c r="Y463" i="1"/>
  <c r="Y464" i="1" a="1"/>
  <c r="Y464" i="1" s="1"/>
  <c r="Y465" i="1" a="1"/>
  <c r="Y465" i="1" s="1"/>
  <c r="Y466" i="1" a="1"/>
  <c r="Y466" i="1" s="1"/>
  <c r="Y467" i="1" a="1"/>
  <c r="Y467" i="1"/>
  <c r="Y468" i="1" a="1"/>
  <c r="Y468" i="1" s="1"/>
  <c r="Y469" i="1" a="1"/>
  <c r="Y469" i="1" s="1"/>
  <c r="Y470" i="1" a="1"/>
  <c r="Y470" i="1" s="1"/>
  <c r="Y471" i="1" a="1"/>
  <c r="Y471" i="1" s="1"/>
  <c r="Y472" i="1" a="1"/>
  <c r="Y472" i="1" s="1"/>
  <c r="Y473" i="1" a="1"/>
  <c r="Y473" i="1" s="1"/>
  <c r="Y474" i="1" a="1"/>
  <c r="Y474" i="1" s="1"/>
  <c r="Y475" i="1" a="1"/>
  <c r="Y475" i="1" s="1"/>
  <c r="Y476" i="1" a="1"/>
  <c r="Y476" i="1" s="1"/>
  <c r="Y477" i="1" a="1"/>
  <c r="Y477" i="1" s="1"/>
  <c r="Y478" i="1" a="1"/>
  <c r="Y478" i="1" s="1"/>
  <c r="Y479" i="1" a="1"/>
  <c r="Y479" i="1" s="1"/>
  <c r="Y480" i="1" a="1"/>
  <c r="Y480" i="1"/>
  <c r="Y481" i="1" a="1"/>
  <c r="Y481" i="1" s="1"/>
  <c r="Y482" i="1" a="1"/>
  <c r="Y482" i="1" s="1"/>
  <c r="Y483" i="1" a="1"/>
  <c r="Y483" i="1" s="1"/>
  <c r="Y484" i="1" a="1"/>
  <c r="Y484" i="1" s="1"/>
  <c r="Y485" i="1" a="1"/>
  <c r="Y485" i="1" s="1"/>
  <c r="Y486" i="1" a="1"/>
  <c r="Y486" i="1"/>
  <c r="Y487" i="1" a="1"/>
  <c r="Y487" i="1" s="1"/>
  <c r="Y488" i="1" a="1"/>
  <c r="Y488" i="1" s="1"/>
  <c r="Y489" i="1" a="1"/>
  <c r="Y489" i="1" s="1"/>
  <c r="Y490" i="1" a="1"/>
  <c r="Y490" i="1"/>
  <c r="Y491" i="1" a="1"/>
  <c r="Y491" i="1" s="1"/>
  <c r="Y492" i="1" a="1"/>
  <c r="Y492" i="1" s="1"/>
  <c r="Y493" i="1" a="1"/>
  <c r="Y493" i="1" s="1"/>
  <c r="Y494" i="1" a="1"/>
  <c r="Y494" i="1"/>
  <c r="Y495" i="1" a="1"/>
  <c r="Y495" i="1"/>
  <c r="Y496" i="1" a="1"/>
  <c r="Y496" i="1" s="1"/>
  <c r="Y497" i="1" a="1"/>
  <c r="Y497" i="1" s="1"/>
  <c r="Y498" i="1" a="1"/>
  <c r="Y498" i="1" s="1"/>
  <c r="Y499" i="1" a="1"/>
  <c r="Y499" i="1" s="1"/>
  <c r="Y500" i="1" a="1"/>
  <c r="Y500" i="1" s="1"/>
  <c r="Y501" i="1" a="1"/>
  <c r="Y501" i="1" s="1"/>
  <c r="Y502" i="1" a="1"/>
  <c r="Y502" i="1"/>
  <c r="Y503" i="1" a="1"/>
  <c r="Y503" i="1" s="1"/>
  <c r="Y504" i="1" a="1"/>
  <c r="Y504" i="1" s="1"/>
  <c r="Y505" i="1" a="1"/>
  <c r="Y505" i="1" s="1"/>
  <c r="Y506" i="1" a="1"/>
  <c r="Y506" i="1" s="1"/>
  <c r="Y507" i="1" a="1"/>
  <c r="Y507" i="1" s="1"/>
  <c r="Y508" i="1" a="1"/>
  <c r="Y508" i="1" s="1"/>
  <c r="Y509" i="1" a="1"/>
  <c r="Y509" i="1" s="1"/>
  <c r="Y510" i="1" a="1"/>
  <c r="Y510" i="1" s="1"/>
  <c r="Y511" i="1" a="1"/>
  <c r="Y511" i="1"/>
  <c r="Y512" i="1" a="1"/>
  <c r="Y512" i="1" s="1"/>
  <c r="Y513" i="1" a="1"/>
  <c r="Y513" i="1"/>
  <c r="Y514" i="1" a="1"/>
  <c r="Y514" i="1"/>
  <c r="Y515" i="1" a="1"/>
  <c r="Y515" i="1" s="1"/>
  <c r="Y516" i="1" a="1"/>
  <c r="Y516" i="1" s="1"/>
  <c r="Y517" i="1" a="1"/>
  <c r="Y517" i="1" s="1"/>
  <c r="Y518" i="1" a="1"/>
  <c r="Y518" i="1" s="1"/>
  <c r="Y519" i="1" a="1"/>
  <c r="Y519" i="1" s="1"/>
  <c r="Y520" i="1" a="1"/>
  <c r="Y520" i="1" s="1"/>
  <c r="Y521" i="1" a="1"/>
  <c r="Y521" i="1" s="1"/>
  <c r="Y522" i="1" a="1"/>
  <c r="Y522" i="1" s="1"/>
  <c r="Y523" i="1" a="1"/>
  <c r="Y523" i="1" s="1"/>
  <c r="Y524" i="1" a="1"/>
  <c r="Y524" i="1"/>
  <c r="Y525" i="1" a="1"/>
  <c r="Y525" i="1" s="1"/>
  <c r="Y526" i="1" a="1"/>
  <c r="Y526" i="1" s="1"/>
  <c r="Y527" i="1" a="1"/>
  <c r="Y527" i="1" s="1"/>
  <c r="Y528" i="1" a="1"/>
  <c r="Y528" i="1" s="1"/>
  <c r="Y529" i="1" a="1"/>
  <c r="Y529" i="1" s="1"/>
  <c r="Y530" i="1" a="1"/>
  <c r="Y530" i="1"/>
  <c r="Y531" i="1" a="1"/>
  <c r="Y531" i="1" s="1"/>
  <c r="Y532" i="1" a="1"/>
  <c r="Y532" i="1" s="1"/>
  <c r="Y533" i="1" a="1"/>
  <c r="Y533" i="1" s="1"/>
  <c r="Y534" i="1" a="1"/>
  <c r="Y534" i="1"/>
  <c r="Y535" i="1" a="1"/>
  <c r="Y535" i="1" s="1"/>
  <c r="Y536" i="1" a="1"/>
  <c r="Y536" i="1" s="1"/>
  <c r="Y537" i="1" a="1"/>
  <c r="Y537" i="1"/>
  <c r="Y538" i="1" a="1"/>
  <c r="Y538" i="1" s="1"/>
  <c r="Y539" i="1" a="1"/>
  <c r="Y539" i="1" s="1"/>
  <c r="Y540" i="1" a="1"/>
  <c r="Y540" i="1" s="1"/>
  <c r="Y541" i="1" a="1"/>
  <c r="Y541" i="1" s="1"/>
  <c r="Y542" i="1" a="1"/>
  <c r="Y542" i="1" s="1"/>
  <c r="Y543" i="1" a="1"/>
  <c r="Y543" i="1" s="1"/>
  <c r="Y544" i="1" a="1"/>
  <c r="Y544" i="1"/>
  <c r="Y545" i="1" a="1"/>
  <c r="Y545" i="1" s="1"/>
  <c r="Y546" i="1" a="1"/>
  <c r="Y546" i="1" s="1"/>
  <c r="Y547" i="1" a="1"/>
  <c r="Y547" i="1"/>
  <c r="Y548" i="1" a="1"/>
  <c r="Y548" i="1"/>
  <c r="Y549" i="1" a="1"/>
  <c r="Y549" i="1" s="1"/>
  <c r="Y550" i="1" a="1"/>
  <c r="Y550" i="1" s="1"/>
  <c r="Y551" i="1" a="1"/>
  <c r="Y551" i="1"/>
  <c r="Y552" i="1" a="1"/>
  <c r="Y552" i="1" s="1"/>
  <c r="Y553" i="1" a="1"/>
  <c r="Y553" i="1"/>
  <c r="Y554" i="1" a="1"/>
  <c r="Y554" i="1" s="1"/>
  <c r="Y555" i="1" a="1"/>
  <c r="Y555" i="1" s="1"/>
  <c r="Y556" i="1" a="1"/>
  <c r="Y556" i="1" s="1"/>
  <c r="Y557" i="1" a="1"/>
  <c r="Y557" i="1"/>
  <c r="Y558" i="1" a="1"/>
  <c r="Y558" i="1" s="1"/>
  <c r="Y559" i="1" a="1"/>
  <c r="Y559" i="1" s="1"/>
  <c r="Y560" i="1" a="1"/>
  <c r="Y560" i="1" s="1"/>
  <c r="Y561" i="1" a="1"/>
  <c r="Y561" i="1"/>
  <c r="Y562" i="1" a="1"/>
  <c r="Y562" i="1"/>
  <c r="Y563" i="1" a="1"/>
  <c r="Y563" i="1"/>
  <c r="Y564" i="1" a="1"/>
  <c r="Y564" i="1" s="1"/>
  <c r="Y565" i="1" a="1"/>
  <c r="Y565" i="1" s="1"/>
  <c r="Y566" i="1" a="1"/>
  <c r="Y566" i="1"/>
  <c r="Y567" i="1" a="1"/>
  <c r="Y567" i="1" s="1"/>
  <c r="Y568" i="1" a="1"/>
  <c r="Y568" i="1" s="1"/>
  <c r="Y569" i="1" a="1"/>
  <c r="Y569" i="1" s="1"/>
  <c r="Y570" i="1" a="1"/>
  <c r="Y570" i="1" s="1"/>
  <c r="Y571" i="1" a="1"/>
  <c r="Y571" i="1"/>
  <c r="Y572" i="1" a="1"/>
  <c r="Y572" i="1"/>
  <c r="Y573" i="1" a="1"/>
  <c r="Y573" i="1" s="1"/>
  <c r="Y574" i="1" a="1"/>
  <c r="Y574" i="1"/>
  <c r="Y575" i="1" a="1"/>
  <c r="Y575" i="1"/>
  <c r="Y576" i="1" a="1"/>
  <c r="Y576" i="1" s="1"/>
  <c r="Y577" i="1" a="1"/>
  <c r="Y577" i="1" s="1"/>
  <c r="Y578" i="1" a="1"/>
  <c r="Y578" i="1" s="1"/>
  <c r="Y579" i="1" a="1"/>
  <c r="Y579" i="1" s="1"/>
  <c r="Y580" i="1" a="1"/>
  <c r="Y580" i="1" s="1"/>
  <c r="Y581" i="1" a="1"/>
  <c r="Y581" i="1"/>
  <c r="Y582" i="1" a="1"/>
  <c r="Y582" i="1" s="1"/>
  <c r="Y583" i="1" a="1"/>
  <c r="Y583" i="1"/>
  <c r="Y584" i="1" a="1"/>
  <c r="Y584" i="1" s="1"/>
  <c r="Y585" i="1" a="1"/>
  <c r="Y585" i="1" s="1"/>
  <c r="Y586" i="1" a="1"/>
  <c r="Y586" i="1"/>
  <c r="Y587" i="1" a="1"/>
  <c r="Y587" i="1" s="1"/>
  <c r="Y588" i="1" a="1"/>
  <c r="Y588" i="1" s="1"/>
  <c r="Y589" i="1" a="1"/>
  <c r="Y589" i="1" s="1"/>
  <c r="Y590" i="1" a="1"/>
  <c r="Y590" i="1"/>
  <c r="Y591" i="1" a="1"/>
  <c r="Y591" i="1" s="1"/>
  <c r="Y592" i="1" a="1"/>
  <c r="Y592" i="1" s="1"/>
  <c r="Y593" i="1" a="1"/>
  <c r="Y593" i="1"/>
  <c r="Y594" i="1" a="1"/>
  <c r="Y594" i="1"/>
  <c r="Y595" i="1" a="1"/>
  <c r="Y595" i="1" s="1"/>
  <c r="Y596" i="1" a="1"/>
  <c r="Y596" i="1" s="1"/>
  <c r="Y597" i="1" a="1"/>
  <c r="Y597" i="1" s="1"/>
  <c r="Y598" i="1" a="1"/>
  <c r="Y598" i="1" s="1"/>
  <c r="Y599" i="1" a="1"/>
  <c r="Y599" i="1" s="1"/>
  <c r="Y600" i="1" a="1"/>
  <c r="Y600" i="1" s="1"/>
  <c r="Y601" i="1" a="1"/>
  <c r="Y601" i="1" s="1"/>
  <c r="Y602" i="1" a="1"/>
  <c r="Y602" i="1"/>
  <c r="Y603" i="1" a="1"/>
  <c r="Y603" i="1" s="1"/>
  <c r="Y604" i="1" a="1"/>
  <c r="Y604" i="1"/>
  <c r="Y605" i="1" a="1"/>
  <c r="Y605" i="1" s="1"/>
  <c r="Y606" i="1" a="1"/>
  <c r="Y606" i="1"/>
  <c r="Y607" i="1" a="1"/>
  <c r="Y607" i="1" s="1"/>
  <c r="Y608" i="1" a="1"/>
  <c r="Y608" i="1" s="1"/>
  <c r="Y609" i="1" a="1"/>
  <c r="Y609" i="1" s="1"/>
  <c r="Y610" i="1" a="1"/>
  <c r="Y610" i="1"/>
  <c r="Y611" i="1" a="1"/>
  <c r="Y611" i="1"/>
  <c r="Y612" i="1" a="1"/>
  <c r="Y612" i="1"/>
  <c r="Y613" i="1" a="1"/>
  <c r="Y613" i="1"/>
  <c r="Y614" i="1" a="1"/>
  <c r="Y614" i="1" s="1"/>
  <c r="Y615" i="1" a="1"/>
  <c r="Y615" i="1" s="1"/>
  <c r="Y616" i="1" a="1"/>
  <c r="Y616" i="1" s="1"/>
  <c r="Y617" i="1" a="1"/>
  <c r="Y617" i="1"/>
  <c r="Y618" i="1" a="1"/>
  <c r="Y618" i="1"/>
  <c r="Y619" i="1" a="1"/>
  <c r="Y619" i="1"/>
  <c r="Y620" i="1" a="1"/>
  <c r="Y620" i="1" s="1"/>
  <c r="Y621" i="1" a="1"/>
  <c r="Y621" i="1" s="1"/>
  <c r="Y622" i="1" a="1"/>
  <c r="Y622" i="1"/>
  <c r="Y623" i="1" a="1"/>
  <c r="Y623" i="1" s="1"/>
  <c r="Y624" i="1" a="1"/>
  <c r="Y624" i="1"/>
  <c r="Y625" i="1" a="1"/>
  <c r="Y625" i="1" s="1"/>
  <c r="Y626" i="1" a="1"/>
  <c r="Y626" i="1" s="1"/>
  <c r="Y627" i="1" a="1"/>
  <c r="Y627" i="1"/>
  <c r="Y628" i="1" a="1"/>
  <c r="Y628" i="1"/>
  <c r="Y629" i="1" a="1"/>
  <c r="Y629" i="1" s="1"/>
  <c r="Y630" i="1" a="1"/>
  <c r="Y630" i="1" s="1"/>
  <c r="Y631" i="1" a="1"/>
  <c r="Y631" i="1" s="1"/>
  <c r="Y632" i="1" a="1"/>
  <c r="Y632" i="1"/>
  <c r="Y633" i="1" a="1"/>
  <c r="Y633" i="1" s="1"/>
  <c r="Y634" i="1" a="1"/>
  <c r="Y634" i="1" s="1"/>
  <c r="Y635" i="1" a="1"/>
  <c r="Y635" i="1" s="1"/>
  <c r="Y636" i="1" a="1"/>
  <c r="Y636" i="1"/>
  <c r="Y637" i="1" a="1"/>
  <c r="Y637" i="1" s="1"/>
  <c r="Y638" i="1" a="1"/>
  <c r="Y638" i="1" s="1"/>
  <c r="Y639" i="1" a="1"/>
  <c r="Y639" i="1"/>
  <c r="Y640" i="1" a="1"/>
  <c r="Y640" i="1"/>
  <c r="Y641" i="1" a="1"/>
  <c r="Y641" i="1" s="1"/>
  <c r="Y642" i="1" a="1"/>
  <c r="Y642" i="1" s="1"/>
  <c r="Y643" i="1" a="1"/>
  <c r="Y643" i="1" s="1"/>
  <c r="Y644" i="1" a="1"/>
  <c r="Y644" i="1" s="1"/>
  <c r="Y645" i="1" a="1"/>
  <c r="Y645" i="1" s="1"/>
  <c r="Y646" i="1" a="1"/>
  <c r="Y646" i="1" s="1"/>
  <c r="Y647" i="1" a="1"/>
  <c r="Y647" i="1" s="1"/>
  <c r="Y648" i="1" a="1"/>
  <c r="Y648" i="1" s="1"/>
  <c r="Y649" i="1" a="1"/>
  <c r="Y649" i="1" s="1"/>
  <c r="Y650" i="1" a="1"/>
  <c r="Y650" i="1" s="1"/>
  <c r="Y651" i="1" a="1"/>
  <c r="Y651" i="1" s="1"/>
  <c r="Y652" i="1" a="1"/>
  <c r="Y652" i="1" s="1"/>
  <c r="Y653" i="1" a="1"/>
  <c r="Y653" i="1" s="1"/>
  <c r="Y654" i="1" a="1"/>
  <c r="Y654" i="1" s="1"/>
  <c r="Y655" i="1" a="1"/>
  <c r="Y655" i="1"/>
  <c r="Y656" i="1" a="1"/>
  <c r="Y656" i="1"/>
  <c r="Y657" i="1" a="1"/>
  <c r="Y657" i="1" s="1"/>
  <c r="Y658" i="1" a="1"/>
  <c r="Y658" i="1" s="1"/>
  <c r="Y659" i="1" a="1"/>
  <c r="Y659" i="1" s="1"/>
  <c r="Y660" i="1" a="1"/>
  <c r="Y660" i="1" s="1"/>
  <c r="Y661" i="1" a="1"/>
  <c r="Y661" i="1" s="1"/>
  <c r="Y662" i="1" a="1"/>
  <c r="Y662" i="1"/>
  <c r="Y663" i="1" a="1"/>
  <c r="Y663" i="1" s="1"/>
  <c r="Y664" i="1" a="1"/>
  <c r="Y664" i="1"/>
  <c r="Y665" i="1" a="1"/>
  <c r="Y665" i="1"/>
  <c r="Y666" i="1" a="1"/>
  <c r="Y666" i="1" s="1"/>
  <c r="Y667" i="1" a="1"/>
  <c r="Y667" i="1"/>
  <c r="Y668" i="1" a="1"/>
  <c r="Y668" i="1" s="1"/>
  <c r="Y669" i="1" a="1"/>
  <c r="Y669" i="1" s="1"/>
  <c r="Y670" i="1" a="1"/>
  <c r="Y670" i="1" s="1"/>
  <c r="Y671" i="1" a="1"/>
  <c r="Y671" i="1" s="1"/>
  <c r="Y672" i="1" a="1"/>
  <c r="Y672" i="1" s="1"/>
  <c r="Y673" i="1" a="1"/>
  <c r="Y673" i="1"/>
  <c r="Y674" i="1" a="1"/>
  <c r="Y674" i="1" s="1"/>
  <c r="Y675" i="1" a="1"/>
  <c r="Y675" i="1" s="1"/>
  <c r="Y676" i="1" a="1"/>
  <c r="Y676" i="1"/>
  <c r="Y677" i="1" a="1"/>
  <c r="Y677" i="1" s="1"/>
  <c r="Y678" i="1" a="1"/>
  <c r="Y678" i="1" s="1"/>
  <c r="Y679" i="1" a="1"/>
  <c r="Y679" i="1" s="1"/>
  <c r="Y680" i="1" a="1"/>
  <c r="Y680" i="1" s="1"/>
  <c r="Y681" i="1" a="1"/>
  <c r="Y681" i="1" s="1"/>
  <c r="Y682" i="1" a="1"/>
  <c r="Y682" i="1" s="1"/>
  <c r="Y683" i="1" a="1"/>
  <c r="Y683" i="1" s="1"/>
  <c r="Y684" i="1" a="1"/>
  <c r="Y684" i="1"/>
  <c r="Y685" i="1" a="1"/>
  <c r="Y685" i="1" s="1"/>
  <c r="Y686" i="1" a="1"/>
  <c r="Y686" i="1" s="1"/>
  <c r="Y687" i="1" a="1"/>
  <c r="Y687" i="1" s="1"/>
  <c r="Y688" i="1" a="1"/>
  <c r="Y688" i="1" s="1"/>
  <c r="Y689" i="1" a="1"/>
  <c r="Y689" i="1"/>
  <c r="Y690" i="1" a="1"/>
  <c r="Y690" i="1"/>
  <c r="Y691" i="1" a="1"/>
  <c r="Y691" i="1"/>
  <c r="Y692" i="1" a="1"/>
  <c r="Y692" i="1"/>
  <c r="Y693" i="1" a="1"/>
  <c r="Y693" i="1" s="1"/>
  <c r="Y694" i="1" a="1"/>
  <c r="Y694" i="1" s="1"/>
  <c r="Y695" i="1" a="1"/>
  <c r="Y695" i="1"/>
  <c r="Y696" i="1" a="1"/>
  <c r="Y696" i="1" s="1"/>
  <c r="Y697" i="1" a="1"/>
  <c r="Y697" i="1"/>
  <c r="Y698" i="1" a="1"/>
  <c r="Y698" i="1"/>
  <c r="Y699" i="1" a="1"/>
  <c r="Y699" i="1" s="1"/>
  <c r="Y700" i="1" a="1"/>
  <c r="Y700" i="1"/>
  <c r="Y701" i="1" a="1"/>
  <c r="Y701" i="1"/>
  <c r="Y702" i="1" a="1"/>
  <c r="Y702" i="1" s="1"/>
  <c r="Y703" i="1" a="1"/>
  <c r="Y703" i="1"/>
  <c r="Y704" i="1" a="1"/>
  <c r="Y704" i="1" s="1"/>
  <c r="Y705" i="1" a="1"/>
  <c r="Y705" i="1" s="1"/>
  <c r="Y706" i="1" a="1"/>
  <c r="Y706" i="1" s="1"/>
  <c r="Y707" i="1" a="1"/>
  <c r="Y707" i="1" s="1"/>
  <c r="Y708" i="1" a="1"/>
  <c r="Y708" i="1" s="1"/>
  <c r="Y709" i="1" a="1"/>
  <c r="Y709" i="1"/>
  <c r="Y710" i="1" a="1"/>
  <c r="Y710" i="1" s="1"/>
  <c r="Y711" i="1" a="1"/>
  <c r="Y711" i="1" s="1"/>
  <c r="Y712" i="1" a="1"/>
  <c r="Y712" i="1"/>
  <c r="Y713" i="1" a="1"/>
  <c r="Y713" i="1"/>
  <c r="Y714" i="1" a="1"/>
  <c r="Y714" i="1" s="1"/>
  <c r="Y715" i="1" a="1"/>
  <c r="Y715" i="1" s="1"/>
  <c r="Y716" i="1" a="1"/>
  <c r="Y716" i="1" s="1"/>
  <c r="Y717" i="1" a="1"/>
  <c r="Y717" i="1"/>
  <c r="Y718" i="1" a="1"/>
  <c r="Y718" i="1" s="1"/>
  <c r="Y719" i="1" a="1"/>
  <c r="Y719" i="1"/>
  <c r="Y720" i="1" a="1"/>
  <c r="Y720" i="1" s="1"/>
  <c r="Y721" i="1" a="1"/>
  <c r="Y721" i="1" s="1"/>
  <c r="Y722" i="1" a="1"/>
  <c r="Y722" i="1"/>
  <c r="Y723" i="1" a="1"/>
  <c r="Y723" i="1" s="1"/>
  <c r="Y724" i="1" a="1"/>
  <c r="Y724" i="1"/>
  <c r="Y725" i="1" a="1"/>
  <c r="Y725" i="1" s="1"/>
  <c r="Y726" i="1" a="1"/>
  <c r="Y726" i="1" s="1"/>
  <c r="Y727" i="1" a="1"/>
  <c r="Y727" i="1" s="1"/>
  <c r="Y728" i="1" a="1"/>
  <c r="Y728" i="1" s="1"/>
  <c r="Y729" i="1" a="1"/>
  <c r="Y729" i="1" s="1"/>
  <c r="Y730" i="1" a="1"/>
  <c r="Y730" i="1" s="1"/>
  <c r="Y731" i="1" a="1"/>
  <c r="Y731" i="1" s="1"/>
  <c r="Y732" i="1" a="1"/>
  <c r="Y732" i="1"/>
  <c r="Y733" i="1" a="1"/>
  <c r="Y733" i="1"/>
  <c r="Y734" i="1" a="1"/>
  <c r="Y734" i="1"/>
  <c r="Y735" i="1" a="1"/>
  <c r="Y735" i="1" s="1"/>
  <c r="Y736" i="1" a="1"/>
  <c r="Y736" i="1" s="1"/>
  <c r="Y737" i="1" a="1"/>
  <c r="Y737" i="1" s="1"/>
  <c r="Y738" i="1" a="1"/>
  <c r="Y738" i="1" s="1"/>
  <c r="Y739" i="1" a="1"/>
  <c r="Y739" i="1" s="1"/>
  <c r="Y740" i="1" a="1"/>
  <c r="Y740" i="1" s="1"/>
  <c r="Y741" i="1" a="1"/>
  <c r="Y741" i="1"/>
  <c r="Y742" i="1" a="1"/>
  <c r="Y742" i="1" s="1"/>
  <c r="Y743" i="1" a="1"/>
  <c r="Y743" i="1"/>
  <c r="Y744" i="1" a="1"/>
  <c r="Y744" i="1" s="1"/>
  <c r="Y745" i="1" a="1"/>
  <c r="Y745" i="1"/>
  <c r="Y746" i="1" a="1"/>
  <c r="Y746" i="1"/>
  <c r="Y747" i="1" a="1"/>
  <c r="Y747" i="1" s="1"/>
  <c r="Y748" i="1" a="1"/>
  <c r="Y748" i="1" s="1"/>
  <c r="Y749" i="1" a="1"/>
  <c r="Y749" i="1" s="1"/>
  <c r="Y750" i="1" a="1"/>
  <c r="Y750" i="1"/>
  <c r="Y751" i="1" a="1"/>
  <c r="Y751" i="1"/>
  <c r="Y752" i="1" a="1"/>
  <c r="Y752" i="1" s="1"/>
  <c r="Y753" i="1" a="1"/>
  <c r="Y753" i="1" s="1"/>
  <c r="Y754" i="1" a="1"/>
  <c r="Y754" i="1" s="1"/>
  <c r="Y755" i="1" a="1"/>
  <c r="Y755" i="1"/>
  <c r="Y756" i="1" a="1"/>
  <c r="Y756" i="1" s="1"/>
  <c r="Y757" i="1" a="1"/>
  <c r="Y757" i="1" s="1"/>
  <c r="Y758" i="1" a="1"/>
  <c r="Y758" i="1" s="1"/>
  <c r="Y759" i="1" a="1"/>
  <c r="Y759" i="1" s="1"/>
  <c r="Y760" i="1" a="1"/>
  <c r="Y760" i="1" s="1"/>
  <c r="Y761" i="1" a="1"/>
  <c r="Y761" i="1"/>
  <c r="Y762" i="1" a="1"/>
  <c r="Y762" i="1" s="1"/>
  <c r="Y763" i="1" a="1"/>
  <c r="Y763" i="1" s="1"/>
  <c r="Y764" i="1" a="1"/>
  <c r="Y764" i="1" s="1"/>
  <c r="Y765" i="1" a="1"/>
  <c r="Y765" i="1"/>
  <c r="Y766" i="1" a="1"/>
  <c r="Y766" i="1" s="1"/>
  <c r="Y767" i="1" a="1"/>
  <c r="Y767" i="1" s="1"/>
  <c r="Y768" i="1" a="1"/>
  <c r="Y768" i="1"/>
  <c r="Y769" i="1" a="1"/>
  <c r="Y769" i="1"/>
  <c r="Y770" i="1" a="1"/>
  <c r="Y770" i="1" s="1"/>
  <c r="Y771" i="1" a="1"/>
  <c r="Y771" i="1" s="1"/>
  <c r="Y772" i="1" a="1"/>
  <c r="Y772" i="1" s="1"/>
  <c r="Y773" i="1" a="1"/>
  <c r="Y773" i="1"/>
  <c r="Q226" i="1" l="1"/>
  <c r="P226" i="1" s="1"/>
  <c r="N226" i="1"/>
  <c r="Q490" i="1"/>
  <c r="V196" i="1" a="1"/>
  <c r="V196" i="1" s="1"/>
  <c r="W196" i="1" s="1"/>
  <c r="Q692" i="1"/>
  <c r="P692" i="1" s="1"/>
  <c r="Q691" i="1"/>
  <c r="Q625" i="1"/>
  <c r="P625" i="1" s="1"/>
  <c r="P14" i="1"/>
  <c r="V14" i="1" a="1"/>
  <c r="V14" i="1" s="1"/>
  <c r="Q425" i="1"/>
  <c r="Q623" i="1"/>
  <c r="P623" i="1" s="1"/>
  <c r="Q292" i="1"/>
  <c r="P292" i="1" s="1"/>
  <c r="Q717" i="1"/>
  <c r="P717" i="1" s="1"/>
  <c r="Q273" i="1"/>
  <c r="P69" i="1"/>
  <c r="V69" i="1" a="1"/>
  <c r="V69" i="1" s="1"/>
  <c r="P91" i="1"/>
  <c r="V91" i="1" a="1"/>
  <c r="V91" i="1" s="1"/>
  <c r="X91" i="1" s="1"/>
  <c r="Q317" i="1"/>
  <c r="P317" i="1" s="1"/>
  <c r="Q207" i="1"/>
  <c r="P207" i="1" s="1"/>
  <c r="Q491" i="1"/>
  <c r="Q749" i="1"/>
  <c r="V749" i="1" s="1" a="1"/>
  <c r="V749" i="1" s="1"/>
  <c r="Q661" i="1"/>
  <c r="Q639" i="1"/>
  <c r="Q595" i="1"/>
  <c r="V595" i="1" s="1" a="1"/>
  <c r="V595" i="1" s="1"/>
  <c r="Q573" i="1"/>
  <c r="P573" i="1" s="1"/>
  <c r="Q463" i="1"/>
  <c r="V463" i="1" s="1" a="1"/>
  <c r="V463" i="1" s="1"/>
  <c r="X463" i="1" s="1"/>
  <c r="Q331" i="1"/>
  <c r="Q309" i="1"/>
  <c r="Q287" i="1"/>
  <c r="V287" i="1" s="1" a="1"/>
  <c r="V287" i="1" s="1"/>
  <c r="X287" i="1" s="1"/>
  <c r="Q265" i="1"/>
  <c r="P265" i="1" s="1"/>
  <c r="Q243" i="1"/>
  <c r="V243" i="1" s="1" a="1"/>
  <c r="V243" i="1" s="1"/>
  <c r="X243" i="1" s="1"/>
  <c r="Q221" i="1"/>
  <c r="Q199" i="1"/>
  <c r="P199" i="1" s="1"/>
  <c r="Q177" i="1"/>
  <c r="P177" i="1" s="1"/>
  <c r="Q155" i="1"/>
  <c r="Q133" i="1"/>
  <c r="P133" i="1" s="1"/>
  <c r="Q111" i="1"/>
  <c r="P111" i="1" s="1"/>
  <c r="Q89" i="1"/>
  <c r="Q67" i="1"/>
  <c r="Q615" i="1"/>
  <c r="P615" i="1" s="1"/>
  <c r="Q461" i="1"/>
  <c r="P461" i="1" s="1"/>
  <c r="Q417" i="1"/>
  <c r="Q131" i="1"/>
  <c r="V131" i="1" s="1" a="1"/>
  <c r="V131" i="1" s="1"/>
  <c r="Q109" i="1"/>
  <c r="P109" i="1" s="1"/>
  <c r="Q87" i="1"/>
  <c r="Q65" i="1"/>
  <c r="Q43" i="1"/>
  <c r="P43" i="1" s="1"/>
  <c r="Q21" i="1"/>
  <c r="Q240" i="1"/>
  <c r="Q129" i="1"/>
  <c r="Q107" i="1"/>
  <c r="P107" i="1" s="1"/>
  <c r="Q85" i="1"/>
  <c r="Q63" i="1"/>
  <c r="Q41" i="1"/>
  <c r="P41" i="1" s="1"/>
  <c r="Q585" i="1"/>
  <c r="P585" i="1" s="1"/>
  <c r="Q252" i="1"/>
  <c r="P252" i="1" s="1"/>
  <c r="Q251" i="1"/>
  <c r="Q295" i="1"/>
  <c r="V295" i="1" s="1" a="1"/>
  <c r="V295" i="1" s="1"/>
  <c r="X295" i="1" s="1"/>
  <c r="Q187" i="1"/>
  <c r="P187" i="1" s="1"/>
  <c r="Q186" i="1"/>
  <c r="Q185" i="1"/>
  <c r="P185" i="1" s="1"/>
  <c r="Q230" i="1"/>
  <c r="P230" i="1" s="1"/>
  <c r="Q229" i="1"/>
  <c r="P229" i="1" s="1"/>
  <c r="Q480" i="1"/>
  <c r="P480" i="1" s="1"/>
  <c r="Q282" i="1"/>
  <c r="V282" i="1" s="1" a="1"/>
  <c r="V282" i="1" s="1"/>
  <c r="X282" i="1" s="1"/>
  <c r="Q238" i="1"/>
  <c r="P238" i="1" s="1"/>
  <c r="Q216" i="1"/>
  <c r="Q194" i="1"/>
  <c r="V194" i="1" s="1" a="1"/>
  <c r="V194" i="1" s="1"/>
  <c r="Q150" i="1"/>
  <c r="P150" i="1" s="1"/>
  <c r="Q106" i="1"/>
  <c r="Q40" i="1"/>
  <c r="P40" i="1" s="1"/>
  <c r="Q83" i="1"/>
  <c r="P83" i="1" s="1"/>
  <c r="Q61" i="1"/>
  <c r="Q39" i="1"/>
  <c r="Q478" i="1"/>
  <c r="Q280" i="1"/>
  <c r="V280" i="1" s="1" a="1"/>
  <c r="V280" i="1" s="1"/>
  <c r="X280" i="1" s="1"/>
  <c r="Q236" i="1"/>
  <c r="Q214" i="1"/>
  <c r="V214" i="1" s="1" a="1"/>
  <c r="V214" i="1" s="1"/>
  <c r="X214" i="1" s="1"/>
  <c r="Q192" i="1"/>
  <c r="Q170" i="1"/>
  <c r="V170" i="1" s="1" a="1"/>
  <c r="V170" i="1" s="1"/>
  <c r="X170" i="1" s="1"/>
  <c r="Q104" i="1"/>
  <c r="P104" i="1" s="1"/>
  <c r="Q82" i="1"/>
  <c r="V82" i="1" s="1" a="1"/>
  <c r="V82" i="1" s="1"/>
  <c r="X82" i="1" s="1"/>
  <c r="Q60" i="1"/>
  <c r="P60" i="1" s="1"/>
  <c r="Q38" i="1"/>
  <c r="V38" i="1" s="1" a="1"/>
  <c r="V38" i="1" s="1"/>
  <c r="W38" i="1" s="1"/>
  <c r="Q233" i="1"/>
  <c r="P233" i="1" s="1"/>
  <c r="Q123" i="1"/>
  <c r="P123" i="1" s="1"/>
  <c r="Q101" i="1"/>
  <c r="Q758" i="1"/>
  <c r="P758" i="1" s="1"/>
  <c r="Q714" i="1"/>
  <c r="Q648" i="1"/>
  <c r="Q582" i="1"/>
  <c r="Q757" i="1"/>
  <c r="V757" i="1" s="1" a="1"/>
  <c r="V757" i="1" s="1"/>
  <c r="Q735" i="1"/>
  <c r="Q713" i="1"/>
  <c r="Q647" i="1"/>
  <c r="Q603" i="1"/>
  <c r="Q581" i="1"/>
  <c r="Q559" i="1"/>
  <c r="Q537" i="1"/>
  <c r="P537" i="1" s="1"/>
  <c r="Q493" i="1"/>
  <c r="P493" i="1" s="1"/>
  <c r="Q471" i="1"/>
  <c r="P471" i="1" s="1"/>
  <c r="Q405" i="1"/>
  <c r="Q383" i="1"/>
  <c r="V383" i="1" s="1" a="1"/>
  <c r="V383" i="1" s="1"/>
  <c r="Q339" i="1"/>
  <c r="P339" i="1" s="1"/>
  <c r="Q668" i="1"/>
  <c r="Q558" i="1"/>
  <c r="V558" i="1" s="1" a="1"/>
  <c r="V558" i="1" s="1"/>
  <c r="X558" i="1" s="1"/>
  <c r="Q514" i="1"/>
  <c r="P514" i="1" s="1"/>
  <c r="Q492" i="1"/>
  <c r="Q448" i="1"/>
  <c r="V448" i="1" s="1" a="1"/>
  <c r="V448" i="1" s="1"/>
  <c r="X448" i="1" s="1"/>
  <c r="Q382" i="1"/>
  <c r="V382" i="1" s="1" a="1"/>
  <c r="V382" i="1" s="1"/>
  <c r="X382" i="1" s="1"/>
  <c r="Q338" i="1"/>
  <c r="V338" i="1" s="1" a="1"/>
  <c r="V338" i="1" s="1"/>
  <c r="X338" i="1" s="1"/>
  <c r="Q118" i="1"/>
  <c r="Q96" i="1"/>
  <c r="Q74" i="1"/>
  <c r="Q30" i="1"/>
  <c r="Q8" i="1"/>
  <c r="V8" i="1" s="1" a="1"/>
  <c r="V8" i="1" s="1"/>
  <c r="X8" i="1" s="1"/>
  <c r="Q755" i="1"/>
  <c r="V755" i="1" s="1" a="1"/>
  <c r="V755" i="1" s="1"/>
  <c r="X755" i="1" s="1"/>
  <c r="Q733" i="1"/>
  <c r="P733" i="1" s="1"/>
  <c r="Q711" i="1"/>
  <c r="V711" i="1" s="1" a="1"/>
  <c r="V711" i="1" s="1"/>
  <c r="X711" i="1" s="1"/>
  <c r="Q689" i="1"/>
  <c r="Q667" i="1"/>
  <c r="Q645" i="1"/>
  <c r="P645" i="1" s="1"/>
  <c r="Q601" i="1"/>
  <c r="P601" i="1" s="1"/>
  <c r="Q579" i="1"/>
  <c r="P579" i="1" s="1"/>
  <c r="Q557" i="1"/>
  <c r="Q535" i="1"/>
  <c r="P535" i="1" s="1"/>
  <c r="Q469" i="1"/>
  <c r="P469" i="1" s="1"/>
  <c r="Q447" i="1"/>
  <c r="P447" i="1" s="1"/>
  <c r="Q403" i="1"/>
  <c r="P403" i="1" s="1"/>
  <c r="Q381" i="1"/>
  <c r="P381" i="1" s="1"/>
  <c r="Q359" i="1"/>
  <c r="P359" i="1" s="1"/>
  <c r="Q337" i="1"/>
  <c r="P337" i="1" s="1"/>
  <c r="Q315" i="1"/>
  <c r="Q293" i="1"/>
  <c r="Q271" i="1"/>
  <c r="P271" i="1" s="1"/>
  <c r="Q249" i="1"/>
  <c r="Q227" i="1"/>
  <c r="P227" i="1" s="1"/>
  <c r="Q205" i="1"/>
  <c r="P205" i="1" s="1"/>
  <c r="Q183" i="1"/>
  <c r="Q161" i="1"/>
  <c r="V161" i="1" s="1" a="1"/>
  <c r="V161" i="1" s="1"/>
  <c r="X161" i="1" s="1"/>
  <c r="Q139" i="1"/>
  <c r="Q117" i="1"/>
  <c r="P117" i="1" s="1"/>
  <c r="Q95" i="1"/>
  <c r="P95" i="1" s="1"/>
  <c r="Q73" i="1"/>
  <c r="P73" i="1" s="1"/>
  <c r="Q51" i="1"/>
  <c r="Q29" i="1"/>
  <c r="Q7" i="1"/>
  <c r="P7" i="1" s="1"/>
  <c r="Q754" i="1"/>
  <c r="P754" i="1" s="1"/>
  <c r="Q688" i="1"/>
  <c r="Q512" i="1"/>
  <c r="P512" i="1" s="1"/>
  <c r="Q204" i="1"/>
  <c r="P204" i="1" s="1"/>
  <c r="Q182" i="1"/>
  <c r="V182" i="1" s="1" a="1"/>
  <c r="V182" i="1" s="1"/>
  <c r="W182" i="1" s="1"/>
  <c r="Q160" i="1"/>
  <c r="Q138" i="1"/>
  <c r="Q116" i="1"/>
  <c r="P116" i="1" s="1"/>
  <c r="Q94" i="1"/>
  <c r="V94" i="1" s="1" a="1"/>
  <c r="V94" i="1" s="1"/>
  <c r="W94" i="1" s="1"/>
  <c r="Q72" i="1"/>
  <c r="Q50" i="1"/>
  <c r="P50" i="1" s="1"/>
  <c r="Q28" i="1"/>
  <c r="P28" i="1" s="1"/>
  <c r="Q6" i="1"/>
  <c r="Q70" i="1"/>
  <c r="Q26" i="1"/>
  <c r="Q4" i="1"/>
  <c r="Q68" i="1"/>
  <c r="P68" i="1" s="1"/>
  <c r="Q46" i="1"/>
  <c r="P46" i="1" s="1"/>
  <c r="Q24" i="1"/>
  <c r="P24" i="1" s="1"/>
  <c r="Q2" i="1"/>
  <c r="V2" i="1" s="1" a="1"/>
  <c r="V2" i="1" s="1"/>
  <c r="X2" i="1" s="1"/>
  <c r="P581" i="1"/>
  <c r="V581" i="1" a="1"/>
  <c r="V581" i="1" s="1"/>
  <c r="X581" i="1" s="1"/>
  <c r="V155" i="1" a="1"/>
  <c r="V155" i="1" s="1"/>
  <c r="X155" i="1" s="1"/>
  <c r="P155" i="1"/>
  <c r="X141" i="1"/>
  <c r="W141" i="1"/>
  <c r="V86" i="1" a="1"/>
  <c r="V86" i="1" s="1"/>
  <c r="X86" i="1" s="1"/>
  <c r="V88" i="1" a="1"/>
  <c r="V88" i="1" s="1"/>
  <c r="X88" i="1" s="1"/>
  <c r="V52" i="1" a="1"/>
  <c r="V52" i="1" s="1"/>
  <c r="X52" i="1" s="1"/>
  <c r="V32" i="1" a="1"/>
  <c r="V32" i="1" s="1"/>
  <c r="X32" i="1" s="1"/>
  <c r="X20" i="1"/>
  <c r="W20" i="1"/>
  <c r="W172" i="1"/>
  <c r="P20" i="1"/>
  <c r="V733" i="1" a="1"/>
  <c r="V733" i="1" s="1"/>
  <c r="X733" i="1" s="1"/>
  <c r="P8" i="1"/>
  <c r="V692" i="1" a="1"/>
  <c r="V692" i="1" s="1"/>
  <c r="W692" i="1" s="1"/>
  <c r="P57" i="1"/>
  <c r="V57" i="1" a="1"/>
  <c r="V57" i="1" s="1"/>
  <c r="X57" i="1" s="1"/>
  <c r="X383" i="1"/>
  <c r="W383" i="1"/>
  <c r="Q358" i="1"/>
  <c r="P668" i="1"/>
  <c r="V668" i="1" a="1"/>
  <c r="V668" i="1" s="1"/>
  <c r="W668" i="1" s="1"/>
  <c r="P3" i="1"/>
  <c r="Q223" i="1"/>
  <c r="P223" i="1" s="1"/>
  <c r="Q179" i="1"/>
  <c r="V66" i="1" a="1"/>
  <c r="V66" i="1" s="1"/>
  <c r="W66" i="1" s="1"/>
  <c r="P66" i="1"/>
  <c r="P15" i="1"/>
  <c r="V15" i="1" a="1"/>
  <c r="V15" i="1" s="1"/>
  <c r="X15" i="1" s="1"/>
  <c r="V83" i="1" a="1"/>
  <c r="V83" i="1" s="1"/>
  <c r="X83" i="1" s="1"/>
  <c r="P39" i="1"/>
  <c r="V39" i="1" a="1"/>
  <c r="V39" i="1" s="1"/>
  <c r="X39" i="1" s="1"/>
  <c r="V208" i="1" a="1"/>
  <c r="V208" i="1" s="1"/>
  <c r="W208" i="1" s="1"/>
  <c r="X163" i="1"/>
  <c r="W163" i="1"/>
  <c r="P70" i="1"/>
  <c r="V70" i="1" a="1"/>
  <c r="V70" i="1" s="1"/>
  <c r="X70" i="1" s="1"/>
  <c r="P16" i="1"/>
  <c r="V16" i="1" a="1"/>
  <c r="V16" i="1" s="1"/>
  <c r="X16" i="1" s="1"/>
  <c r="P38" i="1"/>
  <c r="P126" i="1"/>
  <c r="V126" i="1" a="1"/>
  <c r="V126" i="1" s="1"/>
  <c r="W126" i="1" s="1"/>
  <c r="P152" i="1"/>
  <c r="V152" i="1" a="1"/>
  <c r="V152" i="1" s="1"/>
  <c r="X152" i="1" s="1"/>
  <c r="P87" i="1"/>
  <c r="V87" i="1" a="1"/>
  <c r="V87" i="1" s="1"/>
  <c r="W87" i="1" s="1"/>
  <c r="V68" i="1" a="1"/>
  <c r="V68" i="1" s="1"/>
  <c r="X68" i="1" s="1"/>
  <c r="V148" i="1" a="1"/>
  <c r="V148" i="1" s="1"/>
  <c r="P148" i="1"/>
  <c r="P19" i="1"/>
  <c r="V19" i="1" a="1"/>
  <c r="V19" i="1" s="1"/>
  <c r="P17" i="1"/>
  <c r="V17" i="1" a="1"/>
  <c r="V17" i="1" s="1"/>
  <c r="X17" i="1" s="1"/>
  <c r="V122" i="1" a="1"/>
  <c r="V122" i="1" s="1"/>
  <c r="X122" i="1" s="1"/>
  <c r="V120" i="1" a="1"/>
  <c r="V120" i="1" s="1"/>
  <c r="W120" i="1" s="1"/>
  <c r="V116" i="1" a="1"/>
  <c r="V116" i="1" s="1"/>
  <c r="X94" i="1"/>
  <c r="P42" i="1"/>
  <c r="V42" i="1" a="1"/>
  <c r="V42" i="1" s="1"/>
  <c r="X42" i="1" s="1"/>
  <c r="W83" i="1"/>
  <c r="Q147" i="1"/>
  <c r="P147" i="1" s="1"/>
  <c r="P145" i="1"/>
  <c r="V271" i="1" a="1"/>
  <c r="V271" i="1" s="1"/>
  <c r="X271" i="1" s="1"/>
  <c r="P82" i="1"/>
  <c r="P51" i="1"/>
  <c r="V51" i="1" a="1"/>
  <c r="V51" i="1" s="1"/>
  <c r="V337" i="1" a="1"/>
  <c r="V337" i="1" s="1"/>
  <c r="X337" i="1" s="1"/>
  <c r="Q149" i="1"/>
  <c r="P500" i="1"/>
  <c r="V500" i="1" a="1"/>
  <c r="V500" i="1" s="1"/>
  <c r="X500" i="1" s="1"/>
  <c r="Q622" i="1"/>
  <c r="P622" i="1" s="1"/>
  <c r="P249" i="1"/>
  <c r="V249" i="1" a="1"/>
  <c r="V249" i="1" s="1"/>
  <c r="X249" i="1" s="1"/>
  <c r="V230" i="1" a="1"/>
  <c r="V230" i="1" s="1"/>
  <c r="Q352" i="1"/>
  <c r="P352" i="1" s="1"/>
  <c r="V227" i="1" a="1"/>
  <c r="V227" i="1" s="1"/>
  <c r="X227" i="1" s="1"/>
  <c r="P64" i="1"/>
  <c r="W64" i="1"/>
  <c r="Q750" i="1"/>
  <c r="P750" i="1" s="1"/>
  <c r="Q530" i="1"/>
  <c r="P530" i="1" s="1"/>
  <c r="Q332" i="1"/>
  <c r="V332" i="1" s="1" a="1"/>
  <c r="V332" i="1" s="1"/>
  <c r="X332" i="1" s="1"/>
  <c r="Q112" i="1"/>
  <c r="V112" i="1" s="1" a="1"/>
  <c r="V112" i="1" s="1"/>
  <c r="Q507" i="1"/>
  <c r="Q419" i="1"/>
  <c r="P419" i="1" s="1"/>
  <c r="P12" i="1"/>
  <c r="V12" i="1" a="1"/>
  <c r="V12" i="1" s="1"/>
  <c r="X12" i="1" s="1"/>
  <c r="X125" i="1"/>
  <c r="W125" i="1"/>
  <c r="V185" i="1" a="1"/>
  <c r="V185" i="1" s="1"/>
  <c r="W185" i="1" s="1"/>
  <c r="V119" i="1" a="1"/>
  <c r="V119" i="1" s="1"/>
  <c r="P119" i="1"/>
  <c r="V9" i="1" a="1"/>
  <c r="V9" i="1" s="1"/>
  <c r="W9" i="1" s="1"/>
  <c r="P9" i="1"/>
  <c r="P188" i="1"/>
  <c r="V188" i="1" a="1"/>
  <c r="V188" i="1" s="1"/>
  <c r="W188" i="1" s="1"/>
  <c r="P183" i="1"/>
  <c r="V183" i="1" a="1"/>
  <c r="V183" i="1" s="1"/>
  <c r="X183" i="1" s="1"/>
  <c r="P112" i="1"/>
  <c r="P463" i="1"/>
  <c r="P106" i="1"/>
  <c r="V106" i="1" a="1"/>
  <c r="V106" i="1" s="1"/>
  <c r="W106" i="1" s="1"/>
  <c r="W116" i="1"/>
  <c r="X116" i="1"/>
  <c r="Q324" i="1"/>
  <c r="N324" i="1"/>
  <c r="V150" i="1" a="1"/>
  <c r="V150" i="1" s="1"/>
  <c r="X150" i="1" s="1"/>
  <c r="V41" i="1" a="1"/>
  <c r="V41" i="1" s="1"/>
  <c r="Q420" i="1"/>
  <c r="P192" i="1"/>
  <c r="V192" i="1" a="1"/>
  <c r="V192" i="1" s="1"/>
  <c r="X192" i="1" s="1"/>
  <c r="P138" i="1"/>
  <c r="V138" i="1" a="1"/>
  <c r="V138" i="1" s="1"/>
  <c r="N507" i="1"/>
  <c r="X196" i="1"/>
  <c r="N81" i="1"/>
  <c r="Q81" i="1"/>
  <c r="Q354" i="1"/>
  <c r="Q191" i="1"/>
  <c r="V191" i="1" s="1" a="1"/>
  <c r="V191" i="1" s="1"/>
  <c r="N500" i="1"/>
  <c r="N112" i="1"/>
  <c r="P412" i="1"/>
  <c r="V412" i="1" a="1"/>
  <c r="V412" i="1" s="1"/>
  <c r="W412" i="1" s="1"/>
  <c r="V471" i="1" a="1"/>
  <c r="V471" i="1" s="1"/>
  <c r="Q200" i="1"/>
  <c r="V200" i="1" s="1" a="1"/>
  <c r="V200" i="1" s="1"/>
  <c r="P141" i="1"/>
  <c r="N179" i="1"/>
  <c r="P405" i="1"/>
  <c r="V405" i="1" a="1"/>
  <c r="V405" i="1" s="1"/>
  <c r="V315" i="1" a="1"/>
  <c r="V315" i="1" s="1"/>
  <c r="P315" i="1"/>
  <c r="V766" i="1" a="1"/>
  <c r="V766" i="1" s="1"/>
  <c r="X766" i="1" s="1"/>
  <c r="V207" i="1" a="1"/>
  <c r="V207" i="1" s="1"/>
  <c r="P603" i="1"/>
  <c r="V603" i="1" a="1"/>
  <c r="V603" i="1" s="1"/>
  <c r="V573" i="1" a="1"/>
  <c r="V573" i="1" s="1"/>
  <c r="X573" i="1" s="1"/>
  <c r="Q201" i="1"/>
  <c r="N201" i="1"/>
  <c r="P757" i="1"/>
  <c r="P128" i="1"/>
  <c r="V128" i="1" a="1"/>
  <c r="V128" i="1" s="1"/>
  <c r="W128" i="1" s="1"/>
  <c r="P62" i="1"/>
  <c r="V62" i="1" a="1"/>
  <c r="V62" i="1" s="1"/>
  <c r="W62" i="1" s="1"/>
  <c r="V480" i="1" a="1"/>
  <c r="V480" i="1" s="1"/>
  <c r="X480" i="1" s="1"/>
  <c r="N701" i="1"/>
  <c r="Q701" i="1"/>
  <c r="P701" i="1" s="1"/>
  <c r="Q679" i="1"/>
  <c r="N679" i="1"/>
  <c r="Q459" i="1"/>
  <c r="V459" i="1" s="1" a="1"/>
  <c r="V459" i="1" s="1"/>
  <c r="N459" i="1"/>
  <c r="Q437" i="1"/>
  <c r="N437" i="1"/>
  <c r="W305" i="1"/>
  <c r="P283" i="1"/>
  <c r="V283" i="1" a="1"/>
  <c r="V283" i="1" s="1"/>
  <c r="X283" i="1" s="1"/>
  <c r="W15" i="1"/>
  <c r="P280" i="1"/>
  <c r="Q634" i="1"/>
  <c r="N634" i="1"/>
  <c r="Q546" i="1"/>
  <c r="P546" i="1" s="1"/>
  <c r="N546" i="1"/>
  <c r="N392" i="1"/>
  <c r="Q392" i="1"/>
  <c r="P392" i="1" s="1"/>
  <c r="V53" i="1" a="1"/>
  <c r="V53" i="1" s="1"/>
  <c r="X53" i="1" s="1"/>
  <c r="W14" i="1"/>
  <c r="X14" i="1"/>
  <c r="Q464" i="1"/>
  <c r="V110" i="1" a="1"/>
  <c r="V110" i="1" s="1"/>
  <c r="X110" i="1" s="1"/>
  <c r="P110" i="1"/>
  <c r="Q618" i="1"/>
  <c r="P618" i="1" s="1"/>
  <c r="V187" i="1" a="1"/>
  <c r="V187" i="1" s="1"/>
  <c r="X187" i="1" s="1"/>
  <c r="N566" i="1"/>
  <c r="Q566" i="1"/>
  <c r="P172" i="1"/>
  <c r="P755" i="1"/>
  <c r="V251" i="1" a="1"/>
  <c r="V251" i="1" s="1"/>
  <c r="W251" i="1" s="1"/>
  <c r="P251" i="1"/>
  <c r="P97" i="1"/>
  <c r="V97" i="1" a="1"/>
  <c r="V97" i="1" s="1"/>
  <c r="X97" i="1" s="1"/>
  <c r="N530" i="1"/>
  <c r="N169" i="1"/>
  <c r="Q169" i="1"/>
  <c r="N103" i="1"/>
  <c r="Q103" i="1"/>
  <c r="V103" i="1" s="1" a="1"/>
  <c r="V103" i="1" s="1"/>
  <c r="V754" i="1" a="1"/>
  <c r="V754" i="1" s="1"/>
  <c r="X754" i="1" s="1"/>
  <c r="V74" i="1" a="1"/>
  <c r="V74" i="1" s="1"/>
  <c r="X74" i="1" s="1"/>
  <c r="P74" i="1"/>
  <c r="P30" i="1"/>
  <c r="V30" i="1" a="1"/>
  <c r="V30" i="1" s="1"/>
  <c r="X30" i="1" s="1"/>
  <c r="N524" i="1"/>
  <c r="V425" i="1" a="1"/>
  <c r="V425" i="1" s="1"/>
  <c r="X425" i="1" s="1"/>
  <c r="P425" i="1"/>
  <c r="P293" i="1"/>
  <c r="V293" i="1" a="1"/>
  <c r="V293" i="1" s="1"/>
  <c r="X293" i="1" s="1"/>
  <c r="P139" i="1"/>
  <c r="V139" i="1" a="1"/>
  <c r="V139" i="1" s="1"/>
  <c r="P29" i="1"/>
  <c r="V29" i="1" a="1"/>
  <c r="V29" i="1" s="1"/>
  <c r="X29" i="1" s="1"/>
  <c r="N147" i="1"/>
  <c r="V205" i="1" a="1"/>
  <c r="V205" i="1" s="1"/>
  <c r="X205" i="1" s="1"/>
  <c r="V130" i="1" a="1"/>
  <c r="V130" i="1" s="1"/>
  <c r="Q302" i="1"/>
  <c r="V180" i="1" a="1"/>
  <c r="V180" i="1" s="1"/>
  <c r="X180" i="1" s="1"/>
  <c r="P180" i="1"/>
  <c r="P22" i="1"/>
  <c r="V22" i="1" a="1"/>
  <c r="V22" i="1" s="1"/>
  <c r="X22" i="1" s="1"/>
  <c r="Q666" i="1"/>
  <c r="P559" i="1"/>
  <c r="V559" i="1" a="1"/>
  <c r="V559" i="1" s="1"/>
  <c r="X559" i="1" s="1"/>
  <c r="P65" i="1"/>
  <c r="V65" i="1" a="1"/>
  <c r="V65" i="1" s="1"/>
  <c r="P21" i="1"/>
  <c r="V21" i="1" a="1"/>
  <c r="V21" i="1" s="1"/>
  <c r="X21" i="1" s="1"/>
  <c r="N750" i="1"/>
  <c r="P137" i="1"/>
  <c r="V137" i="1" a="1"/>
  <c r="V137" i="1" s="1"/>
  <c r="N156" i="1"/>
  <c r="Q156" i="1"/>
  <c r="V238" i="1" a="1"/>
  <c r="V238" i="1" s="1"/>
  <c r="X238" i="1" s="1"/>
  <c r="Q217" i="1"/>
  <c r="N217" i="1"/>
  <c r="V758" i="1" a="1"/>
  <c r="V758" i="1" s="1"/>
  <c r="W758" i="1" s="1"/>
  <c r="Q288" i="1"/>
  <c r="V240" i="1" a="1"/>
  <c r="V240" i="1" s="1"/>
  <c r="X240" i="1" s="1"/>
  <c r="P240" i="1"/>
  <c r="N157" i="1"/>
  <c r="Q157" i="1"/>
  <c r="N283" i="1"/>
  <c r="N683" i="1"/>
  <c r="Q683" i="1"/>
  <c r="Q551" i="1"/>
  <c r="P551" i="1" s="1"/>
  <c r="N551" i="1"/>
  <c r="N375" i="1"/>
  <c r="Q375" i="1"/>
  <c r="P216" i="1"/>
  <c r="V216" i="1" a="1"/>
  <c r="V216" i="1" s="1"/>
  <c r="W216" i="1" s="1"/>
  <c r="V84" i="1" a="1"/>
  <c r="V84" i="1" s="1"/>
  <c r="P84" i="1"/>
  <c r="N662" i="1"/>
  <c r="Q662" i="1"/>
  <c r="Q574" i="1"/>
  <c r="N574" i="1"/>
  <c r="Q442" i="1"/>
  <c r="N442" i="1"/>
  <c r="N398" i="1"/>
  <c r="Q398" i="1"/>
  <c r="V398" i="1" s="1" a="1"/>
  <c r="V398" i="1" s="1"/>
  <c r="X398" i="1" s="1"/>
  <c r="N310" i="1"/>
  <c r="Q310" i="1"/>
  <c r="Q266" i="1"/>
  <c r="N266" i="1"/>
  <c r="N244" i="1"/>
  <c r="Q244" i="1"/>
  <c r="N222" i="1"/>
  <c r="Q222" i="1"/>
  <c r="V18" i="1" a="1"/>
  <c r="V18" i="1" s="1"/>
  <c r="X18" i="1" s="1"/>
  <c r="W280" i="1"/>
  <c r="P492" i="1"/>
  <c r="V492" i="1" a="1"/>
  <c r="V492" i="1" s="1"/>
  <c r="X492" i="1" s="1"/>
  <c r="P305" i="1"/>
  <c r="N412" i="1"/>
  <c r="Q395" i="1"/>
  <c r="Q424" i="1"/>
  <c r="Q693" i="1"/>
  <c r="Q248" i="1"/>
  <c r="Q771" i="1"/>
  <c r="Q134" i="1"/>
  <c r="N137" i="1"/>
  <c r="V28" i="1" a="1"/>
  <c r="V28" i="1" s="1"/>
  <c r="V5" i="1" a="1"/>
  <c r="V5" i="1" s="1"/>
  <c r="X5" i="1" s="1"/>
  <c r="W382" i="1"/>
  <c r="W52" i="1"/>
  <c r="W8" i="1"/>
  <c r="Q468" i="1"/>
  <c r="Q353" i="1"/>
  <c r="P353" i="1" s="1"/>
  <c r="P221" i="1"/>
  <c r="V221" i="1" a="1"/>
  <c r="V221" i="1" s="1"/>
  <c r="X221" i="1" s="1"/>
  <c r="P45" i="1"/>
  <c r="V45" i="1" a="1"/>
  <c r="V45" i="1" s="1"/>
  <c r="X45" i="1" s="1"/>
  <c r="P23" i="1"/>
  <c r="V23" i="1" a="1"/>
  <c r="V23" i="1" s="1"/>
  <c r="X23" i="1" s="1"/>
  <c r="Q336" i="1"/>
  <c r="Q270" i="1"/>
  <c r="V109" i="1" a="1"/>
  <c r="V109" i="1" s="1"/>
  <c r="V713" i="1" a="1"/>
  <c r="V713" i="1" s="1"/>
  <c r="P713" i="1"/>
  <c r="P258" i="1"/>
  <c r="V258" i="1" a="1"/>
  <c r="V258" i="1" s="1"/>
  <c r="X258" i="1" s="1"/>
  <c r="Q705" i="1"/>
  <c r="P705" i="1" s="1"/>
  <c r="N358" i="1"/>
  <c r="V104" i="1" a="1"/>
  <c r="V104" i="1" s="1"/>
  <c r="W104" i="1" s="1"/>
  <c r="Q90" i="1"/>
  <c r="P94" i="1"/>
  <c r="Q727" i="1"/>
  <c r="P727" i="1" s="1"/>
  <c r="Q402" i="1"/>
  <c r="P402" i="1" s="1"/>
  <c r="P114" i="1"/>
  <c r="V114" i="1" a="1"/>
  <c r="V114" i="1" s="1"/>
  <c r="X114" i="1" s="1"/>
  <c r="P48" i="1"/>
  <c r="V48" i="1" a="1"/>
  <c r="V48" i="1" s="1"/>
  <c r="V27" i="1" a="1"/>
  <c r="V27" i="1" s="1"/>
  <c r="X3" i="1"/>
  <c r="W161" i="1"/>
  <c r="Q397" i="1"/>
  <c r="V43" i="1" a="1"/>
  <c r="V43" i="1" s="1"/>
  <c r="W43" i="1" s="1"/>
  <c r="N556" i="1"/>
  <c r="Q556" i="1"/>
  <c r="N534" i="1"/>
  <c r="Q534" i="1"/>
  <c r="V534" i="1" s="1" a="1"/>
  <c r="V534" i="1" s="1"/>
  <c r="X534" i="1" s="1"/>
  <c r="N446" i="1"/>
  <c r="Q446" i="1"/>
  <c r="P446" i="1" s="1"/>
  <c r="N314" i="1"/>
  <c r="Q314" i="1"/>
  <c r="V226" i="1" a="1"/>
  <c r="V226" i="1" s="1"/>
  <c r="V25" i="1" a="1"/>
  <c r="V25" i="1" s="1"/>
  <c r="Q135" i="1"/>
  <c r="V135" i="1" s="1" a="1"/>
  <c r="V135" i="1" s="1"/>
  <c r="P557" i="1"/>
  <c r="V557" i="1" a="1"/>
  <c r="V557" i="1" s="1"/>
  <c r="Q441" i="1"/>
  <c r="P441" i="1" s="1"/>
  <c r="Q195" i="1"/>
  <c r="Q173" i="1"/>
  <c r="V107" i="1" a="1"/>
  <c r="V107" i="1" s="1"/>
  <c r="Q198" i="1"/>
  <c r="N198" i="1"/>
  <c r="N622" i="1"/>
  <c r="Q681" i="1"/>
  <c r="Q659" i="1"/>
  <c r="N659" i="1"/>
  <c r="Q669" i="1"/>
  <c r="Q428" i="1"/>
  <c r="Q644" i="1"/>
  <c r="V644" i="1" s="1" a="1"/>
  <c r="V644" i="1" s="1"/>
  <c r="X644" i="1" s="1"/>
  <c r="Q529" i="1"/>
  <c r="P529" i="1" s="1"/>
  <c r="Q600" i="1"/>
  <c r="Q346" i="1"/>
  <c r="N736" i="1"/>
  <c r="Q736" i="1"/>
  <c r="V736" i="1" s="1" a="1"/>
  <c r="V736" i="1" s="1"/>
  <c r="Q604" i="1"/>
  <c r="Q560" i="1"/>
  <c r="Q450" i="1"/>
  <c r="Q384" i="1"/>
  <c r="X251" i="1"/>
  <c r="Q37" i="1"/>
  <c r="Q449" i="1"/>
  <c r="Q538" i="1"/>
  <c r="Q427" i="1"/>
  <c r="P13" i="1"/>
  <c r="V13" i="1" a="1"/>
  <c r="V13" i="1" s="1"/>
  <c r="X13" i="1" s="1"/>
  <c r="N384" i="1"/>
  <c r="P142" i="1"/>
  <c r="V142" i="1" a="1"/>
  <c r="V142" i="1" s="1"/>
  <c r="W142" i="1" s="1"/>
  <c r="Q710" i="1"/>
  <c r="Q617" i="1"/>
  <c r="Q362" i="1"/>
  <c r="P362" i="1" s="1"/>
  <c r="Q340" i="1"/>
  <c r="Q274" i="1"/>
  <c r="P274" i="1" s="1"/>
  <c r="Q307" i="1"/>
  <c r="Q262" i="1"/>
  <c r="Q764" i="1"/>
  <c r="P764" i="1" s="1"/>
  <c r="Q742" i="1"/>
  <c r="Q720" i="1"/>
  <c r="Q698" i="1"/>
  <c r="Q676" i="1"/>
  <c r="Q654" i="1"/>
  <c r="Q632" i="1"/>
  <c r="Q610" i="1"/>
  <c r="P610" i="1" s="1"/>
  <c r="Q588" i="1"/>
  <c r="Q544" i="1"/>
  <c r="Q522" i="1"/>
  <c r="P522" i="1" s="1"/>
  <c r="Q456" i="1"/>
  <c r="Q434" i="1"/>
  <c r="Q390" i="1"/>
  <c r="Q368" i="1"/>
  <c r="Q277" i="1"/>
  <c r="P277" i="1" s="1"/>
  <c r="Q78" i="1"/>
  <c r="Q56" i="1"/>
  <c r="V56" i="1" s="1" a="1"/>
  <c r="V56" i="1" s="1"/>
  <c r="Q485" i="1"/>
  <c r="Q281" i="1"/>
  <c r="Q259" i="1"/>
  <c r="Q237" i="1"/>
  <c r="Q215" i="1"/>
  <c r="V215" i="1" s="1" a="1"/>
  <c r="V215" i="1" s="1"/>
  <c r="Q193" i="1"/>
  <c r="Q171" i="1"/>
  <c r="P171" i="1" s="1"/>
  <c r="Q127" i="1"/>
  <c r="Q105" i="1"/>
  <c r="Q513" i="1"/>
  <c r="Q241" i="1"/>
  <c r="Q219" i="1"/>
  <c r="Q175" i="1"/>
  <c r="Q174" i="1"/>
  <c r="P11" i="1"/>
  <c r="V11" i="1" a="1"/>
  <c r="V11" i="1" s="1"/>
  <c r="X11" i="1" s="1"/>
  <c r="W500" i="1"/>
  <c r="Q325" i="1"/>
  <c r="N325" i="1"/>
  <c r="Q768" i="1"/>
  <c r="N768" i="1"/>
  <c r="N746" i="1"/>
  <c r="Q746" i="1"/>
  <c r="Q724" i="1"/>
  <c r="N724" i="1"/>
  <c r="Q702" i="1"/>
  <c r="N702" i="1"/>
  <c r="P680" i="1"/>
  <c r="V680" i="1" a="1"/>
  <c r="V680" i="1" s="1"/>
  <c r="N658" i="1"/>
  <c r="Q658" i="1"/>
  <c r="Q636" i="1"/>
  <c r="N636" i="1"/>
  <c r="N614" i="1"/>
  <c r="Q614" i="1"/>
  <c r="N592" i="1"/>
  <c r="Q592" i="1"/>
  <c r="N570" i="1"/>
  <c r="Q570" i="1"/>
  <c r="Q548" i="1"/>
  <c r="N548" i="1"/>
  <c r="Q526" i="1"/>
  <c r="N526" i="1"/>
  <c r="N482" i="1"/>
  <c r="Q482" i="1"/>
  <c r="N460" i="1"/>
  <c r="Q460" i="1"/>
  <c r="Q438" i="1"/>
  <c r="N438" i="1"/>
  <c r="N416" i="1"/>
  <c r="Q416" i="1"/>
  <c r="Q394" i="1"/>
  <c r="N394" i="1"/>
  <c r="N372" i="1"/>
  <c r="Q372" i="1"/>
  <c r="P31" i="1"/>
  <c r="V31" i="1" a="1"/>
  <c r="V31" i="1" s="1"/>
  <c r="N765" i="1"/>
  <c r="Q765" i="1"/>
  <c r="N743" i="1"/>
  <c r="Q743" i="1"/>
  <c r="N721" i="1"/>
  <c r="Q721" i="1"/>
  <c r="Q699" i="1"/>
  <c r="N699" i="1"/>
  <c r="N677" i="1"/>
  <c r="Q677" i="1"/>
  <c r="N655" i="1"/>
  <c r="Q655" i="1"/>
  <c r="Q633" i="1"/>
  <c r="N633" i="1"/>
  <c r="Q611" i="1"/>
  <c r="N611" i="1"/>
  <c r="Q589" i="1"/>
  <c r="N589" i="1"/>
  <c r="Q567" i="1"/>
  <c r="N567" i="1"/>
  <c r="N545" i="1"/>
  <c r="Q545" i="1"/>
  <c r="N523" i="1"/>
  <c r="Q523" i="1"/>
  <c r="Q501" i="1"/>
  <c r="N501" i="1"/>
  <c r="N479" i="1"/>
  <c r="Q479" i="1"/>
  <c r="Q457" i="1"/>
  <c r="N457" i="1"/>
  <c r="N435" i="1"/>
  <c r="Q435" i="1"/>
  <c r="N413" i="1"/>
  <c r="Q413" i="1"/>
  <c r="N391" i="1"/>
  <c r="Q391" i="1"/>
  <c r="N369" i="1"/>
  <c r="Q369" i="1"/>
  <c r="N347" i="1"/>
  <c r="Q347" i="1"/>
  <c r="W91" i="1"/>
  <c r="N212" i="1"/>
  <c r="Q212" i="1"/>
  <c r="N190" i="1"/>
  <c r="Q190" i="1"/>
  <c r="N168" i="1"/>
  <c r="Q168" i="1"/>
  <c r="W226" i="1"/>
  <c r="X226" i="1"/>
  <c r="N421" i="1"/>
  <c r="Q421" i="1"/>
  <c r="N256" i="1"/>
  <c r="Q256" i="1"/>
  <c r="P595" i="1"/>
  <c r="P143" i="1"/>
  <c r="V143" i="1" a="1"/>
  <c r="V143" i="1" s="1"/>
  <c r="P55" i="1"/>
  <c r="V55" i="1" a="1"/>
  <c r="V55" i="1" s="1"/>
  <c r="N707" i="1"/>
  <c r="Q707" i="1"/>
  <c r="Q641" i="1"/>
  <c r="N641" i="1"/>
  <c r="N553" i="1"/>
  <c r="Q553" i="1"/>
  <c r="Q509" i="1"/>
  <c r="N509" i="1"/>
  <c r="N763" i="1"/>
  <c r="Q763" i="1"/>
  <c r="Q741" i="1"/>
  <c r="N741" i="1"/>
  <c r="Q719" i="1"/>
  <c r="N719" i="1"/>
  <c r="N697" i="1"/>
  <c r="Q697" i="1"/>
  <c r="N675" i="1"/>
  <c r="Q675" i="1"/>
  <c r="Q653" i="1"/>
  <c r="N653" i="1"/>
  <c r="Q609" i="1"/>
  <c r="N609" i="1"/>
  <c r="V587" i="1" a="1"/>
  <c r="V587" i="1" s="1"/>
  <c r="P587" i="1"/>
  <c r="N565" i="1"/>
  <c r="Q565" i="1"/>
  <c r="N543" i="1"/>
  <c r="Q543" i="1"/>
  <c r="N521" i="1"/>
  <c r="Q521" i="1"/>
  <c r="N499" i="1"/>
  <c r="Q499" i="1"/>
  <c r="Q477" i="1"/>
  <c r="N477" i="1"/>
  <c r="N455" i="1"/>
  <c r="Q455" i="1"/>
  <c r="Q433" i="1"/>
  <c r="N433" i="1"/>
  <c r="N411" i="1"/>
  <c r="Q411" i="1"/>
  <c r="Q389" i="1"/>
  <c r="N389" i="1"/>
  <c r="Q367" i="1"/>
  <c r="N367" i="1"/>
  <c r="N345" i="1"/>
  <c r="Q345" i="1"/>
  <c r="Q323" i="1"/>
  <c r="N323" i="1"/>
  <c r="Q301" i="1"/>
  <c r="N301" i="1"/>
  <c r="X66" i="1"/>
  <c r="Q355" i="1"/>
  <c r="N680" i="1"/>
  <c r="N762" i="1"/>
  <c r="Q762" i="1"/>
  <c r="N740" i="1"/>
  <c r="Q740" i="1"/>
  <c r="N718" i="1"/>
  <c r="Q718" i="1"/>
  <c r="N696" i="1"/>
  <c r="Q696" i="1"/>
  <c r="N674" i="1"/>
  <c r="Q674" i="1"/>
  <c r="N652" i="1"/>
  <c r="Q652" i="1"/>
  <c r="N630" i="1"/>
  <c r="Q630" i="1"/>
  <c r="N608" i="1"/>
  <c r="Q608" i="1"/>
  <c r="N586" i="1"/>
  <c r="Q586" i="1"/>
  <c r="N564" i="1"/>
  <c r="Q564" i="1"/>
  <c r="N542" i="1"/>
  <c r="Q542" i="1"/>
  <c r="N520" i="1"/>
  <c r="Q520" i="1"/>
  <c r="N498" i="1"/>
  <c r="Q498" i="1"/>
  <c r="N476" i="1"/>
  <c r="Q476" i="1"/>
  <c r="N454" i="1"/>
  <c r="Q454" i="1"/>
  <c r="N432" i="1"/>
  <c r="Q432" i="1"/>
  <c r="N410" i="1"/>
  <c r="Q410" i="1"/>
  <c r="N388" i="1"/>
  <c r="Q388" i="1"/>
  <c r="N366" i="1"/>
  <c r="Q366" i="1"/>
  <c r="N344" i="1"/>
  <c r="Q344" i="1"/>
  <c r="N322" i="1"/>
  <c r="Q322" i="1"/>
  <c r="N300" i="1"/>
  <c r="Q300" i="1"/>
  <c r="N278" i="1"/>
  <c r="Q278" i="1"/>
  <c r="N234" i="1"/>
  <c r="Q234" i="1"/>
  <c r="W164" i="1"/>
  <c r="X164" i="1"/>
  <c r="P338" i="1"/>
  <c r="P129" i="1"/>
  <c r="V129" i="1" a="1"/>
  <c r="V129" i="1" s="1"/>
  <c r="Q341" i="1"/>
  <c r="P113" i="1"/>
  <c r="V113" i="1" a="1"/>
  <c r="V113" i="1" s="1"/>
  <c r="P67" i="1"/>
  <c r="V67" i="1" a="1"/>
  <c r="V67" i="1" s="1"/>
  <c r="N587" i="1"/>
  <c r="N225" i="1"/>
  <c r="Q225" i="1"/>
  <c r="Q203" i="1"/>
  <c r="N203" i="1"/>
  <c r="Q753" i="1"/>
  <c r="N753" i="1"/>
  <c r="Q731" i="1"/>
  <c r="N731" i="1"/>
  <c r="Q709" i="1"/>
  <c r="N709" i="1"/>
  <c r="Q687" i="1"/>
  <c r="N687" i="1"/>
  <c r="Q665" i="1"/>
  <c r="N665" i="1"/>
  <c r="Q643" i="1"/>
  <c r="N643" i="1"/>
  <c r="Q621" i="1"/>
  <c r="N621" i="1"/>
  <c r="Q599" i="1"/>
  <c r="N599" i="1"/>
  <c r="Q577" i="1"/>
  <c r="N577" i="1"/>
  <c r="Q555" i="1"/>
  <c r="N555" i="1"/>
  <c r="Q533" i="1"/>
  <c r="N533" i="1"/>
  <c r="Q511" i="1"/>
  <c r="N511" i="1"/>
  <c r="Q489" i="1"/>
  <c r="N489" i="1"/>
  <c r="Q467" i="1"/>
  <c r="N467" i="1"/>
  <c r="Q445" i="1"/>
  <c r="N445" i="1"/>
  <c r="Q423" i="1"/>
  <c r="N423" i="1"/>
  <c r="Q401" i="1"/>
  <c r="N401" i="1"/>
  <c r="Q379" i="1"/>
  <c r="N379" i="1"/>
  <c r="Q357" i="1"/>
  <c r="N357" i="1"/>
  <c r="Q335" i="1"/>
  <c r="N335" i="1"/>
  <c r="N313" i="1"/>
  <c r="Q313" i="1"/>
  <c r="N291" i="1"/>
  <c r="Q291" i="1"/>
  <c r="Q269" i="1"/>
  <c r="N269" i="1"/>
  <c r="N247" i="1"/>
  <c r="Q247" i="1"/>
  <c r="Q631" i="1"/>
  <c r="Q303" i="1"/>
  <c r="Q333" i="1"/>
  <c r="N333" i="1"/>
  <c r="V507" i="1" a="1"/>
  <c r="V507" i="1" s="1"/>
  <c r="P507" i="1"/>
  <c r="N729" i="1"/>
  <c r="Q729" i="1"/>
  <c r="Q443" i="1"/>
  <c r="N443" i="1"/>
  <c r="V717" i="1" a="1"/>
  <c r="V717" i="1" s="1"/>
  <c r="Q504" i="1"/>
  <c r="V524" i="1" a="1"/>
  <c r="V524" i="1" s="1"/>
  <c r="N770" i="1"/>
  <c r="Q770" i="1"/>
  <c r="Q748" i="1"/>
  <c r="N748" i="1"/>
  <c r="N726" i="1"/>
  <c r="Q726" i="1"/>
  <c r="N704" i="1"/>
  <c r="Q704" i="1"/>
  <c r="N682" i="1"/>
  <c r="Q682" i="1"/>
  <c r="N660" i="1"/>
  <c r="Q660" i="1"/>
  <c r="N638" i="1"/>
  <c r="Q638" i="1"/>
  <c r="Q616" i="1"/>
  <c r="N616" i="1"/>
  <c r="N594" i="1"/>
  <c r="Q594" i="1"/>
  <c r="N572" i="1"/>
  <c r="Q572" i="1"/>
  <c r="N550" i="1"/>
  <c r="Q550" i="1"/>
  <c r="N528" i="1"/>
  <c r="Q528" i="1"/>
  <c r="N506" i="1"/>
  <c r="Q506" i="1"/>
  <c r="Q484" i="1"/>
  <c r="N484" i="1"/>
  <c r="Q462" i="1"/>
  <c r="N462" i="1"/>
  <c r="N440" i="1"/>
  <c r="Q440" i="1"/>
  <c r="Q418" i="1"/>
  <c r="N418" i="1"/>
  <c r="N396" i="1"/>
  <c r="Q396" i="1"/>
  <c r="N374" i="1"/>
  <c r="Q374" i="1"/>
  <c r="P77" i="1"/>
  <c r="V77" i="1" a="1"/>
  <c r="V77" i="1" s="1"/>
  <c r="X77" i="1" s="1"/>
  <c r="Q773" i="1"/>
  <c r="N773" i="1"/>
  <c r="N685" i="1"/>
  <c r="Q685" i="1"/>
  <c r="N619" i="1"/>
  <c r="Q619" i="1"/>
  <c r="N531" i="1"/>
  <c r="Q531" i="1"/>
  <c r="N399" i="1"/>
  <c r="Q399" i="1"/>
  <c r="W68" i="1"/>
  <c r="V99" i="1" a="1"/>
  <c r="V99" i="1" s="1"/>
  <c r="X99" i="1" s="1"/>
  <c r="Q350" i="1"/>
  <c r="N350" i="1"/>
  <c r="Q328" i="1"/>
  <c r="N328" i="1"/>
  <c r="N465" i="1"/>
  <c r="Q465" i="1"/>
  <c r="P688" i="1"/>
  <c r="V688" i="1" a="1"/>
  <c r="V688" i="1" s="1"/>
  <c r="X688" i="1" s="1"/>
  <c r="V121" i="1" a="1"/>
  <c r="V121" i="1" s="1"/>
  <c r="X121" i="1" s="1"/>
  <c r="P121" i="1"/>
  <c r="P33" i="1"/>
  <c r="V33" i="1" a="1"/>
  <c r="V33" i="1" s="1"/>
  <c r="N751" i="1"/>
  <c r="Q751" i="1"/>
  <c r="Q663" i="1"/>
  <c r="N663" i="1"/>
  <c r="N597" i="1"/>
  <c r="Q597" i="1"/>
  <c r="N575" i="1"/>
  <c r="Q575" i="1"/>
  <c r="Q487" i="1"/>
  <c r="N487" i="1"/>
  <c r="Q377" i="1"/>
  <c r="N377" i="1"/>
  <c r="N146" i="1"/>
  <c r="Q146" i="1"/>
  <c r="N124" i="1"/>
  <c r="Q124" i="1"/>
  <c r="N321" i="1"/>
  <c r="Q321" i="1"/>
  <c r="N276" i="1"/>
  <c r="Q276" i="1"/>
  <c r="Q254" i="1"/>
  <c r="N254" i="1"/>
  <c r="N232" i="1"/>
  <c r="Q232" i="1"/>
  <c r="W19" i="1"/>
  <c r="X19" i="1"/>
  <c r="W293" i="1"/>
  <c r="P700" i="1"/>
  <c r="V700" i="1" a="1"/>
  <c r="V700" i="1" s="1"/>
  <c r="N761" i="1"/>
  <c r="Q761" i="1"/>
  <c r="N739" i="1"/>
  <c r="Q739" i="1"/>
  <c r="Q695" i="1"/>
  <c r="N695" i="1"/>
  <c r="N673" i="1"/>
  <c r="Q673" i="1"/>
  <c r="N651" i="1"/>
  <c r="Q651" i="1"/>
  <c r="N629" i="1"/>
  <c r="Q629" i="1"/>
  <c r="N607" i="1"/>
  <c r="Q607" i="1"/>
  <c r="Q563" i="1"/>
  <c r="N563" i="1"/>
  <c r="Q541" i="1"/>
  <c r="N541" i="1"/>
  <c r="N519" i="1"/>
  <c r="Q519" i="1"/>
  <c r="N497" i="1"/>
  <c r="Q497" i="1"/>
  <c r="N475" i="1"/>
  <c r="Q475" i="1"/>
  <c r="N453" i="1"/>
  <c r="Q453" i="1"/>
  <c r="Q431" i="1"/>
  <c r="N431" i="1"/>
  <c r="N409" i="1"/>
  <c r="Q409" i="1"/>
  <c r="Q387" i="1"/>
  <c r="N387" i="1"/>
  <c r="N365" i="1"/>
  <c r="Q365" i="1"/>
  <c r="N343" i="1"/>
  <c r="Q343" i="1"/>
  <c r="P582" i="1"/>
  <c r="V582" i="1" a="1"/>
  <c r="V582" i="1" s="1"/>
  <c r="Q738" i="1"/>
  <c r="N738" i="1"/>
  <c r="Q672" i="1"/>
  <c r="N672" i="1"/>
  <c r="Q628" i="1"/>
  <c r="N628" i="1"/>
  <c r="N606" i="1"/>
  <c r="Q606" i="1"/>
  <c r="Q562" i="1"/>
  <c r="N562" i="1"/>
  <c r="Q518" i="1"/>
  <c r="N518" i="1"/>
  <c r="Q474" i="1"/>
  <c r="N474" i="1"/>
  <c r="Q430" i="1"/>
  <c r="N430" i="1"/>
  <c r="Q386" i="1"/>
  <c r="N386" i="1"/>
  <c r="N342" i="1"/>
  <c r="Q342" i="1"/>
  <c r="Q298" i="1"/>
  <c r="N298" i="1"/>
  <c r="N760" i="1"/>
  <c r="Q760" i="1"/>
  <c r="Q716" i="1"/>
  <c r="N716" i="1"/>
  <c r="Q694" i="1"/>
  <c r="N694" i="1"/>
  <c r="Q650" i="1"/>
  <c r="N650" i="1"/>
  <c r="Q584" i="1"/>
  <c r="N584" i="1"/>
  <c r="N540" i="1"/>
  <c r="Q540" i="1"/>
  <c r="N496" i="1"/>
  <c r="Q496" i="1"/>
  <c r="N452" i="1"/>
  <c r="Q452" i="1"/>
  <c r="N364" i="1"/>
  <c r="Q364" i="1"/>
  <c r="N320" i="1"/>
  <c r="Q320" i="1"/>
  <c r="N352" i="1"/>
  <c r="Q759" i="1"/>
  <c r="N759" i="1"/>
  <c r="N737" i="1"/>
  <c r="Q737" i="1"/>
  <c r="N715" i="1"/>
  <c r="Q715" i="1"/>
  <c r="N671" i="1"/>
  <c r="Q671" i="1"/>
  <c r="N649" i="1"/>
  <c r="Q649" i="1"/>
  <c r="Q605" i="1"/>
  <c r="N605" i="1"/>
  <c r="Q583" i="1"/>
  <c r="N583" i="1"/>
  <c r="N561" i="1"/>
  <c r="Q561" i="1"/>
  <c r="N539" i="1"/>
  <c r="Q539" i="1"/>
  <c r="N517" i="1"/>
  <c r="Q517" i="1"/>
  <c r="Q495" i="1"/>
  <c r="N495" i="1"/>
  <c r="N473" i="1"/>
  <c r="Q473" i="1"/>
  <c r="Q451" i="1"/>
  <c r="N451" i="1"/>
  <c r="N429" i="1"/>
  <c r="Q429" i="1"/>
  <c r="N407" i="1"/>
  <c r="Q407" i="1"/>
  <c r="N385" i="1"/>
  <c r="Q385" i="1"/>
  <c r="Q363" i="1"/>
  <c r="N363" i="1"/>
  <c r="N341" i="1"/>
  <c r="V50" i="1" a="1"/>
  <c r="V50" i="1" s="1"/>
  <c r="V35" i="1" a="1"/>
  <c r="V35" i="1" s="1"/>
  <c r="X35" i="1" s="1"/>
  <c r="P35" i="1"/>
  <c r="N408" i="1"/>
  <c r="W69" i="1"/>
  <c r="X69" i="1"/>
  <c r="P273" i="1"/>
  <c r="V273" i="1" a="1"/>
  <c r="V273" i="1" s="1"/>
  <c r="P34" i="1"/>
  <c r="V34" i="1" a="1"/>
  <c r="V34" i="1" s="1"/>
  <c r="Q181" i="1"/>
  <c r="N181" i="1"/>
  <c r="P75" i="1"/>
  <c r="V75" i="1" a="1"/>
  <c r="V75" i="1" s="1"/>
  <c r="X75" i="1" s="1"/>
  <c r="Q311" i="1"/>
  <c r="N311" i="1"/>
  <c r="P661" i="1"/>
  <c r="V661" i="1" a="1"/>
  <c r="V661" i="1" s="1"/>
  <c r="W32" i="1"/>
  <c r="W194" i="1"/>
  <c r="X194" i="1"/>
  <c r="P648" i="1"/>
  <c r="V648" i="1" a="1"/>
  <c r="V648" i="1" s="1"/>
  <c r="V248" i="1" a="1"/>
  <c r="V248" i="1" s="1"/>
  <c r="P248" i="1"/>
  <c r="N330" i="1"/>
  <c r="Q330" i="1"/>
  <c r="V408" i="1" a="1"/>
  <c r="V408" i="1" s="1"/>
  <c r="W192" i="1"/>
  <c r="P331" i="1"/>
  <c r="V331" i="1" a="1"/>
  <c r="V331" i="1" s="1"/>
  <c r="N306" i="1"/>
  <c r="Q306" i="1"/>
  <c r="W145" i="1"/>
  <c r="Q627" i="1"/>
  <c r="N102" i="1"/>
  <c r="Q102" i="1"/>
  <c r="N80" i="1"/>
  <c r="Q80" i="1"/>
  <c r="N58" i="1"/>
  <c r="Q58" i="1"/>
  <c r="N36" i="1"/>
  <c r="Q36" i="1"/>
  <c r="N299" i="1"/>
  <c r="Q299" i="1"/>
  <c r="Q210" i="1"/>
  <c r="N210" i="1"/>
  <c r="Q319" i="1"/>
  <c r="N319" i="1"/>
  <c r="Q297" i="1"/>
  <c r="N297" i="1"/>
  <c r="Q275" i="1"/>
  <c r="V623" i="1" a="1"/>
  <c r="V623" i="1" s="1"/>
  <c r="X623" i="1" s="1"/>
  <c r="P417" i="1"/>
  <c r="V417" i="1" a="1"/>
  <c r="V417" i="1" s="1"/>
  <c r="Q242" i="1"/>
  <c r="P72" i="1"/>
  <c r="V72" i="1" a="1"/>
  <c r="V72" i="1" s="1"/>
  <c r="P161" i="1"/>
  <c r="Q569" i="1"/>
  <c r="V71" i="1" a="1"/>
  <c r="V71" i="1" s="1"/>
  <c r="X71" i="1" s="1"/>
  <c r="P71" i="1"/>
  <c r="P644" i="1"/>
  <c r="V529" i="1" a="1"/>
  <c r="V529" i="1" s="1"/>
  <c r="X529" i="1" s="1"/>
  <c r="P236" i="1"/>
  <c r="V236" i="1" a="1"/>
  <c r="V236" i="1" s="1"/>
  <c r="Q159" i="1"/>
  <c r="N159" i="1"/>
  <c r="Q308" i="1"/>
  <c r="P186" i="1"/>
  <c r="V186" i="1" a="1"/>
  <c r="V186" i="1" s="1"/>
  <c r="P98" i="1"/>
  <c r="V98" i="1" a="1"/>
  <c r="V98" i="1" s="1"/>
  <c r="P76" i="1"/>
  <c r="V76" i="1" a="1"/>
  <c r="V76" i="1" s="1"/>
  <c r="P54" i="1"/>
  <c r="V54" i="1" a="1"/>
  <c r="V54" i="1" s="1"/>
  <c r="P10" i="1"/>
  <c r="V10" i="1" a="1"/>
  <c r="V10" i="1" s="1"/>
  <c r="N752" i="1"/>
  <c r="Q752" i="1"/>
  <c r="Q730" i="1"/>
  <c r="N730" i="1"/>
  <c r="Q708" i="1"/>
  <c r="N708" i="1"/>
  <c r="N686" i="1"/>
  <c r="Q686" i="1"/>
  <c r="Q664" i="1"/>
  <c r="N664" i="1"/>
  <c r="Q642" i="1"/>
  <c r="N642" i="1"/>
  <c r="Q620" i="1"/>
  <c r="N620" i="1"/>
  <c r="N598" i="1"/>
  <c r="Q598" i="1"/>
  <c r="N576" i="1"/>
  <c r="Q576" i="1"/>
  <c r="N554" i="1"/>
  <c r="Q554" i="1"/>
  <c r="N532" i="1"/>
  <c r="Q532" i="1"/>
  <c r="Q510" i="1"/>
  <c r="N510" i="1"/>
  <c r="N488" i="1"/>
  <c r="Q488" i="1"/>
  <c r="Q466" i="1"/>
  <c r="N466" i="1"/>
  <c r="N444" i="1"/>
  <c r="Q444" i="1"/>
  <c r="N422" i="1"/>
  <c r="Q422" i="1"/>
  <c r="Q400" i="1"/>
  <c r="N400" i="1"/>
  <c r="N378" i="1"/>
  <c r="Q378" i="1"/>
  <c r="Q356" i="1"/>
  <c r="N356" i="1"/>
  <c r="Q289" i="1"/>
  <c r="N289" i="1"/>
  <c r="P647" i="1"/>
  <c r="V647" i="1" a="1"/>
  <c r="V647" i="1" s="1"/>
  <c r="P108" i="1"/>
  <c r="V108" i="1" a="1"/>
  <c r="V108" i="1" s="1"/>
  <c r="X108" i="1" s="1"/>
  <c r="Q286" i="1"/>
  <c r="N286" i="1"/>
  <c r="N264" i="1"/>
  <c r="Q264" i="1"/>
  <c r="Q220" i="1"/>
  <c r="N220" i="1"/>
  <c r="N769" i="1"/>
  <c r="Q769" i="1"/>
  <c r="N747" i="1"/>
  <c r="Q747" i="1"/>
  <c r="Q725" i="1"/>
  <c r="N725" i="1"/>
  <c r="N703" i="1"/>
  <c r="Q703" i="1"/>
  <c r="N637" i="1"/>
  <c r="Q637" i="1"/>
  <c r="Q593" i="1"/>
  <c r="N593" i="1"/>
  <c r="Q571" i="1"/>
  <c r="N571" i="1"/>
  <c r="N549" i="1"/>
  <c r="Q549" i="1"/>
  <c r="Q527" i="1"/>
  <c r="N527" i="1"/>
  <c r="Q505" i="1"/>
  <c r="N505" i="1"/>
  <c r="N483" i="1"/>
  <c r="Q483" i="1"/>
  <c r="N439" i="1"/>
  <c r="Q439" i="1"/>
  <c r="N373" i="1"/>
  <c r="Q373" i="1"/>
  <c r="N284" i="1"/>
  <c r="Q284" i="1"/>
  <c r="P714" i="1"/>
  <c r="V714" i="1" a="1"/>
  <c r="V714" i="1" s="1"/>
  <c r="P47" i="1"/>
  <c r="V47" i="1" a="1"/>
  <c r="V47" i="1" s="1"/>
  <c r="P295" i="1"/>
  <c r="N767" i="1"/>
  <c r="Q767" i="1"/>
  <c r="Q745" i="1"/>
  <c r="N745" i="1"/>
  <c r="Q723" i="1"/>
  <c r="N723" i="1"/>
  <c r="N657" i="1"/>
  <c r="Q657" i="1"/>
  <c r="N635" i="1"/>
  <c r="Q635" i="1"/>
  <c r="N613" i="1"/>
  <c r="Q613" i="1"/>
  <c r="N591" i="1"/>
  <c r="Q591" i="1"/>
  <c r="N547" i="1"/>
  <c r="Q547" i="1"/>
  <c r="N525" i="1"/>
  <c r="Q525" i="1"/>
  <c r="Q503" i="1"/>
  <c r="N503" i="1"/>
  <c r="Q481" i="1"/>
  <c r="N481" i="1"/>
  <c r="Q415" i="1"/>
  <c r="N415" i="1"/>
  <c r="N393" i="1"/>
  <c r="Q393" i="1"/>
  <c r="Q371" i="1"/>
  <c r="N371" i="1"/>
  <c r="Q279" i="1"/>
  <c r="N279" i="1"/>
  <c r="Q166" i="1"/>
  <c r="N166" i="1"/>
  <c r="V111" i="1" a="1"/>
  <c r="V111" i="1" s="1"/>
  <c r="X111" i="1" s="1"/>
  <c r="P689" i="1"/>
  <c r="V689" i="1" a="1"/>
  <c r="V689" i="1" s="1"/>
  <c r="X689" i="1" s="1"/>
  <c r="P478" i="1"/>
  <c r="V478" i="1" a="1"/>
  <c r="V478" i="1" s="1"/>
  <c r="P639" i="1"/>
  <c r="V639" i="1" a="1"/>
  <c r="V639" i="1" s="1"/>
  <c r="X639" i="1" s="1"/>
  <c r="Q349" i="1"/>
  <c r="P118" i="1"/>
  <c r="V118" i="1" a="1"/>
  <c r="V118" i="1" s="1"/>
  <c r="X118" i="1" s="1"/>
  <c r="V96" i="1" a="1"/>
  <c r="V96" i="1" s="1"/>
  <c r="X96" i="1" s="1"/>
  <c r="P96" i="1"/>
  <c r="V744" i="1" a="1"/>
  <c r="V744" i="1" s="1"/>
  <c r="V579" i="1" a="1"/>
  <c r="V579" i="1" s="1"/>
  <c r="X579" i="1" s="1"/>
  <c r="P749" i="1"/>
  <c r="N334" i="1"/>
  <c r="Q334" i="1"/>
  <c r="Q312" i="1"/>
  <c r="N312" i="1"/>
  <c r="Q290" i="1"/>
  <c r="N290" i="1"/>
  <c r="N268" i="1"/>
  <c r="Q268" i="1"/>
  <c r="N246" i="1"/>
  <c r="Q246" i="1"/>
  <c r="Q267" i="1"/>
  <c r="N267" i="1"/>
  <c r="P89" i="1"/>
  <c r="V89" i="1" a="1"/>
  <c r="V89" i="1" s="1"/>
  <c r="P491" i="1"/>
  <c r="V491" i="1" a="1"/>
  <c r="V491" i="1" s="1"/>
  <c r="P309" i="1"/>
  <c r="V309" i="1" a="1"/>
  <c r="V309" i="1" s="1"/>
  <c r="X309" i="1" s="1"/>
  <c r="P243" i="1"/>
  <c r="V133" i="1" a="1"/>
  <c r="V133" i="1" s="1"/>
  <c r="X133" i="1" s="1"/>
  <c r="Q351" i="1"/>
  <c r="N351" i="1"/>
  <c r="Q329" i="1"/>
  <c r="N329" i="1"/>
  <c r="W70" i="1"/>
  <c r="P310" i="1"/>
  <c r="V310" i="1" a="1"/>
  <c r="V310" i="1" s="1"/>
  <c r="X310" i="1" s="1"/>
  <c r="Q235" i="1"/>
  <c r="N235" i="1"/>
  <c r="V522" i="1" a="1"/>
  <c r="V522" i="1" s="1"/>
  <c r="N255" i="1"/>
  <c r="Q255" i="1"/>
  <c r="Q253" i="1"/>
  <c r="N253" i="1"/>
  <c r="Q231" i="1"/>
  <c r="W86" i="1"/>
  <c r="W42" i="1"/>
  <c r="Q176" i="1"/>
  <c r="V40" i="1" a="1"/>
  <c r="V40" i="1" s="1"/>
  <c r="Q712" i="1"/>
  <c r="P490" i="1"/>
  <c r="V490" i="1" a="1"/>
  <c r="V490" i="1" s="1"/>
  <c r="N766" i="1"/>
  <c r="Q224" i="1"/>
  <c r="P4" i="1"/>
  <c r="V4" i="1" a="1"/>
  <c r="V4" i="1" s="1"/>
  <c r="X4" i="1" s="1"/>
  <c r="P85" i="1"/>
  <c r="V85" i="1" a="1"/>
  <c r="V85" i="1" s="1"/>
  <c r="P63" i="1"/>
  <c r="V63" i="1" a="1"/>
  <c r="V63" i="1" s="1"/>
  <c r="N756" i="1"/>
  <c r="Q756" i="1"/>
  <c r="N734" i="1"/>
  <c r="Q734" i="1"/>
  <c r="N690" i="1"/>
  <c r="Q690" i="1"/>
  <c r="N646" i="1"/>
  <c r="Q646" i="1"/>
  <c r="Q624" i="1"/>
  <c r="N624" i="1"/>
  <c r="Q602" i="1"/>
  <c r="Q580" i="1"/>
  <c r="N580" i="1"/>
  <c r="Q536" i="1"/>
  <c r="N536" i="1"/>
  <c r="Q470" i="1"/>
  <c r="N470" i="1"/>
  <c r="Q426" i="1"/>
  <c r="N426" i="1"/>
  <c r="Q404" i="1"/>
  <c r="N404" i="1"/>
  <c r="N360" i="1"/>
  <c r="Q360" i="1"/>
  <c r="P167" i="1"/>
  <c r="V167" i="1" a="1"/>
  <c r="V167" i="1" s="1"/>
  <c r="N307" i="1"/>
  <c r="X9" i="1"/>
  <c r="P382" i="1"/>
  <c r="P194" i="1"/>
  <c r="N115" i="1"/>
  <c r="Q115" i="1"/>
  <c r="N93" i="1"/>
  <c r="Q93" i="1"/>
  <c r="N245" i="1"/>
  <c r="Q245" i="1"/>
  <c r="N772" i="1"/>
  <c r="Q772" i="1"/>
  <c r="N728" i="1"/>
  <c r="Q728" i="1"/>
  <c r="N706" i="1"/>
  <c r="Q706" i="1"/>
  <c r="Q684" i="1"/>
  <c r="N684" i="1"/>
  <c r="N640" i="1"/>
  <c r="Q640" i="1"/>
  <c r="Q596" i="1"/>
  <c r="N596" i="1"/>
  <c r="N552" i="1"/>
  <c r="Q552" i="1"/>
  <c r="N508" i="1"/>
  <c r="Q508" i="1"/>
  <c r="N486" i="1"/>
  <c r="Q486" i="1"/>
  <c r="Q376" i="1"/>
  <c r="N376" i="1"/>
  <c r="P691" i="1"/>
  <c r="V691" i="1" a="1"/>
  <c r="V691" i="1" s="1"/>
  <c r="X691" i="1" s="1"/>
  <c r="Q257" i="1"/>
  <c r="Q154" i="1"/>
  <c r="N154" i="1"/>
  <c r="Q327" i="1"/>
  <c r="N327" i="1"/>
  <c r="P735" i="1"/>
  <c r="V735" i="1" a="1"/>
  <c r="V735" i="1" s="1"/>
  <c r="X735" i="1" s="1"/>
  <c r="Q144" i="1"/>
  <c r="N722" i="1"/>
  <c r="Q722" i="1"/>
  <c r="Q678" i="1"/>
  <c r="Q656" i="1"/>
  <c r="Q612" i="1"/>
  <c r="N590" i="1"/>
  <c r="Q590" i="1"/>
  <c r="N568" i="1"/>
  <c r="Q568" i="1"/>
  <c r="Q502" i="1"/>
  <c r="N502" i="1"/>
  <c r="N458" i="1"/>
  <c r="Q458" i="1"/>
  <c r="Q436" i="1"/>
  <c r="N414" i="1"/>
  <c r="Q414" i="1"/>
  <c r="Q370" i="1"/>
  <c r="N370" i="1"/>
  <c r="Q348" i="1"/>
  <c r="N305" i="1"/>
  <c r="N231" i="1"/>
  <c r="Q213" i="1"/>
  <c r="N213" i="1"/>
  <c r="Q211" i="1"/>
  <c r="N211" i="1"/>
  <c r="Q209" i="1"/>
  <c r="P179" i="1"/>
  <c r="V179" i="1" a="1"/>
  <c r="V179" i="1" s="1"/>
  <c r="X179" i="1" s="1"/>
  <c r="Q670" i="1"/>
  <c r="Q626" i="1"/>
  <c r="N626" i="1"/>
  <c r="Q494" i="1"/>
  <c r="Q472" i="1"/>
  <c r="N406" i="1"/>
  <c r="Q406" i="1"/>
  <c r="Q516" i="1"/>
  <c r="Q218" i="1"/>
  <c r="Q100" i="1"/>
  <c r="N332" i="1"/>
  <c r="N223" i="1"/>
  <c r="N494" i="1"/>
  <c r="N219" i="1"/>
  <c r="Q132" i="1"/>
  <c r="Q49" i="1"/>
  <c r="Q202" i="1"/>
  <c r="N202" i="1"/>
  <c r="Q158" i="1"/>
  <c r="P667" i="1"/>
  <c r="V667" i="1" a="1"/>
  <c r="V667" i="1" s="1"/>
  <c r="Q285" i="1"/>
  <c r="N285" i="1"/>
  <c r="N263" i="1"/>
  <c r="Q263" i="1"/>
  <c r="Q326" i="1"/>
  <c r="Q304" i="1"/>
  <c r="Q189" i="1"/>
  <c r="N189" i="1"/>
  <c r="Q318" i="1"/>
  <c r="N318" i="1"/>
  <c r="N296" i="1"/>
  <c r="Q296" i="1"/>
  <c r="Q316" i="1"/>
  <c r="N316" i="1"/>
  <c r="Q294" i="1"/>
  <c r="Q272" i="1"/>
  <c r="P125" i="1"/>
  <c r="W13" i="1"/>
  <c r="P79" i="1"/>
  <c r="V79" i="1" a="1"/>
  <c r="V79" i="1" s="1"/>
  <c r="X79" i="1" s="1"/>
  <c r="Q197" i="1"/>
  <c r="N197" i="1"/>
  <c r="Q261" i="1"/>
  <c r="Q239" i="1"/>
  <c r="Q260" i="1"/>
  <c r="Q136" i="1"/>
  <c r="N261" i="1"/>
  <c r="N515" i="1"/>
  <c r="Q515" i="1"/>
  <c r="N361" i="1"/>
  <c r="Q361" i="1"/>
  <c r="Q250" i="1"/>
  <c r="N732" i="1"/>
  <c r="Q732" i="1"/>
  <c r="Q578" i="1"/>
  <c r="Q380" i="1"/>
  <c r="Q178" i="1"/>
  <c r="N153" i="1"/>
  <c r="Q153" i="1"/>
  <c r="Q165" i="1"/>
  <c r="Q228" i="1"/>
  <c r="Q92" i="1"/>
  <c r="N92" i="1"/>
  <c r="Q44" i="1"/>
  <c r="Q59" i="1"/>
  <c r="Q206" i="1"/>
  <c r="Q184" i="1"/>
  <c r="Q162" i="1"/>
  <c r="Q151" i="1"/>
  <c r="Q140" i="1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B227" i="14" a="1"/>
  <c r="B227" i="14" s="1"/>
  <c r="B235" i="14" a="1"/>
  <c r="B235" i="14" s="1"/>
  <c r="B236" i="14" a="1"/>
  <c r="B236" i="14" s="1"/>
  <c r="B237" i="14" a="1"/>
  <c r="B237" i="14" s="1"/>
  <c r="B238" i="14" a="1"/>
  <c r="B238" i="14" s="1"/>
  <c r="B239" i="14" a="1"/>
  <c r="B239" i="14" s="1"/>
  <c r="B241" i="14" a="1"/>
  <c r="B241" i="14" s="1"/>
  <c r="B244" i="14" a="1"/>
  <c r="B244" i="14" s="1"/>
  <c r="B245" i="14" a="1"/>
  <c r="B245" i="14" s="1"/>
  <c r="B246" i="14" a="1"/>
  <c r="B246" i="14" s="1"/>
  <c r="B249" i="14" a="1"/>
  <c r="B249" i="14" s="1"/>
  <c r="B254" i="14" a="1"/>
  <c r="B254" i="14" s="1"/>
  <c r="B257" i="14" a="1"/>
  <c r="B257" i="14" s="1"/>
  <c r="B258" i="14" a="1"/>
  <c r="B258" i="14" s="1"/>
  <c r="B259" i="14" a="1"/>
  <c r="B259" i="14" s="1"/>
  <c r="B260" i="14" a="1"/>
  <c r="B260" i="14" s="1"/>
  <c r="B261" i="14" a="1"/>
  <c r="B261" i="14" s="1"/>
  <c r="B263" i="14" a="1"/>
  <c r="B263" i="14" s="1"/>
  <c r="B264" i="14" a="1"/>
  <c r="B264" i="14" s="1"/>
  <c r="B265" i="14" a="1"/>
  <c r="B265" i="14" s="1"/>
  <c r="B266" i="14" a="1"/>
  <c r="B266" i="14" s="1"/>
  <c r="B267" i="14" a="1"/>
  <c r="B267" i="14" s="1"/>
  <c r="B268" i="14" a="1"/>
  <c r="B268" i="14" s="1"/>
  <c r="B271" i="14" a="1"/>
  <c r="B271" i="14" s="1"/>
  <c r="B275" i="14" a="1"/>
  <c r="B275" i="14" s="1"/>
  <c r="B279" i="14" a="1"/>
  <c r="B279" i="14" s="1"/>
  <c r="B281" i="14" a="1"/>
  <c r="B281" i="14" s="1"/>
  <c r="B282" i="14" a="1"/>
  <c r="B282" i="14" s="1"/>
  <c r="B283" i="14" a="1"/>
  <c r="B283" i="14" s="1"/>
  <c r="B285" i="14" a="1"/>
  <c r="B285" i="14" s="1"/>
  <c r="B288" i="14" a="1"/>
  <c r="B288" i="14" s="1"/>
  <c r="B289" i="14" a="1"/>
  <c r="B289" i="14" s="1"/>
  <c r="B290" i="14" a="1"/>
  <c r="B290" i="14" s="1"/>
  <c r="B291" i="14" a="1"/>
  <c r="B291" i="14" s="1"/>
  <c r="B301" i="14" a="1"/>
  <c r="B301" i="14" s="1"/>
  <c r="B302" i="14" a="1"/>
  <c r="B302" i="14" s="1"/>
  <c r="B303" i="14" a="1"/>
  <c r="B303" i="14" s="1"/>
  <c r="B304" i="14" a="1"/>
  <c r="B304" i="14" s="1"/>
  <c r="B309" i="14" a="1"/>
  <c r="B309" i="14" s="1"/>
  <c r="B310" i="14" a="1"/>
  <c r="B310" i="14" s="1"/>
  <c r="B311" i="14" a="1"/>
  <c r="B311" i="14" s="1"/>
  <c r="B312" i="14" a="1"/>
  <c r="B312" i="14" s="1"/>
  <c r="B315" i="14" a="1"/>
  <c r="B315" i="14" s="1"/>
  <c r="B323" i="14" a="1"/>
  <c r="B323" i="14" s="1"/>
  <c r="B325" i="14" a="1"/>
  <c r="B325" i="14" s="1"/>
  <c r="B326" i="14" a="1"/>
  <c r="B326" i="14" s="1"/>
  <c r="B327" i="14" a="1"/>
  <c r="B327" i="14" s="1"/>
  <c r="B329" i="14" a="1"/>
  <c r="B329" i="14" s="1"/>
  <c r="B330" i="14" a="1"/>
  <c r="B330" i="14" s="1"/>
  <c r="B332" i="14" a="1"/>
  <c r="B332" i="14" s="1"/>
  <c r="B333" i="14" a="1"/>
  <c r="B333" i="14" s="1"/>
  <c r="B334" i="14" a="1"/>
  <c r="B334" i="14" s="1"/>
  <c r="B342" i="14" a="1"/>
  <c r="B342" i="14" s="1"/>
  <c r="B345" i="14" a="1"/>
  <c r="B345" i="14" s="1"/>
  <c r="B346" i="14" a="1"/>
  <c r="B346" i="14" s="1"/>
  <c r="B347" i="14" a="1"/>
  <c r="B347" i="14" s="1"/>
  <c r="B348" i="14" a="1"/>
  <c r="B348" i="14" s="1"/>
  <c r="B354" i="14" a="1"/>
  <c r="B354" i="14" s="1"/>
  <c r="B355" i="14" a="1"/>
  <c r="B355" i="14" s="1"/>
  <c r="B356" i="14" a="1"/>
  <c r="B356" i="14" s="1"/>
  <c r="B359" i="14" a="1"/>
  <c r="B359" i="14" s="1"/>
  <c r="B360" i="14" a="1"/>
  <c r="B360" i="14" s="1"/>
  <c r="B362" i="14" a="1"/>
  <c r="B362" i="14" s="1"/>
  <c r="B365" i="14" a="1"/>
  <c r="B365" i="14" s="1"/>
  <c r="B366" i="14" a="1"/>
  <c r="B366" i="14" s="1"/>
  <c r="B367" i="14" a="1"/>
  <c r="B367" i="14" s="1"/>
  <c r="B368" i="14" a="1"/>
  <c r="B368" i="14" s="1"/>
  <c r="B369" i="14" a="1"/>
  <c r="B369" i="14" s="1"/>
  <c r="B371" i="14" a="1"/>
  <c r="B371" i="14" s="1"/>
  <c r="B373" i="14" a="1"/>
  <c r="B373" i="14" s="1"/>
  <c r="B374" i="14" a="1"/>
  <c r="B374" i="14" s="1"/>
  <c r="B376" i="14" a="1"/>
  <c r="B376" i="14" s="1"/>
  <c r="B377" i="14" a="1"/>
  <c r="B377" i="14" s="1"/>
  <c r="B378" i="14" a="1"/>
  <c r="B378" i="14" s="1"/>
  <c r="B379" i="14" a="1"/>
  <c r="B379" i="14" s="1"/>
  <c r="B380" i="14" a="1"/>
  <c r="B380" i="14" s="1"/>
  <c r="B386" i="14" a="1"/>
  <c r="B386" i="14" s="1"/>
  <c r="B389" i="14" a="1"/>
  <c r="B389" i="14" s="1"/>
  <c r="B390" i="14" a="1"/>
  <c r="B390" i="14" s="1"/>
  <c r="B391" i="14" a="1"/>
  <c r="B391" i="14" s="1"/>
  <c r="B392" i="14" a="1"/>
  <c r="B392" i="14" s="1"/>
  <c r="B393" i="14" a="1"/>
  <c r="B393" i="14" s="1"/>
  <c r="B398" i="14" a="1"/>
  <c r="B398" i="14" s="1"/>
  <c r="B399" i="14" a="1"/>
  <c r="B399" i="14" s="1"/>
  <c r="B400" i="14" a="1"/>
  <c r="B400" i="14" s="1"/>
  <c r="B402" i="14" a="1"/>
  <c r="B402" i="14" s="1"/>
  <c r="B403" i="14" a="1"/>
  <c r="B403" i="14" s="1"/>
  <c r="B404" i="14" a="1"/>
  <c r="B404" i="14" s="1"/>
  <c r="B411" i="14" a="1"/>
  <c r="B411" i="14" s="1"/>
  <c r="B412" i="14" a="1"/>
  <c r="B412" i="14" s="1"/>
  <c r="B413" i="14" a="1"/>
  <c r="B413" i="14" s="1"/>
  <c r="B414" i="14" a="1"/>
  <c r="B414" i="14" s="1"/>
  <c r="B415" i="14" a="1"/>
  <c r="B415" i="14" s="1"/>
  <c r="B417" i="14" a="1"/>
  <c r="B417" i="14" s="1"/>
  <c r="B418" i="14" a="1"/>
  <c r="B418" i="14" s="1"/>
  <c r="B419" i="14" a="1"/>
  <c r="B419" i="14" s="1"/>
  <c r="B420" i="14" a="1"/>
  <c r="B420" i="14" s="1"/>
  <c r="B421" i="14" a="1"/>
  <c r="B421" i="14" s="1"/>
  <c r="B422" i="14" a="1"/>
  <c r="B422" i="14" s="1"/>
  <c r="B433" i="14" a="1"/>
  <c r="B433" i="14" s="1"/>
  <c r="B435" i="14" a="1"/>
  <c r="B435" i="14" s="1"/>
  <c r="B436" i="14" a="1"/>
  <c r="B436" i="14" s="1"/>
  <c r="B437" i="14" a="1"/>
  <c r="B437" i="14" s="1"/>
  <c r="B442" i="14" a="1"/>
  <c r="B442" i="14" s="1"/>
  <c r="B443" i="14" a="1"/>
  <c r="B443" i="14" s="1"/>
  <c r="B444" i="14" a="1"/>
  <c r="B444" i="14" s="1"/>
  <c r="B455" i="14" a="1"/>
  <c r="B455" i="14" s="1"/>
  <c r="B456" i="14" a="1"/>
  <c r="B456" i="14" s="1"/>
  <c r="B457" i="14" a="1"/>
  <c r="B457" i="14" s="1"/>
  <c r="B458" i="14" a="1"/>
  <c r="B458" i="14" s="1"/>
  <c r="B464" i="14" a="1"/>
  <c r="B464" i="14" s="1"/>
  <c r="B465" i="14" a="1"/>
  <c r="B465" i="14" s="1"/>
  <c r="B466" i="14" a="1"/>
  <c r="B466" i="14" s="1"/>
  <c r="B467" i="14" a="1"/>
  <c r="B467" i="14" s="1"/>
  <c r="B468" i="14" a="1"/>
  <c r="B468" i="14" s="1"/>
  <c r="B469" i="14" a="1"/>
  <c r="B469" i="14" s="1"/>
  <c r="B476" i="14" a="1"/>
  <c r="B476" i="14" s="1"/>
  <c r="B477" i="14" a="1"/>
  <c r="B477" i="14" s="1"/>
  <c r="B478" i="14" a="1"/>
  <c r="B478" i="14" s="1"/>
  <c r="B479" i="14" a="1"/>
  <c r="B479" i="14" s="1"/>
  <c r="B480" i="14" a="1"/>
  <c r="B480" i="14" s="1"/>
  <c r="B481" i="14" a="1"/>
  <c r="B481" i="14" s="1"/>
  <c r="B483" i="14" a="1"/>
  <c r="B483" i="14" s="1"/>
  <c r="B486" i="14" a="1"/>
  <c r="B486" i="14" s="1"/>
  <c r="B487" i="14" a="1"/>
  <c r="B487" i="14" s="1"/>
  <c r="B488" i="14" a="1"/>
  <c r="B488" i="14" s="1"/>
  <c r="B490" i="14" a="1"/>
  <c r="B490" i="14" s="1"/>
  <c r="B491" i="14" a="1"/>
  <c r="B491" i="14" s="1"/>
  <c r="B492" i="14" a="1"/>
  <c r="B492" i="14" s="1"/>
  <c r="B494" i="14" a="1"/>
  <c r="B494" i="14" s="1"/>
  <c r="B499" i="14" a="1"/>
  <c r="B499" i="14" s="1"/>
  <c r="B500" i="14" a="1"/>
  <c r="B500" i="14" s="1"/>
  <c r="B501" i="14" a="1"/>
  <c r="B501" i="14" s="1"/>
  <c r="B502" i="14" a="1"/>
  <c r="B502" i="14" s="1"/>
  <c r="B503" i="14" a="1"/>
  <c r="B503" i="14" s="1"/>
  <c r="B505" i="14" a="1"/>
  <c r="B505" i="14" s="1"/>
  <c r="B506" i="14" a="1"/>
  <c r="B506" i="14" s="1"/>
  <c r="B507" i="14" a="1"/>
  <c r="B507" i="14" s="1"/>
  <c r="B508" i="14" a="1"/>
  <c r="B508" i="14" s="1"/>
  <c r="B509" i="14" a="1"/>
  <c r="B509" i="14" s="1"/>
  <c r="B510" i="14" a="1"/>
  <c r="B510" i="14" s="1"/>
  <c r="B521" i="14" a="1"/>
  <c r="B521" i="14" s="1"/>
  <c r="B523" i="14" a="1"/>
  <c r="B523" i="14" s="1"/>
  <c r="B524" i="14" a="1"/>
  <c r="B524" i="14" s="1"/>
  <c r="B525" i="14" a="1"/>
  <c r="B525" i="14" s="1"/>
  <c r="B527" i="14" a="1"/>
  <c r="B527" i="14" s="1"/>
  <c r="B530" i="14" a="1"/>
  <c r="B530" i="14" s="1"/>
  <c r="B531" i="14" a="1"/>
  <c r="B531" i="14" s="1"/>
  <c r="B532" i="14" a="1"/>
  <c r="B532" i="14" s="1"/>
  <c r="B543" i="14" a="1"/>
  <c r="B543" i="14" s="1"/>
  <c r="B544" i="14" a="1"/>
  <c r="B544" i="14" s="1"/>
  <c r="B545" i="14" a="1"/>
  <c r="B545" i="14" s="1"/>
  <c r="B546" i="14" a="1"/>
  <c r="B546" i="14" s="1"/>
  <c r="B552" i="14" a="1"/>
  <c r="B552" i="14" s="1"/>
  <c r="B553" i="14" a="1"/>
  <c r="B553" i="14" s="1"/>
  <c r="B554" i="14" a="1"/>
  <c r="B554" i="14" s="1"/>
  <c r="B555" i="14" a="1"/>
  <c r="B555" i="14" s="1"/>
  <c r="B556" i="14" a="1"/>
  <c r="B556" i="14" s="1"/>
  <c r="B557" i="14" a="1"/>
  <c r="B557" i="14" s="1"/>
  <c r="B560" i="14" a="1"/>
  <c r="B560" i="14" s="1"/>
  <c r="B564" i="14" a="1"/>
  <c r="B564" i="14" s="1"/>
  <c r="B565" i="14" a="1"/>
  <c r="B565" i="14" s="1"/>
  <c r="B567" i="14" a="1"/>
  <c r="B567" i="14" s="1"/>
  <c r="B568" i="14" a="1"/>
  <c r="B568" i="14" s="1"/>
  <c r="B569" i="14" a="1"/>
  <c r="B569" i="14" s="1"/>
  <c r="B571" i="14" a="1"/>
  <c r="B571" i="14" s="1"/>
  <c r="B572" i="14" a="1"/>
  <c r="B572" i="14" s="1"/>
  <c r="B574" i="14" a="1"/>
  <c r="B574" i="14" s="1"/>
  <c r="B575" i="14" a="1"/>
  <c r="B575" i="14" s="1"/>
  <c r="B576" i="14" a="1"/>
  <c r="B576" i="14" s="1"/>
  <c r="B577" i="14" a="1"/>
  <c r="B577" i="14" s="1"/>
  <c r="B579" i="14" a="1"/>
  <c r="B579" i="14" s="1"/>
  <c r="B580" i="14" a="1"/>
  <c r="B580" i="14" s="1"/>
  <c r="B582" i="14" a="1"/>
  <c r="B582" i="14" s="1"/>
  <c r="B587" i="14" a="1"/>
  <c r="B587" i="14" s="1"/>
  <c r="B588" i="14" a="1"/>
  <c r="B588" i="14" s="1"/>
  <c r="B589" i="14" a="1"/>
  <c r="B589" i="14" s="1"/>
  <c r="B590" i="14" a="1"/>
  <c r="B590" i="14" s="1"/>
  <c r="B593" i="14" a="1"/>
  <c r="B593" i="14" s="1"/>
  <c r="B594" i="14" a="1"/>
  <c r="B594" i="14" s="1"/>
  <c r="B595" i="14" a="1"/>
  <c r="B595" i="14" s="1"/>
  <c r="B596" i="14" a="1"/>
  <c r="B596" i="14" s="1"/>
  <c r="B597" i="14" a="1"/>
  <c r="B597" i="14" s="1"/>
  <c r="B598" i="14" a="1"/>
  <c r="B598" i="14" s="1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B180" i="14" s="1" a="1"/>
  <c r="B180" i="14" s="1"/>
  <c r="C181" i="14"/>
  <c r="C182" i="14"/>
  <c r="C183" i="14"/>
  <c r="C184" i="14"/>
  <c r="C185" i="14"/>
  <c r="C186" i="14"/>
  <c r="C187" i="14"/>
  <c r="C188" i="14"/>
  <c r="C189" i="14"/>
  <c r="C190" i="14"/>
  <c r="B190" i="14" s="1" a="1"/>
  <c r="B190" i="14" s="1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B202" i="14" s="1" a="1"/>
  <c r="B202" i="14" s="1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B217" i="14" s="1" a="1"/>
  <c r="B217" i="14" s="1"/>
  <c r="C218" i="14"/>
  <c r="C219" i="14"/>
  <c r="C220" i="14"/>
  <c r="B220" i="14" s="1" a="1"/>
  <c r="B220" i="14" s="1"/>
  <c r="C221" i="14"/>
  <c r="C222" i="14"/>
  <c r="B222" i="14" s="1" a="1"/>
  <c r="B222" i="14" s="1"/>
  <c r="C223" i="14"/>
  <c r="C224" i="14"/>
  <c r="C225" i="14"/>
  <c r="B225" i="14" s="1" a="1"/>
  <c r="B225" i="14" s="1"/>
  <c r="C226" i="14"/>
  <c r="B226" i="14" s="1" a="1"/>
  <c r="B226" i="14" s="1"/>
  <c r="C227" i="14"/>
  <c r="C228" i="14"/>
  <c r="B228" i="14" s="1" a="1"/>
  <c r="B228" i="14" s="1"/>
  <c r="C229" i="14"/>
  <c r="B229" i="14" s="1" a="1"/>
  <c r="B229" i="14" s="1"/>
  <c r="C230" i="14"/>
  <c r="B230" i="14" s="1" a="1"/>
  <c r="B230" i="14" s="1"/>
  <c r="C231" i="14"/>
  <c r="B231" i="14" s="1" a="1"/>
  <c r="B231" i="14" s="1"/>
  <c r="C232" i="14"/>
  <c r="B232" i="14" s="1" a="1"/>
  <c r="B232" i="14" s="1"/>
  <c r="C233" i="14"/>
  <c r="B233" i="14" s="1" a="1"/>
  <c r="B233" i="14" s="1"/>
  <c r="C234" i="14"/>
  <c r="B234" i="14" s="1" a="1"/>
  <c r="B234" i="14" s="1"/>
  <c r="C235" i="14"/>
  <c r="C236" i="14"/>
  <c r="C237" i="14"/>
  <c r="C238" i="14"/>
  <c r="C239" i="14"/>
  <c r="C240" i="14"/>
  <c r="B240" i="14" s="1" a="1"/>
  <c r="B240" i="14" s="1"/>
  <c r="C241" i="14"/>
  <c r="C242" i="14"/>
  <c r="B242" i="14" s="1" a="1"/>
  <c r="B242" i="14" s="1"/>
  <c r="C243" i="14"/>
  <c r="B243" i="14" s="1" a="1"/>
  <c r="B243" i="14" s="1"/>
  <c r="C244" i="14"/>
  <c r="C245" i="14"/>
  <c r="C246" i="14"/>
  <c r="C247" i="14"/>
  <c r="B247" i="14" s="1" a="1"/>
  <c r="B247" i="14" s="1"/>
  <c r="C248" i="14"/>
  <c r="B248" i="14" s="1" a="1"/>
  <c r="B248" i="14" s="1"/>
  <c r="C249" i="14"/>
  <c r="C250" i="14"/>
  <c r="B250" i="14" s="1" a="1"/>
  <c r="B250" i="14" s="1"/>
  <c r="C251" i="14"/>
  <c r="B251" i="14" s="1" a="1"/>
  <c r="B251" i="14" s="1"/>
  <c r="C252" i="14"/>
  <c r="B252" i="14" s="1" a="1"/>
  <c r="B252" i="14" s="1"/>
  <c r="C253" i="14"/>
  <c r="B253" i="14" s="1" a="1"/>
  <c r="B253" i="14" s="1"/>
  <c r="C254" i="14"/>
  <c r="C255" i="14"/>
  <c r="B255" i="14" s="1" a="1"/>
  <c r="B255" i="14" s="1"/>
  <c r="C256" i="14"/>
  <c r="B256" i="14" s="1" a="1"/>
  <c r="B256" i="14" s="1"/>
  <c r="C257" i="14"/>
  <c r="C258" i="14"/>
  <c r="C259" i="14"/>
  <c r="C260" i="14"/>
  <c r="C261" i="14"/>
  <c r="C262" i="14"/>
  <c r="B262" i="14" s="1" a="1"/>
  <c r="B262" i="14" s="1"/>
  <c r="C263" i="14"/>
  <c r="C264" i="14"/>
  <c r="C265" i="14"/>
  <c r="C266" i="14"/>
  <c r="C267" i="14"/>
  <c r="C268" i="14"/>
  <c r="C269" i="14"/>
  <c r="B269" i="14" s="1" a="1"/>
  <c r="B269" i="14" s="1"/>
  <c r="C270" i="14"/>
  <c r="B270" i="14" s="1" a="1"/>
  <c r="B270" i="14" s="1"/>
  <c r="C271" i="14"/>
  <c r="C272" i="14"/>
  <c r="B272" i="14" s="1" a="1"/>
  <c r="B272" i="14" s="1"/>
  <c r="C273" i="14"/>
  <c r="B273" i="14" s="1" a="1"/>
  <c r="B273" i="14" s="1"/>
  <c r="C274" i="14"/>
  <c r="B274" i="14" s="1" a="1"/>
  <c r="B274" i="14" s="1"/>
  <c r="C275" i="14"/>
  <c r="C276" i="14"/>
  <c r="B276" i="14" s="1" a="1"/>
  <c r="B276" i="14" s="1"/>
  <c r="C277" i="14"/>
  <c r="B277" i="14" s="1" a="1"/>
  <c r="B277" i="14" s="1"/>
  <c r="C278" i="14"/>
  <c r="B278" i="14" s="1" a="1"/>
  <c r="B278" i="14" s="1"/>
  <c r="C279" i="14"/>
  <c r="C280" i="14"/>
  <c r="B280" i="14" s="1" a="1"/>
  <c r="B280" i="14" s="1"/>
  <c r="C281" i="14"/>
  <c r="C282" i="14"/>
  <c r="C283" i="14"/>
  <c r="C284" i="14"/>
  <c r="B284" i="14" s="1" a="1"/>
  <c r="B284" i="14" s="1"/>
  <c r="C285" i="14"/>
  <c r="C286" i="14"/>
  <c r="B286" i="14" s="1" a="1"/>
  <c r="B286" i="14" s="1"/>
  <c r="C287" i="14"/>
  <c r="B287" i="14" s="1" a="1"/>
  <c r="B287" i="14" s="1"/>
  <c r="C288" i="14"/>
  <c r="C289" i="14"/>
  <c r="C290" i="14"/>
  <c r="C291" i="14"/>
  <c r="C292" i="14"/>
  <c r="B292" i="14" s="1" a="1"/>
  <c r="B292" i="14" s="1"/>
  <c r="C293" i="14"/>
  <c r="B293" i="14" s="1" a="1"/>
  <c r="B293" i="14" s="1"/>
  <c r="C294" i="14"/>
  <c r="B294" i="14" s="1" a="1"/>
  <c r="B294" i="14" s="1"/>
  <c r="C295" i="14"/>
  <c r="B295" i="14" s="1" a="1"/>
  <c r="B295" i="14" s="1"/>
  <c r="C296" i="14"/>
  <c r="B296" i="14" s="1" a="1"/>
  <c r="B296" i="14" s="1"/>
  <c r="C297" i="14"/>
  <c r="B297" i="14" s="1" a="1"/>
  <c r="B297" i="14" s="1"/>
  <c r="C298" i="14"/>
  <c r="B298" i="14" s="1" a="1"/>
  <c r="B298" i="14" s="1"/>
  <c r="C299" i="14"/>
  <c r="B299" i="14" s="1" a="1"/>
  <c r="B299" i="14" s="1"/>
  <c r="C300" i="14"/>
  <c r="B300" i="14" s="1" a="1"/>
  <c r="B300" i="14" s="1"/>
  <c r="C301" i="14"/>
  <c r="C302" i="14"/>
  <c r="C303" i="14"/>
  <c r="C304" i="14"/>
  <c r="C305" i="14"/>
  <c r="B305" i="14" s="1" a="1"/>
  <c r="B305" i="14" s="1"/>
  <c r="C306" i="14"/>
  <c r="B306" i="14" s="1" a="1"/>
  <c r="B306" i="14" s="1"/>
  <c r="C307" i="14"/>
  <c r="B307" i="14" s="1" a="1"/>
  <c r="B307" i="14" s="1"/>
  <c r="C308" i="14"/>
  <c r="B308" i="14" s="1" a="1"/>
  <c r="B308" i="14" s="1"/>
  <c r="C309" i="14"/>
  <c r="C310" i="14"/>
  <c r="C311" i="14"/>
  <c r="C312" i="14"/>
  <c r="C313" i="14"/>
  <c r="B313" i="14" s="1" a="1"/>
  <c r="B313" i="14" s="1"/>
  <c r="C314" i="14"/>
  <c r="B314" i="14" s="1" a="1"/>
  <c r="B314" i="14" s="1"/>
  <c r="C315" i="14"/>
  <c r="C316" i="14"/>
  <c r="B316" i="14" s="1" a="1"/>
  <c r="B316" i="14" s="1"/>
  <c r="C317" i="14"/>
  <c r="B317" i="14" s="1" a="1"/>
  <c r="B317" i="14" s="1"/>
  <c r="C318" i="14"/>
  <c r="B318" i="14" s="1" a="1"/>
  <c r="B318" i="14" s="1"/>
  <c r="C319" i="14"/>
  <c r="B319" i="14" s="1" a="1"/>
  <c r="B319" i="14" s="1"/>
  <c r="C320" i="14"/>
  <c r="B320" i="14" s="1" a="1"/>
  <c r="B320" i="14" s="1"/>
  <c r="C321" i="14"/>
  <c r="B321" i="14" s="1" a="1"/>
  <c r="B321" i="14" s="1"/>
  <c r="C322" i="14"/>
  <c r="B322" i="14" s="1" a="1"/>
  <c r="B322" i="14" s="1"/>
  <c r="C323" i="14"/>
  <c r="C324" i="14"/>
  <c r="B324" i="14" s="1" a="1"/>
  <c r="B324" i="14" s="1"/>
  <c r="C325" i="14"/>
  <c r="C326" i="14"/>
  <c r="C327" i="14"/>
  <c r="C328" i="14"/>
  <c r="B328" i="14" s="1" a="1"/>
  <c r="B328" i="14" s="1"/>
  <c r="C329" i="14"/>
  <c r="C330" i="14"/>
  <c r="C331" i="14"/>
  <c r="B331" i="14" s="1" a="1"/>
  <c r="B331" i="14" s="1"/>
  <c r="C332" i="14"/>
  <c r="C333" i="14"/>
  <c r="C334" i="14"/>
  <c r="C335" i="14"/>
  <c r="B335" i="14" s="1" a="1"/>
  <c r="B335" i="14" s="1"/>
  <c r="C336" i="14"/>
  <c r="B336" i="14" s="1" a="1"/>
  <c r="B336" i="14" s="1"/>
  <c r="C337" i="14"/>
  <c r="B337" i="14" s="1" a="1"/>
  <c r="B337" i="14" s="1"/>
  <c r="C338" i="14"/>
  <c r="B338" i="14" s="1" a="1"/>
  <c r="B338" i="14" s="1"/>
  <c r="C339" i="14"/>
  <c r="B339" i="14" s="1" a="1"/>
  <c r="B339" i="14" s="1"/>
  <c r="C340" i="14"/>
  <c r="B340" i="14" s="1" a="1"/>
  <c r="B340" i="14" s="1"/>
  <c r="C341" i="14"/>
  <c r="B341" i="14" s="1" a="1"/>
  <c r="B341" i="14" s="1"/>
  <c r="C342" i="14"/>
  <c r="C343" i="14"/>
  <c r="B343" i="14" s="1" a="1"/>
  <c r="B343" i="14" s="1"/>
  <c r="C344" i="14"/>
  <c r="B344" i="14" s="1" a="1"/>
  <c r="B344" i="14" s="1"/>
  <c r="C345" i="14"/>
  <c r="C346" i="14"/>
  <c r="C347" i="14"/>
  <c r="C348" i="14"/>
  <c r="C349" i="14"/>
  <c r="B349" i="14" s="1" a="1"/>
  <c r="B349" i="14" s="1"/>
  <c r="C350" i="14"/>
  <c r="B350" i="14" s="1" a="1"/>
  <c r="B350" i="14" s="1"/>
  <c r="C351" i="14"/>
  <c r="B351" i="14" s="1" a="1"/>
  <c r="B351" i="14" s="1"/>
  <c r="C352" i="14"/>
  <c r="B352" i="14" s="1" a="1"/>
  <c r="B352" i="14" s="1"/>
  <c r="C353" i="14"/>
  <c r="B353" i="14" s="1" a="1"/>
  <c r="B353" i="14" s="1"/>
  <c r="C354" i="14"/>
  <c r="C355" i="14"/>
  <c r="C356" i="14"/>
  <c r="C357" i="14"/>
  <c r="B357" i="14" s="1" a="1"/>
  <c r="B357" i="14" s="1"/>
  <c r="C358" i="14"/>
  <c r="B358" i="14" s="1" a="1"/>
  <c r="B358" i="14" s="1"/>
  <c r="C359" i="14"/>
  <c r="C360" i="14"/>
  <c r="C361" i="14"/>
  <c r="B361" i="14" s="1" a="1"/>
  <c r="B361" i="14" s="1"/>
  <c r="C362" i="14"/>
  <c r="C363" i="14"/>
  <c r="B363" i="14" s="1" a="1"/>
  <c r="B363" i="14" s="1"/>
  <c r="C364" i="14"/>
  <c r="B364" i="14" s="1" a="1"/>
  <c r="B364" i="14" s="1"/>
  <c r="C365" i="14"/>
  <c r="C366" i="14"/>
  <c r="C367" i="14"/>
  <c r="C368" i="14"/>
  <c r="C369" i="14"/>
  <c r="C370" i="14"/>
  <c r="B370" i="14" s="1" a="1"/>
  <c r="B370" i="14" s="1"/>
  <c r="C371" i="14"/>
  <c r="C372" i="14"/>
  <c r="B372" i="14" s="1" a="1"/>
  <c r="B372" i="14" s="1"/>
  <c r="C373" i="14"/>
  <c r="C374" i="14"/>
  <c r="C375" i="14"/>
  <c r="B375" i="14" s="1" a="1"/>
  <c r="B375" i="14" s="1"/>
  <c r="C376" i="14"/>
  <c r="C377" i="14"/>
  <c r="C378" i="14"/>
  <c r="C379" i="14"/>
  <c r="C380" i="14"/>
  <c r="C381" i="14"/>
  <c r="B381" i="14" s="1" a="1"/>
  <c r="B381" i="14" s="1"/>
  <c r="C382" i="14"/>
  <c r="B382" i="14" s="1" a="1"/>
  <c r="B382" i="14" s="1"/>
  <c r="C383" i="14"/>
  <c r="B383" i="14" s="1" a="1"/>
  <c r="B383" i="14" s="1"/>
  <c r="C384" i="14"/>
  <c r="B384" i="14" s="1" a="1"/>
  <c r="B384" i="14" s="1"/>
  <c r="C385" i="14"/>
  <c r="B385" i="14" s="1" a="1"/>
  <c r="B385" i="14" s="1"/>
  <c r="C386" i="14"/>
  <c r="C387" i="14"/>
  <c r="B387" i="14" s="1" a="1"/>
  <c r="B387" i="14" s="1"/>
  <c r="C388" i="14"/>
  <c r="B388" i="14" s="1" a="1"/>
  <c r="B388" i="14" s="1"/>
  <c r="C389" i="14"/>
  <c r="C390" i="14"/>
  <c r="C391" i="14"/>
  <c r="C392" i="14"/>
  <c r="C393" i="14"/>
  <c r="C394" i="14"/>
  <c r="B394" i="14" s="1" a="1"/>
  <c r="B394" i="14" s="1"/>
  <c r="C395" i="14"/>
  <c r="B395" i="14" s="1" a="1"/>
  <c r="B395" i="14" s="1"/>
  <c r="C396" i="14"/>
  <c r="B396" i="14" s="1" a="1"/>
  <c r="B396" i="14" s="1"/>
  <c r="C397" i="14"/>
  <c r="B397" i="14" s="1" a="1"/>
  <c r="B397" i="14" s="1"/>
  <c r="C398" i="14"/>
  <c r="C399" i="14"/>
  <c r="C400" i="14"/>
  <c r="C401" i="14"/>
  <c r="B401" i="14" s="1" a="1"/>
  <c r="B401" i="14" s="1"/>
  <c r="C402" i="14"/>
  <c r="C403" i="14"/>
  <c r="C404" i="14"/>
  <c r="C405" i="14"/>
  <c r="B405" i="14" s="1" a="1"/>
  <c r="B405" i="14" s="1"/>
  <c r="C406" i="14"/>
  <c r="B406" i="14" s="1" a="1"/>
  <c r="B406" i="14" s="1"/>
  <c r="C407" i="14"/>
  <c r="B407" i="14" s="1" a="1"/>
  <c r="B407" i="14" s="1"/>
  <c r="C408" i="14"/>
  <c r="B408" i="14" s="1" a="1"/>
  <c r="B408" i="14" s="1"/>
  <c r="C409" i="14"/>
  <c r="B409" i="14" s="1" a="1"/>
  <c r="B409" i="14" s="1"/>
  <c r="C410" i="14"/>
  <c r="B410" i="14" s="1" a="1"/>
  <c r="B410" i="14" s="1"/>
  <c r="C411" i="14"/>
  <c r="C412" i="14"/>
  <c r="C413" i="14"/>
  <c r="C414" i="14"/>
  <c r="C415" i="14"/>
  <c r="C416" i="14"/>
  <c r="B416" i="14" s="1" a="1"/>
  <c r="B416" i="14" s="1"/>
  <c r="C417" i="14"/>
  <c r="C418" i="14"/>
  <c r="C419" i="14"/>
  <c r="C420" i="14"/>
  <c r="C421" i="14"/>
  <c r="C422" i="14"/>
  <c r="C423" i="14"/>
  <c r="B423" i="14" s="1" a="1"/>
  <c r="B423" i="14" s="1"/>
  <c r="C424" i="14"/>
  <c r="B424" i="14" s="1" a="1"/>
  <c r="B424" i="14" s="1"/>
  <c r="C425" i="14"/>
  <c r="B425" i="14" s="1" a="1"/>
  <c r="B425" i="14" s="1"/>
  <c r="C426" i="14"/>
  <c r="B426" i="14" s="1" a="1"/>
  <c r="B426" i="14" s="1"/>
  <c r="C427" i="14"/>
  <c r="B427" i="14" s="1" a="1"/>
  <c r="B427" i="14" s="1"/>
  <c r="C428" i="14"/>
  <c r="B428" i="14" s="1" a="1"/>
  <c r="B428" i="14" s="1"/>
  <c r="C429" i="14"/>
  <c r="B429" i="14" s="1" a="1"/>
  <c r="B429" i="14" s="1"/>
  <c r="C430" i="14"/>
  <c r="B430" i="14" s="1" a="1"/>
  <c r="B430" i="14" s="1"/>
  <c r="C431" i="14"/>
  <c r="B431" i="14" s="1" a="1"/>
  <c r="B431" i="14" s="1"/>
  <c r="C432" i="14"/>
  <c r="B432" i="14" s="1" a="1"/>
  <c r="B432" i="14" s="1"/>
  <c r="C433" i="14"/>
  <c r="C434" i="14"/>
  <c r="B434" i="14" s="1" a="1"/>
  <c r="B434" i="14" s="1"/>
  <c r="C435" i="14"/>
  <c r="C436" i="14"/>
  <c r="C437" i="14"/>
  <c r="C438" i="14"/>
  <c r="B438" i="14" s="1" a="1"/>
  <c r="B438" i="14" s="1"/>
  <c r="C439" i="14"/>
  <c r="B439" i="14" s="1" a="1"/>
  <c r="B439" i="14" s="1"/>
  <c r="C440" i="14"/>
  <c r="B440" i="14" s="1" a="1"/>
  <c r="B440" i="14" s="1"/>
  <c r="C441" i="14"/>
  <c r="B441" i="14" s="1" a="1"/>
  <c r="B441" i="14" s="1"/>
  <c r="C442" i="14"/>
  <c r="C443" i="14"/>
  <c r="C444" i="14"/>
  <c r="C445" i="14"/>
  <c r="B445" i="14" s="1" a="1"/>
  <c r="B445" i="14" s="1"/>
  <c r="C446" i="14"/>
  <c r="B446" i="14" s="1" a="1"/>
  <c r="B446" i="14" s="1"/>
  <c r="C447" i="14"/>
  <c r="B447" i="14" s="1" a="1"/>
  <c r="B447" i="14" s="1"/>
  <c r="C448" i="14"/>
  <c r="B448" i="14" s="1" a="1"/>
  <c r="B448" i="14" s="1"/>
  <c r="C449" i="14"/>
  <c r="B449" i="14" s="1" a="1"/>
  <c r="B449" i="14" s="1"/>
  <c r="C450" i="14"/>
  <c r="B450" i="14" s="1" a="1"/>
  <c r="B450" i="14" s="1"/>
  <c r="C451" i="14"/>
  <c r="B451" i="14" s="1" a="1"/>
  <c r="B451" i="14" s="1"/>
  <c r="C452" i="14"/>
  <c r="B452" i="14" s="1" a="1"/>
  <c r="B452" i="14" s="1"/>
  <c r="C453" i="14"/>
  <c r="B453" i="14" s="1" a="1"/>
  <c r="B453" i="14" s="1"/>
  <c r="C454" i="14"/>
  <c r="B454" i="14" s="1" a="1"/>
  <c r="B454" i="14" s="1"/>
  <c r="C455" i="14"/>
  <c r="C456" i="14"/>
  <c r="C457" i="14"/>
  <c r="C458" i="14"/>
  <c r="C459" i="14"/>
  <c r="B459" i="14" s="1" a="1"/>
  <c r="B459" i="14" s="1"/>
  <c r="C460" i="14"/>
  <c r="B460" i="14" s="1" a="1"/>
  <c r="B460" i="14" s="1"/>
  <c r="C461" i="14"/>
  <c r="B461" i="14" s="1" a="1"/>
  <c r="B461" i="14" s="1"/>
  <c r="C462" i="14"/>
  <c r="B462" i="14" s="1" a="1"/>
  <c r="B462" i="14" s="1"/>
  <c r="C463" i="14"/>
  <c r="B463" i="14" s="1" a="1"/>
  <c r="B463" i="14" s="1"/>
  <c r="C464" i="14"/>
  <c r="C465" i="14"/>
  <c r="C466" i="14"/>
  <c r="C467" i="14"/>
  <c r="C468" i="14"/>
  <c r="C469" i="14"/>
  <c r="C470" i="14"/>
  <c r="B470" i="14" s="1" a="1"/>
  <c r="B470" i="14" s="1"/>
  <c r="C471" i="14"/>
  <c r="B471" i="14" s="1" a="1"/>
  <c r="B471" i="14" s="1"/>
  <c r="C472" i="14"/>
  <c r="B472" i="14" s="1" a="1"/>
  <c r="B472" i="14" s="1"/>
  <c r="C473" i="14"/>
  <c r="B473" i="14" s="1" a="1"/>
  <c r="B473" i="14" s="1"/>
  <c r="C474" i="14"/>
  <c r="B474" i="14" s="1" a="1"/>
  <c r="B474" i="14" s="1"/>
  <c r="C475" i="14"/>
  <c r="B475" i="14" s="1" a="1"/>
  <c r="B475" i="14" s="1"/>
  <c r="C476" i="14"/>
  <c r="C477" i="14"/>
  <c r="C478" i="14"/>
  <c r="C479" i="14"/>
  <c r="C480" i="14"/>
  <c r="C481" i="14"/>
  <c r="C482" i="14"/>
  <c r="B482" i="14" s="1" a="1"/>
  <c r="B482" i="14" s="1"/>
  <c r="C483" i="14"/>
  <c r="C484" i="14"/>
  <c r="B484" i="14" s="1" a="1"/>
  <c r="B484" i="14" s="1"/>
  <c r="C485" i="14"/>
  <c r="B485" i="14" s="1" a="1"/>
  <c r="B485" i="14" s="1"/>
  <c r="C486" i="14"/>
  <c r="C487" i="14"/>
  <c r="C488" i="14"/>
  <c r="C489" i="14"/>
  <c r="B489" i="14" s="1" a="1"/>
  <c r="B489" i="14" s="1"/>
  <c r="C490" i="14"/>
  <c r="C491" i="14"/>
  <c r="C492" i="14"/>
  <c r="C493" i="14"/>
  <c r="B493" i="14" s="1" a="1"/>
  <c r="B493" i="14" s="1"/>
  <c r="C494" i="14"/>
  <c r="C495" i="14"/>
  <c r="B495" i="14" s="1" a="1"/>
  <c r="B495" i="14" s="1"/>
  <c r="C496" i="14"/>
  <c r="B496" i="14" s="1" a="1"/>
  <c r="B496" i="14" s="1"/>
  <c r="C497" i="14"/>
  <c r="B497" i="14" s="1" a="1"/>
  <c r="B497" i="14" s="1"/>
  <c r="C498" i="14"/>
  <c r="B498" i="14" s="1" a="1"/>
  <c r="B498" i="14" s="1"/>
  <c r="C499" i="14"/>
  <c r="C500" i="14"/>
  <c r="C501" i="14"/>
  <c r="C502" i="14"/>
  <c r="C503" i="14"/>
  <c r="C504" i="14"/>
  <c r="B504" i="14" s="1" a="1"/>
  <c r="B504" i="14" s="1"/>
  <c r="C505" i="14"/>
  <c r="C506" i="14"/>
  <c r="C507" i="14"/>
  <c r="C508" i="14"/>
  <c r="C509" i="14"/>
  <c r="C510" i="14"/>
  <c r="C511" i="14"/>
  <c r="B511" i="14" s="1" a="1"/>
  <c r="B511" i="14" s="1"/>
  <c r="C512" i="14"/>
  <c r="B512" i="14" s="1" a="1"/>
  <c r="B512" i="14" s="1"/>
  <c r="C513" i="14"/>
  <c r="B513" i="14" s="1" a="1"/>
  <c r="B513" i="14" s="1"/>
  <c r="C514" i="14"/>
  <c r="B514" i="14" s="1" a="1"/>
  <c r="B514" i="14" s="1"/>
  <c r="C515" i="14"/>
  <c r="B515" i="14" s="1" a="1"/>
  <c r="B515" i="14" s="1"/>
  <c r="C516" i="14"/>
  <c r="B516" i="14" s="1" a="1"/>
  <c r="B516" i="14" s="1"/>
  <c r="C517" i="14"/>
  <c r="B517" i="14" s="1" a="1"/>
  <c r="B517" i="14" s="1"/>
  <c r="C518" i="14"/>
  <c r="B518" i="14" s="1" a="1"/>
  <c r="B518" i="14" s="1"/>
  <c r="C519" i="14"/>
  <c r="B519" i="14" s="1" a="1"/>
  <c r="B519" i="14" s="1"/>
  <c r="C520" i="14"/>
  <c r="B520" i="14" s="1" a="1"/>
  <c r="B520" i="14" s="1"/>
  <c r="C521" i="14"/>
  <c r="C522" i="14"/>
  <c r="B522" i="14" s="1" a="1"/>
  <c r="B522" i="14" s="1"/>
  <c r="C523" i="14"/>
  <c r="C524" i="14"/>
  <c r="C525" i="14"/>
  <c r="C526" i="14"/>
  <c r="B526" i="14" s="1" a="1"/>
  <c r="B526" i="14" s="1"/>
  <c r="C527" i="14"/>
  <c r="C528" i="14"/>
  <c r="B528" i="14" s="1" a="1"/>
  <c r="B528" i="14" s="1"/>
  <c r="C529" i="14"/>
  <c r="B529" i="14" s="1" a="1"/>
  <c r="B529" i="14" s="1"/>
  <c r="C530" i="14"/>
  <c r="C531" i="14"/>
  <c r="C532" i="14"/>
  <c r="C533" i="14"/>
  <c r="B533" i="14" s="1" a="1"/>
  <c r="B533" i="14" s="1"/>
  <c r="C534" i="14"/>
  <c r="B534" i="14" s="1" a="1"/>
  <c r="B534" i="14" s="1"/>
  <c r="C535" i="14"/>
  <c r="B535" i="14" s="1" a="1"/>
  <c r="B535" i="14" s="1"/>
  <c r="C536" i="14"/>
  <c r="B536" i="14" s="1" a="1"/>
  <c r="B536" i="14" s="1"/>
  <c r="C537" i="14"/>
  <c r="B537" i="14" s="1" a="1"/>
  <c r="B537" i="14" s="1"/>
  <c r="C538" i="14"/>
  <c r="B538" i="14" s="1" a="1"/>
  <c r="B538" i="14" s="1"/>
  <c r="C539" i="14"/>
  <c r="B539" i="14" s="1" a="1"/>
  <c r="B539" i="14" s="1"/>
  <c r="C540" i="14"/>
  <c r="B540" i="14" s="1" a="1"/>
  <c r="B540" i="14" s="1"/>
  <c r="C541" i="14"/>
  <c r="B541" i="14" s="1" a="1"/>
  <c r="B541" i="14" s="1"/>
  <c r="C542" i="14"/>
  <c r="B542" i="14" s="1" a="1"/>
  <c r="B542" i="14" s="1"/>
  <c r="C543" i="14"/>
  <c r="C544" i="14"/>
  <c r="C545" i="14"/>
  <c r="C546" i="14"/>
  <c r="C547" i="14"/>
  <c r="B547" i="14" s="1" a="1"/>
  <c r="B547" i="14" s="1"/>
  <c r="C548" i="14"/>
  <c r="B548" i="14" s="1" a="1"/>
  <c r="B548" i="14" s="1"/>
  <c r="C549" i="14"/>
  <c r="B549" i="14" s="1" a="1"/>
  <c r="B549" i="14" s="1"/>
  <c r="C550" i="14"/>
  <c r="B550" i="14" s="1" a="1"/>
  <c r="B550" i="14" s="1"/>
  <c r="C551" i="14"/>
  <c r="B551" i="14" s="1" a="1"/>
  <c r="B551" i="14" s="1"/>
  <c r="C552" i="14"/>
  <c r="C553" i="14"/>
  <c r="C554" i="14"/>
  <c r="C555" i="14"/>
  <c r="C556" i="14"/>
  <c r="C557" i="14"/>
  <c r="C558" i="14"/>
  <c r="B558" i="14" s="1" a="1"/>
  <c r="B558" i="14" s="1"/>
  <c r="C559" i="14"/>
  <c r="B559" i="14" s="1" a="1"/>
  <c r="B559" i="14" s="1"/>
  <c r="C560" i="14"/>
  <c r="C561" i="14"/>
  <c r="B561" i="14" s="1" a="1"/>
  <c r="B561" i="14" s="1"/>
  <c r="C562" i="14"/>
  <c r="B562" i="14" s="1" a="1"/>
  <c r="B562" i="14" s="1"/>
  <c r="C563" i="14"/>
  <c r="B563" i="14" s="1" a="1"/>
  <c r="B563" i="14" s="1"/>
  <c r="C564" i="14"/>
  <c r="C565" i="14"/>
  <c r="C566" i="14"/>
  <c r="B566" i="14" s="1" a="1"/>
  <c r="B566" i="14" s="1"/>
  <c r="C567" i="14"/>
  <c r="C568" i="14"/>
  <c r="C569" i="14"/>
  <c r="C570" i="14"/>
  <c r="B570" i="14" s="1" a="1"/>
  <c r="B570" i="14" s="1"/>
  <c r="C571" i="14"/>
  <c r="C572" i="14"/>
  <c r="C573" i="14"/>
  <c r="B573" i="14" s="1" a="1"/>
  <c r="B573" i="14" s="1"/>
  <c r="C574" i="14"/>
  <c r="C575" i="14"/>
  <c r="C576" i="14"/>
  <c r="C577" i="14"/>
  <c r="C578" i="14"/>
  <c r="B578" i="14" s="1" a="1"/>
  <c r="B578" i="14" s="1"/>
  <c r="C579" i="14"/>
  <c r="C580" i="14"/>
  <c r="C581" i="14"/>
  <c r="B581" i="14" s="1" a="1"/>
  <c r="B581" i="14" s="1"/>
  <c r="C582" i="14"/>
  <c r="C583" i="14"/>
  <c r="B583" i="14" s="1" a="1"/>
  <c r="B583" i="14" s="1"/>
  <c r="C584" i="14"/>
  <c r="B584" i="14" s="1" a="1"/>
  <c r="B584" i="14" s="1"/>
  <c r="C585" i="14"/>
  <c r="B585" i="14" s="1" a="1"/>
  <c r="B585" i="14" s="1"/>
  <c r="C586" i="14"/>
  <c r="B586" i="14" s="1" a="1"/>
  <c r="B586" i="14" s="1"/>
  <c r="C587" i="14"/>
  <c r="C588" i="14"/>
  <c r="C589" i="14"/>
  <c r="C590" i="14"/>
  <c r="C591" i="14"/>
  <c r="B591" i="14" s="1" a="1"/>
  <c r="B591" i="14" s="1"/>
  <c r="C592" i="14"/>
  <c r="B592" i="14" s="1" a="1"/>
  <c r="B592" i="14" s="1"/>
  <c r="C593" i="14"/>
  <c r="C594" i="14"/>
  <c r="C595" i="14"/>
  <c r="C596" i="14"/>
  <c r="C597" i="14"/>
  <c r="C598" i="14"/>
  <c r="C599" i="14"/>
  <c r="B599" i="14" s="1" a="1"/>
  <c r="B599" i="14" s="1"/>
  <c r="C600" i="14"/>
  <c r="B600" i="14" s="1" a="1"/>
  <c r="B600" i="14" s="1"/>
  <c r="C601" i="14"/>
  <c r="B601" i="14" s="1" a="1"/>
  <c r="B601" i="14" s="1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G153" i="14"/>
  <c r="A154" i="14"/>
  <c r="C154" i="14"/>
  <c r="D154" i="14"/>
  <c r="E154" i="14"/>
  <c r="F154" i="14"/>
  <c r="A153" i="14"/>
  <c r="C153" i="14"/>
  <c r="D153" i="14"/>
  <c r="E153" i="14"/>
  <c r="F153" i="14"/>
  <c r="X595" i="1" l="1"/>
  <c r="W595" i="1"/>
  <c r="P160" i="1"/>
  <c r="V160" i="1" a="1"/>
  <c r="V160" i="1" s="1"/>
  <c r="P101" i="1"/>
  <c r="V101" i="1" a="1"/>
  <c r="V101" i="1" s="1"/>
  <c r="W282" i="1"/>
  <c r="V446" i="1" a="1"/>
  <c r="V446" i="1" s="1"/>
  <c r="X446" i="1" s="1"/>
  <c r="V95" i="1" a="1"/>
  <c r="V95" i="1" s="1"/>
  <c r="X668" i="1"/>
  <c r="W35" i="1"/>
  <c r="V546" i="1" a="1"/>
  <c r="V546" i="1" s="1"/>
  <c r="W546" i="1" s="1"/>
  <c r="V615" i="1" a="1"/>
  <c r="V615" i="1" s="1"/>
  <c r="V73" i="1" a="1"/>
  <c r="V73" i="1" s="1"/>
  <c r="X73" i="1" s="1"/>
  <c r="W152" i="1"/>
  <c r="V24" i="1" a="1"/>
  <c r="V24" i="1" s="1"/>
  <c r="V514" i="1" a="1"/>
  <c r="V514" i="1" s="1"/>
  <c r="X514" i="1" s="1"/>
  <c r="V199" i="1" a="1"/>
  <c r="V199" i="1" s="1"/>
  <c r="V229" i="1" a="1"/>
  <c r="V229" i="1" s="1"/>
  <c r="X229" i="1" s="1"/>
  <c r="V493" i="1" a="1"/>
  <c r="V493" i="1" s="1"/>
  <c r="P282" i="1"/>
  <c r="X104" i="1"/>
  <c r="V585" i="1" a="1"/>
  <c r="V585" i="1" s="1"/>
  <c r="W558" i="1"/>
  <c r="V317" i="1" a="1"/>
  <c r="V317" i="1" s="1"/>
  <c r="P170" i="1"/>
  <c r="V403" i="1" a="1"/>
  <c r="V403" i="1" s="1"/>
  <c r="X403" i="1" s="1"/>
  <c r="W295" i="1"/>
  <c r="V447" i="1" a="1"/>
  <c r="V447" i="1" s="1"/>
  <c r="X447" i="1" s="1"/>
  <c r="P287" i="1"/>
  <c r="V292" i="1" a="1"/>
  <c r="V292" i="1" s="1"/>
  <c r="W292" i="1" s="1"/>
  <c r="W337" i="1"/>
  <c r="P26" i="1"/>
  <c r="V26" i="1" a="1"/>
  <c r="V26" i="1" s="1"/>
  <c r="V233" i="1" a="1"/>
  <c r="V233" i="1" s="1"/>
  <c r="X233" i="1" s="1"/>
  <c r="V339" i="1" a="1"/>
  <c r="V339" i="1" s="1"/>
  <c r="X339" i="1" s="1"/>
  <c r="V512" i="1" a="1"/>
  <c r="V512" i="1" s="1"/>
  <c r="X512" i="1" s="1"/>
  <c r="V61" i="1" a="1"/>
  <c r="V61" i="1" s="1"/>
  <c r="P61" i="1"/>
  <c r="P711" i="1"/>
  <c r="P558" i="1"/>
  <c r="P214" i="1"/>
  <c r="V7" i="1" a="1"/>
  <c r="V7" i="1" s="1"/>
  <c r="X7" i="1" s="1"/>
  <c r="V252" i="1" a="1"/>
  <c r="V252" i="1" s="1"/>
  <c r="X252" i="1" s="1"/>
  <c r="X182" i="1"/>
  <c r="V265" i="1" a="1"/>
  <c r="V265" i="1" s="1"/>
  <c r="P2" i="1"/>
  <c r="V60" i="1" a="1"/>
  <c r="V60" i="1" s="1"/>
  <c r="W60" i="1" s="1"/>
  <c r="V6" i="1" a="1"/>
  <c r="V6" i="1" s="1"/>
  <c r="P6" i="1"/>
  <c r="V461" i="1" a="1"/>
  <c r="V461" i="1" s="1"/>
  <c r="V46" i="1" a="1"/>
  <c r="V46" i="1" s="1"/>
  <c r="V625" i="1" a="1"/>
  <c r="V625" i="1" s="1"/>
  <c r="X625" i="1" s="1"/>
  <c r="V469" i="1" a="1"/>
  <c r="V469" i="1" s="1"/>
  <c r="W766" i="1"/>
  <c r="V381" i="1" a="1"/>
  <c r="V381" i="1" s="1"/>
  <c r="X381" i="1" s="1"/>
  <c r="W16" i="1"/>
  <c r="V359" i="1" a="1"/>
  <c r="V359" i="1" s="1"/>
  <c r="X359" i="1" s="1"/>
  <c r="P383" i="1"/>
  <c r="X38" i="1"/>
  <c r="V537" i="1" a="1"/>
  <c r="V537" i="1" s="1"/>
  <c r="W581" i="1"/>
  <c r="V551" i="1" a="1"/>
  <c r="V551" i="1" s="1"/>
  <c r="X551" i="1" s="1"/>
  <c r="P182" i="1"/>
  <c r="V601" i="1" a="1"/>
  <c r="V601" i="1" s="1"/>
  <c r="X601" i="1" s="1"/>
  <c r="V535" i="1" a="1"/>
  <c r="V535" i="1" s="1"/>
  <c r="X535" i="1" s="1"/>
  <c r="W82" i="1"/>
  <c r="V177" i="1" a="1"/>
  <c r="V177" i="1" s="1"/>
  <c r="P448" i="1"/>
  <c r="P131" i="1"/>
  <c r="V204" i="1" a="1"/>
  <c r="V204" i="1" s="1"/>
  <c r="V117" i="1" a="1"/>
  <c r="V117" i="1" s="1"/>
  <c r="X117" i="1" s="1"/>
  <c r="V123" i="1" a="1"/>
  <c r="V123" i="1" s="1"/>
  <c r="V645" i="1" a="1"/>
  <c r="V645" i="1" s="1"/>
  <c r="W155" i="1"/>
  <c r="V223" i="1" a="1"/>
  <c r="V223" i="1" s="1"/>
  <c r="X223" i="1" s="1"/>
  <c r="W112" i="1"/>
  <c r="X112" i="1"/>
  <c r="P215" i="1"/>
  <c r="V764" i="1" a="1"/>
  <c r="V764" i="1" s="1"/>
  <c r="V147" i="1" a="1"/>
  <c r="V147" i="1" s="1"/>
  <c r="V353" i="1" a="1"/>
  <c r="V353" i="1" s="1"/>
  <c r="W221" i="1"/>
  <c r="V274" i="1" a="1"/>
  <c r="V274" i="1" s="1"/>
  <c r="W274" i="1" s="1"/>
  <c r="W463" i="1"/>
  <c r="W512" i="1"/>
  <c r="W22" i="1"/>
  <c r="X120" i="1"/>
  <c r="X758" i="1"/>
  <c r="V618" i="1" a="1"/>
  <c r="V618" i="1" s="1"/>
  <c r="W88" i="1"/>
  <c r="W74" i="1"/>
  <c r="V622" i="1" a="1"/>
  <c r="V622" i="1" s="1"/>
  <c r="X622" i="1" s="1"/>
  <c r="X692" i="1"/>
  <c r="P191" i="1"/>
  <c r="P200" i="1"/>
  <c r="W114" i="1"/>
  <c r="W447" i="1"/>
  <c r="W283" i="1"/>
  <c r="V419" i="1" a="1"/>
  <c r="V419" i="1" s="1"/>
  <c r="P459" i="1"/>
  <c r="W11" i="1"/>
  <c r="P398" i="1"/>
  <c r="P358" i="1"/>
  <c r="V358" i="1" a="1"/>
  <c r="V358" i="1" s="1"/>
  <c r="P103" i="1"/>
  <c r="W625" i="1"/>
  <c r="W99" i="1"/>
  <c r="P736" i="1"/>
  <c r="X106" i="1"/>
  <c r="W180" i="1"/>
  <c r="X60" i="1"/>
  <c r="W287" i="1"/>
  <c r="W57" i="1"/>
  <c r="X128" i="1"/>
  <c r="W733" i="1"/>
  <c r="W12" i="1"/>
  <c r="W310" i="1"/>
  <c r="V750" i="1" a="1"/>
  <c r="V750" i="1" s="1"/>
  <c r="X750" i="1" s="1"/>
  <c r="W148" i="1"/>
  <c r="X148" i="1"/>
  <c r="W51" i="1"/>
  <c r="X51" i="1"/>
  <c r="V171" i="1" a="1"/>
  <c r="V171" i="1" s="1"/>
  <c r="W171" i="1" s="1"/>
  <c r="W339" i="1"/>
  <c r="W480" i="1"/>
  <c r="W230" i="1"/>
  <c r="X230" i="1"/>
  <c r="W227" i="1"/>
  <c r="W238" i="1"/>
  <c r="V402" i="1" a="1"/>
  <c r="V402" i="1" s="1"/>
  <c r="W214" i="1"/>
  <c r="X216" i="1"/>
  <c r="X126" i="1"/>
  <c r="V727" i="1" a="1"/>
  <c r="V727" i="1" s="1"/>
  <c r="X727" i="1" s="1"/>
  <c r="W150" i="1"/>
  <c r="W425" i="1"/>
  <c r="X87" i="1"/>
  <c r="V705" i="1" a="1"/>
  <c r="V705" i="1" s="1"/>
  <c r="W187" i="1"/>
  <c r="W30" i="1"/>
  <c r="V352" i="1" a="1"/>
  <c r="V352" i="1" s="1"/>
  <c r="X352" i="1" s="1"/>
  <c r="X43" i="1"/>
  <c r="V701" i="1" a="1"/>
  <c r="V701" i="1" s="1"/>
  <c r="X701" i="1" s="1"/>
  <c r="W755" i="1"/>
  <c r="W332" i="1"/>
  <c r="W183" i="1"/>
  <c r="W122" i="1"/>
  <c r="W534" i="1"/>
  <c r="V530" i="1" a="1"/>
  <c r="V530" i="1" s="1"/>
  <c r="W249" i="1"/>
  <c r="X62" i="1"/>
  <c r="P149" i="1"/>
  <c r="V149" i="1" a="1"/>
  <c r="V149" i="1" s="1"/>
  <c r="V610" i="1" a="1"/>
  <c r="V610" i="1" s="1"/>
  <c r="W610" i="1" s="1"/>
  <c r="V392" i="1" a="1"/>
  <c r="V392" i="1" s="1"/>
  <c r="W392" i="1" s="1"/>
  <c r="W271" i="1"/>
  <c r="W573" i="1"/>
  <c r="X185" i="1"/>
  <c r="W7" i="1"/>
  <c r="W754" i="1"/>
  <c r="P332" i="1"/>
  <c r="W39" i="1"/>
  <c r="W205" i="1"/>
  <c r="P534" i="1"/>
  <c r="X208" i="1"/>
  <c r="W17" i="1"/>
  <c r="W359" i="1"/>
  <c r="W170" i="1"/>
  <c r="W514" i="1"/>
  <c r="V259" i="1" a="1"/>
  <c r="V259" i="1" s="1"/>
  <c r="P259" i="1"/>
  <c r="P307" i="1"/>
  <c r="V307" i="1" a="1"/>
  <c r="V307" i="1" s="1"/>
  <c r="P604" i="1"/>
  <c r="V604" i="1" a="1"/>
  <c r="V604" i="1" s="1"/>
  <c r="X130" i="1"/>
  <c r="W130" i="1"/>
  <c r="P201" i="1"/>
  <c r="V201" i="1" a="1"/>
  <c r="V201" i="1" s="1"/>
  <c r="W5" i="1"/>
  <c r="P281" i="1"/>
  <c r="V281" i="1" a="1"/>
  <c r="V281" i="1" s="1"/>
  <c r="V173" i="1" a="1"/>
  <c r="V173" i="1" s="1"/>
  <c r="P173" i="1"/>
  <c r="P368" i="1"/>
  <c r="V368" i="1" a="1"/>
  <c r="V368" i="1" s="1"/>
  <c r="V662" i="1" a="1"/>
  <c r="V662" i="1" s="1"/>
  <c r="P662" i="1"/>
  <c r="W79" i="1"/>
  <c r="P56" i="1"/>
  <c r="V362" i="1" a="1"/>
  <c r="V362" i="1" s="1"/>
  <c r="X362" i="1" s="1"/>
  <c r="P390" i="1"/>
  <c r="V390" i="1" a="1"/>
  <c r="V390" i="1" s="1"/>
  <c r="W25" i="1"/>
  <c r="X25" i="1"/>
  <c r="W28" i="1"/>
  <c r="X28" i="1"/>
  <c r="W139" i="1"/>
  <c r="X139" i="1"/>
  <c r="V679" i="1" a="1"/>
  <c r="V679" i="1" s="1"/>
  <c r="P679" i="1"/>
  <c r="W71" i="1"/>
  <c r="P485" i="1"/>
  <c r="V485" i="1" a="1"/>
  <c r="V485" i="1" s="1"/>
  <c r="P195" i="1"/>
  <c r="V195" i="1" a="1"/>
  <c r="V195" i="1" s="1"/>
  <c r="W403" i="1"/>
  <c r="V346" i="1" a="1"/>
  <c r="V346" i="1" s="1"/>
  <c r="P346" i="1"/>
  <c r="V441" i="1" a="1"/>
  <c r="V441" i="1" s="1"/>
  <c r="X441" i="1" s="1"/>
  <c r="X188" i="1"/>
  <c r="W29" i="1"/>
  <c r="P434" i="1"/>
  <c r="V434" i="1" a="1"/>
  <c r="V434" i="1" s="1"/>
  <c r="W713" i="1"/>
  <c r="X713" i="1"/>
  <c r="P456" i="1"/>
  <c r="V456" i="1" a="1"/>
  <c r="V456" i="1" s="1"/>
  <c r="P314" i="1"/>
  <c r="V314" i="1" a="1"/>
  <c r="V314" i="1" s="1"/>
  <c r="W27" i="1"/>
  <c r="X27" i="1"/>
  <c r="W84" i="1"/>
  <c r="X84" i="1"/>
  <c r="P288" i="1"/>
  <c r="V288" i="1" a="1"/>
  <c r="V288" i="1" s="1"/>
  <c r="W18" i="1"/>
  <c r="W119" i="1"/>
  <c r="X119" i="1"/>
  <c r="W110" i="1"/>
  <c r="W21" i="1"/>
  <c r="P617" i="1"/>
  <c r="V617" i="1" a="1"/>
  <c r="V617" i="1" s="1"/>
  <c r="X603" i="1"/>
  <c r="W603" i="1"/>
  <c r="W77" i="1"/>
  <c r="W243" i="1"/>
  <c r="P174" i="1"/>
  <c r="V174" i="1" a="1"/>
  <c r="V174" i="1" s="1"/>
  <c r="V544" i="1" a="1"/>
  <c r="V544" i="1" s="1"/>
  <c r="P544" i="1"/>
  <c r="X109" i="1"/>
  <c r="W109" i="1"/>
  <c r="W240" i="1"/>
  <c r="P666" i="1"/>
  <c r="V666" i="1" a="1"/>
  <c r="V666" i="1" s="1"/>
  <c r="X317" i="1"/>
  <c r="W317" i="1"/>
  <c r="P354" i="1"/>
  <c r="V354" i="1" a="1"/>
  <c r="V354" i="1" s="1"/>
  <c r="P324" i="1"/>
  <c r="V324" i="1" a="1"/>
  <c r="V324" i="1" s="1"/>
  <c r="P78" i="1"/>
  <c r="V78" i="1" a="1"/>
  <c r="V78" i="1" s="1"/>
  <c r="W492" i="1"/>
  <c r="P157" i="1"/>
  <c r="V157" i="1" a="1"/>
  <c r="V157" i="1" s="1"/>
  <c r="P574" i="1"/>
  <c r="V574" i="1" a="1"/>
  <c r="V574" i="1" s="1"/>
  <c r="X471" i="1"/>
  <c r="W471" i="1"/>
  <c r="W644" i="1"/>
  <c r="V175" i="1" a="1"/>
  <c r="V175" i="1" s="1"/>
  <c r="P175" i="1"/>
  <c r="V588" i="1" a="1"/>
  <c r="V588" i="1" s="1"/>
  <c r="P588" i="1"/>
  <c r="V270" i="1" a="1"/>
  <c r="V270" i="1" s="1"/>
  <c r="P270" i="1"/>
  <c r="V134" i="1" a="1"/>
  <c r="V134" i="1" s="1"/>
  <c r="P134" i="1"/>
  <c r="P81" i="1"/>
  <c r="V81" i="1" a="1"/>
  <c r="V81" i="1" s="1"/>
  <c r="P340" i="1"/>
  <c r="V340" i="1" a="1"/>
  <c r="V340" i="1" s="1"/>
  <c r="P710" i="1"/>
  <c r="V710" i="1" a="1"/>
  <c r="V710" i="1" s="1"/>
  <c r="W529" i="1"/>
  <c r="P219" i="1"/>
  <c r="V219" i="1" a="1"/>
  <c r="V219" i="1" s="1"/>
  <c r="P428" i="1"/>
  <c r="V428" i="1" a="1"/>
  <c r="V428" i="1" s="1"/>
  <c r="W48" i="1"/>
  <c r="X48" i="1"/>
  <c r="P336" i="1"/>
  <c r="V336" i="1" a="1"/>
  <c r="V336" i="1" s="1"/>
  <c r="V771" i="1" a="1"/>
  <c r="V771" i="1" s="1"/>
  <c r="P771" i="1"/>
  <c r="V634" i="1" a="1"/>
  <c r="V634" i="1" s="1"/>
  <c r="P634" i="1"/>
  <c r="V442" i="1" a="1"/>
  <c r="V442" i="1" s="1"/>
  <c r="P442" i="1"/>
  <c r="P437" i="1"/>
  <c r="V437" i="1" a="1"/>
  <c r="V437" i="1" s="1"/>
  <c r="P600" i="1"/>
  <c r="V600" i="1" a="1"/>
  <c r="V600" i="1" s="1"/>
  <c r="W65" i="1"/>
  <c r="X65" i="1"/>
  <c r="P241" i="1"/>
  <c r="V241" i="1" a="1"/>
  <c r="V241" i="1" s="1"/>
  <c r="P632" i="1"/>
  <c r="V632" i="1" a="1"/>
  <c r="V632" i="1" s="1"/>
  <c r="P427" i="1"/>
  <c r="V427" i="1" a="1"/>
  <c r="V427" i="1" s="1"/>
  <c r="P669" i="1"/>
  <c r="V669" i="1" a="1"/>
  <c r="V669" i="1" s="1"/>
  <c r="P222" i="1"/>
  <c r="V222" i="1" a="1"/>
  <c r="V222" i="1" s="1"/>
  <c r="P375" i="1"/>
  <c r="V375" i="1" a="1"/>
  <c r="V375" i="1" s="1"/>
  <c r="X204" i="1"/>
  <c r="W204" i="1"/>
  <c r="P169" i="1"/>
  <c r="V169" i="1" a="1"/>
  <c r="V169" i="1" s="1"/>
  <c r="W258" i="1"/>
  <c r="P513" i="1"/>
  <c r="V513" i="1" a="1"/>
  <c r="V513" i="1" s="1"/>
  <c r="V654" i="1" a="1"/>
  <c r="V654" i="1" s="1"/>
  <c r="P654" i="1"/>
  <c r="P538" i="1"/>
  <c r="V538" i="1" a="1"/>
  <c r="V538" i="1" s="1"/>
  <c r="P556" i="1"/>
  <c r="V556" i="1" a="1"/>
  <c r="V556" i="1" s="1"/>
  <c r="P693" i="1"/>
  <c r="V693" i="1" a="1"/>
  <c r="V693" i="1" s="1"/>
  <c r="W207" i="1"/>
  <c r="X207" i="1"/>
  <c r="X412" i="1"/>
  <c r="V105" i="1" a="1"/>
  <c r="V105" i="1" s="1"/>
  <c r="P105" i="1"/>
  <c r="P676" i="1"/>
  <c r="V676" i="1" a="1"/>
  <c r="V676" i="1" s="1"/>
  <c r="P449" i="1"/>
  <c r="V449" i="1" a="1"/>
  <c r="V449" i="1" s="1"/>
  <c r="V659" i="1" a="1"/>
  <c r="V659" i="1" s="1"/>
  <c r="P659" i="1"/>
  <c r="V244" i="1" a="1"/>
  <c r="V244" i="1" s="1"/>
  <c r="P244" i="1"/>
  <c r="V302" i="1" a="1"/>
  <c r="V302" i="1" s="1"/>
  <c r="P302" i="1"/>
  <c r="W138" i="1"/>
  <c r="X138" i="1"/>
  <c r="W53" i="1"/>
  <c r="P135" i="1"/>
  <c r="W559" i="1"/>
  <c r="V127" i="1" a="1"/>
  <c r="V127" i="1" s="1"/>
  <c r="P127" i="1"/>
  <c r="P698" i="1"/>
  <c r="V698" i="1" a="1"/>
  <c r="V698" i="1" s="1"/>
  <c r="P37" i="1"/>
  <c r="V37" i="1" a="1"/>
  <c r="V37" i="1" s="1"/>
  <c r="P681" i="1"/>
  <c r="V681" i="1" a="1"/>
  <c r="V681" i="1" s="1"/>
  <c r="W97" i="1"/>
  <c r="V217" i="1" a="1"/>
  <c r="V217" i="1" s="1"/>
  <c r="P217" i="1"/>
  <c r="W23" i="1"/>
  <c r="P566" i="1"/>
  <c r="V566" i="1" a="1"/>
  <c r="V566" i="1" s="1"/>
  <c r="X469" i="1"/>
  <c r="W469" i="1"/>
  <c r="P464" i="1"/>
  <c r="V464" i="1" a="1"/>
  <c r="V464" i="1" s="1"/>
  <c r="X557" i="1"/>
  <c r="W557" i="1"/>
  <c r="P720" i="1"/>
  <c r="V720" i="1" a="1"/>
  <c r="V720" i="1" s="1"/>
  <c r="W45" i="1"/>
  <c r="V277" i="1" a="1"/>
  <c r="V277" i="1" s="1"/>
  <c r="X142" i="1"/>
  <c r="P193" i="1"/>
  <c r="V193" i="1" a="1"/>
  <c r="V193" i="1" s="1"/>
  <c r="V742" i="1" a="1"/>
  <c r="V742" i="1" s="1"/>
  <c r="P742" i="1"/>
  <c r="P384" i="1"/>
  <c r="V384" i="1" a="1"/>
  <c r="V384" i="1" s="1"/>
  <c r="V397" i="1" a="1"/>
  <c r="V397" i="1" s="1"/>
  <c r="P397" i="1"/>
  <c r="V266" i="1" a="1"/>
  <c r="V266" i="1" s="1"/>
  <c r="P266" i="1"/>
  <c r="V156" i="1" a="1"/>
  <c r="V156" i="1" s="1"/>
  <c r="P156" i="1"/>
  <c r="X757" i="1"/>
  <c r="W757" i="1"/>
  <c r="P450" i="1"/>
  <c r="V450" i="1" a="1"/>
  <c r="V450" i="1" s="1"/>
  <c r="P198" i="1"/>
  <c r="V198" i="1" a="1"/>
  <c r="V198" i="1" s="1"/>
  <c r="P90" i="1"/>
  <c r="V90" i="1" a="1"/>
  <c r="V90" i="1" s="1"/>
  <c r="P424" i="1"/>
  <c r="V424" i="1" a="1"/>
  <c r="V424" i="1" s="1"/>
  <c r="P683" i="1"/>
  <c r="V683" i="1" a="1"/>
  <c r="V683" i="1" s="1"/>
  <c r="X315" i="1"/>
  <c r="W315" i="1"/>
  <c r="P420" i="1"/>
  <c r="V420" i="1" a="1"/>
  <c r="V420" i="1" s="1"/>
  <c r="W75" i="1"/>
  <c r="P237" i="1"/>
  <c r="V237" i="1" a="1"/>
  <c r="V237" i="1" s="1"/>
  <c r="P262" i="1"/>
  <c r="V262" i="1" a="1"/>
  <c r="V262" i="1" s="1"/>
  <c r="P560" i="1"/>
  <c r="V560" i="1" a="1"/>
  <c r="V560" i="1" s="1"/>
  <c r="W107" i="1"/>
  <c r="X107" i="1"/>
  <c r="P468" i="1"/>
  <c r="V468" i="1" a="1"/>
  <c r="V468" i="1" s="1"/>
  <c r="P395" i="1"/>
  <c r="V395" i="1" a="1"/>
  <c r="V395" i="1" s="1"/>
  <c r="X137" i="1"/>
  <c r="W137" i="1"/>
  <c r="X405" i="1"/>
  <c r="W405" i="1"/>
  <c r="W41" i="1"/>
  <c r="X41" i="1"/>
  <c r="P165" i="1"/>
  <c r="V165" i="1" a="1"/>
  <c r="V165" i="1" s="1"/>
  <c r="W63" i="1"/>
  <c r="X63" i="1"/>
  <c r="P231" i="1"/>
  <c r="V231" i="1" a="1"/>
  <c r="V231" i="1" s="1"/>
  <c r="W744" i="1"/>
  <c r="X744" i="1"/>
  <c r="P279" i="1"/>
  <c r="V279" i="1" a="1"/>
  <c r="V279" i="1" s="1"/>
  <c r="P547" i="1"/>
  <c r="V547" i="1" a="1"/>
  <c r="V547" i="1" s="1"/>
  <c r="X647" i="1"/>
  <c r="W647" i="1"/>
  <c r="P159" i="1"/>
  <c r="V159" i="1" a="1"/>
  <c r="V159" i="1" s="1"/>
  <c r="W417" i="1"/>
  <c r="X417" i="1"/>
  <c r="P58" i="1"/>
  <c r="V58" i="1" a="1"/>
  <c r="V58" i="1" s="1"/>
  <c r="P539" i="1"/>
  <c r="V539" i="1" a="1"/>
  <c r="V539" i="1" s="1"/>
  <c r="P540" i="1"/>
  <c r="V540" i="1" a="1"/>
  <c r="V540" i="1" s="1"/>
  <c r="P254" i="1"/>
  <c r="V254" i="1" a="1"/>
  <c r="V254" i="1" s="1"/>
  <c r="P751" i="1"/>
  <c r="V751" i="1" a="1"/>
  <c r="V751" i="1" s="1"/>
  <c r="P411" i="1"/>
  <c r="V411" i="1" a="1"/>
  <c r="V411" i="1" s="1"/>
  <c r="V675" i="1" a="1"/>
  <c r="V675" i="1" s="1"/>
  <c r="P675" i="1"/>
  <c r="P256" i="1"/>
  <c r="V256" i="1" a="1"/>
  <c r="V256" i="1" s="1"/>
  <c r="P743" i="1"/>
  <c r="V743" i="1" a="1"/>
  <c r="V743" i="1" s="1"/>
  <c r="P153" i="1"/>
  <c r="V153" i="1" a="1"/>
  <c r="V153" i="1" s="1"/>
  <c r="P158" i="1"/>
  <c r="V158" i="1" a="1"/>
  <c r="V158" i="1" s="1"/>
  <c r="P436" i="1"/>
  <c r="V436" i="1" a="1"/>
  <c r="V436" i="1" s="1"/>
  <c r="P154" i="1"/>
  <c r="V154" i="1" a="1"/>
  <c r="V154" i="1" s="1"/>
  <c r="V772" i="1" a="1"/>
  <c r="V772" i="1" s="1"/>
  <c r="P772" i="1"/>
  <c r="X177" i="1"/>
  <c r="W177" i="1"/>
  <c r="V290" i="1" a="1"/>
  <c r="V290" i="1" s="1"/>
  <c r="P290" i="1"/>
  <c r="P593" i="1"/>
  <c r="V593" i="1" a="1"/>
  <c r="V593" i="1" s="1"/>
  <c r="P554" i="1"/>
  <c r="V554" i="1" a="1"/>
  <c r="V554" i="1" s="1"/>
  <c r="X54" i="1"/>
  <c r="W54" i="1"/>
  <c r="V627" i="1" a="1"/>
  <c r="V627" i="1" s="1"/>
  <c r="P627" i="1"/>
  <c r="W309" i="1"/>
  <c r="V276" i="1" a="1"/>
  <c r="V276" i="1" s="1"/>
  <c r="P276" i="1"/>
  <c r="P660" i="1"/>
  <c r="V660" i="1" a="1"/>
  <c r="V660" i="1" s="1"/>
  <c r="P467" i="1"/>
  <c r="V467" i="1" a="1"/>
  <c r="V467" i="1" s="1"/>
  <c r="P709" i="1"/>
  <c r="V709" i="1" a="1"/>
  <c r="V709" i="1" s="1"/>
  <c r="X113" i="1"/>
  <c r="W113" i="1"/>
  <c r="P234" i="1"/>
  <c r="V234" i="1" a="1"/>
  <c r="V234" i="1" s="1"/>
  <c r="V498" i="1" a="1"/>
  <c r="V498" i="1" s="1"/>
  <c r="P498" i="1"/>
  <c r="P740" i="1"/>
  <c r="V740" i="1" a="1"/>
  <c r="V740" i="1" s="1"/>
  <c r="P501" i="1"/>
  <c r="V501" i="1" a="1"/>
  <c r="V501" i="1" s="1"/>
  <c r="P526" i="1"/>
  <c r="V526" i="1" a="1"/>
  <c r="V526" i="1" s="1"/>
  <c r="P768" i="1"/>
  <c r="V768" i="1" a="1"/>
  <c r="V768" i="1" s="1"/>
  <c r="P209" i="1"/>
  <c r="V209" i="1" a="1"/>
  <c r="V209" i="1" s="1"/>
  <c r="P458" i="1"/>
  <c r="V458" i="1" a="1"/>
  <c r="V458" i="1" s="1"/>
  <c r="P257" i="1"/>
  <c r="V257" i="1" a="1"/>
  <c r="V257" i="1" s="1"/>
  <c r="P404" i="1"/>
  <c r="V404" i="1" a="1"/>
  <c r="V404" i="1" s="1"/>
  <c r="X85" i="1"/>
  <c r="W85" i="1"/>
  <c r="P253" i="1"/>
  <c r="V253" i="1" a="1"/>
  <c r="V253" i="1" s="1"/>
  <c r="X147" i="1"/>
  <c r="W147" i="1"/>
  <c r="P591" i="1"/>
  <c r="V591" i="1" a="1"/>
  <c r="V591" i="1" s="1"/>
  <c r="V637" i="1" a="1"/>
  <c r="V637" i="1" s="1"/>
  <c r="P637" i="1"/>
  <c r="P286" i="1"/>
  <c r="V286" i="1" a="1"/>
  <c r="V286" i="1" s="1"/>
  <c r="P80" i="1"/>
  <c r="V80" i="1" a="1"/>
  <c r="V80" i="1" s="1"/>
  <c r="W191" i="1"/>
  <c r="X191" i="1"/>
  <c r="P561" i="1"/>
  <c r="V561" i="1" a="1"/>
  <c r="V561" i="1" s="1"/>
  <c r="P628" i="1"/>
  <c r="V628" i="1" a="1"/>
  <c r="V628" i="1" s="1"/>
  <c r="P431" i="1"/>
  <c r="V431" i="1" a="1"/>
  <c r="V431" i="1" s="1"/>
  <c r="P695" i="1"/>
  <c r="V695" i="1" a="1"/>
  <c r="V695" i="1" s="1"/>
  <c r="W33" i="1"/>
  <c r="X33" i="1"/>
  <c r="P418" i="1"/>
  <c r="V418" i="1" a="1"/>
  <c r="V418" i="1" s="1"/>
  <c r="P443" i="1"/>
  <c r="V443" i="1" a="1"/>
  <c r="V443" i="1" s="1"/>
  <c r="P247" i="1"/>
  <c r="V247" i="1" a="1"/>
  <c r="V247" i="1" s="1"/>
  <c r="P697" i="1"/>
  <c r="V697" i="1" a="1"/>
  <c r="V697" i="1" s="1"/>
  <c r="P523" i="1"/>
  <c r="V523" i="1" a="1"/>
  <c r="V523" i="1" s="1"/>
  <c r="P765" i="1"/>
  <c r="V765" i="1" a="1"/>
  <c r="V765" i="1" s="1"/>
  <c r="P178" i="1"/>
  <c r="V178" i="1" a="1"/>
  <c r="V178" i="1" s="1"/>
  <c r="V202" i="1" a="1"/>
  <c r="V202" i="1" s="1"/>
  <c r="P202" i="1"/>
  <c r="P245" i="1"/>
  <c r="V245" i="1" a="1"/>
  <c r="V245" i="1" s="1"/>
  <c r="P255" i="1"/>
  <c r="V255" i="1" a="1"/>
  <c r="V255" i="1" s="1"/>
  <c r="P312" i="1"/>
  <c r="V312" i="1" a="1"/>
  <c r="V312" i="1" s="1"/>
  <c r="P576" i="1"/>
  <c r="V576" i="1" a="1"/>
  <c r="V576" i="1" s="1"/>
  <c r="X76" i="1"/>
  <c r="W76" i="1"/>
  <c r="W461" i="1"/>
  <c r="X461" i="1"/>
  <c r="P584" i="1"/>
  <c r="V584" i="1" a="1"/>
  <c r="V584" i="1" s="1"/>
  <c r="P453" i="1"/>
  <c r="V453" i="1" a="1"/>
  <c r="V453" i="1" s="1"/>
  <c r="P739" i="1"/>
  <c r="V739" i="1" a="1"/>
  <c r="V739" i="1" s="1"/>
  <c r="V321" i="1" a="1"/>
  <c r="V321" i="1" s="1"/>
  <c r="P321" i="1"/>
  <c r="V399" i="1" a="1"/>
  <c r="V399" i="1" s="1"/>
  <c r="P399" i="1"/>
  <c r="P440" i="1"/>
  <c r="V440" i="1" a="1"/>
  <c r="V440" i="1" s="1"/>
  <c r="P682" i="1"/>
  <c r="V682" i="1" a="1"/>
  <c r="V682" i="1" s="1"/>
  <c r="P729" i="1"/>
  <c r="V729" i="1" a="1"/>
  <c r="V729" i="1" s="1"/>
  <c r="P489" i="1"/>
  <c r="V489" i="1" a="1"/>
  <c r="V489" i="1" s="1"/>
  <c r="P731" i="1"/>
  <c r="V731" i="1" a="1"/>
  <c r="V731" i="1" s="1"/>
  <c r="P278" i="1"/>
  <c r="V278" i="1" a="1"/>
  <c r="V278" i="1" s="1"/>
  <c r="P520" i="1"/>
  <c r="V520" i="1" a="1"/>
  <c r="V520" i="1" s="1"/>
  <c r="P762" i="1"/>
  <c r="V762" i="1" a="1"/>
  <c r="V762" i="1" s="1"/>
  <c r="P433" i="1"/>
  <c r="V433" i="1" a="1"/>
  <c r="V433" i="1" s="1"/>
  <c r="P548" i="1"/>
  <c r="V548" i="1" a="1"/>
  <c r="V548" i="1" s="1"/>
  <c r="P380" i="1"/>
  <c r="V380" i="1" a="1"/>
  <c r="V380" i="1" s="1"/>
  <c r="P49" i="1"/>
  <c r="V49" i="1" a="1"/>
  <c r="V49" i="1" s="1"/>
  <c r="X56" i="1"/>
  <c r="W56" i="1"/>
  <c r="P426" i="1"/>
  <c r="V426" i="1" a="1"/>
  <c r="V426" i="1" s="1"/>
  <c r="V334" i="1" a="1"/>
  <c r="V334" i="1" s="1"/>
  <c r="P334" i="1"/>
  <c r="P613" i="1"/>
  <c r="V613" i="1" a="1"/>
  <c r="V613" i="1" s="1"/>
  <c r="P703" i="1"/>
  <c r="V703" i="1" a="1"/>
  <c r="V703" i="1" s="1"/>
  <c r="V289" i="1" a="1"/>
  <c r="V289" i="1" s="1"/>
  <c r="P289" i="1"/>
  <c r="P102" i="1"/>
  <c r="V102" i="1" a="1"/>
  <c r="V102" i="1" s="1"/>
  <c r="X408" i="1"/>
  <c r="W408" i="1"/>
  <c r="P672" i="1"/>
  <c r="V672" i="1" a="1"/>
  <c r="V672" i="1" s="1"/>
  <c r="P455" i="1"/>
  <c r="V455" i="1" a="1"/>
  <c r="V455" i="1" s="1"/>
  <c r="P509" i="1"/>
  <c r="V509" i="1" a="1"/>
  <c r="V509" i="1" s="1"/>
  <c r="P545" i="1"/>
  <c r="V545" i="1" a="1"/>
  <c r="V545" i="1" s="1"/>
  <c r="X31" i="1"/>
  <c r="W31" i="1"/>
  <c r="V570" i="1" a="1"/>
  <c r="V570" i="1" s="1"/>
  <c r="P570" i="1"/>
  <c r="P578" i="1"/>
  <c r="V578" i="1" a="1"/>
  <c r="V578" i="1" s="1"/>
  <c r="P272" i="1"/>
  <c r="V272" i="1" a="1"/>
  <c r="V272" i="1" s="1"/>
  <c r="P132" i="1"/>
  <c r="V132" i="1" a="1"/>
  <c r="V132" i="1" s="1"/>
  <c r="P502" i="1"/>
  <c r="V502" i="1" a="1"/>
  <c r="V502" i="1" s="1"/>
  <c r="P93" i="1"/>
  <c r="V93" i="1" a="1"/>
  <c r="V93" i="1" s="1"/>
  <c r="X522" i="1"/>
  <c r="W522" i="1"/>
  <c r="P349" i="1"/>
  <c r="V349" i="1" a="1"/>
  <c r="V349" i="1" s="1"/>
  <c r="P598" i="1"/>
  <c r="V598" i="1" a="1"/>
  <c r="V598" i="1" s="1"/>
  <c r="W98" i="1"/>
  <c r="X98" i="1"/>
  <c r="W236" i="1"/>
  <c r="X236" i="1"/>
  <c r="P583" i="1"/>
  <c r="V583" i="1" a="1"/>
  <c r="V583" i="1" s="1"/>
  <c r="P650" i="1"/>
  <c r="V650" i="1" a="1"/>
  <c r="V650" i="1" s="1"/>
  <c r="P475" i="1"/>
  <c r="V475" i="1" a="1"/>
  <c r="V475" i="1" s="1"/>
  <c r="P761" i="1"/>
  <c r="V761" i="1" a="1"/>
  <c r="V761" i="1" s="1"/>
  <c r="P124" i="1"/>
  <c r="V124" i="1" a="1"/>
  <c r="V124" i="1" s="1"/>
  <c r="P531" i="1"/>
  <c r="V531" i="1" a="1"/>
  <c r="V531" i="1" s="1"/>
  <c r="P704" i="1"/>
  <c r="V704" i="1" a="1"/>
  <c r="V704" i="1" s="1"/>
  <c r="P269" i="1"/>
  <c r="V269" i="1" a="1"/>
  <c r="V269" i="1" s="1"/>
  <c r="P511" i="1"/>
  <c r="V511" i="1" a="1"/>
  <c r="V511" i="1" s="1"/>
  <c r="P753" i="1"/>
  <c r="V753" i="1" a="1"/>
  <c r="V753" i="1" s="1"/>
  <c r="P300" i="1"/>
  <c r="V300" i="1" a="1"/>
  <c r="V300" i="1" s="1"/>
  <c r="P542" i="1"/>
  <c r="V542" i="1" a="1"/>
  <c r="V542" i="1" s="1"/>
  <c r="V719" i="1" a="1"/>
  <c r="V719" i="1" s="1"/>
  <c r="P719" i="1"/>
  <c r="P553" i="1"/>
  <c r="V553" i="1" a="1"/>
  <c r="V553" i="1" s="1"/>
  <c r="P732" i="1"/>
  <c r="V732" i="1" a="1"/>
  <c r="V732" i="1" s="1"/>
  <c r="P294" i="1"/>
  <c r="V294" i="1" a="1"/>
  <c r="V294" i="1" s="1"/>
  <c r="V211" i="1" a="1"/>
  <c r="V211" i="1" s="1"/>
  <c r="P211" i="1"/>
  <c r="P568" i="1"/>
  <c r="V568" i="1" a="1"/>
  <c r="V568" i="1" s="1"/>
  <c r="P376" i="1"/>
  <c r="V376" i="1" a="1"/>
  <c r="V376" i="1" s="1"/>
  <c r="P470" i="1"/>
  <c r="V470" i="1" a="1"/>
  <c r="V470" i="1" s="1"/>
  <c r="X705" i="1"/>
  <c r="W705" i="1"/>
  <c r="P635" i="1"/>
  <c r="V635" i="1" a="1"/>
  <c r="V635" i="1" s="1"/>
  <c r="P284" i="1"/>
  <c r="V284" i="1" a="1"/>
  <c r="V284" i="1" s="1"/>
  <c r="V356" i="1" a="1"/>
  <c r="V356" i="1" s="1"/>
  <c r="P356" i="1"/>
  <c r="P330" i="1"/>
  <c r="V330" i="1" a="1"/>
  <c r="V330" i="1" s="1"/>
  <c r="W639" i="1"/>
  <c r="V738" i="1" a="1"/>
  <c r="V738" i="1" s="1"/>
  <c r="P738" i="1"/>
  <c r="P462" i="1"/>
  <c r="V462" i="1" a="1"/>
  <c r="V462" i="1" s="1"/>
  <c r="P291" i="1"/>
  <c r="V291" i="1" a="1"/>
  <c r="V291" i="1" s="1"/>
  <c r="P355" i="1"/>
  <c r="V355" i="1" a="1"/>
  <c r="V355" i="1" s="1"/>
  <c r="P592" i="1"/>
  <c r="V592" i="1" a="1"/>
  <c r="V592" i="1" s="1"/>
  <c r="V486" i="1" a="1"/>
  <c r="V486" i="1" s="1"/>
  <c r="P486" i="1"/>
  <c r="P115" i="1"/>
  <c r="V115" i="1" a="1"/>
  <c r="V115" i="1" s="1"/>
  <c r="X353" i="1"/>
  <c r="W353" i="1"/>
  <c r="P725" i="1"/>
  <c r="V725" i="1" a="1"/>
  <c r="V725" i="1" s="1"/>
  <c r="P378" i="1"/>
  <c r="V378" i="1" a="1"/>
  <c r="V378" i="1" s="1"/>
  <c r="W186" i="1"/>
  <c r="X186" i="1"/>
  <c r="P363" i="1"/>
  <c r="V363" i="1" a="1"/>
  <c r="V363" i="1" s="1"/>
  <c r="P605" i="1"/>
  <c r="V605" i="1" a="1"/>
  <c r="V605" i="1" s="1"/>
  <c r="P694" i="1"/>
  <c r="V694" i="1" a="1"/>
  <c r="V694" i="1" s="1"/>
  <c r="W582" i="1"/>
  <c r="X582" i="1"/>
  <c r="V497" i="1" a="1"/>
  <c r="V497" i="1" s="1"/>
  <c r="P497" i="1"/>
  <c r="X700" i="1"/>
  <c r="W700" i="1"/>
  <c r="P146" i="1"/>
  <c r="V146" i="1" a="1"/>
  <c r="V146" i="1" s="1"/>
  <c r="P619" i="1"/>
  <c r="V619" i="1" a="1"/>
  <c r="V619" i="1" s="1"/>
  <c r="P726" i="1"/>
  <c r="V726" i="1" a="1"/>
  <c r="V726" i="1" s="1"/>
  <c r="P533" i="1"/>
  <c r="V533" i="1" a="1"/>
  <c r="V533" i="1" s="1"/>
  <c r="P322" i="1"/>
  <c r="V322" i="1" a="1"/>
  <c r="V322" i="1" s="1"/>
  <c r="P564" i="1"/>
  <c r="V564" i="1" a="1"/>
  <c r="V564" i="1" s="1"/>
  <c r="P477" i="1"/>
  <c r="V477" i="1" a="1"/>
  <c r="V477" i="1" s="1"/>
  <c r="P741" i="1"/>
  <c r="V741" i="1" a="1"/>
  <c r="V741" i="1" s="1"/>
  <c r="P567" i="1"/>
  <c r="V567" i="1" a="1"/>
  <c r="V567" i="1" s="1"/>
  <c r="X131" i="1"/>
  <c r="W131" i="1"/>
  <c r="V325" i="1" a="1"/>
  <c r="V325" i="1" s="1"/>
  <c r="P325" i="1"/>
  <c r="P250" i="1"/>
  <c r="V250" i="1" a="1"/>
  <c r="V250" i="1" s="1"/>
  <c r="P316" i="1"/>
  <c r="V316" i="1" a="1"/>
  <c r="V316" i="1" s="1"/>
  <c r="W402" i="1"/>
  <c r="X402" i="1"/>
  <c r="P213" i="1"/>
  <c r="V213" i="1" a="1"/>
  <c r="V213" i="1" s="1"/>
  <c r="P590" i="1"/>
  <c r="V590" i="1" a="1"/>
  <c r="V590" i="1" s="1"/>
  <c r="P536" i="1"/>
  <c r="V536" i="1" a="1"/>
  <c r="V536" i="1" s="1"/>
  <c r="P224" i="1"/>
  <c r="V224" i="1" a="1"/>
  <c r="V224" i="1" s="1"/>
  <c r="P657" i="1"/>
  <c r="V657" i="1" a="1"/>
  <c r="V657" i="1" s="1"/>
  <c r="P373" i="1"/>
  <c r="V373" i="1" a="1"/>
  <c r="V373" i="1" s="1"/>
  <c r="P747" i="1"/>
  <c r="V747" i="1" a="1"/>
  <c r="V747" i="1" s="1"/>
  <c r="P620" i="1"/>
  <c r="V620" i="1" a="1"/>
  <c r="V620" i="1" s="1"/>
  <c r="P275" i="1"/>
  <c r="V275" i="1" a="1"/>
  <c r="V275" i="1" s="1"/>
  <c r="X50" i="1"/>
  <c r="W50" i="1"/>
  <c r="P385" i="1"/>
  <c r="V385" i="1" a="1"/>
  <c r="V385" i="1" s="1"/>
  <c r="P649" i="1"/>
  <c r="V649" i="1" a="1"/>
  <c r="V649" i="1" s="1"/>
  <c r="V298" i="1" a="1"/>
  <c r="V298" i="1" s="1"/>
  <c r="P298" i="1"/>
  <c r="P484" i="1"/>
  <c r="V484" i="1" a="1"/>
  <c r="V484" i="1" s="1"/>
  <c r="W507" i="1"/>
  <c r="X507" i="1"/>
  <c r="P313" i="1"/>
  <c r="V313" i="1" a="1"/>
  <c r="V313" i="1" s="1"/>
  <c r="P499" i="1"/>
  <c r="V499" i="1" a="1"/>
  <c r="V499" i="1" s="1"/>
  <c r="P763" i="1"/>
  <c r="V763" i="1" a="1"/>
  <c r="V763" i="1" s="1"/>
  <c r="P641" i="1"/>
  <c r="V641" i="1" a="1"/>
  <c r="V641" i="1" s="1"/>
  <c r="P421" i="1"/>
  <c r="V421" i="1" a="1"/>
  <c r="V421" i="1" s="1"/>
  <c r="P347" i="1"/>
  <c r="V347" i="1" a="1"/>
  <c r="V347" i="1" s="1"/>
  <c r="P614" i="1"/>
  <c r="V614" i="1" a="1"/>
  <c r="V614" i="1" s="1"/>
  <c r="P361" i="1"/>
  <c r="V361" i="1" a="1"/>
  <c r="V361" i="1" s="1"/>
  <c r="P296" i="1"/>
  <c r="V296" i="1" a="1"/>
  <c r="V296" i="1" s="1"/>
  <c r="P508" i="1"/>
  <c r="V508" i="1" a="1"/>
  <c r="V508" i="1" s="1"/>
  <c r="X491" i="1"/>
  <c r="W491" i="1"/>
  <c r="P371" i="1"/>
  <c r="V371" i="1" a="1"/>
  <c r="V371" i="1" s="1"/>
  <c r="W248" i="1"/>
  <c r="X248" i="1"/>
  <c r="P716" i="1"/>
  <c r="V716" i="1" a="1"/>
  <c r="V716" i="1" s="1"/>
  <c r="P342" i="1"/>
  <c r="V342" i="1" a="1"/>
  <c r="V342" i="1" s="1"/>
  <c r="P519" i="1"/>
  <c r="V519" i="1" a="1"/>
  <c r="V519" i="1" s="1"/>
  <c r="P685" i="1"/>
  <c r="V685" i="1" a="1"/>
  <c r="V685" i="1" s="1"/>
  <c r="V506" i="1" a="1"/>
  <c r="V506" i="1" s="1"/>
  <c r="P506" i="1"/>
  <c r="P555" i="1"/>
  <c r="V555" i="1" a="1"/>
  <c r="V555" i="1" s="1"/>
  <c r="P344" i="1"/>
  <c r="V344" i="1" a="1"/>
  <c r="V344" i="1" s="1"/>
  <c r="P586" i="1"/>
  <c r="V586" i="1" a="1"/>
  <c r="V586" i="1" s="1"/>
  <c r="P707" i="1"/>
  <c r="V707" i="1" a="1"/>
  <c r="V707" i="1" s="1"/>
  <c r="P589" i="1"/>
  <c r="V589" i="1" a="1"/>
  <c r="V589" i="1" s="1"/>
  <c r="P612" i="1"/>
  <c r="V612" i="1" a="1"/>
  <c r="V612" i="1" s="1"/>
  <c r="P580" i="1"/>
  <c r="V580" i="1" a="1"/>
  <c r="V580" i="1" s="1"/>
  <c r="P235" i="1"/>
  <c r="V235" i="1" a="1"/>
  <c r="V235" i="1" s="1"/>
  <c r="P393" i="1"/>
  <c r="V393" i="1" a="1"/>
  <c r="V393" i="1" s="1"/>
  <c r="P439" i="1"/>
  <c r="V439" i="1" a="1"/>
  <c r="V439" i="1" s="1"/>
  <c r="P769" i="1"/>
  <c r="V769" i="1" a="1"/>
  <c r="V769" i="1" s="1"/>
  <c r="P400" i="1"/>
  <c r="V400" i="1" a="1"/>
  <c r="V400" i="1" s="1"/>
  <c r="P642" i="1"/>
  <c r="V642" i="1" a="1"/>
  <c r="V642" i="1" s="1"/>
  <c r="P297" i="1"/>
  <c r="V297" i="1" a="1"/>
  <c r="V297" i="1" s="1"/>
  <c r="V181" i="1" a="1"/>
  <c r="V181" i="1" s="1"/>
  <c r="P181" i="1"/>
  <c r="V407" i="1" a="1"/>
  <c r="V407" i="1" s="1"/>
  <c r="P407" i="1"/>
  <c r="P671" i="1"/>
  <c r="V671" i="1" a="1"/>
  <c r="V671" i="1" s="1"/>
  <c r="P760" i="1"/>
  <c r="V760" i="1" a="1"/>
  <c r="V760" i="1" s="1"/>
  <c r="W117" i="1"/>
  <c r="W96" i="1"/>
  <c r="P465" i="1"/>
  <c r="V465" i="1" a="1"/>
  <c r="V465" i="1" s="1"/>
  <c r="V748" i="1" a="1"/>
  <c r="V748" i="1" s="1"/>
  <c r="P748" i="1"/>
  <c r="P333" i="1"/>
  <c r="V333" i="1" a="1"/>
  <c r="V333" i="1" s="1"/>
  <c r="P521" i="1"/>
  <c r="V521" i="1" a="1"/>
  <c r="V521" i="1" s="1"/>
  <c r="P369" i="1"/>
  <c r="V369" i="1" a="1"/>
  <c r="V369" i="1" s="1"/>
  <c r="P372" i="1"/>
  <c r="V372" i="1" a="1"/>
  <c r="V372" i="1" s="1"/>
  <c r="P515" i="1"/>
  <c r="V515" i="1" a="1"/>
  <c r="V515" i="1" s="1"/>
  <c r="P656" i="1"/>
  <c r="V656" i="1" a="1"/>
  <c r="V656" i="1" s="1"/>
  <c r="V552" i="1" a="1"/>
  <c r="V552" i="1" s="1"/>
  <c r="P552" i="1"/>
  <c r="P602" i="1"/>
  <c r="V602" i="1" a="1"/>
  <c r="V602" i="1" s="1"/>
  <c r="X89" i="1"/>
  <c r="W89" i="1"/>
  <c r="P723" i="1"/>
  <c r="V723" i="1" a="1"/>
  <c r="V723" i="1" s="1"/>
  <c r="P422" i="1"/>
  <c r="V422" i="1" a="1"/>
  <c r="V422" i="1" s="1"/>
  <c r="X34" i="1"/>
  <c r="W34" i="1"/>
  <c r="X585" i="1"/>
  <c r="W585" i="1"/>
  <c r="W118" i="1"/>
  <c r="P528" i="1"/>
  <c r="V528" i="1" a="1"/>
  <c r="V528" i="1" s="1"/>
  <c r="P770" i="1"/>
  <c r="V770" i="1" a="1"/>
  <c r="V770" i="1" s="1"/>
  <c r="P303" i="1"/>
  <c r="V303" i="1" a="1"/>
  <c r="V303" i="1" s="1"/>
  <c r="P335" i="1"/>
  <c r="V335" i="1" a="1"/>
  <c r="V335" i="1" s="1"/>
  <c r="P577" i="1"/>
  <c r="V577" i="1" a="1"/>
  <c r="V577" i="1" s="1"/>
  <c r="V366" i="1" a="1"/>
  <c r="V366" i="1" s="1"/>
  <c r="P366" i="1"/>
  <c r="P608" i="1"/>
  <c r="V608" i="1" a="1"/>
  <c r="V608" i="1" s="1"/>
  <c r="X55" i="1"/>
  <c r="W55" i="1"/>
  <c r="P611" i="1"/>
  <c r="V611" i="1" a="1"/>
  <c r="V611" i="1" s="1"/>
  <c r="P636" i="1"/>
  <c r="V636" i="1" a="1"/>
  <c r="V636" i="1" s="1"/>
  <c r="P140" i="1"/>
  <c r="V140" i="1" a="1"/>
  <c r="V140" i="1" s="1"/>
  <c r="P318" i="1"/>
  <c r="V318" i="1" a="1"/>
  <c r="V318" i="1" s="1"/>
  <c r="V100" i="1" a="1"/>
  <c r="V100" i="1" s="1"/>
  <c r="P100" i="1"/>
  <c r="W179" i="1"/>
  <c r="P678" i="1"/>
  <c r="V678" i="1" a="1"/>
  <c r="V678" i="1" s="1"/>
  <c r="W215" i="1"/>
  <c r="X215" i="1"/>
  <c r="W490" i="1"/>
  <c r="X490" i="1"/>
  <c r="V483" i="1" a="1"/>
  <c r="V483" i="1" s="1"/>
  <c r="P483" i="1"/>
  <c r="P664" i="1"/>
  <c r="V664" i="1" a="1"/>
  <c r="V664" i="1" s="1"/>
  <c r="P319" i="1"/>
  <c r="V319" i="1" a="1"/>
  <c r="V319" i="1" s="1"/>
  <c r="X648" i="1"/>
  <c r="W648" i="1"/>
  <c r="V429" i="1" a="1"/>
  <c r="V429" i="1" s="1"/>
  <c r="P429" i="1"/>
  <c r="P715" i="1"/>
  <c r="V715" i="1" a="1"/>
  <c r="V715" i="1" s="1"/>
  <c r="P386" i="1"/>
  <c r="V386" i="1" a="1"/>
  <c r="V386" i="1" s="1"/>
  <c r="W688" i="1"/>
  <c r="P541" i="1"/>
  <c r="V541" i="1" a="1"/>
  <c r="V541" i="1" s="1"/>
  <c r="P773" i="1"/>
  <c r="V773" i="1" a="1"/>
  <c r="V773" i="1" s="1"/>
  <c r="P631" i="1"/>
  <c r="V631" i="1" a="1"/>
  <c r="V631" i="1" s="1"/>
  <c r="P543" i="1"/>
  <c r="V543" i="1" a="1"/>
  <c r="V543" i="1" s="1"/>
  <c r="P168" i="1"/>
  <c r="V168" i="1" a="1"/>
  <c r="V168" i="1" s="1"/>
  <c r="P391" i="1"/>
  <c r="V391" i="1" a="1"/>
  <c r="V391" i="1" s="1"/>
  <c r="P658" i="1"/>
  <c r="V658" i="1" a="1"/>
  <c r="V658" i="1" s="1"/>
  <c r="X618" i="1"/>
  <c r="W618" i="1"/>
  <c r="P151" i="1"/>
  <c r="V151" i="1" a="1"/>
  <c r="V151" i="1" s="1"/>
  <c r="P218" i="1"/>
  <c r="V218" i="1" a="1"/>
  <c r="V218" i="1" s="1"/>
  <c r="P722" i="1"/>
  <c r="V722" i="1" a="1"/>
  <c r="V722" i="1" s="1"/>
  <c r="P624" i="1"/>
  <c r="V624" i="1" a="1"/>
  <c r="V624" i="1" s="1"/>
  <c r="X199" i="1"/>
  <c r="W199" i="1"/>
  <c r="P415" i="1"/>
  <c r="V415" i="1" a="1"/>
  <c r="V415" i="1" s="1"/>
  <c r="V745" i="1" a="1"/>
  <c r="V745" i="1" s="1"/>
  <c r="P745" i="1"/>
  <c r="V444" i="1" a="1"/>
  <c r="V444" i="1" s="1"/>
  <c r="P444" i="1"/>
  <c r="P686" i="1"/>
  <c r="V686" i="1" a="1"/>
  <c r="V686" i="1" s="1"/>
  <c r="V308" i="1" a="1"/>
  <c r="V308" i="1" s="1"/>
  <c r="P308" i="1"/>
  <c r="W398" i="1"/>
  <c r="V377" i="1" a="1"/>
  <c r="V377" i="1" s="1"/>
  <c r="P377" i="1"/>
  <c r="P328" i="1"/>
  <c r="V328" i="1" a="1"/>
  <c r="V328" i="1" s="1"/>
  <c r="P550" i="1"/>
  <c r="V550" i="1" a="1"/>
  <c r="V550" i="1" s="1"/>
  <c r="X615" i="1"/>
  <c r="W615" i="1"/>
  <c r="P357" i="1"/>
  <c r="V357" i="1" a="1"/>
  <c r="V357" i="1" s="1"/>
  <c r="P599" i="1"/>
  <c r="V599" i="1" a="1"/>
  <c r="V599" i="1" s="1"/>
  <c r="P203" i="1"/>
  <c r="V203" i="1" a="1"/>
  <c r="V203" i="1" s="1"/>
  <c r="P388" i="1"/>
  <c r="V388" i="1" a="1"/>
  <c r="V388" i="1" s="1"/>
  <c r="P630" i="1"/>
  <c r="V630" i="1" a="1"/>
  <c r="V630" i="1" s="1"/>
  <c r="P301" i="1"/>
  <c r="V301" i="1" a="1"/>
  <c r="V301" i="1" s="1"/>
  <c r="W143" i="1"/>
  <c r="X143" i="1"/>
  <c r="P633" i="1"/>
  <c r="V633" i="1" a="1"/>
  <c r="V633" i="1" s="1"/>
  <c r="P394" i="1"/>
  <c r="V394" i="1" a="1"/>
  <c r="V394" i="1" s="1"/>
  <c r="P210" i="1"/>
  <c r="V210" i="1" a="1"/>
  <c r="V210" i="1" s="1"/>
  <c r="W579" i="1"/>
  <c r="P225" i="1"/>
  <c r="V225" i="1" a="1"/>
  <c r="V225" i="1" s="1"/>
  <c r="P565" i="1"/>
  <c r="V565" i="1" a="1"/>
  <c r="V565" i="1" s="1"/>
  <c r="V413" i="1" a="1"/>
  <c r="V413" i="1" s="1"/>
  <c r="P413" i="1"/>
  <c r="W680" i="1"/>
  <c r="X680" i="1"/>
  <c r="P162" i="1"/>
  <c r="V162" i="1" a="1"/>
  <c r="V162" i="1" s="1"/>
  <c r="P189" i="1"/>
  <c r="V189" i="1" a="1"/>
  <c r="V189" i="1" s="1"/>
  <c r="P646" i="1"/>
  <c r="V646" i="1" a="1"/>
  <c r="V646" i="1" s="1"/>
  <c r="W478" i="1"/>
  <c r="X478" i="1"/>
  <c r="W135" i="1"/>
  <c r="X135" i="1"/>
  <c r="V737" i="1" a="1"/>
  <c r="V737" i="1" s="1"/>
  <c r="P737" i="1"/>
  <c r="W711" i="1"/>
  <c r="P430" i="1"/>
  <c r="V430" i="1" a="1"/>
  <c r="V430" i="1" s="1"/>
  <c r="P563" i="1"/>
  <c r="V563" i="1" a="1"/>
  <c r="V563" i="1" s="1"/>
  <c r="P190" i="1"/>
  <c r="V190" i="1" a="1"/>
  <c r="V190" i="1" s="1"/>
  <c r="P184" i="1"/>
  <c r="V184" i="1" a="1"/>
  <c r="V184" i="1" s="1"/>
  <c r="P260" i="1"/>
  <c r="V260" i="1" a="1"/>
  <c r="V260" i="1" s="1"/>
  <c r="P304" i="1"/>
  <c r="V304" i="1" a="1"/>
  <c r="V304" i="1" s="1"/>
  <c r="P406" i="1"/>
  <c r="V406" i="1" a="1"/>
  <c r="V406" i="1" s="1"/>
  <c r="P144" i="1"/>
  <c r="V144" i="1" a="1"/>
  <c r="V144" i="1" s="1"/>
  <c r="P640" i="1"/>
  <c r="V640" i="1" a="1"/>
  <c r="V640" i="1" s="1"/>
  <c r="W40" i="1"/>
  <c r="X40" i="1"/>
  <c r="P505" i="1"/>
  <c r="V505" i="1" a="1"/>
  <c r="V505" i="1" s="1"/>
  <c r="W273" i="1"/>
  <c r="X273" i="1"/>
  <c r="P451" i="1"/>
  <c r="V451" i="1" a="1"/>
  <c r="V451" i="1" s="1"/>
  <c r="P343" i="1"/>
  <c r="V343" i="1" a="1"/>
  <c r="V343" i="1" s="1"/>
  <c r="P607" i="1"/>
  <c r="V607" i="1" a="1"/>
  <c r="V607" i="1" s="1"/>
  <c r="W623" i="1"/>
  <c r="V487" i="1" a="1"/>
  <c r="V487" i="1" s="1"/>
  <c r="P487" i="1"/>
  <c r="P350" i="1"/>
  <c r="V350" i="1" a="1"/>
  <c r="V350" i="1" s="1"/>
  <c r="X736" i="1"/>
  <c r="W736" i="1"/>
  <c r="P572" i="1"/>
  <c r="V572" i="1" a="1"/>
  <c r="V572" i="1" s="1"/>
  <c r="V379" i="1" a="1"/>
  <c r="V379" i="1" s="1"/>
  <c r="P379" i="1"/>
  <c r="P621" i="1"/>
  <c r="V621" i="1" a="1"/>
  <c r="V621" i="1" s="1"/>
  <c r="V341" i="1" a="1"/>
  <c r="V341" i="1" s="1"/>
  <c r="P341" i="1"/>
  <c r="V410" i="1" a="1"/>
  <c r="V410" i="1" s="1"/>
  <c r="P410" i="1"/>
  <c r="P652" i="1"/>
  <c r="V652" i="1" a="1"/>
  <c r="V652" i="1" s="1"/>
  <c r="P323" i="1"/>
  <c r="V323" i="1" a="1"/>
  <c r="V323" i="1" s="1"/>
  <c r="P655" i="1"/>
  <c r="V655" i="1" a="1"/>
  <c r="V655" i="1" s="1"/>
  <c r="P206" i="1"/>
  <c r="V206" i="1" a="1"/>
  <c r="V206" i="1" s="1"/>
  <c r="P239" i="1"/>
  <c r="V239" i="1" a="1"/>
  <c r="V239" i="1" s="1"/>
  <c r="P326" i="1"/>
  <c r="V326" i="1" a="1"/>
  <c r="V326" i="1" s="1"/>
  <c r="V690" i="1" a="1"/>
  <c r="V690" i="1" s="1"/>
  <c r="P690" i="1"/>
  <c r="X764" i="1"/>
  <c r="W764" i="1"/>
  <c r="P329" i="1"/>
  <c r="V329" i="1" a="1"/>
  <c r="V329" i="1" s="1"/>
  <c r="V466" i="1" a="1"/>
  <c r="V466" i="1" s="1"/>
  <c r="P466" i="1"/>
  <c r="P708" i="1"/>
  <c r="V708" i="1" a="1"/>
  <c r="V708" i="1" s="1"/>
  <c r="P473" i="1"/>
  <c r="V473" i="1" a="1"/>
  <c r="V473" i="1" s="1"/>
  <c r="P364" i="1"/>
  <c r="V364" i="1" a="1"/>
  <c r="V364" i="1" s="1"/>
  <c r="V474" i="1" a="1"/>
  <c r="V474" i="1" s="1"/>
  <c r="P474" i="1"/>
  <c r="W689" i="1"/>
  <c r="P575" i="1"/>
  <c r="V575" i="1" a="1"/>
  <c r="V575" i="1" s="1"/>
  <c r="W121" i="1"/>
  <c r="X129" i="1"/>
  <c r="W129" i="1"/>
  <c r="V345" i="1" a="1"/>
  <c r="V345" i="1" s="1"/>
  <c r="P345" i="1"/>
  <c r="V212" i="1" a="1"/>
  <c r="V212" i="1" s="1"/>
  <c r="P212" i="1"/>
  <c r="P435" i="1"/>
  <c r="V435" i="1" a="1"/>
  <c r="V435" i="1" s="1"/>
  <c r="P677" i="1"/>
  <c r="V677" i="1" a="1"/>
  <c r="V677" i="1" s="1"/>
  <c r="P136" i="1"/>
  <c r="V136" i="1" a="1"/>
  <c r="V136" i="1" s="1"/>
  <c r="P516" i="1"/>
  <c r="V516" i="1" a="1"/>
  <c r="V516" i="1" s="1"/>
  <c r="P596" i="1"/>
  <c r="V596" i="1" a="1"/>
  <c r="V596" i="1" s="1"/>
  <c r="P712" i="1"/>
  <c r="V712" i="1" a="1"/>
  <c r="V712" i="1" s="1"/>
  <c r="X749" i="1"/>
  <c r="W749" i="1"/>
  <c r="W459" i="1"/>
  <c r="X459" i="1"/>
  <c r="P767" i="1"/>
  <c r="V767" i="1" a="1"/>
  <c r="V767" i="1" s="1"/>
  <c r="V320" i="1" a="1"/>
  <c r="V320" i="1" s="1"/>
  <c r="P320" i="1"/>
  <c r="P416" i="1"/>
  <c r="V416" i="1" a="1"/>
  <c r="V416" i="1" s="1"/>
  <c r="V59" i="1" a="1"/>
  <c r="V59" i="1" s="1"/>
  <c r="P59" i="1"/>
  <c r="P261" i="1"/>
  <c r="V261" i="1" a="1"/>
  <c r="V261" i="1" s="1"/>
  <c r="P263" i="1"/>
  <c r="V263" i="1" a="1"/>
  <c r="V263" i="1" s="1"/>
  <c r="P472" i="1"/>
  <c r="V472" i="1" a="1"/>
  <c r="V472" i="1" s="1"/>
  <c r="P176" i="1"/>
  <c r="V176" i="1" a="1"/>
  <c r="V176" i="1" s="1"/>
  <c r="P267" i="1"/>
  <c r="V267" i="1" a="1"/>
  <c r="V267" i="1" s="1"/>
  <c r="P481" i="1"/>
  <c r="V481" i="1" a="1"/>
  <c r="V481" i="1" s="1"/>
  <c r="X47" i="1"/>
  <c r="W47" i="1"/>
  <c r="V527" i="1" a="1"/>
  <c r="V527" i="1" s="1"/>
  <c r="P527" i="1"/>
  <c r="W691" i="1"/>
  <c r="P488" i="1"/>
  <c r="V488" i="1" a="1"/>
  <c r="V488" i="1" s="1"/>
  <c r="P569" i="1"/>
  <c r="V569" i="1" a="1"/>
  <c r="V569" i="1" s="1"/>
  <c r="P299" i="1"/>
  <c r="V299" i="1" a="1"/>
  <c r="V299" i="1" s="1"/>
  <c r="X661" i="1"/>
  <c r="W661" i="1"/>
  <c r="P759" i="1"/>
  <c r="V759" i="1" a="1"/>
  <c r="V759" i="1" s="1"/>
  <c r="P365" i="1"/>
  <c r="V365" i="1" a="1"/>
  <c r="V365" i="1" s="1"/>
  <c r="P629" i="1"/>
  <c r="V629" i="1" a="1"/>
  <c r="V629" i="1" s="1"/>
  <c r="W338" i="1"/>
  <c r="P594" i="1"/>
  <c r="V594" i="1" a="1"/>
  <c r="V594" i="1" s="1"/>
  <c r="W524" i="1"/>
  <c r="X524" i="1"/>
  <c r="P401" i="1"/>
  <c r="V401" i="1" a="1"/>
  <c r="V401" i="1" s="1"/>
  <c r="P643" i="1"/>
  <c r="V643" i="1" a="1"/>
  <c r="V643" i="1" s="1"/>
  <c r="P432" i="1"/>
  <c r="V432" i="1" a="1"/>
  <c r="V432" i="1" s="1"/>
  <c r="P674" i="1"/>
  <c r="V674" i="1" a="1"/>
  <c r="V674" i="1" s="1"/>
  <c r="X587" i="1"/>
  <c r="W587" i="1"/>
  <c r="P438" i="1"/>
  <c r="V438" i="1" a="1"/>
  <c r="V438" i="1" s="1"/>
  <c r="P702" i="1"/>
  <c r="V702" i="1" a="1"/>
  <c r="V702" i="1" s="1"/>
  <c r="V44" i="1" a="1"/>
  <c r="V44" i="1" s="1"/>
  <c r="P44" i="1"/>
  <c r="P494" i="1"/>
  <c r="V494" i="1" a="1"/>
  <c r="V494" i="1" s="1"/>
  <c r="P348" i="1"/>
  <c r="V348" i="1" a="1"/>
  <c r="V348" i="1" s="1"/>
  <c r="P684" i="1"/>
  <c r="V684" i="1" a="1"/>
  <c r="V684" i="1" s="1"/>
  <c r="V734" i="1" a="1"/>
  <c r="V734" i="1" s="1"/>
  <c r="P734" i="1"/>
  <c r="P351" i="1"/>
  <c r="V351" i="1" a="1"/>
  <c r="V351" i="1" s="1"/>
  <c r="P246" i="1"/>
  <c r="V246" i="1" a="1"/>
  <c r="V246" i="1" s="1"/>
  <c r="V549" i="1" a="1"/>
  <c r="V549" i="1" s="1"/>
  <c r="P549" i="1"/>
  <c r="W735" i="1"/>
  <c r="P730" i="1"/>
  <c r="V730" i="1" a="1"/>
  <c r="V730" i="1" s="1"/>
  <c r="P452" i="1"/>
  <c r="V452" i="1" a="1"/>
  <c r="V452" i="1" s="1"/>
  <c r="P518" i="1"/>
  <c r="V518" i="1" a="1"/>
  <c r="V518" i="1" s="1"/>
  <c r="P597" i="1"/>
  <c r="V597" i="1" a="1"/>
  <c r="V597" i="1" s="1"/>
  <c r="X265" i="1"/>
  <c r="W265" i="1"/>
  <c r="P460" i="1"/>
  <c r="V460" i="1" a="1"/>
  <c r="V460" i="1" s="1"/>
  <c r="P197" i="1"/>
  <c r="V197" i="1" a="1"/>
  <c r="V197" i="1" s="1"/>
  <c r="P706" i="1"/>
  <c r="V706" i="1" a="1"/>
  <c r="V706" i="1" s="1"/>
  <c r="X167" i="1"/>
  <c r="W167" i="1"/>
  <c r="W103" i="1"/>
  <c r="X103" i="1"/>
  <c r="P503" i="1"/>
  <c r="V503" i="1" a="1"/>
  <c r="V503" i="1" s="1"/>
  <c r="W714" i="1"/>
  <c r="X714" i="1"/>
  <c r="P752" i="1"/>
  <c r="V752" i="1" a="1"/>
  <c r="V752" i="1" s="1"/>
  <c r="W72" i="1"/>
  <c r="X72" i="1"/>
  <c r="P306" i="1"/>
  <c r="V306" i="1" a="1"/>
  <c r="V306" i="1" s="1"/>
  <c r="W111" i="1"/>
  <c r="X200" i="1"/>
  <c r="W200" i="1"/>
  <c r="P495" i="1"/>
  <c r="V495" i="1" a="1"/>
  <c r="V495" i="1" s="1"/>
  <c r="V651" i="1" a="1"/>
  <c r="V651" i="1" s="1"/>
  <c r="P651" i="1"/>
  <c r="P232" i="1"/>
  <c r="V232" i="1" a="1"/>
  <c r="V232" i="1" s="1"/>
  <c r="P374" i="1"/>
  <c r="V374" i="1" a="1"/>
  <c r="V374" i="1" s="1"/>
  <c r="P504" i="1"/>
  <c r="V504" i="1" a="1"/>
  <c r="V504" i="1" s="1"/>
  <c r="P423" i="1"/>
  <c r="V423" i="1" a="1"/>
  <c r="V423" i="1" s="1"/>
  <c r="P665" i="1"/>
  <c r="V665" i="1" a="1"/>
  <c r="V665" i="1" s="1"/>
  <c r="P454" i="1"/>
  <c r="V454" i="1" a="1"/>
  <c r="V454" i="1" s="1"/>
  <c r="P696" i="1"/>
  <c r="V696" i="1" a="1"/>
  <c r="V696" i="1" s="1"/>
  <c r="P367" i="1"/>
  <c r="V367" i="1" a="1"/>
  <c r="V367" i="1" s="1"/>
  <c r="V609" i="1" a="1"/>
  <c r="V609" i="1" s="1"/>
  <c r="P609" i="1"/>
  <c r="V457" i="1" a="1"/>
  <c r="V457" i="1" s="1"/>
  <c r="P457" i="1"/>
  <c r="P699" i="1"/>
  <c r="V699" i="1" a="1"/>
  <c r="V699" i="1" s="1"/>
  <c r="P724" i="1"/>
  <c r="V724" i="1" a="1"/>
  <c r="V724" i="1" s="1"/>
  <c r="P92" i="1"/>
  <c r="V92" i="1" a="1"/>
  <c r="V92" i="1" s="1"/>
  <c r="P285" i="1"/>
  <c r="V285" i="1" a="1"/>
  <c r="V285" i="1" s="1"/>
  <c r="P626" i="1"/>
  <c r="V626" i="1" a="1"/>
  <c r="V626" i="1" s="1"/>
  <c r="P370" i="1"/>
  <c r="V370" i="1" a="1"/>
  <c r="V370" i="1" s="1"/>
  <c r="P756" i="1"/>
  <c r="V756" i="1" a="1"/>
  <c r="V756" i="1" s="1"/>
  <c r="W108" i="1"/>
  <c r="P268" i="1"/>
  <c r="V268" i="1" a="1"/>
  <c r="V268" i="1" s="1"/>
  <c r="P166" i="1"/>
  <c r="V166" i="1" a="1"/>
  <c r="V166" i="1" s="1"/>
  <c r="V525" i="1" a="1"/>
  <c r="V525" i="1" s="1"/>
  <c r="P525" i="1"/>
  <c r="P220" i="1"/>
  <c r="V220" i="1" a="1"/>
  <c r="V220" i="1" s="1"/>
  <c r="V510" i="1" a="1"/>
  <c r="V510" i="1" s="1"/>
  <c r="P510" i="1"/>
  <c r="P36" i="1"/>
  <c r="V36" i="1" a="1"/>
  <c r="V36" i="1" s="1"/>
  <c r="P311" i="1"/>
  <c r="V311" i="1" a="1"/>
  <c r="V311" i="1" s="1"/>
  <c r="W133" i="1"/>
  <c r="P517" i="1"/>
  <c r="V517" i="1" a="1"/>
  <c r="V517" i="1" s="1"/>
  <c r="P496" i="1"/>
  <c r="V496" i="1" a="1"/>
  <c r="V496" i="1" s="1"/>
  <c r="P562" i="1"/>
  <c r="V562" i="1" a="1"/>
  <c r="V562" i="1" s="1"/>
  <c r="P387" i="1"/>
  <c r="V387" i="1" a="1"/>
  <c r="V387" i="1" s="1"/>
  <c r="W448" i="1"/>
  <c r="P616" i="1"/>
  <c r="V616" i="1" a="1"/>
  <c r="V616" i="1" s="1"/>
  <c r="X717" i="1"/>
  <c r="W717" i="1"/>
  <c r="P479" i="1"/>
  <c r="V479" i="1" a="1"/>
  <c r="V479" i="1" s="1"/>
  <c r="P721" i="1"/>
  <c r="V721" i="1" a="1"/>
  <c r="V721" i="1" s="1"/>
  <c r="P482" i="1"/>
  <c r="V482" i="1" a="1"/>
  <c r="V482" i="1" s="1"/>
  <c r="P746" i="1"/>
  <c r="V746" i="1" a="1"/>
  <c r="V746" i="1" s="1"/>
  <c r="P228" i="1"/>
  <c r="V228" i="1" a="1"/>
  <c r="V228" i="1" s="1"/>
  <c r="X667" i="1"/>
  <c r="W667" i="1"/>
  <c r="P670" i="1"/>
  <c r="V670" i="1" a="1"/>
  <c r="V670" i="1" s="1"/>
  <c r="P414" i="1"/>
  <c r="V414" i="1" a="1"/>
  <c r="V414" i="1" s="1"/>
  <c r="P327" i="1"/>
  <c r="V327" i="1" a="1"/>
  <c r="V327" i="1" s="1"/>
  <c r="P728" i="1"/>
  <c r="V728" i="1" a="1"/>
  <c r="V728" i="1" s="1"/>
  <c r="V360" i="1" a="1"/>
  <c r="V360" i="1" s="1"/>
  <c r="P360" i="1"/>
  <c r="P571" i="1"/>
  <c r="V571" i="1" a="1"/>
  <c r="V571" i="1" s="1"/>
  <c r="V264" i="1" a="1"/>
  <c r="V264" i="1" s="1"/>
  <c r="P264" i="1"/>
  <c r="P532" i="1"/>
  <c r="V532" i="1" a="1"/>
  <c r="V532" i="1" s="1"/>
  <c r="W10" i="1"/>
  <c r="X10" i="1"/>
  <c r="P242" i="1"/>
  <c r="V242" i="1" a="1"/>
  <c r="V242" i="1" s="1"/>
  <c r="X331" i="1"/>
  <c r="W331" i="1"/>
  <c r="P606" i="1"/>
  <c r="V606" i="1" a="1"/>
  <c r="V606" i="1" s="1"/>
  <c r="P409" i="1"/>
  <c r="V409" i="1" a="1"/>
  <c r="V409" i="1" s="1"/>
  <c r="P673" i="1"/>
  <c r="V673" i="1" a="1"/>
  <c r="V673" i="1" s="1"/>
  <c r="P663" i="1"/>
  <c r="V663" i="1" a="1"/>
  <c r="V663" i="1" s="1"/>
  <c r="P396" i="1"/>
  <c r="V396" i="1" a="1"/>
  <c r="V396" i="1" s="1"/>
  <c r="P638" i="1"/>
  <c r="V638" i="1" a="1"/>
  <c r="V638" i="1" s="1"/>
  <c r="P445" i="1"/>
  <c r="V445" i="1" a="1"/>
  <c r="V445" i="1" s="1"/>
  <c r="P687" i="1"/>
  <c r="V687" i="1" a="1"/>
  <c r="V687" i="1" s="1"/>
  <c r="X67" i="1"/>
  <c r="W67" i="1"/>
  <c r="V476" i="1" a="1"/>
  <c r="V476" i="1" s="1"/>
  <c r="P476" i="1"/>
  <c r="P718" i="1"/>
  <c r="V718" i="1" a="1"/>
  <c r="V718" i="1" s="1"/>
  <c r="V389" i="1" a="1"/>
  <c r="V389" i="1" s="1"/>
  <c r="P389" i="1"/>
  <c r="P653" i="1"/>
  <c r="V653" i="1" a="1"/>
  <c r="V653" i="1" s="1"/>
  <c r="B158" i="14" a="1"/>
  <c r="B158" i="14" s="1"/>
  <c r="B153" i="14" a="1"/>
  <c r="B153" i="14" s="1"/>
  <c r="B198" i="14" a="1"/>
  <c r="B198" i="14" s="1"/>
  <c r="B204" i="14" a="1"/>
  <c r="B204" i="14" s="1"/>
  <c r="B182" i="14" a="1"/>
  <c r="B182" i="14" s="1"/>
  <c r="B203" i="14" a="1"/>
  <c r="B203" i="14" s="1"/>
  <c r="B186" i="14" a="1"/>
  <c r="B186" i="14" s="1"/>
  <c r="B164" i="14" a="1"/>
  <c r="B164" i="14" s="1"/>
  <c r="B215" i="14" a="1"/>
  <c r="B215" i="14" s="1"/>
  <c r="B214" i="14" a="1"/>
  <c r="B214" i="14" s="1"/>
  <c r="B191" i="14" a="1"/>
  <c r="B191" i="14" s="1"/>
  <c r="B212" i="14" a="1"/>
  <c r="B212" i="14" s="1"/>
  <c r="B213" i="14" a="1"/>
  <c r="B213" i="14" s="1"/>
  <c r="B210" i="14" a="1"/>
  <c r="B210" i="14" s="1"/>
  <c r="B188" i="14" a="1"/>
  <c r="B188" i="14" s="1"/>
  <c r="B211" i="14" a="1"/>
  <c r="B211" i="14" s="1"/>
  <c r="B187" i="14" a="1"/>
  <c r="B187" i="14" s="1"/>
  <c r="B165" i="14" a="1"/>
  <c r="B165" i="14" s="1"/>
  <c r="B216" i="14" a="1"/>
  <c r="B216" i="14" s="1"/>
  <c r="B172" i="14" a="1"/>
  <c r="B172" i="14" s="1"/>
  <c r="B173" i="14" a="1"/>
  <c r="B173" i="14" s="1"/>
  <c r="B169" i="14" a="1"/>
  <c r="B169" i="14" s="1"/>
  <c r="B166" i="14" a="1"/>
  <c r="B166" i="14" s="1"/>
  <c r="B184" i="14" a="1"/>
  <c r="B184" i="14" s="1"/>
  <c r="B205" i="14" a="1"/>
  <c r="B205" i="14" s="1"/>
  <c r="B161" i="14" a="1"/>
  <c r="B161" i="14" s="1"/>
  <c r="B160" i="14" a="1"/>
  <c r="B160" i="14" s="1"/>
  <c r="B208" i="14" a="1"/>
  <c r="B208" i="14" s="1"/>
  <c r="B206" i="14" a="1"/>
  <c r="B206" i="14" s="1"/>
  <c r="B181" i="14" a="1"/>
  <c r="B181" i="14" s="1"/>
  <c r="B159" i="14" a="1"/>
  <c r="B159" i="14" s="1"/>
  <c r="B178" i="14" a="1"/>
  <c r="B178" i="14" s="1"/>
  <c r="B221" i="14" a="1"/>
  <c r="B221" i="14" s="1"/>
  <c r="B199" i="14" a="1"/>
  <c r="B199" i="14" s="1"/>
  <c r="B219" i="14" a="1"/>
  <c r="B219" i="14" s="1"/>
  <c r="B197" i="14" a="1"/>
  <c r="B197" i="14" s="1"/>
  <c r="B175" i="14" a="1"/>
  <c r="B175" i="14" s="1"/>
  <c r="B176" i="14" a="1"/>
  <c r="B176" i="14" s="1"/>
  <c r="B218" i="14" a="1"/>
  <c r="B218" i="14" s="1"/>
  <c r="B196" i="14" a="1"/>
  <c r="B196" i="14" s="1"/>
  <c r="B174" i="14" a="1"/>
  <c r="B174" i="14" s="1"/>
  <c r="B193" i="14" a="1"/>
  <c r="B193" i="14" s="1"/>
  <c r="B223" i="14" a="1"/>
  <c r="B223" i="14" s="1"/>
  <c r="B201" i="14" a="1"/>
  <c r="B201" i="14" s="1"/>
  <c r="B179" i="14" a="1"/>
  <c r="B179" i="14" s="1"/>
  <c r="B157" i="14" a="1"/>
  <c r="B157" i="14" s="1"/>
  <c r="B170" i="14" a="1"/>
  <c r="B170" i="14" s="1"/>
  <c r="B189" i="14" a="1"/>
  <c r="B189" i="14" s="1"/>
  <c r="B167" i="14" a="1"/>
  <c r="B167" i="14" s="1"/>
  <c r="B185" i="14" a="1"/>
  <c r="B185" i="14" s="1"/>
  <c r="B163" i="14" a="1"/>
  <c r="B163" i="14" s="1"/>
  <c r="B156" i="14" a="1"/>
  <c r="B156" i="14" s="1"/>
  <c r="B224" i="14" a="1"/>
  <c r="B224" i="14" s="1"/>
  <c r="B177" i="14" a="1"/>
  <c r="B177" i="14" s="1"/>
  <c r="B155" i="14" a="1"/>
  <c r="B155" i="14" s="1"/>
  <c r="B168" i="14" a="1"/>
  <c r="B168" i="14" s="1"/>
  <c r="B209" i="14" a="1"/>
  <c r="B209" i="14" s="1"/>
  <c r="B192" i="14" a="1"/>
  <c r="B192" i="14" s="1"/>
  <c r="B207" i="14" a="1"/>
  <c r="B207" i="14" s="1"/>
  <c r="B162" i="14" a="1"/>
  <c r="B162" i="14" s="1"/>
  <c r="B154" i="14" a="1"/>
  <c r="B154" i="14" s="1"/>
  <c r="B183" i="14" a="1"/>
  <c r="B183" i="14" s="1"/>
  <c r="B200" i="14" a="1"/>
  <c r="B200" i="14" s="1"/>
  <c r="B195" i="14" a="1"/>
  <c r="B195" i="14" s="1"/>
  <c r="B194" i="14" a="1"/>
  <c r="B194" i="14" s="1"/>
  <c r="B171" i="14" a="1"/>
  <c r="B171" i="14" s="1"/>
  <c r="G152" i="14"/>
  <c r="F152" i="14"/>
  <c r="E152" i="14"/>
  <c r="D152" i="14"/>
  <c r="C152" i="14"/>
  <c r="B152" i="14" s="1" a="1"/>
  <c r="B152" i="14" s="1"/>
  <c r="A152" i="14"/>
  <c r="G151" i="14"/>
  <c r="F151" i="14"/>
  <c r="E151" i="14"/>
  <c r="D151" i="14"/>
  <c r="C151" i="14"/>
  <c r="B151" i="14" s="1" a="1"/>
  <c r="B151" i="14" s="1"/>
  <c r="A151" i="14"/>
  <c r="G150" i="14"/>
  <c r="F150" i="14"/>
  <c r="E150" i="14"/>
  <c r="D150" i="14"/>
  <c r="C150" i="14"/>
  <c r="B150" i="14" s="1" a="1"/>
  <c r="B150" i="14" s="1"/>
  <c r="A150" i="14"/>
  <c r="G149" i="14"/>
  <c r="F149" i="14"/>
  <c r="E149" i="14"/>
  <c r="D149" i="14"/>
  <c r="C149" i="14"/>
  <c r="B149" i="14" s="1" a="1"/>
  <c r="B149" i="14" s="1"/>
  <c r="A149" i="14"/>
  <c r="G148" i="14"/>
  <c r="F148" i="14"/>
  <c r="E148" i="14"/>
  <c r="D148" i="14"/>
  <c r="C148" i="14"/>
  <c r="B148" i="14" s="1" a="1"/>
  <c r="B148" i="14" s="1"/>
  <c r="A148" i="14"/>
  <c r="G147" i="14"/>
  <c r="F147" i="14"/>
  <c r="E147" i="14"/>
  <c r="D147" i="14"/>
  <c r="C147" i="14"/>
  <c r="B147" i="14" s="1" a="1"/>
  <c r="B147" i="14" s="1"/>
  <c r="A147" i="14"/>
  <c r="G146" i="14"/>
  <c r="F146" i="14"/>
  <c r="E146" i="14"/>
  <c r="D146" i="14"/>
  <c r="C146" i="14"/>
  <c r="B146" i="14" s="1" a="1"/>
  <c r="B146" i="14" s="1"/>
  <c r="A146" i="14"/>
  <c r="G145" i="14"/>
  <c r="F145" i="14"/>
  <c r="E145" i="14"/>
  <c r="D145" i="14"/>
  <c r="C145" i="14"/>
  <c r="B145" i="14" s="1" a="1"/>
  <c r="B145" i="14" s="1"/>
  <c r="A145" i="14"/>
  <c r="G144" i="14"/>
  <c r="F144" i="14"/>
  <c r="E144" i="14"/>
  <c r="D144" i="14"/>
  <c r="C144" i="14"/>
  <c r="B144" i="14" s="1" a="1"/>
  <c r="B144" i="14" s="1"/>
  <c r="A144" i="14"/>
  <c r="G143" i="14"/>
  <c r="F143" i="14"/>
  <c r="E143" i="14"/>
  <c r="D143" i="14"/>
  <c r="C143" i="14"/>
  <c r="B143" i="14" s="1" a="1"/>
  <c r="B143" i="14" s="1"/>
  <c r="A143" i="14"/>
  <c r="G142" i="14"/>
  <c r="F142" i="14"/>
  <c r="E142" i="14"/>
  <c r="D142" i="14"/>
  <c r="C142" i="14"/>
  <c r="B142" i="14" s="1" a="1"/>
  <c r="B142" i="14" s="1"/>
  <c r="A142" i="14"/>
  <c r="G141" i="14"/>
  <c r="F141" i="14"/>
  <c r="E141" i="14"/>
  <c r="D141" i="14"/>
  <c r="C141" i="14"/>
  <c r="B141" i="14" s="1" a="1"/>
  <c r="B141" i="14" s="1"/>
  <c r="A141" i="14"/>
  <c r="G140" i="14"/>
  <c r="F140" i="14"/>
  <c r="E140" i="14"/>
  <c r="D140" i="14"/>
  <c r="C140" i="14"/>
  <c r="B140" i="14" s="1" a="1"/>
  <c r="B140" i="14" s="1"/>
  <c r="A140" i="14"/>
  <c r="G139" i="14"/>
  <c r="F139" i="14"/>
  <c r="E139" i="14"/>
  <c r="D139" i="14"/>
  <c r="C139" i="14"/>
  <c r="B139" i="14" s="1" a="1"/>
  <c r="B139" i="14" s="1"/>
  <c r="A139" i="14"/>
  <c r="G138" i="14"/>
  <c r="F138" i="14"/>
  <c r="E138" i="14"/>
  <c r="D138" i="14"/>
  <c r="C138" i="14"/>
  <c r="B138" i="14" s="1" a="1"/>
  <c r="B138" i="14" s="1"/>
  <c r="A138" i="14"/>
  <c r="G137" i="14"/>
  <c r="F137" i="14"/>
  <c r="E137" i="14"/>
  <c r="D137" i="14"/>
  <c r="C137" i="14"/>
  <c r="B137" i="14" s="1" a="1"/>
  <c r="B137" i="14" s="1"/>
  <c r="A137" i="14"/>
  <c r="G136" i="14"/>
  <c r="F136" i="14"/>
  <c r="E136" i="14"/>
  <c r="D136" i="14"/>
  <c r="C136" i="14"/>
  <c r="B136" i="14" s="1" a="1"/>
  <c r="B136" i="14" s="1"/>
  <c r="A136" i="14"/>
  <c r="G135" i="14"/>
  <c r="F135" i="14"/>
  <c r="E135" i="14"/>
  <c r="D135" i="14"/>
  <c r="C135" i="14"/>
  <c r="B135" i="14" s="1" a="1"/>
  <c r="B135" i="14" s="1"/>
  <c r="A135" i="14"/>
  <c r="G134" i="14"/>
  <c r="F134" i="14"/>
  <c r="E134" i="14"/>
  <c r="D134" i="14"/>
  <c r="C134" i="14"/>
  <c r="B134" i="14" s="1" a="1"/>
  <c r="B134" i="14" s="1"/>
  <c r="A134" i="14"/>
  <c r="G133" i="14"/>
  <c r="F133" i="14"/>
  <c r="E133" i="14"/>
  <c r="D133" i="14"/>
  <c r="C133" i="14"/>
  <c r="B133" i="14" s="1" a="1"/>
  <c r="B133" i="14" s="1"/>
  <c r="A133" i="14"/>
  <c r="G132" i="14"/>
  <c r="F132" i="14"/>
  <c r="E132" i="14"/>
  <c r="D132" i="14"/>
  <c r="C132" i="14"/>
  <c r="B132" i="14" s="1" a="1"/>
  <c r="B132" i="14" s="1"/>
  <c r="A132" i="14"/>
  <c r="G131" i="14"/>
  <c r="F131" i="14"/>
  <c r="E131" i="14"/>
  <c r="D131" i="14"/>
  <c r="C131" i="14"/>
  <c r="B131" i="14" s="1" a="1"/>
  <c r="B131" i="14" s="1"/>
  <c r="A131" i="14"/>
  <c r="G130" i="14"/>
  <c r="F130" i="14"/>
  <c r="E130" i="14"/>
  <c r="D130" i="14"/>
  <c r="C130" i="14"/>
  <c r="B130" i="14" s="1" a="1"/>
  <c r="B130" i="14" s="1"/>
  <c r="A130" i="14"/>
  <c r="G129" i="14"/>
  <c r="F129" i="14"/>
  <c r="E129" i="14"/>
  <c r="D129" i="14"/>
  <c r="C129" i="14"/>
  <c r="B129" i="14" s="1" a="1"/>
  <c r="B129" i="14" s="1"/>
  <c r="A129" i="14"/>
  <c r="G128" i="14"/>
  <c r="F128" i="14"/>
  <c r="E128" i="14"/>
  <c r="D128" i="14"/>
  <c r="C128" i="14"/>
  <c r="A128" i="14"/>
  <c r="G127" i="14"/>
  <c r="F127" i="14"/>
  <c r="E127" i="14"/>
  <c r="D127" i="14"/>
  <c r="C127" i="14"/>
  <c r="B127" i="14" s="1" a="1"/>
  <c r="B127" i="14" s="1"/>
  <c r="A127" i="14"/>
  <c r="G126" i="14"/>
  <c r="F126" i="14"/>
  <c r="E126" i="14"/>
  <c r="D126" i="14"/>
  <c r="C126" i="14"/>
  <c r="A126" i="14"/>
  <c r="G125" i="14"/>
  <c r="F125" i="14"/>
  <c r="E125" i="14"/>
  <c r="D125" i="14"/>
  <c r="C125" i="14"/>
  <c r="A125" i="14"/>
  <c r="G124" i="14"/>
  <c r="F124" i="14"/>
  <c r="E124" i="14"/>
  <c r="D124" i="14"/>
  <c r="C124" i="14"/>
  <c r="A124" i="14"/>
  <c r="G123" i="14"/>
  <c r="F123" i="14"/>
  <c r="E123" i="14"/>
  <c r="D123" i="14"/>
  <c r="C123" i="14"/>
  <c r="A123" i="14"/>
  <c r="G122" i="14"/>
  <c r="F122" i="14"/>
  <c r="E122" i="14"/>
  <c r="D122" i="14"/>
  <c r="C122" i="14"/>
  <c r="A122" i="14"/>
  <c r="G121" i="14"/>
  <c r="F121" i="14"/>
  <c r="E121" i="14"/>
  <c r="D121" i="14"/>
  <c r="C121" i="14"/>
  <c r="A121" i="14"/>
  <c r="G120" i="14"/>
  <c r="F120" i="14"/>
  <c r="E120" i="14"/>
  <c r="D120" i="14"/>
  <c r="C120" i="14"/>
  <c r="A120" i="14"/>
  <c r="G119" i="14"/>
  <c r="F119" i="14"/>
  <c r="E119" i="14"/>
  <c r="D119" i="14"/>
  <c r="C119" i="14"/>
  <c r="A119" i="14"/>
  <c r="G118" i="14"/>
  <c r="F118" i="14"/>
  <c r="E118" i="14"/>
  <c r="D118" i="14"/>
  <c r="C118" i="14"/>
  <c r="A118" i="14"/>
  <c r="G117" i="14"/>
  <c r="F117" i="14"/>
  <c r="E117" i="14"/>
  <c r="D117" i="14"/>
  <c r="C117" i="14"/>
  <c r="A117" i="14"/>
  <c r="G116" i="14"/>
  <c r="F116" i="14"/>
  <c r="E116" i="14"/>
  <c r="D116" i="14"/>
  <c r="C116" i="14"/>
  <c r="A116" i="14"/>
  <c r="G115" i="14"/>
  <c r="F115" i="14"/>
  <c r="E115" i="14"/>
  <c r="D115" i="14"/>
  <c r="C115" i="14"/>
  <c r="A115" i="14"/>
  <c r="G114" i="14"/>
  <c r="F114" i="14"/>
  <c r="E114" i="14"/>
  <c r="D114" i="14"/>
  <c r="C114" i="14"/>
  <c r="A114" i="14"/>
  <c r="G113" i="14"/>
  <c r="F113" i="14"/>
  <c r="E113" i="14"/>
  <c r="D113" i="14"/>
  <c r="C113" i="14"/>
  <c r="A113" i="14"/>
  <c r="G112" i="14"/>
  <c r="F112" i="14"/>
  <c r="E112" i="14"/>
  <c r="D112" i="14"/>
  <c r="C112" i="14"/>
  <c r="A112" i="14"/>
  <c r="G111" i="14"/>
  <c r="F111" i="14"/>
  <c r="E111" i="14"/>
  <c r="D111" i="14"/>
  <c r="C111" i="14"/>
  <c r="A111" i="14"/>
  <c r="G110" i="14"/>
  <c r="F110" i="14"/>
  <c r="E110" i="14"/>
  <c r="D110" i="14"/>
  <c r="C110" i="14"/>
  <c r="A110" i="14"/>
  <c r="G109" i="14"/>
  <c r="F109" i="14"/>
  <c r="E109" i="14"/>
  <c r="D109" i="14"/>
  <c r="C109" i="14"/>
  <c r="A109" i="14"/>
  <c r="G108" i="14"/>
  <c r="F108" i="14"/>
  <c r="E108" i="14"/>
  <c r="D108" i="14"/>
  <c r="C108" i="14"/>
  <c r="A108" i="14"/>
  <c r="G107" i="14"/>
  <c r="F107" i="14"/>
  <c r="E107" i="14"/>
  <c r="D107" i="14"/>
  <c r="C107" i="14"/>
  <c r="A107" i="14"/>
  <c r="G106" i="14"/>
  <c r="F106" i="14"/>
  <c r="E106" i="14"/>
  <c r="D106" i="14"/>
  <c r="C106" i="14"/>
  <c r="A106" i="14"/>
  <c r="G105" i="14"/>
  <c r="F105" i="14"/>
  <c r="E105" i="14"/>
  <c r="D105" i="14"/>
  <c r="C105" i="14"/>
  <c r="A105" i="14"/>
  <c r="G104" i="14"/>
  <c r="F104" i="14"/>
  <c r="E104" i="14"/>
  <c r="D104" i="14"/>
  <c r="C104" i="14"/>
  <c r="A104" i="14"/>
  <c r="G103" i="14"/>
  <c r="F103" i="14"/>
  <c r="E103" i="14"/>
  <c r="D103" i="14"/>
  <c r="C103" i="14"/>
  <c r="A103" i="14"/>
  <c r="G102" i="14"/>
  <c r="F102" i="14"/>
  <c r="E102" i="14"/>
  <c r="D102" i="14"/>
  <c r="C102" i="14"/>
  <c r="A102" i="14"/>
  <c r="G101" i="14"/>
  <c r="F101" i="14"/>
  <c r="E101" i="14"/>
  <c r="D101" i="14"/>
  <c r="C101" i="14"/>
  <c r="A101" i="14"/>
  <c r="G100" i="14"/>
  <c r="F100" i="14"/>
  <c r="E100" i="14"/>
  <c r="D100" i="14"/>
  <c r="C100" i="14"/>
  <c r="A100" i="14"/>
  <c r="G99" i="14"/>
  <c r="F99" i="14"/>
  <c r="E99" i="14"/>
  <c r="D99" i="14"/>
  <c r="C99" i="14"/>
  <c r="A99" i="14"/>
  <c r="G98" i="14"/>
  <c r="F98" i="14"/>
  <c r="E98" i="14"/>
  <c r="D98" i="14"/>
  <c r="C98" i="14"/>
  <c r="A98" i="14"/>
  <c r="G97" i="14"/>
  <c r="F97" i="14"/>
  <c r="E97" i="14"/>
  <c r="D97" i="14"/>
  <c r="C97" i="14"/>
  <c r="A97" i="14"/>
  <c r="G96" i="14"/>
  <c r="F96" i="14"/>
  <c r="E96" i="14"/>
  <c r="D96" i="14"/>
  <c r="C96" i="14"/>
  <c r="A96" i="14"/>
  <c r="G95" i="14"/>
  <c r="F95" i="14"/>
  <c r="E95" i="14"/>
  <c r="D95" i="14"/>
  <c r="C95" i="14"/>
  <c r="A95" i="14"/>
  <c r="G94" i="14"/>
  <c r="F94" i="14"/>
  <c r="E94" i="14"/>
  <c r="D94" i="14"/>
  <c r="C94" i="14"/>
  <c r="A94" i="14"/>
  <c r="G93" i="14"/>
  <c r="F93" i="14"/>
  <c r="E93" i="14"/>
  <c r="D93" i="14"/>
  <c r="C93" i="14"/>
  <c r="A93" i="14"/>
  <c r="G92" i="14"/>
  <c r="F92" i="14"/>
  <c r="E92" i="14"/>
  <c r="D92" i="14"/>
  <c r="C92" i="14"/>
  <c r="A92" i="14"/>
  <c r="G91" i="14"/>
  <c r="F91" i="14"/>
  <c r="E91" i="14"/>
  <c r="D91" i="14"/>
  <c r="C91" i="14"/>
  <c r="A91" i="14"/>
  <c r="G90" i="14"/>
  <c r="F90" i="14"/>
  <c r="E90" i="14"/>
  <c r="D90" i="14"/>
  <c r="C90" i="14"/>
  <c r="A90" i="14"/>
  <c r="G89" i="14"/>
  <c r="F89" i="14"/>
  <c r="E89" i="14"/>
  <c r="D89" i="14"/>
  <c r="C89" i="14"/>
  <c r="A89" i="14"/>
  <c r="G88" i="14"/>
  <c r="F88" i="14"/>
  <c r="E88" i="14"/>
  <c r="D88" i="14"/>
  <c r="C88" i="14"/>
  <c r="A88" i="14"/>
  <c r="G87" i="14"/>
  <c r="F87" i="14"/>
  <c r="E87" i="14"/>
  <c r="D87" i="14"/>
  <c r="C87" i="14"/>
  <c r="A87" i="14"/>
  <c r="G86" i="14"/>
  <c r="F86" i="14"/>
  <c r="E86" i="14"/>
  <c r="D86" i="14"/>
  <c r="C86" i="14"/>
  <c r="A86" i="14"/>
  <c r="G85" i="14"/>
  <c r="F85" i="14"/>
  <c r="E85" i="14"/>
  <c r="D85" i="14"/>
  <c r="C85" i="14"/>
  <c r="A85" i="14"/>
  <c r="G84" i="14"/>
  <c r="F84" i="14"/>
  <c r="E84" i="14"/>
  <c r="D84" i="14"/>
  <c r="C84" i="14"/>
  <c r="A84" i="14"/>
  <c r="G83" i="14"/>
  <c r="F83" i="14"/>
  <c r="E83" i="14"/>
  <c r="D83" i="14"/>
  <c r="C83" i="14"/>
  <c r="A83" i="14"/>
  <c r="G82" i="14"/>
  <c r="F82" i="14"/>
  <c r="E82" i="14"/>
  <c r="D82" i="14"/>
  <c r="C82" i="14"/>
  <c r="A82" i="14"/>
  <c r="G81" i="14"/>
  <c r="F81" i="14"/>
  <c r="E81" i="14"/>
  <c r="D81" i="14"/>
  <c r="C81" i="14"/>
  <c r="A81" i="14"/>
  <c r="G80" i="14"/>
  <c r="F80" i="14"/>
  <c r="E80" i="14"/>
  <c r="D80" i="14"/>
  <c r="C80" i="14"/>
  <c r="A80" i="14"/>
  <c r="G79" i="14"/>
  <c r="F79" i="14"/>
  <c r="E79" i="14"/>
  <c r="D79" i="14"/>
  <c r="C79" i="14"/>
  <c r="A79" i="14"/>
  <c r="G78" i="14"/>
  <c r="F78" i="14"/>
  <c r="E78" i="14"/>
  <c r="D78" i="14"/>
  <c r="C78" i="14"/>
  <c r="A78" i="14"/>
  <c r="G77" i="14"/>
  <c r="F77" i="14"/>
  <c r="E77" i="14"/>
  <c r="D77" i="14"/>
  <c r="C77" i="14"/>
  <c r="A77" i="14"/>
  <c r="G76" i="14"/>
  <c r="F76" i="14"/>
  <c r="E76" i="14"/>
  <c r="D76" i="14"/>
  <c r="C76" i="14"/>
  <c r="A76" i="14"/>
  <c r="G75" i="14"/>
  <c r="F75" i="14"/>
  <c r="E75" i="14"/>
  <c r="D75" i="14"/>
  <c r="C75" i="14"/>
  <c r="A75" i="14"/>
  <c r="G74" i="14"/>
  <c r="F74" i="14"/>
  <c r="E74" i="14"/>
  <c r="D74" i="14"/>
  <c r="C74" i="14"/>
  <c r="A74" i="14"/>
  <c r="G73" i="14"/>
  <c r="F73" i="14"/>
  <c r="E73" i="14"/>
  <c r="D73" i="14"/>
  <c r="C73" i="14"/>
  <c r="A73" i="14"/>
  <c r="G72" i="14"/>
  <c r="F72" i="14"/>
  <c r="E72" i="14"/>
  <c r="D72" i="14"/>
  <c r="C72" i="14"/>
  <c r="A72" i="14"/>
  <c r="G71" i="14"/>
  <c r="F71" i="14"/>
  <c r="E71" i="14"/>
  <c r="D71" i="14"/>
  <c r="C71" i="14"/>
  <c r="A71" i="14"/>
  <c r="G70" i="14"/>
  <c r="F70" i="14"/>
  <c r="E70" i="14"/>
  <c r="D70" i="14"/>
  <c r="C70" i="14"/>
  <c r="A70" i="14"/>
  <c r="G69" i="14"/>
  <c r="F69" i="14"/>
  <c r="E69" i="14"/>
  <c r="D69" i="14"/>
  <c r="C69" i="14"/>
  <c r="A69" i="14"/>
  <c r="G68" i="14"/>
  <c r="F68" i="14"/>
  <c r="E68" i="14"/>
  <c r="D68" i="14"/>
  <c r="C68" i="14"/>
  <c r="A68" i="14"/>
  <c r="G67" i="14"/>
  <c r="F67" i="14"/>
  <c r="E67" i="14"/>
  <c r="D67" i="14"/>
  <c r="C67" i="14"/>
  <c r="A67" i="14"/>
  <c r="G66" i="14"/>
  <c r="F66" i="14"/>
  <c r="E66" i="14"/>
  <c r="D66" i="14"/>
  <c r="C66" i="14"/>
  <c r="A66" i="14"/>
  <c r="G65" i="14"/>
  <c r="F65" i="14"/>
  <c r="E65" i="14"/>
  <c r="D65" i="14"/>
  <c r="C65" i="14"/>
  <c r="A65" i="14"/>
  <c r="G64" i="14"/>
  <c r="F64" i="14"/>
  <c r="E64" i="14"/>
  <c r="D64" i="14"/>
  <c r="C64" i="14"/>
  <c r="A64" i="14"/>
  <c r="G63" i="14"/>
  <c r="F63" i="14"/>
  <c r="E63" i="14"/>
  <c r="D63" i="14"/>
  <c r="C63" i="14"/>
  <c r="A63" i="14"/>
  <c r="G62" i="14"/>
  <c r="F62" i="14"/>
  <c r="E62" i="14"/>
  <c r="D62" i="14"/>
  <c r="C62" i="14"/>
  <c r="A62" i="14"/>
  <c r="G61" i="14"/>
  <c r="F61" i="14"/>
  <c r="E61" i="14"/>
  <c r="D61" i="14"/>
  <c r="C61" i="14"/>
  <c r="A61" i="14"/>
  <c r="G60" i="14"/>
  <c r="F60" i="14"/>
  <c r="E60" i="14"/>
  <c r="D60" i="14"/>
  <c r="C60" i="14"/>
  <c r="A60" i="14"/>
  <c r="G59" i="14"/>
  <c r="F59" i="14"/>
  <c r="E59" i="14"/>
  <c r="D59" i="14"/>
  <c r="C59" i="14"/>
  <c r="A59" i="14"/>
  <c r="G58" i="14"/>
  <c r="F58" i="14"/>
  <c r="E58" i="14"/>
  <c r="D58" i="14"/>
  <c r="C58" i="14"/>
  <c r="A58" i="14"/>
  <c r="G57" i="14"/>
  <c r="F57" i="14"/>
  <c r="E57" i="14"/>
  <c r="D57" i="14"/>
  <c r="C57" i="14"/>
  <c r="A57" i="14"/>
  <c r="G56" i="14"/>
  <c r="F56" i="14"/>
  <c r="E56" i="14"/>
  <c r="D56" i="14"/>
  <c r="C56" i="14"/>
  <c r="A56" i="14"/>
  <c r="G55" i="14"/>
  <c r="F55" i="14"/>
  <c r="E55" i="14"/>
  <c r="D55" i="14"/>
  <c r="C55" i="14"/>
  <c r="A55" i="14"/>
  <c r="G54" i="14"/>
  <c r="F54" i="14"/>
  <c r="E54" i="14"/>
  <c r="D54" i="14"/>
  <c r="C54" i="14"/>
  <c r="A54" i="14"/>
  <c r="G53" i="14"/>
  <c r="F53" i="14"/>
  <c r="E53" i="14"/>
  <c r="D53" i="14"/>
  <c r="C53" i="14"/>
  <c r="A53" i="14"/>
  <c r="G52" i="14"/>
  <c r="F52" i="14"/>
  <c r="E52" i="14"/>
  <c r="D52" i="14"/>
  <c r="C52" i="14"/>
  <c r="A52" i="14"/>
  <c r="G51" i="14"/>
  <c r="F51" i="14"/>
  <c r="E51" i="14"/>
  <c r="D51" i="14"/>
  <c r="C51" i="14"/>
  <c r="A51" i="14"/>
  <c r="G50" i="14"/>
  <c r="F50" i="14"/>
  <c r="E50" i="14"/>
  <c r="D50" i="14"/>
  <c r="C50" i="14"/>
  <c r="A50" i="14"/>
  <c r="G49" i="14"/>
  <c r="F49" i="14"/>
  <c r="E49" i="14"/>
  <c r="D49" i="14"/>
  <c r="C49" i="14"/>
  <c r="A49" i="14"/>
  <c r="G48" i="14"/>
  <c r="F48" i="14"/>
  <c r="E48" i="14"/>
  <c r="D48" i="14"/>
  <c r="C48" i="14"/>
  <c r="A48" i="14"/>
  <c r="G47" i="14"/>
  <c r="F47" i="14"/>
  <c r="E47" i="14"/>
  <c r="D47" i="14"/>
  <c r="C47" i="14"/>
  <c r="A47" i="14"/>
  <c r="G46" i="14"/>
  <c r="F46" i="14"/>
  <c r="E46" i="14"/>
  <c r="D46" i="14"/>
  <c r="C46" i="14"/>
  <c r="A46" i="14"/>
  <c r="G45" i="14"/>
  <c r="F45" i="14"/>
  <c r="E45" i="14"/>
  <c r="D45" i="14"/>
  <c r="C45" i="14"/>
  <c r="A45" i="14"/>
  <c r="G44" i="14"/>
  <c r="F44" i="14"/>
  <c r="E44" i="14"/>
  <c r="D44" i="14"/>
  <c r="C44" i="14"/>
  <c r="A44" i="14"/>
  <c r="G43" i="14"/>
  <c r="F43" i="14"/>
  <c r="E43" i="14"/>
  <c r="D43" i="14"/>
  <c r="C43" i="14"/>
  <c r="A43" i="14"/>
  <c r="G42" i="14"/>
  <c r="F42" i="14"/>
  <c r="E42" i="14"/>
  <c r="D42" i="14"/>
  <c r="C42" i="14"/>
  <c r="A42" i="14"/>
  <c r="G41" i="14"/>
  <c r="F41" i="14"/>
  <c r="E41" i="14"/>
  <c r="D41" i="14"/>
  <c r="C41" i="14"/>
  <c r="A41" i="14"/>
  <c r="G40" i="14"/>
  <c r="F40" i="14"/>
  <c r="E40" i="14"/>
  <c r="D40" i="14"/>
  <c r="C40" i="14"/>
  <c r="A40" i="14"/>
  <c r="G39" i="14"/>
  <c r="F39" i="14"/>
  <c r="E39" i="14"/>
  <c r="D39" i="14"/>
  <c r="C39" i="14"/>
  <c r="A39" i="14"/>
  <c r="G38" i="14"/>
  <c r="F38" i="14"/>
  <c r="E38" i="14"/>
  <c r="D38" i="14"/>
  <c r="C38" i="14"/>
  <c r="A38" i="14"/>
  <c r="G37" i="14"/>
  <c r="F37" i="14"/>
  <c r="E37" i="14"/>
  <c r="D37" i="14"/>
  <c r="C37" i="14"/>
  <c r="A37" i="14"/>
  <c r="G36" i="14"/>
  <c r="F36" i="14"/>
  <c r="E36" i="14"/>
  <c r="D36" i="14"/>
  <c r="C36" i="14"/>
  <c r="A36" i="14"/>
  <c r="G35" i="14"/>
  <c r="F35" i="14"/>
  <c r="E35" i="14"/>
  <c r="D35" i="14"/>
  <c r="C35" i="14"/>
  <c r="A35" i="14"/>
  <c r="G34" i="14"/>
  <c r="F34" i="14"/>
  <c r="E34" i="14"/>
  <c r="D34" i="14"/>
  <c r="C34" i="14"/>
  <c r="A34" i="14"/>
  <c r="G33" i="14"/>
  <c r="F33" i="14"/>
  <c r="E33" i="14"/>
  <c r="D33" i="14"/>
  <c r="C33" i="14"/>
  <c r="A33" i="14"/>
  <c r="G32" i="14"/>
  <c r="F32" i="14"/>
  <c r="E32" i="14"/>
  <c r="D32" i="14"/>
  <c r="C32" i="14"/>
  <c r="A32" i="14"/>
  <c r="G31" i="14"/>
  <c r="F31" i="14"/>
  <c r="E31" i="14"/>
  <c r="D31" i="14"/>
  <c r="C31" i="14"/>
  <c r="A31" i="14"/>
  <c r="G30" i="14"/>
  <c r="F30" i="14"/>
  <c r="E30" i="14"/>
  <c r="D30" i="14"/>
  <c r="C30" i="14"/>
  <c r="A30" i="14"/>
  <c r="G29" i="14"/>
  <c r="F29" i="14"/>
  <c r="E29" i="14"/>
  <c r="D29" i="14"/>
  <c r="C29" i="14"/>
  <c r="A29" i="14"/>
  <c r="G28" i="14"/>
  <c r="F28" i="14"/>
  <c r="E28" i="14"/>
  <c r="D28" i="14"/>
  <c r="C28" i="14"/>
  <c r="A28" i="14"/>
  <c r="G27" i="14"/>
  <c r="F27" i="14"/>
  <c r="E27" i="14"/>
  <c r="D27" i="14"/>
  <c r="C27" i="14"/>
  <c r="A27" i="14"/>
  <c r="G26" i="14"/>
  <c r="F26" i="14"/>
  <c r="E26" i="14"/>
  <c r="D26" i="14"/>
  <c r="C26" i="14"/>
  <c r="A26" i="14"/>
  <c r="G25" i="14"/>
  <c r="F25" i="14"/>
  <c r="E25" i="14"/>
  <c r="D25" i="14"/>
  <c r="C25" i="14"/>
  <c r="A25" i="14"/>
  <c r="G24" i="14"/>
  <c r="F24" i="14"/>
  <c r="E24" i="14"/>
  <c r="D24" i="14"/>
  <c r="C24" i="14"/>
  <c r="A24" i="14"/>
  <c r="G23" i="14"/>
  <c r="F23" i="14"/>
  <c r="E23" i="14"/>
  <c r="D23" i="14"/>
  <c r="C23" i="14"/>
  <c r="A23" i="14"/>
  <c r="G22" i="14"/>
  <c r="F22" i="14"/>
  <c r="E22" i="14"/>
  <c r="D22" i="14"/>
  <c r="C22" i="14"/>
  <c r="A22" i="14"/>
  <c r="G21" i="14"/>
  <c r="F21" i="14"/>
  <c r="E21" i="14"/>
  <c r="D21" i="14"/>
  <c r="C21" i="14"/>
  <c r="A21" i="14"/>
  <c r="G20" i="14"/>
  <c r="F20" i="14"/>
  <c r="E20" i="14"/>
  <c r="D20" i="14"/>
  <c r="C20" i="14"/>
  <c r="A20" i="14"/>
  <c r="G19" i="14"/>
  <c r="F19" i="14"/>
  <c r="E19" i="14"/>
  <c r="D19" i="14"/>
  <c r="C19" i="14"/>
  <c r="A19" i="14"/>
  <c r="G18" i="14"/>
  <c r="F18" i="14"/>
  <c r="E18" i="14"/>
  <c r="D18" i="14"/>
  <c r="C18" i="14"/>
  <c r="A18" i="14"/>
  <c r="G17" i="14"/>
  <c r="F17" i="14"/>
  <c r="E17" i="14"/>
  <c r="D17" i="14"/>
  <c r="C17" i="14"/>
  <c r="A17" i="14"/>
  <c r="G16" i="14"/>
  <c r="F16" i="14"/>
  <c r="E16" i="14"/>
  <c r="D16" i="14"/>
  <c r="C16" i="14"/>
  <c r="A16" i="14"/>
  <c r="G15" i="14"/>
  <c r="F15" i="14"/>
  <c r="E15" i="14"/>
  <c r="D15" i="14"/>
  <c r="C15" i="14"/>
  <c r="A15" i="14"/>
  <c r="G14" i="14"/>
  <c r="F14" i="14"/>
  <c r="E14" i="14"/>
  <c r="D14" i="14"/>
  <c r="C14" i="14"/>
  <c r="A14" i="14"/>
  <c r="G13" i="14"/>
  <c r="F13" i="14"/>
  <c r="E13" i="14"/>
  <c r="D13" i="14"/>
  <c r="C13" i="14"/>
  <c r="A13" i="14"/>
  <c r="G12" i="14"/>
  <c r="F12" i="14"/>
  <c r="E12" i="14"/>
  <c r="D12" i="14"/>
  <c r="C12" i="14"/>
  <c r="A12" i="14"/>
  <c r="G11" i="14"/>
  <c r="F11" i="14"/>
  <c r="E11" i="14"/>
  <c r="D11" i="14"/>
  <c r="C11" i="14"/>
  <c r="A11" i="14"/>
  <c r="G10" i="14"/>
  <c r="F10" i="14"/>
  <c r="E10" i="14"/>
  <c r="D10" i="14"/>
  <c r="C10" i="14"/>
  <c r="A10" i="14"/>
  <c r="G9" i="14"/>
  <c r="F9" i="14"/>
  <c r="E9" i="14"/>
  <c r="D9" i="14"/>
  <c r="C9" i="14"/>
  <c r="A9" i="14"/>
  <c r="G8" i="14"/>
  <c r="F8" i="14"/>
  <c r="E8" i="14"/>
  <c r="D8" i="14"/>
  <c r="C8" i="14"/>
  <c r="A8" i="14"/>
  <c r="G7" i="14"/>
  <c r="F7" i="14"/>
  <c r="E7" i="14"/>
  <c r="D7" i="14"/>
  <c r="C7" i="14"/>
  <c r="A7" i="14"/>
  <c r="G6" i="14"/>
  <c r="F6" i="14"/>
  <c r="E6" i="14"/>
  <c r="D6" i="14"/>
  <c r="C6" i="14"/>
  <c r="A6" i="14"/>
  <c r="G5" i="14"/>
  <c r="F5" i="14"/>
  <c r="E5" i="14"/>
  <c r="D5" i="14"/>
  <c r="C5" i="14"/>
  <c r="A5" i="14"/>
  <c r="G4" i="14"/>
  <c r="F4" i="14"/>
  <c r="E4" i="14"/>
  <c r="D4" i="14"/>
  <c r="C4" i="14"/>
  <c r="A4" i="14"/>
  <c r="G3" i="14"/>
  <c r="F3" i="14"/>
  <c r="E3" i="14"/>
  <c r="D3" i="14"/>
  <c r="C3" i="14"/>
  <c r="A3" i="14"/>
  <c r="G2" i="14"/>
  <c r="F2" i="14"/>
  <c r="E2" i="14"/>
  <c r="D2" i="14"/>
  <c r="C2" i="14"/>
  <c r="A2" i="14"/>
  <c r="X493" i="1" l="1"/>
  <c r="W493" i="1"/>
  <c r="X537" i="1"/>
  <c r="W537" i="1"/>
  <c r="W252" i="1"/>
  <c r="X61" i="1"/>
  <c r="W61" i="1"/>
  <c r="X24" i="1"/>
  <c r="W24" i="1"/>
  <c r="W750" i="1"/>
  <c r="W551" i="1"/>
  <c r="W701" i="1"/>
  <c r="W601" i="1"/>
  <c r="X645" i="1"/>
  <c r="W645" i="1"/>
  <c r="X46" i="1"/>
  <c r="W46" i="1"/>
  <c r="W233" i="1"/>
  <c r="X123" i="1"/>
  <c r="W123" i="1"/>
  <c r="X274" i="1"/>
  <c r="X101" i="1"/>
  <c r="W101" i="1"/>
  <c r="W26" i="1"/>
  <c r="X26" i="1"/>
  <c r="X171" i="1"/>
  <c r="X95" i="1"/>
  <c r="W95" i="1"/>
  <c r="X546" i="1"/>
  <c r="W229" i="1"/>
  <c r="X292" i="1"/>
  <c r="W223" i="1"/>
  <c r="W160" i="1"/>
  <c r="X160" i="1"/>
  <c r="W446" i="1"/>
  <c r="W73" i="1"/>
  <c r="W6" i="1"/>
  <c r="X6" i="1"/>
  <c r="W535" i="1"/>
  <c r="X392" i="1"/>
  <c r="W362" i="1"/>
  <c r="W352" i="1"/>
  <c r="W381" i="1"/>
  <c r="W358" i="1"/>
  <c r="X358" i="1"/>
  <c r="X419" i="1"/>
  <c r="W419" i="1"/>
  <c r="W622" i="1"/>
  <c r="W727" i="1"/>
  <c r="X610" i="1"/>
  <c r="X530" i="1"/>
  <c r="W530" i="1"/>
  <c r="W149" i="1"/>
  <c r="X149" i="1"/>
  <c r="X654" i="1"/>
  <c r="W654" i="1"/>
  <c r="X262" i="1"/>
  <c r="W262" i="1"/>
  <c r="X156" i="1"/>
  <c r="W156" i="1"/>
  <c r="W302" i="1"/>
  <c r="X302" i="1"/>
  <c r="X513" i="1"/>
  <c r="W513" i="1"/>
  <c r="X600" i="1"/>
  <c r="W600" i="1"/>
  <c r="X340" i="1"/>
  <c r="W340" i="1"/>
  <c r="X324" i="1"/>
  <c r="W324" i="1"/>
  <c r="X237" i="1"/>
  <c r="W237" i="1"/>
  <c r="X217" i="1"/>
  <c r="W217" i="1"/>
  <c r="X666" i="1"/>
  <c r="W666" i="1"/>
  <c r="X173" i="1"/>
  <c r="W173" i="1"/>
  <c r="X662" i="1"/>
  <c r="W662" i="1"/>
  <c r="X346" i="1"/>
  <c r="W346" i="1"/>
  <c r="X195" i="1"/>
  <c r="W195" i="1"/>
  <c r="X676" i="1"/>
  <c r="W676" i="1"/>
  <c r="W634" i="1"/>
  <c r="X634" i="1"/>
  <c r="X270" i="1"/>
  <c r="W270" i="1"/>
  <c r="X485" i="1"/>
  <c r="W485" i="1"/>
  <c r="X281" i="1"/>
  <c r="W281" i="1"/>
  <c r="X244" i="1"/>
  <c r="W244" i="1"/>
  <c r="X169" i="1"/>
  <c r="W169" i="1"/>
  <c r="X420" i="1"/>
  <c r="W420" i="1"/>
  <c r="X742" i="1"/>
  <c r="W742" i="1"/>
  <c r="W681" i="1"/>
  <c r="X681" i="1"/>
  <c r="X375" i="1"/>
  <c r="W375" i="1"/>
  <c r="X81" i="1"/>
  <c r="W81" i="1"/>
  <c r="X134" i="1"/>
  <c r="W134" i="1"/>
  <c r="X683" i="1"/>
  <c r="W683" i="1"/>
  <c r="X193" i="1"/>
  <c r="W193" i="1"/>
  <c r="X771" i="1"/>
  <c r="W771" i="1"/>
  <c r="X588" i="1"/>
  <c r="W588" i="1"/>
  <c r="W368" i="1"/>
  <c r="X368" i="1"/>
  <c r="W659" i="1"/>
  <c r="X659" i="1"/>
  <c r="W384" i="1"/>
  <c r="X384" i="1"/>
  <c r="W37" i="1"/>
  <c r="X37" i="1"/>
  <c r="X105" i="1"/>
  <c r="W105" i="1"/>
  <c r="X222" i="1"/>
  <c r="W222" i="1"/>
  <c r="X336" i="1"/>
  <c r="W336" i="1"/>
  <c r="X314" i="1"/>
  <c r="W314" i="1"/>
  <c r="X201" i="1"/>
  <c r="W201" i="1"/>
  <c r="X424" i="1"/>
  <c r="W424" i="1"/>
  <c r="W175" i="1"/>
  <c r="X175" i="1"/>
  <c r="X679" i="1"/>
  <c r="W679" i="1"/>
  <c r="X266" i="1"/>
  <c r="W266" i="1"/>
  <c r="X288" i="1"/>
  <c r="W288" i="1"/>
  <c r="X698" i="1"/>
  <c r="W698" i="1"/>
  <c r="X669" i="1"/>
  <c r="W669" i="1"/>
  <c r="W544" i="1"/>
  <c r="X544" i="1"/>
  <c r="X456" i="1"/>
  <c r="W456" i="1"/>
  <c r="X437" i="1"/>
  <c r="W437" i="1"/>
  <c r="X442" i="1"/>
  <c r="W442" i="1"/>
  <c r="X90" i="1"/>
  <c r="W90" i="1"/>
  <c r="X277" i="1"/>
  <c r="W277" i="1"/>
  <c r="X174" i="1"/>
  <c r="W174" i="1"/>
  <c r="X449" i="1"/>
  <c r="W449" i="1"/>
  <c r="W395" i="1"/>
  <c r="X395" i="1"/>
  <c r="X693" i="1"/>
  <c r="W693" i="1"/>
  <c r="W427" i="1"/>
  <c r="X427" i="1"/>
  <c r="X428" i="1"/>
  <c r="W428" i="1"/>
  <c r="X604" i="1"/>
  <c r="W604" i="1"/>
  <c r="X397" i="1"/>
  <c r="W397" i="1"/>
  <c r="X198" i="1"/>
  <c r="W198" i="1"/>
  <c r="X127" i="1"/>
  <c r="W127" i="1"/>
  <c r="X574" i="1"/>
  <c r="W574" i="1"/>
  <c r="X468" i="1"/>
  <c r="W468" i="1"/>
  <c r="X720" i="1"/>
  <c r="W720" i="1"/>
  <c r="X556" i="1"/>
  <c r="W556" i="1"/>
  <c r="X632" i="1"/>
  <c r="W632" i="1"/>
  <c r="W219" i="1"/>
  <c r="X219" i="1"/>
  <c r="W307" i="1"/>
  <c r="X307" i="1"/>
  <c r="X354" i="1"/>
  <c r="W354" i="1"/>
  <c r="X450" i="1"/>
  <c r="W450" i="1"/>
  <c r="X157" i="1"/>
  <c r="W157" i="1"/>
  <c r="X538" i="1"/>
  <c r="W538" i="1"/>
  <c r="X241" i="1"/>
  <c r="W241" i="1"/>
  <c r="W390" i="1"/>
  <c r="X390" i="1"/>
  <c r="W441" i="1"/>
  <c r="X617" i="1"/>
  <c r="W617" i="1"/>
  <c r="W434" i="1"/>
  <c r="X434" i="1"/>
  <c r="X259" i="1"/>
  <c r="W259" i="1"/>
  <c r="X566" i="1"/>
  <c r="W566" i="1"/>
  <c r="W560" i="1"/>
  <c r="X560" i="1"/>
  <c r="X464" i="1"/>
  <c r="W464" i="1"/>
  <c r="X710" i="1"/>
  <c r="W710" i="1"/>
  <c r="X78" i="1"/>
  <c r="W78" i="1"/>
  <c r="X769" i="1"/>
  <c r="W769" i="1"/>
  <c r="X739" i="1"/>
  <c r="W739" i="1"/>
  <c r="X178" i="1"/>
  <c r="W178" i="1"/>
  <c r="X628" i="1"/>
  <c r="W628" i="1"/>
  <c r="X257" i="1"/>
  <c r="W257" i="1"/>
  <c r="X467" i="1"/>
  <c r="W467" i="1"/>
  <c r="X502" i="1"/>
  <c r="W502" i="1"/>
  <c r="X409" i="1"/>
  <c r="W409" i="1"/>
  <c r="W268" i="1"/>
  <c r="X268" i="1"/>
  <c r="W306" i="1"/>
  <c r="X306" i="1"/>
  <c r="X597" i="1"/>
  <c r="W597" i="1"/>
  <c r="W629" i="1"/>
  <c r="X629" i="1"/>
  <c r="X487" i="1"/>
  <c r="W487" i="1"/>
  <c r="W304" i="1"/>
  <c r="X304" i="1"/>
  <c r="X630" i="1"/>
  <c r="W630" i="1"/>
  <c r="X664" i="1"/>
  <c r="W664" i="1"/>
  <c r="X506" i="1"/>
  <c r="W506" i="1"/>
  <c r="W298" i="1"/>
  <c r="X298" i="1"/>
  <c r="X738" i="1"/>
  <c r="W738" i="1"/>
  <c r="X732" i="1"/>
  <c r="W732" i="1"/>
  <c r="X761" i="1"/>
  <c r="W761" i="1"/>
  <c r="X132" i="1"/>
  <c r="W132" i="1"/>
  <c r="W436" i="1"/>
  <c r="X436" i="1"/>
  <c r="X58" i="1"/>
  <c r="W58" i="1"/>
  <c r="X308" i="1"/>
  <c r="W308" i="1"/>
  <c r="X686" i="1"/>
  <c r="W686" i="1"/>
  <c r="X102" i="1"/>
  <c r="W102" i="1"/>
  <c r="X414" i="1"/>
  <c r="W414" i="1"/>
  <c r="X649" i="1"/>
  <c r="W649" i="1"/>
  <c r="X453" i="1"/>
  <c r="W453" i="1"/>
  <c r="X289" i="1"/>
  <c r="W289" i="1"/>
  <c r="X762" i="1"/>
  <c r="W762" i="1"/>
  <c r="X406" i="1"/>
  <c r="W406" i="1"/>
  <c r="X494" i="1"/>
  <c r="W494" i="1"/>
  <c r="X189" i="1"/>
  <c r="W189" i="1"/>
  <c r="W590" i="1"/>
  <c r="X590" i="1"/>
  <c r="X267" i="1"/>
  <c r="W267" i="1"/>
  <c r="W439" i="1"/>
  <c r="X439" i="1"/>
  <c r="W458" i="1"/>
  <c r="X458" i="1"/>
  <c r="X319" i="1"/>
  <c r="W319" i="1"/>
  <c r="X712" i="1"/>
  <c r="W712" i="1"/>
  <c r="W158" i="1"/>
  <c r="X158" i="1"/>
  <c r="W609" i="1"/>
  <c r="X609" i="1"/>
  <c r="X202" i="1"/>
  <c r="W202" i="1"/>
  <c r="X433" i="1"/>
  <c r="W433" i="1"/>
  <c r="X422" i="1"/>
  <c r="W422" i="1"/>
  <c r="W213" i="1"/>
  <c r="X213" i="1"/>
  <c r="X378" i="1"/>
  <c r="W378" i="1"/>
  <c r="X606" i="1"/>
  <c r="W606" i="1"/>
  <c r="X518" i="1"/>
  <c r="W518" i="1"/>
  <c r="X454" i="1"/>
  <c r="W454" i="1"/>
  <c r="X296" i="1"/>
  <c r="W296" i="1"/>
  <c r="X607" i="1"/>
  <c r="W607" i="1"/>
  <c r="X166" i="1"/>
  <c r="W166" i="1"/>
  <c r="X539" i="1"/>
  <c r="W539" i="1"/>
  <c r="X608" i="1"/>
  <c r="W608" i="1"/>
  <c r="W474" i="1"/>
  <c r="X474" i="1"/>
  <c r="W327" i="1"/>
  <c r="X327" i="1"/>
  <c r="W301" i="1"/>
  <c r="X301" i="1"/>
  <c r="X124" i="1"/>
  <c r="W124" i="1"/>
  <c r="X391" i="1"/>
  <c r="W391" i="1"/>
  <c r="X322" i="1"/>
  <c r="W322" i="1"/>
  <c r="X533" i="1"/>
  <c r="W533" i="1"/>
  <c r="X660" i="1"/>
  <c r="W660" i="1"/>
  <c r="X365" i="1"/>
  <c r="W365" i="1"/>
  <c r="W260" i="1"/>
  <c r="X260" i="1"/>
  <c r="X596" i="1"/>
  <c r="W596" i="1"/>
  <c r="X154" i="1"/>
  <c r="W154" i="1"/>
  <c r="W653" i="1"/>
  <c r="X653" i="1"/>
  <c r="X361" i="1"/>
  <c r="W361" i="1"/>
  <c r="X561" i="1"/>
  <c r="W561" i="1"/>
  <c r="X444" i="1"/>
  <c r="W444" i="1"/>
  <c r="X543" i="1"/>
  <c r="W543" i="1"/>
  <c r="X723" i="1"/>
  <c r="W723" i="1"/>
  <c r="W393" i="1"/>
  <c r="X393" i="1"/>
  <c r="X385" i="1"/>
  <c r="W385" i="1"/>
  <c r="W725" i="1"/>
  <c r="X725" i="1"/>
  <c r="X703" i="1"/>
  <c r="W703" i="1"/>
  <c r="X765" i="1"/>
  <c r="W765" i="1"/>
  <c r="W718" i="1"/>
  <c r="X718" i="1"/>
  <c r="X752" i="1"/>
  <c r="W752" i="1"/>
  <c r="X203" i="1"/>
  <c r="W203" i="1"/>
  <c r="X366" i="1"/>
  <c r="W366" i="1"/>
  <c r="X276" i="1"/>
  <c r="W276" i="1"/>
  <c r="W370" i="1"/>
  <c r="X370" i="1"/>
  <c r="W472" i="1"/>
  <c r="X472" i="1"/>
  <c r="X415" i="1"/>
  <c r="W415" i="1"/>
  <c r="W342" i="1"/>
  <c r="X342" i="1"/>
  <c r="X316" i="1"/>
  <c r="W316" i="1"/>
  <c r="X719" i="1"/>
  <c r="W719" i="1"/>
  <c r="X523" i="1"/>
  <c r="W523" i="1"/>
  <c r="W242" i="1"/>
  <c r="X242" i="1"/>
  <c r="X730" i="1"/>
  <c r="W730" i="1"/>
  <c r="X599" i="1"/>
  <c r="W599" i="1"/>
  <c r="X583" i="1"/>
  <c r="W583" i="1"/>
  <c r="W708" i="1"/>
  <c r="X708" i="1"/>
  <c r="X335" i="1"/>
  <c r="W335" i="1"/>
  <c r="X716" i="1"/>
  <c r="W716" i="1"/>
  <c r="X627" i="1"/>
  <c r="W627" i="1"/>
  <c r="X410" i="1"/>
  <c r="W410" i="1"/>
  <c r="X334" i="1"/>
  <c r="W334" i="1"/>
  <c r="X674" i="1"/>
  <c r="W674" i="1"/>
  <c r="X677" i="1"/>
  <c r="W677" i="1"/>
  <c r="X541" i="1"/>
  <c r="W541" i="1"/>
  <c r="X671" i="1"/>
  <c r="W671" i="1"/>
  <c r="X620" i="1"/>
  <c r="W620" i="1"/>
  <c r="X115" i="1"/>
  <c r="W115" i="1"/>
  <c r="X489" i="1"/>
  <c r="W489" i="1"/>
  <c r="X247" i="1"/>
  <c r="W247" i="1"/>
  <c r="X687" i="1"/>
  <c r="W687" i="1"/>
  <c r="X36" i="1"/>
  <c r="W36" i="1"/>
  <c r="X549" i="1"/>
  <c r="W549" i="1"/>
  <c r="W325" i="1"/>
  <c r="X325" i="1"/>
  <c r="X554" i="1"/>
  <c r="W554" i="1"/>
  <c r="X92" i="1"/>
  <c r="W92" i="1"/>
  <c r="W432" i="1"/>
  <c r="X432" i="1"/>
  <c r="X435" i="1"/>
  <c r="W435" i="1"/>
  <c r="X621" i="1"/>
  <c r="W621" i="1"/>
  <c r="W722" i="1"/>
  <c r="X722" i="1"/>
  <c r="X770" i="1"/>
  <c r="W770" i="1"/>
  <c r="X426" i="1"/>
  <c r="W426" i="1"/>
  <c r="W576" i="1"/>
  <c r="X576" i="1"/>
  <c r="W591" i="1"/>
  <c r="X591" i="1"/>
  <c r="X445" i="1"/>
  <c r="W445" i="1"/>
  <c r="W721" i="1"/>
  <c r="X721" i="1"/>
  <c r="X488" i="1"/>
  <c r="W488" i="1"/>
  <c r="W505" i="1"/>
  <c r="X505" i="1"/>
  <c r="W210" i="1"/>
  <c r="X210" i="1"/>
  <c r="X386" i="1"/>
  <c r="W386" i="1"/>
  <c r="X486" i="1"/>
  <c r="W486" i="1"/>
  <c r="X511" i="1"/>
  <c r="W511" i="1"/>
  <c r="X509" i="1"/>
  <c r="W509" i="1"/>
  <c r="W593" i="1"/>
  <c r="X593" i="1"/>
  <c r="X264" i="1"/>
  <c r="W264" i="1"/>
  <c r="X510" i="1"/>
  <c r="W510" i="1"/>
  <c r="X724" i="1"/>
  <c r="W724" i="1"/>
  <c r="X232" i="1"/>
  <c r="W232" i="1"/>
  <c r="W351" i="1"/>
  <c r="X351" i="1"/>
  <c r="X643" i="1"/>
  <c r="W643" i="1"/>
  <c r="X416" i="1"/>
  <c r="W416" i="1"/>
  <c r="X218" i="1"/>
  <c r="W218" i="1"/>
  <c r="X318" i="1"/>
  <c r="W318" i="1"/>
  <c r="X528" i="1"/>
  <c r="W528" i="1"/>
  <c r="X515" i="1"/>
  <c r="W515" i="1"/>
  <c r="X707" i="1"/>
  <c r="W707" i="1"/>
  <c r="X371" i="1"/>
  <c r="W371" i="1"/>
  <c r="W499" i="1"/>
  <c r="X499" i="1"/>
  <c r="W373" i="1"/>
  <c r="X373" i="1"/>
  <c r="W567" i="1"/>
  <c r="X567" i="1"/>
  <c r="W592" i="1"/>
  <c r="X592" i="1"/>
  <c r="W682" i="1"/>
  <c r="X682" i="1"/>
  <c r="X312" i="1"/>
  <c r="W312" i="1"/>
  <c r="X418" i="1"/>
  <c r="W418" i="1"/>
  <c r="X638" i="1"/>
  <c r="W638" i="1"/>
  <c r="W571" i="1"/>
  <c r="X571" i="1"/>
  <c r="X479" i="1"/>
  <c r="W479" i="1"/>
  <c r="X706" i="1"/>
  <c r="W706" i="1"/>
  <c r="X212" i="1"/>
  <c r="W212" i="1"/>
  <c r="X379" i="1"/>
  <c r="W379" i="1"/>
  <c r="X737" i="1"/>
  <c r="W737" i="1"/>
  <c r="W394" i="1"/>
  <c r="X394" i="1"/>
  <c r="W328" i="1"/>
  <c r="X328" i="1"/>
  <c r="W715" i="1"/>
  <c r="X715" i="1"/>
  <c r="X181" i="1"/>
  <c r="W181" i="1"/>
  <c r="X376" i="1"/>
  <c r="W376" i="1"/>
  <c r="W269" i="1"/>
  <c r="X269" i="1"/>
  <c r="X349" i="1"/>
  <c r="W349" i="1"/>
  <c r="X455" i="1"/>
  <c r="W455" i="1"/>
  <c r="X498" i="1"/>
  <c r="W498" i="1"/>
  <c r="X751" i="1"/>
  <c r="W751" i="1"/>
  <c r="X231" i="1"/>
  <c r="W231" i="1"/>
  <c r="X333" i="1"/>
  <c r="W333" i="1"/>
  <c r="X168" i="1"/>
  <c r="W168" i="1"/>
  <c r="X272" i="1"/>
  <c r="W272" i="1"/>
  <c r="W323" i="1"/>
  <c r="X323" i="1"/>
  <c r="X209" i="1"/>
  <c r="W209" i="1"/>
  <c r="W80" i="1"/>
  <c r="X80" i="1"/>
  <c r="X673" i="1"/>
  <c r="W673" i="1"/>
  <c r="X575" i="1"/>
  <c r="W575" i="1"/>
  <c r="X294" i="1"/>
  <c r="W294" i="1"/>
  <c r="W387" i="1"/>
  <c r="X387" i="1"/>
  <c r="X562" i="1"/>
  <c r="W562" i="1"/>
  <c r="W655" i="1"/>
  <c r="X655" i="1"/>
  <c r="X44" i="1"/>
  <c r="W44" i="1"/>
  <c r="W388" i="1"/>
  <c r="X388" i="1"/>
  <c r="X553" i="1"/>
  <c r="W553" i="1"/>
  <c r="X578" i="1"/>
  <c r="W578" i="1"/>
  <c r="X159" i="1"/>
  <c r="W159" i="1"/>
  <c r="X516" i="1"/>
  <c r="W516" i="1"/>
  <c r="W631" i="1"/>
  <c r="X631" i="1"/>
  <c r="X356" i="1"/>
  <c r="W356" i="1"/>
  <c r="X278" i="1"/>
  <c r="W278" i="1"/>
  <c r="X228" i="1"/>
  <c r="W228" i="1"/>
  <c r="W190" i="1"/>
  <c r="X190" i="1"/>
  <c r="X542" i="1"/>
  <c r="W542" i="1"/>
  <c r="X626" i="1"/>
  <c r="W626" i="1"/>
  <c r="X602" i="1"/>
  <c r="W602" i="1"/>
  <c r="X275" i="1"/>
  <c r="W275" i="1"/>
  <c r="W570" i="1"/>
  <c r="X570" i="1"/>
  <c r="X746" i="1"/>
  <c r="W746" i="1"/>
  <c r="X299" i="1"/>
  <c r="W299" i="1"/>
  <c r="X635" i="1"/>
  <c r="W635" i="1"/>
  <c r="X547" i="1"/>
  <c r="W547" i="1"/>
  <c r="X285" i="1"/>
  <c r="W285" i="1"/>
  <c r="W261" i="1"/>
  <c r="X261" i="1"/>
  <c r="X624" i="1"/>
  <c r="W624" i="1"/>
  <c r="X641" i="1"/>
  <c r="W641" i="1"/>
  <c r="X532" i="1"/>
  <c r="W532" i="1"/>
  <c r="W569" i="1"/>
  <c r="X569" i="1"/>
  <c r="X466" i="1"/>
  <c r="W466" i="1"/>
  <c r="X430" i="1"/>
  <c r="W430" i="1"/>
  <c r="X552" i="1"/>
  <c r="W552" i="1"/>
  <c r="W279" i="1"/>
  <c r="X279" i="1"/>
  <c r="X374" i="1"/>
  <c r="W374" i="1"/>
  <c r="X246" i="1"/>
  <c r="W246" i="1"/>
  <c r="W329" i="1"/>
  <c r="X329" i="1"/>
  <c r="W656" i="1"/>
  <c r="X656" i="1"/>
  <c r="W763" i="1"/>
  <c r="X763" i="1"/>
  <c r="X747" i="1"/>
  <c r="W747" i="1"/>
  <c r="X729" i="1"/>
  <c r="W729" i="1"/>
  <c r="X443" i="1"/>
  <c r="W443" i="1"/>
  <c r="X740" i="1"/>
  <c r="W740" i="1"/>
  <c r="X675" i="1"/>
  <c r="W675" i="1"/>
  <c r="X59" i="1"/>
  <c r="W59" i="1"/>
  <c r="X550" i="1"/>
  <c r="W550" i="1"/>
  <c r="X100" i="1"/>
  <c r="W100" i="1"/>
  <c r="X407" i="1"/>
  <c r="W407" i="1"/>
  <c r="X497" i="1"/>
  <c r="W497" i="1"/>
  <c r="X470" i="1"/>
  <c r="W470" i="1"/>
  <c r="X598" i="1"/>
  <c r="W598" i="1"/>
  <c r="W411" i="1"/>
  <c r="X411" i="1"/>
  <c r="X699" i="1"/>
  <c r="W699" i="1"/>
  <c r="X401" i="1"/>
  <c r="W401" i="1"/>
  <c r="X572" i="1"/>
  <c r="W572" i="1"/>
  <c r="X151" i="1"/>
  <c r="W151" i="1"/>
  <c r="X140" i="1"/>
  <c r="W140" i="1"/>
  <c r="X372" i="1"/>
  <c r="W372" i="1"/>
  <c r="X297" i="1"/>
  <c r="W297" i="1"/>
  <c r="X586" i="1"/>
  <c r="W586" i="1"/>
  <c r="X313" i="1"/>
  <c r="W313" i="1"/>
  <c r="W657" i="1"/>
  <c r="X657" i="1"/>
  <c r="W741" i="1"/>
  <c r="X741" i="1"/>
  <c r="X694" i="1"/>
  <c r="W694" i="1"/>
  <c r="X355" i="1"/>
  <c r="W355" i="1"/>
  <c r="X49" i="1"/>
  <c r="W49" i="1"/>
  <c r="X440" i="1"/>
  <c r="W440" i="1"/>
  <c r="X255" i="1"/>
  <c r="W255" i="1"/>
  <c r="X253" i="1"/>
  <c r="W253" i="1"/>
  <c r="X234" i="1"/>
  <c r="W234" i="1"/>
  <c r="X290" i="1"/>
  <c r="W290" i="1"/>
  <c r="X396" i="1"/>
  <c r="W396" i="1"/>
  <c r="X220" i="1"/>
  <c r="W220" i="1"/>
  <c r="X651" i="1"/>
  <c r="W651" i="1"/>
  <c r="X197" i="1"/>
  <c r="W197" i="1"/>
  <c r="X734" i="1"/>
  <c r="W734" i="1"/>
  <c r="W527" i="1"/>
  <c r="X527" i="1"/>
  <c r="X320" i="1"/>
  <c r="W320" i="1"/>
  <c r="X345" i="1"/>
  <c r="W345" i="1"/>
  <c r="X690" i="1"/>
  <c r="W690" i="1"/>
  <c r="X640" i="1"/>
  <c r="W640" i="1"/>
  <c r="W633" i="1"/>
  <c r="X633" i="1"/>
  <c r="W568" i="1"/>
  <c r="X568" i="1"/>
  <c r="X704" i="1"/>
  <c r="W704" i="1"/>
  <c r="X672" i="1"/>
  <c r="W672" i="1"/>
  <c r="X254" i="1"/>
  <c r="W254" i="1"/>
  <c r="X475" i="1"/>
  <c r="W475" i="1"/>
  <c r="X496" i="1"/>
  <c r="W496" i="1"/>
  <c r="X176" i="1"/>
  <c r="W176" i="1"/>
  <c r="X614" i="1"/>
  <c r="W614" i="1"/>
  <c r="X286" i="1"/>
  <c r="W286" i="1"/>
  <c r="X501" i="1"/>
  <c r="W501" i="1"/>
  <c r="X759" i="1"/>
  <c r="W759" i="1"/>
  <c r="X184" i="1"/>
  <c r="W184" i="1"/>
  <c r="X650" i="1"/>
  <c r="W650" i="1"/>
  <c r="X665" i="1"/>
  <c r="W665" i="1"/>
  <c r="X652" i="1"/>
  <c r="W652" i="1"/>
  <c r="X577" i="1"/>
  <c r="W577" i="1"/>
  <c r="X768" i="1"/>
  <c r="W768" i="1"/>
  <c r="W413" i="1"/>
  <c r="X413" i="1"/>
  <c r="W284" i="1"/>
  <c r="X284" i="1"/>
  <c r="X423" i="1"/>
  <c r="W423" i="1"/>
  <c r="X136" i="1"/>
  <c r="W136" i="1"/>
  <c r="W565" i="1"/>
  <c r="X565" i="1"/>
  <c r="X773" i="1"/>
  <c r="W773" i="1"/>
  <c r="X580" i="1"/>
  <c r="W580" i="1"/>
  <c r="X146" i="1"/>
  <c r="W146" i="1"/>
  <c r="X731" i="1"/>
  <c r="W731" i="1"/>
  <c r="X526" i="1"/>
  <c r="W526" i="1"/>
  <c r="X503" i="1"/>
  <c r="W503" i="1"/>
  <c r="X357" i="1"/>
  <c r="W357" i="1"/>
  <c r="X300" i="1"/>
  <c r="W300" i="1"/>
  <c r="X612" i="1"/>
  <c r="W612" i="1"/>
  <c r="W321" i="1"/>
  <c r="X321" i="1"/>
  <c r="X367" i="1"/>
  <c r="W367" i="1"/>
  <c r="X206" i="1"/>
  <c r="W206" i="1"/>
  <c r="X696" i="1"/>
  <c r="W696" i="1"/>
  <c r="X162" i="1"/>
  <c r="W162" i="1"/>
  <c r="X685" i="1"/>
  <c r="W685" i="1"/>
  <c r="X670" i="1"/>
  <c r="W670" i="1"/>
  <c r="X748" i="1"/>
  <c r="W748" i="1"/>
  <c r="X330" i="1"/>
  <c r="W330" i="1"/>
  <c r="W389" i="1"/>
  <c r="X389" i="1"/>
  <c r="X756" i="1"/>
  <c r="W756" i="1"/>
  <c r="X702" i="1"/>
  <c r="W702" i="1"/>
  <c r="X364" i="1"/>
  <c r="W364" i="1"/>
  <c r="W483" i="1"/>
  <c r="X483" i="1"/>
  <c r="X465" i="1"/>
  <c r="W465" i="1"/>
  <c r="X519" i="1"/>
  <c r="W519" i="1"/>
  <c r="X726" i="1"/>
  <c r="W726" i="1"/>
  <c r="W520" i="1"/>
  <c r="X520" i="1"/>
  <c r="X584" i="1"/>
  <c r="W584" i="1"/>
  <c r="X452" i="1"/>
  <c r="W452" i="1"/>
  <c r="X343" i="1"/>
  <c r="W343" i="1"/>
  <c r="X745" i="1"/>
  <c r="W745" i="1"/>
  <c r="W153" i="1"/>
  <c r="X153" i="1"/>
  <c r="W517" i="1"/>
  <c r="X517" i="1"/>
  <c r="X438" i="1"/>
  <c r="W438" i="1"/>
  <c r="X473" i="1"/>
  <c r="W473" i="1"/>
  <c r="W235" i="1"/>
  <c r="X235" i="1"/>
  <c r="X347" i="1"/>
  <c r="W347" i="1"/>
  <c r="X619" i="1"/>
  <c r="W619" i="1"/>
  <c r="X613" i="1"/>
  <c r="W613" i="1"/>
  <c r="X451" i="1"/>
  <c r="W451" i="1"/>
  <c r="X743" i="1"/>
  <c r="W743" i="1"/>
  <c r="X476" i="1"/>
  <c r="W476" i="1"/>
  <c r="W263" i="1"/>
  <c r="X263" i="1"/>
  <c r="X760" i="1"/>
  <c r="W760" i="1"/>
  <c r="X421" i="1"/>
  <c r="W421" i="1"/>
  <c r="X250" i="1"/>
  <c r="W250" i="1"/>
  <c r="X697" i="1"/>
  <c r="W697" i="1"/>
  <c r="X311" i="1"/>
  <c r="W311" i="1"/>
  <c r="X563" i="1"/>
  <c r="W563" i="1"/>
  <c r="W678" i="1"/>
  <c r="X678" i="1"/>
  <c r="X256" i="1"/>
  <c r="W256" i="1"/>
  <c r="X504" i="1"/>
  <c r="W504" i="1"/>
  <c r="X225" i="1"/>
  <c r="W225" i="1"/>
  <c r="X303" i="1"/>
  <c r="W303" i="1"/>
  <c r="X482" i="1"/>
  <c r="W482" i="1"/>
  <c r="X341" i="1"/>
  <c r="W341" i="1"/>
  <c r="X753" i="1"/>
  <c r="W753" i="1"/>
  <c r="W545" i="1"/>
  <c r="X545" i="1"/>
  <c r="X637" i="1"/>
  <c r="W637" i="1"/>
  <c r="X589" i="1"/>
  <c r="W589" i="1"/>
  <c r="X360" i="1"/>
  <c r="W360" i="1"/>
  <c r="X495" i="1"/>
  <c r="W495" i="1"/>
  <c r="X684" i="1"/>
  <c r="W684" i="1"/>
  <c r="W767" i="1"/>
  <c r="X767" i="1"/>
  <c r="W326" i="1"/>
  <c r="X326" i="1"/>
  <c r="X377" i="1"/>
  <c r="W377" i="1"/>
  <c r="X429" i="1"/>
  <c r="W429" i="1"/>
  <c r="W636" i="1"/>
  <c r="X636" i="1"/>
  <c r="X369" i="1"/>
  <c r="W369" i="1"/>
  <c r="X642" i="1"/>
  <c r="W642" i="1"/>
  <c r="X344" i="1"/>
  <c r="W344" i="1"/>
  <c r="X224" i="1"/>
  <c r="W224" i="1"/>
  <c r="X477" i="1"/>
  <c r="W477" i="1"/>
  <c r="X605" i="1"/>
  <c r="W605" i="1"/>
  <c r="X291" i="1"/>
  <c r="W291" i="1"/>
  <c r="X380" i="1"/>
  <c r="W380" i="1"/>
  <c r="X245" i="1"/>
  <c r="W245" i="1"/>
  <c r="X695" i="1"/>
  <c r="W695" i="1"/>
  <c r="X663" i="1"/>
  <c r="W663" i="1"/>
  <c r="X728" i="1"/>
  <c r="W728" i="1"/>
  <c r="X616" i="1"/>
  <c r="W616" i="1"/>
  <c r="W457" i="1"/>
  <c r="X457" i="1"/>
  <c r="W460" i="1"/>
  <c r="X460" i="1"/>
  <c r="W144" i="1"/>
  <c r="X144" i="1"/>
  <c r="X531" i="1"/>
  <c r="W531" i="1"/>
  <c r="X93" i="1"/>
  <c r="W93" i="1"/>
  <c r="X399" i="1"/>
  <c r="W399" i="1"/>
  <c r="X540" i="1"/>
  <c r="W540" i="1"/>
  <c r="X165" i="1"/>
  <c r="W165" i="1"/>
  <c r="W525" i="1"/>
  <c r="X525" i="1"/>
  <c r="X348" i="1"/>
  <c r="W348" i="1"/>
  <c r="X594" i="1"/>
  <c r="W594" i="1"/>
  <c r="W481" i="1"/>
  <c r="X481" i="1"/>
  <c r="X239" i="1"/>
  <c r="W239" i="1"/>
  <c r="X350" i="1"/>
  <c r="W350" i="1"/>
  <c r="X646" i="1"/>
  <c r="W646" i="1"/>
  <c r="X658" i="1"/>
  <c r="W658" i="1"/>
  <c r="X611" i="1"/>
  <c r="W611" i="1"/>
  <c r="X521" i="1"/>
  <c r="W521" i="1"/>
  <c r="X400" i="1"/>
  <c r="W400" i="1"/>
  <c r="X555" i="1"/>
  <c r="W555" i="1"/>
  <c r="X508" i="1"/>
  <c r="W508" i="1"/>
  <c r="X484" i="1"/>
  <c r="W484" i="1"/>
  <c r="X536" i="1"/>
  <c r="W536" i="1"/>
  <c r="X564" i="1"/>
  <c r="W564" i="1"/>
  <c r="X363" i="1"/>
  <c r="W363" i="1"/>
  <c r="X462" i="1"/>
  <c r="W462" i="1"/>
  <c r="W211" i="1"/>
  <c r="X211" i="1"/>
  <c r="W548" i="1"/>
  <c r="X548" i="1"/>
  <c r="X431" i="1"/>
  <c r="W431" i="1"/>
  <c r="X404" i="1"/>
  <c r="W404" i="1"/>
  <c r="X709" i="1"/>
  <c r="W709" i="1"/>
  <c r="X772" i="1"/>
  <c r="W772" i="1"/>
  <c r="B125" i="14" a="1"/>
  <c r="B125" i="14" s="1"/>
  <c r="B124" i="14" a="1"/>
  <c r="B124" i="14" s="1"/>
  <c r="B17" i="14" a="1"/>
  <c r="B17" i="14" s="1"/>
  <c r="B121" i="14" a="1"/>
  <c r="B121" i="14" s="1"/>
  <c r="B114" i="14" a="1"/>
  <c r="B114" i="14" s="1"/>
  <c r="B116" i="14" a="1"/>
  <c r="B116" i="14" s="1"/>
  <c r="B119" i="14" a="1"/>
  <c r="B119" i="14" s="1"/>
  <c r="B106" i="14" a="1"/>
  <c r="B106" i="14" s="1"/>
  <c r="B123" i="14" a="1"/>
  <c r="B123" i="14" s="1"/>
  <c r="B120" i="14" a="1"/>
  <c r="B120" i="14" s="1"/>
  <c r="B122" i="14" a="1"/>
  <c r="B122" i="14" s="1"/>
  <c r="B16" i="14" a="1"/>
  <c r="B16" i="14" s="1"/>
  <c r="B2" i="14" a="1"/>
  <c r="B2" i="14" s="1"/>
  <c r="B90" i="14" a="1"/>
  <c r="B90" i="14" s="1"/>
  <c r="B56" i="14" a="1"/>
  <c r="B56" i="14" s="1"/>
  <c r="B86" i="14" a="1"/>
  <c r="B86" i="14" s="1"/>
  <c r="B75" i="14" a="1"/>
  <c r="B75" i="14" s="1"/>
  <c r="B83" i="14" a="1"/>
  <c r="B83" i="14" s="1"/>
  <c r="B5" i="14" a="1"/>
  <c r="B5" i="14" s="1"/>
  <c r="B27" i="14" a="1"/>
  <c r="B27" i="14" s="1"/>
  <c r="B10" i="14" a="1"/>
  <c r="B10" i="14" s="1"/>
  <c r="B8" i="14" a="1"/>
  <c r="B8" i="14" s="1"/>
  <c r="B98" i="14" a="1"/>
  <c r="B98" i="14" s="1"/>
  <c r="B6" i="14" a="1"/>
  <c r="B6" i="14" s="1"/>
  <c r="B111" i="14" a="1"/>
  <c r="B111" i="14" s="1"/>
  <c r="B105" i="14" a="1"/>
  <c r="B105" i="14" s="1"/>
  <c r="B45" i="14" a="1"/>
  <c r="B45" i="14" s="1"/>
  <c r="B46" i="14" a="1"/>
  <c r="B46" i="14" s="1"/>
  <c r="B104" i="14" a="1"/>
  <c r="B104" i="14" s="1"/>
  <c r="B100" i="14" a="1"/>
  <c r="B100" i="14" s="1"/>
  <c r="B88" i="14" a="1"/>
  <c r="B88" i="14" s="1"/>
  <c r="B54" i="14" a="1"/>
  <c r="B54" i="14" s="1"/>
  <c r="B51" i="14" a="1"/>
  <c r="B51" i="14" s="1"/>
  <c r="B25" i="14" a="1"/>
  <c r="B25" i="14" s="1"/>
  <c r="B50" i="14" a="1"/>
  <c r="B50" i="14" s="1"/>
  <c r="B65" i="14" a="1"/>
  <c r="B65" i="14" s="1"/>
  <c r="B23" i="14" a="1"/>
  <c r="B23" i="14" s="1"/>
  <c r="B97" i="14" a="1"/>
  <c r="B97" i="14" s="1"/>
  <c r="B13" i="14" a="1"/>
  <c r="B13" i="14" s="1"/>
  <c r="B28" i="14" a="1"/>
  <c r="B28" i="14" s="1"/>
  <c r="B24" i="14" a="1"/>
  <c r="B24" i="14" s="1"/>
  <c r="B12" i="14" a="1"/>
  <c r="B12" i="14" s="1"/>
  <c r="B43" i="14" a="1"/>
  <c r="B43" i="14" s="1"/>
  <c r="B79" i="14" a="1"/>
  <c r="B79" i="14" s="1"/>
  <c r="B41" i="14" a="1"/>
  <c r="B41" i="14" s="1"/>
  <c r="B61" i="14" a="1"/>
  <c r="B61" i="14" s="1"/>
  <c r="B40" i="14" a="1"/>
  <c r="B40" i="14" s="1"/>
  <c r="B18" i="14" a="1"/>
  <c r="B18" i="14" s="1"/>
  <c r="B15" i="14" a="1"/>
  <c r="B15" i="14" s="1"/>
  <c r="B74" i="14" a="1"/>
  <c r="B74" i="14" s="1"/>
  <c r="B19" i="14" a="1"/>
  <c r="B19" i="14" s="1"/>
  <c r="B64" i="14" a="1"/>
  <c r="B64" i="14" s="1"/>
  <c r="B93" i="14" a="1"/>
  <c r="B93" i="14" s="1"/>
  <c r="B39" i="14" a="1"/>
  <c r="B39" i="14" s="1"/>
  <c r="B33" i="14" a="1"/>
  <c r="B33" i="14" s="1"/>
  <c r="B70" i="14" a="1"/>
  <c r="B70" i="14" s="1"/>
  <c r="B31" i="14" a="1"/>
  <c r="B31" i="14" s="1"/>
  <c r="B87" i="14" a="1"/>
  <c r="B87" i="14" s="1"/>
  <c r="B103" i="14" a="1"/>
  <c r="B103" i="14" s="1"/>
  <c r="B59" i="14" a="1"/>
  <c r="B59" i="14" s="1"/>
  <c r="B63" i="14" a="1"/>
  <c r="B63" i="14" s="1"/>
  <c r="B9" i="14" a="1"/>
  <c r="B9" i="14" s="1"/>
  <c r="B94" i="14" a="1"/>
  <c r="B94" i="14" s="1"/>
  <c r="B7" i="14" a="1"/>
  <c r="B7" i="14" s="1"/>
  <c r="B4" i="14" a="1"/>
  <c r="B4" i="14" s="1"/>
  <c r="B35" i="14" a="1"/>
  <c r="B35" i="14" s="1"/>
  <c r="B32" i="14" a="1"/>
  <c r="B32" i="14" s="1"/>
  <c r="B76" i="14" a="1"/>
  <c r="B76" i="14" s="1"/>
  <c r="B20" i="14" a="1"/>
  <c r="B20" i="14" s="1"/>
  <c r="B72" i="14" a="1"/>
  <c r="B72" i="14" s="1"/>
  <c r="B21" i="14" a="1"/>
  <c r="B21" i="14" s="1"/>
  <c r="B73" i="14" a="1"/>
  <c r="B73" i="14" s="1"/>
  <c r="B109" i="14" a="1"/>
  <c r="B109" i="14" s="1"/>
  <c r="B57" i="14" a="1"/>
  <c r="B57" i="14" s="1"/>
  <c r="B84" i="14" a="1"/>
  <c r="B84" i="14" s="1"/>
  <c r="B95" i="14" a="1"/>
  <c r="B95" i="14" s="1"/>
  <c r="B37" i="14" a="1"/>
  <c r="B37" i="14" s="1"/>
  <c r="B110" i="14" a="1"/>
  <c r="B110" i="14" s="1"/>
  <c r="B3" i="14" a="1"/>
  <c r="B3" i="14" s="1"/>
  <c r="B85" i="14" a="1"/>
  <c r="B85" i="14" s="1"/>
  <c r="B52" i="14" a="1"/>
  <c r="B52" i="14" s="1"/>
  <c r="B62" i="14" a="1"/>
  <c r="B62" i="14" s="1"/>
  <c r="B77" i="14" a="1"/>
  <c r="B77" i="14" s="1"/>
  <c r="B26" i="14" a="1"/>
  <c r="B26" i="14" s="1"/>
  <c r="B81" i="14" a="1"/>
  <c r="B81" i="14" s="1"/>
  <c r="B91" i="14" a="1"/>
  <c r="B91" i="14" s="1"/>
  <c r="B44" i="14" a="1"/>
  <c r="B44" i="14" s="1"/>
  <c r="B82" i="14" a="1"/>
  <c r="B82" i="14" s="1"/>
  <c r="B92" i="14" a="1"/>
  <c r="B92" i="14" s="1"/>
  <c r="B66" i="14" a="1"/>
  <c r="B66" i="14" s="1"/>
  <c r="B53" i="14" a="1"/>
  <c r="B53" i="14" s="1"/>
  <c r="B29" i="14" a="1"/>
  <c r="B29" i="14" s="1"/>
  <c r="B108" i="14" a="1"/>
  <c r="B108" i="14" s="1"/>
  <c r="B47" i="14" a="1"/>
  <c r="B47" i="14" s="1"/>
  <c r="B60" i="14" a="1"/>
  <c r="B60" i="14" s="1"/>
  <c r="B11" i="14" a="1"/>
  <c r="B11" i="14" s="1"/>
  <c r="B101" i="14" a="1"/>
  <c r="B101" i="14" s="1"/>
  <c r="B49" i="14" a="1"/>
  <c r="B49" i="14" s="1"/>
  <c r="B117" i="14" a="1"/>
  <c r="B117" i="14" s="1"/>
  <c r="B69" i="14" a="1"/>
  <c r="B69" i="14" s="1"/>
  <c r="B126" i="14" a="1"/>
  <c r="B126" i="14" s="1"/>
  <c r="B68" i="14" a="1"/>
  <c r="B68" i="14" s="1"/>
  <c r="B89" i="14" a="1"/>
  <c r="B89" i="14" s="1"/>
  <c r="B30" i="14" a="1"/>
  <c r="B30" i="14" s="1"/>
  <c r="B96" i="14" a="1"/>
  <c r="B96" i="14" s="1"/>
  <c r="B99" i="14" a="1"/>
  <c r="B99" i="14" s="1"/>
  <c r="B112" i="14" a="1"/>
  <c r="B112" i="14" s="1"/>
  <c r="B67" i="14" a="1"/>
  <c r="B67" i="14" s="1"/>
  <c r="B71" i="14" a="1"/>
  <c r="B71" i="14" s="1"/>
  <c r="B36" i="14" a="1"/>
  <c r="B36" i="14" s="1"/>
  <c r="B102" i="14" a="1"/>
  <c r="B102" i="14" s="1"/>
  <c r="B42" i="14" a="1"/>
  <c r="B42" i="14" s="1"/>
  <c r="B55" i="14" a="1"/>
  <c r="B55" i="14" s="1"/>
  <c r="B128" i="14" a="1"/>
  <c r="B128" i="14" s="1"/>
  <c r="B22" i="14" a="1"/>
  <c r="B22" i="14" s="1"/>
  <c r="B80" i="14" a="1"/>
  <c r="B80" i="14" s="1"/>
  <c r="B113" i="14" a="1"/>
  <c r="B113" i="14" s="1"/>
  <c r="B58" i="14" a="1"/>
  <c r="B58" i="14" s="1"/>
  <c r="B38" i="14" a="1"/>
  <c r="B38" i="14" s="1"/>
  <c r="B14" i="14" a="1"/>
  <c r="B14" i="14" s="1"/>
  <c r="B78" i="14" a="1"/>
  <c r="B78" i="14" s="1"/>
  <c r="B34" i="14" a="1"/>
  <c r="B34" i="14" s="1"/>
  <c r="B107" i="14" a="1"/>
  <c r="B107" i="14" s="1"/>
  <c r="B48" i="14" a="1"/>
  <c r="B48" i="14" s="1"/>
  <c r="B115" i="14" a="1"/>
  <c r="B115" i="14" s="1"/>
  <c r="B118" i="14" a="1"/>
  <c r="B118" i="14" s="1"/>
  <c r="B1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648CBD-23D8-4030-85EA-7AED2A0D9F95}" keepAlive="1" name="Consulta - Attendance" description="Conexión a la consulta 'Attendance' en el libro." type="5" refreshedVersion="8" background="1" saveData="1">
    <dbPr connection="Provider=Microsoft.Mashup.OleDb.1;Data Source=$Workbook$;Location=Attendance;Extended Properties=&quot;&quot;" command="SELECT * FROM [Attendance]"/>
  </connection>
  <connection id="2" xr16:uid="{24E3020B-DEC8-4426-A6B5-715DC90FCAAF}" keepAlive="1" name="Consulta - Estructura con CM" description="Conexión a la consulta 'Estructura con CM' en el libro." type="5" refreshedVersion="8" background="1" saveData="1">
    <dbPr connection="Provider=Microsoft.Mashup.OleDb.1;Data Source=$Workbook$;Location=&quot;Estructura con CM&quot;;Extended Properties=&quot;&quot;" command="SELECT * FROM [Estructura con CM]"/>
  </connection>
  <connection id="3" xr16:uid="{18D8CE72-A6AB-4BF8-A2A1-4BCB65DE636C}" keepAlive="1" name="Consulta - Estructura PC_SR" description="Conexión a la consulta 'Estructura PC_SR' en el libro." type="5" refreshedVersion="8" background="1" saveData="1">
    <dbPr connection="Provider=Microsoft.Mashup.OleDb.1;Data Source=$Workbook$;Location=&quot;Estructura PC_SR&quot;;Extended Properties=&quot;&quot;" command="SELECT * FROM [Estructura PC_SR]"/>
  </connection>
  <connection id="4" xr16:uid="{1D5CAE6A-108A-437F-ABCE-4389E28B8EDD}" keepAlive="1" name="Consulta - Estructura SR_CM" description="Conexión a la consulta 'Estructura SR_CM' en el libro." type="5" refreshedVersion="8" background="1" saveData="1">
    <dbPr connection="Provider=Microsoft.Mashup.OleDb.1;Data Source=$Workbook$;Location=&quot;Estructura SR_CM&quot;;Extended Properties=&quot;&quot;" command="SELECT * FROM [Estructura SR_CM]"/>
  </connection>
  <connection id="5" xr16:uid="{C6FA6F66-6C3B-45FC-A766-677CC7113FB1}" keepAlive="1" name="Consulta - Leave" description="Conexión a la consulta 'Leave' en el libro." type="5" refreshedVersion="8" background="1" saveData="1">
    <dbPr connection="Provider=Microsoft.Mashup.OleDb.1;Data Source=$Workbook$;Location=Leave;Extended Properties=&quot;&quot;" command="SELECT * FROM [Leave]"/>
  </connection>
  <connection id="6" xr16:uid="{A78A271E-2BF4-48C2-B1A9-6BBFB1838406}" keepAlive="1" name="Consulta - Leave In Approval" description="Conexión a la consulta 'Leave In Approval' en el libro." type="5" refreshedVersion="8" background="1" saveData="1">
    <dbPr connection="Provider=Microsoft.Mashup.OleDb.1;Data Source=$Workbook$;Location=&quot;Leave In Approval&quot;;Extended Properties=&quot;&quot;" command="SELECT * FROM [Leave In Approval]"/>
  </connection>
  <connection id="7" xr16:uid="{1BDF544D-6303-484C-B278-D2BEF2E57861}" keepAlive="1" name="Consulta - User" description="Conexión a la consulta 'User' en el libro." type="5" refreshedVersion="8" background="1" saveData="1">
    <dbPr connection="Provider=Microsoft.Mashup.OleDb.1;Data Source=$Workbook$;Location=User;Extended Properties=&quot;&quot;" command="SELECT * FROM [Use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<sst xmlns="http://schemas.openxmlformats.org/spreadsheetml/2006/main" count="74176" uniqueCount="4173">
  <si>
    <t>User Code</t>
  </si>
  <si>
    <t>Nombre de usuario</t>
  </si>
  <si>
    <t>English Name</t>
  </si>
  <si>
    <t>User Title</t>
  </si>
  <si>
    <t>Trainer</t>
  </si>
  <si>
    <t>Fecha de creación</t>
  </si>
  <si>
    <t>Promoter</t>
  </si>
  <si>
    <t>No</t>
  </si>
  <si>
    <t>Activated</t>
  </si>
  <si>
    <t>MIE202216129751</t>
  </si>
  <si>
    <t>CO10984@mi.com</t>
  </si>
  <si>
    <t>MIE202216129742</t>
  </si>
  <si>
    <t>CO10964@mi.com</t>
  </si>
  <si>
    <t>MIE202216129718</t>
  </si>
  <si>
    <t>CO10992@mi.com</t>
  </si>
  <si>
    <t>MIE202216129697</t>
  </si>
  <si>
    <t>CO11019@mi.com</t>
  </si>
  <si>
    <t>MIE202216129695</t>
  </si>
  <si>
    <t>CO11020@mi.com</t>
  </si>
  <si>
    <t>MIE202213129652</t>
  </si>
  <si>
    <t>CO10899@mi.com</t>
  </si>
  <si>
    <t>MIE202225119542</t>
  </si>
  <si>
    <t>CO10769@mi.com</t>
  </si>
  <si>
    <t>MIE202225119541</t>
  </si>
  <si>
    <t>CO10774@mi.com</t>
  </si>
  <si>
    <t>MIE202224119524</t>
  </si>
  <si>
    <t>CO10749@mi.com</t>
  </si>
  <si>
    <t>Retail Specialist</t>
  </si>
  <si>
    <t>MIE202221119469</t>
  </si>
  <si>
    <t>CO10697@mi.com</t>
  </si>
  <si>
    <t>MIE202221119467</t>
  </si>
  <si>
    <t>CO10698@mi.com</t>
  </si>
  <si>
    <t>MIE202218119456</t>
  </si>
  <si>
    <t>CO10688@mi.com</t>
  </si>
  <si>
    <t>Financial Advisor</t>
  </si>
  <si>
    <t>MIE202203119293</t>
  </si>
  <si>
    <t>CO10519@mi.com</t>
  </si>
  <si>
    <t>MIE202226109242</t>
  </si>
  <si>
    <t>CO10475@mi.com</t>
  </si>
  <si>
    <t>MIE202224109223</t>
  </si>
  <si>
    <t>CO10433@mi.com</t>
  </si>
  <si>
    <t>MIE202224109224</t>
  </si>
  <si>
    <t>CO10430@mi.com</t>
  </si>
  <si>
    <t>MIE202214109052</t>
  </si>
  <si>
    <t>CO10088@mi.com</t>
  </si>
  <si>
    <t>MIE202214109053</t>
  </si>
  <si>
    <t>CO10097@mi.com</t>
  </si>
  <si>
    <t>OLVI ALVAREZ MENESES</t>
  </si>
  <si>
    <t>MIE202214109041</t>
  </si>
  <si>
    <t>CO10072@mi.com</t>
  </si>
  <si>
    <t>MIE202214109039</t>
  </si>
  <si>
    <t>CO10080@mi.com</t>
  </si>
  <si>
    <t>MIE202214109035</t>
  </si>
  <si>
    <t>CO10090@mi.com</t>
  </si>
  <si>
    <t>MIE202214109028</t>
  </si>
  <si>
    <t>CO10131@mi.com</t>
  </si>
  <si>
    <t>MIE202214109022</t>
  </si>
  <si>
    <t>CO10128@mi.com</t>
  </si>
  <si>
    <t>CARINA CASTRO SAUCEDO</t>
  </si>
  <si>
    <t>MIE202214109002</t>
  </si>
  <si>
    <t>CO10136@mi.com</t>
  </si>
  <si>
    <t>MIE202214109003</t>
  </si>
  <si>
    <t>CO10129@mi.com</t>
  </si>
  <si>
    <t>MIE202214108990</t>
  </si>
  <si>
    <t>CO10119@mi.com</t>
  </si>
  <si>
    <t>MIE202214108987</t>
  </si>
  <si>
    <t>CO10120@mi.com</t>
  </si>
  <si>
    <t>MIE202215098555</t>
  </si>
  <si>
    <t>CO9849@mi.com</t>
  </si>
  <si>
    <t>MIE202208098447</t>
  </si>
  <si>
    <t>CO9749@mi.com</t>
  </si>
  <si>
    <t>MIE202205098406</t>
  </si>
  <si>
    <t>CO9708@mi.com</t>
  </si>
  <si>
    <t>National Retail Manager</t>
  </si>
  <si>
    <t>MIE202209088023</t>
  </si>
  <si>
    <t>CO9269@mi.com</t>
  </si>
  <si>
    <t>MIE202211077606</t>
  </si>
  <si>
    <t>CO8796@mi.com</t>
  </si>
  <si>
    <t>MIE202215067227</t>
  </si>
  <si>
    <t>CO8310@mi.com</t>
  </si>
  <si>
    <t>MIE202215067206</t>
  </si>
  <si>
    <t>CO8322@mi.com</t>
  </si>
  <si>
    <t>MIE202213067120</t>
  </si>
  <si>
    <t>CO8177@mi.com</t>
  </si>
  <si>
    <t>Supervisor</t>
  </si>
  <si>
    <t>MIE202209067083</t>
  </si>
  <si>
    <t>CO8137@mi.com</t>
  </si>
  <si>
    <t>Service Provider</t>
  </si>
  <si>
    <t>MIE202209056563</t>
  </si>
  <si>
    <t>CO6916@mi.com</t>
  </si>
  <si>
    <t>MIE202215036032</t>
  </si>
  <si>
    <t>CO6358@mi.com</t>
  </si>
  <si>
    <t>MIE202220015425</t>
  </si>
  <si>
    <t>CO5621@mi.com</t>
  </si>
  <si>
    <t>MIE202220015416</t>
  </si>
  <si>
    <t>CO5642@mi.com</t>
  </si>
  <si>
    <t>MIE202217015191</t>
  </si>
  <si>
    <t>CO5355@mi.com</t>
  </si>
  <si>
    <t>MIE202129124820</t>
  </si>
  <si>
    <t>CO4833@mi.com</t>
  </si>
  <si>
    <t>MIE202129124803</t>
  </si>
  <si>
    <t>CO4838@mi.com</t>
  </si>
  <si>
    <t>Training Manager</t>
  </si>
  <si>
    <t>MIE202102072961</t>
  </si>
  <si>
    <t>CO1362@mi.com</t>
  </si>
  <si>
    <t>MIE202102072603</t>
  </si>
  <si>
    <t>CO1316@mi.com</t>
  </si>
  <si>
    <t>MIE202102072526</t>
  </si>
  <si>
    <t>CO1295@mi.com</t>
  </si>
  <si>
    <t>MIE202102072510</t>
  </si>
  <si>
    <t>CO1239@mi.com</t>
  </si>
  <si>
    <t>MIE202102072456</t>
  </si>
  <si>
    <t>CO1277@mi.com</t>
  </si>
  <si>
    <t>MIE202102072184</t>
  </si>
  <si>
    <t>CO1553@mi.com</t>
  </si>
  <si>
    <t>MIE202102072174</t>
  </si>
  <si>
    <t>CO1555@mi.com</t>
  </si>
  <si>
    <t>MIE202102072091</t>
  </si>
  <si>
    <t>CO1468@mi.com</t>
  </si>
  <si>
    <t>MIE202102072059</t>
  </si>
  <si>
    <t>CO1486@mi.com</t>
  </si>
  <si>
    <t>MIE202102072037</t>
  </si>
  <si>
    <t>CO1445@mi.com</t>
  </si>
  <si>
    <t>MIE202102072033</t>
  </si>
  <si>
    <t>CO1415@mi.com</t>
  </si>
  <si>
    <t>MIE202102072031</t>
  </si>
  <si>
    <t>CO1436@mi.com</t>
  </si>
  <si>
    <t>MIE202102072020</t>
  </si>
  <si>
    <t>CO1410@mi.com</t>
  </si>
  <si>
    <t>systemuser:ZanyUJp4S1BhSeyhTlM9W8yGh78VKGzL7PiYFJvtfZ4yhmT4X0evr7OauAsshKJY/FZ8WKe5BFQ24BH7xSyeXw==:systemuserid=%28No%20modificar%29%20Usuario&amp;checksumLogicalName=%28No%20modificar%29%20Suma%20de%20comprobaci%c3%b3n%20de%20fila&amp;modifiedon=%28No%20modificar%29%20Fecha%20de%20modificaci%c3%b3n&amp;new_code=User%20Code&amp;domainname=Nombre%20de%20usuario&amp;new_englishname=English%20Name&amp;new_localname=Local%20Name&amp;932a7cdf-2acb-4a69-94df-0af40507b0d5.new_region_id=Region%20%28Country%29%20%28Country%29&amp;new_country_id=Country&amp;new_province=Province&amp;new_city=City&amp;new_county=County&amp;new_job=User%20Title&amp;new_copromoter=Co-promoter&amp;internalemailaddress=Correo%20electr%c3%b3nico%20principal&amp;mobilephone=Tel%c3%a9fono%20m%c3%b3vil&amp;new_mitalk=Mi%20ID&amp;parentsystemuserid=Administrador&amp;new_trainer=Trainer&amp;new_historymanager_id=HistoryManager&amp;businessunitid=Id.%20de%20unidad%20de%20negocio&amp;new_remark=Remark&amp;new_affiliatedserviceprovider=Affiliated%20Service%20Provider&amp;createdon=Fecha%20de%20creaci%c3%b3n&amp;new_createuser=Create%20User&amp;modifiedby=Modificado%20por&amp;modifiedon=Fecha%20de%20modificaci%c3%b3n&amp;new_entrydate=Start%20Date&amp;new_status=Account%20Status&amp;new_resigndate=End%20Date&amp;new_optype=OP%20Type</t>
  </si>
  <si>
    <t>Area Manager</t>
  </si>
  <si>
    <t>Brand Ambassador</t>
  </si>
  <si>
    <t>City Manager</t>
  </si>
  <si>
    <t>Country Manager</t>
  </si>
  <si>
    <t>Dealer</t>
  </si>
  <si>
    <t>FF Manager</t>
  </si>
  <si>
    <t>HQ Graphics Designer</t>
  </si>
  <si>
    <t>HQ Designer</t>
  </si>
  <si>
    <t>HQ Visual Merchandising designer</t>
  </si>
  <si>
    <t>HR Manager</t>
  </si>
  <si>
    <t>Inspector</t>
  </si>
  <si>
    <t>IT</t>
  </si>
  <si>
    <t>Legal Advisor</t>
  </si>
  <si>
    <t>Malaysia Trainer</t>
  </si>
  <si>
    <t>Master Trainer</t>
  </si>
  <si>
    <t>HQ Xiaomi Store Operator</t>
  </si>
  <si>
    <t>Regional Manager</t>
  </si>
  <si>
    <t>Regional Retail Director</t>
  </si>
  <si>
    <t>Retail admin</t>
  </si>
  <si>
    <t>Retail Director</t>
  </si>
  <si>
    <t>HQ Retail Director</t>
  </si>
  <si>
    <t>Retail Marketing</t>
  </si>
  <si>
    <t>Retail Operation</t>
  </si>
  <si>
    <t>Retail Supervisor Manager</t>
  </si>
  <si>
    <t>International Department VP</t>
  </si>
  <si>
    <t>Sales Manager</t>
  </si>
  <si>
    <t>Security</t>
  </si>
  <si>
    <t>Front Manager</t>
  </si>
  <si>
    <t>Xiaomi Store Leader</t>
  </si>
  <si>
    <t>Store Staff</t>
  </si>
  <si>
    <t>System Administrator</t>
  </si>
  <si>
    <t>TV GTM</t>
  </si>
  <si>
    <t>Warehouse Manager</t>
  </si>
  <si>
    <t>Merchandiser</t>
  </si>
  <si>
    <t>HQ Logistics Manger</t>
  </si>
  <si>
    <t>GTM</t>
  </si>
  <si>
    <t>Regional Director</t>
  </si>
  <si>
    <t>Xiaomi Store Promoter</t>
  </si>
  <si>
    <t>Temp Promoter</t>
  </si>
  <si>
    <t>Channel Retail Manager</t>
  </si>
  <si>
    <t>Xiaomi Store Operator</t>
  </si>
  <si>
    <t>Yes</t>
  </si>
  <si>
    <t>Deactivated</t>
  </si>
  <si>
    <t>Vodafone</t>
  </si>
  <si>
    <t>Türkcell</t>
  </si>
  <si>
    <t>Türk Telekom</t>
  </si>
  <si>
    <t>Canal</t>
  </si>
  <si>
    <t>Open Market</t>
  </si>
  <si>
    <t>Claro</t>
  </si>
  <si>
    <t>Carriers</t>
  </si>
  <si>
    <t>Check In</t>
  </si>
  <si>
    <t>Check Out</t>
  </si>
  <si>
    <t>Duration In Store(min)</t>
  </si>
  <si>
    <t>Sin Registro</t>
  </si>
  <si>
    <t>Total general</t>
  </si>
  <si>
    <t>Reporte in</t>
  </si>
  <si>
    <t>Duration In Store H</t>
  </si>
  <si>
    <t>Reporte Out</t>
  </si>
  <si>
    <t>Observación Justificada</t>
  </si>
  <si>
    <t>Observaciones en caso de Otros</t>
  </si>
  <si>
    <t>Cant</t>
  </si>
  <si>
    <t xml:space="preserve">Cant No Registrados </t>
  </si>
  <si>
    <t xml:space="preserve"> % No Registrado</t>
  </si>
  <si>
    <t xml:space="preserve">Canal </t>
  </si>
  <si>
    <t>MIE202302019869</t>
  </si>
  <si>
    <t>CO11156@mi.com</t>
  </si>
  <si>
    <t>Administrador</t>
  </si>
  <si>
    <t>MIE202311019963</t>
  </si>
  <si>
    <t>CO11233@mi.com</t>
  </si>
  <si>
    <t>MIE202311019949</t>
  </si>
  <si>
    <t>CO11248@mi.com</t>
  </si>
  <si>
    <t>Suma de Cant</t>
  </si>
  <si>
    <t>Suma de Reporte Out</t>
  </si>
  <si>
    <t>MIE2023170110022</t>
  </si>
  <si>
    <t>CO11315@mi.com</t>
  </si>
  <si>
    <t xml:space="preserve"> Cant No Registrados Out</t>
  </si>
  <si>
    <t xml:space="preserve"> Reporte in</t>
  </si>
  <si>
    <t xml:space="preserve"> % No Registrado Out</t>
  </si>
  <si>
    <t>Rango</t>
  </si>
  <si>
    <t>User Code (Created By) (Usuario)</t>
  </si>
  <si>
    <t>Sign In Time</t>
  </si>
  <si>
    <t>Sign Out Time</t>
  </si>
  <si>
    <t>Cedula</t>
  </si>
  <si>
    <t>Descuento</t>
  </si>
  <si>
    <t>Usuario Retirado</t>
  </si>
  <si>
    <t>Incapacidad</t>
  </si>
  <si>
    <t>Día No Remunerado</t>
  </si>
  <si>
    <t>Falla RMS Escalada con soporte Diego Avila</t>
  </si>
  <si>
    <t>Licencia</t>
  </si>
  <si>
    <t>Otros</t>
  </si>
  <si>
    <t>Sin Justificación</t>
  </si>
  <si>
    <t>MIE2023230110113</t>
  </si>
  <si>
    <t>CO11396@mi.com</t>
  </si>
  <si>
    <t>IR</t>
  </si>
  <si>
    <t>MIE2023230110110</t>
  </si>
  <si>
    <t>CO11398@mi.com</t>
  </si>
  <si>
    <t>MIE2023230110107</t>
  </si>
  <si>
    <t>CO11399@mi.com</t>
  </si>
  <si>
    <t>MIE2023230110109</t>
  </si>
  <si>
    <t>CO11397@mi.com</t>
  </si>
  <si>
    <t>MIE2023230110105</t>
  </si>
  <si>
    <t>CO11404@mi.com</t>
  </si>
  <si>
    <t>MIE2023230110095</t>
  </si>
  <si>
    <t>CO11383@mi.com</t>
  </si>
  <si>
    <t>MIE2023230110094</t>
  </si>
  <si>
    <t>CO11384@mi.com</t>
  </si>
  <si>
    <t>MIE2023060210223</t>
  </si>
  <si>
    <t>CO11524@mi.com</t>
  </si>
  <si>
    <t>MIE2023080210282</t>
  </si>
  <si>
    <t>CO11590@mi.com</t>
  </si>
  <si>
    <t>MIE2023070210259</t>
  </si>
  <si>
    <t>CO11562@mi.com</t>
  </si>
  <si>
    <t>MIE2023060210235</t>
  </si>
  <si>
    <t>CO11541@mi.com</t>
  </si>
  <si>
    <t>MIE2023060210233</t>
  </si>
  <si>
    <t>CO11533@mi.com</t>
  </si>
  <si>
    <t>MIE2023130210308</t>
  </si>
  <si>
    <t>CO11625@mi.com</t>
  </si>
  <si>
    <t>MIE202214109047</t>
  </si>
  <si>
    <t>CO10079@mi.com</t>
  </si>
  <si>
    <t>MIE2023220210389</t>
  </si>
  <si>
    <t>CO11708@mi.com</t>
  </si>
  <si>
    <t>MIE2023280210479</t>
  </si>
  <si>
    <t>MIE2023270210457</t>
  </si>
  <si>
    <t>CO11830@mi.com</t>
  </si>
  <si>
    <t>CO11808@mi.com</t>
  </si>
  <si>
    <t>MIE2023010310495</t>
  </si>
  <si>
    <t>CO11856@mi.com</t>
  </si>
  <si>
    <t>MIE2023110310581</t>
  </si>
  <si>
    <t>CO11976@mi.com</t>
  </si>
  <si>
    <t>MIE2023100310545</t>
  </si>
  <si>
    <t>CO11932@mi.com</t>
  </si>
  <si>
    <t>Registros In</t>
  </si>
  <si>
    <t>Registros Out</t>
  </si>
  <si>
    <t>Cantidad Personal Activo</t>
  </si>
  <si>
    <t>MIE2023150310619</t>
  </si>
  <si>
    <t>CO12022@mi.com</t>
  </si>
  <si>
    <t>MIE2023140310607</t>
  </si>
  <si>
    <t>CO11997@mi.com</t>
  </si>
  <si>
    <t>MIE2023160310634</t>
  </si>
  <si>
    <t>CO12035@mi.com</t>
  </si>
  <si>
    <t>MIE2023240310731</t>
  </si>
  <si>
    <t>MIE2023240310727</t>
  </si>
  <si>
    <t>CO12134@mi.com</t>
  </si>
  <si>
    <t>CO12135@mi.com</t>
  </si>
  <si>
    <t>MIE2023280310782</t>
  </si>
  <si>
    <t>MIE2023280310773</t>
  </si>
  <si>
    <t>CO12175@mi.com</t>
  </si>
  <si>
    <t>CO12177@mi.com</t>
  </si>
  <si>
    <t>MIE2023310310868</t>
  </si>
  <si>
    <t>MIE2023130410985</t>
  </si>
  <si>
    <t>CO12401@mi.com</t>
  </si>
  <si>
    <t>MIE2023050410911</t>
  </si>
  <si>
    <t>CO12317@mi.com</t>
  </si>
  <si>
    <t>MIE2023050410909</t>
  </si>
  <si>
    <t>CO12319@mi.com</t>
  </si>
  <si>
    <t>MIE2023050410910</t>
  </si>
  <si>
    <t>CO12320@mi.com</t>
  </si>
  <si>
    <t>MIE2023050410912</t>
  </si>
  <si>
    <t>CO12318@mi.com</t>
  </si>
  <si>
    <t>MIE2023030410899</t>
  </si>
  <si>
    <t>CO12301@mi.com</t>
  </si>
  <si>
    <t>CO12286@mi.com</t>
  </si>
  <si>
    <t>MIE2023180411030</t>
  </si>
  <si>
    <t>MIE2023180411020</t>
  </si>
  <si>
    <t>CO12444@mi.com</t>
  </si>
  <si>
    <t>CO12448@mi.com</t>
  </si>
  <si>
    <t>MIE2023040511224</t>
  </si>
  <si>
    <t>CO12646@mi.com</t>
  </si>
  <si>
    <t>MIE2023090511243</t>
  </si>
  <si>
    <t>MIE2023090511244</t>
  </si>
  <si>
    <t>MIE2023090511248</t>
  </si>
  <si>
    <t>CO12676@mi.com</t>
  </si>
  <si>
    <t>CO12671@mi.com</t>
  </si>
  <si>
    <t>CO12675@mi.com</t>
  </si>
  <si>
    <t>MIE2023180511342</t>
  </si>
  <si>
    <t>CO12778@mi.com</t>
  </si>
  <si>
    <t>MIE2023240511393</t>
  </si>
  <si>
    <t>CO12833@mi.com</t>
  </si>
  <si>
    <t>MIE2023240511395</t>
  </si>
  <si>
    <t>CO12832@mi.com</t>
  </si>
  <si>
    <t>MIE2023250511409</t>
  </si>
  <si>
    <t>CO12844@mi.com</t>
  </si>
  <si>
    <t>MIE2023010611503</t>
  </si>
  <si>
    <t>CO12947@mi.com</t>
  </si>
  <si>
    <t>MIE2023050611532</t>
  </si>
  <si>
    <t>CO12976@mi.com</t>
  </si>
  <si>
    <t>Vacaciones</t>
  </si>
  <si>
    <t>Razon</t>
  </si>
  <si>
    <t>Justificación</t>
  </si>
  <si>
    <t>Sin_Registro_In_Out</t>
  </si>
  <si>
    <t>No_Realizo_Salida</t>
  </si>
  <si>
    <t>No_cumple_el_Tiempo</t>
  </si>
  <si>
    <t>MIE2023140611614</t>
  </si>
  <si>
    <t>CO13059@mi.com</t>
  </si>
  <si>
    <t>MIE2023260611718</t>
  </si>
  <si>
    <t>MIE2023280611725</t>
  </si>
  <si>
    <t>MIE2023270611723</t>
  </si>
  <si>
    <t>CO13180@mi.com</t>
  </si>
  <si>
    <t>SAMARI NOHELI ROMAN RUBIO</t>
  </si>
  <si>
    <t>CO13178@mi.com</t>
  </si>
  <si>
    <t>MIE2023050711825</t>
  </si>
  <si>
    <t>MIE2023070711843</t>
  </si>
  <si>
    <t>CO13294@mi.com</t>
  </si>
  <si>
    <t>CO13282@mi.com</t>
  </si>
  <si>
    <t>Si</t>
  </si>
  <si>
    <t>CO13170@mi.com</t>
  </si>
  <si>
    <t>MIE2023240712034</t>
  </si>
  <si>
    <t>CO13511@mi.com</t>
  </si>
  <si>
    <t>MIE2023240712016</t>
  </si>
  <si>
    <t>CO13485@mi.com</t>
  </si>
  <si>
    <t>MIE2023010812102</t>
  </si>
  <si>
    <t>CO13582@mi.com</t>
  </si>
  <si>
    <t>MIE2023080812179</t>
  </si>
  <si>
    <t>MIE2023080812170</t>
  </si>
  <si>
    <t>CO13661@mi.com</t>
  </si>
  <si>
    <t>CO13653@mi.com</t>
  </si>
  <si>
    <t>MIE2023140812248</t>
  </si>
  <si>
    <t>CO13727@mi.com</t>
  </si>
  <si>
    <t>MIE2023140812242</t>
  </si>
  <si>
    <t>CO13733@mi.com</t>
  </si>
  <si>
    <t>MIE2023160812260</t>
  </si>
  <si>
    <t>CO13748@mi.com</t>
  </si>
  <si>
    <t>MIE2023230812359</t>
  </si>
  <si>
    <t>CO13862@mi.com</t>
  </si>
  <si>
    <t>MIE2023240812361</t>
  </si>
  <si>
    <t>MIE2023250812380</t>
  </si>
  <si>
    <t>Calamidad Domestica</t>
  </si>
  <si>
    <t>Día Administrativo</t>
  </si>
  <si>
    <t>Dia Compensatorio</t>
  </si>
  <si>
    <t>Día de Familia</t>
  </si>
  <si>
    <t>CO13881@mi.com</t>
  </si>
  <si>
    <t>CO13866@mi.com</t>
  </si>
  <si>
    <t>MIE2023040912449</t>
  </si>
  <si>
    <t>CO13951@mi.com</t>
  </si>
  <si>
    <t>MIE2023120912534</t>
  </si>
  <si>
    <t>CO14038@mi.com</t>
  </si>
  <si>
    <t>MIE2023110912508</t>
  </si>
  <si>
    <t>CO14014@mi.com</t>
  </si>
  <si>
    <t>MIE2023150912590</t>
  </si>
  <si>
    <t>MIE2023190912621</t>
  </si>
  <si>
    <t>CO14131@mi.com</t>
  </si>
  <si>
    <t>CO14072@mi.com</t>
  </si>
  <si>
    <t>MIE2023260912705</t>
  </si>
  <si>
    <t>CO14248@mi.com</t>
  </si>
  <si>
    <t>MIE2023021012749</t>
  </si>
  <si>
    <t>MIE2023031012780</t>
  </si>
  <si>
    <t>CO14328@mi.com</t>
  </si>
  <si>
    <t>MIE2023031012776</t>
  </si>
  <si>
    <t>CO14336@mi.com</t>
  </si>
  <si>
    <t>CO14297@mi.com</t>
  </si>
  <si>
    <t>MIE2023051012804</t>
  </si>
  <si>
    <t>CO14356@mi.com</t>
  </si>
  <si>
    <t>MIE2023121012913</t>
  </si>
  <si>
    <t>MIE2023131012922</t>
  </si>
  <si>
    <t>MIE2023171012957</t>
  </si>
  <si>
    <t>MIE2023171012961</t>
  </si>
  <si>
    <t>CO14521@mi.com</t>
  </si>
  <si>
    <t>CO14512@mi.com</t>
  </si>
  <si>
    <t>CO14475@mi.com</t>
  </si>
  <si>
    <t>CO14473@mi.com</t>
  </si>
  <si>
    <t>MIE2023241013053</t>
  </si>
  <si>
    <t>CO14624@mi.com</t>
  </si>
  <si>
    <t>MIE2023081113265</t>
  </si>
  <si>
    <t>CO14851@mi.com</t>
  </si>
  <si>
    <t>MIE2023081113264</t>
  </si>
  <si>
    <t>CO14844@mi.com</t>
  </si>
  <si>
    <t>MIE2023081113262</t>
  </si>
  <si>
    <t>CO14852@mi.com</t>
  </si>
  <si>
    <t>MIE2023151113403</t>
  </si>
  <si>
    <t>CO14994@mi.com</t>
  </si>
  <si>
    <t>MIE2023151113398</t>
  </si>
  <si>
    <t>CO14991@mi.com</t>
  </si>
  <si>
    <t>MIE2023101113280</t>
  </si>
  <si>
    <t>CO14865@mi.com</t>
  </si>
  <si>
    <t>MIE2023211113495</t>
  </si>
  <si>
    <t>CO15133@mi.com</t>
  </si>
  <si>
    <t>MIE2023211113493</t>
  </si>
  <si>
    <t>CO15130@mi.com</t>
  </si>
  <si>
    <t>MIE2023211113488</t>
  </si>
  <si>
    <t>CO15132@mi.com</t>
  </si>
  <si>
    <t>MIE2023211113483</t>
  </si>
  <si>
    <t>CO15148@mi.com</t>
  </si>
  <si>
    <t>MIE2023281113573</t>
  </si>
  <si>
    <t>CO15235@mi.com</t>
  </si>
  <si>
    <t>MIE2023011213611</t>
  </si>
  <si>
    <t>CO15287@mi.com</t>
  </si>
  <si>
    <t>MIE2023131213784</t>
  </si>
  <si>
    <t>MIE2023131213779</t>
  </si>
  <si>
    <t>CO15459@mi.com</t>
  </si>
  <si>
    <t>CO15465@mi.com</t>
  </si>
  <si>
    <t>MIE2023181213833</t>
  </si>
  <si>
    <t>CO15515@mi.com</t>
  </si>
  <si>
    <t>MIE2024170114040</t>
  </si>
  <si>
    <t>CO15734@mi.com</t>
  </si>
  <si>
    <t>MIE2024160114036</t>
  </si>
  <si>
    <t>CO15731@mi.com</t>
  </si>
  <si>
    <t>MIE2024180114057</t>
  </si>
  <si>
    <t>MIE2024180114062</t>
  </si>
  <si>
    <t>CO15754@mi.com</t>
  </si>
  <si>
    <t>CO15755@mi.com</t>
  </si>
  <si>
    <t>MIE2024270114173</t>
  </si>
  <si>
    <t>CO15886@mi.com</t>
  </si>
  <si>
    <t>MIE2024070214267</t>
  </si>
  <si>
    <t>CO15987@mi.com</t>
  </si>
  <si>
    <t>MIE2024090214347</t>
  </si>
  <si>
    <t>CO16070@mi.com</t>
  </si>
  <si>
    <t>MIE2024090214319</t>
  </si>
  <si>
    <t>CO16063@mi.com</t>
  </si>
  <si>
    <t>MIE2024160214435</t>
  </si>
  <si>
    <t>MIE2024190214460</t>
  </si>
  <si>
    <t>CO16183@mi.com</t>
  </si>
  <si>
    <t>MIE2024190214438</t>
  </si>
  <si>
    <t>CO16160@mi.com</t>
  </si>
  <si>
    <t>MIE2024190214437</t>
  </si>
  <si>
    <t>CO16163@mi.com</t>
  </si>
  <si>
    <t>CO16151@mi.com</t>
  </si>
  <si>
    <t>MIE2024260214498</t>
  </si>
  <si>
    <t>CO16240@mi.com</t>
  </si>
  <si>
    <t>MIE2024280214535</t>
  </si>
  <si>
    <t>CO16269@mi.com</t>
  </si>
  <si>
    <t>MIE2024010314548</t>
  </si>
  <si>
    <t>CO16290@mi.com</t>
  </si>
  <si>
    <t>MIE2024010314547</t>
  </si>
  <si>
    <t>CO16291@mi.com</t>
  </si>
  <si>
    <t>MIE2024050314583</t>
  </si>
  <si>
    <t>CO16325@mi.com</t>
  </si>
  <si>
    <t>MIE2024080314626</t>
  </si>
  <si>
    <t>CO16383@mi.com</t>
  </si>
  <si>
    <t>MIE2024110314651</t>
  </si>
  <si>
    <t>CO16400@mi.com</t>
  </si>
  <si>
    <t>Leave Type</t>
  </si>
  <si>
    <t>Leave Reasons</t>
  </si>
  <si>
    <t>User Code (Owning User) (Usuario)</t>
  </si>
  <si>
    <t>Nombre de usuario (Owning User) (Usuario)</t>
  </si>
  <si>
    <t>(Paid) Be Out On Duty</t>
  </si>
  <si>
    <t>(Paid) Annual Leave</t>
  </si>
  <si>
    <t xml:space="preserve">Día compensatorio </t>
  </si>
  <si>
    <t>Day Off</t>
  </si>
  <si>
    <t xml:space="preserve">Compensatorio </t>
  </si>
  <si>
    <t xml:space="preserve">Descanso </t>
  </si>
  <si>
    <t>(Paid) Work From Home</t>
  </si>
  <si>
    <t xml:space="preserve">Administrativo </t>
  </si>
  <si>
    <t xml:space="preserve">Día Compensatorio </t>
  </si>
  <si>
    <t>Compensatorio</t>
  </si>
  <si>
    <t>Descanso</t>
  </si>
  <si>
    <t>Store Closed</t>
  </si>
  <si>
    <t>(Paid) Sick Leave</t>
  </si>
  <si>
    <t>MinutesLeave</t>
  </si>
  <si>
    <t>TTMinutes</t>
  </si>
  <si>
    <t>Aprobador</t>
  </si>
  <si>
    <t>Time Leave RMS (min)</t>
  </si>
  <si>
    <t>Time In Store + Leave</t>
  </si>
  <si>
    <t>Tiempo en Tienda</t>
  </si>
  <si>
    <t>POS + Solicitud</t>
  </si>
  <si>
    <t>Start Time</t>
  </si>
  <si>
    <t>End Time</t>
  </si>
  <si>
    <t>Domingo</t>
  </si>
  <si>
    <t>COMPENSATORIO</t>
  </si>
  <si>
    <t xml:space="preserve">COMPENSATORIO </t>
  </si>
  <si>
    <t>Tienda cerrada</t>
  </si>
  <si>
    <t xml:space="preserve">Tienda cerrada </t>
  </si>
  <si>
    <t xml:space="preserve">Domingo </t>
  </si>
  <si>
    <t xml:space="preserve">Hora de reducción </t>
  </si>
  <si>
    <t xml:space="preserve">Compensando </t>
  </si>
  <si>
    <t xml:space="preserve">Día de descanso </t>
  </si>
  <si>
    <t xml:space="preserve">Día administrativo </t>
  </si>
  <si>
    <t>Día de descanso</t>
  </si>
  <si>
    <t xml:space="preserve">Día descanso </t>
  </si>
  <si>
    <t>Dominical</t>
  </si>
  <si>
    <t>MIE2024140314681</t>
  </si>
  <si>
    <t>CO16441@mi.com</t>
  </si>
  <si>
    <t xml:space="preserve">Compesatorio </t>
  </si>
  <si>
    <t>Día compensatorio</t>
  </si>
  <si>
    <t xml:space="preserve">Dia de descanso </t>
  </si>
  <si>
    <t>MIE2024180314714</t>
  </si>
  <si>
    <t>CO16478@mi.com</t>
  </si>
  <si>
    <t>Incompleto</t>
  </si>
  <si>
    <t>Time Leave RMS H</t>
  </si>
  <si>
    <t xml:space="preserve">TT HH:MM </t>
  </si>
  <si>
    <t xml:space="preserve">Desplazamiento </t>
  </si>
  <si>
    <t>Hora petro</t>
  </si>
  <si>
    <t>MIE2024220314775</t>
  </si>
  <si>
    <t>CO16539@mi.com</t>
  </si>
  <si>
    <t>MIE2024220314772</t>
  </si>
  <si>
    <t>CO16542@mi.com</t>
  </si>
  <si>
    <t>MIE2024030414878</t>
  </si>
  <si>
    <t>CO16671@mi.com</t>
  </si>
  <si>
    <t>MIE2024090414932</t>
  </si>
  <si>
    <t>CO16727@mi.com</t>
  </si>
  <si>
    <t xml:space="preserve">Hora de ley </t>
  </si>
  <si>
    <t>Hora de ley</t>
  </si>
  <si>
    <t>MIE2024160415077</t>
  </si>
  <si>
    <t>CO16865@mi.com</t>
  </si>
  <si>
    <t>MIE2024120415033</t>
  </si>
  <si>
    <t>CO16787@mi.com</t>
  </si>
  <si>
    <t>MIE2024160415085</t>
  </si>
  <si>
    <t>CO16881@mi.com</t>
  </si>
  <si>
    <t>MIE2024160415082</t>
  </si>
  <si>
    <t>CO16876@mi.com</t>
  </si>
  <si>
    <t>MIE2024180415122</t>
  </si>
  <si>
    <t>CO16904@mi.com</t>
  </si>
  <si>
    <t>MIE2024170415097</t>
  </si>
  <si>
    <t>CO16888@mi.com</t>
  </si>
  <si>
    <t>MIE2024170415095</t>
  </si>
  <si>
    <t>CO16890@mi.com</t>
  </si>
  <si>
    <t>MIE2024180415130</t>
  </si>
  <si>
    <t>CO16922@mi.com</t>
  </si>
  <si>
    <t>MIE2024180415125</t>
  </si>
  <si>
    <t>CO16918@mi.com</t>
  </si>
  <si>
    <t>MIE2024190415137</t>
  </si>
  <si>
    <t>MIE2024200415193</t>
  </si>
  <si>
    <t>CO16991@mi.com</t>
  </si>
  <si>
    <t>MIE2024190415192</t>
  </si>
  <si>
    <t>CO16933@mi.com</t>
  </si>
  <si>
    <t>MIE2024190415138</t>
  </si>
  <si>
    <t>CO16932@mi.com</t>
  </si>
  <si>
    <t>CO16927@mi.com</t>
  </si>
  <si>
    <t>MIE2024230415228</t>
  </si>
  <si>
    <t>CO17024@mi.com</t>
  </si>
  <si>
    <t>MIE2024230415224</t>
  </si>
  <si>
    <t>CO17021@mi.com</t>
  </si>
  <si>
    <t>MIE2024260415267</t>
  </si>
  <si>
    <t>HAMLET RICARDO CAICEDO</t>
  </si>
  <si>
    <t>CO17058@mi.com</t>
  </si>
  <si>
    <t>MIE2024260415266</t>
  </si>
  <si>
    <t>CO17059@mi.com</t>
  </si>
  <si>
    <t>MIE2024260415265</t>
  </si>
  <si>
    <t>CO17061@mi.com</t>
  </si>
  <si>
    <t>MICHAEL HUMBERTO SOTELO POLANCO #</t>
  </si>
  <si>
    <t>Entrenamiento</t>
  </si>
  <si>
    <t>MIE2023080812175</t>
  </si>
  <si>
    <t>CO13664@mi.com</t>
  </si>
  <si>
    <t>MIE2023080812173</t>
  </si>
  <si>
    <t>CO13656@mi.com</t>
  </si>
  <si>
    <t>MIE2023120711871</t>
  </si>
  <si>
    <t>CO13329@mi.com</t>
  </si>
  <si>
    <t>MIE2023220210386</t>
  </si>
  <si>
    <t>CO11709@mi.com</t>
  </si>
  <si>
    <t>MIE2023160210341</t>
  </si>
  <si>
    <t>CO11662@mi.com</t>
  </si>
  <si>
    <t>MIE202101114113</t>
  </si>
  <si>
    <t>CO3510@mi.com</t>
  </si>
  <si>
    <t>MIE2024290415306</t>
  </si>
  <si>
    <t>MIE2024300415325</t>
  </si>
  <si>
    <t>CO17151@mi.com</t>
  </si>
  <si>
    <t>CO17137@mi.com</t>
  </si>
  <si>
    <t xml:space="preserve">Día libre </t>
  </si>
  <si>
    <t>MIE2024300415359</t>
  </si>
  <si>
    <t>CO17200@mi.com</t>
  </si>
  <si>
    <t xml:space="preserve">Tienda cerrada dia compensatorio </t>
  </si>
  <si>
    <t>MIE2024140515734</t>
  </si>
  <si>
    <t>CO17656@mi.com</t>
  </si>
  <si>
    <t>MIE2024140515729</t>
  </si>
  <si>
    <t>CO17654@mi.com</t>
  </si>
  <si>
    <t>MIE2024150515741</t>
  </si>
  <si>
    <t>CO17671@mi.com</t>
  </si>
  <si>
    <t>MIE2024170515762</t>
  </si>
  <si>
    <t>CO17693@mi.com</t>
  </si>
  <si>
    <t>MIE2024240515836</t>
  </si>
  <si>
    <t>CO17776@mi.com</t>
  </si>
  <si>
    <t>MIE2024270515865</t>
  </si>
  <si>
    <t>CO17800@mi.com</t>
  </si>
  <si>
    <t>MIE2024300515933</t>
  </si>
  <si>
    <t>MIE2024300515939</t>
  </si>
  <si>
    <t>MIE2024040615953</t>
  </si>
  <si>
    <t>CO17916@mi.com</t>
  </si>
  <si>
    <t>CO17876@mi.com</t>
  </si>
  <si>
    <t>CO17862@mi.com</t>
  </si>
  <si>
    <t>Día libre</t>
  </si>
  <si>
    <t xml:space="preserve">Trabajo desde casa </t>
  </si>
  <si>
    <t>(Paid) Personal Leave</t>
  </si>
  <si>
    <t xml:space="preserve">Hora de reducción laboral </t>
  </si>
  <si>
    <t>MIE2024110616054</t>
  </si>
  <si>
    <t>CO18001@mi.com</t>
  </si>
  <si>
    <t>MIE2024130616089</t>
  </si>
  <si>
    <t>CO18039@mi.com</t>
  </si>
  <si>
    <t>MIE2024130616088</t>
  </si>
  <si>
    <t>CO18041@mi.com</t>
  </si>
  <si>
    <t>MIE2024140616115</t>
  </si>
  <si>
    <t>CO18064@mi.com</t>
  </si>
  <si>
    <t>MIE2024140616095</t>
  </si>
  <si>
    <t>CO18042@mi.com</t>
  </si>
  <si>
    <t>MIE2024170616132</t>
  </si>
  <si>
    <t>MIE2024170616130</t>
  </si>
  <si>
    <t>MIE2024170616131</t>
  </si>
  <si>
    <t>CO18078@mi.com</t>
  </si>
  <si>
    <t>CO18080@mi.com</t>
  </si>
  <si>
    <t>CO18079@mi.com</t>
  </si>
  <si>
    <t>MIE2024210616175</t>
  </si>
  <si>
    <t>CO18134@mi.com</t>
  </si>
  <si>
    <t xml:space="preserve">Reducción laboral </t>
  </si>
  <si>
    <t>novedad día</t>
  </si>
  <si>
    <t>Aplica</t>
  </si>
  <si>
    <t>MIE2024260616245</t>
  </si>
  <si>
    <t>CO18254@mi.com</t>
  </si>
  <si>
    <t>MIE2024240616182</t>
  </si>
  <si>
    <t>CO18240@mi.com</t>
  </si>
  <si>
    <t>MIE2024240616179</t>
  </si>
  <si>
    <t>CO18178@mi.com</t>
  </si>
  <si>
    <t>MIE2024280616254</t>
  </si>
  <si>
    <t>MIE2024280616255</t>
  </si>
  <si>
    <t>KELLY TATIANA SERNA GALINDO</t>
  </si>
  <si>
    <t>CO18309@mi.com</t>
  </si>
  <si>
    <t>CO18310@mi.com</t>
  </si>
  <si>
    <t xml:space="preserve">Dominical </t>
  </si>
  <si>
    <t>MIE2024030716322</t>
  </si>
  <si>
    <t>CO18331@mi.com</t>
  </si>
  <si>
    <t>MIE2024090716432</t>
  </si>
  <si>
    <t>CO18452@mi.com</t>
  </si>
  <si>
    <t>MIE2024090716440</t>
  </si>
  <si>
    <t>CO18454@mi.com</t>
  </si>
  <si>
    <t>Horas de ley</t>
  </si>
  <si>
    <t>MIE2024110716459</t>
  </si>
  <si>
    <t>CO18481@mi.com</t>
  </si>
  <si>
    <t>MIE2024110716460</t>
  </si>
  <si>
    <t>CO18483@mi.com</t>
  </si>
  <si>
    <t xml:space="preserve">Horas de reducción </t>
  </si>
  <si>
    <t xml:space="preserve">Tienda Cerrada </t>
  </si>
  <si>
    <t>MIE2024160716534</t>
  </si>
  <si>
    <t>CO18561@mi.com</t>
  </si>
  <si>
    <t>MIE2024190716719</t>
  </si>
  <si>
    <t>CO18749@mi.com</t>
  </si>
  <si>
    <t>MIE2024190716730</t>
  </si>
  <si>
    <t>CO18751@mi.com</t>
  </si>
  <si>
    <t xml:space="preserve">Horas de ley </t>
  </si>
  <si>
    <t>MIE2024240716853</t>
  </si>
  <si>
    <t>CO18923@mi.com</t>
  </si>
  <si>
    <t>MIE2024240716850</t>
  </si>
  <si>
    <t>CO18926@mi.com</t>
  </si>
  <si>
    <t>MIE2024250716878</t>
  </si>
  <si>
    <t>CO18934@mi.com</t>
  </si>
  <si>
    <t>MIE2024250716873</t>
  </si>
  <si>
    <t>CO18929@mi.com</t>
  </si>
  <si>
    <t xml:space="preserve">Horas del gobierno </t>
  </si>
  <si>
    <t>MIE2024300716932</t>
  </si>
  <si>
    <t>CO19000@mi.com</t>
  </si>
  <si>
    <t>MIE2024020816985</t>
  </si>
  <si>
    <t>CO19051@mi.com</t>
  </si>
  <si>
    <t xml:space="preserve">Trabajo en casa </t>
  </si>
  <si>
    <t xml:space="preserve">Horas de reducción laboral </t>
  </si>
  <si>
    <t xml:space="preserve">Reducción de horas </t>
  </si>
  <si>
    <t>MIE2024050817015</t>
  </si>
  <si>
    <t>CO19081@mi.com</t>
  </si>
  <si>
    <t>MIE2024080817061</t>
  </si>
  <si>
    <t>CO19131@mi.com</t>
  </si>
  <si>
    <t>MIE2024140817132</t>
  </si>
  <si>
    <t>CO19204@mi.com</t>
  </si>
  <si>
    <t>MIE2024160817165</t>
  </si>
  <si>
    <t>LUZ DARY ANGARITA</t>
  </si>
  <si>
    <t>CO19241@mi.com</t>
  </si>
  <si>
    <t>MIE2024150817164</t>
  </si>
  <si>
    <t>CO19235@mi.com</t>
  </si>
  <si>
    <t>MIE2024150817163</t>
  </si>
  <si>
    <t>LEIDY BIBIANA BOCANEGRA RODRIGUEZ</t>
  </si>
  <si>
    <t>CO19236@mi.com</t>
  </si>
  <si>
    <t>MIE2024200817214</t>
  </si>
  <si>
    <t>CO19286@mi.com</t>
  </si>
  <si>
    <t>MIE2024200817211</t>
  </si>
  <si>
    <t>CO19290@mi.com</t>
  </si>
  <si>
    <t>MIE2024200817207</t>
  </si>
  <si>
    <t>CO19277@mi.com</t>
  </si>
  <si>
    <t>MIE2024200817199</t>
  </si>
  <si>
    <t>CO19271@mi.com</t>
  </si>
  <si>
    <t>MIE2024200817198</t>
  </si>
  <si>
    <t>CO19272@mi.com</t>
  </si>
  <si>
    <t>MIE2024200817196</t>
  </si>
  <si>
    <t>CO19274@mi.com</t>
  </si>
  <si>
    <t>MIE2024300817480</t>
  </si>
  <si>
    <t>CO19527@mi.com</t>
  </si>
  <si>
    <t>MIE2024050917517</t>
  </si>
  <si>
    <t>CO19566@mi.com</t>
  </si>
  <si>
    <t>MIE2024060917518</t>
  </si>
  <si>
    <t>CO19568@mi.com</t>
  </si>
  <si>
    <t>MIE2024110917585</t>
  </si>
  <si>
    <t>CO19642@mi.com</t>
  </si>
  <si>
    <t>MIE2024120917590</t>
  </si>
  <si>
    <t>CO19646@mi.com</t>
  </si>
  <si>
    <t>MIE2024130917595</t>
  </si>
  <si>
    <t>CO19655@mi.com</t>
  </si>
  <si>
    <t>MIE2024160917603</t>
  </si>
  <si>
    <t>CO19661@mi.com</t>
  </si>
  <si>
    <t xml:space="preserve">Reducción hora laboral </t>
  </si>
  <si>
    <t>MIE2024190917637</t>
  </si>
  <si>
    <t>CO19696@mi.com</t>
  </si>
  <si>
    <t>MIE2024190917634</t>
  </si>
  <si>
    <t>MARIANA MIA REYES GONZALES</t>
  </si>
  <si>
    <t>CO19699@mi.com</t>
  </si>
  <si>
    <t>MIE2024240917672</t>
  </si>
  <si>
    <t>CO19732@mi.com</t>
  </si>
  <si>
    <t>MIE2024270917696</t>
  </si>
  <si>
    <t>CO19759@mi.com</t>
  </si>
  <si>
    <t>MIE2024300917707</t>
  </si>
  <si>
    <t>CO19771@mi.com</t>
  </si>
  <si>
    <t xml:space="preserve">Día Administrativo </t>
  </si>
  <si>
    <t>MIE2024031017729</t>
  </si>
  <si>
    <t>CO19794@mi.com</t>
  </si>
  <si>
    <t>MIE2024031017728</t>
  </si>
  <si>
    <t>CO19793@mi.com</t>
  </si>
  <si>
    <t>MIE2024041017733</t>
  </si>
  <si>
    <t>CO19797@mi.com</t>
  </si>
  <si>
    <t>MIE2024071017751</t>
  </si>
  <si>
    <t>CO19816@mi.com</t>
  </si>
  <si>
    <t xml:space="preserve">Estar fuera de servicio </t>
  </si>
  <si>
    <t>MIE2024081017763</t>
  </si>
  <si>
    <t>CO19849@mi.com</t>
  </si>
  <si>
    <t>MIE2024091017792</t>
  </si>
  <si>
    <t>CO19855@mi.com</t>
  </si>
  <si>
    <t>MIE2024091017791</t>
  </si>
  <si>
    <t>CO19856@mi.com</t>
  </si>
  <si>
    <t>MIE2024101017805</t>
  </si>
  <si>
    <t>CO19867@mi.com</t>
  </si>
  <si>
    <t>MIE2024101017804</t>
  </si>
  <si>
    <t>CO19869@mi.com</t>
  </si>
  <si>
    <t>MIE2024111017822</t>
  </si>
  <si>
    <t>CO19898@mi.com</t>
  </si>
  <si>
    <t>MIE2024111017819</t>
  </si>
  <si>
    <t>CO19880@mi.com</t>
  </si>
  <si>
    <t>MIE2024111017815</t>
  </si>
  <si>
    <t>CO19886@mi.com</t>
  </si>
  <si>
    <t>MIE2024151017856</t>
  </si>
  <si>
    <t>CO19938@mi.com</t>
  </si>
  <si>
    <t>MIE2024191017889</t>
  </si>
  <si>
    <t>CO19978@mi.com</t>
  </si>
  <si>
    <t>MIE2024221017907</t>
  </si>
  <si>
    <t>CO20001@mi.com</t>
  </si>
  <si>
    <t>MIE2024241017945</t>
  </si>
  <si>
    <t>CO20034@mi.com</t>
  </si>
  <si>
    <t>MIE2024291017973</t>
  </si>
  <si>
    <t>CO20073@mi.com</t>
  </si>
  <si>
    <t>MIE2024291017969</t>
  </si>
  <si>
    <t>CO20067@mi.com</t>
  </si>
  <si>
    <t>MIE2024301017984</t>
  </si>
  <si>
    <t>CO20103@mi.com</t>
  </si>
  <si>
    <t>MIE2024051118044</t>
  </si>
  <si>
    <t>CO20160@mi.com</t>
  </si>
  <si>
    <t xml:space="preserve">Día compensatorio tienda cerrada </t>
  </si>
  <si>
    <t>fecha activa</t>
  </si>
  <si>
    <t>llave</t>
  </si>
  <si>
    <t>Suma de MinutesLeave</t>
  </si>
  <si>
    <t>Cuenta de English Name</t>
  </si>
  <si>
    <t>MIE2024091118168</t>
  </si>
  <si>
    <t>CO20250@mi.com</t>
  </si>
  <si>
    <t>MIE2024091118166</t>
  </si>
  <si>
    <t>CO20336@mi.com</t>
  </si>
  <si>
    <t>MIE2024091118165</t>
  </si>
  <si>
    <t>CO20338@mi.com</t>
  </si>
  <si>
    <t>MIE2024081118164</t>
  </si>
  <si>
    <t>CO20254@mi.com</t>
  </si>
  <si>
    <t>MIE2024081118163</t>
  </si>
  <si>
    <t>CO20256@mi.com</t>
  </si>
  <si>
    <t>MIE2024121118192</t>
  </si>
  <si>
    <t>CO20351@mi.com</t>
  </si>
  <si>
    <t xml:space="preserve">DOMINICAL </t>
  </si>
  <si>
    <t>MIE2024131118196</t>
  </si>
  <si>
    <t>CO20356@mi.com</t>
  </si>
  <si>
    <t>MIE2024151118235</t>
  </si>
  <si>
    <t>CO20392@mi.com</t>
  </si>
  <si>
    <t>MIE2024141118225</t>
  </si>
  <si>
    <t>CO20383@mi.com</t>
  </si>
  <si>
    <t>MIE2024181118255</t>
  </si>
  <si>
    <t>CO20419@mi.com</t>
  </si>
  <si>
    <t>MIE2024181118248</t>
  </si>
  <si>
    <t>CO20410@mi.com</t>
  </si>
  <si>
    <t>MIE2024191118270</t>
  </si>
  <si>
    <t>CO20478@mi.com</t>
  </si>
  <si>
    <t>MIE2024191118269</t>
  </si>
  <si>
    <t>CO20479@mi.com</t>
  </si>
  <si>
    <t>MIE2024211118332</t>
  </si>
  <si>
    <t>CO20508@mi.com</t>
  </si>
  <si>
    <t>MIE2024211118330</t>
  </si>
  <si>
    <t>CO20511@mi.com</t>
  </si>
  <si>
    <t>MIE2024221118350</t>
  </si>
  <si>
    <t>CO20560@mi.com</t>
  </si>
  <si>
    <t>MIE2024221118347</t>
  </si>
  <si>
    <t>CO20563@mi.com</t>
  </si>
  <si>
    <t>MIE2024261118417</t>
  </si>
  <si>
    <t>CO20588@mi.com</t>
  </si>
  <si>
    <t>MIE2024261118415</t>
  </si>
  <si>
    <t>CO20590@mi.com</t>
  </si>
  <si>
    <t>MIE2024251118397</t>
  </si>
  <si>
    <t>CO20572@mi.com</t>
  </si>
  <si>
    <t>REYES PATERNINA OMAR YESIT</t>
  </si>
  <si>
    <t>MIE2024261118433</t>
  </si>
  <si>
    <t>CO20596@mi.com</t>
  </si>
  <si>
    <t>MIE2024261118432</t>
  </si>
  <si>
    <t>CO20599@mi.com</t>
  </si>
  <si>
    <t>MIE2024261118431</t>
  </si>
  <si>
    <t>CO20600@mi.com</t>
  </si>
  <si>
    <t>MIE2024261118426</t>
  </si>
  <si>
    <t>CO20608@mi.com</t>
  </si>
  <si>
    <t>MIE2024261118424</t>
  </si>
  <si>
    <t>CO20612@mi.com</t>
  </si>
  <si>
    <t>MIE2024261118422</t>
  </si>
  <si>
    <t>CO20614@mi.com</t>
  </si>
  <si>
    <t>MIE2024291118489</t>
  </si>
  <si>
    <t>CO20664@mi.com</t>
  </si>
  <si>
    <t>MIE2024291118486</t>
  </si>
  <si>
    <t>CO20668@mi.com</t>
  </si>
  <si>
    <t>MIE2024291118485</t>
  </si>
  <si>
    <t>CO20669@mi.com</t>
  </si>
  <si>
    <t>MIE2024291118482</t>
  </si>
  <si>
    <t>CO20672@mi.com</t>
  </si>
  <si>
    <t>MIE2024021218524</t>
  </si>
  <si>
    <t>CO20718@mi.com</t>
  </si>
  <si>
    <t>MIE2024021218523</t>
  </si>
  <si>
    <t>CO20719@mi.com</t>
  </si>
  <si>
    <t>MIE2024021218521</t>
  </si>
  <si>
    <t>CO20703@mi.com</t>
  </si>
  <si>
    <t>MIE2024021218518</t>
  </si>
  <si>
    <t>CO20706@mi.com</t>
  </si>
  <si>
    <t xml:space="preserve">-COMPENSATORIO </t>
  </si>
  <si>
    <t xml:space="preserve">Reducción </t>
  </si>
  <si>
    <t>MIE2024051218577</t>
  </si>
  <si>
    <t>CO20772@mi.com</t>
  </si>
  <si>
    <t>MIE2024041218569</t>
  </si>
  <si>
    <t>SAAVEDRA CALVO JOVANNY ALBERTO</t>
  </si>
  <si>
    <t>CO20763@mi.com</t>
  </si>
  <si>
    <t>MIE2024041218564</t>
  </si>
  <si>
    <t>CO20738@mi.com</t>
  </si>
  <si>
    <t>SAAVEDRA CALVO JOVANNY ALBERTO #</t>
  </si>
  <si>
    <t xml:space="preserve">Dia compensatorio </t>
  </si>
  <si>
    <t>MIE2024061218604</t>
  </si>
  <si>
    <t>CO20786@mi.com</t>
  </si>
  <si>
    <t>MIE2024061218601</t>
  </si>
  <si>
    <t>CO20801@mi.com</t>
  </si>
  <si>
    <t>MIE2024061218597</t>
  </si>
  <si>
    <t>MAHECHA PARDO KEVIN STEVEN</t>
  </si>
  <si>
    <t>CO20806@mi.com</t>
  </si>
  <si>
    <t xml:space="preserve">Vacaciones </t>
  </si>
  <si>
    <t>Trabajo en casa</t>
  </si>
  <si>
    <t>MIE2024101219138</t>
  </si>
  <si>
    <t>CO21389@mi.com</t>
  </si>
  <si>
    <t>MIE2024101219134</t>
  </si>
  <si>
    <t>MOSQUERA DIAZ CARMEN LORENA</t>
  </si>
  <si>
    <t>CO21393@mi.com</t>
  </si>
  <si>
    <t>MIE2024101219131</t>
  </si>
  <si>
    <t>VILORIA LOZADA LUNA VALERIA</t>
  </si>
  <si>
    <t>CO21395@mi.com</t>
  </si>
  <si>
    <t>MIE2024101219116</t>
  </si>
  <si>
    <t>CO21413@mi.com</t>
  </si>
  <si>
    <t>MIE2024101219108</t>
  </si>
  <si>
    <t>CO21421@mi.com</t>
  </si>
  <si>
    <t>MIE2024101219095</t>
  </si>
  <si>
    <t>CO21435@mi.com</t>
  </si>
  <si>
    <t>MIE2024101219088</t>
  </si>
  <si>
    <t>CO21443@mi.com</t>
  </si>
  <si>
    <t>MIE2024101219083</t>
  </si>
  <si>
    <t>CO21449@mi.com</t>
  </si>
  <si>
    <t>MIE2024101219080</t>
  </si>
  <si>
    <t>CO21451@mi.com</t>
  </si>
  <si>
    <t>MIE2024101219074</t>
  </si>
  <si>
    <t>CO21457@mi.com</t>
  </si>
  <si>
    <t>MIE2024101219070</t>
  </si>
  <si>
    <t>CO21462@mi.com</t>
  </si>
  <si>
    <t>MIE2024101219068</t>
  </si>
  <si>
    <t>CO21464@mi.com</t>
  </si>
  <si>
    <t>MIE2024101218932</t>
  </si>
  <si>
    <t>CO21600@mi.com</t>
  </si>
  <si>
    <t>MIE2024111219886</t>
  </si>
  <si>
    <t>CO23108@mi.com</t>
  </si>
  <si>
    <t>MIE2024111219883</t>
  </si>
  <si>
    <t>SIERRA NIETO RODRIGO ANDRES</t>
  </si>
  <si>
    <t>CO23111@mi.com</t>
  </si>
  <si>
    <t>MIE2024121219907</t>
  </si>
  <si>
    <t>CO23172@mi.com</t>
  </si>
  <si>
    <t>MIE2024121219906</t>
  </si>
  <si>
    <t>CO23173@mi.com</t>
  </si>
  <si>
    <t>MIE2024121219903</t>
  </si>
  <si>
    <t>CO23176@mi.com</t>
  </si>
  <si>
    <t>MIE2024121219901</t>
  </si>
  <si>
    <t>CO23178@mi.com</t>
  </si>
  <si>
    <t>MIE2024131219936</t>
  </si>
  <si>
    <t>CO23221@mi.com</t>
  </si>
  <si>
    <t>MIE2024161219961</t>
  </si>
  <si>
    <t>RIVERA TORRES SAMADHI</t>
  </si>
  <si>
    <t>CO23237@mi.com</t>
  </si>
  <si>
    <t>MIE2024161219960</t>
  </si>
  <si>
    <t>ALVAREZ  CARLOS ALFREDO</t>
  </si>
  <si>
    <t>CO23238@mi.com</t>
  </si>
  <si>
    <t>MIE2024161219956</t>
  </si>
  <si>
    <t>CO23242@mi.com</t>
  </si>
  <si>
    <t>MIE2024161219954</t>
  </si>
  <si>
    <t>CO23233@mi.com</t>
  </si>
  <si>
    <t>RICCI CASTRILLON CHRISTIAN CAMILO</t>
  </si>
  <si>
    <t>SANCHEZ MARTINEZ HEIDY JULIANA</t>
  </si>
  <si>
    <t>VILLOTA NARVAEZ DAYSI DAYANA</t>
  </si>
  <si>
    <t>NIEVES RICHARD ALEJANDRO</t>
  </si>
  <si>
    <t>TRIANA PABON JULIET MAYERLI</t>
  </si>
  <si>
    <t>PATERNINA CARRASCAL ISABEL CRISTINA</t>
  </si>
  <si>
    <t>AHUMADO ESPAÑA YULIS MARÍA</t>
  </si>
  <si>
    <t>RIAÑO ABRIL JHON ALEXANDER</t>
  </si>
  <si>
    <t>BRITO SOLANO BIANNY CAROLINA</t>
  </si>
  <si>
    <t>CARRILLO ACOSTA SEYLEN ALEJANDRA</t>
  </si>
  <si>
    <t>SERNA PEREZ LEIVY TATIANA</t>
  </si>
  <si>
    <t>JERONIMO CARDONA JUAN MANUEL</t>
  </si>
  <si>
    <t>DIAZ ACOSTA JEYSON DAVID</t>
  </si>
  <si>
    <t>TABORDA VAHOS ANA MARCELA</t>
  </si>
  <si>
    <t>OSPINA ROA MARTHA YANETH</t>
  </si>
  <si>
    <t>SAMBONI GUZMAN PAOLA ANDREA</t>
  </si>
  <si>
    <t>HURTADO QUINTO DEIMER</t>
  </si>
  <si>
    <t>MADARRIAGA CAMARGO ARLY CRISTINA</t>
  </si>
  <si>
    <t>LAVERDE ENITH PAOLA</t>
  </si>
  <si>
    <t>OSORIO COCUY LINA MARIA</t>
  </si>
  <si>
    <t>MARTINEZ PUELLO DARLING</t>
  </si>
  <si>
    <t>FAJARDO CESPEDES YELIMAR ANDREINA</t>
  </si>
  <si>
    <t>BOHORQUEZ CUELLAR JULIO CESAR</t>
  </si>
  <si>
    <t>ALEMAN MESTRA NICOLAS ANDRES</t>
  </si>
  <si>
    <t>FAJARDO AVELLA KAREN GISELLE</t>
  </si>
  <si>
    <t>MIE2024171219988</t>
  </si>
  <si>
    <t>GARCIA HOYOS KAREN</t>
  </si>
  <si>
    <t>CO23267@mi.com</t>
  </si>
  <si>
    <t>MIE2024171219983</t>
  </si>
  <si>
    <t>ARANGO BLANDON DANA MERARY</t>
  </si>
  <si>
    <t>CO23273@mi.com</t>
  </si>
  <si>
    <t>GONZALEZ PERLAZA JANETH</t>
  </si>
  <si>
    <t>GOMEZ HURTADO PAOLA ANDREA</t>
  </si>
  <si>
    <t>MENDOZA BONFANTE LENNYS</t>
  </si>
  <si>
    <t>OLIVERO SIERRA LINDA MARINA</t>
  </si>
  <si>
    <t>PAREJA LABRADOR GRACE JULIETH</t>
  </si>
  <si>
    <t>IBARGUEN MURIEL KAREN VANESSA</t>
  </si>
  <si>
    <t>VELASCO NARVAEZ GIZEK MARGARITA</t>
  </si>
  <si>
    <t>SANDOVAL PEREZ ANGIE PAOLA</t>
  </si>
  <si>
    <t>RENTERIA SANJUAN DIANA YULEIBY</t>
  </si>
  <si>
    <t>ZAPATA QUERUBIN CRISTIAN DAVID</t>
  </si>
  <si>
    <t>CASTILLO ARBOLEDA KAREN ISABEL</t>
  </si>
  <si>
    <t>DONADO BEDOYA JOSE DAVID</t>
  </si>
  <si>
    <t>TORRES ROJAS MELISSA</t>
  </si>
  <si>
    <t>RODRIGUEZ TORRECILLA ANA NATHALY</t>
  </si>
  <si>
    <t>CANTILLO PEREZ VANESSA PAOLA</t>
  </si>
  <si>
    <t>CONTRERAS ARRIETA MAURICIO JESUS</t>
  </si>
  <si>
    <t>REYNOSO ESCOBAR YULY PILAR</t>
  </si>
  <si>
    <t>GIL LOAIZA SHIRLY</t>
  </si>
  <si>
    <t>BOTERO OCAMPO MARY ROSANA</t>
  </si>
  <si>
    <t>LOPEZ LOPEZ ANDREA PATRICIA</t>
  </si>
  <si>
    <t>NIÑO CARVAJAL YERSON AUGUSTO</t>
  </si>
  <si>
    <t>PERDOMO TRUJILLO JAIRO ANDRES</t>
  </si>
  <si>
    <t>CARREÑO QUINTERO CINDY MILENA</t>
  </si>
  <si>
    <t>ROSALES VISBAL ANGIE PAOLA</t>
  </si>
  <si>
    <t>CARDONA JIMENEZ LUISA FERNANDA</t>
  </si>
  <si>
    <t>GOMEZ LAURA VANESSA</t>
  </si>
  <si>
    <t>ROPERO GALVIS SINDI PAOLA</t>
  </si>
  <si>
    <t>HERRERA OLIVERA NATALIA #</t>
  </si>
  <si>
    <t>LUGO BOCHAGA LUISANA VERONICA #</t>
  </si>
  <si>
    <t>MORILLO HEREO ALEJANDRO ALFONSO #</t>
  </si>
  <si>
    <t>RAMIREZ TORRES OTTO OSWALD #</t>
  </si>
  <si>
    <t>TORRES JOSE RICARDO #</t>
  </si>
  <si>
    <t>OLARTE MINORTA NELSON GERARDO #</t>
  </si>
  <si>
    <t>MARTINEZ PINZON JESUS ANTONIO #</t>
  </si>
  <si>
    <t>RICO OSSA JOSE NOEL #</t>
  </si>
  <si>
    <t>ESCOBAR GIL JUAN CAMILO #</t>
  </si>
  <si>
    <t>GARCIA BELLO JORGE ANDRES #</t>
  </si>
  <si>
    <t>SANCHEZ RODRIGUEZ LILIANA #</t>
  </si>
  <si>
    <t>UMBARILA VELOZA CRISTIAN LEONARDO #</t>
  </si>
  <si>
    <t>MONTAÑO MEDINA DIANA CAROLINA #</t>
  </si>
  <si>
    <t>NAVAS VELASQUEZ ANDRES JULIAN #</t>
  </si>
  <si>
    <t>LOZANO HERNANDEZ JOSE MIGUEL</t>
  </si>
  <si>
    <t>TORREGROZA PAJARO YULEISY ANDREA</t>
  </si>
  <si>
    <t>PARDO PALMA DIANA MILENA</t>
  </si>
  <si>
    <t>GIRALDO BUSTAMANTE DAVID</t>
  </si>
  <si>
    <t>LUGO BOCHAGA LUISANA VERONICA</t>
  </si>
  <si>
    <t>MOLINA PADILLA LIBARDO LUIS</t>
  </si>
  <si>
    <t>ROZO MARQUEZ MAYERLY SHAKIRA</t>
  </si>
  <si>
    <t>CORAL SUAREZ LUIS JAIRO</t>
  </si>
  <si>
    <t>OLARTE MINORTA NELSON GERARDO</t>
  </si>
  <si>
    <t>NAVAS CASAS JULIO JULIO #</t>
  </si>
  <si>
    <t>FAJARDO GALINDO SANDRA MILENA</t>
  </si>
  <si>
    <t>ESCOBAR GIL JUAN CAMILO</t>
  </si>
  <si>
    <t>ZUÑIGA ZUÑIGA JULIETH PAOLA</t>
  </si>
  <si>
    <t>RAMIREZ TORRES OTTO OSWALD</t>
  </si>
  <si>
    <t>MOSCOTE MONTES YOINER ENRIQUE</t>
  </si>
  <si>
    <t>HERRERA OLIVERA NATALIA</t>
  </si>
  <si>
    <t>MARIN LIZU JOSE FERNANDO</t>
  </si>
  <si>
    <t>RENDON OSORIO JOSE ISRAEL</t>
  </si>
  <si>
    <t>TORRES MONTENEGRO MARTHA CECILIA</t>
  </si>
  <si>
    <t>OSORIO DELGADO JOSE GREGORIO</t>
  </si>
  <si>
    <t>JIMENEZ RIVERA JOSE DE JESUS</t>
  </si>
  <si>
    <t>GONZALEZ MOLINA ANGELICA MARIA</t>
  </si>
  <si>
    <t>MOJICA JIMENEZ ALEX MAURICIO</t>
  </si>
  <si>
    <t>ESCOBAR GIL ERNESTO JAVIER</t>
  </si>
  <si>
    <t>BONILLA TOLOZA KENYS YOHANA</t>
  </si>
  <si>
    <t>MORILLO HEREO ALEJANDRO ALFONSO</t>
  </si>
  <si>
    <t>FIGUEROA TOVAR IVONNE ADRIANA</t>
  </si>
  <si>
    <t>GUAITA GUERRA RAFAEL WALDOMIRO</t>
  </si>
  <si>
    <t>CASTELLANOS RINCON JANER EDISON</t>
  </si>
  <si>
    <t>SALAZAR GOMEZ OSCAR #</t>
  </si>
  <si>
    <t>TOVAR JOSE RAMON #</t>
  </si>
  <si>
    <t>MIE2024201220027</t>
  </si>
  <si>
    <t>CEPEDA AVENDAÑO GERALDINE TAMARA</t>
  </si>
  <si>
    <t>CO23325@mi.com</t>
  </si>
  <si>
    <t>CASTAÑEDA MIGUEL ANGEL</t>
  </si>
  <si>
    <t>RIVERA RIOS KELLY YOHANA</t>
  </si>
  <si>
    <t>GAITAN IBARRA YEINER CAMILO</t>
  </si>
  <si>
    <t>MUÑOS LOPEZ FREDDY GONZALO</t>
  </si>
  <si>
    <t>BARROS CARDENAS JHON JOSUE</t>
  </si>
  <si>
    <t>MEJIA LONDOÑO HAROLD #</t>
  </si>
  <si>
    <t>GIRALDO RAMIREZ ESTEFANIA #</t>
  </si>
  <si>
    <t>CUCHUMBE PATIÑO JENY ANDREA #</t>
  </si>
  <si>
    <t>MIE2024231220068</t>
  </si>
  <si>
    <t>PEREZ MESA NESTOR DAVID</t>
  </si>
  <si>
    <t>CO23381@mi.com</t>
  </si>
  <si>
    <t>CASTIBLANCO CORAL JEFFERSON AMAURY #</t>
  </si>
  <si>
    <t>MARQUEZ HINCAPIE GEINER ANTONIO #</t>
  </si>
  <si>
    <t>ADAMES GUAYARA MARIA MAGDIELY #</t>
  </si>
  <si>
    <t>OTALVORA ARGUMEDO JORGE IVAN #</t>
  </si>
  <si>
    <t>HERNANDEZ SUAREZ TANIA YORLIANY #</t>
  </si>
  <si>
    <t>HENAO RAMIREZ CRISTIAN CAMILO #</t>
  </si>
  <si>
    <t>MUÑOZ SANDRA ROCIO #</t>
  </si>
  <si>
    <t>GERENE ARAGON ERNESTO DAVID</t>
  </si>
  <si>
    <t>GARZÓN MAICOL STEVEN</t>
  </si>
  <si>
    <t>CAICEDO MILTON ARNOL #</t>
  </si>
  <si>
    <t>AVENDAÑO ANDRES FABIAN #</t>
  </si>
  <si>
    <t>MOSQUERA NICOLAS #</t>
  </si>
  <si>
    <t>AVILA MARTINEZ SAMUEL JOSE #</t>
  </si>
  <si>
    <t>QUINTANA DIAZ GLORIA</t>
  </si>
  <si>
    <t>BARCO SANJUAN ROSANA #</t>
  </si>
  <si>
    <t>PAMPLONA QUINTERO CAROLINA #</t>
  </si>
  <si>
    <t>GUTIERREZ BAQUERO GENNYS JASMIN #</t>
  </si>
  <si>
    <t>MUÑOZ LÓPEZ CARLOS DUVAN</t>
  </si>
  <si>
    <t>SUAREZ LEIDY JOHANA</t>
  </si>
  <si>
    <t>ZAFRA BUITRAGO SERGIO ANDRES</t>
  </si>
  <si>
    <t>MARTINEZ FLOREZ MIGUEL ANDRES #</t>
  </si>
  <si>
    <t>PARRADO ESCOBAR EDWIN SANTIAGO</t>
  </si>
  <si>
    <t>RAMIREZ CALDERON JORGE STIVEN</t>
  </si>
  <si>
    <t>CARMONA ALTAMIRANDA KEILA MARGARITA</t>
  </si>
  <si>
    <t>PLAZA BOLIVAR MICAHEL STEVEN</t>
  </si>
  <si>
    <t>FANDIÑO BENAVIDES INGRID PAOLA</t>
  </si>
  <si>
    <t>PACHECO ESCALONA HARRY</t>
  </si>
  <si>
    <t>PEREZ PITA STIFANY ANGELES</t>
  </si>
  <si>
    <t>MARQUEZ MONTER ANDERSON JOSE</t>
  </si>
  <si>
    <t>GIRALDO SAAVEDRA JUAN ESTEBAN</t>
  </si>
  <si>
    <t>SUAREZ SOTO YUVIANIS MARIA</t>
  </si>
  <si>
    <t>MONTOYA OVALLE LUISA SOFÍA</t>
  </si>
  <si>
    <t>AGUDELO GAVIRIA LUISA FERNANDA</t>
  </si>
  <si>
    <t>MARTINEZ DANIEL ALEJANDRO</t>
  </si>
  <si>
    <t>PIMIENTA GALVIS DIEGO ANDRES</t>
  </si>
  <si>
    <t>VALLEJO CASTAÑEDA TANIA YICELA</t>
  </si>
  <si>
    <t>CORREDOR HERNANDEZ ANDRES FELIPE</t>
  </si>
  <si>
    <t>ROJAS NOVOA KAREN NATALIA</t>
  </si>
  <si>
    <t>RAMIREZ JULIAN DAVID</t>
  </si>
  <si>
    <t>INSUASTI NARVAEZ JUAN ESTEBAN</t>
  </si>
  <si>
    <t>HOYOS RENZO RHENALS</t>
  </si>
  <si>
    <t>GARCES AYALA MAOLIS</t>
  </si>
  <si>
    <t>ROJAS MUÑOZ LAURA CAROLINA</t>
  </si>
  <si>
    <t>RUBIANO DIAZ GABRIELA</t>
  </si>
  <si>
    <t>OVIEDO VARGAS NATALIA</t>
  </si>
  <si>
    <t>ORTIZ ANGELA JULIETH</t>
  </si>
  <si>
    <t>AGUILERA NATALIA</t>
  </si>
  <si>
    <t>VILLEGAS MIGUEL ANDRES</t>
  </si>
  <si>
    <t>NAVIA LUCIO KATHERINE</t>
  </si>
  <si>
    <t>MAHECHA RAMIREZ MARISOL</t>
  </si>
  <si>
    <t>LOPEZ HERNANDEZ EMILY SORAYA</t>
  </si>
  <si>
    <t>CASTIBLANCO CORAL JEFFERSON AMAURY</t>
  </si>
  <si>
    <t>ADAMES GUAYARA MARIA MAGDIELY</t>
  </si>
  <si>
    <t>HERNANDEZ SUAREZ TANIA YORLIANY</t>
  </si>
  <si>
    <t>OTALVORA ARGUMEDO JORGE IVAN</t>
  </si>
  <si>
    <t>SOTO GARCIA JEAN CARLOS</t>
  </si>
  <si>
    <t>CAICEDO MILTON ARNOL</t>
  </si>
  <si>
    <t>PEMBERTY VILLEGAS CATHERINE</t>
  </si>
  <si>
    <t>MUÑOZ SANDRA ROCIO</t>
  </si>
  <si>
    <t>MEJIA RICO JUAN CAMILO</t>
  </si>
  <si>
    <t>MEJIA RICO JUAN CAMILO #</t>
  </si>
  <si>
    <t>AVENDAÑO ANDRES FABIAN</t>
  </si>
  <si>
    <t>BARCO SANJUAN ROSANA</t>
  </si>
  <si>
    <t>BORRAS BAUTISTA JOSÉ ARMANDO</t>
  </si>
  <si>
    <t>VIDARTE CASTAÑO JUAN PABLO</t>
  </si>
  <si>
    <t>MARQUEZ HINCAPIE GEINER ANTONIO</t>
  </si>
  <si>
    <t>PAMPLONA QUINTERO CAROLINA</t>
  </si>
  <si>
    <t>ROJAS RAMIREZ JULIAN ESTEBAN</t>
  </si>
  <si>
    <t>GUTIERREZ BAQUERO GENNYS JASMIN</t>
  </si>
  <si>
    <t>AVILA MARTINEZ SAMUEL JOSE</t>
  </si>
  <si>
    <t>PATERNINA SALAZAR LUIS</t>
  </si>
  <si>
    <t>MARTINEZ FLOREZ MIGUEL ANDRES</t>
  </si>
  <si>
    <t>MOSQUERA NICOLAS</t>
  </si>
  <si>
    <t>HENAO RAMIREZ CRISTIAN CAMILO</t>
  </si>
  <si>
    <t>HERNANDEZ ABRIL NESTOR JAVIER #</t>
  </si>
  <si>
    <t>ATARA TORRES JOHAN CAMILO #</t>
  </si>
  <si>
    <t>VALBUENA ANDRES FELIPE</t>
  </si>
  <si>
    <t>RONDON MENDOZA ANDRES FELIPE</t>
  </si>
  <si>
    <t>ALVAREZ MANCERA BRAYAN ESTYD</t>
  </si>
  <si>
    <t>LEITON CASTELAR ORLANDO ENRIQUE</t>
  </si>
  <si>
    <t>MORAN RIVERA ANGIE JULIETH</t>
  </si>
  <si>
    <t>BARRETO RODRIGUEZ CARLOS DENNY</t>
  </si>
  <si>
    <t>RUIZ DIAZ MICHAEL FERNEY</t>
  </si>
  <si>
    <t>OCHOA RIOS ANDRES FELIPE</t>
  </si>
  <si>
    <t>MORA PATIÑO HECTOR FAVIO</t>
  </si>
  <si>
    <t>BOTERO GALLON JORGE FERNANDO</t>
  </si>
  <si>
    <t>PLATA JUAN SEBASTIAN</t>
  </si>
  <si>
    <t>ROYERO CASTILLO ANHY MILENA</t>
  </si>
  <si>
    <t>AGUDELO QUIÑONEZ WILSON</t>
  </si>
  <si>
    <t>DIAZ PAREDES EUCARIS</t>
  </si>
  <si>
    <t>PIEDRAHITA HENAO DANIEL HUMBERTO</t>
  </si>
  <si>
    <t>ATARA TORRES JOHAN CAMILO</t>
  </si>
  <si>
    <t>HERNANDEZ ABRIL NESTOR JAVIER</t>
  </si>
  <si>
    <t>COPETE GOMEZ LEIDY MARCELA</t>
  </si>
  <si>
    <t>MIE2024261220095</t>
  </si>
  <si>
    <t>RODRÍGUEZ CRUZ JONATHAN FERNANDO</t>
  </si>
  <si>
    <t>CO23394@mi.com</t>
  </si>
  <si>
    <t>ROJAS RAMIREZ JULIAN ESTEBAN #</t>
  </si>
  <si>
    <t>DUQUE RODRIGUEZ CHRISTIAN STEVEN</t>
  </si>
  <si>
    <t>MARQUEZ MONTERROSA NERLYS PATRICIA</t>
  </si>
  <si>
    <t>MARIN BLANCO KAREN MARCELA</t>
  </si>
  <si>
    <t>BARRERA TIBATA SHEILA MARCELA</t>
  </si>
  <si>
    <t>ESTERLIN CARLOS ARMANDO #</t>
  </si>
  <si>
    <t>VERGARA HERNÁNDEZ CYNTHIA CAROLINA</t>
  </si>
  <si>
    <t>CAMACHO RAMIREZ MICHAEL FERNEY</t>
  </si>
  <si>
    <t>MIE2024271220125</t>
  </si>
  <si>
    <t>AMEZQUITA PINEDA EDUARDO</t>
  </si>
  <si>
    <t>CO23415@mi.com</t>
  </si>
  <si>
    <t>MIE2024271220123</t>
  </si>
  <si>
    <t>SALGADO FLOREZ ALEXANDRA</t>
  </si>
  <si>
    <t>CO23440@mi.com</t>
  </si>
  <si>
    <t>QUINTERO SANTAMARIA PAULA ANDREA</t>
  </si>
  <si>
    <t>ARIAS SIERRA JOSE LUIS</t>
  </si>
  <si>
    <t>RAMÍREZ RAMIRÉZ MABILIA INÉS</t>
  </si>
  <si>
    <t>AYCARDI MEZA JULIETH PAOLA</t>
  </si>
  <si>
    <t>GRANADOS ZULUAGA CLAUDIA CAROLINA</t>
  </si>
  <si>
    <t>DIAZ CORTINEZ OSLER</t>
  </si>
  <si>
    <t>TRUJILLO GULLEN KALETH</t>
  </si>
  <si>
    <t>VERGEL TOBO ZHARICK DAYANNA</t>
  </si>
  <si>
    <t>TREJO DIEGO ARMANDO</t>
  </si>
  <si>
    <t>PEREZ CRUZ SANDRA JOHANA</t>
  </si>
  <si>
    <t>POSADA GRISALES JUAN PABLO</t>
  </si>
  <si>
    <t>RINCONI LEIDY</t>
  </si>
  <si>
    <t>SALAZAR MONSALVE EDWIN MAURICIO</t>
  </si>
  <si>
    <t>MUÑOZ ARIAS MIGUEL ANGEL</t>
  </si>
  <si>
    <t>FORERO JULIAN DAVID</t>
  </si>
  <si>
    <t>GAONA BERNAL ANA MARIA</t>
  </si>
  <si>
    <t>HERNANDO VALERA SERGIO</t>
  </si>
  <si>
    <t>MIE2024301220127</t>
  </si>
  <si>
    <t>CARDONA BARÓN JENCY GERALDINE</t>
  </si>
  <si>
    <t>CO23442@mi.com</t>
  </si>
  <si>
    <t>NOBLE BENITEZ ROSA ANGELA</t>
  </si>
  <si>
    <t>RODRIGUEZ VILLAMIZAR LEIDY VALENTINA</t>
  </si>
  <si>
    <t>GUITUERREZ MELO KEVIN ESNEIDER</t>
  </si>
  <si>
    <t>GALEANO JARAMILLO KATHERINE</t>
  </si>
  <si>
    <t>MACETA PATIÑO DANA YINET</t>
  </si>
  <si>
    <t>VARGAS ESCOBAR PAULA ANDREA</t>
  </si>
  <si>
    <t>GAVIDIA BUITRAGO IVAN ALEXANDER</t>
  </si>
  <si>
    <t>RODRIGUEZ QUINTO LUISA FERNANDA</t>
  </si>
  <si>
    <t>RUEDA MARTINEZ JUAN FELIPE</t>
  </si>
  <si>
    <t>MANOTAS URICOECHEA KATY PAOLA</t>
  </si>
  <si>
    <t>FLOREZ REYES ELIX JOHANI</t>
  </si>
  <si>
    <t>USAQUEN DIAZ DAVID GERARDO</t>
  </si>
  <si>
    <t>GONZALEZ SILVA JUAN FELIPE</t>
  </si>
  <si>
    <t>CORREA HERNANDEZ TANIA MILENA</t>
  </si>
  <si>
    <t>CASTILLO RIOS JANAI MIRELLA</t>
  </si>
  <si>
    <t>ECHEVERRI SANCHEZ YEISON</t>
  </si>
  <si>
    <t>MORALES VALERO GLORIA VIVIANA</t>
  </si>
  <si>
    <t>RICO RUIZ CARLOS HERNANDO</t>
  </si>
  <si>
    <t>VILLALOBOS RAMONA</t>
  </si>
  <si>
    <t>RODRIGUEZ ANGUIE LIZETH</t>
  </si>
  <si>
    <t>GOMEZ LOPEZ HENRY</t>
  </si>
  <si>
    <t>HERNANDEZ CANTERO SANDRA MARCELA</t>
  </si>
  <si>
    <t>LOPEZ ARIAS CARLOS MARIO</t>
  </si>
  <si>
    <t>VILLACORTE RONDON JOE LARRY</t>
  </si>
  <si>
    <t>MARIN OCAMPO KAREN ANDREA</t>
  </si>
  <si>
    <t>RODRIGUEZ MOLINA GABRIELA</t>
  </si>
  <si>
    <t>ALFONSO RAMIREZ EDER ARMANDO</t>
  </si>
  <si>
    <t>GUTIERREZ RODRIGUEZ LUIS EDUARDO</t>
  </si>
  <si>
    <t>CASTAÑO CAVIEDES YESSICA</t>
  </si>
  <si>
    <t>SUAREZ BARRERA MARISOL</t>
  </si>
  <si>
    <t>TABARES HERNANDEZ LUIS CARLOS</t>
  </si>
  <si>
    <t>PIEDRAHITA ROMERO HARVEY ALEJANDRO</t>
  </si>
  <si>
    <t>DUQUE DUQUE ANA MARIA</t>
  </si>
  <si>
    <t>SALGADO MORENO RICARDO JAIRO</t>
  </si>
  <si>
    <t>AMAYA RIVERA WENDY LORENA</t>
  </si>
  <si>
    <t>GAONA BERNAL EVELYN JOELLY</t>
  </si>
  <si>
    <t>ROJAS CASTELLANOS CRISTHIAN CAMILO</t>
  </si>
  <si>
    <t>LOZADA RESTREPO JULIETH ALEJANDRA</t>
  </si>
  <si>
    <t>OQUENDO USUGA ALEJANDRA</t>
  </si>
  <si>
    <t>ARIAS CUESTA JUAN DIEGO</t>
  </si>
  <si>
    <t>GÓMEZ ERAZO YOMARA</t>
  </si>
  <si>
    <t>NIÑO SALCEDO JESUS ANTONIO</t>
  </si>
  <si>
    <t>GARZON CARDONA NATALIA</t>
  </si>
  <si>
    <t>GRANADA GONZALEZ ADRIANA MARIA</t>
  </si>
  <si>
    <t>TAPIA TORRES YULIANIS CECILIA</t>
  </si>
  <si>
    <t>ALEMAN MONTIEL KAREN LISSETTE</t>
  </si>
  <si>
    <t>CASTAÑEDA PARRA PAOLA ANDREA</t>
  </si>
  <si>
    <t>CAMARGO TORRES AUDREA PATRICIA</t>
  </si>
  <si>
    <t>DEL VALLE URRETA MARQUEZ ELIENITZA</t>
  </si>
  <si>
    <t>BOTINA CARVAJAL ANDRES FELIPE</t>
  </si>
  <si>
    <t>MEJIA MARTINEZ SEBASTIAN</t>
  </si>
  <si>
    <t>AREVALO LOPEZ JOHANA</t>
  </si>
  <si>
    <t>HERNÁNDEZ SÁNCHEZ DORA MILENA</t>
  </si>
  <si>
    <t>TORO CALDERON ANDRES FELIPE</t>
  </si>
  <si>
    <t>FLOREZ ANTES MARIA ELVIA</t>
  </si>
  <si>
    <t>SILVA CARDENAS MARIA FERNANDA</t>
  </si>
  <si>
    <t>TORO CRUZ MONICA DANIELA</t>
  </si>
  <si>
    <t>LAGOS LEYDA PATRICIA</t>
  </si>
  <si>
    <t>BENITEZ MONTES YENIS</t>
  </si>
  <si>
    <t>SALAZAR GOMEZ LUISA FERNANDA</t>
  </si>
  <si>
    <t>SOLANO CAMPO DIANA CAROLINA</t>
  </si>
  <si>
    <t>PULIDO ALVARADO ANGELICA</t>
  </si>
  <si>
    <t>PULIDO PEREZ YULEIDY</t>
  </si>
  <si>
    <t>CIFUENTES FORERO KEIDY VIVIANA</t>
  </si>
  <si>
    <t>PEÑARANDA TORRES JEFANYS IRICETH</t>
  </si>
  <si>
    <t>AMOR PADILLA VERONICA PAOLA</t>
  </si>
  <si>
    <t>CAMACARO DOMINGUEZ ANDREINA</t>
  </si>
  <si>
    <t>PARRA PALOMINO VICTOR ALEXIS</t>
  </si>
  <si>
    <t>GOMEZ HERNANDEZ DINA MARCELA</t>
  </si>
  <si>
    <t>BATALLA MURILLO AIDA TULIA</t>
  </si>
  <si>
    <t>PABON DEPABLOS KEILY DANIELA</t>
  </si>
  <si>
    <t>GOMEZ GOMEZ CIRO RAUL</t>
  </si>
  <si>
    <t>CASTRO MONTAÑEZ GIOVANY ALEXIS</t>
  </si>
  <si>
    <t>GRANADOS VALENCIA BEATRIZ OMAIRA</t>
  </si>
  <si>
    <t>SARRIA TRUJILLO GABRIELA</t>
  </si>
  <si>
    <t>VALLEJOS QUISTANCHALA MARY ISABEL</t>
  </si>
  <si>
    <t>NUÑEZ ESCALANTE AURORA</t>
  </si>
  <si>
    <t>BARRIGA DEISY MILENA</t>
  </si>
  <si>
    <t>RODRIGUEZ JOSE SEBASTIAN</t>
  </si>
  <si>
    <t>CASTILLO LOPEZ ANYI KATHERINE</t>
  </si>
  <si>
    <t>CASTAÑO MESA MARIA ISABEL</t>
  </si>
  <si>
    <t>ESTUPIÑAN BUENO FABIAN EDUARDO</t>
  </si>
  <si>
    <t>GUTIERREZ FUENTES YISETH PAMELA</t>
  </si>
  <si>
    <t>MIE2024311220147</t>
  </si>
  <si>
    <t>AREVALO FERRUCHO EDGAR CAMILO</t>
  </si>
  <si>
    <t>CO23465@mi.com</t>
  </si>
  <si>
    <t>MARTINEZ SANCHEZ JOHN STEVEN</t>
  </si>
  <si>
    <t>HUERTAS ROJAS EDISON ALBERTO</t>
  </si>
  <si>
    <t>GONZALEZ YIMY ALEXANDER</t>
  </si>
  <si>
    <t>ENSUNCHO HERNANDEZ YENNIFER PATRICIA</t>
  </si>
  <si>
    <t>VILLAMIZAR MARIA ALEXANDRA</t>
  </si>
  <si>
    <t>PATERNINA MARTINEZ YULIETH PAOLA</t>
  </si>
  <si>
    <t>CABANA CRESPO MARIAN MISHELLY</t>
  </si>
  <si>
    <t>CARRILLO GOMEZ STEFANYA</t>
  </si>
  <si>
    <t>GUZMAN MUÑOZ JORGE LEONARDO</t>
  </si>
  <si>
    <t>ROJAS PARDO LUIS FERNANDO</t>
  </si>
  <si>
    <t>RIAÑO CALDERON LIZETH</t>
  </si>
  <si>
    <t>VERGEL TOBO ZURIK SADHAY</t>
  </si>
  <si>
    <t>RIVAS CAMACHO DANNA JULIETH</t>
  </si>
  <si>
    <t>GIRALDO HERNANDEZ OSCAR ANDRES</t>
  </si>
  <si>
    <t>GIL SALAZAR ISABELLA</t>
  </si>
  <si>
    <t>LUCUMI ANGOLA YESSICA LEANDRA</t>
  </si>
  <si>
    <t>PAYARES CABARCAS DANIELA PATRICIA</t>
  </si>
  <si>
    <t>ACOSTA ANDRES FELIPE</t>
  </si>
  <si>
    <t>HERNANDEZ MURILLO NICOLAS</t>
  </si>
  <si>
    <t>URIBE HERRERA GENER CAMACHO</t>
  </si>
  <si>
    <t>OTALORA DUARTE LUZ ADRIANA</t>
  </si>
  <si>
    <t>ENRIQUEZ BEATRIZ ELENA</t>
  </si>
  <si>
    <t>ZULETA MORENO MONICA</t>
  </si>
  <si>
    <t>VANEGAS SANJUAN HANS ESTEBAN</t>
  </si>
  <si>
    <t>TORRES REVEROL MARIA VIRGINIA</t>
  </si>
  <si>
    <t>VARGAS BARRERA JUAN CAMILO</t>
  </si>
  <si>
    <t>BERNAL NUMPAQUE DIDIER CAMILO</t>
  </si>
  <si>
    <t>HERNANDEZ MARIA ALEJANDRA</t>
  </si>
  <si>
    <t>GONZALEZ BERMEO SONIA SMITH</t>
  </si>
  <si>
    <t>VILLAZON JIMENEZ MAIRA ALEJANDRA</t>
  </si>
  <si>
    <t>USURIAGA ALVAREZ DANIELA</t>
  </si>
  <si>
    <t>ZUÑIGA CAICEDO ASTRID</t>
  </si>
  <si>
    <t>GALVAN MEZA HERNAN DARIO</t>
  </si>
  <si>
    <t>BARRUETO MORA FANNY</t>
  </si>
  <si>
    <t>GALVAN CUESTA MARIA HELENA</t>
  </si>
  <si>
    <t>PULSITAR VICKY LILIANA</t>
  </si>
  <si>
    <t>RODRIGUEZ FERNANDEZ LUIS DAVID</t>
  </si>
  <si>
    <t>RUIZ LOPEZ KEVIN</t>
  </si>
  <si>
    <t>PEREZ DIEGO FERNANDO</t>
  </si>
  <si>
    <t>DUQUE GIRALDO JESUS DAVID</t>
  </si>
  <si>
    <t>PERDOMO ANDREA LILIANA</t>
  </si>
  <si>
    <t>SAIR ZARATE JONATAN</t>
  </si>
  <si>
    <t>MIE2025030120171</t>
  </si>
  <si>
    <t>BECERRA GERARDINO ELIZABETH</t>
  </si>
  <si>
    <t>CO23467@mi.com</t>
  </si>
  <si>
    <t>MIE2025030120170</t>
  </si>
  <si>
    <t>CO23490@mi.com</t>
  </si>
  <si>
    <t>ROJAS HENDER ORLANDO</t>
  </si>
  <si>
    <t>RAMIREZ VALENCIA ANDRES MAURICIO</t>
  </si>
  <si>
    <t>ARBELAEZ VILLA LUIS ESTEBAN</t>
  </si>
  <si>
    <t>ANGEL NORMAN EDUARDO</t>
  </si>
  <si>
    <t>NAVARRO RAFAEL ENRRIQUE</t>
  </si>
  <si>
    <t>GUZMAN GONZALES GERSON ISAI</t>
  </si>
  <si>
    <t>ARGEL HERRERA KETY DEL CARMEN</t>
  </si>
  <si>
    <t>VAZQUEZ VILLADIEGO LORAINE PAOLA</t>
  </si>
  <si>
    <t>HENAO JESSICA NATALIA</t>
  </si>
  <si>
    <t>RUIZ DE AGUSTIN LUIS ENRIQUE</t>
  </si>
  <si>
    <t>BLANDON CEBALLOS JULIAN ALEXANDER</t>
  </si>
  <si>
    <t>ROMERO SEGURA CRISTIAN FIDEL</t>
  </si>
  <si>
    <t>CARDENAS DANIELA</t>
  </si>
  <si>
    <t>DIAZ ESTEVES DANIELA</t>
  </si>
  <si>
    <t>MARTINEZ GOMEZ ANA MARIA</t>
  </si>
  <si>
    <t>RUEDA MARROQUIN MARITZA</t>
  </si>
  <si>
    <t>CARMONA CLAVIJO SEBASTIAN</t>
  </si>
  <si>
    <t>QUIÑONES COLLAZOS LIX DAIANA</t>
  </si>
  <si>
    <t>SANABRIA MORALES GABRIELA</t>
  </si>
  <si>
    <t>MIE2025080120206</t>
  </si>
  <si>
    <t>TORRES CAMILO ENRIQUE</t>
  </si>
  <si>
    <t>CO23523@mi.com</t>
  </si>
  <si>
    <t>VERA MOSQUERA JUAN SEBASTIAN</t>
  </si>
  <si>
    <t>DESCANSO</t>
  </si>
  <si>
    <t xml:space="preserve">DESCANSO DOMINICAL </t>
  </si>
  <si>
    <t>MIE2025080120209</t>
  </si>
  <si>
    <t>MERA PEÑA CAROLINA</t>
  </si>
  <si>
    <t>CO23533@mi.com</t>
  </si>
  <si>
    <t xml:space="preserve">Reducción de horario </t>
  </si>
  <si>
    <t xml:space="preserve">Domingo compensatorio </t>
  </si>
  <si>
    <t>Horas de reducción laboral</t>
  </si>
  <si>
    <t>MIE2025140120262</t>
  </si>
  <si>
    <t>CO23590@mi.com</t>
  </si>
  <si>
    <t>MIE2025140120261</t>
  </si>
  <si>
    <t>ERASO ESTRADA ERIKA ELIZABETH</t>
  </si>
  <si>
    <t>CO23591@mi.com</t>
  </si>
  <si>
    <t xml:space="preserve">Compensa </t>
  </si>
  <si>
    <t xml:space="preserve">Domingo no laboral </t>
  </si>
  <si>
    <t>MIE2025140120269</t>
  </si>
  <si>
    <t>VILLALOBOS LOPEZ YUNERYS MAKOL</t>
  </si>
  <si>
    <t>CO23613@mi.com</t>
  </si>
  <si>
    <t>MIE2025140120268</t>
  </si>
  <si>
    <t>LOPEZ TRUJILLO ANA ISABEL</t>
  </si>
  <si>
    <t>CO23614@mi.com</t>
  </si>
  <si>
    <t>MIE2025160120385</t>
  </si>
  <si>
    <t>VELASQUEZ MEJIA JORGE IVAN</t>
  </si>
  <si>
    <t>CO23781@mi.com</t>
  </si>
  <si>
    <t>MIE2025170120390</t>
  </si>
  <si>
    <t>ARBELAEZ VILLA LAURA LIZETH</t>
  </si>
  <si>
    <t>CO23786@mi.com</t>
  </si>
  <si>
    <t>MIE2025200120505</t>
  </si>
  <si>
    <t>SOSA KATHERIN</t>
  </si>
  <si>
    <t>CO23923@mi.com</t>
  </si>
  <si>
    <t>MIE2025200120415</t>
  </si>
  <si>
    <t>PEÑA PRADA LUIS CARLOS</t>
  </si>
  <si>
    <t>CO23838@mi.com</t>
  </si>
  <si>
    <t>HENAO GUATIVA MARITZA ADRIANA</t>
  </si>
  <si>
    <t>PICHICA SALAZAR CRISTIAN CAMILO</t>
  </si>
  <si>
    <t>MIE2025240120585</t>
  </si>
  <si>
    <t>ORTIZ SANCHEZ LAURA TATIANA</t>
  </si>
  <si>
    <t>CO23994@mi.com</t>
  </si>
  <si>
    <t>MIE2025240120582</t>
  </si>
  <si>
    <t>OTALORA TRONCOSO SEBASTIAN</t>
  </si>
  <si>
    <t>CO24031@mi.com</t>
  </si>
  <si>
    <t>HERRERA FARIETA DIEGO ALEJANDRO #</t>
  </si>
  <si>
    <t>HERRERA FARIETA DIEGO ALEJANDRO</t>
  </si>
  <si>
    <t>MIE2025270120620</t>
  </si>
  <si>
    <t>NARVÁEZ PÉREZ ELIANA ESTEFANÍA</t>
  </si>
  <si>
    <t>CO24066@mi.com</t>
  </si>
  <si>
    <t>MIE2025280120639</t>
  </si>
  <si>
    <t>RODRIGUEZ ZAMBRANO INGRID PATRICIA</t>
  </si>
  <si>
    <t>CO24076@mi.com</t>
  </si>
  <si>
    <t>MIE2025310120681</t>
  </si>
  <si>
    <t>PEREZ LOPEZ STEPHANY</t>
  </si>
  <si>
    <t>CO24119@mi.com</t>
  </si>
  <si>
    <t>MIE2025300120675</t>
  </si>
  <si>
    <t>RAMOS MARTINEZ ANGEL AUGUSTO</t>
  </si>
  <si>
    <t>CO24110@mi.com</t>
  </si>
  <si>
    <t>MIE2025300120674</t>
  </si>
  <si>
    <t>TRESPALACIOS MAYRA ALEJANDRA</t>
  </si>
  <si>
    <t>CO24111@mi.com</t>
  </si>
  <si>
    <t>MIE2025300120673</t>
  </si>
  <si>
    <t>REBOLLEDO RUMBO CECILIA ELENA</t>
  </si>
  <si>
    <t>CO24112@mi.com</t>
  </si>
  <si>
    <t>MIE2025300120672</t>
  </si>
  <si>
    <t>PARRA QUINTERO JEAN CARLOS</t>
  </si>
  <si>
    <t>CO24113@mi.com</t>
  </si>
  <si>
    <t>MIE2025300120670</t>
  </si>
  <si>
    <t>DE CUENTAS ORTEGA AQUEMIS</t>
  </si>
  <si>
    <t>CO24115@mi.com</t>
  </si>
  <si>
    <t>MIE2025300120668</t>
  </si>
  <si>
    <t>MONTAÑO SINESTERRA FRANCY</t>
  </si>
  <si>
    <t>CO24101@mi.com</t>
  </si>
  <si>
    <t>MIE2025300120666</t>
  </si>
  <si>
    <t>BERNAL RODRIGUEZ MARIA ALEJANDRA</t>
  </si>
  <si>
    <t>CO24105@mi.com</t>
  </si>
  <si>
    <t>MIE2025300120665</t>
  </si>
  <si>
    <t>MARTINEZ BRAVO EMIR EDINSON</t>
  </si>
  <si>
    <t>CO24106@mi.com</t>
  </si>
  <si>
    <t>MIE2025300120664</t>
  </si>
  <si>
    <t>GUERRERO NOGUERA JORGE MAURICIO</t>
  </si>
  <si>
    <t>CO24107@mi.com</t>
  </si>
  <si>
    <t>MIE2025010220709</t>
  </si>
  <si>
    <t>ORDUZ JIMENEZ MAYRA YULIET</t>
  </si>
  <si>
    <t>CO24156@mi.com</t>
  </si>
  <si>
    <t>MIE2025310120708</t>
  </si>
  <si>
    <t>FLOREZ RODRIGUEZ JONHATAN</t>
  </si>
  <si>
    <t>CO24148@mi.com</t>
  </si>
  <si>
    <t xml:space="preserve">Reducción Laboral </t>
  </si>
  <si>
    <t>Reducción laboral</t>
  </si>
  <si>
    <t xml:space="preserve">Aplicación de reducción laboral </t>
  </si>
  <si>
    <t>MIE2025040220729</t>
  </si>
  <si>
    <t>CAMACHO ACUÑA ERIKA JOHANA</t>
  </si>
  <si>
    <t>CO24178@mi.com</t>
  </si>
  <si>
    <t>MIE2025040220725</t>
  </si>
  <si>
    <t>FORERO CESPEDES JAN CARLO</t>
  </si>
  <si>
    <t>CO24169@mi.com</t>
  </si>
  <si>
    <t>MIE2025060220749</t>
  </si>
  <si>
    <t>LAVERDE MONTOYA JUAN ESTEBAN</t>
  </si>
  <si>
    <t>CO24193@mi.com</t>
  </si>
  <si>
    <t>Dia compensatorio</t>
  </si>
  <si>
    <t>Descanso.</t>
  </si>
  <si>
    <t>MIE2025070220787</t>
  </si>
  <si>
    <t>SANDOVAL GARZON ANDRES FELIPE</t>
  </si>
  <si>
    <t>CO24201@mi.com</t>
  </si>
  <si>
    <t>MIE2025070220786</t>
  </si>
  <si>
    <t>MORENO DANIEL FELIPE</t>
  </si>
  <si>
    <t>CO24229@mi.com</t>
  </si>
  <si>
    <t>MIE2025070220785</t>
  </si>
  <si>
    <t>LANCHEROS JUAN PABLO</t>
  </si>
  <si>
    <t>CO24230@mi.com</t>
  </si>
  <si>
    <t>MIE2025070220782</t>
  </si>
  <si>
    <t>HERNANDEZ ARDILA LINA PAOLA</t>
  </si>
  <si>
    <t>CO24239@mi.com</t>
  </si>
  <si>
    <t>Trabajar desde casa</t>
  </si>
  <si>
    <t xml:space="preserve">CE MOVISTAR PIEDRA PINTADA IBAGUÉ NO TIENE APERTURA DIA DOMINGO </t>
  </si>
  <si>
    <t>MIE2025110220858</t>
  </si>
  <si>
    <t>VARGAS PAMPLONA JOHN WALTER</t>
  </si>
  <si>
    <t>CO24301@mi.com</t>
  </si>
  <si>
    <t>MIE2025110220852</t>
  </si>
  <si>
    <t>CHAVEZ CASTRO BRANDON DANIEL</t>
  </si>
  <si>
    <t>CO24296@mi.com</t>
  </si>
  <si>
    <t>MIE2025110220851</t>
  </si>
  <si>
    <t>RAMOS DIAZ WENDY PATRICIA</t>
  </si>
  <si>
    <t>CO24258@mi.com</t>
  </si>
  <si>
    <t>MIE2025180220968</t>
  </si>
  <si>
    <t>RODRIGUEZ SALGADO KEVIN FABIAN</t>
  </si>
  <si>
    <t>CO24404@mi.com</t>
  </si>
  <si>
    <t>MIE2025180220967</t>
  </si>
  <si>
    <t>HERNANDEZ RAMOS EIDER ALEXIS</t>
  </si>
  <si>
    <t>CO24405@mi.com</t>
  </si>
  <si>
    <t>ORTIZ SANCHEZ LAURA TATIANA #</t>
  </si>
  <si>
    <t>MIE2025190220998</t>
  </si>
  <si>
    <t>RAMIREZ BUITRAGO JEFFERSON ALBERTO</t>
  </si>
  <si>
    <t>CO24440@mi.com</t>
  </si>
  <si>
    <t>MIE2025190220997</t>
  </si>
  <si>
    <t>USECHA URBANO LESLIE SORANY</t>
  </si>
  <si>
    <t>CO24441@mi.com</t>
  </si>
  <si>
    <t>MIE2025200221003</t>
  </si>
  <si>
    <t>GARCIA BEDOYA LAURA VANESA</t>
  </si>
  <si>
    <t>CO24453@mi.com</t>
  </si>
  <si>
    <t>MIE2025200221002</t>
  </si>
  <si>
    <t>CABRERA BAENA LUISSIAYNI CAROLAY</t>
  </si>
  <si>
    <t>CO24454@mi.com</t>
  </si>
  <si>
    <t>Cierre de tienda</t>
  </si>
  <si>
    <t>MIE2025250221078</t>
  </si>
  <si>
    <t>HERNANDEZ MARIA ANGELICA</t>
  </si>
  <si>
    <t>CO24536@mi.com</t>
  </si>
  <si>
    <t>MIE2025250221077</t>
  </si>
  <si>
    <t>SUAREZ NIDIA MERCEDES</t>
  </si>
  <si>
    <t>CO24537@mi.com</t>
  </si>
  <si>
    <t>MIE2025250221076</t>
  </si>
  <si>
    <t>ACOSTA FLOREZ LEYDIS PAOLA</t>
  </si>
  <si>
    <t>CO24538@mi.com</t>
  </si>
  <si>
    <t>MIE2025240221075</t>
  </si>
  <si>
    <t>AGUIRRE ALVAREZ MAYRA ALEJANDRA</t>
  </si>
  <si>
    <t>CO24514@mi.com</t>
  </si>
  <si>
    <t>MIE2025240221074</t>
  </si>
  <si>
    <t>RODRIGUEZ MACHADO ERIKA BEATRIZ</t>
  </si>
  <si>
    <t>CO24515@mi.com</t>
  </si>
  <si>
    <t>MIE2025240221029</t>
  </si>
  <si>
    <t>ALMANZA TAMARA MARIA MADELEINE</t>
  </si>
  <si>
    <t>CO24512@mi.com</t>
  </si>
  <si>
    <t>MIE2025240221028</t>
  </si>
  <si>
    <t>RAMOS ZAMUDIO LAURA VALENTINA</t>
  </si>
  <si>
    <t>CO24513@mi.com</t>
  </si>
  <si>
    <t>MIE2025250221083</t>
  </si>
  <si>
    <t>SOTELO MOJICA JHON FREDY</t>
  </si>
  <si>
    <t>CO24541@mi.com</t>
  </si>
  <si>
    <t>MIE2025250221082</t>
  </si>
  <si>
    <t>PUERTO PEÑA NELSON ANDRES</t>
  </si>
  <si>
    <t>CO24540@mi.com</t>
  </si>
  <si>
    <t>MORENO PARDO JOHANA MILENA #</t>
  </si>
  <si>
    <t>MORENO PARDO JOHANA MILENA</t>
  </si>
  <si>
    <t>MIE2025100220792</t>
  </si>
  <si>
    <t xml:space="preserve">Hora gobierno </t>
  </si>
  <si>
    <t>Horas de reduccion</t>
  </si>
  <si>
    <t>MIE2025280221142</t>
  </si>
  <si>
    <t>RIVERA ZARABANDA VANESSA</t>
  </si>
  <si>
    <t>CO24629@mi.com</t>
  </si>
  <si>
    <t>NAVARRO CHAVEZ JUAN GILBERTO</t>
  </si>
  <si>
    <t>CO24246@mi.com</t>
  </si>
  <si>
    <t>MIE2025030321158</t>
  </si>
  <si>
    <t>PUENTES MORENO LUZ DAMARIS</t>
  </si>
  <si>
    <t>CO24647@mi.com</t>
  </si>
  <si>
    <t>MIE2025030321156</t>
  </si>
  <si>
    <t>MORENO MUÑOZ PAULA ANDREA</t>
  </si>
  <si>
    <t>CO24645@mi.com</t>
  </si>
  <si>
    <t>MEJIA RAMIREZ MERLY YURLEY #</t>
  </si>
  <si>
    <t>MEJIA RAMIREZ MERLY YURLEY</t>
  </si>
  <si>
    <t xml:space="preserve">Cierre de tienda </t>
  </si>
  <si>
    <t xml:space="preserve">Hora del gobierno </t>
  </si>
  <si>
    <t>MIE2025040321169</t>
  </si>
  <si>
    <t>LOPEZ SUAREZ JUAN CAMILO</t>
  </si>
  <si>
    <t>CO24657@mi.com</t>
  </si>
  <si>
    <t>MIE2025040321168</t>
  </si>
  <si>
    <t>GARCIA ARIAS CLAUDIA MAGALY</t>
  </si>
  <si>
    <t>CO24654@mi.com</t>
  </si>
  <si>
    <t>MIE2025040321167</t>
  </si>
  <si>
    <t>HERNANDEZ FAJARDO HERLIANIS</t>
  </si>
  <si>
    <t>CO24655@mi.com</t>
  </si>
  <si>
    <t>MIE2025040321166</t>
  </si>
  <si>
    <t>GUTIERREZ GONZALEZ CHRISTIAN DAVID</t>
  </si>
  <si>
    <t>CO24656@mi.com</t>
  </si>
  <si>
    <t>MIE2025050321272</t>
  </si>
  <si>
    <t>CO25082@mi.com</t>
  </si>
  <si>
    <t>MIE2025050321271</t>
  </si>
  <si>
    <t>SANCHEZ BASILIO RICARDO ANDRES</t>
  </si>
  <si>
    <t>CO25083@mi.com</t>
  </si>
  <si>
    <t>MIE2025050321269</t>
  </si>
  <si>
    <t>ZAMUDIO MATEUS GINA PAOLA</t>
  </si>
  <si>
    <t>CO25085@mi.com</t>
  </si>
  <si>
    <t>MIE2025050321183</t>
  </si>
  <si>
    <t>PARRA MORENO DAISSY GEOVANNA</t>
  </si>
  <si>
    <t>CO24751@mi.com</t>
  </si>
  <si>
    <t>MIE2025070321447</t>
  </si>
  <si>
    <t>RODRIGUEZ ROJAS JUAN CAMILO</t>
  </si>
  <si>
    <t>CO25105@mi.com</t>
  </si>
  <si>
    <t>MIE2025060321443</t>
  </si>
  <si>
    <t>HURTADO OSPINA JOHAN MANUEL</t>
  </si>
  <si>
    <t>CO25103@mi.com</t>
  </si>
  <si>
    <t>MIE2025080321470</t>
  </si>
  <si>
    <t>BARRERA REIBA ZAIDA GINETH</t>
  </si>
  <si>
    <t>CO25128@mi.com</t>
  </si>
  <si>
    <t xml:space="preserve">DIA DE DESCANSO </t>
  </si>
  <si>
    <t>MIE2025100321492</t>
  </si>
  <si>
    <t>GUTIERREZ ESPITIA DEIBYD RODRIGO</t>
  </si>
  <si>
    <t>CO25184@mi.com</t>
  </si>
  <si>
    <t xml:space="preserve">Dos horas del gobierno </t>
  </si>
  <si>
    <t xml:space="preserve">ADMINISTRATIVO </t>
  </si>
  <si>
    <t xml:space="preserve">Día de la familia </t>
  </si>
  <si>
    <t>MIE2025120321625</t>
  </si>
  <si>
    <t>ORDOÑEZ CASTIBLANCO JORGE CAMILO</t>
  </si>
  <si>
    <t>CO25281@mi.com</t>
  </si>
  <si>
    <t>Día compensatorio.</t>
  </si>
  <si>
    <t>MIE2025170321739</t>
  </si>
  <si>
    <t>MADRID LONDOÑO LAURA CRISTINA</t>
  </si>
  <si>
    <t>CO25395@mi.com</t>
  </si>
  <si>
    <t>RAMIREZ BUITRAGO JEFFERSON ALBERTO #</t>
  </si>
  <si>
    <t>MIE2025170321693</t>
  </si>
  <si>
    <t>FORERO CARLOS EDUARDO</t>
  </si>
  <si>
    <t>CO25349@mi.com</t>
  </si>
  <si>
    <t>MIE2025140321682</t>
  </si>
  <si>
    <t>RAMIREZ PIÑEROS BRAYAN ORLEY</t>
  </si>
  <si>
    <t>CO25339@mi.com</t>
  </si>
  <si>
    <t>MIE2025200321759</t>
  </si>
  <si>
    <t>PRIETO ORTIZ EDWIN DIOSET</t>
  </si>
  <si>
    <t>CO25414@mi.com</t>
  </si>
  <si>
    <t>MIE2025200321758</t>
  </si>
  <si>
    <t>BALLEN ORDOÑEZ LADY JOHANNA</t>
  </si>
  <si>
    <t>CO25433@mi.com</t>
  </si>
  <si>
    <t>MIE2025190321752</t>
  </si>
  <si>
    <t>CIENFUEGOS RODRIGUEZ JOHANNA NINI</t>
  </si>
  <si>
    <t>CO25409@mi.com</t>
  </si>
  <si>
    <t>PRIETO ORTIZ EDWIN DIOSET #</t>
  </si>
  <si>
    <t>CM</t>
  </si>
  <si>
    <t>MIE2025200321786</t>
  </si>
  <si>
    <t>FRANCO HERRERA KEVIN STIVEN</t>
  </si>
  <si>
    <t>CO25443@mi.com</t>
  </si>
  <si>
    <t>MIE2025200321785</t>
  </si>
  <si>
    <t>GOMEZ ESCOBAR JOSE DANIEL</t>
  </si>
  <si>
    <t>CO25444@mi.com</t>
  </si>
  <si>
    <t>Harold Stiven Niño Raquira #</t>
  </si>
  <si>
    <t xml:space="preserve">DIA DESCANSO </t>
  </si>
  <si>
    <t>MIE2025250321843</t>
  </si>
  <si>
    <t>GARCIA MARTINEZ LAURA KATHERINE</t>
  </si>
  <si>
    <t>CO25534@mi.com</t>
  </si>
  <si>
    <t>MIE2025260321853</t>
  </si>
  <si>
    <t>ARDILA ACEVEDO NANCY DAYANNE</t>
  </si>
  <si>
    <t>CO25545@mi.com</t>
  </si>
  <si>
    <t>MIE2025270321861</t>
  </si>
  <si>
    <t>BOLAÑO MENDOZA JAVIER ANDRÉS</t>
  </si>
  <si>
    <t>CO25549@mi.com</t>
  </si>
  <si>
    <t>MIE2025270321860</t>
  </si>
  <si>
    <t>ARIAS GAMBOA ELENA PATRICIA</t>
  </si>
  <si>
    <t>CO25552@mi.com</t>
  </si>
  <si>
    <t>VELAZQUEZ GAVIRIA SANTIAGO</t>
  </si>
  <si>
    <t>MIE2025010421897</t>
  </si>
  <si>
    <t>MOYA AYALA  HENRY</t>
  </si>
  <si>
    <t>CO25593@mi.com</t>
  </si>
  <si>
    <t xml:space="preserve">Compensatorio dominical </t>
  </si>
  <si>
    <t>MIE2025020422053</t>
  </si>
  <si>
    <t>CRUZ ORTIZ ANDRES FELIPE</t>
  </si>
  <si>
    <t>CO25744@mi.com</t>
  </si>
  <si>
    <t>MIE2025020422051</t>
  </si>
  <si>
    <t>ALMANZA RUEDA FABIAN HORACIO</t>
  </si>
  <si>
    <t>CO25746@mi.com</t>
  </si>
  <si>
    <t>Administrativo</t>
  </si>
  <si>
    <t>MIE2025030422144</t>
  </si>
  <si>
    <t>JIMENEZ DUARTE YENCER STIWARD</t>
  </si>
  <si>
    <t>CO25860@mi.com</t>
  </si>
  <si>
    <t>MIE2025030422143</t>
  </si>
  <si>
    <t>TORRES MONTENEGRO LEIDY LORENA</t>
  </si>
  <si>
    <t>CO25861@mi.com</t>
  </si>
  <si>
    <t>MIE2025030422101</t>
  </si>
  <si>
    <t>DEVIA ALVARADO LUCIA</t>
  </si>
  <si>
    <t>CO25784@mi.com</t>
  </si>
  <si>
    <t xml:space="preserve">Horas gobierno </t>
  </si>
  <si>
    <t>MIE2025040422163</t>
  </si>
  <si>
    <t>PATIÑO MADRID ALEXANDER</t>
  </si>
  <si>
    <t>CO25880@mi.com</t>
  </si>
  <si>
    <t xml:space="preserve">Dia libre </t>
  </si>
  <si>
    <t>MIE2025080422179</t>
  </si>
  <si>
    <t>MESA RODRIGUEZ MARIA CAMILA</t>
  </si>
  <si>
    <t>CO25902@mi.com</t>
  </si>
  <si>
    <t>MIE2025070422173</t>
  </si>
  <si>
    <t>NOVOA GONZALEZ JOSE GUILLERMO</t>
  </si>
  <si>
    <t>CO25898@mi.com</t>
  </si>
  <si>
    <t>MIE2025070422168</t>
  </si>
  <si>
    <t>MILLAN TRUJILLO LEIDY CAROLINA</t>
  </si>
  <si>
    <t>CO25884@mi.com</t>
  </si>
  <si>
    <t>MIE2025070422165</t>
  </si>
  <si>
    <t>ESPITIA VILLERA ANDREINA BEATRIZ</t>
  </si>
  <si>
    <t>CO25882@mi.com</t>
  </si>
  <si>
    <t xml:space="preserve">Hora ley </t>
  </si>
  <si>
    <t xml:space="preserve">Reducción de hora laboral </t>
  </si>
  <si>
    <t>MIE2025080422194</t>
  </si>
  <si>
    <t>HOLGUIN ZUÑIGA JOAN MANUEL</t>
  </si>
  <si>
    <t>CO25912@mi.com</t>
  </si>
  <si>
    <t xml:space="preserve">Día domingo </t>
  </si>
  <si>
    <t xml:space="preserve">TIENDA CERRADA </t>
  </si>
  <si>
    <t>MIE2025090422199</t>
  </si>
  <si>
    <t>PRADA BUSTOS LINDA STEPHANY</t>
  </si>
  <si>
    <t>CO25914@mi.com</t>
  </si>
  <si>
    <t>MIE2025100422223</t>
  </si>
  <si>
    <t>ALFONSO RAMIREZ JULIAN ANDRES</t>
  </si>
  <si>
    <t>CO25983@mi.com</t>
  </si>
  <si>
    <t xml:space="preserve">Horas reducción </t>
  </si>
  <si>
    <t>Solicitud sin aprobar</t>
  </si>
  <si>
    <t>MIE2025110422252</t>
  </si>
  <si>
    <t>PATAQUIVA GARAY SANDY KAREN</t>
  </si>
  <si>
    <t>CO26004@mi.com</t>
  </si>
  <si>
    <t>MIE2025140422288</t>
  </si>
  <si>
    <t>AGUDELO VIVEROS LINA MARCELA</t>
  </si>
  <si>
    <t>CO26027@mi.com</t>
  </si>
  <si>
    <t>MIE2025140422286</t>
  </si>
  <si>
    <t>GRANADOS NARANJO JULIAN ANDRES</t>
  </si>
  <si>
    <t>CO26029@mi.com</t>
  </si>
  <si>
    <t xml:space="preserve">Dia Compensatorio </t>
  </si>
  <si>
    <t>MIE2025160422369</t>
  </si>
  <si>
    <t>GOMEZ LEAL JOSUE GABRIEL</t>
  </si>
  <si>
    <t>CO26217@mi.com</t>
  </si>
  <si>
    <t>MIE2025210422561</t>
  </si>
  <si>
    <t>BAUTISTA JHAN CARLOS</t>
  </si>
  <si>
    <t>CO26392@mi.com</t>
  </si>
  <si>
    <t>MIE2025230422681</t>
  </si>
  <si>
    <t>CRUZ ROCHA LEIDY ESMERALDA</t>
  </si>
  <si>
    <t>CO26512@mi.com</t>
  </si>
  <si>
    <t>MIE2025230422657</t>
  </si>
  <si>
    <t>SANCHEZ CASTELLANOS SEBASTIAN ENRIQUE</t>
  </si>
  <si>
    <t>CO26486@mi.com</t>
  </si>
  <si>
    <t>MIE2025240422685</t>
  </si>
  <si>
    <t>ECHAVARRIA SEPULVERA BRENDA KARINA</t>
  </si>
  <si>
    <t>CO26521@mi.com</t>
  </si>
  <si>
    <t xml:space="preserve">Hora reducción </t>
  </si>
  <si>
    <t>MIE2025250422731</t>
  </si>
  <si>
    <t>MEDINA REYES KEVIN ALEXANDER</t>
  </si>
  <si>
    <t>CO26553@mi.com</t>
  </si>
  <si>
    <t>MIE2025280422782</t>
  </si>
  <si>
    <t>GARCIA VARGAS TATIANA ANDREA</t>
  </si>
  <si>
    <t>CO26647@mi.com</t>
  </si>
  <si>
    <t>MIE2025280422771</t>
  </si>
  <si>
    <t>REYES ZUÑIGA LUZ SARAY</t>
  </si>
  <si>
    <t>CO26645@mi.com</t>
  </si>
  <si>
    <t>MIE2025300422823</t>
  </si>
  <si>
    <t>PUERTO LOPEZ JORGE IVAN</t>
  </si>
  <si>
    <t>CO26707@mi.com</t>
  </si>
  <si>
    <t>MIE2025290422820</t>
  </si>
  <si>
    <t>MARTINEZ RAMOS DIEGO ANDRES</t>
  </si>
  <si>
    <t>CO26675@mi.com</t>
  </si>
  <si>
    <t>MIE2025290422819</t>
  </si>
  <si>
    <t>PARRA RIAPIRA CRISTIAN CAMILO</t>
  </si>
  <si>
    <t>CO26676@mi.com</t>
  </si>
  <si>
    <t>MIE2025050522932</t>
  </si>
  <si>
    <t>GUZMAN FERNANDEZ MICHEL YESENIA</t>
  </si>
  <si>
    <t>CO26808@mi.com</t>
  </si>
  <si>
    <t>MIE2025010522916</t>
  </si>
  <si>
    <t>ACOSTA RAMIREZ KARINA PAOLA</t>
  </si>
  <si>
    <t>CO26792@mi.com</t>
  </si>
  <si>
    <t>MIE2025010522915</t>
  </si>
  <si>
    <t>BARRAZA MELENDEZ HANDRY RAFAEL</t>
  </si>
  <si>
    <t>CO26793@mi.com</t>
  </si>
  <si>
    <t>MIE2025010522912</t>
  </si>
  <si>
    <t>SOLENO MENDOZA MAILETT LILIANA</t>
  </si>
  <si>
    <t>CO26796@mi.com</t>
  </si>
  <si>
    <t>MIE2025300422909</t>
  </si>
  <si>
    <t>VERGARA TETAI MARYI LEONOR</t>
  </si>
  <si>
    <t>CO26730@mi.com</t>
  </si>
  <si>
    <t>MIE2025300422908</t>
  </si>
  <si>
    <t>LONDOÑO CASTRILLON KLAUS STIVENS</t>
  </si>
  <si>
    <t>CO26731@mi.com</t>
  </si>
  <si>
    <t xml:space="preserve">REDUCCIÓN LABORAL </t>
  </si>
  <si>
    <t xml:space="preserve">HORAS DEL GOBIERNO </t>
  </si>
  <si>
    <t xml:space="preserve">Desplazamientos </t>
  </si>
  <si>
    <t xml:space="preserve">Trabajando </t>
  </si>
  <si>
    <t xml:space="preserve">Descanso día Domingo </t>
  </si>
  <si>
    <t>MIE2025050522937</t>
  </si>
  <si>
    <t>CARDONA YOHANA JASBLEIDY</t>
  </si>
  <si>
    <t>CO26827@mi.com</t>
  </si>
  <si>
    <t>MIE2025070522970</t>
  </si>
  <si>
    <t>LEON TRIANA RAFAEL AUGUSTO</t>
  </si>
  <si>
    <t>CO26859@mi.com</t>
  </si>
  <si>
    <t>MIE2025060522958</t>
  </si>
  <si>
    <t>MOSQUERA HURTADO  JHON JAINER</t>
  </si>
  <si>
    <t>CO26842@mi.com</t>
  </si>
  <si>
    <t>MIE2025060522957</t>
  </si>
  <si>
    <t>COLMENAREZ ALVAREZ JHONNAILYS PASTORA</t>
  </si>
  <si>
    <t>CO26843@mi.com</t>
  </si>
  <si>
    <t>MIE2025060522955</t>
  </si>
  <si>
    <t>SANCHEZ COLORADO ALVARO ANTONIO</t>
  </si>
  <si>
    <t>CO26840@mi.com</t>
  </si>
  <si>
    <t>MIE2025060522952</t>
  </si>
  <si>
    <t>RODRIGUEZ LOPEZ MARLON</t>
  </si>
  <si>
    <t>CO26836@mi.com</t>
  </si>
  <si>
    <t>MIE2025080522989</t>
  </si>
  <si>
    <t>SANCHEZ BRAVO ANGELA YADIRA</t>
  </si>
  <si>
    <t>CO26868@mi.com</t>
  </si>
  <si>
    <t>MIE2025080522988</t>
  </si>
  <si>
    <t>BELTRAN RUEDA ANDRES FELIPE</t>
  </si>
  <si>
    <t>CO26869@mi.com</t>
  </si>
  <si>
    <t>MIE2025080522986</t>
  </si>
  <si>
    <t>DIAZ SALCEDO BRAYAN STEVEN</t>
  </si>
  <si>
    <t>CO26872@mi.com</t>
  </si>
  <si>
    <t>MIE2025080522984</t>
  </si>
  <si>
    <t>GONZALEZ HERNADEZ CRISTIAN CAMILO</t>
  </si>
  <si>
    <t>CO26870@mi.com</t>
  </si>
  <si>
    <t>MIE2025090522999</t>
  </si>
  <si>
    <t>FASIEH BENAVIDES INGRID JULIETH</t>
  </si>
  <si>
    <t>CO26884@mi.com</t>
  </si>
  <si>
    <t>Temporary Promoter</t>
  </si>
  <si>
    <t>MIE2025090522998</t>
  </si>
  <si>
    <t>VALENCIA GONZALIAS JHOAN SEBASTIÁN</t>
  </si>
  <si>
    <t>CO26885@mi.com</t>
  </si>
  <si>
    <t>MIE2025090522995</t>
  </si>
  <si>
    <t>LOPEZ MONTOYA CRISTIAN ALEXIS</t>
  </si>
  <si>
    <t>CO26883@mi.com</t>
  </si>
  <si>
    <t>MIE2025090522994</t>
  </si>
  <si>
    <t>SARMIENTO CARVAJAL LEIDY JHOANNA</t>
  </si>
  <si>
    <t>CO26878@mi.com</t>
  </si>
  <si>
    <t>MIE2025090522993</t>
  </si>
  <si>
    <t>OVIEDO LESMES CLAUDIA MAYRELYS</t>
  </si>
  <si>
    <t>CO26888@mi.com</t>
  </si>
  <si>
    <t>(No-Paid) Leave Without Pay</t>
  </si>
  <si>
    <t>MIE2025130523019</t>
  </si>
  <si>
    <t>GOMEZ ESPINEL EDUAR ANDRES</t>
  </si>
  <si>
    <t>CO26905@mi.com</t>
  </si>
  <si>
    <t>MIE2025130523017</t>
  </si>
  <si>
    <t>MURALLAS GALVIS ERIKA YULIETH</t>
  </si>
  <si>
    <t>CO26907@mi.com</t>
  </si>
  <si>
    <t>MIE2025130523016</t>
  </si>
  <si>
    <t>BAEZ RODRIGUEZ ALBERTO JOSE</t>
  </si>
  <si>
    <t>CO26908@mi.com</t>
  </si>
  <si>
    <t>MIE2025120523013</t>
  </si>
  <si>
    <t>GOMEZ DAZA MARTHA LUCIA</t>
  </si>
  <si>
    <t>CO26903@mi.com</t>
  </si>
  <si>
    <t>MIE2025120523012</t>
  </si>
  <si>
    <t>SIERRA MEZA MARIA FERNANDA</t>
  </si>
  <si>
    <t>CO26904@mi.com</t>
  </si>
  <si>
    <t>MIE2025120523002</t>
  </si>
  <si>
    <t>ALFEREZ RIAÑO JIMMY LEONARDO</t>
  </si>
  <si>
    <t>CO26892@mi.com</t>
  </si>
  <si>
    <t xml:space="preserve">Descanso domingo </t>
  </si>
  <si>
    <t xml:space="preserve">Hora de gobierno </t>
  </si>
  <si>
    <t>MIE2025140523038</t>
  </si>
  <si>
    <t>HINCAPIE DURAN  JOHANNA CRISTINA</t>
  </si>
  <si>
    <t>CO26930@mi.com</t>
  </si>
  <si>
    <t>MIE2025130523033</t>
  </si>
  <si>
    <t>CORREA COPETE MARLON FERNEY</t>
  </si>
  <si>
    <t>CO26921@mi.com</t>
  </si>
  <si>
    <t>MIE2025130523032</t>
  </si>
  <si>
    <t>DIAZ VILORIA ALEJANDRA</t>
  </si>
  <si>
    <t>CO26922@mi.com</t>
  </si>
  <si>
    <t>MIE2025130523030</t>
  </si>
  <si>
    <t>FLORES RONDEL ISRAEL</t>
  </si>
  <si>
    <t>CO26924@mi.com</t>
  </si>
  <si>
    <t>MIE2025140523051</t>
  </si>
  <si>
    <t>RENGIFO MARULANDA MICHAEL</t>
  </si>
  <si>
    <t>CO26937@mi.com</t>
  </si>
  <si>
    <t>MIE2025140523046</t>
  </si>
  <si>
    <t>TEATINO SANCHEZ SEBASTIAN CAMILO</t>
  </si>
  <si>
    <t>CO26942@mi.com</t>
  </si>
  <si>
    <t>MIE2025140523044</t>
  </si>
  <si>
    <t>LOPEZ SANDOVAL CIELO VANESSA</t>
  </si>
  <si>
    <t>CO26931@mi.com</t>
  </si>
  <si>
    <t>MIE2025150523070</t>
  </si>
  <si>
    <t>RENDON CHAVEZ KEILY MILENA</t>
  </si>
  <si>
    <t>CO26954@mi.com</t>
  </si>
  <si>
    <t>MIE2025150523068</t>
  </si>
  <si>
    <t>CAMACHO NAVARRO FRANK</t>
  </si>
  <si>
    <t>CO26956@mi.com</t>
  </si>
  <si>
    <t>MIE2025150523067</t>
  </si>
  <si>
    <t>ROCHA CASTRO DANNA VALENTINA</t>
  </si>
  <si>
    <t>CO26958@mi.com</t>
  </si>
  <si>
    <t>MIE2025150523066</t>
  </si>
  <si>
    <t>ROBAYO GOMEZ NELSON</t>
  </si>
  <si>
    <t>CO26959@mi.com</t>
  </si>
  <si>
    <t>MIE2025150523064</t>
  </si>
  <si>
    <t>ESPINOSA AREVALO DIEGO ANDRES</t>
  </si>
  <si>
    <t>CO26957@mi.com</t>
  </si>
  <si>
    <t>MIE2025160523073</t>
  </si>
  <si>
    <t>NAVARRO HERNANDEZ HECTOR AUGUSTO</t>
  </si>
  <si>
    <t>CO26962@mi.com</t>
  </si>
  <si>
    <t>MIE2025200523150</t>
  </si>
  <si>
    <t>CO27040@mi.com</t>
  </si>
  <si>
    <t>MIE2025200523131</t>
  </si>
  <si>
    <t>NIEVES BLANCO WENDY DAYANA</t>
  </si>
  <si>
    <t>CO27038@mi.com</t>
  </si>
  <si>
    <t>MIE2025220523172</t>
  </si>
  <si>
    <t>CO27060@mi.com</t>
  </si>
  <si>
    <t>MIE2025210523153</t>
  </si>
  <si>
    <t>PAVA MAYORGA JUAN MANUEL</t>
  </si>
  <si>
    <t>CO27042@mi.com</t>
  </si>
  <si>
    <t>VERGEL SANDOVAL JUAN SEBASTIAN</t>
  </si>
  <si>
    <t xml:space="preserve">compensatorio </t>
  </si>
  <si>
    <t>MIE2025230523198</t>
  </si>
  <si>
    <t>MONTERO  CARLOS ANDRES</t>
  </si>
  <si>
    <t>CO27076@mi.com</t>
  </si>
  <si>
    <t>MIE2025230523197</t>
  </si>
  <si>
    <t>GRISALES IBARRA SILVANA</t>
  </si>
  <si>
    <t>CO27077@mi.com</t>
  </si>
  <si>
    <t>MIE2025230523196</t>
  </si>
  <si>
    <t>VELASQUEZ TOLOZA JUAN OSWALDO</t>
  </si>
  <si>
    <t>CO27078@mi.com</t>
  </si>
  <si>
    <t xml:space="preserve">Descansa </t>
  </si>
  <si>
    <t>MIE2025290523235</t>
  </si>
  <si>
    <t>CO27094@mi.com</t>
  </si>
  <si>
    <t>MIE2025290523231</t>
  </si>
  <si>
    <t>CO27098@mi.com</t>
  </si>
  <si>
    <t>VELASQUEZ TOLOZA JUAN OSWALDO #</t>
  </si>
  <si>
    <t>MIE2025310523260</t>
  </si>
  <si>
    <t>SANCHEZ MALLAMA MONICA ESTEFANIA</t>
  </si>
  <si>
    <t>CO27147@mi.com</t>
  </si>
  <si>
    <t>MIE2025310523255</t>
  </si>
  <si>
    <t>BLANCO ALZAMORABEATRIZ ELENA</t>
  </si>
  <si>
    <t>CO27145@mi.com</t>
  </si>
  <si>
    <t>MIE2025300523238</t>
  </si>
  <si>
    <t>CALDERON QUINCHIA MARIBEL</t>
  </si>
  <si>
    <t>CO27127@mi.com</t>
  </si>
  <si>
    <t xml:space="preserve">Hora de Petro </t>
  </si>
  <si>
    <t>TIENDA CERRADA</t>
  </si>
  <si>
    <t xml:space="preserve">Descanso de domingo </t>
  </si>
  <si>
    <t xml:space="preserve"> </t>
  </si>
  <si>
    <t>MIE2025030623277</t>
  </si>
  <si>
    <t>CAMPO VANEGAS  LAURA GABRIELA</t>
  </si>
  <si>
    <t>CO27164@mi.com</t>
  </si>
  <si>
    <t>MIE2025030623274</t>
  </si>
  <si>
    <t>CO27160@mi.com</t>
  </si>
  <si>
    <t>DIAZ PULIDO NATALIA</t>
  </si>
  <si>
    <t>LEITON CASTELAR ORLANDO ENRIQUE #</t>
  </si>
  <si>
    <t xml:space="preserve">Capacitación </t>
  </si>
  <si>
    <t xml:space="preserve">Dia administrativo </t>
  </si>
  <si>
    <t xml:space="preserve">Incapacidad </t>
  </si>
  <si>
    <t>MIE2025040623292</t>
  </si>
  <si>
    <t>PEREZ JAIMES BILLY MARLON</t>
  </si>
  <si>
    <t>CO27180@mi.com</t>
  </si>
  <si>
    <t>Tienda Cerrada</t>
  </si>
  <si>
    <t>Desplazamiento</t>
  </si>
  <si>
    <t>Se toman las 2 horas de ley</t>
  </si>
  <si>
    <t xml:space="preserve">Hora reducción laboral </t>
  </si>
  <si>
    <t>Horas reducción</t>
  </si>
  <si>
    <t xml:space="preserve">Reducción jornada laboral </t>
  </si>
  <si>
    <t>MIE2025100623348</t>
  </si>
  <si>
    <t>CHALIAL JOJOA KATHERINE ALEXANDRA</t>
  </si>
  <si>
    <t>CO27231@mi.com</t>
  </si>
  <si>
    <t>MIE2025100623347</t>
  </si>
  <si>
    <t>LOPEZ MORA ALEJANDRO</t>
  </si>
  <si>
    <t>CO27232@mi.com</t>
  </si>
  <si>
    <t>MIE2025090623336</t>
  </si>
  <si>
    <t>RAMIREZ GRATEROL LUIS ENRIQUE</t>
  </si>
  <si>
    <t>CO27218@mi.com</t>
  </si>
  <si>
    <t>MIE2025090623334</t>
  </si>
  <si>
    <t>ALVAREZ GIRALDO  JHON DARIO</t>
  </si>
  <si>
    <t>CO27220@mi.com</t>
  </si>
  <si>
    <t>MIE2025090623333</t>
  </si>
  <si>
    <t>HENAO QUINTERO LIZEHT</t>
  </si>
  <si>
    <t>CO27221@mi.com</t>
  </si>
  <si>
    <t>MIE2025090623326</t>
  </si>
  <si>
    <t>MOYA HERNANDEZ SHAILA YALILA</t>
  </si>
  <si>
    <t>CO27211@mi.com</t>
  </si>
  <si>
    <t xml:space="preserve">DESCANSO </t>
  </si>
  <si>
    <t xml:space="preserve">RUTA O PROYECTO </t>
  </si>
  <si>
    <t>Hora de Ley</t>
  </si>
  <si>
    <t>MIE2025110623357</t>
  </si>
  <si>
    <t>GARCIA VALENCIA JACOBO</t>
  </si>
  <si>
    <t>CO27240@mi.com</t>
  </si>
  <si>
    <t>Hora ley</t>
  </si>
  <si>
    <t>MIE2025120623369</t>
  </si>
  <si>
    <t>MONTAÑEZ HERRERA JAIME HUMBERTO</t>
  </si>
  <si>
    <t>CO27251@mi.com</t>
  </si>
  <si>
    <t>MIE202302019866</t>
  </si>
  <si>
    <t>AVILA DIEGO ANDRES</t>
  </si>
  <si>
    <t>CO11155@mi.com</t>
  </si>
  <si>
    <t>MIE2025170623404</t>
  </si>
  <si>
    <t>AGUILAR DELGADO LUIS CARLOS</t>
  </si>
  <si>
    <t>CO27279@mi.com</t>
  </si>
  <si>
    <t>MIE2025170623403</t>
  </si>
  <si>
    <t>GONZALEZ CHAVEZ NICOLAS ANTONIO</t>
  </si>
  <si>
    <t>CO27280@mi.com</t>
  </si>
  <si>
    <t>MIE2025170623401</t>
  </si>
  <si>
    <t>SALGADO PEREZ ANDREA CAROLINA</t>
  </si>
  <si>
    <t>CO27282@mi.com</t>
  </si>
  <si>
    <t>MIE2025170623399</t>
  </si>
  <si>
    <t>HURTADO MEJIA DARIANA LUCIA</t>
  </si>
  <si>
    <t>CO27285@mi.com</t>
  </si>
  <si>
    <t>MIE2025160623397</t>
  </si>
  <si>
    <t>AROCA LASSO LINA MARCELA</t>
  </si>
  <si>
    <t>CO27277@mi.com</t>
  </si>
  <si>
    <t>MIE2025160623386</t>
  </si>
  <si>
    <t>GARCÍA MEJÍA JEISSON DARLEY</t>
  </si>
  <si>
    <t>CO27273@mi.com</t>
  </si>
  <si>
    <t>MIE2025160623380</t>
  </si>
  <si>
    <t>DE LA ROSA ALBERTO MARIO</t>
  </si>
  <si>
    <t>CO27260@mi.com</t>
  </si>
  <si>
    <t>MIE2025160623379</t>
  </si>
  <si>
    <t>DE LA CRUZ MADERA JOSE JAVIER</t>
  </si>
  <si>
    <t>CO27261@mi.com</t>
  </si>
  <si>
    <t xml:space="preserve">1 hora de ley </t>
  </si>
  <si>
    <t>MIE2025190623425</t>
  </si>
  <si>
    <t>MONTERROSA HERNANDEZ YENI LUZ</t>
  </si>
  <si>
    <t>CO27306@mi.com</t>
  </si>
  <si>
    <t>MIE2025190623424</t>
  </si>
  <si>
    <t>CO27307@mi.com</t>
  </si>
  <si>
    <t>MIE2025180623416</t>
  </si>
  <si>
    <t>CAMPIÑO CERQUERA GERALDINE</t>
  </si>
  <si>
    <t>CO27298@mi.com</t>
  </si>
  <si>
    <t>MIE2025200623429</t>
  </si>
  <si>
    <t>DOMINGUEZ PALENCIA MARIA TERESA</t>
  </si>
  <si>
    <t>CO27311@mi.com</t>
  </si>
  <si>
    <t>MIE2025190623428</t>
  </si>
  <si>
    <t>BRAVO MURILLO YURI MARCELA</t>
  </si>
  <si>
    <t>CO27310@mi.com</t>
  </si>
  <si>
    <t>MIE2025190623427</t>
  </si>
  <si>
    <t>CO27309@mi.com</t>
  </si>
  <si>
    <t>MELGAREJO TAMBO JHON JAIRO</t>
  </si>
  <si>
    <t>MARTINEZ LANZA FRANCY PATRICIA</t>
  </si>
  <si>
    <t>MIE2025200623442</t>
  </si>
  <si>
    <t>MARTINEZ DIAZ DIANA MARIA</t>
  </si>
  <si>
    <t>CO27325@mi.com</t>
  </si>
  <si>
    <t>CARDONA ARICAPA SALOME</t>
  </si>
  <si>
    <t>MIE2025240623482</t>
  </si>
  <si>
    <t>QUINTERO ACOSTA KELLY JOHANNA</t>
  </si>
  <si>
    <t>CO27362@mi.com</t>
  </si>
  <si>
    <t>MIE2025250623487</t>
  </si>
  <si>
    <t>SAAVEDRA ANGULO SEBASTIAN FERNANDO</t>
  </si>
  <si>
    <t>CO27367@mi.com</t>
  </si>
  <si>
    <t>MIE2025250623486</t>
  </si>
  <si>
    <t>ARIZA GONZALES MARLON ALONSO</t>
  </si>
  <si>
    <t>CO27368@mi.com</t>
  </si>
  <si>
    <t>MIE2025250623485</t>
  </si>
  <si>
    <t>CASTRO PATIÑO WENDY JULIETH</t>
  </si>
  <si>
    <t>CO27369@mi.com</t>
  </si>
  <si>
    <t>MIE2025250623483</t>
  </si>
  <si>
    <t>OSPINA GONZALEZ ANDREA CAROLINA</t>
  </si>
  <si>
    <t>CO27366@mi.com</t>
  </si>
  <si>
    <t>MIE2025260623504</t>
  </si>
  <si>
    <t>VERGARA ESPELETA MARLON GABRIEL</t>
  </si>
  <si>
    <t>CO27386@mi.com</t>
  </si>
  <si>
    <t>MIE2025260623503</t>
  </si>
  <si>
    <t>PIEDRAHITA RAMIREZ DARLEY ANTONIO</t>
  </si>
  <si>
    <t>CO27387@mi.com</t>
  </si>
  <si>
    <t>SOTO GARCIA JEAN CARLOS #</t>
  </si>
  <si>
    <t>MATEUS GOMEZ JORGE MARIO</t>
  </si>
  <si>
    <t>MIE2025280623512</t>
  </si>
  <si>
    <t>ZAMBANO BENAVIDESDIDIER ANDRES</t>
  </si>
  <si>
    <t>CO27398@mi.com</t>
  </si>
  <si>
    <t>MIE2025270623507</t>
  </si>
  <si>
    <t>HERRERA CARRILLO DIEGO ALEXANDER</t>
  </si>
  <si>
    <t>CO27394@mi.com</t>
  </si>
  <si>
    <t>HERRERA CARRILLO DIEGO ALEXANDER #</t>
  </si>
  <si>
    <t>MIE2025010723525</t>
  </si>
  <si>
    <t>PORTOCARRERO ROJAS JESUS ARMANDO</t>
  </si>
  <si>
    <t>CO27410@mi.com</t>
  </si>
  <si>
    <t>MIE2025010723522</t>
  </si>
  <si>
    <t>URREGO MORALES YULY ANDREA</t>
  </si>
  <si>
    <t>CO27407@mi.com</t>
  </si>
  <si>
    <t>PORTOCARRERO ROJAS JESUS ARMANDO #</t>
  </si>
  <si>
    <t>MELO DANIEL CARMEN JULIET</t>
  </si>
  <si>
    <t xml:space="preserve">_HORAS DE LEY </t>
  </si>
  <si>
    <t>DOMINICAL CAV Palmira no labora</t>
  </si>
  <si>
    <t>Tienda cerrada.</t>
  </si>
  <si>
    <t xml:space="preserve">Hora de reduccion laboral </t>
  </si>
  <si>
    <t xml:space="preserve">DOMINICAL CAV Palmira no labora </t>
  </si>
  <si>
    <t>MIE2025020723537</t>
  </si>
  <si>
    <t>AGRADO BUENO CARLOS DAVID</t>
  </si>
  <si>
    <t>CO27424@mi.com</t>
  </si>
  <si>
    <t>MIE2025020723536</t>
  </si>
  <si>
    <t>VASQUEZ BERNAL MARIA CAMILA</t>
  </si>
  <si>
    <t>CO27415@mi.com</t>
  </si>
  <si>
    <t>MIE2025020723534</t>
  </si>
  <si>
    <t>OSPINO MEDINA SHANELA ANDREA</t>
  </si>
  <si>
    <t>CO27417@mi.com</t>
  </si>
  <si>
    <t>MIE2025020723533</t>
  </si>
  <si>
    <t>MORALES PEREZ JOHAN LEONARDO</t>
  </si>
  <si>
    <t>CO27418@mi.com</t>
  </si>
  <si>
    <t>MIE2025020723531</t>
  </si>
  <si>
    <t>ACOSTA TORRES ROSA HERMINDA</t>
  </si>
  <si>
    <t>CO27420@mi.com</t>
  </si>
  <si>
    <t>MIE2025020723529</t>
  </si>
  <si>
    <t>AÑEZ HERRERA DAYAN WILLERMA</t>
  </si>
  <si>
    <t>CO27423@mi.com</t>
  </si>
  <si>
    <t xml:space="preserve">Hora de ley y almuerzo </t>
  </si>
  <si>
    <t>Trabajo Administrativo.</t>
  </si>
  <si>
    <t xml:space="preserve">2 horas de reducción laboral </t>
  </si>
  <si>
    <t>Tienda Cerrada.</t>
  </si>
  <si>
    <t>MIE2025050723611</t>
  </si>
  <si>
    <t>RODRIGUEZ QUINTO JESSICA PAOLA</t>
  </si>
  <si>
    <t>CO27489@mi.com</t>
  </si>
  <si>
    <t>DIAZ AGREDA MARIA CAMILA</t>
  </si>
  <si>
    <t>Reducción</t>
  </si>
  <si>
    <t>MIE2025070723615</t>
  </si>
  <si>
    <t>DURAN MORALES OMAIRA DEL CARMEN</t>
  </si>
  <si>
    <t>CO27495@mi.com</t>
  </si>
  <si>
    <t xml:space="preserve">Desplazamiento 
Almuerzo </t>
  </si>
  <si>
    <t xml:space="preserve">Cierre de tienda por dominical </t>
  </si>
  <si>
    <t xml:space="preserve">TRABAJO EN CASA </t>
  </si>
  <si>
    <t xml:space="preserve">Reducción de horario laboral </t>
  </si>
  <si>
    <t>Día libre de descanso</t>
  </si>
  <si>
    <t>Compensado</t>
  </si>
  <si>
    <t>MIE2025080723621</t>
  </si>
  <si>
    <t>RANGEL DUQUE MARIA ALEJANDRA</t>
  </si>
  <si>
    <t>CO27499@mi.com</t>
  </si>
  <si>
    <t>MIE2025080723620</t>
  </si>
  <si>
    <t>GRACES ROCHA WENDY JOHANA</t>
  </si>
  <si>
    <t>CO27498@mi.com</t>
  </si>
  <si>
    <t>Reducción de horas</t>
  </si>
  <si>
    <t>Hora de reduccion</t>
  </si>
  <si>
    <t xml:space="preserve">Compensatorio semanal </t>
  </si>
  <si>
    <t>MIE2025090723628</t>
  </si>
  <si>
    <t>CUBILLOS SOSSA ESTEBAN CAMILO</t>
  </si>
  <si>
    <t>CO27507@mi.com</t>
  </si>
  <si>
    <t>1 hora de ley</t>
  </si>
  <si>
    <t xml:space="preserve">Hora de Reducción </t>
  </si>
  <si>
    <t xml:space="preserve">Horario Cav </t>
  </si>
  <si>
    <t>MIE2025110723646</t>
  </si>
  <si>
    <t>HOLGUIN VIDALES ZULLENY LICETH</t>
  </si>
  <si>
    <t>CO27541@mi.com</t>
  </si>
  <si>
    <t>MIE2025110723645</t>
  </si>
  <si>
    <t>GARZON FRANCO CRISTIAN ESNEIDER</t>
  </si>
  <si>
    <t>CO27542@mi.com</t>
  </si>
  <si>
    <t xml:space="preserve">Día administrativo elaboración de informes </t>
  </si>
  <si>
    <t>Reduccion</t>
  </si>
  <si>
    <t xml:space="preserve">Reducción de horas laborales </t>
  </si>
  <si>
    <t>Hora de reducción</t>
  </si>
  <si>
    <t xml:space="preserve">1h Reducción Laboral </t>
  </si>
  <si>
    <t>Hora de reducción laboral</t>
  </si>
  <si>
    <t xml:space="preserve">Día compentorio </t>
  </si>
  <si>
    <t>Compensatorio.</t>
  </si>
  <si>
    <t>MIE2025150723686</t>
  </si>
  <si>
    <t>OSPINA RODRIGUEZ WILSON LEONARDO</t>
  </si>
  <si>
    <t>CO27580@mi.com</t>
  </si>
  <si>
    <t>MIE2025150723685</t>
  </si>
  <si>
    <t>DEPABLOS DAZA DIEGO ALLFONSO</t>
  </si>
  <si>
    <t>CO27581@mi.com</t>
  </si>
  <si>
    <t>MIE2025140723670</t>
  </si>
  <si>
    <t>TRUJILLO MARTINEZ RUBIEL ANDRES</t>
  </si>
  <si>
    <t>CO27574@mi.com</t>
  </si>
  <si>
    <t>MIE2025140723669</t>
  </si>
  <si>
    <t>AMAYA LUIS EINER</t>
  </si>
  <si>
    <t>CO27575@mi.com</t>
  </si>
  <si>
    <t>MIE2025140723666</t>
  </si>
  <si>
    <t>VERA ROBLES CRISTIAN ALEXIS</t>
  </si>
  <si>
    <t>CO27556@mi.com</t>
  </si>
  <si>
    <t>MIE2025140723665</t>
  </si>
  <si>
    <t>CASTRILLON VALENCIA JESSICA JANETH</t>
  </si>
  <si>
    <t>CO27557@mi.com</t>
  </si>
  <si>
    <t xml:space="preserve">Hora de reduccion </t>
  </si>
  <si>
    <t xml:space="preserve">_HORA DE LEY </t>
  </si>
  <si>
    <t xml:space="preserve">DÍA NO LABORADO </t>
  </si>
  <si>
    <t xml:space="preserve">Día de descanso compensatorio </t>
  </si>
  <si>
    <t>.</t>
  </si>
  <si>
    <t xml:space="preserve">hora de reducción </t>
  </si>
  <si>
    <t xml:space="preserve">No laborado </t>
  </si>
  <si>
    <t>Se toma la hora de ley</t>
  </si>
  <si>
    <t xml:space="preserve">Hora feliz </t>
  </si>
  <si>
    <t>MIE2025160723712</t>
  </si>
  <si>
    <t>MIE2025170723737</t>
  </si>
  <si>
    <t>TORDECILLA MENDOZA ROBERTO CARLOS</t>
  </si>
  <si>
    <t>CO27628@mi.com</t>
  </si>
  <si>
    <t>MIE2025170723736</t>
  </si>
  <si>
    <t>POLO CABRERA SUSANA MILENA</t>
  </si>
  <si>
    <t>CO27629@mi.com</t>
  </si>
  <si>
    <t>MIE2025160723716</t>
  </si>
  <si>
    <t>BUELVAS RIOS CARLOS DANIEL</t>
  </si>
  <si>
    <t>CO27602@mi.com</t>
  </si>
  <si>
    <t>MIE2025160723715</t>
  </si>
  <si>
    <t>MONTES TORRES YETSY DEYANIRA</t>
  </si>
  <si>
    <t>CO27603@mi.com</t>
  </si>
  <si>
    <t>MIE2025160723714</t>
  </si>
  <si>
    <t>CANTOR MORALES JUAN DAVID</t>
  </si>
  <si>
    <t>CO27604@mi.com</t>
  </si>
  <si>
    <t>MIE2025160723713</t>
  </si>
  <si>
    <t>VELASQUEZ BELTRAN FRANCY VIVIANA</t>
  </si>
  <si>
    <t>CO27605@mi.com</t>
  </si>
  <si>
    <t>GARZON MORERAS ANGIE PAOLA</t>
  </si>
  <si>
    <t>CO27606@mi.com</t>
  </si>
  <si>
    <t>MIE2025160723711</t>
  </si>
  <si>
    <t>MOLANO BERRIO ZULLY TATIANA</t>
  </si>
  <si>
    <t>CO27607@mi.com</t>
  </si>
  <si>
    <t>APOYO</t>
  </si>
  <si>
    <t xml:space="preserve">Día compensatoio </t>
  </si>
  <si>
    <t xml:space="preserve">Día Compensatorio o descanso por dominical </t>
  </si>
  <si>
    <t>MIE2025180723742</t>
  </si>
  <si>
    <t>LOZANO LUCUARA YENNY PATRICIA</t>
  </si>
  <si>
    <t>CO27633@mi.com</t>
  </si>
  <si>
    <t>MIE2025170723740</t>
  </si>
  <si>
    <t>RINCON ESTERLING LEONARDO</t>
  </si>
  <si>
    <t>CO27632@mi.com</t>
  </si>
  <si>
    <t>Hora de ley.</t>
  </si>
  <si>
    <t>MIE2025180723747</t>
  </si>
  <si>
    <t>ESCOBAR CUBURUCO EDITH</t>
  </si>
  <si>
    <t>CO27638@mi.com</t>
  </si>
  <si>
    <t>Movilidad</t>
  </si>
  <si>
    <t>MIE2025210723786</t>
  </si>
  <si>
    <t>CARDONA MORENO VALENTINA</t>
  </si>
  <si>
    <t>CO27679@mi.com</t>
  </si>
  <si>
    <t>MIE2025210723785</t>
  </si>
  <si>
    <t>AGUIRRE OROZCO CAMILA ANDREA</t>
  </si>
  <si>
    <t>CO27680@mi.com</t>
  </si>
  <si>
    <t>MIE2025210723784</t>
  </si>
  <si>
    <t>CARVALLO SANCHEZ RAFAEL ANDRES</t>
  </si>
  <si>
    <t>CO27681@mi.com</t>
  </si>
  <si>
    <t>MIE2025210723768</t>
  </si>
  <si>
    <t>LONDOÑO MEJIA VANESSA</t>
  </si>
  <si>
    <t>CO27657@mi.com</t>
  </si>
  <si>
    <t>MIE2025220723798</t>
  </si>
  <si>
    <t>BAUTISTA SALAZAR KARYN ANDREY</t>
  </si>
  <si>
    <t>CO27686@mi.com</t>
  </si>
  <si>
    <t>PEÑARETE MARIA ALEJANDRA</t>
  </si>
  <si>
    <t>MIE2025230723820</t>
  </si>
  <si>
    <t>REYES ZIPAQUIRA JEISSON ANDRES</t>
  </si>
  <si>
    <t>CO27698@mi.com</t>
  </si>
  <si>
    <t>REYES ZIPAQUIRA JEISSON ANDRES #</t>
  </si>
  <si>
    <t>GARCIA BELLO JORGE ANDRES</t>
  </si>
  <si>
    <t>GIRALDO RAMIREZ ESTEFANIA</t>
  </si>
  <si>
    <t>MARTINEZ PINZON JESUS ANTONIO</t>
  </si>
  <si>
    <t>TORRES JOSE RICARDO</t>
  </si>
  <si>
    <t>MEJIA LONDOÑO HAROLD</t>
  </si>
  <si>
    <t>SALAZAR GOMEZ OSCAR</t>
  </si>
  <si>
    <t>MONTAÑO MEDINA DIANA CAROLINA</t>
  </si>
  <si>
    <t>ESTERLIN CARLOS ARMANDO</t>
  </si>
  <si>
    <t>RICO OSSA JOSE NOEL</t>
  </si>
  <si>
    <t>NAVAS CASAS JULIO JULIO</t>
  </si>
  <si>
    <t>CUCHUMBE PATIÑO JENY ANDREA</t>
  </si>
  <si>
    <t>NAVAS VELASQUEZ ANDRES JULIAN</t>
  </si>
  <si>
    <t>TOVAR JOSE RAMON</t>
  </si>
  <si>
    <t>SANCHEZ RODRIGUEZ LILIANA</t>
  </si>
  <si>
    <t>UMBARILA VELOZA CRISTIAN LEONARDO</t>
  </si>
  <si>
    <t>MICHAEL HUMBERTO SOTELO POLANCO</t>
  </si>
  <si>
    <t>Harold Stiven Niño Raquira</t>
  </si>
  <si>
    <t>MIE2025250723827</t>
  </si>
  <si>
    <t>CORDOBA SERGIO ALEXANDER</t>
  </si>
  <si>
    <t>CO27723@mi.com</t>
  </si>
  <si>
    <t>Hora feliz</t>
  </si>
  <si>
    <t>MIE2025260723832</t>
  </si>
  <si>
    <t>CORDERO CEBALLO VANESA LIS</t>
  </si>
  <si>
    <t>CO27729@mi.com</t>
  </si>
  <si>
    <t>MIE2025250723830</t>
  </si>
  <si>
    <t>AYALA FLORIDO ANDREA ALEJANDRA</t>
  </si>
  <si>
    <t>CO27724@mi.com</t>
  </si>
  <si>
    <t>MIE2025280723854</t>
  </si>
  <si>
    <t>FONTECHA OLIVEROS HUGO ALEJANDRO</t>
  </si>
  <si>
    <t>CO27744@mi.com</t>
  </si>
  <si>
    <t>MIE2025280723853</t>
  </si>
  <si>
    <t>RAMIREZ CESPEDES EDGAR ALBERTO</t>
  </si>
  <si>
    <t>CO27745@mi.com</t>
  </si>
  <si>
    <t>MIE2025280723851</t>
  </si>
  <si>
    <t>CORTES GUZMAN YEISON ESNEIDER</t>
  </si>
  <si>
    <t>CO27747@mi.com</t>
  </si>
  <si>
    <t>MIE2025280723850</t>
  </si>
  <si>
    <t>HERNANDEZ LOPEZ CRISTIAN ALIRIO</t>
  </si>
  <si>
    <t>CO27748@mi.com</t>
  </si>
  <si>
    <t>MIE2025280723837</t>
  </si>
  <si>
    <t>CESPEDES QUITORA ANGIE KARINA</t>
  </si>
  <si>
    <t>CO27731@mi.com</t>
  </si>
  <si>
    <t>MIE2025300723870</t>
  </si>
  <si>
    <t>ACOSTA TOLOSA ANDRES FELIPE</t>
  </si>
  <si>
    <t>CO27758@mi.com</t>
  </si>
  <si>
    <t>MIE2025290723863</t>
  </si>
  <si>
    <t>JAVELA LLANTEN JUAN MIGUEL</t>
  </si>
  <si>
    <t>CO27759@mi.com</t>
  </si>
  <si>
    <t>MIE2025290723861</t>
  </si>
  <si>
    <t>BERNAL NUÑEZ WILMAR ORLANDO</t>
  </si>
  <si>
    <t>CO27752@mi.com</t>
  </si>
  <si>
    <t>MIE2025290723860</t>
  </si>
  <si>
    <t>SOTO JENNY KATHERINE</t>
  </si>
  <si>
    <t>CO27753@mi.com</t>
  </si>
  <si>
    <t>MIE2025290723859</t>
  </si>
  <si>
    <t>VALENCIA GIRALDO TATIANA</t>
  </si>
  <si>
    <t>CO27754@mi.com</t>
  </si>
  <si>
    <t>MIE2025290723858</t>
  </si>
  <si>
    <t>BARBOSA MOLINA WILLIAM JOSE</t>
  </si>
  <si>
    <t>CO27755@mi.com</t>
  </si>
  <si>
    <t>MIE2025290723857</t>
  </si>
  <si>
    <t>ZUÑIGA ZAPARAN SHAYLEL JOHANA</t>
  </si>
  <si>
    <t>CO27756@mi.com</t>
  </si>
  <si>
    <t>CAMARGO TORRES AUDREA PATRICIA #</t>
  </si>
  <si>
    <t>MIE2025300723875</t>
  </si>
  <si>
    <t>MARTINEZ MARTINEZ HILARY</t>
  </si>
  <si>
    <t>CO27771@mi.com</t>
  </si>
  <si>
    <t>MIE2025300723874</t>
  </si>
  <si>
    <t>PAREJA ATENCIO JONATHAN ENRIQUE</t>
  </si>
  <si>
    <t>CO27772@mi.com</t>
  </si>
  <si>
    <t>MIE2025300723873</t>
  </si>
  <si>
    <t>BOHORQUEZ ROCHA GINETH CRISTINA</t>
  </si>
  <si>
    <t>CO27769@mi.com</t>
  </si>
  <si>
    <t>MIE2025300723872</t>
  </si>
  <si>
    <t>FIGUEROA GALVIS YUSBELY</t>
  </si>
  <si>
    <t>CO27770@mi.com</t>
  </si>
  <si>
    <t>MIE2025040823888</t>
  </si>
  <si>
    <t>BOCANEGRA RODRIGUEZ ANGEL ANDRES</t>
  </si>
  <si>
    <t>CO27777@mi.com</t>
  </si>
  <si>
    <t>GARZON CARDONA NATALIA #</t>
  </si>
  <si>
    <t>MIE2025040823882</t>
  </si>
  <si>
    <t>ROA GARCIA ASHIARAZAGAIHA STPHANNY</t>
  </si>
  <si>
    <t>CO27787@mi.com</t>
  </si>
  <si>
    <t>MIE2025040823880</t>
  </si>
  <si>
    <t>RUBIO VELASQUEZ JHON JAIRO</t>
  </si>
  <si>
    <t>CO27790@mi.com</t>
  </si>
  <si>
    <t>MIE2025040823879</t>
  </si>
  <si>
    <t>MONCADA LOPEZ CRISTIAN ALEJANDRO</t>
  </si>
  <si>
    <t>CO27791@mi.com</t>
  </si>
  <si>
    <t xml:space="preserve">HORA REDUCCIÓN </t>
  </si>
  <si>
    <t xml:space="preserve">Almuerzo y transporte </t>
  </si>
  <si>
    <t xml:space="preserve">Horas de Gobierno </t>
  </si>
  <si>
    <t xml:space="preserve">Hora de Gobierno </t>
  </si>
  <si>
    <t>Hora de Gobierno</t>
  </si>
  <si>
    <t xml:space="preserve">CAPACITACIÓN </t>
  </si>
  <si>
    <t>REDUCCIÓN LABORAL</t>
  </si>
  <si>
    <t xml:space="preserve">Hora Petro </t>
  </si>
  <si>
    <t>Hora de Ley.</t>
  </si>
  <si>
    <t xml:space="preserve">DÍA COMPENSATORIO </t>
  </si>
  <si>
    <t xml:space="preserve">Compensatorio tienda cerrada </t>
  </si>
  <si>
    <t xml:space="preserve">Proyecto 
Reducción 
Almuerzo </t>
  </si>
  <si>
    <t xml:space="preserve">Reducción de horas por el gobierno </t>
  </si>
  <si>
    <t>Reducción jornada laboral</t>
  </si>
  <si>
    <t xml:space="preserve">Ajuste horas de gobierno </t>
  </si>
  <si>
    <t xml:space="preserve">Horario establecido por el gobierno </t>
  </si>
  <si>
    <t xml:space="preserve">Reducción horaria </t>
  </si>
  <si>
    <t>MIE2025040823906</t>
  </si>
  <si>
    <t>VERGARA USUGA KELLY JOHANA</t>
  </si>
  <si>
    <t>CO27809@mi.com</t>
  </si>
  <si>
    <t>MIE2025040823902</t>
  </si>
  <si>
    <t>HURTADO CAMARGO CAMILO ANDRES</t>
  </si>
  <si>
    <t>CO27803@mi.com</t>
  </si>
  <si>
    <t>MIE2025040823901</t>
  </si>
  <si>
    <t>GONZALES GALARZA KEVIN SEBASTIAN</t>
  </si>
  <si>
    <t>CO27804@mi.com</t>
  </si>
  <si>
    <t xml:space="preserve">1H REDUCCIÓN LABORAL </t>
  </si>
  <si>
    <t xml:space="preserve">Cav cerrado </t>
  </si>
  <si>
    <t xml:space="preserve">HORAS DE REDUCCIÓN </t>
  </si>
  <si>
    <t xml:space="preserve">Hora menos legal del gobierno </t>
  </si>
  <si>
    <t>Día administrativo</t>
  </si>
  <si>
    <t xml:space="preserve">Día de Compensatorio </t>
  </si>
  <si>
    <t xml:space="preserve">Hora estado </t>
  </si>
  <si>
    <t>Hora de reducción.</t>
  </si>
  <si>
    <t xml:space="preserve">Cierre </t>
  </si>
  <si>
    <t xml:space="preserve">Compensatorio domingo </t>
  </si>
  <si>
    <t xml:space="preserve">APOYO COMERCIAL </t>
  </si>
  <si>
    <t xml:space="preserve">Día de descansó </t>
  </si>
  <si>
    <t>Hora de reduccion laboral</t>
  </si>
  <si>
    <t xml:space="preserve">Día administrativo, horas de reducción </t>
  </si>
  <si>
    <t xml:space="preserve">Hora petro </t>
  </si>
  <si>
    <t>Día de descanso.</t>
  </si>
  <si>
    <t xml:space="preserve">Hora de Ley </t>
  </si>
  <si>
    <t xml:space="preserve">Día de compensatorio </t>
  </si>
  <si>
    <t xml:space="preserve">Reducción horas </t>
  </si>
  <si>
    <t>Día compensatorio de descanso</t>
  </si>
  <si>
    <t xml:space="preserve">Compensatorio. </t>
  </si>
  <si>
    <t xml:space="preserve">Reducción horaria jornada laboral </t>
  </si>
  <si>
    <t xml:space="preserve">Descanso Dominical </t>
  </si>
  <si>
    <t xml:space="preserve">Apoyo comercial </t>
  </si>
  <si>
    <t>Horas de reducción.</t>
  </si>
  <si>
    <t xml:space="preserve">Permiso personal </t>
  </si>
  <si>
    <t xml:space="preserve">Vacaciones anuales </t>
  </si>
  <si>
    <t xml:space="preserve">Cambio de horario </t>
  </si>
  <si>
    <t xml:space="preserve">Jornada de reducción laboral </t>
  </si>
  <si>
    <t xml:space="preserve">Inducción RMS </t>
  </si>
  <si>
    <t xml:space="preserve">Reducion laboral </t>
  </si>
  <si>
    <t xml:space="preserve">Descanso compensatorio </t>
  </si>
  <si>
    <t>Hora de reduccion.</t>
  </si>
  <si>
    <t>Dia compensatorio.</t>
  </si>
  <si>
    <t xml:space="preserve">Compensatorio 
4 horas de reducción </t>
  </si>
  <si>
    <t xml:space="preserve">HORA del gobierno </t>
  </si>
  <si>
    <t xml:space="preserve">Domingo descanso </t>
  </si>
  <si>
    <t xml:space="preserve">Reduccion </t>
  </si>
  <si>
    <t>(Paid) Parental Leave</t>
  </si>
  <si>
    <t>MIE2025060823936</t>
  </si>
  <si>
    <t>ROJAS TEHERAN LORENA</t>
  </si>
  <si>
    <t>CO27835@mi.com</t>
  </si>
  <si>
    <t>MIE2025060823935</t>
  </si>
  <si>
    <t>TUIRAN BARRIOS EVIS JULIETH</t>
  </si>
  <si>
    <t>CO27836@mi.com</t>
  </si>
  <si>
    <t>MIE2025060823934</t>
  </si>
  <si>
    <t>SAAVEDRA ZAFRA BETGUVICT RAINER</t>
  </si>
  <si>
    <t>CO27837@mi.com</t>
  </si>
  <si>
    <t>MIE2025060823932</t>
  </si>
  <si>
    <t>CABARCAS MATURANA JESUS DAVID</t>
  </si>
  <si>
    <t>CO27839@mi.com</t>
  </si>
  <si>
    <t>MIE2025050823918</t>
  </si>
  <si>
    <t>MESA YARPAZ JOSEPH GREGORY</t>
  </si>
  <si>
    <t>CO27814@mi.com</t>
  </si>
  <si>
    <t>MIE2025050823917</t>
  </si>
  <si>
    <t>ERAZO QUIÑONEZ LINA TATIANA</t>
  </si>
  <si>
    <t>CO27815@mi.com</t>
  </si>
  <si>
    <t>MIE2025050823916</t>
  </si>
  <si>
    <t>RAMIREZ SABOGAL ZAIRA KATHERINE</t>
  </si>
  <si>
    <t>CO27816@mi.com</t>
  </si>
  <si>
    <t>MIE2025050823914</t>
  </si>
  <si>
    <t>PAEZ ORTIZ GERALDINE</t>
  </si>
  <si>
    <t>CO27818@mi.com</t>
  </si>
  <si>
    <t>MIE2025050823913</t>
  </si>
  <si>
    <t>GARCIA CASTILLO ANDRES ALBERTO</t>
  </si>
  <si>
    <t>CO27819@mi.com</t>
  </si>
  <si>
    <t>Entrada a las 10 menos las horas reducidas del gobierno</t>
  </si>
  <si>
    <t>Día descanso</t>
  </si>
  <si>
    <t xml:space="preserve">ALMUERZO 
DESPLAZAMIENTOS </t>
  </si>
  <si>
    <t xml:space="preserve">Reduccion laboral </t>
  </si>
  <si>
    <t>Día de compensatorio</t>
  </si>
  <si>
    <t>MIE2025070823967</t>
  </si>
  <si>
    <t>GONZALEZ MONDRAGÓN KAREN TATIANA</t>
  </si>
  <si>
    <t>CO27874@mi.com</t>
  </si>
  <si>
    <t>MIE2025060823966</t>
  </si>
  <si>
    <t>GOMEZ PEDRAZA MARIA LUISA</t>
  </si>
  <si>
    <t>CO27872@mi.com</t>
  </si>
  <si>
    <t>MIE2025060823965</t>
  </si>
  <si>
    <t>HENAO FALLAS KELY JOHANA</t>
  </si>
  <si>
    <t>CO27873@mi.com</t>
  </si>
  <si>
    <t>No laborado</t>
  </si>
  <si>
    <t>Hora reducción</t>
  </si>
  <si>
    <t>MIE2025080823988</t>
  </si>
  <si>
    <t>PAZ QUINTERO JOSE ARMANDO</t>
  </si>
  <si>
    <t>CO27893@mi.com</t>
  </si>
  <si>
    <t>MIE2025080823987</t>
  </si>
  <si>
    <t>CRIOLLO ARANGO LAURA</t>
  </si>
  <si>
    <t>CO27894@mi.com</t>
  </si>
  <si>
    <t>MIE2025080823978</t>
  </si>
  <si>
    <t>BARBOSA OSCAR HERNAN</t>
  </si>
  <si>
    <t>CO27882@mi.com</t>
  </si>
  <si>
    <t>MIE2025080823977</t>
  </si>
  <si>
    <t>MARTINEZ MESA DANIELA</t>
  </si>
  <si>
    <t>CO27883@mi.com</t>
  </si>
  <si>
    <t>MIE2025080823976</t>
  </si>
  <si>
    <t>GARCIA BUITRIAGO DAIRON ARGEMINO</t>
  </si>
  <si>
    <t>CO27884@mi.com</t>
  </si>
  <si>
    <t>Jornada de reducción laboral</t>
  </si>
  <si>
    <t xml:space="preserve">Hora reducida </t>
  </si>
  <si>
    <t>Compensa</t>
  </si>
  <si>
    <t xml:space="preserve">Hora de ley. </t>
  </si>
  <si>
    <t xml:space="preserve">Ajuste horas del gobierno </t>
  </si>
  <si>
    <t>MIE2025120824037</t>
  </si>
  <si>
    <t>PARDO RODRIGUEZ JUAN CAMILO</t>
  </si>
  <si>
    <t>CO28070@mi.com</t>
  </si>
  <si>
    <t>MIE2025110824006</t>
  </si>
  <si>
    <t>TOVAR NOVOA CRISTINA ISABEL</t>
  </si>
  <si>
    <t>CO27911@mi.com</t>
  </si>
  <si>
    <t>MIE2025110824005</t>
  </si>
  <si>
    <t>GRANADOS RODRIGUEZ KERLLY JULIETA</t>
  </si>
  <si>
    <t>CO27901@mi.com</t>
  </si>
  <si>
    <t>MIE2025110824004</t>
  </si>
  <si>
    <t>GONZALEZ CABALLERO MELANY</t>
  </si>
  <si>
    <t>CO27902@mi.com</t>
  </si>
  <si>
    <t>Hora gobierno</t>
  </si>
  <si>
    <t xml:space="preserve">Compensatorio 
</t>
  </si>
  <si>
    <t xml:space="preserve">_DIA COMPENSADO </t>
  </si>
  <si>
    <t xml:space="preserve">Proyecto </t>
  </si>
  <si>
    <t xml:space="preserve">Dia compensatorio de la semana </t>
  </si>
  <si>
    <t xml:space="preserve">Día de descanzo </t>
  </si>
  <si>
    <t xml:space="preserve">APOYO </t>
  </si>
  <si>
    <t xml:space="preserve">Compensado </t>
  </si>
  <si>
    <t xml:space="preserve">Se toma la hora de ley </t>
  </si>
  <si>
    <t>Descanzo</t>
  </si>
  <si>
    <t xml:space="preserve">Reducción jornada </t>
  </si>
  <si>
    <t>Dominical (no laboro)</t>
  </si>
  <si>
    <t xml:space="preserve">Movilidad </t>
  </si>
  <si>
    <t xml:space="preserve">MOVILIDAD </t>
  </si>
  <si>
    <t xml:space="preserve">Día administrativo y reducción laboral </t>
  </si>
  <si>
    <t>Reducción de ley</t>
  </si>
  <si>
    <t>MIE2025120824042</t>
  </si>
  <si>
    <t>AFANADOR TAFUR DANA MARCELA</t>
  </si>
  <si>
    <t>CO28075@mi.com</t>
  </si>
  <si>
    <t>MIE2025120824041</t>
  </si>
  <si>
    <t>CARVAJAL SANABRIA JENNY CATERINE</t>
  </si>
  <si>
    <t>CO28076@mi.com</t>
  </si>
  <si>
    <t>MIE2025120824040</t>
  </si>
  <si>
    <t>CHICUE LAVERDE KAROL JULIETH</t>
  </si>
  <si>
    <t>CO28077@mi.com</t>
  </si>
  <si>
    <t>MIE2025120824038</t>
  </si>
  <si>
    <t>DIAZ DUARTE ERNESTO MANUEL</t>
  </si>
  <si>
    <t>CO28074@mi.com</t>
  </si>
  <si>
    <t xml:space="preserve">2 horas de ley 
Hora de almuerzo </t>
  </si>
  <si>
    <t xml:space="preserve">Dominical Rest </t>
  </si>
  <si>
    <t>MIE2025130824074</t>
  </si>
  <si>
    <t>FERNANDO APARICIO JONATHAN ARLEY</t>
  </si>
  <si>
    <t>CO28105@mi.com</t>
  </si>
  <si>
    <t>MIE2025130824072</t>
  </si>
  <si>
    <t>ROJAS PINTO PAUL</t>
  </si>
  <si>
    <t>CO28107@mi.com</t>
  </si>
  <si>
    <t>RUIZ MAYORGA MARIA CHIRLEY #</t>
  </si>
  <si>
    <t>MIE2025130824071</t>
  </si>
  <si>
    <t>GONZALEZ MONTENEGRO ANDREA</t>
  </si>
  <si>
    <t>CO28108@mi.com</t>
  </si>
  <si>
    <t>MIE2025130824070</t>
  </si>
  <si>
    <t>TORRES GALLEGO VALERIA</t>
  </si>
  <si>
    <t>CO28109@mi.com</t>
  </si>
  <si>
    <t>MIE2025130824051</t>
  </si>
  <si>
    <t>RUIZ DE ALBA NEISSER JASSIR</t>
  </si>
  <si>
    <t>CO28082@mi.com</t>
  </si>
  <si>
    <t>MIE2025130824050</t>
  </si>
  <si>
    <t>MARTINEZ CLAVIJO KAREN VALERIA</t>
  </si>
  <si>
    <t>CO28083@mi.com</t>
  </si>
  <si>
    <t>MIE2025130824049</t>
  </si>
  <si>
    <t>ACEVEDO ACEVEDO DIEGO YOHAN</t>
  </si>
  <si>
    <t>CO28084@mi.com</t>
  </si>
  <si>
    <t>MIE2025130824048</t>
  </si>
  <si>
    <t>RUIZ MAYORGA MARIA CHIRLEY</t>
  </si>
  <si>
    <t>CO28085@mi.com</t>
  </si>
  <si>
    <t xml:space="preserve">reducción de horas </t>
  </si>
  <si>
    <t xml:space="preserve">Permiso </t>
  </si>
  <si>
    <t>MIE2025140824085</t>
  </si>
  <si>
    <t>OROZCO BUENO JULIAN FELIPE</t>
  </si>
  <si>
    <t>CO28116@mi.com</t>
  </si>
  <si>
    <t>MIE2025140824082</t>
  </si>
  <si>
    <t>ARENAS GUISAO JUAN DANIEL</t>
  </si>
  <si>
    <t>CO28118@mi.com</t>
  </si>
  <si>
    <t>MIE2025140824081</t>
  </si>
  <si>
    <t>GALLO ROLDAN YOHAN ESTIVEN</t>
  </si>
  <si>
    <t>CO28119@mi.com</t>
  </si>
  <si>
    <t>MIE2025140824080</t>
  </si>
  <si>
    <t>MENDEZ RODRIGUEZ MIGUEL ANDRES</t>
  </si>
  <si>
    <t>CO28120@mi.com</t>
  </si>
  <si>
    <t xml:space="preserve">Día dominical </t>
  </si>
  <si>
    <t xml:space="preserve">ALMUERZO-DESPLAZAMIENTO </t>
  </si>
  <si>
    <t>Reducción del gobierno</t>
  </si>
  <si>
    <t xml:space="preserve">Hora de reducción laborar </t>
  </si>
  <si>
    <t xml:space="preserve">Descanso remunerado </t>
  </si>
  <si>
    <t xml:space="preserve">Una hora Petro </t>
  </si>
  <si>
    <t xml:space="preserve">2 horas Petro y una hora de almuerzo </t>
  </si>
  <si>
    <t xml:space="preserve">Tienda cerrada
Compensatorio </t>
  </si>
  <si>
    <t>Dia de descanso</t>
  </si>
  <si>
    <t xml:space="preserve">Dos horas de Gobierno </t>
  </si>
  <si>
    <t xml:space="preserve">Horario de reducción laboral </t>
  </si>
  <si>
    <t>MIE2025190824126</t>
  </si>
  <si>
    <t>SERPA CASTRO GINA DANIELA</t>
  </si>
  <si>
    <t>CO28226@mi.com</t>
  </si>
  <si>
    <t>MIE2025190824125</t>
  </si>
  <si>
    <t>BERMUDEZ PEDROZO SLENDY CATALINA</t>
  </si>
  <si>
    <t>CO28225@mi.com</t>
  </si>
  <si>
    <t>MIE2025190824124</t>
  </si>
  <si>
    <t>PIÑEROS ORJUELA KAREN JULIETH</t>
  </si>
  <si>
    <t>CO28129@mi.com</t>
  </si>
  <si>
    <t>MIE2025190824123</t>
  </si>
  <si>
    <t>RODRIGUEZ VARGAS CRISTIAN ANDRES</t>
  </si>
  <si>
    <t>CO28163@mi.com</t>
  </si>
  <si>
    <t xml:space="preserve">Reducción laboral petro </t>
  </si>
  <si>
    <t>Hora de gobierno.</t>
  </si>
  <si>
    <t xml:space="preserve">Dos horas de reducción laboral </t>
  </si>
  <si>
    <t>Hora compensatoria</t>
  </si>
  <si>
    <t xml:space="preserve">Fuera de servicio </t>
  </si>
  <si>
    <t>MIE2025210824155</t>
  </si>
  <si>
    <t>SARASTI GARCIA DANIEL ALEJANDRO</t>
  </si>
  <si>
    <t>CO28248@mi.com</t>
  </si>
  <si>
    <t>MIE2025200824138</t>
  </si>
  <si>
    <t>OVIEDO NARVÁEZ JUAN FELIPE</t>
  </si>
  <si>
    <t>CO28239@mi.com</t>
  </si>
  <si>
    <t>MIE2025200824132</t>
  </si>
  <si>
    <t>ACOSTA RUIZ CRISTIAN FERNANDO</t>
  </si>
  <si>
    <t>CO28234@mi.com</t>
  </si>
  <si>
    <t xml:space="preserve">Hora Reducción </t>
  </si>
  <si>
    <t>Capacitación</t>
  </si>
  <si>
    <t xml:space="preserve">Hora de reducción del gobierno </t>
  </si>
  <si>
    <t>MIE2025230824174</t>
  </si>
  <si>
    <t>JIMENEZ ROMERO ANGELA PATRICIA</t>
  </si>
  <si>
    <t>CO28274@mi.com</t>
  </si>
  <si>
    <t>MIE2025230824173</t>
  </si>
  <si>
    <t>CASTIBLANCO CASTIBLANCO ADAD SAMETH</t>
  </si>
  <si>
    <t>CO28275@mi.com</t>
  </si>
  <si>
    <t>MIE2025230824172</t>
  </si>
  <si>
    <t>BUELVAS MIRANDA ANDREA GABRIELA</t>
  </si>
  <si>
    <t>CO28276@mi.com</t>
  </si>
  <si>
    <t>MIE2025230824170</t>
  </si>
  <si>
    <t>MARTINEZ PRADA PAULA MARGARTIA</t>
  </si>
  <si>
    <t>CO28283@mi.com</t>
  </si>
  <si>
    <t>MIE2025220824164</t>
  </si>
  <si>
    <t>ORTEGON VIDALES YENY CATERIN</t>
  </si>
  <si>
    <t>CO28268@mi.com</t>
  </si>
  <si>
    <t>MIE2025220824163</t>
  </si>
  <si>
    <t>CO28269@mi.com</t>
  </si>
  <si>
    <t>MIE2025220824162</t>
  </si>
  <si>
    <t>RUSSI NIÑO ANA SUCEIDI</t>
  </si>
  <si>
    <t>CO28270@mi.com</t>
  </si>
  <si>
    <t xml:space="preserve">Descanso asignado </t>
  </si>
  <si>
    <t>MIE2025260824190</t>
  </si>
  <si>
    <t>MARTINEZ COLLAZOS EDWIN DAVID</t>
  </si>
  <si>
    <t>CO28308@mi.com</t>
  </si>
  <si>
    <t>MIE2025260824189</t>
  </si>
  <si>
    <t>ARANGO PEÑA JUAN SEBASTIAN</t>
  </si>
  <si>
    <t>CO28309@mi.com</t>
  </si>
  <si>
    <t>MIE2025250824179</t>
  </si>
  <si>
    <t>CHAVEZ DELGADO YEISON ALEJANDRO</t>
  </si>
  <si>
    <t>CO28307@mi.com</t>
  </si>
  <si>
    <t>MIE2025250824178</t>
  </si>
  <si>
    <t>RODRIGUEZ ORDOÑEZ DANNA VALENTINA</t>
  </si>
  <si>
    <t>CO28286@mi.com</t>
  </si>
  <si>
    <t>MIE2025250824177</t>
  </si>
  <si>
    <t>PRIETO CUCAITA ADRIANA MERCEDES</t>
  </si>
  <si>
    <t>CO28287@mi.com</t>
  </si>
  <si>
    <t>Informes</t>
  </si>
  <si>
    <t>reducción hora laboral</t>
  </si>
  <si>
    <t>MIE2025260824199</t>
  </si>
  <si>
    <t>ESCOBAR ZAPATA DIANA MARCELA</t>
  </si>
  <si>
    <t>CO28315@mi.com</t>
  </si>
  <si>
    <t>MIE2025260824197</t>
  </si>
  <si>
    <t>GARCES VASQUEZ FROILAN ANTONIO</t>
  </si>
  <si>
    <t>CO28317@mi.com</t>
  </si>
  <si>
    <t>MIE2025260824195</t>
  </si>
  <si>
    <t>TORDECILLA DIAZ CARLOS ALBERTO</t>
  </si>
  <si>
    <t>CO28319@mi.com</t>
  </si>
  <si>
    <t>MIE2025260824194</t>
  </si>
  <si>
    <t>ASCENCIO CERON JEAN CARLOS</t>
  </si>
  <si>
    <t>CO28320@mi.com</t>
  </si>
  <si>
    <t>MIE2025260824193</t>
  </si>
  <si>
    <t>MUNEVAR GONZALEZ JOAB JAZED</t>
  </si>
  <si>
    <t>CO28312@mi.com</t>
  </si>
  <si>
    <t>MIE2025260824192</t>
  </si>
  <si>
    <t>ALVAREZ DANIEL MAURICIO</t>
  </si>
  <si>
    <t>CO28311@mi.com</t>
  </si>
  <si>
    <t>BARAJAS SARMIENTO DANIELA MARCELA</t>
  </si>
  <si>
    <t xml:space="preserve">1,h reducción laboral </t>
  </si>
  <si>
    <t>MIE2025270824216</t>
  </si>
  <si>
    <t>ARDILA CAMELO JULIETH VIVIANA</t>
  </si>
  <si>
    <t>CO28339@mi.com</t>
  </si>
  <si>
    <t>MIE2025270824215</t>
  </si>
  <si>
    <t>PALLARES RINCON GABRIEL MAURICIO</t>
  </si>
  <si>
    <t>CO28340@mi.com</t>
  </si>
  <si>
    <t>MIE2025270824214</t>
  </si>
  <si>
    <t>ARCHILA GUERRERO DEICY CAROLINA</t>
  </si>
  <si>
    <t>CO28341@mi.com</t>
  </si>
  <si>
    <t>MIE2025270824213</t>
  </si>
  <si>
    <t>CARRILLO GUALDRON SINDY NAIRUBY</t>
  </si>
  <si>
    <t>CO28342@mi.com</t>
  </si>
  <si>
    <t>MIE2025270824202</t>
  </si>
  <si>
    <t>ALARCON MORENO JHON ALEXANDER</t>
  </si>
  <si>
    <t>CO28322@mi.com</t>
  </si>
  <si>
    <t>MIE2025280824236</t>
  </si>
  <si>
    <t>CHACON HERNANDEZ SEBASTIAN</t>
  </si>
  <si>
    <t>CO28355@mi.com</t>
  </si>
  <si>
    <t>MIE2025280824235</t>
  </si>
  <si>
    <t>SUAREZ ARMAS VICTOR ENMANUEL</t>
  </si>
  <si>
    <t>CO28356@mi.com</t>
  </si>
  <si>
    <t>MIE2025280824234</t>
  </si>
  <si>
    <t>MATTHEW BOHORQUEZ OROZCO</t>
  </si>
  <si>
    <t>CO28357@mi.com</t>
  </si>
  <si>
    <t>MIE2025280824233</t>
  </si>
  <si>
    <t>GUERRERO MARIA FERNANDA</t>
  </si>
  <si>
    <t>CO28358@mi.com</t>
  </si>
  <si>
    <t>MIE2025280824231</t>
  </si>
  <si>
    <t>PEREZ QUINTERO MAYRA ALEJANDRA</t>
  </si>
  <si>
    <t>CO28360@mi.com</t>
  </si>
  <si>
    <t xml:space="preserve">Hora legal </t>
  </si>
  <si>
    <t>MIE2025010924258</t>
  </si>
  <si>
    <t>NAVARRO ANAYA JENNIFER</t>
  </si>
  <si>
    <t>CO28380@mi.com</t>
  </si>
  <si>
    <t>MIE2025010924257</t>
  </si>
  <si>
    <t>QUIROZ RODRIGUEZ SERGIO DANIEL</t>
  </si>
  <si>
    <t>CO28381@mi.com</t>
  </si>
  <si>
    <t>MIE2025010924256</t>
  </si>
  <si>
    <t>GARCIA GAMEZ DANIEL ALFONSO</t>
  </si>
  <si>
    <t>CO28386@mi.com</t>
  </si>
  <si>
    <t>MIE2025010924255</t>
  </si>
  <si>
    <t>ORTEGO CARDENAS YESSICA ANDREA</t>
  </si>
  <si>
    <t>CO28387@mi.com</t>
  </si>
  <si>
    <t>MIE2025290824240</t>
  </si>
  <si>
    <t>VEGA LOPEZ JUAN FELIPE</t>
  </si>
  <si>
    <t>CO28378@mi.com</t>
  </si>
  <si>
    <t>Incapacidad médica</t>
  </si>
  <si>
    <t>MIE2025010924262</t>
  </si>
  <si>
    <t>ESCOBAR BASTO MAICOL STIVEN</t>
  </si>
  <si>
    <t>CO28389@mi.com</t>
  </si>
  <si>
    <t>MIE2025010924261</t>
  </si>
  <si>
    <t>GÓMEZ MENA DIDIER STEVEN</t>
  </si>
  <si>
    <t>CO28390@mi.com</t>
  </si>
  <si>
    <t xml:space="preserve">Salida temprano por evento de claro </t>
  </si>
  <si>
    <t xml:space="preserve">Reducción petro </t>
  </si>
  <si>
    <t xml:space="preserve">Hora petro reducción </t>
  </si>
  <si>
    <t xml:space="preserve">Día completo </t>
  </si>
  <si>
    <t xml:space="preserve">Dis Compensatorio </t>
  </si>
  <si>
    <t xml:space="preserve">Inducción corporativa de entrada </t>
  </si>
  <si>
    <t xml:space="preserve">Día. Compensatorio </t>
  </si>
  <si>
    <t>Domingo,descanso</t>
  </si>
  <si>
    <t>Día Compensatorio</t>
  </si>
  <si>
    <t>-ADMINISTRATIVO 
-RUTA</t>
  </si>
  <si>
    <t>Reducción lavoral</t>
  </si>
  <si>
    <t xml:space="preserve">Capacitación 8 a 2 y una reducción laboral </t>
  </si>
  <si>
    <t xml:space="preserve">Inducción de 8 a 12 
</t>
  </si>
  <si>
    <t>RMS, PLANER, FOCO</t>
  </si>
  <si>
    <t xml:space="preserve">Bodega 
Almuerzo 
Desplazamiento </t>
  </si>
  <si>
    <t>Cambio del mueble CE SOACHA , UNA HORA Y MEDIA EXTRA .</t>
  </si>
  <si>
    <t xml:space="preserve">Reducción horas gobierno </t>
  </si>
  <si>
    <t xml:space="preserve">domingo </t>
  </si>
  <si>
    <t>Compensatorio, tienda no abre.</t>
  </si>
  <si>
    <t xml:space="preserve">Incapacitada </t>
  </si>
  <si>
    <t xml:space="preserve">4 horas de ley 
1 de almuerzo </t>
  </si>
  <si>
    <t xml:space="preserve">Día compensado </t>
  </si>
  <si>
    <t>DOMINGO</t>
  </si>
  <si>
    <t>MOVILIDAD</t>
  </si>
  <si>
    <t>Hora de reducoot</t>
  </si>
  <si>
    <t xml:space="preserve">Cambio horario </t>
  </si>
  <si>
    <t>Dia libre</t>
  </si>
  <si>
    <t>CAPACITACIÓN PRESENCIAL REDMI 15-ALMUERZO</t>
  </si>
  <si>
    <t>Compensatorio dominical</t>
  </si>
  <si>
    <t xml:space="preserve">Calamidad familiar </t>
  </si>
  <si>
    <t>Hora de leye</t>
  </si>
  <si>
    <t>1 hora de almuerzo, 1 hora de desplazamiento, 4 horas administrativo.</t>
  </si>
  <si>
    <t xml:space="preserve">REDUCCIÓN DE HORA LABORAL </t>
  </si>
  <si>
    <t xml:space="preserve">Compensatorio domingo 31 de agosto </t>
  </si>
  <si>
    <t>Falla app</t>
  </si>
  <si>
    <t xml:space="preserve">Tienda cerrada! </t>
  </si>
  <si>
    <t xml:space="preserve">Ajuste jornada laboral </t>
  </si>
  <si>
    <t xml:space="preserve">Trabajo casa  </t>
  </si>
  <si>
    <t>Trabajo casa  ir</t>
  </si>
  <si>
    <t>Compensatorio domingo 31</t>
  </si>
  <si>
    <t>Horario hasta las 7</t>
  </si>
  <si>
    <t xml:space="preserve">Compenzo </t>
  </si>
  <si>
    <t xml:space="preserve">reducción laboral </t>
  </si>
  <si>
    <t xml:space="preserve">Día de descanso. Compensatorio </t>
  </si>
  <si>
    <t xml:space="preserve">Reducción Laboral 
Proyecto o apoyo </t>
  </si>
  <si>
    <t xml:space="preserve">Desplazamiento 
almuerzo </t>
  </si>
  <si>
    <t xml:space="preserve">Virtuales 
Reunión 
Administrativo </t>
  </si>
  <si>
    <t xml:space="preserve">..... </t>
  </si>
  <si>
    <t>Reducción de horas por ley</t>
  </si>
  <si>
    <t>Administrativo/ Horas de ley</t>
  </si>
  <si>
    <t xml:space="preserve"> trabajo </t>
  </si>
  <si>
    <t>hora de reducción.</t>
  </si>
  <si>
    <t>Se toma la hora</t>
  </si>
  <si>
    <t xml:space="preserve">Almuerzo 
Reducción laboral 
Proyecto </t>
  </si>
  <si>
    <t xml:space="preserve">Inducción producto </t>
  </si>
  <si>
    <t xml:space="preserve">Administrativo 
Almuerzo 
Reunión t
</t>
  </si>
  <si>
    <t>Horario establecido por el gobierno</t>
  </si>
  <si>
    <t xml:space="preserve">No abre </t>
  </si>
  <si>
    <t>Tienda cierrs</t>
  </si>
  <si>
    <t xml:space="preserve">Reducción laboral y ruta asignada por el líder </t>
  </si>
  <si>
    <t>Hora reduccion</t>
  </si>
  <si>
    <t xml:space="preserve">HORA Gobierno </t>
  </si>
  <si>
    <t xml:space="preserve">Toma la hora de ley </t>
  </si>
  <si>
    <t xml:space="preserve">Reducción laboral 
</t>
  </si>
  <si>
    <t xml:space="preserve">Cuando compensatorio </t>
  </si>
  <si>
    <t>Día de descanso día libre</t>
  </si>
  <si>
    <t xml:space="preserve">Horas de ley / almuerzo </t>
  </si>
  <si>
    <t xml:space="preserve">Compensatorio Dominical </t>
  </si>
  <si>
    <t>Compest</t>
  </si>
  <si>
    <t xml:space="preserve">Día de reducción del gobierno </t>
  </si>
  <si>
    <t xml:space="preserve">HORAS del gobierno </t>
  </si>
  <si>
    <t>(Paid) Maternity leave</t>
  </si>
  <si>
    <t xml:space="preserve">Licencia maternidad </t>
  </si>
  <si>
    <t xml:space="preserve">
Compensación </t>
  </si>
  <si>
    <t xml:space="preserve">Hora dé reducción </t>
  </si>
  <si>
    <t>Compensatorio domingo 31 de agosto</t>
  </si>
  <si>
    <t xml:space="preserve">Dos horas petro una hora almuerzo </t>
  </si>
  <si>
    <t xml:space="preserve">Una hora petro </t>
  </si>
  <si>
    <t>Día de la Familia</t>
  </si>
  <si>
    <t>Horav de reduccion</t>
  </si>
  <si>
    <t>Día capacitación</t>
  </si>
  <si>
    <t>Día de descanso o compensatorio</t>
  </si>
  <si>
    <t xml:space="preserve">4 horas de ley 
1 hora de almuerzo </t>
  </si>
  <si>
    <t>Dominical trabajado</t>
  </si>
  <si>
    <t xml:space="preserve">Día de gobierno </t>
  </si>
  <si>
    <t xml:space="preserve">Día compesatorio </t>
  </si>
  <si>
    <t xml:space="preserve">Una hora Petro y una hora de almuerzo </t>
  </si>
  <si>
    <t xml:space="preserve">Compensatorio, tienda no abre </t>
  </si>
  <si>
    <t>REDUCCIÓN HORA LABORAL</t>
  </si>
  <si>
    <t xml:space="preserve">Reducción de jornada laboral y se realiza ruta de acuerdo a instrucciones del jefe </t>
  </si>
  <si>
    <t>Reducción Laboral 1h</t>
  </si>
  <si>
    <t>1h Reducción Laboral</t>
  </si>
  <si>
    <t>Hora Reducción laboral</t>
  </si>
  <si>
    <t>Hora de Reducción labora</t>
  </si>
  <si>
    <t xml:space="preserve">Trabajo Administrativo </t>
  </si>
  <si>
    <t xml:space="preserve">Día administrativo 8/1 pm
Horas de reducción 4 </t>
  </si>
  <si>
    <t xml:space="preserve">Horade reducción </t>
  </si>
  <si>
    <t xml:space="preserve">Dominical tienda cerrada </t>
  </si>
  <si>
    <t xml:space="preserve">Actualización de Malla
Link de ventas
Legalizaciónes 
Pendientes </t>
  </si>
  <si>
    <t xml:space="preserve">Día compensatorio,  descanso </t>
  </si>
  <si>
    <t xml:space="preserve">VACACIONES </t>
  </si>
  <si>
    <t xml:space="preserve">_HORA REDUCCIÓN LABORAL </t>
  </si>
  <si>
    <t xml:space="preserve">Reducción Jornada </t>
  </si>
  <si>
    <t xml:space="preserve">Día libre de descanso </t>
  </si>
  <si>
    <t xml:space="preserve">Día administrativo (informes) </t>
  </si>
  <si>
    <t xml:space="preserve">Tienda. Errada </t>
  </si>
  <si>
    <t xml:space="preserve">Tiempo de reducción </t>
  </si>
  <si>
    <t xml:space="preserve">día compensatorio </t>
  </si>
  <si>
    <t xml:space="preserve">Reducción de horas ordenadas por el gobierno </t>
  </si>
  <si>
    <t xml:space="preserve">DIA ADMINISTRATIVO </t>
  </si>
  <si>
    <t>Día de conpensatirio</t>
  </si>
  <si>
    <t xml:space="preserve">Administrativo 
Virtuales 
Almuerzo </t>
  </si>
  <si>
    <t>Capacitación redmi 15c y redmi 15</t>
  </si>
  <si>
    <t xml:space="preserve">Hora de reeducación </t>
  </si>
  <si>
    <t xml:space="preserve">Ingreso rms por equivocacion de usuario </t>
  </si>
  <si>
    <t>Equivocacion de usuario rms</t>
  </si>
  <si>
    <t>Problemas con RMS</t>
  </si>
  <si>
    <t>Lanzamiento redmi 15</t>
  </si>
  <si>
    <t xml:space="preserve">Cambió de mueble CE SOACHA </t>
  </si>
  <si>
    <t xml:space="preserve">Inducción, hora de reducción laboral </t>
  </si>
  <si>
    <t>Compensatorio Compensatorio</t>
  </si>
  <si>
    <t>Día de descanso ( compensatorio)</t>
  </si>
  <si>
    <t>Compensatorio domingo 7 de septiembre</t>
  </si>
  <si>
    <t>Trabajo desde casa</t>
  </si>
  <si>
    <t>Error en la plataforma</t>
  </si>
  <si>
    <t>Día Libre.</t>
  </si>
  <si>
    <t xml:space="preserve">Compensatorio pendiente </t>
  </si>
  <si>
    <t>Compenzatorio</t>
  </si>
  <si>
    <t>Domingo Compensatorio del mes</t>
  </si>
  <si>
    <t>Operativo</t>
  </si>
  <si>
    <t xml:space="preserve">Hora de reducción semanal </t>
  </si>
  <si>
    <t xml:space="preserve">Reducción hora semanal </t>
  </si>
  <si>
    <t xml:space="preserve">Domingo compensatorio del mes </t>
  </si>
  <si>
    <t>Hora de almuerzo y traslado</t>
  </si>
  <si>
    <t xml:space="preserve">Hora de reducción  de gobierno </t>
  </si>
  <si>
    <t xml:space="preserve">Comoensatorio </t>
  </si>
  <si>
    <t xml:space="preserve">Reducción de horas laboral </t>
  </si>
  <si>
    <t>Día de descanzo</t>
  </si>
  <si>
    <t xml:space="preserve">Reducción laboral hora pendiente del miércoles 27 de agosto del 2025 </t>
  </si>
  <si>
    <t>Vacaciones anual</t>
  </si>
  <si>
    <t xml:space="preserve">1 HR reducción </t>
  </si>
  <si>
    <t xml:space="preserve">HR reducción </t>
  </si>
  <si>
    <t xml:space="preserve"> HR REDUCCIÓN </t>
  </si>
  <si>
    <t xml:space="preserve">Vacaciones. </t>
  </si>
  <si>
    <t xml:space="preserve">1 hora Petro y una hora de almuerzo </t>
  </si>
  <si>
    <t xml:space="preserve">Hora de Reducción laboral </t>
  </si>
  <si>
    <t xml:space="preserve">Horas de ley + almuerzo </t>
  </si>
  <si>
    <t>MIE2025020924279</t>
  </si>
  <si>
    <t>GUTIERREZ VEGA JUAN PABLO</t>
  </si>
  <si>
    <t>CO28408@mi.com</t>
  </si>
  <si>
    <t>MIE2025020924278</t>
  </si>
  <si>
    <t>MARIN MOLINA CAMILA</t>
  </si>
  <si>
    <t>CO28409@mi.com</t>
  </si>
  <si>
    <t>MIE2025020924277</t>
  </si>
  <si>
    <t>CHAVEZ CAMPO JUAN SEBASTIAN</t>
  </si>
  <si>
    <t>CO28410@mi.com</t>
  </si>
  <si>
    <t>MIE2025020924275</t>
  </si>
  <si>
    <t>PADILLA BLANQUICET MELANNIE MARIA</t>
  </si>
  <si>
    <t>CO28406@mi.com</t>
  </si>
  <si>
    <t>MIE2025020924271</t>
  </si>
  <si>
    <t>ABRIL AMADOR DEYVID STEVEN</t>
  </si>
  <si>
    <t>CO28405@mi.com</t>
  </si>
  <si>
    <t>MIE2025020924270</t>
  </si>
  <si>
    <t>GARAY PEÑA LEIDY YURANI</t>
  </si>
  <si>
    <t>CO28400@mi.com</t>
  </si>
  <si>
    <t>MIE2025020924269</t>
  </si>
  <si>
    <t>GONZALEZ AVELLANEDA JUAN PABLO</t>
  </si>
  <si>
    <t>CO28401@mi.com</t>
  </si>
  <si>
    <t>MIE2025020924268</t>
  </si>
  <si>
    <t>DELGADO ALVAREZ VICTOR HUGO</t>
  </si>
  <si>
    <t>CO28402@mi.com</t>
  </si>
  <si>
    <t>CHAVEZ CAMPO JUAN SEBASTIAN #</t>
  </si>
  <si>
    <t>DELGADO ALVAREZ VICTOR HUGO #</t>
  </si>
  <si>
    <t xml:space="preserve">Inducción Xiaomi redmi 15c </t>
  </si>
  <si>
    <t>Reducción hora</t>
  </si>
  <si>
    <t xml:space="preserve">Reducción hora </t>
  </si>
  <si>
    <t>Capacitación redmi 15</t>
  </si>
  <si>
    <t>Lanzamiento redmi 15 y redmi 15C</t>
  </si>
  <si>
    <t xml:space="preserve">Administrativo
4 horas de reducción </t>
  </si>
  <si>
    <t>Capac</t>
  </si>
  <si>
    <t xml:space="preserve">Horas de ley/ almuerzo </t>
  </si>
  <si>
    <t xml:space="preserve">Reducción laboral 1 hora </t>
  </si>
  <si>
    <t xml:space="preserve">Hora de petro </t>
  </si>
  <si>
    <t xml:space="preserve">2 horas de ley más hora de almuerzo </t>
  </si>
  <si>
    <t>Descanso, compensatorio</t>
  </si>
  <si>
    <t xml:space="preserve">2 horas de ley </t>
  </si>
  <si>
    <t>Compensatorio domingo trabajado</t>
  </si>
  <si>
    <t xml:space="preserve">Hora de almuerzo y traslados </t>
  </si>
  <si>
    <t xml:space="preserve">1 Hora de Ley </t>
  </si>
  <si>
    <t xml:space="preserve">2 horas de ley, 1 Hora de Almuerzo </t>
  </si>
  <si>
    <t xml:space="preserve">Capacitación bodega </t>
  </si>
  <si>
    <t xml:space="preserve">Capacitación redmi 15c y entrega de equipos bodega </t>
  </si>
  <si>
    <t xml:space="preserve">Hora de devolución capacitación </t>
  </si>
  <si>
    <t xml:space="preserve">Almuerzo 
Desplazamiento </t>
  </si>
  <si>
    <t xml:space="preserve">Jornada de reducción laboral-traslado </t>
  </si>
  <si>
    <t xml:space="preserve">Traslado </t>
  </si>
  <si>
    <t xml:space="preserve">Exámenes médicos- traslado </t>
  </si>
  <si>
    <t xml:space="preserve">Entrenamiento presencial- traslado </t>
  </si>
  <si>
    <t xml:space="preserve">Traslados y almuerzo </t>
  </si>
  <si>
    <t xml:space="preserve">Motivos de salud </t>
  </si>
  <si>
    <t xml:space="preserve">Dia de descanso, compensación 
</t>
  </si>
  <si>
    <t xml:space="preserve">Novedad de la aplicación </t>
  </si>
  <si>
    <t xml:space="preserve">1 Hora de almuerzo, 2 horas de desplazamiento </t>
  </si>
  <si>
    <t xml:space="preserve">-DESPLAZAMIENTO 
-ALMUERZO </t>
  </si>
  <si>
    <t xml:space="preserve">1 hora de almuerzo 
2 horas de desplazamiento </t>
  </si>
  <si>
    <t xml:space="preserve">Traslado entre puntos </t>
  </si>
  <si>
    <t>Almuerzo
Informe
Organización sala formación</t>
  </si>
  <si>
    <t>INFORME SESION PRESENCIAL 
ALMUERZO</t>
  </si>
  <si>
    <t xml:space="preserve">Entrenamiento Alcalá </t>
  </si>
  <si>
    <t xml:space="preserve">Exámenes médicos periodicos </t>
  </si>
  <si>
    <t xml:space="preserve">Capacitación presencial </t>
  </si>
  <si>
    <t xml:space="preserve">Reducción de la hora de gobierno </t>
  </si>
  <si>
    <t xml:space="preserve">Viaje de población por calamidad </t>
  </si>
  <si>
    <t xml:space="preserve">1hora de ley de reducción </t>
  </si>
  <si>
    <t xml:space="preserve">Problemas rms , no equipo telefónico </t>
  </si>
  <si>
    <t xml:space="preserve">Incapacidad médica </t>
  </si>
  <si>
    <t>Reducción Laboral</t>
  </si>
  <si>
    <t>Reducción horas</t>
  </si>
  <si>
    <t xml:space="preserve">Día  de compensación </t>
  </si>
  <si>
    <t xml:space="preserve">CALL CENTER GNP
ALMUERZO 
DESPLAZAMIENTOS </t>
  </si>
  <si>
    <t>Capacitacion de redmi 15c y redmi 15</t>
  </si>
  <si>
    <t xml:space="preserve">Hora de almuerzo, desplazamiento y capacitación </t>
  </si>
  <si>
    <t>Día Domingo</t>
  </si>
  <si>
    <t xml:space="preserve">Calamidad </t>
  </si>
  <si>
    <t xml:space="preserve">Calamidad doméstica </t>
  </si>
  <si>
    <t xml:space="preserve">Cita  de maternidad </t>
  </si>
  <si>
    <t>Capacitación Redmi 15 y 15c</t>
  </si>
  <si>
    <t xml:space="preserve">Exámenes médicos anuales de la empresa </t>
  </si>
  <si>
    <t xml:space="preserve">Evento </t>
  </si>
  <si>
    <t xml:space="preserve">ALMUERZO INFORME </t>
  </si>
  <si>
    <t xml:space="preserve">Exámenes médicos </t>
  </si>
  <si>
    <t xml:space="preserve">Exámenes periódicos </t>
  </si>
  <si>
    <t xml:space="preserve">Horas por  ley reducción laboral </t>
  </si>
  <si>
    <t>Personal nuevo con activación de RMS sin inducción para el registro y salida de PDV</t>
  </si>
  <si>
    <t>Personal nuevo con usuario activo sin capacitación de RMS, se realiza Capacitación.</t>
  </si>
  <si>
    <t xml:space="preserve">Shopping de precios </t>
  </si>
  <si>
    <t>Capacitación presencial</t>
  </si>
  <si>
    <t>Lanzamiento de producto Redmi 15</t>
  </si>
  <si>
    <t xml:space="preserve">2 HORAS SESION
7 HORAS ADMINISTRATIVO </t>
  </si>
  <si>
    <t>Capacitación de Redmi 15 y Redmi 15 c</t>
  </si>
  <si>
    <t xml:space="preserve">Incapacidad de el 1 al 2 de septiembre </t>
  </si>
  <si>
    <t xml:space="preserve">_INCAPACIDAD POR ENFERMEDAD </t>
  </si>
  <si>
    <t xml:space="preserve">Capacitación Redmi 15 series </t>
  </si>
  <si>
    <t xml:space="preserve">Capacitación presencial serie redmi 15 </t>
  </si>
  <si>
    <t xml:space="preserve">Capacitación presencial serie 15 </t>
  </si>
  <si>
    <t>Capacitación lanzamiento Redmi 15c Redmi 15</t>
  </si>
  <si>
    <t xml:space="preserve">Cumpleaños </t>
  </si>
  <si>
    <t xml:space="preserve">Capacitación presencial redmi 15 y redmi 15c </t>
  </si>
  <si>
    <t>Lanzamiento Redmi 15 series y Redmi 15C series</t>
  </si>
  <si>
    <t xml:space="preserve">Salida temprano por capacitación </t>
  </si>
  <si>
    <t>1 hora legal</t>
  </si>
  <si>
    <t xml:space="preserve">Almuerzo y desplazamientos </t>
  </si>
  <si>
    <t xml:space="preserve">Hora legal de gobierno </t>
  </si>
  <si>
    <t>Horas petro</t>
  </si>
  <si>
    <t>Capacitación, serie note 15.</t>
  </si>
  <si>
    <t xml:space="preserve">Reunión </t>
  </si>
  <si>
    <t>REDUCCIÓN LABORAL.</t>
  </si>
  <si>
    <t>Capacitación Redmi 15 y Redmi 15C</t>
  </si>
  <si>
    <t>BODEGA 
DESPLAZAMIENTOS ALMUERZO 
ROMARIN</t>
  </si>
  <si>
    <t>Capacitacion presencial series redmi 15</t>
  </si>
  <si>
    <t xml:space="preserve">1 hora de almuerzo, 2 horas de desplazamiento </t>
  </si>
  <si>
    <t>Almuerzo y traslados</t>
  </si>
  <si>
    <t>Capacitación lanzamiento redmi 15 y redmi 15c</t>
  </si>
  <si>
    <t xml:space="preserve">Capacitación redmi 15C, redmi 15 </t>
  </si>
  <si>
    <t xml:space="preserve">Comprnsatorio </t>
  </si>
  <si>
    <t xml:space="preserve">Capacitación Presencial </t>
  </si>
  <si>
    <t xml:space="preserve">Capacitación y hora de almuerzo </t>
  </si>
  <si>
    <t>Hora de ley hora (petro)</t>
  </si>
  <si>
    <t>Capacitación presencial.</t>
  </si>
  <si>
    <t>Capacitación Redmi 15 y redmi 15c</t>
  </si>
  <si>
    <t xml:space="preserve">Capacitación Redmi 15, Redmi 15 c .
</t>
  </si>
  <si>
    <t>Capacitacion presencial serie redmi 15 y 15c</t>
  </si>
  <si>
    <t>Lanzamiento Redmi 15 y 15C</t>
  </si>
  <si>
    <t xml:space="preserve">Lanzamiento redmi 15 </t>
  </si>
  <si>
    <t xml:space="preserve">Capacitación presencial, Redmi 15C series y Redmi 15 Series </t>
  </si>
  <si>
    <t>Capacitación redmi 15 c</t>
  </si>
  <si>
    <t>Lanzamiento serie redmi 15</t>
  </si>
  <si>
    <t>Lanzamiento serie 15</t>
  </si>
  <si>
    <t>Capacitación Redmi 15 series</t>
  </si>
  <si>
    <t xml:space="preserve">Capacitación redmi 15 series y redmi 15c series </t>
  </si>
  <si>
    <t xml:space="preserve">Capacitación de Xiaomi seríe 15 </t>
  </si>
  <si>
    <t>Capacitación serie redmi 15 y redmi 15 c</t>
  </si>
  <si>
    <t xml:space="preserve">Capacitación, redmi 15 series </t>
  </si>
  <si>
    <t xml:space="preserve">Salida a las 4 pm menos 1 hora de entrada más temprano de lo habitual  y más la hora del gobierno </t>
  </si>
  <si>
    <t>Entrada 8 am por capacitación y llegada al punto a las 12 pm</t>
  </si>
  <si>
    <t>Capacitación redmi 15 y 15c</t>
  </si>
  <si>
    <t>Demora de tránsito</t>
  </si>
  <si>
    <t xml:space="preserve">Capacitación producto </t>
  </si>
  <si>
    <t xml:space="preserve">Legalizaciones </t>
  </si>
  <si>
    <t xml:space="preserve">Capacitación REDMI 15 SERIES </t>
  </si>
  <si>
    <t xml:space="preserve">Lanzamiento </t>
  </si>
  <si>
    <t>CAPACITACION SERIE REDMI 15 Y 15C</t>
  </si>
  <si>
    <t>Capacitación redmi 15 y redmi 15c</t>
  </si>
  <si>
    <t>D</t>
  </si>
  <si>
    <t>Reduccion laboral</t>
  </si>
  <si>
    <t>CAPACITACIÓN PRESENCIAL REDMI 15 Y 15 C</t>
  </si>
  <si>
    <t>Capacitación de serie redmi 15 y 15C</t>
  </si>
  <si>
    <t>Día de la familia no laboral</t>
  </si>
  <si>
    <t xml:space="preserve">Capacitación de la seríe Redmi 15
</t>
  </si>
  <si>
    <t>Capacitación combarranquilla, del not 15 y redmi 15C</t>
  </si>
  <si>
    <t xml:space="preserve">Cambio de día de descanso por solicitud de city manager por motivo lanzamiento redmi 15 </t>
  </si>
  <si>
    <t>Desplazamiento y hora de almuerzo.</t>
  </si>
  <si>
    <t>Capacitación Redmi 15 y 15C</t>
  </si>
  <si>
    <t xml:space="preserve">Capacitación regional  línea 15 y 15c presencia </t>
  </si>
  <si>
    <t xml:space="preserve">Lanzamiento series Redmi 15 y 15C </t>
  </si>
  <si>
    <t xml:space="preserve">Día compensatorio de Dominical </t>
  </si>
  <si>
    <t xml:space="preserve">Capacitación y visita a Palmira </t>
  </si>
  <si>
    <t xml:space="preserve">Exámen médico periódico </t>
  </si>
  <si>
    <t xml:space="preserve">Exámenes médicos periodicos de la empresa </t>
  </si>
  <si>
    <t xml:space="preserve">Exámenes médicos People and Trade </t>
  </si>
  <si>
    <t xml:space="preserve">Capacitación presencial Redmi 15c y Redmi 15 </t>
  </si>
  <si>
    <t xml:space="preserve">Entrenamiento Redmi 15 y Redmi 15 C </t>
  </si>
  <si>
    <t xml:space="preserve">Administrativo 
8 /1 pm
4 horas de reducción </t>
  </si>
  <si>
    <t>Capacitación 
Redmi 15
Redmi 15C</t>
  </si>
  <si>
    <t xml:space="preserve">Capacitación Redmi 15 y Redmi 15C </t>
  </si>
  <si>
    <t>Capacitación REDMI 15 y REDMI 15C</t>
  </si>
  <si>
    <t xml:space="preserve">Entrenamiento REDMI 15 &amp; REDMI 15C </t>
  </si>
  <si>
    <t>CAPACITACIÓN VIRTUAL REDMI 15 C y REDMI 15</t>
  </si>
  <si>
    <t>MIE2025050924301</t>
  </si>
  <si>
    <t>ROCHA VELOSA ANDRES FELIPE</t>
  </si>
  <si>
    <t>CO28436@mi.com</t>
  </si>
  <si>
    <t>MIE2025050924300</t>
  </si>
  <si>
    <t>GARZON MORERAS KAREN JIMENA</t>
  </si>
  <si>
    <t>CO28437@mi.com</t>
  </si>
  <si>
    <t>MIE2025040924299</t>
  </si>
  <si>
    <t>TAMAYO MORALES JHON ANGEL</t>
  </si>
  <si>
    <t>CO28430@mi.com</t>
  </si>
  <si>
    <t>MIE2025040924298</t>
  </si>
  <si>
    <t>MONTENEGRO RODRIGUEZ OSCAR EDUARDO</t>
  </si>
  <si>
    <t>CO28431@mi.com</t>
  </si>
  <si>
    <t>MIE2025040924297</t>
  </si>
  <si>
    <t>BARRIOS MACIA ALVARO JAVIER</t>
  </si>
  <si>
    <t>CO28432@mi.com</t>
  </si>
  <si>
    <t>MIE2025040924295</t>
  </si>
  <si>
    <t>LIGARDO MEZA JARLIN AUGUSTO</t>
  </si>
  <si>
    <t>CO28434@mi.com</t>
  </si>
  <si>
    <t>MIE2025040924294</t>
  </si>
  <si>
    <t>OSPINA CHOCONTA MICHEL VIVIANA</t>
  </si>
  <si>
    <t>CO28435@mi.com</t>
  </si>
  <si>
    <t>MIE2025040924292</t>
  </si>
  <si>
    <t>PINZON CIFUENTES ANDREW GIOVANNY</t>
  </si>
  <si>
    <t>CO28427@mi.com</t>
  </si>
  <si>
    <t>MIE2025030924291</t>
  </si>
  <si>
    <t>LEON PRIETO KLINSMAN DAVID</t>
  </si>
  <si>
    <t>CO28426@mi.com</t>
  </si>
  <si>
    <t>MIE2025030924287</t>
  </si>
  <si>
    <t>MORA BOHORQUEZ SAIDA DANIELA</t>
  </si>
  <si>
    <t>CO28420@mi.com</t>
  </si>
  <si>
    <t>PARRA MANCERA KAREN ANGELICA #</t>
  </si>
  <si>
    <t>Capacitación series 15 y 15 c</t>
  </si>
  <si>
    <t xml:space="preserve">Capacitación de redmi 15 series Reunión y desplazamiento </t>
  </si>
  <si>
    <t xml:space="preserve">Reducción horas de ley </t>
  </si>
  <si>
    <t xml:space="preserve">Desplazamiento a población </t>
  </si>
  <si>
    <t xml:space="preserve">Hora Reducción laboral </t>
  </si>
  <si>
    <t xml:space="preserve">Almuerzo y traslados </t>
  </si>
  <si>
    <t xml:space="preserve">Ingreso a punto de venta por tema de lanzamiento REDMI 15 Autorizado por city manager Angélica </t>
  </si>
  <si>
    <t>Inducción series 15</t>
  </si>
  <si>
    <t xml:space="preserve">Almuerzo 
Desplazamiento 
Bodega </t>
  </si>
  <si>
    <t>DESPLAZAMIENTOS 
ALMUERZO 
GRABACION MARKETING</t>
  </si>
  <si>
    <t xml:space="preserve">Traslado entre puntos y almuerzo </t>
  </si>
  <si>
    <t xml:space="preserve">Traslado pasto Ipiales Ipiales pasto </t>
  </si>
  <si>
    <t>Inducción serie 15</t>
  </si>
  <si>
    <t>Capacitación redmi 14c</t>
  </si>
  <si>
    <t xml:space="preserve">Capacitación y reunión </t>
  </si>
  <si>
    <t xml:space="preserve">Asunto personal </t>
  </si>
  <si>
    <t>Capacitación Redmi 15, 15C series</t>
  </si>
  <si>
    <t>Reducción laboral por horas de ley</t>
  </si>
  <si>
    <t>Desplazamiento
Almuerzo</t>
  </si>
  <si>
    <t xml:space="preserve">Reducción laboral por horas de ley </t>
  </si>
  <si>
    <t>Daño en aplicativo</t>
  </si>
  <si>
    <t xml:space="preserve">reducción de hora laboral </t>
  </si>
  <si>
    <t xml:space="preserve">Inducción </t>
  </si>
  <si>
    <t xml:space="preserve">Día de Capacitación Bogotá </t>
  </si>
  <si>
    <t>Lanzamiento REDMI 15 REDMI 15 c</t>
  </si>
  <si>
    <t xml:space="preserve"> Jornada de reducción laboral </t>
  </si>
  <si>
    <t>Hora de reducción laboral pagada por la semana que hubo visita que quedaron pendientes</t>
  </si>
  <si>
    <t>Horas de reducción laboral cambiadas por el día de ayer de la capacitación de las series redmi 15</t>
  </si>
  <si>
    <t xml:space="preserve">Exámenes médicos anuales </t>
  </si>
  <si>
    <t xml:space="preserve">Capacitación de formación </t>
  </si>
  <si>
    <t xml:space="preserve">Exámenes periódicos anuales </t>
  </si>
  <si>
    <t xml:space="preserve">Día de familia </t>
  </si>
  <si>
    <t>MIE2025050924317</t>
  </si>
  <si>
    <t>CAICEDO ASPRILLA SANDRA ZULENNY</t>
  </si>
  <si>
    <t>CO28467@mi.com</t>
  </si>
  <si>
    <t>MIE2025050924303</t>
  </si>
  <si>
    <t>CALDERON TANIA MARCELA</t>
  </si>
  <si>
    <t>CO28439@mi.com</t>
  </si>
  <si>
    <t>Reunión regional</t>
  </si>
  <si>
    <t xml:space="preserve">Reunión incentivos </t>
  </si>
  <si>
    <t>Capacitación de incentivo</t>
  </si>
  <si>
    <t>El que tenía no me permitía descargar al app</t>
  </si>
  <si>
    <t>Jornada reducción laboral</t>
  </si>
  <si>
    <t xml:space="preserve">Capacitacion de producto 
</t>
  </si>
  <si>
    <t>Capacitación de productos</t>
  </si>
  <si>
    <t xml:space="preserve">Capacitación virtual </t>
  </si>
  <si>
    <t xml:space="preserve">Reducción de horarios laboral por parte del gobierno </t>
  </si>
  <si>
    <t xml:space="preserve">Tienda cierra </t>
  </si>
  <si>
    <t>Tienda no abre</t>
  </si>
  <si>
    <t>Tienda cierra</t>
  </si>
  <si>
    <t xml:space="preserve">Falla en registro de aplicación Re tail </t>
  </si>
  <si>
    <t>Reunión interna con supervisores y City</t>
  </si>
  <si>
    <t>City manager, supervisor</t>
  </si>
  <si>
    <t>Exámenes periódicos anuales</t>
  </si>
  <si>
    <t xml:space="preserve">Reunión de tráfico </t>
  </si>
  <si>
    <t>Capacitación RMS y entrevistas</t>
  </si>
  <si>
    <t>Horario de PDV 11-7</t>
  </si>
  <si>
    <t>Reducción 1 hora</t>
  </si>
  <si>
    <t xml:space="preserve">Reducción laboral 2 horas </t>
  </si>
  <si>
    <t xml:space="preserve">Horario tienda </t>
  </si>
  <si>
    <t xml:space="preserve">Traslado entre puntos, almuerzo </t>
  </si>
  <si>
    <t xml:space="preserve">Traslados </t>
  </si>
  <si>
    <t xml:space="preserve">Inducción y capacitación de producto personal nuevo </t>
  </si>
  <si>
    <t>Exámenes periódicos</t>
  </si>
  <si>
    <t xml:space="preserve">Domingo laborado </t>
  </si>
  <si>
    <t xml:space="preserve">Motivo personal </t>
  </si>
  <si>
    <t>Hora de ley y 4 horas  por cumpleaños.</t>
  </si>
  <si>
    <t>Capacitación REDMI 15</t>
  </si>
  <si>
    <t xml:space="preserve">Tienda cerro por cierre de vias </t>
  </si>
  <si>
    <t xml:space="preserve">Horas de transporte </t>
  </si>
  <si>
    <t xml:space="preserve">Desplazamiento de población </t>
  </si>
  <si>
    <t xml:space="preserve">Salida  temprano por reunión </t>
  </si>
  <si>
    <t xml:space="preserve">Reunión al nuevo plan de incentivo </t>
  </si>
  <si>
    <t xml:space="preserve">Descanso dominical </t>
  </si>
  <si>
    <t xml:space="preserve">Reducción de las horas del gobierno </t>
  </si>
  <si>
    <t xml:space="preserve">Compensatorio entre semana </t>
  </si>
  <si>
    <t xml:space="preserve">HORA GOBIERNO </t>
  </si>
  <si>
    <t xml:space="preserve">HORA DE GOBIERNO </t>
  </si>
  <si>
    <t xml:space="preserve">Reunión para ampliación de comisiones </t>
  </si>
  <si>
    <t xml:space="preserve">Media hora de ley pendiente </t>
  </si>
  <si>
    <t xml:space="preserve">Horas de ley 2 horas  y hora de almuerzo </t>
  </si>
  <si>
    <t>Desplazamiento 3h
Almuerzo 1h</t>
  </si>
  <si>
    <t xml:space="preserve">Reducción horaria laboral </t>
  </si>
  <si>
    <t>Reunión nuevo plan de incentivos</t>
  </si>
  <si>
    <t xml:space="preserve">Tienda cerrada por reducción de horas laborales </t>
  </si>
  <si>
    <t>Reunión, nuevas comisiones</t>
  </si>
  <si>
    <t xml:space="preserve">Personal </t>
  </si>
  <si>
    <t xml:space="preserve">Domingo compensatorio,la tienda no abre </t>
  </si>
  <si>
    <t>1 hora de desplazamiento, 4 horas de reducción laboral.</t>
  </si>
  <si>
    <t>1 hora de almuerzo, 2 horas de desplazamiento.</t>
  </si>
  <si>
    <t xml:space="preserve">Salida temprano por Capacitación </t>
  </si>
  <si>
    <t xml:space="preserve">Reunión de nuevo esquema de comisión </t>
  </si>
  <si>
    <t xml:space="preserve">-RUTA CCSAN DIEGO </t>
  </si>
  <si>
    <t xml:space="preserve">Hora gobierno tienda cerrada </t>
  </si>
  <si>
    <t>Capacitación nuevas comisiónes Redmi 15c</t>
  </si>
  <si>
    <t>Capacitación nuevo incentivo 15 c</t>
  </si>
  <si>
    <t>Visita la flora y Ktronix chipichape</t>
  </si>
  <si>
    <t>Problemas de movilidad</t>
  </si>
  <si>
    <t>Cierre de PDV</t>
  </si>
  <si>
    <t xml:space="preserve">Media jornada por motivo de cumpleaños </t>
  </si>
  <si>
    <t xml:space="preserve">Dejo solicitud de permiso por temas de salud </t>
  </si>
  <si>
    <t xml:space="preserve">Hora legal de  gobierno </t>
  </si>
  <si>
    <t>Adny</t>
  </si>
  <si>
    <t xml:space="preserve">Horas  de reducción </t>
  </si>
  <si>
    <t>(Paid) Funeral Leave</t>
  </si>
  <si>
    <t xml:space="preserve">Permiso Fúnebre </t>
  </si>
  <si>
    <t>Hora Petro</t>
  </si>
  <si>
    <t xml:space="preserve">Reunión presencial con el city manager </t>
  </si>
  <si>
    <t xml:space="preserve">1 hora de Reducción de ley </t>
  </si>
  <si>
    <t xml:space="preserve">1hora de reducción de ley </t>
  </si>
  <si>
    <t xml:space="preserve">Media hora de reducción de gobierno </t>
  </si>
  <si>
    <t xml:space="preserve">Media hora de reducción del gobierno </t>
  </si>
  <si>
    <t xml:space="preserve">Entrenamiento </t>
  </si>
  <si>
    <t>CREACIÓN VIDEOS</t>
  </si>
  <si>
    <t xml:space="preserve">2 horas de reducción laboral gobierno </t>
  </si>
  <si>
    <t xml:space="preserve">Desplazamientos
Almuerzo </t>
  </si>
  <si>
    <t>ALMUERZO 
DESPLAZAMIENTOS 
BODEGA CAMBIO DE LDU</t>
  </si>
  <si>
    <t xml:space="preserve">Capacitación, desplazamiento </t>
  </si>
  <si>
    <t>Hora de ley 8:30-9:30</t>
  </si>
  <si>
    <t>Hora de ley #4</t>
  </si>
  <si>
    <t>Hora de ley #3</t>
  </si>
  <si>
    <t>Hora de ley #2</t>
  </si>
  <si>
    <t>Hora de ley #1</t>
  </si>
  <si>
    <t xml:space="preserve">Compensatorio asignado </t>
  </si>
  <si>
    <t>Incapacidad medica</t>
  </si>
  <si>
    <t>RUTA-VIDEO-EDICION</t>
  </si>
  <si>
    <t xml:space="preserve">Reunión de trafico </t>
  </si>
  <si>
    <t>Reunión mensual equipo IR</t>
  </si>
  <si>
    <t xml:space="preserve">Reunión mensual </t>
  </si>
  <si>
    <t xml:space="preserve">Exámenes médicos periódicos </t>
  </si>
  <si>
    <t xml:space="preserve">Hora de LEY  (petro </t>
  </si>
  <si>
    <t>Formación de Xiaomi redmi 15 y 15c</t>
  </si>
  <si>
    <t>Reunión de líderes equipo ir</t>
  </si>
  <si>
    <t>Capacitación REDMI 15 y redmi 15c exámenes médicos people</t>
  </si>
  <si>
    <t>Reunión de tráfico, socialización de target</t>
  </si>
  <si>
    <t>Examenes  rutinarios people and trade</t>
  </si>
  <si>
    <t>Salida 4 pm por capacitación desde 8 am menos  la hora de descuento del gobierno total 2 horas</t>
  </si>
  <si>
    <t>Capacitación desde casa</t>
  </si>
  <si>
    <t>Reunión Tráfico IR</t>
  </si>
  <si>
    <t>Reunion</t>
  </si>
  <si>
    <t>Reunión IR mensual</t>
  </si>
  <si>
    <t xml:space="preserve">Capacitación Redmi 15 - Redmi 15C, exámenes periódicos temporal People and Trade </t>
  </si>
  <si>
    <t xml:space="preserve">Reunión de Tráfico Nacional </t>
  </si>
  <si>
    <t xml:space="preserve">Reunión de trafico mensual </t>
  </si>
  <si>
    <t xml:space="preserve">Reunión plan comisional </t>
  </si>
  <si>
    <t>Formación de REDMI 15 y 15C</t>
  </si>
  <si>
    <t xml:space="preserve">Reunión refurbi y reunión con el equipo de trabajo </t>
  </si>
  <si>
    <t>Capacitación Refurbi - Reunión equipó de trabajo.</t>
  </si>
  <si>
    <t>Sensibilización con nuevo esquema comisional</t>
  </si>
  <si>
    <t>Exámenes periódicos people and trade</t>
  </si>
  <si>
    <t xml:space="preserve">Reducción laboral me dieron dos horas  en la entrada, y dos horas a la salida, las cargue así de corrido </t>
  </si>
  <si>
    <t xml:space="preserve">Horas de reducción laboral por ley </t>
  </si>
  <si>
    <t xml:space="preserve">Capacitación, trabajo en casa </t>
  </si>
  <si>
    <t xml:space="preserve">Capacitación RMS - legalización </t>
  </si>
  <si>
    <t>PARRA MANCERA KAREN ANGELICA</t>
  </si>
  <si>
    <t xml:space="preserve">11/7 por reducción </t>
  </si>
  <si>
    <t>Capacitación insentivos</t>
  </si>
  <si>
    <t>Capacitación alkosto 68</t>
  </si>
  <si>
    <t>_HORA DE LEY</t>
  </si>
  <si>
    <t>Calamidad familiar</t>
  </si>
  <si>
    <t xml:space="preserve">Horario de cav tienda cerrada </t>
  </si>
  <si>
    <t>Cierre por horario de punto de venta</t>
  </si>
  <si>
    <t xml:space="preserve">Descansó </t>
  </si>
  <si>
    <t xml:space="preserve">Hora de aventura </t>
  </si>
  <si>
    <t xml:space="preserve">Tienda cerrada por dominical </t>
  </si>
  <si>
    <t xml:space="preserve">Dos horas petro 1 hora almuerzo </t>
  </si>
  <si>
    <t>Una hora petro</t>
  </si>
  <si>
    <t xml:space="preserve">Call center cerrado </t>
  </si>
  <si>
    <t xml:space="preserve">Día compensatorio 
Cita médica de mi hijito 6 meses edad </t>
  </si>
  <si>
    <t xml:space="preserve">Reunión virtual </t>
  </si>
  <si>
    <t xml:space="preserve">Dia descanso </t>
  </si>
  <si>
    <t>Call center cerrado 
Horario sábado es de 9:00am a 1:00pm</t>
  </si>
  <si>
    <t xml:space="preserve">Cambio de horario.  </t>
  </si>
  <si>
    <t xml:space="preserve">Reducción laboral. </t>
  </si>
  <si>
    <t xml:space="preserve">Modificación horario laboral </t>
  </si>
  <si>
    <t xml:space="preserve">La tienda cierra a las 5 de la tarde </t>
  </si>
  <si>
    <t xml:space="preserve">Cierre tienda </t>
  </si>
  <si>
    <t>Cierre tienda</t>
  </si>
  <si>
    <t>Dia compensatorio de descanso</t>
  </si>
  <si>
    <t>Cierre del punto de venta 5:00pm</t>
  </si>
  <si>
    <t xml:space="preserve">Capacitación RMS </t>
  </si>
  <si>
    <t xml:space="preserve">Día domingo laborado </t>
  </si>
  <si>
    <t xml:space="preserve">cierre de tienda </t>
  </si>
  <si>
    <t xml:space="preserve">Día compensatorio domingo 7 de septiembre </t>
  </si>
  <si>
    <t xml:space="preserve">Apertura de tienda </t>
  </si>
  <si>
    <t xml:space="preserve">Horario de tienda de 11 am a 7pm </t>
  </si>
  <si>
    <t xml:space="preserve">Horario de Cav Gran Colombia </t>
  </si>
  <si>
    <t>Lanzamiento 15 series</t>
  </si>
  <si>
    <t xml:space="preserve">Se me daño el celular </t>
  </si>
  <si>
    <t xml:space="preserve">Call cerrado </t>
  </si>
  <si>
    <t>Socializacion incentivo septiembre con el equipo comercial región costa</t>
  </si>
  <si>
    <t>Cita medica</t>
  </si>
  <si>
    <t xml:space="preserve">Reducción de jornada laboral, se realiza ruta de acuerdo a instrucciones del jefe </t>
  </si>
  <si>
    <t xml:space="preserve">Reducción de </t>
  </si>
  <si>
    <t>Reunión Nuevo esquema comisional para PMT</t>
  </si>
  <si>
    <t xml:space="preserve">Exámenes laborales </t>
  </si>
  <si>
    <t xml:space="preserve">Horas laborales ajuste de Gobierno </t>
  </si>
  <si>
    <t xml:space="preserve">Domingo mensual </t>
  </si>
  <si>
    <t xml:space="preserve">Compensatorio domingo laborado </t>
  </si>
  <si>
    <t>Visita exito gran estación 🚉 ya que el app no funciono</t>
  </si>
  <si>
    <t xml:space="preserve">Capacitación RMS y exámenes médicos periódicos </t>
  </si>
  <si>
    <t>Día.compensatorio.</t>
  </si>
  <si>
    <t>Día administrativo (informes)</t>
  </si>
  <si>
    <t xml:space="preserve">Exámen Periódicos </t>
  </si>
  <si>
    <t>Comensado</t>
  </si>
  <si>
    <t>Se toman la hora de ley</t>
  </si>
  <si>
    <t>Reunión de Equipo regional para socializar nuevo plan de incentivos, reunión de líderes de marcas con el agente Team Comunicaciones, socialización de resultados agosto (Team Comunicaciones) y almuerzo</t>
  </si>
  <si>
    <t>Citación a exámenes médicos periódicos, reunión con CM para definicion de plan estratégico mensual, capacitación refuerzo RMS, recogida de bonos y reunión nacional nuevo plan de Incentivos PMTS</t>
  </si>
  <si>
    <t>Capacitación virtual.</t>
  </si>
  <si>
    <t>MIE2025090924343</t>
  </si>
  <si>
    <t>GACHA ANTONIO JORGE ENRIQUE</t>
  </si>
  <si>
    <t>CO28522@mi.com</t>
  </si>
  <si>
    <t>MIE2025080924342</t>
  </si>
  <si>
    <t>GOMEZ RODRIGUEZ VIVIANA LUCIA</t>
  </si>
  <si>
    <t>CO28521@mi.com</t>
  </si>
  <si>
    <t>MIE2025080924341</t>
  </si>
  <si>
    <t>BARRETO BURITICA SERGIO GABRIEL</t>
  </si>
  <si>
    <t>CO28473@mi.com</t>
  </si>
  <si>
    <t>MIE2025080924324</t>
  </si>
  <si>
    <t>JARAMILLO CARDONA VALENTINA</t>
  </si>
  <si>
    <t>CO28471@mi.com</t>
  </si>
  <si>
    <t>MIE2025080924323</t>
  </si>
  <si>
    <t>AYALA CUNCANCHUM EDISON</t>
  </si>
  <si>
    <t>CO28472@mi.com</t>
  </si>
  <si>
    <t>JOHN HENRY JIMENEZ VEGA #</t>
  </si>
  <si>
    <t xml:space="preserve">Ingreso doble marcación </t>
  </si>
  <si>
    <t xml:space="preserve">Hora de reducción horaria </t>
  </si>
  <si>
    <t>Hora de gobierno</t>
  </si>
  <si>
    <t xml:space="preserve">Se hace el ingreso pero el aplicativo lo muestra y lo reinicia y ahora no sale </t>
  </si>
  <si>
    <t>Cambio de compensatorio</t>
  </si>
  <si>
    <t>DESPLAZAMIENTO-ALMUERZO</t>
  </si>
  <si>
    <t>Compensatorio dominical laborado</t>
  </si>
  <si>
    <t>Dominical laborado</t>
  </si>
  <si>
    <t xml:space="preserve">Horario de la tienda </t>
  </si>
  <si>
    <t>Hora legal</t>
  </si>
  <si>
    <t xml:space="preserve">#4 hora ley </t>
  </si>
  <si>
    <t xml:space="preserve">#3 hora ley </t>
  </si>
  <si>
    <t>#2 hora ley</t>
  </si>
  <si>
    <t xml:space="preserve">#1 hora ley </t>
  </si>
  <si>
    <t xml:space="preserve">Reducción horario laboral </t>
  </si>
  <si>
    <t xml:space="preserve">Dia compesatorio </t>
  </si>
  <si>
    <t>Reducción hora laboral (sábado)</t>
  </si>
  <si>
    <t>Día compensatorio, (descanso)</t>
  </si>
  <si>
    <t>TIENDA CERRADA.</t>
  </si>
  <si>
    <t xml:space="preserve">Días de vacaciones </t>
  </si>
  <si>
    <t xml:space="preserve">Día compensatorio 
</t>
  </si>
  <si>
    <t xml:space="preserve">Desplazamiento y almuerzo </t>
  </si>
  <si>
    <t xml:space="preserve">EXÁMENES 
DESPLAZAMIENTOS 
ALMUERZO 
ADMINISTRATIVO </t>
  </si>
  <si>
    <t>Cav cerrado</t>
  </si>
  <si>
    <t>-ADMINISTRATIVO 
-RUTA 
-EXAMENES MEDICOS</t>
  </si>
  <si>
    <t xml:space="preserve">Día de compensación </t>
  </si>
  <si>
    <t>..</t>
  </si>
  <si>
    <t>...</t>
  </si>
  <si>
    <t xml:space="preserve">Reducción laboral 
Proyecto o Ruta
</t>
  </si>
  <si>
    <t xml:space="preserve">Exámenes Médicos 
Administrativo 
Desplazamiento 
Almuerzo </t>
  </si>
  <si>
    <t>Compensatario</t>
  </si>
  <si>
    <t>Desplazamiento
Almuerzo
Administrativo</t>
  </si>
  <si>
    <t>_HORAS DE LEY</t>
  </si>
  <si>
    <t>RMS, foco, planeación, legalización merchan</t>
  </si>
  <si>
    <t xml:space="preserve">Proyecto 
Reducción laboral 
Almuerzo </t>
  </si>
  <si>
    <t xml:space="preserve"> reducción laboral</t>
  </si>
  <si>
    <t>1 hora de almuerzo, 2 horas de desplazamiento, 3 horas administrativo.</t>
  </si>
  <si>
    <t>Proyecto</t>
  </si>
  <si>
    <t xml:space="preserve"> Día compensatorio </t>
  </si>
  <si>
    <t xml:space="preserve">Acompañamiento en sala conexiónes celulares Saravena </t>
  </si>
  <si>
    <t>Cierre</t>
  </si>
  <si>
    <t xml:space="preserve">Vacaciones Anuales </t>
  </si>
  <si>
    <t>Vacaciones Anuales</t>
  </si>
  <si>
    <t>Día comoens</t>
  </si>
  <si>
    <t>2 horas de ley 10-12</t>
  </si>
  <si>
    <t xml:space="preserve">Compensar </t>
  </si>
  <si>
    <t xml:space="preserve">CE MOVISTAR CHAPINERO IBAGUÉ </t>
  </si>
  <si>
    <t>Reducción e</t>
  </si>
  <si>
    <t xml:space="preserve">Horas de Reducción </t>
  </si>
  <si>
    <t>Hora del gobierno</t>
  </si>
  <si>
    <t xml:space="preserve">REDUCCIÓN DE HORAS LABORAL </t>
  </si>
  <si>
    <t xml:space="preserve">Labores Administrativos, cargué de mallas , ventas pendientes </t>
  </si>
  <si>
    <t xml:space="preserve">DOMINGO descanso </t>
  </si>
  <si>
    <t xml:space="preserve">Administrativo, reducción laboral </t>
  </si>
  <si>
    <t>JOHN HENRY JIMENEZ VEGA</t>
  </si>
  <si>
    <t>Compensatorio enferma</t>
  </si>
  <si>
    <t>Horario tienda</t>
  </si>
  <si>
    <t xml:space="preserve">Almuerzo y desplazamiento </t>
  </si>
  <si>
    <t xml:space="preserve">Horario laboral falla rms </t>
  </si>
  <si>
    <t>Horario laboral falla rms</t>
  </si>
  <si>
    <t>Compensatorio (descanso)</t>
  </si>
  <si>
    <t>Compensatorio domingo 14 de septiembre</t>
  </si>
  <si>
    <t xml:space="preserve">Horas de ley, reducción laboral </t>
  </si>
  <si>
    <t>Horas de ley, reducción laboral</t>
  </si>
  <si>
    <t xml:space="preserve">Solicitud de permiso de descanso </t>
  </si>
  <si>
    <t xml:space="preserve">1 hora de Ley </t>
  </si>
  <si>
    <t xml:space="preserve">2 Horas de Ley y 1 hora de Almuerzo </t>
  </si>
  <si>
    <t xml:space="preserve">Hora reducción. </t>
  </si>
  <si>
    <t>Ley</t>
  </si>
  <si>
    <t>Retraso informe al jefe</t>
  </si>
  <si>
    <t xml:space="preserve">Hora de reduccion
</t>
  </si>
  <si>
    <t xml:space="preserve">Día de Descanso </t>
  </si>
  <si>
    <t xml:space="preserve">Jornada reducción Laboral </t>
  </si>
  <si>
    <t>Día compensatorio por domingo trabajado.</t>
  </si>
  <si>
    <t xml:space="preserve">2 horas de reduccion </t>
  </si>
  <si>
    <t xml:space="preserve"> Hora estado </t>
  </si>
  <si>
    <t>reducción</t>
  </si>
  <si>
    <t>Horas de reducción</t>
  </si>
  <si>
    <t>Problemas con el transporte</t>
  </si>
  <si>
    <t xml:space="preserve">Hora reduccion </t>
  </si>
  <si>
    <t xml:space="preserve">Hora de recuccion </t>
  </si>
  <si>
    <t xml:space="preserve">Horas petro </t>
  </si>
  <si>
    <t xml:space="preserve">Control prenatal cita médica </t>
  </si>
  <si>
    <t xml:space="preserve">Hora </t>
  </si>
  <si>
    <t xml:space="preserve">1 HR REDUCCIÓN </t>
  </si>
  <si>
    <t xml:space="preserve">1 HORA REDUCCIÓN </t>
  </si>
  <si>
    <t xml:space="preserve">Compensatorio autorizado </t>
  </si>
  <si>
    <t xml:space="preserve">Dos horas Petro y una hora de almuerzo </t>
  </si>
  <si>
    <t xml:space="preserve">una hora Petro y una hora de almuerzo </t>
  </si>
  <si>
    <t>Administrativo.</t>
  </si>
  <si>
    <t xml:space="preserve">Tienda abre tarde por domingo </t>
  </si>
  <si>
    <t xml:space="preserve">HORA DE REDUCCIÓN LABORAL </t>
  </si>
  <si>
    <t xml:space="preserve">Diay de descanso </t>
  </si>
  <si>
    <t xml:space="preserve">2 horas de ley+ 1de almuerzo </t>
  </si>
  <si>
    <t>MIE2025090924345</t>
  </si>
  <si>
    <t>ORTIZ GALEANO ZURIMA</t>
  </si>
  <si>
    <t>CO28524@mi.com</t>
  </si>
  <si>
    <t xml:space="preserve">Inducción inicial </t>
  </si>
  <si>
    <t>Capacitación dia 2</t>
  </si>
  <si>
    <t>Inducción dia uno</t>
  </si>
  <si>
    <t>Inducción día 2</t>
  </si>
  <si>
    <t>Inducción día 1</t>
  </si>
  <si>
    <t xml:space="preserve">Horas de ley/almuerzo </t>
  </si>
  <si>
    <t xml:space="preserve">Capacitación de producto </t>
  </si>
  <si>
    <t xml:space="preserve">Inducción día 1 </t>
  </si>
  <si>
    <t xml:space="preserve">Hora Petro 
</t>
  </si>
  <si>
    <t>Hora de ley 8:30:-9:30</t>
  </si>
  <si>
    <t xml:space="preserve">Traslado - almuerzo </t>
  </si>
  <si>
    <t>....</t>
  </si>
  <si>
    <t xml:space="preserve">DESPLAZAMIENTOS 
ALMUERZO </t>
  </si>
  <si>
    <t xml:space="preserve">Compensación, dia de descanso </t>
  </si>
  <si>
    <t xml:space="preserve">Hora de gobierno, compensación </t>
  </si>
  <si>
    <t>Desplazamiento
Almuerzo 
Shopping de precios</t>
  </si>
  <si>
    <t>Traslados hacia el sur y almuerzo</t>
  </si>
  <si>
    <t xml:space="preserve">2 horas de ley y 1 Hora de almuerzo </t>
  </si>
  <si>
    <t>Día de descanso 07 septiembre 2025</t>
  </si>
  <si>
    <t>Entrada a las 10 menos las horas del gobierno</t>
  </si>
  <si>
    <t>CAPACITACIÓN CALLCENTER</t>
  </si>
  <si>
    <t>Horas ley</t>
  </si>
  <si>
    <t xml:space="preserve">2 HORAS SESIÓN 
1 HORA DESPLAZAMIENTO 
ADMINISTRATIVO </t>
  </si>
  <si>
    <t>Traslado entre puntos, almuerzo</t>
  </si>
  <si>
    <t>Hora de reducción laboral 4</t>
  </si>
  <si>
    <t xml:space="preserve">Reducción laborar </t>
  </si>
  <si>
    <t xml:space="preserve">Reducción Laborar </t>
  </si>
  <si>
    <t xml:space="preserve">Desplazamiento, bodega y almuerzo </t>
  </si>
  <si>
    <t>Ruegues de 14t</t>
  </si>
  <si>
    <t>Hora pendiente capacitación Redmi 15C</t>
  </si>
  <si>
    <t xml:space="preserve">2 Horas de ley y 1 hora de almuerzo </t>
  </si>
  <si>
    <t xml:space="preserve">Horario de tienda </t>
  </si>
  <si>
    <t>Horario de tienda</t>
  </si>
  <si>
    <t xml:space="preserve">Capacitación Xiaomi </t>
  </si>
  <si>
    <t xml:space="preserve">Capacitación de xiaomi </t>
  </si>
  <si>
    <t>Capacitación de producto día 2</t>
  </si>
  <si>
    <t xml:space="preserve">Compensatorio ( Domingo descanso  correspondiente a 1 domingo de no labor ) </t>
  </si>
  <si>
    <t>Capacitación con Kevin</t>
  </si>
  <si>
    <t xml:space="preserve">Descanso semana </t>
  </si>
  <si>
    <t>Reducción laboral 1 hora</t>
  </si>
  <si>
    <t xml:space="preserve">Desplazamiento y hora de almuerzo </t>
  </si>
  <si>
    <t xml:space="preserve">Día 2 de Capacitación de Rms </t>
  </si>
  <si>
    <t>Dia libre dia de descanso</t>
  </si>
  <si>
    <t xml:space="preserve">Trabajo administrativo ( pos mapping) </t>
  </si>
  <si>
    <t xml:space="preserve">Horas de reducción laboral/ traslado </t>
  </si>
  <si>
    <t>Capacitación Rms</t>
  </si>
  <si>
    <t xml:space="preserve">Administrativo pos mapping </t>
  </si>
  <si>
    <t xml:space="preserve">Exito felicidad </t>
  </si>
  <si>
    <t xml:space="preserve">Día administrativo elaboración de Pos Mapping </t>
  </si>
  <si>
    <t>Administrativo (Pos mapping)</t>
  </si>
  <si>
    <t>Trabajo Administrativo...(POS MAPPING)</t>
  </si>
  <si>
    <t xml:space="preserve">POS Mapping </t>
  </si>
  <si>
    <t xml:space="preserve">Reunión de padres </t>
  </si>
  <si>
    <t xml:space="preserve">Apertura de la tienda a las 11.30 por tema de inventario general de alkomprar </t>
  </si>
  <si>
    <t>Dia libre descanso</t>
  </si>
  <si>
    <t xml:space="preserve">Apoyo Tecnoferia Mercurio </t>
  </si>
  <si>
    <t>Di</t>
  </si>
  <si>
    <t xml:space="preserve">Tecnoferia </t>
  </si>
  <si>
    <t xml:space="preserve">Entrega merch </t>
  </si>
  <si>
    <t>Incapacitada</t>
  </si>
  <si>
    <t>1 hora de petro</t>
  </si>
  <si>
    <t xml:space="preserve">RUTA </t>
  </si>
  <si>
    <t xml:space="preserve">PERMISO PERSONAL </t>
  </si>
  <si>
    <t>Capacitación 2 con yuleisy</t>
  </si>
  <si>
    <t xml:space="preserve">Hora de.ley </t>
  </si>
  <si>
    <t>Desplazamiento 
Almuerzo 
Plaza claro recolección de ldu</t>
  </si>
  <si>
    <t>Hora de LEY ( hora petro )</t>
  </si>
  <si>
    <t xml:space="preserve">1 h de almuerzo + 1h de ley </t>
  </si>
  <si>
    <t xml:space="preserve">Trabajar </t>
  </si>
  <si>
    <t xml:space="preserve">Reducción hora de ley </t>
  </si>
  <si>
    <t xml:space="preserve">Reducción de la jornada laboral </t>
  </si>
  <si>
    <t xml:space="preserve">Compensación, hora de gobierno 
</t>
  </si>
  <si>
    <t xml:space="preserve">Trasporte </t>
  </si>
  <si>
    <t xml:space="preserve">Ventas </t>
  </si>
  <si>
    <t xml:space="preserve">Día compensación </t>
  </si>
  <si>
    <t xml:space="preserve">Compensatorio laboral </t>
  </si>
  <si>
    <t xml:space="preserve">Modificación de horario por descanso de mi compañero, horario de 10 a 7pm </t>
  </si>
  <si>
    <t xml:space="preserve">Trabajo administrativo post maping </t>
  </si>
  <si>
    <t>Administrativo pos mapping</t>
  </si>
  <si>
    <t>Horas reducción de laboral</t>
  </si>
  <si>
    <t>Permiso para asistir al colegio de mi hija</t>
  </si>
  <si>
    <t xml:space="preserve">Descanso pendiente </t>
  </si>
  <si>
    <t>Reorganización del pos mapping</t>
  </si>
  <si>
    <t xml:space="preserve">Horas reducción laboral </t>
  </si>
  <si>
    <t>MIE2025110924412</t>
  </si>
  <si>
    <t>MIE2025110924413</t>
  </si>
  <si>
    <t>MIE2025110924411</t>
  </si>
  <si>
    <t>MIE2025110924415</t>
  </si>
  <si>
    <t>CO28650@mi.com</t>
  </si>
  <si>
    <t>ROJAS VILLAMIL JHONATAN</t>
  </si>
  <si>
    <t>CO28643@mi.com</t>
  </si>
  <si>
    <t>GALLARDO BORGES YULIZA MARGARITA</t>
  </si>
  <si>
    <t>CO28644@mi.com</t>
  </si>
  <si>
    <t>CARDENAS RAMIREZ ANDREA MELISSA</t>
  </si>
  <si>
    <t>CO28645@mi.com</t>
  </si>
  <si>
    <t xml:space="preserve">Transportes </t>
  </si>
  <si>
    <t>Hora de LEY (HORA PETRO )</t>
  </si>
  <si>
    <t xml:space="preserve">Bodega Spring </t>
  </si>
  <si>
    <t xml:space="preserve">Desplazamientos
 Almuerzo 
Recogida de logos Xiaomi claro </t>
  </si>
  <si>
    <t xml:space="preserve">BODEGA 
ALMUERZO 
DESPLAZAMIENTOS </t>
  </si>
  <si>
    <t xml:space="preserve">HORA DEL GOBIERNO </t>
  </si>
  <si>
    <t>1 hora y media  de ley el día de hoy</t>
  </si>
  <si>
    <t xml:space="preserve">Terrapias </t>
  </si>
  <si>
    <t xml:space="preserve">DESPLAZAMIENTOS 
ALMUERZO 
MARKETING
TRAINING REPORT </t>
  </si>
  <si>
    <t>Capacitación l</t>
  </si>
  <si>
    <t xml:space="preserve">Horas de reducción laboral gobierno </t>
  </si>
  <si>
    <t>Compensatorio, el día martes fue mi capacitación #1</t>
  </si>
  <si>
    <t>MIE2025120924424</t>
  </si>
  <si>
    <t>MEDINA JIMENEZ LUIS EDUARDO</t>
  </si>
  <si>
    <t>CO28685@mi.com</t>
  </si>
  <si>
    <t>MIE2025120924423</t>
  </si>
  <si>
    <t>ZAPARDIEL PÉREZ YANTH ALEXANDER</t>
  </si>
  <si>
    <t>v-yanthzapardiel@xiaomi.com</t>
  </si>
  <si>
    <t>CALDERON FONSECA IVAN CAMILO #</t>
  </si>
  <si>
    <t>Xiaomi Store</t>
  </si>
  <si>
    <t>MIE2025120924422</t>
  </si>
  <si>
    <t>PÉREZ LEANDRO LILIANA ROCIO</t>
  </si>
  <si>
    <t>v-lilianaperez@xiaomi.com</t>
  </si>
  <si>
    <t>MIE2025120924421</t>
  </si>
  <si>
    <t>BLANDON GARAY ROGER ANDRES</t>
  </si>
  <si>
    <t>CO28688@mi.com</t>
  </si>
  <si>
    <t>MIE2025120924419</t>
  </si>
  <si>
    <t>ENRIQUEZ MENESES MARIA ALEJANDRA</t>
  </si>
  <si>
    <t>CO28690@mi.com</t>
  </si>
  <si>
    <t>MIE2025120924418</t>
  </si>
  <si>
    <t>ROJAS ROCHA GABRIEL</t>
  </si>
  <si>
    <t>CO28651@mi.com</t>
  </si>
  <si>
    <t>MIE2025120924417</t>
  </si>
  <si>
    <t>ARRIETA LUNA SEBASTIAN ANDRÈS</t>
  </si>
  <si>
    <t>CO28652@mi.com</t>
  </si>
  <si>
    <t>Administrativo/Horas de ley</t>
  </si>
  <si>
    <t xml:space="preserve">Tienda no abre </t>
  </si>
  <si>
    <t>Novedades con la app</t>
  </si>
  <si>
    <t>Hasta ahora me dieron RMS</t>
  </si>
  <si>
    <t>Cierre Punto de venta</t>
  </si>
  <si>
    <t xml:space="preserve">Cierre de punto 5:00pm </t>
  </si>
  <si>
    <t xml:space="preserve">1 hora de reducción </t>
  </si>
  <si>
    <t xml:space="preserve">Cambio compensatorio </t>
  </si>
  <si>
    <t>Día xompensatorio</t>
  </si>
  <si>
    <t xml:space="preserve">Compensación, día de descanso </t>
  </si>
  <si>
    <t xml:space="preserve">Compensación, hora de gobierno </t>
  </si>
  <si>
    <t>Entrada 10 Centro Comercial Florida</t>
  </si>
  <si>
    <t xml:space="preserve">
Xd</t>
  </si>
  <si>
    <t>Hora de ley (hora petro )</t>
  </si>
  <si>
    <t>Hora de LEY (PETRO)</t>
  </si>
  <si>
    <t>Reunión sobre cambio de contrato</t>
  </si>
  <si>
    <t xml:space="preserve">Las horas de reducción de gobierno </t>
  </si>
  <si>
    <t xml:space="preserve">-RUTA </t>
  </si>
  <si>
    <t xml:space="preserve">Día compensatorio especial </t>
  </si>
  <si>
    <t xml:space="preserve">Domingo compensatorio la tienda no abre ese día </t>
  </si>
  <si>
    <t xml:space="preserve">Dejo solicitud de cierre de rms por cierre de punto de venta </t>
  </si>
  <si>
    <t>Traslados y almuerzo</t>
  </si>
  <si>
    <t xml:space="preserve">Traslado y almuerzo </t>
  </si>
  <si>
    <t>Capacitación nuevos equipos Redmi 15 y Redmi 15c</t>
  </si>
  <si>
    <t xml:space="preserve">Reunión de información Xiaomi a nivel nacional </t>
  </si>
  <si>
    <t xml:space="preserve">Hola reducción laboral + hora de almuerzo </t>
  </si>
  <si>
    <t xml:space="preserve">Se Cierra RMS por Cierre de Tienda </t>
  </si>
  <si>
    <t xml:space="preserve">Tienda cerrada horas gobierno </t>
  </si>
  <si>
    <t>Reducción la laboral</t>
  </si>
  <si>
    <t xml:space="preserve">Traslado a la EPS para cita prioritaria </t>
  </si>
  <si>
    <t xml:space="preserve">Cita médica </t>
  </si>
  <si>
    <t xml:space="preserve">Apoyo Tecnoferia claro mercurio </t>
  </si>
  <si>
    <t xml:space="preserve">Novedad con la aplicación RMS no dejaba hacer ingreso </t>
  </si>
  <si>
    <t xml:space="preserve">Reducción hora del gobierno </t>
  </si>
  <si>
    <t xml:space="preserve">1 hora de Horario extendido </t>
  </si>
  <si>
    <t xml:space="preserve">Horas de traslados </t>
  </si>
  <si>
    <t xml:space="preserve">Hora y medio de reducción </t>
  </si>
  <si>
    <t>Reunión</t>
  </si>
  <si>
    <t xml:space="preserve">Desplazamientos 
Almuerzo 
Bodega </t>
  </si>
  <si>
    <t xml:space="preserve">Cita médica prenatal </t>
  </si>
  <si>
    <t xml:space="preserve">Lluvias, tienda cerrada </t>
  </si>
  <si>
    <t xml:space="preserve">Problemas técnicos del equipo no me prendía </t>
  </si>
  <si>
    <t>Hora de reducción de ley</t>
  </si>
  <si>
    <t>Permiso personal</t>
  </si>
  <si>
    <t>Capacitación.</t>
  </si>
  <si>
    <t xml:space="preserve">Error en la app </t>
  </si>
  <si>
    <t xml:space="preserve">Una hora y media de reducción de ley </t>
  </si>
  <si>
    <t xml:space="preserve">1 hora de almuerzo
2 horas de desplazamiento </t>
  </si>
  <si>
    <t xml:space="preserve">Horario extendido </t>
  </si>
  <si>
    <t xml:space="preserve">Novedad por fuertes lluvias </t>
  </si>
  <si>
    <t>DESPLAZAMIENTOS 
ALMUERZO
TECNOFERIA</t>
  </si>
  <si>
    <t>Problema con la aplicación.</t>
  </si>
  <si>
    <t xml:space="preserve">Novedad por lluvia </t>
  </si>
  <si>
    <t xml:space="preserve">Motivos de movilización </t>
  </si>
  <si>
    <t xml:space="preserve">Reunión people and trade </t>
  </si>
  <si>
    <t xml:space="preserve">Capacitación, inducción, conferencia reunion, conferencia laboral </t>
  </si>
  <si>
    <t xml:space="preserve">Reunión People and Trade </t>
  </si>
  <si>
    <t xml:space="preserve">Descanso Compensatorio </t>
  </si>
  <si>
    <t xml:space="preserve">Reunión cambio contrato </t>
  </si>
  <si>
    <t xml:space="preserve">Reunión nacional </t>
  </si>
  <si>
    <t xml:space="preserve">REUNIÓN NACIONAL VIRTUAL </t>
  </si>
  <si>
    <t xml:space="preserve">Reunión comercial </t>
  </si>
  <si>
    <t>Compesarorio</t>
  </si>
  <si>
    <t>CALDERON FONSECA IVAN CAMILO</t>
  </si>
  <si>
    <t xml:space="preserve">Hora legal del gobierno </t>
  </si>
  <si>
    <t>Tienda cerrda</t>
  </si>
  <si>
    <t xml:space="preserve">TECNOFERIA - RUTA - ALMUERZO - DESPLAZAMIENTO </t>
  </si>
  <si>
    <t>ADMINISTRATIVO -RUTA</t>
  </si>
  <si>
    <t>TECNOFERIA- RUTA-DESPLAZAMIENTO</t>
  </si>
  <si>
    <t xml:space="preserve">Administrativo - tecnoferia </t>
  </si>
  <si>
    <t>Día com</t>
  </si>
  <si>
    <t xml:space="preserve">Ra de reducción </t>
  </si>
  <si>
    <t>Call center cierra a la 1:00pm</t>
  </si>
  <si>
    <t xml:space="preserve">Día de compensatorio semanal </t>
  </si>
  <si>
    <t xml:space="preserve">DESPLAZAMIENTOS 
BODEGA 
ALMUERZO </t>
  </si>
  <si>
    <t xml:space="preserve">Horario especial de la tienda </t>
  </si>
  <si>
    <t xml:space="preserve">Permiso de actividad de universidad autorizada por  supervisor Aalejandro </t>
  </si>
  <si>
    <t>Entrada a claro</t>
  </si>
  <si>
    <t xml:space="preserve">Domingo no laborado </t>
  </si>
  <si>
    <t xml:space="preserve">Horario extendido ce Soacha </t>
  </si>
  <si>
    <t xml:space="preserve">As del gobierno </t>
  </si>
  <si>
    <t>Reunión comercial</t>
  </si>
  <si>
    <t xml:space="preserve">2 horas de ley / almuerzo </t>
  </si>
  <si>
    <t xml:space="preserve">Reducción de jornada laboral. Se realiza ruta de acuerdo a instrucciones del jefe </t>
  </si>
  <si>
    <t xml:space="preserve">Horas de reducción ordenadas por el gobierno </t>
  </si>
  <si>
    <t xml:space="preserve">Día de d scabso </t>
  </si>
  <si>
    <t xml:space="preserve">Horas ajuste de Gobierno </t>
  </si>
  <si>
    <t xml:space="preserve">Día de Compensatorio 
</t>
  </si>
  <si>
    <t xml:space="preserve">Horas de ley y almuerzo </t>
  </si>
  <si>
    <t>Reunión TL</t>
  </si>
  <si>
    <t>Reunión con People and Trade</t>
  </si>
  <si>
    <t xml:space="preserve">Reunión People and Trade, aclarar dudas </t>
  </si>
  <si>
    <t xml:space="preserve">Cita médica odontología </t>
  </si>
  <si>
    <t xml:space="preserve">Premiso personal </t>
  </si>
  <si>
    <t>SE toma la hora de ley</t>
  </si>
  <si>
    <t xml:space="preserve">Días de compensación </t>
  </si>
  <si>
    <t xml:space="preserve">Capacitación y movilización Bogotá - Chía </t>
  </si>
  <si>
    <t>MIE2025150924462</t>
  </si>
  <si>
    <t>SCHONBERGER MURCIA HERMANN DAVID</t>
  </si>
  <si>
    <t>CO28742@mi.com</t>
  </si>
  <si>
    <t>MIE2025150924461</t>
  </si>
  <si>
    <t>RODRIGUEZ GARRIDO BARNER</t>
  </si>
  <si>
    <t>CO28743@mi.com</t>
  </si>
  <si>
    <t>MIE2025150924439</t>
  </si>
  <si>
    <t>BELTRAN EDWIN</t>
  </si>
  <si>
    <t>CO28741@mi.com</t>
  </si>
  <si>
    <t>MIE2025150924438</t>
  </si>
  <si>
    <t>BERNATE HERNADEZ MIGUEL ANGEL</t>
  </si>
  <si>
    <t>CO28693@mi.com</t>
  </si>
  <si>
    <t>MIE2025150924437</t>
  </si>
  <si>
    <t>TRUJILLO URUEÑA YENITH LUCELLY</t>
  </si>
  <si>
    <t>CO28694@mi.com</t>
  </si>
  <si>
    <t>MIE2025150924436</t>
  </si>
  <si>
    <t>MILLÁN LORENZANO ÁLVARO FABIÁN</t>
  </si>
  <si>
    <t>CO28695@mi.com</t>
  </si>
  <si>
    <t>MIE2025150924435</t>
  </si>
  <si>
    <t>MORENO AVILA ARTURO</t>
  </si>
  <si>
    <t>CO28696@mi.com</t>
  </si>
  <si>
    <t>MIE2025150924433</t>
  </si>
  <si>
    <t>CUERVO SEPULVEDA JUAN DAVID</t>
  </si>
  <si>
    <t>CO28691@mi.com</t>
  </si>
  <si>
    <t xml:space="preserve">Capacitación inicial </t>
  </si>
  <si>
    <t>Configuración usuario nuevo de RMS</t>
  </si>
  <si>
    <t xml:space="preserve">Reducción de jornada </t>
  </si>
  <si>
    <t>Reducción de jornada</t>
  </si>
  <si>
    <t xml:space="preserve">CE PIEDRA PINTADA IBAGUE no abre el día domingo domingo </t>
  </si>
  <si>
    <t xml:space="preserve">Trabajo administrativo </t>
  </si>
  <si>
    <t>Horario de la tienda</t>
  </si>
  <si>
    <t xml:space="preserve">-ADMINISTRATIVO 
-REUNION PEOPLE </t>
  </si>
  <si>
    <t>Domingo de descanso líder dejo novedad</t>
  </si>
  <si>
    <t>Comoeny</t>
  </si>
  <si>
    <t xml:space="preserve">Reducción de jornada laboral </t>
  </si>
  <si>
    <t xml:space="preserve">Día compensatorio, domingo 14 septiembre </t>
  </si>
  <si>
    <t>Día compensatorio (descanso)</t>
  </si>
  <si>
    <t xml:space="preserve">Incapacidad por enfermedad </t>
  </si>
  <si>
    <t>Horas de gobierno.</t>
  </si>
  <si>
    <t>DESPLAZAMIENTOS 
ALMUERZO
ADMINISTRATIVO 
MEETING TRAINING</t>
  </si>
  <si>
    <t>1 hora de almuerzo, 2 horas de desplazamiento, 3 horas de administrativo.</t>
  </si>
  <si>
    <t>Hora de reducción semanal</t>
  </si>
  <si>
    <t xml:space="preserve">Dia de familia </t>
  </si>
  <si>
    <t>Co.oensatorio</t>
  </si>
  <si>
    <t>Cierre de tienda dominical</t>
  </si>
  <si>
    <t xml:space="preserve">Hora de r dicción </t>
  </si>
  <si>
    <t>reducción horas laborales</t>
  </si>
  <si>
    <t xml:space="preserve">reducción de horas laborales </t>
  </si>
  <si>
    <t xml:space="preserve">dominical </t>
  </si>
  <si>
    <t xml:space="preserve"> Tienda cerrada compensatorio </t>
  </si>
  <si>
    <t>Desplazamiento
Almuerzo
Shopping de precios</t>
  </si>
  <si>
    <t xml:space="preserve">8 am 1 pm reducción </t>
  </si>
  <si>
    <t>Reducción horaril</t>
  </si>
  <si>
    <t xml:space="preserve">Reducción laboral 
Proyecto 
Ruta </t>
  </si>
  <si>
    <t xml:space="preserve">Virtuales 
Administrativo 
Planeación 
Reunión 
</t>
  </si>
  <si>
    <t xml:space="preserve">Reducción de la hora del gobierno </t>
  </si>
  <si>
    <t xml:space="preserve">Domingo , descanso </t>
  </si>
  <si>
    <t>Día linre</t>
  </si>
  <si>
    <t xml:space="preserve">Compesarorio </t>
  </si>
  <si>
    <t xml:space="preserve">Reducción LABORAL </t>
  </si>
  <si>
    <t xml:space="preserve">Dominical compensado </t>
  </si>
  <si>
    <t xml:space="preserve">CE MOVISTAR CHAPINERO IBAGUÉ NO TIENE APERTURA DIA DOMINGO </t>
  </si>
  <si>
    <t>Día de la familia.</t>
  </si>
  <si>
    <t xml:space="preserve">Compensatorio de domingo 14 </t>
  </si>
  <si>
    <t xml:space="preserve">Cierre de punto </t>
  </si>
  <si>
    <t xml:space="preserve">Jornada laboral </t>
  </si>
  <si>
    <t>Tramite</t>
  </si>
  <si>
    <t xml:space="preserve">Hora por ley </t>
  </si>
  <si>
    <t>Capacitación de producto.</t>
  </si>
  <si>
    <t xml:space="preserve">Capacitación de producto. </t>
  </si>
  <si>
    <t>Jornada de reducción laboral.</t>
  </si>
  <si>
    <t xml:space="preserve">Inducción de producto </t>
  </si>
  <si>
    <t>Hora de reducion</t>
  </si>
  <si>
    <t>Compensatorio domingo 21 de septiembre</t>
  </si>
  <si>
    <t xml:space="preserve"> 1 hora de Ley </t>
  </si>
  <si>
    <t>2 horas de ley y 1 Hora de almuerzo</t>
  </si>
  <si>
    <t xml:space="preserve">Horas de gobierno </t>
  </si>
  <si>
    <t xml:space="preserve">Horas de reducción y día administrativo </t>
  </si>
  <si>
    <t>DÍA COMPESATORIO</t>
  </si>
  <si>
    <t xml:space="preserve">Descanso o compensatorio </t>
  </si>
  <si>
    <t xml:space="preserve">1hr reducción </t>
  </si>
  <si>
    <t>Tienda abre tarde</t>
  </si>
  <si>
    <t xml:space="preserve">COMPENSATORIO ASIGNADO </t>
  </si>
  <si>
    <t>Día de descanso por compensatorio del domingo 14 de septiembre laborado</t>
  </si>
  <si>
    <t xml:space="preserve">Compensatorio
</t>
  </si>
  <si>
    <t xml:space="preserve">Domingo compesatorio del mes </t>
  </si>
  <si>
    <t xml:space="preserve">Día del gobierno </t>
  </si>
  <si>
    <t xml:space="preserve">Ora de reducción laboral </t>
  </si>
  <si>
    <t>(Paid) Paternity Leave</t>
  </si>
  <si>
    <t>Hora de reducción la oral</t>
  </si>
  <si>
    <t xml:space="preserve">Dominicales </t>
  </si>
  <si>
    <t xml:space="preserve">Mallas , Work Plane, varios </t>
  </si>
  <si>
    <t xml:space="preserve">H Reducción Laboral </t>
  </si>
  <si>
    <t>Hora de ley 4</t>
  </si>
  <si>
    <t>Hora de ley 3</t>
  </si>
  <si>
    <t>Hora de ley 2</t>
  </si>
  <si>
    <t>Hora de ley 1</t>
  </si>
  <si>
    <t>Horas de reducción de ley</t>
  </si>
  <si>
    <t>Compensstorio</t>
  </si>
  <si>
    <t xml:space="preserve">2 horas de ley 
1 hora de almuerzo </t>
  </si>
  <si>
    <t xml:space="preserve">2 DIA DE RUTA CON GERENTE DE ECOSISTEMA DE DISTRIBUIDOR IMPRESISTEM </t>
  </si>
  <si>
    <t xml:space="preserve">RUTA CON GERENTE DE ECOSISTEMA DE DISTRIBUIDOR IMPRESISTEM </t>
  </si>
  <si>
    <t xml:space="preserve">DÍA ADMINISTRATIVO </t>
  </si>
  <si>
    <t>Compensatorio domingo 22</t>
  </si>
  <si>
    <t xml:space="preserve">Horario cav </t>
  </si>
  <si>
    <t xml:space="preserve">2 horas de ley+1 almuerzo </t>
  </si>
  <si>
    <t>MIE2025160924471</t>
  </si>
  <si>
    <t>ESPARTA DIAZ JUAN SEBASTIAN</t>
  </si>
  <si>
    <t>CO28754@mi.com</t>
  </si>
  <si>
    <t>MIE2025160924470</t>
  </si>
  <si>
    <t>LLANOS ORTEGON NIKOLL YAZAIRA</t>
  </si>
  <si>
    <t>CO28755@mi.com</t>
  </si>
  <si>
    <t>MIE2025160924469</t>
  </si>
  <si>
    <t>SUAREZ GERRERO BRAYAN STEVEN</t>
  </si>
  <si>
    <t>CO28756@mi.com</t>
  </si>
  <si>
    <t>MIE2025160924465</t>
  </si>
  <si>
    <t>RIVERA OCAMPO ADRIANA</t>
  </si>
  <si>
    <t>CO28748@mi.com</t>
  </si>
  <si>
    <t>Hora de reducción laboral por ley</t>
  </si>
  <si>
    <t xml:space="preserve">Hora de reducción laboral por ley </t>
  </si>
  <si>
    <t xml:space="preserve">Horas ley/almuerzo </t>
  </si>
  <si>
    <t xml:space="preserve">Capacitación inducción Rms </t>
  </si>
  <si>
    <t xml:space="preserve">Capacitación inducción producto </t>
  </si>
  <si>
    <t xml:space="preserve">Inducción - Capacitación </t>
  </si>
  <si>
    <t xml:space="preserve">Capacitación
</t>
  </si>
  <si>
    <t xml:space="preserve">BODEGA 
DESPLAZAMIENTOS 
ALMUERZO </t>
  </si>
  <si>
    <t xml:space="preserve">Traslado Ipiales pasto pasto Ipiales </t>
  </si>
  <si>
    <t>2 horas reducción jornada laboral.</t>
  </si>
  <si>
    <t>2 horas de Reducción jornada laboral.</t>
  </si>
  <si>
    <t>RMS, foco, planer</t>
  </si>
  <si>
    <t>DESPLAZAMIENTOS 
ALMUERZO
APOYO TECNOFERIA</t>
  </si>
  <si>
    <t xml:space="preserve">Almuerzo
Desplazamiento </t>
  </si>
  <si>
    <t xml:space="preserve">Movilización paro nacional </t>
  </si>
  <si>
    <t>Traslado de ciudad Ibagué a Saldaña para visitar tiendas de periferia.</t>
  </si>
  <si>
    <t xml:space="preserve">Almuerzo </t>
  </si>
  <si>
    <t>Capacitación de refuerzo, Note 14 series</t>
  </si>
  <si>
    <t>Traslados</t>
  </si>
  <si>
    <t xml:space="preserve">Cita medica </t>
  </si>
  <si>
    <t xml:space="preserve">Almuerzo, traslado entre puntos </t>
  </si>
  <si>
    <t xml:space="preserve">2 horas de ley y 1 hora de almuerzo </t>
  </si>
  <si>
    <t xml:space="preserve">Dia libre dia de descanso </t>
  </si>
  <si>
    <t xml:space="preserve">Motivo Me siento bastante agripada, me debían un compensatorio y por lo tanto pido permiso 
Para retirarme del punto </t>
  </si>
  <si>
    <t xml:space="preserve">Dia de compensación </t>
  </si>
  <si>
    <t>1 Hora de ley y almuerzo</t>
  </si>
  <si>
    <t xml:space="preserve">1 hora de reducción de ley </t>
  </si>
  <si>
    <t>Se presenta dificultades con el celular corporativo y no pude marcar</t>
  </si>
  <si>
    <t xml:space="preserve">Descansó  </t>
  </si>
  <si>
    <t>Hora de reducción laboral,el punto de venta trabaja de 9am a  6pm</t>
  </si>
  <si>
    <t xml:space="preserve">Horas de reducción laboral-traslado </t>
  </si>
  <si>
    <t xml:space="preserve">Visita oficinas movistar/ traslado </t>
  </si>
  <si>
    <t xml:space="preserve">Hora de gobierno de martes y miércoles </t>
  </si>
  <si>
    <t>Día Compensatorio (descanso)</t>
  </si>
  <si>
    <t>Reducción laboral 
Entrada 10:30
Salida 6:30pm</t>
  </si>
  <si>
    <t>Reducción horas de ley</t>
  </si>
  <si>
    <t>(Paid) Marital leave</t>
  </si>
  <si>
    <t xml:space="preserve"> Estado </t>
  </si>
  <si>
    <t>MIE2025170924482</t>
  </si>
  <si>
    <t>ACEVEDO CRUZ ANDRES FELIPE</t>
  </si>
  <si>
    <t>CO28773@mi.com</t>
  </si>
  <si>
    <t>ARISMENDI DIAZ EFRAIN ANDRES #</t>
  </si>
  <si>
    <t>MIE2025170924481</t>
  </si>
  <si>
    <t>CARVAJAL HERNANDEZ OSCAR ORLANDO</t>
  </si>
  <si>
    <t>CO28774@mi.com</t>
  </si>
  <si>
    <t>MIE2025170924480</t>
  </si>
  <si>
    <t>ARIZA LOPEZ JUAN SEBASTIAN</t>
  </si>
  <si>
    <t>CO28775@mi.com</t>
  </si>
  <si>
    <t>MIE2025170924479</t>
  </si>
  <si>
    <t>MORA LADINO NADYA XIOMARA</t>
  </si>
  <si>
    <t>CO28776@mi.com</t>
  </si>
  <si>
    <t>ACEVEDO CRUZ ANDRES FELIPE #</t>
  </si>
  <si>
    <t>Hora de reducción laboral ya que el punto tiene horario de 9am-6pm</t>
  </si>
  <si>
    <t>Capacitación e inducción</t>
  </si>
  <si>
    <t>Configuración RMS</t>
  </si>
  <si>
    <t xml:space="preserve">Traslados almuerzo </t>
  </si>
  <si>
    <t xml:space="preserve">Hora de reducción 
</t>
  </si>
  <si>
    <t xml:space="preserve">Una hora de reducción del gobierno </t>
  </si>
  <si>
    <t>Reducion</t>
  </si>
  <si>
    <t>Hora de reducción laboral.</t>
  </si>
  <si>
    <t xml:space="preserve">Día d descanso </t>
  </si>
  <si>
    <t>Capacitación agente conectividad / traslado Ibagué a Girardot.</t>
  </si>
  <si>
    <t xml:space="preserve">Horario de reducción </t>
  </si>
  <si>
    <t>Horario de reducción</t>
  </si>
  <si>
    <t xml:space="preserve">Sale para urgencias </t>
  </si>
  <si>
    <t>Capacitación serie Xiaomi 14T</t>
  </si>
  <si>
    <t>ARISMENDI DIAZ EFRAIN ANDRES</t>
  </si>
  <si>
    <t xml:space="preserve">Hora de reducción por ley </t>
  </si>
  <si>
    <t>Hora de reducción por ley</t>
  </si>
  <si>
    <t>Hora de reduccion por ley</t>
  </si>
  <si>
    <t>Recorte de horario del gobierno</t>
  </si>
  <si>
    <t>Permiso familiar</t>
  </si>
  <si>
    <t xml:space="preserve">Hora almuerzo </t>
  </si>
  <si>
    <t>Viaje a la Ciudad de Popayán, Activación y Ruta</t>
  </si>
  <si>
    <t>TRAINING REPORT
DESPLAZAMIENTOS 
ALMUERZO</t>
  </si>
  <si>
    <t>Completo</t>
  </si>
  <si>
    <t>Superior</t>
  </si>
  <si>
    <t>MIE2025190924525</t>
  </si>
  <si>
    <t>FARFAN MORENO DERLY YARITHZA</t>
  </si>
  <si>
    <t>CO28829@mi.com</t>
  </si>
  <si>
    <t>MIE2025180924524</t>
  </si>
  <si>
    <t>BRAVO RUANO NICK ROGER</t>
  </si>
  <si>
    <t>CO28828@mi.com</t>
  </si>
  <si>
    <t>MIE2025180924520</t>
  </si>
  <si>
    <t>GARCIA ROMERO CRISTIAN CAMILO</t>
  </si>
  <si>
    <t>CO28821@mi.com</t>
  </si>
  <si>
    <t>MIE2025180924519</t>
  </si>
  <si>
    <t>TORRES PEREZ ANA VICTORIA</t>
  </si>
  <si>
    <t>CO28822@mi.com</t>
  </si>
  <si>
    <t>MIE2025180924518</t>
  </si>
  <si>
    <t>DIAZ MOLINA TATIANA MILENA</t>
  </si>
  <si>
    <t>CO28823@mi.com</t>
  </si>
  <si>
    <t>MIE2025180924517</t>
  </si>
  <si>
    <t>RODRIGUEZ GARCIA GEAN PIERE</t>
  </si>
  <si>
    <t>CO28824@mi.com</t>
  </si>
  <si>
    <t>MIE2025180924516</t>
  </si>
  <si>
    <t>LONDOÑO VALENCIA ESTEFANIA</t>
  </si>
  <si>
    <t>CO28825@mi.com</t>
  </si>
  <si>
    <t>MIE2025180924515</t>
  </si>
  <si>
    <t>ARIAS ESTRADA PAULA ALEXANDRA</t>
  </si>
  <si>
    <t>CO28826@mi.com</t>
  </si>
  <si>
    <t>MIE2025180924514</t>
  </si>
  <si>
    <t>TAMAYO ORDOÑEZ YULI ANDREA</t>
  </si>
  <si>
    <t>CO28827@mi.com</t>
  </si>
  <si>
    <t>LONDOÑO VALENCIA ESTEFANIA #</t>
  </si>
  <si>
    <t xml:space="preserve">Recogida de equipos de exhibición </t>
  </si>
  <si>
    <t xml:space="preserve">Recogida de celulares de exhibición </t>
  </si>
  <si>
    <t xml:space="preserve">Nuevo ingreso </t>
  </si>
  <si>
    <t xml:space="preserve">Compra de mecato </t>
  </si>
  <si>
    <t xml:space="preserve">Hora de reducción por ley
</t>
  </si>
  <si>
    <t>Hora de ley (hora Petro )</t>
  </si>
  <si>
    <t>No sé labora</t>
  </si>
  <si>
    <t xml:space="preserve">Hora de reducción y la tienda cierra a las 7 </t>
  </si>
  <si>
    <t>Cambio de 1 hora de reducción laboral del sábado</t>
  </si>
  <si>
    <t xml:space="preserve">Diligencia Call Center  </t>
  </si>
  <si>
    <t xml:space="preserve">Curso materno </t>
  </si>
  <si>
    <t xml:space="preserve">Reducción de horas y problemas al ingresar en RMS </t>
  </si>
  <si>
    <t>Día de permiso para estudiar</t>
  </si>
  <si>
    <t xml:space="preserve">Dominical laborado </t>
  </si>
  <si>
    <t xml:space="preserve">Fallo dispositivo corporativo </t>
  </si>
  <si>
    <t>1 hora de reducción jornada laboral.</t>
  </si>
  <si>
    <t>Capacitación e inducción.</t>
  </si>
  <si>
    <t xml:space="preserve">Reducción de hora </t>
  </si>
  <si>
    <t>Reducción de hora</t>
  </si>
  <si>
    <t xml:space="preserve"> la oficina Cav Claro San Andrés se encuentra sin apertura ya que de días anteriores se a tenido problemas con el alcantarillado y se a revosado en baños, cafetería las aguas negras, </t>
  </si>
  <si>
    <t xml:space="preserve">Ruta con Ejecutiva Comunicaribe en la ciudad de Popayán </t>
  </si>
  <si>
    <t xml:space="preserve">Traslado - Almuerzo </t>
  </si>
  <si>
    <t>MIE2025190924542</t>
  </si>
  <si>
    <t>GABRIEL FELIPE GARCIA DELGADO</t>
  </si>
  <si>
    <t>v-ggarciad@xiaomi.com</t>
  </si>
  <si>
    <t>MIE2025190924532</t>
  </si>
  <si>
    <t>AVELLA MORENO DILAN EXNEIDER</t>
  </si>
  <si>
    <t>CO28830@mi.com</t>
  </si>
  <si>
    <t>MIE2025190924531</t>
  </si>
  <si>
    <t>GARCIA MAYORGA LINA FERNANDA</t>
  </si>
  <si>
    <t>CO28831@mi.com</t>
  </si>
  <si>
    <t>MIE2025190924530</t>
  </si>
  <si>
    <t>VILLALBA FONSECA MONICA LIZETH</t>
  </si>
  <si>
    <t>CO28832@mi.com</t>
  </si>
  <si>
    <t>MIE2025190924529</t>
  </si>
  <si>
    <t>FRANCO CALDERÓN HEIDY CAMILA</t>
  </si>
  <si>
    <t>CO28833@mi.com</t>
  </si>
  <si>
    <t>MIE2025190924528</t>
  </si>
  <si>
    <t>IBAÑEZ DIAZ DIEGO ANDRES</t>
  </si>
  <si>
    <t>CO28834@mi.com</t>
  </si>
  <si>
    <t>MIE2025190924527</t>
  </si>
  <si>
    <t>MARTINEZ LUGO ANGELA PATRICIA</t>
  </si>
  <si>
    <t>CO28835@mi.com</t>
  </si>
  <si>
    <t xml:space="preserve">Administrativo 
Work Plane 
Legalización </t>
  </si>
  <si>
    <t xml:space="preserve">Labores administrativas </t>
  </si>
  <si>
    <t>Horario especial de la tienda</t>
  </si>
  <si>
    <t>Cierre de tienda domingo</t>
  </si>
  <si>
    <t xml:space="preserve">Cierra de tienda </t>
  </si>
  <si>
    <t>Reducción laboral 
Entrada 10:30 am
Salida 6:30 pm</t>
  </si>
  <si>
    <t>Configuración de RMS</t>
  </si>
  <si>
    <t>Domingo no laborado</t>
  </si>
  <si>
    <t xml:space="preserve">Inducción Xiaomi </t>
  </si>
  <si>
    <t xml:space="preserve">HORA DE REDUCCIÓN </t>
  </si>
  <si>
    <t xml:space="preserve">Dia compensatorio
</t>
  </si>
  <si>
    <t>Licencia por luto</t>
  </si>
  <si>
    <t xml:space="preserve">Cierre de Tienda </t>
  </si>
  <si>
    <t xml:space="preserve">Transporte </t>
  </si>
  <si>
    <t>Reducción laboral
Apoyo evento marketing</t>
  </si>
  <si>
    <t xml:space="preserve">Desplazamiento
Almuerzo </t>
  </si>
  <si>
    <t xml:space="preserve">4 horas de reducción laboral </t>
  </si>
  <si>
    <t xml:space="preserve">Hora de reducción laboral+ hora de almuerzo </t>
  </si>
  <si>
    <t xml:space="preserve">Ruta sábado </t>
  </si>
  <si>
    <t>Entrada 10 c c florida</t>
  </si>
  <si>
    <t xml:space="preserve">Ajuste de malla </t>
  </si>
  <si>
    <t>Evento Xs</t>
  </si>
  <si>
    <t>Traslado Buesaco - Pasto</t>
  </si>
  <si>
    <t xml:space="preserve">Traslado Pasto - Buesaco
</t>
  </si>
  <si>
    <t xml:space="preserve">Abastecimiento bodega 
Desplazamientos
Almuerzo 
</t>
  </si>
  <si>
    <t>DESPLAZAMIENTOS 
ALMUERZO 
BODEGA</t>
  </si>
  <si>
    <t>DESPLAZAMIENTOS 
ALMUERZO
XIAOMI FANS</t>
  </si>
  <si>
    <t xml:space="preserve">Almuerzo 
Desplazamiento 
Evento Xiaomi fans </t>
  </si>
  <si>
    <t xml:space="preserve">Una hora de reducción de gobierno </t>
  </si>
  <si>
    <t xml:space="preserve">Hora reducción de ley </t>
  </si>
  <si>
    <t>Hora de ley (hora petro)</t>
  </si>
  <si>
    <t>1 hora de ley a la hora de mi ingreso</t>
  </si>
  <si>
    <t xml:space="preserve">ADMINISTRATIVO - EVENTO XIAOMI FANS </t>
  </si>
  <si>
    <t xml:space="preserve">1 hora de almuerzo
2 de desplazamiento </t>
  </si>
  <si>
    <t>Tráfico vial Bogotá -Soacha</t>
  </si>
  <si>
    <t xml:space="preserve">1 hora de ley + 1 hora de almuerzo </t>
  </si>
  <si>
    <t xml:space="preserve">Hora de compensación, y tuve una calamidad con mi transporte </t>
  </si>
  <si>
    <t>Traslado</t>
  </si>
  <si>
    <t xml:space="preserve">Cierre del punto de venta 4:40 pm </t>
  </si>
  <si>
    <t xml:space="preserve">Cubrimiento sala </t>
  </si>
  <si>
    <t xml:space="preserve">Son equipo por daño en pantalla </t>
  </si>
  <si>
    <t xml:space="preserve">Hora de redacción </t>
  </si>
  <si>
    <t>Hora de reducción del Gobierno</t>
  </si>
  <si>
    <t xml:space="preserve">Cambio de historia por horario extendido autorizado por el supervisor Andrés </t>
  </si>
  <si>
    <t xml:space="preserve">Apertura almacén abren 10 am domingo laborado </t>
  </si>
  <si>
    <t>Conpensatorio</t>
  </si>
  <si>
    <t>Hora de entrada aclaro y tenía descargado el celu</t>
  </si>
  <si>
    <t xml:space="preserve">Feria de WOM </t>
  </si>
  <si>
    <t xml:space="preserve">1 hora extra feria de WOM MERCURIO </t>
  </si>
  <si>
    <t>Horas de reduccion.</t>
  </si>
  <si>
    <t>Call center cerrado 
Sábado de 9:00 am a 1:00pm</t>
  </si>
  <si>
    <t>Permiso parental</t>
  </si>
  <si>
    <t>Se me cerró la aplicación por error durante estaba realizando las actividades  me disculpo</t>
  </si>
  <si>
    <t>Reducción de las horas de gobierno</t>
  </si>
  <si>
    <t>Reducción de la hora de gobierno.</t>
  </si>
  <si>
    <t>Administrativo día sin carro</t>
  </si>
  <si>
    <t xml:space="preserve">Falla en el equipo </t>
  </si>
  <si>
    <t xml:space="preserve">Administración </t>
  </si>
  <si>
    <t>Reunión con la supervisora (Actividad Amor&amp;Amistad)</t>
  </si>
  <si>
    <t xml:space="preserve">Se toman las 2 horas de ley </t>
  </si>
  <si>
    <t>día de compensacion</t>
  </si>
  <si>
    <t>MIE2025220924549</t>
  </si>
  <si>
    <t>MONTIEL ARTEAGA ANDRES FELIPE</t>
  </si>
  <si>
    <t>CO28858@mi.com</t>
  </si>
  <si>
    <t>MIE2025220924548</t>
  </si>
  <si>
    <t>SANCHEZ DE LEON SERGIO ANDRES</t>
  </si>
  <si>
    <t>CO28859@mi.com</t>
  </si>
  <si>
    <t>MIE2025220924547</t>
  </si>
  <si>
    <t>IGLESIA AGUAS YERNY DE JUSUS</t>
  </si>
  <si>
    <t>CO28860@mi.com</t>
  </si>
  <si>
    <t>MONTIEL ARTEAGA ANDRES FELIPE #</t>
  </si>
  <si>
    <t>VICENTES SIERRA LUZ ANGELA</t>
  </si>
  <si>
    <t>-VIRTUAL CLARO NOROCCIDENTE 
-VIRTUAL EXITO RIONEGRO 
-VIAJE TTT</t>
  </si>
  <si>
    <t>Reducción hora de ley</t>
  </si>
  <si>
    <t>Problemas con la aplicacion</t>
  </si>
  <si>
    <t>ALMUERZO 
DESPLAZAMIENTOS</t>
  </si>
  <si>
    <t xml:space="preserve">Hora libre </t>
  </si>
  <si>
    <t>Incapacidad Medica</t>
  </si>
  <si>
    <t xml:space="preserve">11/7 Hora de reducción </t>
  </si>
  <si>
    <t xml:space="preserve">Solicitud de descanso </t>
  </si>
  <si>
    <t xml:space="preserve">ALMUERZO
DESPLAZAMIENTOS 
Q+ CALL CENTER </t>
  </si>
  <si>
    <t xml:space="preserve">Día compensatorio descanso día de mañana </t>
  </si>
  <si>
    <t>Inducción inicial asesora de Tito tuluán por 2 horas, rns,Traslados aeropuerto, almuerzo</t>
  </si>
  <si>
    <t xml:space="preserve">Desplazamiento
Almuerzo
Shopping de precios </t>
  </si>
  <si>
    <t xml:space="preserve">1 hora de reducción. </t>
  </si>
  <si>
    <t xml:space="preserve">Llegada tarde por trancón </t>
  </si>
  <si>
    <t>Día compensatorio descanso</t>
  </si>
  <si>
    <t>Compen</t>
  </si>
  <si>
    <t>Compensatorio de domingo 21</t>
  </si>
  <si>
    <t>Capacitación refuerzo 15C y Hyperos</t>
  </si>
  <si>
    <t xml:space="preserve">Desplazamiento a pdv fuerte lluvia </t>
  </si>
  <si>
    <t xml:space="preserve">1 h Reducción Laboral </t>
  </si>
  <si>
    <t xml:space="preserve">Jornada administrativa </t>
  </si>
  <si>
    <t xml:space="preserve">Reducción Laboral 
Proyecto o Ruta </t>
  </si>
  <si>
    <t>Ttt</t>
  </si>
  <si>
    <t xml:space="preserve">TTT </t>
  </si>
  <si>
    <t>TTT</t>
  </si>
  <si>
    <t xml:space="preserve">Virtuales. Viajes TTT
Desplazamiento </t>
  </si>
  <si>
    <t xml:space="preserve">Administrativo, horas de reducción </t>
  </si>
  <si>
    <t xml:space="preserve">Día administrativo y horas de reducción laboral </t>
  </si>
  <si>
    <t>,</t>
  </si>
  <si>
    <t>Descanso ( compensatorio)</t>
  </si>
  <si>
    <t xml:space="preserve">Tienda abre tarde por Domingo </t>
  </si>
  <si>
    <t xml:space="preserve">3 hora de ley </t>
  </si>
  <si>
    <t>MIE20210111411345922</t>
  </si>
  <si>
    <t>MIE20210207203145922</t>
  </si>
  <si>
    <t>MIE20210207217445922</t>
  </si>
  <si>
    <t>MIE20210207260345922</t>
  </si>
  <si>
    <t>MIE20210207296145922</t>
  </si>
  <si>
    <t>MIE20212912482045922</t>
  </si>
  <si>
    <t>MIE20220809844745922</t>
  </si>
  <si>
    <t>MIE20220906708345922</t>
  </si>
  <si>
    <t>MIE20220908802345922</t>
  </si>
  <si>
    <t>MIE20221410898745922</t>
  </si>
  <si>
    <t>MIE20221410899045922</t>
  </si>
  <si>
    <t>MIE20221410900245922</t>
  </si>
  <si>
    <t>MIE20221410900345922</t>
  </si>
  <si>
    <t>MIE20221410903545922</t>
  </si>
  <si>
    <t>MIE20221410903945922</t>
  </si>
  <si>
    <t>MIE20221701519145922</t>
  </si>
  <si>
    <t>MIE20221811945645922</t>
  </si>
  <si>
    <t>MIE20222001541645922</t>
  </si>
  <si>
    <t>MIE20222001542545922</t>
  </si>
  <si>
    <t>MIE20222411952445922</t>
  </si>
  <si>
    <t>MIE20222511954245922</t>
  </si>
  <si>
    <t>MIE202301081210245922</t>
  </si>
  <si>
    <t>MIE202302101274945922</t>
  </si>
  <si>
    <t>MIE202303101277645922</t>
  </si>
  <si>
    <t>MIE202304051122445922</t>
  </si>
  <si>
    <t>MIE202304091244945922</t>
  </si>
  <si>
    <t>MIE202305041091245922</t>
  </si>
  <si>
    <t>MIE202306021023545922</t>
  </si>
  <si>
    <t>MIE202307021025945922</t>
  </si>
  <si>
    <t>MIE202307071184345922</t>
  </si>
  <si>
    <t>MIE202308081217345922</t>
  </si>
  <si>
    <t>MIE202308081217545922</t>
  </si>
  <si>
    <t>MIE202309051124845922</t>
  </si>
  <si>
    <t>MIE20231101994945922</t>
  </si>
  <si>
    <t>MIE20231101996345922</t>
  </si>
  <si>
    <t>MIE202312071187145922</t>
  </si>
  <si>
    <t>MIE202313021030845922</t>
  </si>
  <si>
    <t>MIE202314061161445922</t>
  </si>
  <si>
    <t>MIE202314081224845922</t>
  </si>
  <si>
    <t>MIE202315091259045922</t>
  </si>
  <si>
    <t>MIE202315111340345922</t>
  </si>
  <si>
    <t>MIE202316021034145922</t>
  </si>
  <si>
    <t>MIE202317011002245922</t>
  </si>
  <si>
    <t>MIE202317101295745922</t>
  </si>
  <si>
    <t>MIE202321111348845922</t>
  </si>
  <si>
    <t>MIE202321111349345922</t>
  </si>
  <si>
    <t>MIE202322021038645922</t>
  </si>
  <si>
    <t>MIE202322021038945922</t>
  </si>
  <si>
    <t>MIE202323011010545922</t>
  </si>
  <si>
    <t>MIE202323011010745922</t>
  </si>
  <si>
    <t>MIE202323011010945922</t>
  </si>
  <si>
    <t>MIE202323011011045922</t>
  </si>
  <si>
    <t>MIE202323011011345922</t>
  </si>
  <si>
    <t>MIE202323081235945922</t>
  </si>
  <si>
    <t>MIE202324051139345922</t>
  </si>
  <si>
    <t>MIE202324101305345922</t>
  </si>
  <si>
    <t>MIE202326061171845922</t>
  </si>
  <si>
    <t>MIE202326091270545922</t>
  </si>
  <si>
    <t>MIE202328061172545922</t>
  </si>
  <si>
    <t>MIE202328111357345922</t>
  </si>
  <si>
    <t>MIE202331031086845922</t>
  </si>
  <si>
    <t>MIE202401031454745922</t>
  </si>
  <si>
    <t>MIE202403101772845922</t>
  </si>
  <si>
    <t>MIE202404061595345922</t>
  </si>
  <si>
    <t>MIE202404101773345922</t>
  </si>
  <si>
    <t>MIE202405031458345922</t>
  </si>
  <si>
    <t>MIE202405081701545922</t>
  </si>
  <si>
    <t>MIE202407101775145922</t>
  </si>
  <si>
    <t>MIE202408031462645922</t>
  </si>
  <si>
    <t>MIE202409021431945922</t>
  </si>
  <si>
    <t>MIE202409071643245922</t>
  </si>
  <si>
    <t>MIE202409071644045922</t>
  </si>
  <si>
    <t>MIE202411061605445922</t>
  </si>
  <si>
    <t>MIE202411071645945922</t>
  </si>
  <si>
    <t>MIE202411091758545922</t>
  </si>
  <si>
    <t>MIE202412091759045922</t>
  </si>
  <si>
    <t>MIE202413061608845922</t>
  </si>
  <si>
    <t>MIE202414051572945922</t>
  </si>
  <si>
    <t>MIE202414081713245922</t>
  </si>
  <si>
    <t>MIE202415051574145922</t>
  </si>
  <si>
    <t>MIE202416021443545922</t>
  </si>
  <si>
    <t>MIE202416081716545922</t>
  </si>
  <si>
    <t>MIE202418031471445922</t>
  </si>
  <si>
    <t>MIE202418041512245922</t>
  </si>
  <si>
    <t>MIE202418041513045922</t>
  </si>
  <si>
    <t>MIE202419041519245922</t>
  </si>
  <si>
    <t>MIE202419091763745922</t>
  </si>
  <si>
    <t>MIE202420041519345922</t>
  </si>
  <si>
    <t>MIE202420081719945922</t>
  </si>
  <si>
    <t>MIE202423041522445922</t>
  </si>
  <si>
    <t>MIE202424061617945922</t>
  </si>
  <si>
    <t>MIE202426041526645922</t>
  </si>
  <si>
    <t>MIE202428021453545922</t>
  </si>
  <si>
    <t>MIE202428061625445922</t>
  </si>
  <si>
    <t>MIE202428061625545922</t>
  </si>
  <si>
    <t>MIE202415081716345922</t>
  </si>
  <si>
    <t>MIE202313101292245922</t>
  </si>
  <si>
    <t>MIE202311031058145922</t>
  </si>
  <si>
    <t>MIE202301031049545922</t>
  </si>
  <si>
    <t>MIE202416071653445922</t>
  </si>
  <si>
    <t>MIE202427051586545922</t>
  </si>
  <si>
    <t>MIE202423041522845922</t>
  </si>
  <si>
    <t>MIE202426021449845922</t>
  </si>
  <si>
    <t>MIE202424061618245922</t>
  </si>
  <si>
    <t>MIE20230201986945922</t>
  </si>
  <si>
    <t>MIE202406091751845922</t>
  </si>
  <si>
    <t>MIE202409041493245922</t>
  </si>
  <si>
    <t>MIE202419041513745922</t>
  </si>
  <si>
    <t>MIE202308081217945922</t>
  </si>
  <si>
    <t>MIE202417061613145922</t>
  </si>
  <si>
    <t>MIE202305071182545922</t>
  </si>
  <si>
    <t>MIE20221506722745922</t>
  </si>
  <si>
    <t>MIE202416041508545922</t>
  </si>
  <si>
    <t>MIE202325051140945922</t>
  </si>
  <si>
    <t>MIE20230201986645922</t>
  </si>
  <si>
    <t>MIE20221410905245922</t>
  </si>
  <si>
    <t>MIE20221503603245922</t>
  </si>
  <si>
    <t>MIE202324071203445922</t>
  </si>
  <si>
    <t>MIE202430041535945922</t>
  </si>
  <si>
    <t>MIE202419021446045922</t>
  </si>
  <si>
    <t>MIE202420081721145922</t>
  </si>
  <si>
    <t>MIE20221410904145922</t>
  </si>
  <si>
    <t>MIE202422031477545922</t>
  </si>
  <si>
    <t>MIE20210207203345922</t>
  </si>
  <si>
    <t>MIE202429101797345922</t>
  </si>
  <si>
    <t>MIE202409111816645922</t>
  </si>
  <si>
    <t>MIE202409111816545922</t>
  </si>
  <si>
    <t>MIE202418111824845922</t>
  </si>
  <si>
    <t>MIE202422111834745922</t>
  </si>
  <si>
    <t>MIE202415111823545922</t>
  </si>
  <si>
    <t>MIE202421111833045922</t>
  </si>
  <si>
    <t>MIE202426111841745922</t>
  </si>
  <si>
    <t>MIE202425111839745922</t>
  </si>
  <si>
    <t>MIE202426111841545922</t>
  </si>
  <si>
    <t>MIE202406121860145922</t>
  </si>
  <si>
    <t>MIE202404121856945922</t>
  </si>
  <si>
    <t>MIE202412121990345922</t>
  </si>
  <si>
    <t>MIE202406121860445922</t>
  </si>
  <si>
    <t>MIE202411121988345922</t>
  </si>
  <si>
    <t>MIE202408111816345922</t>
  </si>
  <si>
    <t>MIE202406121859745922</t>
  </si>
  <si>
    <t>MIE202429111848245922</t>
  </si>
  <si>
    <t>MIE202430122012745922</t>
  </si>
  <si>
    <t>MIE202321111349545922</t>
  </si>
  <si>
    <t>MIE202520012041545922</t>
  </si>
  <si>
    <t>MIE202514012026845922</t>
  </si>
  <si>
    <t>MIE202524012058245922</t>
  </si>
  <si>
    <t>MIE202531012070845922</t>
  </si>
  <si>
    <t>MIE202530012066645922</t>
  </si>
  <si>
    <t>MIE202530012066545922</t>
  </si>
  <si>
    <t>MIE202520012050545922</t>
  </si>
  <si>
    <t>MIE202520022100345922</t>
  </si>
  <si>
    <t>MIE202519022099745922</t>
  </si>
  <si>
    <t>MIE202525022107845922</t>
  </si>
  <si>
    <t>MIE202506022074945922</t>
  </si>
  <si>
    <t>MIE202511022085145922</t>
  </si>
  <si>
    <t>MIE202507022078745922</t>
  </si>
  <si>
    <t>MIE202504032116745922</t>
  </si>
  <si>
    <t>MIE202510022079245922</t>
  </si>
  <si>
    <t>MIE202525022108245922</t>
  </si>
  <si>
    <t>MIE202528012063945922</t>
  </si>
  <si>
    <t>MIE202520022100245922</t>
  </si>
  <si>
    <t>MIE202503032115645922</t>
  </si>
  <si>
    <t>MIE202507032144745922</t>
  </si>
  <si>
    <t>MIE202508032147045922</t>
  </si>
  <si>
    <t>MIE202520032178545922</t>
  </si>
  <si>
    <t>MIE202527032186145922</t>
  </si>
  <si>
    <t>MIE202501042189745922</t>
  </si>
  <si>
    <t>MIE202527032186045922</t>
  </si>
  <si>
    <t>MIE202502042205345922</t>
  </si>
  <si>
    <t>MIE202502042205145922</t>
  </si>
  <si>
    <t>MIE202526032185345922</t>
  </si>
  <si>
    <t>MIE202503042210145922</t>
  </si>
  <si>
    <t>MIE202507022078545922</t>
  </si>
  <si>
    <t>MIE202402121851845922</t>
  </si>
  <si>
    <t>MIE202503042214345922</t>
  </si>
  <si>
    <t>MIE202426061624545922</t>
  </si>
  <si>
    <t>MIE202419111827045922</t>
  </si>
  <si>
    <t>MIE202511042225245922</t>
  </si>
  <si>
    <t>MIE202514042228845922</t>
  </si>
  <si>
    <t>MIE202507042216545922</t>
  </si>
  <si>
    <t>MIE202524042268545922</t>
  </si>
  <si>
    <t>MIE202525042273145922</t>
  </si>
  <si>
    <t>MIE202523042265745922</t>
  </si>
  <si>
    <t>MIE202530042290945922</t>
  </si>
  <si>
    <t>MIE202530042290845922</t>
  </si>
  <si>
    <t>MIE202506052295245922</t>
  </si>
  <si>
    <t>MIE202506052295745922</t>
  </si>
  <si>
    <t>MIE202506052295545922</t>
  </si>
  <si>
    <t>MIE202512052300245922</t>
  </si>
  <si>
    <t>MIE202509052299445922</t>
  </si>
  <si>
    <t>MIE202530042282345922</t>
  </si>
  <si>
    <t>MIE202515052306845922</t>
  </si>
  <si>
    <t>MIE202516052307345922</t>
  </si>
  <si>
    <t>MIE202515052306645922</t>
  </si>
  <si>
    <t>MIE202514052304645922</t>
  </si>
  <si>
    <t>MIE202520052313145922</t>
  </si>
  <si>
    <t>MIE202508052298645922</t>
  </si>
  <si>
    <t>MIE202515052307045922</t>
  </si>
  <si>
    <t>MIE202530052323845922</t>
  </si>
  <si>
    <t>MIE202508052298945922</t>
  </si>
  <si>
    <t>MIE202503062327445922</t>
  </si>
  <si>
    <t>MIE202511062335745922</t>
  </si>
  <si>
    <t>MIE202509062332645922</t>
  </si>
  <si>
    <t>MIE202504062329245922</t>
  </si>
  <si>
    <t>MIE202512062336945922</t>
  </si>
  <si>
    <t>MIE202517062340145922</t>
  </si>
  <si>
    <t>MIE202509062333445922</t>
  </si>
  <si>
    <t>MIE202509062333345922</t>
  </si>
  <si>
    <t>MIE202516062338045922</t>
  </si>
  <si>
    <t>MIE202517062339945922</t>
  </si>
  <si>
    <t>MIE202518062341645922</t>
  </si>
  <si>
    <t>MIE202425071687845922</t>
  </si>
  <si>
    <t>MIE202517062340345922</t>
  </si>
  <si>
    <t>MIE202520062344245922</t>
  </si>
  <si>
    <t>MIE202526062350345922</t>
  </si>
  <si>
    <t>MIE202526062350445922</t>
  </si>
  <si>
    <t>MIE202502072353445922</t>
  </si>
  <si>
    <t>MIE202507072361545922</t>
  </si>
  <si>
    <t>MIE202510042222345922</t>
  </si>
  <si>
    <t>MIE202508072362045922</t>
  </si>
  <si>
    <t>MIE202505052293745922</t>
  </si>
  <si>
    <t>MIE202516072371245922</t>
  </si>
  <si>
    <t>MIE202514072366645922</t>
  </si>
  <si>
    <t>MIE202516072371645922</t>
  </si>
  <si>
    <t>MIE202516072371145922</t>
  </si>
  <si>
    <t>MIE202521072376845922</t>
  </si>
  <si>
    <t>MIE202511072364545922</t>
  </si>
  <si>
    <t>MIE202525072383045922</t>
  </si>
  <si>
    <t>MIE202529072385945922</t>
  </si>
  <si>
    <t>MIE202528072385445922</t>
  </si>
  <si>
    <t>MIE202517072373745922</t>
  </si>
  <si>
    <t>MIE202530072387545922</t>
  </si>
  <si>
    <t>MIE202530072387445922</t>
  </si>
  <si>
    <t>MIE202505082391745922</t>
  </si>
  <si>
    <t>MIE202504082388845922</t>
  </si>
  <si>
    <t>MIE202506082393245922</t>
  </si>
  <si>
    <t>MIE202505082391345922</t>
  </si>
  <si>
    <t>MIE202506082396645922</t>
  </si>
  <si>
    <t>MIE202504082390245922</t>
  </si>
  <si>
    <t>MIE202508082397745922</t>
  </si>
  <si>
    <t>MIE202504082390645922</t>
  </si>
  <si>
    <t>MIE202504082388045922</t>
  </si>
  <si>
    <t>MIE202513082405145922</t>
  </si>
  <si>
    <t>MIE202513082407045922</t>
  </si>
  <si>
    <t>MIE202511082400645922</t>
  </si>
  <si>
    <t>MIE202513082404945922</t>
  </si>
  <si>
    <t>MIE202514082408245922</t>
  </si>
  <si>
    <t>MIE202513082407145922</t>
  </si>
  <si>
    <t>MIE202514082408045922</t>
  </si>
  <si>
    <t>MIE202514082408545922</t>
  </si>
  <si>
    <t>MIE202513082407445922</t>
  </si>
  <si>
    <t>MIE202522082416245922</t>
  </si>
  <si>
    <t>MIE202513082405045922</t>
  </si>
  <si>
    <t>MIE202522082416345922</t>
  </si>
  <si>
    <t>MIE202525082417945922</t>
  </si>
  <si>
    <t>MIE202525082417745922</t>
  </si>
  <si>
    <t>MIE202523082417245922</t>
  </si>
  <si>
    <t>MIE202523082417345922</t>
  </si>
  <si>
    <t>MIE202528082423645922</t>
  </si>
  <si>
    <t>MIE202526082419745922</t>
  </si>
  <si>
    <t>MIE202528082423145922</t>
  </si>
  <si>
    <t>MIE202528082423545922</t>
  </si>
  <si>
    <t>MIE202526082419545922</t>
  </si>
  <si>
    <t>MIE202529082424045922</t>
  </si>
  <si>
    <t>MIE202528082423445922</t>
  </si>
  <si>
    <t>MIE202504092429745922</t>
  </si>
  <si>
    <t>MIE202504092429845922</t>
  </si>
  <si>
    <t>MIE202505092430145922</t>
  </si>
  <si>
    <t>MIE202504092429945922</t>
  </si>
  <si>
    <t>MIE202505092430045922</t>
  </si>
  <si>
    <t>MIE202501092426145922</t>
  </si>
  <si>
    <t>MIE202515092443345922</t>
  </si>
  <si>
    <t>MIE202515092443545922</t>
  </si>
  <si>
    <t>MIE202512092442345922</t>
  </si>
  <si>
    <t>MIE202518092451545922</t>
  </si>
  <si>
    <t>MIE202516092446545922</t>
  </si>
  <si>
    <t>MIE202518092452445922</t>
  </si>
  <si>
    <t>MIE202519092454245922</t>
  </si>
  <si>
    <t>MIE202518092451645922</t>
  </si>
  <si>
    <t>MIE202511092441345922</t>
  </si>
  <si>
    <t>Día de desca</t>
  </si>
  <si>
    <t>Hora reducción laboral</t>
  </si>
  <si>
    <t xml:space="preserve">Proceso Eva </t>
  </si>
  <si>
    <t>Compensatorio domingo 28 de septiembre</t>
  </si>
  <si>
    <t xml:space="preserve">Dominical Rest. </t>
  </si>
  <si>
    <t>Reducción de horas laborales.</t>
  </si>
  <si>
    <t>Reducción de horas.</t>
  </si>
  <si>
    <t>Calamidad doméstica 6 de la tarde</t>
  </si>
  <si>
    <t xml:space="preserve">Incapacidad por extracción de cordales </t>
  </si>
  <si>
    <t xml:space="preserve">Trabajo en Casa/ día administrativo </t>
  </si>
  <si>
    <t>Jornada De Reducción laboral</t>
  </si>
  <si>
    <t xml:space="preserve">Jornada De Reducción Laboral </t>
  </si>
  <si>
    <t xml:space="preserve">Solicitud de permiso </t>
  </si>
  <si>
    <t xml:space="preserve">Capacitación jurado de votación. </t>
  </si>
  <si>
    <t xml:space="preserve">Día de descanso por laborar el 21 de septiembre </t>
  </si>
  <si>
    <t>Tienda Cierra.</t>
  </si>
  <si>
    <t xml:space="preserve">Reducción laboral de horas por ley </t>
  </si>
  <si>
    <t xml:space="preserve">Hora de redacción laboral </t>
  </si>
  <si>
    <t xml:space="preserve">2 horas de ley 
1 hora </t>
  </si>
  <si>
    <t>COMPENSATORIO ASIGNADO MARTES 30</t>
  </si>
  <si>
    <t xml:space="preserve">Hola de reducción </t>
  </si>
  <si>
    <t>MPS ma+ch18 sopo</t>
  </si>
  <si>
    <t xml:space="preserve">Administrativo 
horas de reducción </t>
  </si>
  <si>
    <t>Reducción 3</t>
  </si>
  <si>
    <t>MPS- SOPO- MA+CH18</t>
  </si>
  <si>
    <t xml:space="preserve">Día administrativo y elaboración de informes </t>
  </si>
  <si>
    <t>-TTT</t>
  </si>
  <si>
    <t xml:space="preserve">2 reducción+1 almuerzo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</si>
</sst>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7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theme="1" tint="0.34998626667073579"/>
      <name val="Calibri"/>
      <family val="2"/>
    </font>
    <font>
      <sz val="11"/>
      <color theme="1"/>
      <name val="Calibri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theme="4"/>
      </patternFill>
    </fill>
    <fill>
      <patternFill patternType="solid">
        <fgColor theme="9"/>
        <bgColor theme="4"/>
      </patternFill>
    </fill>
    <fill>
      <patternFill patternType="solid">
        <fgColor rgb="FF3D332B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7">
    <xf numFmtId="0" fontId="0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  <xf numFmtId="9" fontId="13" fillId="0" borderId="0" applyFont="0" applyFill="0" applyBorder="0" applyAlignment="0" applyProtection="0"/>
  </cellStyleXfs>
  <cellXfs count="48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/>
    <xf numFmtId="0" fontId="6" fillId="4" borderId="2" xfId="0" applyFont="1" applyFill="1" applyBorder="1"/>
    <xf numFmtId="0" fontId="8" fillId="0" borderId="0" xfId="0" applyFont="1"/>
    <xf numFmtId="14" fontId="6" fillId="5" borderId="2" xfId="0" applyNumberFormat="1" applyFont="1" applyFill="1" applyBorder="1"/>
    <xf numFmtId="2" fontId="7" fillId="5" borderId="2" xfId="0" applyNumberFormat="1" applyFont="1" applyFill="1" applyBorder="1"/>
    <xf numFmtId="165" fontId="0" fillId="0" borderId="0" xfId="0" applyNumberFormat="1"/>
    <xf numFmtId="164" fontId="0" fillId="0" borderId="0" xfId="0" applyNumberFormat="1" applyAlignment="1">
      <alignment horizontal="center"/>
    </xf>
    <xf numFmtId="0" fontId="9" fillId="0" borderId="0" xfId="0" applyFont="1"/>
    <xf numFmtId="0" fontId="0" fillId="0" borderId="1" xfId="0" applyBorder="1" applyProtection="1">
      <protection locked="0"/>
    </xf>
    <xf numFmtId="0" fontId="0" fillId="0" borderId="0" xfId="0" applyProtection="1">
      <protection locked="0"/>
    </xf>
    <xf numFmtId="0" fontId="8" fillId="0" borderId="1" xfId="0" applyFont="1" applyBorder="1" applyProtection="1">
      <protection locked="0"/>
    </xf>
    <xf numFmtId="1" fontId="0" fillId="0" borderId="0" xfId="0" applyNumberFormat="1" applyAlignment="1">
      <alignment horizontal="center"/>
    </xf>
    <xf numFmtId="0" fontId="6" fillId="0" borderId="3" xfId="0" applyFont="1" applyBorder="1"/>
    <xf numFmtId="2" fontId="6" fillId="5" borderId="2" xfId="0" applyNumberFormat="1" applyFont="1" applyFill="1" applyBorder="1"/>
    <xf numFmtId="14" fontId="0" fillId="6" borderId="0" xfId="0" applyNumberFormat="1" applyFill="1"/>
    <xf numFmtId="0" fontId="0" fillId="6" borderId="0" xfId="0" applyFill="1"/>
    <xf numFmtId="165" fontId="0" fillId="0" borderId="0" xfId="0" applyNumberFormat="1" applyAlignment="1">
      <alignment horizontal="center"/>
    </xf>
    <xf numFmtId="20" fontId="6" fillId="4" borderId="2" xfId="0" applyNumberFormat="1" applyFont="1" applyFill="1" applyBorder="1"/>
    <xf numFmtId="20" fontId="0" fillId="0" borderId="0" xfId="0" applyNumberFormat="1"/>
    <xf numFmtId="20" fontId="0" fillId="0" borderId="0" xfId="0" applyNumberFormat="1" applyAlignment="1">
      <alignment horizontal="center"/>
    </xf>
    <xf numFmtId="0" fontId="12" fillId="0" borderId="0" xfId="0" applyFont="1"/>
    <xf numFmtId="49" fontId="9" fillId="0" borderId="0" xfId="0" applyNumberFormat="1" applyFont="1"/>
    <xf numFmtId="164" fontId="0" fillId="0" borderId="0" xfId="6" applyNumberFormat="1" applyFont="1"/>
    <xf numFmtId="0" fontId="14" fillId="0" borderId="0" xfId="0" applyFont="1" applyAlignment="1">
      <alignment horizontal="center"/>
    </xf>
    <xf numFmtId="0" fontId="10" fillId="0" borderId="0" xfId="0" applyFont="1"/>
    <xf numFmtId="0" fontId="11" fillId="0" borderId="0" xfId="0" applyFont="1"/>
    <xf numFmtId="0" fontId="15" fillId="0" borderId="4" xfId="0" applyFont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0" fillId="0" borderId="0" xfId="0" applyNumberFormat="1" applyFill="1" applyAlignment="1">
      <alignment horizontal="center"/>
    </xf>
    <xf numFmtId="22" fontId="9" fillId="0" borderId="2" xfId="0" applyNumberFormat="1" applyFont="1" applyFill="1" applyBorder="1" applyAlignment="1">
      <alignment horizontal="center"/>
    </xf>
    <xf numFmtId="22" fontId="9" fillId="0" borderId="3" xfId="0" applyNumberFormat="1" applyFont="1" applyFill="1" applyBorder="1" applyAlignment="1">
      <alignment horizontal="center"/>
    </xf>
    <xf numFmtId="22" fontId="9" fillId="0" borderId="5" xfId="0" applyNumberFormat="1" applyFont="1" applyFill="1" applyBorder="1" applyAlignment="1">
      <alignment horizontal="center"/>
    </xf>
    <xf numFmtId="0" fontId="0" fillId="0" borderId="0" xfId="0" applyFill="1"/>
    <xf numFmtId="0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NumberFormat="1" applyAlignment="1">
      <alignment horizontal="center"/>
    </xf>
    <xf numFmtId="0" fontId="0" fillId="3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</cellXfs>
  <cellStyles count="7">
    <cellStyle name="Normal" xfId="0" builtinId="0"/>
    <cellStyle name="Normal 2" xfId="1" xr:uid="{780E2FA9-F86B-4802-B4D8-4E0128B028D9}"/>
    <cellStyle name="Normal 3" xfId="2" xr:uid="{42A46652-F33C-424B-86B2-19FC34E36E65}"/>
    <cellStyle name="Normal 4" xfId="3" xr:uid="{D09591C2-D0DA-411F-9EDB-55BBFF1F2A3D}"/>
    <cellStyle name="Normal 5" xfId="4" xr:uid="{6674D9C4-1CA9-4438-A5BD-19C972B484F9}"/>
    <cellStyle name="Normal 6" xfId="5" xr:uid="{1B558DC6-DE67-459C-A04B-13F3054B9DBD}"/>
    <cellStyle name="Porcentaje" xfId="6" builtinId="5"/>
  </cellStyles>
  <dxfs count="53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numFmt numFmtId="19" formatCode="d/mm/yyyy"/>
    </dxf>
    <dxf>
      <numFmt numFmtId="19" formatCode="d/mm/yyyy"/>
    </dxf>
    <dxf>
      <fill>
        <patternFill patternType="none">
          <fgColor indexed="64"/>
          <bgColor indexed="65"/>
        </patternFill>
      </fill>
    </dxf>
    <dxf>
      <font>
        <color theme="1"/>
        <family val="2"/>
      </font>
      <numFmt numFmtId="27" formatCode="d/mm/yyyy\ h:m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theme="1"/>
        <family val="2"/>
      </font>
      <numFmt numFmtId="27" formatCode="d/mm/yyyy\ h:m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0.0"/>
    </dxf>
    <dxf>
      <numFmt numFmtId="25" formatCode="h:mm"/>
    </dxf>
    <dxf>
      <numFmt numFmtId="165" formatCode="0.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/mm/yyyy"/>
    </dxf>
    <dxf>
      <numFmt numFmtId="19" formatCode="d/mm/yyyy"/>
    </dxf>
    <dxf>
      <numFmt numFmtId="27" formatCode="d/mm/yyyy\ h:m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bottom"/>
    </dxf>
    <dxf>
      <alignment horizontal="center"/>
    </dxf>
    <dxf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horizont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A4F00"/>
      <color rgb="FF3D332B"/>
      <color rgb="FFE0CCBA"/>
      <color rgb="FFC6CCBA"/>
      <color rgb="FF443D38"/>
      <color rgb="FFFF9338"/>
      <color rgb="FFE03A00"/>
      <color rgb="FFFF6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microsoft.com/office/2007/relationships/slicerCache" Target="slicerCaches/slicerCache8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3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Tiempo!A1"/><Relationship Id="rId2" Type="http://schemas.openxmlformats.org/officeDocument/2006/relationships/hyperlink" Target="#'Sin Registro (out)'!A1"/><Relationship Id="rId1" Type="http://schemas.openxmlformats.org/officeDocument/2006/relationships/hyperlink" Target="#'Sin Registro (In - Out)'!A1"/><Relationship Id="rId5" Type="http://schemas.openxmlformats.org/officeDocument/2006/relationships/hyperlink" Target="#Justificar!B9"/><Relationship Id="rId4" Type="http://schemas.openxmlformats.org/officeDocument/2006/relationships/hyperlink" Target="#LeaveSummary!B9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3</xdr:row>
      <xdr:rowOff>142875</xdr:rowOff>
    </xdr:from>
    <xdr:to>
      <xdr:col>4</xdr:col>
      <xdr:colOff>657224</xdr:colOff>
      <xdr:row>9</xdr:row>
      <xdr:rowOff>28575</xdr:rowOff>
    </xdr:to>
    <xdr:sp macro="" textlink="">
      <xdr:nvSpPr>
        <xdr:cNvPr id="2" name="Rectángulo: esquinas redondeada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FBF44-DA26-424E-F175-36022BEBE530}"/>
            </a:ext>
          </a:extLst>
        </xdr:cNvPr>
        <xdr:cNvSpPr/>
      </xdr:nvSpPr>
      <xdr:spPr>
        <a:xfrm>
          <a:off x="1485899" y="71437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Sin Registro </a:t>
          </a:r>
        </a:p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(In -</a:t>
          </a:r>
          <a:r>
            <a:rPr lang="es-CO" sz="2000" baseline="0">
              <a:latin typeface="Arial" panose="020B0604020202020204" pitchFamily="34" charset="0"/>
              <a:cs typeface="Arial" panose="020B0604020202020204" pitchFamily="34" charset="0"/>
            </a:rPr>
            <a:t> Out)</a:t>
          </a:r>
          <a:endParaRPr lang="es-CO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466724</xdr:colOff>
      <xdr:row>3</xdr:row>
      <xdr:rowOff>133350</xdr:rowOff>
    </xdr:from>
    <xdr:to>
      <xdr:col>9</xdr:col>
      <xdr:colOff>647699</xdr:colOff>
      <xdr:row>9</xdr:row>
      <xdr:rowOff>19050</xdr:rowOff>
    </xdr:to>
    <xdr:sp macro="" textlink="">
      <xdr:nvSpPr>
        <xdr:cNvPr id="3" name="Rectángulo: esquinas redondeada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60FCD7-FAEC-1A75-07DF-470A424319BE}"/>
            </a:ext>
          </a:extLst>
        </xdr:cNvPr>
        <xdr:cNvSpPr/>
      </xdr:nvSpPr>
      <xdr:spPr>
        <a:xfrm>
          <a:off x="5038724" y="704850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Sin Registro </a:t>
          </a:r>
          <a:endParaRPr lang="es-CO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CO" sz="200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</a:t>
          </a:r>
          <a:r>
            <a:rPr lang="es-CO" sz="2000" baseline="0">
              <a:solidFill>
                <a:schemeClr val="lt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Out)</a:t>
          </a:r>
          <a:endParaRPr lang="es-CO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352424</xdr:colOff>
      <xdr:row>3</xdr:row>
      <xdr:rowOff>142875</xdr:rowOff>
    </xdr:from>
    <xdr:to>
      <xdr:col>14</xdr:col>
      <xdr:colOff>533399</xdr:colOff>
      <xdr:row>9</xdr:row>
      <xdr:rowOff>28575</xdr:rowOff>
    </xdr:to>
    <xdr:sp macro="" textlink="">
      <xdr:nvSpPr>
        <xdr:cNvPr id="4" name="Rectángulo: esquinas redondeada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31E72DD-3588-6A01-7C80-3FEFC76F7018}"/>
            </a:ext>
          </a:extLst>
        </xdr:cNvPr>
        <xdr:cNvSpPr/>
      </xdr:nvSpPr>
      <xdr:spPr>
        <a:xfrm>
          <a:off x="8486774" y="71437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Tiempo Registrado</a:t>
          </a:r>
        </a:p>
      </xdr:txBody>
    </xdr:sp>
    <xdr:clientData/>
  </xdr:twoCellAnchor>
  <xdr:twoCellAnchor>
    <xdr:from>
      <xdr:col>4</xdr:col>
      <xdr:colOff>209549</xdr:colOff>
      <xdr:row>12</xdr:row>
      <xdr:rowOff>85725</xdr:rowOff>
    </xdr:from>
    <xdr:to>
      <xdr:col>7</xdr:col>
      <xdr:colOff>390524</xdr:colOff>
      <xdr:row>17</xdr:row>
      <xdr:rowOff>161925</xdr:rowOff>
    </xdr:to>
    <xdr:sp macro="" textlink="">
      <xdr:nvSpPr>
        <xdr:cNvPr id="7" name="Rectángulo: esquinas redondeada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EAD5BA4-8A7D-E7E3-29C4-854F4970F89B}"/>
            </a:ext>
          </a:extLst>
        </xdr:cNvPr>
        <xdr:cNvSpPr/>
      </xdr:nvSpPr>
      <xdr:spPr>
        <a:xfrm>
          <a:off x="3257549" y="2371725"/>
          <a:ext cx="2219325" cy="1028700"/>
        </a:xfrm>
        <a:prstGeom prst="roundRect">
          <a:avLst/>
        </a:prstGeom>
        <a:solidFill>
          <a:srgbClr val="FF69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latin typeface="Arial" panose="020B0604020202020204" pitchFamily="34" charset="0"/>
              <a:cs typeface="Arial" panose="020B0604020202020204" pitchFamily="34" charset="0"/>
            </a:rPr>
            <a:t>Solicitudes Aprobadas</a:t>
          </a:r>
        </a:p>
      </xdr:txBody>
    </xdr:sp>
    <xdr:clientData/>
  </xdr:twoCellAnchor>
  <xdr:twoCellAnchor>
    <xdr:from>
      <xdr:col>9</xdr:col>
      <xdr:colOff>47624</xdr:colOff>
      <xdr:row>12</xdr:row>
      <xdr:rowOff>85725</xdr:rowOff>
    </xdr:from>
    <xdr:to>
      <xdr:col>12</xdr:col>
      <xdr:colOff>228599</xdr:colOff>
      <xdr:row>17</xdr:row>
      <xdr:rowOff>161925</xdr:rowOff>
    </xdr:to>
    <xdr:sp macro="" textlink="">
      <xdr:nvSpPr>
        <xdr:cNvPr id="5" name="Rectángulo: esquinas redondeadas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EDD21EF-93D2-B53C-4250-3E58805BBCA3}"/>
            </a:ext>
          </a:extLst>
        </xdr:cNvPr>
        <xdr:cNvSpPr/>
      </xdr:nvSpPr>
      <xdr:spPr>
        <a:xfrm>
          <a:off x="6657974" y="2371725"/>
          <a:ext cx="2219325" cy="1028700"/>
        </a:xfrm>
        <a:prstGeom prst="round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Justificación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515471</xdr:colOff>
      <xdr:row>3</xdr:row>
      <xdr:rowOff>33618</xdr:rowOff>
    </xdr:from>
    <xdr:to>
      <xdr:col>0</xdr:col>
      <xdr:colOff>1549587</xdr:colOff>
      <xdr:row>8</xdr:row>
      <xdr:rowOff>87758</xdr:rowOff>
    </xdr:to>
    <xdr:pic>
      <xdr:nvPicPr>
        <xdr:cNvPr id="5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29D00-C0F0-9EDE-476A-B921BDEAA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515471" y="33618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174252</xdr:colOff>
      <xdr:row>21</xdr:row>
      <xdr:rowOff>175932</xdr:rowOff>
    </xdr:from>
    <xdr:to>
      <xdr:col>0</xdr:col>
      <xdr:colOff>2003052</xdr:colOff>
      <xdr:row>29</xdr:row>
      <xdr:rowOff>112059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User Title">
              <a:extLst>
                <a:ext uri="{FF2B5EF4-FFF2-40B4-BE49-F238E27FC236}">
                  <a16:creationId xmlns:a16="http://schemas.microsoft.com/office/drawing/2014/main" id="{96EDF7CD-6883-C36F-896B-9592157B42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252" y="3985932"/>
              <a:ext cx="1828800" cy="1179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179855</xdr:colOff>
      <xdr:row>9</xdr:row>
      <xdr:rowOff>147918</xdr:rowOff>
    </xdr:from>
    <xdr:to>
      <xdr:col>0</xdr:col>
      <xdr:colOff>2011830</xdr:colOff>
      <xdr:row>18</xdr:row>
      <xdr:rowOff>164913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">
              <a:extLst>
                <a:ext uri="{FF2B5EF4-FFF2-40B4-BE49-F238E27FC236}">
                  <a16:creationId xmlns:a16="http://schemas.microsoft.com/office/drawing/2014/main" id="{926ECD9A-F0A1-6614-C53B-629EA357E1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855" y="1290918"/>
              <a:ext cx="1828800" cy="1488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33617</xdr:colOff>
      <xdr:row>0</xdr:row>
      <xdr:rowOff>112057</xdr:rowOff>
    </xdr:from>
    <xdr:to>
      <xdr:col>6</xdr:col>
      <xdr:colOff>907676</xdr:colOff>
      <xdr:row>3</xdr:row>
      <xdr:rowOff>33618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71F275D6-0103-2079-0B26-9868DE499BDC}"/>
            </a:ext>
          </a:extLst>
        </xdr:cNvPr>
        <xdr:cNvSpPr/>
      </xdr:nvSpPr>
      <xdr:spPr>
        <a:xfrm>
          <a:off x="2263588" y="112057"/>
          <a:ext cx="8292353" cy="493061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Sin Registro IN</a:t>
          </a:r>
          <a:r>
            <a:rPr lang="es-CO" sz="3200" b="1" baseline="0"/>
            <a:t> - OUT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515471</xdr:colOff>
      <xdr:row>3</xdr:row>
      <xdr:rowOff>33618</xdr:rowOff>
    </xdr:from>
    <xdr:to>
      <xdr:col>0</xdr:col>
      <xdr:colOff>1549587</xdr:colOff>
      <xdr:row>8</xdr:row>
      <xdr:rowOff>87758</xdr:rowOff>
    </xdr:to>
    <xdr:pic>
      <xdr:nvPicPr>
        <xdr:cNvPr id="4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C4E6AF-6FCE-40F3-B939-EC8F1D1D6B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515471" y="33618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151840</xdr:colOff>
      <xdr:row>21</xdr:row>
      <xdr:rowOff>97492</xdr:rowOff>
    </xdr:from>
    <xdr:to>
      <xdr:col>0</xdr:col>
      <xdr:colOff>1980640</xdr:colOff>
      <xdr:row>26</xdr:row>
      <xdr:rowOff>86473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User Title 1">
              <a:extLst>
                <a:ext uri="{FF2B5EF4-FFF2-40B4-BE49-F238E27FC236}">
                  <a16:creationId xmlns:a16="http://schemas.microsoft.com/office/drawing/2014/main" id="{BA7D408F-0A84-FEC1-D3FC-97F5F1610E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840" y="2954992"/>
              <a:ext cx="1828800" cy="944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135031</xdr:colOff>
      <xdr:row>9</xdr:row>
      <xdr:rowOff>136712</xdr:rowOff>
    </xdr:from>
    <xdr:to>
      <xdr:col>0</xdr:col>
      <xdr:colOff>1963831</xdr:colOff>
      <xdr:row>17</xdr:row>
      <xdr:rowOff>104028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nal 1">
              <a:extLst>
                <a:ext uri="{FF2B5EF4-FFF2-40B4-BE49-F238E27FC236}">
                  <a16:creationId xmlns:a16="http://schemas.microsoft.com/office/drawing/2014/main" id="{C0731322-F946-A3B8-CEAF-A670E47704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31" y="1279712"/>
              <a:ext cx="1828800" cy="14881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2566148</xdr:colOff>
      <xdr:row>0</xdr:row>
      <xdr:rowOff>112058</xdr:rowOff>
    </xdr:from>
    <xdr:to>
      <xdr:col>6</xdr:col>
      <xdr:colOff>414618</xdr:colOff>
      <xdr:row>3</xdr:row>
      <xdr:rowOff>11206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E1F3E510-3BD4-40D1-9D61-D200C28A2A49}"/>
            </a:ext>
          </a:extLst>
        </xdr:cNvPr>
        <xdr:cNvSpPr/>
      </xdr:nvSpPr>
      <xdr:spPr>
        <a:xfrm>
          <a:off x="2566148" y="112058"/>
          <a:ext cx="8169088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Sin Registro </a:t>
          </a:r>
          <a:r>
            <a:rPr lang="es-CO" sz="3200" b="1" baseline="0"/>
            <a:t>OUT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128060</xdr:colOff>
      <xdr:row>0</xdr:row>
      <xdr:rowOff>123826</xdr:rowOff>
    </xdr:from>
    <xdr:to>
      <xdr:col>1</xdr:col>
      <xdr:colOff>855674</xdr:colOff>
      <xdr:row>4</xdr:row>
      <xdr:rowOff>91441</xdr:rowOff>
    </xdr:to>
    <xdr:pic>
      <xdr:nvPicPr>
        <xdr:cNvPr id="3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582AE2-F8AB-42BA-AA9A-69D68FB92C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1038227" y="123826"/>
          <a:ext cx="739044" cy="723900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1286932</xdr:colOff>
      <xdr:row>3</xdr:row>
      <xdr:rowOff>154517</xdr:rowOff>
    </xdr:from>
    <xdr:to>
      <xdr:col>8</xdr:col>
      <xdr:colOff>931333</xdr:colOff>
      <xdr:row>8</xdr:row>
      <xdr:rowOff>55880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 4">
              <a:extLst>
                <a:ext uri="{FF2B5EF4-FFF2-40B4-BE49-F238E27FC236}">
                  <a16:creationId xmlns:a16="http://schemas.microsoft.com/office/drawing/2014/main" id="{2F750F7E-5E81-7161-474D-0747B4E6A5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36015" y="726017"/>
              <a:ext cx="6100235" cy="6709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96310</xdr:colOff>
      <xdr:row>0</xdr:row>
      <xdr:rowOff>81492</xdr:rowOff>
    </xdr:from>
    <xdr:to>
      <xdr:col>8</xdr:col>
      <xdr:colOff>952314</xdr:colOff>
      <xdr:row>2</xdr:row>
      <xdr:rowOff>171140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D4104A74-7CA9-4A5E-AEFD-D5D2D89342B2}"/>
            </a:ext>
          </a:extLst>
        </xdr:cNvPr>
        <xdr:cNvSpPr/>
      </xdr:nvSpPr>
      <xdr:spPr>
        <a:xfrm>
          <a:off x="3345393" y="81492"/>
          <a:ext cx="8169088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Solicitudes Ausencias</a:t>
          </a:r>
          <a:r>
            <a:rPr lang="es-CO" sz="3200" b="1" baseline="0"/>
            <a:t> Aprobadas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322590</xdr:colOff>
      <xdr:row>2</xdr:row>
      <xdr:rowOff>224118</xdr:rowOff>
    </xdr:from>
    <xdr:to>
      <xdr:col>1</xdr:col>
      <xdr:colOff>591531</xdr:colOff>
      <xdr:row>8</xdr:row>
      <xdr:rowOff>140612</xdr:rowOff>
    </xdr:to>
    <xdr:pic>
      <xdr:nvPicPr>
        <xdr:cNvPr id="4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7475C-68AF-4789-A454-178A1C2E5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322590" y="605118"/>
          <a:ext cx="1030941" cy="1006313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22</xdr:row>
      <xdr:rowOff>9805</xdr:rowOff>
    </xdr:from>
    <xdr:to>
      <xdr:col>1</xdr:col>
      <xdr:colOff>666751</xdr:colOff>
      <xdr:row>26</xdr:row>
      <xdr:rowOff>154781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nal 2">
              <a:extLst>
                <a:ext uri="{FF2B5EF4-FFF2-40B4-BE49-F238E27FC236}">
                  <a16:creationId xmlns:a16="http://schemas.microsoft.com/office/drawing/2014/main" id="{8B3D4FEB-22B0-850D-6479-C1D2D76013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1" y="3593586"/>
              <a:ext cx="1333500" cy="847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113960</xdr:colOff>
      <xdr:row>15</xdr:row>
      <xdr:rowOff>94352</xdr:rowOff>
    </xdr:from>
    <xdr:to>
      <xdr:col>1</xdr:col>
      <xdr:colOff>675936</xdr:colOff>
      <xdr:row>21</xdr:row>
      <xdr:rowOff>113962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ango">
              <a:extLst>
                <a:ext uri="{FF2B5EF4-FFF2-40B4-BE49-F238E27FC236}">
                  <a16:creationId xmlns:a16="http://schemas.microsoft.com/office/drawing/2014/main" id="{81AAC192-1898-9CC9-BEF0-C389E71382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960" y="2638888"/>
              <a:ext cx="1344387" cy="1121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590411</xdr:colOff>
      <xdr:row>0</xdr:row>
      <xdr:rowOff>142876</xdr:rowOff>
    </xdr:from>
    <xdr:to>
      <xdr:col>9</xdr:col>
      <xdr:colOff>1605243</xdr:colOff>
      <xdr:row>2</xdr:row>
      <xdr:rowOff>232524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DF658E40-7DFA-43D7-AC35-137B8E413CF8}"/>
            </a:ext>
          </a:extLst>
        </xdr:cNvPr>
        <xdr:cNvSpPr/>
      </xdr:nvSpPr>
      <xdr:spPr>
        <a:xfrm>
          <a:off x="2495411" y="142876"/>
          <a:ext cx="10111207" cy="470648"/>
        </a:xfrm>
        <a:prstGeom prst="roundRect">
          <a:avLst/>
        </a:prstGeom>
        <a:solidFill>
          <a:srgbClr val="EA4F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/>
            <a:t>Tiempo Registrado</a:t>
          </a:r>
          <a:endParaRPr lang="es-CO" sz="3200" b="1" baseline="0"/>
        </a:p>
      </xdr:txBody>
    </xdr:sp>
    <xdr:clientData/>
  </xdr:twoCellAnchor>
  <xdr:twoCellAnchor editAs="oneCell">
    <xdr:from>
      <xdr:col>0</xdr:col>
      <xdr:colOff>83344</xdr:colOff>
      <xdr:row>27</xdr:row>
      <xdr:rowOff>50006</xdr:rowOff>
    </xdr:from>
    <xdr:to>
      <xdr:col>1</xdr:col>
      <xdr:colOff>678656</xdr:colOff>
      <xdr:row>34</xdr:row>
      <xdr:rowOff>59531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User Title 2">
              <a:extLst>
                <a:ext uri="{FF2B5EF4-FFF2-40B4-BE49-F238E27FC236}">
                  <a16:creationId xmlns:a16="http://schemas.microsoft.com/office/drawing/2014/main" id="{62F6C8D3-66CB-ECD3-0770-EB51278815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 Titl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344" y="4586287"/>
              <a:ext cx="1357312" cy="9739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0</xdr:rowOff>
    </xdr:from>
    <xdr:to>
      <xdr:col>0</xdr:col>
      <xdr:colOff>1163266</xdr:colOff>
      <xdr:row>6</xdr:row>
      <xdr:rowOff>57315</xdr:rowOff>
    </xdr:to>
    <xdr:pic>
      <xdr:nvPicPr>
        <xdr:cNvPr id="2" name="Picture 2" descr="Home Icon Botón Naranja Vidriosa Fotos, Retratos, Imágenes Y Fotografía De  Archivo Libres De Derecho. Image 36069312.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43202A-A18B-4C1B-8A8A-187F40AD25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62" b="90000" l="9960" r="89960">
                      <a14:foregroundMark x1="29644" y1="31692" x2="68854" y2="59000"/>
                      <a14:foregroundMark x1="51067" y1="21000" x2="74466" y2="41385"/>
                      <a14:foregroundMark x1="66403" y1="27692" x2="66008" y2="37538"/>
                      <a14:foregroundMark x1="50040" y1="21846" x2="32648" y2="38615"/>
                      <a14:foregroundMark x1="32648" y1="38615" x2="25929" y2="42154"/>
                      <a14:foregroundMark x1="25929" y1="42154" x2="25692" y2="42462"/>
                      <a14:foregroundMark x1="51225" y1="32154" x2="67036" y2="68308"/>
                      <a14:foregroundMark x1="48300" y1="32692" x2="36680" y2="67846"/>
                      <a14:foregroundMark x1="58498" y1="56154" x2="59447" y2="68692"/>
                      <a14:foregroundMark x1="59447" y1="68692" x2="59763" y2="69077"/>
                      <a14:foregroundMark x1="37945" y1="41615" x2="33202" y2="67462"/>
                      <a14:foregroundMark x1="43320" y1="54308" x2="42530" y2="68692"/>
                      <a14:foregroundMark x1="40237" y1="9462" x2="59368" y2="9923"/>
                      <a14:backgroundMark x1="46482" y1="86692" x2="52095" y2="8684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995" t="7149" r="6646" b="11487"/>
        <a:stretch/>
      </xdr:blipFill>
      <xdr:spPr bwMode="auto">
        <a:xfrm>
          <a:off x="123825" y="0"/>
          <a:ext cx="1030941" cy="1009815"/>
        </a:xfrm>
        <a:prstGeom prst="rect">
          <a:avLst/>
        </a:prstGeom>
        <a:noFill/>
        <a:effectLst>
          <a:outerShdw blurRad="50800" dist="38100" dir="8100000" algn="tr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1919967</xdr:colOff>
      <xdr:row>0</xdr:row>
      <xdr:rowOff>149678</xdr:rowOff>
    </xdr:from>
    <xdr:to>
      <xdr:col>5</xdr:col>
      <xdr:colOff>1047751</xdr:colOff>
      <xdr:row>6</xdr:row>
      <xdr:rowOff>136071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nal 3">
              <a:extLst>
                <a:ext uri="{FF2B5EF4-FFF2-40B4-BE49-F238E27FC236}">
                  <a16:creationId xmlns:a16="http://schemas.microsoft.com/office/drawing/2014/main" id="{EDABE34B-2151-8DD3-1171-068F001D0C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4324" y="149678"/>
              <a:ext cx="5455105" cy="938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117020</xdr:colOff>
      <xdr:row>12</xdr:row>
      <xdr:rowOff>2723</xdr:rowOff>
    </xdr:from>
    <xdr:to>
      <xdr:col>0</xdr:col>
      <xdr:colOff>2074000</xdr:colOff>
      <xdr:row>24</xdr:row>
      <xdr:rowOff>10886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M">
              <a:extLst>
                <a:ext uri="{FF2B5EF4-FFF2-40B4-BE49-F238E27FC236}">
                  <a16:creationId xmlns:a16="http://schemas.microsoft.com/office/drawing/2014/main" id="{2DB9C0AA-8746-AD8C-8169-69348DCE11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020" y="2098223"/>
              <a:ext cx="1951265" cy="22016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23.396528356483" missingItemsLimit="0" createdVersion="8" refreshedVersion="8" minRefreshableVersion="3" recordCount="772" xr:uid="{604AD726-949C-484C-9C72-1D8169890AE6}">
  <cacheSource type="worksheet">
    <worksheetSource name="User"/>
  </cacheSource>
  <cacheFields count="30">
    <cacheField name="User Code" numFmtId="0">
      <sharedItems count="772">
        <s v="MIE2025220924549"/>
        <s v="MIE2025220924548"/>
        <s v="MIE2025220924547"/>
        <s v="MIE2025190924542"/>
        <s v="MIE2025190924532"/>
        <s v="MIE2025190924531"/>
        <s v="MIE2025190924530"/>
        <s v="MIE2025190924529"/>
        <s v="MIE2025190924528"/>
        <s v="MIE2025190924527"/>
        <s v="MIE2025190924525"/>
        <s v="MIE2025180924524"/>
        <s v="MIE2025180924520"/>
        <s v="MIE2025180924519"/>
        <s v="MIE2025180924518"/>
        <s v="MIE2025180924517"/>
        <s v="MIE2025180924516"/>
        <s v="MIE2025180924515"/>
        <s v="MIE2025180924514"/>
        <s v="MIE2025170924482"/>
        <s v="MIE2025170924481"/>
        <s v="MIE2025170924480"/>
        <s v="MIE2025170924479"/>
        <s v="MIE2025160924471"/>
        <s v="MIE2025160924470"/>
        <s v="MIE2025160924469"/>
        <s v="MIE2025160924465"/>
        <s v="MIE2025150924462"/>
        <s v="MIE2025150924461"/>
        <s v="MIE2025150924439"/>
        <s v="MIE2025150924438"/>
        <s v="MIE2025150924437"/>
        <s v="MIE2025150924436"/>
        <s v="MIE2025150924435"/>
        <s v="MIE2025150924433"/>
        <s v="MIE2025120924424"/>
        <s v="MIE2025120924423"/>
        <s v="MIE2025120924422"/>
        <s v="MIE2025120924421"/>
        <s v="MIE2025120924419"/>
        <s v="MIE2025120924418"/>
        <s v="MIE2025120924417"/>
        <s v="MIE2025110924415"/>
        <s v="MIE2025110924413"/>
        <s v="MIE2025110924412"/>
        <s v="MIE2025110924411"/>
        <s v="MIE2025090924345"/>
        <s v="MIE2025090924343"/>
        <s v="MIE2025080924342"/>
        <s v="MIE2025080924341"/>
        <s v="MIE2025080924324"/>
        <s v="MIE2025080924323"/>
        <s v="MIE2025050924317"/>
        <s v="MIE2025050924303"/>
        <s v="MIE2025050924301"/>
        <s v="MIE2025050924300"/>
        <s v="MIE2025040924299"/>
        <s v="MIE2025040924298"/>
        <s v="MIE2025040924297"/>
        <s v="MIE2025040924295"/>
        <s v="MIE2025040924294"/>
        <s v="MIE2025040924292"/>
        <s v="MIE2025030924291"/>
        <s v="MIE2025030924287"/>
        <s v="MIE2025020924279"/>
        <s v="MIE2025020924278"/>
        <s v="MIE2025020924277"/>
        <s v="MIE2025020924275"/>
        <s v="MIE2025020924271"/>
        <s v="MIE2025020924270"/>
        <s v="MIE2025020924269"/>
        <s v="MIE2025020924268"/>
        <s v="MIE2025010924262"/>
        <s v="MIE2025010924261"/>
        <s v="MIE2025010924258"/>
        <s v="MIE2025010924257"/>
        <s v="MIE2025010924256"/>
        <s v="MIE2025010924255"/>
        <s v="MIE2025290824240"/>
        <s v="MIE2025280824236"/>
        <s v="MIE2025280824235"/>
        <s v="MIE2025280824234"/>
        <s v="MIE2025280824233"/>
        <s v="MIE2025280824231"/>
        <s v="MIE2025270824216"/>
        <s v="MIE2025270824215"/>
        <s v="MIE2025270824214"/>
        <s v="MIE2025270824213"/>
        <s v="MIE2025270824202"/>
        <s v="MIE2025260824199"/>
        <s v="MIE2025260824197"/>
        <s v="MIE2025260824195"/>
        <s v="MIE2025260824194"/>
        <s v="MIE2025260824193"/>
        <s v="MIE2025260824192"/>
        <s v="MIE2025260824190"/>
        <s v="MIE2025260824189"/>
        <s v="MIE2025250824179"/>
        <s v="MIE2025250824178"/>
        <s v="MIE2025250824177"/>
        <s v="MIE2025230824174"/>
        <s v="MIE2025230824173"/>
        <s v="MIE2025230824172"/>
        <s v="MIE2025230824170"/>
        <s v="MIE2025220824164"/>
        <s v="MIE2025220824163"/>
        <s v="MIE2025220824162"/>
        <s v="MIE2025210824155"/>
        <s v="MIE2025200824138"/>
        <s v="MIE2025200824132"/>
        <s v="MIE2025190824126"/>
        <s v="MIE2025190824125"/>
        <s v="MIE2025190824124"/>
        <s v="MIE2025190824123"/>
        <s v="MIE2025140824085"/>
        <s v="MIE2025140824082"/>
        <s v="MIE2025140824081"/>
        <s v="MIE2025140824080"/>
        <s v="MIE2025130824074"/>
        <s v="MIE2025130824072"/>
        <s v="MIE2025130824071"/>
        <s v="MIE2025130824070"/>
        <s v="MIE2025130824051"/>
        <s v="MIE2025130824050"/>
        <s v="MIE2025130824049"/>
        <s v="MIE2025130824048"/>
        <s v="MIE2025120824042"/>
        <s v="MIE2025120824041"/>
        <s v="MIE2025120824040"/>
        <s v="MIE2025120824038"/>
        <s v="MIE2025120824037"/>
        <s v="MIE2025110824006"/>
        <s v="MIE2025110824005"/>
        <s v="MIE2025110824004"/>
        <s v="MIE2025080823988"/>
        <s v="MIE2025080823987"/>
        <s v="MIE2025080823978"/>
        <s v="MIE2025080823977"/>
        <s v="MIE2025080823976"/>
        <s v="MIE2025070823967"/>
        <s v="MIE2025060823966"/>
        <s v="MIE2025060823965"/>
        <s v="MIE2025060823936"/>
        <s v="MIE2025060823935"/>
        <s v="MIE2025060823934"/>
        <s v="MIE2025060823932"/>
        <s v="MIE2025050823918"/>
        <s v="MIE2025050823917"/>
        <s v="MIE2025050823916"/>
        <s v="MIE2025050823914"/>
        <s v="MIE2025050823913"/>
        <s v="MIE2025040823906"/>
        <s v="MIE2025040823902"/>
        <s v="MIE2025040823901"/>
        <s v="MIE2025040823888"/>
        <s v="MIE2025040823882"/>
        <s v="MIE2025040823880"/>
        <s v="MIE2025040823879"/>
        <s v="MIE2025300723875"/>
        <s v="MIE2025300723874"/>
        <s v="MIE2025300723873"/>
        <s v="MIE2025300723872"/>
        <s v="MIE2025300723870"/>
        <s v="MIE2025290723863"/>
        <s v="MIE2025290723861"/>
        <s v="MIE2025290723860"/>
        <s v="MIE2025290723859"/>
        <s v="MIE2025290723858"/>
        <s v="MIE2025290723857"/>
        <s v="MIE2025280723854"/>
        <s v="MIE2025280723853"/>
        <s v="MIE2025280723851"/>
        <s v="MIE2025280723850"/>
        <s v="MIE2025280723837"/>
        <s v="MIE2025260723832"/>
        <s v="MIE2025250723830"/>
        <s v="MIE2025250723827"/>
        <s v="MIE2025230723820"/>
        <s v="MIE2025220723798"/>
        <s v="MIE2025210723786"/>
        <s v="MIE2025210723785"/>
        <s v="MIE2025210723784"/>
        <s v="MIE2025210723768"/>
        <s v="MIE2025180723747"/>
        <s v="MIE2025180723742"/>
        <s v="MIE2025170723740"/>
        <s v="MIE2025170723737"/>
        <s v="MIE2025170723736"/>
        <s v="MIE2025160723716"/>
        <s v="MIE2025160723715"/>
        <s v="MIE2025160723714"/>
        <s v="MIE2025160723713"/>
        <s v="MIE2025160723712"/>
        <s v="MIE2025160723711"/>
        <s v="MIE2025150723686"/>
        <s v="MIE2025150723685"/>
        <s v="MIE2025140723670"/>
        <s v="MIE2025140723669"/>
        <s v="MIE2025140723666"/>
        <s v="MIE2025140723665"/>
        <s v="MIE2025110723646"/>
        <s v="MIE2025110723645"/>
        <s v="MIE2025090723628"/>
        <s v="MIE2025080723621"/>
        <s v="MIE2025080723620"/>
        <s v="MIE2025070723615"/>
        <s v="MIE2025050723611"/>
        <s v="MIE2025020723537"/>
        <s v="MIE2025020723536"/>
        <s v="MIE2025020723534"/>
        <s v="MIE2025020723533"/>
        <s v="MIE2025020723531"/>
        <s v="MIE2025020723529"/>
        <s v="MIE2025010723525"/>
        <s v="MIE2025010723522"/>
        <s v="MIE2025280623512"/>
        <s v="MIE2025270623507"/>
        <s v="MIE2025260623504"/>
        <s v="MIE2025260623503"/>
        <s v="MIE2025250623487"/>
        <s v="MIE2025250623486"/>
        <s v="MIE2025250623485"/>
        <s v="MIE2025250623483"/>
        <s v="MIE2025240623482"/>
        <s v="MIE2025200623442"/>
        <s v="MIE2025200623429"/>
        <s v="MIE2025190623428"/>
        <s v="MIE2025190623427"/>
        <s v="MIE2025190623425"/>
        <s v="MIE2025190623424"/>
        <s v="MIE2025180623416"/>
        <s v="MIE2025170623404"/>
        <s v="MIE2025170623403"/>
        <s v="MIE2025170623401"/>
        <s v="MIE2025170623399"/>
        <s v="MIE2025160623397"/>
        <s v="MIE2025160623386"/>
        <s v="MIE2025160623380"/>
        <s v="MIE2025160623379"/>
        <s v="MIE2025120623369"/>
        <s v="MIE2025110623357"/>
        <s v="MIE2025100623348"/>
        <s v="MIE2025100623347"/>
        <s v="MIE2025090623336"/>
        <s v="MIE2025090623334"/>
        <s v="MIE2025090623333"/>
        <s v="MIE2025090623326"/>
        <s v="MIE2025040623292"/>
        <s v="MIE2025030623277"/>
        <s v="MIE2025030623274"/>
        <s v="MIE2025310523260"/>
        <s v="MIE2025310523255"/>
        <s v="MIE2025300523238"/>
        <s v="MIE2025290523235"/>
        <s v="MIE2025290523231"/>
        <s v="MIE2025230523198"/>
        <s v="MIE2025230523197"/>
        <s v="MIE2025230523196"/>
        <s v="MIE2025220523172"/>
        <s v="MIE2025210523153"/>
        <s v="MIE2025200523150"/>
        <s v="MIE2025200523131"/>
        <s v="MIE2025160523073"/>
        <s v="MIE2025150523070"/>
        <s v="MIE2025150523068"/>
        <s v="MIE2025150523067"/>
        <s v="MIE2025150523066"/>
        <s v="MIE2025150523064"/>
        <s v="MIE2025140523051"/>
        <s v="MIE2025140523046"/>
        <s v="MIE2025140523044"/>
        <s v="MIE2025140523038"/>
        <s v="MIE2025130523033"/>
        <s v="MIE2025130523032"/>
        <s v="MIE2025130523030"/>
        <s v="MIE2025130523019"/>
        <s v="MIE2025130523017"/>
        <s v="MIE2025130523016"/>
        <s v="MIE2025120523013"/>
        <s v="MIE2025120523012"/>
        <s v="MIE2025120523002"/>
        <s v="MIE2025090522999"/>
        <s v="MIE2025090522998"/>
        <s v="MIE2025090522995"/>
        <s v="MIE2025090522994"/>
        <s v="MIE2025090522993"/>
        <s v="MIE2025080522989"/>
        <s v="MIE2025080522988"/>
        <s v="MIE2025080522986"/>
        <s v="MIE2025080522984"/>
        <s v="MIE2025070522970"/>
        <s v="MIE2025060522958"/>
        <s v="MIE2025060522957"/>
        <s v="MIE2025060522955"/>
        <s v="MIE2025060522952"/>
        <s v="MIE2025050522937"/>
        <s v="MIE2025050522932"/>
        <s v="MIE2025010522916"/>
        <s v="MIE2025010522915"/>
        <s v="MIE2025010522912"/>
        <s v="MIE2025300422909"/>
        <s v="MIE2025300422908"/>
        <s v="MIE2025300422823"/>
        <s v="MIE2025290422820"/>
        <s v="MIE2025290422819"/>
        <s v="MIE2025280422782"/>
        <s v="MIE2025280422771"/>
        <s v="MIE2025250422731"/>
        <s v="MIE2025240422685"/>
        <s v="MIE2025230422681"/>
        <s v="MIE2025230422657"/>
        <s v="MIE2025210422561"/>
        <s v="MIE2025160422369"/>
        <s v="MIE2025140422288"/>
        <s v="MIE2025140422286"/>
        <s v="MIE2025110422252"/>
        <s v="MIE2025100422223"/>
        <s v="MIE2025090422199"/>
        <s v="MIE2025080422194"/>
        <s v="MIE2025080422179"/>
        <s v="MIE2025070422173"/>
        <s v="MIE2025070422168"/>
        <s v="MIE2025070422165"/>
        <s v="MIE2025040422163"/>
        <s v="MIE2025030422144"/>
        <s v="MIE2025030422143"/>
        <s v="MIE2025030422101"/>
        <s v="MIE2025020422053"/>
        <s v="MIE2025020422051"/>
        <s v="MIE2025010421897"/>
        <s v="MIE2025270321861"/>
        <s v="MIE2025270321860"/>
        <s v="MIE2025260321853"/>
        <s v="MIE2025250321843"/>
        <s v="MIE2025200321786"/>
        <s v="MIE2025200321785"/>
        <s v="MIE2025200321759"/>
        <s v="MIE2025200321758"/>
        <s v="MIE2025190321752"/>
        <s v="MIE2025170321739"/>
        <s v="MIE2025170321693"/>
        <s v="MIE2025140321682"/>
        <s v="MIE2025120321625"/>
        <s v="MIE2025100321492"/>
        <s v="MIE2025080321470"/>
        <s v="MIE2025070321447"/>
        <s v="MIE2025060321443"/>
        <s v="MIE2025050321272"/>
        <s v="MIE2025050321271"/>
        <s v="MIE2025050321269"/>
        <s v="MIE2025050321183"/>
        <s v="MIE2025040321169"/>
        <s v="MIE2025040321168"/>
        <s v="MIE2025040321167"/>
        <s v="MIE2025040321166"/>
        <s v="MIE2025030321158"/>
        <s v="MIE2025030321156"/>
        <s v="MIE2025280221142"/>
        <s v="MIE2025250221083"/>
        <s v="MIE2025250221082"/>
        <s v="MIE2025250221078"/>
        <s v="MIE2025250221077"/>
        <s v="MIE2025250221076"/>
        <s v="MIE2025240221075"/>
        <s v="MIE2025240221074"/>
        <s v="MIE2025240221029"/>
        <s v="MIE2025240221028"/>
        <s v="MIE2025200221003"/>
        <s v="MIE2025200221002"/>
        <s v="MIE2025190220998"/>
        <s v="MIE2025190220997"/>
        <s v="MIE2025180220968"/>
        <s v="MIE2025180220967"/>
        <s v="MIE2025110220858"/>
        <s v="MIE2025110220852"/>
        <s v="MIE2025110220851"/>
        <s v="MIE2025100220792"/>
        <s v="MIE2025070220787"/>
        <s v="MIE2025070220786"/>
        <s v="MIE2025070220785"/>
        <s v="MIE2025070220782"/>
        <s v="MIE2025060220749"/>
        <s v="MIE2025040220729"/>
        <s v="MIE2025040220725"/>
        <s v="MIE2025010220709"/>
        <s v="MIE2025310120708"/>
        <s v="MIE2025310120681"/>
        <s v="MIE2025300120675"/>
        <s v="MIE2025300120674"/>
        <s v="MIE2025300120673"/>
        <s v="MIE2025300120672"/>
        <s v="MIE2025300120670"/>
        <s v="MIE2025300120668"/>
        <s v="MIE2025300120666"/>
        <s v="MIE2025300120665"/>
        <s v="MIE2025300120664"/>
        <s v="MIE2025280120639"/>
        <s v="MIE2025270120620"/>
        <s v="MIE2025240120585"/>
        <s v="MIE2025240120582"/>
        <s v="MIE2025200120505"/>
        <s v="MIE2025200120415"/>
        <s v="MIE2025170120390"/>
        <s v="MIE2025160120385"/>
        <s v="MIE2025140120269"/>
        <s v="MIE2025140120268"/>
        <s v="MIE2025140120262"/>
        <s v="MIE2025140120261"/>
        <s v="MIE2025080120209"/>
        <s v="MIE2025080120206"/>
        <s v="MIE2025030120171"/>
        <s v="MIE2025030120170"/>
        <s v="MIE2024311220147"/>
        <s v="MIE2024301220127"/>
        <s v="MIE2024271220125"/>
        <s v="MIE2024271220123"/>
        <s v="MIE2024261220095"/>
        <s v="MIE2024231220068"/>
        <s v="MIE2024201220027"/>
        <s v="MIE2024171219988"/>
        <s v="MIE2024171219983"/>
        <s v="MIE2024161219961"/>
        <s v="MIE2024161219960"/>
        <s v="MIE2024161219956"/>
        <s v="MIE2024161219954"/>
        <s v="MIE2024131219936"/>
        <s v="MIE2024121219907"/>
        <s v="MIE2024121219906"/>
        <s v="MIE2024121219903"/>
        <s v="MIE2024121219901"/>
        <s v="MIE2024111219886"/>
        <s v="MIE2024111219883"/>
        <s v="MIE2024101219138"/>
        <s v="MIE2024101219134"/>
        <s v="MIE2024101219131"/>
        <s v="MIE2024101219116"/>
        <s v="MIE2024101219108"/>
        <s v="MIE2024101219095"/>
        <s v="MIE2024101219088"/>
        <s v="MIE2024101219083"/>
        <s v="MIE2024101219080"/>
        <s v="MIE2024101219074"/>
        <s v="MIE2024101219070"/>
        <s v="MIE2024101219068"/>
        <s v="MIE2024101218932"/>
        <s v="MIE2024061218604"/>
        <s v="MIE2024061218601"/>
        <s v="MIE2024061218597"/>
        <s v="MIE2024051218577"/>
        <s v="MIE2024041218569"/>
        <s v="MIE2024041218564"/>
        <s v="MIE2024021218524"/>
        <s v="MIE2024021218523"/>
        <s v="MIE2024021218521"/>
        <s v="MIE2024021218518"/>
        <s v="MIE2024291118489"/>
        <s v="MIE2024291118486"/>
        <s v="MIE2024291118485"/>
        <s v="MIE2024291118482"/>
        <s v="MIE2024261118433"/>
        <s v="MIE2024261118432"/>
        <s v="MIE2024261118431"/>
        <s v="MIE2024261118426"/>
        <s v="MIE2024261118424"/>
        <s v="MIE2024261118422"/>
        <s v="MIE2024261118417"/>
        <s v="MIE2024261118415"/>
        <s v="MIE2024251118397"/>
        <s v="MIE2024221118350"/>
        <s v="MIE2024221118347"/>
        <s v="MIE2024211118332"/>
        <s v="MIE2024211118330"/>
        <s v="MIE2024191118270"/>
        <s v="MIE2024191118269"/>
        <s v="MIE2024181118255"/>
        <s v="MIE2024181118248"/>
        <s v="MIE2024151118235"/>
        <s v="MIE2024141118225"/>
        <s v="MIE2024131118196"/>
        <s v="MIE2024121118192"/>
        <s v="MIE2024091118168"/>
        <s v="MIE2024091118166"/>
        <s v="MIE2024091118165"/>
        <s v="MIE2024081118164"/>
        <s v="MIE2024081118163"/>
        <s v="MIE2024051118044"/>
        <s v="MIE2024301017984"/>
        <s v="MIE2024291017973"/>
        <s v="MIE2024291017969"/>
        <s v="MIE2024241017945"/>
        <s v="MIE2024221017907"/>
        <s v="MIE2024191017889"/>
        <s v="MIE2024151017856"/>
        <s v="MIE2024111017822"/>
        <s v="MIE2024111017819"/>
        <s v="MIE2024111017815"/>
        <s v="MIE2024101017805"/>
        <s v="MIE2024101017804"/>
        <s v="MIE2024091017792"/>
        <s v="MIE2024091017791"/>
        <s v="MIE2024081017763"/>
        <s v="MIE2024071017751"/>
        <s v="MIE2024041017733"/>
        <s v="MIE2024031017729"/>
        <s v="MIE2024031017728"/>
        <s v="MIE2024300917707"/>
        <s v="MIE2024270917696"/>
        <s v="MIE2024240917672"/>
        <s v="MIE2024190917637"/>
        <s v="MIE2024190917634"/>
        <s v="MIE2024160917603"/>
        <s v="MIE2024130917595"/>
        <s v="MIE2024120917590"/>
        <s v="MIE2024110917585"/>
        <s v="MIE2024060917518"/>
        <s v="MIE2024050917517"/>
        <s v="MIE2024300817480"/>
        <s v="MIE2024200817214"/>
        <s v="MIE2024200817211"/>
        <s v="MIE2024200817207"/>
        <s v="MIE2024200817199"/>
        <s v="MIE2024200817198"/>
        <s v="MIE2024200817196"/>
        <s v="MIE2024160817165"/>
        <s v="MIE2024150817164"/>
        <s v="MIE2024150817163"/>
        <s v="MIE2024140817132"/>
        <s v="MIE2024080817061"/>
        <s v="MIE2024050817015"/>
        <s v="MIE2024020816985"/>
        <s v="MIE2024300716932"/>
        <s v="MIE2024250716878"/>
        <s v="MIE2024250716873"/>
        <s v="MIE2024240716853"/>
        <s v="MIE2024240716850"/>
        <s v="MIE2024190716730"/>
        <s v="MIE2024190716719"/>
        <s v="MIE2024160716534"/>
        <s v="MIE2024110716460"/>
        <s v="MIE2024110716459"/>
        <s v="MIE2024090716440"/>
        <s v="MIE2024090716432"/>
        <s v="MIE2024030716322"/>
        <s v="MIE2024280616255"/>
        <s v="MIE2024280616254"/>
        <s v="MIE2024260616245"/>
        <s v="MIE2024240616182"/>
        <s v="MIE2024240616179"/>
        <s v="MIE2024210616175"/>
        <s v="MIE2024170616132"/>
        <s v="MIE2024170616131"/>
        <s v="MIE2024170616130"/>
        <s v="MIE2024140616115"/>
        <s v="MIE2024140616095"/>
        <s v="MIE2024130616089"/>
        <s v="MIE2024130616088"/>
        <s v="MIE2024110616054"/>
        <s v="MIE2024040615953"/>
        <s v="MIE2024300515939"/>
        <s v="MIE2024300515933"/>
        <s v="MIE2024270515865"/>
        <s v="MIE2024240515836"/>
        <s v="MIE2024170515762"/>
        <s v="MIE2024150515741"/>
        <s v="MIE2024140515734"/>
        <s v="MIE2024140515729"/>
        <s v="MIE2024300415359"/>
        <s v="MIE2024300415325"/>
        <s v="MIE2024290415306"/>
        <s v="MIE2024260415267"/>
        <s v="MIE2024260415266"/>
        <s v="MIE2024260415265"/>
        <s v="MIE2024230415228"/>
        <s v="MIE2024230415224"/>
        <s v="MIE2024200415193"/>
        <s v="MIE2024190415192"/>
        <s v="MIE2024190415138"/>
        <s v="MIE2024190415137"/>
        <s v="MIE2024180415130"/>
        <s v="MIE2024180415125"/>
        <s v="MIE2024180415122"/>
        <s v="MIE2024170415097"/>
        <s v="MIE2024170415095"/>
        <s v="MIE2024160415085"/>
        <s v="MIE2024160415082"/>
        <s v="MIE2024160415077"/>
        <s v="MIE2024120415033"/>
        <s v="MIE2024090414932"/>
        <s v="MIE2024030414878"/>
        <s v="MIE2024220314775"/>
        <s v="MIE2024220314772"/>
        <s v="MIE2024180314714"/>
        <s v="MIE2024140314681"/>
        <s v="MIE2024110314651"/>
        <s v="MIE2024080314626"/>
        <s v="MIE2024050314583"/>
        <s v="MIE2024010314548"/>
        <s v="MIE2024010314547"/>
        <s v="MIE2024280214535"/>
        <s v="MIE2024260214498"/>
        <s v="MIE2024190214460"/>
        <s v="MIE2024190214438"/>
        <s v="MIE2024190214437"/>
        <s v="MIE2024160214435"/>
        <s v="MIE2024090214347"/>
        <s v="MIE2024090214319"/>
        <s v="MIE2024070214267"/>
        <s v="MIE2024270114173"/>
        <s v="MIE2024180114062"/>
        <s v="MIE2024180114057"/>
        <s v="MIE2024170114040"/>
        <s v="MIE2024160114036"/>
        <s v="MIE2023181213833"/>
        <s v="MIE2023131213784"/>
        <s v="MIE2023131213779"/>
        <s v="MIE2023011213611"/>
        <s v="MIE2023281113573"/>
        <s v="MIE2023211113495"/>
        <s v="MIE2023211113493"/>
        <s v="MIE2023211113488"/>
        <s v="MIE2023211113483"/>
        <s v="MIE2023151113403"/>
        <s v="MIE2023151113398"/>
        <s v="MIE2023101113280"/>
        <s v="MIE2023081113265"/>
        <s v="MIE2023081113264"/>
        <s v="MIE2023081113262"/>
        <s v="MIE2023241013053"/>
        <s v="MIE2023171012961"/>
        <s v="MIE2023171012957"/>
        <s v="MIE2023131012922"/>
        <s v="MIE2023121012913"/>
        <s v="MIE2023051012804"/>
        <s v="MIE2023031012780"/>
        <s v="MIE2023031012776"/>
        <s v="MIE2023021012749"/>
        <s v="MIE2023260912705"/>
        <s v="MIE2023190912621"/>
        <s v="MIE2023150912590"/>
        <s v="MIE2023120912534"/>
        <s v="MIE2023110912508"/>
        <s v="MIE2023040912449"/>
        <s v="MIE2023250812380"/>
        <s v="MIE2023240812361"/>
        <s v="MIE2023230812359"/>
        <s v="MIE2023160812260"/>
        <s v="MIE2023140812248"/>
        <s v="MIE2023140812242"/>
        <s v="MIE2023080812179"/>
        <s v="MIE2023080812175"/>
        <s v="MIE2023080812173"/>
        <s v="MIE2023080812170"/>
        <s v="MIE2023010812102"/>
        <s v="MIE2023240712034"/>
        <s v="MIE2023240712016"/>
        <s v="MIE2023120711871"/>
        <s v="MIE2023070711843"/>
        <s v="MIE2023050711825"/>
        <s v="MIE2023280611725"/>
        <s v="MIE2023270611723"/>
        <s v="MIE2023260611718"/>
        <s v="MIE2023140611614"/>
        <s v="MIE2023050611532"/>
        <s v="MIE2023010611503"/>
        <s v="MIE2023250511409"/>
        <s v="MIE2023240511393"/>
        <s v="MIE2023240511395"/>
        <s v="MIE2023180511342"/>
        <s v="MIE2023090511248"/>
        <s v="MIE2023090511244"/>
        <s v="MIE2023090511243"/>
        <s v="MIE2023040511224"/>
        <s v="MIE2023180411030"/>
        <s v="MIE2023180411020"/>
        <s v="MIE2023130410985"/>
        <s v="MIE2023050410911"/>
        <s v="MIE2023050410909"/>
        <s v="MIE2023050410910"/>
        <s v="MIE2023050410912"/>
        <s v="MIE2023030410899"/>
        <s v="MIE2023310310868"/>
        <s v="MIE2023280310782"/>
        <s v="MIE2023280310773"/>
        <s v="MIE2023240310731"/>
        <s v="MIE2023240310727"/>
        <s v="MIE2023160310634"/>
        <s v="MIE2023150310619"/>
        <s v="MIE2023140310607"/>
        <s v="MIE2023110310581"/>
        <s v="MIE2023100310545"/>
        <s v="MIE2023010310495"/>
        <s v="MIE2023280210479"/>
        <s v="MIE2023270210457"/>
        <s v="MIE2023220210389"/>
        <s v="MIE2023220210386"/>
        <s v="MIE2023160210341"/>
        <s v="MIE2023130210308"/>
        <s v="MIE2023080210282"/>
        <s v="MIE2023070210259"/>
        <s v="MIE2023060210235"/>
        <s v="MIE2023060210233"/>
        <s v="MIE2023060210223"/>
        <s v="MIE2023230110113"/>
        <s v="MIE2023230110110"/>
        <s v="MIE2023230110107"/>
        <s v="MIE2023230110109"/>
        <s v="MIE2023230110105"/>
        <s v="MIE2023230110095"/>
        <s v="MIE2023230110094"/>
        <s v="MIE2023170110022"/>
        <s v="MIE202311019963"/>
        <s v="MIE202311019949"/>
        <s v="MIE202302019869"/>
        <s v="MIE202302019866"/>
        <s v="MIE202216129751"/>
        <s v="MIE202216129742"/>
        <s v="MIE202216129718"/>
        <s v="MIE202216129697"/>
        <s v="MIE202216129695"/>
        <s v="MIE202213129652"/>
        <s v="MIE202225119542"/>
        <s v="MIE202225119541"/>
        <s v="MIE202224119524"/>
        <s v="MIE202221119469"/>
        <s v="MIE202221119467"/>
        <s v="MIE202218119456"/>
        <s v="MIE202203119293"/>
        <s v="MIE202226109242"/>
        <s v="MIE202224109223"/>
        <s v="MIE202224109224"/>
        <s v="MIE202214109052"/>
        <s v="MIE202214109053"/>
        <s v="MIE202214109047"/>
        <s v="MIE202214109041"/>
        <s v="MIE202214109039"/>
        <s v="MIE202214109035"/>
        <s v="MIE202214109028"/>
        <s v="MIE202214109022"/>
        <s v="MIE202214109002"/>
        <s v="MIE202214109003"/>
        <s v="MIE202214108990"/>
        <s v="MIE202214108987"/>
        <s v="MIE202215098555"/>
        <s v="MIE202208098447"/>
        <s v="MIE202205098406"/>
        <s v="MIE202209088023"/>
        <s v="MIE202211077606"/>
        <s v="MIE202215067227"/>
        <s v="MIE202215067206"/>
        <s v="MIE202213067120"/>
        <s v="MIE202209067083"/>
        <s v="MIE202209056563"/>
        <s v="MIE202215036032"/>
        <s v="MIE202220015425"/>
        <s v="MIE202220015416"/>
        <s v="MIE202217015191"/>
        <s v="MIE202129124820"/>
        <s v="MIE202129124803"/>
        <s v="MIE202101114113"/>
        <s v="MIE202102072961"/>
        <s v="MIE202102072603"/>
        <s v="MIE202102072526"/>
        <s v="MIE202102072510"/>
        <s v="MIE202102072456"/>
        <s v="MIE202102072184"/>
        <s v="MIE202102072174"/>
        <s v="MIE202102072091"/>
        <s v="MIE202102072059"/>
        <s v="MIE202102072037"/>
        <s v="MIE202102072033"/>
        <s v="MIE202102072031"/>
        <s v="MIE202102072020"/>
      </sharedItems>
    </cacheField>
    <cacheField name="Cedula" numFmtId="0">
      <sharedItems containsSemiMixedTypes="0" containsString="0" containsNumber="1" containsInteger="1" minValue="458011" maxValue="1247258189" count="770">
        <n v="1235046079"/>
        <n v="1002026473"/>
        <n v="1143159502"/>
        <n v="1019842299"/>
        <n v="1022326987"/>
        <n v="1012421464"/>
        <n v="1073630201"/>
        <n v="1121146180"/>
        <n v="1020826751"/>
        <n v="1024522634"/>
        <n v="1007141241"/>
        <n v="94064978"/>
        <n v="1007770512"/>
        <n v="1080426828"/>
        <n v="1082879541"/>
        <n v="1024484785"/>
        <n v="1143927103"/>
        <n v="43277411"/>
        <n v="1143861667"/>
        <n v="1018437490"/>
        <n v="14326390"/>
        <n v="1000792675"/>
        <n v="1069737987"/>
        <n v="1010069595"/>
        <n v="1193094485"/>
        <n v="1007435513"/>
        <n v="29104446"/>
        <n v="1010174065"/>
        <n v="1192779661"/>
        <n v="1011322455"/>
        <n v="1073702161"/>
        <n v="1110174455"/>
        <n v="1073507949"/>
        <n v="1034276928"/>
        <n v="1073177298"/>
        <n v="1030570361"/>
        <n v="1234098740"/>
        <n v="1015400134"/>
        <n v="1020392354"/>
        <n v="1094916885"/>
        <n v="1007863873"/>
        <n v="1001968519"/>
        <n v="1118822072"/>
        <n v="1018450655"/>
        <n v="853486"/>
        <n v="1092911696"/>
        <n v="1037591762"/>
        <n v="1007101471"/>
        <n v="1103214185"/>
        <n v="1000338758"/>
        <n v="1216728071"/>
        <n v="80111984"/>
        <n v="1133659472"/>
        <n v="1088243394"/>
        <n v="1020832728"/>
        <n v="1002604455"/>
        <n v="1007836391"/>
        <n v="1121880482"/>
        <n v="1143390066"/>
        <n v="1044921225"/>
        <n v="1012916446"/>
        <n v="1031129397"/>
        <n v="1110565082"/>
        <n v="1000455224"/>
        <n v="1045078433"/>
        <n v="1026302873"/>
        <n v="1005605876"/>
        <n v="1014977768"/>
        <n v="1019063645"/>
        <n v="1019076200"/>
        <n v="80207682"/>
        <n v="1032677203"/>
        <n v="1031172684"/>
        <n v="67025484"/>
        <n v="1073236431"/>
        <n v="1000049649"/>
        <n v="1121942644"/>
        <n v="1108558050"/>
        <n v="1144036423"/>
        <n v="1272197"/>
        <n v="1055753274"/>
        <n v="5475167"/>
        <n v="1005038075"/>
        <n v="1007718335"/>
        <n v="1004820099"/>
        <n v="1090460442"/>
        <n v="1090389603"/>
        <n v="1010221417"/>
        <n v="1151966732"/>
        <n v="1978108"/>
        <n v="1003434518"/>
        <n v="1007673005"/>
        <n v="1070592191"/>
        <n v="1024533066"/>
        <n v="1006697840"/>
        <n v="1012322448"/>
        <n v="1004135389"/>
        <n v="1006123816"/>
        <n v="1070611092"/>
        <n v="1014265336"/>
        <n v="1143154245"/>
        <n v="1122511478"/>
        <n v="65831964"/>
        <n v="1095835196"/>
        <n v="53132535"/>
        <n v="1019108572"/>
        <n v="1022439154"/>
        <n v="1002808079"/>
        <n v="1004377214"/>
        <n v="1098757324"/>
        <n v="1193124196"/>
        <n v="1030621642"/>
        <n v="1062286489"/>
        <n v="1152706921"/>
        <n v="1020451741"/>
        <n v="1070622565"/>
        <n v="1005325833"/>
        <n v="1014183294"/>
        <n v="52733073"/>
        <n v="1002653757"/>
        <n v="1129529149"/>
        <n v="1073170681"/>
        <n v="1048851423"/>
        <n v="1019112390"/>
        <n v="1002256149"/>
        <n v="1098764515"/>
        <n v="1016002196"/>
        <n v="1019120609"/>
        <n v="1143465778"/>
        <n v="1101819379"/>
        <n v="1001078221"/>
        <n v="1013264950"/>
        <n v="1085322658"/>
        <n v="1109185311"/>
        <n v="6446676"/>
        <n v="1144204501"/>
        <n v="71365397"/>
        <n v="1117012868"/>
        <n v="1095793878"/>
        <n v="1144206659"/>
        <n v="1065654988"/>
        <n v="1010067887"/>
        <n v="1148147026"/>
        <n v="1043634346"/>
        <n v="1085952094"/>
        <n v="1059917118"/>
        <n v="1121869457"/>
        <n v="1022416614"/>
        <n v="1019034453"/>
        <n v="1007528414"/>
        <n v="1012355462"/>
        <n v="1049794955"/>
        <n v="1014237208"/>
        <n v="1000969579"/>
        <n v="1144138947"/>
        <n v="1002594109"/>
        <n v="1129524033"/>
        <n v="1118819718"/>
        <n v="1010005470"/>
        <n v="1024558301"/>
        <n v="1122919980"/>
        <n v="1077721475"/>
        <n v="1070946895"/>
        <n v="1032477518"/>
        <n v="1055832958"/>
        <n v="1065908641"/>
        <n v="1002159993"/>
        <n v="1012464447"/>
        <n v="1121823687"/>
        <n v="1014225687"/>
        <n v="1074908179"/>
        <n v="1111262275"/>
        <n v="1067937961"/>
        <n v="1102354961"/>
        <n v="1118561069"/>
        <n v="1022947634"/>
        <n v="1013618827"/>
        <n v="1002576450"/>
        <n v="1020454854"/>
        <n v="5118532"/>
        <n v="1037503586"/>
        <n v="1193591145"/>
        <n v="1104991473"/>
        <n v="1023023536"/>
        <n v="78056734"/>
        <n v="1047219903"/>
        <n v="1100630467"/>
        <n v="1042472144"/>
        <n v="1033800736"/>
        <n v="1120382045"/>
        <n v="1055246864"/>
        <n v="1054548161"/>
        <n v="1022348181"/>
        <n v="1233498162"/>
        <n v="1143957145"/>
        <n v="1049018663"/>
        <n v="22598450"/>
        <n v="1017180193"/>
        <n v="1012407056"/>
        <n v="1000002020"/>
        <n v="1023980482"/>
        <n v="1001919797"/>
        <n v="1118800705"/>
        <n v="1002133148"/>
        <n v="1073722748"/>
        <n v="16234164"/>
        <n v="1033818591"/>
        <n v="1004279665"/>
        <n v="80896658"/>
        <n v="1013583917"/>
        <n v="5230941"/>
        <n v="458011"/>
        <n v="1028021570"/>
        <n v="1061709171"/>
        <n v="80048209"/>
        <n v="1010005099"/>
        <n v="92543803"/>
        <n v="1233491240"/>
        <n v="7572875"/>
        <n v="1032488948"/>
        <n v="1110444397"/>
        <n v="1083028202"/>
        <n v="35427273"/>
        <n v="64576757"/>
        <n v="1117548865"/>
        <n v="1094891683"/>
        <n v="1063275329"/>
        <n v="1057573971"/>
        <n v="1107524724"/>
        <n v="1057390103"/>
        <n v="1121946506"/>
        <n v="1102859972"/>
        <n v="1002028602"/>
        <n v="1012331677"/>
        <n v="1031142671"/>
        <n v="1143154488"/>
        <n v="1002027810"/>
        <n v="74180915"/>
        <n v="1020111413"/>
        <n v="1123305799"/>
        <n v="1015480194"/>
        <n v="1018516208"/>
        <n v="1017193858"/>
        <n v="1017185475"/>
        <n v="1121526647"/>
        <n v="1001056969"/>
        <n v="1025534143"/>
        <n v="1140831809"/>
        <n v="1085946233"/>
        <n v="1128058692"/>
        <n v="1030676761"/>
        <n v="1193079126"/>
        <n v="1082987843"/>
        <n v="1013581578"/>
        <n v="1025889376"/>
        <n v="91534184"/>
        <n v="1005828381"/>
        <n v="1072646908"/>
        <n v="1005873507"/>
        <n v="1001975078"/>
        <n v="1007694313"/>
        <n v="1020712118"/>
        <n v="1143114842"/>
        <n v="1014478163"/>
        <n v="80213916"/>
        <n v="1140852634"/>
        <n v="1006050836"/>
        <n v="1110581145"/>
        <n v="1004381342"/>
        <n v="41962505"/>
        <n v="1010223254"/>
        <n v="1001534963"/>
        <n v="5105822"/>
        <n v="4900679"/>
        <n v="1098811467"/>
        <n v="1091971602"/>
        <n v="52752342"/>
        <n v="1124002245"/>
        <n v="1022359100"/>
        <n v="1144174233"/>
        <n v="1193395024"/>
        <n v="1052391981"/>
        <n v="1112219346"/>
        <n v="1022408985"/>
        <n v="1019136540"/>
        <n v="1005330777"/>
        <n v="1000274492"/>
        <n v="1071062234"/>
        <n v="1129527594"/>
        <n v="1026285753"/>
        <n v="6157808"/>
        <n v="1088358973"/>
        <n v="1193577171"/>
        <n v="1022350900"/>
        <n v="1116263354"/>
        <n v="1082888826"/>
        <n v="1045738577"/>
        <n v="1051418621"/>
        <n v="1013584135"/>
        <n v="1046911698"/>
        <n v="1006772876"/>
        <n v="1022334715"/>
        <n v="1021670490"/>
        <n v="1192713995"/>
        <n v="1148445921"/>
        <n v="1143874189"/>
        <n v="1040746119"/>
        <n v="1057600151"/>
        <n v="6289060"/>
        <n v="1193552990"/>
        <n v="1088244294"/>
        <n v="1143926626"/>
        <n v="79923973"/>
        <n v="1073240242"/>
        <n v="79916563"/>
        <n v="1082804832"/>
        <n v="80813397"/>
        <n v="1003661311"/>
        <n v="1012339558"/>
        <n v="1013661029"/>
        <n v="1067974909"/>
        <n v="1107062231"/>
        <n v="1108998712"/>
        <n v="1005869593"/>
        <n v="1000225662"/>
        <n v="1003614616"/>
        <n v="1098755702"/>
        <n v="1099549344"/>
        <n v="1007848492"/>
        <n v="1073240397"/>
        <n v="1018443994"/>
        <n v="1000623808"/>
        <n v="1112107302"/>
        <n v="1144154643"/>
        <n v="1094346956"/>
        <n v="1015992989"/>
        <n v="22521695"/>
        <n v="1001415272"/>
        <n v="1072666965"/>
        <n v="1118203155"/>
        <n v="1030622006"/>
        <n v="1000005913"/>
        <n v="1002526954"/>
        <n v="1015996431"/>
        <n v="94074811"/>
        <n v="1001391180"/>
        <n v="1038101076"/>
        <n v="35532766"/>
        <n v="1085303651"/>
        <n v="1214464431"/>
        <n v="1088270283"/>
        <n v="39426948"/>
        <n v="9773754"/>
        <n v="1057580161"/>
        <n v="1020781452"/>
        <n v="1006820319"/>
        <n v="1030675061"/>
        <n v="1015411072"/>
        <n v="1129519907"/>
        <n v="1001882726"/>
        <n v="1065838018"/>
        <n v="1001712091"/>
        <n v="1053800046"/>
        <n v="46672674"/>
        <n v="1000795604"/>
        <n v="1002670849"/>
        <n v="1126910221"/>
        <n v="1013597857"/>
        <n v="1061761425"/>
        <n v="1000516177"/>
        <n v="1000617964"/>
        <n v="79813538"/>
        <n v="1118804033"/>
        <n v="1073822263"/>
        <n v="1090365773"/>
        <n v="1121872689"/>
        <n v="1002313688"/>
        <n v="1005539753"/>
        <n v="1090451286"/>
        <n v="1214718134"/>
        <n v="1098758394"/>
        <n v="1000135245"/>
        <n v="1095828933"/>
        <n v="1112484877"/>
        <n v="1143832561"/>
        <n v="8486089"/>
        <n v="1065631191"/>
        <n v="57460912"/>
        <n v="1096235592"/>
        <n v="1047414885"/>
        <n v="1193573630"/>
        <n v="1000935934"/>
        <n v="1013604404"/>
        <n v="1848978"/>
        <n v="1072644849"/>
        <n v="1031153314"/>
        <n v="1020828207"/>
        <n v="1006178777"/>
        <n v="1023921168"/>
        <n v="1094895756"/>
        <n v="1028012995"/>
        <n v="1006291372"/>
        <n v="1067886874"/>
        <n v="1140847178"/>
        <n v="1087423306"/>
        <n v="1086500236"/>
        <n v="38603501"/>
        <n v="1023018933"/>
        <n v="1127350730"/>
        <n v="1113677102"/>
        <n v="1022928179"/>
        <n v="1000781562"/>
        <n v="1098681922"/>
        <n v="1103121980"/>
        <n v="1019103636"/>
        <n v="1049624251"/>
        <n v="1024562617"/>
        <n v="1067942999"/>
        <n v="1000564613"/>
        <n v="1036967531"/>
        <n v="7498351"/>
        <n v="1069264020"/>
        <n v="1047414972"/>
        <n v="1005054256"/>
        <n v="1002961247"/>
        <n v="1004540737"/>
        <n v="1007894173"/>
        <n v="1112038727"/>
        <n v="1007692176"/>
        <n v="1024581982"/>
        <n v="1070588698"/>
        <n v="35899087"/>
        <n v="1002752539"/>
        <n v="1049647801"/>
        <n v="1003566297"/>
        <n v="1032504091"/>
        <n v="1143142461"/>
        <n v="1072098950"/>
        <n v="1092364446"/>
        <n v="1002203533"/>
        <n v="1013652022"/>
        <n v="1032474395"/>
        <n v="72272936"/>
        <n v="4830399"/>
        <n v="1002076906"/>
        <n v="1005814281"/>
        <n v="1114457385"/>
        <n v="94421703"/>
        <n v="1064988961"/>
        <n v="33819316"/>
        <n v="1088302777"/>
        <n v="1104695985"/>
        <n v="1098813085"/>
        <n v="1121944367"/>
        <n v="1023242605"/>
        <n v="1000255877"/>
        <n v="1000396801"/>
        <n v="1085313015"/>
        <n v="1143351861"/>
        <n v="1067859234"/>
        <n v="1000119517"/>
        <n v="1075545407"/>
        <n v="1110485743"/>
        <n v="1121857504"/>
        <n v="1121943371"/>
        <n v="1094937672"/>
        <n v="1002439492"/>
        <n v="1108558272"/>
        <n v="1094910468"/>
        <n v="1097638578"/>
        <n v="1102361704"/>
        <n v="1110527173"/>
        <n v="1030653728"/>
        <n v="1020752246"/>
        <n v="1032360759"/>
        <n v="1114726092"/>
        <n v="11222659"/>
        <n v="1023022823"/>
        <n v="1088262190"/>
        <n v="1036601350"/>
        <n v="1052970969"/>
        <n v="1025524078"/>
        <n v="53115523"/>
        <n v="16766908"/>
        <n v="1066728588"/>
        <n v="1075211953"/>
        <n v="1092344728"/>
        <n v="1116801730"/>
        <n v="1123627325"/>
        <n v="1035388552"/>
        <n v="1074556946"/>
        <n v="1140900686"/>
        <n v="1045743908"/>
        <n v="1102860037"/>
        <n v="1029661453"/>
        <n v="1094051753"/>
        <n v="1085290290"/>
        <n v="28551243"/>
        <n v="1004681491"/>
        <n v="1126909785"/>
        <n v="10782680"/>
        <n v="1000163749"/>
        <n v="1001479207"/>
        <n v="1002636608"/>
        <n v="80832460"/>
        <n v="1014478544"/>
        <n v="1030658714"/>
        <n v="1112149766"/>
        <n v="1102817165"/>
        <n v="1233696071"/>
        <n v="1193520995"/>
        <n v="67041191"/>
        <n v="1000834739"/>
        <n v="43187758"/>
        <n v="1006552873"/>
        <n v="1024466354"/>
        <n v="1000133839"/>
        <n v="1079941888"/>
        <n v="1027961781"/>
        <n v="1010240662"/>
        <n v="1022336512"/>
        <n v="53166381"/>
        <n v="1110492748"/>
        <n v="1000707272"/>
        <n v="1026279418"/>
        <n v="1129567864"/>
        <n v="1090510601"/>
        <n v="1047480858"/>
        <n v="1118801866"/>
        <n v="1000063818"/>
        <n v="1013607959"/>
        <n v="1032406019"/>
        <n v="1023911369"/>
        <n v="1193209611"/>
        <n v="1193229161"/>
        <n v="1006182146"/>
        <n v="1033257635"/>
        <n v="1062303290"/>
        <n v="1116802753"/>
        <n v="1044210999"/>
        <n v="1013592826"/>
        <n v="1017249184"/>
        <n v="1095788791"/>
        <n v="1098738900"/>
        <n v="1233907341"/>
        <n v="1113681035"/>
        <n v="38612747"/>
        <n v="1010107135"/>
        <n v="5120566"/>
        <n v="1143169016"/>
        <n v="1049623037"/>
        <n v="1073249413"/>
        <n v="1004344272"/>
        <n v="1083006214"/>
        <n v="1007396803"/>
        <n v="1130609162"/>
        <n v="1064317108"/>
        <n v="53009818"/>
        <n v="1007114144"/>
        <n v="1019112765"/>
        <n v="1065814153"/>
        <n v="1007822210"/>
        <n v="1006450297"/>
        <n v="16940621"/>
        <n v="1090451455"/>
        <n v="7423179"/>
        <n v="1094897548"/>
        <n v="1023936243"/>
        <n v="1028040605"/>
        <n v="1053775980"/>
        <n v="1063161930"/>
        <n v="94527906"/>
        <n v="1020450712"/>
        <n v="36759007"/>
        <n v="1110511658"/>
        <n v="1067850298"/>
        <n v="71786673"/>
        <n v="1044913212"/>
        <n v="1004756735"/>
        <n v="1003369107"/>
        <n v="75104777"/>
        <n v="1070017389"/>
        <n v="1125178287"/>
        <n v="5240012"/>
        <n v="1006208842"/>
        <n v="1003616883"/>
        <n v="1020426850"/>
        <n v="1005853803"/>
        <n v="1005755452"/>
        <n v="1112232446"/>
        <n v="1007740377"/>
        <n v="5058148"/>
        <n v="1026132416"/>
        <n v="10026183"/>
        <n v="1113526652"/>
        <n v="38559123"/>
        <n v="1101992550"/>
        <n v="1247258189"/>
        <n v="1118573815"/>
        <n v="71777750"/>
        <n v="1062677270"/>
        <n v="1130616018"/>
        <n v="1085244177"/>
        <n v="1015415777"/>
        <n v="1001017977"/>
        <n v="1110448650"/>
        <n v="1049794938"/>
        <n v="1033751346"/>
        <n v="1095921869"/>
        <n v="1006506697"/>
        <n v="1007341487"/>
        <n v="1019033656"/>
        <n v="80808429"/>
        <n v="1144061237"/>
        <n v="1038413439"/>
        <n v="72344933"/>
        <n v="1005145938"/>
        <n v="6387285"/>
        <n v="1031177297"/>
        <n v="1088307536"/>
        <n v="1014240622"/>
        <n v="1020472323"/>
        <n v="1054560652"/>
        <n v="1028025960"/>
        <n v="1053853244"/>
        <n v="1115189397"/>
        <n v="1096213114"/>
        <n v="1004487006"/>
        <n v="1000696622"/>
        <n v="1090148430"/>
        <n v="1052078207"/>
        <n v="55308283"/>
        <n v="1116852438"/>
        <n v="1070613009"/>
        <n v="1048328047"/>
        <n v="4148703"/>
        <n v="4613887"/>
        <n v="1005977574"/>
        <n v="1065627173"/>
        <n v="1246941"/>
        <n v="1030607446"/>
        <n v="1085342636"/>
        <n v="1111761232"/>
        <n v="1113644187"/>
        <n v="1102865398"/>
        <n v="1028037206"/>
        <n v="1056054233"/>
        <n v="1067921866"/>
        <n v="1043682148"/>
        <n v="1067943482"/>
        <n v="1045017589"/>
        <n v="1013603998"/>
        <n v="1010071034"/>
        <n v="1098626762"/>
        <n v="1042996580"/>
        <n v="1014176880"/>
        <n v="1140419219"/>
        <n v="1121934109"/>
        <n v="1003775298"/>
        <n v="1118823594"/>
        <n v="1047215486"/>
        <n v="1080763"/>
        <n v="5050428"/>
        <n v="1027966635"/>
        <n v="29229080"/>
        <n v="1193446165"/>
        <n v="52368067"/>
        <n v="1070781226"/>
        <n v="1116549257"/>
        <n v="1130624046"/>
        <n v="1232394927"/>
        <n v="1069754983"/>
        <n v="1193082674"/>
        <n v="1085258390"/>
        <n v="86086612"/>
        <n v="1007651274"/>
        <n v="1128265161"/>
        <n v="64696799"/>
        <n v="1038110844"/>
        <n v="1085926483"/>
        <n v="1081514670"/>
        <n v="1013584043"/>
        <n v="1118819732"/>
        <n v="1040374535"/>
        <n v="1019011386"/>
        <n v="6440627"/>
        <n v="1041149020"/>
        <n v="1053785558"/>
        <n v="1006205923"/>
        <n v="1017185949"/>
        <n v="1095837870"/>
        <n v="51889861"/>
        <n v="1143994397"/>
        <n v="1032482908"/>
        <n v="1130599877"/>
        <n v="1076321808"/>
        <n v="55238872"/>
        <n v="1149455616"/>
        <n v="1012440652"/>
        <n v="1120870589"/>
        <n v="1072259464"/>
        <n v="1090463219"/>
        <n v="1102548906"/>
        <n v="12746105"/>
        <n v="10031681"/>
        <n v="1050946846"/>
        <n v="661234"/>
        <n v="1013655419"/>
        <n v="1062433908"/>
        <n v="1096232338"/>
        <n v="1073243215"/>
        <n v="1233909656"/>
        <n v="1130600362"/>
        <n v="1121899752"/>
        <n v="1007170101"/>
        <n v="1018482309"/>
        <n v="1042434355"/>
        <n v="1234193023"/>
        <n v="1082996696"/>
        <n v="1221972576"/>
        <n v="1143959072"/>
        <n v="1020462825"/>
        <n v="1017178142"/>
        <n v="1012433244"/>
        <n v="1087206792"/>
        <n v="1030646149"/>
        <n v="1069491962"/>
        <n v="1005540360"/>
        <n v="1127662971"/>
        <n v="1143841701"/>
        <n v="44150655"/>
        <n v="1098657273"/>
        <n v="1065622413"/>
        <n v="72259705"/>
        <n v="36306925"/>
        <n v="1085168288"/>
        <n v="1007529079"/>
        <n v="1060647092"/>
        <n v="29973713"/>
        <n v="1108768236"/>
        <n v="1079410929"/>
        <n v="1030606934"/>
        <n v="1069482081"/>
        <n v="1140860596"/>
        <n v="1023916000"/>
        <n v="1037625682"/>
        <n v="1129580472"/>
        <n v="52518854"/>
        <n v="73157192"/>
        <n v="1118829706"/>
        <n v="1031175432"/>
        <n v="86061678"/>
        <n v="1003243357"/>
        <n v="1143380389"/>
        <n v="16077202"/>
        <n v="1016051676"/>
        <n v="1088238172"/>
        <n v="1143830231"/>
        <n v="7722375"/>
        <n v="1077440323"/>
        <n v="1096236061"/>
        <n v="52849327"/>
        <n v="22730651"/>
        <n v="3028458"/>
        <n v="9147731"/>
        <n v="1012332450"/>
        <n v="6070549"/>
        <n v="36067682"/>
        <n v="16933377"/>
        <n v="1121848235"/>
      </sharedItems>
    </cacheField>
    <cacheField name="English Name" numFmtId="0">
      <sharedItems count="772">
        <s v="MONTIEL ARTEAGA ANDRES FELIPE"/>
        <s v="SANCHEZ DE LEON SERGIO ANDRES"/>
        <s v="IGLESIA AGUAS YERNY DE JUSUS"/>
        <s v="GABRIEL FELIPE GARCIA DELGADO"/>
        <s v="AVELLA MORENO DILAN EXNEIDER"/>
        <s v="GARCIA MAYORGA LINA FERNANDA"/>
        <s v="VILLALBA FONSECA MONICA LIZETH"/>
        <s v="FRANCO CALDERÓN HEIDY CAMILA"/>
        <s v="IBAÑEZ DIAZ DIEGO ANDRES"/>
        <s v="MARTINEZ LUGO ANGELA PATRICIA"/>
        <s v="FARFAN MORENO DERLY YARITHZA"/>
        <s v="BRAVO RUANO NICK ROGER"/>
        <s v="GARCIA ROMERO CRISTIAN CAMILO"/>
        <s v="TORRES PEREZ ANA VICTORIA"/>
        <s v="DIAZ MOLINA TATIANA MILENA"/>
        <s v="RODRIGUEZ GARCIA GEAN PIERE"/>
        <s v="LONDOÑO VALENCIA ESTEFANIA"/>
        <s v="ARIAS ESTRADA PAULA ALEXANDRA"/>
        <s v="TAMAYO ORDOÑEZ YULI ANDREA"/>
        <s v="ACEVEDO CRUZ ANDRES FELIPE"/>
        <s v="CARVAJAL HERNANDEZ OSCAR ORLANDO"/>
        <s v="ARIZA LOPEZ JUAN SEBASTIAN"/>
        <s v="MORA LADINO NADYA XIOMARA"/>
        <s v="ESPARTA DIAZ JUAN SEBASTIAN"/>
        <s v="LLANOS ORTEGON NIKOLL YAZAIRA"/>
        <s v="SUAREZ GERRERO BRAYAN STEVEN"/>
        <s v="RIVERA OCAMPO ADRIANA"/>
        <s v="SCHONBERGER MURCIA HERMANN DAVID"/>
        <s v="RODRIGUEZ GARRIDO BARNER"/>
        <s v="BELTRAN EDWIN"/>
        <s v="BERNATE HERNADEZ MIGUEL ANGEL"/>
        <s v="TRUJILLO URUEÑA YENITH LUCELLY"/>
        <s v="MILLÁN LORENZANO ÁLVARO FABIÁN"/>
        <s v="MORENO AVILA ARTURO"/>
        <s v="CUERVO SEPULVEDA JUAN DAVID"/>
        <s v="MEDINA JIMENEZ LUIS EDUARDO"/>
        <s v="ZAPARDIEL PÉREZ YANTH ALEXANDER"/>
        <s v="PÉREZ LEANDRO LILIANA ROCIO"/>
        <s v="BLANDON GARAY ROGER ANDRES"/>
        <s v="ENRIQUEZ MENESES MARIA ALEJANDRA"/>
        <s v="ROJAS ROCHA GABRIEL"/>
        <s v="ARRIETA LUNA SEBASTIAN ANDRÈS"/>
        <s v="PIMIENTA GALVIS DIEGO ANDRES"/>
        <s v="ROJAS VILLAMIL JHONATAN"/>
        <s v="GALLARDO BORGES YULIZA MARGARITA"/>
        <s v="CARDENAS RAMIREZ ANDREA MELISSA"/>
        <s v="ORTIZ GALEANO ZURIMA"/>
        <s v="GACHA ANTONIO JORGE ENRIQUE"/>
        <s v="GOMEZ RODRIGUEZ VIVIANA LUCIA"/>
        <s v="BARRETO BURITICA SERGIO GABRIEL"/>
        <s v="JARAMILLO CARDONA VALENTINA"/>
        <s v="AYALA CUNCANCHUM EDISON"/>
        <s v="CAICEDO ASPRILLA SANDRA ZULENNY"/>
        <s v="CALDERON TANIA MARCELA"/>
        <s v="ROCHA VELOSA ANDRES FELIPE"/>
        <s v="GARZON MORERAS KAREN JIMENA"/>
        <s v="TAMAYO MORALES JHON ANGEL"/>
        <s v="MONTENEGRO RODRIGUEZ OSCAR EDUARDO"/>
        <s v="BARRIOS MACIA ALVARO JAVIER"/>
        <s v="LIGARDO MEZA JARLIN AUGUSTO"/>
        <s v="OSPINA CHOCONTA MICHEL VIVIANA"/>
        <s v="PINZON CIFUENTES ANDREW GIOVANNY"/>
        <s v="LEON PRIETO KLINSMAN DAVID"/>
        <s v="MORA BOHORQUEZ SAIDA DANIELA"/>
        <s v="GUTIERREZ VEGA JUAN PABLO"/>
        <s v="MARIN MOLINA CAMILA"/>
        <s v="CHAVEZ CAMPO JUAN SEBASTIAN"/>
        <s v="PADILLA BLANQUICET MELANNIE MARIA"/>
        <s v="ABRIL AMADOR DEYVID STEVEN"/>
        <s v="GARAY PEÑA LEIDY YURANI"/>
        <s v="GONZALEZ AVELLANEDA JUAN PABLO"/>
        <s v="DELGADO ALVAREZ VICTOR HUGO"/>
        <s v="ESCOBAR BASTO MAICOL STIVEN"/>
        <s v="GÓMEZ MENA DIDIER STEVEN"/>
        <s v="NAVARRO ANAYA JENNIFER"/>
        <s v="QUIROZ RODRIGUEZ SERGIO DANIEL"/>
        <s v="GARCIA GAMEZ DANIEL ALFONSO"/>
        <s v="ORTEGO CARDENAS YESSICA ANDREA"/>
        <s v="VEGA LOPEZ JUAN FELIPE"/>
        <s v="CHACON HERNANDEZ SEBASTIAN"/>
        <s v="SUAREZ ARMAS VICTOR ENMANUEL"/>
        <s v="MATTHEW BOHORQUEZ OROZCO"/>
        <s v="GUERRERO MARIA FERNANDA"/>
        <s v="PEREZ QUINTERO MAYRA ALEJANDRA"/>
        <s v="ARDILA CAMELO JULIETH VIVIANA"/>
        <s v="PALLARES RINCON GABRIEL MAURICIO"/>
        <s v="ARCHILA GUERRERO DEICY CAROLINA"/>
        <s v="CARRILLO GUALDRON SINDY NAIRUBY"/>
        <s v="ALARCON MORENO JHON ALEXANDER"/>
        <s v="ESCOBAR ZAPATA DIANA MARCELA"/>
        <s v="GARCES VASQUEZ FROILAN ANTONIO"/>
        <s v="TORDECILLA DIAZ CARLOS ALBERTO"/>
        <s v="ASCENCIO CERON JEAN CARLOS"/>
        <s v="MUNEVAR GONZALEZ JOAB JAZED"/>
        <s v="ALVAREZ DANIEL MAURICIO"/>
        <s v="MARTINEZ COLLAZOS EDWIN DAVID"/>
        <s v="ARANGO PEÑA JUAN SEBASTIAN"/>
        <s v="CHAVEZ DELGADO YEISON ALEJANDRO"/>
        <s v="RODRIGUEZ ORDOÑEZ DANNA VALENTINA"/>
        <s v="PRIETO CUCAITA ADRIANA MERCEDES"/>
        <s v="JIMENEZ ROMERO ANGELA PATRICIA"/>
        <s v="CASTIBLANCO CASTIBLANCO ADAD SAMETH"/>
        <s v="BUELVAS MIRANDA ANDREA GABRIELA"/>
        <s v="MARTINEZ PRADA PAULA MARGARTIA"/>
        <s v="ORTEGON VIDALES YENY CATERIN"/>
        <s v="BARAJAS SARMIENTO DANIELA MARCELA"/>
        <s v="RUSSI NIÑO ANA SUCEIDI"/>
        <s v="SARASTI GARCIA DANIEL ALEJANDRO"/>
        <s v="OVIEDO NARVÁEZ JUAN FELIPE"/>
        <s v="ACOSTA RUIZ CRISTIAN FERNANDO"/>
        <s v="SERPA CASTRO GINA DANIELA"/>
        <s v="BERMUDEZ PEDROZO SLENDY CATALINA"/>
        <s v="PIÑEROS ORJUELA KAREN JULIETH"/>
        <s v="RODRIGUEZ VARGAS CRISTIAN ANDRES"/>
        <s v="OROZCO BUENO JULIAN FELIPE"/>
        <s v="ARENAS GUISAO JUAN DANIEL"/>
        <s v="GALLO ROLDAN YOHAN ESTIVEN"/>
        <s v="MENDEZ RODRIGUEZ MIGUEL ANDRES"/>
        <s v="FERNANDO APARICIO JONATHAN ARLEY"/>
        <s v="ROJAS PINTO PAUL"/>
        <s v="GONZALEZ MONTENEGRO ANDREA"/>
        <s v="TORRES GALLEGO VALERIA"/>
        <s v="RUIZ DE ALBA NEISSER JASSIR"/>
        <s v="MARTINEZ CLAVIJO KAREN VALERIA"/>
        <s v="ACEVEDO ACEVEDO DIEGO YOHAN"/>
        <s v="RUIZ MAYORGA MARIA CHIRLEY"/>
        <s v="AFANADOR TAFUR DANA MARCELA"/>
        <s v="CARVAJAL SANABRIA JENNY CATERINE"/>
        <s v="CHICUE LAVERDE KAROL JULIETH"/>
        <s v="DIAZ DUARTE ERNESTO MANUEL"/>
        <s v="PARDO RODRIGUEZ JUAN CAMILO"/>
        <s v="TOVAR NOVOA CRISTINA ISABEL"/>
        <s v="GRANADOS RODRIGUEZ KERLLY JULIETA"/>
        <s v="GONZALEZ CABALLERO MELANY"/>
        <s v="PAZ QUINTERO JOSE ARMANDO"/>
        <s v="CRIOLLO ARANGO LAURA"/>
        <s v="BARBOSA OSCAR HERNAN"/>
        <s v="MARTINEZ MESA DANIELA"/>
        <s v="GARCIA BUITRIAGO DAIRON ARGEMINO"/>
        <s v="GONZALEZ MONDRAGÓN KAREN TATIANA"/>
        <s v="GOMEZ PEDRAZA MARIA LUISA"/>
        <s v="HENAO FALLAS KELY JOHANA"/>
        <s v="ROJAS TEHERAN LORENA"/>
        <s v="TUIRAN BARRIOS EVIS JULIETH"/>
        <s v="SAAVEDRA ZAFRA BETGUVICT RAINER"/>
        <s v="CABARCAS MATURANA JESUS DAVID"/>
        <s v="MESA YARPAZ JOSEPH GREGORY"/>
        <s v="ERAZO QUIÑONEZ LINA TATIANA"/>
        <s v="RAMIREZ SABOGAL ZAIRA KATHERINE"/>
        <s v="PAEZ ORTIZ GERALDINE"/>
        <s v="GARCIA CASTILLO ANDRES ALBERTO"/>
        <s v="VERGARA USUGA KELLY JOHANA"/>
        <s v="HURTADO CAMARGO CAMILO ANDRES"/>
        <s v="GONZALES GALARZA KEVIN SEBASTIAN"/>
        <s v="BOCANEGRA RODRIGUEZ ANGEL ANDRES"/>
        <s v="ROA GARCIA ASHIARAZAGAIHA STPHANNY"/>
        <s v="RUBIO VELASQUEZ JHON JAIRO"/>
        <s v="MONCADA LOPEZ CRISTIAN ALEJANDRO"/>
        <s v="MARTINEZ MARTINEZ HILARY"/>
        <s v="PAREJA ATENCIO JONATHAN ENRIQUE"/>
        <s v="BOHORQUEZ ROCHA GINETH CRISTINA"/>
        <s v="FIGUEROA GALVIS YUSBELY"/>
        <s v="ACOSTA TOLOSA ANDRES FELIPE"/>
        <s v="JAVELA LLANTEN JUAN MIGUEL"/>
        <s v="BERNAL NUÑEZ WILMAR ORLANDO"/>
        <s v="SOTO JENNY KATHERINE"/>
        <s v="VALENCIA GIRALDO TATIANA"/>
        <s v="BARBOSA MOLINA WILLIAM JOSE"/>
        <s v="ZUÑIGA ZAPARAN SHAYLEL JOHANA"/>
        <s v="FONTECHA OLIVEROS HUGO ALEJANDRO"/>
        <s v="RAMIREZ CESPEDES EDGAR ALBERTO"/>
        <s v="CORTES GUZMAN YEISON ESNEIDER"/>
        <s v="HERNANDEZ LOPEZ CRISTIAN ALIRIO"/>
        <s v="CESPEDES QUITORA ANGIE KARINA"/>
        <s v="CORDERO CEBALLO VANESA LIS"/>
        <s v="AYALA FLORIDO ANDREA ALEJANDRA"/>
        <s v="CORDOBA SERGIO ALEXANDER"/>
        <s v="REYES ZIPAQUIRA JEISSON ANDRES"/>
        <s v="BAUTISTA SALAZAR KARYN ANDREY"/>
        <s v="CARDONA MORENO VALENTINA"/>
        <s v="AGUIRRE OROZCO CAMILA ANDREA"/>
        <s v="CARVALLO SANCHEZ RAFAEL ANDRES"/>
        <s v="LONDOÑO MEJIA VANESSA"/>
        <s v="ESCOBAR CUBURUCO EDITH"/>
        <s v="LOZANO LUCUARA YENNY PATRICIA"/>
        <s v="RINCON ESTERLING LEONARDO"/>
        <s v="TORDECILLA MENDOZA ROBERTO CARLOS"/>
        <s v="POLO CABRERA SUSANA MILENA"/>
        <s v="BUELVAS RIOS CARLOS DANIEL"/>
        <s v="MONTES TORRES YETSY DEYANIRA"/>
        <s v="CANTOR MORALES JUAN DAVID"/>
        <s v="VELASQUEZ BELTRAN FRANCY VIVIANA"/>
        <s v="GARZON MORERAS ANGIE PAOLA"/>
        <s v="MOLANO BERRIO ZULLY TATIANA"/>
        <s v="OSPINA RODRIGUEZ WILSON LEONARDO"/>
        <s v="DEPABLOS DAZA DIEGO ALLFONSO"/>
        <s v="TRUJILLO MARTINEZ RUBIEL ANDRES"/>
        <s v="AMAYA LUIS EINER"/>
        <s v="VERA ROBLES CRISTIAN ALEXIS"/>
        <s v="CASTRILLON VALENCIA JESSICA JANETH"/>
        <s v="HOLGUIN VIDALES ZULLENY LICETH"/>
        <s v="GARZON FRANCO CRISTIAN ESNEIDER"/>
        <s v="CUBILLOS SOSSA ESTEBAN CAMILO"/>
        <s v="RANGEL DUQUE MARIA ALEJANDRA"/>
        <s v="GRACES ROCHA WENDY JOHANA"/>
        <s v="DURAN MORALES OMAIRA DEL CARMEN"/>
        <s v="RODRIGUEZ QUINTO JESSICA PAOLA"/>
        <s v="AGRADO BUENO CARLOS DAVID"/>
        <s v="VASQUEZ BERNAL MARIA CAMILA"/>
        <s v="OSPINO MEDINA SHANELA ANDREA"/>
        <s v="MORALES PEREZ JOHAN LEONARDO"/>
        <s v="ACOSTA TORRES ROSA HERMINDA"/>
        <s v="AÑEZ HERRERA DAYAN WILLERMA"/>
        <s v="PORTOCARRERO ROJAS JESUS ARMANDO"/>
        <s v="URREGO MORALES YULY ANDREA"/>
        <s v="ZAMBANO BENAVIDESDIDIER ANDRES"/>
        <s v="HERRERA CARRILLO DIEGO ALEXANDER"/>
        <s v="VERGARA ESPELETA MARLON GABRIEL"/>
        <s v="PIEDRAHITA RAMIREZ DARLEY ANTONIO"/>
        <s v="SAAVEDRA ANGULO SEBASTIAN FERNANDO"/>
        <s v="ARIZA GONZALES MARLON ALONSO"/>
        <s v="CASTRO PATIÑO WENDY JULIETH"/>
        <s v="OSPINA GONZALEZ ANDREA CAROLINA"/>
        <s v="QUINTERO ACOSTA KELLY JOHANNA"/>
        <s v="MARTINEZ DIAZ DIANA MARIA"/>
        <s v="DOMINGUEZ PALENCIA MARIA TERESA"/>
        <s v="BRAVO MURILLO YURI MARCELA"/>
        <s v="CARDONA ARICAPA SALOME"/>
        <s v="MONTERROSA HERNANDEZ YENI LUZ"/>
        <s v="MELGAREJO TAMBO JHON JAIRO"/>
        <s v="CAMPIÑO CERQUERA GERALDINE"/>
        <s v="AGUILAR DELGADO LUIS CARLOS"/>
        <s v="GONZALEZ CHAVEZ NICOLAS ANTONIO"/>
        <s v="SALGADO PEREZ ANDREA CAROLINA"/>
        <s v="HURTADO MEJIA DARIANA LUCIA"/>
        <s v="AROCA LASSO LINA MARCELA"/>
        <s v="GARCÍA MEJÍA JEISSON DARLEY"/>
        <s v="DE LA ROSA ALBERTO MARIO"/>
        <s v="DE LA CRUZ MADERA JOSE JAVIER"/>
        <s v="MONTAÑEZ HERRERA JAIME HUMBERTO"/>
        <s v="GARCIA VALENCIA JACOBO"/>
        <s v="CHALIAL JOJOA KATHERINE ALEXANDRA"/>
        <s v="LOPEZ MORA ALEJANDRO"/>
        <s v="RAMIREZ GRATEROL LUIS ENRIQUE"/>
        <s v="ALVAREZ GIRALDO  JHON DARIO"/>
        <s v="HENAO QUINTERO LIZEHT"/>
        <s v="MOYA HERNANDEZ SHAILA YALILA"/>
        <s v="PEREZ JAIMES BILLY MARLON"/>
        <s v="CAMPO VANEGAS  LAURA GABRIELA"/>
        <s v="LEITON CASTELAR ORLANDO ENRIQUE"/>
        <s v="SANCHEZ MALLAMA MONICA ESTEFANIA"/>
        <s v="BLANCO ALZAMORABEATRIZ ELENA"/>
        <s v="CALDERON QUINCHIA MARIBEL"/>
        <s v="DIAZ PULIDO NATALIA"/>
        <s v="MATEUS GOMEZ JORGE MARIO"/>
        <s v="MONTERO  CARLOS ANDRES"/>
        <s v="GRISALES IBARRA SILVANA"/>
        <s v="VELASQUEZ TOLOZA JUAN OSWALDO"/>
        <s v="VERGEL SANDOVAL JUAN SEBASTIAN"/>
        <s v="PAVA MAYORGA JUAN MANUEL"/>
        <s v="PERDOMO ANDREA LILIANA"/>
        <s v="NIEVES BLANCO WENDY DAYANA"/>
        <s v="NAVARRO HERNANDEZ HECTOR AUGUSTO"/>
        <s v="RENDON CHAVEZ KEILY MILENA"/>
        <s v="CAMACHO NAVARRO FRANK"/>
        <s v="ROCHA CASTRO DANNA VALENTINA"/>
        <s v="ROBAYO GOMEZ NELSON"/>
        <s v="ESPINOSA AREVALO DIEGO ANDRES"/>
        <s v="RENGIFO MARULANDA MICHAEL"/>
        <s v="TEATINO SANCHEZ SEBASTIAN CAMILO"/>
        <s v="LOPEZ SANDOVAL CIELO VANESSA"/>
        <s v="HINCAPIE DURAN  JOHANNA CRISTINA"/>
        <s v="CORREA COPETE MARLON FERNEY"/>
        <s v="DIAZ VILORIA ALEJANDRA"/>
        <s v="FLORES RONDEL ISRAEL"/>
        <s v="GOMEZ ESPINEL EDUAR ANDRES"/>
        <s v="MURALLAS GALVIS ERIKA YULIETH"/>
        <s v="BAEZ RODRIGUEZ ALBERTO JOSE"/>
        <s v="GOMEZ DAZA MARTHA LUCIA"/>
        <s v="SIERRA MEZA MARIA FERNANDA"/>
        <s v="ALFEREZ RIAÑO JIMMY LEONARDO"/>
        <s v="FASIEH BENAVIDES INGRID JULIETH"/>
        <s v="VALENCIA GONZALIAS JHOAN SEBASTIÁN"/>
        <s v="LOPEZ MONTOYA CRISTIAN ALEXIS"/>
        <s v="SARMIENTO CARVAJAL LEIDY JHOANNA"/>
        <s v="OVIEDO LESMES CLAUDIA MAYRELYS"/>
        <s v="SANCHEZ BRAVO ANGELA YADIRA"/>
        <s v="BELTRAN RUEDA ANDRES FELIPE"/>
        <s v="DIAZ SALCEDO BRAYAN STEVEN"/>
        <s v="GONZALEZ HERNADEZ CRISTIAN CAMILO"/>
        <s v="LEON TRIANA RAFAEL AUGUSTO"/>
        <s v="MOSQUERA HURTADO  JHON JAINER"/>
        <s v="COLMENAREZ ALVAREZ JHONNAILYS PASTORA"/>
        <s v="SANCHEZ COLORADO ALVARO ANTONIO"/>
        <s v="RODRIGUEZ LOPEZ MARLON"/>
        <s v="CARDONA YOHANA JASBLEIDY"/>
        <s v="GUZMAN FERNANDEZ MICHEL YESENIA"/>
        <s v="ACOSTA RAMIREZ KARINA PAOLA"/>
        <s v="BARRAZA MELENDEZ HANDRY RAFAEL"/>
        <s v="SOLENO MENDOZA MAILETT LILIANA"/>
        <s v="VERGARA TETAI MARYI LEONOR"/>
        <s v="LONDOÑO CASTRILLON KLAUS STIVENS"/>
        <s v="PUERTO LOPEZ JORGE IVAN"/>
        <s v="MARTINEZ RAMOS DIEGO ANDRES"/>
        <s v="PARRA RIAPIRA CRISTIAN CAMILO"/>
        <s v="GARCIA VARGAS TATIANA ANDREA"/>
        <s v="REYES ZUÑIGA LUZ SARAY"/>
        <s v="MEDINA REYES KEVIN ALEXANDER"/>
        <s v="ECHAVARRIA SEPULVERA BRENDA KARINA"/>
        <s v="CRUZ ROCHA LEIDY ESMERALDA"/>
        <s v="SANCHEZ CASTELLANOS SEBASTIAN ENRIQUE"/>
        <s v="BAUTISTA JHAN CARLOS"/>
        <s v="GOMEZ LEAL JOSUE GABRIEL"/>
        <s v="AGUDELO VIVEROS LINA MARCELA"/>
        <s v="GRANADOS NARANJO JULIAN ANDRES"/>
        <s v="PATAQUIVA GARAY SANDY KAREN"/>
        <s v="ALFONSO RAMIREZ JULIAN ANDRES"/>
        <s v="PRADA BUSTOS LINDA STEPHANY"/>
        <s v="HOLGUIN ZUÑIGA JOAN MANUEL"/>
        <s v="MESA RODRIGUEZ MARIA CAMILA"/>
        <s v="NOVOA GONZALEZ JOSE GUILLERMO"/>
        <s v="MILLAN TRUJILLO LEIDY CAROLINA"/>
        <s v="ESPITIA VILLERA ANDREINA BEATRIZ"/>
        <s v="PATIÑO MADRID ALEXANDER"/>
        <s v="JIMENEZ DUARTE YENCER STIWARD"/>
        <s v="TORRES MONTENEGRO LEIDY LORENA"/>
        <s v="DEVIA ALVARADO LUCIA"/>
        <s v="CRUZ ORTIZ ANDRES FELIPE"/>
        <s v="ALMANZA RUEDA FABIAN HORACIO"/>
        <s v="MOYA AYALA  HENRY"/>
        <s v="BOLAÑO MENDOZA JAVIER ANDRÉS"/>
        <s v="ARIAS GAMBOA ELENA PATRICIA"/>
        <s v="ARDILA ACEVEDO NANCY DAYANNE"/>
        <s v="GARCIA MARTINEZ LAURA KATHERINE"/>
        <s v="FRANCO HERRERA KEVIN STIVEN"/>
        <s v="GOMEZ ESCOBAR JOSE DANIEL"/>
        <s v="PRIETO ORTIZ EDWIN DIOSET"/>
        <s v="BALLEN ORDOÑEZ LADY JOHANNA"/>
        <s v="CIENFUEGOS RODRIGUEZ JOHANNA NINI"/>
        <s v="MADRID LONDOÑO LAURA CRISTINA"/>
        <s v="FORERO CARLOS EDUARDO"/>
        <s v="RAMIREZ PIÑEROS BRAYAN ORLEY"/>
        <s v="ORDOÑEZ CASTIBLANCO JORGE CAMILO"/>
        <s v="GUTIERREZ ESPITIA DEIBYD RODRIGO"/>
        <s v="BARRERA REIBA ZAIDA GINETH"/>
        <s v="RODRIGUEZ ROJAS JUAN CAMILO"/>
        <s v="HURTADO OSPINA JOHAN MANUEL"/>
        <s v="VELAZQUEZ GAVIRIA SANTIAGO"/>
        <s v="SANCHEZ BASILIO RICARDO ANDRES"/>
        <s v="ZAMUDIO MATEUS GINA PAOLA"/>
        <s v="PARRA MORENO DAISSY GEOVANNA"/>
        <s v="LOPEZ SUAREZ JUAN CAMILO"/>
        <s v="GARCIA ARIAS CLAUDIA MAGALY"/>
        <s v="HERNANDEZ FAJARDO HERLIANIS"/>
        <s v="GUTIERREZ GONZALEZ CHRISTIAN DAVID"/>
        <s v="PUENTES MORENO LUZ DAMARIS"/>
        <s v="MORENO MUÑOZ PAULA ANDREA"/>
        <s v="RIVERA ZARABANDA VANESSA"/>
        <s v="SOTELO MOJICA JHON FREDY"/>
        <s v="PUERTO PEÑA NELSON ANDRES"/>
        <s v="HERNANDEZ MARIA ANGELICA"/>
        <s v="SUAREZ NIDIA MERCEDES"/>
        <s v="ACOSTA FLOREZ LEYDIS PAOLA"/>
        <s v="AGUIRRE ALVAREZ MAYRA ALEJANDRA"/>
        <s v="RODRIGUEZ MACHADO ERIKA BEATRIZ"/>
        <s v="ALMANZA TAMARA MARIA MADELEINE"/>
        <s v="RAMOS ZAMUDIO LAURA VALENTINA"/>
        <s v="GARCIA BEDOYA LAURA VANESA"/>
        <s v="CABRERA BAENA LUISSIAYNI CAROLAY"/>
        <s v="RAMIREZ BUITRAGO JEFFERSON ALBERTO"/>
        <s v="USECHA URBANO LESLIE SORANY"/>
        <s v="RODRIGUEZ SALGADO KEVIN FABIAN"/>
        <s v="HERNANDEZ RAMOS EIDER ALEXIS"/>
        <s v="VARGAS PAMPLONA JOHN WALTER"/>
        <s v="CHAVEZ CASTRO BRANDON DANIEL"/>
        <s v="RAMOS DIAZ WENDY PATRICIA"/>
        <s v="NAVARRO CHAVEZ JUAN GILBERTO"/>
        <s v="SANDOVAL GARZON ANDRES FELIPE"/>
        <s v="MORENO DANIEL FELIPE"/>
        <s v="LANCHEROS JUAN PABLO"/>
        <s v="HERNANDEZ ARDILA LINA PAOLA"/>
        <s v="LAVERDE MONTOYA JUAN ESTEBAN"/>
        <s v="CAMACHO ACUÑA ERIKA JOHANA"/>
        <s v="FORERO CESPEDES JAN CARLO"/>
        <s v="ORDUZ JIMENEZ MAYRA YULIET"/>
        <s v="FLOREZ RODRIGUEZ JONHATAN"/>
        <s v="PEREZ LOPEZ STEPHANY"/>
        <s v="RAMOS MARTINEZ ANGEL AUGUSTO"/>
        <s v="TRESPALACIOS MAYRA ALEJANDRA"/>
        <s v="REBOLLEDO RUMBO CECILIA ELENA"/>
        <s v="PARRA QUINTERO JEAN CARLOS"/>
        <s v="DE CUENTAS ORTEGA AQUEMIS"/>
        <s v="MONTAÑO SINESTERRA FRANCY"/>
        <s v="BERNAL RODRIGUEZ MARIA ALEJANDRA"/>
        <s v="MARTINEZ BRAVO EMIR EDINSON"/>
        <s v="GUERRERO NOGUERA JORGE MAURICIO"/>
        <s v="RODRIGUEZ ZAMBRANO INGRID PATRICIA"/>
        <s v="NARVÁEZ PÉREZ ELIANA ESTEFANÍA"/>
        <s v="ORTIZ SANCHEZ LAURA TATIANA"/>
        <s v="OTALORA TRONCOSO SEBASTIAN"/>
        <s v="SOSA KATHERIN"/>
        <s v="PEÑA PRADA LUIS CARLOS"/>
        <s v="ARBELAEZ VILLA LAURA LIZETH"/>
        <s v="VELASQUEZ MEJIA JORGE IVAN"/>
        <s v="VILLALOBOS LOPEZ YUNERYS MAKOL"/>
        <s v="LOPEZ TRUJILLO ANA ISABEL"/>
        <s v="DIAZ AGREDA MARIA CAMILA"/>
        <s v="ERASO ESTRADA ERIKA ELIZABETH"/>
        <s v="MERA PEÑA CAROLINA"/>
        <s v="TORRES CAMILO ENRIQUE"/>
        <s v="BECERRA GERARDINO ELIZABETH"/>
        <s v="VERA MOSQUERA JUAN SEBASTIAN"/>
        <s v="AREVALO FERRUCHO EDGAR CAMILO"/>
        <s v="CARDONA BARÓN JENCY GERALDINE"/>
        <s v="AMEZQUITA PINEDA EDUARDO"/>
        <s v="SALGADO FLOREZ ALEXANDRA"/>
        <s v="RODRÍGUEZ CRUZ JONATHAN FERNANDO"/>
        <s v="PEREZ MESA NESTOR DAVID"/>
        <s v="CEPEDA AVENDAÑO GERALDINE TAMARA"/>
        <s v="GARCIA HOYOS KAREN"/>
        <s v="ARANGO BLANDON DANA MERARY"/>
        <s v="RIVERA TORRES SAMADHI"/>
        <s v="ALVAREZ  CARLOS ALFREDO"/>
        <s v="CASTAÑEDA MIGUEL ANGEL"/>
        <s v="RIVERA RIOS KELLY YOHANA"/>
        <s v="GAITAN IBARRA YEINER CAMILO"/>
        <s v="MUÑOS LOPEZ FREDDY GONZALO"/>
        <s v="BARROS CARDENAS JHON JOSUE"/>
        <s v="GERENE ARAGON ERNESTO DAVID"/>
        <s v="GARZÓN MAICOL STEVEN"/>
        <s v="QUINTANA DIAZ GLORIA"/>
        <s v="SIERRA NIETO RODRIGO ANDRES"/>
        <s v="MELO DANIEL CARMEN JULIET"/>
        <s v="MOSQUERA DIAZ CARMEN LORENA"/>
        <s v="VILORIA LOZADA LUNA VALERIA"/>
        <s v="MUÑOZ LÓPEZ CARLOS DUVAN"/>
        <s v="SUAREZ LEIDY JOHANA"/>
        <s v="ZAFRA BUITRAGO SERGIO ANDRES"/>
        <s v="QUINTERO SANTAMARIA PAULA ANDREA"/>
        <s v="PARRADO ESCOBAR EDWIN SANTIAGO"/>
        <s v="RAMIREZ CALDERON JORGE STIVEN"/>
        <s v="CARMONA ALTAMIRANDA KEILA MARGARITA"/>
        <s v="PLAZA BOLIVAR MICAHEL STEVEN"/>
        <s v="FANDIÑO BENAVIDES INGRID PAOLA"/>
        <s v="PACHECO ESCALONA HARRY"/>
        <s v="PEREZ PITA STIFANY ANGELES"/>
        <s v="MARQUEZ MONTER ANDERSON JOSE"/>
        <s v="MAHECHA PARDO KEVIN STEVEN"/>
        <s v="GIRALDO SAAVEDRA JUAN ESTEBAN"/>
        <s v="SAAVEDRA CALVO JOVANNY ALBERTO"/>
        <s v="SUAREZ SOTO YUVIANIS MARIA"/>
        <s v="HENAO GUATIVA MARITZA ADRIANA"/>
        <s v="MONTOYA OVALLE LUISA SOFÍA"/>
        <s v="AGUDELO GAVIRIA LUISA FERNANDA"/>
        <s v="MARTINEZ DANIEL ALEJANDRO"/>
        <s v="VALLEJO CASTAÑEDA TANIA YICELA"/>
        <s v="CORREDOR HERNANDEZ ANDRES FELIPE"/>
        <s v="ROJAS NOVOA KAREN NATALIA"/>
        <s v="RAMIREZ JULIAN DAVID"/>
        <s v="INSUASTI NARVAEZ JUAN ESTEBAN"/>
        <s v="HOYOS RENZO RHENALS"/>
        <s v="GARCES AYALA MAOLIS"/>
        <s v="ROJAS MUÑOZ LAURA CAROLINA"/>
        <s v="RUBIANO DIAZ GABRIELA"/>
        <s v="OVIEDO VARGAS NATALIA"/>
        <s v="ORTIZ ANGELA JULIETH"/>
        <s v="AGUILERA NATALIA"/>
        <s v="VILLEGAS MIGUEL ANDRES"/>
        <s v="REYES PATERNINA OMAR YESIT"/>
        <s v="NAVIA LUCIO KATHERINE"/>
        <s v="MAHECHA RAMIREZ MARISOL"/>
        <s v="LOPEZ HERNANDEZ EMILY SORAYA"/>
        <s v="VALBUENA ANDRES FELIPE"/>
        <s v="RONDON MENDOZA ANDRES FELIPE"/>
        <s v="ALVAREZ MANCERA BRAYAN ESTYD"/>
        <s v="CASTIBLANCO CORAL JEFFERSON AMAURY"/>
        <s v="DUQUE RODRIGUEZ CHRISTIAN STEVEN"/>
        <s v="MORAN RIVERA ANGIE JULIETH"/>
        <s v="BARRETO RODRIGUEZ CARLOS DENNY"/>
        <s v="RUIZ DIAZ MICHAEL FERNEY"/>
        <s v="OCHOA RIOS ANDRES FELIPE"/>
        <s v="MORA PATIÑO HECTOR FAVIO"/>
        <s v="BOTERO GALLON JORGE FERNANDO"/>
        <s v="PLATA JUAN SEBASTIAN"/>
        <s v="ROYERO CASTILLO ANHY MILENA"/>
        <s v="AGUDELO QUIÑONEZ WILSON"/>
        <s v="MARQUEZ MONTERROSA NERLYS PATRICIA"/>
        <s v="ADAMES GUAYARA MARIA MAGDIELY"/>
        <s v="HERNANDEZ SUAREZ TANIA YORLIANY"/>
        <s v="MARIN BLANCO KAREN MARCELA"/>
        <s v="BARRERA TIBATA SHEILA MARCELA"/>
        <s v="ARIAS SIERRA JOSE LUIS"/>
        <s v="RAMÍREZ RAMIRÉZ MABILIA INÉS"/>
        <s v="AYCARDI MEZA JULIETH PAOLA"/>
        <s v="GRANADOS ZULUAGA CLAUDIA CAROLINA"/>
        <s v="DIAZ CORTINEZ OSLER"/>
        <s v="TRUJILLO GULLEN KALETH"/>
        <s v="VERGEL TOBO ZHARICK DAYANNA"/>
        <s v="TREJO DIEGO ARMANDO"/>
        <s v="PEREZ CRUZ SANDRA JOHANA"/>
        <s v="POSADA GRISALES JUAN PABLO"/>
        <s v="RINCONI LEIDY"/>
        <s v="OTALVORA ARGUMEDO JORGE IVAN"/>
        <s v="PICHICA SALAZAR CRISTIAN CAMILO"/>
        <s v="SALAZAR MONSALVE EDWIN MAURICIO"/>
        <s v="MUÑOZ ARIAS MIGUEL ANGEL"/>
        <s v="FORERO JULIAN DAVID"/>
        <s v="GAONA BERNAL ANA MARIA"/>
        <s v="HERNANDO VALERA SERGIO"/>
        <s v="MARIANA MIA REYES GONZALES"/>
        <s v="NOBLE BENITEZ ROSA ANGELA"/>
        <s v="RODRIGUEZ VILLAMIZAR LEIDY VALENTINA"/>
        <s v="GUITUERREZ MELO KEVIN ESNEIDER"/>
        <s v="GALEANO JARAMILLO KATHERINE"/>
        <s v="MACETA PATIÑO DANA YINET"/>
        <s v="VARGAS ESCOBAR PAULA ANDREA"/>
        <s v="GAVIDIA BUITRAGO IVAN ALEXANDER"/>
        <s v="RODRIGUEZ QUINTO LUISA FERNANDA"/>
        <s v="RUEDA MARTINEZ JUAN FELIPE"/>
        <s v="MANOTAS URICOECHEA KATY PAOLA"/>
        <s v="FLOREZ REYES ELIX JOHANI"/>
        <s v="USAQUEN DIAZ DAVID GERARDO"/>
        <s v="MARTINEZ SANCHEZ JOHN STEVEN"/>
        <s v="LUZ DARY ANGARITA"/>
        <s v="HUERTAS ROJAS EDISON ALBERTO"/>
        <s v="LEIDY BIBIANA BOCANEGRA RODRIGUEZ"/>
        <s v="GONZALEZ YIMY ALEXANDER"/>
        <s v="ENSUNCHO HERNANDEZ YENNIFER PATRICIA"/>
        <s v="VILLAMIZAR MARIA ALEXANDRA"/>
        <s v="PATERNINA MARTINEZ YULIETH PAOLA"/>
        <s v="CABANA CRESPO MARIAN MISHELLY"/>
        <s v="CARRILLO GOMEZ STEFANYA"/>
        <s v="GUZMAN MUÑOZ JORGE LEONARDO"/>
        <s v="ROJAS PARDO LUIS FERNANDO"/>
        <s v="RIAÑO CALDERON LIZETH"/>
        <s v="VERGEL TOBO ZURIK SADHAY"/>
        <s v="RIVAS CAMACHO DANNA JULIETH"/>
        <s v="GIRALDO HERNANDEZ OSCAR ANDRES"/>
        <s v="GIL SALAZAR ISABELLA"/>
        <s v="LUCUMI ANGOLA YESSICA LEANDRA"/>
        <s v="SOTO GARCIA JEAN CARLOS"/>
        <s v="PAYARES CABARCAS DANIELA PATRICIA"/>
        <s v="ACOSTA ANDRES FELIPE"/>
        <s v="KELLY TATIANA SERNA GALINDO"/>
        <s v="HERNANDEZ MURILLO NICOLAS"/>
        <s v="URIBE HERRERA GENER CAMACHO"/>
        <s v="OTALORA DUARTE LUZ ADRIANA"/>
        <s v="ENRIQUEZ BEATRIZ ELENA"/>
        <s v="ZULETA MORENO MONICA"/>
        <s v="VANEGAS SANJUAN HANS ESTEBAN"/>
        <s v="TORRES REVEROL MARIA VIRGINIA"/>
        <s v="VARGAS BARRERA JUAN CAMILO"/>
        <s v="BERNAL NUMPAQUE DIDIER CAMILO"/>
        <s v="HERNANDEZ MARIA ALEJANDRA"/>
        <s v="GONZALEZ BERMEO SONIA SMITH"/>
        <s v="VILLAZON JIMENEZ MAIRA ALEJANDRA"/>
        <s v="USURIAGA ALVAREZ DANIELA"/>
        <s v="ZUÑIGA CAICEDO ASTRID"/>
        <s v="GALVAN MEZA HERNAN DARIO"/>
        <s v="BARRUETO MORA FANNY"/>
        <s v="GALVAN CUESTA MARIA HELENA"/>
        <s v="PULSITAR VICKY LILIANA"/>
        <s v="RODRIGUEZ FERNANDEZ LUIS DAVID"/>
        <s v="RUIZ LOPEZ KEVIN"/>
        <s v="PEREZ DIEGO FERNANDO"/>
        <s v="DUQUE GIRALDO JESUS DAVID"/>
        <s v="SAIR ZARATE JONATAN"/>
        <s v="ROJAS HENDER ORLANDO"/>
        <s v="RAMIREZ VALENCIA ANDRES MAURICIO"/>
        <s v="HAMLET RICARDO CAICEDO"/>
        <s v="ARBELAEZ VILLA LUIS ESTEBAN"/>
        <s v="ANGEL NORMAN EDUARDO"/>
        <s v="NAVARRO RAFAEL ENRRIQUE"/>
        <s v="CAICEDO MILTON ARNOL"/>
        <s v="PEMBERTY VILLEGAS CATHERINE"/>
        <s v="MUÑOZ SANDRA ROCIO"/>
        <s v="GUZMAN GONZALES GERSON ISAI"/>
        <s v="ARGEL HERRERA KETY DEL CARMEN"/>
        <s v="MEJIA RICO JUAN CAMILO"/>
        <s v="VAZQUEZ VILLADIEGO LORAINE PAOLA"/>
        <s v="HENAO JESSICA NATALIA"/>
        <s v="RUIZ DE AGUSTIN LUIS ENRIQUE"/>
        <s v="BLANDON CEBALLOS JULIAN ALEXANDER"/>
        <s v="ROMERO SEGURA CRISTIAN FIDEL"/>
        <s v="CARDENAS DANIELA"/>
        <s v="DIAZ ESTEVES DANIELA"/>
        <s v="MARTINEZ GOMEZ ANA MARIA"/>
        <s v="RUEDA MARROQUIN MARITZA"/>
        <s v="CARMONA CLAVIJO SEBASTIAN"/>
        <s v="QUIÑONES COLLAZOS LIX DAIANA"/>
        <s v="SANABRIA MORALES GABRIELA"/>
        <s v="GONZALEZ SILVA JUAN FELIPE"/>
        <s v="CORREA HERNANDEZ TANIA MILENA"/>
        <s v="CASTILLO RIOS JANAI MIRELLA"/>
        <s v="ECHEVERRI SANCHEZ YEISON"/>
        <s v="AVENDAÑO ANDRES FABIAN"/>
        <s v="MORALES VALERO GLORIA VIVIANA"/>
        <s v="BARCO SANJUAN ROSANA"/>
        <s v="RICO RUIZ CARLOS HERNANDO"/>
        <s v="VILLALOBOS RAMONA"/>
        <s v="RODRIGUEZ ANGUIE LIZETH"/>
        <s v="GOMEZ LOPEZ HENRY"/>
        <s v="HERNANDEZ CANTERO SANDRA MARCELA"/>
        <s v="LOPEZ ARIAS CARLOS MARIO"/>
        <s v="VILLACORTE RONDON JOE LARRY"/>
        <s v="BORRAS BAUTISTA JOSÉ ARMANDO"/>
        <s v="MARIN OCAMPO KAREN ANDREA"/>
        <s v="RODRIGUEZ MOLINA GABRIELA"/>
        <s v="ALFONSO RAMIREZ EDER ARMANDO"/>
        <s v="GUTIERREZ RODRIGUEZ LUIS EDUARDO"/>
        <s v="MEJIA RAMIREZ MERLY YURLEY"/>
        <s v="CASTAÑO CAVIEDES YESSICA"/>
        <s v="PEÑARETE MARIA ALEJANDRA"/>
        <s v="SUAREZ BARRERA MARISOL"/>
        <s v="TABARES HERNANDEZ LUIS CARLOS"/>
        <s v="PIEDRAHITA ROMERO HARVEY ALEJANDRO"/>
        <s v="DUQUE DUQUE ANA MARIA"/>
        <s v="SALGADO MORENO RICARDO JAIRO"/>
        <s v="AMAYA RIVERA WENDY LORENA"/>
        <s v="VIDARTE CASTAÑO JUAN PABLO"/>
        <s v="GAONA BERNAL EVELYN JOELLY"/>
        <s v="MARQUEZ HINCAPIE GEINER ANTONIO"/>
        <s v="ROJAS CASTELLANOS CRISTHIAN CAMILO"/>
        <s v="PAMPLONA QUINTERO CAROLINA"/>
        <s v="LOZADA RESTREPO JULIETH ALEJANDRA"/>
        <s v="OQUENDO USUGA ALEJANDRA"/>
        <s v="ARIAS CUESTA JUAN DIEGO"/>
        <s v="ROJAS RAMIREZ JULIAN ESTEBAN"/>
        <s v="GÓMEZ ERAZO YOMARA"/>
        <s v="NIÑO SALCEDO JESUS ANTONIO"/>
        <s v="GARZON CARDONA NATALIA"/>
        <s v="GRANADA GONZALEZ ADRIANA MARIA"/>
        <s v="TAPIA TORRES YULIANIS CECILIA"/>
        <s v="ALEMAN MONTIEL KAREN LISSETTE"/>
        <s v="GUTIERREZ BAQUERO GENNYS JASMIN"/>
        <s v="CASTAÑEDA PARRA PAOLA ANDREA"/>
        <s v="CAMARGO TORRES AUDREA PATRICIA"/>
        <s v="DEL VALLE URRETA MARQUEZ ELIENITZA"/>
        <s v="BOTINA CARVAJAL ANDRES FELIPE"/>
        <s v="MEJIA MARTINEZ SEBASTIAN"/>
        <s v="AREVALO LOPEZ JOHANA"/>
        <s v="AVILA MARTINEZ SAMUEL JOSE"/>
        <s v="HERNÁNDEZ SÁNCHEZ DORA MILENA"/>
        <s v="TORO CALDERON ANDRES FELIPE"/>
        <s v="FLOREZ ANTES MARIA ELVIA"/>
        <s v="SILVA CARDENAS MARIA FERNANDA"/>
        <s v="PATERNINA SALAZAR LUIS"/>
        <s v="TORO CRUZ MONICA DANIELA"/>
        <s v="LAGOS LEYDA PATRICIA"/>
        <s v="LOZANO HERNANDEZ JOSE MIGUEL"/>
        <s v="TORREGROZA PAJARO YULEISY ANDREA"/>
        <s v="BENITEZ MONTES YENIS"/>
        <s v="SALAZAR GOMEZ LUISA FERNANDA"/>
        <s v="MARTINEZ FLOREZ MIGUEL ANDRES"/>
        <s v="MOSQUERA NICOLAS"/>
        <s v="VERGARA HERNÁNDEZ CYNTHIA CAROLINA"/>
        <s v="SOLANO CAMPO DIANA CAROLINA"/>
        <s v="PULIDO ALVARADO ANGELICA"/>
        <s v="SAMARI NOHELI ROMAN RUBIO"/>
        <s v="PULIDO PEREZ YULEIDY"/>
        <s v="CIFUENTES FORERO KEIDY VIVIANA"/>
        <s v="PEÑARANDA TORRES JEFANYS IRICETH"/>
        <s v="AMOR PADILLA VERONICA PAOLA"/>
        <s v="CAMACARO DOMINGUEZ ANDREINA"/>
        <s v="PARRA PALOMINO VICTOR ALEXIS"/>
        <s v="GOMEZ HERNANDEZ DINA MARCELA"/>
        <s v="BATALLA MURILLO AIDA TULIA"/>
        <s v="PABON DEPABLOS KEILY DANIELA"/>
        <s v="PARDO PALMA DIANA MILENA"/>
        <s v="GOMEZ GOMEZ CIRO RAUL"/>
        <s v="CASTRO MONTAÑEZ GIOVANY ALEXIS"/>
        <s v="RICCI CASTRILLON CHRISTIAN CAMILO"/>
        <s v="GRANADOS VALENCIA BEATRIZ OMAIRA"/>
        <s v="SANCHEZ MARTINEZ HEIDY JULIANA"/>
        <s v="SARRIA TRUJILLO GABRIELA"/>
        <s v="VILLOTA NARVAEZ DAYSI DAYANA"/>
        <s v="NIEVES RICHARD ALEJANDRO"/>
        <s v="TRIANA PABON JULIET MAYERLI"/>
        <s v="HENAO RAMIREZ CRISTIAN CAMILO"/>
        <s v="PATERNINA CARRASCAL ISABEL CRISTINA"/>
        <s v="AHUMADO ESPAÑA YULIS MARÍA"/>
        <s v="VALLEJOS QUISTANCHALA MARY ISABEL"/>
        <s v="NUÑEZ ESCALANTE AURORA"/>
        <s v="RIAÑO ABRIL JHON ALEXANDER"/>
        <s v="BRITO SOLANO BIANNY CAROLINA"/>
        <s v="CARRILLO ACOSTA SEYLEN ALEJANDRA"/>
        <s v="BARRIGA DEISY MILENA"/>
        <s v="MARTINEZ LANZA FRANCY PATRICIA"/>
        <s v="SERNA PEREZ LEIVY TATIANA"/>
        <s v="JERONIMO CARDONA JUAN MANUEL"/>
        <s v="DIAZ ACOSTA JEYSON DAVID"/>
        <s v="TABORDA VAHOS ANA MARCELA"/>
        <s v="RODRIGUEZ JOSE SEBASTIAN"/>
        <s v="OSPINA ROA MARTHA YANETH"/>
        <s v="GIRALDO BUSTAMANTE DAVID"/>
        <s v="CAMACHO RAMIREZ MICHAEL FERNEY"/>
        <s v="SAMBONI GUZMAN PAOLA ANDREA"/>
        <s v="HURTADO QUINTO DEIMER"/>
        <s v="MADARRIAGA CAMARGO ARLY CRISTINA"/>
        <s v="LUGO BOCHAGA LUISANA VERONICA"/>
        <s v="LAVERDE ENITH PAOLA"/>
        <s v="OSORIO COCUY LINA MARIA"/>
        <s v="MOLINA PADILLA LIBARDO LUIS"/>
        <s v="ROZO MARQUEZ MAYERLY SHAKIRA"/>
        <s v="DIAZ PAREDES EUCARIS"/>
        <s v="CORAL SUAREZ LUIS JAIRO"/>
        <s v="PIEDRAHITA HENAO DANIEL HUMBERTO"/>
        <s v="MARTINEZ PUELLO DARLING"/>
        <s v="FAJARDO CESPEDES YELIMAR ANDREINA"/>
        <s v="BOHORQUEZ CUELLAR JULIO CESAR"/>
        <s v="ALEMAN MESTRA NICOLAS ANDRES"/>
        <s v="CASTILLO LOPEZ ANYI KATHERINE"/>
        <s v="FAJARDO AVELLA KAREN GISELLE"/>
        <s v="AVILA DIEGO ANDRES"/>
        <s v="GONZALEZ PERLAZA JANETH"/>
        <s v="GOMEZ HURTADO PAOLA ANDREA"/>
        <s v="MENDOZA BONFANTE LENNYS"/>
        <s v="OLIVERO SIERRA LINDA MARINA"/>
        <s v="PAREJA LABRADOR GRACE JULIETH"/>
        <s v="IBARGUEN MURIEL KAREN VANESSA"/>
        <s v="VELASCO NARVAEZ GIZEK MARGARITA"/>
        <s v="SANDOVAL PEREZ ANGIE PAOLA"/>
        <s v="RENTERIA SANJUAN DIANA YULEIBY"/>
        <s v="ZAPATA QUERUBIN CRISTIAN DAVID"/>
        <s v="CASTAÑO MESA MARIA ISABEL"/>
        <s v="HERRERA FARIETA DIEGO ALEJANDRO"/>
        <s v="CASTILLO ARBOLEDA KAREN ISABEL"/>
        <s v="OLARTE MINORTA NELSON GERARDO"/>
        <s v="DONADO BEDOYA JOSE DAVID"/>
        <s v="TORRES ROJAS MELISSA"/>
        <s v="RODRIGUEZ TORRECILLA ANA NATHALY"/>
        <s v="OLVI ALVAREZ MENESES"/>
        <s v="CANTILLO PEREZ VANESSA PAOLA"/>
        <s v="ESTUPIÑAN BUENO FABIAN EDUARDO"/>
        <s v="GUTIERREZ FUENTES YISETH PAMELA"/>
        <s v="CONTRERAS ARRIETA MAURICIO JESUS"/>
        <s v="REYNOSO ESCOBAR YULY PILAR"/>
        <s v="CARINA CASTRO SAUCEDO"/>
        <s v="GIL LOAIZA SHIRLY"/>
        <s v="BOTERO OCAMPO MARY ROSANA"/>
        <s v="LOPEZ LOPEZ ANDREA PATRICIA"/>
        <s v="NIÑO CARVAJAL YERSON AUGUSTO"/>
        <s v="PERDOMO TRUJILLO JAIRO ANDRES"/>
        <s v="ATARA TORRES JOHAN CAMILO"/>
        <s v="CARREÑO QUINTERO CINDY MILENA"/>
        <s v="ROSALES VISBAL ANGIE PAOLA"/>
        <s v="CARDONA JIMENEZ LUISA FERNANDA"/>
        <s v="GOMEZ LAURA VANESSA"/>
        <s v="ROPERO GALVIS SINDI PAOLA"/>
        <s v="FAJARDO GALINDO SANDRA MILENA"/>
        <s v="ESCOBAR GIL JUAN CAMILO"/>
        <s v="ZUÑIGA ZUÑIGA JULIETH PAOLA"/>
        <s v="HERNANDEZ ABRIL NESTOR JAVIER"/>
        <s v="RAMIREZ TORRES OTTO OSWALD"/>
        <s v="MOSCOTE MONTES YOINER ENRIQUE"/>
        <s v="HERRERA OLIVERA NATALIA"/>
        <s v="MARIN LIZU JOSE FERNANDO"/>
        <s v="MORENO PARDO JOHANA MILENA"/>
        <s v="RENDON OSORIO JOSE ISRAEL"/>
        <s v="TORRES MONTENEGRO MARTHA CECILIA"/>
        <s v="OSORIO DELGADO JOSE GREGORIO"/>
        <s v="COPETE GOMEZ LEIDY MARCELA"/>
        <s v="JIMENEZ RIVERA JOSE DE JESUS"/>
        <s v="VICENTES SIERRA LUZ ANGELA"/>
        <s v="GONZALEZ MOLINA ANGELICA MARIA"/>
        <s v="MOJICA JIMENEZ ALEX MAURICIO"/>
        <s v="ESCOBAR GIL ERNESTO JAVIER"/>
        <s v="BONILLA TOLOZA KENYS YOHANA"/>
        <s v="MORILLO HEREO ALEJANDRO ALFONSO"/>
        <s v="FIGUEROA TOVAR IVONNE ADRIANA"/>
        <s v="GUAITA GUERRA RAFAEL WALDOMIRO"/>
        <s v="CASTELLANOS RINCON JANER EDISON"/>
      </sharedItems>
    </cacheField>
    <cacheField name="Nombre de usuario" numFmtId="0">
      <sharedItems/>
    </cacheField>
    <cacheField name="User Title" numFmtId="0">
      <sharedItems count="6">
        <s v="Supervisor"/>
        <s v="Promoter"/>
        <s v="Temporary Promoter"/>
        <s v="Area Manager"/>
        <s v="Trainer"/>
        <s v="Merchandiser"/>
      </sharedItems>
    </cacheField>
    <cacheField name="Administrador" numFmtId="0">
      <sharedItems/>
    </cacheField>
    <cacheField name="Canal" numFmtId="0">
      <sharedItems count="7">
        <s v="Claro"/>
        <s v="Xiaomi Store"/>
        <s v="Open Market"/>
        <s v="Carriers"/>
        <s v="IR"/>
        <s v="Entrenamiento"/>
        <s v="Merchandiser"/>
      </sharedItems>
    </cacheField>
    <cacheField name="Fecha de creación" numFmtId="22">
      <sharedItems containsSemiMixedTypes="0" containsNonDate="0" containsDate="1" containsString="0" minDate="2021-07-02T06:17:00" maxDate="2025-09-22T17:00:57"/>
    </cacheField>
    <cacheField name="Cant" numFmtId="0">
      <sharedItems containsSemiMixedTypes="0" containsString="0" containsNumber="1" containsInteger="1" minValue="1" maxValue="1"/>
    </cacheField>
    <cacheField name="Check In" numFmtId="14">
      <sharedItems containsDate="1" containsMixedTypes="1" minDate="2025-09-22T07:22:23" maxDate="2025-09-22T15:36:52" count="595">
        <s v="No Aplica"/>
        <s v="Day Off"/>
        <d v="2025-09-22T13:56:06"/>
        <s v="Sin Registro"/>
        <d v="2025-09-22T11:56:40"/>
        <d v="2025-09-22T10:11:18"/>
        <d v="2025-09-22T09:58:40"/>
        <d v="2025-09-22T09:56:44"/>
        <d v="2025-09-22T08:50:41"/>
        <d v="2025-09-22T07:59:36"/>
        <s v="(Paid) Work From Home"/>
        <d v="2025-09-22T08:51:48"/>
        <d v="2025-09-22T08:50:11"/>
        <d v="2025-09-22T09:01:02"/>
        <d v="2025-09-22T10:02:45"/>
        <d v="2025-09-22T13:08:11"/>
        <d v="2025-09-22T11:54:04"/>
        <d v="2025-09-22T09:00:44"/>
        <d v="2025-09-22T10:17:55"/>
        <d v="2025-09-22T08:48:06"/>
        <d v="2025-09-22T09:35:41"/>
        <d v="2025-09-22T10:59:29"/>
        <d v="2025-09-22T11:01:32"/>
        <d v="2025-09-22T11:20:19"/>
        <s v="(Paid) Be Out On Duty"/>
        <d v="2025-09-22T11:22:14"/>
        <d v="2025-09-22T09:10:03"/>
        <d v="2025-09-22T10:10:29"/>
        <d v="2025-09-22T11:25:57"/>
        <d v="2025-09-22T09:56:41"/>
        <d v="2025-09-22T08:17:01"/>
        <d v="2025-09-22T09:26:02"/>
        <d v="2025-09-22T10:58:49"/>
        <d v="2025-09-22T10:43:37"/>
        <d v="2025-09-22T09:03:24"/>
        <d v="2025-09-22T10:08:19"/>
        <d v="2025-09-22T15:36:52"/>
        <d v="2025-09-22T10:56:18"/>
        <d v="2025-09-22T10:50:29"/>
        <d v="2025-09-22T10:46:42"/>
        <d v="2025-09-22T08:30:45"/>
        <d v="2025-09-22T10:58:40"/>
        <s v="(Paid) Personal Leave"/>
        <d v="2025-09-22T14:25:28"/>
        <d v="2025-09-22T11:17:36"/>
        <d v="2025-09-22T08:25:07"/>
        <d v="2025-09-22T09:47:15"/>
        <d v="2025-09-22T08:12:16"/>
        <d v="2025-09-22T08:58:08"/>
        <d v="2025-09-22T09:53:08"/>
        <d v="2025-09-22T10:41:51"/>
        <d v="2025-09-22T08:59:48"/>
        <d v="2025-09-22T09:36:00"/>
        <d v="2025-09-22T08:31:01"/>
        <d v="2025-09-22T08:50:10"/>
        <d v="2025-09-22T09:53:37"/>
        <d v="2025-09-22T07:54:44"/>
        <d v="2025-09-22T11:01:07"/>
        <d v="2025-09-22T11:51:48"/>
        <d v="2025-09-22T12:52:36"/>
        <d v="2025-09-22T10:03:00"/>
        <d v="2025-09-22T10:56:39"/>
        <d v="2025-09-22T07:46:56"/>
        <d v="2025-09-22T09:54:06"/>
        <d v="2025-09-22T08:44:46"/>
        <d v="2025-09-22T07:22:23"/>
        <d v="2025-09-22T08:34:47"/>
        <d v="2025-09-22T11:12:21"/>
        <d v="2025-09-22T10:54:30"/>
        <d v="2025-09-22T11:00:33"/>
        <d v="2025-09-22T10:58:38"/>
        <d v="2025-09-22T08:29:39"/>
        <d v="2025-09-22T09:56:45"/>
        <d v="2025-09-22T10:02:57"/>
        <d v="2025-09-22T09:00:52"/>
        <d v="2025-09-22T11:30:15"/>
        <d v="2025-09-22T10:54:53"/>
        <d v="2025-09-22T11:59:37"/>
        <d v="2025-09-22T10:55:51"/>
        <d v="2025-09-22T08:55:32"/>
        <d v="2025-09-22T10:23:27"/>
        <d v="2025-09-22T10:26:28"/>
        <d v="2025-09-22T09:04:40"/>
        <d v="2025-09-22T11:42:26"/>
        <d v="2025-09-22T12:00:29"/>
        <d v="2025-09-22T10:41:41"/>
        <d v="2025-09-22T10:56:10"/>
        <d v="2025-09-22T09:57:28"/>
        <d v="2025-09-22T08:58:22"/>
        <d v="2025-09-22T07:57:32"/>
        <d v="2025-09-22T08:47:42"/>
        <d v="2025-09-22T10:08:51"/>
        <d v="2025-09-22T11:57:43"/>
        <d v="2025-09-22T10:33:38"/>
        <d v="2025-09-22T11:03:00"/>
        <d v="2025-09-22T11:05:12"/>
        <d v="2025-09-22T14:18:17"/>
        <d v="2025-09-22T11:01:10"/>
        <d v="2025-09-22T07:49:27"/>
        <d v="2025-09-22T10:06:30"/>
        <d v="2025-09-22T08:57:13"/>
        <d v="2025-09-22T10:28:39"/>
        <d v="2025-09-22T11:18:26"/>
        <d v="2025-09-22T08:58:19"/>
        <d v="2025-09-22T09:18:17"/>
        <d v="2025-09-22T09:42:53"/>
        <d v="2025-09-22T10:31:41"/>
        <d v="2025-09-22T10:45:44"/>
        <d v="2025-09-22T08:58:43"/>
        <d v="2025-09-22T08:12:01"/>
        <d v="2025-09-22T12:03:06"/>
        <d v="2025-09-22T08:59:01"/>
        <d v="2025-09-22T10:00:28"/>
        <d v="2025-09-22T10:05:19"/>
        <d v="2025-09-22T09:56:28"/>
        <s v="Store Closed"/>
        <d v="2025-09-22T10:57:43"/>
        <s v="(Paid) Sick Leave"/>
        <d v="2025-09-22T08:33:18"/>
        <d v="2025-09-22T10:00:40"/>
        <d v="2025-09-22T07:59:05"/>
        <d v="2025-09-22T09:54:07"/>
        <d v="2025-09-22T10:59:10"/>
        <d v="2025-09-22T07:55:30"/>
        <d v="2025-09-22T09:42:33"/>
        <d v="2025-09-22T10:35:16"/>
        <d v="2025-09-22T08:25:56"/>
        <d v="2025-09-22T11:11:08"/>
        <d v="2025-09-22T10:49:48"/>
        <d v="2025-09-22T09:10:39"/>
        <d v="2025-09-22T09:58:36"/>
        <d v="2025-09-22T10:06:29"/>
        <d v="2025-09-22T08:57:01"/>
        <d v="2025-09-22T10:47:19"/>
        <d v="2025-09-22T08:00:42"/>
        <d v="2025-09-22T08:50:52"/>
        <d v="2025-09-22T09:54:52"/>
        <d v="2025-09-22T09:06:54"/>
        <d v="2025-09-22T07:54:11"/>
        <d v="2025-09-22T08:18:48"/>
        <d v="2025-09-22T15:01:13"/>
        <d v="2025-09-22T08:14:30"/>
        <d v="2025-09-22T08:59:42"/>
        <d v="2025-09-22T09:48:37"/>
        <d v="2025-09-22T09:05:58"/>
        <d v="2025-09-22T09:00:26"/>
        <d v="2025-09-22T10:58:26"/>
        <d v="2025-09-22T11:59:04"/>
        <d v="2025-09-22T12:58:57"/>
        <d v="2025-09-22T08:45:47"/>
        <d v="2025-09-22T09:53:17"/>
        <d v="2025-09-22T07:53:39"/>
        <d v="2025-09-22T07:31:08"/>
        <d v="2025-09-22T09:43:41"/>
        <d v="2025-09-22T10:32:39"/>
        <d v="2025-09-22T08:56:47"/>
        <d v="2025-09-22T12:44:34"/>
        <d v="2025-09-22T09:56:52"/>
        <d v="2025-09-22T08:28:03"/>
        <d v="2025-09-22T09:28:28"/>
        <d v="2025-09-22T08:51:39"/>
        <d v="2025-09-22T08:10:34"/>
        <d v="2025-09-22T11:00:46"/>
        <d v="2025-09-22T09:43:53"/>
        <d v="2025-09-22T11:38:08"/>
        <d v="2025-09-22T11:00:00"/>
        <d v="2025-09-22T09:38:05"/>
        <d v="2025-09-22T08:27:39"/>
        <d v="2025-09-22T08:45:27"/>
        <d v="2025-09-22T07:44:09"/>
        <d v="2025-09-22T08:51:09"/>
        <d v="2025-09-22T08:57:29"/>
        <d v="2025-09-22T10:35:53"/>
        <d v="2025-09-22T09:49:50"/>
        <d v="2025-09-22T09:02:54"/>
        <d v="2025-09-22T10:42:33"/>
        <d v="2025-09-22T10:49:46"/>
        <d v="2025-09-22T09:59:54"/>
        <d v="2025-09-22T10:56:58"/>
        <d v="2025-09-22T09:28:40"/>
        <d v="2025-09-22T10:53:52"/>
        <d v="2025-09-22T09:19:04"/>
        <d v="2025-09-22T12:38:55"/>
        <d v="2025-09-22T09:56:09"/>
        <d v="2025-09-22T08:59:26"/>
        <d v="2025-09-22T08:19:16"/>
        <d v="2025-09-22T08:57:05"/>
        <d v="2025-09-22T09:54:40"/>
        <d v="2025-09-22T08:54:07"/>
        <d v="2025-09-22T09:06:27"/>
        <d v="2025-09-22T11:53:06"/>
        <s v="(Paid) Funeral Leave"/>
        <d v="2025-09-22T08:52:44"/>
        <d v="2025-09-22T08:58:06"/>
        <d v="2025-09-22T08:17:10"/>
        <d v="2025-09-22T08:12:59"/>
        <d v="2025-09-22T10:56:54"/>
        <d v="2025-09-22T09:03:44"/>
        <d v="2025-09-22T10:21:42"/>
        <d v="2025-09-22T13:10:09"/>
        <d v="2025-09-22T10:43:17"/>
        <d v="2025-09-22T10:14:51"/>
        <d v="2025-09-22T13:16:39"/>
        <d v="2025-09-22T08:10:44"/>
        <d v="2025-09-22T08:32:22"/>
        <d v="2025-09-22T11:52:32"/>
        <d v="2025-09-22T10:03:39"/>
        <d v="2025-09-22T10:47:23"/>
        <d v="2025-09-22T08:25:48"/>
        <d v="2025-09-22T11:02:48"/>
        <d v="2025-09-22T09:00:41"/>
        <d v="2025-09-22T10:48:15"/>
        <d v="2025-09-22T08:46:03"/>
        <d v="2025-09-22T09:05:10"/>
        <d v="2025-09-22T11:56:16"/>
        <d v="2025-09-22T08:24:48"/>
        <d v="2025-09-22T08:35:23"/>
        <d v="2025-09-22T08:33:32"/>
        <d v="2025-09-22T07:59:27"/>
        <d v="2025-09-22T08:53:43"/>
        <d v="2025-09-22T09:54:45"/>
        <d v="2025-09-22T08:47:37"/>
        <d v="2025-09-22T08:05:04"/>
        <d v="2025-09-22T07:59:58"/>
        <d v="2025-09-22T10:59:01"/>
        <d v="2025-09-22T11:56:30"/>
        <d v="2025-09-22T11:59:06"/>
        <d v="2025-09-22T08:48:04"/>
        <d v="2025-09-22T10:07:17"/>
        <d v="2025-09-22T08:58:14"/>
        <d v="2025-09-22T09:11:35"/>
        <d v="2025-09-22T09:55:10"/>
        <d v="2025-09-22T11:32:11"/>
        <d v="2025-09-22T11:49:33"/>
        <d v="2025-09-22T12:02:43"/>
        <d v="2025-09-22T08:54:06"/>
        <d v="2025-09-22T10:10:22"/>
        <d v="2025-09-22T12:44:09"/>
        <d v="2025-09-22T12:18:01"/>
        <d v="2025-09-22T10:04:36"/>
        <d v="2025-09-22T09:54:29"/>
        <d v="2025-09-22T08:48:58"/>
        <d v="2025-09-22T10:04:50"/>
        <d v="2025-09-22T13:16:45"/>
        <d v="2025-09-22T12:56:35"/>
        <d v="2025-09-22T08:46:57"/>
        <d v="2025-09-22T08:44:43"/>
        <d v="2025-09-22T09:01:44"/>
        <d v="2025-09-22T10:12:59"/>
        <d v="2025-09-22T13:58:03"/>
        <d v="2025-09-22T11:56:54"/>
        <d v="2025-09-22T08:01:16"/>
        <s v="(Paid) Maternity leave"/>
        <d v="2025-09-22T08:24:12"/>
        <d v="2025-09-22T08:41:15"/>
        <d v="2025-09-22T14:35:51"/>
        <d v="2025-09-22T09:39:09"/>
        <d v="2025-09-22T12:44:04"/>
        <d v="2025-09-22T08:51:45"/>
        <d v="2025-09-22T08:31:54"/>
        <d v="2025-09-22T09:55:15"/>
        <d v="2025-09-22T10:07:40"/>
        <d v="2025-09-22T09:52:48"/>
        <d v="2025-09-22T08:00:41"/>
        <d v="2025-09-22T08:30:20"/>
        <d v="2025-09-22T11:08:56"/>
        <d v="2025-09-22T12:00:33"/>
        <d v="2025-09-22T10:57:37"/>
        <d v="2025-09-22T10:03:29"/>
        <d v="2025-09-22T11:07:06"/>
        <d v="2025-09-22T11:09:46"/>
        <d v="2025-09-22T08:21:59"/>
        <d v="2025-09-22T07:58:53"/>
        <d v="2025-09-22T07:59:30"/>
        <d v="2025-09-22T09:53:09"/>
        <d v="2025-09-22T09:13:06"/>
        <d v="2025-09-22T09:32:01"/>
        <d v="2025-09-22T07:57:49"/>
        <d v="2025-09-22T10:00:47"/>
        <d v="2025-09-22T11:52:44"/>
        <d v="2025-09-22T11:00:30"/>
        <d v="2025-09-22T09:02:32"/>
        <d v="2025-09-22T09:55:17"/>
        <d v="2025-09-22T08:26:09"/>
        <d v="2025-09-22T09:51:17"/>
        <d v="2025-09-22T08:00:51"/>
        <d v="2025-09-22T08:56:50"/>
        <d v="2025-09-22T08:04:43"/>
        <d v="2025-09-22T09:18:01"/>
        <d v="2025-09-22T10:06:02"/>
        <d v="2025-09-22T10:27:13"/>
        <d v="2025-09-22T07:47:01"/>
        <d v="2025-09-22T08:08:41"/>
        <d v="2025-09-22T09:22:25"/>
        <d v="2025-09-22T08:09:46"/>
        <d v="2025-09-22T07:55:26"/>
        <d v="2025-09-22T08:55:43"/>
        <d v="2025-09-22T08:56:58"/>
        <d v="2025-09-22T08:25:10"/>
        <d v="2025-09-22T09:55:02"/>
        <d v="2025-09-22T08:00:32"/>
        <d v="2025-09-22T08:15:04"/>
        <d v="2025-09-22T09:27:19"/>
        <d v="2025-09-22T09:05:29"/>
        <d v="2025-09-22T09:44:41"/>
        <d v="2025-09-22T08:53:00"/>
        <d v="2025-09-22T09:54:30"/>
        <d v="2025-09-22T10:28:54"/>
        <d v="2025-09-22T12:17:51"/>
        <d v="2025-09-22T08:52:16"/>
        <d v="2025-09-22T13:00:17"/>
        <d v="2025-09-22T07:58:54"/>
        <d v="2025-09-22T09:07:12"/>
        <d v="2025-09-22T11:52:14"/>
        <d v="2025-09-22T08:36:59"/>
        <d v="2025-09-22T07:42:20"/>
        <d v="2025-09-22T08:23:59"/>
        <d v="2025-09-22T09:33:02"/>
        <d v="2025-09-22T10:00:26"/>
        <d v="2025-09-22T10:03:54"/>
        <d v="2025-09-22T08:16:46"/>
        <d v="2025-09-22T10:00:21"/>
        <d v="2025-09-22T08:57:53"/>
        <d v="2025-09-22T09:36:03"/>
        <d v="2025-09-22T08:26:39"/>
        <d v="2025-09-22T09:58:44"/>
        <d v="2025-09-22T12:01:52"/>
        <d v="2025-09-22T10:47:29"/>
        <d v="2025-09-22T10:42:18"/>
        <d v="2025-09-22T10:53:28"/>
        <d v="2025-09-22T09:47:44"/>
        <d v="2025-09-22T09:00:49"/>
        <d v="2025-09-22T09:41:46"/>
        <d v="2025-09-22T09:20:16"/>
        <d v="2025-09-22T14:02:36"/>
        <d v="2025-09-22T09:32:52"/>
        <d v="2025-09-22T10:07:41"/>
        <d v="2025-09-22T08:45:30"/>
        <d v="2025-09-22T08:33:16"/>
        <d v="2025-09-22T09:33:31"/>
        <d v="2025-09-22T11:32:33"/>
        <d v="2025-09-22T08:26:04"/>
        <d v="2025-09-22T08:43:01"/>
        <d v="2025-09-22T08:58:59"/>
        <d v="2025-09-22T11:02:55"/>
        <d v="2025-09-22T08:30:52"/>
        <d v="2025-09-22T12:07:39"/>
        <d v="2025-09-22T07:55:45"/>
        <d v="2025-09-22T09:01:01"/>
        <d v="2025-09-22T10:04:42"/>
        <d v="2025-09-22T09:11:06"/>
        <d v="2025-09-22T08:32:17"/>
        <d v="2025-09-22T08:00:50"/>
        <d v="2025-09-22T08:55:08"/>
        <d v="2025-09-22T07:31:02"/>
        <d v="2025-09-22T12:55:35"/>
        <d v="2025-09-22T11:48:01"/>
        <d v="2025-09-22T08:23:43"/>
        <d v="2025-09-22T08:30:17"/>
        <d v="2025-09-22T07:58:25"/>
        <d v="2025-09-22T10:00:48"/>
        <d v="2025-09-22T10:43:25"/>
        <d v="2025-09-22T09:43:08"/>
        <d v="2025-09-22T09:06:23"/>
        <d v="2025-09-22T12:01:25"/>
        <d v="2025-09-22T09:56:56"/>
        <d v="2025-09-22T10:00:17"/>
        <d v="2025-09-22T09:57:17"/>
        <d v="2025-09-22T10:58:15"/>
        <d v="2025-09-22T11:58:25"/>
        <d v="2025-09-22T08:06:25"/>
        <d v="2025-09-22T08:38:50"/>
        <d v="2025-09-22T07:52:43"/>
        <d v="2025-09-22T08:34:18"/>
        <d v="2025-09-22T12:06:52"/>
        <d v="2025-09-22T08:28:56"/>
        <d v="2025-09-22T11:58:17"/>
        <d v="2025-09-22T13:39:19"/>
        <d v="2025-09-22T11:12:12"/>
        <d v="2025-09-22T09:52:52"/>
        <d v="2025-09-22T09:54:02"/>
        <d v="2025-09-22T08:20:03"/>
        <d v="2025-09-22T08:53:10"/>
        <d v="2025-09-22T10:02:03"/>
        <d v="2025-09-22T09:59:04"/>
        <d v="2025-09-22T09:56:16"/>
        <d v="2025-09-22T09:29:12"/>
        <d v="2025-09-22T08:29:55"/>
        <d v="2025-09-22T09:01:19"/>
        <d v="2025-09-22T07:35:38"/>
        <d v="2025-09-22T11:51:17"/>
        <d v="2025-09-22T08:59:35"/>
        <d v="2025-09-22T11:56:07"/>
        <d v="2025-09-22T07:56:48"/>
        <d v="2025-09-22T07:40:19"/>
        <d v="2025-09-22T12:55:16"/>
        <d v="2025-09-22T11:04:30"/>
        <d v="2025-09-22T11:01:27"/>
        <d v="2025-09-22T10:53:24"/>
        <d v="2025-09-22T07:56:04"/>
        <d v="2025-09-22T08:52:41"/>
        <d v="2025-09-22T10:55:06"/>
        <d v="2025-09-22T08:55:24"/>
        <d v="2025-09-22T08:49:12"/>
        <d v="2025-09-22T10:03:30"/>
        <d v="2025-09-22T08:21:09"/>
        <d v="2025-09-22T08:58:11"/>
        <d v="2025-09-22T08:00:29"/>
        <d v="2025-09-22T10:04:14"/>
        <d v="2025-09-22T08:32:23"/>
        <d v="2025-09-22T11:56:49"/>
        <d v="2025-09-22T08:03:47"/>
        <d v="2025-09-22T07:54:42"/>
        <d v="2025-09-22T08:08:46"/>
        <d v="2025-09-22T10:50:36"/>
        <d v="2025-09-22T08:31:42"/>
        <d v="2025-09-22T08:19:35"/>
        <d v="2025-09-22T08:28:58"/>
        <d v="2025-09-22T07:57:56"/>
        <d v="2025-09-22T07:54:28"/>
        <s v="(Paid) Annual Leave"/>
        <d v="2025-09-22T08:05:35"/>
        <d v="2025-09-22T07:52:37"/>
        <d v="2025-09-22T08:54:50"/>
        <d v="2025-09-22T09:02:26"/>
        <d v="2025-09-22T09:17:43"/>
        <d v="2025-09-22T09:28:18"/>
        <d v="2025-09-22T12:37:36"/>
        <d v="2025-09-22T08:32:27"/>
        <d v="2025-09-22T08:42:19"/>
        <d v="2025-09-22T10:58:04"/>
        <d v="2025-09-22T08:58:46"/>
        <d v="2025-09-22T11:57:02"/>
        <d v="2025-09-22T08:46:07"/>
        <d v="2025-09-22T12:00:12"/>
        <d v="2025-09-22T12:57:37"/>
        <d v="2025-09-22T10:53:02"/>
        <d v="2025-09-22T09:22:56"/>
        <d v="2025-09-22T09:51:55"/>
        <d v="2025-09-22T07:54:50"/>
        <d v="2025-09-22T11:09:07"/>
        <d v="2025-09-22T08:53:14"/>
        <d v="2025-09-22T09:08:29"/>
        <d v="2025-09-22T12:54:19"/>
        <d v="2025-09-22T10:58:28"/>
        <d v="2025-09-22T10:56:43"/>
        <d v="2025-09-22T09:46:44"/>
        <d v="2025-09-22T07:49:14"/>
        <d v="2025-09-22T08:02:00"/>
        <d v="2025-09-22T07:58:45"/>
        <d v="2025-09-22T10:03:23"/>
        <d v="2025-09-22T08:59:08"/>
        <d v="2025-09-22T11:02:46"/>
        <d v="2025-09-22T08:56:04"/>
        <d v="2025-09-22T13:46:48"/>
        <d v="2025-09-22T13:41:55"/>
        <d v="2025-09-22T07:54:30"/>
        <d v="2025-09-22T09:59:14"/>
        <d v="2025-09-22T10:29:43"/>
        <d v="2025-09-22T10:53:19"/>
        <d v="2025-09-22T09:02:31"/>
        <d v="2025-09-22T08:53:36"/>
        <d v="2025-09-22T11:43:29"/>
        <d v="2025-09-22T12:55:42"/>
        <d v="2025-09-22T08:43:09"/>
        <d v="2025-09-22T08:20:37"/>
        <d v="2025-09-22T08:56:25"/>
        <d v="2025-09-22T13:55:49"/>
        <d v="2025-09-22T08:54:02"/>
        <d v="2025-09-22T12:29:36"/>
        <d v="2025-09-22T10:56:22"/>
        <d v="2025-09-22T10:46:32"/>
        <d v="2025-09-22T10:04:58"/>
        <d v="2025-09-22T08:22:40"/>
        <d v="2025-09-22T08:10:52"/>
        <d v="2025-09-22T09:52:41"/>
        <d v="2025-09-22T09:04:49"/>
        <d v="2025-09-22T09:08:05"/>
        <d v="2025-09-22T09:56:19"/>
        <d v="2025-09-22T08:51:05"/>
        <d v="2025-09-22T11:02:17"/>
        <d v="2025-09-22T08:58:33"/>
        <d v="2025-09-22T07:54:13"/>
        <d v="2025-09-22T10:57:57"/>
        <d v="2025-09-22T12:59:21"/>
        <d v="2025-09-22T08:19:31"/>
        <d v="2025-09-22T08:51:11"/>
        <d v="2025-09-22T10:05:10"/>
        <d v="2025-09-22T07:52:19"/>
        <d v="2025-09-22T09:12:49"/>
        <d v="2025-09-22T09:01:50"/>
        <d v="2025-09-22T10:02:37"/>
        <d v="2025-09-22T09:15:29"/>
        <d v="2025-09-22T08:56:42"/>
        <d v="2025-09-22T08:54:56"/>
        <d v="2025-09-22T08:49:16"/>
        <d v="2025-09-22T09:01:04"/>
        <d v="2025-09-22T08:27:27"/>
        <d v="2025-09-22T10:59:32"/>
        <d v="2025-09-22T11:55:31"/>
        <d v="2025-09-22T09:59:46"/>
        <d v="2025-09-22T10:15:07"/>
        <d v="2025-09-22T11:48:51"/>
        <d v="2025-09-22T08:25:00"/>
        <d v="2025-09-22T07:48:22"/>
        <d v="2025-09-22T09:44:29"/>
        <d v="2025-09-22T09:03:03"/>
        <d v="2025-09-22T08:21:54"/>
        <d v="2025-09-22T08:58:23"/>
        <d v="2025-09-22T09:01:18"/>
        <d v="2025-09-22T10:00:41"/>
        <d v="2025-09-22T10:09:47"/>
        <d v="2025-09-22T10:54:08"/>
        <d v="2025-09-22T07:52:21"/>
        <d v="2025-09-22T08:00:45"/>
        <d v="2025-09-22T08:18:07"/>
        <d v="2025-09-22T09:05:22"/>
        <d v="2025-09-22T10:54:47"/>
        <d v="2025-09-22T09:51:35"/>
        <d v="2025-09-22T08:03:16"/>
        <d v="2025-09-22T11:57:33"/>
        <d v="2025-09-22T12:00:38"/>
        <d v="2025-09-22T12:45:54"/>
        <d v="2025-09-22T10:58:25"/>
        <d v="2025-09-22T08:55:28"/>
        <d v="2025-09-22T08:44:04"/>
        <d v="2025-09-22T11:57:29"/>
        <d v="2025-09-22T08:31:06"/>
        <d v="2025-09-22T10:56:51"/>
        <d v="2025-09-22T09:42:45"/>
        <d v="2025-09-22T08:03:21"/>
        <d v="2025-09-22T08:24:05"/>
        <d v="2025-09-22T10:58:45"/>
        <d v="2025-09-22T13:38:22"/>
        <d v="2025-09-22T09:39:07"/>
        <d v="2025-09-22T10:58:56"/>
        <d v="2025-09-22T13:02:27"/>
        <d v="2025-09-22T09:19:31"/>
        <d v="2025-09-22T09:57:08"/>
        <d v="2025-09-22T10:23:09"/>
        <d v="2025-09-22T10:08:02"/>
        <d v="2025-09-22T10:41:57"/>
        <d v="2025-09-22T10:51:39"/>
        <d v="2025-09-22T07:57:55"/>
        <d v="2025-09-22T10:55:40"/>
        <d v="2025-09-22T10:51:06"/>
        <d v="2025-09-22T10:41:17"/>
        <d v="2025-09-22T10:02:21"/>
        <d v="2025-09-22T09:58:30"/>
        <d v="2025-09-22T12:01:19"/>
        <d v="2025-09-22T11:15:15"/>
        <d v="2025-09-22T09:00:57"/>
        <d v="2025-09-22T08:21:52"/>
        <d v="2025-09-22T08:22:24"/>
        <d v="2025-09-22T07:55:05"/>
        <d v="2025-09-22T11:07:21"/>
        <d v="2025-09-22T09:52:01"/>
        <d v="2025-09-22T14:20:54"/>
        <d v="2025-09-22T07:58:44"/>
        <d v="2025-09-22T12:13:03"/>
        <d v="2025-09-22T08:22:18"/>
        <d v="2025-09-22T08:22:53"/>
        <d v="2025-09-22T08:13:23"/>
        <d v="2025-09-22T13:52:39"/>
        <d v="2025-09-22T09:52:25"/>
        <d v="2025-09-22T08:50:12"/>
        <d v="2025-09-22T08:17:22"/>
        <d v="2025-09-22T08:55:52"/>
        <d v="2025-09-22T09:18:44"/>
        <d v="2025-09-22T11:43:31"/>
        <d v="2025-09-22T12:41:27"/>
        <d v="2025-09-22T11:55:24"/>
        <d v="2025-09-22T12:57:57"/>
        <d v="2025-09-22T09:45:52"/>
        <d v="2025-09-22T09:53:59"/>
        <d v="2025-09-22T11:07:10"/>
        <d v="2025-09-22T12:51:24"/>
        <d v="2025-09-22T10:58:10"/>
        <d v="2025-09-22T08:48:41"/>
        <d v="2025-09-22T08:34:06"/>
        <d v="2025-09-22T09:59:38"/>
        <d v="2025-09-22T08:31:00"/>
        <d v="2025-09-22T13:18:15"/>
        <d v="2025-09-22T07:52:41"/>
        <d v="2025-09-22T08:30:19"/>
        <d v="2025-09-22T10:50:05"/>
        <d v="2025-09-22T13:57:28"/>
        <d v="2025-09-22T07:57:29"/>
        <d v="2025-09-22T08:27:55"/>
        <d v="2025-09-22T08:55:59"/>
        <d v="2025-09-22T10:57:01"/>
        <d v="2025-09-22T12:55:53"/>
        <d v="2025-09-22T09:55:59"/>
        <d v="2025-09-22T09:02:35"/>
        <d v="2025-09-22T11:06:12"/>
      </sharedItems>
    </cacheField>
    <cacheField name="Check Out" numFmtId="14">
      <sharedItems containsDate="1" containsMixedTypes="1" minDate="2025-09-22T10:16:21" maxDate="2025-09-22T23:15:17" count="569">
        <s v="No Aplica"/>
        <s v="Day Off"/>
        <d v="2025-09-22T18:42:15"/>
        <s v="Sin Registro"/>
        <d v="2025-09-22T18:05:08"/>
        <d v="2025-09-22T18:27:30"/>
        <d v="2025-09-22T19:05:12"/>
        <d v="2025-09-22T18:55:33"/>
        <d v="2025-09-22T18:01:45"/>
        <d v="2025-09-22T17:31:10"/>
        <s v="(Paid) Work From Home"/>
        <d v="2025-09-22T17:07:40"/>
        <d v="2025-09-22T18:00:39"/>
        <d v="2025-09-22T18:15:56"/>
        <d v="2025-09-22T19:58:58"/>
        <d v="2025-09-22T17:55:58"/>
        <d v="2025-09-22T17:02:26"/>
        <d v="2025-09-22T19:32:49"/>
        <d v="2025-09-22T18:06:04"/>
        <d v="2025-09-22T18:11:34"/>
        <d v="2025-09-22T19:02:46"/>
        <d v="2025-09-22T19:25:41"/>
        <d v="2025-09-22T19:22:15"/>
        <s v="(Paid) Be Out On Duty"/>
        <d v="2025-09-22T19:25:07"/>
        <d v="2025-09-22T18:10:38"/>
        <d v="2025-09-22T19:51:35"/>
        <d v="2025-09-22T20:05:31"/>
        <d v="2025-09-22T19:00:54"/>
        <d v="2025-09-22T17:30:36"/>
        <d v="2025-09-22T17:33:29"/>
        <d v="2025-09-22T19:00:14"/>
        <d v="2025-09-22T20:12:55"/>
        <d v="2025-09-22T18:37:50"/>
        <d v="2025-09-22T18:22:09"/>
        <d v="2025-09-22T19:00:49"/>
        <d v="2025-09-22T18:04:06"/>
        <d v="2025-09-22T20:01:48"/>
        <d v="2025-09-22T17:42:28"/>
        <d v="2025-09-22T19:02:01"/>
        <s v="(Paid) Personal Leave"/>
        <d v="2025-09-22T19:17:01"/>
        <d v="2025-09-22T17:40:58"/>
        <d v="2025-09-22T17:31:06"/>
        <d v="2025-09-22T16:02:37"/>
        <d v="2025-09-22T18:17:42"/>
        <d v="2025-09-22T17:37:15"/>
        <d v="2025-09-22T20:04:32"/>
        <d v="2025-09-22T17:02:22"/>
        <d v="2025-09-22T18:04:00"/>
        <d v="2025-09-22T17:35:22"/>
        <d v="2025-09-22T18:34:49"/>
        <d v="2025-09-22T19:02:10"/>
        <d v="2025-09-22T16:25:09"/>
        <d v="2025-09-22T20:22:51"/>
        <d v="2025-09-22T20:00:09"/>
        <d v="2025-09-22T20:01:42"/>
        <d v="2025-09-22T18:03:16"/>
        <d v="2025-09-22T19:02:27"/>
        <d v="2025-09-22T16:03:38"/>
        <d v="2025-09-22T18:02:45"/>
        <d v="2025-09-22T17:47:33"/>
        <d v="2025-09-22T16:32:07"/>
        <d v="2025-09-22T17:34:41"/>
        <d v="2025-09-22T19:16:08"/>
        <d v="2025-09-22T20:23:28"/>
        <d v="2025-09-22T19:08:55"/>
        <d v="2025-09-22T19:00:33"/>
        <d v="2025-09-22T17:30:55"/>
        <d v="2025-09-22T18:11:12"/>
        <d v="2025-09-22T18:08:39"/>
        <d v="2025-09-22T18:07:29"/>
        <d v="2025-09-22T19:30:43"/>
        <d v="2025-09-22T19:06:36"/>
        <d v="2025-09-22T20:00:11"/>
        <d v="2025-09-22T19:07:44"/>
        <d v="2025-09-22T18:59:36"/>
        <d v="2025-09-22T19:22:37"/>
        <d v="2025-09-22T18:36:31"/>
        <d v="2025-09-22T18:44:38"/>
        <d v="2025-09-22T20:06:37"/>
        <d v="2025-09-22T18:03:35"/>
        <d v="2025-09-22T20:02:58"/>
        <d v="2025-09-22T19:04:31"/>
        <d v="2025-09-22T18:58:51"/>
        <d v="2025-09-22T18:00:22"/>
        <d v="2025-09-22T18:07:46"/>
        <d v="2025-09-22T18:35:06"/>
        <d v="2025-09-22T19:16:27"/>
        <d v="2025-09-22T17:31:58"/>
        <d v="2025-09-22T19:22:51"/>
        <d v="2025-09-22T19:17:36"/>
        <d v="2025-09-22T21:02:44"/>
        <d v="2025-09-22T19:11:41"/>
        <d v="2025-09-22T16:07:42"/>
        <d v="2025-09-22T17:04:30"/>
        <d v="2025-09-22T18:42:37"/>
        <d v="2025-09-22T19:01:45"/>
        <d v="2025-09-22T19:03:57"/>
        <d v="2025-09-22T18:00:52"/>
        <d v="2025-09-22T18:18:10"/>
        <d v="2025-09-22T17:18:06"/>
        <d v="2025-09-22T20:00:38"/>
        <d v="2025-09-22T19:00:46"/>
        <d v="2025-09-22T18:11:15"/>
        <d v="2025-09-22T17:00:11"/>
        <d v="2025-09-22T17:09:59"/>
        <d v="2025-09-22T18:00:42"/>
        <d v="2025-09-22T19:01:09"/>
        <d v="2025-09-22T19:04:43"/>
        <d v="2025-09-22T19:03:22"/>
        <s v="Store Closed"/>
        <d v="2025-09-22T19:17:05"/>
        <s v="(Paid) Sick Leave"/>
        <d v="2025-09-22T17:16:38"/>
        <d v="2025-09-22T19:00:51"/>
        <d v="2025-09-22T17:00:26"/>
        <d v="2025-09-22T19:37:38"/>
        <d v="2025-09-22T23:15:17"/>
        <d v="2025-09-22T16:02:02"/>
        <d v="2025-09-22T18:54:17"/>
        <d v="2025-09-22T17:38:05"/>
        <d v="2025-09-22T17:18:42"/>
        <d v="2025-09-22T19:15:27"/>
        <d v="2025-09-22T20:26:58"/>
        <d v="2025-09-22T16:15:34"/>
        <d v="2025-09-22T19:00:07"/>
        <d v="2025-09-22T18:10:44"/>
        <d v="2025-09-22T18:01:01"/>
        <d v="2025-09-22T17:24:24"/>
        <d v="2025-09-22T17:42:13"/>
        <d v="2025-09-22T18:12:25"/>
        <d v="2025-09-22T18:07:01"/>
        <d v="2025-09-22T18:01:34"/>
        <d v="2025-09-22T18:20:29"/>
        <d v="2025-09-22T20:02:31"/>
        <d v="2025-09-22T17:17:56"/>
        <d v="2025-09-22T18:05:48"/>
        <d v="2025-09-22T19:30:02"/>
        <d v="2025-09-22T18:27:01"/>
        <d v="2025-09-22T18:07:27"/>
        <d v="2025-09-22T20:01:08"/>
        <d v="2025-09-22T19:03:08"/>
        <d v="2025-09-22T21:11:42"/>
        <d v="2025-09-22T18:01:42"/>
        <d v="2025-09-22T18:00:17"/>
        <d v="2025-09-22T15:58:03"/>
        <d v="2025-09-22T17:01:07"/>
        <d v="2025-09-22T19:00:11"/>
        <d v="2025-09-22T19:15:37"/>
        <d v="2025-09-22T18:04:10"/>
        <d v="2025-09-22T21:03:36"/>
        <d v="2025-09-22T18:13:55"/>
        <d v="2025-09-22T17:59:50"/>
        <d v="2025-09-22T18:02:33"/>
        <d v="2025-09-22T18:13:49"/>
        <d v="2025-09-22T16:13:57"/>
        <d v="2025-09-22T19:04:02"/>
        <d v="2025-09-22T19:01:06"/>
        <d v="2025-09-22T18:21:31"/>
        <d v="2025-09-22T19:02:09"/>
        <d v="2025-09-22T18:04:48"/>
        <d v="2025-09-22T14:43:07"/>
        <d v="2025-09-22T17:08:05"/>
        <d v="2025-09-22T16:04:56"/>
        <d v="2025-09-22T18:32:24"/>
        <d v="2025-09-22T17:59:33"/>
        <d v="2025-09-22T19:16:00"/>
        <d v="2025-09-22T18:56:38"/>
        <d v="2025-09-22T17:46:05"/>
        <d v="2025-09-22T19:01:34"/>
        <d v="2025-09-22T20:00:35"/>
        <d v="2025-09-22T19:23:08"/>
        <d v="2025-09-22T19:04:23"/>
        <d v="2025-09-22T19:32:32"/>
        <d v="2025-09-22T18:36:30"/>
        <d v="2025-09-22T20:06:07"/>
        <d v="2025-09-22T17:57:44"/>
        <d v="2025-09-22T21:17:28"/>
        <d v="2025-09-22T19:43:21"/>
        <d v="2025-09-22T18:00:32"/>
        <d v="2025-09-22T18:01:32"/>
        <d v="2025-09-22T18:03:23"/>
        <d v="2025-09-22T18:07:26"/>
        <d v="2025-09-22T20:02:06"/>
        <s v="(Paid) Funeral Leave"/>
        <d v="2025-09-22T16:17:56"/>
        <d v="2025-09-22T18:03:06"/>
        <d v="2025-09-22T15:01:36"/>
        <d v="2025-09-22T17:34:44"/>
        <d v="2025-09-22T19:03:59"/>
        <d v="2025-09-22T18:11:55"/>
        <d v="2025-09-22T19:01:56"/>
        <d v="2025-09-22T21:22:17"/>
        <d v="2025-09-22T19:02:47"/>
        <d v="2025-09-22T19:00:04"/>
        <d v="2025-09-22T17:22:02"/>
        <d v="2025-09-22T17:49:26"/>
        <d v="2025-09-22T17:34:13"/>
        <d v="2025-09-22T20:42:39"/>
        <d v="2025-09-22T20:02:13"/>
        <d v="2025-09-22T20:01:49"/>
        <d v="2025-09-22T19:28:55"/>
        <d v="2025-09-22T17:17:49"/>
        <d v="2025-09-22T19:07:10"/>
        <d v="2025-09-22T17:00:36"/>
        <d v="2025-09-22T17:06:08"/>
        <d v="2025-09-22T20:00:29"/>
        <d v="2025-09-22T17:30:33"/>
        <d v="2025-09-22T18:00:28"/>
        <d v="2025-09-22T18:20:54"/>
        <d v="2025-09-22T17:06:38"/>
        <d v="2025-09-22T18:00:49"/>
        <d v="2025-09-22T18:30:21"/>
        <d v="2025-09-22T17:29:51"/>
        <d v="2025-09-22T17:49:07"/>
        <d v="2025-09-22T17:36:26"/>
        <d v="2025-09-22T20:00:50"/>
        <d v="2025-09-22T20:12:24"/>
        <d v="2025-09-22T20:09:47"/>
        <d v="2025-09-22T19:07:35"/>
        <d v="2025-09-22T18:05:07"/>
        <d v="2025-09-22T18:49:36"/>
        <d v="2025-09-22T18:16:47"/>
        <d v="2025-09-22T20:02:19"/>
        <d v="2025-09-22T20:07:05"/>
        <d v="2025-09-22T20:02:25"/>
        <d v="2025-09-22T19:01:57"/>
        <d v="2025-09-22T20:07:49"/>
        <d v="2025-09-22T20:21:45"/>
        <d v="2025-09-22T19:03:01"/>
        <d v="2025-09-22T19:10:19"/>
        <d v="2025-09-22T18:04:29"/>
        <d v="2025-09-22T19:15:31"/>
        <d v="2025-09-22T20:30:10"/>
        <d v="2025-09-22T20:01:02"/>
        <d v="2025-09-22T17:33:13"/>
        <d v="2025-09-22T18:06:48"/>
        <d v="2025-09-22T18:18:43"/>
        <d v="2025-09-22T18:02:24"/>
        <d v="2025-09-22T20:35:50"/>
        <d v="2025-09-22T20:08:19"/>
        <d v="2025-09-22T17:02:16"/>
        <s v="(Paid) Maternity leave"/>
        <d v="2025-09-22T17:02:51"/>
        <d v="2025-09-22T18:00:08"/>
        <d v="2025-09-22T17:34:05"/>
        <d v="2025-09-22T18:48:57"/>
        <d v="2025-09-22T21:04:57"/>
        <d v="2025-09-22T17:00:04"/>
        <d v="2025-09-22T17:30:49"/>
        <d v="2025-09-22T19:00:25"/>
        <d v="2025-09-22T18:05:10"/>
        <d v="2025-09-22T18:04:59"/>
        <d v="2025-09-22T15:16:11"/>
        <d v="2025-09-22T17:51:09"/>
        <d v="2025-09-22T20:19:22"/>
        <d v="2025-09-22T20:08:08"/>
        <d v="2025-09-22T19:24:42"/>
        <d v="2025-09-22T18:54:11"/>
        <d v="2025-09-22T19:12:08"/>
        <d v="2025-09-22T17:12:17"/>
        <d v="2025-09-22T18:03:17"/>
        <d v="2025-09-22T19:07:56"/>
        <d v="2025-09-22T18:05:02"/>
        <d v="2025-09-22T18:10:48"/>
        <d v="2025-09-22T17:09:30"/>
        <d v="2025-09-22T15:45:28"/>
        <d v="2025-09-22T20:23:02"/>
        <d v="2025-09-22T19:19:43"/>
        <d v="2025-09-22T18:02:27"/>
        <d v="2025-09-22T19:00:08"/>
        <d v="2025-09-22T17:30:59"/>
        <d v="2025-09-22T18:01:46"/>
        <d v="2025-09-22T16:07:48"/>
        <d v="2025-09-22T17:59:17"/>
        <d v="2025-09-22T17:05:08"/>
        <d v="2025-09-22T16:44:45"/>
        <d v="2025-09-22T18:02:29"/>
        <d v="2025-09-22T19:04:17"/>
        <d v="2025-09-22T15:22:12"/>
        <d v="2025-09-22T17:55:52"/>
        <d v="2025-09-22T18:32:41"/>
        <d v="2025-09-22T17:15:54"/>
        <d v="2025-09-22T18:06:59"/>
        <d v="2025-09-22T18:08:22"/>
        <d v="2025-09-22T18:01:06"/>
        <d v="2025-09-22T19:03:41"/>
        <d v="2025-09-22T15:00:37"/>
        <d v="2025-09-22T16:19:37"/>
        <d v="2025-09-22T20:02:52"/>
        <d v="2025-09-22T18:47:12"/>
        <d v="2025-09-22T19:00:57"/>
        <d v="2025-09-22T18:00:13"/>
        <d v="2025-09-22T19:06:47"/>
        <d v="2025-09-22T19:02:19"/>
        <d v="2025-09-22T19:17:18"/>
        <d v="2025-09-22T17:43:31"/>
        <d v="2025-09-22T20:12:22"/>
        <d v="2025-09-22T16:10:13"/>
        <d v="2025-09-22T19:01:16"/>
        <d v="2025-09-22T20:09:08"/>
        <d v="2025-09-22T17:12:12"/>
        <d v="2025-09-22T16:40:12"/>
        <d v="2025-09-22T17:15:45"/>
        <d v="2025-09-22T19:19:53"/>
        <d v="2025-09-22T19:02:17"/>
        <d v="2025-09-22T17:48:01"/>
        <d v="2025-09-22T18:01:56"/>
        <d v="2025-09-22T18:00:41"/>
        <d v="2025-09-22T13:04:37"/>
        <d v="2025-09-22T17:35:15"/>
        <d v="2025-09-22T18:01:37"/>
        <d v="2025-09-22T20:42:10"/>
        <d v="2025-09-22T20:15:00"/>
        <d v="2025-09-22T18:36:04"/>
        <d v="2025-09-22T19:23:23"/>
        <d v="2025-09-22T19:01:07"/>
        <d v="2025-09-22T15:44:12"/>
        <d v="2025-09-22T19:04:36"/>
        <d v="2025-09-22T19:57:57"/>
        <d v="2025-09-22T21:08:52"/>
        <d v="2025-09-22T19:00:29"/>
        <d v="2025-09-22T20:21:46"/>
        <d v="2025-09-22T17:10:33"/>
        <d v="2025-09-22T17:39:13"/>
        <d v="2025-09-22T19:05:30"/>
        <d v="2025-09-22T19:04:18"/>
        <d v="2025-09-22T17:23:39"/>
        <d v="2025-09-22T19:28:48"/>
        <d v="2025-09-22T18:38:46"/>
        <d v="2025-09-22T20:02:35"/>
        <d v="2025-09-22T17:29:18"/>
        <d v="2025-09-22T20:24:13"/>
        <d v="2025-09-22T17:17:43"/>
        <d v="2025-09-22T18:03:05"/>
        <d v="2025-09-22T19:17:12"/>
        <d v="2025-09-22T18:38:00"/>
        <d v="2025-09-22T17:53:32"/>
        <d v="2025-09-22T17:32:40"/>
        <d v="2025-09-22T17:34:20"/>
        <d v="2025-09-22T21:00:19"/>
        <d v="2025-09-22T19:55:36"/>
        <d v="2025-09-22T17:41:05"/>
        <d v="2025-09-22T17:30:41"/>
        <d v="2025-09-22T17:31:30"/>
        <d v="2025-09-22T19:08:01"/>
        <d v="2025-09-22T20:05:46"/>
        <d v="2025-09-22T17:45:39"/>
        <d v="2025-09-22T18:09:00"/>
        <d v="2025-09-22T20:05:24"/>
        <d v="2025-09-22T19:02:03"/>
        <d v="2025-09-22T19:36:15"/>
        <d v="2025-09-22T19:10:42"/>
        <d v="2025-09-22T19:05:28"/>
        <d v="2025-09-22T20:32:59"/>
        <d v="2025-09-22T14:22:35"/>
        <d v="2025-09-22T17:31:26"/>
        <d v="2025-09-22T17:01:14"/>
        <d v="2025-09-22T17:30:32"/>
        <d v="2025-09-22T18:22:42"/>
        <d v="2025-09-22T20:12:39"/>
        <d v="2025-09-22T17:32:03"/>
        <d v="2025-09-22T20:08:41"/>
        <d v="2025-09-22T21:10:17"/>
        <d v="2025-09-22T19:35:40"/>
        <d v="2025-09-22T16:21:49"/>
        <d v="2025-09-22T18:02:09"/>
        <d v="2025-09-22T17:30:20"/>
        <d v="2025-09-22T18:09:02"/>
        <d v="2025-09-22T18:28:15"/>
        <d v="2025-09-22T17:01:59"/>
        <d v="2025-09-22T18:03:10"/>
        <d v="2025-09-22T18:40:59"/>
        <d v="2025-09-22T16:01:39"/>
        <d v="2025-09-22T15:49:48"/>
        <d v="2025-09-22T19:53:07"/>
        <d v="2025-09-22T20:12:43"/>
        <d v="2025-09-22T20:32:44"/>
        <d v="2025-09-22T17:36:58"/>
        <d v="2025-09-22T15:00:15"/>
        <d v="2025-09-22T20:01:41"/>
        <d v="2025-09-22T19:53:35"/>
        <d v="2025-09-22T20:03:49"/>
        <d v="2025-09-22T18:14:11"/>
        <d v="2025-09-22T18:01:53"/>
        <d v="2025-09-22T18:21:16"/>
        <d v="2025-09-22T20:20:38"/>
        <d v="2025-09-22T18:00:16"/>
        <d v="2025-09-22T18:00:25"/>
        <d v="2025-09-22T17:41:12"/>
        <d v="2025-09-22T17:39:41"/>
        <d v="2025-09-22T17:31:16"/>
        <d v="2025-09-22T19:48:31"/>
        <d v="2025-09-22T17:34:25"/>
        <d v="2025-09-22T20:12:04"/>
        <d v="2025-09-22T17:09:34"/>
        <d v="2025-09-22T14:38:24"/>
        <d v="2025-09-22T17:17:16"/>
        <d v="2025-09-22T19:08:40"/>
        <d v="2025-09-22T17:51:24"/>
        <d v="2025-09-22T18:13:21"/>
        <d v="2025-09-22T17:26:45"/>
        <d v="2025-09-22T17:00:34"/>
        <s v="(Paid) Annual Leave"/>
        <d v="2025-09-22T16:15:17"/>
        <d v="2025-09-22T17:00:28"/>
        <d v="2025-09-22T18:11:43"/>
        <d v="2025-09-22T18:05:04"/>
        <d v="2025-09-22T18:10:02"/>
        <d v="2025-09-22T18:04:07"/>
        <d v="2025-09-22T21:24:48"/>
        <d v="2025-09-22T17:45:59"/>
        <d v="2025-09-22T17:08:20"/>
        <d v="2025-09-22T18:49:05"/>
        <d v="2025-09-22T17:47:49"/>
        <d v="2025-09-22T20:01:37"/>
        <d v="2025-09-22T21:08:58"/>
        <d v="2025-09-22T19:58:02"/>
        <d v="2025-09-22T18:12:53"/>
        <d v="2025-09-22T19:20:24"/>
        <d v="2025-09-22T17:00:18"/>
        <d v="2025-09-22T19:10:45"/>
        <d v="2025-09-22T17:23:26"/>
        <d v="2025-09-22T14:12:46"/>
        <d v="2025-09-22T21:02:53"/>
        <d v="2025-09-22T19:20:35"/>
        <d v="2025-09-22T19:00:12"/>
        <d v="2025-09-22T16:16:12"/>
        <d v="2025-09-22T16:08:56"/>
        <d v="2025-09-22T16:00:08"/>
        <d v="2025-09-22T19:03:10"/>
        <d v="2025-09-22T18:02:47"/>
        <d v="2025-09-22T19:40:52"/>
        <d v="2025-09-22T17:02:00"/>
        <d v="2025-09-22T20:51:02"/>
        <d v="2025-09-22T21:06:57"/>
        <d v="2025-09-22T17:48:37"/>
        <d v="2025-09-22T18:37:57"/>
        <d v="2025-09-22T20:03:17"/>
        <d v="2025-09-22T19:00:05"/>
        <d v="2025-09-22T17:23:31"/>
        <d v="2025-09-22T17:00:19"/>
        <d v="2025-09-22T19:06:55"/>
        <d v="2025-09-22T20:00:10"/>
        <d v="2025-09-22T17:53:13"/>
        <d v="2025-09-22T17:06:18"/>
        <d v="2025-09-22T18:00:15"/>
        <d v="2025-09-22T21:05:48"/>
        <d v="2025-09-22T18:00:09"/>
        <d v="2025-09-22T20:35:51"/>
        <d v="2025-09-22T19:16:39"/>
        <d v="2025-09-22T20:01:33"/>
        <d v="2025-09-22T18:29:58"/>
        <d v="2025-09-22T17:35:27"/>
        <d v="2025-09-22T17:57:15"/>
        <d v="2025-09-22T18:07:07"/>
        <d v="2025-09-22T18:04:44"/>
        <d v="2025-09-22T18:15:16"/>
        <d v="2025-09-22T18:01:22"/>
        <d v="2025-09-22T20:13:56"/>
        <d v="2025-09-22T16:05:13"/>
        <d v="2025-09-22T15:49:33"/>
        <d v="2025-09-22T19:01:03"/>
        <d v="2025-09-22T21:04:59"/>
        <d v="2025-09-22T17:44:11"/>
        <d v="2025-09-22T18:00:33"/>
        <d v="2025-09-22T19:06:04"/>
        <d v="2025-09-22T18:31:49"/>
        <d v="2025-09-22T17:32:06"/>
        <d v="2025-09-22T19:00:18"/>
        <d v="2025-09-22T17:55:30"/>
        <d v="2025-09-22T17:04:56"/>
        <d v="2025-09-22T18:31:40"/>
        <d v="2025-09-22T19:03:43"/>
        <d v="2025-09-22T20:06:29"/>
        <d v="2025-09-22T19:02:00"/>
        <d v="2025-09-22T14:49:43"/>
        <d v="2025-09-22T20:00:59"/>
        <d v="2025-09-22T17:44:58"/>
        <d v="2025-09-22T17:42:55"/>
        <d v="2025-09-22T19:02:33"/>
        <d v="2025-09-22T17:33:58"/>
        <d v="2025-09-22T17:50:18"/>
        <d v="2025-09-22T18:10:37"/>
        <d v="2025-09-22T17:57:11"/>
        <d v="2025-09-22T19:46:26"/>
        <d v="2025-09-22T18:01:11"/>
        <d v="2025-09-22T17:11:56"/>
        <d v="2025-09-22T19:06:02"/>
        <d v="2025-09-22T17:06:55"/>
        <d v="2025-09-22T14:40:35"/>
        <d v="2025-09-22T10:16:21"/>
        <d v="2025-09-22T15:10:54"/>
        <d v="2025-09-22T19:55:24"/>
        <d v="2025-09-22T16:06:25"/>
        <d v="2025-09-22T20:00:51"/>
        <d v="2025-09-22T20:04:03"/>
        <d v="2025-09-22T18:04:42"/>
        <d v="2025-09-22T21:00:05"/>
        <d v="2025-09-22T19:12:12"/>
        <d v="2025-09-22T17:38:51"/>
        <d v="2025-09-22T20:19:20"/>
        <d v="2025-09-22T17:00:00"/>
        <d v="2025-09-22T19:49:05"/>
        <d v="2025-09-22T18:13:18"/>
        <d v="2025-09-22T18:19:52"/>
        <d v="2025-09-22T16:21:34"/>
        <d v="2025-09-22T17:47:10"/>
        <d v="2025-09-22T19:03:40"/>
        <d v="2025-09-22T21:02:37"/>
        <d v="2025-09-22T18:26:46"/>
        <d v="2025-09-22T19:30:25"/>
        <d v="2025-09-22T21:01:11"/>
        <d v="2025-09-22T19:08:43"/>
        <d v="2025-09-22T18:59:01"/>
        <d v="2025-09-22T19:41:34"/>
        <d v="2025-09-22T19:00:48"/>
        <d v="2025-09-22T17:00:45"/>
        <d v="2025-09-22T19:01:49"/>
        <d v="2025-09-22T19:01:58"/>
        <d v="2025-09-22T13:13:27"/>
        <d v="2025-09-22T17:06:36"/>
        <d v="2025-09-22T20:00:17"/>
        <d v="2025-09-22T19:16:30"/>
        <d v="2025-09-22T17:56:35"/>
        <d v="2025-09-22T16:03:55"/>
        <d v="2025-09-22T18:41:22"/>
        <d v="2025-09-22T16:01:42"/>
        <d v="2025-09-22T19:03:18"/>
        <d v="2025-09-22T18:23:04"/>
        <d v="2025-09-22T21:11:20"/>
        <d v="2025-09-22T15:15:06"/>
        <d v="2025-09-22T20:39:32"/>
        <d v="2025-09-22T17:13:46"/>
        <d v="2025-09-22T17:03:14"/>
        <d v="2025-09-22T17:19:40"/>
        <d v="2025-09-22T21:09:16"/>
        <d v="2025-09-22T19:39:52"/>
        <d v="2025-09-22T18:01:49"/>
        <d v="2025-09-22T17:43:04"/>
        <d v="2025-09-22T20:26:35"/>
        <d v="2025-09-22T18:06:33"/>
        <d v="2025-09-22T17:15:33"/>
        <d v="2025-09-22T21:00:58"/>
        <d v="2025-09-22T20:09:50"/>
        <d v="2025-09-22T20:04:47"/>
        <d v="2025-09-22T20:02:08"/>
        <d v="2025-09-22T18:12:14"/>
        <d v="2025-09-22T19:35:07"/>
        <d v="2025-09-22T20:01:40"/>
        <d v="2025-09-22T19:12:32"/>
        <d v="2025-09-22T17:01:06"/>
        <d v="2025-09-22T18:17:18"/>
        <d v="2025-09-22T17:05:46"/>
        <d v="2025-09-22T18:28:19"/>
        <d v="2025-09-22T20:56:37"/>
        <d v="2025-09-22T17:10:17"/>
        <d v="2025-09-22T18:03:58"/>
        <d v="2025-09-22T19:02:49"/>
        <d v="2025-09-22T21:01:21"/>
        <d v="2025-09-22T17:02:20"/>
        <d v="2025-09-22T17:37:12"/>
        <d v="2025-09-22T18:22:06"/>
        <d v="2025-09-22T19:03:14"/>
        <d v="2025-09-22T21:00:43"/>
        <d v="2025-09-22T19:08:23"/>
        <d v="2025-09-22T17:03:15"/>
        <d v="2025-09-22T21:21:42"/>
      </sharedItems>
    </cacheField>
    <cacheField name="Duration In Store(min)" numFmtId="1">
      <sharedItems containsMixedTypes="1" containsNumber="1" containsInteger="1" minValue="0" maxValue="736"/>
    </cacheField>
    <cacheField name="Time Leave RMS (min)" numFmtId="1">
      <sharedItems containsMixedTypes="1" containsNumber="1" containsInteger="1" minValue="0" maxValue="1080"/>
    </cacheField>
    <cacheField name="Time Leave RMS H" numFmtId="1">
      <sharedItems containsSemiMixedTypes="0" containsString="0" containsNumber="1" minValue="0" maxValue="18" count="17">
        <n v="0"/>
        <n v="9"/>
        <n v="1"/>
        <n v="8"/>
        <n v="10"/>
        <n v="2"/>
        <n v="4"/>
        <n v="3.5"/>
        <n v="0.5"/>
        <n v="7"/>
        <n v="9.5"/>
        <n v="3"/>
        <n v="18"/>
        <n v="6"/>
        <n v="5"/>
        <n v="2.5"/>
        <n v="8.5"/>
      </sharedItems>
    </cacheField>
    <cacheField name="Duration In Store H" numFmtId="165">
      <sharedItems containsSemiMixedTypes="0" containsString="0" containsNumber="1" minValue="0" maxValue="12.266666666666667" count="189">
        <n v="0"/>
        <n v="4.7666666666666666"/>
        <n v="6.1333333333333337"/>
        <n v="8.2666666666666675"/>
        <n v="9.1166666666666671"/>
        <n v="8.9833333333333325"/>
        <n v="9.1833333333333336"/>
        <n v="9.5333333333333332"/>
        <n v="9.1666666666666661"/>
        <n v="8.9333333333333336"/>
        <n v="9.9333333333333336"/>
        <n v="6.0333333333333332"/>
        <n v="8.0333333333333332"/>
        <n v="9.25"/>
        <n v="9.3000000000000007"/>
        <n v="8.6"/>
        <n v="8.0500000000000007"/>
        <n v="8.4"/>
        <n v="9.0166666666666675"/>
        <n v="9.6833333333333336"/>
        <n v="8.6666666666666661"/>
        <n v="9.0666666666666664"/>
        <n v="9.2333333333333325"/>
        <n v="8.1166666666666671"/>
        <n v="8.0166666666666675"/>
        <n v="9.4833333333333325"/>
        <n v="9.5666666666666664"/>
        <n v="8.2333333333333325"/>
        <n v="8.0833333333333339"/>
        <n v="7.2333333333333334"/>
        <n v="9.1999999999999993"/>
        <n v="7.9833333333333334"/>
        <n v="9.2666666666666675"/>
        <n v="7.7333333333333334"/>
        <n v="7.833333333333333"/>
        <n v="9.3333333333333339"/>
        <n v="9.3833333333333329"/>
        <n v="8.4666666666666668"/>
        <n v="9.75"/>
        <n v="9.15"/>
        <n v="8.5"/>
        <n v="9.3666666666666671"/>
        <n v="8.1333333333333329"/>
        <n v="7.15"/>
        <n v="8"/>
        <n v="8.1"/>
        <n v="8.2833333333333332"/>
        <n v="8.15"/>
        <n v="9.0500000000000007"/>
        <n v="9"/>
        <n v="8.0666666666666664"/>
        <n v="8.1999999999999993"/>
        <n v="10.066666666666666"/>
        <n v="8.1666666666666661"/>
        <n v="9.6666666666666661"/>
        <n v="6.05"/>
        <n v="9.35"/>
        <n v="9.0333333333333332"/>
        <n v="10.166666666666666"/>
        <n v="8.8833333333333329"/>
        <n v="8.4333333333333336"/>
        <n v="7.3166666666666664"/>
        <n v="6.9666666666666668"/>
        <n v="8.3333333333333339"/>
        <n v="6.7333333333333334"/>
        <n v="8.1833333333333336"/>
        <n v="8.3000000000000007"/>
        <n v="9.9166666666666661"/>
        <n v="8.5500000000000007"/>
        <n v="7.7666666666666666"/>
        <n v="7.583333333333333"/>
        <n v="8.25"/>
        <n v="9.2166666666666668"/>
        <n v="8.8000000000000007"/>
        <n v="5.1166666666666663"/>
        <n v="8.3166666666666664"/>
        <n v="8.7166666666666668"/>
        <n v="9.7333333333333325"/>
        <n v="12.266666666666667"/>
        <n v="7.05"/>
        <n v="9.6166666666666671"/>
        <n v="7.083333333333333"/>
        <n v="9.4"/>
        <n v="8.85"/>
        <n v="10.116666666666667"/>
        <n v="10.033333333333333"/>
        <n v="5.0166666666666666"/>
        <n v="9.0833333333333339"/>
        <n v="7.0666666666666664"/>
        <n v="8.2166666666666668"/>
        <n v="9.5"/>
        <n v="9.2833333333333332"/>
        <n v="8.5666666666666664"/>
        <n v="6.7166666666666668"/>
        <n v="8.4499999999999993"/>
        <n v="6.25"/>
        <n v="8.3833333333333329"/>
        <n v="8.35"/>
        <n v="8.5333333333333332"/>
        <n v="9.1333333333333329"/>
        <n v="8.65"/>
        <n v="9.7833333333333332"/>
        <n v="9.6999999999999993"/>
        <n v="9.1"/>
        <n v="7.416666666666667"/>
        <n v="8.75"/>
        <n v="3.2"/>
        <n v="9.65"/>
        <n v="8.8333333333333339"/>
        <n v="9.9833333333333325"/>
        <n v="9.4166666666666661"/>
        <n v="8.6999999999999993"/>
        <n v="9.6"/>
        <n v="9.6333333333333329"/>
        <n v="8.3666666666666671"/>
        <n v="8.8666666666666671"/>
        <n v="7.4"/>
        <n v="8.9666666666666668"/>
        <n v="7.2166666666666668"/>
        <n v="8.7666666666666675"/>
        <n v="7.8166666666666664"/>
        <n v="6.6333333333333337"/>
        <n v="9.3166666666666664"/>
        <n v="2.9666666666666668"/>
        <n v="7.9666666666666668"/>
        <n v="7.2666666666666666"/>
        <n v="5.916666666666667"/>
        <n v="5.75"/>
        <n v="7.45"/>
        <n v="7.9333333333333336"/>
        <n v="8.6166666666666671"/>
        <n v="10.199999999999999"/>
        <n v="7"/>
        <n v="9.5500000000000007"/>
        <n v="6.9833333333333334"/>
        <n v="6.333333333333333"/>
        <n v="7.2"/>
        <n v="9.9"/>
        <n v="8.5833333333333339"/>
        <n v="9.5166666666666675"/>
        <n v="3.05"/>
        <n v="9.4666666666666668"/>
        <n v="7.9"/>
        <n v="10.633333333333333"/>
        <n v="7.1"/>
        <n v="10.233333333333333"/>
        <n v="8.4166666666666661"/>
        <n v="7.5333333333333332"/>
        <n v="10.766666666666667"/>
        <n v="9.4499999999999993"/>
        <n v="8.7833333333333332"/>
        <n v="10.050000000000001"/>
        <n v="6.2666666666666666"/>
        <n v="7.5166666666666666"/>
        <n v="6.4833333333333334"/>
        <n v="11.216666666666667"/>
        <n v="7.333333333333333"/>
        <n v="8.8166666666666664"/>
        <n v="7.35"/>
        <n v="10.1"/>
        <n v="9.4333333333333336"/>
        <n v="7.95"/>
        <n v="7.3"/>
        <n v="9.8333333333333339"/>
        <n v="5.0666666666666664"/>
        <n v="8.6333333333333329"/>
        <n v="7.3833333333333337"/>
        <n v="7.166666666666667"/>
        <n v="9.7666666666666675"/>
        <n v="7.1166666666666663"/>
        <n v="4.583333333333333"/>
        <n v="8.5166666666666675"/>
        <n v="7.85"/>
        <n v="6.6833333333333336"/>
        <n v="1.9666666666666666"/>
        <n v="6.1"/>
        <n v="8.9166666666666661"/>
        <n v="9.7166666666666668"/>
        <n v="2.6"/>
        <n v="7.1333333333333337"/>
        <n v="7.7"/>
        <n v="10.316666666666666"/>
        <n v="6.833333333333333"/>
        <n v="7.2833333333333332"/>
        <n v="11.483333333333333"/>
        <n v="5.5333333333333332"/>
        <n v="10.266666666666667"/>
        <n v="9.9499999999999993"/>
        <n v="7.6333333333333337"/>
      </sharedItems>
    </cacheField>
    <cacheField name="TT HH:MM " numFmtId="20">
      <sharedItems containsSemiMixedTypes="0" containsNonDate="0" containsDate="1" containsString="0" minDate="1899-12-30T00:00:00" maxDate="1899-12-31T00:00:00" count="195">
        <d v="1899-12-30T00:00:00"/>
        <d v="1899-12-30T09:00:00"/>
        <d v="1899-12-30T04:46:00"/>
        <d v="1899-12-30T06:08:00"/>
        <d v="1899-12-30T08:16:00"/>
        <d v="1899-12-30T18:07:00"/>
        <d v="1899-12-30T08:59:00"/>
        <d v="1899-12-30T09:11:00"/>
        <d v="1899-12-30T09:32:00"/>
        <d v="1899-12-30T09:16:00"/>
        <d v="1899-12-30T09:10:00"/>
        <d v="1899-12-30T08:56:00"/>
        <d v="1899-12-30T09:56:00"/>
        <d v="1899-12-30T06:02:00"/>
        <d v="1899-12-30T09:02:00"/>
        <d v="1899-12-30T09:15:00"/>
        <d v="1899-12-30T09:18:00"/>
        <d v="1899-12-30T08:36:00"/>
        <d v="1899-12-30T08:03:00"/>
        <d v="1899-12-30T08:24:00"/>
        <d v="1899-12-30T08:02:00"/>
        <d v="1899-12-30T08:00:00"/>
        <d v="1899-12-30T09:03:00"/>
        <d v="1899-12-30T09:01:00"/>
        <d v="1899-12-30T09:41:00"/>
        <d v="1899-12-30T08:40:00"/>
        <d v="1899-12-30T09:04:00"/>
        <d v="1899-12-30T09:14:00"/>
        <d v="1899-12-30T08:07:00"/>
        <d v="1899-12-30T08:01:00"/>
        <d v="1899-12-30T09:29:00"/>
        <d v="1899-12-30T09:34:00"/>
        <d v="1899-12-30T08:14:00"/>
        <d v="1899-12-30T08:05:00"/>
        <d v="1899-12-30T07:14:00"/>
        <d v="1899-12-30T09:12:00"/>
        <d v="1899-12-30T18:03:00"/>
        <d v="1899-12-30T02:00:00"/>
        <d v="1899-12-30T07:59:00"/>
        <d v="1899-12-30T07:44:00"/>
        <d v="1899-12-30T07:50:00"/>
        <d v="1899-12-30T09:20:00"/>
        <d v="1899-12-30T09:23:00"/>
        <d v="1899-12-30T08:28:00"/>
        <d v="1899-12-30T09:45:00"/>
        <d v="1899-12-30T09:09:00"/>
        <d v="1899-12-30T08:30:00"/>
        <d v="1899-12-30T09:22:00"/>
        <d v="1899-12-30T09:08:00"/>
        <d v="1899-12-30T08:06:00"/>
        <d v="1899-12-30T16:17:00"/>
        <d v="1899-12-30T08:09:00"/>
        <d v="1899-12-30T08:04:00"/>
        <d v="1899-12-30T18:08:00"/>
        <d v="1899-12-30T09:07:00"/>
        <d v="1899-12-30T16:12:00"/>
        <d v="1899-12-30T10:04:00"/>
        <d v="1899-12-30T17:59:00"/>
        <d v="1899-12-30T08:10:00"/>
        <d v="1899-12-30T09:40:00"/>
        <d v="1899-12-30T10:03:00"/>
        <d v="1899-12-30T09:21:00"/>
        <d v="1899-12-30T08:08:00"/>
        <d v="1899-12-30T10:10:00"/>
        <d v="1899-12-30T08:53:00"/>
        <d v="1899-12-30T08:26:00"/>
        <d v="1899-12-30T09:19:00"/>
        <d v="1899-12-30T08:58:00"/>
        <d v="1899-12-30T08:20:00"/>
        <d v="1899-12-30T09:55:00"/>
        <d v="1899-12-30T08:33:00"/>
        <d v="1899-12-30T08:46:00"/>
        <d v="1899-12-30T07:35:00"/>
        <d v="1899-12-30T09:13:00"/>
        <d v="1899-12-30T08:48:00"/>
        <d v="1899-12-30T08:37:00"/>
        <d v="1899-12-30T00:30:00"/>
        <d v="1899-12-30T08:19:00"/>
        <d v="1899-12-30T08:43:00"/>
        <d v="1899-12-30T10:00:00"/>
        <d v="1899-12-30T18:01:00"/>
        <d v="1899-12-30T10:44:00"/>
        <d v="1899-12-30T12:16:00"/>
        <d v="1899-12-30T16:04:00"/>
        <d v="1899-12-30T10:37:00"/>
        <d v="1899-12-30T07:05:00"/>
        <d v="1899-12-30T16:15:00"/>
        <d v="1899-12-30T09:24:00"/>
        <d v="1899-12-30T08:51:00"/>
        <d v="1899-12-30T08:18:00"/>
        <d v="1899-12-30T10:07:00"/>
        <d v="1899-12-30T10:02:00"/>
        <d v="1899-12-30T09:05:00"/>
        <d v="1899-12-30T14:04:00"/>
        <d v="1899-12-30T08:13:00"/>
        <d v="1899-12-30T09:30:00"/>
        <d v="1899-12-30T09:17:00"/>
        <d v="1899-12-30T08:34:00"/>
        <d v="1899-12-30T06:43:00"/>
        <d v="1899-12-30T01:00:00"/>
        <d v="1899-12-30T08:27:00"/>
        <d v="1899-12-30T08:21:00"/>
        <d v="1899-12-30T08:39:00"/>
        <d v="1899-12-30T18:47:00"/>
        <d v="1899-12-30T09:42:00"/>
        <d v="1899-12-30T09:06:00"/>
        <d v="1899-12-30T09:25:00"/>
        <d v="1899-12-30T08:44:00"/>
        <d v="1899-12-30T08:12:00"/>
        <d v="1899-12-30T16:20:00"/>
        <d v="1899-12-30T08:45:00"/>
        <d v="1899-12-30T06:12:00"/>
        <d v="1899-12-30T09:39:00"/>
        <d v="1899-12-30T08:50:00"/>
        <d v="1899-12-30T09:59:00"/>
        <d v="1899-12-30T09:47:00"/>
        <d v="1899-12-30T08:42:00"/>
        <d v="1899-12-30T09:44:00"/>
        <d v="1899-12-30T09:36:00"/>
        <d v="1899-12-30T09:38:00"/>
        <d v="1899-12-30T08:52:00"/>
        <d v="1899-12-30T18:00:00"/>
        <d v="1899-12-30T07:49:00"/>
        <d v="1899-12-30T11:58:00"/>
        <d v="1899-12-30T16:08:00"/>
        <d v="1899-12-30T07:58:00"/>
        <d v="1899-12-30T07:16:00"/>
        <d v="1899-12-30T17:08:00"/>
        <d v="1899-12-30T09:27:00"/>
        <d v="1899-12-30T08:55:00"/>
        <d v="1899-12-30T05:45:00"/>
        <d v="1899-12-30T07:56:00"/>
        <d v="1899-12-30T08:35:00"/>
        <d v="1899-12-30T10:12:00"/>
        <d v="1899-12-30T09:33:00"/>
        <d v="1899-12-30T10:42:00"/>
        <d v="1899-12-30T08:11:00"/>
        <d v="1899-12-30T09:54:00"/>
        <d v="1899-12-30T09:31:00"/>
        <d v="1899-12-30T10:28:00"/>
        <d v="1899-12-30T08:54:00"/>
        <d v="1899-12-30T17:30:00"/>
        <d v="1899-12-30T10:23:00"/>
        <d v="1899-12-30T10:38:00"/>
        <d v="1899-12-30T07:06:00"/>
        <d v="1899-12-30T09:28:00"/>
        <d v="1899-12-30T10:14:00"/>
        <d v="1899-12-30T08:25:00"/>
        <d v="1899-12-30T10:46:00"/>
        <d v="1899-12-30T08:17:00"/>
        <d v="1899-12-30T09:35:00"/>
        <d v="1899-12-30T05:00:00"/>
        <d v="1899-12-30T07:31:00"/>
        <d v="1899-12-30T08:23:00"/>
        <d v="1899-12-30T06:29:00"/>
        <d v="1899-12-30T09:26:00"/>
        <d v="1899-12-30T17:14:00"/>
        <d v="1899-12-30T11:13:00"/>
        <d v="1899-12-30T08:49:00"/>
        <d v="1899-12-30T07:21:00"/>
        <d v="1899-12-30T10:06:00"/>
        <d v="1899-12-30T07:57:00"/>
        <d v="1899-12-30T09:48:00"/>
        <d v="1899-12-30T09:50:00"/>
        <d v="1899-12-30T16:01:00"/>
        <d v="1899-12-30T07:00:00"/>
        <d v="1899-12-30T08:38:00"/>
        <d v="1899-12-30T07:23:00"/>
        <d v="1899-12-30T07:04:00"/>
        <d v="1899-12-30T03:00:00"/>
        <d v="1899-12-30T10:15:00"/>
        <d v="1899-12-30T09:46:00"/>
        <d v="1899-12-30T10:27:00"/>
        <d v="1899-12-30T08:47:00"/>
        <d v="1899-12-30T04:35:00"/>
        <d v="1899-12-30T08:31:00"/>
        <d v="1899-12-30T07:51:00"/>
        <d v="1899-12-30T15:41:00"/>
        <d v="1899-12-30T10:58:00"/>
        <d v="1899-12-30T06:06:00"/>
        <d v="1899-12-30T10:01:00"/>
        <d v="1899-12-30T08:22:00"/>
        <d v="1899-12-30T07:24:00"/>
        <d v="1899-12-30T09:43:00"/>
        <d v="1899-12-30T10:36:00"/>
        <d v="1899-12-30T07:08:00"/>
        <d v="1899-12-30T07:42:00"/>
        <d v="1899-12-30T10:19:00"/>
        <d v="1899-12-30T06:50:00"/>
        <d v="1899-12-30T11:29:00"/>
        <d v="1899-12-30T05:32:00"/>
        <d v="1899-12-30T10:16:00"/>
        <d v="1899-12-30T17:18:00"/>
        <d v="1899-12-30T09:57:00"/>
        <d v="1899-12-30T07:38:00"/>
      </sharedItems>
    </cacheField>
    <cacheField name="Time In Store + Leave" numFmtId="165">
      <sharedItems containsSemiMixedTypes="0" containsString="0" containsNumber="1" minValue="0" maxValue="18.783333333333331" count="207">
        <n v="0"/>
        <n v="9"/>
        <n v="4.7666666666666666"/>
        <n v="6.1333333333333337"/>
        <n v="8.2666666666666675"/>
        <n v="18.116666666666667"/>
        <n v="8.9833333333333325"/>
        <n v="9.1833333333333336"/>
        <n v="9.5333333333333332"/>
        <n v="9.2666666666666675"/>
        <n v="9.1666666666666661"/>
        <n v="8.9333333333333336"/>
        <n v="9.9333333333333336"/>
        <n v="6.0333333333333332"/>
        <n v="9.0333333333333332"/>
        <n v="9.25"/>
        <n v="9.3000000000000007"/>
        <n v="8.6"/>
        <n v="8.0500000000000007"/>
        <n v="8.4"/>
        <n v="8.0333333333333332"/>
        <n v="8"/>
        <n v="9.0500000000000007"/>
        <n v="9.0166666666666675"/>
        <n v="9.6833333333333336"/>
        <n v="8.6666666666666661"/>
        <n v="9.0666666666666664"/>
        <n v="9.2333333333333325"/>
        <n v="8.1166666666666671"/>
        <n v="8.0166666666666675"/>
        <n v="9.4833333333333325"/>
        <n v="9.5666666666666664"/>
        <n v="8.2333333333333325"/>
        <n v="8.0833333333333339"/>
        <n v="7.2333333333333334"/>
        <n v="9.1999999999999993"/>
        <n v="18.05"/>
        <n v="2"/>
        <n v="7.9833333333333334"/>
        <n v="7.7333333333333334"/>
        <n v="7.833333333333333"/>
        <n v="9.3333333333333339"/>
        <n v="9.3833333333333329"/>
        <n v="8.4666666666666668"/>
        <n v="9.75"/>
        <n v="9.15"/>
        <n v="8.5"/>
        <n v="9.3666666666666671"/>
        <n v="9.1333333333333329"/>
        <n v="8.1"/>
        <n v="16.283333333333331"/>
        <n v="8.15"/>
        <n v="8.0666666666666664"/>
        <n v="18.133333333333333"/>
        <n v="9.1166666666666671"/>
        <n v="16.2"/>
        <n v="10.066666666666666"/>
        <n v="17.983333333333334"/>
        <n v="8.1666666666666661"/>
        <n v="9.6666666666666661"/>
        <n v="10.050000000000001"/>
        <n v="9.35"/>
        <n v="8.1333333333333329"/>
        <n v="10.166666666666666"/>
        <n v="8.8833333333333329"/>
        <n v="8.4333333333333336"/>
        <n v="9.3166666666666664"/>
        <n v="8.9666666666666668"/>
        <n v="8.3333333333333339"/>
        <n v="9.9166666666666661"/>
        <n v="8.5500000000000007"/>
        <n v="8.7666666666666657"/>
        <n v="7.583333333333333"/>
        <n v="9.2166666666666668"/>
        <n v="8.8000000000000007"/>
        <n v="8.6166666666666671"/>
        <n v="0.5"/>
        <n v="8.3166666666666664"/>
        <n v="8.7166666666666668"/>
        <n v="10"/>
        <n v="18.016666666666666"/>
        <n v="10.733333333333333"/>
        <n v="12.266666666666667"/>
        <n v="16.066666666666666"/>
        <n v="10.616666666666667"/>
        <n v="7.083333333333333"/>
        <n v="16.25"/>
        <n v="9.4"/>
        <n v="8.85"/>
        <n v="8.3000000000000007"/>
        <n v="10.116666666666667"/>
        <n v="10.033333333333333"/>
        <n v="9.0166666666666657"/>
        <n v="9.0833333333333339"/>
        <n v="14.066666666666666"/>
        <n v="8.2166666666666668"/>
        <n v="9.5"/>
        <n v="9.2833333333333332"/>
        <n v="8.5666666666666664"/>
        <n v="6.7166666666666668"/>
        <n v="1"/>
        <n v="8.4499999999999993"/>
        <n v="8.35"/>
        <n v="8.65"/>
        <n v="18.783333333333331"/>
        <n v="9.6999999999999993"/>
        <n v="9.1"/>
        <n v="9.4166666666666679"/>
        <n v="8.7333333333333343"/>
        <n v="8.1999999999999993"/>
        <n v="16.333333333333336"/>
        <n v="8.75"/>
        <n v="6.2"/>
        <n v="9.65"/>
        <n v="8.8333333333333339"/>
        <n v="9.9833333333333325"/>
        <n v="9.4166666666666661"/>
        <n v="9.7833333333333332"/>
        <n v="8.6999999999999993"/>
        <n v="9.7333333333333325"/>
        <n v="9.6"/>
        <n v="9.6333333333333329"/>
        <n v="8.8666666666666671"/>
        <n v="18"/>
        <n v="8.7666666666666675"/>
        <n v="7.8166666666666664"/>
        <n v="11.966666666666667"/>
        <n v="16.133333333333333"/>
        <n v="7.9666666666666668"/>
        <n v="7.2666666666666666"/>
        <n v="17.133333333333333"/>
        <n v="9.4499999999999993"/>
        <n v="8.9166666666666679"/>
        <n v="5.75"/>
        <n v="7.9333333333333336"/>
        <n v="8.5833333333333321"/>
        <n v="10.199999999999999"/>
        <n v="9.5500000000000007"/>
        <n v="10.7"/>
        <n v="9.3333333333333321"/>
        <n v="8.1833333333333336"/>
        <n v="9.9"/>
        <n v="8.5833333333333339"/>
        <n v="9.5166666666666675"/>
        <n v="10.466666666666667"/>
        <n v="8.9"/>
        <n v="17.5"/>
        <n v="10.383333333333333"/>
        <n v="10.633333333333333"/>
        <n v="7.1"/>
        <n v="9.4666666666666668"/>
        <n v="10.233333333333333"/>
        <n v="8.4166666666666661"/>
        <n v="10.766666666666667"/>
        <n v="8.2833333333333332"/>
        <n v="9.5833333333333339"/>
        <n v="9.2666666666666657"/>
        <n v="5"/>
        <n v="7.5166666666666666"/>
        <n v="8.3833333333333329"/>
        <n v="6.4833333333333334"/>
        <n v="9.4333333333333336"/>
        <n v="17.233333333333334"/>
        <n v="11.216666666666667"/>
        <n v="8.8166666666666664"/>
        <n v="7.35"/>
        <n v="10.1"/>
        <n v="7.95"/>
        <n v="9.7333333333333343"/>
        <n v="9.8000000000000007"/>
        <n v="9.8333333333333339"/>
        <n v="16.016666666666666"/>
        <n v="7"/>
        <n v="8.6333333333333329"/>
        <n v="8.4166666666666679"/>
        <n v="7.3833333333333337"/>
        <n v="7.0666666666666664"/>
        <n v="8.1666666666666679"/>
        <n v="3"/>
        <n v="10.25"/>
        <n v="9.7666666666666675"/>
        <n v="10.45"/>
        <n v="8.7833333333333332"/>
        <n v="4.583333333333333"/>
        <n v="8.5166666666666675"/>
        <n v="7.85"/>
        <n v="15.683333333333334"/>
        <n v="10.966666666666667"/>
        <n v="6.1"/>
        <n v="10.016666666666667"/>
        <n v="8.9166666666666661"/>
        <n v="8.3666666666666671"/>
        <n v="7.4"/>
        <n v="9.7166666666666668"/>
        <n v="10.6"/>
        <n v="7.1333333333333337"/>
        <n v="8.9833333333333343"/>
        <n v="7.7"/>
        <n v="10.316666666666666"/>
        <n v="6.833333333333333"/>
        <n v="11.483333333333333"/>
        <n v="5.5333333333333332"/>
        <n v="10.266666666666667"/>
        <n v="17.3"/>
        <n v="9.1666666666666679"/>
        <n v="9.9499999999999993"/>
        <n v="7.6333333333333337"/>
      </sharedItems>
    </cacheField>
    <cacheField name="Reporte in" numFmtId="0">
      <sharedItems containsSemiMixedTypes="0" containsString="0" containsNumber="1" containsInteger="1" minValue="0" maxValue="1"/>
    </cacheField>
    <cacheField name="Reporte Out" numFmtId="0">
      <sharedItems containsSemiMixedTypes="0" containsString="0" containsNumber="1" containsInteger="1" minValue="0" maxValue="1"/>
    </cacheField>
    <cacheField name="Observación Justificada" numFmtId="0">
      <sharedItems/>
    </cacheField>
    <cacheField name="Observaciones en caso de Otros" numFmtId="0">
      <sharedItems/>
    </cacheField>
    <cacheField name="Rango" numFmtId="0">
      <sharedItems count="3">
        <s v="Incompleto"/>
        <s v="Completo"/>
        <s v="Superior"/>
      </sharedItems>
    </cacheField>
    <cacheField name="Descuento" numFmtId="0">
      <sharedItems count="2">
        <s v="No"/>
        <s v="Si"/>
      </sharedItems>
    </cacheField>
    <cacheField name="Razon" numFmtId="0">
      <sharedItems count="4">
        <s v="No_cumple_el_Tiempo"/>
        <s v=""/>
        <s v="Sin_Registro_In_Out"/>
        <s v="No_Realizo_Salida"/>
      </sharedItems>
    </cacheField>
    <cacheField name="CM" numFmtId="0">
      <sharedItems count="22">
        <s v="HERRERA OLIVERA NATALIA"/>
        <s v="CALDERON FONSECA IVAN CAMILO"/>
        <s v="RICO OSSA JOSE NOEL"/>
        <s v="GARCIA BELLO JORGE ANDRES"/>
        <s v="MEJIA LONDOÑO HAROLD"/>
        <s v="ESTERLIN CARLOS ARMANDO"/>
        <s v="NAVAS CASAS JULIO JULIO"/>
        <s v="PARRA MANCERA KAREN ANGELICA"/>
        <s v="MONTAÑO MEDINA DIANA CAROLINA"/>
        <s v="TORRES JOSE RICARDO"/>
        <s v="ARISMENDI DIAZ EFRAIN ANDRES"/>
        <s v="SALAZAR GOMEZ OSCAR"/>
        <s v="GIRALDO RAMIREZ ESTEFANIA"/>
        <s v="JOHN HENRY JIMENEZ VEGA"/>
        <s v="MARTINEZ PINZON JESUS ANTONIO"/>
        <s v="NAVAS VELASQUEZ ANDRES JULIAN"/>
        <s v="TOVAR JOSE RAMON"/>
        <s v="SANCHEZ RODRIGUEZ LILIANA"/>
        <s v="CUCHUMBE PATIÑO JENY ANDREA"/>
        <s v="UMBARILA VELOZA CRISTIAN LEONARDO"/>
        <s v="MICHAEL HUMBERTO SOTELO POLANCO"/>
        <s v="Harold Stiven Niño Raquira"/>
      </sharedItems>
    </cacheField>
    <cacheField name="Campo1" numFmtId="0" formula="#NAME?-#NAME?" databaseField="0"/>
    <cacheField name="Cant No Registrados" numFmtId="0" formula="Cant-'Reporte in'" databaseField="0"/>
    <cacheField name="% No Registrado" numFmtId="0" formula="'Cant No Registrados'/Cant" databaseField="0"/>
    <cacheField name="Cant No Registrados Out" numFmtId="0" formula="'Reporte in'-'Reporte Out'" databaseField="0"/>
    <cacheField name="% No Registrado Out" numFmtId="0" formula="'Cant No Registrados Out'/Cant" databaseField="0"/>
  </cacheFields>
  <extLst>
    <ext xmlns:x14="http://schemas.microsoft.com/office/spreadsheetml/2009/9/main" uri="{725AE2AE-9491-48be-B2B4-4EB974FC3084}">
      <x14:pivotCacheDefinition pivotCacheId="131887590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23.396530092592" createdVersion="8" refreshedVersion="8" minRefreshableVersion="3" recordCount="7899" xr:uid="{FE36415D-FB2F-41B7-9C7C-CC64298BDB5F}">
  <cacheSource type="worksheet">
    <worksheetSource name="Leave"/>
  </cacheSource>
  <cacheFields count="16">
    <cacheField name="Leave Type" numFmtId="0">
      <sharedItems count="13">
        <s v="Day Off"/>
        <s v="(Paid) Work From Home"/>
        <s v="(Paid) Be Out On Duty"/>
        <s v="Store Closed"/>
        <s v="(Paid) Sick Leave"/>
        <s v="(Paid) Personal Leave"/>
        <s v="(No-Paid) Leave Without Pay"/>
        <s v="(Paid) Maternity leave"/>
        <s v="(Paid) Parental Leave"/>
        <s v="(Paid) Annual Leave"/>
        <s v="(Paid) Paternity Leave"/>
        <s v="(Paid) Funeral Leave"/>
        <s v="(Paid) Marital leave"/>
      </sharedItems>
    </cacheField>
    <cacheField name="Start Time" numFmtId="14">
      <sharedItems containsSemiMixedTypes="0" containsNonDate="0" containsDate="1" containsString="0" minDate="2024-03-01T00:00:00" maxDate="2025-10-01T00:00:00" count="579">
        <d v="2025-09-25T00:00:00"/>
        <d v="2025-09-10T00:00:00"/>
        <d v="2025-09-09T00:00:00"/>
        <d v="2025-09-15T00:00:00"/>
        <d v="2025-09-05T00:00:00"/>
        <d v="2025-09-04T00:00:00"/>
        <d v="2025-09-08T00:00:00"/>
        <d v="2025-09-11T00:00:00"/>
        <d v="2025-09-30T00:00:00"/>
        <d v="2025-09-29T00:00:00"/>
        <d v="2025-09-26T00:00:00"/>
        <d v="2025-09-24T00:00:00"/>
        <d v="2025-09-23T00:00:00"/>
        <d v="2025-09-22T00:00:00"/>
        <d v="2025-09-19T00:00:00"/>
        <d v="2025-09-18T00:00:00"/>
        <d v="2025-09-17T00:00:00"/>
        <d v="2025-09-16T00:00:00"/>
        <d v="2025-09-21T00:00:00"/>
        <d v="2025-09-12T00:00:00"/>
        <d v="2025-09-03T00:00:00"/>
        <d v="2025-09-01T00:00:00"/>
        <d v="2025-09-02T00:00:00"/>
        <d v="2025-09-20T00:00:00"/>
        <d v="2025-09-14T00:00:00"/>
        <d v="2025-09-07T00:00:00"/>
        <d v="2025-09-27T00:00:00"/>
        <d v="2025-09-28T00:00:00"/>
        <d v="2025-09-13T00:00:00"/>
        <d v="2025-09-06T00:00:00"/>
        <d v="2025-08-29T00:00:00" u="1"/>
        <d v="2025-08-28T00:00:00" u="1"/>
        <d v="2025-08-27T00:00:00" u="1"/>
        <d v="2025-08-25T00:00:00" u="1"/>
        <d v="2025-08-26T00:00:00" u="1"/>
        <d v="2025-08-20T00:00:00" u="1"/>
        <d v="2025-08-12T00:00:00" u="1"/>
        <d v="2025-08-31T00:00:00" u="1"/>
        <d v="2025-08-24T00:00:00" u="1"/>
        <d v="2025-08-22T00:00:00" u="1"/>
        <d v="2025-08-18T00:00:00" u="1"/>
        <d v="2025-08-17T00:00:00" u="1"/>
        <d v="2025-08-14T00:00:00" u="1"/>
        <d v="2025-08-10T00:00:00" u="1"/>
        <d v="2025-08-08T00:00:00" u="1"/>
        <d v="2025-08-07T00:00:00" u="1"/>
        <d v="2025-08-05T00:00:00" u="1"/>
        <d v="2025-08-03T00:00:00" u="1"/>
        <d v="2025-08-01T00:00:00" u="1"/>
        <d v="2025-08-30T00:00:00" u="1"/>
        <d v="2025-08-16T00:00:00" u="1"/>
        <d v="2025-08-15T00:00:00" u="1"/>
        <d v="2025-08-23T00:00:00" u="1"/>
        <d v="2025-08-21T00:00:00" u="1"/>
        <d v="2025-08-13T00:00:00" u="1"/>
        <d v="2025-08-09T00:00:00" u="1"/>
        <d v="2025-08-06T00:00:00" u="1"/>
        <d v="2025-08-02T00:00:00" u="1"/>
        <d v="2025-08-19T00:00:00" u="1"/>
        <d v="2025-08-11T00:00:00" u="1"/>
        <d v="2025-08-04T00:00:00" u="1"/>
        <d v="2025-07-15T00:00:00" u="1"/>
        <d v="2025-07-07T00:00:00" u="1"/>
        <d v="2025-07-31T00:00:00" u="1"/>
        <d v="2025-07-30T00:00:00" u="1"/>
        <d v="2025-07-29T00:00:00" u="1"/>
        <d v="2025-07-20T00:00:00" u="1"/>
        <d v="2025-07-18T00:00:00" u="1"/>
        <d v="2025-07-23T00:00:00" u="1"/>
        <d v="2025-07-13T00:00:00" u="1"/>
        <d v="2025-07-11T00:00:00" u="1"/>
        <d v="2025-07-08T00:00:00" u="1"/>
        <d v="2025-07-06T00:00:00" u="1"/>
        <d v="2025-07-04T00:00:00" u="1"/>
        <d v="2025-07-03T00:00:00" u="1"/>
        <d v="2025-07-25T00:00:00" u="1"/>
        <d v="2025-07-14T00:00:00" u="1"/>
        <d v="2025-07-27T00:00:00" u="1"/>
        <d v="2025-07-22T00:00:00" u="1"/>
        <d v="2025-07-12T00:00:00" u="1"/>
        <d v="2025-07-10T00:00:00" u="1"/>
        <d v="2025-07-19T00:00:00" u="1"/>
        <d v="2025-07-09T00:00:00" u="1"/>
        <d v="2025-07-05T00:00:00" u="1"/>
        <d v="2025-07-02T00:00:00" u="1"/>
        <d v="2025-07-17T00:00:00" u="1"/>
        <d v="2025-07-16T00:00:00" u="1"/>
        <d v="2025-07-21T00:00:00" u="1"/>
        <d v="2025-07-01T00:00:00" u="1"/>
        <d v="2025-07-26T00:00:00" u="1"/>
        <d v="2025-07-28T00:00:00" u="1"/>
        <d v="2025-07-24T00:00:00" u="1"/>
        <d v="2025-06-18T00:00:00" u="1"/>
        <d v="2025-06-17T00:00:00" u="1"/>
        <d v="2025-06-25T00:00:00" u="1"/>
        <d v="2025-06-01T00:00:00" u="1"/>
        <d v="2025-06-30T00:00:00" u="1"/>
        <d v="2025-06-27T00:00:00" u="1"/>
        <d v="2025-06-23T00:00:00" u="1"/>
        <d v="2025-06-15T00:00:00" u="1"/>
        <d v="2025-06-05T00:00:00" u="1"/>
        <d v="2025-06-04T00:00:00" u="1"/>
        <d v="2025-06-02T00:00:00" u="1"/>
        <d v="2025-06-08T00:00:00" u="1"/>
        <d v="2025-06-29T00:00:00" u="1"/>
        <d v="2025-06-28T00:00:00" u="1"/>
        <d v="2025-06-22T00:00:00" u="1"/>
        <d v="2025-06-06T00:00:00" u="1"/>
        <d v="2025-06-03T00:00:00" u="1"/>
        <d v="2025-06-14T00:00:00" u="1"/>
        <d v="2025-06-07T00:00:00" u="1"/>
        <d v="2025-06-16T00:00:00" u="1"/>
        <d v="2025-06-26T00:00:00" u="1"/>
        <d v="2025-06-24T00:00:00" u="1"/>
        <d v="2025-06-19T00:00:00" u="1"/>
        <d v="2025-06-12T00:00:00" u="1"/>
        <d v="2025-06-11T00:00:00" u="1"/>
        <d v="2025-06-10T00:00:00" u="1"/>
        <d v="2025-06-09T00:00:00" u="1"/>
        <d v="2025-06-20T00:00:00" u="1"/>
        <d v="2025-06-21T00:00:00" u="1"/>
        <d v="2025-06-13T00:00:00" u="1"/>
        <d v="2025-05-28T00:00:00" u="1"/>
        <d v="2025-05-27T00:00:00" u="1"/>
        <d v="2025-05-18T00:00:00" u="1"/>
        <d v="2025-05-25T00:00:00" u="1"/>
        <d v="2025-05-20T00:00:00" u="1"/>
        <d v="2025-05-09T00:00:00" u="1"/>
        <d v="2025-05-13T00:00:00" u="1"/>
        <d v="2025-05-04T00:00:00" u="1"/>
        <d v="2025-05-01T00:00:00" u="1"/>
        <d v="2025-05-11T00:00:00" u="1"/>
        <d v="2025-05-07T00:00:00" u="1"/>
        <d v="2025-05-31T00:00:00" u="1"/>
        <d v="2025-05-24T00:00:00" u="1"/>
        <d v="2025-05-12T00:00:00" u="1"/>
        <d v="2025-05-10T00:00:00" u="1"/>
        <d v="2025-05-06T00:00:00" u="1"/>
        <d v="2025-05-17T00:00:00" u="1"/>
        <d v="2025-05-05T00:00:00" u="1"/>
        <d v="2025-05-21T00:00:00" u="1"/>
        <d v="2025-05-26T00:00:00" u="1"/>
        <d v="2025-05-19T00:00:00" u="1"/>
        <d v="2025-05-16T00:00:00" u="1"/>
        <d v="2025-05-15T00:00:00" u="1"/>
        <d v="2025-05-14T00:00:00" u="1"/>
        <d v="2025-05-08T00:00:00" u="1"/>
        <d v="2025-05-29T00:00:00" u="1"/>
        <d v="2025-05-22T00:00:00" u="1"/>
        <d v="2025-05-30T00:00:00" u="1"/>
        <d v="2025-05-03T00:00:00" u="1"/>
        <d v="2025-05-23T00:00:00" u="1"/>
        <d v="2025-05-02T00:00:00" u="1"/>
        <d v="2025-04-29T00:00:00" u="1"/>
        <d v="2025-04-23T00:00:00" u="1"/>
        <d v="2025-04-18T00:00:00" u="1"/>
        <d v="2025-04-15T00:00:00" u="1"/>
        <d v="2025-04-27T00:00:00" u="1"/>
        <d v="2025-04-30T00:00:00" u="1"/>
        <d v="2025-04-20T00:00:00" u="1"/>
        <d v="2025-04-01T00:00:00" u="1"/>
        <d v="2025-04-13T00:00:00" u="1"/>
        <d v="2025-04-06T00:00:00" u="1"/>
        <d v="2025-04-24T00:00:00" u="1"/>
        <d v="2025-04-28T00:00:00" u="1"/>
        <d v="2025-04-21T00:00:00" u="1"/>
        <d v="2025-04-17T00:00:00" u="1"/>
        <d v="2025-04-14T00:00:00" u="1"/>
        <d v="2025-04-16T00:00:00" u="1"/>
        <d v="2025-04-10T00:00:00" u="1"/>
        <d v="2025-04-07T00:00:00" u="1"/>
        <d v="2025-04-08T00:00:00" u="1"/>
        <d v="2025-04-03T00:00:00" u="1"/>
        <d v="2025-04-09T00:00:00" u="1"/>
        <d v="2025-04-02T00:00:00" u="1"/>
        <d v="2025-04-26T00:00:00" u="1"/>
        <d v="2025-04-19T00:00:00" u="1"/>
        <d v="2025-04-12T00:00:00" u="1"/>
        <d v="2025-04-05T00:00:00" u="1"/>
        <d v="2025-04-22T00:00:00" u="1"/>
        <d v="2025-04-25T00:00:00" u="1"/>
        <d v="2025-04-04T00:00:00" u="1"/>
        <d v="2025-04-11T00:00:00" u="1"/>
        <d v="2025-03-24T00:00:00" u="1"/>
        <d v="2025-03-30T00:00:00" u="1"/>
        <d v="2025-03-20T00:00:00" u="1"/>
        <d v="2025-03-10T00:00:00" u="1"/>
        <d v="2025-03-12T00:00:00" u="1"/>
        <d v="2025-03-06T00:00:00" u="1"/>
        <d v="2025-03-23T00:00:00" u="1"/>
        <d v="2025-03-17T00:00:00" u="1"/>
        <d v="2025-03-16T00:00:00" u="1"/>
        <d v="2025-03-02T00:00:00" u="1"/>
        <d v="2025-03-15T00:00:00" u="1"/>
        <d v="2025-03-09T00:00:00" u="1"/>
        <d v="2025-03-26T00:00:00" u="1"/>
        <d v="2025-03-31T00:00:00" u="1"/>
        <d v="2025-03-27T00:00:00" u="1"/>
        <d v="2025-03-25T00:00:00" u="1"/>
        <d v="2025-03-18T00:00:00" u="1"/>
        <d v="2025-03-13T00:00:00" u="1"/>
        <d v="2025-03-11T00:00:00" u="1"/>
        <d v="2025-03-03T00:00:00" u="1"/>
        <d v="2025-03-04T00:00:00" u="1"/>
        <d v="2025-03-05T00:00:00" u="1"/>
        <d v="2025-03-29T00:00:00" u="1"/>
        <d v="2025-03-22T00:00:00" u="1"/>
        <d v="2025-03-08T00:00:00" u="1"/>
        <d v="2025-03-01T00:00:00" u="1"/>
        <d v="2025-03-28T00:00:00" u="1"/>
        <d v="2025-03-21T00:00:00" u="1"/>
        <d v="2025-03-19T00:00:00" u="1"/>
        <d v="2025-03-14T00:00:00" u="1"/>
        <d v="2025-03-07T00:00:00" u="1"/>
        <d v="2025-02-26T00:00:00" u="1"/>
        <d v="2025-02-21T00:00:00" u="1"/>
        <d v="2025-02-24T00:00:00" u="1"/>
        <d v="2025-02-09T00:00:00" u="1"/>
        <d v="2025-02-06T00:00:00" u="1"/>
        <d v="2025-02-27T00:00:00" u="1"/>
        <d v="2025-02-25T00:00:00" u="1"/>
        <d v="2025-02-20T00:00:00" u="1"/>
        <d v="2025-02-17T00:00:00" u="1"/>
        <d v="2025-02-18T00:00:00" u="1"/>
        <d v="2025-02-10T00:00:00" u="1"/>
        <d v="2025-02-13T00:00:00" u="1"/>
        <d v="2025-02-11T00:00:00" u="1"/>
        <d v="2025-02-04T00:00:00" u="1"/>
        <d v="2025-02-19T00:00:00" u="1"/>
        <d v="2025-02-12T00:00:00" u="1"/>
        <d v="2025-02-23T00:00:00" u="1"/>
        <d v="2025-02-05T00:00:00" u="1"/>
        <d v="2025-02-03T00:00:00" u="1"/>
        <d v="2025-02-16T00:00:00" u="1"/>
        <d v="2025-02-02T00:00:00" u="1"/>
        <d v="2025-02-14T00:00:00" u="1"/>
        <d v="2025-02-07T00:00:00" u="1"/>
        <d v="2025-02-01T00:00:00" u="1"/>
        <d v="2025-02-28T00:00:00" u="1"/>
        <d v="2025-02-22T00:00:00" u="1"/>
        <d v="2025-02-15T00:00:00" u="1"/>
        <d v="2025-02-08T00:00:00" u="1"/>
        <d v="2025-01-29T00:00:00" u="1"/>
        <d v="2025-01-28T00:00:00" u="1"/>
        <d v="2025-01-27T00:00:00" u="1"/>
        <d v="2025-01-23T00:00:00" u="1"/>
        <d v="2025-01-22T00:00:00" u="1"/>
        <d v="2025-01-21T00:00:00" u="1"/>
        <d v="2025-01-17T00:00:00" u="1"/>
        <d v="2025-01-07T00:00:00" u="1"/>
        <d v="2025-01-06T00:00:00" u="1"/>
        <d v="2025-01-05T00:00:00" u="1"/>
        <d v="2025-01-04T00:00:00" u="1"/>
        <d v="2025-01-03T00:00:00" u="1"/>
        <d v="2025-01-02T00:00:00" u="1"/>
        <d v="2025-01-01T00:00:00" u="1"/>
        <d v="2025-01-26T00:00:00" u="1"/>
        <d v="2025-01-14T00:00:00" u="1"/>
        <d v="2025-01-10T00:00:00" u="1"/>
        <d v="2025-01-09T00:00:00" u="1"/>
        <d v="2025-01-15T00:00:00" u="1"/>
        <d v="2025-01-18T00:00:00" u="1"/>
        <d v="2025-01-16T00:00:00" u="1"/>
        <d v="2025-01-19T00:00:00" u="1"/>
        <d v="2025-01-13T00:00:00" u="1"/>
        <d v="2025-01-12T00:00:00" u="1"/>
        <d v="2025-01-31T00:00:00" u="1"/>
        <d v="2025-01-30T00:00:00" u="1"/>
        <d v="2025-01-20T00:00:00" u="1"/>
        <d v="2025-01-08T00:00:00" u="1"/>
        <d v="2025-01-11T00:00:00" u="1"/>
        <d v="2025-01-25T00:00:00" u="1"/>
        <d v="2025-01-24T00:00:00" u="1"/>
        <d v="2024-12-12T00:00:00" u="1"/>
        <d v="2024-12-24T00:00:00" u="1"/>
        <d v="2024-12-31T00:00:00" u="1"/>
        <d v="2024-12-30T00:00:00" u="1"/>
        <d v="2024-12-29T00:00:00" u="1"/>
        <d v="2024-12-28T00:00:00" u="1"/>
        <d v="2024-12-27T00:00:00" u="1"/>
        <d v="2024-12-26T00:00:00" u="1"/>
        <d v="2024-12-18T00:00:00" u="1"/>
        <d v="2024-12-11T00:00:00" u="1"/>
        <d v="2024-12-04T00:00:00" u="1"/>
        <d v="2024-12-22T00:00:00" u="1"/>
        <d v="2024-12-17T00:00:00" u="1"/>
        <d v="2024-12-03T00:00:00" u="1"/>
        <d v="2024-12-21T00:00:00" u="1"/>
        <d v="2024-12-20T00:00:00" u="1"/>
        <d v="2024-12-02T00:00:00" u="1"/>
        <d v="2024-12-25T00:00:00" u="1"/>
        <d v="2024-12-13T00:00:00" u="1"/>
        <d v="2024-12-23T00:00:00" u="1"/>
        <d v="2024-12-19T00:00:00" u="1"/>
        <d v="2024-12-16T00:00:00" u="1"/>
        <d v="2024-12-09T00:00:00" u="1"/>
        <d v="2024-12-10T00:00:00" u="1"/>
        <d v="2024-12-05T00:00:00" u="1"/>
        <d v="2024-12-15T00:00:00" u="1"/>
        <d v="2024-12-08T00:00:00" u="1"/>
        <d v="2024-12-01T00:00:00" u="1"/>
        <d v="2024-12-07T00:00:00" u="1"/>
        <d v="2024-12-14T00:00:00" u="1"/>
        <d v="2024-12-06T00:00:00" u="1"/>
        <d v="2024-11-30T00:00:00" u="1"/>
        <d v="2024-11-27T00:00:00" u="1"/>
        <d v="2024-11-26T00:00:00" u="1"/>
        <d v="2024-11-21T00:00:00" u="1"/>
        <d v="2024-11-19T00:00:00" u="1"/>
        <d v="2024-11-06T00:00:00" u="1"/>
        <d v="2024-11-17T00:00:00" u="1"/>
        <d v="2024-11-18T00:00:00" u="1"/>
        <d v="2024-11-11T00:00:00" u="1"/>
        <d v="2024-11-09T00:00:00" u="1"/>
        <d v="2024-11-05T00:00:00" u="1"/>
        <d v="2024-11-03T00:00:00" u="1"/>
        <d v="2024-11-24T00:00:00" u="1"/>
        <d v="2024-11-20T00:00:00" u="1"/>
        <d v="2024-11-10T00:00:00" u="1"/>
        <d v="2024-11-07T00:00:00" u="1"/>
        <d v="2024-11-04T00:00:00" u="1"/>
        <d v="2024-11-13T00:00:00" u="1"/>
        <d v="2024-11-28T00:00:00" u="1"/>
        <d v="2024-11-12T00:00:00" u="1"/>
        <d v="2024-11-14T00:00:00" u="1"/>
        <d v="2024-11-01T00:00:00" u="1"/>
        <d v="2024-11-22T00:00:00" u="1"/>
        <d v="2024-11-23T00:00:00" u="1"/>
        <d v="2024-11-16T00:00:00" u="1"/>
        <d v="2024-11-02T00:00:00" u="1"/>
        <d v="2024-11-29T00:00:00" u="1"/>
        <d v="2024-11-25T00:00:00" u="1"/>
        <d v="2024-11-15T00:00:00" u="1"/>
        <d v="2024-11-08T00:00:00" u="1"/>
        <d v="2024-10-31T00:00:00" u="1"/>
        <d v="2024-10-30T00:00:00" u="1"/>
        <d v="2024-10-29T00:00:00" u="1"/>
        <d v="2024-10-28T00:00:00" u="1"/>
        <d v="2024-10-26T00:00:00" u="1"/>
        <d v="2024-10-25T00:00:00" u="1"/>
        <d v="2024-10-24T00:00:00" u="1"/>
        <d v="2024-10-23T00:00:00" u="1"/>
        <d v="2024-10-22T00:00:00" u="1"/>
        <d v="2024-10-21T00:00:00" u="1"/>
        <d v="2024-10-19T00:00:00" u="1"/>
        <d v="2024-10-27T00:00:00" u="1"/>
        <d v="2024-10-06T00:00:00" u="1"/>
        <d v="2024-10-04T00:00:00" u="1"/>
        <d v="2024-10-03T00:00:00" u="1"/>
        <d v="2024-10-16T00:00:00" u="1"/>
        <d v="2024-10-07T00:00:00" u="1"/>
        <d v="2024-10-05T00:00:00" u="1"/>
        <d v="2024-10-15T00:00:00" u="1"/>
        <d v="2024-10-20T00:00:00" u="1"/>
        <d v="2024-10-17T00:00:00" u="1"/>
        <d v="2024-10-18T00:00:00" u="1"/>
        <d v="2024-10-13T00:00:00" u="1"/>
        <d v="2024-10-14T00:00:00" u="1"/>
        <d v="2024-10-12T00:00:00" u="1"/>
        <d v="2024-10-11T00:00:00" u="1"/>
        <d v="2024-10-10T00:00:00" u="1"/>
        <d v="2024-10-09T00:00:00" u="1"/>
        <d v="2024-10-08T00:00:00" u="1"/>
        <d v="2024-10-01T00:00:00" u="1"/>
        <d v="2024-10-02T00:00:00" u="1"/>
        <d v="2024-09-30T00:00:00" u="1"/>
        <d v="2024-09-24T00:00:00" u="1"/>
        <d v="2024-09-23T00:00:00" u="1"/>
        <d v="2024-09-28T00:00:00" u="1"/>
        <d v="2024-09-27T00:00:00" u="1"/>
        <d v="2024-09-26T00:00:00" u="1"/>
        <d v="2024-09-25T00:00:00" u="1"/>
        <d v="2024-09-21T00:00:00" u="1"/>
        <d v="2024-09-29T00:00:00" u="1"/>
        <d v="2024-09-02T00:00:00" u="1"/>
        <d v="2024-09-20T00:00:00" u="1"/>
        <d v="2024-09-19T00:00:00" u="1"/>
        <d v="2024-09-06T00:00:00" u="1"/>
        <d v="2024-09-22T00:00:00" u="1"/>
        <d v="2024-09-07T00:00:00" u="1"/>
        <d v="2024-09-01T00:00:00" u="1"/>
        <d v="2024-09-03T00:00:00" u="1"/>
        <d v="2024-09-16T00:00:00" u="1"/>
        <d v="2024-09-18T00:00:00" u="1"/>
        <d v="2024-09-17T00:00:00" u="1"/>
        <d v="2024-09-13T00:00:00" u="1"/>
        <d v="2024-09-12T00:00:00" u="1"/>
        <d v="2024-09-09T00:00:00" u="1"/>
        <d v="2024-09-14T00:00:00" u="1"/>
        <d v="2024-09-15T00:00:00" u="1"/>
        <d v="2024-09-11T00:00:00" u="1"/>
        <d v="2024-09-10T00:00:00" u="1"/>
        <d v="2024-09-08T00:00:00" u="1"/>
        <d v="2024-09-05T00:00:00" u="1"/>
        <d v="2024-09-04T00:00:00" u="1"/>
        <d v="2024-08-29T00:00:00" u="1"/>
        <d v="2024-08-28T00:00:00" u="1"/>
        <d v="2024-08-27T00:00:00" u="1"/>
        <d v="2024-08-26T00:00:00" u="1"/>
        <d v="2024-08-25T00:00:00" u="1"/>
        <d v="2024-08-24T00:00:00" u="1"/>
        <d v="2024-08-23T00:00:00" u="1"/>
        <d v="2024-08-22T00:00:00" u="1"/>
        <d v="2024-08-21T00:00:00" u="1"/>
        <d v="2024-08-20T00:00:00" u="1"/>
        <d v="2024-08-19T00:00:00" u="1"/>
        <d v="2024-08-31T00:00:00" u="1"/>
        <d v="2024-08-30T00:00:00" u="1"/>
        <d v="2024-08-17T00:00:00" u="1"/>
        <d v="2024-08-16T00:00:00" u="1"/>
        <d v="2024-08-13T00:00:00" u="1"/>
        <d v="2024-08-08T00:00:00" u="1"/>
        <d v="2024-08-18T00:00:00" u="1"/>
        <d v="2024-08-15T00:00:00" u="1"/>
        <d v="2024-08-14T00:00:00" u="1"/>
        <d v="2024-08-12T00:00:00" u="1"/>
        <d v="2024-08-01T00:00:00" u="1"/>
        <d v="2024-08-10T00:00:00" u="1"/>
        <d v="2024-08-06T00:00:00" u="1"/>
        <d v="2024-08-09T00:00:00" u="1"/>
        <d v="2024-08-11T00:00:00" u="1"/>
        <d v="2024-08-07T00:00:00" u="1"/>
        <d v="2024-08-05T00:00:00" u="1"/>
        <d v="2024-08-03T00:00:00" u="1"/>
        <d v="2024-08-04T00:00:00" u="1"/>
        <d v="2024-08-02T00:00:00" u="1"/>
        <d v="2024-07-31T00:00:00" u="1"/>
        <d v="2024-07-30T00:00:00" u="1"/>
        <d v="2024-07-28T00:00:00" u="1"/>
        <d v="2024-07-29T00:00:00" u="1"/>
        <d v="2024-07-27T00:00:00" u="1"/>
        <d v="2024-07-26T00:00:00" u="1"/>
        <d v="2024-07-25T00:00:00" u="1"/>
        <d v="2024-07-24T00:00:00" u="1"/>
        <d v="2024-07-23T00:00:00" u="1"/>
        <d v="2024-07-22T00:00:00" u="1"/>
        <d v="2024-07-21T00:00:00" u="1"/>
        <d v="2024-07-20T00:00:00" u="1"/>
        <d v="2024-07-19T00:00:00" u="1"/>
        <d v="2024-07-18T00:00:00" u="1"/>
        <d v="2024-07-17T00:00:00" u="1"/>
        <d v="2024-07-16T00:00:00" u="1"/>
        <d v="2024-07-15T00:00:00" u="1"/>
        <d v="2024-07-14T00:00:00" u="1"/>
        <d v="2024-07-13T00:00:00" u="1"/>
        <d v="2024-07-12T00:00:00" u="1"/>
        <d v="2024-07-11T00:00:00" u="1"/>
        <d v="2024-07-10T00:00:00" u="1"/>
        <d v="2024-07-09T00:00:00" u="1"/>
        <d v="2024-07-08T00:00:00" u="1"/>
        <d v="2024-07-07T00:00:00" u="1"/>
        <d v="2024-07-06T00:00:00" u="1"/>
        <d v="2024-07-05T00:00:00" u="1"/>
        <d v="2024-07-04T00:00:00" u="1"/>
        <d v="2024-07-03T00:00:00" u="1"/>
        <d v="2024-07-02T00:00:00" u="1"/>
        <d v="2024-07-01T00:00:00" u="1"/>
        <d v="2024-06-29T00:00:00" u="1"/>
        <d v="2024-06-28T00:00:00" u="1"/>
        <d v="2024-06-27T00:00:00" u="1"/>
        <d v="2024-06-26T00:00:00" u="1"/>
        <d v="2024-06-25T00:00:00" u="1"/>
        <d v="2024-06-22T00:00:00" u="1"/>
        <d v="2024-06-21T00:00:00" u="1"/>
        <d v="2024-06-30T00:00:00" u="1"/>
        <d v="2024-06-24T00:00:00" u="1"/>
        <d v="2024-06-20T00:00:00" u="1"/>
        <d v="2024-06-23T00:00:00" u="1"/>
        <d v="2024-06-02T00:00:00" u="1"/>
        <d v="2024-06-19T00:00:00" u="1"/>
        <d v="2024-06-18T00:00:00" u="1"/>
        <d v="2024-06-17T00:00:00" u="1"/>
        <d v="2024-06-16T00:00:00" u="1"/>
        <d v="2024-06-15T00:00:00" u="1"/>
        <d v="2024-06-14T00:00:00" u="1"/>
        <d v="2024-06-13T00:00:00" u="1"/>
        <d v="2024-06-12T00:00:00" u="1"/>
        <d v="2024-06-11T00:00:00" u="1"/>
        <d v="2024-06-10T00:00:00" u="1"/>
        <d v="2024-06-09T00:00:00" u="1"/>
        <d v="2024-06-08T00:00:00" u="1"/>
        <d v="2024-06-07T00:00:00" u="1"/>
        <d v="2024-06-06T00:00:00" u="1"/>
        <d v="2024-06-05T00:00:00" u="1"/>
        <d v="2024-06-04T00:00:00" u="1"/>
        <d v="2024-06-03T00:00:00" u="1"/>
        <d v="2024-06-01T00:00:00" u="1"/>
        <d v="2024-05-31T00:00:00" u="1"/>
        <d v="2024-05-28T00:00:00" u="1"/>
        <d v="2024-05-30T00:00:00" u="1"/>
        <d v="2024-05-29T00:00:00" u="1"/>
        <d v="2024-05-27T00:00:00" u="1"/>
        <d v="2024-05-26T00:00:00" u="1"/>
        <d v="2024-05-25T00:00:00" u="1"/>
        <d v="2024-05-23T00:00:00" u="1"/>
        <d v="2024-05-24T00:00:00" u="1"/>
        <d v="2024-05-22T00:00:00" u="1"/>
        <d v="2024-05-21T00:00:00" u="1"/>
        <d v="2024-05-20T00:00:00" u="1"/>
        <d v="2024-05-03T00:00:00" u="1"/>
        <d v="2024-05-04T00:00:00" u="1"/>
        <d v="2024-05-02T00:00:00" u="1"/>
        <d v="2024-05-09T00:00:00" u="1"/>
        <d v="2024-05-18T00:00:00" u="1"/>
        <d v="2024-05-19T00:00:00" u="1"/>
        <d v="2024-05-01T00:00:00" u="1"/>
        <d v="2024-05-17T00:00:00" u="1"/>
        <d v="2024-05-12T00:00:00" u="1"/>
        <d v="2024-05-05T00:00:00" u="1"/>
        <d v="2024-05-16T00:00:00" u="1"/>
        <d v="2024-05-14T00:00:00" u="1"/>
        <d v="2024-05-13T00:00:00" u="1"/>
        <d v="2024-05-15T00:00:00" u="1"/>
        <d v="2024-05-11T00:00:00" u="1"/>
        <d v="2024-05-10T00:00:00" u="1"/>
        <d v="2024-05-08T00:00:00" u="1"/>
        <d v="2024-05-07T00:00:00" u="1"/>
        <d v="2024-05-06T00:00:00" u="1"/>
        <d v="2024-04-30T00:00:00" u="1"/>
        <d v="2024-04-29T00:00:00" u="1"/>
        <d v="2024-04-28T00:00:00" u="1"/>
        <d v="2024-04-26T00:00:00" u="1"/>
        <d v="2024-04-25T00:00:00" u="1"/>
        <d v="2024-04-18T00:00:00" u="1"/>
        <d v="2024-04-27T00:00:00" u="1"/>
        <d v="2024-04-20T00:00:00" u="1"/>
        <d v="2024-04-23T00:00:00" u="1"/>
        <d v="2024-04-22T00:00:00" u="1"/>
        <d v="2024-04-21T00:00:00" u="1"/>
        <d v="2024-04-19T00:00:00" u="1"/>
        <d v="2024-04-16T00:00:00" u="1"/>
        <d v="2024-04-17T00:00:00" u="1"/>
        <d v="2024-04-24T00:00:00" u="1"/>
        <d v="2024-04-07T00:00:00" u="1"/>
        <d v="2024-04-02T00:00:00" u="1"/>
        <d v="2024-04-01T00:00:00" u="1"/>
        <d v="2024-04-15T00:00:00" u="1"/>
        <d v="2024-04-05T00:00:00" u="1"/>
        <d v="2024-04-13T00:00:00" u="1"/>
        <d v="2024-04-14T00:00:00" u="1"/>
        <d v="2024-04-12T00:00:00" u="1"/>
        <d v="2024-04-11T00:00:00" u="1"/>
        <d v="2024-04-10T00:00:00" u="1"/>
        <d v="2024-04-09T00:00:00" u="1"/>
        <d v="2024-04-08T00:00:00" u="1"/>
        <d v="2024-04-06T00:00:00" u="1"/>
        <d v="2024-04-04T00:00:00" u="1"/>
        <d v="2024-04-03T00:00:00" u="1"/>
        <d v="2024-03-31T00:00:00" u="1"/>
        <d v="2024-03-30T00:00:00" u="1"/>
        <d v="2024-03-27T00:00:00" u="1"/>
        <d v="2024-03-29T00:00:00" u="1"/>
        <d v="2024-03-26T00:00:00" u="1"/>
        <d v="2024-03-25T00:00:00" u="1"/>
        <d v="2024-03-28T00:00:00" u="1"/>
        <d v="2024-03-19T00:00:00" u="1"/>
        <d v="2024-03-24T00:00:00" u="1"/>
        <d v="2024-03-21T00:00:00" u="1"/>
        <d v="2024-03-04T00:00:00" u="1"/>
        <d v="2024-03-22T00:00:00" u="1"/>
        <d v="2024-03-23T00:00:00" u="1"/>
        <d v="2024-03-20T00:00:00" u="1"/>
        <d v="2024-03-17T00:00:00" u="1"/>
        <d v="2024-03-18T00:00:00" u="1"/>
        <d v="2024-03-06T00:00:00" u="1"/>
        <d v="2024-03-10T00:00:00" u="1"/>
        <d v="2024-03-14T00:00:00" u="1"/>
        <d v="2024-03-15T00:00:00" u="1"/>
        <d v="2024-03-11T00:00:00" u="1"/>
        <d v="2024-03-13T00:00:00" u="1"/>
        <d v="2024-03-12T00:00:00" u="1"/>
        <d v="2024-03-16T00:00:00" u="1"/>
        <d v="2024-03-07T00:00:00" u="1"/>
        <d v="2024-03-09T00:00:00" u="1"/>
        <d v="2024-03-08T00:00:00" u="1"/>
        <d v="2024-03-05T00:00:00" u="1"/>
        <d v="2024-03-03T00:00:00" u="1"/>
        <d v="2024-03-02T00:00:00" u="1"/>
        <d v="2024-03-01T00:00:00" u="1"/>
      </sharedItems>
    </cacheField>
    <cacheField name="End Time" numFmtId="14">
      <sharedItems containsSemiMixedTypes="0" containsNonDate="0" containsDate="1" containsString="0" minDate="2024-03-01T00:00:00" maxDate="2025-12-08T00:00:00" count="582">
        <d v="2025-09-25T00:00:00"/>
        <d v="2025-09-10T00:00:00"/>
        <d v="2025-09-09T00:00:00"/>
        <d v="2025-09-15T00:00:00"/>
        <d v="2025-09-05T00:00:00"/>
        <d v="2025-09-04T00:00:00"/>
        <d v="2025-09-08T00:00:00"/>
        <d v="2025-09-11T00:00:00"/>
        <d v="2025-09-30T00:00:00"/>
        <d v="2025-09-29T00:00:00"/>
        <d v="2025-09-26T00:00:00"/>
        <d v="2025-09-24T00:00:00"/>
        <d v="2025-09-23T00:00:00"/>
        <d v="2025-09-22T00:00:00"/>
        <d v="2025-09-19T00:00:00"/>
        <d v="2025-09-18T00:00:00"/>
        <d v="2025-09-17T00:00:00"/>
        <d v="2025-09-16T00:00:00"/>
        <d v="2025-09-21T00:00:00"/>
        <d v="2025-09-12T00:00:00"/>
        <d v="2025-09-03T00:00:00"/>
        <d v="2025-09-01T00:00:00"/>
        <d v="2025-09-02T00:00:00"/>
        <d v="2025-09-20T00:00:00"/>
        <d v="2025-09-14T00:00:00"/>
        <d v="2025-09-07T00:00:00"/>
        <d v="2025-09-27T00:00:00"/>
        <d v="2025-09-28T00:00:00"/>
        <d v="2025-09-13T00:00:00"/>
        <d v="2025-09-06T00:00:00"/>
        <d v="2025-12-07T00:00:00"/>
        <d v="2025-10-09T00:00:00"/>
        <d v="2025-10-01T00:00:00"/>
        <d v="2025-08-29T00:00:00" u="1"/>
        <d v="2025-08-28T00:00:00" u="1"/>
        <d v="2025-08-27T00:00:00" u="1"/>
        <d v="2025-08-25T00:00:00" u="1"/>
        <d v="2025-08-26T00:00:00" u="1"/>
        <d v="2025-08-20T00:00:00" u="1"/>
        <d v="2025-08-12T00:00:00" u="1"/>
        <d v="2025-08-31T00:00:00" u="1"/>
        <d v="2025-08-24T00:00:00" u="1"/>
        <d v="2025-08-22T00:00:00" u="1"/>
        <d v="2025-08-18T00:00:00" u="1"/>
        <d v="2025-08-17T00:00:00" u="1"/>
        <d v="2025-08-14T00:00:00" u="1"/>
        <d v="2025-08-10T00:00:00" u="1"/>
        <d v="2025-08-08T00:00:00" u="1"/>
        <d v="2025-08-07T00:00:00" u="1"/>
        <d v="2025-08-05T00:00:00" u="1"/>
        <d v="2025-08-03T00:00:00" u="1"/>
        <d v="2025-08-01T00:00:00" u="1"/>
        <d v="2025-08-30T00:00:00" u="1"/>
        <d v="2025-08-16T00:00:00" u="1"/>
        <d v="2025-08-15T00:00:00" u="1"/>
        <d v="2025-08-23T00:00:00" u="1"/>
        <d v="2025-08-21T00:00:00" u="1"/>
        <d v="2025-08-13T00:00:00" u="1"/>
        <d v="2025-08-09T00:00:00" u="1"/>
        <d v="2025-08-06T00:00:00" u="1"/>
        <d v="2025-08-02T00:00:00" u="1"/>
        <d v="2025-08-19T00:00:00" u="1"/>
        <d v="2025-08-11T00:00:00" u="1"/>
        <d v="2025-08-04T00:00:00" u="1"/>
        <d v="2025-07-15T00:00:00" u="1"/>
        <d v="2025-07-07T00:00:00" u="1"/>
        <d v="2025-07-31T00:00:00" u="1"/>
        <d v="2025-07-30T00:00:00" u="1"/>
        <d v="2025-07-29T00:00:00" u="1"/>
        <d v="2025-07-20T00:00:00" u="1"/>
        <d v="2025-07-18T00:00:00" u="1"/>
        <d v="2025-07-23T00:00:00" u="1"/>
        <d v="2025-07-13T00:00:00" u="1"/>
        <d v="2025-07-11T00:00:00" u="1"/>
        <d v="2025-07-08T00:00:00" u="1"/>
        <d v="2025-07-06T00:00:00" u="1"/>
        <d v="2025-07-04T00:00:00" u="1"/>
        <d v="2025-07-03T00:00:00" u="1"/>
        <d v="2025-07-25T00:00:00" u="1"/>
        <d v="2025-07-14T00:00:00" u="1"/>
        <d v="2025-07-27T00:00:00" u="1"/>
        <d v="2025-07-22T00:00:00" u="1"/>
        <d v="2025-07-12T00:00:00" u="1"/>
        <d v="2025-07-10T00:00:00" u="1"/>
        <d v="2025-07-19T00:00:00" u="1"/>
        <d v="2025-07-09T00:00:00" u="1"/>
        <d v="2025-07-05T00:00:00" u="1"/>
        <d v="2025-07-02T00:00:00" u="1"/>
        <d v="2025-07-17T00:00:00" u="1"/>
        <d v="2025-07-16T00:00:00" u="1"/>
        <d v="2025-07-21T00:00:00" u="1"/>
        <d v="2025-07-01T00:00:00" u="1"/>
        <d v="2025-07-26T00:00:00" u="1"/>
        <d v="2025-07-28T00:00:00" u="1"/>
        <d v="2025-07-24T00:00:00" u="1"/>
        <d v="2025-06-18T00:00:00" u="1"/>
        <d v="2025-06-17T00:00:00" u="1"/>
        <d v="2025-06-25T00:00:00" u="1"/>
        <d v="2025-06-01T00:00:00" u="1"/>
        <d v="2025-06-30T00:00:00" u="1"/>
        <d v="2025-06-27T00:00:00" u="1"/>
        <d v="2025-06-23T00:00:00" u="1"/>
        <d v="2025-06-15T00:00:00" u="1"/>
        <d v="2025-06-05T00:00:00" u="1"/>
        <d v="2025-06-04T00:00:00" u="1"/>
        <d v="2025-06-02T00:00:00" u="1"/>
        <d v="2025-06-08T00:00:00" u="1"/>
        <d v="2025-06-29T00:00:00" u="1"/>
        <d v="2025-06-28T00:00:00" u="1"/>
        <d v="2025-06-22T00:00:00" u="1"/>
        <d v="2025-06-06T00:00:00" u="1"/>
        <d v="2025-06-03T00:00:00" u="1"/>
        <d v="2025-06-14T00:00:00" u="1"/>
        <d v="2025-06-07T00:00:00" u="1"/>
        <d v="2025-06-16T00:00:00" u="1"/>
        <d v="2025-06-26T00:00:00" u="1"/>
        <d v="2025-06-24T00:00:00" u="1"/>
        <d v="2025-06-19T00:00:00" u="1"/>
        <d v="2025-06-12T00:00:00" u="1"/>
        <d v="2025-06-11T00:00:00" u="1"/>
        <d v="2025-06-10T00:00:00" u="1"/>
        <d v="2025-06-09T00:00:00" u="1"/>
        <d v="2025-06-20T00:00:00" u="1"/>
        <d v="2025-06-21T00:00:00" u="1"/>
        <d v="2025-06-13T00:00:00" u="1"/>
        <d v="2025-05-28T00:00:00" u="1"/>
        <d v="2025-05-27T00:00:00" u="1"/>
        <d v="2025-05-18T00:00:00" u="1"/>
        <d v="2025-05-25T00:00:00" u="1"/>
        <d v="2025-05-20T00:00:00" u="1"/>
        <d v="2025-05-09T00:00:00" u="1"/>
        <d v="2025-05-13T00:00:00" u="1"/>
        <d v="2025-05-04T00:00:00" u="1"/>
        <d v="2025-05-01T00:00:00" u="1"/>
        <d v="2025-05-11T00:00:00" u="1"/>
        <d v="2025-05-07T00:00:00" u="1"/>
        <d v="2025-05-31T00:00:00" u="1"/>
        <d v="2025-05-24T00:00:00" u="1"/>
        <d v="2025-05-12T00:00:00" u="1"/>
        <d v="2025-05-10T00:00:00" u="1"/>
        <d v="2025-05-06T00:00:00" u="1"/>
        <d v="2025-05-17T00:00:00" u="1"/>
        <d v="2025-05-05T00:00:00" u="1"/>
        <d v="2025-05-21T00:00:00" u="1"/>
        <d v="2025-05-26T00:00:00" u="1"/>
        <d v="2025-05-19T00:00:00" u="1"/>
        <d v="2025-05-16T00:00:00" u="1"/>
        <d v="2025-05-15T00:00:00" u="1"/>
        <d v="2025-05-14T00:00:00" u="1"/>
        <d v="2025-05-08T00:00:00" u="1"/>
        <d v="2025-05-29T00:00:00" u="1"/>
        <d v="2025-05-22T00:00:00" u="1"/>
        <d v="2025-05-30T00:00:00" u="1"/>
        <d v="2025-05-03T00:00:00" u="1"/>
        <d v="2025-05-23T00:00:00" u="1"/>
        <d v="2025-05-02T00:00:00" u="1"/>
        <d v="2025-04-29T00:00:00" u="1"/>
        <d v="2025-04-23T00:00:00" u="1"/>
        <d v="2025-04-18T00:00:00" u="1"/>
        <d v="2025-04-15T00:00:00" u="1"/>
        <d v="2025-04-27T00:00:00" u="1"/>
        <d v="2025-04-30T00:00:00" u="1"/>
        <d v="2025-04-20T00:00:00" u="1"/>
        <d v="2025-04-01T00:00:00" u="1"/>
        <d v="2025-04-13T00:00:00" u="1"/>
        <d v="2025-04-06T00:00:00" u="1"/>
        <d v="2025-04-24T00:00:00" u="1"/>
        <d v="2025-04-28T00:00:00" u="1"/>
        <d v="2025-04-21T00:00:00" u="1"/>
        <d v="2025-04-17T00:00:00" u="1"/>
        <d v="2025-04-14T00:00:00" u="1"/>
        <d v="2025-04-16T00:00:00" u="1"/>
        <d v="2025-04-10T00:00:00" u="1"/>
        <d v="2025-04-07T00:00:00" u="1"/>
        <d v="2025-04-08T00:00:00" u="1"/>
        <d v="2025-04-03T00:00:00" u="1"/>
        <d v="2025-04-09T00:00:00" u="1"/>
        <d v="2025-04-02T00:00:00" u="1"/>
        <d v="2025-04-26T00:00:00" u="1"/>
        <d v="2025-04-19T00:00:00" u="1"/>
        <d v="2025-04-12T00:00:00" u="1"/>
        <d v="2025-04-05T00:00:00" u="1"/>
        <d v="2025-04-22T00:00:00" u="1"/>
        <d v="2025-04-25T00:00:00" u="1"/>
        <d v="2025-04-04T00:00:00" u="1"/>
        <d v="2025-04-11T00:00:00" u="1"/>
        <d v="2025-03-24T00:00:00" u="1"/>
        <d v="2025-03-30T00:00:00" u="1"/>
        <d v="2025-03-20T00:00:00" u="1"/>
        <d v="2025-03-10T00:00:00" u="1"/>
        <d v="2025-03-12T00:00:00" u="1"/>
        <d v="2025-03-06T00:00:00" u="1"/>
        <d v="2025-03-23T00:00:00" u="1"/>
        <d v="2025-03-17T00:00:00" u="1"/>
        <d v="2025-03-16T00:00:00" u="1"/>
        <d v="2025-03-02T00:00:00" u="1"/>
        <d v="2025-03-15T00:00:00" u="1"/>
        <d v="2025-03-09T00:00:00" u="1"/>
        <d v="2025-03-26T00:00:00" u="1"/>
        <d v="2025-03-31T00:00:00" u="1"/>
        <d v="2025-03-27T00:00:00" u="1"/>
        <d v="2025-03-25T00:00:00" u="1"/>
        <d v="2025-03-18T00:00:00" u="1"/>
        <d v="2025-03-13T00:00:00" u="1"/>
        <d v="2025-03-11T00:00:00" u="1"/>
        <d v="2025-03-03T00:00:00" u="1"/>
        <d v="2025-03-04T00:00:00" u="1"/>
        <d v="2025-03-05T00:00:00" u="1"/>
        <d v="2025-03-29T00:00:00" u="1"/>
        <d v="2025-03-22T00:00:00" u="1"/>
        <d v="2025-03-08T00:00:00" u="1"/>
        <d v="2025-03-01T00:00:00" u="1"/>
        <d v="2025-03-28T00:00:00" u="1"/>
        <d v="2025-03-21T00:00:00" u="1"/>
        <d v="2025-03-19T00:00:00" u="1"/>
        <d v="2025-03-14T00:00:00" u="1"/>
        <d v="2025-03-07T00:00:00" u="1"/>
        <d v="2025-02-26T00:00:00" u="1"/>
        <d v="2025-02-21T00:00:00" u="1"/>
        <d v="2025-02-24T00:00:00" u="1"/>
        <d v="2025-02-09T00:00:00" u="1"/>
        <d v="2025-02-06T00:00:00" u="1"/>
        <d v="2025-02-27T00:00:00" u="1"/>
        <d v="2025-02-25T00:00:00" u="1"/>
        <d v="2025-02-20T00:00:00" u="1"/>
        <d v="2025-02-17T00:00:00" u="1"/>
        <d v="2025-02-18T00:00:00" u="1"/>
        <d v="2025-02-10T00:00:00" u="1"/>
        <d v="2025-02-13T00:00:00" u="1"/>
        <d v="2025-02-11T00:00:00" u="1"/>
        <d v="2025-02-04T00:00:00" u="1"/>
        <d v="2025-02-19T00:00:00" u="1"/>
        <d v="2025-02-12T00:00:00" u="1"/>
        <d v="2025-02-23T00:00:00" u="1"/>
        <d v="2025-02-05T00:00:00" u="1"/>
        <d v="2025-02-03T00:00:00" u="1"/>
        <d v="2025-02-16T00:00:00" u="1"/>
        <d v="2025-02-02T00:00:00" u="1"/>
        <d v="2025-02-14T00:00:00" u="1"/>
        <d v="2025-02-07T00:00:00" u="1"/>
        <d v="2025-02-01T00:00:00" u="1"/>
        <d v="2025-02-28T00:00:00" u="1"/>
        <d v="2025-02-22T00:00:00" u="1"/>
        <d v="2025-02-15T00:00:00" u="1"/>
        <d v="2025-02-08T00:00:00" u="1"/>
        <d v="2025-01-29T00:00:00" u="1"/>
        <d v="2025-01-28T00:00:00" u="1"/>
        <d v="2025-01-27T00:00:00" u="1"/>
        <d v="2025-01-23T00:00:00" u="1"/>
        <d v="2025-01-22T00:00:00" u="1"/>
        <d v="2025-01-21T00:00:00" u="1"/>
        <d v="2025-01-17T00:00:00" u="1"/>
        <d v="2025-01-07T00:00:00" u="1"/>
        <d v="2025-01-06T00:00:00" u="1"/>
        <d v="2025-01-05T00:00:00" u="1"/>
        <d v="2025-01-04T00:00:00" u="1"/>
        <d v="2025-01-03T00:00:00" u="1"/>
        <d v="2025-01-02T00:00:00" u="1"/>
        <d v="2025-01-01T00:00:00" u="1"/>
        <d v="2025-01-26T00:00:00" u="1"/>
        <d v="2025-01-14T00:00:00" u="1"/>
        <d v="2025-01-10T00:00:00" u="1"/>
        <d v="2025-01-09T00:00:00" u="1"/>
        <d v="2025-01-15T00:00:00" u="1"/>
        <d v="2025-01-18T00:00:00" u="1"/>
        <d v="2025-01-16T00:00:00" u="1"/>
        <d v="2025-01-19T00:00:00" u="1"/>
        <d v="2025-01-13T00:00:00" u="1"/>
        <d v="2025-01-12T00:00:00" u="1"/>
        <d v="2025-01-31T00:00:00" u="1"/>
        <d v="2025-01-30T00:00:00" u="1"/>
        <d v="2025-01-20T00:00:00" u="1"/>
        <d v="2025-01-08T00:00:00" u="1"/>
        <d v="2025-01-11T00:00:00" u="1"/>
        <d v="2025-01-25T00:00:00" u="1"/>
        <d v="2025-01-24T00:00:00" u="1"/>
        <d v="2024-12-12T00:00:00" u="1"/>
        <d v="2024-12-24T00:00:00" u="1"/>
        <d v="2024-12-31T00:00:00" u="1"/>
        <d v="2024-12-30T00:00:00" u="1"/>
        <d v="2024-12-29T00:00:00" u="1"/>
        <d v="2024-12-28T00:00:00" u="1"/>
        <d v="2024-12-27T00:00:00" u="1"/>
        <d v="2024-12-26T00:00:00" u="1"/>
        <d v="2024-12-18T00:00:00" u="1"/>
        <d v="2024-12-11T00:00:00" u="1"/>
        <d v="2024-12-04T00:00:00" u="1"/>
        <d v="2024-12-22T00:00:00" u="1"/>
        <d v="2024-12-17T00:00:00" u="1"/>
        <d v="2024-12-03T00:00:00" u="1"/>
        <d v="2024-12-21T00:00:00" u="1"/>
        <d v="2024-12-20T00:00:00" u="1"/>
        <d v="2024-12-02T00:00:00" u="1"/>
        <d v="2024-12-25T00:00:00" u="1"/>
        <d v="2024-12-13T00:00:00" u="1"/>
        <d v="2024-12-23T00:00:00" u="1"/>
        <d v="2024-12-19T00:00:00" u="1"/>
        <d v="2024-12-16T00:00:00" u="1"/>
        <d v="2024-12-09T00:00:00" u="1"/>
        <d v="2024-12-10T00:00:00" u="1"/>
        <d v="2024-12-05T00:00:00" u="1"/>
        <d v="2024-12-15T00:00:00" u="1"/>
        <d v="2024-12-08T00:00:00" u="1"/>
        <d v="2024-12-01T00:00:00" u="1"/>
        <d v="2024-12-07T00:00:00" u="1"/>
        <d v="2024-12-14T00:00:00" u="1"/>
        <d v="2024-12-06T00:00:00" u="1"/>
        <d v="2024-11-30T00:00:00" u="1"/>
        <d v="2024-11-27T00:00:00" u="1"/>
        <d v="2024-11-26T00:00:00" u="1"/>
        <d v="2024-11-21T00:00:00" u="1"/>
        <d v="2024-11-19T00:00:00" u="1"/>
        <d v="2024-11-06T00:00:00" u="1"/>
        <d v="2024-11-17T00:00:00" u="1"/>
        <d v="2024-11-18T00:00:00" u="1"/>
        <d v="2024-11-11T00:00:00" u="1"/>
        <d v="2024-11-09T00:00:00" u="1"/>
        <d v="2024-11-05T00:00:00" u="1"/>
        <d v="2024-11-03T00:00:00" u="1"/>
        <d v="2024-11-24T00:00:00" u="1"/>
        <d v="2024-11-20T00:00:00" u="1"/>
        <d v="2024-11-10T00:00:00" u="1"/>
        <d v="2024-11-07T00:00:00" u="1"/>
        <d v="2024-11-04T00:00:00" u="1"/>
        <d v="2024-11-13T00:00:00" u="1"/>
        <d v="2024-11-28T00:00:00" u="1"/>
        <d v="2024-11-12T00:00:00" u="1"/>
        <d v="2024-11-14T00:00:00" u="1"/>
        <d v="2024-11-01T00:00:00" u="1"/>
        <d v="2024-11-22T00:00:00" u="1"/>
        <d v="2024-11-23T00:00:00" u="1"/>
        <d v="2024-11-16T00:00:00" u="1"/>
        <d v="2024-11-02T00:00:00" u="1"/>
        <d v="2024-11-29T00:00:00" u="1"/>
        <d v="2024-11-25T00:00:00" u="1"/>
        <d v="2024-11-15T00:00:00" u="1"/>
        <d v="2024-11-08T00:00:00" u="1"/>
        <d v="2024-10-31T00:00:00" u="1"/>
        <d v="2024-10-30T00:00:00" u="1"/>
        <d v="2024-10-29T00:00:00" u="1"/>
        <d v="2024-10-28T00:00:00" u="1"/>
        <d v="2024-10-26T00:00:00" u="1"/>
        <d v="2024-10-25T00:00:00" u="1"/>
        <d v="2024-10-24T00:00:00" u="1"/>
        <d v="2024-10-23T00:00:00" u="1"/>
        <d v="2024-10-22T00:00:00" u="1"/>
        <d v="2024-10-21T00:00:00" u="1"/>
        <d v="2024-10-19T00:00:00" u="1"/>
        <d v="2024-10-27T00:00:00" u="1"/>
        <d v="2024-10-06T00:00:00" u="1"/>
        <d v="2024-10-04T00:00:00" u="1"/>
        <d v="2024-10-03T00:00:00" u="1"/>
        <d v="2024-10-07T00:00:00" u="1"/>
        <d v="2024-10-05T00:00:00" u="1"/>
        <d v="2024-10-15T00:00:00" u="1"/>
        <d v="2024-10-20T00:00:00" u="1"/>
        <d v="2024-10-16T00:00:00" u="1"/>
        <d v="2024-10-17T00:00:00" u="1"/>
        <d v="2024-10-18T00:00:00" u="1"/>
        <d v="2024-10-14T00:00:00" u="1"/>
        <d v="2024-10-13T00:00:00" u="1"/>
        <d v="2024-10-12T00:00:00" u="1"/>
        <d v="2024-10-11T00:00:00" u="1"/>
        <d v="2024-10-10T00:00:00" u="1"/>
        <d v="2024-10-09T00:00:00" u="1"/>
        <d v="2024-10-08T00:00:00" u="1"/>
        <d v="2024-10-01T00:00:00" u="1"/>
        <d v="2024-10-02T00:00:00" u="1"/>
        <d v="2024-09-30T00:00:00" u="1"/>
        <d v="2024-09-24T00:00:00" u="1"/>
        <d v="2024-09-23T00:00:00" u="1"/>
        <d v="2024-09-28T00:00:00" u="1"/>
        <d v="2024-09-27T00:00:00" u="1"/>
        <d v="2024-09-26T00:00:00" u="1"/>
        <d v="2024-09-25T00:00:00" u="1"/>
        <d v="2024-09-21T00:00:00" u="1"/>
        <d v="2024-09-29T00:00:00" u="1"/>
        <d v="2024-09-02T00:00:00" u="1"/>
        <d v="2024-09-20T00:00:00" u="1"/>
        <d v="2024-09-19T00:00:00" u="1"/>
        <d v="2024-09-06T00:00:00" u="1"/>
        <d v="2024-09-22T00:00:00" u="1"/>
        <d v="2024-09-07T00:00:00" u="1"/>
        <d v="2024-09-01T00:00:00" u="1"/>
        <d v="2024-09-03T00:00:00" u="1"/>
        <d v="2024-09-16T00:00:00" u="1"/>
        <d v="2024-09-18T00:00:00" u="1"/>
        <d v="2024-09-17T00:00:00" u="1"/>
        <d v="2024-09-13T00:00:00" u="1"/>
        <d v="2024-09-12T00:00:00" u="1"/>
        <d v="2024-09-09T00:00:00" u="1"/>
        <d v="2024-09-14T00:00:00" u="1"/>
        <d v="2024-09-15T00:00:00" u="1"/>
        <d v="2024-09-11T00:00:00" u="1"/>
        <d v="2024-09-10T00:00:00" u="1"/>
        <d v="2024-09-08T00:00:00" u="1"/>
        <d v="2024-09-05T00:00:00" u="1"/>
        <d v="2024-09-04T00:00:00" u="1"/>
        <d v="2024-08-29T00:00:00" u="1"/>
        <d v="2024-08-28T00:00:00" u="1"/>
        <d v="2024-08-27T00:00:00" u="1"/>
        <d v="2024-08-26T00:00:00" u="1"/>
        <d v="2024-08-25T00:00:00" u="1"/>
        <d v="2024-08-24T00:00:00" u="1"/>
        <d v="2024-08-23T00:00:00" u="1"/>
        <d v="2024-08-22T00:00:00" u="1"/>
        <d v="2024-08-21T00:00:00" u="1"/>
        <d v="2024-08-20T00:00:00" u="1"/>
        <d v="2024-08-19T00:00:00" u="1"/>
        <d v="2024-08-31T00:00:00" u="1"/>
        <d v="2024-08-30T00:00:00" u="1"/>
        <d v="2024-08-17T00:00:00" u="1"/>
        <d v="2024-08-16T00:00:00" u="1"/>
        <d v="2024-08-13T00:00:00" u="1"/>
        <d v="2024-08-08T00:00:00" u="1"/>
        <d v="2024-08-18T00:00:00" u="1"/>
        <d v="2024-08-15T00:00:00" u="1"/>
        <d v="2024-08-14T00:00:00" u="1"/>
        <d v="2024-08-12T00:00:00" u="1"/>
        <d v="2024-08-01T00:00:00" u="1"/>
        <d v="2024-08-10T00:00:00" u="1"/>
        <d v="2024-08-06T00:00:00" u="1"/>
        <d v="2024-08-09T00:00:00" u="1"/>
        <d v="2024-08-11T00:00:00" u="1"/>
        <d v="2024-08-07T00:00:00" u="1"/>
        <d v="2024-08-05T00:00:00" u="1"/>
        <d v="2024-08-03T00:00:00" u="1"/>
        <d v="2024-08-04T00:00:00" u="1"/>
        <d v="2024-08-02T00:00:00" u="1"/>
        <d v="2024-07-31T00:00:00" u="1"/>
        <d v="2024-07-30T00:00:00" u="1"/>
        <d v="2024-07-28T00:00:00" u="1"/>
        <d v="2024-07-29T00:00:00" u="1"/>
        <d v="2024-07-27T00:00:00" u="1"/>
        <d v="2024-07-26T00:00:00" u="1"/>
        <d v="2024-07-25T00:00:00" u="1"/>
        <d v="2024-07-24T00:00:00" u="1"/>
        <d v="2024-07-23T00:00:00" u="1"/>
        <d v="2024-07-22T00:00:00" u="1"/>
        <d v="2024-07-21T00:00:00" u="1"/>
        <d v="2024-07-20T00:00:00" u="1"/>
        <d v="2024-07-19T00:00:00" u="1"/>
        <d v="2024-07-18T00:00:00" u="1"/>
        <d v="2024-07-17T00:00:00" u="1"/>
        <d v="2024-07-16T00:00:00" u="1"/>
        <d v="2024-07-15T00:00:00" u="1"/>
        <d v="2024-07-14T00:00:00" u="1"/>
        <d v="2024-07-13T00:00:00" u="1"/>
        <d v="2024-07-12T00:00:00" u="1"/>
        <d v="2024-07-11T00:00:00" u="1"/>
        <d v="2024-07-10T00:00:00" u="1"/>
        <d v="2024-07-09T00:00:00" u="1"/>
        <d v="2024-07-08T00:00:00" u="1"/>
        <d v="2024-07-07T00:00:00" u="1"/>
        <d v="2024-07-06T00:00:00" u="1"/>
        <d v="2024-07-05T00:00:00" u="1"/>
        <d v="2024-07-04T00:00:00" u="1"/>
        <d v="2024-07-03T00:00:00" u="1"/>
        <d v="2024-07-02T00:00:00" u="1"/>
        <d v="2024-07-01T00:00:00" u="1"/>
        <d v="2024-06-29T00:00:00" u="1"/>
        <d v="2024-06-28T00:00:00" u="1"/>
        <d v="2024-06-27T00:00:00" u="1"/>
        <d v="2024-06-26T00:00:00" u="1"/>
        <d v="2024-06-25T00:00:00" u="1"/>
        <d v="2024-06-22T00:00:00" u="1"/>
        <d v="2024-06-21T00:00:00" u="1"/>
        <d v="2024-06-30T00:00:00" u="1"/>
        <d v="2024-06-24T00:00:00" u="1"/>
        <d v="2024-06-20T00:00:00" u="1"/>
        <d v="2024-06-23T00:00:00" u="1"/>
        <d v="2024-06-02T00:00:00" u="1"/>
        <d v="2024-06-19T00:00:00" u="1"/>
        <d v="2024-06-18T00:00:00" u="1"/>
        <d v="2024-06-17T00:00:00" u="1"/>
        <d v="2024-06-16T00:00:00" u="1"/>
        <d v="2024-06-15T00:00:00" u="1"/>
        <d v="2024-06-14T00:00:00" u="1"/>
        <d v="2024-06-13T00:00:00" u="1"/>
        <d v="2024-06-12T00:00:00" u="1"/>
        <d v="2024-06-11T00:00:00" u="1"/>
        <d v="2024-06-10T00:00:00" u="1"/>
        <d v="2024-06-09T00:00:00" u="1"/>
        <d v="2024-06-08T00:00:00" u="1"/>
        <d v="2024-06-07T00:00:00" u="1"/>
        <d v="2024-06-06T00:00:00" u="1"/>
        <d v="2024-06-05T00:00:00" u="1"/>
        <d v="2024-06-04T00:00:00" u="1"/>
        <d v="2024-06-03T00:00:00" u="1"/>
        <d v="2024-06-01T00:00:00" u="1"/>
        <d v="2024-05-31T00:00:00" u="1"/>
        <d v="2024-05-28T00:00:00" u="1"/>
        <d v="2024-05-30T00:00:00" u="1"/>
        <d v="2024-05-29T00:00:00" u="1"/>
        <d v="2024-05-27T00:00:00" u="1"/>
        <d v="2024-05-26T00:00:00" u="1"/>
        <d v="2024-05-25T00:00:00" u="1"/>
        <d v="2024-05-23T00:00:00" u="1"/>
        <d v="2024-05-24T00:00:00" u="1"/>
        <d v="2024-05-22T00:00:00" u="1"/>
        <d v="2024-05-21T00:00:00" u="1"/>
        <d v="2024-05-20T00:00:00" u="1"/>
        <d v="2024-05-03T00:00:00" u="1"/>
        <d v="2024-05-04T00:00:00" u="1"/>
        <d v="2024-05-02T00:00:00" u="1"/>
        <d v="2024-05-09T00:00:00" u="1"/>
        <d v="2024-05-18T00:00:00" u="1"/>
        <d v="2024-05-19T00:00:00" u="1"/>
        <d v="2024-05-01T00:00:00" u="1"/>
        <d v="2024-05-17T00:00:00" u="1"/>
        <d v="2024-05-12T00:00:00" u="1"/>
        <d v="2024-05-05T00:00:00" u="1"/>
        <d v="2024-05-16T00:00:00" u="1"/>
        <d v="2024-05-14T00:00:00" u="1"/>
        <d v="2024-05-13T00:00:00" u="1"/>
        <d v="2024-05-15T00:00:00" u="1"/>
        <d v="2024-05-11T00:00:00" u="1"/>
        <d v="2024-05-10T00:00:00" u="1"/>
        <d v="2024-05-08T00:00:00" u="1"/>
        <d v="2024-05-07T00:00:00" u="1"/>
        <d v="2024-05-06T00:00:00" u="1"/>
        <d v="2024-04-30T00:00:00" u="1"/>
        <d v="2024-04-29T00:00:00" u="1"/>
        <d v="2024-04-28T00:00:00" u="1"/>
        <d v="2024-04-26T00:00:00" u="1"/>
        <d v="2024-04-25T00:00:00" u="1"/>
        <d v="2024-04-18T00:00:00" u="1"/>
        <d v="2024-04-27T00:00:00" u="1"/>
        <d v="2024-04-20T00:00:00" u="1"/>
        <d v="2024-04-23T00:00:00" u="1"/>
        <d v="2024-04-22T00:00:00" u="1"/>
        <d v="2024-04-21T00:00:00" u="1"/>
        <d v="2024-04-19T00:00:00" u="1"/>
        <d v="2024-04-16T00:00:00" u="1"/>
        <d v="2024-04-17T00:00:00" u="1"/>
        <d v="2024-04-24T00:00:00" u="1"/>
        <d v="2024-04-07T00:00:00" u="1"/>
        <d v="2024-04-02T00:00:00" u="1"/>
        <d v="2024-04-01T00:00:00" u="1"/>
        <d v="2024-04-15T00:00:00" u="1"/>
        <d v="2024-04-05T00:00:00" u="1"/>
        <d v="2024-04-13T00:00:00" u="1"/>
        <d v="2024-04-14T00:00:00" u="1"/>
        <d v="2024-04-12T00:00:00" u="1"/>
        <d v="2024-04-11T00:00:00" u="1"/>
        <d v="2024-04-10T00:00:00" u="1"/>
        <d v="2024-04-09T00:00:00" u="1"/>
        <d v="2024-04-08T00:00:00" u="1"/>
        <d v="2024-04-06T00:00:00" u="1"/>
        <d v="2024-04-04T00:00:00" u="1"/>
        <d v="2024-04-03T00:00:00" u="1"/>
        <d v="2024-03-31T00:00:00" u="1"/>
        <d v="2024-03-30T00:00:00" u="1"/>
        <d v="2024-03-27T00:00:00" u="1"/>
        <d v="2024-03-29T00:00:00" u="1"/>
        <d v="2024-03-26T00:00:00" u="1"/>
        <d v="2024-03-25T00:00:00" u="1"/>
        <d v="2024-03-28T00:00:00" u="1"/>
        <d v="2024-03-19T00:00:00" u="1"/>
        <d v="2024-03-24T00:00:00" u="1"/>
        <d v="2024-03-21T00:00:00" u="1"/>
        <d v="2024-03-04T00:00:00" u="1"/>
        <d v="2024-03-22T00:00:00" u="1"/>
        <d v="2024-03-23T00:00:00" u="1"/>
        <d v="2024-03-20T00:00:00" u="1"/>
        <d v="2024-03-17T00:00:00" u="1"/>
        <d v="2024-03-18T00:00:00" u="1"/>
        <d v="2024-03-06T00:00:00" u="1"/>
        <d v="2024-03-10T00:00:00" u="1"/>
        <d v="2024-03-14T00:00:00" u="1"/>
        <d v="2024-03-15T00:00:00" u="1"/>
        <d v="2024-03-11T00:00:00" u="1"/>
        <d v="2024-03-13T00:00:00" u="1"/>
        <d v="2024-03-12T00:00:00" u="1"/>
        <d v="2024-03-16T00:00:00" u="1"/>
        <d v="2024-03-07T00:00:00" u="1"/>
        <d v="2024-03-09T00:00:00" u="1"/>
        <d v="2024-03-08T00:00:00" u="1"/>
        <d v="2024-03-05T00:00:00" u="1"/>
        <d v="2024-03-03T00:00:00" u="1"/>
        <d v="2024-03-02T00:00:00" u="1"/>
        <d v="2024-03-01T00:00:00" u="1"/>
      </sharedItems>
      <fieldGroup par="15"/>
    </cacheField>
    <cacheField name="Leave Reasons" numFmtId="0">
      <sharedItems containsBlank="1" count="8000">
        <s v="Día compensatorio "/>
        <s v="Capacitación Xiaomi "/>
        <s v="Capacitación de xiaomi "/>
        <s v="Compensatorio "/>
        <s v="Falla en registro de aplicación Re tail "/>
        <s v="Capacitación alkosto 68"/>
        <s v="Hora de reducción "/>
        <s v="Hora legal "/>
        <s v="Hora legal"/>
        <s v="Capacitación "/>
        <s v="Incapacidad "/>
        <s v="Reducción laboral"/>
        <s v="Descanso "/>
        <s v="Hora de reducción laboral "/>
        <s v="Reducción laboral 1 hora"/>
        <s v="Horario de PDV 11-7"/>
        <s v="Reducción 1 hora"/>
        <s v="Reducción laboral 2 horas "/>
        <s v="Descanso"/>
        <s v="Reducción laboral 1 hora "/>
        <s v="Reducción laboral "/>
        <s v="Día libre"/>
        <s v="Tienda cerrada "/>
        <s v="Horas de ley"/>
        <s v="Día de descanso"/>
        <s v="Tienda abre tarde"/>
        <s v="Capacitación l"/>
        <s v="Compensatorio"/>
        <s v="Capacitación"/>
        <s v="Domingo Compensatorio del mes"/>
        <s v="Compensatorio, tienda no abre."/>
        <s v="Compensatorio, tienda no abre "/>
        <s v="Horas reducción "/>
        <s v="Día administrativo "/>
        <s v="Hora almuerzo "/>
        <s v="Horas de reducción "/>
        <s v="Desplazamiento, bodega y almuerzo "/>
        <s v="Almuerzo y desplazamiento "/>
        <s v="Día compensatoio "/>
        <s v="Día de descanso "/>
        <s v="Incapacidad médica "/>
        <s v="Dominical "/>
        <s v="Reducción horas gobierno "/>
        <s v="Reducción horas "/>
        <s v="Horas de ley "/>
        <s v="Hora de ley"/>
        <s v="Son equipo por daño en pantalla "/>
        <s v="Hora de reduccion "/>
        <s v="Hora de reduccion."/>
        <s v="Dia compensatorio."/>
        <s v="Capacitación."/>
        <s v="Hora de reduccion_x000a_"/>
        <s v="Hora del gobierno "/>
        <s v="Dos horas del gobierno "/>
        <s v="Día de la familia "/>
        <s v="Reunión plan comisional "/>
        <s v="Hora de gobierno."/>
        <s v="Horas de gobierno."/>
        <s v="Día compensatorio."/>
        <s v="Capacitación refuerzo 15C y Hyperos"/>
        <s v="Horas de reducción laboral "/>
        <s v="Terrapias "/>
        <s v="Hora de reducción laboral."/>
        <s v="Día de compensatorio "/>
        <s v="Día.compensatorio."/>
        <s v="Reunión para ampliación de comisiones "/>
        <s v="Desplazamiento a población "/>
        <s v="Hora Reducción laboral "/>
        <s v="Día compentorio "/>
        <s v="Solicitud de descanso "/>
        <s v="Descanso o compensatorio "/>
        <s v="Solicitud de permiso de descanso "/>
        <s v="Inducción Xiaomi redmi 15c "/>
        <s v="Inducción corporativa de entrada "/>
        <s v="Reducción laborar "/>
        <s v="Hora de reducción laborar "/>
        <s v="Domingo "/>
        <s v="Capacitación redmi 15 series y redmi 15c series "/>
        <s v="Hora de reduccion"/>
        <s v="Hora reduccion"/>
        <s v="Hora reduccion "/>
        <s v="Horav de reduccion"/>
        <s v="Día de Compensatorio _x000a_"/>
        <s v="Reduccion"/>
        <s v="Reducción "/>
        <s v="Reducion"/>
        <s v="Descansó  "/>
        <s v="Lanzamiento redmi 15"/>
        <s v="Dia de descanso "/>
        <s v="Cierre de tienda"/>
        <s v="Administrativo "/>
        <s v="Trabajo administrativo post maping "/>
        <s v="Cierre de tienda "/>
        <s v="Reunión mensual equipo IR"/>
        <s v="Capacitación regional  línea 15 y 15c presencia "/>
        <s v="Dominical"/>
        <s v="Licencia maternidad "/>
        <s v="Tienda cerrda"/>
        <s v="Trabajar desde casa"/>
        <s v="Tienda cerrada"/>
        <s v="Trabajo desde casa"/>
        <s v="Compensatorio entre semana "/>
        <s v="Reunión interna con supervisores y City"/>
        <s v="Reducción hora semanal "/>
        <s v="Hora de reducción semanal "/>
        <s v="Hora de reducción semanal"/>
        <s v="Dia Compensatorio "/>
        <s v="Día de Capacitación Bogotá "/>
        <s v="Día compensatorio especial "/>
        <s v="Entrada 10 c c florida"/>
        <s v="Día compensatorio de descanso"/>
        <s v="Entrada 10 Centro Comercial Florida"/>
        <s v="Entrada a las 10 menos las horas reducidas del gobierno"/>
        <s v="Entrada a las 10 menos las horas del gobierno"/>
        <s v="Dia compensatorio de descanso"/>
        <s v="Salida 4 pm por capacitación desde 8 am menos  la hora de descuento del gobierno total 2 horas"/>
        <s v="Capacitación desde casa"/>
        <s v="Día de la familia no laboral"/>
        <s v="Salida a las 4 pm menos 1 hora de entrada más temprano de lo habitual  y más la hora del gobierno "/>
        <s v="Entrada 8 am por capacitación y llegada al punto a las 12 pm"/>
        <s v="Desplazamiento a pdv fuerte lluvia "/>
        <s v="Reducción horaria laboral "/>
        <s v="Domingo compensatorio "/>
        <s v="Reunión nuevo plan de incentivos"/>
        <s v="Horario de cav tienda cerrada "/>
        <s v="Reducción laboral por horas de ley "/>
        <s v="Ingreso rms por equivocacion de usuario "/>
        <s v="Día compensatorio, domingo 14 septiembre "/>
        <s v="Día compensatorio domingo 7 de septiembre "/>
        <s v="Compensatorio domingo 31 de agosto "/>
        <s v="Capacitación inicial "/>
        <s v="Reducción hora de ley "/>
        <s v="Inducción inicial "/>
        <s v="Reunión "/>
        <s v="Hora de reeducación "/>
        <s v="Hora de gobierno "/>
        <s v="Horas del gobierno "/>
        <s v="Hora de recuccion "/>
        <s v="Nuevo ingreso "/>
        <s v="1 hora de almuerzo, 2 horas de desplazamiento "/>
        <s v="4 horas de reducción laboral "/>
        <s v="1 hora de almuerzo, 2 horas de desplazamiento, 3 horas de administrativo."/>
        <s v="1 hora de desplazamiento, 4 horas de reducción laboral."/>
        <s v="1 hora de almuerzo, 2 horas de desplazamiento, 3 horas administrativo."/>
        <s v="1 hora de almuerzo, 2 horas de desplazamiento."/>
        <s v="1 hora de almuerzo, 1 hora de desplazamiento, 4 horas administrativo."/>
        <s v="Hora gobierno "/>
        <s v="Capacitación redmi 15 c"/>
        <s v="Una hora de reducción de gobierno "/>
        <s v="Una hora de reducción del gobierno "/>
        <s v="Hora y medio de reducción "/>
        <s v="Media hora de reducción de gobierno "/>
        <s v="Media hora de reducción del gobierno "/>
        <s v="Cierre Punto de venta"/>
        <s v="Cumpleaños "/>
        <s v="Compensa "/>
        <s v="Capacitación redmi 15c y entrega de equipos bodega "/>
        <s v="Compensa"/>
        <s v="Desplazamiento "/>
        <s v="Trabajo en casa "/>
        <s v="Hora de reducción."/>
        <s v="Compensatorio."/>
        <s v="Administración "/>
        <s v="Vacaciones "/>
        <s v="Cierre de tienda domingo"/>
        <s v="Recorte de horario del gobierno"/>
        <s v="_x000a_Xd"/>
        <s v="Dia de descanso"/>
        <s v="Horas reducción laboral "/>
        <s v="_x000a_Compensación "/>
        <s v="Día compensatorio _x000a_"/>
        <s v="PERMISO PERSONAL "/>
        <s v="Falla app"/>
        <s v="Reducción de horas "/>
        <s v="Capacitación serie Xiaomi 14T"/>
        <s v="Novedad de la aplicación "/>
        <s v="Horas ley"/>
        <s v="Compensatorio dominical "/>
        <s v="Administrativo/ Horas de ley"/>
        <s v="Traslado "/>
        <s v="Traslados"/>
        <s v="Administrativo/Horas de ley"/>
        <s v="Traslados "/>
        <s v="Inducción y capacitación de producto personal nuevo "/>
        <s v="Lanzamiento de producto Redmi 15"/>
        <s v="Descanso Dominical "/>
        <s v="Capacitación Redmi 15, Redmi 15 c ._x000a_"/>
        <s v="Hora de reducción laboral"/>
        <s v="Hora Reducción laboral"/>
        <s v="Hora de Reducción labora"/>
        <s v="Día de compensatorio"/>
        <s v=" la oficina Cav Claro San Andrés se encuentra sin apertura ya que de días anteriores se a tenido problemas con el alcantarillado y se a revosado en baños, cafetería las aguas negras, "/>
        <s v="Día Domingo"/>
        <s v="Dia descanso "/>
        <s v="Día de descanso. Compensatorio "/>
        <s v="Reducción jornada laboral"/>
        <s v="Reducción jornada laboral "/>
        <s v="Jornada de reducción laboral"/>
        <s v="Jornada reducción laboral"/>
        <s v="Capacitacion de producto _x000a_"/>
        <s v="Capacitación de productos"/>
        <s v="Trabajando "/>
        <s v="Trabajar "/>
        <s v="Ruegues de 14t"/>
        <s v="Día de familia "/>
        <s v=" trabajo "/>
        <s v="Reducción de horario "/>
        <s v="Trabajo en casa"/>
        <s v="Incapacitada"/>
        <s v="Capacitación producto "/>
        <s v="Reducción horaria "/>
        <s v="Hora de reducción horaria "/>
        <s v="Día compensatorio"/>
        <s v="Día de descanso compensatorio "/>
        <s v="Cambio de día de descanso por solicitud de city manager por motivo lanzamiento redmi 15 "/>
        <s v="ALMUERZO-DESPLAZAMIENTO "/>
        <s v="TECNOFERIA - RUTA - ALMUERZO - DESPLAZAMIENTO "/>
        <s v="ADMINISTRATIVO -RUTA"/>
        <s v="TECNOFERIA- RUTA-DESPLAZAMIENTO"/>
        <s v="Administrativo - tecnoferia "/>
        <s v="Tecnoferia "/>
        <s v="Entrega merch "/>
        <s v="CAPACITACIÓN CALLCENTER"/>
        <s v="DESPLAZAMIENTO-ALMUERZO"/>
        <s v="RUTA-VIDEO-EDICION"/>
        <s v="CAPACITACIÓN PRESENCIAL REDMI 15-ALMUERZO"/>
        <s v="APOYO COMERCIAL "/>
        <s v="Cierre tienda"/>
        <s v="Cierre tienda "/>
        <s v="Exámen médico periódico "/>
        <s v="Compensatorio. "/>
        <s v="Capacitación de producto."/>
        <s v="Capacitación de producto. "/>
        <s v="Jornada de reducción laboral."/>
        <s v="Novedades con la app"/>
        <s v="Hasta ahora me dieron RMS"/>
        <s v="Hora ley"/>
        <s v="Hora ley "/>
        <s v="Ora de reducción laboral "/>
        <s v="2 horas de reduccion "/>
        <s v="REUNIÓN NACIONAL VIRTUAL "/>
        <s v="CAPACITACIÓN VIRTUAL REDMI 15 C y REDMI 15"/>
        <s v="Reunión de líderes equipo ir"/>
        <s v="Capacitación REDMI 15 y redmi 15c exámenes médicos people"/>
        <s v="Hora petro"/>
        <s v="Día de permiso para estudiar"/>
        <s v="Inducción "/>
        <s v="."/>
        <s v="Dejo solicitud de cierre de rms por cierre de punto de venta "/>
        <s v="Día libre "/>
        <s v="Dejo solicitud de permiso por temas de salud "/>
        <s v="Novedad por lluvia "/>
        <s v="Compesatorio "/>
        <s v="Cambio de horario "/>
        <s v="Hora de reducoot"/>
        <s v="Cambio horario "/>
        <s v="Inducción día 2"/>
        <s v="Inducción día 1"/>
        <s v="Desplazamientos "/>
        <s v="Capacitación y visita a Palmira "/>
        <s v="Horas petro"/>
        <s v="Capacitación, serie note 15."/>
        <s v="Capacitación Redmi 15 series "/>
        <s v="Reunión regional"/>
        <s v="Capacitación Redmi 15 y redmi 15c"/>
        <s v="Hora reducción "/>
        <s v="ALMUERZO_x000a_DESPLAZAMIENTOS _x000a_Q+ CALL CENTER "/>
        <s v="DESPLAZAMIENTOS _x000a_ALMUERZO_x000a_XIAOMI FANS"/>
        <s v="DESPLAZAMIENTOS _x000a_ALMUERZO_x000a_TECNOFERIA"/>
        <s v="TRAINING REPORT_x000a_DESPLAZAMIENTOS _x000a_ALMUERZO"/>
        <s v="DESPLAZAMIENTOS _x000a_ALMUERZO_x000a_APOYO TECNOFERIA"/>
        <s v="DESPLAZAMIENTOS _x000a_ALMUERZO_x000a_ADMINISTRATIVO _x000a_MEETING TRAINING"/>
        <s v="DESPLAZAMIENTOS _x000a_ALMUERZO _x000a_MARKETING_x000a_TRAINING REPORT "/>
        <s v="DESPLAZAMIENTOS _x000a_ALMUERZO "/>
        <s v="EXÁMENES _x000a_DESPLAZAMIENTOS _x000a_ALMUERZO _x000a_ADMINISTRATIVO "/>
        <s v="CREACIÓN VIDEOS"/>
        <s v="DESPLAZAMIENTOS _x000a_ALMUERZO _x000a_GRABACION MARKETING"/>
        <s v="ALMUERZO INFORME "/>
        <s v="INFORME SESION PRESENCIAL _x000a_ALMUERZO"/>
        <s v="APOYO "/>
        <s v="APOYO"/>
        <s v="Labores administrativas "/>
        <s v="Traslado - Almuerzo "/>
        <s v="Domingo"/>
        <s v="Capacitación RMS - legalización "/>
        <s v="Legalizaciones "/>
        <s v="Dia de familia "/>
        <s v="Capacitación redmi 15 y 15c"/>
        <s v="Hora de reducción y la tienda cierra a las 7 "/>
        <s v="La tienda cierra a las 5 de la tarde "/>
        <s v="Capacitación y reunión "/>
        <s v="Demora de tránsito"/>
        <s v="Di"/>
        <s v="reducción"/>
        <s v="Reunión presencial con el city manager "/>
        <s v="Hora de reducción"/>
        <s v="Hora de reducción laboral+ hora de almuerzo "/>
        <s v="Hola reducción laboral + hora de almuerzo "/>
        <s v="Día xompensatorio"/>
        <s v="Cav cerrado "/>
        <s v="Cav cerrado"/>
        <s v="Reunión virtual "/>
        <s v="Compensando "/>
        <s v="Capacitación Presencial "/>
        <s v="Capacitación lanzamiento Redmi 15c Redmi 15"/>
        <s v="Cita médica odontología "/>
        <s v="Horas de ley, reducción laboral "/>
        <s v="Horas de ley, reducción laboral"/>
        <s v="Cierre por horario de punto de venta"/>
        <s v="No laborado"/>
        <s v="Permiso personal"/>
        <s v="No laborado "/>
        <s v="Reunión incentivos "/>
        <s v="Problema con la aplicación."/>
        <s v="Incapacidad Medica"/>
        <s v="Reducción horas de ley "/>
        <s v="Hora pendiente capacitación Redmi 15C"/>
        <s v="11/7 Hora de reducción "/>
        <s v="Día administrativo y horas de reducción laboral "/>
        <s v="Traslado Ipiales pasto pasto Ipiales "/>
        <s v="Traslado pasto Ipiales Ipiales pasto "/>
        <s v="Se toman las 2 horas de ley "/>
        <s v="Compensado "/>
        <s v="Se toman las 2 horas de ley"/>
        <s v="SE toma la hora de ley"/>
        <s v="Comensado"/>
        <s v="Se toman la hora de ley"/>
        <s v="Se toma la hora de ley "/>
        <s v="Se toma la hora"/>
        <s v="Compensado"/>
        <s v="Día descanso "/>
        <s v="Día del gobierno "/>
        <s v="Día de gobierno "/>
        <s v="Cierre de punto "/>
        <s v="Exámenes médicos "/>
        <s v="Hora de reducción laboral 4"/>
        <s v="Hora de ley "/>
        <s v="_DIA COMPENSADO "/>
        <s v="_HORAS DE LEY "/>
        <s v="_HORA DE LEY"/>
        <s v="_HORA DE LEY "/>
        <s v="_HORAS DE LEY"/>
        <s v="_INCAPACIDAD POR ENFERMEDAD "/>
        <s v="_HORA REDUCCIÓN LABORAL "/>
        <s v="Capacitación agente conectividad / traslado Ibagué a Girardot."/>
        <s v="Traslado de ciudad Ibagué a Saldaña para visitar tiendas de periferia."/>
        <s v="Trabajo administrativo "/>
        <s v="Compensatorio domingo trabajado"/>
        <s v="Calamidad familiar "/>
        <s v="Capacitación redmi 15"/>
        <s v="Reducción de horas"/>
        <s v="Capacitación de redmi 15 series Reunión y desplazamiento "/>
        <s v="Tienda Cerrada."/>
        <s v="Descanso."/>
        <s v="Trabajo Administrativo."/>
        <s v="Reunión con People and Trade"/>
        <s v="Trabajo Administrativo...(POS MAPPING)"/>
        <s v="Reunión Tráfico IR"/>
        <s v="Reducción hora laboral "/>
        <s v="Cita médica prenatal "/>
        <s v="Lluvias, tienda cerrada "/>
        <s v="Control prenatal cita médica "/>
        <s v="Se hace el ingreso pero el aplicativo lo muestra y lo reinicia y ahora no sale "/>
        <s v="Día compensatorio (descanso)"/>
        <s v="Reducción hora laboral (sábado)"/>
        <s v="Día compensatorio, (descanso)"/>
        <s v="Día dominical "/>
        <s v="Retraso informe al jefe"/>
        <s v="Capacitación lanzamiento redmi 15 y redmi 15c"/>
        <s v="Reduccion "/>
        <s v="Fallo dispositivo corporativo "/>
        <s v="Configuración usuario nuevo de RMS"/>
        <s v="Cierra de tienda "/>
        <s v="Reducción laboral _x000a_Entrada 10:30 am_x000a_Salida 6:30 pm"/>
        <s v="Reducción laboral _x000a_Entrada 10:30_x000a_Salida 6:30pm"/>
        <s v="Reducion laboral "/>
        <s v="Lanzamiento "/>
        <s v="Traslado Buesaco - Pasto"/>
        <s v="Traslado Pasto - Buesaco_x000a_"/>
        <s v="Exámenes periódicos people and trade"/>
        <s v="Capacitación de formación "/>
        <s v="2 horas de ley y 1 hora de almuerzo "/>
        <s v="2 horas de ley más hora de almuerzo "/>
        <s v="Hora petro "/>
        <s v="Error en la app "/>
        <s v="Hora de petro "/>
        <s v="Día d descanso "/>
        <s v="Configuración de RMS"/>
        <s v="2 DIA DE RUTA CON GERENTE DE ECOSISTEMA DE DISTRIBUIDOR IMPRESISTEM "/>
        <s v="RUTA CON GERENTE DE ECOSISTEMA DE DISTRIBUIDOR IMPRESISTEM "/>
        <s v="Reunión de tráfico "/>
        <s v="Dia administrativo "/>
        <s v="Entrenamiento Alcalá "/>
        <s v="Hora dé reducción "/>
        <s v="Cita medica "/>
        <s v="Cierre de tienda dominical"/>
        <s v="Desplazamiento de población "/>
        <s v="Tienda cerrada por dominical "/>
        <s v="Salida  temprano por reunión "/>
        <s v="Reunión al nuevo plan de incentivo "/>
        <s v="Capacitación presencial redmi 15 y redmi 15c "/>
        <s v="Viaje de población por calamidad "/>
        <s v="Cierre de tienda por dominical "/>
        <s v="Cita médica "/>
        <s v="Dos horas de reducción laboral "/>
        <s v="2 horas de reducción laboral "/>
        <s v="Apoyo Tecnoferia claro mercurio "/>
        <s v="Apoyo Tecnoferia Mercurio "/>
        <s v="Vacaciones Anuales "/>
        <s v="Vacaciones Anuales"/>
        <s v="Capacitacion presencial serie redmi 15 y 15c"/>
        <s v="Reducción de la hora de gobierno "/>
        <s v="Reducción de las horas de gobierno"/>
        <s v="Reducción de la hora de gobierno."/>
        <s v="Las horas de reducción de gobierno "/>
        <s v="Reducción de las horas del gobierno "/>
        <s v="Inducción inicial asesora de Tito tuluán por 2 horas, rns,Traslados aeropuerto, almuerzo"/>
        <s v="Ruta sábado "/>
        <s v="Almuerzo y traslados "/>
        <s v="Traslados almuerzo "/>
        <s v="Almuerzo y traslados"/>
        <s v="RMS, foco, planer"/>
        <s v="Traslados y almuerzo"/>
        <s v="Traslado y almuerzo "/>
        <s v="Traslados y almuerzo "/>
        <s v="Traslados hacia el sur y almuerzo"/>
        <s v="RMS, foco, planeación, legalización merchan"/>
        <s v="Visita la flora y Ktronix chipichape"/>
        <s v="RMS, PLANER, FOCO"/>
        <s v=","/>
        <s v=".."/>
        <s v="...."/>
        <s v="..."/>
        <s v="Comprnsatorio "/>
        <s v="Horas reducción de laboral"/>
        <s v="Hora de ley #4"/>
        <s v="Hora de ley #3"/>
        <s v="Hora de ley #2"/>
        <s v="Hora de ley #1"/>
        <s v="COMPENSATORIO ASIGNADO "/>
        <s v="#4 hora ley "/>
        <s v="#3 hora ley "/>
        <s v="#2 hora ley"/>
        <s v="#1 hora ley "/>
        <s v="Capacitación de Xiaomi seríe 15 "/>
        <s v="Descanso asignado "/>
        <s v="Horas ley/almuerzo "/>
        <s v="Horas de ley/almuerzo "/>
        <s v="Capacitación inducción Rms "/>
        <s v="Capacitación inducción producto "/>
        <s v="Cambio de 1 hora de reducción laboral del sábado"/>
        <s v="Horas de reducción laboral"/>
        <s v="Hora de reducción laboral pagada por la semana que hubo visita que quedaron pendientes"/>
        <s v="Horas de reducción laboral cambiadas por el día de ayer de la capacitación de las series redmi 15"/>
        <s v="Capacitación nuevos equipos Redmi 15 y Redmi 15c"/>
        <s v="Reunión de información Xiaomi a nivel nacional "/>
        <s v="Día compesatorio "/>
        <s v="Capacitación virtual."/>
        <s v="Capacitación presencial."/>
        <s v="Día Compensatorio o descanso por dominical "/>
        <s v="Reunión de Equipo regional para socializar nuevo plan de incentivos, reunión de líderes de marcas con el agente Team Comunicaciones, socialización de resultados agosto (Team Comunicaciones) y almuerzo"/>
        <s v="Citación a exámenes médicos periódicos, reunión con CM para definicion de plan estratégico mensual, capacitación refuerzo RMS, recogida de bonos y reunión nacional nuevo plan de Incentivos PMTS"/>
        <s v="Horas de ley / almuerzo "/>
        <s v="Reducción de horas por el gobierno "/>
        <s v="Premiso personal "/>
        <s v="Reducción de horarios laboral por parte del gobierno "/>
        <s v="Tienda cierra "/>
        <s v="Exámenes médicos anuales "/>
        <s v="Reducción de horas laborales "/>
        <s v="Sale para urgencias "/>
        <s v="Día linre"/>
        <s v="Día domingo laborado "/>
        <s v="Media jornada por motivo de cumpleaños "/>
        <s v="Hora de leye"/>
        <s v="Reducción horas"/>
        <s v="Compensatorio_x000a_"/>
        <s v="Dia de compensación "/>
        <s v="Permiso para asistir al colegio de mi hija"/>
        <s v="Reduccion laboral "/>
        <s v=" 1 hora de Ley "/>
        <s v="1 hora de Ley "/>
        <s v="Dominical Rest "/>
        <s v="2 horas de ley, 1 Hora de Almuerzo "/>
        <s v="Hora de Ley."/>
        <s v="Capacitación, inducción, conferencia reunion, conferencia laboral "/>
        <s v="Día compensatorio _x000a_Cita médica de mi hijito 6 meses edad "/>
        <s v="Inducción de 8 a 12 _x000a_"/>
        <s v="Asunto personal "/>
        <s v="Capacitación Redmi 15, 15C series"/>
        <s v="Reunión comercial "/>
        <s v="Hora de reduccion laboral"/>
        <s v="Hora de reduccion laboral "/>
        <s v="Se presenta dificultades con el celular corporativo y no pude marcar"/>
        <s v="Reducción horaril"/>
        <s v="Compensatorio domingo "/>
        <s v="Lanzamiento Redmi 15 y 15C"/>
        <s v="Reducción jornada "/>
        <s v="Horario de Cav Gran Colombia "/>
        <s v="Hora de reducción laboral por ley"/>
        <s v="Hora de reducción laboral por ley "/>
        <s v="Hora por ley "/>
        <s v="Horas de reducción laboral por ley "/>
        <s v="Horas por  ley reducción laboral "/>
        <s v="Compen"/>
        <s v="Recogida de equipos de exhibición "/>
        <s v="Recogida de celulares de exhibición "/>
        <s v="Se Cierra RMS por Cierre de Tienda "/>
        <s v="Incapacidad"/>
        <s v="Cierre de PDV"/>
        <s v="Compensatorio ( Domingo descanso  correspondiente a 1 domingo de no labor ) "/>
        <s v="Capacitación con Kevin"/>
        <s v="Ingreso a punto de venta por tema de lanzamiento REDMI 15 Autorizado por city manager Angélica "/>
        <s v="Personal nuevo con activación de RMS sin inducción para el registro y salida de PDV"/>
        <s v="Jornada de reducción laboral "/>
        <s v="Ajuste jornada laboral "/>
        <s v="Modificación horario laboral "/>
        <s v="Jornada reducción Laboral "/>
        <s v="Día de descanso o compensatorio"/>
        <s v="Reducción de ley"/>
        <s v="Reducción lavoral"/>
        <s v="Reunión TL"/>
        <s v="Bodega Spring "/>
        <s v="Reunión refurbi y reunión con el equipo de trabajo "/>
        <s v="Ra de reducción "/>
        <s v="Aplicación de reducción laboral "/>
        <s v="Descanso día Domingo "/>
        <s v="Problemas con la aplicacion"/>
        <s v="Hora reducción de ley "/>
        <s v="Hora de reducción de ley"/>
        <s v="Horas de reducción de ley"/>
        <s v="DOMINICAL CAV Palmira no labora"/>
        <s v="Horas de reducción"/>
        <s v="DOMINICAL CAV Palmira no labora "/>
        <s v="Problemas con el transporte"/>
        <s v="Capacitación presencial serie redmi 15 "/>
        <s v="Capacitación presencial serie 15 "/>
        <s v="Horas reducción"/>
        <s v="ADMINISTRATIVO - EVENTO XIAOMI FANS "/>
        <s v="RUTA O PROYECTO "/>
        <s v="RUTA "/>
        <s v="2 HORAS SESIÓN _x000a_1 HORA DESPLAZAMIENTO _x000a_ADMINISTRATIVO "/>
        <s v="2 HORAS SESION_x000a_7 HORAS ADMINISTRATIVO "/>
        <s v="Horario cav "/>
        <s v="Trabajo desde casa "/>
        <s v="Dominical laborado "/>
        <s v="Compensatorio dominical laborado"/>
        <s v="Dominical laborado"/>
        <s v="Dominical trabajado"/>
        <s v="CAPACITACION SERIE REDMI 15 Y 15C"/>
        <s v="Cuando compensatorio "/>
        <s v="Compensatorio _x000a_"/>
        <s v="Apertura de la tienda a las 11.30 por tema de inventario general de alkomprar "/>
        <s v="CAPACITACIÓN PRESENCIAL REDMI 15 Y 15 C"/>
        <s v="City manager, supervisor"/>
        <s v="Capacitación redmi 15C, redmi 15 "/>
        <s v="Curso materno "/>
        <s v="Descanso semana "/>
        <s v="Horario laboral falla rms "/>
        <s v="Horario laboral falla rms"/>
        <s v="Inducción series 15"/>
        <s v="Personal nuevo con usuario activo sin capacitación de RMS, se realiza Capacitación."/>
        <s v="Capacitación bodega "/>
        <s v="Horario tienda"/>
        <s v="Reducción horario laboral "/>
        <s v="Reducción de horario laboral "/>
        <s v="Dia compesatorio "/>
        <s v="1,h reducción laboral "/>
        <s v="Hora Petro _x000a_"/>
        <s v="1 h Reducción Laboral "/>
        <s v="1h Reducción Laboral "/>
        <s v="H Reducción Laboral "/>
        <s v="Reducción Laboral 1h"/>
        <s v="1h Reducción Laboral"/>
        <s v="Cambio de horario.  "/>
        <s v="Reducción laboral. "/>
        <s v="Horario tienda "/>
        <s v="Exámenes periódicos"/>
        <s v="Descanso domingo "/>
        <s v="Día com"/>
        <s v="Diligencia Call Center  "/>
        <s v="Lanzamiento series Redmi 15 y 15C "/>
        <s v="Vacaciones"/>
        <s v="Hora de ley y almuerzo "/>
        <s v="Compensatorio, el día martes fue mi capacitación #1"/>
        <s v="Capacitación 2 con yuleisy"/>
        <s v="Capacitación Rms"/>
        <s v="Reducción e"/>
        <s v="Compensar "/>
        <s v="Día libre de descanso"/>
        <s v="Sensibilización con nuevo esquema comisional"/>
        <s v="Día libre de descanso "/>
        <s v="Reunión nacional "/>
        <s v="Tramite"/>
        <s v="Horas de reducción ordenadas por el gobierno "/>
        <s v="Reducción de "/>
        <s v="Día de descansó "/>
        <s v="Reducción de horas por ley"/>
        <s v="Reducción de horas ordenadas por el gobierno "/>
        <s v="Hora gobierno tienda cerrada "/>
        <s v="Ajuste de malla "/>
        <s v="Tienda cerrada dia compensatorio "/>
        <s v="Tienda cerrada horas gobierno "/>
        <s v="Capacitación nuevas comisiónes Redmi 15c"/>
        <s v="Capacitación nuevo incentivo 15 c"/>
        <s v="Domingo compensatorio,la tienda no abre "/>
        <s v="Hora legal del gobierno "/>
        <s v="Domingo compensatorio la tienda no abre ese día "/>
        <s v="Hora legal de gobierno "/>
        <s v="Hora menos legal del gobierno "/>
        <s v="Capacitación virtual "/>
        <s v="Hora reducida "/>
        <s v="Administrativo pos mapping"/>
        <s v="Reunión mensual "/>
        <s v="Horas de reducción."/>
        <s v="Capacitación y movilización Bogotá - Chía "/>
        <s v="Administrativo."/>
        <s v="Capacitación Refurbi - Reunión equipó de trabajo."/>
        <s v="Día de descanso 07 septiembre 2025"/>
        <s v="Horario de tienda de 11 am a 7pm "/>
        <s v="Reducción laboral hora pendiente del miércoles 27 de agosto del 2025 "/>
        <s v="Tienda cerrada_x000a_Compensatorio "/>
        <s v="Reducción de la hora del gobierno "/>
        <s v="Novedad con la aplicación RMS no dejaba hacer ingreso "/>
        <s v="Reducción hora del gobierno "/>
        <s v="Salida temprano por Capacitación "/>
        <s v="Reunión de nuevo esquema de comisión "/>
        <s v="Salida temprano por evento de claro "/>
        <s v="Compensatorio tienda cerrada "/>
        <s v="Incapacitada "/>
        <s v="Reunión cambio contrato "/>
        <s v="Socializacion incentivo septiembre con el equipo comercial región costa"/>
        <s v="Capacitación, trabajo en casa "/>
        <s v="Horas petro "/>
        <s v="Comoeny"/>
        <s v="Adny"/>
        <s v="Horas gobierno "/>
        <s v="CE MOVISTAR CHAPINERO IBAGUÉ NO TIENE APERTURA DIA DOMINGO "/>
        <s v="CE MOVISTAR CHAPINERO IBAGUÉ "/>
        <s v="CE MOVISTAR PIEDRA PINTADA IBAGUÉ NO TIENE APERTURA DIA DOMINGO "/>
        <s v="Descansó "/>
        <s v="Modificación de horario por descanso de mi compañero, horario de 10 a 7pm "/>
        <s v="Hora legal de  gobierno "/>
        <s v="Cita medica"/>
        <s v="Reunión de padres "/>
        <s v="Exámenes periódicos anuales"/>
        <s v="Capacitación, redmi 15 series "/>
        <s v="Hora de compensación, y tuve una calamidad con mi transporte "/>
        <s v="Compensación, hora de gobierno "/>
        <s v="Compensación, día de descanso "/>
        <s v="Compensación, hora de gobierno _x000a_"/>
        <s v="Compensación, dia de descanso "/>
        <s v="Hora de gobierno, compensación "/>
        <s v="Dia de descanso, compensación _x000a_"/>
        <s v="Día compensatorio descanso día de mañana "/>
        <s v="1 hora de ley a la hora de mi ingreso"/>
        <s v="Domingo de descanso líder dejo novedad"/>
        <s v="1 hora y media  de ley el día de hoy"/>
        <s v="Media hora de ley pendiente "/>
        <s v="Día descanso"/>
        <s v="Toma la hora de ley "/>
        <s v="Ingreso doble marcación "/>
        <s v="Compensatorio pendiente "/>
        <s v="Dia compensatorio de la semana "/>
        <s v="Movilidad "/>
        <s v="Movilidad"/>
        <s v="Día administrativo"/>
        <s v="Capacitación RMS y entrevistas"/>
        <s v="CE PIEDRA PINTADA IBAGUE no abre el día domingo domingo "/>
        <s v="Reducción laboral me dieron dos horas  en la entrada, y dos horas a la salida, las cargue así de corrido "/>
        <s v="Capacitación combarranquilla, del not 15 y redmi 15C"/>
        <s v="Lanzamiento redmi 15 y redmi 15C"/>
        <s v="reducción horas laborales"/>
        <s v="reducción de hora laboral "/>
        <s v="reducción hora laboral"/>
        <s v="Una hora Petro "/>
        <s v="Dos horas Petro y una hora de almuerzo "/>
        <s v="Una hora Petro y una hora de almuerzo "/>
        <s v="2 horas Petro y una hora de almuerzo "/>
        <s v="1 hora Petro y una hora de almuerzo "/>
        <s v="Día de descanzo "/>
        <s v="Día de descanzo"/>
        <s v="Reducción Laboral _x000a_Proyecto o Ruta "/>
        <s v="Ttt"/>
        <s v="TTT "/>
        <s v="Virtuales. Viajes TTT_x000a_Desplazamiento "/>
        <s v="Evento Xs"/>
        <s v="Reducción laboral _x000a_Proyecto _x000a_Ruta "/>
        <s v="Desplazamiento _x000a_Almuerzo "/>
        <s v="Almuerzo _x000a_Desplazamiento "/>
        <s v="Virtuales _x000a_Administrativo _x000a_Planeación _x000a_Reunión _x000a_"/>
        <s v="Reducción laboral _x000a_Proyecto o Ruta_x000a__x000a_"/>
        <s v="Exámenes Médicos _x000a_Administrativo _x000a_Desplazamiento _x000a_Almuerzo "/>
        <s v="Reducción Laboral _x000a_Proyecto o apoyo "/>
        <s v="Virtuales _x000a_Reunión _x000a_Administrativo "/>
        <s v="Descanso compensatorio "/>
        <s v="Tienda cerro por cierre de vias "/>
        <s v="Tiempo de reducción "/>
        <s v="Capacitación, desplazamiento "/>
        <s v="1 hora de petro"/>
        <s v="Días de vacaciones "/>
        <s v="Día domingo "/>
        <s v="Motivos de salud "/>
        <s v="Compensstorio"/>
        <s v="Hora del gobierno"/>
        <s v="Hora de gobierno de martes y miércoles "/>
        <s v="Hora de gobierno"/>
        <s v="Administrativo, horas de reducción "/>
        <s v="Traslado entre puntos y almuerzo "/>
        <s v="Traslado entre puntos, almuerzo "/>
        <s v="Almuerzo, traslado entre puntos "/>
        <s v="Traslado entre puntos, almuerzo"/>
        <s v="Administrativo, reducción laboral "/>
        <s v="Traslado entre puntos "/>
        <s v="Día administrativo, horas de reducción "/>
        <s v="Desplazamiento_x000a_Almuerzo_x000a_Shopping de precios "/>
        <s v="Reducción laboral_x000a_Apoyo evento marketing"/>
        <s v="Desplazamiento_x000a_Almuerzo "/>
        <s v="Almuerzo "/>
        <s v="Desplazamiento_x000a_Almuerzo_x000a_Shopping de precios"/>
        <s v="Desplazamiento_x000a_Almuerzo"/>
        <s v="Desplazamiento_x000a_Almuerzo _x000a_Shopping de precios"/>
        <s v="Desplazamiento_x000a_Almuerzo_x000a_Administrativo"/>
        <s v="Desplazamiento 3h_x000a_Almuerzo 1h"/>
        <s v="Shopping de precios "/>
        <s v="Almuerzo_x000a_Informe_x000a_Organización sala formación"/>
        <s v="Hora "/>
        <s v="Administrativo"/>
        <s v="8 am 1 pm reducción "/>
        <s v="Exito felicidad "/>
        <s v="Visita exito gran estación 🚉 ya que el app no funciono"/>
        <s v="Administrativo _x000a_8 /1 pm_x000a_4 horas de reducción "/>
        <s v="Capacitación _x000a_Redmi 15_x000a_Redmi 15C"/>
        <s v="Día administrativo 8/1 pm_x000a_Horas de reducción 4 "/>
        <s v="Tienda cierra"/>
        <s v="Exámenes periódicos "/>
        <s v="Compensatorio laboral "/>
        <s v="Lanzamiento REDMI 15 REDMI 15 c"/>
        <s v="Hora gobierno"/>
        <s v="Ley"/>
        <s v="Capacitación presencial, Redmi 15C series y Redmi 15 Series "/>
        <s v="Horas de reducción y día administrativo "/>
        <s v="Día administrativo y reducción laboral "/>
        <s v="Dos horas de Gobierno "/>
        <s v="Reunión Nuevo esquema comisional para PMT"/>
        <s v="Horas de Gobierno "/>
        <s v="Domingo laborado "/>
        <s v="Domingo no laborado "/>
        <s v="Día administrativo (informes)"/>
        <s v="Reunión People and Trade "/>
        <s v="Administrativo (Pos mapping)"/>
        <s v="Reunión de trafico mensual "/>
        <s v="Exámenes médicos People and Trade "/>
        <s v="Día administrativo (informes) "/>
        <s v="Dos horas petro 1 hora almuerzo "/>
        <s v="Una hora petro"/>
        <s v="Dos horas petro una hora almuerzo "/>
        <s v="El que tenía no me permitía descargar al app"/>
        <s v="Capacitación de incentivo"/>
        <s v="Hora reducción"/>
        <s v="Se me cerró la aplicación por error durante estaba realizando las actividades  me disculpo"/>
        <s v="Feria de WOM "/>
        <s v="1 hora extra feria de WOM MERCURIO "/>
        <s v="Capacitación RMS y exámenes médicos periódicos "/>
        <s v="Capacitación Redmi 15 y Redmi 15C "/>
        <s v="Motivo personal "/>
        <s v="1 hora legal"/>
        <s v="Estar fuera de servicio "/>
        <s v="As del gobierno "/>
        <s v="1 hora de reducción jornada laboral."/>
        <s v="2 horas reducción jornada laboral."/>
        <s v="2 horas de Reducción jornada laboral."/>
        <s v="Día compensatorio por domingo trabajado."/>
        <s v="Dominical compensado "/>
        <s v="4 horas de ley _x000a_1 de almuerzo "/>
        <s v="Día compensado "/>
        <s v="4 horas de ley _x000a_1 hora de almuerzo "/>
        <s v=" Tienda cerrada compensatorio "/>
        <s v=" Día compensatorio "/>
        <s v="Daño en aplicativo"/>
        <s v="DÍA COMPESATORIO"/>
        <s v="Inducción día 1 "/>
        <s v="Capacitación presencial"/>
        <s v="ALMUERZO _x000a_DESPLAZAMIENTOS"/>
        <s v="DESPLAZAMIENTOS _x000a_ALMUERZO _x000a_BODEGA"/>
        <s v="BODEGA _x000a_DESPLAZAMIENTOS _x000a_ALMUERZO "/>
        <s v="DESPLAZAMIENTOS _x000a_BODEGA _x000a_ALMUERZO "/>
        <s v="BODEGA _x000a_ALMUERZO _x000a_DESPLAZAMIENTOS "/>
        <s v="ALMUERZO _x000a_DESPLAZAMIENTOS "/>
        <s v="ALMUERZO _x000a_DESPLAZAMIENTOS _x000a_BODEGA CAMBIO DE LDU"/>
        <s v="BODEGA _x000a_DESPLAZAMIENTOS ALMUERZO _x000a_ROMARIN"/>
        <s v="CALL CENTER GNP_x000a_ALMUERZO _x000a_DESPLAZAMIENTOS "/>
        <s v="Hora estado "/>
        <s v=" Estado "/>
        <s v=" Hora estado "/>
        <s v="Capacitación y hora de almuerzo "/>
        <s v="Hora de devolución capacitación "/>
        <s v="1 hora de reducción. "/>
        <s v="Cierre del punto de venta 4:40 pm "/>
        <s v="1 hora de reducción "/>
        <s v="Cierre de punto 5:00pm "/>
        <s v="Cierre del punto de venta 5:00pm"/>
        <s v="Horario de tienda "/>
        <s v="Horario de tienda"/>
        <s v="Vacaciones anual"/>
        <s v="..... "/>
        <s v="Permiso parental"/>
        <s v="Horario establecido por el gobierno "/>
        <s v="Capacitación serie redmi 15 y redmi 15 c"/>
        <s v="Horario establecido por el gobierno"/>
        <s v="Calamidad "/>
        <s v="Cubrimiento sala "/>
        <s v="Acompañamiento en sala conexiónes celulares Saravena "/>
        <s v="Horario hasta las 7"/>
        <s v="Compensatorio Compensatorio"/>
        <s v="Dia compensatorio"/>
        <s v="Capacitación de refuerzo, Note 14 series"/>
        <s v="Reunión sobre cambio de contrato"/>
        <s v="Capacitación dia 2"/>
        <s v="Inducción dia uno"/>
        <s v=" reducción laboral"/>
        <s v="11/7 por reducción "/>
        <s v="Tráfico vial Bogotá -Soacha"/>
        <s v="Reduccion laboral"/>
        <s v="Capacitación redmi 14c"/>
        <s v="Entrenamiento "/>
        <s v="Administrativo _x000a_Work Plane _x000a_Legalización "/>
        <s v="Dominicales "/>
        <s v="Mallas , Work Plane, varios "/>
        <s v="Labores Administrativos, cargué de mallas , ventas pendientes "/>
        <s v="Día compensatorio de Dominical "/>
        <s v="Dominical tienda cerrada "/>
        <s v="Actualización de Malla_x000a_Link de ventas_x000a_Legalizaciónes _x000a_Pendientes "/>
        <s v="Permiso de actividad de universidad autorizada por  supervisor Aalejandro "/>
        <s v="Compensatorio enferma"/>
        <s v="Horas de ley 2 horas  y hora de almuerzo "/>
        <s v="Horario extendido "/>
        <s v="Capacitación de producto día 2"/>
        <s v="Capacitación de producto "/>
        <s v="Movilización paro nacional "/>
        <s v="Error en la plataforma"/>
        <s v="Reducción laboral por horas de ley"/>
        <s v="Problemas rms , no equipo telefónico "/>
        <s v="Equivocacion de usuario rms"/>
        <s v="Problemas con RMS"/>
        <s v="Horas de reducción laboral-traslado "/>
        <s v="Visita oficinas movistar/ traslado "/>
        <s v="Horas de reducción laboral/ traslado "/>
        <s v="Jornada de reducción laboral-traslado "/>
        <s v="Exámenes médicos- traslado "/>
        <s v="Entrenamiento presencial- traslado "/>
        <s v="Día administrativo elaboración de informes "/>
        <s v="Reunión People and Trade, aclarar dudas "/>
        <s v="Día administrativo elaboración de Pos Mapping "/>
        <s v="Reunión IR mensual"/>
        <s v="Capacitación Redmi 15 - Redmi 15C, exámenes periódicos temporal People and Trade "/>
        <s v="Reducción de la jornada laboral "/>
        <s v="Reducción de jornada laboral "/>
        <s v=" Jornada de reducción laboral "/>
        <s v="Permiso Fúnebre "/>
        <s v="Administrativo pos mapping "/>
        <s v="Reunión de trafico "/>
        <s v="Entrenamiento Redmi 15 y Redmi 15 C "/>
        <s v="Día. Compensatorio "/>
        <s v="Compenzatorio"/>
        <s v="Lanzamiento 15 series"/>
        <s v="Jornada administrativa "/>
        <s v="1 hora de almuerzo_x000a_2 de desplazamiento "/>
        <s v="1 hora de almuerzo _x000a_2 horas de desplazamiento "/>
        <s v="Inducción de producto "/>
        <s v="Reducción de jornada laboral. Se realiza ruta de acuerdo a instrucciones del jefe "/>
        <s v="1 hora de almuerzo_x000a_2 horas de desplazamiento "/>
        <s v="Reducción de jornada laboral, se realiza ruta de acuerdo a instrucciones del jefe "/>
        <s v="Reducción laboral y ruta asignada por el líder "/>
        <s v="Reducción de jornada laboral y se realiza ruta de acuerdo a instrucciones del jefe "/>
        <s v="Compensatorio domingo 21 de septiembre"/>
        <s v="Compensatorio domingo 14 de septiembre"/>
        <s v="Compensatorio domingo 7 de septiembre"/>
        <s v="Reducción del gobierno"/>
        <s v="Compensatorio domingo 31 de agosto"/>
        <s v="Horas de reduccion"/>
        <s v="Capacitación_x000a_"/>
        <s v="Día de compensación "/>
        <s v="Compensatorio _x000a_4 horas de reducción "/>
        <s v="POS Mapping "/>
        <s v="Reunión de Tráfico Nacional "/>
        <s v="Entrenamiento REDMI 15 &amp; REDMI 15C "/>
        <s v="Hora feliz "/>
        <s v="Hora de aventura "/>
        <s v="Jornada laboral "/>
        <s v="Horario de la tienda"/>
        <s v="Horario de la tienda "/>
        <s v="Capacitación de la seríe Redmi 15_x000a__x000a_"/>
        <s v="2 horas de ley 10-12"/>
        <s v="Hora de ley 8:30-9:30"/>
        <s v="Hora de ley 8:30:-9:30"/>
        <s v="Día comoens"/>
        <s v="Desplazamiento"/>
        <s v="Día de la Familia"/>
        <s v="Evento "/>
        <s v="Compensatorio autorizado "/>
        <s v="Domingo compensatorio del mes "/>
        <s v="Descanso remunerado "/>
        <s v="Domingo , descanso "/>
        <s v="Call cerrado "/>
        <s v="Capacitación Redmi 15 series"/>
        <s v="Domingo descanso "/>
        <s v="Día de la familia."/>
        <s v="Vacaciones. "/>
        <s v="Hora de ley. "/>
        <s v="Co.oensatorio"/>
        <s v="Comoensatorio "/>
        <s v="Call center cerrado _x000a_Sábado de 9:00 am a 1:00pm"/>
        <s v="Call center cierra a la 1:00pm"/>
        <s v="Call center cerrado _x000a_Horario sábado es de 9:00am a 1:00pm"/>
        <s v="Reducción de horas laboral "/>
        <s v="Horade reducción "/>
        <s v="-VIRTUAL CLARO NOROCCIDENTE _x000a_-VIRTUAL EXITO RIONEGRO _x000a_-VIAJE TTT"/>
        <s v="-RUTA "/>
        <s v="-DESPLAZAMIENTO _x000a_-ALMUERZO "/>
        <s v="-ADMINISTRATIVO _x000a_-REUNION PEOPLE "/>
        <s v="-COMPENSATORIO "/>
        <s v="-ADMINISTRATIVO _x000a_-RUTA _x000a_-EXAMENES MEDICOS"/>
        <s v="-RUTA CCSAN DIEGO "/>
        <s v="-ADMINISTRATIVO _x000a_-RUTA"/>
        <s v="Incapacidad por enfermedad "/>
        <s v="Lanzamiento redmi 15 "/>
        <s v="Compensatorio dominical"/>
        <s v="Compest"/>
        <s v="Día de descanso."/>
        <s v="Día Libre."/>
        <s v="Dia libre"/>
        <s v="Días de compensación "/>
        <s v="Día de conpensatirio"/>
        <s v="Formación de Xiaomi redmi 15 y 15c"/>
        <s v="Descanzo"/>
        <s v="Día de d scabso "/>
        <s v="Capacitación de serie redmi 15 y 15C"/>
        <s v="Exámenes médicos periodicos "/>
        <s v="Horario de reducción "/>
        <s v="Horario de reducción"/>
        <s v="Horario de reducción laboral "/>
        <s v="Reducción hora de ley"/>
        <s v="Hora de reducción por ley_x000a_"/>
        <s v="Hora de reducción por ley "/>
        <s v="Hora de reducción por ley"/>
        <s v="Hora de reduccion por ley"/>
        <s v="DÍA NO LABORADO "/>
        <s v="Novedad por fuertes lluvias "/>
        <s v="Tienda. Errada "/>
        <s v="Se me daño el celular "/>
        <s v="Hora de r dicción "/>
        <s v="Formación de REDMI 15 y 15C"/>
        <s v="Reducción de jornada "/>
        <s v="Reducción de jornada"/>
        <s v="Hora feliz"/>
        <s v="Hora de reducción _x000a_"/>
        <s v="2 horas de ley y 1 Hora de almuerzo"/>
        <s v="2 horas de ley "/>
        <s v="Motivo Me siento bastante agripada, me debían un compensatorio y por lo tanto pido permiso _x000a_Para retirarme del punto "/>
        <s v="Compensatario"/>
        <s v="Día compensación "/>
        <s v="Inducción, hora de reducción laboral "/>
        <s v="Compensatorio de domingo 21"/>
        <s v="Compensatorio de domingo 14 "/>
        <s v="Compensatorio domingo 31"/>
        <s v="Domingo no laboral "/>
        <s v="Reunión"/>
        <s v="Ventas "/>
        <s v="Horas de ley y almuerzo "/>
        <s v="Horas de traslados "/>
        <s v="Transportes "/>
        <s v="Horas de transporte "/>
        <s v="Hora de almuerzo y traslados "/>
        <s v="Día compensatorio,  descanso "/>
        <s v="Hora de redacción "/>
        <s v="No sé labora"/>
        <s v="Reorganización del pos mapping"/>
        <s v="Reunión de tráfico, socialización de target"/>
        <s v="Examenes  rutinarios people and trade"/>
        <s v="1 hora de reducción de ley "/>
        <s v="Una hora y media de reducción de ley "/>
        <s v="1hora de reducción de ley "/>
        <s v="1hora de ley de reducción "/>
        <s v="Horas de ley/ almuerzo "/>
        <s v="1hr reducción "/>
        <s v="1 HR REDUCCIÓN "/>
        <s v="1 HORA REDUCCIÓN "/>
        <s v="HR reducción "/>
        <s v=" HR REDUCCIÓN "/>
        <s v="Abastecimiento bodega _x000a_Desplazamientos_x000a_Almuerzo _x000a_"/>
        <s v="Desplazamientos _x000a_Almuerzo _x000a_Bodega "/>
        <s v="Desplazamientos_x000a_ Almuerzo _x000a_Recogida de logos Xiaomi claro "/>
        <s v="Desplazamiento _x000a_Almuerzo _x000a_Plaza claro recolección de ldu"/>
        <s v="Desplazamiento y almuerzo "/>
        <s v="Desplazamientos_x000a_Almuerzo "/>
        <s v="Almuerzo _x000a_Desplazamiento _x000a_Bodega "/>
        <s v="Almuerzo y desplazamientos "/>
        <s v="Bodega _x000a_Almuerzo _x000a_Desplazamiento "/>
        <s v="Exámenes laborales "/>
        <s v="Hora compensatoria"/>
        <s v="Día capacitación"/>
        <s v="Compenzo "/>
        <s v="Administrativo_x000a_4 horas de reducción "/>
        <s v="Capac"/>
        <s v="Llegada tarde por trancón "/>
        <s v="REDUCCIÓN LABORAL."/>
        <s v="Permiso "/>
        <s v="Día compensatorio descanso"/>
        <s v="Reducción laboral petro "/>
        <s v="Reducción petro "/>
        <s v="Hora petro reducción "/>
        <s v="Día completo "/>
        <s v="2 horas de ley _x000a_1 hora de almuerzo "/>
        <s v="2 horas de ley _x000a_Hora de almuerzo "/>
        <s v="1 hora de ley"/>
        <s v="Hora de reducción del gobierno "/>
        <s v="Día de reducción del gobierno "/>
        <s v="Licencia por luto"/>
        <s v="Incapacidad médica"/>
        <s v="Tienda cerrada! "/>
        <s v="Transporte "/>
        <s v="Apertura de tienda "/>
        <s v="Motivos de movilización "/>
        <s v="Personal "/>
        <s v="Exámen Periódicos "/>
        <s v="Incapacidad de el 1 al 2 de septiembre "/>
        <s v="Descanso ( compensatorio)"/>
        <s v="Apertura almacén abren 10 am domingo laborado "/>
        <s v="Hora de ley (hora petro)"/>
        <s v="Hora de ley (hora Petro )"/>
        <s v="Compensatorio (descanso)"/>
        <s v="Hora de LEY (PETRO)"/>
        <s v="Hora de LEY ( hora petro )"/>
        <s v="Hora de LEY  (petro "/>
        <s v="Hora de ley hora (petro)"/>
        <s v="Día de descanso ( compensatorio)"/>
        <s v="Compra de mecato "/>
        <s v="Exámenes periódicos anuales "/>
        <s v="Capacitación de Redmi 15 y Redmi 15 c"/>
        <s v="Configuración RMS"/>
        <s v="Domingo,descanso"/>
        <s v="Descansa "/>
        <s v="Dominical (no laboro)"/>
        <s v="Traslado a la EPS para cita prioritaria "/>
        <s v="Exámenes médicos anuales de la empresa "/>
        <s v="Exámenes médicos periódicos "/>
        <s v="Lanzamiento serie redmi 15"/>
        <s v="Cita  de maternidad "/>
        <s v="Cierre"/>
        <s v="Cierre "/>
        <s v="2 horas de reducción laboral gobierno "/>
        <s v="Horario extendido ce Soacha "/>
        <s v="1 hora de Horario extendido "/>
        <s v="Horas de reducción laboral gobierno "/>
        <s v="Capacitación series 15 y 15 c"/>
        <s v="Cambió de mueble CE SOACHA "/>
        <s v="Cambio del mueble CE SOACHA , UNA HORA Y MEDIA EXTRA ."/>
        <s v="Capacitación RMS "/>
        <s v="Problemas de movilidad"/>
        <s v="Operativo"/>
        <s v="Inducción Xiaomi "/>
        <s v="1 hora de ley + 1 hora de almuerzo "/>
        <s v="1 Hora de ley y almuerzo"/>
        <s v="1 h de almuerzo + 1h de ley "/>
        <s v="Reducción laboral _x000a_"/>
        <s v="Compensatorio semanal "/>
        <s v="Domingo mensual "/>
        <s v="Compensatorio domingo laborado "/>
        <s v="Tienda cerrada por reducción de horas laborales "/>
        <s v="Día compensatorio tienda cerrada "/>
        <s v="Reunión, nuevas comisiones"/>
        <s v="Almuerzo _x000a_Desplazamiento _x000a_Evento Xiaomi fans "/>
        <s v="Almuerzo_x000a_Desplazamiento "/>
        <s v="Proyecto _x000a_Reducción _x000a_Almuerzo "/>
        <s v="Proyecto _x000a_Reducción laboral _x000a_Almuerzo "/>
        <s v="Almuerzo _x000a_Reducción laboral _x000a_Proyecto "/>
        <s v="Inducción RMS "/>
        <s v="Inducción producto "/>
        <s v="Administrativo _x000a_Almuerzo _x000a_Reunión t_x000a_"/>
        <s v="Capacitacion de redmi 15c y redmi 15"/>
        <s v="Hora reducción. "/>
        <s v="Hora de entrada aclaro y tenía descargado el celu"/>
        <s v="Entrada a claro"/>
        <s v="Problemas técnicos del equipo no me prendía "/>
        <s v="Trasporte "/>
        <s v="Hora de ley y 4 horas  por cumpleaños."/>
        <s v="2 horas de ley+1 almuerzo "/>
        <s v="2 horas de ley+ 1de almuerzo "/>
        <s v="Horas de ley + almuerzo "/>
        <s v="Domingo no laborado"/>
        <s v="Tienda no abre "/>
        <s v="Tienda no abre"/>
        <s v="No abre "/>
        <s v="Tienda cierrs"/>
        <s v="Inducción serie 15"/>
        <s v="Horario especial de la tienda"/>
        <s v="Horario especial de la tienda "/>
        <s v="Reducción la laboral"/>
        <s v="Descanso de domingo "/>
        <s v="Calamidad doméstica "/>
        <s v="Lanzamiento Redmi 15 series y Redmi 15C series"/>
        <s v="Hora libre "/>
        <s v="Tienda abre tarde por Domingo "/>
        <s v="3 hora de ley "/>
        <s v="Hora de ley 2"/>
        <s v="Hora de ley 1"/>
        <s v="Dia libre "/>
        <s v="Hora de ley 4"/>
        <s v="Hora de ley 3"/>
        <s v="Reunion"/>
        <s v="Reducción horaria jornada laboral "/>
        <s v="Día de compensatorio semanal "/>
        <s v="Hora de reducción laboral ya que el punto tiene horario de 9am-6pm"/>
        <s v="Hora de reducción laboral,el punto de venta trabaja de 9am a  6pm"/>
        <s v="Horas  de reducción "/>
        <s v="Capacitación 8 a 2 y una reducción laboral "/>
        <s v="Compesarorio "/>
        <s v="Compesarorio"/>
        <s v="Dia libre dia de descanso "/>
        <s v="Dia libre descanso"/>
        <s v="Dia libre dia de descanso"/>
        <s v="D"/>
        <s v="Día de descanso día libre"/>
        <s v="Dia compensatorio_x000a_"/>
        <s v="Reducción de horas y problemas al ingresar en RMS "/>
        <s v="Reducción horas de ley"/>
        <s v="Lanzamiento serie 15"/>
        <s v="Proyecto"/>
        <s v="Proyecto "/>
        <s v="Trabajo casa  "/>
        <s v="Trabajo casa  ir"/>
        <s v="Informes"/>
        <s v="Administrativo _x000a_Virtuales _x000a_Almuerzo "/>
        <s v="Fuera de servicio "/>
        <s v="Reducción hora "/>
        <s v="Reducción hora"/>
        <s v="Ruta con Ejecutiva Comunicaribe en la ciudad de Popayán "/>
        <s v="Viaje a la Ciudad de Popayán, Activación y Ruta"/>
        <s v="Trabajo administrativo ( pos mapping) "/>
        <s v="Capacitación presencial Redmi 15c y Redmi 15 "/>
        <s v="Horas ajuste de Gobierno "/>
        <s v="Horas laborales ajuste de Gobierno "/>
        <s v="Exámenes médicos periodicos de la empresa "/>
        <s v="Ajuste horas de gobierno "/>
        <s v="Ajuste horas del gobierno "/>
        <s v="Dis Compensatorio "/>
        <s v="Cambio compensatorio "/>
        <s v="Cambio de compensatorio"/>
        <s v="Capacitación e inducción."/>
        <s v="Capacitación e inducción"/>
        <s v="Inducción - Capacitación "/>
        <s v="Hora de.ley "/>
        <s v="Capacitacion presencial series redmi 15"/>
        <s v="Descanso, compensatorio"/>
        <s v="2 horas de ley / almuerzo "/>
        <s v="Call center cerrado "/>
        <s v="Hora administrativa " u="1"/>
        <s v="Hora administrativa" u="1"/>
        <s v="1 hora de desplazamiento _x000a__x000a_Reducción laboral de 4 a 7" u="1"/>
        <s v="Virtual de 7 a 12._x000a_1 hora de almuerzo _x000a_1 hora y media de desplazamiento " u="1"/>
        <s v="Formación virtual de 9 a 11_x000a_1 hora de almuerzo _x000a_2 horas de desplazamiento " u="1"/>
        <s v="Formación Redmi 15 series" u="1"/>
        <s v="1 hora de almuerzo _x000a_1 hora de desplazamiento _x000a_Capacitación de 1 a 5 en bodega" u="1"/>
        <s v="Inducción _x000a_Administrativo " u="1"/>
        <s v="Por capacitación de productos " u="1"/>
        <s v="Inducción y capacitación de RMS" u="1"/>
        <s v="3 horas del gobierno " u="1"/>
        <s v="Proyecto - apoyo comercial " u="1"/>
        <s v="Desplazamiento entre ciudades _x000a_Almuerzo " u="1"/>
        <s v="Apoyo comercial -proyecto" u="1"/>
        <s v="Apoyo comercial - proyecto " u="1"/>
        <s v="Capacitación inducción " u="1"/>
        <s v="REDUCCIÓN DE HORA" u="1"/>
        <s v="No sé trabaja " u="1"/>
        <s v="No sé labora " u="1"/>
        <s v="Día compensatorio y " u="1"/>
        <s v="Problemas en la operación " u="1"/>
        <s v="Reunión incentivos" u="1"/>
        <s v="Inducción dia 1" u="1"/>
        <s v="Day off" u="1"/>
        <s v="Se realiza ajuste debido a configuración de app RMS" u="1"/>
        <s v="Trabajo " u="1"/>
        <s v="Incapacidad 3 dias desde el dia 07 de septiembre 2025 hasta el dia 09 de septiembre 2025" u="1"/>
        <s v="Hora se reducción " u="1"/>
        <s v="Domingo no laborable" u="1"/>
        <s v="Compensatorio dominical trabajado" u="1"/>
        <s v="Compensación " u="1"/>
        <s v="Ajuste de jornadaaboral " u="1"/>
        <s v="Horarios punto de venta 11-7" u="1"/>
        <s v="Horario de punto de venta 11am 7pm" u="1"/>
        <s v="Reducción laboral 4horas." u="1"/>
        <s v="Horario especial por cierre de punto de venta" u="1"/>
        <s v="Horario especial, cierre de punto de venta 11-7" u="1"/>
        <s v="Horario especial de punto de venta, 11am a 07pm" u="1"/>
        <s v="Horario especial cierre de tienda " u="1"/>
        <s v="Reducción laboral 2hrs." u="1"/>
        <s v="Reducción laboral pa" u="1"/>
        <s v="Dos horas de ley" u="1"/>
        <s v="Tienda abre tarde por domingo" u="1"/>
        <s v="Día compensatorio, la tienda no abre." u="1"/>
        <s v="Urgencia médica " u="1"/>
        <s v="Permiso compensatorio por q la tienda no abre. " u="1"/>
        <s v="Permiso por compensatorio por q el punto de venta no abre " u="1"/>
        <s v="Compensatorio dominical por q el punto de venta no abre " u="1"/>
        <s v="Permiso por tráfico vehicular." u="1"/>
        <s v="Cita para realizar examen medico." u="1"/>
        <s v="Salida temprano, no tomo hora de almuerzo." u="1"/>
        <s v="Día administrativo y tecnoferia " u="1"/>
        <s v="Tecnoferia plaza claro" u="1"/>
        <s v="Día festivo " u="1"/>
        <s v="festivo " u="1"/>
        <s v="comprns" u="1"/>
        <s v="horas reducción gobierno " u="1"/>
        <s v="Permiso  por reunión personal " u="1"/>
        <s v=" dominical" u="1"/>
        <s v="Reducion " u="1"/>
        <s v="Día  compensatorio " u="1"/>
        <s v="Compensación día festivo" u="1"/>
        <s v="Hora del gobierno." u="1"/>
        <s v="Festivo. " u="1"/>
        <s v="Novedad con ingreso a aplicación RMS" u="1"/>
        <s v="Horas del gobierno y de almuerzo." u="1"/>
        <s v="Día festivo." u="1"/>
        <s v="Translado a población " u="1"/>
        <s v="Compensatorio de capacitación de 15 C 5g y 15 5g" u="1"/>
        <s v="Capacitación y evaluación de 15 C5G y 15 5G" u="1"/>
        <s v="Día de compensatorio." u="1"/>
        <s v="Día de compentorio " u="1"/>
        <s v="Día compentorio." u="1"/>
        <s v="Horas de recuperación laboral " u="1"/>
        <s v="Jordana de reducción laborar " u="1"/>
        <s v="Jornada de reducción laborar " u="1"/>
        <s v="Domingo tienda cerrada " u="1"/>
        <s v="Hora de reducciin" u="1"/>
        <s v="Descanso programado" u="1"/>
        <s v="Capacitación series redmi 15" u="1"/>
        <s v="Reunión con jefes Bogotá " u="1"/>
        <s v="Capacitación en bodega " u="1"/>
        <s v="Capacitación línea 14c" u="1"/>
        <s v="Administrativo presentación work shop bogota semana del 25 al 29" u="1"/>
        <s v="Congreso de líderes work shop bogota" u="1"/>
        <s v="Festivo" u="1"/>
        <s v="Calamidad médica " u="1"/>
        <s v="Cimpe" u="1"/>
        <s v="Trabajar desde casa " u="1"/>
        <s v="Formación Serie Redmi 15 y 15C" u="1"/>
        <s v="Reducción de hora semanal " u="1"/>
        <s v="Reducción de hora semanal" u="1"/>
        <s v="Hora de apertura de la tienda es de 11am-8pm" u="1"/>
        <s v="Hg" u="1"/>
        <s v="H g" u="1"/>
        <s v="Entrada a las 10 menos las horas de reducción del gobierno" u="1"/>
        <s v="Reducción de hora laboral  , permiso personal y cambio en la asignación de tienda " u="1"/>
        <s v="Día compensatorio no laboral de descanso" u="1"/>
        <s v="Día festivo no laboral " u="1"/>
        <s v="Entrada a las 10 am menos las horas de gobierno" u="1"/>
        <s v="Entrada 10 am menos las horas reducidas del gobierno" u="1"/>
        <s v="Día no laboral por ser festivo " u="1"/>
        <s v="Dia de descanso compensatorio" u="1"/>
        <s v="Capacitación redmi 15,15c " u="1"/>
        <s v="Desplazamiento pdv población " u="1"/>
        <s v="Desplazamiento pdv." u="1"/>
        <s v="Día compensatorio domingo 17 de agosto " u="1"/>
        <s v="Día compensatorio Domingo 10 de agosto " u="1"/>
        <s v="Día compensatorio domingo 3 de agosto " u="1"/>
        <s v="Actualización RMS" u="1"/>
        <s v="Horas de gobierno" u="1"/>
        <s v="Capacitación series 15" u="1"/>
        <s v="Día festivo tienda cerradas" u="1"/>
        <s v="Apoyo comercial, Feria Móvistar Plaza Imperial, 4 horas de reducción laboral." u="1"/>
        <s v="1 hora de almuerzo, 2 horas de desplazamiento" u="1"/>
        <s v="Apoyo comercial Ktronix Salitre" u="1"/>
        <s v="Visita puntos focalizados, 4 horas de reducción laboral " u="1"/>
        <s v="1 hora de almuerzo, 2 de desplazamiento " u="1"/>
        <s v="1 hora de almuerzo, 1 hora de desplazamiento, 2 horas de reunión Training." u="1"/>
        <s v="4 horas de reducción laboral, apoyo gestión comercial Ktronix Centro Mayor " u="1"/>
        <s v="Apoyo Comercial, Falabella Fontanar Chia" u="1"/>
        <s v="Una hora de gobierno " u="1"/>
        <s v="Reducción de ley " u="1"/>
        <s v="Compensa domingo " u="1"/>
        <s v="Compensa festivo " u="1"/>
        <s v="Día de desy" u="1"/>
        <s v="Horas  de reduccion" u="1"/>
        <s v="Trabajo" u="1"/>
        <s v="Comoensa" u="1"/>
        <s v="Reunión De presentación teléfono nuevo" u="1"/>
        <s v="DIA DE LA FAMILIA " u="1"/>
        <s v="DIA FESTIVO " u="1"/>
        <s v="Compra de mecato" u="1"/>
        <s v="On boarding " u="1"/>
        <s v="Administrativo/ 4 horas de ley" u="1"/>
        <s v="Administrativo y 4  horas de ley " u="1"/>
        <s v="Traslado" u="1"/>
        <s v="Descanso dominical" u="1"/>
        <s v="Permiso por calamidad" u="1"/>
        <s v="Día  Lunes Festivo" u="1"/>
        <s v="Día Festivo" u="1"/>
        <s v="Descanso por trabajar el domingo" u="1"/>
        <s v="Hora meno " u="1"/>
        <s v="Capacitación 15c y 15 noté " u="1"/>
        <s v="No trabajo " u="1"/>
        <s v=" tienda cerrada " u="1"/>
        <s v="Tienda cerrada día festivo " u="1"/>
        <s v="Reducción horaria" u="1"/>
        <s v="Capacitación de inducción " u="1"/>
        <s v="Horas de reducción del gobierno y hora de capacitación día 27 de agosto 2025" u="1"/>
        <s v="Horas devolución del gobierno " u="1"/>
        <s v="Dia de compensatorio descanso " u="1"/>
        <s v="Días de descanso compensatorio " u="1"/>
        <s v="Por temas de tráfico se ingresa a turno de 9:30 am a las 10:00 am informe de novedad " u="1"/>
        <s v="Cambio de horario por ser lunes festivo horario dado por pdv ce Movistar suba alpaso " u="1"/>
        <s v="Día de compensatorio (descanso)" u="1"/>
        <s v="Se aplica este horario por ser día festivo 10am a 4pm como se aplica en los dominicales ya que así se maneja en ce Movistar suba alpaso " u="1"/>
        <s v="Día de compensatorio descanso " u="1"/>
        <s v="RUTA - TECNOFERIA" u="1"/>
        <s v="MARKETING - COMUNICACIONES CARIBE " u="1"/>
        <s v="Tecnoferia- ruta" u="1"/>
        <s v="RUTA- TORRE SIGMA " u="1"/>
        <s v="VIRTUALES- ADMINISTRATIVO " u="1"/>
        <s v="APOYO CLARO" u="1"/>
        <s v=" ALMUERZO-DESPLAZAMIENTO " u="1"/>
        <s v="ALMUERZO- DESPLAZAMIENTO " u="1"/>
        <s v="RUTA-REUNION SIGMA-ALMUERZO-DESPLAZAMIENTO" u="1"/>
        <s v="DESCANSO FESTIVO " u="1"/>
        <s v="RUTA-ALMUERZO-DESPLAZAMIENTO " u="1"/>
        <s v="RUTA- ADMINISTRATIVO " u="1"/>
        <s v="Cierre close" u="1"/>
        <s v="Capacitación _x000a_Series REDMI 15  5g y REDMI 15 c 5g" u="1"/>
        <s v="Dia de descanso_x000a_" u="1"/>
        <s v="Cerrada" u="1"/>
        <s v="Elaboración presentación work shop Bogotá ppt" u="1"/>
        <s v="Work shop Bogotá " u="1"/>
        <s v="Work shop" u="1"/>
        <s v="Descanso domingo" u="1"/>
        <s v="Permiso para estudiar " u="1"/>
        <s v="Festivo no laborado " u="1"/>
        <s v="Dejo solicitud de apertura a las 10 por capacitación de la serie 15 " u="1"/>
        <s v="Dejo solicitud de cierre de rms por orden de la supervisora Natalia " u="1"/>
        <s v="Día linre " u="1"/>
        <s v="Dejo solicitud de día de compensatorio " u="1"/>
        <s v="Dejo solicitud de apertura en rms a las 9;18 por fuertes lluvias " u="1"/>
        <s v="Dejo solicitud de apertura por hora de reducción " u="1"/>
        <s v="Dejo solicitud de permiso con autorización por jefe Noel por cuestiones médicas " u="1"/>
        <s v="Domingo no laboramos " u="1"/>
        <s v="Reducción de hora " u="1"/>
        <s v="Compesatorio" u="1"/>
        <s v="Desplazamientos cali Palmira " u="1"/>
        <s v="Cobrimiento evento b2b" u="1"/>
        <s v="Organizar merchan y entrega en pos" u="1"/>
        <s v="Dominical." u="1"/>
        <s v="Día festivo la tienda no abre " u="1"/>
        <s v="Hora de redu" u="1"/>
        <s v="DESPLAZAMIENTOS _x000a_ALMUERZO" u="1"/>
        <s v="INFORME SESION CLARO_x000a_TRAINING REPORT_x000a_DESPLAZAMIENTOS _x000a_ALMUERZO " u="1"/>
        <s v="DESPLAZAMIENTOS _x000a_ALMUERZO _x000a_ADMINISTRATIVO " u="1"/>
        <s v="APOYO TECNOFERIA" u="1"/>
        <s v="DESPLAZAMIENTOS _x000a_ALMUERZO_x000a_GRABACIÓN SIGMA" u="1"/>
        <s v="TRAINING REPORT _x000a_DESPLAZAMIENTOS _x000a_ALMUERZO_x000a_SIGMA" u="1"/>
        <s v="DIA FESTIVO" u="1"/>
        <s v="DIA DE LA FAMILIA" u="1"/>
        <s v="APOYO BAVARIA" u="1"/>
        <s v="DESPLAZAMIENTOS _x000a_ALMUERZO _x000a_TRAINING REPORT_x000a_APOYO VISITA" u="1"/>
        <s v="ALINEACIÓN B2B PLAZA CLARO _x000a_DESPLAZAMIENTOS _x000a_ALMUERZO _x000a_MEETING TRAINING " u="1"/>
        <s v="Dominfo" u="1"/>
        <s v="No aparecen asignados mis PDV " u="1"/>
        <s v="Los puntos de ventas no me han sido asignados" u="1"/>
        <s v="No tengo pdv asignado" u="1"/>
        <s v="Llegada tarde por Trancon " u="1"/>
        <s v="Horario de la tienda, hasta las 5:00 PM " u="1"/>
        <s v="Domingo de descanso " u="1"/>
        <s v="Día de descanso, por que el día que iba a descansar no lo hice por qué me necesitaban en punto de venta " u="1"/>
        <s v="Capacitación redmi 15- 15c" u="1"/>
        <s v="Tiempo de reducción 4H " u="1"/>
        <s v="Tiempo de reducción 4H" u="1"/>
        <s v="Capacitación lanzamiento series 15 " u="1"/>
        <s v="Compensatotio" u="1"/>
        <s v="Compensando" u="1"/>
        <s v="Redmi 15 - Redmi15c" u="1"/>
        <s v="Cita " u="1"/>
        <s v="Cita médica revisión tratamiento odontología " u="1"/>
        <s v="Induccion " u="1"/>
        <s v="Lunes Festivo" u="1"/>
        <s v="Plataforma " u="1"/>
        <s v="Dia compensación " u="1"/>
        <s v="Capacitación Redmi 15, Redmi 15C" u="1"/>
        <s v="Compensación horas de ley " u="1"/>
        <s v="Capacitación traslado " u="1"/>
        <s v="Traslado pasto Ipiales / Ipiales pasto " u="1"/>
        <s v="Traslado pasto Ipiales/ Ipiales pasto " u="1"/>
        <s v="Traslado entre pdv." u="1"/>
        <s v="Administrativo horas de reducción " u="1"/>
        <s v="Traslado entre pdv y almuerzo " u="1"/>
        <s v="Se toma hora ley" u="1"/>
        <s v="Reporto día compensatorio " u="1"/>
        <s v="Reducción laboral de " u="1"/>
        <s v="Capacitación serie 15" u="1"/>
        <s v=" Día festivo " u="1"/>
        <s v="CAPACITACION" u="1"/>
        <s v="Arreglando ubicación de la app" u="1"/>
        <s v="Dia de descanso (Domingo)" u="1"/>
        <s v="Evento plaza claro " u="1"/>
        <s v="Descanso día festivo " u="1"/>
        <s v="_AUSENTISMO POR INCAPACIDAD " u="1"/>
        <s v="_DIA FESTIVO " u="1"/>
        <s v="_COMPENSATORIO " u="1"/>
        <s v="_DIA COMPENSATORIO " u="1"/>
        <s v="Calamida familiar " u="1"/>
        <s v="Entrenamiento de producto Serie Redmi 15 y Redmi 15C" u="1"/>
        <s v="Trabajo Administrativo (PPT Work Shop Bogotá) " u="1"/>
        <s v="Retorno del congreso de líderes." u="1"/>
        <s v="Congreso de líderes." u="1"/>
        <s v="Congreso de líderes " u="1"/>
        <s v="Festivo." u="1"/>
        <s v="Inconveniente RMS (Carga Fallida) por ingreso de IMEI no me dejó avanzar proceso de salida Check Out apesar de que se realizó muchos intentos." u="1"/>
        <s v="Horas compensatorio reforma laboral " u="1"/>
        <s v="Horas compensatoria por reforma laboral " u="1"/>
        <s v="Día de capacitación " u="1"/>
        <s v="Tienda cerrada, festivo " u="1"/>
        <s v="Reducción horas laborales " u="1"/>
        <s v="dia descanso" u="1"/>
        <s v="Reducción de horas, día sábado " u="1"/>
        <s v="Apoyo e-commerce GNP" u="1"/>
        <s v="Novedad " u="1"/>
        <s v="Error en marcacion " u="1"/>
        <s v="Horario por hora reducción laboral " u="1"/>
        <s v="Entrada 11:00_x000a_Salida 6:00_x000a_Dos horas reducción laboral " u="1"/>
        <s v="Reducción laboral 2 horas_x000a_Entrada 11:30 am _x000a_Salida 6:30 pm" u="1"/>
        <s v="Día libre compensatorio " u="1"/>
        <s v="Reducción laboral _x000a_Entrada 11:30pm_x000a_Salida 6:30pm" u="1"/>
        <s v="Reducción laboral _x000a_Entrada: 11:00 am_x000a_Salida: 06:00 pm" u="1"/>
        <s v="Reducción laboral 2 horas_x000a_De 10-12 am" u="1"/>
        <s v="Día libre, compensatorio." u="1"/>
        <s v="Reducción laboral _x000a_De 10 a 12" u="1"/>
        <s v="Refuerzo de serie note 14 y Xiaomi 14T " u="1"/>
        <s v="Hora de ley?" u="1"/>
        <s v="Manifestaciones portal Américas " u="1"/>
        <s v="Servicio de transporte demorado " u="1"/>
        <s v="Reducción de horas había manifestaciones " u="1"/>
        <s v="Hora de reducción gobierno " u="1"/>
        <s v="2 horas de ley + hora de almuerzo " u="1"/>
        <s v="Horario especial de tienda " u="1"/>
        <s v="Capacitaciones " u="1"/>
        <s v="Descanso por calamidad familiar " u="1"/>
        <s v="Hora de ley + media hora de capacitación pre turno día 11 agosto " u="1"/>
        <s v="PPT WORK shop " u="1"/>
        <s v="Desplazamiento a Bogotá " u="1"/>
        <s v="LEGALIZACIÓN VIATICOS " u="1"/>
        <s v="Feria de empleados CLARO" u="1"/>
        <s v="Torre Sigma" u="1"/>
        <s v="Hora Compensatoria " u="1"/>
        <s v="Cierre de tienda y compensación de horas del gobierno " u="1"/>
        <s v="Evento team comunicaciones " u="1"/>
        <s v="Fallo en la aplicación para hacer el ingreso " u="1"/>
        <s v="Hospitalización de mi hija " u="1"/>
        <s v="Cierre de tienda por festivo " u="1"/>
        <s v="Cierre de tienda día festivo " u="1"/>
        <s v="Dos horas por reducción laboral " u="1"/>
        <s v="Dos horas laborales " u="1"/>
        <s v="Domingo, no laborado " u="1"/>
        <s v="Reducción de dos horas laborales " u="1"/>
        <s v="Dos horas de recorte laboral " u="1"/>
        <s v="Apoyo Tecnoferia plaza Claro " u="1"/>
        <s v="Asistencia a Tecnoferia en plaza claro " u="1"/>
        <s v="Apoyo Tecnoferia en Plaza Claro " u="1"/>
        <s v="Asistencia Tecnoferia Claro." u="1"/>
        <s v="Asistencia a la tecno feria de claro." u="1"/>
        <s v="Día lunes Festivo " u="1"/>
        <s v="Capacitación en torre Sigma " u="1"/>
        <s v="Apertura tienda " u="1"/>
        <s v="Apertura de la tienda " u="1"/>
        <s v="1 hora de ley 1 hora cita médica " u="1"/>
        <s v="Descanso semanal " u="1"/>
        <s v="La hora de gobierno." u="1"/>
        <s v="CAV estacion, Alkosto Norte, traslados " u="1"/>
        <s v="Traslados en zona Sur, almuerzo " u="1"/>
        <s v="RMS, planer, foco, reunión formación " u="1"/>
        <s v="Apoyo comercial CE Centro" u="1"/>
        <s v="Almuerzo, traslado " u="1"/>
        <s v="RMS, foco, planer, almuerzo y traslados " u="1"/>
        <s v="Proyecto speech venta premium " u="1"/>
        <s v="Traslados zona Sur y almuerzo " u="1"/>
        <s v="Almuerzo y traslado" u="1"/>
        <s v="Foco, RMS, planer " u="1"/>
        <s v="Apoyo Éxito San Fernando " u="1"/>
        <s v="Almuerzo y tralados " u="1"/>
        <s v="Almuerzo y tralados" u="1"/>
        <s v="RMS, foco, planer " u="1"/>
        <s v="Apoyo Alkosto Norte " u="1"/>
        <s v="Apoyo falabella WTC " u="1"/>
        <s v="Calamidad doméstica" u="1"/>
        <s v="Comprnsatorio" u="1"/>
        <s v="Vacaciones confirmadas gracias " u="1"/>
        <s v="Permiso de 1 hora de reducción laboral pendiente " u="1"/>
        <s v="Solicitud de permiso " u="1"/>
        <s v="Permiso para eps" u="1"/>
        <s v="En la clínica por accidente de tránsito " u="1"/>
        <s v="En clínica por accidente de tránsito " u="1"/>
        <s v="Atención medica por accidente " u="1"/>
        <s v="Preparación de usuario " u="1"/>
        <s v="Recepción de usuario" u="1"/>
        <s v="Día de descanso por festivo " u="1"/>
        <s v="Compensatorio ( lunes a viernes horas de reducción)" u="1"/>
        <s v="Compensatorio y de lunes a jueves 1 hora menos." u="1"/>
        <s v="S" u="1"/>
        <s v="Hora laboral " u="1"/>
        <s v="Hore de Reducción " u="1"/>
        <s v="Día domingo laborado" u="1"/>
        <s v="El dia descanso " u="1"/>
        <s v="Festivo laborado " u="1"/>
        <s v="Domingo laborado" u="1"/>
        <s v="De descanso " u="1"/>
        <s v="Día hora domingo laborado " u="1"/>
        <s v="Horaria reducción " u="1"/>
        <s v="Compensatorio  semanal" u="1"/>
        <s v="Reducción  horaria jornada laboral " u="1"/>
        <s v="Reducción jornada  laboral " u="1"/>
        <s v="Reducción  horaria  jornada laboral " u="1"/>
        <s v="Día compensativo " u="1"/>
        <s v="Licencia de funeral " u="1"/>
        <s v="Licencia de funeral" u="1"/>
        <s v="Licencia funeral " u="1"/>
        <s v="Licencia funeral" u="1"/>
        <s v="Domical" u="1"/>
        <s v="Festivo, descanso " u="1"/>
        <s v="Capacitación redmi 15-15c" u="1"/>
        <s v="Hora de Ley _x000a_Reducción " u="1"/>
        <s v="Hora de Ley reducción." u="1"/>
        <s v="Dominical Rest" u="1"/>
        <s v="1 hora de Ley _x000a_Reducción Laboral " u="1"/>
        <s v="2 Horas de ley _x000a_Reducción Laboral" u="1"/>
        <s v="2 Horas de Ley y 1 Hora de Almuerzo. " u="1"/>
        <s v="Dominical Rest." u="1"/>
        <s v="Capacitación. " u="1"/>
        <s v="Asunto personal" u="1"/>
        <s v="Punto de venta no abre" u="1"/>
        <s v="Salida por evento de fuerza mayor " u="1"/>
        <s v="Reducción jornada" u="1"/>
        <s v="Compensatorio festivo " u="1"/>
        <s v="Permiso por asunto personal urgente " u="1"/>
        <s v="Reducción horario" u="1"/>
        <s v="Compensatorio domingo" u="1"/>
        <s v="Compensatorio festivo" u="1"/>
        <s v="Día Descanso compensatorio " u="1"/>
        <s v="Capacitación de Redmi 15 5G y Redmi 15C 5G" u="1"/>
        <s v="Horario de Cav " u="1"/>
        <s v="Reducción laboral hora de ley" u="1"/>
        <s v="Descánso" u="1"/>
        <s v="Reduccion de la hora laboral " u="1"/>
        <s v="Reducción laboral hora " u="1"/>
        <s v="Reducción laboral Entrada a las 11 AM de el Martes 12 de Agosto" u="1"/>
        <s v="Cierre Punto de Venta " u="1"/>
        <s v="Descanso Por Cierre de PDV" u="1"/>
        <s v="Se Cierra aplicación por Cierre de PDV" u="1"/>
        <s v="Reforma laboral " u="1"/>
        <s v="Modificación horario del gobierno " u="1"/>
        <s v="Horario por nueva reforma laboral " u="1"/>
        <s v="Ajuste de hora laboral " u="1"/>
        <s v="Horas " u="1"/>
        <s v="Capacitación todo el día " u="1"/>
        <s v="Inducción capacitación toda la. Jornada laboral " u="1"/>
        <s v="Reducción de la hora laboral" u="1"/>
        <s v="Reducción de hora laboral" u="1"/>
        <s v="Batalla de boyaca" u="1"/>
        <s v="RMS no me permitió acceso de ingreso" u="1"/>
        <s v="Entrega bonos " u="1"/>
        <s v="Work plan " u="1"/>
        <s v="Bodega Spring watch 2 " u="1"/>
        <s v="Entrevistas " u="1"/>
        <s v="Horas administrativas " u="1"/>
        <s v="Día de compesatorio " u="1"/>
        <s v="Dos horas de reducción " u="1"/>
        <s v="Dos hora de reducción " u="1"/>
        <s v="Aplicación reducción laboral " u="1"/>
        <s v="Festivo CAV Palmira no labora " u="1"/>
        <s v=" " u="1"/>
        <s v="VISITA EN BOGOTÁ " u="1"/>
        <s v="1 HORA ALMUERZO_x000a_1 HORA _x000a_DESPLAZAMIENTO_x000a_7 HORAS ADMINISTRATIVO " u="1"/>
        <s v="2.5 HORAS SESIÓN VIRTUAL _x000a_2.5 HORAS DESPLAZAMIENTOS _x000a_1 HORA ALMUERZO " u="1"/>
        <s v="1 HORA ALMUERZO _x000a_2.5 HORAS DESPLAZAMIENTOS " u="1"/>
        <s v="1 HORA ALMUERZO_x000a_1 HORA REUNIÓN _x000a_4 HORAS ADMINISTRATIVO _x000a_2 HORAS DESPLAZAMIENTOS " u="1"/>
        <s v="APOYO COMERCIAL _x000a_1 HORA DE ALMUERZO " u="1"/>
        <s v="FERIADO" u="1"/>
        <s v="RUTA O PROYECTO _x000a_HORAS DE LEY" u="1"/>
        <s v="RUTA O PROYECTO _x000a_HORA DE LEY " u="1"/>
        <s v="DIA FERIADO " u="1"/>
        <s v="Horario oficina cav cali sur " u="1"/>
        <s v="Hola de ley" u="1"/>
        <s v="Horario cav 10 00 a 18 00 " u="1"/>
        <s v=" Hora de ley" u="1"/>
        <s v="Compensatorio dominical laborado " u="1"/>
        <s v="AJUSTE DE HORA POR MANIFESTACIÓN EN PEREIRA " u="1"/>
        <s v="DIS DE DESCANSO " u="1"/>
        <s v="Capacitación, inducción." u="1"/>
        <s v="Visita pdv" u="1"/>
        <s v="Permiso familiar por sepelio " u="1"/>
        <s v="Dos horas de gobierno y una de almuerzo " u="1"/>
        <s v="Horario normal " u="1"/>
        <s v=" 1 hora de Reducción laboral " u="1"/>
        <s v="Compensatorio domingo laboradoA" u="1"/>
        <s v="1 Reducción Laboral " u="1"/>
        <s v="Reducción de horas. " u="1"/>
        <s v="Cambio de horario" u="1"/>
        <s v="Día festivo (modificación horario)" u="1"/>
        <s v="Reorganización horario." u="1"/>
        <s v="Reducción de horas (cambio de horario)" u="1"/>
        <s v="Reducción laboral (corrección horarios)" u="1"/>
        <s v="Modificación horario" u="1"/>
        <s v="Reducción de horas." u="1"/>
        <s v="Capacitación - reducción laboral" u="1"/>
        <s v="Capacitación torre sigma" u="1"/>
        <s v="Recorte de horas" u="1"/>
        <s v="Lunes Festivo " u="1"/>
        <s v="Permiso de 9am-1pm por capacitación de RMS." u="1"/>
        <s v="Traslado de material Call Center " u="1"/>
        <s v="Diá de la Familia " u="1"/>
        <s v="Comprny" u="1"/>
        <s v="Capacitación lanzamiento de Redmi 15 y Redmi 15c" u="1"/>
        <s v="Dia festivo de descanso" u="1"/>
        <s v="Dia libre de descanso" u="1"/>
        <s v="Reunión con el jefe regional de Carolina de claro con promotores de marcas en Cav Centro Armenia " u="1"/>
        <s v="Día festivo, día libre" u="1"/>
        <s v="Capacitación virtual serie note 14 " u="1"/>
        <s v="Reducción de horas ordenada por el gobierno " u="1"/>
        <s v="Reducción ordenada por el gobierno " u="1"/>
        <s v="Horas de educación del gobierno " u="1"/>
        <s v="Capacitación Redmi 15c y note 15 5g" u="1"/>
        <s v="Tienda cerrada hora gobierno " u="1"/>
        <s v="Día festivo tienda cerrada " u="1"/>
        <s v="Capacitación virtual series 15 " u="1"/>
        <s v="Hora reducida" u="1"/>
        <s v="Cierre congreso lideres " u="1"/>
        <s v="Congreso lideres" u="1"/>
        <s v="Día administrativo." u="1"/>
        <s v="Descansó." u="1"/>
        <s v="Horario de tienda 11 am a 7pm" u="1"/>
        <s v="Horario de tienda 8 a 4 " u="1"/>
        <s v="Día feriado , descanso" u="1"/>
        <s v="Salida temprano por evento " u="1"/>
        <s v="Evento de claro " u="1"/>
        <s v="Desplazamiento  " u="1"/>
        <s v="Reducción de la movilidad en la via" u="1"/>
        <s v="Festivo tienda cerrada " u="1"/>
        <s v="Evento de claro Dominion " u="1"/>
        <s v="Cumplimiento Gnp" u="1"/>
        <s v="Feria de empleados claro " u="1"/>
        <s v="Día de descanso compensación" u="1"/>
        <s v="Capacitación presencial en sigma " u="1"/>
        <s v="Días compensatorios " u="1"/>
        <s v="Labor administrativa y reducción laboral " u="1"/>
        <s v="Ruta en gran Colombia " u="1"/>
        <s v="Día de Familia" u="1"/>
        <s v="Diligencia personal " u="1"/>
        <s v="  Evento. Tabasco claro , hora de inicio 6 am  a. 3pm , " u="1"/>
        <s v="Domingo compensatorio, tienda no abre " u="1"/>
        <s v="Hora menos legal de gobierno " u="1"/>
        <s v="Dia compensatorio, lunes festivo, tienda no abre." u="1"/>
        <s v="Horas menos legal del gobierno " u="1"/>
        <s v="Domingo compensatorio, tienda no habre" u="1"/>
        <s v="Festivo compensatorio, tinda  no habre " u="1"/>
        <s v=" Domingo descansado, tienda no abre " u="1"/>
        <s v="Reunión con jefe " u="1"/>
        <s v="Problemas de transporte " u="1"/>
        <s v="Motivo, cita medica" u="1"/>
        <s v="Capacitación con el formador " u="1"/>
        <s v="Horas de ley pendientes" u="1"/>
        <s v="Imprevisto vehículo movilidad" u="1"/>
        <s v="Capacitación lanzamiento Redmi 15" u="1"/>
        <s v="Apoyo B2B oficinas Movistar, retraso en ruta por lluvias en movilidad e implementación es WOM" u="1"/>
        <s v="Acompañamiento oficinas movistar" u="1"/>
        <s v="Correria" u="1"/>
        <s v="Cierre en el punto de venta " u="1"/>
        <s v="Horas de ley , almuerzo " u="1"/>
        <s v="reducción 2 horas laborales " u="1"/>
        <s v="una hora de reducción laboral " u="1"/>
        <s v="una hora de reducción " u="1"/>
        <s v="una hora de " u="1"/>
        <s v="reducción 1 hora laboral " u="1"/>
        <s v="Una hora Petro y una almuerzo " u="1"/>
        <s v="1 hora Petro " u="1"/>
        <s v="2 horas Petro y 1 hora de almuerzo " u="1"/>
        <s v="Una hora Petro y 1 hora almuerzo " u="1"/>
        <s v="(1) hora Petro " u="1"/>
        <s v="(2) hora Petro y (1) hora de almuerzo " u="1"/>
        <s v="(1) hora Petro y (1) hora de almuerzo " u="1"/>
        <s v="(2) hora Petro (1) hora almuerzo " u="1"/>
        <s v="(1) hora Petro (1) hora almuerzo " u="1"/>
        <s v="Día descanzo" u="1"/>
        <s v="Permiso" u="1"/>
        <s v="Citas médicas y examen médico " u="1"/>
        <s v="Reducción _x000a_Apoyo " u="1"/>
        <s v="Virtuales _x000a_Administrativo _x000a_Reunión Training _x000a_Informe periferias" u="1"/>
        <s v="Desplazamiento  viaje cartagena _x000a_Alm_x000a_" u="1"/>
        <s v="Desplazamiento _x000a_Almuerzo _x000a_Administrativo " u="1"/>
        <s v="Reducción Laboral _x000a_Apoyo comercial " u="1"/>
        <s v="Día feriado " u="1"/>
        <s v="Administrativo _x000a_Reunión Training _x000a_Planner" u="1"/>
        <s v="Apoyo_x000a_Reducción Laboral " u="1"/>
        <s v="Virtuales _x000a_Administrativo _x000a_Reunión Training " u="1"/>
        <s v="Apoyo falabella " u="1"/>
        <s v="Reducción laboral_x000a_Proyecto - Ruta" u="1"/>
        <s v="No sé abre la tienda " u="1"/>
        <s v="Media hora de reducción " u="1"/>
        <s v="Día compensarlo " u="1"/>
        <s v="Reducción labor" u="1"/>
        <s v="Problemas con ingreso en RMS" u="1"/>
        <s v="Día festivo (7 Agosto)" u="1"/>
        <s v="Gobierno horas" u="1"/>
        <s v=" Capacitación de la serie redmi 15 5g y 15C 5g" u="1"/>
        <s v="Tienda " u="1"/>
        <s v="CAPACITACIÓN REDMI 15 " u="1"/>
        <s v="FESTIVO, batalla de boyaca " u="1"/>
        <s v="Fes" u="1"/>
        <s v="Administrativo, horas Petro " u="1"/>
        <s v="Almuerzo, traslado entre puntos" u="1"/>
        <s v="Reducción laboral_x000a_Legalización viáticos_x000a_Compensación horas" u="1"/>
        <s v="Apoyo feria Movistar _x000a_Almuerzo " u="1"/>
        <s v="Desplazamiento_x000a_Almuerzo_x000a_Shopping" u="1"/>
        <s v="Desplazamiento Girardot - Fusagasugá _x000a_Almuerzo" u="1"/>
        <s v="Desplazamiento_x000a_Almuerzo_x000a_Reunión" u="1"/>
        <s v="Apoyo evento Pádel_x000a_" u="1"/>
        <s v="Planeación Viaje Girardot - Fusagasugá_x000a_Desplazamiento_x000a_Almuerzo" u="1"/>
        <s v="Shopping _x000a_Desplazamiento_x000a_Almuerzo" u="1"/>
        <s v="Apoyo IR" u="1"/>
        <s v="Shopping de precios _x000a_" u="1"/>
        <s v="Shopping_x000a_Reunión_x000a_Administrativo" u="1"/>
        <s v="Apoyo comercial Éxito Bosa _x000a_Reducción laboral " u="1"/>
        <s v="Apoyo comercial Falabella Centro Mayor_x000a_Almuerzo" u="1"/>
        <s v="Gira de reducción " u="1"/>
        <s v="Administrativo _x000a_Horas de reducción " u="1"/>
        <s v="_x000a_Administrativo 8 am 1 pm_x000a_Horas de reducción " u="1"/>
        <s v="Dia administrativo horas de reducción " u="1"/>
        <s v=" compensAtorio" u="1"/>
        <s v="Recogida material en bodega Sprin " u="1"/>
        <s v="Administrativo,horas reducción " u="1"/>
        <s v="Error de la aplicación " u="1"/>
        <s v="Día compensatorios " u="1"/>
        <s v="Tienda ciera" u="1"/>
        <s v="Feriado tienda no abre" u="1"/>
        <s v="Feriado tienda no abre " u="1"/>
        <s v="Capacitación alkomprar y seguimiento zona " u="1"/>
        <s v="Compensatorio por dominical laborado " u="1"/>
        <s v="Día administrativo y reducción laboral" u="1"/>
        <s v="Reunión con la zona y compartir el MS " u="1"/>
        <s v="Envío target y seguimiento mes de agosto y hora de almuerzo " u="1"/>
        <s v="Se baja información al equipo y se deja drive actualizado " u="1"/>
        <s v="Día horas de Gobierno " u="1"/>
        <s v="Día Fes" u="1"/>
        <s v="Lunes festivo laborado " u="1"/>
        <s v="Entrenamiento Redmi 15 y Redmi 15C " u="1"/>
        <s v="Administrativo (informe del encuentro de líderes) " u="1"/>
        <s v="Work shop Bogotá (oficina principal)" u="1"/>
        <s v="Work shop Bogotá (oficina principa) " u="1"/>
        <s v="Work shop (Bogotá) oficina principal " u="1"/>
        <s v="Hora petro hora de almuerzo " u="1"/>
        <s v="Hora petro una hora almuerzo " u="1"/>
        <s v="Una hora petro una hora almuerzo " u="1"/>
        <s v="2 horas petro 1 hora almuerzo " u="1"/>
        <s v="1 hora de petro 1 hora de almuerzo " u="1"/>
        <s v="1 hora petro 1 hora de almuerzo " u="1"/>
        <s v="1 hora petro 1 hora de  almuerzo " u="1"/>
        <s v="1 hora petro" u="1"/>
        <s v="Horas de reducción y examen médico " u="1"/>
        <s v="Compensatorio (cumpleaños)" u="1"/>
        <s v="Error d aplicación " u="1"/>
        <s v="Error aplicación " u="1"/>
        <s v="De ley " u="1"/>
        <s v="Gompensatorio" u="1"/>
        <s v="Horas reduccion " u="1"/>
        <s v="Centro mayor recogida de material" u="1"/>
        <s v="Día administrativo con reducción laboral " u="1"/>
        <s v="Inducción día 2 " u="1"/>
        <s v="Compensantorio " u="1"/>
        <s v="Dos horas de reducción laboral y una hora de devolución por capacitación Xiaomi 15." u="1"/>
        <s v="Dos horas de reducción jornada laboral, una hora de reducción por reunión de Xiaomi 15 y una hora de almuerzo." u="1"/>
        <s v="Descanso día festivo." u="1"/>
        <s v="Domingo en descanso." u="1"/>
        <s v="4 horas de ley _x000a_1 almuerzo " u="1"/>
        <s v="1 hora de almuerzo _x000a_2 horas reunión con nuestra city Diana Montaño " u="1"/>
        <s v="Hora de almuerzo, una hora de traslados" u="1"/>
        <s v="Compensado domingo " u="1"/>
        <s v="2 horas de transporte Pasto e Ipiales _x000a_4  horas de ley " u="1"/>
        <s v="Horas de ley , hora de almuerzo " u="1"/>
        <s v="Día festivo, compensatorio " u="1"/>
        <s v="Tienda cerrada día compensatorio " u="1"/>
        <s v="  Permiso por día de la familia. " u="1"/>
        <s v="Tienda cerrada día compesatorio" u="1"/>
        <s v=" Día festivo tienda no abre _x000a_" u="1"/>
        <s v=" Día compensatorio tienda cerrada" u="1"/>
        <s v="REUNIÓN BODEGA _x000a_ALMUERZO _x000a_DESPLAZAMIENTOS " u="1"/>
        <s v="ALMUERZO _x000a_BODEGA _x000a_DESPLAZAMIENTOS " u="1"/>
        <s v="ALMUERZO_x000a_DESPLAZAMIENTOS _x000a_CONCENTRACION TECNO FERIA" u="1"/>
        <s v="IR CENTRO_x000a_DESPLAZAMIENTOS _x000a_BODEGA " u="1"/>
        <s v="BODEGA_x000a_ALMUERZO _x000a_DESPLAZAMIENTOS " u="1"/>
        <s v="OFICINA _x000a_BODEGA_x000a_ALMUERZO _x000a_DESPLAZAMIENTOS " u="1"/>
        <s v="BODEGA" u="1"/>
        <s v="Referencias laboral " u="1"/>
        <s v="Horas de reduccion " u="1"/>
        <s v="Jueves festivo " u="1"/>
        <s v="Cierre del punto de venta 5;00pm." u="1"/>
        <s v="Capacitación y horas de reducción. " u="1"/>
        <s v="Cierre del Pdv 5:00pm." u="1"/>
        <s v="Cierre PDV 5:00pm." u="1"/>
        <s v="Cierre de punto 4:00pm." u="1"/>
        <s v="Cierre de punto de venta 5:00pm " u="1"/>
        <s v="Horas de reducción. " u="1"/>
        <s v="Cierre de punto de venta 5:00pm. " u="1"/>
        <s v="Día festivo descanso" u="1"/>
        <s v="Hora de.ley" u="1"/>
        <s v="A compensatorio " u="1"/>
        <s v="Hora establecida por el gobierno" u="1"/>
        <s v="Horario de gibierno" u="1"/>
        <s v="+ hora solicitud " u="1"/>
        <s v="Redu" u="1"/>
        <s v="no tenia ingreso en exito itagui" u="1"/>
        <s v="Entrenamiento" u="1"/>
        <s v="Inducción" u="1"/>
        <s v="Tareas administrativas " u="1"/>
        <s v="Desplazamiento más hora de almuerzo " u="1"/>
        <s v="Ingreso a bodega, desplazamiento y hora de almuerzo " u="1"/>
        <s v="Desplazamiento y hora de almuerzo " u="1"/>
        <s v="Cubrimiento Feria empleados claro" u="1"/>
        <s v="Feria empleados claro " u="1"/>
        <s v="Hora de almuerzo y desplazamiento " u="1"/>
        <s v="Redu laboral " u="1"/>
        <s v="Comoensatorio" u="1"/>
        <s v="Horario reduccion" u="1"/>
        <s v="Horario redu" u="1"/>
        <s v="Hora de reposición " u="1"/>
        <s v="Compensatorio de Dominical " u="1"/>
        <s v="Administrativo _x000a_Cargué de malla" u="1"/>
        <s v="Capacitación en hotel " u="1"/>
        <s v="Capacitación de Redmi 15c 4g y Redmi 15 4g" u="1"/>
        <s v="Creación de RMS " u="1"/>
        <s v="Capacitación, traslado " u="1"/>
        <s v="Apoyo toma B2B Movistar " u="1"/>
        <s v="Día administrativo capacitación Redmi 15 y 15C, seguimiento semanal mesas de exhibición zona" u="1"/>
        <s v="Día administrativo, elaboración PPT WORK SHOP" u="1"/>
        <s v="Día administrativo work shop " u="1"/>
        <s v="Día administrativo work shop" u="1"/>
        <s v="Una hora " u="1"/>
        <s v="Reducción. " u="1"/>
        <s v="Día libre, tienda cerrada " u="1"/>
        <s v="2 horas de reducción " u="1"/>
        <s v="Tratamiento Cita odontología _x000a_Vacunación " u="1"/>
        <s v="Cita vacunación " u="1"/>
        <s v="Entrega de material 14 T " u="1"/>
        <s v="Calamidad de salud " u="1"/>
        <s v="Cita odontología " u="1"/>
        <s v="Tráfico " u="1"/>
        <s v="Ptt work shop " u="1"/>
        <s v="WORKSHOP" u="1"/>
        <s v="WORKSHOP " u="1"/>
        <s v="Días compensatorio " u="1"/>
        <s v="Conpensatorio" u="1"/>
        <s v="Compenzatorio " u="1"/>
        <s v="Jornada con reducción laboral y ruta ejecutada de acuerdo a indicaciones del lider " u="1"/>
        <s v="Jornada de acuerdo al ajuste horario y asignación de ruta de acuerdo a instrucciones del jefe" u="1"/>
        <s v="Jornada con reducción laboral y se realiza ruta según asignación del lider. " u="1"/>
        <s v="Solicitud por reducción de jornada laboral " u="1"/>
        <s v="1 HORA DE ALMUERZO _x000a_2 HORAS DE DESPLAZAMIENTO _x000a_" u="1"/>
        <s v="Compensatorio domingo 24 de agosto" u="1"/>
        <s v="Compensatorio domingo 17" u="1"/>
        <s v="Compensatorio domingo 10 de agosto" u="1"/>
        <s v="Compensatorio domingo 3 de agosto" u="1"/>
        <s v="Incapacidad medica " u="1"/>
        <s v="Capacitación Redmi 15C y Redmi 15" u="1"/>
        <s v="Horas de referencia " u="1"/>
        <s v="Día festivo.ningun punto abre" u="1"/>
        <s v="Día festivo ningún punto abre " u="1"/>
        <s v="Horas compensatorio de reforma laboral " u="1"/>
        <s v="Hora compensatoria reforma laboral " u="1"/>
        <s v="Domingo, tienda cerrada " u="1"/>
        <s v="Entrenamiento REDMI 15 &amp; REDMI 15C" u="1"/>
        <s v="PPT e información para el Workshop " u="1"/>
        <s v="Redacción jornada laboral " u="1"/>
        <s v="Cierre de tienda." u="1"/>
        <s v="Reducción de horario." u="1"/>
        <s v="Reducción de Horarios." u="1"/>
        <s v="2 horas de ley 10-2" u="1"/>
        <s v="2 horas de ley al ingreso 10-12" u="1"/>
        <s v="Día festivo no abren tiendas" u="1"/>
        <s v="Por ser Día festivo no abren la tienda " u="1"/>
        <s v="Recogida herramientas " u="1"/>
        <s v="Día de reducción " u="1"/>
        <s v="Horas de ley." u="1"/>
        <s v="Compenso " u="1"/>
        <s v="Administrativo recogida material feria Morato " u="1"/>
        <s v="Reducción _x000a_" u="1"/>
        <s v="Capacitación redmi 15c" u="1"/>
        <s v="Reducción laborla" u="1"/>
        <s v="Entrenamiento virtual " u="1"/>
        <s v="Cierre de pos" u="1"/>
        <s v="Activación rms" u="1"/>
        <s v="Trabajo administrativo desde casa " u="1"/>
        <s v="-RUTA CC MAYORCA" u="1"/>
        <s v="-DESPLAZAMIENTO _x000a_-ALMUERZO _x000a_-CAPACITACION REDMI 15 CLARO PERIFERIAS _x000a_-INFORME " u="1"/>
        <s v="-ADMINISTRATIVO _x000a_-REDMI 15" u="1"/>
        <s v="-RUTA CE MAYORCA " u="1"/>
        <s v="-DESPLAZAMIENTO _x000a_-ALMUERZO _x000a_-TRAINING REPORT " u="1"/>
        <s v="-ADMINISTRATIVO _x000a_- RUTA SEGÚN INDICACIÓN " u="1"/>
        <s v="-RUTA ALKOMPRAR -KTRONIX" u="1"/>
        <s v="-DESPLAZAMIENTO _x000a_-ALMUERZO" u="1"/>
        <s v="-DESPLAZAMIENTO _x000a_-ALMUERZO _x000a_TRAINING REPORT_x000a_- PPT EXTERNOS CLARO" u="1"/>
        <s v="-RMS_x000a_-PLANNER _x000a_-LEGALIZACIÓN DE MERCHANDISING _x000a_-FOCO SEMANAL_x000a_-PRETURNOS CLARO" u="1"/>
        <s v="-DIA FESTIVO " u="1"/>
        <s v="-APOYO EXITO BELLO" u="1"/>
        <s v="-ALMUERZO _x000a_-DESPLAZAMIENTO " u="1"/>
        <s v="-DESPLAZAMIENTO " u="1"/>
        <s v="-REUNION TRAINING _x000a_-ADMINISTRATIVO _x000a_-RMS HORARIO _x000a_-PLANNER_x000a_-PUNTOS FOCO SEMANAL_x000a_-TRAINING REPORT " u="1"/>
        <s v="-FESTIVO " u="1"/>
        <s v="-PROYECTO Ó RUTA SEGÚN INSTRUCCIÓN " u="1"/>
        <s v="1 hora de reducción laboral " u="1"/>
        <s v="Labores Administrativas." u="1"/>
        <s v="Cambio de POS en RMS sin deslogueo." u="1"/>
        <s v="Día de compensatirio" u="1"/>
        <s v="Día de compensacion" u="1"/>
        <s v="Molestias en aplicativo " u="1"/>
        <s v="Permiso personal estudio " u="1"/>
        <s v="Horarios de reducción " u="1"/>
        <s v="DIA NO LABORAL " u="1"/>
        <s v="CAPACITACION VIRTUAL " u="1"/>
        <s v="Capacitación lanzamiento series 15" u="1"/>
        <s v="Tienda cerrada por festivo " u="1"/>
        <s v="Tienda cerrada por festivo" u="1"/>
        <s v="Falla plataforma " u="1"/>
        <s v="Cambio de ubicación RMS" u="1"/>
        <s v="Capacitación presencial torre sigma" u="1"/>
        <s v="Compensatorio festivo autorizado" u="1"/>
        <s v="2 horas de ley" u="1"/>
        <s v="Hora de almuerzo más reducción laboral" u="1"/>
        <s v="Reducción laboral más hora de almuerzo " u="1"/>
        <s v="Médico " u="1"/>
        <s v="Reducción laboral más hora de almuerzo" u="1"/>
        <s v="1  hora de reducción " u="1"/>
        <s v="Festival " u="1"/>
        <s v="Reunión torre Sigma " u="1"/>
        <s v="Horas de reduccion laboral " u="1"/>
        <s v="Hora de red" u="1"/>
        <s v="Dos horas capacitación referencias redmi 15 y 15C y una hora de ley " u="1"/>
        <s v="Compensatorio de domingo 17 " u="1"/>
        <s v="Hor" u="1"/>
        <s v="Festivo no laboral " u="1"/>
        <s v="Compensatorio de domingo 3 de agosto " u="1"/>
        <s v="Domingo no laboral" u="1"/>
        <s v="Horas de ley y transportes" u="1"/>
        <s v="Días administrativo " u="1"/>
        <s v="Horas de ley y traslados " u="1"/>
        <s v="Domingo trabajando " u="1"/>
        <s v="Ecografía de tejidos blandos " u="1"/>
        <s v="Programación de terapias físicas " u="1"/>
        <s v="Terapias hidráulicas " u="1"/>
        <s v="Cita medicina laboral" u="1"/>
        <s v="Terapias hidraulicas" u="1"/>
        <s v="Tienda  Cerrada " u="1"/>
        <s v="Tienda cerrada Festivo " u="1"/>
        <s v="Entrenamiento Redmi 15 y 15c" u="1"/>
        <s v="Elaboración de ppt work shop " u="1"/>
        <s v="Capacitación de Redmi 15 5G y Redmi 15C" u="1"/>
        <s v="30minu de reducción de hora de ley " u="1"/>
        <s v="30minu de reducción de ley " u="1"/>
        <s v="Reducción de hora de ley " u="1"/>
        <s v="30min de reducción " u="1"/>
        <s v="1 HR REDUCCIÓN" u="1"/>
        <s v="HR reducción" u="1"/>
        <s v="Desplazamiento _x000a_" u="1"/>
        <s v="Desplazamiento _x000a_Almuerzo" u="1"/>
        <s v="Bodega " u="1"/>
        <s v="Recogida base bodega _x000a_" u="1"/>
        <s v="Almuerzo, desplazamiento, bodega " u="1"/>
        <s v="Desplazamiento_x000a_Almuerzo _x000a_CE medellín los molinos _x000a_Alkomprar los molinos medellín _x000a_Trámites y dirección a el aeropuerto " u="1"/>
        <s v="Desplazamiento, almuerzo, vista a puntos de venta _x000a_Exito fábricato _x000a_Movistar puerta del norte _x000a_Exito san Diego _x000a_Fallabella san Diego_x000a_Alkomprar san Diego " u="1"/>
        <s v="Desplazamiento, almuerzo, alkomprar la central, exito san Antonio " u="1"/>
        <s v="Desplazamiento _x000a_Almuerzo _x000a_Bodega " u="1"/>
        <s v="Hora de almuerzo y desplazamientos " u="1"/>
        <s v="Oficina_x000a_Bodega _x000a_Almuerzo _x000a_Entrega de vacuum Titan " u="1"/>
        <s v="Inducción de producto" u="1"/>
        <s v="Traslado entre puntos  Cali Popayan Popayán Cali" u="1"/>
        <s v="Traslado entre puntos vista Alkosto" u="1"/>
        <s v="Hora reducción petro " u="1"/>
        <s v="Reducción hora petro " u="1"/>
        <s v="Descuento de reducción laboral " u="1"/>
        <s v="Descuento hora de reducción laboral " u="1"/>
        <s v="1hora de ley " u="1"/>
        <s v="Hora de reducción del gobierno" u="1"/>
        <s v="Reducción de hora del gobierno " u="1"/>
        <s v="Laborando en tienda " u="1"/>
        <s v="Ausencia por fractura " u="1"/>
        <s v="Ausencia por fractura, pdte soportes " u="1"/>
        <s v="Permiso por trancón " u="1"/>
        <s v="Formación virtual de 8 a 11_x000a__x000a_1 hora de almuerzo _x000a_2 horas de desplazamiento " u="1"/>
        <s v="Apoyo comercial _x000a_" u="1"/>
        <s v="1 hora de almuerzo _x000a_Administrativo de 1 a 7 " u="1"/>
        <s v="(Compensatorio)" u="1"/>
        <s v="Compensatorio ( Tienda cerrada)" u="1"/>
        <s v="Apertura de tienda domingo " u="1"/>
        <s v="Capacitación en casa" u="1"/>
        <s v="Compensatorio domingo 24" u="1"/>
        <s v="Compensatorio domingo 10" u="1"/>
        <s v="Compensatorio domingo 3 " u="1"/>
        <s v="Compensatorio domingo 3" u="1"/>
        <s v="Ahora del gobierno " u="1"/>
        <s v="Cierre de tienda horario 8Am - 4Pm " u="1"/>
        <s v="Hora de reducción laboral. " u="1"/>
        <s v="Cierre de tienda horario 8Am a 4Pm" u="1"/>
        <s v="Hora de reducción laboral. Horario 12Pm a 7Pm " u="1"/>
        <s v="Cierre de tienda horario 10Am a 5Pm " u="1"/>
        <s v="Compensación del domingo 10 de agosto laborado" u="1"/>
        <s v="Ajuste por apertura de PDV " u="1"/>
        <s v="Ajuste por reducción laboral 1hora " u="1"/>
        <s v="Ajuste por 1 hora de reducción laboral " u="1"/>
        <s v="Salida temprana por reducción laboral " u="1"/>
        <s v="Ajuste por modalidad y fallas en el transporte público " u="1"/>
        <s v="Ajuste por apertura en PDV " u="1"/>
        <s v="Ajuste por movilidad reducida en transporte público " u="1"/>
        <s v="Ajuste por 2 horas .. reunión mensual del distribuidor gedima " u="1"/>
        <s v="Ajuste de 1 hora reducción por reducción laboral " u="1"/>
        <s v="Salida temprano por reducción laboral (1hora)" u="1"/>
        <s v="Entrada 1 hora después por hora de gobierno " u="1"/>
        <s v="Día " u="1"/>
        <s v="Salida temprana por reducción de 1 hora de gobierno " u="1"/>
        <s v="Apertura de almacen  10 am y cierran a las 18 " u="1"/>
        <s v="Hora Petro (hora de ley " u="1"/>
        <s v="Permiso día no remunerado " u="1"/>
        <s v="Permiso ( día no remunerado)" u="1"/>
        <s v="Permiso no remunerado " u="1"/>
        <s v="Día no remunerado " u="1"/>
        <s v="Apertura de tienda 10 am y salida 6 pm domingo laborado " u="1"/>
        <s v="Compensatorio ( descanso )" u="1"/>
        <s v="Domingo laborado apertura tienda " u="1"/>
        <s v="Hora de ley (hora de petro )" u="1"/>
        <s v="Jueves laborado festivo apertura cav norte " u="1"/>
        <s v="Hora de ley (petro )" u="1"/>
        <s v="Día domingo laboradoo apertura de tienda claro " u="1"/>
        <s v="Hora de ley. ( Petro )" u="1"/>
        <s v="Día reducción laboral " u="1"/>
        <s v="Recuccion laboral " u="1"/>
        <s v="Descansa día libre" u="1"/>
        <s v="Compensatorio _x000a__x000a_Evento familiar " u="1"/>
        <s v="Capacitación de Redmi 15 y Redmi 15C" u="1"/>
        <s v="Incapacidad por enfermedad (2 días, desde el 11 hasta el 12 de agosto)" u="1"/>
        <s v="Lunes festivo (no laboro)" u="1"/>
        <s v="Capacitación en cali (incluye desplazamiento)" u="1"/>
        <s v="Dominical (no laboró)" u="1"/>
        <s v="Hora pendiente por pagar" u="1"/>
        <s v="Dominical (no laboró) " u="1"/>
        <s v="Festivo (batalla de boyaca) no laboró " u="1"/>
        <s v="_x000a_1 HORA DE HORARIO EXTENDIDO CE MOVISTAR SOACHA ._x000a_HORARIO EXTENDIDO DE 06:30 PM A 07:30 PM ." u="1"/>
        <s v="Falla de RMS NO INGRESABA A RMS PRESENTABA FALLA AL INGRESAR._x000a_FALLA PRESENTADA DE 09:30 AM A 11:37 AM ._x000a__x000a_1 HORA DE HORARIO EXTENDIDO CE MOVISTAR SOACHA ._x000a_HORARIO EXTENDIDO DE 06:30 PM A 07:30 PM ." u="1"/>
        <s v="Reducción de 2 horas laboral " u="1"/>
        <s v="Vacaciones Anuales 8 al 16 Agosto" u="1"/>
        <s v=" Compensatorio " u="1"/>
        <s v="Solicitud " u="1"/>
        <s v="Horario" u="1"/>
        <s v=" Problemas en la instalación de la APK " u="1"/>
        <s v="Descanso 😴" u="1"/>
        <s v="1 hora de ley + 1 hora de almuerzo (llego almorzado)" u="1"/>
        <s v="Capacitación Redmi 15 5G y Redmi 15C 5G" u="1"/>
        <s v="Presente problemas con la aplicación para tomar la foto de ingreso " u="1"/>
        <s v="Tienda cerrada por reducción de horas laborales" u="1"/>
        <s v="Día festivo, tienda cerrada " u="1"/>
        <s v="Administrativo _x000a_" u="1"/>
        <s v="Administrativo _x000a_Almuerzo _x000a_Desplazamiento " u="1"/>
        <s v="Cita _x000a_Almuerzo _x000a_Desplazamiento " u="1"/>
        <s v="_x000a_Almuerzo _x000a_Desplazamiento " u="1"/>
        <s v="Proyecto o apoyo _x000a_Almuerzo _x000a_Reducción laboral " u="1"/>
        <s v="Proyecto _x000a_Almuerzo _x000a_Reducción laboral " u="1"/>
        <s v="Apoyo falabella alegra_x000a_Almuerzo " u="1"/>
        <s v="Almuerzo _x000a_Proyecto_x000a_Reducción laboral " u="1"/>
        <s v="Apoyo comercial - Proyecto" u="1"/>
        <s v="Legalización viáticos Julio _x000a_Almuerzo _x000a_Desplazamiento " u="1"/>
        <s v="Desplazamiento entre ciudades _x000a_Almuerzo" u="1"/>
        <s v="Entrada a claro " u="1"/>
        <s v="Problema de transporte " u="1"/>
        <s v="Trasporte malo" u="1"/>
        <s v="Hor de ley" u="1"/>
        <s v="Permiso y hora de ley" u="1"/>
        <s v="Entrada claro" u="1"/>
        <s v="Error de marcación " u="1"/>
        <s v="Horas de ley (2) y hora de almuerzo " u="1"/>
        <s v="Hora de reducción hora de ley " u="1"/>
        <s v="2 Horas de reducción, 1hora almuerzo " u="1"/>
        <s v="1H de reducción " u="1"/>
        <s v="Problemas de ingreso " u="1"/>
        <s v="Problema de ingreso" u="1"/>
        <s v="Tienda cierr" u="1"/>
        <s v="Horas de " u="1"/>
        <s v="Reducción laboral y capacitación " u="1"/>
        <s v="Horario de especial de la tienda " u="1"/>
        <s v="Horario especial " u="1"/>
        <s v="Compensatorio de domingo " u="1"/>
        <s v="Se solicita cubrir la tienda de Palmetto plaza y el horario en dicha tienda es de 9:00 a 6:00" u="1"/>
        <s v="Trámite de documentos en migración para mi pareja, solicitud de PPT." u="1"/>
        <s v="Hora de ley para " u="1"/>
        <s v="Red" u="1"/>
        <s v="Capacitación -induccion " u="1"/>
        <s v="La aplicación no tomo el horario adecuado " u="1"/>
        <s v="Reunión Presencial " u="1"/>
        <s v="Reporto compensatorio" u="1"/>
        <s v="Reducciones laboral " u="1"/>
        <s v="Día libre día de descanso " u="1"/>
        <s v="Día, Festivo " u="1"/>
        <s v="Tienda cerrada - día festivo " u="1"/>
        <s v="Dia festivo, tienda cerrada" u="1"/>
        <s v="Día de compensatorio, " u="1"/>
        <s v="Hors gobierno" u="1"/>
        <s v="Informes " u="1"/>
        <s v="Trabajo casa" u="1"/>
        <s v="Administrativo _x000a_Virtual_x000a_Almuerzo " u="1"/>
        <s v="Virtual _x000a_Traslado " u="1"/>
        <s v="Visita Bogotá " u="1"/>
        <s v="Informes _x000a_" u="1"/>
        <s v="Administrativo _x000a_Virtual _x000a_Almuerzo " u="1"/>
        <s v="Virtual _x000a_Traslado _x000a_Almuerzo " u="1"/>
        <s v="Personal" u="1"/>
        <s v="Compensatorio," u="1"/>
        <s v="Reducción laboral hora pendiente lunes festivo ! " u="1"/>
        <s v="Elaboración de PPT Word shop Bogota " u="1"/>
        <s v="Work shop Bogota " u="1"/>
        <s v="Work shop Bogota" u="1"/>
        <s v="Activación Popayán Distribuidor Mayorista " u="1"/>
        <s v="Viaje a la Ciudad de Popayán " u="1"/>
        <s v="Día compensatorio festivo " u="1"/>
        <s v="Ajustes horas del gobierno " u="1"/>
        <s v="Ajustes horas de gobierno " u="1"/>
        <s v="Día festivo compensatorio " u="1"/>
        <s v="Horas de ley del gobierno " u="1"/>
        <s v=" Capacitación " u="1"/>
        <s v="Domingo laboral cierre de tienda " u="1"/>
        <s v="Domingo laboral" u="1"/>
        <s v="Capacitación de producto" u="1"/>
        <s v=" Hora petro" u="1"/>
        <s v="Tienda cerrada. " u="1"/>
        <s v="Día compensatorio Dominical " u="1"/>
        <s v="Día compensatorio (Festivo)" u="1"/>
        <s v="Día compensado Festivo " u="1"/>
        <s v="Compensatorio Dominical." u="1"/>
        <s v="Día festivo no abre tienda " u="1"/>
        <s v="2 horas petro" u="1"/>
        <s v="Día compensatorio entre semana " u="1"/>
        <s v="Hora extra " u="1"/>
        <s v="Visita CAV's Centro Mayor y Soacha Mercurio " u="1"/>
        <s v="Desplazamiento - almuerzo " u="1"/>
        <s v="Petro" u="1"/>
        <s v="Reducción de hora laboral y hora de almuerzo" u="1"/>
        <s v="Reducción 2 horas petro y hora de almuerzo" u="1"/>
        <s v="Reducción 2  petro y hora de almuerzo" u="1"/>
        <s v="Reducción horas laboral y almuerzo" u="1"/>
        <s v="Reducción hora laboral y almuerzo" u="1"/>
        <s v="Día Admi7" u="1"/>
        <s v="Falla aplicación RMS / PDV  inicio no aparece" u="1"/>
        <s v="Urgencia medica" u="1"/>
        <s v="No me deja cerrar la aplicación " u="1"/>
        <s v="Salida temprano por ingreso temprano" u="1"/>
        <s v="Día festivo tiendas cerradas " u="1"/>
        <s v="Ingreso a punto de venta a las 3" u="1"/>
        <s v="Virtuales _x000a_Almuerzo _x000a_Trasladon" u="1"/>
        <s v="1 Hora de ley / almuerzo " u="1"/>
        <s v="Cpmpensatorio" u="1"/>
        <s v="Hora ley/ almuerzo " u="1"/>
        <s v="Hora ley / almuerzo " u="1"/>
        <s v="2 Horas ley / almuerzo " u="1"/>
        <s v="C compensatorio" u="1"/>
        <s v="Conpensando " u="1"/>
        <s v=" Por enfermedad" u="1"/>
        <s v="Retraso por lluvia " u="1"/>
        <s v="Domingo día de relax " u="1"/>
        <s v="Reducción laboral !!" u="1"/>
        <s v="Reducción laboral !! " u="1"/>
        <s v="Reducción laboral!!" u="1"/>
        <s v="Reducción laboral!! " u="1"/>
        <s v="Compensatorio domingo laborado!!" u="1"/>
        <s v="Reducción laboral  !! " u="1"/>
        <s v="Compensatorio domingo laborado!! " u="1"/>
        <s v="Virtual_x000a_Traslado _x000a_Almuerzo " u="1"/>
        <s v="Domingos de descanso " u="1"/>
        <s v="Día de la famili" u="1"/>
        <s v="Tienda cerrada , descanso " u="1"/>
        <s v="Compensatorio, descanso " u="1"/>
        <s v="Tienda cerrada , festivo" u="1"/>
        <s v="Descanso, compensatorio " u="1"/>
        <s v="Descanso,compeñsatorio" u="1"/>
        <s v="Lactancia -reduccion " u="1"/>
        <s v="Lactancia " u="1"/>
        <s v="Lactancia reducción " u="1"/>
        <s v="Problemas de movilidad " u="1"/>
        <s v="Salida de tienda" u="1"/>
        <s v="Problemas para instalar RMS en dispositivo Apple" u="1"/>
        <s v="Reducción laboral.. " u="1"/>
        <s v="Horario cavs 8 a 4 pm festivos y domingos .." u="1"/>
        <s v="Reducción laboral.." u="1"/>
        <s v="Domingo. " u="1"/>
        <s v="Hora laboral legal " u="1"/>
        <s v="Mi RMS tuvo una falla durante el ingreso por lo cual lo informe a Andrés Peñuela " u="1"/>
        <s v="No tenía usuario " u="1"/>
        <s v="Recorte de jornada laboral " u="1"/>
        <s v="Día de descanso por dominical " u="1"/>
        <s v="HORS GOBIERNO " u="1"/>
        <s v="ADMINISTRATIVO _x000a_ALMUERZO _x000a_VIRTUAL " u="1"/>
        <s v="Proyecto o apoyo " u="1"/>
        <s v="Virtuales _x000a_Almuerzo_x000a_Traslado" u="1"/>
        <s v="Virtuales _x000a_Almuerzo_x000a_Traslado " u="1"/>
        <s v="Horas de desplazamientos y hora de almuerzo " u="1"/>
        <s v="Tienda abre" u="1"/>
        <s v="Día de y" u="1"/>
        <s v="Compensatorio 15 años hija " u="1"/>
        <s v="Reducción laboral de 4 hrs." u="1"/>
        <s v="Horario especial de punto de venta " u="1"/>
        <s v="Horario especial por cierre de punto de venta " u="1"/>
        <s v="Olvide el celular corporativo y tuve q esperar q me lo llevarán " u="1"/>
        <s v="Se me quedó el celular corporativo y tuve q esperar q me lo trajeran para loguearme" u="1"/>
        <s v="Entrega celular dotación " u="1"/>
        <s v="Desplazamiento, almuerzo y reducción laboral " u="1"/>
        <s v="Pago de spiff febrero, desplazamiento y almuerzo " u="1"/>
        <s v="Recoger bonos, desplazamiento y almuerzo " u="1"/>
        <s v="Capacitación Bodega Xiaomi " u="1"/>
        <s v="Diaa compensatorio " u="1"/>
        <s v="compensatorio dia" u="1"/>
        <s v="Una hora del gobierno " u="1"/>
        <s v="Excepción laboral por horas del gobierno." u="1"/>
        <s v="Capacitación de producto y habilidades blandas." u="1"/>
        <s v="Entrega de uniformes y capacitación." u="1"/>
        <s v="Calamidad por enfermedad." u="1"/>
        <s v="Hora Reducción laboral." u="1"/>
        <s v="Presente problemas con la aplicación de registro en RMS " u="1"/>
        <s v="Compensatorio por labor 6 de julio " u="1"/>
        <s v="Dedcanso programado" u="1"/>
        <s v="Horas de reduccion reprogramadas" u="1"/>
        <s v="Fia de descanso" u="1"/>
        <s v="Capacitación bodega Xiaomi" u="1"/>
        <s v="Horade gobierno " u="1"/>
        <s v="Compensatorio por el domingo laborado" u="1"/>
        <s v="Hora de ley asignada " u="1"/>
        <s v="Reunión del mes " u="1"/>
        <s v="Permiso de incapacidad, control prenatal " u="1"/>
        <s v="Tienda cerrada, dominical " u="1"/>
        <s v="Cambio de tienda" u="1"/>
        <s v="Finalizado evento fuerzas militares en Villa María Caldas" u="1"/>
        <s v="Eps" u="1"/>
        <s v="Menos una hora del gobierno descuento" u="1"/>
        <s v="Entrada 10 am menos las horas reducidas del gobierno " u="1"/>
        <s v="Hora descontada por el gobierno entrada 10 am " u="1"/>
        <s v="Incapacidad por cirugía " u="1"/>
        <s v="Domingo de descanso compensatorio " u="1"/>
        <s v="Novedad con RMS para abrir aplicación pero se estaba en tienda desde las 8:52 am " u="1"/>
        <s v="Entrada a las 10 menos 1 hora recortada del gobierno" u="1"/>
        <s v="Entrada a las 10 menos 1 hora reducida de labor" u="1"/>
        <s v="Día compensatorio no laboral , descanso " u="1"/>
        <s v="Me avisaron ingresar a una tienda diferente a la que ya estába programada para otra y por eso la entrada a las 10 am en el desplazamiento " u="1"/>
        <s v="Día no laboral de descanso compensatorio " u="1"/>
        <s v="Día compensatorio de descanso " u="1"/>
        <s v=" novedades para realizar ingreso en RMS" u="1"/>
        <s v="Día compensatorio domingo 29" u="1"/>
        <s v="2 horas petro más hora de almuerzo" u="1"/>
        <s v="2 horas petro más la hora de almuerzo" u="1"/>
        <s v="Día compensatorio de la semana" u="1"/>
        <s v="Reducción hora petro" u="1"/>
        <s v="1 hora de almuerzo, 1 hora de desplazamiento, 7 horas de proyecto comparativos." u="1"/>
        <s v="Proyecto comparativos" u="1"/>
        <s v="1 hora de almuerzo, 2 horas desplazamiento " u="1"/>
        <s v="2 horas de reducción laboral, apoyo comercial Exito Country " u="1"/>
        <s v="1 hora de almuerzo, 1 hora y 30 minutos de desplazamiento " u="1"/>
        <s v="Apoyo comercial, 2 horas de reducción laboral " u="1"/>
        <s v="Inducción corporativa " u="1"/>
        <s v="Entrega de Merchán " u="1"/>
        <s v="Desmontar muebles " u="1"/>
        <s v="Hora del gobierno y desmontar el wall " u="1"/>
        <s v="Reducción -lactancia " u="1"/>
        <s v="Reducción -lactancia" u="1"/>
        <s v="Reducción- lactancia " u="1"/>
        <s v="Lactancia -reduccion laboral" u="1"/>
        <s v="Lactancia- reducción laboral " u="1"/>
        <s v="Capacitación, evaluación " u="1"/>
        <s v="Reunión Carlos nuestro Bogotá " u="1"/>
        <s v="Adm" u="1"/>
        <s v="Administrativo competencia " u="1"/>
        <s v="Descuento de ley " u="1"/>
        <s v="Evento conexiones " u="1"/>
        <s v="Reunión zona centro " u="1"/>
        <s v="Evento Conexiones claro " u="1"/>
        <s v="Día descansando " u="1"/>
        <s v="Trabajando en casa " u="1"/>
        <s v="Reunión Bogotá " u="1"/>
        <s v="Hora reducción." u="1"/>
        <s v="admi" u="1"/>
        <s v="Capacitación Refurbi " u="1"/>
        <s v="Capacitación y traslados " u="1"/>
        <s v="Exámenes anuales y traslados " u="1"/>
        <s v="Capacitación pad 2" u="1"/>
        <s v="Cita médica Cali " u="1"/>
        <s v="Extención de horario " u="1"/>
        <s v="Capacitación credy Smart " u="1"/>
        <s v="Día compensatorio acumulado " u="1"/>
        <s v="Montaje Vive Claro_x000a_" u="1"/>
        <s v="Cita Prioritaria en la EPS , revisión de exámenes " u="1"/>
        <s v="Capacitación pay joy " u="1"/>
        <s v="Capacitación presencial crr 47 # 136 - 36" u="1"/>
        <s v="Horas reducción del gobierno " u="1"/>
        <s v="Horas reducción del gobierno y hora de almuerzo " u="1"/>
        <s v="El día de hoy creación RMS " u="1"/>
        <s v="CAPACITACIÓN- RUTA-ALMUERZO-DESPLAZAMIENTO " u="1"/>
        <s v="ALMUERZO - DESPLAZAMIENTO " u="1"/>
        <s v="CNC - CAPACITACIÓN PAD 2 - ALMUERZO - DESPLAZAMIENTO - RUTA" u="1"/>
        <s v="APOYO CLARO B2B" u="1"/>
        <s v="Descanzo " u="1"/>
        <s v="Capacitación presencial REDMI PAD 2 SERIES" u="1"/>
        <s v="Capacitación REDMI PAD 2" u="1"/>
        <s v="Error en marcación de rms" u="1"/>
        <s v="Capacitación note 14 tecphone virtual " u="1"/>
        <s v="Horq de reducción " u="1"/>
        <s v="Reunión city" u="1"/>
        <s v="Capacitación 14T pro" u="1"/>
        <s v="Medico" u="1"/>
        <s v="Consulta medica" u="1"/>
        <s v="Horas administrativa, supervisadas por sister mánager " u="1"/>
        <s v="Tienda cerrada cav centro B/quilla _x000a_" u="1"/>
        <s v="-" u="1"/>
        <s v="Dejo solicitud de entrada por reducción laboral " u="1"/>
        <s v="Dejo solicitud de entrada por hora de reducción laboral " u="1"/>
        <s v="Dejo solicitud de cierre de rms por hora de reducción laboral " u="1"/>
        <s v="Dejo solicitud de entrada de rms a las 10:01 ya que no me dejaba ingresar por temas de cuanta " u="1"/>
        <s v="Dejo solicitud de día libre  ya que el punto lo cerraron " u="1"/>
        <s v="Compensatorios " u="1"/>
        <s v="Traslado ida y vuelta cuidad da Palmira" u="1"/>
        <s v="Traslado Cali a Palmira, Palmira a Cali" u="1"/>
        <s v="Administrativo dofa" u="1"/>
        <s v="Bogota " u="1"/>
        <s v="Bogota" u="1"/>
        <m u="1"/>
        <s v="Jornada laboral" u="1"/>
        <s v="Solicitud por calamidad" u="1"/>
        <s v="Ingreso falabella " u="1"/>
        <s v="Solicitud HE" u="1"/>
        <s v="Solicitud de incapacidad " u="1"/>
        <s v="Solicitud de descanso" u="1"/>
        <s v="Reducción de jornada laboral" u="1"/>
        <s v="Solicitud día compensatorio " u="1"/>
        <s v="Solicitud día de descanso" u="1"/>
        <s v="Horas extras" u="1"/>
        <s v="Induccion pad 2" u="1"/>
        <s v="Capacitación de pad 2 presencial " u="1"/>
        <s v="Hora de reducción de ley " u="1"/>
        <s v="Hora reducción por ley " u="1"/>
        <s v="Dos hora de reducción por ley" u="1"/>
        <s v="Día compe" u="1"/>
        <s v="Recorte de horas de reducción por ley " u="1"/>
        <s v="DESPLAZAMIENTOS _x000a_ALMUERZO_x000a_TRAINING 3" u="1"/>
        <s v="DESPLAZAMIENTOS _x000a_ALMUERZO_x000a_ASISTENCIA QUALA" u="1"/>
        <s v="INDUCCION PRESENCIAL " u="1"/>
        <s v="EVALUACION REGIONAL_x000a_DESPLAZAMIENTOS _x000a_ALMUERZO " u="1"/>
        <s v="CREACIÓN COMPARATIVOS_x000a_TRAINING REPORT_x000a_DESPLAZAMIENTOS _x000a_ALMUERZO" u="1"/>
        <s v="VIRTUAL EXITO FUSA_x000a_DESPLAZAMIENTOS _x000a_ALMUERZO " u="1"/>
        <s v="TRAINING REPORT_x000a_DESPLAZAMIENTOS _x000a_ALMUERZO " u="1"/>
        <s v="PRESENCIAL MAGISTRAL OM CARRIERS REDMI PAD 2 INFORMES " u="1"/>
        <s v="SESION PRESENCIAL REDMI PAD 2" u="1"/>
        <s v="Cierro en la tienda centro plaza" u="1"/>
        <s v="Permiso grado hijas " u="1"/>
        <s v="Día de eescan" u="1"/>
        <s v="Día de descans" u="1"/>
        <s v="Cierre de la tienda" u="1"/>
        <s v="No se labora " u="1"/>
        <s v="Reunión escolar " u="1"/>
        <s v="Socialización de la Evaluación " u="1"/>
        <s v="Incapacidad por molestia abdominal " u="1"/>
        <s v="CONVERSACIÓN DE LÍDERES " u="1"/>
        <s v="CONVENCIÓN DE LÍDERES " u="1"/>
        <s v="CONVENCÍON DE LIDERES " u="1"/>
        <s v="CAPACITACIÓN PRESENCIAL/ NOMINA " u="1"/>
        <s v="COMPENSTARIO POR DOMINICAL LABORADO " u="1"/>
        <s v="VACACIONES 6 DIAS HABILES" u="1"/>
        <s v="TIEMPO DE REDUCCIÓN 2H" u="1"/>
        <s v="BODEGA/ APOYO ZONA POR VACACIONES " u="1"/>
        <s v="VISITAS ZONA - APOYO VACACIONES " u="1"/>
        <s v="Horde reducción " u="1"/>
        <s v="Capacitación credismart " u="1"/>
        <s v="Capacitación Reunión " u="1"/>
        <s v="Capacitación en casa , para ingreso por primera vez al PDV" u="1"/>
        <s v="Capacitación Pay joy" u="1"/>
        <s v="Evaluación de promotores" u="1"/>
        <s v="Cita médica odontologíca" u="1"/>
        <s v="Cita médica odontología revisión de tratamiento " u="1"/>
        <s v="Permiso cita médica " u="1"/>
        <s v="CAPACITACIÓN PRESENCIAL PAD 2 SERIES" u="1"/>
        <s v="Capacitación xiomi bodega" u="1"/>
        <s v="Hora por ley" u="1"/>
        <s v="Por estado de Salud " u="1"/>
        <s v="Permiso por cierre de vía " u="1"/>
        <s v="Tienda habré tarde por domingo " u="1"/>
        <s v="Tienda habré tarde Domingo  12 pm " u="1"/>
        <s v="Compensación horas de ley" u="1"/>
        <s v="Hora pendiente viaje periferia " u="1"/>
        <s v="Fallas en rms" u="1"/>
        <s v="Exámenes periodicos" u="1"/>
        <s v="Se toman las 3 horas de ley" u="1"/>
        <s v="C9mpensado" u="1"/>
        <s v="Recompensado " u="1"/>
        <s v="Se tom" u="1"/>
        <s v="-INDUCCIÓN RMS " u="1"/>
        <s v="Hora del ley " u="1"/>
        <s v="Ley " u="1"/>
        <s v="_HORA DE DEVOLUCIÓN " u="1"/>
        <s v="_COMPENSATORIO" u="1"/>
        <s v="-DIA DE DESCANSO " u="1"/>
        <s v="_HORAS REDUCCION LABORAL " u="1"/>
        <s v="Hora de compensación " u="1"/>
        <s v="Hora compensación laboral " u="1"/>
        <s v="Capacitación presencial pad 2" u="1"/>
        <s v="Capacitación de payjoy" u="1"/>
        <s v="Reducción  de horas " u="1"/>
        <s v="Descanso. " u="1"/>
        <s v="Reunión con el equipo IR." u="1"/>
        <s v="Hora por la reforma laboral " u="1"/>
        <s v="Hora por Reforma laboral " u="1"/>
        <s v="Cambio de jerarquía " u="1"/>
        <s v="Día libre // día compensatorio " u="1"/>
        <s v="Cita médica maternidad " u="1"/>
        <s v="exámenes ocupacionales " u="1"/>
        <s v="Tienda cerrada compensatorio " u="1"/>
        <s v="Callcenter cumplió con meta y se finalizo operación, por ende los asesores salieron del turno " u="1"/>
        <s v="Reunión inicio de mes " u="1"/>
        <s v="Entrada 11:00 am _x000a_Salida 6:00 pm_x000a_Reducción laboral 2 horas " u="1"/>
        <s v="Reducción laboral _x000a_Entrada 11:00_x000a_Salida 6:00 _x000a_Dos horas." u="1"/>
        <s v="Traslado Buesaco/pasto" u="1"/>
        <s v="Traslado  Pasto/Buesaco" u="1"/>
        <s v="Traslado Samaniego/Pasto " u="1"/>
        <s v="Traslado de PASTO / Samaniego " u="1"/>
        <s v="Hora de y" u="1"/>
        <s v="Llegada tarde " u="1"/>
        <s v="Instalación rms" u="1"/>
        <s v="Compensatorio pendiente" u="1"/>
        <s v="Reducción laboral salida _x000a_Entrada 12 reducción de 11 a 12" u="1"/>
        <s v="Reducción laboral_x000a_Salida 7pm reducción laboral de 7 a 8pm " u="1"/>
        <s v="Hora de reducción salida 6 de la tarde " u="1"/>
        <s v="Desplazamiento a la población de San gil y socorro" u="1"/>
        <s v="Capacitación presencial Xiaomi " u="1"/>
        <s v="Falla de aplicación" u="1"/>
        <s v="Formación bodega Alcalá " u="1"/>
        <s v="Evento Alpina " u="1"/>
        <s v="Evento Alpina" u="1"/>
        <s v="DIA COMPEN" u="1"/>
        <s v="Cierre de tienda por día dominical " u="1"/>
        <s v="Cierre de tienda día dominical " u="1"/>
        <s v="Problemas con el teléfono " u="1"/>
        <s v="Horas compensadas " u="1"/>
        <s v="Tienda cerrad" u="1"/>
        <s v="Apertura de tienda domingo laborado " u="1"/>
        <s v="Apertura del cav " u="1"/>
        <s v="Reducción de la hora de gobierno._x000a_" u="1"/>
        <s v="Compensatorio semanal." u="1"/>
        <s v="Reducción de la hora de gobierno y retrasos de transporte " u="1"/>
        <s v="Reducción de la hora del gobierno colombiano." u="1"/>
        <s v="Exámenes médicos de control por people and trade desde las 8am " u="1"/>
        <s v="Ruta comercial " u="1"/>
        <s v="Traslados, almuerzo " u="1"/>
        <s v="Dos horas de traslado y 1 hora de almuerzo " u="1"/>
        <s v="Comparativos, trayectos a Palmira y almuerzo " u="1"/>
        <s v="Comparativo" u="1"/>
        <s v="Comparativos " u="1"/>
        <s v="2 horas de traslados y 1 hora de almuerzo" u="1"/>
        <s v="Desplazamiento y tiempo de almuerzo " u="1"/>
        <s v="Calinegocios, Cav gran comercio, wom centro, ce centro, 1 hora de almuerzo y 1 hora de traslado" u="1"/>
        <s v="RMS, foco, planer, almuerzo " u="1"/>
        <s v="2 horas de traslado y 1 hora de almuerzo " u="1"/>
        <s v="Lanzamiento Pad, Cav Cali norte, Alkomprar Único, Cellplus Unico, 1 hora de almuerzo y 1 hora 30 de traslado " u="1"/>
        <s v="Planer, RMS, Correo foco, 1 hora de almuerzo y una hora de traslado " u="1"/>
        <s v="1 hora de almuerzo y traslados" u="1"/>
        <s v="Almuerzo, traslados " u="1"/>
        <s v="1 hora de almuerzo y  traslados" u="1"/>
        <s v="Proyecto Redmi Pad 2, RMS, foco, planer " u="1"/>
        <s v="Entrega De RMS " u="1"/>
        <s v="Reducción labora" u="1"/>
        <s v="Día compensatorio asignado " u="1"/>
        <s v="Capacitación en cali sobre pad 2 _x000a_Gracias " u="1"/>
        <s v="ME ENCONTRABA REALIZANDOME LOS EXÁMENES PERIODICOS DE LA EMPRESA PROGRAMADOS PARA HOY  GRACIAS " u="1"/>
        <s v="HORA de ley asignada #2" u="1"/>
        <s v="HORA de ley asignada #1" u="1"/>
        <s v="Capacitación de pay joy " u="1"/>
        <s v="Capacitación combarranquilla country" u="1"/>
        <s v="Día Compensatorio o descanso por dominical (festivo)" u="1"/>
        <s v="Apoyo logístico en el montaje del concierto de Claro en Medellín: Jessi Uribe y Paola Jara " u="1"/>
        <s v="Día Compensatorio por Dominical " u="1"/>
        <s v="Comptns" u="1"/>
        <s v="Procedimiento quirúrgico de mamá, acompañamiento" u="1"/>
        <s v="Dos horas de reducción laborar " u="1"/>
        <s v="Solicitud de descansi" u="1"/>
        <s v="Horas de y" u="1"/>
        <s v="Renovación de cédula de extranjeria " u="1"/>
        <s v="Reducción laboral_x000a_Tengo cita médica_x000a_Y me demoro 2 horas en dirigirme hasta el punto de la cita. " u="1"/>
        <s v="Actualización de aplicación._x000a_Al celular coorporativo " u="1"/>
        <s v="1 Hora del gobierno " u="1"/>
        <s v="Instalación de rms" u="1"/>
        <s v="Permiso de supervisora " u="1"/>
        <s v="Permiso hora de ley " u="1"/>
        <s v="Ra de ley" u="1"/>
        <s v="Hora de ley petro" u="1"/>
        <s v="Hora acomulada de ley" u="1"/>
        <s v="Hora de ley petro " u="1"/>
        <s v="1 hora de Ley. " u="1"/>
        <s v="1 hora de Ley." u="1"/>
        <s v="1 Hora de ley Reducción " u="1"/>
        <s v="1 Hora de Reducción Ley " u="1"/>
        <s v="1 Hora de Reducción Ley" u="1"/>
        <s v="Horas de Ley. " u="1"/>
        <s v="Dominical Rest. " u="1"/>
        <s v="Capacitación credismart" u="1"/>
        <s v="Capacitación presencial Redmi pad 2 " u="1"/>
        <s v="Salida " u="1"/>
        <s v="Permiso por cita médica " u="1"/>
        <s v="Hora reducción laboral por ley " u="1"/>
        <s v="Hora de reducción laboral ley" u="1"/>
        <s v="Hora reducción laboral por ley" u="1"/>
        <s v="Salida de PDV Por Cierre de PDV Temprano" u="1"/>
        <s v="Horas de ley (2 horas)" u="1"/>
        <s v="Capacitación presencial tema redmi pad 2 " u="1"/>
        <s v="Ajuste hora de gobierno " u="1"/>
        <s v="CAMBIO DE TIENDA " u="1"/>
        <s v="Empalme nuevo cargo " u="1"/>
        <s v="Inconvenientes con el Celular corporativo" u="1"/>
        <s v="1 HORA ALMUERZO _x000a_1 HORA INFORME SENIOR _x000a_1 HORA CARGUE DE PDVS_x000a_2 HORAS SESION OM_x000a_1 HORA SESION CLARO _x000a_2 HORAS DESPLAZAMIENTOS " u="1"/>
        <s v="1 HORA ALMUERZO _x000a_3 HORAS DESPLAZAMIENTOS " u="1"/>
        <s v="1 HORA ALMUERZO _x000a_3 HORAS DESPLAZAMIENTOS _x000a_1 HORA SESION REGION" u="1"/>
        <s v="2 HORAS SESIOKES VIRTUALES _x000a_1 HORA ALMUERZO _x000a_3 HORAS DESPLAZAMIENTOS " u="1"/>
        <s v="3 HORAS DESPLAZAMIENTOS_x000a_1 HORA ALMUERZO" u="1"/>
        <s v="2 HORAS DESPLAZAMIENTOS _x000a_1 HORA ALMUERZO _x000a_4 HORAS PROYECTO " u="1"/>
        <s v="2.5 HORAS DESPLAZAMIENTOS _x000a_1 HORA ALMUERZO _x000a_3 HORAS REUNIÓN MIKE _x000a_1 HORA PRUEBA" u="1"/>
        <s v="3 HORAS DESPLAZAMIENTOS _x000a_1 HORA ALMUERZO " u="1"/>
        <s v="2 Horas DESPLAZAMIENTOS _x000a_1 HORA ALMUERZO_x000a_3 HORAS REUNIÓN _x000a_3 HORAS ADMINISTRATIVO " u="1"/>
        <s v="7 HORAS SESIÓN CELLPLUS _x000a_1 HORA ALMUERZO " u="1"/>
        <s v="3 HORAS DESPLAZAMIENTOS _x000a_1 HORA ALMUERZO _x000a_1 HORA REUNIÓN TRAINING _x000a_1 HORA LEGALIZACIÓN " u="1"/>
        <s v="4 HORAS CAPACITACIÓN _x000a_1 HORA ALMUERZO _x000a_2.5 HORAS DESPLAZAMIENTOS " u="1"/>
        <s v="3 HORAS REUNIÒN TRAINING _x000a_1 HORA SOCIALIZACION CNC _x000a_1 HORA ALMUERZO _x000a_4 HORAS ADMINISTRATIVO_x000a_" u="1"/>
        <s v="30 MINUTOS SESIÓN CANCELADA _x000a_3 HORAS DESPLAZAMIENTOS_x000a_1 HORA ALMUERZO " u="1"/>
        <s v="5 HORAS DESPLAZAMIENTOS INTERMUNICIPALES _x000a_1 HORA ALMUERZO " u="1"/>
        <s v="RUTA O PROYECTO _x000a_2 HORAS DE LEY " u="1"/>
        <s v="2 HORAS DESPLAZAMIENTOS _x000a_1 HORA ALMUERZO _x000a_4 HORAS ADMINISTRATIVO " u="1"/>
        <s v="Horario cav Palmetto 10:00 a 18:00 " u="1"/>
        <s v="Horario cav Palmetto 10:00 a 18:00" u="1"/>
        <s v="Horario cav Palmetto " u="1"/>
        <s v="Hora pendiente" u="1"/>
        <s v="Redución laborql" u="1"/>
        <s v="Problemas para abrir rms" u="1"/>
        <s v="REUNIÓN DE MARCA PAD 2" u="1"/>
        <s v="Licencia calamidad familiar " u="1"/>
        <s v="Compensatorio para " u="1"/>
        <s v="Horas de gobierno y hora de almuerzo " u="1"/>
        <s v="Compensarorio" u="1"/>
        <s v="Compens" u="1"/>
        <s v="Capacitación laboral" u="1"/>
        <s v="Capacitación PAD SE 2" u="1"/>
        <s v="Reducción Laboral 2h" u="1"/>
        <s v="Reducción 2h" u="1"/>
        <s v="Refuerzo " u="1"/>
        <s v="Inducción/ capacitación " u="1"/>
        <s v="Jefe que pena no me registre en ingreso en la aplicación " u="1"/>
        <s v="Tienda cierra temprano " u="1"/>
        <s v="Reunión con los jefes " u="1"/>
        <s v="Hora del gobierno pendiente " u="1"/>
        <s v="Permiso por malestar desde hace tres dias. No había asistido xq necesito un permiso el sa" u="1"/>
        <s v="Call Center cerrado por aplicativos " u="1"/>
        <s v="Trabajo en casa  " u="1"/>
        <s v="Compensatorio por labor domingo 6 de julio " u="1"/>
        <s v="Tiempo en premium " u="1"/>
        <s v="Horas de el gobierno " u="1"/>
        <s v="Hora d ley" u="1"/>
        <s v="Reunión fuerza comercial " u="1"/>
        <s v="Hora" u="1"/>
        <s v="Venta premium " u="1"/>
        <s v="Gestión gigantografía " u="1"/>
        <s v="Horas de ajuste ordenadas por el gobierno " u="1"/>
        <s v="Formación " u="1"/>
        <s v="Desplazamiento a punto de venta " u="1"/>
        <s v="Tienda cerrada hora gobierno reducción de horas laborales " u="1"/>
        <s v="Reunión presencial" u="1"/>
        <s v="Horas Gobierno" u="1"/>
        <s v="Horas reducidas" u="1"/>
        <s v="Compensar" u="1"/>
        <s v="Reunión mensual Target " u="1"/>
        <s v="Día de vacaciones " u="1"/>
        <s v="Montaje evento claro" u="1"/>
        <s v="Administrativo - TTT" u="1"/>
        <s v="Distribución Destacadores Pad 7 - Pad 7 Pro - Redmi PAD 2." u="1"/>
        <s v="Distribución Merchandising Mega prima Éxito." u="1"/>
        <s v="Día de descanso por laborar 27 de julio del 2025" u="1"/>
        <s v="Día laborado en CLEARPHONE horario de tienda 11 am a 8:00pm" u="1"/>
        <s v="Salida temprano eventos de claro " u="1"/>
        <s v="Enfermedad asistencia eps " u="1"/>
        <s v="Desplazamiento vía congestionada " u="1"/>
        <s v="Desplazamiento de pueblo " u="1"/>
        <s v="Tienda cerrada_x000a__x000a_Compensatorio " u="1"/>
        <s v="Tienda cerrada  " u="1"/>
        <s v="Permiso para sacar la cédula" u="1"/>
        <s v="Capacitación presencial 2 horas extras " u="1"/>
        <s v="Incapacidad 29 y 30 de Julio " u="1"/>
        <s v="Reducción laboral, evaluación regional costa, traffic report TEAM leader, City manager, supervisores nacional" u="1"/>
        <s v="Traslado a pdv" u="1"/>
        <s v="Reducción laboral_x000a_Link de competencias dealers, Cavs_x000a_Link de ventas diarias" u="1"/>
        <s v="Reunión con City y Fuerza de Ventas " u="1"/>
        <s v="Reunión, traslado y almuerzo " u="1"/>
        <s v="Ajuste horario gobierno " u="1"/>
        <s v="CE MOVISTAR PIEDRA PINTADA IBAGUÉ DE NO TIENE APERTURA DIA DOMINGO " u="1"/>
        <s v="Horas de reducción laboral _x000a_" u="1"/>
        <s v="Modificación de horario, horario de cierre de 10 am a 7 pm " u="1"/>
        <s v="Cambio de hora, ingreso desde las 10am hasta las 7pm " u="1"/>
        <s v="Modificación de horario laboral " u="1"/>
        <s v="Cambio de horario, de 11am a 8pm " u="1"/>
        <s v="Cambio de horario, de 11 am a 7pm _x000a_Horario de cierre " u="1"/>
        <s v="Cambio de horario, de 11am a 7pm, horario de cierre " u="1"/>
        <s v="Hora menos de gobierno " u="1"/>
        <s v="Hora menos del gobierno " u="1"/>
        <s v="Día compensatorio tienda no abre " u="1"/>
        <s v="Día compensatorio, tienda no abre " u="1"/>
        <s v="Domingo descansado,Tienda no abre " u="1"/>
        <s v="Reunión con jefes " u="1"/>
        <s v="Problemas de transporte público " u="1"/>
        <s v="Examen medico" u="1"/>
        <s v="Se me había olvidado el corporativo " u="1"/>
        <s v="Día de descanso, compensatorio " u="1"/>
        <s v="1 hora de reducción laboral" u="1"/>
        <s v="Razón horas de ley" u="1"/>
        <s v="Domingo  no laboral " u="1"/>
        <s v="Horas de ley  salgo más tempranito de mi horario laboral " u="1"/>
        <s v="Día no laboral domingo descanso " u="1"/>
        <s v="Incapacidad 17/07/2025- 22/07/2025" u="1"/>
        <s v="Dos horas petro" u="1"/>
        <s v="La tienda cierra el punto " u="1"/>
        <s v="DIA ADMINISTRATIVO" u="1"/>
        <s v="Convension" u="1"/>
        <s v="Horario del cierre de la tienda, se labora hasta las 17:00" u="1"/>
        <s v="Cierre del punto de venta " u="1"/>
        <s v="Reduccin" u="1"/>
        <s v="reducción 2 horas " u="1"/>
        <s v="reducción de 2 horas" u="1"/>
        <s v="reducción de 1 hora " u="1"/>
        <s v="reducción de una hora laboral " u="1"/>
        <s v="reducción de 2 horas " u="1"/>
        <s v="reducción de una hora " u="1"/>
        <s v="fallecimiento " u="1"/>
        <s v="2 horas Petro (1) de almuerzo " u="1"/>
        <s v="2 horas perro (1) hora almuerzo" u="1"/>
        <s v="Proyecto _x000a_Reducción Laboral _x000a_" u="1"/>
        <s v="Proyecto _x000a_Reducción Laboral " u="1"/>
        <s v="Virtuales _x000a_Administrativo _x000a_Reunión Entrenamiento " u="1"/>
        <s v="Desplazamiento evento _x000a_Almuerzo " u="1"/>
        <s v="Apoyo comercial _x000a_Reducción Laboral " u="1"/>
        <s v="Reunión Entrenamiento _x000a_Administrativo " u="1"/>
        <s v="Virtuales _x000a_Desplazamiento _x000a_Almuerzo " u="1"/>
        <s v="Virtual _x000a_Desplazamiento _x000a_Almuerzo " u="1"/>
        <s v="Virtuales_x000a_Desplazamiento _x000a_Almuerzo " u="1"/>
        <s v="Administrativo _x000a_Legalización de viáticos _x000a_Informe de viajes_x000a_" u="1"/>
        <s v="Capacitación de Xiaomi desde las 7 am y horas de reducción " u="1"/>
        <s v="Administrativo _x000a_Entrevista de selección de personal éxito Rionegro " u="1"/>
        <s v="Calamidad personal " u="1"/>
        <s v="H. Gobierno " u="1"/>
        <s v="Cierre de Call por reducción laboral " u="1"/>
        <s v="Día libre _x000a_" u="1"/>
        <s v="Por cumplimento de cuota interna del Call cierre" u="1"/>
        <s v="Cierre del Call por pago de horas extra _x000a_" u="1"/>
        <s v="Permiso personal por salud " u="1"/>
        <s v="Traslado Pereira-cartago-pereira, almuerzo " u="1"/>
        <s v="Reunió  Bogota" u="1"/>
        <s v="Reducción de horas de gobierno " u="1"/>
        <s v="Reducción de horas laborales de 11Am a 12 pm - 19:00 pm a 20:00 pm" u="1"/>
        <s v="Cambio de hora de reducción laboral del jueves a hoy(martes 01 de julio)" u="1"/>
        <s v="Incapacidad médica por 2 días " u="1"/>
        <s v="Administrativo _x000a_Desplazamiento _x000a_Almuerzo " u="1"/>
        <s v="Desplazamiento _x000a_Almuerzo _x000a_Shopping de precios " u="1"/>
        <s v="Apoyo feria Movistar_x000a_Reducción laboral" u="1"/>
        <s v="Apoyo Feria Movistar Mercurio_x000a_Almuerzo" u="1"/>
        <s v="Elaboración taller _x000a_Desplazamiento bodega _x000a_Almuerzo" u="1"/>
        <s v="Permiso laboral _x000a_Shopping de precios" u="1"/>
        <s v="Administrativo - Proyecto Comparativos" u="1"/>
        <s v="Desplazamiento _x000a_Almuerzo _x000a_Reunión Training" u="1"/>
        <s v="Taller sesión claro_x000a_Almuerzo " u="1"/>
        <s v="Sesión IR (CNC - Capacitación Pad 2 - Taller)_x000a_Desplazamiento _x000a_Almuerzo " u="1"/>
        <s v="Proyecto Taller Claro_x000a_Desplazamiento_x000a_Almuerzo" u="1"/>
        <s v="Ruta distribuidores claro _x000a_Desplazamiento _x000a_Almuerzo " u="1"/>
        <s v="Ruta distribuidores claro _x000a_Desplazamiento _x000a_Almuerzo" u="1"/>
        <s v="Shopping de precios _x000a_Desplazamiento _x000a_Almuerzo " u="1"/>
        <s v="Proyecto _x000a_Administrativo " u="1"/>
        <s v="Montaje claro" u="1"/>
        <s v="Alkosto Venecia " u="1"/>
        <s v="Congreso " u="1"/>
        <s v="Cierre de vias" u="1"/>
        <s v="Solicitud día compensatorio de descanso " u="1"/>
        <s v="Capacitación addi" u="1"/>
        <s v="Capacitación Credi smart " u="1"/>
        <s v="Reunión  colegio Hijo " u="1"/>
        <s v="Hora d eley" u="1"/>
        <s v="Día administrativo y reduccion laboral " u="1"/>
        <s v="Capacitación de plan retoma falabella " u="1"/>
        <s v="Capacitación presencial de pad 2" u="1"/>
        <s v="Trabajo administrativo y exámenes anuales " u="1"/>
        <s v="Alistamiento y verificación de planimetría con el personal de visual, el día de mañana se hará el density de alkostos floridablanca " u="1"/>
        <s v="Trabajo en Call Center" u="1"/>
        <s v="Dos horas de Gobierno" u="1"/>
        <s v="Día pendiente para descansar." u="1"/>
        <s v="Reunión_x000a_" u="1"/>
        <s v="Reducción de horas laborales" u="1"/>
        <s v="2 horas laborales" u="1"/>
        <s v="Descanso programado " u="1"/>
        <s v="Conpensatorio " u="1"/>
        <s v="Adelanto compensatorio " u="1"/>
        <s v="Servicios de urgencia " u="1"/>
        <s v="Novedad logeo de RMS" u="1"/>
        <s v="Hora de ley_x000a_" u="1"/>
        <s v="Exámenes médicos periódicos" u="1"/>
        <s v="Aplicación en fallas alkosto Venecia " u="1"/>
        <s v="Torre sigma " u="1"/>
        <s v="Novedad en aplicación " u="1"/>
        <s v="Capacitación bodega spring " u="1"/>
        <s v="Exámen anuales" u="1"/>
        <s v="Compensatorio de la semana pasada " u="1"/>
        <s v="Acompañamiento a promotora por defunción de nieto" u="1"/>
        <s v="C hy ompensatorio" u="1"/>
        <s v="Horario extendido feria ce soacha " u="1"/>
        <s v="Capacitación y hora legal " u="1"/>
        <s v="_x000a_Compensantorio " u="1"/>
        <s v="Compensantorio dom " u="1"/>
        <s v="Estar fuera de servicio" u="1"/>
        <s v="Hora reducción jornada laboral." u="1"/>
        <s v="Hora de reducción jornada laboral." u="1"/>
        <s v="Segunda hora de reducción jornada laboral." u="1"/>
        <s v="Compensatorio por dominical trabajado." u="1"/>
        <s v="2 horas de ajuste de tiempo jornada laboral y 1 hora de almuerzo." u="1"/>
        <s v="Descanso domingo." u="1"/>
        <s v="Horas reducción jornada laboral y hora de almuerzo, no se tomaron el día jueves, se tomarán día viernes." u="1"/>
        <s v="Solicitud 2 horas de reducción jornada laboral y hora de almuerzo." u="1"/>
        <s v="1 hora de almuerzo _x000a_" u="1"/>
        <s v="1 hora almuerzo _x000a_1 hora traslados " u="1"/>
        <s v="Horas de ley _x000a_Hora de almuerzo " u="1"/>
        <s v="1 hora de almuerzo _x000a_1 hora traslados de punto a punto " u="1"/>
        <s v="1 hora de almuerzo _x000a_1 hora de traslados de punto " u="1"/>
        <s v="2 horas de ley _x000a_1 almuerzo _x000a_1 envío de malla " u="1"/>
        <s v="Domingo compensado " u="1"/>
        <s v="2 horas de ley _x000a_1 administrativo malla de horario _x000a_1 almuerzo." u="1"/>
        <s v="2 horas de ley y hora de almuerzo " u="1"/>
        <s v="Capacitación  presencial de pad 2" u="1"/>
        <s v="Reducción labo5" u="1"/>
        <s v="DESPLAZAMIENTOS _x000a_ALMUERZO _x000a_ENTREVISTA SUPERVISOR CALI" u="1"/>
        <s v="DESPLAZAMIENTOS 1H_x000a_ALMUERZO _x000a_BODEGA 2H" u="1"/>
        <s v="FALABELLA CASTILLO_x000a_EXITO CASTELLANA _x000a_ALMUERZO _x000a_DESPLAZAMIENTOS " u="1"/>
        <s v="ALMUERZO _x000a_DESPLAZAMIENTO BODEGA_x000a_ADMINISTRATIVO " u="1"/>
        <s v="ENCUENTRO DIANA PARDO 2H_x000a_ALMUERZO _x000a_DESPLAZAMIENTOS " u="1"/>
        <s v="IMPLEMENTACIÓN ALKOSTO MOSQUERA " u="1"/>
        <s v="ALMUERZO _x000a_BODEGA _x000a_DESPLAZAMIENTOS _x000a_DESPLAZAMIENTOS ENTREGA POP" u="1"/>
        <s v="BODEGA_x000a_ALMUERZO _x000a_DESPLAZAMIENTO " u="1"/>
        <s v="ALMUERZO _x000a_DESPLAZAMIENTOS _x000a_BODEGA " u="1"/>
        <s v="Gobierno " u="1"/>
        <s v="Horas del estado " u="1"/>
        <s v="Problema con rms" u="1"/>
        <s v="Paga de horas extras" u="1"/>
        <s v="1 hora de reduccion " u="1"/>
        <s v="Solicitud día " u="1"/>
        <s v="Horas de capacitación " u="1"/>
        <s v="Modificacion de rms por cambio de punto " u="1"/>
        <s v="Dominical, error de entrada al punto de venta. " u="1"/>
        <s v="Cierre de punto de venta 5:00pm" u="1"/>
        <s v="Día compensatorio. " u="1"/>
        <s v="Ingreso al punto de venta 11:00am. " u="1"/>
        <s v="Accidente en el punto de venta. " u="1"/>
        <s v="Entrada al punto 10:00am" u="1"/>
        <s v="Reducción de jornada novedad horario cambio justificado " u="1"/>
        <s v="Dos compensatorio " u="1"/>
        <s v="Ajuste horario de gobierno " u="1"/>
        <s v="Admin" u="1"/>
        <s v="Reporto compensatorio " u="1"/>
        <s v="Reunión en atento, desplazamiento y hora de almuerzo " u="1"/>
        <s v="Desplazamiento, más hora de almuerzo " u="1"/>
        <s v="Plan canguro, vista call Center one contact, Maver y interactivo " u="1"/>
        <s v="Error rms" u="1"/>
        <s v="Capacitación payjoy" u="1"/>
        <s v="Ingreso a gran plaza Bosa " u="1"/>
        <s v="Intalacion rms" u="1"/>
        <s v="Vacacion4s" u="1"/>
        <s v="Monitoreo evaluación LATAM _x000a_Tráfico _x000a_Movilización " u="1"/>
        <s v="Dominical descanso " u="1"/>
        <s v="Evento Telecel Planeta Rica " u="1"/>
        <s v="Actividades Administrativas _x000a_Malla de PMT_x000a_Work Plane _x000a_Legalizaciónes" u="1"/>
        <s v="Realización de Feria de Marcas _x000a_Municipio de Tierra Alta Córdoba _x000a_Agente Telcel " u="1"/>
        <s v="Tienda cerrada Domical " u="1"/>
        <s v="Día Administrativo _x000a_Actualización de Malla_x000a_Legalizaciónes " u="1"/>
        <s v="Administrativo _x000a_Actualización de Link_x000a_Mallas de PMT_x000a_SPV_x000a_Legalizaciónes " u="1"/>
        <s v="Reducción laboral_x000a_" u="1"/>
        <s v="Pago horas de reduccion " u="1"/>
        <s v="Capacitación Redmi pad 2 " u="1"/>
        <s v="Calamidad doméstica autorizada por supervisor " u="1"/>
        <s v="Pago de hora extra" u="1"/>
        <s v="Compensartorio " u="1"/>
        <s v="Bodega/// seguimiento zona centro " u="1"/>
        <s v="Reducción jornada laboral, traslado " u="1"/>
        <s v="Convención Carriers, viaje a Bogotá " u="1"/>
        <s v="Día administrativo informes " u="1"/>
        <s v="Administrativo, horas el cubo Colsubsidio " u="1"/>
        <s v="Capacitación CADENA DE ALMACENES MEGA GUAY RESTREPO ZONA 2" u="1"/>
        <s v="Capacitación Pad 2 y certificación nacional " u="1"/>
        <s v="Administrativo, elaboración de informes " u="1"/>
        <s v="Reunió IR mensual, elaboración Shopping de precios " u="1"/>
        <s v="Administrativo informes " u="1"/>
        <s v="Reunión congreso " u="1"/>
        <s v="1 horas de reducción laboral " u="1"/>
        <s v="Reducción..." u="1"/>
        <s v="Citas de ecografias" u="1"/>
        <s v="Reunión con el equipo IR " u="1"/>
        <s v="Jornada administrativa" u="1"/>
        <s v="1 hora de desplazamiento _x000a_2 horas de almuerzo " u="1"/>
        <s v="Calamidad por urgencia medica de Hermana Paula Manuela Pembertty Villegas " u="1"/>
        <s v="Realización de comparativos " u="1"/>
        <s v="ALMUERZO_x000a_DESPLAZAMIENTO _x000a_ALINEACIÓN DE CAPACITACIÓNREDMI  PAD 2" u="1"/>
        <s v=" Concierto De claro" u="1"/>
        <s v="Compensatorio domingo 27 de julio" u="1"/>
        <s v="Compensatorio domingo 20 de julio" u="1"/>
        <s v="Compensatorio domingo 13 de julio" u="1"/>
        <s v="Compensatorio domingo 6 de julio" u="1"/>
        <s v="Compensatorio del domingo 29 de junio" u="1"/>
        <s v="Hora menos " u="1"/>
        <s v="Horas de ley, almuerzo y desplazamientos " u="1"/>
        <s v="Hora de almuerzo y desplazamientos" u="1"/>
        <s v="Traslados y horas de almuerzo " u="1"/>
        <s v="Compensatorio domingo laborado 20 de julio " u="1"/>
        <s v="Horas de ley reducción y desplazamientos " u="1"/>
        <s v="Desplazamientos y hora de almuerzo " u="1"/>
        <s v="Horas de almuerzo,. Y desplazamientos " u="1"/>
        <s v="Tareas administrativos " u="1"/>
        <s v="Reducciones de ley y hora de almuerzo " u="1"/>
        <s v="Cita con Ginecología y Obstetricia, la cita es a las 4:30 hay que estar 20 minutos antes para facturar y es en el sur en los cambulos, me transportó en bus del mío ." u="1"/>
        <s v="Enfermó " u="1"/>
        <s v="Media hora de ley " u="1"/>
        <s v="Capacitación Hotel karlo" u="1"/>
        <s v="Horas reforma laboral " u="1"/>
        <s v="Día compensatorio o día dominical " u="1"/>
        <s v="Reunión y capacitación Jefe Carlos Esterlin" u="1"/>
        <s v="(DOMINICAL) DIA TRABAJADO" u="1"/>
        <s v="CAPACITACIÓN PRESENCIAL DEARLES CENTRO " u="1"/>
        <s v="HORA DE REDACCIÓN LABORAL " u="1"/>
        <s v="Entrenamiento Presencial Redmi Pad 2 " u="1"/>
        <s v="Reunión virtual de tráfico " u="1"/>
        <s v="Descanso , compensatorio" u="1"/>
        <s v="DIA DE  DESCANSO " u="1"/>
        <s v="Compensatorio por Domingo laborado." u="1"/>
        <s v="Se realizó ingreso a las 9am_x000a_Y salida a las 5pm" u="1"/>
        <s v="Falla de inicio de sección Rms" u="1"/>
        <s v="Hora de ley al ingreso " u="1"/>
        <s v="2 horas de ley al cierre" u="1"/>
        <s v="2 horas de ley al ingreso y 1 hora de capacitación " u="1"/>
        <s v="Hora de ley a la apertura " u="1"/>
        <s v="Hora de ley al cierre " u="1"/>
        <s v="Hora de ley una hora " u="1"/>
        <s v="Hora  de ley de 8:30 - 9:30 y de 9:30 a 10 no pude ingresar a la aplicación por temas de error de la misma " u="1"/>
        <s v="Educación hora de ley " u="1"/>
        <s v="Se timbró salida a las 2 por motivos de cambio de tiendas de conexiones a tecphone " u="1"/>
        <s v="Horas de let" u="1"/>
        <s v="Horas extras: capacitación Redmi pad 2 " u="1"/>
        <s v="Domingo compesatorio del mes " u="1"/>
        <s v="Día de descanso remunerado " u="1"/>
        <s v="Cierre de operación call" u="1"/>
        <s v="Visita en one " u="1"/>
        <s v="Cierre de Call " u="1"/>
        <s v="Reunión con city manager" u="1"/>
        <s v="Se realiza dos pdv periferi" u="1"/>
        <s v="Se realiza 1 tienda por reunión comercial " u="1"/>
        <s v="Se vista 1 pdv y administrativo " u="1"/>
        <s v="Convención Sigma " u="1"/>
        <s v="Convención Sigma" u="1"/>
        <s v="Cómpesatorio" u="1"/>
        <s v="Solicitud personal " u="1"/>
        <s v="Reunión con Noel rico " u="1"/>
        <s v="Día compensatorio_x000a_" u="1"/>
        <s v="Call center " u="1"/>
        <s v="Capacitación de 9:00am a 11:001am " u="1"/>
        <s v="Presente problemas en rms para notificar el ingreso y salida _x000a_Dejo constancia de mi jornada laboral de 10:00am a 7:00pm" u="1"/>
        <s v="Labor administrativa " u="1"/>
        <s v="Reducción horas   laboral " u="1"/>
        <s v="Reducción de horas laboral" u="1"/>
        <s v="-ADMINISTRATIVO _x000a_- PLAN DEL MES,INCLUYE PDV A VISITAR _x000a_- LEGALIZACIÓN DE MERCHANDISING _x000a_-BANCO DE PREGUNTAS" u="1"/>
        <s v="-DESPLAZAMIENTO _x000a_-ALMUERZO _x000a_-TRAINING REPORT _x000a_-PROGRAMACION CARRIERS " u="1"/>
        <s v="-TERMINACIÓN DE LOS COMPARATIVOS _x000a_-TRAINING REPORT _x000a_-DESPLAZAMIENTO " u="1"/>
        <s v="-ADMINISTRATIVO _x000a_-REUNION " u="1"/>
        <s v="-COMPARATIVOS" u="1"/>
        <s v="-DESPLAZAMIENTO _x000a_-ALMUERZO _x000a_-REUNION CAMILO SÁNCHEZ " u="1"/>
        <s v="- DESPLAZAMIENTO _x000a_- ALMUERZO _x000a_- INFORME SENIOR " u="1"/>
        <s v="-ADMINISTRATIVO _x000a_-ASSESTMENT" u="1"/>
        <s v="-DESPLAZAMIENTO _x000a_-ALMUERZO _x000a_-INFORME CNC " u="1"/>
        <s v="-ALMUERZO _x000a_-DESPLAZAMIENTO _x000a_-ALINEACIÓN CAPACITACIÓN REDMI PAD 2" u="1"/>
        <s v="-ADMINISTRATIVO " u="1"/>
        <s v="-EVENTO CLARO MUSICA" u="1"/>
        <s v="-ADMINISTRATIVO _x000a_-DESPLAZAMIENTO _x000a_-ALMUERZO " u="1"/>
        <s v="-Ruta ó proyecto según instrucción." u="1"/>
        <s v="Entrada 10 am, horario extendido " u="1"/>
        <s v="Entrada 11 am por jornada extendida " u="1"/>
        <s v="Labor administrativa" u="1"/>
        <s v="Día de descznso" u="1"/>
        <s v="Problemas con la plataforma de ingreso " u="1"/>
        <s v="Capacitación de tablet 2 " u="1"/>
        <s v="Se genera cambio de POS por rms " u="1"/>
        <s v="Horario reducción laboral " u="1"/>
        <s v="Horario de reducción laboral" u="1"/>
        <s v="Horario de resultados laboral " u="1"/>
        <s v="Cierre punto de venta y hora de reducción " u="1"/>
        <s v="DIA NO LABORADO " u="1"/>
        <s v="DIA COMPENSADO " u="1"/>
        <s v="Horas reglamentarias " u="1"/>
        <s v="Descanso domingo del mes " u="1"/>
        <s v="Día de la_x000a_Familia " u="1"/>
        <s v="Día libre Y compensatorio." u="1"/>
        <s v="Recudccion " u="1"/>
        <s v="Reducción horario laboral más hora de almuerzo " u="1"/>
        <s v="Reunión en Alcalá _x000a_Capacitación " u="1"/>
        <s v="1 hora capacitación de refuerzo y 1 hora de ley" u="1"/>
        <s v="Compensatorio de domingo 20" u="1"/>
        <s v="Compensatorio de domingo 29" u="1"/>
        <s v="Compensatorio domingo 6 " u="1"/>
        <s v="Día compensatorio, descanso " u="1"/>
        <s v="Horas de ley y traslados" u="1"/>
        <s v="Dos horas de ley y traslados más almuerzo" u="1"/>
        <s v="Hora de almuerzo y traslados" u="1"/>
        <s v="Traslados y 2 hrs de ley" u="1"/>
        <s v="Hora almuerzo y tralados" u="1"/>
        <s v="Capacitación pad 2 " u="1"/>
        <s v="Reducción laboral jueves!! " u="1"/>
        <s v="Reducción laboral jueves!!" u="1"/>
        <s v="Terapias hidraulicas " u="1"/>
        <s v="Terapias hidráulicas , hidroterapia " u="1"/>
        <s v="Terapias hidráulicas (hidroterapia )" u="1"/>
        <s v="Entrega de resultado y lectura de  electromiografia " u="1"/>
        <s v="Terapias hidraulicas hidroterapia " u="1"/>
        <s v="Terapia fisica" u="1"/>
        <s v="Procedimiento electromiografia " u="1"/>
        <s v="CAPACITACION PRESENCIAL REDMI PAD 2" u="1"/>
        <s v="Terapias hidráulicas e híbridas " u="1"/>
        <s v="Incapacidad cirugía " u="1"/>
        <s v="Cirugía, citas pre operatoria" u="1"/>
        <s v="30min. De reducción " u="1"/>
        <s v="Horas de reducción de ley " u="1"/>
        <s v="2 hora de reducción de ley y 1 hora de reunión " u="1"/>
        <s v="1 hora por capacitación " u="1"/>
        <s v="Una hora que me deben " u="1"/>
        <s v="Hora que se debe " u="1"/>
        <s v="Compensatorio del día domingo " u="1"/>
        <s v="1H reducción " u="1"/>
        <s v="1h reduccion" u="1"/>
        <s v="Decanso" u="1"/>
        <s v="Entrega POP _x000a_DESPLAZAMIENTO _x000a_ALMUERZO " u="1"/>
        <s v="Desplazamiento _x000a_Almuerzo _x000a_Bodega" u="1"/>
        <s v="Desplazamiento sin hora de almuerzo " u="1"/>
        <s v="Evento apertura ALKOSTO MOSQUERA " u="1"/>
        <s v="Bodega_x000a_Almuerzo _x000a_Administrativo " u="1"/>
        <s v="Almuerzo _x000a_Desplazamiento _x000a_Bodega/oficina " u="1"/>
        <s v="Oficina _x000a_Bodega " u="1"/>
        <s v="Almuerzo desplazamiento " u="1"/>
        <s v="Tuve que salir del punto de venta por qué mi.esposa está embarazada y se enfermo y tenemos amenaza de aborto tube que salir " u="1"/>
        <s v="Examen medicos " u="1"/>
        <s v="Traslado entre puntos y visita a Alkosto Sur" u="1"/>
        <s v="Horas de  reducción " u="1"/>
        <s v="Traslado entre puntos y elaboración de informe " u="1"/>
        <s v="Capacitación Refurbi" u="1"/>
        <s v="Traslado entre puntos y olvide marcar hace 2 horas" u="1"/>
        <s v="Horqs" u="1"/>
        <s v="Día   de reducción de la jornada laboral " u="1"/>
        <s v="Compensatorio semanal" u="1"/>
        <s v="Licencia de maternidad " u="1"/>
        <s v="Reducción del gobierno " u="1"/>
        <s v="Hora de reducción de gobierno " u="1"/>
        <s v="Hora reducción del gobierno" u="1"/>
        <s v="Reducción de gobierno " u="1"/>
        <s v="Reducción del gobiernos " u="1"/>
        <s v="Reducción laboral 7 a 8 cuarta hora salida 7:00pm " u="1"/>
        <s v="Me encuentro en urgencias " u="1"/>
        <s v="Cita con cirujano de cordales" u="1"/>
        <s v="Cambio por horario extendido " u="1"/>
        <s v="Administrativo 8 a 11_x000a_2 horas de desplazamiento _x000a_1 hora de almuerzo " u="1"/>
        <s v="Magistral virtual externos de 8 a 10_x000a_2 horas de desplazamiento _x000a_1 hora de almuerzo " u="1"/>
        <s v="1 hora de desplazamiento de 12 a 1 _x000a_Reducción laboral de 4 a 7" u="1"/>
        <s v="Sesión interna Claro de 7 a 3_x000a_1 hora de almuerzo _x000a_" u="1"/>
        <s v="Proyecto de 8 AM a 11 am _x000a_1 hora de almuerzo _x000a_2 horas de desplazamiento " u="1"/>
        <s v="(Compensatorio )" u="1"/>
        <s v="Compensatorio domingo 27" u="1"/>
        <s v="Compensatorio domingo 13" u="1"/>
        <s v="Compensatorio domingo 6" u="1"/>
        <s v="Hora del gob" u="1"/>
        <s v="Motivos de salud" u="1"/>
        <s v="Cierre de tienda horario de 10Am a 5Pm " u="1"/>
        <s v="Reducción laboral pendiente " u="1"/>
        <s v="Ajuste por Congestión en vías al llegar al pdv" u="1"/>
        <s v="Entrada a población " u="1"/>
        <s v="Salida temprana por viaje a población " u="1"/>
        <s v="Entrada tarde por una hora de gobierno " u="1"/>
        <s v="Salida temprana por 1 hora de gobierno " u="1"/>
        <s v="Ajuste por 1 hora de gobierno " u="1"/>
        <s v="Ajusté por una hora de gobierno " u="1"/>
        <s v="Salida temprana por hora de gobierno " u="1"/>
        <s v="Compensatorio ( Descanso)" u="1"/>
        <s v="Domingo laborado apertura de punto de venta 10am" u="1"/>
        <s v="Hora de ley ( petro)" u="1"/>
        <s v="Compensatorio ( descanso hoy martes )" u="1"/>
        <s v="Domingo laborado.apertura de punto de venta 10 am " u="1"/>
        <s v="Día. De descansar " u="1"/>
        <s v="Cambio de tienda con permiso de la Jefe.._x000a_Inicie en Icell Llano Grande y me traslado a Cell Pluss" u="1"/>
        <s v=" Vacaciones " u="1"/>
        <s v="Vacasiones " u="1"/>
        <s v="Enfermedad" u="1"/>
        <s v="Reunion city manager " u="1"/>
        <s v="Horas de reducción laboral semana pasada " u="1"/>
        <s v="Horario extendido y apoyo en feria ce Soacha " u="1"/>
        <s v="08:00 AM a 10:00 AM montaje feria Movistar Soacha._x000a__x000a_06:00 PM a 07:00 PM horario extendido Movistar Soacha." u="1"/>
        <s v="Capacitación virtual credismart " u="1"/>
        <s v="Capacitación presencial Redmi pad 2" u="1"/>
        <s v="Programación laboral  Normal" u="1"/>
        <s v="Día en el que se crea RMS" u="1"/>
        <s v="Hora legal menos del gobierno " u="1"/>
        <s v="CAv abren tarde " u="1"/>
        <s v="Inducción de RMS" u="1"/>
        <s v="Compe" u="1"/>
        <s v="Descanso citas medicas " u="1"/>
        <s v="Permisos personal" u="1"/>
        <s v="Ingreso por equivocacion al punto de venta " u="1"/>
        <s v="Acompañamiento a mi bb en clínica " u="1"/>
        <s v="Hora de almuerzo ausente " u="1"/>
        <s v="2 horas de ley + 1 hora de almuerzo " u="1"/>
        <s v="Laboral" u="1"/>
        <s v="Tienda cerrada por reducción de hora laboral " u="1"/>
        <s v="Novedades con la aplicación " u="1"/>
        <s v="_x000a_Dia compensatorio tienda cerrada " u="1"/>
        <s v="Novedades con la aplicación de RMS para hacer ingreso " u="1"/>
        <s v="Informe inducción _x000a_Almuerzo _x000a_Administrativo _x000a_Reunión traininng" u="1"/>
        <s v="Informe carries _x000a_Almuerzo _x000a_Desplazamiento " u="1"/>
        <s v="Comparativos _x000a_Almuerzo _x000a_Desplazamiento " u="1"/>
        <s v="Terapia _x000a_Almuerzo _x000a_Proyecto _x000a_" u="1"/>
        <s v="Almuerzo _x000a_Desplazamiento _x000a_Terapia " u="1"/>
        <s v="Almuerzo _x000a_Desplazamiento _x000a_Terapias " u="1"/>
        <s v="Almuerzo _x000a_Desplazamiento _x000a_Terapia" u="1"/>
        <s v="Reducción laboral _x000a_Almuerzo _x000a_Desplazamiento " u="1"/>
        <s v="Reducción laboral _x000a_Almuerzo _x000a_Apoyo o ruta_x000a_Desplazamiento " u="1"/>
        <s v="Almuerzo _x000a_Desplazamiento _x000a_" u="1"/>
        <s v="Proyecto o apoyo_x000a_Reducción laboral_x000a_Almuerzo " u="1"/>
        <s v="Proyecto_x000a_ almuerzo _x000a_Reducción laboral _x000a_" u="1"/>
        <s v="Desplazamiento _x000a_Entrenamiento virtual _x000a_Almuerzo " u="1"/>
        <s v="Desplazamiento entre ciudades_x000a_Almuerzo " u="1"/>
        <s v="Inducción de producto _x000a_Elaboración de informe _x000a_Almuerzo_x000a_Inducción virtual " u="1"/>
        <s v="_x000a_Desplazamiento_x000a_Preparación de material formaciones virtuales _x000a_Almuerzo " u="1"/>
        <s v="Apoyo comercial" u="1"/>
        <s v="Apoyo comercial, proyecto " u="1"/>
        <s v="Problema con el transporte" u="1"/>
        <s v="Entrada aclaro" u="1"/>
        <s v="Hora de ley y permiso por emergencia " u="1"/>
        <s v="Vacaciones vacaciones " u="1"/>
        <s v="Exámenes médicos" u="1"/>
        <s v="Incapacidad por 1 día " u="1"/>
        <s v="Tienda cierra a las 2 " u="1"/>
        <s v="La tienda cambio el horario 8: 30 apertura y cierre a las 5: 00 pm" u="1"/>
        <s v="Tiendacierra" u="1"/>
        <s v="Horario cav de 8 a 4 días domingo y festivos " u="1"/>
        <s v="Horario cav 8 a 4 dominicales y festivos .." u="1"/>
        <s v="Hora de ley ." u="1"/>
        <s v=" Libre " u="1"/>
        <s v="Descansando" u="1"/>
        <s v="Descanso por domingo " u="1"/>
        <s v="Tienda no abre, día de descanso " u="1"/>
        <s v="Día de descansó_x000a_" u="1"/>
        <s v="Reunión con líderes " u="1"/>
        <s v="No tenía rms " u="1"/>
        <s v="Horas extras adicionales" u="1"/>
        <s v="Hora de ley y tiempo para permiso " u="1"/>
        <s v="Tienda abre tarde por Domingo 12.pm" u="1"/>
        <s v="Tienda abre tarde por domingo 12 pm" u="1"/>
        <s v="Hpta de ley " u="1"/>
        <s v="Reducción jornada laboral semanal " u="1"/>
        <s v="..........." u="1"/>
        <s v="Se restablece contraseña de rms presenta falla al momento del ingreso en punto de venta escalandoselo a mi supervisor " u="1"/>
        <s v="Cambio de compensatorio " u="1"/>
        <s v="Domingo día de descanso " u="1"/>
        <s v="Horas legales " u="1"/>
        <s v="Horas laborales " u="1"/>
        <s v="Viaje a Bogotá " u="1"/>
        <s v="Desmontaje " u="1"/>
        <s v="Trabajo normal " u="1"/>
        <s v="Problemas con ingreso en RMS " u="1"/>
        <s v="Se cambia hora del gobierno del jueves para hoy , debido a que el jueves ingreso a las 9 por capacitación con analista del centro de experiencia. " u="1"/>
        <s v="Hola del gobierno " u="1"/>
        <s v="Administrativo _x000a_Virtual " u="1"/>
        <s v="Virtuales _x000a_Almuerzo _x000a_Traslado " u="1"/>
        <s v="Proyecto o ruta " u="1"/>
        <s v="Virtual _x000a_Traslado _x000a_" u="1"/>
        <s v="Virtual _x000a_Traslado _x000a_Permiso" u="1"/>
        <s v="Virtual _x000a_Traslado _x000a_Permiso " u="1"/>
        <s v="Virtuales_x000a_Traslados _x000a_Almuerzo " u="1"/>
        <s v="Administrativo _x000a_Virtuales_x000a_Almuerzo " u="1"/>
        <s v="Virtual _x000a_Almuerzo _x000a_Traslado " u="1"/>
        <s v="Store closed " u="1"/>
        <s v="Reunión capacitación de Payjoy" u="1"/>
        <s v="Reduccion hora " u="1"/>
        <s v="Estuve en sanitas urgencias " u="1"/>
        <s v="Entrenamiento presencial PAD 2 " u="1"/>
        <s v="Reunión trafico todo el equipo IR" u="1"/>
        <s v="Viaje a la ciudad de Tulua con el " u="1"/>
        <s v="Fallo en de sistema en Rms" u="1"/>
        <s v="Día que me deben de vacaciones " u="1"/>
        <s v="3 Horas de capacitación " u="1"/>
        <s v="Las dos horas de reducción " u="1"/>
        <s v="Hora gobierno al salir " u="1"/>
        <s v="Hora de gobierno al salir" u="1"/>
        <s v="Hora de gobierno al ingresar " u="1"/>
        <s v="Hora de gobierno a la salida " u="1"/>
        <s v="Exámenes laborales anuales de people " u="1"/>
        <s v="Capacitación pad2" u="1"/>
        <s v="Capacitación y horas de ley " u="1"/>
        <s v="2 horas reducción laboral " u="1"/>
        <s v="Capacitación de la pad 2" u="1"/>
        <s v="Tiempo de desplazamiento - hora de almuerzo " u="1"/>
        <s v="Hora de ñey" u="1"/>
        <s v="Trabajando desde casa" u="1"/>
        <s v="-HORA DE LEY " u="1"/>
        <s v="-HORA DE LEY" u="1"/>
        <s v="-COMPENSATORIO" u="1"/>
        <s v="Horas  de gobierno " u="1"/>
        <s v="Hora de gobierno ingreso" u="1"/>
        <s v="Hora de gobierno al ingreso " u="1"/>
        <s v="Día de libre " u="1"/>
        <s v="Permiso por enfermedad de mi hija " u="1"/>
        <s v="Permiso por cita con especialista de mi hija " u="1"/>
        <s v="Reducción de horas y hora de almuerzo " u="1"/>
        <s v="Día de de" u="1"/>
        <s v="HORAS DEL GOBIERNO" u="1"/>
        <s v="Día de descazo" u="1"/>
        <s v="Hora de " u="1"/>
        <s v="Licencia no remunerada " u="1"/>
        <s v="Dominica " u="1"/>
        <s v="Falla en el inicio de sesión de rms" u="1"/>
        <s v="Domingo Día descanso " u="1"/>
        <s v="La tienda está cerrada " u="1"/>
        <s v="Capacitación redmi pad2 " u="1"/>
        <s v="Compensatorio x 6 julio" u="1"/>
        <s v="Sin ingreso ha rms" u="1"/>
        <s v="Horas de petro" u="1"/>
        <s v="Administrativo en casa" u="1"/>
        <s v="REDUCCIÓN LABORAL + HORA DE ALMUERZO" u="1"/>
        <s v="Capacitación de credismart " u="1"/>
        <s v="Capacitación pad" u="1"/>
        <s v="horas capacitación laboral" u="1"/>
        <s v="hora legal #4" u="1"/>
        <s v="Reunión jefe carlos" u="1"/>
        <s v="Dominical, día libre " u="1"/>
        <s v="Día compensatorio - domingo del mes " u="1"/>
        <s v="2 horas de ley + 1 hora de almuerzo" u="1"/>
        <s v="Compensatorio domingo 15 de junio" u="1"/>
        <s v="Día compensatorio domingo 15 de junio" u="1"/>
        <s v="Demora en abrir la aplicación " u="1"/>
        <s v="Exámenes medico periódico " u="1"/>
        <s v="Sábado Tienda cerrada " u="1"/>
        <s v="Traslado _x000a_Virtual _x000a_Almuerzo " u="1"/>
        <s v="Virtual _x000a_Traslado _x000a_Almuerzo _x000a_Ruta" u="1"/>
        <s v="Di alivee " u="1"/>
        <s v="REUNION " u="1"/>
        <s v="Petro " u="1"/>
        <s v="Día ley" u="1"/>
        <s v="VIRTUAL-DESPLAZAMIENTO - ALMUERZO " u="1"/>
        <s v="Los días domingo la tienda no abre " u="1"/>
        <s v="Hora disminución laboral " u="1"/>
        <s v="Se deja novedad en rms ya que no me dejó ingresar y mi horario es de 8 a am a 16 pm, igual se reporta la novedad a la hora de ingreso al mi jefe directo " u="1"/>
        <s v="Home office " u="1"/>
        <s v="Día libre festivo" u="1"/>
        <s v="Ingreso 2 horas más tarde por tema de malestar general _x000a_Autorizado por la jefa Tania Hernández " u="1"/>
        <s v="Induccion Habilidades Blandas-Productos" u="1"/>
        <s v="Canguro" u="1"/>
        <s v="Horario especial tienda cerrada " u="1"/>
        <s v="Incapacidad, deje lugar de trabajo por malestar general" u="1"/>
        <s v="Capacitación con alejandra bernal " u="1"/>
        <s v="Reducción laboral 2hras." u="1"/>
        <s v="Horarios especial cierre de punto de venta" u="1"/>
        <s v="Horas de ley petro" u="1"/>
        <s v="Compensarorio " u="1"/>
        <s v="Hora de ley hora petro" u="1"/>
        <s v="Hora petro de ley" u="1"/>
        <s v="Descanso puente autorizado" u="1"/>
        <s v="Cambio de  jornada por horario extendido " u="1"/>
        <s v="Tienda no abre día festivo " u="1"/>
        <s v="Día festivo tienda no abre " u="1"/>
        <s v="El día 11 ingreba a las 8 pero por motivos de fuerza pública y el punto Movistar  centro no abrió las puertas tocó desplazarnos para otro punto hoy inicie laboral a las 9:24 en calle 9@" u="1"/>
        <s v="Horas de reduccion." u="1"/>
        <s v="Día de l familia " u="1"/>
        <s v="Domingo del mes (compensatorio)" u="1"/>
        <s v="Hora de reducción laboral semanal " u="1"/>
        <s v="1 hora de reducción laboral semanal." u="1"/>
        <s v="Dis de compensatorio." u="1"/>
        <s v="Día de compentorio." u="1"/>
        <s v="Día cerrada día festivo." u="1"/>
        <s v="Festivo cierre tienda _x000a_" u="1"/>
        <s v="Capacitación habilidades blandas " u="1"/>
        <s v="Festivo, tienda cerrada " u="1"/>
        <s v="Día de cumpleaños " u="1"/>
        <s v="S de reduccion" u="1"/>
        <s v="Reduccíon de horas" u="1"/>
        <s v="Día libre por domingo 15" u="1"/>
        <s v="Incapacidad      " u="1"/>
        <s v="Desacanso" u="1"/>
        <s v="Hora de ley asignada" u="1"/>
        <s v="Compensatorio  por domingo trabajado" u="1"/>
        <s v="Hora de capacitación " u="1"/>
        <s v="Día  descanso " u="1"/>
        <s v="Descanzo festivo " u="1"/>
        <s v="Capacitación Potencia virtual " u="1"/>
        <s v="Desplazamiento Medellín al municipio de  entre ríos " u="1"/>
        <s v="Asistencia a cita médica y realización de exámenes de control prenatal" u="1"/>
        <s v="Formación habilidades blandas " u="1"/>
        <s v="Permiso para salida mas temprano " u="1"/>
        <s v="Menos 1 hora del gobierno entrada a las 10 am" u="1"/>
        <s v="Entrada 10 am menos 1 hora reducida por el gobierno " u="1"/>
        <s v="Día compensado por laborar el domingo " u="1"/>
        <s v="Menos 1 hora reducida por el gobierno " u="1"/>
        <s v="Día festivo no laboral" u="1"/>
        <s v="Entrada 10 por la hora menos del gobierno " u="1"/>
        <s v="Día no laborado por motivo del día de la familia " u="1"/>
        <s v="Menos 1 hora autorizada por el gobierno" u="1"/>
        <s v="Tiempo de Capacitación más desplazamiento al punto de venta " u="1"/>
        <s v="Menos 1 hora del gobierno " u="1"/>
        <s v="Día no laboral festivo " u="1"/>
        <s v="Incapacidad extracción muela fracturada " u="1"/>
        <s v="cita odontológica para extracción de muela fracturada" u="1"/>
        <s v="Giras de reducción " u="1"/>
        <s v="Compensatorio 25 años de mi hija" u="1"/>
        <s v="Apoyo feria empleados plaza Claro " u="1"/>
        <s v="2 horas desplazamiento,1 hora almuerzo " u="1"/>
        <s v="2 horas reducción laboral, 40 minutos de desplazamiento." u="1"/>
        <s v="3 horas entrenamiento Falabella, 2 horas desplazamiento 1 hora de almuerzo." u="1"/>
        <s v="Hora gobierno _x000a_" u="1"/>
        <s v="Festivo asignado " u="1"/>
        <s v="Lunes festivo la tienda no abre " u="1"/>
        <s v="Lactancia- reducción laboral" u="1"/>
        <s v="Lactancia+ reducción laboral " u="1"/>
        <s v="Evento Xiaomi conexiones sitp " u="1"/>
        <s v="Convención supervisores Xiaomi " u="1"/>
        <s v="Convención supervisores " u="1"/>
        <s v="Administración" u="1"/>
        <s v="Trabajando en casa _x000a_" u="1"/>
        <s v="Trabajando en cada " u="1"/>
        <s v="Día de descanso _x000a_" u="1"/>
        <s v="Trabajo en casa _x000a_" u="1"/>
        <s v="Cambio de día compensatorio de miércoles a martes, por motivos médico." u="1"/>
        <s v="Incapacidad médica." u="1"/>
        <s v="CAPACITACIÓN POTENCIANDO TU POTENCIAL" u="1"/>
        <s v="Traslado sur a norte " u="1"/>
        <s v="Capacitación PAYJOY WOM " u="1"/>
        <s v="Reduccion la laboral" u="1"/>
        <s v="Dia de compensatorio" u="1"/>
        <s v="Queda un  registro de entrada a las 10:15 ya que en la isla no había sistema, ni señal de claro." u="1"/>
        <s v="Día Lunes Festivo" u="1"/>
        <s v="Dia compensatorio por trabajar domingo" u="1"/>
        <s v="Horas menos " u="1"/>
        <s v="Capacitación refuerzo " u="1"/>
        <s v="Tienes cerrada " u="1"/>
        <s v="Capacitación de potenciacion " u="1"/>
        <s v="Tienda cerrada ( día festivo)" u="1"/>
        <s v="Reunión virtual, tema de posicionamiento y ventas " u="1"/>
        <s v="Capacitación de habilidades blandas y producto " u="1"/>
        <s v="Cursos " u="1"/>
        <s v="Apoyo concierto " u="1"/>
        <s v="Horas de reducción con el gobierno y hora de almuerzo " u="1"/>
        <s v="Horas reducción jornada laboral " u="1"/>
        <s v="EVENTO MOVISTAR-RUTA" u="1"/>
        <s v="DIA FESTIVO DESCANSO " u="1"/>
        <s v="INDUCCIÓN PRESENCIAL " u="1"/>
        <s v="RUTA FIN DE SEMANA " u="1"/>
        <s v="APOYO FERIA CLARO" u="1"/>
        <s v="APOYO FERIA MOVISTAR " u="1"/>
        <s v="APOYO MOVISTAR B2B Y COLMENA" u="1"/>
        <s v="APOYO MOVISTAR MORATO B2B" u="1"/>
        <s v="Salida por tener  uniforme antiguo " u="1"/>
        <s v="RMS ingreso por primer vez" u="1"/>
        <s v="Capacitación _x000a_Habilidades Blandas" u="1"/>
        <s v="Feriado_x000a_" u="1"/>
        <s v="Reunión mensual sigma" u="1"/>
        <s v="Capacitación y reunión canal IR " u="1"/>
        <s v="Cita médica con el Urólogo " u="1"/>
        <s v="Citas medicas " u="1"/>
        <s v="Cita medica, exámenes " u="1"/>
        <s v="Lunes Festivo tienda cerrada " u="1"/>
        <s v="Solicitud de permiso Exámenes médicos " u="1"/>
        <s v="Horas deley" u="1"/>
        <s v="Hola as de ley " u="1"/>
        <s v="Capacitación virtual" u="1"/>
        <s v="Reunión con city, supervisores y compañeros " u="1"/>
        <s v="Horas reducción petro" u="1"/>
        <s v="Dejo solicitud de mi día de compensatorio " u="1"/>
        <s v="Dejo solicitud de rms por cierre de punto de venta " u="1"/>
        <s v="Compensatori " u="1"/>
        <s v="Compensatori" u="1"/>
        <s v="Elaboración de informe semanal" u="1"/>
        <s v="Tráfico Nacional" u="1"/>
        <s v="Capacitación home" u="1"/>
        <s v="HE" u="1"/>
        <s v="Reducción Hilario laboral" u="1"/>
        <s v="Capacitación y reducción laboral" u="1"/>
        <s v="Tienda cerrada, lunes festivo " u="1"/>
        <s v="Tienda cerrada Lunes festivo " u="1"/>
        <s v="2 horas reducción por ley " u="1"/>
        <s v="Reducción de  dos por horas por ley" u="1"/>
        <s v="Día libre descanso" u="1"/>
        <s v="Horaw de reducción por ley " u="1"/>
        <s v="Horas de reducción por ley " u="1"/>
        <s v="DESPLAZAMIENTOS_x000a_ALMUERZO" u="1"/>
        <s v="Permiso, cita medica hijas y exámenes " u="1"/>
        <s v="Acompañamiento evento Wom " u="1"/>
        <s v="Llegada 10:07, por transporte demorado " u="1"/>
        <s v="Inducción en bodega " u="1"/>
        <s v="Capacitación y desplazamiento al punto" u="1"/>
        <s v="Hora semanal " u="1"/>
        <s v="Entrega el usuario en la tarde 9am 6 pm" u="1"/>
        <s v="Capacitación habilidades blandas" u="1"/>
        <s v="Domingo descanzo " u="1"/>
        <s v="Festivo - compensatorio " u="1"/>
        <s v="Libre por horas de cumpleaños " u="1"/>
        <s v="Ausencia de punto por temas de Dotación " u="1"/>
        <s v="2H DE REDUCC" u="1"/>
        <s v="2H de reducción laboral " u="1"/>
        <s v="2H de Reducción " u="1"/>
        <s v="DESCANSÓ FESTIVO " u="1"/>
        <s v="Permiso personal para autorización de cita médica " u="1"/>
        <s v="Comopensando " u="1"/>
        <s v="Habilidades blandas " u="1"/>
        <s v="Día libre festivo " u="1"/>
        <s v="Descanso(compensatorio)" u="1"/>
        <s v="Salida autorizada por urgencias supervisor Andrés Peñuela" u="1"/>
        <s v="Horas  pendientes viaje periferia " u="1"/>
        <s v="Desplazamiento de Florencia a san Vicente. Ruta periferia. 🧡" u="1"/>
        <s v="Tienda cerrada festivo" u="1"/>
        <s v="Se toman las hora de ley" u="1"/>
        <s v="Se toman las hora de ley " u="1"/>
        <s v="Se toman las 2 horas de ey " u="1"/>
        <s v="Entró 1 tarde fui a la eps por situación de calamidad " u="1"/>
        <s v="-DIA DESCANSO " u="1"/>
        <s v="- INDUCCION DE PRODUCTO " u="1"/>
        <s v="-DIA COMPENSADO FESTIVO " u="1"/>
        <s v="-CIERRE PDV TOMA HORA DE LEY" u="1"/>
        <s v="REDUCCIÓN LABORAL + HORA DE ALMUERZO " u="1"/>
        <s v="REDUCCIÓN LABORAL+ HORA DE ALMUERZO " u="1"/>
        <s v="Hora e compensación " u="1"/>
        <s v="Tienda abre hasta las 10 am " u="1"/>
        <s v="Se trabaja en punto" u="1"/>
        <s v="festivo_x000a__x000a_" u="1"/>
        <s v="Doningo" u="1"/>
        <s v="Almuerzo y 4 horas de ley " u="1"/>
        <s v="Capacitación y tiempo de capacitación." u="1"/>
        <s v="Festivo descanso " u="1"/>
        <s v="Día de la familia primer semestre" u="1"/>
        <s v="Incapacidad de mi hija" u="1"/>
        <s v="Incapacidad de mi hija " u="1"/>
        <s v="Mi hija esta enferma, estoy en el hospital con ella haciéndole exámenes " u="1"/>
        <s v="Reunión buimon 7 am" u="1"/>
        <s v="Ida por urgencias" u="1"/>
        <s v="Dominical, tienda cerrada " u="1"/>
        <s v="Reunión Tráfico equipo IR." u="1"/>
        <s v="Tráfico y Taller equipo Wholesalers." u="1"/>
        <s v="Día compensatorio, día de descanso " u="1"/>
        <s v="Hora de reducción laboral _x000a_Autorizada por el jefe de zona" u="1"/>
        <s v="Calamidad" u="1"/>
        <s v="El día domingo la tienda no abre " u="1"/>
        <s v="La tienda no abre los domingos_x000a_" u="1"/>
        <s v="Horas de refvi" u="1"/>
        <s v="Permiso calamidad" u="1"/>
        <s v="Complicaciones de salud " u="1"/>
        <s v="Traslado y recogida de suéter de dotación " u="1"/>
        <s v="Capacitación Inducción Rms" u="1"/>
        <s v="Horario normal domingo, la app no me permitía ponerla normal. " u="1"/>
        <s v="Día de la familia  " u="1"/>
        <s v="Reunión y desplazamiento " u="1"/>
        <s v="Reducción jornada laboral 1 hora " u="1"/>
        <s v="Compensario pendiente x domingo 2 junio" u="1"/>
        <s v="Cierre tienda temprano" u="1"/>
        <s v="Domingo del mes" u="1"/>
        <s v="Compensario del 1 junio" u="1"/>
        <s v="Legalización de viaticos " u="1"/>
        <s v="Reunión comité  del plan de seguridad vial " u="1"/>
        <s v="Reunión de tráfico" u="1"/>
        <s v="Capacitación de formación y reunión semanal del canal IR " u="1"/>
        <s v="Tienda" u="1"/>
        <s v="Domingo. No abre tienda " u="1"/>
        <s v="Salida anticipada por compensación de tiempo en el evento hoy de TEAM comunicaciones y cinco sas" u="1"/>
        <s v="Capacitación Redmi note 14, desplazamiento punto de venta, tienda cerrada por reunión del distribuidor." u="1"/>
        <s v="Día compensatorio por dominical." u="1"/>
        <s v="Día descanso por festivo " u="1"/>
        <s v="Descanso por dominical " u="1"/>
        <s v="Descanso por dominical" u="1"/>
        <s v="Hora oficina" u="1"/>
        <s v="Cierre de tiendas " u="1"/>
        <s v="Reducción de la hora del gobierno." u="1"/>
        <s v="Apertura de CAV desde las 10 AM " u="1"/>
        <s v="Descanso pendiente " u="1"/>
        <s v="Cierre punto de venta por precaución de orden público " u="1"/>
        <s v="Compensatorio dominical semanal " u="1"/>
        <s v="Cav Palmetto Cali la apertura de la tienda es a partir de las 10:00am" u="1"/>
        <s v="Descanso dominical." u="1"/>
        <s v="Inducción RMS, ruta IR, evento WOM, 1 hora de almuerzo y una hora de traslado " u="1"/>
        <s v="Cav Girardot, Cav Neiva, Ktronix Chipichape, falabella WTC, alkosto norte, 1 hora de almuerzo y 1 hora de traslado " u="1"/>
        <s v="Capacitación agentes SURYTEL, administrativo (RMS, FOCO) Alkomprar Unico, Cav Cali norte, 1 hora de almuerzo y una de traslados" u="1"/>
        <s v="Apoyo ce centro" u="1"/>
        <s v="Cellplus Calima, wom Calima, Ktronix chipichape " u="1"/>
        <s v="Refuerzo Éxito Tuluá, Cav Palmira, agentes Palmira, 1 hora de almuerzo y 2 horas de traslado " u="1"/>
        <s v="Inducción personal nuevo de 7 AM a 12 am, Alkomprar Único, Cav Cali sur, 1 hora de almuerzo y 1 hora de traslado " u="1"/>
        <s v="Agentes Valle, agentes Toluca, Cellplus Yumbo, wom Yumbo, 1 hora de almuerzo y 1 30 de traslado" u="1"/>
        <s v="RMS, planer, borrador video" u="1"/>
        <s v="Cav estación, ce calima, alkosto norte, traslado 1 hora y 20," u="1"/>
        <s v="Evento claro " u="1"/>
        <s v="Éxito la flora, Ce Calima, montaje evento Claro, 1 hora de almuerzo y 1 hora 30 de traslado " u="1"/>
        <s v="Falabella WTC, Ktronix Chipichape, wom chipichape, Ktronix Chipichape, Ce Calima,1 hora de almuerzo y 1 30 de traslado" u="1"/>
        <s v="Cav Neiva, ce centro, ce Santa Mónica, ce calima, 1 hora de almuerzo y 1 30 hora de traslado " u="1"/>
        <s v="1a1 Puerto Asis, RMS, Planer, 1 hora de almuerzo" u="1"/>
        <s v="Cav Cali norte, Alkomprar Unico, Icell kiosco, Icell local, alkosto norte, 1 hora de almuerzo y una hora 30  de traslado" u="1"/>
        <s v="Tigo Vasquez Cobos, Cav estación, Ktronix Chipichape, falabella WTC, 1 hora de almuerzo y 1 hora de traslado " u="1"/>
        <s v="Éxito tuluá, won UNICENTRO Palmira, éxito llanogrande, ce Palmira, 2 horas trayecto y 1 hora de almuerzo " u="1"/>
        <s v="Nacional corbeta, Cav Cali norte, Alkomprar Unico, almuerzo y 1 hora de traslado " u="1"/>
        <s v="Proyecto orange" u="1"/>
        <s v="HORA DE LEY ASIGNADA # 2" u="1"/>
        <s v="HORA DE LEY ASIGNADA #1 " u="1"/>
        <s v="Cambio.de día de descanso para por el día jueves 5" u="1"/>
        <s v="Congreso nacional de líderes 2025" u="1"/>
        <s v="Compensatorio entre semana _x000a_" u="1"/>
        <s v="Compensatorio _x000a__x000a_" u="1"/>
        <s v="Capacitación virtual de habilidades blandas de smartphones Note 14 series vs referencias de la competencias " u="1"/>
        <s v="Horas de reducción laboral semanal " u="1"/>
        <s v="Festivo de Descanso " u="1"/>
        <s v="Problemas de ingreso a la plataforma " u="1"/>
        <s v=" Apoyo Concierto " u="1"/>
        <s v="Apoyo concierto" u="1"/>
        <s v="A de descanso " u="1"/>
        <s v="Apertura dominical des de las 10de la mañana " u="1"/>
        <s v="Hora reducida de petro " u="1"/>
        <s v="Cita médica cirugía " u="1"/>
        <s v="Alteración de orden público por artefactos explosivo" u="1"/>
        <s v="Capacitación note 14s" u="1"/>
        <s v="ADMINISTRATIVO_x000a_" u="1"/>
        <s v="Calamidad personal" u="1"/>
        <s v="La tienda no abre" u="1"/>
        <s v="Competatorio " u="1"/>
        <s v="Se realiza entrada a las 10 por horario extendido " u="1"/>
        <s v="Permiso por calamidad doméstica " u="1"/>
        <s v="Se autoriza salida por por situación de orden " u="1"/>
        <s v="Se llega tarde al punto por bloqueo de vía debido a situación de orden público por artefactos explosivos " u="1"/>
        <s v="Horario de cav 8:00a.m a 4:00p.m domingos y festivos " u="1"/>
        <s v="2 horas de Reducción laboral y cierre de punto de venta" u="1"/>
        <s v="Transporte de material Xiaomi " u="1"/>
        <s v="Cambió de horario " u="1"/>
        <s v="Hora de reducción  laboral " u="1"/>
        <s v="Entrenamiento habilidades blandas " u="1"/>
        <s v="Capacitación de payjoy " u="1"/>
        <s v="Horas de. Reducción laboral " u="1"/>
        <s v="Se deja Solicitud por Cierre de PDV " u="1"/>
        <s v="Salida Por Cierre de PDV" u="1"/>
        <s v="Descanso Tienda Cerra por Festivo" u="1"/>
        <s v="2 horas del gobierno " u="1"/>
        <s v="Reduccion horas " u="1"/>
        <s v="Tenda cerrada " u="1"/>
        <s v="Compensatorio Domingo De Feria" u="1"/>
        <s v="Compensando Domingo De Feria" u="1"/>
        <s v="Festivo CAV Palmira no labora" u="1"/>
        <s v="Domingo CAV Palmira no labora " u="1"/>
        <s v="Horas reducción laboral" u="1"/>
        <s v="1 HORA REUNIÓN _x000a_1 HORA ALMUERZO _x000a_2.5 HORAS DESPLAZAMIENTOS " u="1"/>
        <s v="1 HORA ALMUERZO _x000a_1 HORA INFORME SENIOR _x000a_3 HORAS DESPLAZAMIENTOS " u="1"/>
        <s v="4 HORAS ADMINISTRATIVO _x000a_1 HORA ALMUERZO _x000a_1 HORA INFORME SENIOR " u="1"/>
        <s v="1 HORA ALMUERZO _x000a_2 HORAS DESPLAZAMIENTOS _x000a_3 HORAS (NOVEDAD REPORTADA) _x000a_" u="1"/>
        <s v="1 HORA INFORME SENIOR _x000a_2.5 HORAS ALMUERZO _x000a_1 HORA ALMUERZO " u="1"/>
        <s v="2.5 HORAS DESPLAZAMIENTOS_x000a_1 HORA ALMUERZO " u="1"/>
        <s v="DESCANSO DÍA FERIADO" u="1"/>
        <s v="2 HORAS DESPLAZAMIENTOS _x000a_1 HORA ALMUERZO " u="1"/>
        <s v="1 HORA ALMUERZO _x000a_2 HORAS MOVILIDAD - 2 HORAS TRANSPORTE A JAMUNDÍ " u="1"/>
        <s v="1 HORA INFORME SENIOR_x000a_1 HORA ALMUERZO _x000a_3 HORAS DESPLAZAMIENTOS+ NOVEDAD " u="1"/>
        <s v="DESCANSO DIA FERIADO" u="1"/>
        <s v="SESIÓN VIRTUAL 1.5 HORAS _x000a_ADMINISTRATIVO 4 HORAS_x000a_1 HORA ALMUERZO_x000a_3 HORAS REUNIÓN " u="1"/>
        <s v="1 HORA ALMUERZO _x000a_30 MINUTOS SESIÓN VIRTUAL NO CONECTADA_x000a_2.5 HORAS DESPLAZAMIENTOS " u="1"/>
        <s v="1 HORA ALMUERZO _x000a_2.5 HORAS DESPLAZAMIENTOS" u="1"/>
        <s v="6 HORAS RUTA O PROYECTO _x000a_2 HORAS DE LEY " u="1"/>
        <s v="RUTA O PROYECTO 6 HORAS _x000a_2 HORAS DE LEY " u="1"/>
        <s v="ADMINISTRATIVO 4 HORAS _x000a_PROYECTO 2 HORAS _x000a_REUNIÓN 2 HORAS _x000a_ALMUERZO 1 HORA " u="1"/>
        <s v="Horario del cav 10:00 a 18:00" u="1"/>
        <s v="Horario almacén 10:00 a 18:00" u="1"/>
        <s v="Horario apertura almacén " u="1"/>
        <s v="Reducción de e" u="1"/>
        <s v="Entrega dotación " u="1"/>
        <s v="Horarios extendido " u="1"/>
        <s v="Dia festivo tienda cerrada " u="1"/>
        <s v="Día compensatorio domingo laborado" u="1"/>
        <s v="Capacitación de redmi note 14 5G" u="1"/>
        <s v="Capacitación de ecosistema ventas cruzada " u="1"/>
        <s v="Cierre de teinda" u="1"/>
        <s v="Cierre de tiend" u="1"/>
        <s v="2h Reducción Laboral " u="1"/>
        <s v="2 h Reducción Laboral " u="1"/>
        <s v="Capacitación - cita médica " u="1"/>
        <s v="Recorte de horas_x000a_" u="1"/>
        <s v="Recorte de horas " u="1"/>
        <s v="Se informa que se asiste al punto de venta , pero por implementación de el nuevo uniforme de claro . Nos hacen retirar de el punto de venta  " u="1"/>
        <s v="Horario cav festivo" u="1"/>
        <s v="Capacitación _x000a_" u="1"/>
        <s v="Hora de ley y hora almuerzo " u="1"/>
        <s v="Día Familia " u="1"/>
        <s v="Descanso compensatorio" u="1"/>
        <s v="Día festivo con cierre de tienda" u="1"/>
        <s v="Capacitación, habilidades Blandas" u="1"/>
        <s v="Impresión de fichas técnicas" u="1"/>
        <s v="Capacitación refuerzo de alineación " u="1"/>
        <s v="Capacitación de venta cruzada " u="1"/>
        <s v="Tienda cerrada dia festivo " u="1"/>
        <s v="Desplazamiento a periferia " u="1"/>
        <s v="Capacitación de producto virtual desde casa " u="1"/>
        <s v="Desplazamiento punto de venta entre ríos " u="1"/>
        <s v="Capacitaciones Bogotá " u="1"/>
        <s v="Distribución de bonos y entrega de Kits EPP." u="1"/>
        <s v="Distribución dotación." u="1"/>
        <s v="Distribución Stickers Redmi A5." u="1"/>
        <s v="Día Compensatorio._x000a_" u="1"/>
        <s v="Distribución Bodega Specs Card Xiaomi Buds 5 Pro y Watch S4." u="1"/>
        <s v="Día administrativo_x000a_" u="1"/>
        <s v="Arreglos de mesa frontera aeropuerto " u="1"/>
        <s v="Día de descanso por laborar el día 15 de junio 2025 CLEARPHONE " u="1"/>
        <s v="Cierre de tienda 11 a 6pm" u="1"/>
        <s v="Día de descanso por la laborar el día 15 de junio del 2025" u="1"/>
        <s v="Día de descanso por laborar el domingo 01 de junio 2025" u="1"/>
        <s v="Horario cav de 8 a 4pm " u="1"/>
        <s v="Horario de CAV 8am a 4pm" u="1"/>
        <s v="Salida temprano " u="1"/>
        <s v="Hora de reducción laboral e imprevisto en desplazamiento al pdv" u="1"/>
        <s v="Salida anticipada por reducción laboral " u="1"/>
        <s v="Tienda cerrada_x000a_Festivo" u="1"/>
        <s v="Desplazamiento población la vía estaban congestionada " u="1"/>
        <s v="Capacitación de productos " u="1"/>
        <s v="Incapacidad malestar general " u="1"/>
        <s v="Incapacitada malestar general" u="1"/>
        <s v="Capacitación de casados " u="1"/>
        <s v="Tips de ventas y productos " u="1"/>
        <s v="Labor administrativo, malla mes de Julio " u="1"/>
        <s v="Dominical_x000a_" u="1"/>
        <s v="Novedad en aplicación RMS " u="1"/>
        <s v="Conferencia " u="1"/>
        <s v="Apoyo administrativo " u="1"/>
        <s v="Traslado, retiro de envío a deprisa en aeropuerto de cartagena " u="1"/>
        <s v="Salida" u="1"/>
        <s v="Domingo _x000a_" u="1"/>
        <s v="Descanso _x000a_" u="1"/>
        <s v="Festivos " u="1"/>
        <s v="CAPACITACIÓN DE REFUERZO EN POTENCIAL DE MARCAS" u="1"/>
        <s v="Gestión de legalización de premios " u="1"/>
        <s v="Día de descanso después de ser apoyo en concierto " u="1"/>
        <s v="Apoyo del concierto " u="1"/>
        <s v="Primer día laboral, no contaba ese día con RMS para registro del día" u="1"/>
        <s v="Logística y apoyo concierto " u="1"/>
        <s v="Tienda cerrada, día festivo " u="1"/>
        <s v="Hora menos  legal del gobierno " u="1"/>
        <s v="CAV cierra por orden público de la ciudad " u="1"/>
        <s v="Salida temprano por solicitud del CAV " u="1"/>
        <s v="Domingo no laborado _x000a__x000a_" u="1"/>
        <s v="Problemas de transporte por que las vías de los cai de policía están cerradas " u="1"/>
        <s v="Por temas de explosivos el medio de transporte no estaba pasando por donde vivo , tuve que tomar otras alternativas de transporte público " u="1"/>
        <s v="Montaje de concierto" u="1"/>
        <s v=" Día no laboral por día  festivo la tienda no abre" u="1"/>
        <s v="Tienda cierra a las 4 de la tarde " u="1"/>
        <s v="Razón  retiro de pdv por parte de jefe de tienda" u="1"/>
        <s v="Día laboral domingo salgo a las 4 por motivo que la tienda trabaja hasta esa hora" u="1"/>
        <s v="Domingo  de descanso laboral" u="1"/>
        <s v="Día no laboral de descanso " u="1"/>
        <s v="Motivo  día festivo " u="1"/>
        <s v="Horario cav" u="1"/>
        <s v="Dia compensatorio de la semana" u="1"/>
        <s v="La tienda no abre compensa " u="1"/>
        <s v="Work from home" u="1"/>
        <s v="capacitación presencial payjoy " u="1"/>
        <s v="compenso dominical " u="1"/>
        <s v="dos horas de reducción laboral y cita médica " u="1"/>
        <s v="2 horas petro una hora almuerzo" u="1"/>
        <s v="2 horas Petro (1) hora almuerzo " u="1"/>
        <s v="CAPACITACIÓN VIRTUAL. " u="1"/>
        <s v="Ausencia en punto de venta por temas de dotación" u="1"/>
        <s v="Incapacitada por enfermedad " u="1"/>
        <s v="Desplazamiento _x000a_Almuerzo _x000a_" u="1"/>
        <s v="Desplazamiento _x000a_Almuerzo _x000a_Reunión Rms " u="1"/>
        <s v="Concierto Claro" u="1"/>
        <s v="Virtuales_x000a_Desplazamiento _x000a_Almuerzo _x000a_Evento IR" u="1"/>
        <s v="Magistral Rnote 14s _x000a_Informe_x000a_Desplazamiento _x000a_Almuerzo " u="1"/>
        <s v="Reducción Laboral _x000a_Desplazamiento " u="1"/>
        <s v="Uno a uno virtual_x000a_Uno a uno Virtual _x000a_Desplazamiento _x000a_Almuerzo " u="1"/>
        <s v="Proyecto _x000a_Desplazamiento " u="1"/>
        <s v="Inducción nacional de producto _x000a_Informe _x000a_Almuerzo " u="1"/>
        <s v="Desplazamiento _x000a_Almuerzo _x000a_Virtual es " u="1"/>
        <s v="Entrenamiento Magistral claro_x000a_Desplazamiento _x000a_Almuerzo " u="1"/>
        <s v="Finalizando jornada" u="1"/>
        <s v="Llegada tarde por tema de transporte " u="1"/>
        <s v="Cita Bancolombia cambio de tarjeta" u="1"/>
        <s v="Día compensando " u="1"/>
        <s v="Día compensatorio _x000a__x000a_" u="1"/>
        <s v="Día compensando _x000a__x000a_" u="1"/>
        <s v="Reducción de horas _x000a_" u="1"/>
        <s v="Festivo compensatorio" u="1"/>
        <s v="Compensación" u="1"/>
        <s v="1 hora de petro " u="1"/>
        <s v="Capacitación habilidades blanda" u="1"/>
        <s v="Gobierno horas " u="1"/>
        <s v="Dia de compensatorio " u="1"/>
        <s v="Capacitación virtual claro potencia el potencial " u="1"/>
        <s v="TIENDA CERRADA- FESTIVO " u="1"/>
        <s v="Hora extra de día de la feria " u="1"/>
        <s v="Hora de reducción por feria del cel " u="1"/>
        <s v="Hora de descanso " u="1"/>
        <s v="Pago de hora feria del celular " u="1"/>
        <s v="Pago de hora de reducción laboral " u="1"/>
        <s v="Por cumplimiento de cuota interna del Call cierre " u="1"/>
        <s v="Horas de reducción y hora de almuerzo " u="1"/>
        <s v="Capacitación/desplazamiento " u="1"/>
        <s v="Traslado entre puntos almuerzo " u="1"/>
        <s v="Traslado entre puntos, almuerzo, retorno manizales pereira" u="1"/>
        <s v="Almuerzo traslado entre puntos " u="1"/>
        <s v="Traslado armenia Pereira y almuerzo " u="1"/>
        <s v="Almuerzo, traslado entre puntos cartago" u="1"/>
        <s v="Traslado Manizales Pereira y hora de almuerzo " u="1"/>
        <s v="En bodega recibiendo dotación " u="1"/>
        <s v="Reducción laboral _x000a_Apoyo comercial Éxito Bosa" u="1"/>
        <s v="Elaboración informe ruta Villavicencio - Acacias_x000a_Legalización viáticos Villavicencio - Acacias_x000a_Almuerzo " u="1"/>
        <s v="Ruta Mayoristas Villavicencio _x000a_Desplazamiento Villavicencio - Acacias_x000a_Ruta Acacias _x000a_Almuerzo _x000a_" u="1"/>
        <s v="Ruta Villavicencio _x000a_Desplazamiento _x000a_Almuerzo " u="1"/>
        <s v="Apoyo comercial _x000a_Shopping de precios _x000a_Desplazamiento _x000a_Reducción " u="1"/>
        <s v="Sesión virtual Dealer Claro Externos_x000a_Sesión virtual Dealer Claro Girardot 1a1_x000a_Desplazamiento_x000a_Almuerzo _x000a_" u="1"/>
        <s v="Shopping de precios _x000a_Desplazamiento _x000a_Almuerzo _x000a_Administrativo (planeación ruta Villavicencio - Acacias)" u="1"/>
        <s v="Ruta dealers claro _x000a_Desplazamiento _x000a_Almuerzo " u="1"/>
        <s v="Mistery Shopper_x000a_Ruta_x000a_" u="1"/>
        <s v="Apoyo Feria Movistar Plaza de las Américas _x000a_Almuerzo " u="1"/>
        <s v="Reunión comité seguridad vial _x000a_Desplazamiento _x000a_Almuerzo " u="1"/>
        <s v="Shopping de precios _x000a_Administrativo " u="1"/>
        <s v="Desplazamiento _x000a_Reducción laboral " u="1"/>
        <s v="Apoyo Mayoristas 75 min_x000a_Desplazamiento 2 horas _x000a_Almuerzo 1 hora " u="1"/>
        <s v="Entrenamiento IR_x000a_Taller liderazgo " u="1"/>
        <s v="Shopping de precios _x000a_Apoyo Evento IR cubo Colsubsidio " u="1"/>
        <s v="Entrega de dotación _x000a_Personal zona sur_x000a_Recogida en bodega material para activar 1 pm_x000a_Entrega de materiales alkosto Venecia 4 pm_x000a__x000a__x000a__x000a_" u="1"/>
        <s v="Administrativo miércoles 4 se corre del lunes por el festivo " u="1"/>
        <s v="Compensatorio f" u="1"/>
        <s v="Feriado punto no abre " u="1"/>
        <s v="Feriado almacén no abre" u="1"/>
        <s v="Compensatorio Día de la familia " u="1"/>
        <s v="Capacitación Credi smart" u="1"/>
        <s v="Capacitación de habilidades blandas " u="1"/>
        <s v="Día feriado la tienda no abre " u="1"/>
        <s v="Festivo, descanso" u="1"/>
        <s v="Portal 80 bonos - bodega band 10 " u="1"/>
        <s v="Viaje Tunja " u="1"/>
        <s v="Bodega recogida botas de seguridad y Sample note 14s" u="1"/>
        <s v="Bodega recogida termos" u="1"/>
        <s v="Ingreso Bodega entrega dotación - Falabella Unicentro " u="1"/>
        <s v="Vacaciones anuales a disfrutar " u="1"/>
        <s v="Revision de llegada de uniformes zona oriente " u="1"/>
        <s v="Día de compensatorio por dominical laborado " u="1"/>
        <s v="Día compensatorio por dominical laborado " u="1"/>
        <s v="Exámenes medicos de la temporal" u="1"/>
        <s v="Reunión de Tráfico 🚦" u="1"/>
        <s v="Capacitación potencia tú potencial " u="1"/>
        <s v="Reconocimiento de zona Maicao Guajira " u="1"/>
        <s v="Traslado al Municipio de Sahagún Córdoba (Ruta comercial con Comunicaribe)" u="1"/>
        <s v="Reunión de trafico IR" u="1"/>
        <s v="Entrenamiento de habilidades blandas, refuerzo de producto ecosistema y reunión equipo IR" u="1"/>
        <s v="Trabajo en casa 🏠" u="1"/>
        <s v="Dos horas horas laborales" u="1"/>
        <s v="Trabajo desde casa desde las 7 am hasta las 16pm" u="1"/>
        <s v="Una hora de jornada de reducción laboral " u="1"/>
        <s v="No tenía el usuario aún activo " u="1"/>
        <s v="Tienda cerrada _x000a_" u="1"/>
        <s v="_x000a_Tienda cerrada " u="1"/>
        <s v="Capacitación en casa " u="1"/>
        <s v="Alkosto 68 recogida de stickers Redmi A5" u="1"/>
        <s v="Reunión en medellín " u="1"/>
        <s v="Capacitación motoras " u="1"/>
        <s v="Reunión payjaoy y entrega de dotación " u="1"/>
        <s v="Congreso de lideres" u="1"/>
        <s v="Capacitación Movistar " u="1"/>
        <s v="Capacitación crediminuto " u="1"/>
        <s v="Montaje evento Morato " u="1"/>
        <s v="Dis feriado " u="1"/>
        <s v="Recompensación" u="1"/>
        <s v="Capacitación de producto+almuerzo " u="1"/>
        <s v="Compensantorio dom" u="1"/>
        <s v="Compensantorio" u="1"/>
        <s v="Tienda cerrada plaza colonial " u="1"/>
        <s v="1 hora " u="1"/>
        <s v="Tienda cerrada, abre tarde" u="1"/>
        <s v="Trámite personal " u="1"/>
        <s v="Horas de reducción jornada laboral, adicional hora de almuerzo." u="1"/>
        <s v="Devolucion Hora y media de capacitación  el pasado 4 de junio." u="1"/>
        <s v="Devolucion horas capacitación." u="1"/>
        <s v="Horas de reducción jornada laboral." u="1"/>
        <s v="Administrativo envío base recogida samples , reunión city , 1 hora de almuerzo " u="1"/>
        <s v="Exámenes medicos  people " u="1"/>
        <s v="Solicitud día de la familia " u="1"/>
        <s v="Almuerzo isamovil " u="1"/>
        <s v="1 hora Reunión de supervisores con Mónica coordinadora del cav, 1 hora de almuerzo " u="1"/>
        <s v="2 horas de ley _x000a_1 de informe _x000a_1 de almuerzo " u="1"/>
        <s v="2 horas de ley _x000a_1 hora de malla el informe _x000a_1 hora de almuerzo " u="1"/>
        <s v="Tienda cerrada día festivo" u="1"/>
        <s v="Tienda cerrada  día compensatorio " u="1"/>
        <s v="Día compensatorio tienda cerrada" u="1"/>
        <s v="Capacitación virtual  con  el formador Kevin Sánchez " u="1"/>
        <s v="Día compensatorio , tienda cerrada" u="1"/>
        <s v=" Día no laboral   festivo" u="1"/>
        <s v=" Día compesatorio" u="1"/>
        <s v="ADMINISTRATIVO-BODEGA" u="1"/>
        <s v="ADMINISTRATIVO _x000a_ALMUERZO _x000a_DESPLAZAMIENTOS " u="1"/>
        <s v="ALMUERZO _x000a_DESPLAZAMIENTOS _x000a_BODEGA" u="1"/>
        <s v="ALMUERZO_x000a_DESPLAZAMIENTOS " u="1"/>
        <s v="HORA DE ALMUERZO _x000a_DESPLAZAMIENTOS " u="1"/>
        <s v="HORA DE ALMUERZO _x000a_6 HORAS DE BODEGA " u="1"/>
        <s v="Claro conciertos" u="1"/>
        <s v="Entrada a punto de venta 10:00am. " u="1"/>
        <s v="Entrada al punto 11:00am. " u="1"/>
        <s v="Entrada a PDV 10:00am " u="1"/>
        <s v="Permiso paternidad " u="1"/>
        <s v="Lunes festivo del mes " u="1"/>
        <s v="Primer domingo de descanso mes junio " u="1"/>
        <s v="Vacaciones _x000a_" u="1"/>
        <s v="Reunión con. El city Carlos " u="1"/>
        <s v="Horas reduccion" u="1"/>
        <s v="Congreso líderes claro " u="1"/>
        <s v=" festivo " u="1"/>
        <s v="Capacitación desde la casa " u="1"/>
        <s v="Movilización y Almuerzo " u="1"/>
        <s v="Movilización al aeropuerto a material POP" u="1"/>
        <s v="Tienda cerrada Domical" u="1"/>
        <s v="Día administrativo _x000a_Link de ventas Diarias_x000a_Malla SPV_x000a_Aprobación Work Planes_x000a_" u="1"/>
        <s v="Dominical Tienda Cerrada" u="1"/>
        <s v="Trabajo Reunión Torre Sigma" u="1"/>
        <s v="Feriado tienda cerrada " u="1"/>
        <s v="Capacitación 8am a 10:00am_x000a_" u="1"/>
        <s v="Retiro del punto de venta por autorización del supervisor " u="1"/>
        <s v="Capacitación payjoy " u="1"/>
        <s v="no laboral " u="1"/>
        <s v="Se realiza entrenamiento en sede de la compañía " u="1"/>
        <s v="Usuario entregado en la tarde, se trabajo todo el día." u="1"/>
        <s v="Reunión Movistar " u="1"/>
        <s v="Capacitación- traslado " u="1"/>
        <s v="Comite plan seguridad vial- traslado " u="1"/>
        <s v="Reunión IR mensual Torre Sigma " u="1"/>
        <s v="Día administrativo elaboración de informes" u="1"/>
        <s v="Reconocimiento de zona Cajicá " u="1"/>
        <s v="Capacitación Habilidades blandas, reunión IR." u="1"/>
        <s v="MPS FERIATE" u="1"/>
        <s v="Día administrativo informes" u="1"/>
        <s v="Feria Movistar plaza de las américas " u="1"/>
        <s v="Libre " u="1"/>
        <s v="Tienda cerrada_x000a_" u="1"/>
        <s v="BTL" u="1"/>
        <s v="Reunión copasst, capacitación habilidades blandas" u="1"/>
        <s v="Citas medicas por embarazo " u="1"/>
        <s v="Cierre de punto de venta y recogida de camiseta " u="1"/>
        <s v="Permiso por citas" u="1"/>
        <s v="Capacitación de habilidades blandas" u="1"/>
        <s v="Descanse " u="1"/>
        <s v="Por motivo de cambio de perfil en RMS " u="1"/>
        <s v="Desplazamiento a entrerrios " u="1"/>
        <s v="Compensatorio domingo 22 de junio" u="1"/>
        <s v="Compensatorio domingo 8 de junio" u="1"/>
        <s v="Compensatorio del domingo 1 de junio" u="1"/>
        <s v="Terapias _x000a_" u="1"/>
        <s v="Terapias " u="1"/>
        <s v="Terapias físicas " u="1"/>
        <s v="Descansa _x000a_" u="1"/>
        <s v="Descanso_x000a__x000a_" u="1"/>
        <s v="Horas de almuerzo, horas de ley reducción " u="1"/>
        <s v="Desplazamientos, hora de almuerzo " u="1"/>
        <s v="Dia de familia" u="1"/>
        <s v="Horas de desplazamientos, almuerzo y aficiina trabajo administrativo " u="1"/>
        <s v="Dia de familia." u="1"/>
        <s v="Permiso del día de la familia " u="1"/>
        <s v="Capacitación de acciones blandas" u="1"/>
        <s v="Mucho tráfico " u="1"/>
        <s v="Día trabajado_x000a_" u="1"/>
        <s v="Usuario nuevo rms " u="1"/>
        <s v="Día festivo._x000a_Ningún punto abre" u="1"/>
        <s v="Día festivo. Ningún punto abre" u="1"/>
        <s v="HORA DE R DUCCIÓN LABORAL" u="1"/>
        <s v="Visita a la ciudad de Ibagué " u="1"/>
        <s v="Entrenamiento Habilidades Blandas &amp; Reunión IR Nacional " u="1"/>
        <s v="DIA FESTIVO TIENDA CERRADA" u="1"/>
        <s v="Día de la famila" u="1"/>
        <s v="Capacitación 1 hora, ingreso a pdv de 11-7" u="1"/>
        <s v="Administrativo- vacaciones City" u="1"/>
        <s v="Reposición de hora de ley" u="1"/>
        <s v="Reducción de hora de ley" u="1"/>
        <s v="Capacitación desde casa " u="1"/>
        <s v="Domingo del mes compensatorio " u="1"/>
        <s v="Apoyo montaje concierto" u="1"/>
        <s v="Dia de la familia." u="1"/>
        <s v="Se realiza solo 1 pdv   por evento claro " u="1"/>
        <s v="Festivo _x000a_" u="1"/>
        <s v="Dia de descanso _x000a_" u="1"/>
        <s v="Congreso Bogotá " u="1"/>
        <s v="Permiso personal cita médica medellín " u="1"/>
        <s v="- COMPENSATORIO " u="1"/>
        <s v="-DESPLAZAMIENTO _x000a_-ALMUERZO _x000a_-INFORME -RMS" u="1"/>
        <s v="-DESPLAZAMIENTO _x000a_-ALMUERZO _x000a_-INFORME ORANGE_x000a_-TRAINING REPORT " u="1"/>
        <s v="-VACACIONES " u="1"/>
        <s v="-PROYECTO Ó RUTA " u="1"/>
        <s v="-FESTIVO" u="1"/>
        <s v="Ingreso a las 10 por jornada extendida " u="1"/>
        <s v="Se autoriza salida por situación de orden pública " u="1"/>
        <s v="Se llega tarde al punto por bloqueó por artefactos explosivos en la vía." u="1"/>
        <s v="Trabajo des de casa" u="1"/>
        <s v="Día compesatori" u="1"/>
        <s v="Hora de gobierno y permiso de cita médica aprobado por Julián rojas supervisor" u="1"/>
        <s v="Novedad de entrada trancón en el camino hacia el trabajo supervisor conoce la novedad" u="1"/>
        <s v="Inconveniente en la ruta supervisor conoce la novedad" u="1"/>
        <s v="Día dominical" u="1"/>
        <s v="Procedimiento médico " u="1"/>
        <s v="Novedad aplicación RMS " u="1"/>
        <s v="Reducción de horario" u="1"/>
        <s v="Día libre festivo _x000a_" u="1"/>
        <s v="Día festivo libre " u="1"/>
        <s v="Salida temprano por orden público_x000a_" u="1"/>
        <s v="Hora reducción por ley_x000a_" u="1"/>
        <s v="Reducción hora de ley_x000a_" u="1"/>
        <s v="Capacitación potenciando tu potencial virtual y viaje a puerto Tejada _x000a_" u="1"/>
        <s v="Día libre lunes festivo" u="1"/>
        <s v="CAPACITACION DE PAYJOY" u="1"/>
        <s v="REDUCCION DE HORA LABORAL " u="1"/>
        <s v="COMPENSADO  " u="1"/>
        <s v="Capacitación claro  potencia el potencial " u="1"/>
        <s v="Las 2 horas del gobierno autorizadas para reunión de mi hija" u="1"/>
        <s v="Permiso de cita médica " u="1"/>
        <s v="Capacitación presencial Pay Joy" u="1"/>
        <s v="Horas reglamentarias" u="1"/>
        <s v="Dia  festivo dia libre " u="1"/>
        <s v="Domingo día libre " u="1"/>
        <s v="Domingo dia de descanso " u="1"/>
        <s v="Dia festivo dia no lavoral " u="1"/>
        <s v="Domingo dia libre " u="1"/>
        <s v="Problemas con la aplicación power apps no me dejó ingresar y no pude logearme ayer 09/06/2025 " u="1"/>
        <s v="Descanso_x000a_" u="1"/>
        <s v="Día compen" u="1"/>
        <s v="Permiso para salir dos horas antes " u="1"/>
        <s v="Enfermedad " u="1"/>
        <s v="Hora de almuerzo " u="1"/>
        <s v="Reducción laboral más hora de almuezo" u="1"/>
        <s v="De horas " u="1"/>
        <s v="Entrega en asiste " u="1"/>
        <s v="Reunión habilidades blandas" u="1"/>
        <s v="Horas de reducción laboral." u="1"/>
        <s v="Autorizado por supervisor de zona " u="1"/>
        <s v="Una hora de ley y una hora de capacitación  habilidades blandas del 5 de junio " u="1"/>
        <s v="Compensatorio de domingo 15 " u="1"/>
        <s v="Compensatorio de domingo 1 laborado " u="1"/>
        <s v="Horas de reducción semanal " u="1"/>
        <s v="Horario de cav" u="1"/>
        <s v="Hora de almuerzo y 2 hrs de ley" u="1"/>
        <s v="Horas de ley almuerzo y traslados" u="1"/>
        <s v="Transportes y hora de almuerzo " u="1"/>
        <s v="Alineación congreso de líderes Bogotá " u="1"/>
        <s v="Congreso de líderes , bigota" u="1"/>
        <s v="Alineación congreso líderes Bogotá " u="1"/>
        <s v="Compensatorio autorizado mes !! " u="1"/>
        <s v="Horas dé Reducción " u="1"/>
        <s v="Terapias de fortalecimiento tobillo" u="1"/>
        <s v="Terapia de fortalecimiento pie" u="1"/>
        <s v="Terapias físicas  para fortalecimiento " u="1"/>
        <s v="Cita valoración para terapia hidráulicas e híbridas para el pie " u="1"/>
        <s v="Reducción de hora s laboral" u="1"/>
        <s v="Festivo no abre la tienda " u="1"/>
        <s v="Cirugía, citas post y pre operatorias" u="1"/>
        <s v="Reunión people  generalidades del PESV" u="1"/>
        <s v="Capacitación con el área de entrenamiento y reunión equipo IR" u="1"/>
        <s v="La hora de reducción de ley " u="1"/>
        <s v="Lunes festivo no se abre CAV " u="1"/>
        <s v="Lunes festivos no se trabaja " u="1"/>
        <s v="Cierre del Cav " u="1"/>
        <s v="Hora pendiente " u="1"/>
        <s v="Lunes festivo no se labora CAV NEIVA CENTRO " u="1"/>
        <s v="Administrativo -bodega " u="1"/>
        <s v="Administrativo y bodega " u="1"/>
        <s v="Almuerzo y desplazamientos" u="1"/>
        <s v="Día bodega " u="1"/>
        <s v="Horario de oficina " u="1"/>
        <s v="Hora de petro" u="1"/>
        <s v="Traslado entre puntos,  " u="1"/>
        <s v="Horas libres " u="1"/>
        <s v="Horas libres de ley" u="1"/>
        <s v="Horas de reducción ley " u="1"/>
        <s v="Entrega de usuario a las 3 pm, por cual me logueo a esta hora" u="1"/>
        <s v="Cambio de horario por razones de horario extendido " u="1"/>
        <s v="Permiso por toma de exámenes médicos " u="1"/>
        <s v="Cambio de tienda por cierre " u="1"/>
        <s v="Hora petro _x000a__x000a_" u="1"/>
        <s v="Legalización de viáticos " u="1"/>
        <s v="Ruta comercial yopal" u="1"/>
        <s v="Ruta Comercial de 7 a 4 pm " u="1"/>
        <s v="Apoyo comercial de 10 a 4 _x000a_Reducción laboral de 4 a 7 pm" u="1"/>
        <s v="Administrativo de 7 a 11 y 30_x000a_1 hora de almuerzo _x000a_2 horas de desplazamiento " u="1"/>
        <s v="Reducción laboral de 4 pm a 7 pm" u="1"/>
        <s v="Horas Reducción laboral de 4 a 7 " u="1"/>
        <s v="Formación call" u="1"/>
        <s v="Formación Orange Externos" u="1"/>
        <s v="Formación magistral virtual CARRIERS de 7 a 9 am._x000a_Formación virtual Movistar B2B de 9:30 a 11:15 am. _x000a_1 hora de almuerzo _x000a_2 horas de desplazamiento " u="1"/>
        <s v="Festivo laborado apertura 10" u="1"/>
        <s v="Apertura de tienda y retrasó de trasporte " u="1"/>
        <s v="Desmonte de conciertos de Jessi Uribe " u="1"/>
        <s v="Toque de queda " u="1"/>
        <s v="Día  de descanso " u="1"/>
        <s v="Cierre de tienda,horario festivo" u="1"/>
        <s v="Horario cierre de tienda " u="1"/>
        <s v="No laborable " u="1"/>
        <s v="Compensatorio domingo 15" u="1"/>
        <s v="Compensatorio domingo 8" u="1"/>
        <s v="Compensatorio domingo 1" u="1"/>
        <s v="Compensatorio.  " u="1"/>
        <s v="Problema con las vías de Ciénaga a Santa Marta " u="1"/>
        <s v="Cierre de tienda. Horario 10am a 5pm" u="1"/>
        <s v="Salida temprana por cambio de pdv" u="1"/>
        <s v="Salida temprana por reducción de 2 horas de gobierno " u="1"/>
        <s v="Cambio de punto de venta " u="1"/>
        <s v="Aprobación del Día de la familia " u="1"/>
        <s v="Salida temprana por capacitación virtual de habilidades blandas y refuerzo de note 14 series vs referencias de la competencia " u="1"/>
        <s v="_x000a_Capacitación virtual de habilidades blandas de smartphones Note 14 series vs referencias de la competencias" u="1"/>
        <s v="Retraso en transporte " u="1"/>
        <s v="Festivo laborado  apertura de tienda 10 am" u="1"/>
        <s v="Evento claro teatro los cristales " u="1"/>
        <s v="Cierre del cav temprano " u="1"/>
        <s v="Día lunes  festivo " u="1"/>
        <s v="Cierre de punto por prevención " u="1"/>
        <s v="Día libre por puente o compensatorio " u="1"/>
        <s v="Lunes festivo (no laboró)" u="1"/>
        <s v="Dominical (no, laboró)" u="1"/>
        <s v="Compemsatorio" u="1"/>
        <s v="Actualización de RMS" u="1"/>
        <s v="Horas legales" u="1"/>
        <s v="Reunión payjoy y entrega de dotación " u="1"/>
        <s v="Reducción 2 horas del gobierno " u="1"/>
        <s v="Reunión Equipo comercial R.Centro." u="1"/>
        <s v=" Personal " u="1"/>
        <s v="Desca" u="1"/>
        <s v="Desc" u="1"/>
        <s v="Des" u="1"/>
        <s v="Horas d gobierno " u="1"/>
        <s v="Dial libre" u="1"/>
        <s v="Hora, legal" u="1"/>
        <s v="Hora legal. " u="1"/>
        <s v="Capacitación note 14 s" u="1"/>
        <s v="Reporte carries otro si _x000a_Almuerzo_x000a_desplazamiento _x000a_" u="1"/>
        <s v="Almuerzo _x000a_Desplazamiento _x000a_Administrativo " u="1"/>
        <s v="Almuerzo _x000a_Desplazamiento _x000a_Cita médica " u="1"/>
        <s v="Almuerzo _x000a_Desplazamiento _x000a_Correo plan de viajes " u="1"/>
        <s v="Almuerzo _x000a_Desplazamiento _x000a_Retraso lluvia " u="1"/>
        <s v="Almuerzo _x000a_Compensatorio " u="1"/>
        <s v="Reducción _x000a_Almuerzo _x000a_Proyecto " u="1"/>
        <s v="Capacitacion potencia tu potencial _x000a_Almuerzo _x000a_Desplazamiento " u="1"/>
        <s v="Proyecto _x000a_Reducción horas " u="1"/>
        <s v="Legalización de viáticos _x000a_Elaboración de informe _x000a_Planear julio " u="1"/>
        <s v="Desplazamiento _x000a_Almuerzo _x000a_Entrenamiento virtual CE Pereira " u="1"/>
        <s v="Entrenamiento virtual CE_x000a_Desplazamiento _x000a_Almuerzo " u="1"/>
        <s v="Inducción de producto _x000a_Elaboración de informe _x000a_Almuerzo " u="1"/>
        <s v="Transporte" u="1"/>
        <s v="Entrada a claro domingo" u="1"/>
        <s v="11minutos tarde por aguacero" u="1"/>
        <s v="Salida de emergencia por accidente de mi hija" u="1"/>
        <s v="Festivo trabajado" u="1"/>
        <s v="Entrada a claro a 10 am 14 min de tardanza por trasporte" u="1"/>
        <s v="La tienda cierra" u="1"/>
        <s v="Tienda no abre festivos " u="1"/>
        <s v="Libtt" u="1"/>
        <s v="Libre" u="1"/>
        <s v="Horario cav gran colombia domingo y festivos de 8 a 4 pm .." u="1"/>
        <s v="Horario tienda cav 8 a 4 de la tarde domingos y festivos.." u="1"/>
        <s v="El día presentandose la novedad de que no nos permitieron la entrada por no contar con el uniforme correspondiente, por tal motivo nos envían a nuestras casas hasta tener el uniforme.." u="1"/>
        <s v="Horario cav festivos y dominicales 8 am a 4 pm. " u="1"/>
        <s v="Horario cav gran Colombia domingo y festivos 8 AM a 4 pm .." u="1"/>
        <s v="Compensetario " u="1"/>
        <s v="Hora del gobernó " u="1"/>
        <s v="Horario especial del almacén " u="1"/>
        <s v="Capacitación inducción de productos " u="1"/>
        <s v="Reducción laboral  2 horas " u="1"/>
        <s v="Horas petro_x000a_" u="1"/>
        <s v="Capacitación de credismart" u="1"/>
        <s v="Horas extra" u="1"/>
        <s v="Tienda abre tarde por festivo " u="1"/>
        <s v="Tienda abre tarde " u="1"/>
        <s v="Tienda  abre tarde por domingo " u="1"/>
        <s v="Emergencia " u="1"/>
        <s v="Por motivos de salud " u="1"/>
        <s v="Día de reducción jornada laboral " u="1"/>
        <s v="Día jueves 5 de junio compensatorio semanal " u="1"/>
        <s v="Día festivos tiendas cerradas " u="1"/>
        <s v="Trabajo el domingo " u="1"/>
        <s v="Día libre (domingo)" u="1"/>
        <s v="Salida 6 pm con permiso de supervisor se toma solo una hora de almuerzo " u="1"/>
        <s v="Domingo descanso" u="1"/>
        <s v="Día de de descanso" u="1"/>
        <s v="Dia festivo no laboral" u="1"/>
        <s v="Horas reducción de ley" u="1"/>
        <s v="Día festivo no laboral_x000a_" u="1"/>
        <s v="Virtuales_x000a_Almuerzo _x000a_Traslado " u="1"/>
        <s v="Inducción producto _x000a_Informe_x000a_Almuerzo " u="1"/>
        <s v="Proyecto _x000a_Dos horas gobierno " u="1"/>
        <s v="Virtuales _x000a_Ruta _x000a_Almuerzo " u="1"/>
        <s v="Proyecto _x000a_2 horas gobierno " u="1"/>
        <s v="Virtual_x000a_Almuerzo _x000a_Traslado" u="1"/>
        <s v="Capacitación potenciando tú potencial" u="1"/>
        <s v="Store closed" u="1"/>
        <s v="Capacitación potenciando tu potencial " u="1"/>
        <s v="Día libre_x000a_" u="1"/>
        <s v="Reunión mensual  de trafico uno a uno " u="1"/>
        <s v="Capacitación área de entrenamiento y reunión equipo IR" u="1"/>
        <s v="Día compensatorio Domingo " u="1"/>
        <s v="Horario extra" u="1"/>
        <s v="Cambio de compensatorio por día laboral con horas de reducción " u="1"/>
        <s v="DESCANSO DIA LUNES FESTIVO " u="1"/>
        <s v="Las 2 horas de reducción " u="1"/>
        <s v="Día libre/ tienda cerrada" u="1"/>
        <s v="Día libre/ tienda cerrada " u="1"/>
        <s v="Tienda  cerrada" u="1"/>
        <s v="Compensatorio pendiente domingo 4 de mayo." u="1"/>
        <s v="Día comprensatorio " u="1"/>
        <s v="Seguimiento Región Centro " u="1"/>
        <s v="Dominical y permiso personal " u="1"/>
        <s v="Permiso de 1 hora " u="1"/>
        <s v="Tienda y" u="1"/>
        <s v="Vacaciones Programadas " u="1"/>
        <s v="Toma de hora de ley " u="1"/>
        <s v="Domingo día libre" u="1"/>
        <s v="Descanso y horas de reducción " u="1"/>
        <s v="Reducción laboral sábado 14" u="1"/>
        <s v="Tiempo de reducción laboral." u="1"/>
        <s v="Tiempo de reducción laboral " u="1"/>
        <s v="Permiso por enfermedad " u="1"/>
        <s v="Tienda cerrada dominical " u="1"/>
        <s v="Compensatirio " u="1"/>
        <s v="Domingo no será  laborado " u="1"/>
        <s v="Tienda cerrada (festivo)" u="1"/>
        <s v="Trabajo desde casa administrativo " u="1"/>
        <s v="Tienda no abre festivo " u="1"/>
        <s v="Cierre de punto marcha " u="1"/>
        <s v="Capacitación y desplazamiento a punto" u="1"/>
        <s v="DÍA DE DESCANSO ASIGNADO " u="1"/>
        <s v="Cierre de la tienda " u="1"/>
        <s v="Horas del ley " u="1"/>
        <s v="Se le envía incapacidad a mi supervisor " u="1"/>
        <s v="Capacitación inducción de producto" u="1"/>
        <s v="Horas de ley_x000a_" u="1"/>
        <s v="Horario especial por cierre de tienda " u="1"/>
        <s v="Horario especial,  por punto de venta cerrado" u="1"/>
        <s v="Reducción laboral se toma la hora, según lo asignado" u="1"/>
        <s v="Horario especial, cierre de punto de venta 6pm" u="1"/>
        <s v="Horario especial por cierre de punto de venta, domingo 11am- 6pm " u="1"/>
        <s v="Entrega usuario RMS" u="1"/>
        <s v="Capacitación riesgos laborales" u="1"/>
        <s v="Horas de reducción laboral, almuerzo y desplazamiento " u="1"/>
        <s v="Feria del estrene Movistar " u="1"/>
        <s v="Día feria del estrene " u="1"/>
        <s v=" Día  Compensatorio " u="1"/>
        <s v="Incapacidad por el día de hoy " u="1"/>
        <s v="Capacitación de riesgo laborales" u="1"/>
        <s v="Desplazamiento a población._x000a_" u="1"/>
        <s v="Cita médica." u="1"/>
        <s v="Baja por enfermedad, dirigirse al área de urgencias y solicitar cita prioritaria." u="1"/>
        <s v="Compensatorio del día domingo 11 trabajo." u="1"/>
        <s v="Hora de compensatorio por capacitación de riesgos laborales." u="1"/>
        <s v="Capacitación sobre riesgos laborales." u="1"/>
        <s v="Día de compensatorio_x000a_" u="1"/>
        <s v="Family Day " u="1"/>
        <s v="Capacitación riesgo laboral " u="1"/>
        <s v="Descanso comoensatorio" u="1"/>
        <s v="Reduccion de horas" u="1"/>
        <s v="Horario " u="1"/>
        <s v="Día compensatorio  por domingo 4 de mayo_x000a__x000a_" u="1"/>
        <s v="Compensatorio por domingo 25_x000a_" u="1"/>
        <s v="Dia compensatorio por domingo 11 de mayo" u="1"/>
        <s v="Día compensatorio por domingo 4 de mayo" u="1"/>
        <s v="Compensatorio por el domingo laborando " u="1"/>
        <s v="Hora asignada de ley " u="1"/>
        <s v="Compensatorio de domingo laborado " u="1"/>
        <s v="Compensatorio de  día domingo laborado" u="1"/>
        <s v="Horas asignada de ley " u="1"/>
        <s v="Hora de capacitación asignada " u="1"/>
        <s v="Capacitación identificación riesgos " u="1"/>
        <s v="Hora de ley _x000a_" u="1"/>
        <s v="Reunión De Riesgos Laborales" u="1"/>
        <s v="Desplazamiento por mesa de marca por evento" u="1"/>
        <s v="Descanso Día Festivo y Día Del Trabajo " u="1"/>
        <s v="Menos 1 hora laboral del gobierno" u="1"/>
        <s v="Menos1 hora laboral descontada por el gobierno " u="1"/>
        <s v="Entrada a las 10 por la hora de descuento del gobierno " u="1"/>
        <s v="Menos 1 hora laboral del gobierno " u="1"/>
        <s v="Hora de la última capacitación que se me debía " u="1"/>
        <s v="Buenos días , retraso en la entrada por motivo de inconvenientes en la movilidad del transporte por protesta en la vía " u="1"/>
        <s v="Menos 1 hora otorgada por el gobierno " u="1"/>
        <s v="Entrada 10 am menos 1 hora la oral del gobierno " u="1"/>
        <s v="Incapacidad por enfermedad general del día 12 de mayo al 13 de mayo " u="1"/>
        <s v="Incapacidad por enfermedad general 2 días 12/13" u="1"/>
        <s v="Menos 1 reducidas del gobierno" u="1"/>
        <s v="Incapacidad por enfermedad general " u="1"/>
        <s v="Desplazamiento pdv" u="1"/>
        <s v="Cierre PDV,  sin energía por mantenimiento  de EPM zona uraba " u="1"/>
        <s v="Desplazamiento fuerte lluvias " u="1"/>
        <s v="2 horas libres" u="1"/>
        <s v="Proyecto, 2 horas de reducción laboral " u="1"/>
        <s v=" 2 horas entrenamiento Call Bentoint Claro, apoyo feria empleados plaza Claro." u="1"/>
        <s v="1 hora de almuerzo 2 horas de desplazamiento " u="1"/>
        <s v="Proyecto, 2 horas reducción laboral " u="1"/>
        <s v="1 hora almuerzo, 2 horas desplazamiento " u="1"/>
        <s v="Administrativo, 1 hora y 30 minutos de magistral Carriers, suba al paso" u="1"/>
        <s v="2 horas desplazamiento, 1 hora de almuerzo " u="1"/>
        <s v="1 hora de almuerzo, 2 horas cita médica, 1 hora desplazamiento." u="1"/>
        <s v="2 horas de capacitación RMS, 2 horas desplazamiento, 1 hora de almuerzo " u="1"/>
        <s v="Proyecto 6 hora, 2 horas reducción laboral " u="1"/>
        <s v="Apoyo feria de empleados plaza Claro " u="1"/>
        <s v="1hora de almuerzo, 2 horas desplazamiento " u="1"/>
        <s v="Hora de gobierno _x000a_" u="1"/>
        <s v="Evento Transmilenio Xiaomi " u="1"/>
        <s v="descnso " u="1"/>
        <s v="4abr" u="1"/>
        <s v="CAPACITACIÓN DIA 15" u="1"/>
        <s v="Tralados" u="1"/>
        <s v="Compensatorio por dominical " u="1"/>
        <s v="Compensatorio de dominical" u="1"/>
        <s v="CAPACITACIÓN RIESGOS LABORALES PEOPLE AND TRADE." u="1"/>
        <s v="NO LABORO" u="1"/>
        <s v="ENTREGA DE USUARIO RMS" u="1"/>
        <s v="Reduccion laboral_x000a_" u="1"/>
        <s v="Reduccion de horas_x000a_" u="1"/>
        <s v="Reduccion de  horas" u="1"/>
        <s v="Entrada Hora Petro " u="1"/>
        <s v="Capacitación Riesgos" u="1"/>
        <s v="Jueves Festivo" u="1"/>
        <s v="Dia descanso, compensatorio " u="1"/>
        <s v="Urgencias con mi hijo " u="1"/>
        <s v="Hora menoy" u="1"/>
        <s v="Hora acumulada de reducción de ley " u="1"/>
        <s v="Salida media hora antes por caída de sistema " u="1"/>
        <s v="Una Hora de ley " u="1"/>
        <s v="Ajuste de horas" u="1"/>
        <s v="Extensión de horario _x000a_" u="1"/>
        <s v="Reducción de horario_x000a_" u="1"/>
        <s v="Reducción de horario _x000a_" u="1"/>
        <s v="Capacitación sobre producto " u="1"/>
        <s v="Capacitación sobre onboarding RMS" u="1"/>
        <s v="Incapacidad enfermedad " u="1"/>
        <s v="CIERRE DE OPERACIÓN POR MANIFESTACIONES " u="1"/>
        <s v="Horas reducción del gobierno _x000a_" u="1"/>
        <s v="Horas de reducción del gobierno y media hora de devolución de jornada del lunes 12  de mayo de 2025_x000a_" u="1"/>
        <s v="Capacitación riesgos laborales y devolución hora del gobierno " u="1"/>
        <s v="Hora reducción del gobierno " u="1"/>
        <s v="RUTA TUNJA " u="1"/>
        <s v="RUTA DUITAMA" u="1"/>
        <s v="RUTA-ALMUERZO-DESPLAZAMIENTO" u="1"/>
        <s v="RUTA SOGAMOSO " u="1"/>
        <s v="ACOMPAMIENTO PLAZA CLARO " u="1"/>
        <s v="Labor" u="1"/>
        <s v="Capacitación _x000a_Socialización de riesgos" u="1"/>
        <s v="Inacapcidad" u="1"/>
        <s v="Problemas con dispositivo celular_x000a_" u="1"/>
        <s v="Reunión Supervisor " u="1"/>
        <s v="Descanso, Domingo " u="1"/>
        <s v="Ajuste de horario punto de venta " u="1"/>
        <s v="Capacitación Riesgos laborales " u="1"/>
        <s v="Ajuste horario de tienda " u="1"/>
        <s v="Festivo, día del trabajador " u="1"/>
        <s v="Descsnso" u="1"/>
        <s v="Dia libre_x000a_" u="1"/>
        <s v="Capacitación salud ocupacional " u="1"/>
        <s v="Permiso calamidad doméstica " u="1"/>
        <s v="Horario extendido _x000a_" u="1"/>
        <s v="Capacitación Riesgos / Reducción laboral " u="1"/>
        <s v="Cambio de hora por compensatorio de compañera " u="1"/>
        <s v="Dejo solicitud de cierre de rms por cierre del punto de venta " u="1"/>
        <s v="Dejo solicitud de 2 a 6 para completar las horas establecidas ya que el punto de venta cierra a las 2pm " u="1"/>
        <s v="Solicitud de 2 a 6 por cierre de punto de venta " u="1"/>
        <s v="Cierre a las 5 pm por cierre de punto de venta " u="1"/>
        <s v="Problemas de movilidad por protestas" u="1"/>
        <s v="Desplazamientos" u="1"/>
        <s v="Feria Cosmocentro " u="1"/>
        <s v="Feria Movistar Cosmocentro " u="1"/>
        <s v="Motocicleta en taller de marca" u="1"/>
        <s v="Festivo día del trabajo" u="1"/>
        <s v="Actualización aplicación " u="1"/>
        <s v="Cobertura único." u="1"/>
        <s v="Iniciando app de RMS." u="1"/>
        <s v="DESPLAZAMIENTOS_x000a_ALMUERZOS_x000a_" u="1"/>
        <s v="ADMINISTRATIVO SIGMA" u="1"/>
        <s v="Cronograma de Tecno feria" u="1"/>
        <s v="Apoyo en evento empresarial Claro " u="1"/>
        <s v="Movilidad, reducción laboral " u="1"/>
        <s v="Movilidad y reducción laboral " u="1"/>
        <s v="Capacitación People and trade y movilidad " u="1"/>
        <s v="Reunión Team lider, city manager y Spv . _x000a_Consolidación de auditoría Call Center " u="1"/>
        <s v="Auditoría de Call Center " u="1"/>
        <s v="Reunión con jefe y reposición de hora de reunión " u="1"/>
        <s v="Cometario " u="1"/>
        <s v="APOYO VISITAS  KTRONIX TITAN / FALABELLA TITAN  " u="1"/>
        <s v="2H REDUCCIÓN " u="1"/>
        <s v="2H DE REDUCCION " u="1"/>
        <s v="Día de cumpleaños media jornada _x000a_Reducción de dia del 5 al 18_x000a_" u="1"/>
        <s v="Consulta médica " u="1"/>
        <s v="Identificación de riesgo pdv " u="1"/>
        <s v="Alineación promotora Carriers_x000a_" u="1"/>
        <s v="Día compensatorio domingo 25 de mayo " u="1"/>
        <s v="Riesgos laborales " u="1"/>
        <s v="Retroalimentación people and trade" u="1"/>
        <s v="Reunión con supervisor, aclaración de dudas sobre entrega de merchandising, solicitudes en RMS, horas de ley etc." u="1"/>
        <s v="Compensatorio (día de la familia )" u="1"/>
        <s v="Traslado pasto Ipiales - Ipiales pasto " u="1"/>
        <s v="Traslado pasto- Ipiales, Ipiales _pasto " u="1"/>
        <s v="Traslado de pasto tuquerres/ tuquerres a pasto " u="1"/>
        <s v="Se toma el día de la familia " u="1"/>
        <s v="Se toman las 2 horas " u="1"/>
        <s v="DIA LIBRE (DOMINGO)" u="1"/>
        <s v="Hora de compensatorio hora extra día sábado _x000a_10/05/25" u="1"/>
        <s v="Capacitación/ hora de ley " u="1"/>
        <s v="Capacitación/ reunión con supervisor." u="1"/>
        <s v="Festivo dia del trabajador" u="1"/>
        <s v="Día de Cumpleaños" u="1"/>
        <s v="Reunion ofertas Mes de mayo " u="1"/>
        <s v="Razonamiento de horas" u="1"/>
        <s v="Novedad Rms" u="1"/>
        <s v="Instalación aplicacion por primera vez de  Rms" u="1"/>
        <s v="Compensatorio._x000a_" u="1"/>
        <s v="Teléfono de dotación con fallas de batería...no enciendio al hacer check out." u="1"/>
        <s v="Reconocimiento de zona Ipiales, Nariño." u="1"/>
        <s v="Reunión equipo Wholesalers." u="1"/>
        <s v="Cierre de punto" u="1"/>
        <s v="Horas petra" u="1"/>
        <s v="Día de compensatorio solicitando por calamidad familiar con la jefe Maria y aprobado " u="1"/>
        <s v="Hora de reducción laboral _x000a_Hora petro" u="1"/>
        <s v="Hora de rediccion _x000a_Hora petro" u="1"/>
        <s v="Hora autorizada " u="1"/>
        <s v="Jornada extendida " u="1"/>
        <s v="Horas compensación " u="1"/>
        <s v="Los domingos la tienda no abre " u="1"/>
        <s v="Horas de reducción _x000a_" u="1"/>
        <s v="Capacitación People" u="1"/>
        <s v="Reunión con el can Sergio Granados " u="1"/>
        <s v="Horas de petro " u="1"/>
        <s v="Recogida de equipos y traslado " u="1"/>
        <s v="Recogida de equipos " u="1"/>
        <s v="Capacitación y traslado." u="1"/>
        <s v="Entrenamiento de Xiaomi 14T con David Giraldo" u="1"/>
        <s v="Se toma hora de ley del jueves 08, por capacitación programada " u="1"/>
        <s v="Compensario cambiado " u="1"/>
        <s v="Cierra tienda " u="1"/>
        <s v="Hora reducción laboral pendiente " u="1"/>
        <s v="Compensario pendiente.." u="1"/>
        <s v="Voy a la clínica porque ando vomitando y con fiebre " u="1"/>
        <s v="Capacitación people and trade" u="1"/>
        <s v="Desplazamiento Barrancabermeja " u="1"/>
        <s v="CONSOLIDACIÓN VIATICOS " u="1"/>
        <s v="No abre la tienda " u="1"/>
        <s v="Incapacidad medica laboral por enfermedad general " u="1"/>
        <s v="Incapacidad medica laboral por enfermedad general." u="1"/>
        <s v="Ausencia por cita médica" u="1"/>
        <s v="Permiso personal para asistir a reunión escolar de mi hija." u="1"/>
        <s v="Descargar aplicaciones de la app de RMS" u="1"/>
        <s v="Reunión accidentes laborales people and trade" u="1"/>
        <s v="Día incapacidad " u="1"/>
        <s v="Compensatorio de la semana." u="1"/>
        <s v="Compensatorio atrasados." u="1"/>
        <s v="Alkosto Norte, falabella WTC, éxito la flora, 1 hora de almuerzo y 1 hora de traslado " u="1"/>
        <s v="Magistral IR, Cav Cali norte, Alkomprar Unico 1 hora de almuerzo y una de traslado " u="1"/>
        <s v="Inducción inicial 7 a 12, Ktronix Chipichape, éxito la flora, 1 hora de almuerzo y una de traslado " u="1"/>
        <s v="Comunicaribe, Cav gran comercio, agentes Claro, éxito la flora, 1 hora almuerzo y 1 hora de traslado " u="1"/>
        <s v="Proyecto, Planer, RMS, educaplay, viáticos Popayán e informe Popayán " u="1"/>
        <s v="Cellplus Popayán 1 y 2, ce Movistar cr 9, éxito Popayán, 1 hora de almuerzo y 1 hora  30 de traslados" u="1"/>
        <s v="Cav Popayán, wom Popayán, Cav Colonial, agente mundo movil 1 hora de almuerzo y 1 hora de traslado " u="1"/>
        <s v="Cav Popayán, wom Popayán, Cav Colonial, agente mundo movil, 1 hora de almuerzo y 1 30 de traslado " u="1"/>
        <s v="Éxito Tuluá, Alkomprar Unico, Cav Cali norte, 1 hora de almuerzo y 1 hora de traslado " u="1"/>
        <s v="Tigo Unicentro, Cav Palmeto, falabella WTC, 1 hora de almuerzo y 2 horas traslado " u="1"/>
        <s v="Proyecto video Pad 2, planer estratégico junto con viaje a Popayán, RMS, 1 hora de almuerzo " u="1"/>
        <s v="Proyecto Pad 2 series" u="1"/>
        <s v="Cav estación, ce calima, alkosto norte, 1 hora de almuerzo y 1 hora de traslado " u="1"/>
        <s v="Cav Chipichape, Ktronix chipichape, falabella Wtc, 1 hora de almuerzo y 1 hora de traslado " u="1"/>
        <s v="Icell Unico, Alkomprar Unico, Cav Norte, alkosto norte, 2 horas traslado y 1 hora de almuerzo " u="1"/>
        <s v="Agentes Nariño, agentes valle, Cav Gran comercio, ce centro, Cellplus centro, 1 hora almuerzo y 1 hora de traslado " u="1"/>
        <s v="Planer, RMS, terminar proyecto Poco X7 pro, " u="1"/>
        <s v="Proyecto poco x7 pro" u="1"/>
        <s v="Cav Palmira, Cellplus Palmira, éxito llanogrande, ce llanogrande, 1 hora de almuerzo, 1 30 de traslado" u="1"/>
        <s v="Alkosto Norte, Cav Norte, Alkomprar Unico, 1 hora almuerzo y 1 hora de traslado " u="1"/>
        <s v="Cav estación, capa externos claro, falabella WTC, Cav chipichape, éxito Chipichape, 1 hora de almuerzo y 1 hora de traslado " u="1"/>
        <s v="Planer, Ce Santa Mónica, ce calima, alkosto norte, 1 hora almuerzo, 1 hora traslado" u="1"/>
        <s v="Atento a indicaciones para ese día después de una haciendo instalaciones de alarmas " u="1"/>
        <s v="Se me bajo la presión y tuve que ir para el hospital " u="1"/>
        <s v="Horario estendiso hasta las 7" u="1"/>
        <s v="Legalización y reducción laboral " u="1"/>
        <s v="Cierre de tienda a" u="1"/>
        <s v="Hora de ley asignada 2" u="1"/>
        <s v="Hora de ley asignada 1" u="1"/>
        <s v="HORA de ley asignada gracias " u="1"/>
        <s v="HORA DE LEY ASIGNADA 2 " u="1"/>
        <s v="Día de descanso por el domingo trabajado 11 de mayo " u="1"/>
        <s v="Espacio destinado para el almuerzo y desplazamiento en servicio de transporte público hacia el PDV Team Comunicaciones El Tesoro (Barrio El Poblado)" u="1"/>
        <s v="Horas de reducción laboral y fin de jornada " u="1"/>
        <s v="Acompañamiento virtual a PMT Inducción RMS y capacitación PAT en identificación de riesgos en el trabajo  - desplazamiento a PDV." u="1"/>
        <s v="Sesión de Capacitación de Inducción con PMT, reunión nacional para revisión de cifras y estrategias Mayo, almuerzo y desplazamiento." u="1"/>
        <s v="Trabajo en casa en asesoría técnica en simultánea con Cristian Zúñiga, Ingeniero de Sistemas de People And Trade." u="1"/>
        <s v="Compensatorio entre semana" u="1"/>
        <s v="Hora  del gobierno " u="1"/>
        <s v="Capacitación Identificación de riesgos en el pdv" u="1"/>
        <s v="Descansando " u="1"/>
        <s v="Salida 15 mn, se termina la gestión " u="1"/>
        <s v="Permiso personal medico " u="1"/>
        <s v="Inducción RMS" u="1"/>
        <s v="Inducción de productos " u="1"/>
        <s v="Reclamo de SIM corporativa desplazamiento a un cap del operador claro " u="1"/>
        <s v="Toma de horas semanales " u="1"/>
        <s v="Toma de horas semanales_x000a_" u="1"/>
        <s v="Cierra la tienda por día de la madre " u="1"/>
        <s v="Reducción de horas de ley " u="1"/>
        <s v="Hora de reducción de jornada laboral " u="1"/>
        <s v="Tienda cerrada por alteración de orden público " u="1"/>
        <s v="Cierre de tienda por alteración de orden público " u="1"/>
        <s v="Calamidad domestica " u="1"/>
        <s v="Licencia personal " u="1"/>
        <s v="Compensatorio Dominical (Día Sin auto) " u="1"/>
        <s v="_x000a_Reducción Hora de ley " u="1"/>
        <s v="Recoger dotación" u="1"/>
        <s v="Capacitación de la 8oo am asta  900am " u="1"/>
        <s v="Hora de reducción día jueves " u="1"/>
        <s v="Reducción laboral 9/30/5/30" u="1"/>
        <s v="Se Recoge merchar y obsequios " u="1"/>
        <s v="Reclamación de medicamentos " u="1"/>
        <s v="Salida por cita y reclamación de medicamentos " u="1"/>
        <s v="Descanso día compensatorio " u="1"/>
        <s v="Capacitación People and trade, identificación de riesgos y reducción laboral" u="1"/>
        <s v="Capacitación de ADDI" u="1"/>
        <s v="Permiso para ir al médico " u="1"/>
        <s v="Salida por Tienda Cerrada " u="1"/>
        <s v="Solicitud por Cierre de Tienda " u="1"/>
        <s v="Apoyo logístico a activaciones Dealer _x000a_WINCELL y TELECELL desplazamiento de Gifs Box" u="1"/>
        <s v="Descanso por día de la familia" u="1"/>
        <s v="Cierre de PDV por eso se Cierra RMS" u="1"/>
        <s v="Se cierra RMS por cierre de oficina " u="1"/>
        <s v="Horas de reducción (horas de ley)" u="1"/>
        <s v="Cierran a las 8 la tienda por paro nacional " u="1"/>
        <s v="Horas reducción_x000a_" u="1"/>
        <s v="Jornada de reduccion familiar " u="1"/>
        <s v="Jornada de reduccion Laboral " u="1"/>
        <s v="Indiccion RMS Apertura de RMS " u="1"/>
        <s v="Cierre dos horas antes por manifestaciones " u="1"/>
        <s v="Día de la familia _x000a_" u="1"/>
        <s v="Congestión Vehicular Por Paro" u="1"/>
        <s v="Apoyo Feria Empresarial Cosmocentro " u="1"/>
        <s v="Apoyo CE Centro Cali" u="1"/>
        <s v="Inconvenientes con el medio de transporte " u="1"/>
        <s v="2.5 HORAS DESPLAZAMIENTOS _x000a_1 HORA ALMUERZO " u="1"/>
        <s v="3 HORAS DESPLAZAMIENTOS (PARO) _x000a_1 HORA ALMUERZO _x000a_2.5 HORAS SESIONES VIRTUALES (OLVIDÉ MARCAR EN RMS) " u="1"/>
        <s v="1 HORA ALMUERZO_x000a_2 HORAS DESPLAZAMIENTOS " u="1"/>
        <s v="1  HORA ALMUERZO _x000a_4 HORAS DESPLAZAMIENTOS (AEROPUERTO, CAMINO A AEROPUERTO) " u="1"/>
        <s v="4 HORAS DESPLAZAMIENTOS VIAJE A IPIALES _x000a_1 HORA ALMUERZO " u="1"/>
        <s v="OLVIDO DE CHECK OUT " u="1"/>
        <s v="1 HORA ALMUERZO_x000a_3 HORAS DESPLAZAMIENTOS " u="1"/>
        <s v="2 HORAS LEY _x000a_6 HORAS APOYO COMERCIAL " u="1"/>
        <s v="2.5 HORAS DESPLAZAMIENTOS_x000a_1 HORA ALMUERZO_x000a_1 HORA VALIDACIÓN DE CURSOS" u="1"/>
        <s v="1 HORA INFORME SENIOR_x000a_2.5 HORAS ALMUERZO _x000a_1 HORA ALMUERZO " u="1"/>
        <s v="3 HORAS RUTA MAYORISTA (OLVIDÉ MARCAR) _x000a_1 HORA ALMUERZO _x000a_2.5 HORAS DESPLAZAMIENTOS " u="1"/>
        <s v="PROYECTO _x000a_2 HORAS DE LEY" u="1"/>
        <s v="ADMINISTRATIVO _x000a_REUNIÓN TRAINING" u="1"/>
        <s v="FERIADO DIA DEL TRABAJO " u="1"/>
        <s v="Día compensatorio pendiente " u="1"/>
        <s v="Reunión people and trade" u="1"/>
        <s v="MARCACION tarde por falla en RMS" u="1"/>
        <s v="Horario almacén 10:00 a 16:00 domingo" u="1"/>
        <s v="Atraso por transporte " u="1"/>
        <s v="Apertura de almacén 10:00 a 18:00 cav claro " u="1"/>
        <s v="Día compensatorio domingo trabajado" u="1"/>
        <s v="Compensatorio domingo trabajado " u="1"/>
        <s v="BLOQUEO DE CARRETERA DEBIDO AL PARO " u="1"/>
        <s v="REDUCCION HORARIA " u="1"/>
        <s v="REDUCCION HORARIA" u="1"/>
        <s v="Asercamiento a bodega por mercancía " u="1"/>
        <s v="Capacitación modulos" u="1"/>
        <s v="Horario reducción " u="1"/>
        <s v="Hora de gobierno y hora de capacitación" u="1"/>
        <s v="Reunión con supervisor " u="1"/>
        <s v="Día de descanso_x000a_" u="1"/>
        <s v="Horaa de reducción " u="1"/>
        <s v="Reducción Laboral 2 h" u="1"/>
        <s v="Extensión horario tienda " u="1"/>
        <s v="Extensión de horario tienda " u="1"/>
        <s v="Capacitación People and Trade- Reducción laboral " u="1"/>
        <s v="Retardo por orden público" u="1"/>
        <s v="Hora de reducción más almuerzo " u="1"/>
        <s v="Horario horario de cav de 8 a 4 " u="1"/>
        <s v="Permiso por cita médica. Reclamar certificado " u="1"/>
        <s v="Radiografía de Vacumm Faringeo de mi hija Liana Sofía " u="1"/>
        <s v="Capacitación identificación de riesgos " u="1"/>
        <s v="Día de ley" u="1"/>
        <s v="Día Competencia " u="1"/>
        <s v="Capacitación identificación de riesgos" u="1"/>
        <s v="Reunión de cav " u="1"/>
        <s v="Descanso compensatorios " u="1"/>
        <s v="Compensatorio_x000a__x000a_" u="1"/>
        <s v="Tienda cerrada, apertura a las 9:30am" u="1"/>
        <s v="Capacitación riesgos en el trabajo" u="1"/>
        <s v="Tienda cerrada hasta las 9:30, apertura a esta hora por reducción de hora de gobierno " u="1"/>
        <s v="Impresión de fichas técnicas para Team ya que con las actividades y actividades anteriores se dañaron por pliegues, desgarro y humedad " u="1"/>
        <s v="Domingo día de descanso" u="1"/>
        <s v="Trabajando en casa" u="1"/>
        <s v="Home office" u="1"/>
        <s v="Capacitación refuerzo estratégico " u="1"/>
        <s v="Gestión " u="1"/>
        <s v="Día compensatorio por día domingo día de madres " u="1"/>
        <s v="Ajuste RMS " u="1"/>
        <s v="Capacitación riesgo laborales " u="1"/>
        <s v="Tienes cerrada dia compensatorio " u="1"/>
        <s v="Capacitación y entrega merchandising " u="1"/>
        <s v="Evento claro tech el tesoro " u="1"/>
        <s v="Evento claro centro de convenciones el tesoro" u="1"/>
        <s v="Distribución de Chocolates día de madres. " u="1"/>
        <s v="Distribución Gift Box y Merchandising Zona Norte." u="1"/>
        <s v="Día administrativo._x000a_" u="1"/>
        <s v="Horario de tienda de 8 a 4pm" u="1"/>
        <s v="Capacitación People and trade " u="1"/>
        <s v="Horario de cav de 8 am a 4pm" u="1"/>
        <s v="Horario de tienda día feriado de 8am a 4pm" u="1"/>
        <s v="Día de descanso por laborar el día 04 de mayo 2025" u="1"/>
        <s v="Desplazamiento de poblaciones" u="1"/>
        <s v="Desplazamiento poblaciones" u="1"/>
        <s v="Cierre de tienda por fuertes lluvias y caída del sistema de claro " u="1"/>
        <s v="Vía  congestionada y cierre " u="1"/>
        <s v="Capacitación identificación de riesgos en el punto de venta " u="1"/>
        <s v="Capacitación regional y alimiento de deberes y socialización " u="1"/>
        <s v="Día de descanso compensatorio" u="1"/>
        <s v="Capacitación People y traslado " u="1"/>
        <s v="Reunión TEAM Leader, city manager y Supervisores" u="1"/>
        <s v="Ruta viajera " u="1"/>
        <s v="Activación " u="1"/>
        <s v="Reducción laboral, traslado y hora de almuerzo " u="1"/>
        <s v="Cargue de malla de junio, traslado y hora de almuerzo " u="1"/>
        <s v="Cierre de PDV cav ejecutivos" u="1"/>
        <s v="Traslado y hora de almuerzo " u="1"/>
        <s v="Hora de almuerzo y traslado " u="1"/>
        <s v="Traslado, hora de almuerzo y reducción laboral " u="1"/>
        <s v="Capacitación y redacción laboral " u="1"/>
        <s v="Reunión con Team Líder, city. _x000a_Traslado y hora de almuerzo " u="1"/>
        <s v="Traslado, hora de almuerzo y reducción " u="1"/>
        <s v="Feria empleados " u="1"/>
        <s v="Domingo_x000a_" u="1"/>
        <s v="Hora menos del gobierno _x000a_" u="1"/>
        <s v="Jueves festivo laborado " u="1"/>
        <s v="INCONVENIENTE EN LA VÍA " u="1"/>
        <s v="EVENTO MORATOS" u="1"/>
        <s v="TIENDA CERRA, DÍA FESTIVO " u="1"/>
        <s v="Reunión escolar y cita médica " u="1"/>
        <s v="Problema de transporte público " u="1"/>
        <s v="El mío se varo" u="1"/>
        <s v="Gracias " u="1"/>
        <s v="Fin vacacional " u="1"/>
        <s v="Día compensatorio por domingo laboral " u="1"/>
        <s v="Domingo no labora día domingo de descanso" u="1"/>
        <s v="Día compensatorio laboral " u="1"/>
        <s v="Compensatorio de trabajo " u="1"/>
        <s v="Día del trabajo " u="1"/>
        <s v="Dia compesatorio" u="1"/>
        <s v="Busqué merchandising en la tienda claro centro." u="1"/>
        <s v="Movilizaciónes en la ciudad " u="1"/>
        <s v="Compensatorio adelantado " u="1"/>
        <s v="Reducción dos horas jornada laboral " u="1"/>
        <s v="capacitación ADDI " u="1"/>
        <s v="reducción de horas  laborales " u="1"/>
        <s v="reunión lanzamiento campaña madres " u="1"/>
        <s v="2 horas petro 1 hora de almuerzo " u="1"/>
        <s v="3 horas petro 1 hora almuerzo " u="1"/>
        <s v="Novedad con RMS" u="1"/>
        <s v="Cierre de tienda de 4 a 6" u="1"/>
        <s v="Ajuste Cierre de tienda " u="1"/>
        <s v="Inicio de labores " u="1"/>
        <s v="Licencia de paternidad " u="1"/>
        <s v="Licencia de paternidad" u="1"/>
        <s v="Reunión _x000a_Y repocision de hora de reunión " u="1"/>
        <s v="Proyecto , reducción laboral " u="1"/>
        <s v="Administrativo _x000a_Proyecto " u="1"/>
        <s v="Reunión Rms_x000a_Desplazamiento _x000a_Almuerzo " u="1"/>
        <s v="Informe _x000a_Almuerzo _x000a_Informe senior " u="1"/>
        <s v="Desplazamiento _x000a_Almuerzo _x000a_Proyecto evaluación Pad 7" u="1"/>
        <s v="Inicio de sesión en RMS" u="1"/>
        <s v="Día compensando _x000a_" u="1"/>
        <s v="CAPACITACION RIESGOS LABORALES " u="1"/>
        <s v="Tienda cierra temprano" u="1"/>
        <s v="Capacitación asociación de riesgos " u="1"/>
        <s v="Ingreso a punto y abordaje inmediato a clientes" u="1"/>
        <s v="Capacitación sobre identificación de riesgos 2025" u="1"/>
        <s v="EQUIPO CORPORATIVO " u="1"/>
        <s v="PUNTO DE ENCUENTRO, ENTREGA DE MERCHANDISING " u="1"/>
        <s v="Tiempo de reducción laboral. " u="1"/>
        <s v="Día la familia " u="1"/>
        <s v="Día descanso _x000a_" u="1"/>
        <s v="Capacitación y desplazamiento " u="1"/>
        <s v="Domingos " u="1"/>
        <s v="Dia del trabajo festivo" u="1"/>
        <s v="Almuerzo y traslado entre puntos" u="1"/>
        <s v="Almuerzo y traslado entre puntos " u="1"/>
        <s v="Reducción de horas del gobierno " u="1"/>
        <s v="Administrativo - Proyecto " u="1"/>
        <s v="Desplazamiento 2 horas _x000a_Almuerzo 1 hora _x000a_Apoyo feria empleados Plaza Claro 45 min (aplazado)." u="1"/>
        <s v="Desplazamiento _x000a_Almuerzo _x000a_Inconvenientes desplazamiento manifestaciones " u="1"/>
        <s v="Desplazamiento 2 horas _x000a_Almuerzo 1 hora _x000a_" u="1"/>
        <s v="Desplazamiento _x000a_Almuerzo_x000a_Ruta Fusagasugá " u="1"/>
        <s v="Desplazamiento _x000a_Almuerzo _x000a_Ruta Girardot " u="1"/>
        <s v="Desplazamiento 2 horas _x000a_Almuerzo 1 hora" u="1"/>
        <s v="Desplazamiento _x000a_Almuerzo _x000a_Ruta_x000a_Permiso autorizado Michael Sotelo " u="1"/>
        <s v="Desplazamiento _x000a_Almuerzo _x000a_Ruta " u="1"/>
        <s v="Desplazamiento 2 horas _x000a_Almuerzo 1 hora _x000a_Ruta" u="1"/>
        <s v="Desplazamiento _x000a_Almuerzo _x000a_Ruta _x000a_Proyecto " u="1"/>
        <s v="Reunión RMS_x000a_Ruta Mayoristas_x000a_Desplazamiento _x000a_Almuerzo " u="1"/>
        <s v="Administrativo _x000a_Shopping de precios " u="1"/>
        <s v="Desplazamiento 2 horas _x000a_Almuerzo 1 hora " u="1"/>
        <s v="Desplazamiento _x000a_Almuerzo _x000a_Ruta Mayoristas" u="1"/>
        <s v="Shopping de precios" u="1"/>
        <s v="Domingo descansó " u="1"/>
        <s v="Recogida material obsequio 🎁 bodega Xiaomi " u="1"/>
        <s v="Día administrativo _x000a_Cifras _x000a_Hc _x000a_" u="1"/>
        <s v="Problemas con la entrada por dispositivo " u="1"/>
        <s v="Capacitación riesgos en el punto de trabajo " u="1"/>
        <s v="Día compensatorio de la familia " u="1"/>
        <s v="Día compensatorio descanso " u="1"/>
        <s v="Se cierra la tienda" u="1"/>
        <s v="Falla rms" u="1"/>
        <s v="Hola de reducción laboral " u="1"/>
        <s v="Día feriado centro de experiencia no abre" u="1"/>
        <s v="Recogida bonos calle 80 " u="1"/>
        <s v="Recogida de bonos y bodega Spring " u="1"/>
        <s v="Reunión Torre Sigma" u="1"/>
        <s v="Ingreso Bodega Spring recogida de chocolates madres y recogida dotación Mosquera " u="1"/>
        <s v="Fallo con aplicativo RMS " u="1"/>
        <s v="Ingreso Bodega Spring recogida equipos Falabella " u="1"/>
        <s v="Ingreso Bodega Spring " u="1"/>
        <s v="Se recoge dotación en bodega y recorrido con city maganer y supervisor " u="1"/>
        <s v="Reunión sst" u="1"/>
        <s v="Se realiza entrevistas para la vacante y se deja drive de ventas al día ✅ seguimiento de kasados alkomprar " u="1"/>
        <s v="Trabajo en drive ventas, verificación y seguimiento a los kasados alkomprar " u="1"/>
        <s v="Reunión nacional (RMS )" u="1"/>
        <s v="Capacitación Segurudad en el trabajo_x000a_Capacitación Seguridad Vial con People and Tarde_x000a_" u="1"/>
        <s v="Evento Claro Tech Summit" u="1"/>
        <s v="Acompañamiento evento Claro B2B" u="1"/>
        <s v="Cierran call " u="1"/>
        <s v="Call sale Temprano " u="1"/>
        <s v="Salida a las 4:45 finaliza evento claro (atento) " u="1"/>
        <s v="Salida a las 12:50  call cierra por cumplimiento de meta " u="1"/>
        <s v="Capacitación de RMS " u="1"/>
        <s v="Capacitación introducción " u="1"/>
        <s v="*" u="1"/>
        <s v="Apertura " u="1"/>
        <s v="Identificación de riesgos en el pdv " u="1"/>
        <s v="Hora gubernamental " u="1"/>
        <s v="Sali a las 6 pm por hora paro nacional " u="1"/>
        <s v="Compesaroeio" u="1"/>
        <s v="Reconocimiento de Zona Lorica, Sahagún y Ciénaga de Oro Córdoba " u="1"/>
        <s v="Compensatorio por Calamidad Doméstica " u="1"/>
        <s v="Capacitación Riesgos en el trabajo " u="1"/>
        <s v="Compensatorio por Calamidad " u="1"/>
        <s v="Cita médica, programada a las 8:20 y me atendieron a las 8:45.... Saliendo de ella a las 9 para dirigirme a turno de trabajo " u="1"/>
        <s v="Iniciando app RMS " u="1"/>
        <s v="Capacitación claro" u="1"/>
        <s v="1 hora  horario extendido " u="1"/>
        <s v="Reducción de 2 horas petro" u="1"/>
        <s v="Dos horas de reducción _x000a_" u="1"/>
        <s v="Horas de viaje intermunicipal ida y vuelta" u="1"/>
        <s v="Transporte intermunicipal " u="1"/>
        <s v="Capacitación riesgos en punto de venta." u="1"/>
        <s v="Fin de evento y transporte intermunicipal " u="1"/>
        <s v="Transporte en la ciudad " u="1"/>
        <s v="Recogida Sim y kit de aseo " u="1"/>
        <s v="Material feria Movistar centro mayor " u="1"/>
        <s v="Reunión copass" u="1"/>
        <s v="Horas reducción jornada laboral gobierno." u="1"/>
        <s v="Día compensatorio por Dominical trabajado._x000a_" u="1"/>
        <s v="Reajuste horario gobierno." u="1"/>
        <s v="Horas de reducción jornada laboral gobierno." u="1"/>
        <s v="Día compensatorio por Domingo 11 de mayo trabajado." u="1"/>
        <s v="Compensatorio por día de la madre 11-05-2025" u="1"/>
        <s v="1 hora de capacitación pendiente de pago " u="1"/>
        <s v="1 hora de capacitación pendiente de pago" u="1"/>
        <s v="Compensatorio por día laborado del dominical 11-05-2025" u="1"/>
        <s v="Capacitación Xiaomi 15" u="1"/>
        <s v="Capacitación Xiaomi entrega Merchán " u="1"/>
        <s v="Jueves festivo día del trabajo " u="1"/>
        <s v="Trabajo en informe de.merchan suroccidente _x000a_1 hora de almuerzo, 1 hora de traslados " u="1"/>
        <s v="2 horas administrativo y reunión city _x000a_1 hora de almuerzo " u="1"/>
        <s v="1 hora de almuerzo _x000a_1 hora de entrevistas _x000a_1 hora traslados " u="1"/>
        <s v="Entrevistas colmoviles, malla de horario " u="1"/>
        <s v=" 1 hora Entrevistas para dealers puerto Asís _x000a_1 hora de traslados de punto a punto " u="1"/>
        <s v="Se toman 2 horas de ley 1 de informes " u="1"/>
        <s v="Se toman dos horas de ley , 1  hora de informe semanal  " u="1"/>
        <s v="1 hora de almuerzo y una hora de desplazamiento de punto a punto " u="1"/>
        <s v="Hora de almuerzo, y  reunión de presentación resultados (Juan Nieto)" u="1"/>
        <s v="Dos horas de ley , una hora de informe y malla semanal." u="1"/>
        <s v="Capacitación riesgos, hora almuerzo, hora de desplazamiento." u="1"/>
        <s v="Reunión supervisores verificación de cifras y una hora de almuerzo." u="1"/>
        <s v="2 horas de ley,  1: 30 hora de almuerzo e informe de competencia." u="1"/>
        <s v="1 hora de almuerzo y 1 hora de recorridos de punto a punto." u="1"/>
        <s v="Se toman las dos horas de ley, una hora de informe administrativo y una hora de almuerzo." u="1"/>
        <s v="REDUCCIÓN HORARIO " u="1"/>
        <s v="No me deja subir horario " u="1"/>
        <s v="_x000a_HORA DE ALMUERZO _x000a_DESPLAZAMIENTOS " u="1"/>
        <s v="ABASTECIMIENTO BODEGA" u="1"/>
        <s v="1HORA DE ALMUERZO _x000a_DESPLAZAMIENTOS" u="1"/>
        <s v="1 HORA DE ALMUERZO _x000a_DESPLAZAMIENTOS" u="1"/>
        <s v="1 HORA DE ALMUERZO _x000a_2 HORAS DESPLAZAMIENTOS " u="1"/>
        <s v="1HORA DE ALMUERZO _x000a_2:00 DE DESPLAZAMIENTO _x000a_3:00 BODEGA " u="1"/>
        <s v="HORA DE ALMUERZO _x000a_HORA Y MEDIA DESPLAZAMIENTOS " u="1"/>
        <s v="1HORA DE ALMUERZO _x000a_2 HORAS 45 MINUTOS TRAYECTOS" u="1"/>
        <s v="1 HORA DE ALMUERZO _x000a_1 HORA BODEGA _x000a_DESPLAZAMIENTOS_x000a_" u="1"/>
        <s v="APOYO LOGÍSTICA EN BODEGA " u="1"/>
        <s v="APOYO BODEGA " u="1"/>
        <s v="1 HORA DE ALMUERZO _x000a_1:30 DE TRAYECTO " u="1"/>
        <s v="1 HORA DE ALMUERZO _x000a_40 MINUTOS TRAYECTO _x000a_2 HORAS 20 MINUTOS EN BODEGA " u="1"/>
        <s v="1 HORA DE ALMUERZO _x000a_1:30 EXITO CHAPINERO _x000a_1 HORA DESPLAZAMIENTOS " u="1"/>
        <s v="APOYO BODEGA" u="1"/>
        <s v="1 HORA DE ALMUERZO _x000a_1:30 HORA Y MEDIA DESPLAZAMIENTOS " u="1"/>
        <s v="1 HORA DE ALMUERZO _x000a_4 HORAS EN OFICINA _x000a_HORA Y MEDIA DESPLAZAMIENTOS " u="1"/>
        <s v="Día 2 de incapacidad " u="1"/>
        <s v="Día 1 de incapacidad " u="1"/>
        <s v="Horas compensatorias _x000a_Por martes 6 de mayo" u="1"/>
        <s v="Compensatorio dominical _x000a_" u="1"/>
        <s v="Entrada a punto de venta " u="1"/>
        <s v="Entrada a punto 10am " u="1"/>
        <s v="Cierre de punto. " u="1"/>
        <s v="Novedad con ingreso de RMS " u="1"/>
        <s v="Día compensarorio de descanso " u="1"/>
        <s v="Horas del gobierno _x000a_" u="1"/>
        <s v="Urgencia personal " u="1"/>
        <s v="Compensarsrio" u="1"/>
        <s v="Capacitación con supervisor " u="1"/>
        <s v="Festivo dia del trabajo " u="1"/>
        <s v="Horas de ley _x000a_" u="1"/>
        <s v="Feria empleados, plaza claro " u="1"/>
        <s v="Salida por paro nacional " u="1"/>
        <s v="Reporte de compensatorio " u="1"/>
        <s v="Descanso por ser festivo " u="1"/>
        <s v="Capacitación series note 14 TIGO SOSCHA" u="1"/>
        <s v="Inducción día de madres _x000a_" u="1"/>
        <s v="Capacitación de riesgos en el trabajo " u="1"/>
        <s v="Labores Administrativas _x000a_Link ventas díarias_x000a_Mallas SPV_x000a_Aprobaciones WP_x000a_Legalización de PPT" u="1"/>
        <s v="Transporte y Almuerzo " u="1"/>
        <s v="Día Administrativo _x000a_Link de Ventas Diarias_x000a_Malla de PMT y SPV_x000a_Aprobaciones Work Plane _x000a_Legalización de PPT" u="1"/>
        <s v="Capacitación SST con People_x000a_Reunión de Movilidad y Elección de Presidente y Secretario " u="1"/>
        <s v="Reunión de Tráfico CAV Nacional _x000a_Más movilización " u="1"/>
        <s v="Labores Administrativas _x000a_Legalización _x000a_Planeación comercial _x000a_Programación de Capacitaciones " u="1"/>
        <s v="Doninical " u="1"/>
        <s v="Día Feriados " u="1"/>
        <s v="Descanso de 9-5" u="1"/>
        <s v="Calamidad familiar" u="1"/>
        <s v="Capacitación IDENTIFICACION DE RIESGOS EN EL PDV" u="1"/>
        <s v="Permiso personal- traslado " u="1"/>
        <s v="Capacitación addi- traslado" u="1"/>
        <s v="Traslado- horas de reducción laboral" u="1"/>
        <s v="Reunión comite- traslado " u="1"/>
        <s v="Administrativo/ traslado " u="1"/>
        <s v="Implementación de aviso provisional SEFTON " u="1"/>
        <s v="Administrativo Mapping RMS" u="1"/>
        <s v="Administrativo recibido material Merchandising " u="1"/>
        <s v="Administrativo recibir material POP de Redmi A5 y Dummy Redmi A5." u="1"/>
        <s v="Administrativo reunión mensual IR." u="1"/>
        <s v="Entrenamiento Addi" u="1"/>
        <s v="Feria mega toma centro mayor Movistar " u="1"/>
        <s v="Reducción.. " u="1"/>
        <s v="Día del trabajador " u="1"/>
        <s v="Reunión copasst " u="1"/>
        <s v="Buenas, día de descanso " u="1"/>
        <s v="Retraso" u="1"/>
        <s v="Recogida de obsequios " u="1"/>
        <s v="Capacitación de riesgos " u="1"/>
        <s v="Cita por ecografías " u="1"/>
        <s v="Retraso en la movilidad " u="1"/>
        <s v="Reunión con el equipo IR" u="1"/>
        <s v="Capacitación people " u="1"/>
        <s v="Compensatorio del domingo 25 de mayo" u="1"/>
        <s v="Compensatorio del domingo 18" u="1"/>
        <s v="Compensatorio del domingo 4 de mayo" u="1"/>
        <s v="Terapias fisicas" u="1"/>
        <s v="Terapias" u="1"/>
        <s v="Desplazamientos y hora de almuerzo" u="1"/>
        <s v="Tareas administrativas, almuerzo y desplazamientos " u="1"/>
        <s v="Traslados, almuerzo y horas administrativo " u="1"/>
        <s v="Hora de almuerzo, hora de tengas administrativas" u="1"/>
        <s v="Hora de reducción, hora de almuerzo y desplazamiento " u="1"/>
        <s v="Horas de almuerzo desplazamientos y así es así mismo horas de reducción de" u="1"/>
        <s v="Almuerzo, desplazamiento " u="1"/>
        <s v="Desplazamientos, hora de almuerzos" u="1"/>
        <s v="Traslado de ruta Ibagué a Neiva, desplazamiento y almuerzo " u="1"/>
        <s v="Reunión people and trade, almuerzo y desplazamiento " u="1"/>
        <s v="Reunión con team líder, desplazamientos y" u="1"/>
        <s v="Reunión comercial,.reducción de ley y hora de almuerzo " u="1"/>
        <s v="Domingo festivo " u="1"/>
        <s v="Capacitación identificación de riesgos en el punto de venta" u="1"/>
        <s v="Alineación promotoria carriers" u="1"/>
        <s v="Día de descanso por trabajo dominical " u="1"/>
        <s v="Salida hora de ley" u="1"/>
        <s v="Entrada hora de reducción " u="1"/>
        <s v="Reducciónes de ley y horas de capacitación " u="1"/>
        <s v="DOMINGO LIBRE" u="1"/>
        <s v="INCAPACIDAD POR MEDICO GENERAL " u="1"/>
        <s v="INCAPACIDAD POR MEDICO GENERAL" u="1"/>
        <s v="Visita Ibagué " u="1"/>
        <s v="Salida temprana por horas de ley" u="1"/>
        <s v="Horas de ley en salida" u="1"/>
        <s v="Hora de ley Al ingreso 10-11" u="1"/>
        <s v="Hora de ley 10-11" u="1"/>
        <s v="Hora de reducción de ley de 10-11" u="1"/>
        <s v="Ingreso a labores más temprano por alineamiento comercial " u="1"/>
        <s v="Día compensatorio del domingo trabajado " u="1"/>
        <s v="Inducción de people and trade " u="1"/>
        <s v="Reunión 1 hora " u="1"/>
        <s v="Horas" u="1"/>
        <s v="Día Festivo Descanso " u="1"/>
        <s v="Hora extra (2)" u="1"/>
        <s v="Hora extra" u="1"/>
        <s v="Incapacidad 2." u="1"/>
        <s v="Incapacidad. " u="1"/>
        <s v="No cargo ingreso y salida " u="1"/>
        <s v="No sé realizaron los 3 pdv por  trabajo administrativo y recepción de  material " u="1"/>
        <s v="No sé realizaron las rindas asignadas por cambio a reunión comercial claro y recepción de material pop" u="1"/>
        <s v="Se realizó solo un pdv por acompañamiento y reunión comercial cellplus " u="1"/>
        <s v="Reunión de People" u="1"/>
        <s v="Reunión de empresa" u="1"/>
        <s v="Festivo_x000a_" u="1"/>
        <s v="Incapacidad _x000a_" u="1"/>
        <s v="Reducción gobierno " u="1"/>
        <s v="Ajuste de tiempo" u="1"/>
        <s v="Trabajó en casa" u="1"/>
        <s v="Ajuste de horas por aplicativo" u="1"/>
        <s v="Día festivo_x000a_" u="1"/>
        <s v="Reunión identificación de riesgo" u="1"/>
        <s v="Díafestivo_x000a_" u="1"/>
        <s v="Cambio horario 9 a 6 pm" u="1"/>
        <s v="- DESPLAZAMIENTO _x000a_-ALMUERZO " u="1"/>
        <s v="_DESPLAZAMIENTO_x000a__ ALMUERZO " u="1"/>
        <s v="-PROYECTO Ó RUTA" u="1"/>
        <s v="-DESPLAZAMIENTO _x000a_-ALMUERZO _x000a_-MATERIAL PRETURNO " u="1"/>
        <s v="PROYECTO Ó RUTA " u="1"/>
        <s v="- ADMINISTRATIVO " u="1"/>
        <s v="-DESPLAZAMIENTO _x000a_-ALMUERZO _x000a_-REUNION COPPAST" u="1"/>
        <s v="-PROYECTO " u="1"/>
        <s v="-ADMINISTRATIVO _x000a_- RIESGOS :PEOPLE AND TRADE" u="1"/>
        <s v="-DIA FESTIVO" u="1"/>
        <s v="Ingreso a las 12 apenas se habilita ingreso en rms" u="1"/>
        <s v="El motivo por cual sali temprano fue por que la niña se me enfermo " u="1"/>
        <s v="Apoyo movistar _x000a_" u="1"/>
        <s v="Capacitación de people and trade" u="1"/>
        <s v="Problema para cerrar rms" u="1"/>
        <s v="Capacitación de Addi " u="1"/>
        <s v="Estaba en otro punto reclamando un equipo para un cliente _x000a_" u="1"/>
        <s v="Capacitación sobre los riesgos de el empleador " u="1"/>
        <s v="Permiso para cita familiar " u="1"/>
        <s v="Falla RMS para ingreso y recibimiento de kit merchandising " u="1"/>
        <s v="Capacitacion RMS" u="1"/>
        <s v="Se recibió capacitación virtual cursos sistemas y evaluaciones " u="1"/>
        <s v="Dia compensado" u="1"/>
        <s v="Capacitacion socialización de riesgos 2025" u="1"/>
        <s v="CAPACITACION " u="1"/>
        <s v="Día no laboral " u="1"/>
        <s v="Capacitación riesgo en el trabajo " u="1"/>
        <s v="Tienda verrada" u="1"/>
        <s v="Festivo compensatorio " u="1"/>
        <s v="Novedad aplicación RMS" u="1"/>
        <s v="Domingo dia libre" u="1"/>
        <s v="Reducción de horas semanales " u="1"/>
        <s v="Dia libre festivo " u="1"/>
        <s v="Dia de descanso 20/05/2025 " u="1"/>
        <s v="Hora  de  tomada " u="1"/>
        <s v="Domingo libre." u="1"/>
        <s v="Compensatorio por domingo laborado" u="1"/>
        <s v="Entrega de obsequios en bodega." u="1"/>
        <s v="Capacitación riesgos_x000a_" u="1"/>
        <s v="Fin evento claro_x000a_" u="1"/>
        <s v="Horas ley " u="1"/>
        <s v="Falla al iniciar rms" u="1"/>
        <s v="Reducción horario laboral más almuerzo " u="1"/>
        <s v="Reducción laboratorio ral más hora de almuerzo " u="1"/>
        <s v="Reducción horario laboral más hora de almuerzo" u="1"/>
        <s v="Reducion de horas " u="1"/>
        <s v="Asiste" u="1"/>
        <s v="Plaza claro " u="1"/>
        <s v="Compensatorio de domingo 25" u="1"/>
        <s v="Compensatorio de domingo 18 " u="1"/>
        <s v="Compensatorio de domingo 11 " u="1"/>
        <s v="Compensatorio de domingo laborado 11 de mayo " u="1"/>
        <s v="Compensatorio de domingo 27 de abril " u="1"/>
        <s v="Salida punto de venta por el paro nacional " u="1"/>
        <s v="Hora de almuerzo y traslados." u="1"/>
        <s v="Almuerzo y traslados." u="1"/>
        <s v="2 horas de ley, 1 almuerzo " u="1"/>
        <s v="Hora almuerzo y traslados " u="1"/>
        <s v="Licencia por enfermedad de mi hijo" u="1"/>
        <s v="Permiso para llevar hijo a EPS por enfermedad." u="1"/>
        <s v="Horario Am administrativo y traslados  " u="1"/>
        <s v="Capacitación riegos laborales y traslados " u="1"/>
        <s v="Hora de traslados." u="1"/>
        <s v="Horas ley y traslados " u="1"/>
        <s v="Reducción laboral jueves!!! " u="1"/>
        <s v="Reducción laboral jueves " u="1"/>
        <s v="Permiso terapias " u="1"/>
        <s v="PERMISO PARA REALIZAR TERAPIAS autorizadas por mis jefes " u="1"/>
        <s v="Horas de reduccion laboral" u="1"/>
        <s v="8Am- 9Am capacitación " u="1"/>
        <s v="Reducción de hora pendiente " u="1"/>
        <s v="Domingo de descanso _x000a_" u="1"/>
        <s v="Hora de Capacitación" u="1"/>
        <s v="Compensatorio del domingo del día 27 de abril 2025 _x000a_" u="1"/>
        <s v="Domingo día de descanso." u="1"/>
        <s v="Tienda cerrada por festivo. " u="1"/>
        <s v="Salida temprano motivo de manifestaciones " u="1"/>
        <s v="No tenía tienda cargada" u="1"/>
        <s v="Capacitación y hora a de reducción " u="1"/>
        <s v="R2educción laboral " u="1"/>
        <s v="Se cierra la tienda " u="1"/>
        <s v="Llegada tardé por marchas en diferentes puntos de la ciudad " u="1"/>
        <s v="Horas de reducción laboral 2 horas" u="1"/>
        <s v="Traslado entre puntos visita Alkosto Sur se cubre descanso de Rox en ruta" u="1"/>
        <s v="1 hora feliz por qué la otra me la tomé ayer que salí a las 6 y no debía " u="1"/>
        <s v="Paro nacional " u="1"/>
        <s v="Horas libre " u="1"/>
        <s v="Horas lobres" u="1"/>
        <s v="Horas felíz " u="1"/>
        <s v="Dia de descanso 😃" u="1"/>
        <s v="Reducción laborsl" u="1"/>
        <s v="Horas de reducción de horario " u="1"/>
        <s v="Problema de transporte por la lluvia " u="1"/>
        <s v="Marco en RMS tarde por problemas de la aplicación que no me dejaba ingresar ni cambiar contraseña " u="1"/>
        <s v="Capacitación RMS_x000a_Creación de material" u="1"/>
        <s v="Feria tecnológica IR " u="1"/>
        <s v="Hora de ley  " u="1"/>
        <s v="Permiso _x000a_" u="1"/>
        <s v="Capacitación de RMS" u="1"/>
        <s v="Apertura de tienda a las 10 " u="1"/>
        <s v="Se cambia compensatorio del 7 de mayo para el 6 de mayo " u="1"/>
        <s v="Media hora Reducción laboral " u="1"/>
        <s v="Compensatorio domingo 11" u="1"/>
        <s v="Compensatorio domicilio 4 mayo" u="1"/>
        <s v="Cierre de tienda. Horario 10am - 5Pm " u="1"/>
        <s v="Cierre de tienda de 10am a 5pm " u="1"/>
        <s v="Cierre de tienda de 10am a  5pm " u="1"/>
        <s v="Salida temprana por cierre de pdv" u="1"/>
        <s v="Salida temprana por cierre de pdv en población " u="1"/>
        <s v="Ajuste de horario por viaje a población al pdv Team comunicaciónes santa rosa de osos y apertura de pdv " u="1"/>
        <s v="Se extendí horario hasta las 4pm .. y se realiza ajuste de 4:00pm hasta las 6pm por cierre de pdv " u="1"/>
        <s v="Día de descanso , por compensación de trabajo el día domingo 11" u="1"/>
        <s v="Salida temprana por reducción de 2 horas de gobierno y una hora de cierre de pdv " u="1"/>
        <s v="Salida temprana por capacitación DE INDUCCIÓN DE RIESGOS LABORALES EN PDV " u="1"/>
        <s v="Capacitación virtual : IDENTIFICACIÓN DE RIESGOS LABORALES en PDV " u="1"/>
        <s v="Salida temprana por cita médica " u="1"/>
        <s v="Salida temprana por 2 horas de gobierno y una hora de cierre de pdv " u="1"/>
        <s v="Salida temprana por cierre de punto por evento empresarial con claro" u="1"/>
        <s v="Marco a esta hora porque recién me crearon usuario para la aplicación rms pero marque ubicación en el grupo y mi horario es de 9 a 6 " u="1"/>
        <s v="Horas petro _x000a_" u="1"/>
        <s v="Hora pendiente por pagar " u="1"/>
        <s v="Festivo (día del trabajo)" u="1"/>
        <s v="Cita control prenatal eco" u="1"/>
        <s v="Control maternidad" u="1"/>
        <s v="Capacitación peoople" u="1"/>
        <s v="Hora de reducción laboral sábado pasado " u="1"/>
        <s v="Reducción de 2 horas gobierno " u="1"/>
        <s v="2 horas de reducción del gobierno " u="1"/>
        <s v="Horario de la tienda domingos y festivos 10:00 AM a 05:00 PM" u="1"/>
        <s v="Capacitación Riesgos en PDV " u="1"/>
        <s v="Reunión TEAM Leader, Citys y Supervisores- Traslado a PDV." u="1"/>
        <s v="Comesatorio " u="1"/>
        <s v="Horal legal" u="1"/>
        <s v="Hola legal" u="1"/>
        <s v="Capacitación riesgo " u="1"/>
        <s v="Descanso 💤" u="1"/>
        <s v="Compensatorio domingo laborado" u="1"/>
        <s v="Tienda cerrada por reducción de hora laboral _x000a_" u="1"/>
        <s v="Desplazamiento a poblaciones " u="1"/>
        <s v="Día compensatorio tienda cerrada _x000a_" u="1"/>
        <s v="Dia festivo, tienda cerrada " u="1"/>
        <s v="Almuerzo _x000a_Desplazamiento y entrega de  refrigerios " u="1"/>
        <s v="Almuerzo _x000a_Desplazamiento _x000a_Recibo refrigerios " u="1"/>
        <s v="Desplazamientos y almuerzo " u="1"/>
        <s v="Almuerzo _x000a_Desplazamientos y cita médica _x000a_" u="1"/>
        <s v="Almuerzo _x000a__x000a_Desplazamiento " u="1"/>
        <s v="Almuerzo _x000a_Desplazamiento _x000a_Seguimiento Prueba regional " u="1"/>
        <s v="Almuerzo _x000a_Desplazamiento _x000a_Reunión " u="1"/>
        <s v="Almuerzo _x000a_Desplazamiento _x000a_Reunión traininng " u="1"/>
        <s v="Evaluación Xiaomi pad 7_x000a_Almuerzo _x000a_Desplazamiento " u="1"/>
        <s v="Foco semanal _x000a_Administrativo _x000a_Almuerzo " u="1"/>
        <s v="Legalización_x000a_Reunión carries _x000a_Almuerzo _x000a_Desplazamiento " u="1"/>
        <s v="Descuento de hora de reducción laboral " u="1"/>
        <s v="Capacitación de riesgos en el pdv " u="1"/>
        <s v="Día del trabajo festivo " u="1"/>
        <s v="Entrenamiento virtual OPEN MARKET _x000a_Entrenamiento virtual mayoristas _x000a_Desplazamiento_x000a_Almuerzo " u="1"/>
        <s v="Desplazamiento _x000a_Entrenamiento virtual Call Center _x000a_Almuerzo " u="1"/>
        <s v="Entrenamiento virtual Open market_x000a_Desplazamiento _x000a_Almuerzo " u="1"/>
        <s v="Desplazamiento entre ciudades _x000a_Problemas derrumbes en la vía _x000a_Almuerzo " u="1"/>
        <s v="Desplazamiento _x000a_Reunión RMS_x000a_Entrenamiento virtual Carriers _x000a_Almuerzo" u="1"/>
        <s v="Entrenamiento virtual Carrier _x000a_Entrenamiento virtual Call Center _x000a_Desplazamiento _x000a_Almuerzo_x000a_" u="1"/>
        <s v="Tiemda cierra " u="1"/>
        <s v="Tienda cierra a las 2" u="1"/>
        <s v="Horario tienda fines de semana, festivos y domingo de 8am a 4 pm." u="1"/>
        <s v="Horario de tienda de cav fin de semana 8 a 4.." u="1"/>
        <s v="Horario de cav cucuta gran Colombia 8 AM a 4 pm días domingos y festivos ." u="1"/>
        <s v="Horario de cav festivo 8 a 4 pm y domingos." u="1"/>
        <s v="Reducción raboral " u="1"/>
        <s v="Día de reducción laboral " u="1"/>
        <s v="Día de descanso 😸" u="1"/>
        <s v="Horario especial punto de venta " u="1"/>
        <s v="Reducción laboral (2 Horas)" u="1"/>
        <s v="2 horas de reducción laboral_x000a_" u="1"/>
        <s v="Día libre compensatorio" u="1"/>
        <s v="Compensatorio de la semana " u="1"/>
        <s v="Dia libre por compensatorio " u="1"/>
        <s v="Horas de reducción y tienda cerrada " u="1"/>
        <s v="Hora de reducción y tienda cerrada " u="1"/>
        <s v="Compensador " u="1"/>
        <s v="Capacitación en bodega alcala" u="1"/>
        <s v="CE MOVISTAR " u="1"/>
        <s v="Capacitación riesgo en el área de trabajo " u="1"/>
        <s v="Día libre descanso " u="1"/>
        <s v="CANGURO ENTREGA DE PUESTO CON CM" u="1"/>
        <s v="Hora de el gobierno " u="1"/>
        <s v="INDUCCIÓN PRODUCTO _x000a_INFORME _x000a_" u="1"/>
        <s v="Proyecto _x000a_2  horas gobierno " u="1"/>
        <s v="Virtual_x000a_Almuerzo _x000a_Traslado " u="1"/>
        <s v="Administrativo _x000a_Virtuales _x000a_Almuerzo" u="1"/>
        <s v="Virtuales_x000a_Traslado _x000a_Almuerzo" u="1"/>
        <s v="Virtuales_x000a_Traslado _x000a_Almuerzo " u="1"/>
        <s v="Virtuales _x000a_Almuerzo _x000a_Administrativo " u="1"/>
        <s v="Virtuales _x000a_Administrativo _x000a_Almuerzo " u="1"/>
        <s v="Permiso personal/enfermedad" u="1"/>
        <s v="Capacitación inicial RMS " u="1"/>
        <s v="Hora de reducción_x000a_" u="1"/>
        <s v="Horas de reducción_x000a_" u="1"/>
        <s v="Reunión addi " u="1"/>
        <s v="Ruta a clientes ciudad Popayán con Comercial de Comunicaribe " u="1"/>
        <s v="Visita  a la Ciudad de Tulua con Comercial de Comunicaribe " u="1"/>
        <s v="Activación Distribuidor Mayorista Popayán " u="1"/>
        <s v="Visita clientes Popayán " u="1"/>
        <s v="Implementación demos" u="1"/>
        <s v="Día Compensatorio _x000a_Día del trabajo " u="1"/>
        <s v="Retroalimentacion " u="1"/>
        <s v="Horario extendido tienda extra" u="1"/>
        <s v="Extensión de horario extra laboral " u="1"/>
        <s v="Compensatorio descanso " u="1"/>
        <s v="Descanso tienda cerrada" u="1"/>
        <s v="Descanso Tienda cerrada " u="1"/>
        <s v="Tienda cerrada descanso " u="1"/>
        <s v="Cierre de tienda a las 4" u="1"/>
        <s v="Capacitación y traslado " u="1"/>
        <s v="Compensatorio pendiente 4 de mayo" u="1"/>
        <s v="Compensatorio pendiente 27 de abril" u="1"/>
        <s v="Calamidad domestica" u="1"/>
        <s v="Día comprensatorio" u="1"/>
        <s v="Capacitación riesgos en pdv _x000a_" u="1"/>
        <s v="Movilizaciones en la ciudad" u="1"/>
        <s v="Horas de ley por cita médica " u="1"/>
        <s v="Trabajo en casa reunión de las nuevas ofertas " u="1"/>
        <s v="Hora de ley 😋 _x000a_" u="1"/>
        <s v="Hora de ley 😋" u="1"/>
        <s v="Capacitación people  riesgos laborales ☺️" u="1"/>
        <s v="Hora festiva " u="1"/>
        <s v="Cierre de punto _x000a_" u="1"/>
        <s v="Entrada 1 pm por reducción laboral" u="1"/>
        <s v="Horas extras " u="1"/>
        <s v="Extensión laboral por novedad con compañero" u="1"/>
        <s v="Incapacidad 06/05/2025-07/05/2025" u="1"/>
        <s v="Ingreso rms por primera vez" u="1"/>
        <s v="Hora reducción laborar" u="1"/>
        <s v="Legalización btl " u="1"/>
        <s v="Tienda cerrada por dia dominical " u="1"/>
        <s v="Capacitación de people and trade sst" u="1"/>
        <s v="Tienda cierra por día dominical " u="1"/>
        <s v="Tienda cierra por día dominical" u="1"/>
        <s v="Tienda cierra después de las dos " u="1"/>
        <s v="Tienda cerrada por dia festivo " u="1"/>
        <s v="Tienda cierra después de las 2 de la tarde " u="1"/>
        <s v="Cursos sistel" u="1"/>
        <s v="Horario reducción laboral" u="1"/>
        <s v="Hora de ley asignada gracias #1" u="1"/>
        <s v="Hora de Ley y cierre pdv " u="1"/>
        <s v="Hora de ley y cierre de punto de venta " u="1"/>
        <s v="CIERRE DE DE PDV " u="1"/>
        <s v="COMPENSATORIO DEL DOMINGO 4 DE MAYO LABORADO" u="1"/>
        <s v="Día compensatorio que me tenía pendiente. " u="1"/>
        <s v="Extensión de horario por día comercial _x000a_de la madre" u="1"/>
        <s v="Fallas en el cel" u="1"/>
        <s v="Descanso.. compensatorio " u="1"/>
        <s v="Compensatorio , descanso" u="1"/>
        <s v="Domingo no se labora " u="1"/>
        <s v="Horas reducidas " u="1"/>
        <s v="Hora de reducción laboral _x000a__x000a_" u="1"/>
        <s v="Horas de compensación laboral " u="1"/>
        <s v="Horas deducción " u="1"/>
        <s v="Desplazamiento (1:30)_x000a_Cav CRA 8 - Asiste ingeniería _x000a_Asiste ingeniería - Falabella plaza _x000a_Asiste ingeniería (2:00)_x000a_Almuerzo (1:00)" u="1"/>
        <s v="Administrativo 8:30 - 11:30 (3h)_x000a_Desplazamiento  (1:40h)_x000a_Oficina - Cav 94_x000a_Cav 94 (RMS)- Ktronix 94 (Sin RMS)_x000a_Ktronix 94 - oficina _x000a_Oficina -  bodega _x000a_Labor Ktronix 94 (1:30h)_x000a_Labor en bodega (1:30h)_x000a_" u="1"/>
        <s v="BODEGA_x000a_" u="1"/>
        <s v="Hora reducción + almuerzo" u="1"/>
        <s v="Hora reducción y almuerzo " u="1"/>
        <s v="....." u="1"/>
        <s v="Horario especial por cierre de punto de venta _x000a_Cierre 18pm" u="1"/>
        <s v="Capacitación con Alejandra Bernal" u="1"/>
        <s v="Capacitación 15 Series con Kevin sanchez" u="1"/>
        <s v="Bodega recogiendo dmerchab y reunión con Juan " u="1"/>
        <s v="Compensatorio autorizado" u="1"/>
        <s v="Entrada 30 minutos después por tráfico de lluvias " u="1"/>
        <s v="Permiso por reunión del colegio 🏫 de mi hija " u="1"/>
        <s v="Cambio de cronograma por horario extendido " u="1"/>
        <s v="Capacitación de portafolio todo el día virtual " u="1"/>
        <s v="Entrega de apk" u="1"/>
        <s v="Problema de movilidad " u="1"/>
        <s v="Cancelación de actividad y desplazamiento a el punto " u="1"/>
        <s v="Festivo por semana santa " u="1"/>
        <s v="Capacitación de Xiaomi 15 series " u="1"/>
        <s v="La dos horas del gobierno " u="1"/>
        <s v="Tallere de habilidades para la ventas y refuerzo de Band 9 band 5 Redmi Note 14 pro y Redmi Note 14 pro 5G." u="1"/>
        <s v="Hora de reducción laboral semanal." u="1"/>
        <s v="Permiso personal para reclamar medicamentos en EPS" u="1"/>
        <s v="Capacitación Xiaomi 15 últra, Xiaomi 13, watch S4 y desplazamiento al punto." u="1"/>
        <s v="Viernes festivo " u="1"/>
        <s v="Xiaomi 15 Series, watch S4, Redmi A5" u="1"/>
        <s v="Capacitación virtual note 14 series_x000a_" u="1"/>
        <s v="Día libre por festivo semana santa" u="1"/>
        <s v="Capacitacion series redmi 15" u="1"/>
        <s v="Salida urgencia médica " u="1"/>
        <s v="  Hora pendiente  de capacitación " u="1"/>
        <s v="Hora  de  ley " u="1"/>
        <s v=" Capacitación serie 15" u="1"/>
        <s v="Permiso hora de gobierno " u="1"/>
        <s v="Taller de Producto " u="1"/>
        <s v="Capacitación Xiaomi 15 serie " u="1"/>
        <s v="Hora le ley" u="1"/>
        <s v="Hor de ley " u="1"/>
        <s v="Tienda cerrada por semana santa " u="1"/>
        <s v="Tienda cerrada por semana santa" u="1"/>
        <s v="Descansó por semana santa" u="1"/>
        <s v="Compensatorio entré semana " u="1"/>
        <s v="Taller" u="1"/>
        <s v="Descanso por ser vienes santo, punto de venta cerrado" u="1"/>
        <s v="Descanso por ser jueves santo, punto de venta cerrado" u="1"/>
        <s v="Capacitación Xiaomi 15 series, watch 4 y Redmi A5" u="1"/>
        <s v="Menos 1 hora del gobierno" u="1"/>
        <s v="Hora del gobierno entrada 10 am" u="1"/>
        <s v="Tienda cerro por sábado santo ordeno doña Paula 1 hora antes " u="1"/>
        <s v="Día laboral menos 1 hora debido a capacitación desde las 8  am" u="1"/>
        <s v="Hora del gobierno menos" u="1"/>
        <s v="Dis compensatorio de descanso de la semana" u="1"/>
        <s v="Día no laboral por motivo de semana santa viernes santo " u="1"/>
        <s v="Día no laboral por motivo de semana santa " u="1"/>
        <s v="Menos 1 hora por capacitación desde las 8 am" u="1"/>
        <s v="Desplazamiento población PDV " u="1"/>
        <s v="Desplazamiento pdv por fuertes lluvias " u="1"/>
        <s v=" Desplazamiento poblaciónes fuertes lluvias " u="1"/>
        <s v="Capacitación band 9, buds 5 , series note 14" u="1"/>
        <s v="Desplazamiento pdv por, fuertes lluvias" u="1"/>
        <s v="Festivo por semana Santa" u="1"/>
        <s v="Capacitación Xiaomi 15, 15ultra, A5, Xiaomi whash 4 + desplazamiento pdv" u="1"/>
        <s v="Viernes santo, alkomprar no abre" u="1"/>
        <s v="Tienda cerrada, día descanso " u="1"/>
        <s v="Capacitacion Xiaomi 15 series, wS4, A5" u="1"/>
        <s v="Tienda cerrada, descanso " u="1"/>
        <s v="1hora almuerzo, 2horas desplazamiento " u="1"/>
        <s v="Dos horas reducción laboral, 30 minutos de desplazamiento " u="1"/>
        <s v="1 hora almuerzo, 2 horas desplazamiento _x000a_" u="1"/>
        <s v="Magistral virtual internos, desde 8:30 am hasta las 11:30 am, 1 hora almuerzo 2 horas desplazamiento ._x000a_" u="1"/>
        <s v="2 horas desplazamiento, 1 hora almuerzo _x000a__x000a_" u="1"/>
        <s v="Día de descanso _x000a__x000a_" u="1"/>
        <s v="1hora almuerzo, 2 horas desplazamiento " u="1"/>
        <s v="2 horas de almuerzo 1 desplazamiento " u="1"/>
        <s v="Magistral virtual internos, desde 7 am hasta las 11 am, 1 hora almuerzo 2 horas desplazamiento _x000a_Recogida bodega material de 2 a 3." u="1"/>
        <s v="2 horas desplazamiento," u="1"/>
        <s v="2 horas desplazamiento 1 hora almuerzo " u="1"/>
        <s v="2 horas desplazamiento y 1 hora de almuerzo " u="1"/>
        <s v="2 horas de rodamiento y 1 hora de almuerzo " u="1"/>
        <s v="3 horas reducción laboral,1 hora y 20 minutos de traslado " u="1"/>
        <s v="Inducción corporativa" u="1"/>
        <s v="CAV plaza Claro desde 8:30 am hasta 1:30 pm, 1hora de almuerzo y 2horas de desplazamiento." u="1"/>
        <s v="Hora del gobierno _x000a_" u="1"/>
        <s v="Capacitación Xiaomi 15 series" u="1"/>
        <s v="Recogida material bodega " u="1"/>
        <s v="Día libre premio 🏆" u="1"/>
        <s v="Capacitación note 14 series " u="1"/>
        <s v="Desciendo hora de ley " u="1"/>
        <s v="Desplazamiento trabajo en casa_x000a_" u="1"/>
        <s v="ADMINISTRAIVO" u="1"/>
        <s v="Compensatorio x dominical " u="1"/>
        <s v="Visita PDV no asignado y traslado" u="1"/>
        <s v="Reduccion de horas laborables" u="1"/>
        <s v="Dia de compensantorio" u="1"/>
        <s v="Capacitación serie 15 " u="1"/>
        <s v="Capacitación de redmi Note 14 pro y redmi Note 14 Pro 5g recibida en pdv" u="1"/>
        <s v="Capacitación 14 pro 4" u="1"/>
        <s v="Cierre por manifestación " u="1"/>
        <s v="Capacitación whath 4" u="1"/>
        <s v="30 minutos de hora de ley " u="1"/>
        <s v="Una hora de ley" u="1"/>
        <s v="Día festivo santo" u="1"/>
        <s v="Día festivo santo " u="1"/>
        <s v="Perturno con los análisistas de Movistar capacitación Xiaomi 15" u="1"/>
        <s v="Día compensatorio ( domingo 30 marzo ) " u="1"/>
        <s v="Hora reglamentaria " u="1"/>
        <s v="Hora reglamentaria" u="1"/>
        <s v="Reducción de horas y hora almuerzo" u="1"/>
        <s v="Tienda cerrada horario punto de venta " u="1"/>
        <s v="Recolección de material pop para activación centro comercial nuestro " u="1"/>
        <s v="Viernes santo tienda cerrada " u="1"/>
        <s v="Jueves santo tienda cerrada " u="1"/>
        <s v="COMPENSATORIO POR DOMINGO 27 ABRIL LABORADO " u="1"/>
        <s v="DESCANSO DIA FESTIVO " u="1"/>
        <s v="COMPENSATORIO POR DOMINGO 20 DE ABRIL LABORADO " u="1"/>
        <s v="Capacitación pad 7 series " u="1"/>
        <s v="Viernes santo " u="1"/>
        <s v="Hora reducción jornada laboral" u="1"/>
        <s v="Día  de compensatorio " u="1"/>
        <s v="Horas devolución de capacitación día 1 abril 2025" u="1"/>
        <s v="RUTA MAYORISTA - EVENTO MOVISTAR " u="1"/>
        <s v="RUTA-ALMUERZO - DESPLAZAMIENTO " u="1"/>
        <s v="RUTA - ALMUERZO - DESPLAZAMIENTO " u="1"/>
        <s v="RUTA- CAPACITACIÓN MOVISTAR-ALMUERZO-DESPLAZAMIENTO" u="1"/>
        <s v="RUTA- ALMUERZO - DESPLAZAMIENTO " u="1"/>
        <s v="Ruta" u="1"/>
        <s v="LANZAMIENTO XIAOMI 15 SERIES " u="1"/>
        <s v="Capacitación producto _x000a_Taller _x000a_Refuerzo de conocimiento serie note 14 pro_x000a_Y smart band 9" u="1"/>
        <s v="Compensatorio _x000a_Día de descanso " u="1"/>
        <s v="Capacitación series Xiaomi 15 _x000a_Capacitación watch S4" u="1"/>
        <s v="Cierran tienda porque los de miró solo están hasta las 5 el día de hoy " u="1"/>
        <s v="Reducción horas del gobierno " u="1"/>
        <s v="Compensatorio semana santa " u="1"/>
        <s v="Horas del gobierno 2 horas" u="1"/>
        <s v="Horario reducción laboral 2 horas " u="1"/>
        <s v="Recibo de usuario rms" u="1"/>
        <s v="Tienda cerrada viernes santo 18-04-2025" u="1"/>
        <s v="Administrativo reunión canal ir" u="1"/>
        <s v="Horario de punto de venta " u="1"/>
        <s v="Jueves Santo " u="1"/>
        <s v="Capacitación Serie Xiaomi 15" u="1"/>
        <s v="Cambio de día horas petro " u="1"/>
        <s v="Cambio de turno " u="1"/>
        <s v="Compensatorio pdv no abre" u="1"/>
        <s v="Inducción xiaomi" u="1"/>
        <s v="Capacitacion redmi note 14 series, smartband y buds" u="1"/>
        <s v="Taller habilidades blandas" u="1"/>
        <s v="Capacitación Xiaomi 15 , A5, " u="1"/>
        <s v="Hora  Petro " u="1"/>
        <s v="Hora de reposición petro" u="1"/>
        <s v="Cierre de rms por horario del punto de venta " u="1"/>
        <s v="Dejo solicitud de 2 a 6 para completar las horas ya que el punto de venta su horario es de 9 a 2 " u="1"/>
        <s v="Dejo solicitud el día de hoy por el día de la familia " u="1"/>
        <s v="Urgencia" u="1"/>
        <s v="Entrega de gitf box cali" u="1"/>
        <s v="Capacitación taller comercial " u="1"/>
        <s v="Festivo semana santa " u="1"/>
        <s v="DESPLAZAMIENTOS _x000a_ALMUERZO_x000a_LEGALIZACION VIÁTICOS " u="1"/>
        <s v="DESPLAZAMIENTO _x000a_ALMUERZO_x000a_CAPACITACIÓN EXTERNOS MOVISTAR SOACHA" u="1"/>
        <s v="INDUCCION RMS_x000a_INFORME INDUCCIÓN RMS _x000a_DESPLAZAMIENTOS _x000a_ALMUERZO" u="1"/>
        <s v="RUTA IBAGUE" u="1"/>
        <s v="RUTA IBAGUÉ " u="1"/>
        <s v="SESION CELTEL CLARO DISTRIBUIDORES" u="1"/>
        <s v="INFORME SENIOR" u="1"/>
        <s v="CAPACITACIÓN REG. CLARO CENTRO_x000a_INFORME CAPACITACIÓN _x000a_DESPLAZAMIENTOS _x000a_ALMUERZO" u="1"/>
        <s v="EN VIVO RED+ CLARO" u="1"/>
        <s v="SESION IR POR DOCENA SOACHA_x000a_DESPLAZAMIENTOS _x000a_ALMUERZO_x000a_REUNION TRAINERS SENIOR_x000a_TRAINING REPORT" u="1"/>
        <s v="DIA FESTIVO, VIERNES SANTO" u="1"/>
        <s v="FESTIVO, JUEVES SANTO" u="1"/>
        <s v="OBO ALKOMPRAR IBAGUÉ _x000a_DESPLAZAMIENTOS _x000a_ALMUERZO" u="1"/>
        <s v="Capacitación - validación de la MAESTRA " u="1"/>
        <s v="Activación Comtel y B2B2C" u="1"/>
        <s v="Capacitación Xiaomi 15 " u="1"/>
        <s v="Capacitación, Xiaomi 15 " u="1"/>
        <s v="Domingo día  de descanzo " u="1"/>
        <s v="Jueves  festivo " u="1"/>
        <s v="Domingo día descanzo " u="1"/>
        <s v="Control administrativo en tienda por Visita / " u="1"/>
        <s v="ENTREVISTAS" u="1"/>
        <s v="CAPACITACIÓN Xiaomi 15 Series " u="1"/>
        <s v="2H DE REDUCION " u="1"/>
        <s v="Día de semana santa " u="1"/>
        <s v="Refuerzos series 15 " u="1"/>
        <s v="Habilidades blandas Xiaomi 15 Redmi PAD 7 " u="1"/>
        <s v="Capacitación Xiaomi pad 7_x000a_" u="1"/>
        <s v="Capacitación Xiaomi serie 15, Redmi A5 , Xiaomi watch S4 " u="1"/>
        <s v="Festivo semana santa" u="1"/>
        <s v="Hora el gobierno " u="1"/>
        <s v="Taller refuerzo " u="1"/>
        <s v="Capacitación serie 15 y wacth s4" u="1"/>
        <s v="Pago hora de capacitación " u="1"/>
        <s v="Capacitación/traslado" u="1"/>
        <s v="Horas de reducción  laboral " u="1"/>
        <s v="Desplazamiento pasto Ipiales " u="1"/>
        <s v="Traslado tuquerres pasto" u="1"/>
        <s v="Se toman las 2 horas de ley ya que cav tumaco sierra temprano " u="1"/>
        <s v="Capacitación de  wacth s4 y A5" u="1"/>
        <s v="_x000a_Hora de ley" u="1"/>
        <s v="Capacitación my stile _x000a_Y portafolio de productos " u="1"/>
        <s v="Cierre de tienda por semana santa " u="1"/>
        <s v="Hora compensación " u="1"/>
        <s v="Festivo  descanso" u="1"/>
        <s v="Traslado de pdv " u="1"/>
        <s v="Capacitación Xiaomi / horas de capacitación " u="1"/>
        <s v="Capacitación A5 S4 X15 / horas de capacitación/ hora de almuerzo." u="1"/>
        <s v="Exámenes medicos" u="1"/>
        <s v="Citas médicas " u="1"/>
        <s v="Problemas con ingreso en RMS_x000a_Solucionado. " u="1"/>
        <s v="No laboral." u="1"/>
        <s v="Compensatorios." u="1"/>
        <s v="Viaje a Ipiales Nariño." u="1"/>
        <s v="Fuera de la operatividad ( día de la familia)" u="1"/>
        <s v="Tráfico equipo Wholesalers " u="1"/>
        <s v="Capacitación desplazamiento al punto " u="1"/>
        <s v="DESCANSO VIERNES SANTO" u="1"/>
        <s v="Descuento horas no laborales " u="1"/>
        <s v="La tienda no abre los días domingo " u="1"/>
        <s v="La tienda no abre el día domingo " u="1"/>
        <s v="CAPACITACIÓN REDMI PAD SERIE 7 " u="1"/>
        <s v="Capacitación Xiaomi serie 15" u="1"/>
        <s v="Día compensatorio por domingo laborado." u="1"/>
        <s v="Traslado de Pasto a la Union Nariño" u="1"/>
        <s v="Capacitación de Xiaomi Watch S4, Redmi A3 y refuerzo serie Xiaomi 15" u="1"/>
        <s v="Día compensatorio semana santa " u="1"/>
        <s v="Hora reducción laboral  una hora " u="1"/>
        <s v="Día descanso festivo " u="1"/>
        <s v="Incapacitado " u="1"/>
        <s v="Licencia" u="1"/>
        <s v="Licencia " u="1"/>
        <s v="Aplicación RMS no funcionó, lo que no me dejó loguear, hasta ahora que soluciono soporte técnico." u="1"/>
        <s v="Capacitación entrenamiento " u="1"/>
        <s v="Capacitación lanzamiento serie 15, Watch s4 y A5 " u="1"/>
        <s v="Capacitación  &quot;taller comercial&quot; " u="1"/>
        <s v="Viernes santo festivo " u="1"/>
        <s v="JUEVES SANTO FESTIVO " u="1"/>
        <s v="Compensario " u="1"/>
        <s v="Capacitación serie Xiaomi 15 , repaso" u="1"/>
        <s v="Capacitación serie 15_x000a_Watch S4 _x000a_Redmi A5" u="1"/>
        <s v="3er día de incapacidad " u="1"/>
        <s v="2 día de incapacidad " u="1"/>
        <s v="1er día de incapacidad " u="1"/>
        <s v="Work from Home " u="1"/>
        <s v="Capacitación ,hora de ley , traslado de casa a trabajo " u="1"/>
        <s v="Descanso del día festivo viernes Santo." u="1"/>
        <s v="Punto de venta realiza la apertura desde las 10:00 AM por ser día festivo " u="1"/>
        <s v="Compensatorio de la semana" u="1"/>
        <s v="Reducción de la hora del gobierno" u="1"/>
        <s v="Reducción de la hora de gobierno y medía hora de retraso en el apertura por retraso en el transporte " u="1"/>
        <s v="Apoyo en Cav Cali norte, Alkomprar Único, 1 hora de almuerzo, 1 hora de traslado " u="1"/>
        <s v="Agentes Ipiales, Ktronix Chipichape, Falabella WTC, Cav Chipichape, 01 hora de almuerzo y hora de traslado " u="1"/>
        <s v="Alkosto Ipiales, refuerzo presencial agentes Claro, Alkosto Norte, Cellplus Calima, 1 hora de almuerzo y 1 hora de traslado " u="1"/>
        <s v="Capacitación inducción nacional de producto, assesment, alkomprar único, isla único icell, almuerzo y traslado" u="1"/>
        <s v="Éxito Tuluá, Alkosto Nariño, Cav Estación, Alkosto Norte, hora de almuerzo y 1 hora traslado " u="1"/>
        <s v="Planner cierre de mes, RMS, proyecto propuestas " u="1"/>
        <s v="Capa virtual Florencia, éxito la flora, falabella WTC, almuerzo y traslado" u="1"/>
        <s v="Capacitación presencial Ce Calima 7 am, refuerzo Neiva 9 am, 1 hora de almuerzo, 1 hora de traslado, Cav Norte, Alkomprar Único " u="1"/>
        <s v="Capacitación Tab 7 nacional Alkosto, informe, RMS, Planner, creación proyecto fotográfia de elite Xiaomi 15." u="1"/>
        <s v="Día de la familia, de acuerdo a aprobación recibida por correo " u="1"/>
        <s v="Cav Norte, Alkomprar Unico, Alkosto Norte, 1 hora de almuerzo y 1 hora de traslado " u="1"/>
        <s v="7 am Comunicaribe, ruta IR, CE Centro, Alkosto Sur, 1 hora almuerzo y 1 30 traslado" u="1"/>
        <s v="7 am Alkosto, 8 Cav Popayán, 1 hora almuerzo, 1 30 de traslado, Cav Estación y CE Calima." u="1"/>
        <s v="7 am gran comercio externos y un interno, ce centro, agentes team comunicaciones centro, 1 hora de almuerzo y 1 hora de traslado " u="1"/>
        <s v="Remoto con agentes Nariño, remoto con Cav Tuluá, visita presencial Éxito la Flora, CE Santa Mónica, 1 30 hora de traslado y 1 hora de almuerzo " u="1"/>
        <s v="Administrativo de 730 a 12 30, Cav estación, Cellplus estación " u="1"/>
        <s v="Alkosto norte, Alkomprar Unico, 1 hora de almuerzo, 1 traslado" u="1"/>
        <s v="8 am capacitación refuerzo serie 15, Cav cali norte, Alkomprar Unico, Alkosto norte " u="1"/>
        <s v="Call Center GNP, Alkosto Sur, 1 hora de almuerzo y 1 hora de traslado " u="1"/>
        <s v="Agente Cellplus Unico, Alkomprar Único, Cav norte, 1 hora de almuerzo y 1 30 de desplazamiento " u="1"/>
        <s v="Refuerzo serie 15 Claro, Cav Palmeto, Alkosto Sur" u="1"/>
        <s v="Capacitación serie Xiaomi pad 7 " u="1"/>
        <s v="Refuerzo Xiaomi 15 " u="1"/>
        <s v="Día  asignado por ser jueves santo " u="1"/>
        <s v="Día de descanso día santo " u="1"/>
        <s v="Compensatorio día domingo " u="1"/>
        <s v="Retraso por falla en el metro." u="1"/>
        <s v="Sesión de capacitación virtual en Boarding Producto, Taller de habilidades comerciales y refuerzo de la Serie Redmi Note 14 Pro. Trabajo administrativo y desplazamiento a PDV." u="1"/>
        <s v="Labores de trabajo administrativo y reunión con CM regional " u="1"/>
        <s v="Capacitación en: Xiaomi 15 Series, Xiaomi Watch S4 y Redmi A5, trabajo en casa y almuerzo." u="1"/>
        <s v="Dia de descanso por dominical " u="1"/>
        <s v="Por motivos de semana santa " u="1"/>
        <s v="Capacitación Xiaomi 15T,15T ultra, Xiaomi watch s4, Redmi A5 y desplazamiento a pdv " u="1"/>
        <s v="Salida a las 5:21  por cierre de tienda. " u="1"/>
        <s v="Día de la familia/ 1 semestre " u="1"/>
        <s v="Día ñibre" u="1"/>
        <s v="Cierre por alteracion del orden público " u="1"/>
        <s v="Regulación de horas " u="1"/>
        <s v="Reducción debira" u="1"/>
        <s v="Horas de Reducción laboral de ley _x000a_" u="1"/>
        <s v="Capacitación Producto _x000a_Series Xiaomi 15 " u="1"/>
        <s v="Capacitación Xiaomi pat 7 series" u="1"/>
        <s v="No abren punto" u="1"/>
        <s v="Salida antes de la hora por entrega de equipo " u="1"/>
        <s v="Se presentaron inundaciones en mi sector y se me pincho la moto en medio de la inundacion" u="1"/>
        <s v="Se me baro la moto en el trayecto " u="1"/>
        <s v="Capacitación wacht S4 y serie 15" u="1"/>
        <s v="Pad series " u="1"/>
        <s v="Falla de RMS " u="1"/>
        <s v="15 series, S4 y A5" u="1"/>
        <s v="Permiso personal.." u="1"/>
        <s v="Trabajo desde Casa Verificación de IMEI en RMS" u="1"/>
        <s v="Cierre de Punto de venta por Horario de la Tienda " u="1"/>
        <s v="Tienda Cerrada Viernes Santo" u="1"/>
        <s v="Tienda Cerrada Jueves Santo" u="1"/>
        <s v="RMS no me quería abrir pero Estuve en el Punto de Venta Trabajando las 8 horas Completas " u="1"/>
        <s v="Dia compensatorio semana santa " u="1"/>
        <s v="Se ingresa más tarde por apertura de tienda " u="1"/>
        <s v="Día festivo, la tienda no abre " u="1"/>
        <s v="Capacitación redmi pad 7 series " u="1"/>
        <s v="Falla de la aplicación se generó el ingreso a la tienda desde las 9:00 AM" u="1"/>
        <s v="Viaje barranca " u="1"/>
        <s v="Reunión con city manager " u="1"/>
        <s v="DOMINICAL CAV Palmira no o labora" u="1"/>
        <s v="3 HORAS DESPLAZAMIENTOS_x000a_1 HORA ALMUERZO _x000a_2 HORAS ASSESMENT " u="1"/>
        <s v="1 HORA ALMUERZO _x000a_3 HORAS DESPLAZAMIENTOS _x000a_1 HORA INFORME SENIOR " u="1"/>
        <s v="4 HORAS ADMINISTRATIVO _x000a_1 HORA ALMUERZO _x000a_4 HORAS PROYECTO " u="1"/>
        <s v="2 HORAS DE LEY _x000a_6 HORAS DE PROYECTO O RUTA " u="1"/>
        <s v="2 HORAS DE LEY _x000a_6 HORAS RUTA" u="1"/>
        <s v="1 HORA ALMUERZO _x000a_3 DESPLAZAMIENTO " u="1"/>
        <s v="3 HORAS DESPLAZAMIENTOS _x000a_1 HORA ALMUERZO_x000a_1 HORA ALINEACIÓN INFORME SENIOR _x000a_1 HORA SESIÓN VIRTUAL " u="1"/>
        <s v="3 HORAS DESPLAZAMIENTOS_x000a_1 HORA ALMUERZO " u="1"/>
        <s v="4 HORAS ADMINISTRATIVO _x000a_1 HORA ALMUERZO_x000a_2.5 HORAS DESPLAZAMIENTOS " u="1"/>
        <s v="VIERNES SANTO" u="1"/>
        <s v="JUEVES SANTO" u="1"/>
        <s v="LANZAMIENTO BOGOTÁ " u="1"/>
        <s v="VIAJE A BOGOTÁ LANZAMIENTO " u="1"/>
        <s v="Horario Cav claro PALMETTO 10:00 am/ 18:00pm" u="1"/>
        <s v="Día compensatorio dominical" u="1"/>
        <s v="Día de descanso festivo _x000a_" u="1"/>
        <s v="Pago horas pendientes " u="1"/>
        <s v="Contra tiempo por factor externo" u="1"/>
        <s v="Pago hora pendiente " u="1"/>
        <s v="Horario evento " u="1"/>
        <s v="Compensatorio día miércoles 30 de abril" u="1"/>
        <s v="Capacitación de Xiaomi pad 7 _x000a_Xiaomi pad 7 pro " u="1"/>
        <s v="Descanso semana santa no abre la tienda " u="1"/>
        <s v="Redución laboral " u="1"/>
        <s v="CAPACITACIÓN RMS 8 AM A 10 AM." u="1"/>
        <s v="Formacion" u="1"/>
        <s v="Reducción laboral 4 horas + hora de almuerzo " u="1"/>
        <s v="4 horas reducción laboral + 1 hora de almuerzo " u="1"/>
        <s v="Horas de gobierno y hora de almuerzo!" u="1"/>
        <s v="compenso" u="1"/>
        <s v="hora de almuerzo y lsd dos hora de gobierno" u="1"/>
        <s v="Disciibre" u="1"/>
        <s v="Capacitación de taller " u="1"/>
        <s v="Hora del gobierno..._x000a_Por cambio del horario del día de ayer" u="1"/>
        <s v="Feriado " u="1"/>
        <s v="1 Hora de ley que no se tomó el día martes por apoyo en tienda " u="1"/>
        <s v="Día compensatorio domingo 13" u="1"/>
        <s v="Descanso por festivo" u="1"/>
        <s v="Descanso por compensatorio  del domindgo" u="1"/>
        <s v="Capacitación Redmi note 14pro 4g y 5g" u="1"/>
        <s v="Viernes santo festivo" u="1"/>
        <s v="Jueves santo festivo" u="1"/>
        <s v="Tienda cerrada con apertura a las 9:30" u="1"/>
        <s v="Capacitación y tiempo de desplazamiento al PDV " u="1"/>
        <s v="Festivo por semana" u="1"/>
        <s v="Se toman los 30 minutos faltantes para completar las horas de gobierno" u="1"/>
        <s v="Se toma la media hora de gobierno aprovechando que la tienda también está cerrada entre las 9:00 y 9:30am por la misma razón" u="1"/>
        <s v="La tienda la abrieron a las 9:30am por tema de la hora de gobierno " u="1"/>
        <s v="Capacitación Xiaomi 15 series y Watch S4 más el tiempo de desplazamiento de mi casa al PDV " u="1"/>
        <s v="Diligencia " u="1"/>
        <s v="Desplazamiento periferias " u="1"/>
        <s v="Viaje población istmina -quibdo" u="1"/>
        <s v="Capacitación redmi note 14 pro 5G y buds pro " u="1"/>
        <s v="Tienda cerrada semana santa " u="1"/>
        <s v="Capacitación a5  Xiaomi 15 " u="1"/>
        <s v="Licencia personal remunerada" u="1"/>
        <s v="Se recoge material Merchandising, camisetas para cav Rionegro y desplazamiento " u="1"/>
        <s v="Recogida, separación y ruta de entrega de camisetas día de marca por cav " u="1"/>
        <s v="Cav la central error rms" u="1"/>
        <s v="Entrenamiento Xiaomi 15" u="1"/>
        <s v="Desplazamientos entre puntos y Bodega Spring dónde se recoger SAMPLES Note 14 5g para implementación." u="1"/>
        <s v="Hora de almuerzo y 20 minutos de traslado Alkosto 68 - Ktronix Suba" u="1"/>
        <s v="Hora de almuerzo y 30 minutos de traslado Alkosto 68 - Ktronix Suba." u="1"/>
        <s v="Recogida en bodega de brochure y entrega de Merchandising Alkosto 68." u="1"/>
        <s v="Tienda cierra tiene horario de 8am  a 4pm" u="1"/>
        <s v="Día libre por laborar 27 de abril " u="1"/>
        <s v="Día libre por laborar el domingo 30 de marzo " u="1"/>
        <s v="Capacitación A5 y repaso 15T y 15Tpro" u="1"/>
        <s v="Día libre por laborar el día 06/04/2025" u="1"/>
        <s v="Día de descanso por laborar el día 30 de marzo del 2025" u="1"/>
        <s v="Incapacidad malestar etc" u="1"/>
        <s v="Capacitación y refuerzo Not 14 pro 5G " u="1"/>
        <s v="Tienda cerrada (compensatorio) " u="1"/>
        <s v="Semana santa tienda cerrada " u="1"/>
        <s v="Capacitación Xiaomi 15 ultra Xiaomi 13 Watch S4 Y desplazamiento al punto " u="1"/>
        <s v="Urgencia familiar " u="1"/>
        <s v="Capacitación de Xiaomi 15 y Xiaomi 15 Ultra. Pad 7 y Pad 7 Pro. " u="1"/>
        <s v="Capacitación de Xiaomi Pad 7 y Pad 7 Pro " u="1"/>
        <s v="Capacitación de redmi A5 watch S4 y refuerzo Xiaomi 15 y Xiaomi 15 Ultra " u="1"/>
        <s v="Dia de descanso compensatorio " u="1"/>
        <s v="Salida autorizada por cumplimiento de la operación " u="1"/>
        <s v="Trabajo en casa malla Mayo y hora de reducción laboral." u="1"/>
        <s v="Revisión de maestra agentes " u="1"/>
        <s v="Trabajo en casa, planeación actividades agentes" u="1"/>
        <s v="Dia de descansó " u="1"/>
        <s v="Feria Activación " u="1"/>
        <s v="Recoger Material Merchandising " u="1"/>
        <s v="Entrevista para personal nuevo " u="1"/>
        <s v="Alienación de claro " u="1"/>
        <s v="Capacitación presencial Agente" u="1"/>
        <s v="Almuerzo y traslado " u="1"/>
        <s v="Malla de mayo, traslado y entrevistas presenciales " u="1"/>
        <s v="Capacitación y día administrativo " u="1"/>
        <s v="Capacitación y trabajo en casa " u="1"/>
        <s v="Domingo 13 de abril " u="1"/>
        <s v="Día festivo se ingresa desde las 10  -6" u="1"/>
        <s v="Comp nsatorio " u="1"/>
        <s v="Compensatorio 6 de Abril" u="1"/>
        <s v="Taller de producto" u="1"/>
        <s v="CAPACITACIÓN SERIE PAD 7" u="1"/>
        <s v="TIENDA CERRADA, DÍA DE DESCANSO" u="1"/>
        <s v="Transporte público se estrella _x000a_" u="1"/>
        <s v="Fuertes lluvias y problemas de transporte " u="1"/>
        <s v="Semana santa " u="1"/>
        <s v="Semana santa" u="1"/>
        <s v=" 2 Horas de reducción " u="1"/>
        <s v="Día compensatorio por motivo de cita_x000a_" u="1"/>
        <s v="Día festivo semana santa " u="1"/>
        <s v="Permiso cita " u="1"/>
        <s v="Salida temprano por cierre del cav" u="1"/>
        <s v="Horas  de ley" u="1"/>
        <s v="Apertura de la tienda a las 11" u="1"/>
        <s v="Solicitud de entrada a la tienda por hora de apertura " u="1"/>
        <s v="4 dias de incapacidad por accidente de tránsito del 11/04/2025 al 14/04/2025" u="1"/>
        <s v="Dia libre compensatorio de la semana " u="1"/>
        <s v="Día descansó " u="1"/>
        <s v="Horas gobiernos" u="1"/>
        <s v="FESTIVO NO LABORADO" u="1"/>
        <s v="Dos horas reducción laboral " u="1"/>
        <s v="Creación usuario RMS" u="1"/>
        <s v="capacitación pad serie 7" u="1"/>
        <s v="repaso Xiaomi 15 " u="1"/>
        <s v="Reunión pad 7 " u="1"/>
        <s v="Dos horas petro (1) hora almuerzo " u="1"/>
        <s v="Desplazamiento medico" u="1"/>
        <s v="Novedad de ingreso al PDV" u="1"/>
        <s v="Realización de exámenes médicos " u="1"/>
        <s v="Capacitación TALLER" u="1"/>
        <s v="Capacitación serie Xiaomi 15, WATCH s4 y REDMI A5" u="1"/>
        <s v="Proyecto _x000a_Informe _x000a_Desplazamiento _x000a_Almuerzo " u="1"/>
        <s v="Desplazamiento cartagena _x000a_Almuerzo " u="1"/>
        <s v="Proyecto _x000a_Desplazamiento _x000a_Almuerzo " u="1"/>
        <s v="Desplazamiento _x000a_Almuerzo _x000a_Creación de video " u="1"/>
        <s v="Desplazamiento _x000a_Almuerzo _x000a_Proyecto vídeo " u="1"/>
        <s v="Evento claro" u="1"/>
        <s v="Desplazamiento _x000a_Almuerzo _x000a_Reunión BTB" u="1"/>
        <s v="Almuerzo _x000a_Reunión SÉNIOR " u="1"/>
        <s v="Uno a uno falabella el castillo _x000a_Desplazamiento _x000a_Almuerzo " u="1"/>
        <s v="Desplazamiento _x000a_Almuerzo _x000a_Reducción laboral " u="1"/>
        <s v="Evento Xf" u="1"/>
        <s v="Informe Senior _x000a_Desplazamiento _x000a_Almuerzo _x000a_Uno a uno delears Montería _x000a_" u="1"/>
        <s v="Inducción inicial _x000a_Desplazamiento _x000a_Almuerzo " u="1"/>
        <s v="Tienda cerro " u="1"/>
        <s v="Tienda cerro _x000a_" u="1"/>
        <s v="Envío planes de trabajo _x000a_Desplazamiento Rionegro " u="1"/>
        <s v="Compensatorio semana santa" u="1"/>
        <s v="Capacitación serie 15 y pad 7 y 7 pro" u="1"/>
        <s v="Capacitación serie  Xiaomi 15, A5, WATCH S4 " u="1"/>
        <s v="Día compensatorio (domingo)" u="1"/>
        <s v="Festivo por" u="1"/>
        <s v="Día sábado " u="1"/>
        <s v="Tienda cerrada por domingo " u="1"/>
        <s v="_x000a_Hora de reducción (Petro)" u="1"/>
        <s v="Pago de horas petro (11-8) reducción (1-8)" u="1"/>
        <s v="Capacitación de las series Xiaomi 15 " u="1"/>
        <s v="DOMICAL " u="1"/>
        <s v="Día santo viernes festivo " u="1"/>
        <s v="Día santo jueves festivo " u="1"/>
        <s v="Reducción de horas del gobierno y una de almuerzo " u="1"/>
        <s v="Cita médica y desplazamiento " u="1"/>
        <s v="Tienda cerrada/ festivo " u="1"/>
        <s v="Tienda cerrada /festivo " u="1"/>
        <s v="Capacitación de abilidades blanda y refuerzo XIOMI 15" u="1"/>
        <s v="Salida de urgencias " u="1"/>
        <s v="Hora de reducción laboral _x000a_" u="1"/>
        <s v="Una hora de reducción laboral" u="1"/>
        <s v="Notificación de Reducción de horas para el día lunes " u="1"/>
        <s v="Para notificar reducción de horas laborales el día jueves " u="1"/>
        <s v="Para notificar cambio de reducción de horas para el día martes, por error se colocó el día 16 miércoles " u="1"/>
        <s v="Reducción de horas laborales para el día martes " u="1"/>
        <s v="Para notificar la reducción de horas a la hora de la apertura del punto " u="1"/>
        <s v="Notificación de horas de reducción para el día jueves " u="1"/>
        <s v="Legalización viáticos_x000a_Almuerzo _x000a_Desplazamiento _x000a_Ruta" u="1"/>
        <s v="Ruta Cúcuta _x000a_CAV Gran Colombia _x000a_CAV AV 5TA _x000a_Distribuidor Claro x 2_x000a_Éxito San Mateo _x000a_Alkomprar" u="1"/>
        <s v="Ruta Cúcuta _x000a_CE AVENIDA 0_x000a_TIGO VENTURA _x000a_CE AVENIDA 5TA_x000a_MAYORISTAS _x000a__x000a_Desplazamiento _x000a_Almuerzo " u="1"/>
        <s v="Formación Virtual IR _x000a_Formación Virtual CE Villavicencio _x000a_Almuerzo _x000a_Assestment " u="1"/>
        <s v="Ruta_x000a_Desplazamiento _x000a_Almuerzo _x000a_Shopping de precios " u="1"/>
        <s v="Entrega PC corporativo _x000a_Ruta_x000a_Desplazamiento _x000a_Almuerzo " u="1"/>
        <s v="Ruta Mayorista _x000a_Desplazamiento _x000a_Almuerzo " u="1"/>
        <s v="Administrativo _x000a_Almuerzo _x000a_Desplazamiento _x000a_Ruta" u="1"/>
        <s v="Ruta (1 punto) + Shopping de precios " u="1"/>
        <s v="2 horas de desplazamiento _x000a_1 hora de almuerzo " u="1"/>
        <s v="Bodega _x000a_Ruta Mayorista _x000a_Desplazamiento _x000a_Almuerzo " u="1"/>
        <s v="2 horas de desplazamiento _x000a_1 hora de almuerzo _x000a_Shopping precios" u="1"/>
        <s v="Apoyo Feria Movistar Plaza de las Américas " u="1"/>
        <s v="Apoyo feria Movistar Plaza de la Américas " u="1"/>
        <s v="Desplazamiento_x000a_Almuerzo _x000a_Ruta" u="1"/>
        <s v="2 horas de desplazamiento _x000a_1 hora de almuerzo _x000a_Administrativo " u="1"/>
        <s v="Bodega Xiaomi recogida samples " u="1"/>
        <s v="Descanso viernes santo " u="1"/>
        <s v="Día administrativo_x000a_Reunión cifras zona general " u="1"/>
        <s v="Refuerzo capacitación " u="1"/>
        <s v="Capacitación watch s4 y redmi A5" u="1"/>
        <s v="Capacitación habilidades blandas detective " u="1"/>
        <s v="Capacitación Xiaomi pad 7 series" u="1"/>
        <s v="Hora reducción laboral falla RMS conocimiento supervisor " u="1"/>
        <s v="Capacitación refuerzo Xiaomi 15 _x000a_Redmi a 6 _x000a_Watchs 4" u="1"/>
        <s v="Es domingo" u="1"/>
        <s v="Viernes semana santa " u="1"/>
        <s v="Capacitación plan retoma alkomprar " u="1"/>
        <s v="Capacitación Taller comercial propiedades invisibles " u="1"/>
        <s v="Call cierra por cumplimiento de cuota " u="1"/>
        <s v="Festivos _x000a_" u="1"/>
        <s v="Festivo laborado" u="1"/>
        <s v="Festivo no laborado _x000a_" u="1"/>
        <s v="Compensatorio del domingo 6 de abril " u="1"/>
        <s v="Hora menos legal " u="1"/>
        <s v="Día compensatoria " u="1"/>
        <s v="Horas de reducción (Horas del gobierno)" u="1"/>
        <s v="Jornada de reducción " u="1"/>
        <s v="Desplazamiento a Sincelejo " u="1"/>
        <s v="Reconocimiento de zona departamento de Córdoba " u="1"/>
        <s v="Se sale 20 min antes por jornada de fumigación del PDV " u="1"/>
        <s v="Catalítico " u="1"/>
        <s v="Inconveniente familiar..... " u="1"/>
        <s v="Capacitación en casa taller de repaso" u="1"/>
        <s v="Capacitación, redmi A5, watch s4" u="1"/>
        <s v="Capacitación note 14" u="1"/>
        <s v="La tienda la cierran a las 7:00pm " u="1"/>
        <s v="Reunión Ciudades " u="1"/>
        <s v="Refuerzo de capacitación " u="1"/>
        <s v="Viaje de pueblo a pueblo " u="1"/>
        <s v="Entrega de camisetas día de marca fuera del punto, entrega de implementación nueva" u="1"/>
        <s v="Talleres " u="1"/>
        <s v="Capacitación watch s4 y xiaomi serie 15" u="1"/>
        <s v="Transporte intermunicipal Pereira-Armenia" u="1"/>
        <s v="Día de descanso ." u="1"/>
        <s v="Recibo de dotación bodega " u="1"/>
        <s v="Capacitación y recibo de bonos pago asesores " u="1"/>
        <s v="Entrevistas Mosquera " u="1"/>
        <s v="Hora del gobierno. " u="1"/>
        <s v="Capacitación refuerzo del Xiaomi 15 ultra; ingreso en RMS 11:00" u="1"/>
        <s v="Capacitación RMS desde las 7 a las 10 llegué a punto 11:30 am " u="1"/>
        <s v="Capacitación desde las 7 am hasta las 1 pm " u="1"/>
        <s v="No contaba con usuario de RMS por tal razón abrí ubicación tarde. " u="1"/>
        <s v="_x000a_Capacitación " u="1"/>
        <s v="Horas de reducción jornada laboral._x000a_" u="1"/>
        <s v="Día compensatorio por trabajar domingo." u="1"/>
        <s v="Horas reducción jornada " u="1"/>
        <s v="Hora de reajuste horario gobierno." u="1"/>
        <s v="1 Hora reducción gobierno." u="1"/>
        <s v="Día compensatorio por Dominical trabajado." u="1"/>
        <s v="Ajuste de tiempo de reducción del gobierno, hora de capacitación y hora de almuerzo." u="1"/>
        <s v="Ajuste de tiempo por inducción y hora de almuerzo." u="1"/>
        <s v="Hora de almuerzo y movilidad de punto a punto " u="1"/>
        <s v="Instalación paquete Office y hora de almuerzo " u="1"/>
        <s v="Administrativo informe de competencia y malla de horario." u="1"/>
        <s v="Reunión con city y presentación de team lider , hora de almuerzo y rodamientos." u="1"/>
        <s v="Reunión con city , revisión de cifras " u="1"/>
        <s v=" 2 Horas de de ley , + 1 hora administrativa." u="1"/>
        <s v="Reunión con city , y se toma hora de almuerzo " u="1"/>
        <s v="Taller Capacitación redmi note 14 pro 4g y 5g con duración de 1.5 hrs + 1 hora en traslado a pdv " u="1"/>
        <s v="Se solicita,1 hora de almuerzo, más una hora de reunión con personal nuevo del Cav , generando capacitación, la ruta en tiempo se cumple en su totalidad, Pero no se alcanzó a visitar el último punto." u="1"/>
        <s v="Se solicita una hora de almuerzo, y una hora que se estuvo en reunión, con la coordinadora de Cav Pasto, por tal motivo se cumplió el horario en rms, Pero no se pudieron visitar los 3 puntos detrabajo" u="1"/>
        <s v="Dominical compensado." u="1"/>
        <s v="Solicitud hora de almuerzo y una hora de desplazamiento de punto a punto " u="1"/>
        <s v="Capacitación  A5, ecosistem y reunión con city manager." u="1"/>
        <s v="Se toman dos horas de ley , más una hora adicional para enviar informe de competencia en labores administrativas." u="1"/>
        <s v="Se toman dos horas de ley y una hora adicional para realizar el informe semanal." u="1"/>
        <s v="APOYO EN BODEGA " u="1"/>
        <s v="1HORA DE ALMUERZO _x000a_1 HORA EN LA VACUNA_x000a_2:30 HORAS Y MEDIA DESPLAZAMIENTOS" u="1"/>
        <s v="1 HORA DE ALMUERZO _x000a_1 HORA DESPLAZAMIENTOS _x000a_3 HORAS BODEGA NORTE" u="1"/>
        <s v="1 HORA ALMUERZO _x000a_1:30 DESPLAZAMIENTOS " u="1"/>
        <s v="1 HORA DE ALMUERZO _x000a_1 HORA DE DESPLAZAMIENTO _x000a_2 HORAS EN BODEGA " u="1"/>
        <s v="1 HORA ALMUERZO _x000a_2 HORAS RETAIL &quot;BARRIO FERIAS&quot;_x000a_1:30 DESPLAZAMIENTOS " u="1"/>
        <s v="1HORA DE ALMUERZO _x000a_2 HORAS DESPLAZAMIENTOS" u="1"/>
        <s v="ADMINISTRATIVO OFICINA " u="1"/>
        <s v="1HORA DE ALMUERZO _x000a_1:30 DESPLAZAMIENTOS" u="1"/>
        <s v="APOYO  BODEGA MONTEVIDEO " u="1"/>
        <s v="1 HORA DE ALMUERZO _x000a_2 HORAS  EN BODEGA _x000a_1 HORA DESPLAZAMIENTOS " u="1"/>
        <s v="ALISTAMIENTO BODEGA" u="1"/>
        <s v="1 HORA DE ALMUERZO _x000a_1:30 EN BODEGA _x000a_1 HORA DESPLAZAMIENTOS" u="1"/>
        <s v="1HORA DESPLAZAMIENTO _x000a_2HORAS EN DESPLAZAMIENTO ENTRE PUNTOS" u="1"/>
        <s v="1 HORA DE ALMUERZO _x000a_2 HORAS DESPLAZAMIENTO ENTRE PUNTOS DE LA RUTA _x000a_" u="1"/>
        <s v="1 HORA DE ALMUERZO /20 MIN EN BODEGA X LA MAÑANA /40 MIN TRAYECTO BODEGA-EXITO UNICENTRO/20 MIN DESPLAZAMIENTOS ENTRE EXITO, FALABELLA Y KTRONIX UNICENTRO" u="1"/>
        <s v="1 HORA DE ALMUERZO _x000a_1:50 MINUTOS EN BODEGA _x000a_55 MINUTOS TRAYECTO BODEGA-CAV PLAZA IMPERIAL _x000a_20 MINUTOS DESPLAZAMIENTOS ENTRE PUNTOS " u="1"/>
        <s v="Reducción la" u="1"/>
        <s v="Capacitación virtual _x000a_" u="1"/>
        <s v="Reducción jornada laboral _x000a_" u="1"/>
        <s v="Capacitación pad 7 y 7 pro" u="1"/>
        <s v="Día compensarorio" u="1"/>
        <s v="Se actualiza la hora de entrada por fallo de ingreso en rms" u="1"/>
        <s v="Compensatirio" u="1"/>
        <s v="Administratvi" u="1"/>
        <s v="Horas reducción _x000a_" u="1"/>
        <s v="Compensatorios_x000a_" u="1"/>
        <s v="Revisión tareas administrativas " u="1"/>
        <s v="Feria de empreados Claro " u="1"/>
        <s v="Día festivo y tienda cerrada " u="1"/>
        <s v="Capacitación de 8:30 a 10:00" u="1"/>
        <s v="Descanso por festivo santo" u="1"/>
        <s v="Horas pendientes compensatorio " u="1"/>
        <s v="Capacitación Xiaomi 15, REDMI A5,etc" u="1"/>
        <s v="Dia Compensasorio" u="1"/>
        <s v="Xiaomi 15,detective,pad 7,pad 7pro " u="1"/>
        <s v="Capacitación Xiaomi pad 7  y Xiaomi pad 7 pro " u="1"/>
        <s v="Reducción Laboral y movilización " u="1"/>
        <s v="Planeación Malla Mayo _x000a_" u="1"/>
        <s v="Desplazamiento a ciudad de Sincelejo " u="1"/>
        <s v="Reunión con Team Leader _x000a_Ruta PDV con City Managuer " u="1"/>
        <s v=" Alineación comercial Claro Team Dealer _x000a_Visita con Kam , Team Leader y City Managuer" u="1"/>
        <s v="Capacitación habilidades Blandas _x000a_Revisión y complementación de Maestra Dealer " u="1"/>
        <s v="Administrativo, mallas , cargué de Work Plane, pendientes " u="1"/>
        <s v="Doninical" u="1"/>
        <s v="Tienda cerrada Viernes Santo " u="1"/>
        <s v="Tienda cerrada Feriado Jueves Santo" u="1"/>
        <s v="Jornada de entrenamiento Xiaomi 15 _x000a_&amp; Jornada reuniónes Dealer " u="1"/>
        <s v="Trabajo en casa actualización de Link y pendientes " u="1"/>
        <s v="Horario extendido" u="1"/>
        <s v="Capacitación pad 7 series" u="1"/>
        <s v="Capacitación Xiaomi 15 y Xiaomi pad 7 series " u="1"/>
        <s v="Capacitación Xiaomi pad 7 series " u="1"/>
        <s v="Viernes santos descanso " u="1"/>
        <s v="Jueves santos descanso" u="1"/>
        <s v="no se trabaja " u="1"/>
        <s v="Compensatorio por festivo " u="1"/>
        <s v="Evento feria wom puerta del norte " u="1"/>
        <s v="Capacitación/ traslado" u="1"/>
        <s v="Capacitación pad 7 serie / traslado " u="1"/>
        <s v="Horas de reducción laboral- traslado " u="1"/>
        <s v="Traslado- administrativo " u="1"/>
        <s v="Administrativo- traslado " u="1"/>
        <s v="Día administrativo Bodega " u="1"/>
        <s v="Administrativo informe Pos Mapping" u="1"/>
        <s v="Administrativo, recibir material POP." u="1"/>
        <s v="Administrativo enviós en  bodega, reunión de Tráfico IR." u="1"/>
        <s v="Entrenamiento Pap 7 Series " u="1"/>
        <s v="Día viernes Santo festivo " u="1"/>
        <s v="Día jueves Santo festivo " u="1"/>
        <s v="Refuerzo Xiaomi 15 series " u="1"/>
        <s v="Problemas de salud" u="1"/>
        <s v="Día libre. " u="1"/>
        <s v="Capacitación Lanzamiento Xiaomi A5 y Xiaomi 15, 15Ultra " u="1"/>
        <s v="Recogida de camiseta " u="1"/>
        <s v="Hora y media " u="1"/>
        <s v="POS mapping" u="1"/>
        <s v="Reconocimiento de zona Riohacha " u="1"/>
        <s v="Reconocimiento de zona " u="1"/>
        <s v="Las horas del gobierno " u="1"/>
        <s v="Capacitación: Taller comercial" u="1"/>
        <s v="Punto de venta cerrado" u="1"/>
        <s v="Hora compensatoria del gobierno " u="1"/>
        <s v="Compensatorio del domingo 27 de marzo" u="1"/>
        <s v="Jueves santo dia de reflexion" u="1"/>
        <s v="Compensatorio domingo 20_x000a_" u="1"/>
        <s v="Compensatorio_x000a_Domingo 13" u="1"/>
        <s v="Compensatorio domingo 6 abril" u="1"/>
        <s v="Compensatorio 30 marzo" u="1"/>
        <s v="Incapacidad medica_x000a_" u="1"/>
        <s v="Desplazamientos y almuerzo" u="1"/>
        <s v="Traslados , almuerzo y reunión team líder " u="1"/>
        <s v="Reunión city manager, traslados y hora de almuerzo " u="1"/>
        <s v="Tareas administrativas y reunión con city manager " u="1"/>
        <s v="Traslados de punto a punto, horas de almuerzo y capacitación de 8 AM a 9:30 AM " u="1"/>
        <s v="Desplazamientos, hora de almuerzo, reducción de ley permiso por city " u="1"/>
        <s v="Capacitación dealers R3, almuerzo y desplazamientos " u="1"/>
        <s v="Hora de almuerzo, desplazamiento y trabajo administrativo " u="1"/>
        <s v="Hora de almuerzo, reducción de ley y desplazamiento " u="1"/>
        <s v="Traslados y almuerzos" u="1"/>
        <s v="Buen día compensatorio " u="1"/>
        <s v="Capacitación PAD 7" u="1"/>
        <s v="Dia" u="1"/>
        <s v="Capacitación de busd 5. Series note 14 y Smart band 9" u="1"/>
        <s v="Día festivo _x000a_Viernes Santo " u="1"/>
        <s v="Día festivo jueves santo" u="1"/>
        <s v="HORA DE REEUCCION LABORAL" u="1"/>
        <s v="Entrenamiento Virtual _x000a_Detectives de lo Invisible " u="1"/>
        <s v="Día de la Familia (Motivo: Graduación)" u="1"/>
        <s v="Monthly strategy" u="1"/>
        <s v="Cerrada tienda " u="1"/>
        <s v="Horas de reducción de jordana " u="1"/>
        <s v="Hora menos" u="1"/>
        <s v="Capacitación Detectives Invisibles " u="1"/>
        <s v="Inducción Producto" u="1"/>
        <s v="Oras de reducción de ley" u="1"/>
        <s v="Capacitación con Yule, mi  style " u="1"/>
        <s v="Viernes festivo" u="1"/>
        <s v="Permiso Estudio " u="1"/>
        <s v="Día santo " u="1"/>
        <s v="Solo se realiza un pdv por cubrimiento de evento" u="1"/>
        <s v="Reunión city, adicional debido al tiempo se visitan 2 pdv " u="1"/>
        <s v="Se realizan 2 pdv por actividades y distribución de bonos " u="1"/>
        <s v="Reunión city trabajo maestra " u="1"/>
        <s v="No sé alcanza a realizar 3 pdv por activaciones en el segundo " u="1"/>
        <s v="Viernes santos" u="1"/>
        <s v="Capacitación del Xiaomi 15 ultra" u="1"/>
        <s v="Reducción laboral y almuerzo " u="1"/>
        <s v="Mercado" u="1"/>
        <s v="Horas desgobierno " u="1"/>
        <s v="Reducción jornada_x000a_" u="1"/>
        <s v="Taller comercial" u="1"/>
        <s v="Viernes santo. Descanso_x000a_" u="1"/>
        <s v="Jueves santo. Descanso" u="1"/>
        <s v="Hora por capacitación Xiaomi serie 15" u="1"/>
        <s v="Capacitación casa " u="1"/>
        <s v="Reducción de la hora laboral " u="1"/>
        <s v="-UPB XFC_x000a_-XS FC" u="1"/>
        <s v="-ASSESTMENT_x000a_-INFORME CAPACITACIÓN _x000a_-REINDUCCIÓN WOM_x000a_" u="1"/>
        <s v="-PROYECTO" u="1"/>
        <s v="-ADMINISTRATIVO _x000a_-MATERIAL N14S MAYORISTA _x000a_-VIRTUAL XS XPAD7" u="1"/>
        <s v="-REUNION SENIOR TRAINING REPORT" u="1"/>
        <s v="-FESTIVO SEMANA SANTA" u="1"/>
        <s v="-FESTIVO SEMANA SANTA " u="1"/>
        <s v="-DESPLAZAMIENTO _x000a_-REDUCCIÓN LABORAL " u="1"/>
        <s v="-EVENTO X15 PERIODISTA" u="1"/>
        <s v="-EVENTO X15 PERIODISTA " u="1"/>
        <s v="-EVENTO X15 BTM" u="1"/>
        <s v="Capacitación Xiaomi pad serie 7" u="1"/>
        <s v="Cita médica autorización por el supervisor Julián rojas " u="1"/>
        <s v="Refuerzo note 14 pro 5g  y habilidades blandas" u="1"/>
        <s v="Capacitación refuerzo Xiaomi 15 series" u="1"/>
        <s v="Día festivo, viernes santo" u="1"/>
        <s v="Día festivo, jueves santo " u="1"/>
        <s v="Tienda cerrada por viernes santo " u="1"/>
        <s v="Indisposición en el punto de venta " u="1"/>
        <s v="Capacitación pad 7 y traslado " u="1"/>
        <s v="Día festivo _x000a_" u="1"/>
        <s v="Capacitación y traslado a punto de venta " u="1"/>
        <s v="DIA  NO LABORADO " u="1"/>
        <s v="Capacitación talleres con Alejandra Bernal " u="1"/>
        <s v="Capacitación watch s4 y Xiaomi 15 series _x000a_" u="1"/>
        <s v="Reducción de horas mas hora de almuerzo " u="1"/>
        <s v="Festivo Libre" u="1"/>
        <s v="Comoesatorio" u="1"/>
        <s v="Trabajando" u="1"/>
        <s v="Día libre por festivo semana santa " u="1"/>
        <s v="Problemas al abrir el aplicativo " u="1"/>
        <s v="Falla en el inicio del RMS " u="1"/>
        <s v="Reducción laboral más almuerzo" u="1"/>
        <s v="Descanso santo " u="1"/>
        <s v="Reducción de horas y almuerzo " u="1"/>
        <s v="Urgencia " u="1"/>
        <s v="Capacitación Xiaomi pad  7 series " u="1"/>
        <s v="Día libre semana santa" u="1"/>
        <s v="RECOLECCION EN BODEGA (2h)_x000a_Ingreso 9:20 am _x000a_Salida 11:20 am _x000a_Desplazamientos Bogotá _x000a_Bodega - Alkosto 170_x000a_Alkosto 170 - Ktronix unicentro (1:20h)_x000a_Ktronix Unicentro - Ktronix Mosquera (1:30)_x000a_Almuerzo " u="1"/>
        <s v="Desplazamiento_x000a_Galerías - Alkosto 68 _x000a_Alkosto 68 - Alkosto 170_x000a_Alkosto 170 - Bodega_x000a_Almuerzo 1h_x000a_Labor en bodega 2h " u="1"/>
        <s v="Apoyo logístico bodega Montevideo " u="1"/>
        <s v="Desplazamientos _x000a_C.C vívelo (Movistar) - Gran plaza Soacha_x000a_Gran plaza Soacha (Éxito - ktronix) _x000a_Gran plaza Soacha - Alkosto Venecia _x000a_Almuerzo (1h)" u="1"/>
        <s v="Desplazamiento Centro mayor PDV (Contralor)_x000a_Almuerzo" u="1"/>
        <s v="DESPLAZAMIENTO _x000a_bodega - Falabella unicentro_x000a_Falabella unicentro - Éxito_x000a_Éxito - ktronix _x000a_Almuerzo " u="1"/>
        <s v="Desplazamientos_x000a_Éxito Norte - bodega _x000a_Bodega - ikone_x000a_Labor en bodega limpieza de muebles, movimiento de mobiliario, alistamiento de Alarmas medellín - Bucaramanga _x000a_Almuerzo " u="1"/>
        <s v="DESPLAZAMIENTO _x000a_Alkosto 170 - Falabella santa fe _x000a_Falabella santa fe - alkosto 170_x000a_Almuerzo " u="1"/>
        <s v="Desplazamientos _x000a_Alkosto 68 - Bodega _x000a_Labor _x000a_Trabajo en Bodega destrucción de material_x000a_Almuerzo " u="1"/>
        <s v="Desplazamiento _x000a__x000a_Ktronix Soacha - Éxito Soacha _x000a_Éxito Soacha - Falabella hayuelos_x000a_Falabella hayuelos - Ktronix suba_x000a_Almuerzo " u="1"/>
        <s v="Desplazamientos_x000a__x000a_Mall plaza - Éxito Diver plaza _x000a_Éxito diver plaza - Falabella diver plaza _x000a_Almuerzo _x000a_" u="1"/>
        <s v="DESPLAZAMIENTO _x000a__x000a_EXITO COUNTRY - BODEGA_x000a_BODEGA - EXITO 170_x000a_EXITO 170 - BODEGA_x000a_BODEGA - CC NUESTRO BOGOTÁ _x000a_ALMUERZO " u="1"/>
        <s v="Desplazamientos_x000a_Bodega - Alkosto 170_x000a_Alkosto 170 - Éxito colina _x000a_Éxito colina - XS Colina _x000a_XS Colina - Falabella Colina_x000a_Falabella Colina - Ktronix Unicentro _x000a_Ktronix Unicentro - Cav Unicentro " u="1"/>
        <s v="Desplazamiento _x000a__x000a_Falabella galerías - Cav Centro mayor _x000a_Cav centro mayor - Falabella Hayuelos _x000a_Falabella hayuelos - Falabella Plaza central _x000a_Almuerzo " u="1"/>
        <s v="DESPLAZAMIENTOS _x000a__x000a_EXITO-FALABELLA PLAZA CENTRAL_x000a_PLAZA CENTRAL- CC MULTIPLAZA _x000a_CAV LA FELICIDAD -FALABELLA LA FELICIDAD _x000a_ALMUERZO" u="1"/>
        <s v="Compensatorio por domingo 12 laborado" u="1"/>
        <s v="Descanso por domingo laborado " u="1"/>
        <s v="Hora de reducción semanal _x000a_" u="1"/>
        <s v="Festivo del mes comensatorio" u="1"/>
        <s v="Hora de almuerzo y horas de ley" u="1"/>
        <s v="Hora de almuerzo y hora de traslados" u="1"/>
        <s v="Reunión alineación supervisores R3 y traslados " u="1"/>
        <s v="Hora almuerzo y traslados." u="1"/>
        <s v="Hora de almuerzo y hora de traslados " u="1"/>
        <s v="Capacitación habilidades blandas y hora de traslados " u="1"/>
        <s v="Hora almuerzo y 2 horas de ley " u="1"/>
        <s v="Hora transporte y hora de almuerzo " u="1"/>
        <s v="Reunión R3 alineación, hora de almuerzo y hora de traslados." u="1"/>
        <s v="Hora de almuerzo y transporte." u="1"/>
        <s v="Hora de almuerzo y hora de traslados." u="1"/>
        <s v="Entrenamiento A5, watch S4 y reunión de líderes." u="1"/>
        <s v=" 2 horas de reducción laboral y 1 hora de permiso por cita médica" u="1"/>
        <s v="Novedad con RMS , no se configuraba la appa ni enviaba codigo de validacion_x000a_" u="1"/>
        <s v="Compensatorio autorizado semana santa " u="1"/>
        <s v="Compensatorio domingo laborado !! " u="1"/>
        <s v="2 Horas reducción laboral" u="1"/>
        <s v="Compensario festivo " u="1"/>
        <s v="Horas de reducción laboral y cierre de tienda " u="1"/>
        <s v="Por recomendación de Diego Ávila y cambio de tienda se realiza solicitud  , ya que no se pudo realizar el cierre de la tienda anterior ." u="1"/>
        <s v="Examen de valoración con medicinal laboral pos incapacidad" u="1"/>
        <s v="Festivo compesado" u="1"/>
        <s v=" 1.5 horas capacitación redmi note 14 pro 4g y 5g , recibida desde pdv." u="1"/>
        <s v="Hora de ley cierre pdv " u="1"/>
        <s v="Capacion y refuerzo de Xiaomi 15 vs Xiaomi 14T " u="1"/>
        <s v="Capacitación &quot;detectives invisibles&quot;" u="1"/>
        <s v="Reunión  de tráfico " u="1"/>
        <s v="Hora que me debían _x000a_" u="1"/>
        <s v="Reducción de ley 1 hora." u="1"/>
        <s v="Pago de horas _x000a_" u="1"/>
        <s v="Recuperación de hora, media hora._x000a_" u="1"/>
        <s v="Reducción de ley _x000a_" u="1"/>
        <s v="Día festivo, el punto no abre" u="1"/>
        <s v="Worth Home inducción " u="1"/>
        <s v="Problema con RMS " u="1"/>
        <s v="Cierre de tienda por qué los de moto de seguridad todos están hasta las 5 pm " u="1"/>
        <s v="Horas de gobierno 2 horas_x000a_" u="1"/>
        <s v="Traslado entre puntos, olvide marcar  al ingreso del pdv Exito San Fdo" u="1"/>
        <s v="Evento Pay Joy" u="1"/>
        <s v="Traslado entre puntos entrega de Xiaomi 15 zona Norte y Sur" u="1"/>
        <s v="Horas feliz " u="1"/>
        <s v="Horas libres estipuladas" u="1"/>
        <s v="Capacitación RMS torre Sigma " u="1"/>
        <s v="Horas de reducción, ley" u="1"/>
        <s v="Capacitación de Xiaomi 15 TALLER" u="1"/>
        <s v="CAPACITACIÓN DE  Xiaomi PAD 7 y PAD 7 PRO " u="1"/>
        <s v="CAPACITACIÓN DE LA SERIE XIAOMI 15 " u="1"/>
        <s v="Permiso por problemas en trasporte por lluvias " u="1"/>
        <s v="Permiso por lluvias " u="1"/>
        <s v="Permiso por inundaciones " u="1"/>
        <s v="Ingreso a RMS a las 11 por aplicación no estaba cargada la tienda " u="1"/>
        <s v="Compensatorio  " u="1"/>
        <s v="Hora petro _x000a__x000a__x000a__x000a_" u="1"/>
        <s v="3 horas de reducción laboral _x000a_" u="1"/>
        <s v="1 hora de almuerzo _x000a_2 horas de desplazamiento _x000a_Ruta mayoristas de 2 a 6" u="1"/>
        <s v="Entrega de Xiaomi 15 ultra oficina de 8 a 10_x000a_1 hora de almuerzo _x000a_2 horas de desplazamiento " u="1"/>
        <s v="Magistral virtual de 7 a 11_x000a_1 hora de almuerzo _x000a_2 horas de desplazamiento " u="1"/>
        <s v="Magistral virtual claro dealers de 7 a 9_x000a_2 horas de desplazamiento _x000a_3 horas de reducción laboral " u="1"/>
        <s v="1 hora de almuerzo _x000a_Capacitación oficina de 2 a 6 " u="1"/>
        <s v="1 hora de almuerzo _x000a_2 horas de desplazamiento _x000a_1 hora de administrativo " u="1"/>
        <s v="3 horas de reducción laboral _x000a_1 hora de desplazamiento " u="1"/>
        <s v="Sesión de refuerzo virtual de 8 a 11_x000a_1 hora de almuerzo _x000a_2 horas de desplazamiento _x000a_" u="1"/>
        <s v="Horas autorizadas por coordinador de 8 a 11 _x000a_1 hora de almuerzo _x000a_2 horas de desplazamiento _x000a_" u="1"/>
        <s v="Lanzamiento 15 series " u="1"/>
        <s v="Capacitación torre Sigma " u="1"/>
        <s v="Día 5 de incapacidad" u="1"/>
        <s v="Día 3 de incapacidad " u="1"/>
        <s v="Día dos de incapacidad " u="1"/>
        <s v="Día uno de incapacidad " u="1"/>
        <s v="Viernes santo - festivo" u="1"/>
        <s v="Jueves santo - festivo" u="1"/>
        <s v="Capacitación de 8am a 11am " u="1"/>
        <s v="1 hora reducción laboral " u="1"/>
        <s v="Ajuste por problemas con la aplicación de RMS  al hacer ingreso check-in" u="1"/>
        <s v="Se realiza ajuste por desplazamiento evento en población con team comunicaciones santa rosa de osos " u="1"/>
        <s v="Desplazamiento anticipado para recogida de merchandising, para evento en población " u="1"/>
        <s v="Salida temprana por cierre de punto que realizó apertura a las 8:30am y cierre a las 6:30pm" u="1"/>
        <s v="Salida temprana por viajé a población y cierre de pdv" u="1"/>
        <s v="Salida temprana por 2 horas de gobierno y 1 hora de cierre de pdv " u="1"/>
        <s v="Salida temprana por 2 horas de capacitación habilidades blandas , Redmi Wacth 5 y Redmi buds 5" u="1"/>
        <s v="Capacitación virtual de habilidades blandas , refuerzo de redmi buds 5, redmi note 14 pro 4G y samsrwacht" u="1"/>
        <s v="Salida temprana por 2 horas de gobierno y una hora de cierre de pdv" u="1"/>
        <s v="Tienda cerrada por día festivo de Samaná santa " u="1"/>
        <s v="Salida temprana por 2 horas de gobierno y una hora por cierre  de pdv" u="1"/>
        <s v="Capacitación virtual de Xiaomi 15 y 15 ultra, smartwatch S4 , Redmi A5 y desplazamiento al pdv " u="1"/>
        <s v="Capacitación A5_x000a_Serie 15" u="1"/>
        <s v="Entrenamiento habilidades blandas y Xiaomi 14T en Cali (hora de almuerzo y transporte)" u="1"/>
        <s v="Taller de habilidades (Band 9, Buds 5, Redmi Note 14 Pro 4G y 5G)" u="1"/>
        <s v="Permiso día de la familia (primer semestre)" u="1"/>
        <s v="Tiempo pendiente por pagar" u="1"/>
        <s v="Viernes santo (festivo)" u="1"/>
        <s v="Jueves santo (festivo)" u="1"/>
        <s v="Horario pendiente " u="1"/>
        <s v="Capacitación Smartwatch s4, A5 y refuerzo de Xiaomi 15 y 15 ultra" u="1"/>
        <s v="Dominical, no laboro" u="1"/>
        <s v="Sin circuito electrico" u="1"/>
        <s v="Solitud permiso personal" u="1"/>
        <s v="Taller de capacitación " u="1"/>
        <s v="Comensatorio" u="1"/>
        <s v="Reducción de 2 horas del gobierno " u="1"/>
        <s v="Horario de ce Movistar Soacha 10:00 AM a 05:00 PM" u="1"/>
        <s v="Capacitación y refuerzo de Xiaomi series 15 " u="1"/>
        <s v="Capacitación Xiaomi 15 ultra y Xiaomi 15 y Redmi watch S4" u="1"/>
        <s v="Reducción 1 hora del gobierno " u="1"/>
        <s v="Labores administrativas/Traslado a Pdv" u="1"/>
        <s v="Capacitación Refuerzo" u="1"/>
        <s v="Días festivo semana Santa " u="1"/>
        <s v="Capacitación Xiaomi 15, A5" u="1"/>
        <s v="Día Santo" u="1"/>
        <s v="Capacitación y" u="1"/>
        <s v="Apertura de tienda a las 10am_x000a__x000a_" u="1"/>
        <s v="Reunión refuerzo note 14 pro 4g y 5g/Smart band 9" u="1"/>
        <s v="Cita médica y hora de ley" u="1"/>
        <s v="Capacitación refuerzo Xiaomi 15 " u="1"/>
        <s v="Horas de gobierno _x000a_" u="1"/>
        <s v="Refuerzo Xiaomi 15" u="1"/>
        <s v="Descanso 😪" u="1"/>
        <s v="Capacitación Redmi note 14 pro- Xiaomi band 9" u="1"/>
        <s v="Tienda cerrada, día festivo (Semana Santa)" u="1"/>
        <s v="Capacitación Xiaomi wacht S4, Redmi A5- Xiaomi 15 y desplazamiento al PDV " u="1"/>
        <s v="Magital interno operadores _x000a_Informe _x000a_Cargue puntos claro y operadores _x000a_Asssement " u="1"/>
        <s v="Almuerzo _x000a_Desplazamiento _x000a_Ce granja " u="1"/>
        <s v="Tour universitario Xiaomi _x000a_Lanzamiento serie Xiaomi 15 Xiaomi fans " u="1"/>
        <s v="Inducción RMS _x000a_Magistral claro _x000a_Informe induccion _x000a_Almuerzo _x000a_Capacitación _x000a_" u="1"/>
        <s v="Desplazamiento _x000a_Magistral externo call center contact solucións _x000a_Almuerzo  _x000a_Uno a uno presencial call Center contact solucións " u="1"/>
        <s v="Capacitación de Redmi watch s4 y Redmi A3" u="1"/>
        <s v="Entrenamiento virtual be Call _x000a_Entrenamiento virtual atento _x000a_Entrenamiento virtual CE Pereira _x000a_Almuerzo _x000a_Desplazamiento " u="1"/>
        <s v="Entrenamiento virtual Retail_x000a_Elaboración de informe _x000a_Diligenciamiento de link _x000a_Almuerzo _x000a_Assestment  formación " u="1"/>
        <s v="Inducción producto inicial _x000a_Almuerzo _x000a_Desplazamiento entre ciudades " u="1"/>
        <s v="Entrenamiento virtual Operadores 4 sesiones durante el día _x000a_Administrativo _x000a_Almuerzo " u="1"/>
        <s v="Entrenamiento virtual Operadores _x000a_Desplazamiento _x000a_Almuerzo " u="1"/>
        <s v="Entrenamiento virtual Claro Distribuidor _x000a_Entrenamiento virtual Operadores _x000a_Entrenamiento virtual Operadores _x000a_Desplazamiento _x000a_Almuerzo " u="1"/>
        <s v="Entrenamiento virtual Claro _x000a_Entrenamiento virtual Xiaomi Store _x000a_Almuerzo _x000a_Permiso personal " u="1"/>
        <s v="Entrada a tienda " u="1"/>
        <s v="Descanso semana santa" u="1"/>
        <s v="Reunión en banda 9 " u="1"/>
        <s v="Tienda no abre debió a semana santa dia festivo " u="1"/>
        <s v="Tienda no abre debió a semana santa " u="1"/>
        <s v="Hora de ley..!" u="1"/>
        <s v="Capacitación y traslado.!!" u="1"/>
        <s v="Capacitación , hora de ley y traslado.." u="1"/>
        <s v="Capacitación y traslado. " u="1"/>
        <s v="1 hora y media de capacitación note 14pro y note14 pro 5G más 30 minutos de desplazamiento " u="1"/>
        <s v="Reunión plan seguridad vial recogida material plaza de las Américas " u="1"/>
        <s v="Capacitacion tabletas" u="1"/>
        <s v="Permiso autorizado" u="1"/>
        <s v="Capacitación refuerzo note 14 pro 4g y 5g" u="1"/>
        <s v="Capacitación refuerzo series 15" u="1"/>
        <s v="Compensatorio aprobado " u="1"/>
        <s v="Tienda cerrada horas de reducción " u="1"/>
        <s v="Punto de encuentro " u="1"/>
        <s v="Trabajo en casa habilidades blandas " u="1"/>
        <s v="Capacitación de smartwatch S y smartphones Xiaomi 15 y A5" u="1"/>
        <s v="Tienda cerrada por dia festivo de semana santa " u="1"/>
        <s v="Tienda cerrada por dia dominical" u="1"/>
        <s v="Reducción horas de ley_x000a_" u="1"/>
        <s v="Días festivos no laborales" u="1"/>
        <s v="Capacitación refuerzo Xiaomi 15 series_x000a_" u="1"/>
        <s v="Almorzar _x000a_Traslado _x000a_Barranca regreso " u="1"/>
        <s v="Almorzar _x000a_Legalización _x000a_Virtual " u="1"/>
        <s v="Virtuales _x000a_Traslado _x000a_Almuerzo " u="1"/>
        <s v="Proyecto _x000a_Horas gobierno " u="1"/>
        <s v="Virtual _x000a_Almuerzo _x000a_Administrativo " u="1"/>
        <s v="Virtuales _x000a_Almuerzo _x000a_Traslado _x000a_Ruta " u="1"/>
        <s v="Preturno con los analistas de Movistar, capacitación Xiaomi 15" u="1"/>
        <s v="Capacitación serie PAD7" u="1"/>
        <s v="Capacitación detectives invisibles" u="1"/>
        <s v="Capacitación mayorista presencial (Variedades Jazmin), Entrenamiento virtual Detectives Invisibles " u="1"/>
        <s v="Apoyo activación distribuidor Comunicaribe " u="1"/>
        <s v="Día Compensatorio viernes santo" u="1"/>
        <s v="Día Compensatorio jueves santo" u="1"/>
        <s v="Punto de venta cerrado " u="1"/>
        <s v="Inconvenientes con el teléfono " u="1"/>
        <s v="DESCANSO FESTIVO" u="1"/>
        <s v="Capacitación; ingreso a las 12 " u="1"/>
        <s v="Capacitación taller _x000a_" u="1"/>
        <s v="Salida del punto a urgencias por dolor en la espalda " u="1"/>
        <s v="Descanso último domingo del mes" u="1"/>
        <s v="Aplicación no me dejaba loguear " u="1"/>
        <s v="Descansar " u="1"/>
        <s v="Día de la familia_x000a_" u="1"/>
        <s v="Tienda no abre día santo_x000a_" u="1"/>
        <s v="Descanso laboral " u="1"/>
        <s v="Apoyo comercial taim comunicaciones " u="1"/>
        <s v="Cita con el médico " u="1"/>
        <s v="Habilidades blandas de Xiaomi 15 y Xiaomi 15 pro y la pad 7 " u="1"/>
        <s v="Domingo resurección semana santa " u="1"/>
        <s v="Viernes santo semana santa " u="1"/>
        <s v="Jueves festivo semana santa " u="1"/>
        <s v="Capacitación de Xiaomi 15 redmi a5 y wacht s4" u="1"/>
        <s v="Administrativo, Desplazamiento y hora de almuerzo " u="1"/>
        <s v="Hora de" u="1"/>
        <s v="Hora.dominical." u="1"/>
        <s v="Apertura de la tienda a las 10" u="1"/>
        <s v="Hora festiva" u="1"/>
        <s v="30 minutos de atraso x terapia _x000a_" u="1"/>
        <s v="Terapia y transporte " u="1"/>
        <s v="Terapia " u="1"/>
        <s v="Wstch s4_x000a_Redmi A5_x000a_Xiaomi 15 _x000a_" u="1"/>
        <s v="Reducion la boral " u="1"/>
        <s v="Tuenda cerrada " u="1"/>
        <s v="Día de descanso  dominical " u="1"/>
        <s v="Permiso no remunerado - aprobado " u="1"/>
        <s v="Reajuste de horario ya que el día 9 se salio a las 640 pm y el día en curso se ingresa a las 840 am _x000a_" u="1"/>
        <s v="Día de descanso dominical " u="1"/>
        <s v="Día de festivo  por semana santa " u="1"/>
        <s v="Día festivo por semana santa " u="1"/>
        <s v="Salida por capacitación  Xiaomi series 15 _x000a_Xiaomi 15 ultra  Xiaomi Smart washt S 5 desde _x000a_Por comienzo de jornada a las 8 de la mañana " u="1"/>
        <s v="Horario de capacitación y desplazamiento sobre temas de Xiaomi series.15 _x000a_Xiaomi Smart washt _x000a_Xiaomi 15 ultra " u="1"/>
        <s v="Día de descanso semanal ( organizar denecidades principales. ( Comida, aseo, transportes, vivienda )" u="1"/>
        <s v="Dia compensatorio  descanso " u="1"/>
        <s v="Horas ley de reduccion (petro)" u="1"/>
        <s v="Dia descanso compensatorio " u="1"/>
        <s v="Horas reducción laboral _x000a_" u="1"/>
        <s v="Capacitación de Xiaomi 15 series y watchs s4_x000a_" u="1"/>
        <s v="Día compensatorio faltante " u="1"/>
        <s v="Taller  formativo" u="1"/>
        <s v="Cambio" u="1"/>
        <s v="Compensatorio del dominical laborado " u="1"/>
        <s v="Horas laboradas ingresó de RMS después de indicaciones del supervisor." u="1"/>
        <s v="Entrega de samples en bodega Spring y recogida de Xiaomi Buds 5 pro " u="1"/>
        <s v="Entrega de bonos Spif febrero alkosto 68" u="1"/>
        <s v="Recogida de samples y bases Bodega Spring " u="1"/>
        <s v="Trayecto Bogotá - Mosquera " u="1"/>
        <s v="Recogida de Material POP bodega Spring " u="1"/>
        <s v="Capacitación refuerzo Xiaomi 15 series _x000a_" u="1"/>
        <s v="Día compensatorio festivo" u="1"/>
        <s v="Capacitación xiaomi 15, redmi A5, wacht 4s" u="1"/>
        <s v="Virtual _x000a_Almuerzo _x000a_Traslado _x000a_" u="1"/>
        <s v="CE MOVISTAR PIEDRA PINTADA IBAGUÉ NO TIENE APERTURA DIA FESTIVO " u="1"/>
        <s v="Cambio de punto " u="1"/>
        <s v="Virtual _x000a_Almuerzo _x000a_Traslado" u="1"/>
        <s v="Capacitación con Yule, tema tratado REDMI NOTE 14 PRO + " u="1"/>
        <s v="Capacitación  Xiaomi 15" u="1"/>
        <s v="Problema de movilidad para llegar a el punto " u="1"/>
        <s v="Cita médica y exámenes " u="1"/>
        <s v="Capacitación de pausas activas y desplazamiento a pdv " u="1"/>
        <s v="Recogida de publicidad mercha para activación " u="1"/>
        <s v="Capacitación buds 5,buds 5 pro desplazamiento a pdv" u="1"/>
        <s v="Transando desde el área de eventos del batallón a punto." u="1"/>
        <s v="Horas de reducción laboral y cierre de tienda temprana." u="1"/>
        <s v="Compensatorio de Capacitación virtual de pausas activas." u="1"/>
        <s v="Capacitación pausas activas y desplazamiento a punto." u="1"/>
        <s v="Capacitación Xiaomi Buds 5 pro y desplazamiento a punto." u="1"/>
        <s v="Horas de el gobierno" u="1"/>
        <s v="No se pudo realizar ingreso por la app" u="1"/>
        <s v="15 Series " u="1"/>
        <s v="Día de compesatorio" u="1"/>
        <s v="Capacitación Xiaomi buds 5 pro " u="1"/>
        <s v="Capacitación buds 6 pro " u="1"/>
        <s v="Capacitación BUDS 6 pro y BUDS 5 pro" u="1"/>
        <s v="Capacitación Xiaomi 15 y Xiaomi 15 Ultra " u="1"/>
        <s v="Hira" u="1"/>
        <s v="Pausas Activas People &amp; Trade" u="1"/>
        <s v="Evento para cooperativa en edificio caja social" u="1"/>
        <s v="Buds 5 y 5 Pro" u="1"/>
        <s v="Día libre domingo del mes" u="1"/>
        <s v="Entrada temprana por la capacitación 8 AM salida 5 pm" u="1"/>
        <s v="Permiso por fecha de cumpleaños de mi hijo " u="1"/>
        <s v="Hora laboral del gobierno _x000a_Más hora para ir a Comfama y me ingresarán al niño para la cuota monetaria ya que la empresa no me lo ingreso" u="1"/>
        <s v="Dis compensatorio de descanso" u="1"/>
        <s v="Día festivo , no laboral" u="1"/>
        <s v="Hora de recorte del gobierno" u="1"/>
        <s v="Compensación hora del gobierno y desplazamiento a otra tienda por autorización del agente comercial " u="1"/>
        <s v="Hora Por capacitación pausas activas" u="1"/>
        <s v="Cita médica urgente por salud de mi hijo_x000a_" u="1"/>
        <s v="Capacitación virtual en Xiaomi Buds 5 Pro y desplazamiento al PDV. Nueva Asignación de tiendas por cambio de jerarquía" u="1"/>
        <s v="Recorte horas del gobierno" u="1"/>
        <s v=" Desplazamiento población pdv_x000a__x000a_" u="1"/>
        <s v=" Desplazamiento fuerte lluvia al PDV_x000a_" u="1"/>
        <s v=" Cita odontología  5:00 pm " u="1"/>
        <s v="Capacitación people and trade pausas activas_x000a_" u="1"/>
        <s v="Desplazamiento población fuerte lluvia " u="1"/>
        <s v="Capacitación Xiaomi bud 5, Xiaomi bud 5 pro  más desplazamiento  a PDV " u="1"/>
        <s v="Capacitación pausas activas " u="1"/>
        <s v="Tienda cerrrada" u="1"/>
        <s v="Calamidad doméstica por derrumbe " u="1"/>
        <s v="Reducción laboral sin almuerzo " u="1"/>
        <s v="Capacitación Xiaomi 15_x000a_" u="1"/>
        <s v="Sahzhsk" u="1"/>
        <s v="Capacitación buds 5 pro _x000a_" u="1"/>
        <s v="Cierre de tienda por horario normal " u="1"/>
        <s v="Cierre de tienda por día festivo " u="1"/>
        <s v="Pausas Activas " u="1"/>
        <s v="Reunión con Gerente meltec y visita a bodega " u="1"/>
        <s v="Hora administrativa informe de competencia " u="1"/>
        <s v="Desplu" u="1"/>
        <s v="Reduccion de horas " u="1"/>
        <s v="Capacitación de pausas activas " u="1"/>
        <s v="Capacitación de Buds 5 pro " u="1"/>
        <s v="Bloqueo de vía " u="1"/>
        <s v="Pasa activea" u="1"/>
        <s v="Capacitación xiaomi note 15 ultra " u="1"/>
        <s v="Capacitación app movistar. " u="1"/>
        <s v="Recogida pc supervisores, entrega telefónos callcenter y Entega pc supervisores. " u="1"/>
        <s v="Hora de ley y sin hora de almuerzo " u="1"/>
        <s v="Capacitación de Xiaomi 15" u="1"/>
        <s v="Facultad personal _x000a_" u="1"/>
        <s v="Capacitación Xiaomi 15, Redmi A5 y watch S4" u="1"/>
        <s v="Día horario extendido 22 febrero " u="1"/>
        <s v="Capacitación Xiaomi 15 y 15 ultra" u="1"/>
        <s v="Centro comercial nuestro " u="1"/>
        <s v="Hora de capacitación Pausas activas " u="1"/>
        <s v="Devolución horas de capacitación día 4 de marzo 2025" u="1"/>
        <s v="RUTA- ALMUERZO - DESPLAZAMIENTO _x000a_" u="1"/>
        <s v="Lanzamiento capacitación " u="1"/>
        <s v="CAPACITACIÓN LANZAMIENTO " u="1"/>
        <s v="Ruta - almuerzo - traslados" u="1"/>
        <s v="RUTA SOGAMOSO" u="1"/>
        <s v="RUTA BOYACA" u="1"/>
        <s v="TOUR UNIVERSITARIO " u="1"/>
        <s v="RUTA - ALMUERZO - DESPLAZAMIENTO - PROYECTO CLARO B2B " u="1"/>
        <s v="SHOWROOM CARLOS BUSTOS MIRATEX- ALMUERZO - DESPLAZAMIENTO - RUTA" u="1"/>
        <s v="SESION VIRTUAL- INFORME- ALMUERZO - DESPLAZAMIENTOS" u="1"/>
        <s v="ADMINISTRATIVO TORRE SIGMA " u="1"/>
        <s v="Capacitación Xiaomi 15 - Xiaomi 15 ultra " u="1"/>
        <s v="Capacitación Xiaomi buds 5" u="1"/>
        <s v="Capacitación _x000a_Pausa activas de claro" u="1"/>
        <s v="Capacitación _x000a_Buds 5 pro" u="1"/>
        <s v="Capacitación Xiaomi 15 series y wacth s4" u="1"/>
        <s v="Horas de reducción laboral del gobierno 2 horas " u="1"/>
        <s v="Capacitación Xiaomi 15 ultra y Xiaomi 15" u="1"/>
        <s v="Capacitación Mps" u="1"/>
        <s v="Administrativo y pausas activas capacitación " u="1"/>
        <s v="Work shop 2025" u="1"/>
        <s v="Word shop Bogotá administrativo " u="1"/>
        <s v="Word shop Bogotá administrativo" u="1"/>
        <s v="Permiso personal, arreglo.moto" u="1"/>
        <s v="Pausa activa people and trade" u="1"/>
        <s v="Capacitación XIAOMI buds 5 pro" u="1"/>
        <s v="Apoyo cav ejecutivos" u="1"/>
        <s v="Capacitación y reducción laboral " u="1"/>
        <s v="Capacitación de bust 5 y bust 5 pro y reducción de horas " u="1"/>
        <s v="Lanzamiento Xiaomi 15 " u="1"/>
        <s v="Capacitación de los buds 5 y Busd 5 pro" u="1"/>
        <s v="Traslados Cali a btura y Btura a Cali" u="1"/>
        <s v="Traslado Cali a Palmira y vuelta" u="1"/>
        <s v="Conseguir e instalar canaleta mueble aventura plaza" u="1"/>
        <s v="Desplazamientos Cali Palmira , Palmira a Cali" u="1"/>
        <s v="Domingo _x000a_Descanso" u="1"/>
        <s v="Día festivo _x000a_Descanso" u="1"/>
        <s v="TRAINING LAB" u="1"/>
        <s v="REUNION PEOPLE AND TRADE_x000a_TRAINING LAB_x000a_XIOAMI BUDS 5 PRO_x000a_XIAOMI PAD 7 SERIES " u="1"/>
        <s v="TRAINING LAB_x000a_XIAOMI 15 SERIES" u="1"/>
        <s v="PRPYECTO" u="1"/>
        <s v="RUTA MAYORISTAS" u="1"/>
        <s v="RUTA FUSAGASUGA " u="1"/>
        <s v="RUTA GIRARDOT" u="1"/>
        <s v="APOYO AICONIC UNIVERSITARIO _x000a_U. TADEO LOZANO " u="1"/>
        <s v="APOYO AICONIC TOUR UNIVERSITARO U. TADEO LOZANO" u="1"/>
        <s v="SESION VIRTUAL OBO EXITO IBAGUE_x000a_DESPLAZAMIENTOS_x000a_ALMUERZO" u="1"/>
        <s v="SESION VIRTUAL REG. CENTRO_x000a_SESION VIRTUAL CALL CENTER SAC_x000a_DESPLAZAMIENTOS_x000a_ALMUERZO" u="1"/>
        <s v="Traslado de material " u="1"/>
        <s v="Movilidad por inauguración de Call Center Altycom " u="1"/>
        <s v="Capacitación y administrativo." u="1"/>
        <s v="Capacitación pausas activas - reducción laboral " u="1"/>
        <s v="Domingo día de descanzo " u="1"/>
        <s v="Domingo día. De. Descanzo " u="1"/>
        <s v="X" u="1"/>
        <s v="Ausencia debido aún dolor intenso por más 8 días." u="1"/>
        <s v="Refuerzo de ventaja ante la competencia " u="1"/>
        <s v="Seguimientos - Legalizaciones " u="1"/>
        <s v="Apoyo Comercial / " u="1"/>
        <s v="REUNION ZONA - SEGUIMIENTO - NOMINA " u="1"/>
        <s v="2 H DE REDUCCIÓN LABORAL " u="1"/>
        <s v="Entrega de premios en Bodega y recogida de sample watch S4" u="1"/>
        <s v="Entrega de samples en bodega y recogida de bases" u="1"/>
        <s v="Día de descanso festivo" u="1"/>
        <s v="Capacitación serie Xiaomi 15 presencial" u="1"/>
        <s v="Permiso pesonal" u="1"/>
        <s v="Capacitación Buds 5,Buds 5 pro" u="1"/>
        <s v="Día descansa " u="1"/>
        <s v="Refuerzo serie note 14" u="1"/>
        <s v="Horas pendientes de capacitación " u="1"/>
        <s v="Capacitación traslado" u="1"/>
        <s v="Traslado de Ipiales a pasto " u="1"/>
        <s v="Se toman 2 horas de ley ya que cav tumaco sierra temprano " u="1"/>
        <s v="Hora de compensación _x000a_" u="1"/>
        <s v="Realizó Inducción desde las 10  de la mañana hasta las 7 pm" u="1"/>
        <s v="Autoestima " u="1"/>
        <s v="Horas de ley de la semana 24 de marzo al 30 de marzo 2025." u="1"/>
        <s v="Capacitación/ hora de capacitación/ hora de ley y hora de almuerzo." u="1"/>
        <s v="Capacitación/ horas de capacitación/ almuerzo " u="1"/>
        <s v="Capacitación redmi buds 5 pro" u="1"/>
        <s v="Incapacidad por Fractura" u="1"/>
        <s v="Capacitación Xiaomi serie 15_x000a_" u="1"/>
        <s v="Capacitación Buds 5 pro " u="1"/>
        <s v="Pausas Activas, People and Trade " u="1"/>
        <s v="Entrenamiento Redmi Note 14S" u="1"/>
        <s v="Capacitación ida al punto " u="1"/>
        <s v="Hora de ley cierre de punto " u="1"/>
        <s v="Cuerre de punto hora de ley _x000a__x000a_" u="1"/>
        <s v="Cierre de punto hora de ley " u="1"/>
        <s v="Descansó" u="1"/>
        <s v="Día domingo la tienda no abre " u="1"/>
        <s v="La tienda no abre los domingos " u="1"/>
        <s v="Los días domingo la tienda no abre_x000a_" u="1"/>
        <s v="Capacitación Xiaomi budds 5 pro" u="1"/>
        <s v="Traslado de Sandona a Pasto" u="1"/>
        <s v="Pausas activas People&amp;trade" u="1"/>
        <s v="Hora de key" u="1"/>
        <s v="Lanzamiento serie 15 " u="1"/>
        <s v="Lunes festivo de descanso " u="1"/>
        <s v="Sábado " u="1"/>
        <s v="Capacitación y desplazamiento al punto " u="1"/>
        <s v="Día libre, descanso " u="1"/>
        <s v="Capacitación pausas activas" u="1"/>
        <s v="Capacitación presencial Xiaomi 15 " u="1"/>
        <s v="Reunión con MPS " u="1"/>
        <s v="Capacitación pausas activas people " u="1"/>
        <s v="WORK shop " u="1"/>
        <s v="Compensatorio , domingo no laborado " u="1"/>
        <s v="Capacitación,pausas activas peopple and trade" u="1"/>
        <s v=" Reducción de hora " u="1"/>
        <s v="Retraso de transporte." u="1"/>
        <s v="Horas extras pendientes " u="1"/>
        <s v="Lanzamiento Xioami 15, más trayecto al cav palmetto en bus. " u="1"/>
        <s v="Reducción de la hora del gobierno. " u="1"/>
        <s v="Capacitación por parte de peoole and trade sobre las pausas activas. " u="1"/>
        <s v="Reducción de la hora del gobierno._x000a_" u="1"/>
        <s v="Extras horas pendientes " u="1"/>
        <s v="Borrador video YouTube 8 am, Alkosto Norte, Éxito la Flora, 1 hora de almuerzo, 1 30 de traslado" u="1"/>
        <s v="Tigo Palmira 7:30 am, uno a uno remoto Nariño, Cav Palmira, agentes Palmira, éxito Palmira, 1 hora de almuerzo y 2 horas de trayecto " u="1"/>
        <s v="Lanzamiento Redmi 15 y 15 Ultra, ruta centro" u="1"/>
        <s v="Organización planer, Ktronix Chipichape, Falabella WTC, Cav Chipichape " u="1"/>
        <s v="7 am capacitació cav Ipiales, capacitación agentes Claro Montería, Ce Calima y Alkosto Norte" u="1"/>
        <s v="Capacitación IR, planer, Alkomprar Unico, Cav Norte" u="1"/>
        <s v="TTT torre sigma" u="1"/>
        <s v="TTT Bogotá " u="1"/>
        <s v="Compra de tickets a Bogotá, RMS aplicación turnos, visita Alkosto Norte apoyo activación, 1 hora de almuerzo y 1 hora de traslado " u="1"/>
        <s v="7 am call comunicaribe, ruta IR, call Center GNP, Ktronix Chipichape, " u="1"/>
        <s v="Alkosto norte, éxito Palmira, Cav Palmira, Cellplus Palmira, 1 hora de almuerzo y 1 hora de traslado." u="1"/>
        <s v="7 am a 12 pm inducción producto asesores nuevos, visita Alkomprar Unico, agentes Único, 1 hora de almuerzo y 1 hora de traslados" u="1"/>
        <s v="7 am Tulua, 8 am Buenaventura, visita  Agente Cellplus Calima, Alkosto Norte y CE Calima. 1 hora de Almuerzo y hora de traslados." u="1"/>
        <s v="Planer, RMS, foco semana, visita Cav único norte,.1 hora de almuerzo y 1 hora de traslado " u="1"/>
        <s v="Ruta Ce centro, Alkosto norte, 1 hora de almuerzo y 1 hora de traslado " u="1"/>
        <s v="Cav chipichape, Ktronix Chipichape, Éxito la Flora y Alkosto Norte" u="1"/>
        <s v="Entrenamiento Claro agente Buga, Cav estación externos, Cav gran comercio, 1 hora de almuerzo y 1 de traslados." u="1"/>
        <s v="7 am capacitación asesor Nariño, capacitación XS nacional hasta las 12 30, 1 hora de almuerzo, 1 hora de trayecto, Icell Unico, Tigo único." u="1"/>
        <s v="Ruta Chipichape, Ktronix, Cav claro, ce San Antonio, 1 hora de almuerzo y 1 hora de trayecto " u="1"/>
        <s v="Diligenciar planer, cargue de semana, se agenda ruta a Palmira y agendamiento de refuerzos virtuales " u="1"/>
        <s v="Proyecto Redmi note 14S" u="1"/>
        <s v="Horas de compensación " u="1"/>
        <s v="Capacitación en cali series 15" u="1"/>
        <s v="Día compensatorio asignado , se realizó cambio de día de descanso para hoy 24  gracias " u="1"/>
        <s v="Compensatorio asignado gracias " u="1"/>
        <s v="Lanzamiento Xiaomi 15" u="1"/>
        <s v="Capacitación de people de 7 a 8 ... más horas de reducción laboral  " u="1"/>
        <s v="Ruta Viajera en compañía de la City Manager, trayecto Medellín - Apartadó (Antioquia). " u="1"/>
        <s v="Trabajo administrativo y reunión de equipo de líderes regional " u="1"/>
        <s v="Descanso por día festivo." u="1"/>
        <s v="Capacitación PAT en Pausas Activas y desplazamiento a PDV." u="1"/>
        <s v="Capacitación en Xiaomi Buds 5 Pro, trabajo administrativo, almuerzo y desplazamiento al PDV. " u="1"/>
        <s v="Día Compensatorio o descanso por Dominical." u="1"/>
        <s v="Capacitación buds 5, buds 5 pro y desplazamiento a pdv" u="1"/>
        <s v="Protesta y bloqueos en las vías " u="1"/>
        <s v="Capacitación refuerzo de Xiaomi 15" u="1"/>
        <s v="Pausa activa " u="1"/>
        <s v="Compensario" u="1"/>
        <s v="Capacitación buds 6 pro _x000a_" u="1"/>
        <s v="Series 5 _x000a_Lanzamiento Capacitación." u="1"/>
        <s v="No abren punto " u="1"/>
        <s v="Competatorio  " u="1"/>
        <s v="Lanzamiento Xiaomi 15 series" u="1"/>
        <s v="Permiso para diligencia de la moto" u="1"/>
        <s v="Recoger moto del mecánico " u="1"/>
        <s v="Inconveniente con la moto " u="1"/>
        <s v="Salida de trabajar " u="1"/>
        <s v="Reunión pausas activas " u="1"/>
        <s v="Cierre de oficina" u="1"/>
        <s v="Horas gubernamentales " u="1"/>
        <s v="Cobertura Movistar Aventura Plaza" u="1"/>
        <s v="Cobertura Aventura Plaza" u="1"/>
        <s v="Pausa activa - aplicación de reducción laboral " u="1"/>
        <s v="Medio día administrativo " u="1"/>
        <s v="Medio día admin " u="1"/>
        <s v="Día admin " u="1"/>
        <s v="Capacitación Pausas Activas." u="1"/>
        <s v="Capacitación producto Buds 5 pro" u="1"/>
        <s v="Permiso personal (1 hora de gobierno adelantada)" u="1"/>
        <s v="4 HORAS INDUCCIÓN _x000a_1 HORA INFORME SENIOR _x000a_1 HORA ALMUERZO _x000a_2 HORAS DESPLAZAMIENTOS " u="1"/>
        <s v="1 HORA ALMUERZO _x000a_5 HORAS SESIÓN " u="1"/>
        <s v="3 HORAS DESPLAZAMIENTOS._x000a_3 HORAS ADMINISTRATIVO _x000a_1 HORA ALMUERZO" u="1"/>
        <s v="1 HORA INFORME SENIOR _x000a_3 HORAS DESPLAZAMIENTOS _x000a_1 HORA ALMUERZO " u="1"/>
        <s v="3.5 HORAS DESPLAZAMIENTOS _x000a_1 HORA ALMUERZO " u="1"/>
        <s v="NOVEDAD REPORTADA A MIKE " u="1"/>
        <s v="4 HORAS DESPLAZAMIENTOS + VIAJE A PALMIRA _x000a_1 HORA INFORME SENIOR _x000a_1 HORA ALMUERZO " u="1"/>
        <s v="4 HORAS ADMINISTRATIVO _x000a_3 HORAS DESPLAZAMIENTOS _x000a_1 HORA ALMUERZO " u="1"/>
        <s v="NOVEDAD REPORTADA " u="1"/>
        <s v="2 HORAS SESION VIRTUAL _x000a_1 HORA NOVEDAD transporte _x000a_1 HORA almuerzo _x000a_2 HORAS DESPLAZAMIENTOS _x000a_" u="1"/>
        <s v="2 HORAS SESION VIRTUAL _x000a_3 HORAS DESPLAZAMIENTOS _x000a_1 HORA ALMUERZO " u="1"/>
        <s v="DIA DE DESCANSO FERIADO" u="1"/>
        <s v="DIA DE DESCANSO DOMINICAL " u="1"/>
        <s v="1 HORA INFORME SENIOR _x000a_2 HORAS SESIÓN VIRTUAL _x000a_1 HORA INFORME _x000a_3 HORAS DESPLAZAMIENTOS _x000a_1 HORA ALMUERZO " u="1"/>
        <s v="3 HORAS ADMINISTRATIVO _x000a_2 HORAS DESPLAZAMIENTOS _x000a_2 HORA ALMUERZO " u="1"/>
        <s v="PROYECTO_x000a_2 HORAS DE LEY " u="1"/>
        <s v="Capacitación pautas activas " u="1"/>
        <s v="Compensatorio (festivo)" u="1"/>
        <s v="Capacitación y desplazamiento a pdv " u="1"/>
        <s v="Entrenamiento presencial Xiaomi 15 series" u="1"/>
        <s v="Día compensatorio del 23 de marzo laborado" u="1"/>
        <s v="Capacitación virtual _x000a_ series 15 : Xiaomi 15 - Xiaomi 15 ultra _x000a_Xiaomi Watch S4_x000a_Redmi A5" u="1"/>
        <s v="Se cambia el día del compensatorio por capacitación " u="1"/>
        <s v="Novedad con RMS cambio de contraseña " u="1"/>
        <s v="Día libre ( descanso ) " u="1"/>
        <s v="Reducción laboral y cierre de tienda" u="1"/>
        <s v="Reducción laboral - Cierre de tienda." u="1"/>
        <s v="Horas de reducción de ley  y almuerzo " u="1"/>
        <s v="Hora de almuerzo y dos hora de gobierno " u="1"/>
        <s v="Falla de la aplicación (se envía pruebas al jefe inmediato)" u="1"/>
        <s v="Fallo de aplicación (se envía prueba al jefe inmediato) " u="1"/>
        <s v="Incapacidad.  Momentatia mientras el  especialista. Me da de alta " u="1"/>
        <s v="2 h reducción laboral" u="1"/>
        <s v="Capacitación- reducción laboral " u="1"/>
        <s v="Dia libre descanso_x000a_" u="1"/>
        <s v="2 horas pendiente de la hora del gobierno de la semana 03/03 al 09/03" u="1"/>
        <s v="Capacitación de los Xiaomi busd 5 pro" u="1"/>
        <s v="Lanzamiento Xiaomi serie 15_x000a_" u="1"/>
        <s v="Horas de ley cierre de PDV" u="1"/>
        <s v="Capacitación buds 5 pro" u="1"/>
        <s v="Tienda no abre por festivo " u="1"/>
        <s v="Tienda estaba cerrada y abrieron a las 9:30" u="1"/>
        <s v="Capacitación pausas activas y desplazamiento desde mi casa hasta el pdv en transporte público" u="1"/>
        <s v="La tienda cerró a las 3pm" u="1"/>
        <s v="Capacitación en casa y desplazamiento al PDV" u="1"/>
        <s v="No hay servicio" u="1"/>
        <s v="Trámite " u="1"/>
        <s v="Exámenes " u="1"/>
        <s v="Desplazamiento punto de venta periferia (1) hora gobierno (2)" u="1"/>
        <s v="Cierre punto de venta (permiso )" u="1"/>
        <s v="Capacitación redmi buds 5 pro " u="1"/>
        <s v="Capacitación redmi buds pro 5 " u="1"/>
        <s v="Día festivo- " u="1"/>
        <s v="Capacitación virtual pausas activas " u="1"/>
        <s v="Compensatorio de dom2" u="1"/>
        <s v="Merchandising " u="1"/>
        <s v="Entrenamiento Xiaomi 15 Séries_x000a_" u="1"/>
        <s v="Vacaciones." u="1"/>
        <s v="Día  administrativo." u="1"/>
        <s v="Día de descanso por trabajo el día 16 de marzo" u="1"/>
        <s v="Día de descanso por laborar el 09 de marzo del 2025" u="1"/>
        <s v="Capacitación de buds 5 pro" u="1"/>
        <s v="Capacitación de pausa activas y desplazamiento al punto " u="1"/>
        <s v="Lanzamiento del Xiaomi 15 ultra" u="1"/>
        <s v="Tienda cerrada por carnavales" u="1"/>
        <s v="Capacitación  pausas activas retail " u="1"/>
        <s v="Hora extra por capacitación " u="1"/>
        <s v="Salida temprano porque no ahí sistema de llamadas " u="1"/>
        <s v="Los chicos salen temprano por el día cívico para evitar paros " u="1"/>
        <s v="Trabajo en casa, reunión líderes, cities y team leader" u="1"/>
        <s v="Trabajo administrativo, malla abril" u="1"/>
        <s v="Reunión OCAÑAXEL " u="1"/>
        <s v="Día administrativo, planimetría " u="1"/>
        <s v="Diminical" u="1"/>
        <s v="Xiaomi 15 , Xiaomi 15 ultra " u="1"/>
        <s v="Capacitación Fuerza comercial " u="1"/>
        <s v="Incapacidad 22 de marzo " u="1"/>
        <s v="Incapacidad 21 de marzo " u="1"/>
        <s v="Traslado de ruta viajera " u="1"/>
        <s v="Capacitación con agente Solumovil - R &amp; L comunicaciones _x000a_2. Día administrativo " u="1"/>
        <s v="Capacitación con agente Comtel, traslado y hora de almuerzo " u="1"/>
        <s v="Cierre de PDV de apoyo " u="1"/>
        <s v="Entrenamiento Xiaomi 15, Xiaomi 15 ultra " u="1"/>
        <s v="Programación RMS" u="1"/>
        <s v="Pausas activas de 8a9" u="1"/>
        <s v="Problemas de transporte por fuertes lluvias _x000a_" u="1"/>
        <s v="Me dirijo ala EPS porque me siento maluca " u="1"/>
        <s v="Entrenamiento serie Xiaomi 15" u="1"/>
        <s v=" Reunión IR MPS" u="1"/>
        <s v="Pausas activas people and trade" u="1"/>
        <s v="Workshop día 3" u="1"/>
        <s v="Work Shop  día 2" u="1"/>
        <s v="Work Shop 1er dia" u="1"/>
        <s v="Capacitación más reducción laboral" u="1"/>
        <s v="Capacitación _x000a_Xiaomi watch s4_x000a_REDMI A15_x000a_Xiaomi 15 series " u="1"/>
        <s v="Descuento hora de ley " u="1"/>
        <s v="Lanzamiento xiaomi 15 serie" u="1"/>
        <s v="Horas capacitación y gobierno " u="1"/>
        <s v="Tiempo de capacitación una una hora" u="1"/>
        <s v="Día pago compensatorio " u="1"/>
        <s v="Trabajar Domingo 2 de marzo, que no me deja subir el RMS en solicitud de turno" u="1"/>
        <s v="por urgencias medicas de mi hijo " u="1"/>
        <s v="capacitación seríe Xiaomi 15 " u="1"/>
        <s v="Capacitación,A4,S4, refuerzo Xiaomi 15 y 15 ultra" u="1"/>
        <s v="Dos horas petro (1) hora de almuerzo " u="1"/>
        <s v="Dos horas petro (1) almuerzo " u="1"/>
        <s v="Refuerzo serie note 14 " u="1"/>
        <s v="Capacitación-Xiaomi BUDS 5 y BUDS 5 pro " u="1"/>
        <s v="Informe senior_x000a_Informe de notas_x000a_Desplazamiento _x000a_Almuerzo " u="1"/>
        <s v="Uno a uno virtual alkomprar Montería _x000a_Desplazamiento _x000a_Almuerzo " u="1"/>
        <s v="Lanzamiento _x000a_Desplazamiento _x000a_Almuerzo " u="1"/>
        <s v="Uno a uno virtual  exito cartagena _x000a_Uno a uno virtual Falabella el castillo _x000a_Informe_x000a_Desplazamiento _x000a_Administrativo " u="1"/>
        <s v="Proyecto _x000a_Legalización " u="1"/>
        <s v="Día libre , feriado " u="1"/>
        <s v="Viaje MONTERÍA " u="1"/>
        <s v="Ruta Sincelejo " u="1"/>
        <s v="Uno a uno virtual delears cartagena _x000a_Uno a uno virtual cav cartagena _x000a_Desplazamiento _x000a_Almuerzo _x000a_Reunión " u="1"/>
        <s v="Magistral virtual claro_x000a_Uno a uno virtual  Tigo Castellana _x000a_Uno a uno virtual ce badel_x000a_Desplazamiento _x000a_Almuerzo " u="1"/>
        <s v="Uno a uno virtual cav caribe plaza _x000a_Uno a uno virtual cav cartagena _x000a_Desplazamiento _x000a_Almuerzo " u="1"/>
        <s v="Inducción Rms _x000a_Informe _x000a_Desplazamiento _x000a_Almuerzo " u="1"/>
        <s v="Uno a uno virtual exito cartagena _x000a_Uno a uno virtual cav alameda _x000a_Desplazamiento _x000a_Almuerzo _x000a_Seguimiento de cursos " u="1"/>
        <s v="Uno a uno virtual alkomprar Montería _x000a_Uno a uno virtual Falabella castellana _x000a_Uno a uno virtual Tigo Castellana _x000a_Informe senior_x000a_Almuerzo._x000a_Plan de viaje _x000a_Proyecto " u="1"/>
        <s v="Magistral exito Nacional Xiaomi Buds 5 pro_x000a_Administrativo " u="1"/>
        <s v="Capacitación pausas activas y traslado " u="1"/>
        <s v="Capacitación pausas activas _x000a_Falla con app" u="1"/>
        <s v="Incapacidad por hoy estaba en el medico " u="1"/>
        <s v="Problemas de movilidad para llegar al punto " u="1"/>
        <s v="Día de descanso por domingo " u="1"/>
        <s v="Paid. Sick leave" u="1"/>
        <s v="Lanzamiento Xiaomi serie 15" u="1"/>
        <s v="Reponiendo día 27 de febrero " u="1"/>
        <s v="Permiso personal cita médica " u="1"/>
        <s v="Domingos día libre " u="1"/>
        <s v="Lunes festivo día de san jose" u="1"/>
        <s v="Día libre (,Domingo)" u="1"/>
        <s v="Traslado entre puntos" u="1"/>
        <s v="Almuerzo y density " u="1"/>
        <s v="Para notificar cambio sobre la reducción de horas del gobierno para el día martes 25" u="1"/>
        <s v="Compensatorio cambiado del día miércoles 26 para el día jueves 27" u="1"/>
        <s v="Para notificar la toma  de1 hora de gobierno a la salida del punto de venta el día martes 18" u="1"/>
        <s v="1.5 horas formación Dealer Claro Cúcuta_x000a_2 horas de desplazamiento _x000a_1 hora de almuerzo " u="1"/>
        <s v="Formación Xiaomi 15 series y Shopping de precios " u="1"/>
        <s v="Compensatorio por lanzamiento RN 14 " u="1"/>
        <s v="Administrativo/TTT" u="1"/>
        <s v="Feria financiación Movistar Mercurio " u="1"/>
        <s v="Ruta Comercial Centro Mayor " u="1"/>
        <s v="Ruta Mayoristas " u="1"/>
        <s v="2 horas de formación virtual _x000a_2 horas de desplazamiento _x000a_1 hora de almuerzo " u="1"/>
        <s v="1 hora acompañamiento a formación _x000a_1 hora almuerzo _x000a_2 horas desplazamiento " u="1"/>
        <s v="Vacaciones 🏞️" u="1"/>
        <s v="Vacaciones 🏞️ _x000a_" u="1"/>
        <s v="Recogida material bodega suba" u="1"/>
        <s v="Capacitación lanzamiento Xiaomi 15" u="1"/>
        <s v="Capacitación XIAOMI 15 Y XIAOMI 15 ULTRA" u="1"/>
        <s v="Refuerzo serie redmi note 14 " u="1"/>
        <s v="Capacitación Xiaomi 15 Xiaomi 15 ultra" u="1"/>
        <s v="Domingo laboral compensatorio " u="1"/>
        <s v="Capacitación Xiaomi 15 y 15 Ultra " u="1"/>
        <s v="Capacitación People AndTrade pausa activas " u="1"/>
        <s v="Pago de horas " u="1"/>
        <s v="Pago horas" u="1"/>
        <s v="Lanzamiento de xioami 15" u="1"/>
        <s v="Capacitación con entrenamiento " u="1"/>
        <s v="Capacitación pausas activas y desplazamiento a punto de venta " u="1"/>
        <s v="Capacitación Xiaomi Buds 5 y 5 Pro" u="1"/>
        <s v="Virtual retail_x000a_Preturno cav claro la central_x000a_Proyecto " u="1"/>
        <s v="Virtual externos carriers_x000a_Proyecto " u="1"/>
        <s v="Nacional Open market_x000a_Informe _x000a_Proyecto " u="1"/>
        <s v="Entrenamiento Xiaomi series 15" u="1"/>
        <s v="1hora menos del gobierno " u="1"/>
        <s v="2horas menos legal " u="1"/>
        <s v="Hora menos de ley" u="1"/>
        <s v="Traslado a Sincelejo " u="1"/>
        <s v="Entrenamiento Note 14S " u="1"/>
        <s v="Administrativo informes Work Shop " u="1"/>
        <s v="2 horas de reducción laboral por ley de gobierno " u="1"/>
        <s v="2 horas de por ajuste de horas de gobierno " u="1"/>
        <s v="2 Horas de reducción laboral  _x000a__x000a_" u="1"/>
        <s v="Permiso personal con 1 hora pagada del día martes 11 de marzo del 2025 entrando en teams alpujarra a las 8 am " u="1"/>
        <s v="Cierre de tienda ,horas de reducción laboral ,1 hora por capacitación de Xiaomi buds 5pro " u="1"/>
        <s v="Día compensatorio (día de descanso )" u="1"/>
        <s v="Capacitación de Xiaomi buds 5 pro y desplazamiento al punto " u="1"/>
        <s v="Reducción de horario de gobierno " u="1"/>
        <s v="Día compensatorio (descanso )" u="1"/>
        <s v="Entrenamiento (Capacitación)." u="1"/>
        <s v="Capacitación serie Xiaomi 15 y Xiaomi 15 ULTRA " u="1"/>
        <s v="Tienda cerrada, día festivo" u="1"/>
        <s v="Desplazamiento e ingreso del call center " u="1"/>
        <s v="Ingrese unos min tarde por las manifestaciones en camino método desplazamiento bus urbano" u="1"/>
        <s v="Capacitación Xiaomi 15, Xiaomi 15ulta / administrativo." u="1"/>
        <s v="Trabajo desde casa." u="1"/>
        <s v="Capacitación Xiaomi buds 5 " u="1"/>
        <s v="Hora reducción gobierno." u="1"/>
        <s v="Día compensatorio Dominical." u="1"/>
        <s v="Hora de reducción del gobierno." u="1"/>
        <s v="Horas pendientes de capacitación." u="1"/>
        <s v="Horas reducción jornada laboral._x000a_" u="1"/>
        <s v="Compensatorio Dominical_x000a_" u="1"/>
        <s v="Reajuste horas gobierno." u="1"/>
        <s v="Capacitación buds pro" u="1"/>
        <s v="Capacitación y revisión de cifras " u="1"/>
        <s v="Pausas activas people " u="1"/>
        <s v="Día Festivo , compensatorio " u="1"/>
        <s v="De 8:00 am a 10:00 am capacitación Xiaomi BUDS 5 ...el resto de día, administrativo " u="1"/>
        <s v="Hora reducido _x000a_" u="1"/>
        <s v="APOYO LOGÍSTICO BODEGA " u="1"/>
        <s v="1:50 MINUTOS EN BODEGA_x000a_40 MINUTOS TRAYECTO BODEGA-CAV FLORESTA_x000a_1 HORA DE ALMUERZO _x000a_45 MINUTOS TRAYECTO FLORESTA- CAV SANTAFE _x000a_15 MINUTOS DESPLAZAMIENTOS CORTOS" u="1"/>
        <s v="1 HORA DE ALMUERZO _x000a_45 MINUTOS TRAYECTO SOACHA -CAV VENECIA_x000a_15 MINUTOS DESPLAZAMIENTO ENTRE PUNTOS SOACHA" u="1"/>
        <s v="1 HORA DE ALMUERZO _x000a_42 MINUTOS TRAYECTO CAV KENNEDY - CAV PLAZA DE LAS AMERICAS_x000a_30 MINUTOS TRAYECTO PLAZA DE LAS AMERICAS- BODEGA_x000a_20 MINUTOS BODEGA_x000a_15 MINUTOS TRAYECTO BODEGA- CAV FELICIDAD _x000a_" u="1"/>
        <s v="HORA DE ALMUERZO _x000a_MEDIA HORA DESPLAZAMIENTO ENTRE PUNTOS DE VISITA" u="1"/>
        <s v="ASISTENCIA OFICINA " u="1"/>
        <s v="TRAYECTO EXITO SUBA-ESTACION TR SENA_x000a_TRAYECTO ESTACIÓN SENA- BODEGA _x000a_TRAYECTO BODEGA -C.C CENTRO MAYOR _x000a_HORA DE ALMUERZO " u="1"/>
        <s v="HORA DE ALMUERZO _x000a_TRAYECTO CAV ENSUEÑO-BODEGA" u="1"/>
        <s v="TRAYECTO ALKOSTO 170-BODEGA" u="1"/>
        <s v="55 MINUTOS TRAYECTO ÉXITO CALLE 80-CAV FONTIBÓN _x000a_48 MINUTOS TRAYECTO CAV FONTIBÓN - CAV MALL PLAZA _x000a_1 HORA DE ALMUERZO " u="1"/>
        <s v="55 MINUTOS TRAYECTO ALKOSTO 170-TORRE SIGMA _x000a_2HORAS 54 MINUTOS EN LA OFICINA _x000a_1 HORA DE ALMUERZO _x000a_55 MINUTOS TRAYECTO CALLE 100-CAV PLAZA CLARO_x000a_45 MINUTOS TRAYECTO PLAZA CLARO - BODEGA " u="1"/>
        <s v="1 HORA DE ALMUERZO _x000a_15 MINUTOS TRAYECTO KTRONIX SALITRE - CAV PLAZA CLARO _x000a_30 MINUTOS TRAYECTO PLAZA CLARO - BODEGA_x000a_1/15 HORA 15 MINUTOS ESPERA ENTREGA DE IMPLEMENTACIÓN DENSITY " u="1"/>
        <s v="Horas compensatorias" u="1"/>
        <s v="Capacitación xioami 15" u="1"/>
        <s v="Pausas activas" u="1"/>
        <s v="Capacitación digital Price " u="1"/>
        <s v="Work From Home capacitación " u="1"/>
        <s v="Licencia de luto " u="1"/>
        <s v="Licencia de luto" u="1"/>
        <s v="Serie Xiaomi 15" u="1"/>
        <s v="Planeación de Malla del mes de abril y verificación de LDU" u="1"/>
        <s v="Capacitación de SST " u="1"/>
        <s v="Labores admitrativas " u="1"/>
        <s v="Actualización de PTT Movimientos Mesas CAV " u="1"/>
        <s v="Trabajo en casa Capacitación _x000a_Planimetrías " u="1"/>
        <s v="Trabajo administrativo, ajuste de malla, informes " u="1"/>
        <s v=" Día Compensatorio" u="1"/>
        <s v="Reunión en casa" u="1"/>
        <s v="Capacitación, Xiaomi 15" u="1"/>
        <s v="Capacitación, pausas activas " u="1"/>
        <s v="Retraso vuelo Yopal " u="1"/>
        <s v="Horas de reducción laboral- Traslado" u="1"/>
        <s v="Horas de reducción laboral-desplazamiento " u="1"/>
        <s v="Capacitación Movistar- Desplazamiento " u="1"/>
        <s v="Reducción laboral-traslado " u="1"/>
        <s v="Capacitación pausas activas/ traslado " u="1"/>
        <s v="Administrativo- traslado" u="1"/>
        <s v="Capacitación buds 6 pro - traslado " u="1"/>
        <s v="Reducción jornada laboral- traslado " u="1"/>
        <s v="Administrativo capacitación XIAOMI 15, informes." u="1"/>
        <s v="Administrativo capacitación MPS" u="1"/>
        <s v="Día administrativo informes oficina " u="1"/>
        <s v="Administrativo Word Shop " u="1"/>
        <s v="Capacitación y día administrativo informes Word Shop " u="1"/>
        <s v="Entrenamiento Buds 5 pro " u="1"/>
        <s v="Día Descansó  :)_x000a_" u="1"/>
        <s v="Reunión copasst" u="1"/>
        <s v="Día de permiso " u="1"/>
        <s v="Entrenamiento Xiaomi 15 series " u="1"/>
        <s v="Apertura punto mega guay- activación " u="1"/>
        <s v="Reunión con MPS" u="1"/>
        <s v="Pausas activas (people and trade)" u="1"/>
        <s v="Entrenamiento Redmi Note 14 S" u="1"/>
        <s v="Capacitación serie note 15 " u="1"/>
        <s v="Capacitación Redmi Note 14S" u="1"/>
        <s v="Reunión de comité de convivencia " u="1"/>
        <s v="Horas compensatorias " u="1"/>
        <s v="Compensatorio domingo 23" u="1"/>
        <s v="Compensatorio domingo 16 de marzo" u="1"/>
        <s v="Compensatorio domingo 9 marzo" u="1"/>
        <s v="Compensatorio domingo 02 de marzo" u="1"/>
        <s v="Hora menos _x000a_" u="1"/>
        <s v="Hora de almuerzo y capacitación" u="1"/>
        <s v="Administrativo dia" u="1"/>
        <s v="Horas de Capacitación presencial del lanzamiento del Xiaomi 15 y Xiaomi 15 ultra " u="1"/>
        <s v="Capacitación y refuerzo Xiaomi 15" u="1"/>
        <s v="Capacitación digital price Movistar " u="1"/>
        <s v="Novedad en transporte público " u="1"/>
        <s v="Salida temprano por horas de capacitación pendientes" u="1"/>
        <s v="INDUCCIÓN DE RMS " u="1"/>
        <s v="Lanzamiento 15T" u="1"/>
        <s v="Dia descanso_x000a_" u="1"/>
        <s v="Día festivo. Ningún punto abre ese dia" u="1"/>
        <s v="Compensacion 3 horas día de ayer por capacitación " u="1"/>
        <s v="Solicito permiso para el día 29 de marzo del presente año, por motivos personales " u="1"/>
        <s v="Entrenamiento Xiaomi 15 Series" u="1"/>
        <s v="Incapacidad General " u="1"/>
        <s v="Reunión distribuidor MPS" u="1"/>
        <s v="Entrenamiento Pausas Activas People and Trade" u="1"/>
        <s v="Día Administrativo y Entrenamiento Buds5 Pro" u="1"/>
        <s v="Workshop Bogotá " u="1"/>
        <s v="Fallo en rms " u="1"/>
        <s v="Capacitación Movistar y Capacitación con City Manager " u="1"/>
        <s v="Fin de la feria " u="1"/>
        <s v="Reducción de hora _x000a_" u="1"/>
        <s v="Annual leave" u="1"/>
        <s v="Anual leave " u="1"/>
        <s v="Anual leave" u="1"/>
        <s v="Horario carnaval" u="1"/>
        <s v="Horario carnaval " u="1"/>
        <s v="Incapacidad por dolor pelvico." u="1"/>
        <s v="Examen médico " u="1"/>
        <s v="Capacitación se visitan solo 2 pdv " u="1"/>
        <s v="Lanzamiento Xiaomi 15 - Xiaomi 15 Ultra " u="1"/>
        <s v="Capacitacion digital price" u="1"/>
        <s v="Día administrativo _x000a_" u="1"/>
        <s v="Permiso personal cita con hijo" u="1"/>
        <s v="Refuerzo  de conocimientos y reunión " u="1"/>
        <s v="Dios de descanso" u="1"/>
        <s v="-DESPLAZAMIENTO _x000a_-ALMUERZO _x000a_-TRAINING REPORT" u="1"/>
        <s v="-PRESENCIAL XIAOMI 15 ULTRA _x000a_- RUTA SUR" u="1"/>
        <s v="-DESPLAZAMIENTO _x000a_-ALMUERZO _x000a_-ADMINISTRATIVO_x000a_-XIAOMI 15 ESTUDIO" u="1"/>
        <s v="- PROYECTO _x000a_-LEGALIZACIÓN " u="1"/>
        <s v="-LEGALIZACIÓN_x000a_-INDUCCIÓN RMS_x000a_- RUTA_x000a_-ALMUERZO_x000a_-DESPLAZAMIENTO" u="1"/>
        <s v="-DIA COMPENSATORIO " u="1"/>
        <s v="-RUTA Ó PROYECTO SEGÚN INDICACIONES." u="1"/>
        <s v="-TTT" u="1"/>
        <s v="-DESPLAZAMIENTOS _x000a_-ALMUERZO" u="1"/>
        <s v="-DESPLAZAMIENTOS _x000a_-ALMUERZO _x000a_-ELECTROFERIA MAYORISTA " u="1"/>
        <s v="-DESPLAZAMIENTOS _x000a_-ALMUERZO _x000a_-VIRTUAL SPV MAYORISTA _x000a_-VIRTUAL SPV MAYORISTA " u="1"/>
        <s v="-ADMINISTRATIVO, PROYECTO Ó RUTA SEGÚN INDICACIONES." u="1"/>
        <s v="-DESPLAZAMIENTOS _x000a_-ALMUERZO " u="1"/>
        <s v="-VIRTUAL COPASST _x000a_-DESPLAZAMIENTOS _x000a_-ALMUERZO " u="1"/>
        <s v="-VIRTUAL MAYORISTA XB5PRO _x000a_-INFORME DE CAPACITACIÓN _x000a_- VIDEO INSTAGRAM DIA A DIA_x000a_-DESPLAZAMIENTOS _x000a_-ALMUERZO " u="1"/>
        <s v="-PROYECTO Ó RUTA SEGÚN INDICACIONES..." u="1"/>
        <s v="-ADMINISTRATIVO _x000a_-PROYECTO _x000a_- UNO A UNO VIRTUALES " u="1"/>
        <s v="-PROYECTO WATCH S4_x000a_-PRESENTACION XB5PRO" u="1"/>
        <s v="Lanzamiento serie Xiaomi 15" u="1"/>
        <s v="Capacitación Xiaomi  buds 5 pro" u="1"/>
        <s v="Capacitación S4, redmi A5 y refuerzo serie 15" u="1"/>
        <s v="Capacitación series Xiaomi 15" u="1"/>
        <s v="Permiso personal _x000a_" u="1"/>
        <s v="Cierre punto de venta y hora de reduccion" u="1"/>
        <s v="Cierre punto de venta y hora Ade reduccion" u="1"/>
        <s v="REDUCCIÓN DE  HORA LABORAL" u="1"/>
        <s v="REDUCCIÓN DE HORA LABORAL _x000a_" u="1"/>
        <s v="Novedad familiar " u="1"/>
        <s v="Capacitación pausas activas claro " u="1"/>
        <s v="Capacitación Xiaomi series 15" u="1"/>
        <s v="Inició de vacaciones" u="1"/>
        <s v="En capacitación " u="1"/>
        <s v="En bodega " u="1"/>
        <s v="Reunión de capacitación " u="1"/>
        <s v="Desplazamientos _x000a__x000a_Falabella primavera-cav villacentro _x000a_Cav villacentro-movistar la 40_x000a_Movistar la 40-cav oriente _x000a_Almuerzo_x000a_" u="1"/>
        <s v="Desplazamientos _x000a_Alkosto-unicentro_x000a_Unicentro-barzal_x000a_Barzal-viva _x000a_Almuerzo _x000a_PDV Dealer Claro Movilco" u="1"/>
        <s v="Desplazamientos Bogotá_x000a_Ktronix salitre-Bodega_x000a_Bodega - alkosto Eden_x000a_Alkosto eden- falabella felicidad_x000a_Falabella felicidad - Bodega _x000a_Bodega - Alkosto Eden_x000a_Alkosto Eden Villavicencio " u="1"/>
        <s v="ASISTENCIA OFICINA PLAN DE TRABAJO" u="1"/>
        <s v="ADMINISTRATIVO BODEGA NORTE " u="1"/>
        <s v="370 min _x000a_Desplazamientos _x000a_Bogotá - Chia_x000a_Chia - PDV_x000a_Almuerzo _x000a_Chia - Bogotá " u="1"/>
        <s v="9:00_x000a_9:30 oficina entrega de material_x000a__x000a_9:30 oficina _x000a_10:00 Cav Toberin _x000a__x000a_10:33 Cav Toberin _x000a_11:37 Cav Unicentro _x000a__x000a_11:57 Cav Unicentro _x000a_1:07 Cav Alamos _x000a__x000a_1:30 _x000a_2:30 Almuerzo _x000a__x000a_2:50 Cav Alamos _x000a_3:15 sub" u="1"/>
        <s v="Reunión oficina Xiaomi" u="1"/>
        <s v="En bodega recibiendo material _x000a__x000a_Éxito suba _x000a_Equipos claro " u="1"/>
        <s v="Desplazamiento falabella santa fe " u="1"/>
        <s v="Permiso autorizado por supervisor " u="1"/>
        <s v="Dominical no laboral " u="1"/>
        <s v="Incapacidad 2_x000a_" u="1"/>
        <s v="2 horas de ley, 1 hr de almuerzo y 1 traslados" u="1"/>
        <s v="Capacitación Xiaomi 15 series líderes, reunión team y supervisores y hora de almuerzo." u="1"/>
        <s v="Lanzamiento oficial Xiaomi 15 series, alineación equipo a cargo." u="1"/>
        <s v="Horas de ley y hora de almuerzo " u="1"/>
        <s v="2 horas de ley, hora almuerzo y traslados." u="1"/>
        <s v="Capacitación pausas activas, hora de almuerzo, traslado y administrativo." u="1"/>
        <s v="Capacitación Buds 5 pro y traslados" u="1"/>
        <s v="Reducción laboral jueves !! " u="1"/>
        <s v="Incapacidad 😓" u="1"/>
        <s v="Reducción  horas " u="1"/>
        <s v="Capacitación Xiaomi Buds 5Pro" u="1"/>
        <s v="Hora de ley y cierre de punto de venta" u="1"/>
        <s v="Calamidad con el transporte " u="1"/>
        <s v="Cita prioritaria " u="1"/>
        <s v="Día festivos " u="1"/>
        <s v="Calamidad de transporte " u="1"/>
        <s v="Pausad activado people and trade" u="1"/>
        <s v="Entrenamiento note 14s" u="1"/>
        <s v="Día administradores " u="1"/>
        <s v="Día administrativo y entrenamiento  buds 5 pro" u="1"/>
        <s v="Work shop día 3" u="1"/>
        <s v="Word shop día 2" u="1"/>
        <s v="Word shop día 1" u="1"/>
        <s v="Me dirijo al médico _x000a_" u="1"/>
        <s v="Solicitud descanso " u="1"/>
        <s v="Traslado entre puntos ruta en el norte " u="1"/>
        <s v="Traslado entre puntos, Modulación Alkomprar Único, Almuerzo." u="1"/>
        <s v="Traslado entre puntos, modulación Falabella " u="1"/>
        <s v="Traslado entre puntos y capacitación presencial de Xiaomi 15" u="1"/>
        <s v="Traslado entre puntos  Alkosto Norte, Hora de almuerzo " u="1"/>
        <s v="Traslado entre puntos Alkosto" u="1"/>
        <s v="Traslado entre puntos Alkosto Cali Sur" u="1"/>
        <s v="Traslado entre puntos Jamundi-Cali" u="1"/>
        <s v="Traslado entre puntos Reunión pendientes zona norte " u="1"/>
        <s v="Traslado Cali Popayan" u="1"/>
        <s v="Traslado entre puntos, Reunión density" u="1"/>
        <s v="Traslado entre puntos, entrega en muelle de teclados para Falabella, recogida de cheques al centro y almuerzo " u="1"/>
        <s v="CAPACITACIÓN DE SERIE XIAOMI 15" u="1"/>
        <s v="Capacitación de Redmi Buds 6 pro" u="1"/>
        <s v="Descanso, no se trabaja día no laborable " u="1"/>
        <s v="Llegada tarde por lluvias" u="1"/>
        <s v="Permiso para cita médica " u="1"/>
        <s v="Toma exámenes médicos " u="1"/>
        <s v="Hora petro _x000a__x000a__x000a_" u="1"/>
        <s v="Formación magistral ir de 9 a 12_x000a_1 hora de almuerzo _x000a_2 horas de desplazamiento " u="1"/>
        <s v="Magistral virtual externos de 7 a 11 _x000a_1 hora de almuerzo _x000a_2 horas de desplazamiento " u="1"/>
        <s v="Magistral Lanzamiento 15 series " u="1"/>
        <s v="Formación magistral Xiaomi 15 series " u="1"/>
        <s v="Apoyo comercial feria del financiamiento Movistar Soacha " u="1"/>
        <s v="Pop up universidad Tadeo " u="1"/>
        <s v="2 horas de reducción laboral _x000a_1 hora de almuerzo " u="1"/>
        <s v="Apoyo Ai conic festival " u="1"/>
        <s v="Entrenamiento nacional claro de 7 a 11_x000a_1 hora de almuerzo _x000a_2 horas de desplazamiento " u="1"/>
        <s v="Capacitación Buds 5 pro nacional claro._x000a_1 hora de almuerzo _x000a_2 horas de desplazamiento " u="1"/>
        <s v="Error de logueo en rms " u="1"/>
        <s v="Capacitación Xiaomibuds 5 pro" u="1"/>
        <s v="Compensatorio del domingo " u="1"/>
        <s v="Capacitación virtual Xiaomi buds 5 pro" u="1"/>
        <s v="Error de RMS no me dejaba ingresar, ingresé al punto a las  8:50AM" u="1"/>
        <s v="Capacitación a las 8:00AM, ingreso a las 11:30AM, hora de reducción laboral a las 5:00PM " u="1"/>
        <s v="Salida temprana por 2 horas de gobiernos y por una hora de cierre de punto" u="1"/>
        <s v="Salida (1 hora ) temprana por activación del batallón Pedro justo berrío el día 26 de marzo " u="1"/>
        <s v="Salida temprana por evento en batallón hasta las 5pm" u="1"/>
        <s v="Salida temprana por reunión de equipo y supervisor" u="1"/>
        <s v="Salida temprana por capacitación de pausas activas people and trade " u="1"/>
        <s v="Capacitación de pausas activas people and trade y desplazamiento al pdv " u="1"/>
        <s v="Salida temprana por reducción de 2 horas de gobierno y 1 hora más por cierre de pdv " u="1"/>
        <s v="Salida temprana por 2 horas de gobierno y 1 hora por cierre de pdv" u="1"/>
        <s v="Salida temprana por capacitación en la mañana sobre buds 5 y buds 5 pro" u="1"/>
        <s v="Capacitación de buds5 , buds5pro Y desplazamiento al pdv " u="1"/>
        <s v="Salida temprana por reducción de 2 horas de gobierno y 1 más por cierre de pdv " u="1"/>
        <s v="Salida temprana por 2 horas de reducción de gobierno y 1 hora más por cierre del pdv." u="1"/>
        <s v="Dominical Cell Pluss e Icell no laboran" u="1"/>
        <s v="Festivo Cell Pluss PALMIRA no labora " u="1"/>
        <s v="Dominical (CAV PALMIRA no labora)" u="1"/>
        <s v="Hora de ingreso después por fallas en la aplicación RMS (ingrese al punto desde las 8.25) envié pruebas a los jefes " u="1"/>
        <s v="Capacitación bus 5 pro" u="1"/>
        <s v="Reducción de 1 hora del gobierno " u="1"/>
        <s v="2 horas extras pausas activas virtual " u="1"/>
        <s v="Capacitación Xiaomi 5 Xiaomi 5 pro" u="1"/>
        <s v="1 hora de reducción laboral, por el gobierno" u="1"/>
        <s v="1 hora de reducción laboral, por el gobierno " u="1"/>
        <s v="Capacitación Lideras _x000a_" u="1"/>
        <s v="Reunión City Manager Centro Carlos Esterlin _x000a_Traslado a Pdv" u="1"/>
        <s v="Actualización planimetría " u="1"/>
        <s v="Cita médica a las 4:55 " u="1"/>
        <s v="Capacitación Pausas Activas y transporte " u="1"/>
        <s v="Capacitación y transporte al PDV" u="1"/>
        <s v="Capacitación XIAOMI BUDS 5 PRO CON_x000a_ALEJANDRA BERNAL" u="1"/>
        <s v="Retraso por lluvia y trancón " u="1"/>
        <s v="Cali Cav Chipichape " u="1"/>
        <s v=".._x000a_" u="1"/>
        <s v="Inconveniente/permiso/ hora de ley " u="1"/>
        <s v="Compensatorio domingo laborado_x000a_" u="1"/>
        <s v="Desplazamiento al PDV " u="1"/>
        <s v="Capacitación pausas activas y desplazamiento al PDV _x000a_" u="1"/>
        <s v="Capacitación Xiaomi buds 5 y 5 Pro y desplazamiento al PDV _x000a_" u="1"/>
        <s v="Informe _x000a_Puntos carries _x000a_Almuerzo _x000a_Desplazamiento " u="1"/>
        <s v="Uno. Aunó virtual cav guatapuri _x000a_Uno a uno virtual cav RioHACHA _x000a_Uno a uno virtual éxito riohacha _x000a_Acta herramientas _x000a_Almuerzo _x000a_Desplazamiento " u="1"/>
        <s v="Lanzamiento serie Xiaomi 15 _x000a_Almuerzo _x000a_Desplazamiento " u="1"/>
        <s v="Uno a uno virtual éxito santa Marta _x000a_Uno a uno virtual éxito santa Marta pmt 2 _x000a_Ajuste ppt serie Xiaomi 15_x000a_Almuerzo _x000a_Administrativo " u="1"/>
        <s v="Otro si y correo corporativ_x000a_Almuerzo _x000a_Desplazamientos " u="1"/>
        <s v="_x000a_Uno. Aunó virtual _x000a_Almuerzo _x000a_Desplazamiento " u="1"/>
        <s v="Trainning lab " u="1"/>
        <s v="Trainning lab" u="1"/>
        <s v="Magistral externo Tigo centro _x000a_Uno a uno Tigo centro _x000a_Almuerzo _x000a_Desplazamientos " u="1"/>
        <s v="Uno a uno cav RUOHACHA _x000a_Almuerzo y  desplazamientos " u="1"/>
        <s v="Magistral externo claro R&amp;L comunicaciones _x000a_Uno a uno virtual cav RUOHACHA _x000a_Almuerzo _x000a_Desplazamiento " u="1"/>
        <s v="Reunión comité de convivencia _x000a_Tigo castellana _x000a_Éxito castellana _x000a_Almuerzo _x000a_Desplazamiento _x000a_La gran manzana My Mobile _x000a_Cav gran manzana " u="1"/>
        <s v="Uno a uno virtual ce Valledupar _x000a_Almuerzo _x000a_Desplazamientos " u="1"/>
        <s v="Uno a uno virtual cav guatapuri _x000a_Uno a uno virtual cav Riohacha _x000a_Uno a uno virtual cav orbe Valledupar _x000a_Desplazamiento _x000a_Almuerzo " u="1"/>
        <s v="Inducción de producto _x000a_Informe induccion _x000a_Almuerzo_x000a_Desplazamiento " u="1"/>
        <s v="Uno a uno virtual éxito las flores _x000a_Uno a uno virtual alkomprar Valledupar _x000a_Uno a uno virtual éxito Riohacha _x000a_Almuerzo _x000a_Informe _x000a_Proyecto" u="1"/>
        <s v="Entrenamiento virtual Claro Manizales _x000a_Desplazamiento _x000a_Almuerzo " u="1"/>
        <s v="Día administrativo _x000a_Legalizacion de viáticos _x000a_Legalizacion de refrigerios _x000a_Almuerzo " u="1"/>
        <s v="Desplazamiento entre ciudades _x000a_Entrenamiento Xiaomi 15 series Todas las cuentas _x000a_Almuerzo " u="1"/>
        <s v="Actualización otro si_x000a_Entrenamiento virtual Operadores _x000a_Entrenamiento virtual OM_x000a_Desplazamiento _x000a_Almuerzo " u="1"/>
        <s v="Inducción RMS _x000a_Elaboración informe _x000a_Desplazamiento _x000a_Almuerzo " u="1"/>
        <s v="Entrenamiento virtual Operadores _x000a_Entrenamiento virtual Open market _x000a_Entrenamiento virtual Open market _x000a_Desplazamiento _x000a_Almuerzo " u="1"/>
        <s v="Capacitación virtual Pereira _x000a_Capacitación virtual Manizales _x000a_Desplazamiento _x000a_Almuerzo " u="1"/>
        <s v="Capacitación de Xiaomi 15 " u="1"/>
        <s v="Capacitación doble y traslado." u="1"/>
        <s v="Pausas activas más 30 minutos de desplazamiento " u="1"/>
        <s v="Capacitación Xiaomi buds 5 pro   más 40 minutos de desplazamiento " u="1"/>
        <s v="Descanso del domingo " u="1"/>
        <s v="Capacitación 15t y accesorios " u="1"/>
        <s v="Capacitación digital price y recogida implementos evento morato " u="1"/>
        <s v="Capacitación presencial serie Xiaomi 15" u="1"/>
        <s v="Pausas Activas People" u="1"/>
        <s v="Capacitación people _x000a_Capacitación de retoma " u="1"/>
        <s v="Capacitación redmi busd 5 pro" u="1"/>
        <s v="Permiso para reunión de colegio pago con 1 hora almuerzo 1 hora ley" u="1"/>
        <s v="Capacitación virtual series Xiaomi 15_x000a_Redmi A5" u="1"/>
        <s v="Se deja solicitud por cambio de día compensatorio estaba para el jueves 27 de marzo y se cambia para el martes 25 de marzo" u="1"/>
        <s v="Capacitación de serie Xiaomi 15 " u="1"/>
        <s v="Tienda cierra después de las dos de la tarde " u="1"/>
        <s v="Tienda cierra después de las 2 y abre hasta el lunes " u="1"/>
        <s v="Vacaciones inicial desde el día 07/03/25 finalizadas hasta el día 25/03/25" u="1"/>
        <s v="Lunes :festivo" u="1"/>
        <s v="Ausencia por permiso de cita médica " u="1"/>
        <s v="Actividad pausas activas " u="1"/>
        <s v="Capacitación y traslado" u="1"/>
        <s v="VIRTUAL _x000a_ADMINISTRATIVO _x000a_ALMUERZO " u="1"/>
        <s v="Virtuales _x000a_Almuerzo _x000a_Traslado _x000a_Ruta" u="1"/>
        <s v="Virtuales _x000a_Administrativo _x000a_Almuerzo _x000a_ " u="1"/>
        <s v="Virtuales _x000a_Ruta _x000a_Almuerzo _x000a_Traslado " u="1"/>
        <s v="Virtuales _x000a_ Administrativo _x000a_Almuerzo _x000a_ " u="1"/>
        <s v="Día libre domingo " u="1"/>
        <s v="Virtual _x000a_Viaje _x000a_Traslado " u="1"/>
        <s v="Ruta _x000a_Almuerzo _x000a_Traslado " u="1"/>
        <s v="Viaje _x000a_Ruta _x000a_Almuerzo _x000a_Traslados " u="1"/>
        <s v="Virtuales_x000a_Administrativo_x000a_Almuerzo " u="1"/>
        <s v="Proyecto_x000a_Dos horas gobierno " u="1"/>
        <s v="Virtual_x000a_Informes_x000a_Almuerzo " u="1"/>
        <s v="Administrativo_x000a_Virtuales _x000a_Almuerzo " u="1"/>
        <s v="Proyecto_x000a_2 horas gobierno " u="1"/>
        <s v="Tiendacerrada" u="1"/>
        <s v="Reunión MPS, Reunión Comunicaribe, acompañamiento rueda de negocios electro millonaria hotel dann carlton" u="1"/>
        <s v="People and trade Pausas Activas " u="1"/>
        <s v="Trabajo administrativo work shop " u="1"/>
        <s v="Inconvenientes con el celular personal problemas con el dispositivo para usarlo no dejaba conectarse y se encontraba el táctil paralizado hasta la solución " u="1"/>
        <s v="Apoyo de rms con yenys Martínez " u="1"/>
        <s v="1 hora de almuerzo no tomada en el punto " u="1"/>
        <s v="Trabaje una hora extra" u="1"/>
        <s v="DESCANSÓ _x000a_" u="1"/>
        <s v="Capacitación; ingreso a las 11 " u="1"/>
        <s v="Salida a las 3 por cierre de calles y transporte en la ciudad " u="1"/>
        <s v="Xiaomi 15 series" u="1"/>
        <s v="CAPACITACION XIAOMI 15 SERIES PP ALLÁ ESTÁN CUATRO VECES PERO ACÁ LLEGA COMO EL 7 ALLÁ ESTÁ EN CUATRO CINCO PALOS" u="1"/>
        <s v="Domingo descanso." u="1"/>
        <s v="Día no laborado" u="1"/>
        <s v="Capacitación de Xiaomi 15 y desplazamiento " u="1"/>
        <s v="Descanso lunes " u="1"/>
        <s v="Trabajo en casa capacitación de redmi busd 5 y 5 pro " u="1"/>
        <s v="9-10 am hora de ley _x000a_30 minutos de transporte " u="1"/>
        <s v="Capacitación Xiaomi bus 5 pro" u="1"/>
        <s v="Compensatorio gracias " u="1"/>
        <s v="CAPACITACIÓN=  = PEOPLE &amp; TRADE " u="1"/>
        <s v="CAPACITACIÓN XIAOMI REDMI BUDS 5 PRO_x000a_08:00 AM - 09:30 AM " u="1"/>
        <s v="Día libre descanso Domingo " u="1"/>
        <s v="Festivo - tienda cerrada " u="1"/>
        <s v="Día descanso." u="1"/>
        <s v="Capacitación pausa activa carriers" u="1"/>
        <s v="Incapacidad por accidente " u="1"/>
        <s v="Incapacidad por accidente" u="1"/>
        <s v="Hora reglamentaria del gobierno " u="1"/>
        <s v="Domingo del mes " u="1"/>
        <s v="Capacitación de buds 5 " u="1"/>
        <s v="Traslado entre punto de venta " u="1"/>
        <s v="Día compensatorio (Tienda Cerrada)_x000a_" u="1"/>
        <s v="Día compensatorio ( Tienda Cerrada )" u="1"/>
        <s v="Hora de capacitación de Xiaomi buds 5 y 5 pro " u="1"/>
        <s v="Capacitación de Xiaomi buds 5 y 5 pro, desplazamiento a pdv y problemas con la app" u="1"/>
        <s v="Tienda cerrada - día compensatorio " u="1"/>
        <s v="Tienda cerrada - hora de reducción laboral " u="1"/>
        <s v="Tienda cerrada/ día compensatorio " u="1"/>
        <s v="Horas de recorte laboral " u="1"/>
        <s v="Reducción de jornada de laboral. " u="1"/>
        <s v="No sé labora. " u="1"/>
        <s v="Reducción de jornada laboral. " u="1"/>
        <s v="Problema con la app" u="1"/>
        <s v="Desplazamiento a poblaciones." u="1"/>
        <s v="Compensatorio de Capacitación de buds 6 y buds 6 pro, reunión Noroccidente y desplazamiento a punto." u="1"/>
        <s v="Capacitación de buds 6 y buds 6 pro, reunión Noroccidente y desplazamiento a punto." u="1"/>
        <s v="Hora de compensatorio por _x000a_Capacitación de Redmi watch 5, reportes fotográfico RMS" u="1"/>
        <s v="Capacitación de Redmi watch 5, reportes fotográfico RMS y desplazamiento a punto." u="1"/>
        <s v="Incapacidad médica de hijo y cuidado materno de éste." u="1"/>
        <s v="Capacitación Buds 6 y Buds6 pro" u="1"/>
        <s v="Capacitación RMS,  Note 14 Series y watch5 " u="1"/>
        <s v=" Hora de ley " u="1"/>
        <s v="Capacitación de RMS evidencia fotografíca, watch 5,   not 14 serie  " u="1"/>
        <s v="Horas de ley  " u="1"/>
        <s v="Capacitación buds 6 ,_x000a_ buds 6 pro y reunión " u="1"/>
        <s v="Capacitación del Redmi Watch 5 y Registro fotográfico de RMS " u="1"/>
        <s v="Entrega de material nueva referencia Note 14 " u="1"/>
        <s v="Capacitación Redmi Watch 5, Rms, serie note 14" u="1"/>
        <s v="Capacitación Buds 6 y Pro" u="1"/>
        <s v="Capacitación watch 5 y de uso del RMS" u="1"/>
        <s v="Descuento de las 2 horas del gobierno " u="1"/>
        <s v="Recorte de hora laboral por el gobierno" u="1"/>
        <s v="Recorte horas del gobierno " u="1"/>
        <s v="Recorte 2 horas del gobierno" u="1"/>
        <s v="Compensatorio día de descanso" u="1"/>
        <s v="Domingo compensatorios " u="1"/>
        <s v=" Capacitación buds 6  buds 6 pro_x000a_Desplazamiento pdv" u="1"/>
        <s v="Desplazamiento población " u="1"/>
        <s v=" Domingo compensatorio " u="1"/>
        <s v="Capacitación watch 5 y rms" u="1"/>
        <s v="Reducción hora gobierno " u="1"/>
        <s v="Tienda cerrada, descanso" u="1"/>
        <s v="Refuerzo watch 5 _x000a_" u="1"/>
        <s v="Hora d e gobierno _x000a_" u="1"/>
        <s v="Reunión gerente celtel city " u="1"/>
        <s v="Despacio " u="1"/>
        <s v="Compensatorio se Dominical " u="1"/>
        <s v="Capacitación de Buds 6 y Buds 6 Pro" u="1"/>
        <s v="Refuerzo watch 5, Serie 14 &amp; RMS" u="1"/>
        <s v="Solo me dió día de trabajo por horas tomada de cumpleaños " u="1"/>
        <s v="Salida una hora antes de hora extra " u="1"/>
        <s v="Dos horas que me debía de capacitación " u="1"/>
        <s v="Inducción y capacitación " u="1"/>
        <s v="N/A" u="1"/>
        <s v="Capacitación producto y  Rms " u="1"/>
        <s v="La tienda cierra por motivo de horario " u="1"/>
        <s v="Saco mi compensatorio " u="1"/>
        <s v="Saco día de compensatorio " u="1"/>
        <s v="Evento lanzamiento note 14" u="1"/>
        <s v="En revisión de mi Roy mi supervisor detectó que no había iniciado sesión, inició nuevamente sesión ya que estábamos realizando activación " u="1"/>
        <s v="REDUCCIÓN DE HORAS LABORALES _x000a_" u="1"/>
        <s v="INDUCCIÓN TORRE SIGMA" u="1"/>
        <s v="Ruta-almuerzo- desplazamiento " u="1"/>
        <s v="Capacitación buds 6 y 6 pro -1H  ALMUERZO - DESPLAZAMIENTO " u="1"/>
        <s v="Administrativo Torre Sigma - desplazamiento - almuerzo " u="1"/>
        <s v="REFUERZO RN 14 VIRTUAL COSTA-RUTA DISTRIBUIDORES - 1H ALMUERZO - 2 DESPLAZAMIENTO " u="1"/>
        <s v="CAPACITACIÓN UNO A UNO EXTERNO - ALMUERZO - DESPLAZAMIENTO " u="1"/>
        <s v="INDUCCIÓN TORRE SIGMA- MAGISTRAL EXTERNO-ALMUERZO- DESPLAZAMIENTO " u="1"/>
        <s v="RUTA DISTRIBUIDORES CLARO- ALMUERZO - DESPLAZAMIENTO " u="1"/>
        <s v="CAPACITACIÓN PRESENCIAL TORRE SIGMA " u="1"/>
        <s v="2H DESPLAZAMIENTO Y 1H ALMUERZO " u="1"/>
        <s v="CAPACITACIÓN EXTERNOS TIGO SOACHA" u="1"/>
        <s v="Solcito permiso de Capacitación de buds 6 " u="1"/>
        <s v="Capacitación _x000a_Buds 6 y Buds 6 pro_x000a_" u="1"/>
        <s v="Capacitación RMS y serie watch 5 " u="1"/>
        <s v="Capacitación rms My style note 14 series" u="1"/>
        <s v="Capacitación en casa. Y reducción laboral " u="1"/>
        <s v="Capacitación buds 6  y pro" u="1"/>
        <s v="Capacitación RMS, refuerzo serie note 14 " u="1"/>
        <s v="Capacitación note14" u="1"/>
        <s v="Dejo solicitud de mi llegada tarde ya que por problemas de lluvias no me dejó estar a tiempo " u="1"/>
        <s v="Permiso por incidente personal " u="1"/>
        <s v="Reducción de horas pendientes de la semana pasada entrada a las 10 y no cerré ya que la app de rms no me dejaba ingresar hubo problemas " u="1"/>
        <s v="Reducción de horas entraba a las 10 pero app de rms no me dejaba ingresar había problema para el ingreso " u="1"/>
        <s v="Traslado Buga a Cali" u="1"/>
        <s v="Actualización ldu " u="1"/>
        <s v="Administrativo ldu" u="1"/>
        <s v="Capacitación Note 14,RMS note 14, RMS fotográfico " u="1"/>
        <s v="APOYO AICONIC TOUR UNIVERSIDAD MILITAR_x000a_" u="1"/>
        <s v="SESION VIRTUAL CLARO REGIONAL CENTRO_x000a_RUTA MAYORISTAS_x000a_ALMUERZO_x000a_DESPLAZAMIENTOS " u="1"/>
        <s v="APOYO AICONIC TOUR " u="1"/>
        <s v="VIRTUAL UNO A UNO PROMOTORES VILLAVICENCIO CUEBTA CLARO_x000a_DESPLAZAMIENTOS _x000a_ALMUERZO" u="1"/>
        <s v="DESPLAZAMIENTOS _x000a_ALMUERZO _x000a_SMART LIVING ALKOSTO 68" u="1"/>
        <s v="FORMACIÓN MEGA GUAY MAYORISTAS_x000a_DESPLAZAMIENTOS _x000a_ALMUERZO" u="1"/>
        <s v="INDUCCIÓN PRESENCIAL SIGMA" u="1"/>
        <s v="STREAMING NACIONAL WOM" u="1"/>
        <s v="SESION MAYORISTA LOGIC CM_x000a_TORRE SIGMA" u="1"/>
        <s v="LANZAMIENTO RN14 SERIES" u="1"/>
        <s v="EVENTO INTERNO LANZAMIENTO RN14 SERIES" u="1"/>
        <s v="Alineación comercial" u="1"/>
        <s v="Tráfico y movilidad " u="1"/>
        <s v="Ida a bodega " u="1"/>
        <s v="Lanzamiento note 14 series" u="1"/>
        <s v="Hora de capacitación de redmi buds 6 y 6pro" u="1"/>
        <s v="Capacitación de redmi buds 6 y 6 pro, reunión con City Manager y traslado a pdv" u="1"/>
        <s v="Salida por capacitación _x000a_" u="1"/>
        <s v="Capacitación Redmi Watch 5, Rms, Serie note 14 y desplazamiento a pdv " u="1"/>
        <s v="Dominical- día compensatorio " u="1"/>
        <s v="Día compensatorio - tienda cerrada " u="1"/>
        <s v="Capacitación RMS/ y refuerzo note 14 " u="1"/>
        <s v="Com_x000a__x000a_pensatirio" u="1"/>
        <s v="CAPACITACIÓN/ REUNION " u="1"/>
        <s v="Realización de entrevistas y temas administrativos " u="1"/>
        <s v="Recogida de bandejas en bodega y evaluación regional " u="1"/>
        <s v="Horas de capacitación note 14" u="1"/>
        <s v="Reunión lanzamiento serie note 14 " u="1"/>
        <s v="Capacitación Redmi buds 6 - Redmi Buds 6 Pro" u="1"/>
        <s v="Capacitación habilidades blandas RMS , Redmi watch 5 , Note 14 " u="1"/>
        <s v="Capacitación wacth 5 y rms " u="1"/>
        <s v="Horas pendientes por capacitación " u="1"/>
        <s v="Tienda cerrada por caída de r d" u="1"/>
        <s v="Hora d ley " u="1"/>
        <s v="No tenía equipo" u="1"/>
        <s v="Amenaza de bomba_x000a_" u="1"/>
        <s v="Día compensatorio _x000a_Tienda cerrada" u="1"/>
        <s v="CAPACITACIÓN - DESPLAZAMIENTO " u="1"/>
        <s v="Descanso ( Día compensatorio )" u="1"/>
        <s v="Capacitación Redmi Buds 6 " u="1"/>
        <s v="Capacitación Watch 5, RMS, Refuerzo serie RN14 _x000a_" u="1"/>
        <s v="Sim asignación de punto" u="1"/>
        <s v="Sin asignación de punto nuevo " u="1"/>
        <s v="Entrenamiento Redmi Watch 5 + RMS + Refuerzo Serie Redmi Note 14 + Evaluación Sofl Skills Redmi Note 14 Pro." u="1"/>
        <s v="Reconocimiento de zona." u="1"/>
        <s v="Capacitación rms serie note 14" u="1"/>
        <s v="Capacitación watch 5,rms y refuerzo de la nueva familia REDMI NOTE 14 " u="1"/>
        <s v="Los días domingo no abre la tienda " u="1"/>
        <s v="Capacitación Redmi buds 6" u="1"/>
        <s v="Capacitación RMS _x000a_Refuerzo Note 14 _x000a_Redmi watch 5" u="1"/>
        <s v="Hora gobierno ( petro )" u="1"/>
        <s v="Capacitación Redmi Buds 6 y 6 pro" u="1"/>
        <s v="Refuerzo de Watch 5, serie Note 14, y RMS" u="1"/>
        <s v="Día compensatorio pendiente!!!" u="1"/>
        <s v="Capacitación xiomy y desplazamiento al punto " u="1"/>
        <s v="Día domingo descanso " u="1"/>
        <s v="Lanzamiento serie note 14 ." u="1"/>
        <s v="Compensatorio 1 domingo febrero " u="1"/>
        <s v="Capacitación _x000a_Reducción laboral " u="1"/>
        <s v="Descanso, día libre " u="1"/>
        <s v="Capacitación bud 6 y bud 6 pro " u="1"/>
        <s v="Ruta representante de comunicaribe RETAIL B " u="1"/>
        <s v="Ruta representante comunicaribe RETAIL B " u="1"/>
        <s v="Compensatorio domingo no laborado " u="1"/>
        <s v="Capacitación redmi Watch 5" u="1"/>
        <s v="Capacitación virtual buds 6 y buds 6 pro, más trayecto al cav palmetto. " u="1"/>
        <s v="Horas extras pendientes" u="1"/>
        <s v="Hora pendiente de entrenamiento " u="1"/>
        <s v="Refuerzo apartir de 8 am claro Palmira, ruta alkomprar único, éxito la flora, 2 horas traslado y 1 hora de almuerzo " u="1"/>
        <s v="Ruta zona único, 1 hora traslado y 1 hora de almuerzo " u="1"/>
        <s v="1 hora de traslado, 1 hora de almuerzo. Ruta en puntos zona de Chipichape." u="1"/>
        <s v="Se realizó capacitación para supervisor ir nariño,  se realiza refuerzo para supervisor ir centro Cali, se realiza visita a ce centrose realiza visita a ce San Antonio. 1 hora traslado y 1 hora de alm" u="1"/>
        <s v="1 hora y 30 de capacitación serie buds 6 para XS y  agendamiento planer cierre de mes" u="1"/>
        <s v="Proyecto A3X" u="1"/>
        <s v="Ruta zona norte de Cali" u="1"/>
        <s v="Recorrido zona Sur " u="1"/>
        <s v="Ruta de reconocimiento de zona Sur junto formador David" u="1"/>
        <s v="Todo el día apoyo comercial Ktronix Salitre " u="1"/>
        <s v="2 horas de capacitación para distribuidor en Galerías, resto de la tarde assestment para formadores en torre Sigma" u="1"/>
        <s v="(3 horas) 7 am a 10 am capacitación de personal nuevo en RMS, 2 horas de traslado y 1 hora de almuerzo" u="1"/>
        <s v="Apartir de las 8 AM a 10 capacitación serie distribuidores, 2 traslado y 1 hora de almuerzo " u="1"/>
        <s v="2 horas formación RMS y Watch 5. 1 hora en refuerzo serie 14 y informe. 2 horas de traslado y 1 hora de almuerzo " u="1"/>
        <s v="Proyecto torre sigma" u="1"/>
        <s v="AIconic centro mayor" u="1"/>
        <s v="Receso AIconic" u="1"/>
        <s v="AIconic campus" u="1"/>
        <s v="Proyecto AIconic" u="1"/>
        <s v="Lanzamiento Mall plaza" u="1"/>
        <s v="1 hora de almuerzo, el resto del día en proyecto en torre Sigma" u="1"/>
        <s v="Capacitación Redmi buds 6 y buds 6 pro " u="1"/>
        <s v="Capacitación watch 5, refuerzo de serie note 14, reporte serie note 14 RMS" u="1"/>
        <s v="Capacitación plan retoma refurbi " u="1"/>
        <s v="Día compensatorio asignado gracias " u="1"/>
        <s v="Día compensatorio, se realiza cambio de martes  asignado en malla, a día lunes 10 por órdenes del jefe gracias " u="1"/>
        <s v="Día de compensatorio asignado gracias " u="1"/>
        <s v="Cambio de día de descanso por el día y lanzamiento serie 14" u="1"/>
        <s v="Sesión de Capacitación virtual en Aoit (Redmi Buds 6 y 6 Pro), reunión de equipo y desplazamiento al PDV " u="1"/>
        <s v="Sesión de capacitación para evaluación región Redmi Note 14 Pro Plus 5G, seguimiento al proceso de equipo PMTS y desplazamiento a PDV." u="1"/>
        <s v="Sesiones de capacitación agente Team Comunicaciones y Redmi watch 5, visibilidad RMS y refuerzo Serie Redmi Note 14, desplazamiento al PDV." u="1"/>
        <s v="Capacitación _x000a_Watch 5_x000a_Series Note 14 _x000a_Registro fotográfico " u="1"/>
        <s v="Capacitación de redmi buds 6,buds 6 pro, reunión regional y desplazamiento a pdv" u="1"/>
        <s v="Capacitación de redmi watch 5 y registro fotográfico RMS" u="1"/>
        <s v="Dia conpesatorio " u="1"/>
        <s v="Capacitación buds 6" u="1"/>
        <s v="Cita médica en la ciudad de Cali " u="1"/>
        <s v="Capacitación buds 6 y buds 6 pro " u="1"/>
        <s v="Evaluación serie note14" u="1"/>
        <s v="Capacitación RMS , watch 5 y refuerzo de serie 14" u="1"/>
        <s v="Capacitación Producto Buds " u="1"/>
        <s v="Inducción Eva Alkosto ( Capacitación)" u="1"/>
        <s v="Lanzamiento 14 series" u="1"/>
        <s v="COMPENSATORIO DE DOMINGO 9 DE FEBRERO " u="1"/>
        <s v="Por novedad " u="1"/>
        <s v="Compesantorio" u="1"/>
        <s v="Compensatorio del domingo 5 de enero " u="1"/>
        <s v="Día descanso compensatorio" u="1"/>
        <s v="2 horas de descuento laboral" u="1"/>
        <s v="Capacitación de producto+jornada de reducción laboral+adelanto de jornada de reducción laboral próxima semana  " u="1"/>
        <s v="Capacitación watch 5" u="1"/>
        <s v="Lanzamiento serie 14" u="1"/>
        <s v="Capacitación  watch 5 y Rms" u="1"/>
        <s v="Adelanto de horas del gobierno " u="1"/>
        <s v="Horario, Único " u="1"/>
        <s v="Activación Wom Único " u="1"/>
        <s v="Trabajando desde casa " u="1"/>
        <s v="Capacitación plan retoma Movistar " u="1"/>
        <s v="Medio día admin" u="1"/>
        <s v="Capacitación ecosistema " u="1"/>
        <s v="Dia admin" u="1"/>
        <s v="Store close " u="1"/>
        <s v="Desplazamiento y almuerzo y 2h" u="1"/>
        <s v="5 HORAS INDUCCIÓN+ 1 HORA INFORME _x000a_2 HORAS DESPLAZAMIENTOS _x000a_1 HORA ALMUERZO " u="1"/>
        <s v="2 HORAS SESIONES VIRTUALES _x000a_1 HORA INFORME SENIOR _x000a_2.5  HORAS DESPLAZAMIENTOS _x000a_1 HORA ALMUERZO " u="1"/>
        <s v="1 hora ALMUERZO _x000a_2 horas desplazamientos" u="1"/>
        <s v="1.5 HORAS SESIÓN VIRTUAL _x000a_30 INFORME SESIÓN _x000a_4 HORAS ADMINISTRATIVO _x000a_2.5 HORAS DESPLAZAMIENTOS _x000a_1 HORA ALMUERZO " u="1"/>
        <s v="1.5 HORAS INFORME SENIOR _x000a_3 HORAS DESPLAZAMIENTOS _x000a_1 HORA ALMUERZO " u="1"/>
        <s v="1:5 HORAS SESIÓN VIRTUAL _x000a_3 HORAS DESPLAZAMIENTOS _x000a_1 HORA ALMUERZO " u="1"/>
        <s v="1 HORA NOVEDAD REPORTADA _x000a_2.5 HORAS DESPLAZAMIENTOS _x000a_1 HORA ALMUERZO " u="1"/>
        <s v="2.5 HORAS SESIONES VIRTUALES_x000a_3 HORAS DESPLAZAMIENTOS _x000a_1 HORA ALMUERZO " u="1"/>
        <s v="2 HORAS SESIONES EVALUACIÓN _x000a_1 HORA INFORME SENIOR _x000a_1 HORA ALMUERZO _x000a_3 HORAS DESPLAZAMIENTOS " u="1"/>
        <s v="SESIÓN UNO A UNO VIRTUAL 1 HORA_x000a_DESPLAZAMIENTOS 3 HORAS _x000a_1 HORA ALMUERZO " u="1"/>
        <s v="CAPACITACIÓN _x000a_INFORME CAPACITACIÓN _x000a_ADMINISTRATIVO " u="1"/>
        <s v="PROYECTO_x000a_2 HORAS DE LEY" u="1"/>
        <s v="PROYECTO _x000a_2 HORAS DE LEY " u="1"/>
        <s v="1.5 HORAS INFORME SENIOR_x000a_3 HORAS DESPLAZAMIENTOS_x000a_1 HORA ALMUERZO " u="1"/>
        <s v="1 HORA DE ALMUERZO _x000a_3 HORAS DE DESPLAZAMIENTO " u="1"/>
        <s v="1 HORA SESIÓN UNO A UNO CE BUGA _x000a_1.5 HORAS SESIÓN DEALERS _x000a_3 HORAS DESPLAZAMIENTOS _x000a_1 HORA ALMUERZO " u="1"/>
        <s v="1 HORA ALMUERZO _x000a_3HORAS DESPLAZAMIENTOS " u="1"/>
        <s v="1 HORA SESIÓN VIRTUAL _x000a_1 HORA ALMUERZO _x000a_2.5 HORAS DESPLAZAMIENTOS " u="1"/>
        <s v="Capacitación y traslado a pdv" u="1"/>
        <s v="Material trabajo" u="1"/>
        <s v="Capacitación virtual de_x000a_ redmi buds 6 pro _x000a_redmi buds 6" u="1"/>
        <s v="Capacitación virtual RMS watch 5 serie noté 14" u="1"/>
        <s v="Permiso, Personal en razón." u="1"/>
        <s v="Capacitación!!!" u="1"/>
        <s v="2 horas petro_x000a_" u="1"/>
        <s v="2h Reducción Laboral" u="1"/>
        <s v="Capacitación - reducción laboral " u="1"/>
        <s v="Ajuste horario ,  reducción de hora laboral " u="1"/>
        <s v="Cierre de tienda , anticipado " u="1"/>
        <s v="Capacitación , de refuerzo " u="1"/>
        <s v="Día libre domingo _x000a_" u="1"/>
        <s v="Capacitación de busd 6 y busd 6 Pro" u="1"/>
        <s v="Hora asignada por el gobierno " u="1"/>
        <s v="Cambio hora gobierno por descanso del compañero el día de mañana " u="1"/>
        <s v="Capacitación RMS - NOTE 14 - WATCH 5 " u="1"/>
        <s v="Hora disminución laboral" u="1"/>
        <s v="Horas de ley, cierre del CAV" u="1"/>
        <s v="Error de rms autorizado por Andrés avendaño " u="1"/>
        <s v="Capacitación buds 6 pro y reunión jefa Estefanía desplazamiento a PDV " u="1"/>
        <s v="Desplazamiento población istmina -quibdo " u="1"/>
        <s v="Capacitación RMS y redmi what's 5 " u="1"/>
        <s v="Capacitación- Reunión " u="1"/>
        <s v="Capacitación - examen" u="1"/>
        <s v="Capacitación y desplazamiento rionegro" u="1"/>
        <s v="Capacitación _x000a_Entrega material merchandising " u="1"/>
        <s v="Día de descanso correspondiente al domingo laborado 23 de febrero del 2025" u="1"/>
        <s v="Capacitación de Buds 6 y Buds 6 Pro " u="1"/>
        <s v="Capacitación de ( RMS , REGISTRO FOTOGRÁFICO, WATCH 5, REFUERZO DE NOTE 14 )" u="1"/>
        <s v="Alineación comercial City Manager y Supervisor " u="1"/>
        <s v="Capacitacion, actualización malla marzo y labor administrativa " u="1"/>
        <s v="Alineación comercial con city manager, traslado y hora de almuerzo. " u="1"/>
        <s v="Capacitación, traslado y hora de almuerzo " u="1"/>
        <s v="Traslado y reducción laboral " u="1"/>
        <s v="Traslados, almuerzo y reducción laboral " u="1"/>
        <s v="CLASE UNIVERSIDAD " u="1"/>
        <s v="CE MOVISTAR PIEDRA PINTADA IBAGUÉ, NO TIENE APERTURA DIA DOMINGO " u="1"/>
        <s v="Hora de reducción. " u="1"/>
        <s v="1hora del gobierno " u="1"/>
        <s v="PROBLEMAS CON LA APP" u="1"/>
        <s v="PROBLEMAS CON LA APLICACIÓN" u="1"/>
        <s v="PROBLEMAS CON LA APLICACIÓN " u="1"/>
        <s v="PROBLEMAS CON APP" u="1"/>
        <s v="PROBABLEMAS CON APP" u="1"/>
        <s v="CAPACITACIÓN WATCH 5, RMS, SERIE NOTE 14" u="1"/>
        <s v="NOVEDAD CON LA APP, INGRESO A PUNTO 8:30, SALIDA 17:30 " u="1"/>
        <s v="Horario extendido de Movistar " u="1"/>
        <s v="Aplicación de RMS no dejaba realizar el ingreso por fallas de versión anterior " u="1"/>
        <s v="Problema en transporte público " u="1"/>
        <s v="Capacitación 7:00 am" u="1"/>
        <s v="Entrenamiento buds 6 y buds 6 Pro" u="1"/>
        <s v="Entrenamiento Watch 5 - RMS y refuerzo Note 14 " u="1"/>
        <s v="Se ingresa en este horario por falla en rms queda informado el supervisor " u="1"/>
        <s v="Capacitación buds 6 y 6 pro " u="1"/>
        <s v="Compemsatorio " u="1"/>
        <s v="Capacitación redmi note 14 y watch 5" u="1"/>
        <s v="Días de Incapacidad " u="1"/>
        <s v="capacitación habilidades blandas RMS y watch 5 Lite y refuerzo serie note 14" u="1"/>
        <s v="Trabajo en casa(capacitación)" u="1"/>
        <s v="Almuerzo , desplazamiento, exámenes pos incapacidad " u="1"/>
        <s v="Permiso por exámenes médicos y cita médica._x000a_" u="1"/>
        <s v="Capacitación WATCH 5 y RMS " u="1"/>
        <s v="Uno a uno virtual cav cartagena _x000a_Desplazamiento _x000a_Almuerzo " u="1"/>
        <s v="Uno a uno virtual exito castellana _x000a_Delearl Montería _x000a_Desplazamiento _x000a_Almuerzo " u="1"/>
        <s v="Uno a uno virtual exito Sincelejo _x000a_Informe senior_x000a_Desplazamiento _x000a_Almuerzo " u="1"/>
        <s v="Uno a uno virtual  Falabella el castillo _x000a_Uno a uno virtual supervisor mayorista _x000a_Desplazamiento _x000a_Almuerzo _x000a_" u="1"/>
        <s v="Magistral Serie Redmi buds 6 /Exito _x000a_Administrativo " u="1"/>
        <s v="Uno a uno virtual alkomprar Montería_x000a_Uno a uno virtual cav guacari_x000a_Desplazamiento _x000a_Almuerzo" u="1"/>
        <s v="Magistral virtual Ir_x000a_Uno a uno virtual exito Sincelejo _x000a_Desplazamiento _x000a_Almuerzo _x000a_Informe senior " u="1"/>
        <s v="Uno a uno virtual exito castellana _x000a_Uno a uno virtual cav popa_x000a_Desplazamiento _x000a_Almuerzo _x000a_" u="1"/>
        <s v="Uno a uno virtual Falabella El castillo _x000a_Uno a uno virtual alkosto Sincelejo _x000a_Uno a uno virtual Wom Bazurto _x000a_Administrativo _x000a_Reunión entrenamiento _x000a_Almuerzo " u="1"/>
        <s v="Magistral claro _x000a_Reunión entrenamiento _x000a_Desplazamiento _x000a_Almuerzo " u="1"/>
        <s v="Uno a uno delears Valledupar _x000a_Uno a uno cav caribe plaza_x000a_Uno a uno virtual badel_x000a_Almuerzo _x000a_Desplazamiento " u="1"/>
        <s v="Magistral virtual interno Regional Centro_x000a_Informe de  notas_x000a_Desplazamiento _x000a_Almuerzo " u="1"/>
        <s v="Magistral interno equipo exito_x000a_Informe de notas_x000a_Administrativo " u="1"/>
        <s v="Proyecto._x000a_Reducción laboral " u="1"/>
        <s v="Magistral externo call asiste _x000a_Desplazamiento _x000a_Almuerzo _x000a_Informe senior " u="1"/>
        <s v="Administrativo  viaje a Barranquilla " u="1"/>
        <s v="Evento de lanzamiento Redmi Note 14 " u="1"/>
        <s v="Entrenamiento en Oficina " u="1"/>
        <s v="Aiconic Campus Training Bogotá _x000a_Administrativo " u="1"/>
        <s v="Magistral virtual externos Gera Montería _x000a_Proyecto _x000a_Reducción Laboral " u="1"/>
        <s v="Trabajando infirmativo" u="1"/>
        <s v="Capacitación refuerzo note 4 y RMS " u="1"/>
        <s v="Día de descanso domingo " u="1"/>
        <s v="Día libre descanso Domingo compensatorio " u="1"/>
        <s v="Lanzamiento note 14 actividad " u="1"/>
        <s v="Lanzamiento y entrenamiento serie 14" u="1"/>
        <s v="POR CAPACITACIÓN " u="1"/>
        <s v="Capacitación  Buds 6" u="1"/>
        <s v="Salida temprano por Asuntos familiares" u="1"/>
        <s v="Capacitación RMS y Note 14 series" u="1"/>
        <s v="Domingo, día libre" u="1"/>
        <s v="Domingo 9 de febrero, día libre" u="1"/>
        <s v="1 Hora Formación Mayoristas _x000a_1Hora Almuerzo _x000a_2Horas Desplazamiento " u="1"/>
        <s v="2 horas de desplazamiento _x000a_1 hora de almuerzo _x000a_1 hora Magistral presencial externo Ktronix Plaza de las Américas " u="1"/>
        <s v="Formación Mayoristas_x000a_Celtel Madrid_x000a_CAV Mosquera _x000a_Ktronix Mosquera _x000a_Desplazamiento_x000a_Hora de almuerzo_x000a__x000a_Los puntos no registran en RMS por lo que se reportan por esta solicitud _x000a_" u="1"/>
        <s v="2 horas de desplazamiento _x000a_1 hora de almuerzo _x000a_2 horas capacitación call COS1_x000a_1 hora capacitación Mayoristas _x000a_" u="1"/>
        <s v="Shopping de precios de 9 am a 3 pm + hora de almuerzo y desplazamiento " u="1"/>
        <s v="2 horas de desplazamiento + 1 hora de almuerzo " u="1"/>
        <s v="2 horas de desplazamiento+ 1 hora de almuerzo " u="1"/>
        <s v="Apoyo comercial CAV Fontibón " u="1"/>
        <s v="Acompañamiento inducción / Assestment / Administrativo" u="1"/>
        <s v="2 horas traslado + 1 de almuerzo " u="1"/>
        <s v="Capacitación buds 6 y buds 6 pro" u="1"/>
        <s v="Capacitación y refuerzo " u="1"/>
        <s v="Compensatorio laboral domingo laborado " u="1"/>
        <s v="Capacitación plan retoma" u="1"/>
        <s v="Capacitación buds 6 buds 6 pro" u="1"/>
        <s v="Capacitación evaluación " u="1"/>
        <s v="Capacitación watchs 5  _x000a_RMS _x000a_Refuerzo note 14 series" u="1"/>
        <s v="Lanzamiento redmi note 14 series " u="1"/>
        <s v="Hora reducción laboral gobierno " u="1"/>
        <s v="Administrarivo" u="1"/>
        <s v="Administració" u="1"/>
        <s v="Capacitación refuerzo note 14 series , Watch 5 y rms " u="1"/>
        <s v="Capacitación Buds 6 y 6 Pro. Y Reunión Regional Noroccidente." u="1"/>
        <s v="Capacitación Redmi Watch 5 y RMS" u="1"/>
        <s v="Error en marcación de punto" u="1"/>
        <s v="Distribución material Serie 14" u="1"/>
        <s v="2 Horas de Gobierno" u="1"/>
        <s v="Uno a uno virtual_x000a_Desplazamientos_x000a_Almuerzo " u="1"/>
        <s v="Inducción de producto_x000a_Informe inducción " u="1"/>
        <s v="Capacitación virtual IR redmi buds 6 y buds 6 pro_x000a_Informe_x000a_Creación curso mi style _x000a_" u="1"/>
        <s v="Administrativo_x000a_Desplazamientos_x000a_Almuerzo_x000a_Cav claro Av Colombia_x000a_wom la central " u="1"/>
        <s v="Almuerzo_x000a_Reducción laboral " u="1"/>
        <s v="Virtual _x000a_Desplazamientos_x000a_Almuerzo" u="1"/>
        <s v="Virtual nacional IR_x000a_Virtual Noroccidente_x000a_Proyecto _x000a_Informe senior _x000a_Informe capacitación virtual " u="1"/>
        <s v="Desplazamientos_x000a_Capacitación_x000a_Administrativo " u="1"/>
        <s v="Virtual _x000a_Informe senior_x000a_Almuerzo_x000a_Proyecto " u="1"/>
        <s v="Virtual_x000a_Proyecto_x000a_Desplazamientos_x000a_Almuerzos " u="1"/>
        <s v="Virtual_x000a_Desplazamientos_x000a_Almuerzo" u="1"/>
        <s v="Proyecto_x000a_Almuerzo_x000a_Reducción " u="1"/>
        <s v="Entrenamiento redmi buds 6 y 6 pro " u="1"/>
        <s v="Capacitación watch 5, RMS, refuerzo note 14 series " u="1"/>
        <s v="1 hora menos por reunión " u="1"/>
        <s v="Entrenamiento Buds 6 y Buds 6 pro. " u="1"/>
        <s v="Capacitación Serie note 14 registro fotográfico y RMS." u="1"/>
        <s v="Reducción jornada laboral." u="1"/>
        <s v="Desmonte de Visibilidad ce bocagrande." u="1"/>
        <s v="Reducción jornada laboral. " u="1"/>
        <s v="No sé labora." u="1"/>
        <s v="Reducción jornada laboral_x000a_" u="1"/>
        <s v="Capacitación Redmi Buds 6 y Buds 6 pro" u="1"/>
        <s v="Reconocimiento de zona La Guajira " u="1"/>
        <s v="Capacitación RMS, Redmi Watch 5, Refuerzo Serie Note 14." u="1"/>
        <s v="Compensatorio de capacitación de buds 6 y de buds 6 pro,reunión noroccidente y desplazamiento a punto" u="1"/>
        <s v="Capacitación de buds 6 bud 6 pro, reunión noroccidente y desplazamiento a punto." u="1"/>
        <s v="Recepción de Material " u="1"/>
        <s v="Hora de ley compensatorio " u="1"/>
        <s v="Reducción de hora y traslado de puntos de venta " u="1"/>
        <s v="Tarea competencia, ventas y revisión " u="1"/>
        <s v="Capacitación de accesorios y refuerzo de RMS" u="1"/>
        <s v="Descano" u="1"/>
        <s v="Capacitación virtual, Rms y producto " u="1"/>
        <s v="Trabajo desde casa ( capacitación) _x000a_" u="1"/>
        <s v="Trabajo en casa (capacitación)" u="1"/>
        <s v="Capacitación buds 6 y reunión city manager " u="1"/>
        <s v="Capacitación watch 5 " u="1"/>
        <s v="Accidente en la vía " u="1"/>
        <s v="Problema personal " u="1"/>
        <s v="Evaluación LATAM " u="1"/>
        <s v="Capacitación Note 14 COMNORTE " u="1"/>
        <s v="Capacitación Claro._x000a_" u="1"/>
        <s v="Horas devolución capacitación miércoles 12 febrero 2025_x000a_" u="1"/>
        <s v="Hora, reajuste gobierno._x000a_" u="1"/>
        <s v="Horas reducción del gobierno" u="1"/>
        <s v="Capacitación Note 14 " u="1"/>
        <s v="Refuerzo Capacitación watch5, note 14 y rms " u="1"/>
        <s v="Capacitación redmi note 14 series" u="1"/>
        <s v="Capacitación serie redmi buds seis " u="1"/>
        <s v="Capacitación rms y redmi note 14 series" u="1"/>
        <s v="Cierre de tienda CE Movistar Pereira autorización de parte del supervisor " u="1"/>
        <s v="Distribución bodega" u="1"/>
        <s v="Administratico" u="1"/>
        <s v="Redención de meta jefe Carlos " u="1"/>
        <s v="Capacitación note 14 y reloj " u="1"/>
        <s v="Reducción laboral...." u="1"/>
        <s v="Horario normal" u="1"/>
        <s v="Ingresó por incentivo " u="1"/>
        <s v="Ingresó de Call " u="1"/>
        <s v="Salida anticipada por incentivo " u="1"/>
        <s v="Capacitación bud 6 bud 6 pro" u="1"/>
        <s v="Capacitación RMS, NOTE 14 Y SMART WACH 5" u="1"/>
        <s v="Lanzamiento note 14 MALL PLAZA" u="1"/>
        <s v="Capacitación de buds 6 y buds 6 pro _x000a__x000a_" u="1"/>
        <s v="Reunión con Líderes Regional Costa" u="1"/>
        <s v="Trabajo en casa Capacitación Busds 6 , revisión LDU y creación de usuario " u="1"/>
        <s v="Día administrativo _x000a_Actualización de Informes " u="1"/>
        <s v="Viaje a Wincell Montelibano y Telecell Montelibano se realizó capacitación entrega de Dummys, por temas de señal en población no se pudo realizar cierre en los PDV_x000a__x000a_" u="1"/>
        <s v="Capacitación RMS y Watch 5_x000a_Más reducción laboral " u="1"/>
        <s v="Trabajo Administrativo de la Regional " u="1"/>
        <s v="Desplazamientos a Sincelejo y Telecell Sincelejo " u="1"/>
        <s v="1 hora de almuerzo 2 horas de ley " u="1"/>
        <s v="Hora de almuerzo, 2 horas de ley" u="1"/>
        <s v="Capacitación watch 5,  series note 14, registro fotográfico " u="1"/>
        <s v="Hora de almuerzo,  horas de ley" u="1"/>
        <s v="Capacitación buds6 y buds 6 pro" u="1"/>
        <s v="Capacitación rms series Redmi noté 14" u="1"/>
        <s v="implementación serie note 14 " u="1"/>
        <s v="Compensatorio. _x000a_" u="1"/>
        <s v="Bodega, distribución note 14 series " u="1"/>
        <s v="Horas de reducción laborlam" u="1"/>
        <s v="Reunión- capacitación lanzamiento " u="1"/>
        <s v="Reducción de horas- traslado " u="1"/>
        <s v="Translado" u="1"/>
        <s v="Translado " u="1"/>
        <s v="Desplazamiento- horario reducción laboral" u="1"/>
        <s v="Implementación serie note 14" u="1"/>
        <s v="Horas de reducción laboral- desplazamiento " u="1"/>
        <s v="Retorno Villavicencio a Bogotá, capacitación ELECTRO JAPÓN " u="1"/>
        <s v="Reconocimiento de zona Granada, Acacias, Villavicencio " u="1"/>
        <s v="Capacitación buds 6 y buds 6 Pro." u="1"/>
        <s v="Día administrativo, reconocimiento de Zona LETICIA " u="1"/>
        <s v="Reconocimiento de zona LETICIA " u="1"/>
        <s v="Capacitación y refuerzo note 14 " u="1"/>
        <s v="Día administrativo implementación Dummies Note 14 en mobiliario." u="1"/>
        <s v="Entrenamiento watch 5, refuerzo de RMS y Note 14 series " u="1"/>
        <s v="Capacitación RMS Refuerzo refuerzo Fotográfico _x000a_Refuerzo serie Redmi note 14 " u="1"/>
        <s v="Día descansó. " u="1"/>
        <s v="Capacitación RMS SERIE NOTE 14,WATCH 5 " u="1"/>
        <s v="Reconocimiento de zona(comunicaribe)" u="1"/>
        <s v="Refuerzo note 14, Watch 5 " u="1"/>
        <s v="Audiencia " u="1"/>
        <s v="Capacitación de los redmi Buds 6 y Buds 6 pro " u="1"/>
        <s v="Capacitación refuerzo serie redmi note 14, fotografías RMS, evaluación soff skills y redmi watch 5" u="1"/>
        <s v="Usuario entregado en horas de la tarde " u="1"/>
        <s v="Compensatorio del domingo 16_x000a_y cumpleaños jeje" u="1"/>
        <s v="Compensatorio domingo 02" u="1"/>
        <s v="Compensatorio domingo 02 febrero" u="1"/>
        <s v="Horas de ley, de reducción laboral." u="1"/>
        <s v="Capacitación Redmi Buds 6 y Redmi Buds 6 pro " u="1"/>
        <s v="Capacitación refuerzo Note 14 Series, RMS y Redmi Wacht 5 " u="1"/>
        <s v="Capacitación virtual desde casa" u="1"/>
        <s v="Desplazamiento por tropezones " u="1"/>
        <s v="Compensatorio ( Día descanso)" u="1"/>
        <s v="Trabajo en casa_x000a_(evaluacion) " u="1"/>
        <s v="Trabajo en casa (capacitación ) " u="1"/>
        <s v="Solicitar permiso el día 7 de febrero para acompañar a mi madre a un procedimiento oftalmológico, cirugía de desprendimiento de retina " u="1"/>
        <s v="DIA COMPENSATORIO (DESCANSO)" u="1"/>
        <s v="Entrenamiento Redmi Buds 6 &amp; Redmi Buds 6 Pro" u="1"/>
        <s v="Entrenamiento Watch 5, RMS, Refuerzo Serie 14" u="1"/>
        <s v="Salida por capacitación " u="1"/>
        <s v="Compensatorio debido " u="1"/>
        <s v="Capacitación serie 14" u="1"/>
        <s v="Evaluación regional " u="1"/>
        <s v="Reunión redmi buds 6" u="1"/>
        <s v="Cierre de punto de venta " u="1"/>
        <s v="Descuento de hora de reunión p" u="1"/>
        <s v="Capacitación RMS _x000a_Noté 14_x000a__x000a_" u="1"/>
        <s v="Días de descanso remunerado " u="1"/>
        <s v="Reducción horario laboral" u="1"/>
        <s v="Domingo." u="1"/>
        <s v="Capacitación buds 6 y buds 6pro" u="1"/>
        <s v="Capacitación Watch 5, RMS y Note 14" u="1"/>
        <s v="Permiso.personal_x000a_" u="1"/>
        <s v="Capacitación  ventas" u="1"/>
        <s v="Evaluación soft skills Redmi not 14" u="1"/>
        <s v="Capacitación refuerzo serie note 14_x000a_" u="1"/>
        <s v="Capacitación My style 2" u="1"/>
        <s v="Novedad personal" u="1"/>
        <s v="Capacitación de 8am a10y 30 AM entrada a las 12 m " u="1"/>
        <s v="-DESPLAZAMIENTOS _x000a_-ALMUERZO _x000a_-SPV MAYORISTA " u="1"/>
        <s v="-DESPLAZAMIENTOS _x000a_-ALMUERZO _x000a_-INFORME SENIOR " u="1"/>
        <s v="-VIRTUAL REDMI BUDS 6 SERIES_x000a_-INFORME DE CAPACITACIÓN _x000a_-ADMINISTRATIVO " u="1"/>
        <s v="-PROYECTO _x000a_-COMUNICARIBE " u="1"/>
        <s v="-DESPLAZAMIENTOS _x000a_-ALMUERZO _x000a_-MATERIAL COMUNICARIBE " u="1"/>
        <s v="-RMS INDUCCIÓN _x000a_-INFORME RMS_x000a_-SEGUIMIENTO CURSOS SISTEL NOROCCIDENTE _x000a_-INFORME SENIOR TRAINING REPORT W7_x000a_-DESPLAZAMIENTOS _x000a_-ALMUERZO " u="1"/>
        <s v="-INDUCCIÓN VIRTUAL_x000a_-INFORME _x000a_-DESPLAZAMIENTOS _x000a_-ALMUERZO " u="1"/>
        <s v="-ALMUERZO _x000a_-DESPLAZAMIENTOS _x000a_- VIRTUAL CELUSTAR" u="1"/>
        <s v="-DESPLAZAMIENTOS _x000a_-ALMUERZO _x000a_-ADMINISTRATIVO _x000a_-REUNIÓN " u="1"/>
        <s v="-DESPLAZAMIENTOS _x000a_-ALMUERZO _x000a_-ASSESMENT_x000a_-VIRTUAL CARRIERS EXTERNOS" u="1"/>
        <s v="-DESPLAZAMIENTOS _x000a_-ALMUERZO _x000a_- CAV CLARO SANTA FE , PRETURNO ACOMPAÑADO DE CM Y SPV." u="1"/>
        <s v="-TEAM COMUNICACIONES N14 SERIES_x000a_-CLARO IR DISTRITEC N14 SERIES _x000a_-DESPLAZAMIENTOS _x000a_-ALMUERZO " u="1"/>
        <s v="- COMPENSATORIO" u="1"/>
        <s v="-DESPLAZAMIENTOS _x000a_-ALMUERZO _x000a_-VIRTUAL COPASST_x000a_-VIRTUAL SER COMUNICACIONES N14_x000a_-PRESENCIAL CONEXIONES DIGITALES 1 TURNO_x000a_-PRESENCIAL CONEXIONES DIGITALES 2 TURNO_x000a__x000a__x000a_" u="1"/>
        <s v="-VIRTUAL CLARO EXTERNO _x000a_-PROYECTO MI STYLE CON ANDRÉS TORRES " u="1"/>
        <s v="Capacitación de buds 6  y buds 6 pro" u="1"/>
        <s v="Hora de formación " u="1"/>
        <s v="Formacion " u="1"/>
        <s v="hora de gobierno y pago de horas " u="1"/>
        <s v="Horas pendientes por pagar" u="1"/>
        <s v="Capacitación watch 5 y rms note 14 series evidencias fotográficas " u="1"/>
        <s v="Capacitación producto y rms" u="1"/>
        <s v="Cierre punto de venta y hora  de reducción " u="1"/>
        <s v="Entrega equipos" u="1"/>
        <s v="REDUCCIÓN  DE HORA LABORAL " u="1"/>
        <s v="DÍA NO LABORAL _x000a_" u="1"/>
        <s v="Aplicación RMS  con novedad ,al ingresar _x000a_" u="1"/>
        <s v="Lanzamiento serie 14 en Medellín " u="1"/>
        <s v="Capacitación producto / evaluación Latam" u="1"/>
        <s v="Capacitación Note" u="1"/>
        <s v="Capacitación what's 5 serie note 14 y RMS " u="1"/>
        <s v="Descanso de domingo laborado" u="1"/>
        <s v="Declaron toque de queda en la cuidad de cucuta _x000a_" u="1"/>
        <s v="Capacitación Buds 6 y Buds 6 pro , desplazamiento y almuerzo " u="1"/>
        <s v="2 horas de ley y 1 almuerzo " u="1"/>
        <s v="Dos horas capacitación watch 5 y refuerzo note 14 y 1 hr almuerzo y 1 hora traslados." u="1"/>
        <s v="Hora de almuerzo y 2 horas de ley " u="1"/>
        <s v="Reducción laboral de jueves !! " u="1"/>
        <s v="Compensatorio domingo laborado !!! " u="1"/>
        <s v="Incapacidad 😔" u="1"/>
        <s v="Capacitación Xiaomi Buds 6 y 6Pro" u="1"/>
        <s v="Refuerzo Watch 5, RMS y Serie Note 14 " u="1"/>
        <s v="Refuerzo Watch 5, serie Note 14 y RMS " u="1"/>
        <s v="Hora pendiente por pagar debido a reunión " u="1"/>
        <s v="Novedad se me presento problema con la movilidad con la moto " u="1"/>
        <s v="Capacitación BUDS 6 y pro " u="1"/>
        <s v="Compesario " u="1"/>
        <s v="Retorno a Cúcuta, ruta con comercial de comunicaribe " u="1"/>
        <s v="Entrenamiento y refuerzo note 14" u="1"/>
        <s v="Capacitación de RMS y ecosystem y serir note 14 ." u="1"/>
        <s v="Reunión lanzamiento note 14 " u="1"/>
        <s v="Día off" u="1"/>
        <s v="Incapacidad laboral " u="1"/>
        <s v="Cambio compensatorio día lunes 10 " u="1"/>
        <s v="2 hora de reducción laboral " u="1"/>
        <s v="Punto de encuentro para entrega de gif box note 14 series " u="1"/>
        <s v="Capacitación Buds 6 y Buds 6 pro _x000a_" u="1"/>
        <s v="Capacitación note 14 series, rms y wacht 5 " u="1"/>
        <s v="Tienda verrafa" u="1"/>
        <s v="Salida por capacitación en la mañana " u="1"/>
        <s v="Magistral nacional claro RB6 SERIES de 8 a 10 am_x000a_1 hora de almuerzo _x000a_2 horas de desplazamiento " u="1"/>
        <s v="Día de proyecto " u="1"/>
        <s v="Apoyo evento pop up" u="1"/>
        <s v="Administrativo de 1 a 7 " u="1"/>
        <s v="Día de apoyo comercial " u="1"/>
        <s v="Formación virtual dealers de 7 a 10_x000a_1 hora de almuerzo _x000a_2 horas de desplazamiento " u="1"/>
        <s v="Evento RN14 SERIES" u="1"/>
        <s v="Lanzamiento RN 14 Series " u="1"/>
        <s v="Lanzamiento en 14 series internos" u="1"/>
        <s v="Capacitación buds 6, buds 6 pro " u="1"/>
        <s v="Reunión y capacitación crediminuto " u="1"/>
        <s v="Compensatorio domingo 9 febrero " u="1"/>
        <s v="Capacitación buds 6 series" u="1"/>
        <s v="Visita al punto de Gera la 14 - inversiones las palmas ( entrega de equipos y Dummy) " u="1"/>
        <s v="Visita a punto de Multicell Ciénaga, legalización de equipos y Dummy " u="1"/>
        <s v="Capacitación de 8am a 10:30am ingreso 12pm " u="1"/>
        <s v="Salida temprana por capacitación de buds 6 y buds 6pro y reunión con City manager " u="1"/>
        <s v="Capacitación de redmi buds 6 y 6pro..  , reunión con City manager y desplazamiento al pdv" u="1"/>
        <s v="salida temprana por ajuste de horas de gobierno (2horas) y (1hora) por cierre de punto " u="1"/>
        <s v="hora compensatoria por viaje a población " u="1"/>
        <s v="salida temprana por capacitación de serie redmi Wacht 5 y Rms " u="1"/>
        <s v="capacitación virtual de Wacht 5 , Rms y desplazamiento al punto ( población)" u="1"/>
        <s v="salida temprana por reducción de 2 horas de gobierno y 1 hora por cierre de PDV " u="1"/>
        <s v="ajuste por reducción de 2 horas labor y 1 hora por cierre de punto " u="1"/>
        <s v="Capacitación buds 6 buds 6pro" u="1"/>
        <s v="Hora gobierno (petro)" u="1"/>
        <s v="Capacitación Budd 6" u="1"/>
        <s v="Capacitación RMS, Watch 5, traslado a Pdv" u="1"/>
        <s v="Falla en RMS" u="1"/>
        <s v="Descanso 😃" u="1"/>
        <s v="Desplazamiento al PDV _x000a_" u="1"/>
        <s v="Capacitación Redmi buds 6 y Redmi buds 6 pro y desplazamiento al PDV " u="1"/>
        <s v="Uno a uno virtual cav santa Marta _x000a_Almuerzo _x000a_Desplazamientos " u="1"/>
        <s v="Magistral ecuador_x000a_Uno a uno éxito Valledupar _x000a_Almuerzo _x000a_50 horas comité " u="1"/>
        <s v="Uno a uno virtual éxito santa Marta _x000a_Uno a uno virtual éxito las flores _x000a_Uno a uno virtual éxito santa Marta pmt 2 _x000a_Puntos carries_x000a_Almuerzo _x000a_Desplazamientos " u="1"/>
        <s v="Uno a uno virtual éxito santa Marta_x000a_Almuerzo _x000a_Desplazamiento " u="1"/>
        <s v="Uno a uno virtual cav RUOHACHA _x000a_Uno. Aunó virtual cav guatapuri _x000a_Almuerzo _x000a_Desplazamientos " u="1"/>
        <s v="Uno a uno virtual cav san Andrés _x000a_Uno a uno virtual éxito santa Marta _x000a_Almuerzo _x000a_Desplazamientos " u="1"/>
        <s v="Magistral ir _x000a_Almuerzo _x000a_Desplazamientos " u="1"/>
        <s v="_x000a_Uno a uno ce Valledupar _x000a_Uno a uno ce Riohacha _x000a_Reunión asssement _x000a_Uno. Aunó éxito las flores _x000a_Almuerzo _x000a_Desplazamiento " u="1"/>
        <s v="Uno a uno virtual ce santa Marta _x000a_Uno a uno virtual éxito santa Marta _x000a_Uno a uno virtual éxito Valledupar _x000a_Almuerzo _x000a_Desplazamientos " u="1"/>
        <s v="Uno  a uno alkomprar _x000a_Formatos comité de convivencia _x000a_Almuerzo _x000a_Desplazamientos " u="1"/>
        <s v="Magistral call Center Catalítico_x000a_Almuerzo _x000a_Desplazamientos _x000a_Uno a uno éxito Buenavista _x000a_Uno a uno falabella mall plaza " u="1"/>
        <s v="Uno a uno virtual éxito Riohacha _x000a_Almuerzo _x000a_Desplazamientos " u="1"/>
        <s v="Uno a uno virtual cav santa Marta _x000a_Uno a uno virtual cav riohacha _x000a_Uno a uno virtual cav mayales _x000a_Almuerzo _x000a_Desplazamiento " u="1"/>
        <s v="Capacitación de Xiaomi vud 6 y Xiaomi 6 pro" u="1"/>
        <s v="Ecosistema y serie note 14" u="1"/>
        <s v="Corrección proyecto _x000a_Desplazamiento _x000a_Almuerzo " u="1"/>
        <s v="Entrenamiento virtual Operadores Tigo_x000a_Entrenamiento virtual Claro Distribuidor _x000a_Entrenamiento virtual Claro Cav _x000a_Desplazamiento _x000a_Almuerzo " u="1"/>
        <s v="Entrenamiento virtual mayoristas _x000a_Desplazamiento _x000a_Almuerzo " u="1"/>
        <s v="Entrenamiento virtual Claro _x000a_Realización de informe _x000a_Envío de puntos Carriers _x000a_Desplazamiento entre ciudades _x000a_Almuerzo " u="1"/>
        <s v="Entrenamiento virtual Operadores Manizales _x000a_Entrenamiento virtual Falabella Manizales _x000a_Entrenamiento virtual Exito Manizales _x000a_Desplazamiento _x000a_Almuerzo _x000a_Reunión Training " u="1"/>
        <s v="Desplazamiento entre ciudades _x000a_Entrenamiento virtual IR_x000a_Almuerzo " u="1"/>
        <s v="Entrenamiento virtual Claro _x000a_Entrenamiento virtual Claro _x000a_Reunión Training _x000a_Entrenamiento virtual Operadores _x000a_Desplazamiento _x000a_Almuerzo " u="1"/>
        <s v="Entrenamiento virtual Supervisor IR_x000a_Entrenamiento virtual Claro _x000a_Entrenamiento virtual Carriers _x000a_Desplazamiento _x000a_Almuerzo " u="1"/>
        <s v="Sesión virtual serie Redmi Note 14 _x000a_Desplazamiento entre ciudades _x000a_Almuerzo " u="1"/>
        <s v="Entrenamiento virtual Watch 5, RMS  y Refuerzo series note 14 _x000a_Elaboración de informe _x000a_Almuerzo _x000a_Desplazamiento " u="1"/>
        <s v="Entrenamiento virtual Claro Externos _x000a_Desplazamiento entre ciudades_x000a_Almuerzo " u="1"/>
        <s v="Entrenamiento virtual Claro 2 sesiones _x000a_Desplazamiento _x000a_Almuerzo " u="1"/>
        <s v="Buds 6 / buds 6 pro/ reunión con city" u="1"/>
        <s v="Watch 5/ rms serie note 14/ refuerzo de note 14/ sobre el obsequio del note 14 pro 5G" u="1"/>
        <s v="Tienda no sbre" u="1"/>
        <s v="Tienda claro cierra por toque de queda por atentados en la ciudad que afectan la seguridad de todos los ciudadanos.." u="1"/>
        <s v="Capacitación buds 6 ingreso a capacitación de 8 a 9 y 10  con 30 minutos de desplazamiento " u="1"/>
        <s v="Capacitación y reduccion laboral " u="1"/>
        <s v="Capacitación de refuerzo serie 14 " u="1"/>
        <s v="Compensatorio semana 17 al23" u="1"/>
        <s v="Compensatorio semana de lanzamiento del del 10 al 16" u="1"/>
        <s v="Compensación dominical " u="1"/>
        <s v="Capacitación RMS NOTE 14 SERIES y WATCH 5" u="1"/>
        <s v="Capacitación serie note y rms" u="1"/>
        <s v="Distribucion bodega " u="1"/>
        <s v="Fallas en el aplicativo " u="1"/>
        <s v="Horas de reducción, y tienda cerrada " u="1"/>
        <s v="Día libre por cumpleaños " u="1"/>
        <s v="Capacitación whatch 5 , habilidades RMS, eviden fotografícas." u="1"/>
        <s v="Capacitación de redmi note 14 y comisiones " u="1"/>
        <s v="Tienda cierra después de más 2 de la tarde " u="1"/>
        <s v="Tienda cerrada todo el día " u="1"/>
        <s v="Tienda cierra los sábados después de las 2 de la tarde " u="1"/>
        <s v="Tienda cierra por día domingo " u="1"/>
        <s v="Día libre día de descanso _x000a_" u="1"/>
        <s v="Virtuales _x000a_Informes _x000a_Traslado _x000a_Almuerzo " u="1"/>
        <s v="Administrativo_x000a_Virtuales_x000a_Almuerzo " u="1"/>
        <s v="Trabajo en casa _x000a_Dos horas gobierno _x000a_Almuerzo " u="1"/>
        <s v="Trabajo en casa _x000a_Virtuales _x000a_Almuerzo " u="1"/>
        <s v="Trabajo en casa _x000a_Virtuales _x000a_Almuerzo" u="1"/>
        <s v="Administrativo_x000a_Almuerzo_x000a_Virtuales " u="1"/>
        <s v="Trabajo en casa_x000a_Almuerzo_x000a_Virtual " u="1"/>
        <s v="Trabajo en casa _x000a_Almuerzo_x000a_Virtuales " u="1"/>
        <s v="Trabajo en casa _x000a_Almuerzo_x000a_Virtuales _x000a_" u="1"/>
        <s v="2 horas gobierno _x000a_Proyecto " u="1"/>
        <s v="Día domingo desc" u="1"/>
        <s v="Toque de queda" u="1"/>
        <s v="Capacitación desde casa  redmi buds 6 y pro" u="1"/>
        <s v="Capacitación audífonos Buds 6 y 6 pro" u="1"/>
        <s v="Apoyo activación de Impresistem a cliente Eléctro Japonesa " u="1"/>
        <s v="Capacitación refuerzo serie 14 _x000a_RMS " u="1"/>
        <s v="Trabajen casa" u="1"/>
        <s v="Descanso por tienda cerrada " u="1"/>
        <s v="Tienda cerrada por novedad" u="1"/>
        <s v="Capacitación buds 6 " u="1"/>
        <s v="Día descanso_x000a_" u="1"/>
        <s v="Capacitación virtual y fallo en rms por cambio de tienda" u="1"/>
        <s v="Trabajo desde casa capacitación de redmi busd 6" u="1"/>
        <s v="Capacitación de redmi busd 5,RMS y note 14 " u="1"/>
        <s v="Compensatorio 😊" u="1"/>
        <s v="Capacitación, wacht 5, RMS series note 14" u="1"/>
        <s v="Capacitación  buds 6  _x000a_Buds 6 pro " u="1"/>
        <s v="Capacitación serie note 14 _x000a_Rms _x000a_Wacth 5 " u="1"/>
        <s v="Capacitación plan retoma  " u="1"/>
        <s v="Capacitación Note 14 series" u="1"/>
        <s v="Capacitación sobre watch 5 y refuerzo de rms y sus tareas!" u="1"/>
        <s v="Capacitación de redmi watch 5 y refuerzo sobre rms y sus tareas !" u="1"/>
        <s v="Toma de horas otorgadas por el gobierno " u="1"/>
        <s v="Novedad en transporte público!" u="1"/>
        <s v="HORA DE LEY..." u="1"/>
        <s v="2 HORAS DE LEY MAS 1 HORA DE ALMUERZO " u="1"/>
        <s v="ALINEACIÓN B2B CLARO_x000a_DESPLAZAMIENTOS _x000a_ALMUERZO " u="1"/>
        <s v="Horas pendiente " u="1"/>
        <s v="Recoger obsequios note 14" u="1"/>
        <s v="Hirad" u="1"/>
        <s v="Incapacidad médica laboral " u="1"/>
        <s v="Incapacidad médica laboral" u="1"/>
        <s v="Hora de compensatorio por capacitación de redmi watch 5, reportes fotográficos RMS" u="1"/>
        <s v="Capacitación de redmi watch 5, reportes fotográficos RMS " u="1"/>
        <s v="Descanso por día compensatorio " u="1"/>
        <s v="Finalización de turno laboral por horas de reducción laboral en la semana." u="1"/>
        <s v="Día de incapacidad " u="1"/>
        <s v="Tienda cerrada dos horas de reducción laboral " u="1"/>
        <s v="Tienda cerrada y dos horas reducción laboral del gobierno " u="1"/>
        <s v="Fmdia libre" u="1"/>
        <s v="Cav no abre los domingos" u="1"/>
        <s v="Dia compensatorio la tienda no hace apertura. " u="1"/>
        <s v="Compensatorio la tienda no abre" u="1"/>
        <s v="Tienda no habré los domingos " u="1"/>
        <s v="1 enero festivo " u="1"/>
        <s v="Comopensatorio" u="1"/>
        <s v="FORMACION XIAOMI" u="1"/>
        <s v="Capacitacion redmi 14" u="1"/>
        <s v="Compensatorio por capacitación en MISTYLE clínica de ventas." u="1"/>
        <s v="Capacitación en MISTYLE clínica de ventas y desplazamiento a punto de venta." u="1"/>
        <s v="Permiso personal." u="1"/>
        <s v="Ida a marcar al Alkosto " u="1"/>
        <s v="Capacitación Note 14series - reducción laboral " u="1"/>
        <s v="Mi style" u="1"/>
        <s v="Reducción laboral semana 20-01-2025" u="1"/>
        <s v="(Capacitación redmi  serie Not 14 ) , reunión interna con supervisor " u="1"/>
        <s v="Capacitación lanzamiento serie note 14 " u="1"/>
        <s v="Capacitación de proceso de venta Premium My Style" u="1"/>
        <s v="Compensatorio aplazado por capacitación " u="1"/>
        <s v="Capacitación, inducción,producto/rms" u="1"/>
        <s v="Cerrada la tienda" u="1"/>
        <s v="Capacitación MI STYLE" u="1"/>
        <s v="Capacitación Redmi 14 Series" u="1"/>
        <s v="Capacitación producto serie 14, buds 6 pro" u="1"/>
        <s v="Capacitación serie 14 " u="1"/>
        <s v="Capacitación en casa producto " u="1"/>
        <s v="Vacaciones anual " u="1"/>
        <s v="Capacitación sería note 14" u="1"/>
        <s v="Permiso personal para la matrícula del colegio de mi hijo " u="1"/>
        <s v="2 Horas del gobierno" u="1"/>
        <s v="_x000a_habilidades blandas mistyle" u="1"/>
        <s v="Reducción horaria laboral_x000a__x000a_" u="1"/>
        <s v="Hora compensatoria capacitación  mistyle habilidades blandas " u="1"/>
        <s v="Capacitación habilidades blandas mistyle" u="1"/>
        <s v="Permiso autentcacion  documentos " u="1"/>
        <s v=" Capacitación nuevas referencias Redmi note 14 " u="1"/>
        <s v=" hora  compensatoria de Capacitación   redmi note 14 " u="1"/>
        <s v="Día compensatorio domingo 22 diciembre " u="1"/>
        <s v="Domingo  día descanso " u="1"/>
        <s v="Domingo día compensatorio " u="1"/>
        <s v="Lanzamiento Serie Redmi Note 14, ksp eh incentivos sobre cumplimiento de ventas, actividades relacionadas con la serie Redmi Note 14!" u="1"/>
        <s v="Capacitación sobre habilidades blandas _x000a__x000a_" u="1"/>
        <s v="Capacitación sobre habilidades blandas y capacidades de ventas_x000a__x000a__x000a_Desplazamiento a punto de venta y novedad con rms" u="1"/>
        <s v="Capacitación presencial lanzamiento _x000a__x000a_Serie Remi note 14 " u="1"/>
        <s v="Capacitación presencial de lanzamiento _x000a__x000a_Serie Redmi Note 14!" u="1"/>
        <s v="T" u="1"/>
        <s v="entrenamiento y reducción laboral" u="1"/>
        <s v="trabajo desde cas" u="1"/>
        <s v="Entrenamiento Xiaomi " u="1"/>
        <s v="Capacitación presencial note 14" u="1"/>
        <s v="Hora del gobierno_x000a_" u="1"/>
        <s v="Hora del gobierno _x000a__x000a__x000a_" u="1"/>
        <s v="Año nuevo" u="1"/>
        <s v="Reunión oficina " u="1"/>
        <s v="Capacitación note 14 y bodega " u="1"/>
        <s v="Administracion " u="1"/>
        <s v="Dian de la familia semestre anterior " u="1"/>
        <s v="Traslado sur a norte" u="1"/>
        <s v="Compensatorio acumulado " u="1"/>
        <s v="Día domingo." u="1"/>
        <s v="Trabajo en casa Capacitación Redmi Note 14" u="1"/>
        <s v="Compra de Snacks _x000a_" u="1"/>
        <s v="Capacitación Redmi Note 14" u="1"/>
        <s v="Compra de Snacks " u="1"/>
        <s v="Compensatorio semana 24 de diciembre " u="1"/>
        <s v="Primero de Enero " u="1"/>
        <s v="Capacitación + viaje de casa a CAV claro " u="1"/>
        <s v="Capacitación de MI STYLE" u="1"/>
        <s v="Apoyo comercial Cav único " u="1"/>
        <s v="Apoyo cav express único" u="1"/>
        <s v="Fuera de servicio 01 de enero " u="1"/>
        <s v="Capacitación Buds " u="1"/>
        <s v="Serie 140" u="1"/>
        <s v="Dos menos capacitación " u="1"/>
        <s v="Blandas " u="1"/>
        <s v="Capacitación de referencia 14" u="1"/>
        <s v="Salida temprano por toma de hora de ley " u="1"/>
        <s v="Capacitación de 7 a 9 y de 9 a 10 _x000a_Sin hora de almuerzo " u="1"/>
        <s v="Hora y media de ley " u="1"/>
        <s v="Capacitacion, cronograma inducción_x000a_" u="1"/>
        <s v="Reunión y capacitación " u="1"/>
        <s v="Capacitación (administrativo)" u="1"/>
        <s v="Capacitación y cursos (administrativo)_x000a_" u="1"/>
        <s v="Reducción  de horas _x000a_" u="1"/>
        <s v="Incapacidad 3 días " u="1"/>
        <s v="Inducción producto/rms" u="1"/>
        <s v="Capacitación de proceso de venta premium _x000a_Myi Style" u="1"/>
        <s v="Saco Hora del gobierno " u="1"/>
        <s v="Capacitación de la serie Redmi Note 14 " u="1"/>
        <s v="Mercado " u="1"/>
        <s v="CAPACITACION,TIEMPO DE DESPLAZAMIENTO DE CASA AL CAV" u="1"/>
        <s v="Entrega de Canguros" u="1"/>
        <s v="Situación doméstica" u="1"/>
        <s v="Mercado Alkosto " u="1"/>
        <s v="No abre la tienda _x000a_Feliz año " u="1"/>
        <s v="Hora reducción del gobierno." u="1"/>
        <s v="Lanzamiento serie 14 " u="1"/>
        <s v="Capacitación _x000a_Note 14 serie" u="1"/>
        <s v="Capacitación _x000a_Mi STYLE " u="1"/>
        <s v="Capacitación _x000a_Note 14 " u="1"/>
        <s v="Capacitación _x000a_Note 14" u="1"/>
        <s v="Diq de compensación " u="1"/>
        <s v="Capacitación pajoy" u="1"/>
        <s v="Capacitación serie note 14" u="1"/>
        <s v="Vacaciones_x000a_" u="1"/>
        <s v="HORA POR CAPACITACIÓN Y HORA DE ALMUERZO " u="1"/>
        <s v="INGRESO DE 9.00am hasta 18.00pm" u="1"/>
        <s v="FESTIVO TIENDA CERRADA" u="1"/>
        <s v="Me encuentro hospitalizada " u="1"/>
        <s v="Permiso por prioridad medica" u="1"/>
        <s v="Capacitación proceso de ventas" u="1"/>
        <s v="Capacitación modos de venta!" u="1"/>
        <s v="Capacitación series note 14" u="1"/>
        <s v="Capacitación/ Reducción laboral " u="1"/>
        <s v="Capacitación y reducción laboral _x000a_" u="1"/>
        <s v="Capacitación refuerzo de la serie note 14 y reducción laboral " u="1"/>
        <s v="Capacitación de Redmi note 14 serie" u="1"/>
        <s v="Ingreso por reducción laboral y capacitación " u="1"/>
        <s v="Capacitación de serie note 14 " u="1"/>
        <s v="D off" u="1"/>
        <s v="ADMINISTRATIVO TORRE SIGMA" u="1"/>
        <s v="ADMINISTRATIVO SIGMA " u="1"/>
        <s v="ALMA CONTACT CALL CENTER" u="1"/>
        <s v="SESION VIRTUAL CARRIERS_x000a_DESPLAZAMIENTOS _x000a_ALMUERZO" u="1"/>
        <s v="SESION MI STYLE_x000a_ADMINISTRATIVO" u="1"/>
        <s v="FORMACION PERSONAL INTERNO TORRE SIGMA" u="1"/>
        <s v="BODEGA DOTACIÓN _x000a_RUTA MAYORISTAS" u="1"/>
        <s v="SESION PRESENCIAL RN14 SERIES" u="1"/>
        <s v="UNO A UNO VIRTUAL PROMOTORA GRANADA" u="1"/>
        <s v="SESION VIRTUAL RN14 SERIES_x000a_INFORME SESION _x000a_DESPLAZAMIENTOS_x000a_ALMUERZO" u="1"/>
        <s v="SOFT SKILLS_x000a_XIAOMI MY STYLE " u="1"/>
        <s v="PRESENTACIÓN DEVICES" u="1"/>
        <s v="Lanzamiento Serie note 14" u="1"/>
        <s v="Reunión note 14" u="1"/>
        <s v="Reunión presencial de lanzamiento serie Redmi Note 14 y desplazamiento a pdv " u="1"/>
        <s v="Horas de capacitación de habilidades blandas " u="1"/>
        <s v="Capacitación de habilidades blandas y traslado a pdv " u="1"/>
        <s v="Tienda cerrada y hora de reducción laboral " u="1"/>
        <s v="Trámite matrícula estudiantil de hija" u="1"/>
        <s v="Día compensatorio por domingo trabajado" u="1"/>
        <s v="Salida por hora de capacitación de redmi note 14" u="1"/>
        <s v="Capacitación Redmi Note 14 y desplazamiento a pdv" u="1"/>
        <s v="Tienda cerrada - compensatorio " u="1"/>
        <s v="Tienda cerrada - domingo " u="1"/>
        <s v="Dia no Remunerado " u="1"/>
        <s v="Festivo día de descanzo " u="1"/>
        <s v="Horas del gobierno en regularización al horario " u="1"/>
        <s v="Día de la Familia 2024_x000a_" u="1"/>
        <s v="Devolución de compensatorio " u="1"/>
        <s v="Reposición hora de capacitación_x000a_" u="1"/>
        <s v="Capacitación habilidades blandas, reunión Citi manager " u="1"/>
        <s v="Tienda cerrada _x000a__x000a_" u="1"/>
        <s v="Capacitación de série 14_x000a_" u="1"/>
        <s v="CAPACITACIÓN - VIRTUAL " u="1"/>
        <s v="2HORAS DE REDUCCIÓN " u="1"/>
        <s v="Apoyo Ktronix Titan/ Falabella Titan " u="1"/>
        <s v="Recogida en bodega de Open wear y Buds 5 para implementación en puntos, adicional entrega de samples pendientes con supervisor Nestor Hernández " u="1"/>
        <s v="Entrega y recogida en bodega " u="1"/>
        <s v="No tenía usuario para la aplicación " u="1"/>
        <s v="Habilidades blandas, serie buds 6" u="1"/>
        <s v="Mercado de snacks " u="1"/>
        <s v="Festivo día libre " u="1"/>
        <s v="Festivo , día libre " u="1"/>
        <s v="Día libre , Domingos " u="1"/>
        <s v="Capacitación lanzamiento serie Redmi Note 14 " u="1"/>
        <s v="Cita médica, permiso personal" u="1"/>
        <s v="Capacitación serie Redmi Note 14 " u="1"/>
        <s v="LANZAMIENTO SERIES NOTE 14  " u="1"/>
        <s v="Capacitación Mi Style Y Evaluación LATAM " u="1"/>
        <s v="Dos horas de reduccion" u="1"/>
        <s v="Salida para la clínica por enfermedad " u="1"/>
        <s v="Capacitación serie note 14_x000a_Y reunión supervisor " u="1"/>
        <s v="Permiso personal / reunión " u="1"/>
        <s v="Capacitación/ lanzamiento/traslado_x000a_" u="1"/>
        <s v="Capacitación mi style " u="1"/>
        <s v="Capacitación mi style y desplazamiento " u="1"/>
        <s v="Captación note 14 serie " u="1"/>
        <s v="Vueltas medicas" u="1"/>
        <s v="Problema de movilización " u="1"/>
        <s v="Día feriado" u="1"/>
        <s v="Capacitación my style" u="1"/>
        <s v="Capacitación de habilidades comerciales " u="1"/>
        <s v="Solicitud permiso persona por motivo de graduación universitaria." u="1"/>
        <s v="Capacitación habilidades blandas / reunión city manager /  hora de almuerzo." u="1"/>
        <s v="Descanso festivo reyes " u="1"/>
        <s v="Descanso compensatorio del día laborado domingo 22 de diciembre." u="1"/>
        <s v="Descanso compensatorio del domingo 15 de diciembre " u="1"/>
        <s v="Festivo año nuevo descanso " u="1"/>
        <s v="LANZAMIENTO SERIE REDMI NOTE 14" u="1"/>
        <s v="Capacitación _x000a_Serie XIAOMI REDMI NOTE 14" u="1"/>
        <s v="Festivo ( Tienda Cerrada)_x000a_" u="1"/>
        <s v="Recoger Dotación " u="1"/>
        <s v="Visita Tigo portal " u="1"/>
        <s v="Visita otro punto de venta por falta de mercancía en Movistar. " u="1"/>
        <s v="Visitando Tigo por falta de mercancía en Movistar. " u="1"/>
        <s v="Reaccionario de punto de venta " u="1"/>
        <s v="Salida turno" u="1"/>
        <s v="Reunión lanzamiento." u="1"/>
        <s v="Dia_x000a__x000a_Compensatorio " u="1"/>
        <s v="No laboral. " u="1"/>
        <s v="Compensatorio año nuevo " u="1"/>
        <s v="Entrenamiento de Mi Styles (proceso de venta Premium)" u="1"/>
        <s v="Hora de reducion tienda cerrada " u="1"/>
        <s v="Compensatorio de capacitación " u="1"/>
        <s v="Capacitación de habilidades blandas y desplazamiento al PDV" u="1"/>
        <s v="Reducion hora laboral tienda cerrada " u="1"/>
        <s v="Descanso por dominicanal " u="1"/>
        <s v="Reporto incapacidad médica " u="1"/>
        <s v="Salida por capacitación de note 14 " u="1"/>
        <s v="Capacitación de redmi note 14, desplazamiento a PDV y capacitación de Rms" u="1"/>
        <s v="Compensatorio Acumulado Semana del 24" u="1"/>
        <s v="Compensatorio Acumulado Semana del 16" u="1"/>
        <s v="Descanso Año Nuevo" u="1"/>
        <s v="Capacitación series redmi 14" u="1"/>
        <s v="Los domingos no abre la tienda " u="1"/>
        <s v="Capacitación redmi note 14 series " u="1"/>
        <s v="La tienda no abre días festivos " u="1"/>
        <s v="Horas gobierno ( petro) " u="1"/>
        <s v="Habilidades Blandas, serie Redmi Buds 6" u="1"/>
        <s v="Habilidades blandas 7 a 9_x000a_ Reunión con city manager de 9 a 10" u="1"/>
        <s v="Funeral y sepelio de mi Suegro" u="1"/>
        <s v="Inducción serie Note 14" u="1"/>
        <s v="Capacitación de productos y desplazamiento al punto. De venta " u="1"/>
        <s v="Día compensatorio domingo 19 enero" u="1"/>
        <s v="Capacitación xiomy " u="1"/>
        <s v="Compensatorio del 12 enero" u="1"/>
        <s v="Descansa" u="1"/>
        <s v="Licencia paternidad " u="1"/>
        <s v="Licencia paternidad" u="1"/>
        <s v="Nació mi hijo hoy 9 de enero " u="1"/>
        <s v="Día no laboral, año nuevo" u="1"/>
        <s v="Se notifica al supervisor por reinicio de aplicación _x000a_." u="1"/>
        <s v="Instalación mueble solimán la cumbre " u="1"/>
        <s v="Desplazamiento a población san gil y socorro " u="1"/>
        <s v="Administrativo diversos informes " u="1"/>
        <s v="Almuerzo cliente GRUPO SOLIMAN " u="1"/>
        <s v="AI conic campus training" u="1"/>
        <s v="Hora de_x000a_ ley " u="1"/>
        <s v="My style " u="1"/>
        <s v="Asistencia de evento del lanzamiento de las series 14 y trayecto al cav de palmetto " u="1"/>
        <s v="Capacitación virtual y trayecto al punto de venta " u="1"/>
        <s v="Capacitación de lanzamiento series redmi 14 y trayecto al punto de venta cav palmetto. " u="1"/>
        <s v="1 hora de almuerzo, el resto del dia en torre Sigma" u="1"/>
        <s v="1 hora de almuerzo y resto de la tarde en torre Sigma proyecto lanzamiento " u="1"/>
        <s v="1:30 en conexión y planer, 2 horas de traslado y 1 hora de almuerzo " u="1"/>
        <s v="Proyecto Buds 6" u="1"/>
        <s v="Proyecto AI Conic Campus" u="1"/>
        <s v="Inicia jornada con revisión de evaluación mistile1 hora 30, 2 horas de traslado, 1 hora de almuerzo, " u="1"/>
        <s v="2 horas refuerzo RN 14 de 7 a 9, 2 horas de traslado, 1 hora de almuerzo, " u="1"/>
        <s v="1 hora de almuerzo, sesión magistral internos 7 am a 9 am y llegada a torre Sigma lanzamiento serie 14" u="1"/>
        <s v="Proyecto." u="1"/>
        <s v="Correos de solicitud capacitación externos A80 canal retail" u="1"/>
        <s v="- DIA DE DESCANSO " u="1"/>
        <s v="Capacitación serie note 14, más actividad física " u="1"/>
        <s v="Capacitación módulo 2 habilidades blandas,buds 6 y buds 6 pro " u="1"/>
        <s v="Capacitación serie note 14 " u="1"/>
        <s v="Compensatorio año nuevo" u="1"/>
        <s v="Reducción de ley asignada " u="1"/>
        <s v="Capacitación serie 14 cali y traslado hasta el punto de trabajo" u="1"/>
        <s v="1 Hora de ley asignada " u="1"/>
        <s v="Se cambió mi día de descanso que era ayer 28 por la capacitación por el día de hoy 29 " u="1"/>
        <s v="Compensatorio domingo 19" u="1"/>
        <s v="Tienda no labora" u="1"/>
        <s v="Exámenes médicos periódicos en laboratorio Anilab - Medellín." u="1"/>
        <s v="Apoyo logístico en evento de experiencia para el lanzamiento de Redmi Note 14 Seriesy guía de Modelo Xiaomi MiStyle, cierre de evento (Jardín botánico), almuerzo y traslado a PDV. " u="1"/>
        <s v="Reunión gerencial con City Manager y personal administrativo del agente comercial Gedima; Gestion logística para evento corporativo con  agente Team Comunicaciones. " u="1"/>
        <s v="Capacitación nacional en habilidades blandas Mi Styles, desplazamientos en PDV." u="1"/>
        <s v="Descanso por día dominical " u="1"/>
        <s v="Capacitación 14_x000a_Capacitación supervisor _x000a_Hora de almuerzo " u="1"/>
        <s v="Actividad de lanzamiento serie 14" u="1"/>
        <s v="Capacitación de habilidades blandas y desplazamiento al pdv " u="1"/>
        <s v=" salida temprano por capacitación de serie note 14" u="1"/>
        <s v="capacitación presencial de lanzamiento de serie note 14 y desplazamiento al punto de venta" u="1"/>
        <s v="Compensatorio pendiente 29 Diciembre " u="1"/>
        <s v="Descanso por festivo " u="1"/>
        <s v="Capacitación de note 14" u="1"/>
        <s v="Incapacidad médica  " u="1"/>
        <s v="Terapia de fonológia " u="1"/>
        <s v="Terapia de fonológia" u="1"/>
        <s v="Reunión City  Manager " u="1"/>
        <s v="1 de enero, festivo" u="1"/>
        <s v="Capacitación de habilidades blandas y buds series" u="1"/>
        <s v="Entrenamiento 14 series " u="1"/>
        <s v="Ingreso por reunión " u="1"/>
        <s v="Solicitud cita médica " u="1"/>
        <s v="Capacitación en Casa desde 7 AM a 10AM avilidades Blandas " u="1"/>
        <s v="Curso de rms" u="1"/>
        <s v="Solicitud como administrativo " u="1"/>
        <s v="Días de descanso por día trabajado en diciembre " u="1"/>
        <s v="Días de descanso por días trabajados en diciembre " u="1"/>
        <s v="-CAPACITACION SERIES NOTE 14_x000a_CAPACITACIÓN SERIES BUDS 6 _x000a_30 MIN DESPLAZAMIENTO AL TRABAJO _x000a_" u="1"/>
        <s v="-CAPACITACION PAYJOY" u="1"/>
        <s v="-CAPACITACION REFUERZO, REDMI NOTE 13, REDMI NOTE 13 PRO+5G" u="1"/>
        <s v="3 HORAS DE CAPACITACIÓN, 30 MIN DE DESPLAZAMIENTO AL TRABAJO " u="1"/>
        <s v="-DIA COMPENSATORIO SEMANAL " u="1"/>
        <s v="-CAPACITACION DE INDUCCIÓN DE RMS _x000a_" u="1"/>
        <s v="-CAPACITACION DE INDUCCIÓN DE 5 HORAS Y 30MIN, 30 MIN DE DESPLAZAMIENTO HASTA EL LUGAR DE TRABAJO " u="1"/>
        <s v="Reduccion laboral _x000a_" u="1"/>
        <s v="Descanso  compensatorio " u="1"/>
        <s v="Entrega de usuraios de rms" u="1"/>
        <s v="Capacitación cerie note 13" u="1"/>
        <s v="Capacitación en edificio sigma" u="1"/>
        <s v="Compensatorio la tienda no abre " u="1"/>
        <s v="Dia descanso a nivel de tiendas no se abre dia festivo " u="1"/>
        <s v="Percanse delicado con mi vehículo a causa de un accidente de tránsito " u="1"/>
        <s v="Novedad Capacitación " u="1"/>
        <s v="Novedad, Festivo" u="1"/>
        <s v="Aplicacion Reducción laboral " u="1"/>
        <s v="Descanso festivo año nuevo " u="1"/>
        <s v="Desplazamiento viaje barranca " u="1"/>
        <s v="Incapacidad médica 2/2" u="1"/>
        <s v="Incapacidad médica 1/2" u="1"/>
        <s v="Permiso personal 2h" u="1"/>
        <s v="2h reducción laboral y desplazamiento " u="1"/>
        <s v="Desplazamiento y almuerzo" u="1"/>
        <s v="Desplazamiento almuerzo y reducción laboral " u="1"/>
        <s v="Desplazamiento y almuerzo _x000a_" u="1"/>
        <s v="Día de vacaciones _x000a_" u="1"/>
        <s v="Desplazamiento y  almuerzo " u="1"/>
        <s v="Capacitación habilidades blandas y Buds 6 " u="1"/>
        <s v="2.5 HORAS DESPLAZAMIENTOS_x000a_1 HORA ALMUERZO _x000a_3 HORAS REUNIÓN CON MIKE " u="1"/>
        <s v="2 HORAS SESIÓN _x000a_3 HORAS DESPLAZAMIENTOS _x000a_1 HORA ALMUERZO " u="1"/>
        <s v="2.5 HORAS DESPLAZAMIENTOS _x000a_2.5 HORAS CAPACITACIÓN _x000a_1 HORA ALMUERZO _x000a_2 HORAS INFORME SENIOR Y CAPACITACIÓN " u="1"/>
        <s v="1 HORA AJUSTE VÍDEOS _x000a_2 HORAS ADMINISTRATIVO_x000a_1 HORA ALMUERZO _x000a_2.5 HORAS DESPLAZAMIENTOS " u="1"/>
        <s v="2 HORAS DE LEY _x000a_PROYECTO " u="1"/>
        <s v="1 HIRA ALMUERZO _x000a_2 HORAS DESPLAZAMIENTOS " u="1"/>
        <s v="5 HORAS INDUCCIÓN _x000a_1 HORA INFORME _x000a_1 HORA ALMUERZO _x000a_2 HORAS DESPLAZAMIENTOS " u="1"/>
        <s v="2 HORAS SESIÓN _x000a_2 HORAS INFORMES_x000a_2 HORAS DESPLAZAMIENTOS _x000a_1 HORA ALMUERZO _x000a_" u="1"/>
        <s v="2 HORAS INFORME SENIOR_x000a_3 HORAS DESPLAZAMIENTOS _x000a_1 HORA ALMUERZO " u="1"/>
        <s v="INCAPACIDAD MÉDICA _x000a_3 DIAS DEL JUEVES AL SÁBADO " u="1"/>
        <s v="3 HORAS SESIÓN _x000a_1 HORA ALMUERZO _x000a_2.5 HORAS DESPLAZAMIENTOS _x000a_" u="1"/>
        <s v="CAPACITACIÓN NACIONAL NOTE 14 SERIES 4 HORAS _x000a_1 HORA ALMUERZO _x000a_3 HORAS DESPLAZAMIENTOS " u="1"/>
        <s v="PROYECTO _x000a_2 HORAS DE REDUCCIÓN " u="1"/>
        <s v="DIA DE DESCANSO FESTIVO " u="1"/>
        <s v="DIA DE DESCANSO DOMINICAL" u="1"/>
        <s v="FESTIVO AÑO NUEVO" u="1"/>
        <s v="Capacitación lanzamiento note 14 series " u="1"/>
        <s v="Dia compensatorio por domingo laborado " u="1"/>
        <s v="Tienda cerrada trabajo desde casa " u="1"/>
        <s v="Capacitación de la serie note 14 presencial " u="1"/>
        <s v="Día compensatorio 13 y 14" u="1"/>
        <s v="Medias vacaciones anual " u="1"/>
        <s v="Hora legal de gobierno y hora de almuerzo " u="1"/>
        <s v="Capacitación con génesis Méndez " u="1"/>
        <s v="Compensatorios acumulados" u="1"/>
        <s v="No abre el punto " u="1"/>
        <s v="2 horas Petro " u="1"/>
        <s v="Capacitación note 14. " u="1"/>
        <s v="Capacitación de _x000a_Proceso de ventas premium " u="1"/>
        <s v="Vacaciones _x000a_Marzo 2023/ 2024" u="1"/>
        <s v="Capacitación serie note 14 arroyohondo" u="1"/>
        <s v="Compensatorio pendiente domingo 15 de diciembre " u="1"/>
        <s v="Compensatorio 29 diciembre " u="1"/>
        <s v="Capacitación 2 sección mi style" u="1"/>
        <s v="Reunión tráfico y desplazamiento " u="1"/>
        <s v="Tienda no habre los domingos " u="1"/>
        <s v="Tienda cerrada no habré los domingos " u="1"/>
        <s v="Los días domingos la tienda no abre " u="1"/>
        <s v="Personal leave" u="1"/>
        <s v="Desplazamiento a población istmina -quibdo" u="1"/>
        <s v="Hora gobierno cierre punto de venta " u="1"/>
        <s v="Capacitación habilidades blancas " u="1"/>
        <s v="Horas capacitación redmi Note 14 Xiaomi Note 14 pro 5g " u="1"/>
        <s v="Capacitación serie Note 14  , Note 14 pro 5g y Note 14 pro plus 5g  desplazamiento a punto de venta " u="1"/>
        <s v="Gestión virtual periferias" u="1"/>
        <s v="Entrenamiento serie note 14 " u="1"/>
        <s v="Gestión Rionegro " u="1"/>
        <s v="Distribución Bodega Werables." u="1"/>
        <s v="No abre el punto de venta " u="1"/>
        <s v="Capacitación de My Styles _x000a_REDMI BUDS 6/ REDMI BUDS 6 pro _x000a_" u="1"/>
        <s v="Capacitación de My Styles " u="1"/>
        <s v="Año nuevo Descanso " u="1"/>
        <s v="Día de  descanso compensatorio " u="1"/>
        <s v="Domonical" u="1"/>
        <s v="Festivo 1 de enero _x000a_" u="1"/>
        <s v="Reunión oficina, Data Samples " u="1"/>
        <s v="Capacitación de serie note 14 y reducion laboral " u="1"/>
        <s v="Reunión comercial, traslado y hora de almuerzo " u="1"/>
        <s v="CE MOVISTAR PIEDRA PINTADA NO TIENE APERTURA DIA DOMINGO " u="1"/>
        <s v="DIA FESTIVO CE MOVISTAR NO TIENE APERTURA " u="1"/>
        <s v="DIA DOMINGO NO TIENE APERTURA CE MOVISTAR PIEDRA PINTADA IBAGUÉ " u="1"/>
        <s v="DIA FESTIVO , NO TIENE APERTURA CE MOVISTAR PIEDRA PINTADA IBAGUÉ " u="1"/>
        <s v="My stayle, habilidades blandas" u="1"/>
        <s v="HORAS DE LEY (GOBIERNO)" u="1"/>
        <s v="HORA LEY (GOBIERNO)" u="1"/>
        <s v="HORA DE LEY (GOBIERNO)" u="1"/>
        <s v="HABILIDADES BLANDAS" u="1"/>
        <s v="Malestar " u="1"/>
        <s v="Vacaciones anuales. " u="1"/>
        <s v="Descanso gracias " u="1"/>
        <s v="Compensatorio 29 de diciembre " u="1"/>
        <s v="Compensatorio 22 de diciembre " u="1"/>
        <s v="Compensatorio 15 de diciembre " u="1"/>
        <s v="Lanzamiento serie Note 14 Jardín botánico de Medellín " u="1"/>
        <s v="Ruta comercial con Comunicaribe a municipios " u="1"/>
        <s v="Entrenamiento Mi Style" u="1"/>
        <s v="Traslado PDV a CAV Sincelejo " u="1"/>
        <s v="Reducion laboral más trabajo desde casa" u="1"/>
        <s v="Trabajo desde casa capacitación habilidades blandas " u="1"/>
        <s v="Reunión desde casa " u="1"/>
        <s v="Día feriado tienda cerrada" u="1"/>
        <s v="Lanzamiento de redmi note 14" u="1"/>
        <s v="Incapacidad de 30 días " u="1"/>
        <s v="Compensatorio del domingo 22 diciembre" u="1"/>
        <s v="capacitación habilidades blandas y ecosistema " u="1"/>
        <s v="apoyo torre Sigma lanzamiento note 14" u="1"/>
        <s v="capacitación de habilidades blandas y capacitación exclusiva con Michael en el coworking plaza central " u="1"/>
        <s v="2 horas petro (1) hora de almuerzo " u="1"/>
        <s v="2 horas petro una hora almuerzo " u="1"/>
        <s v="Problemas con la aplicación_x000a__x000a_" u="1"/>
        <s v="Administrativo _x000a_Reunión Rms " u="1"/>
        <s v="Proyecto Redmi Watch 5 " u="1"/>
        <s v="Uno a uno virtual exito Sincelejo _x000a_Desplazamiento _x000a_Almuerzo " u="1"/>
        <s v="Uno a uno virtual exito alameda _x000a_Uno a uno virtual Falabella el castillo _x000a_Informe senior_x000a_Desplazamiento _x000a_Almuerzo _x000a_" u="1"/>
        <s v="Magistral comparativo serie Redmi note 14 _x000a_Redmi Buds 6 serie cuenta exito_x000a_Administrativo " u="1"/>
        <s v="Uno a uno virtual ce Movistar badel _x000a_Uno a uno virtual delears Montería _x000a_Creación de proyecto de videos_x000a_Almuerzo _x000a_Desplazamiento " u="1"/>
        <s v="Magistral refuerzo serie Redmi note 14 _x000a_Informe _x000a_Video comparativo _x000a_Desplazamiento _x000a_Almuerzo " u="1"/>
        <s v="Proyecto comparativos serie Redmi note 14 " u="1"/>
        <s v="Uno a uno virtual exito alameda _x000a_Uno a uno virtual Alkosto Sincelejo _x000a_Informe senior _x000a_Desplazamiento _x000a_Almuerzo " u="1"/>
        <s v="Magistral interno cadena exito (proceso de ventas)_x000a_Informe _x000a_Administrativo _x000a_" u="1"/>
        <s v="Reunión entrenamiento _x000a_Magistral externo call asíste_x000a_Uno a uno call asiste_x000a_Desplazamiento _x000a_Reducción laboral " u="1"/>
        <s v="Uno a uno alkomprar Monteria _x000a_Uno uno virtual wom Bazurto_x000a_Desplazamiento _x000a_Almuerzo " u="1"/>
        <s v="Uno a uno virtual cav alamedas_x000a_Uno a uno virtual delears Montería _x000a_Desplazamiento _x000a_Almuerzo _x000a_" u="1"/>
        <s v="Informe senior_x000a_Desplazamiento _x000a_Almuerzo " u="1"/>
        <s v="Uno a uno virtual Falabella el castillo _x000a_Uno a uno virtual exito castellana_x000a_Reunión claro costa_x000a_Desplazamiento _x000a_Almuerzo " u="1"/>
        <s v="Uno a uno virtual exito castellana _x000a_Uno a uno virtual exito cartagena _x000a_Uno a uno virtual Falabella el castillo _x000a_Uno a uno virtual delears Montería _x000a_Administrativo " u="1"/>
        <s v="Desplazamiento _x000a_Reducción laboral _x000a_Almuerzo " u="1"/>
        <s v="Uno a uno virtual delears cartagena _x000a_Uno a uno virtual cav Riohacha _x000a_Almuerzo _x000a_Desplazamiento _x000a_Almuerzo " u="1"/>
        <s v="Uno a uno virtual cav alameda _x000a_Uno a uno virtual delears Montería _x000a_Desplazamiento _x000a_Almuerzo " u="1"/>
        <s v="Lanzamiento presencial serie Redmi note 14 _x000a_Informe _x000a_Evaluación _x000a_Desplazamiento _x000a_Almuerzo " u="1"/>
        <s v="Lanzamiento serie Redmi note 14 _x000a_Informé _x000a_Desplazamiento._x000a_Almuerzo " u="1"/>
        <s v="Proyecto Redmi Note 14" u="1"/>
        <s v="Entrenamiento y traslado " u="1"/>
        <s v="Entrenamiento y traslado  a otra ciudad ." u="1"/>
        <s v="Tienda cierra a las 4" u="1"/>
        <s v="Festivo tienda no abre" u="1"/>
        <s v="Entrega y revisón de sample de exhibiciónes" u="1"/>
        <s v="Domingo descanso día libre" u="1"/>
        <s v="Festivo día libre" u="1"/>
        <s v="Capacitación serie 14 y buds 6 y 6 Pro" u="1"/>
        <s v="Ok" u="1"/>
        <s v="Tienda cerafa" u="1"/>
        <s v="Capacitación mi style _x000a__x000a_(Hora devolución)" u="1"/>
        <s v="Traslado a punto de venta" u="1"/>
        <s v="Tienda da cerrado dos horas de reducción laboral." u="1"/>
        <s v="Traslado a punto de venta ALZATE ECHEVERRI SAN RAFAEL NOROCCIDENTE." u="1"/>
        <s v="Traslado a punto de venta ALZATE ECHEVERRI LA UNIÓN NOROCCIDENTE " u="1"/>
        <s v="Capacitación My Styles traslado al punto de venta " u="1"/>
        <s v="Cierre de tienda , dos horas de reducción laboral " u="1"/>
        <s v="Cierre de tienda y dos horas de reducción laboral" u="1"/>
        <s v="Capacitación y traslado punto de venta san Cristóbal " u="1"/>
        <s v="Dos horas reducción laboral cierre de tienda" u="1"/>
        <s v="Día compensatorio domingo" u="1"/>
        <s v="CAPACITA_x000a_CIÓN SERIE NOTE 14" u="1"/>
        <s v="Capacitación serie Redmi note 14_x000a_" u="1"/>
        <s v="Capacitación/ lanzamiento/desplazamiento " u="1"/>
        <s v="Incidente en el metro " u="1"/>
        <s v="Lanzamiento/ desplazamiento " u="1"/>
        <s v="Capacitación, Abilidades de venta, Buds 6, comparativas de serie 14 con competencia " u="1"/>
        <s v="CAPACITACIÓN DE RMS DE 7AM A 10:30 AM" u="1"/>
        <s v="Capacitación de 7am a 12:30 pm" u="1"/>
        <s v="Media hora de capacitación " u="1"/>
        <s v="Lunes festivo_x000a_" u="1"/>
        <s v="Año nuevo festivo_x000a_" u="1"/>
        <s v="Trayecto entre puntos " u="1"/>
        <s v="Enero 1" u="1"/>
        <s v="Hacer mercado " u="1"/>
        <s v=" Mercar " u="1"/>
        <s v="Administrativo, ingresos operadores " u="1"/>
        <s v="Capacitacion y reducción laboral " u="1"/>
        <s v="Descanso dominical laboral " u="1"/>
        <s v="Almacén no abre por festividad " u="1"/>
        <s v="Horas de reducción, cierre de tienda " u="1"/>
        <s v="Reducción, cierre tienda " u="1"/>
        <s v="Lanzamiento Note 14 Series Presencial Arroyohondo" u="1"/>
        <s v="My stile y buds 6 series" u="1"/>
        <s v="Capacitación My stile " u="1"/>
        <s v="Capacitación presencial de nuestra serie Note 14" u="1"/>
        <s v="Actividad Lanzamiento Serie 14, KPS y demás temas." u="1"/>
        <s v="Trabajo Administrativo, consolidación archivo samples" u="1"/>
        <s v="Administrativo_x000a_Almuerzo _x000a_Capacitación RMS " u="1"/>
        <s v="Inducción RMS_x000a_Almuerzo _x000a_Proyecto " u="1"/>
        <s v="Proyecto_x000a_Almuerzo_x000a_Virtuales " u="1"/>
        <s v="Lanzamiento Redmi Note 14" u="1"/>
        <s v="Nacional virtual_x000a_Proyecto_x000a_Administrativo_x000a_" u="1"/>
        <s v="Virtual uno a uno _x000a_Desplazamientos_x000a_Almuerzo" u="1"/>
        <s v="Virtual_x000a_Reunión training_x000a_Desplazamientos_x000a_Almuerzo" u="1"/>
        <s v="Desplazamientos_x000a_Almuerzo_x000a_Proyecto " u="1"/>
        <s v="Virtual nacional MI Style _x000a_Informes Senior_x000a_Desplazamientos_x000a_Almuerzo " u="1"/>
        <s v="Desplazamientos_x000a_Almuerzo_x000a_Administrativo " u="1"/>
        <s v="Comparativos_x000a_Desplazamientos_x000a_Almuerzo" u="1"/>
        <s v="Informé senior_x000a_Desplazamientos_x000a_Almuerzo " u="1"/>
        <s v="Uno a uno _x000a_Desplazamientos_x000a_Almuerzo " u="1"/>
        <s v="Uno a uno virtual_x000a_Desplazamientos_x000a_Almuerzo_x000a_Administrativo " u="1"/>
        <s v="Desplazamientos_x000a_Virtual _x000a_Reducción laboral" u="1"/>
        <s v="Uno a uno virtual_x000a_Proyecto " u="1"/>
        <s v="Lanzamiento note 14 y proyecto " u="1"/>
        <s v="Uno a uno virtual claro _x000a_Uno a uno virtual claro _x000a_Uno a uno virtual Xiaomi store_x000a_Uno a uno virtual Xiaomi store_x000a_Reunión training " u="1"/>
        <s v="Capacitación XIAOMI MY STYLE " u="1"/>
        <s v="Capacitación XIAOMI MY STYLE_x000a_Pago en tiempo horas de capacitación _x000a_Hora de almuerzo" u="1"/>
        <s v="Capacitación INDUCCIÓN DE PRODUCTOS y hora de almuerzo" u="1"/>
        <s v="CAV no abre los domingos ni festivos" u="1"/>
        <s v="Cav no labora día domingo" u="1"/>
        <s v="*Capacitación: Series 14_x000a_*Reunión interna" u="1"/>
        <s v="Compensatorio (Domingo)" u="1"/>
        <s v="Lanzamiento note14 series" u="1"/>
        <s v="Capacitación habilidades blandas, redmi buds 6 " u="1"/>
        <s v="Capacitación mistyle " u="1"/>
        <s v="1 menos legal " u="1"/>
        <s v="Inducción producto_x000a__x000a_1 hora de reducción del gobierno " u="1"/>
        <s v="Entrenamiento My stile." u="1"/>
        <s v="Capacitación My stile. " u="1"/>
        <s v="No sé labora domingo. " u="1"/>
        <s v="Capacitación lanzamiento Series 14." u="1"/>
        <s v="No sé labora, Compensatorio. " u="1"/>
        <s v="Festivo, No sé labora " u="1"/>
        <s v="Compensatorio domingo 1 DIC" u="1"/>
        <s v="Entrenamiento Note 14" u="1"/>
        <s v="Traslado entre punto de venta y almuerzo " u="1"/>
        <s v="Traslad entre punto de venta " u="1"/>
        <s v="Traslados entre punto de venta " u="1"/>
        <s v="Capacitación Style y traslado entre punto de venta " u="1"/>
        <s v="Tienda cerrada, inicio de año nuevo " u="1"/>
        <s v="2 horas d ley " u="1"/>
        <s v="Capacitación lanzamiento de series note 14 " u="1"/>
        <s v="Capacitación presencial y desplazamiento al punto de venta " u="1"/>
        <s v="Capacitación note 14_x000a_Realización de evaluaciones " u="1"/>
        <s v="Compensación a capacitación " u="1"/>
        <s v="Lanzamiento de nuevo teléfono " u="1"/>
        <s v="Trabajo casa " u="1"/>
        <s v="Presentación note 14 " u="1"/>
        <s v="Auditoría LDU" u="1"/>
        <s v="Cambio de horario de 9 a 6pm" u="1"/>
        <s v="Cambio de horario 9 a 6 pm" u="1"/>
        <s v="Modificación de 9am a 6 pm" u="1"/>
        <s v="Inducción de RMS virtual + 1 hora de ley " u="1"/>
        <s v="Inducción modo virtual de Xiaomi con yusleidi" u="1"/>
        <s v="Compensatorio del 29" u="1"/>
        <s v="Cav campanario no abre" u="1"/>
        <s v="Reunión _x000a_" u="1"/>
        <s v="Oficina cerrada " u="1"/>
        <s v="Trámite personal _x000a_" u="1"/>
        <s v="Incapacidad_x000a_" u="1"/>
        <s v="Estar fuera de servicio _x000a_" u="1"/>
        <s v="Horas reducción del gobierno." u="1"/>
        <s v="Hora reajuste gobierno" u="1"/>
        <s v="Hora reducción del gobierno_x000a_" u="1"/>
        <s v="Día compenstorio" u="1"/>
      </sharedItems>
    </cacheField>
    <cacheField name="User Code (Owning User) (Usuario)" numFmtId="0">
      <sharedItems count="1860">
        <s v="MIE2025020924271"/>
        <s v="MIE2025130824049"/>
        <s v="MIE2024030716322"/>
        <s v="MIE2025250221076"/>
        <s v="MIE2025010522916"/>
        <s v="MIE2025200824132"/>
        <s v="MIE2025300723870"/>
        <s v="MIE2025020723531"/>
        <s v="MIE2024291017973"/>
        <s v="MIE2025120824042"/>
        <s v="MIE2025020723537"/>
        <s v="MIE2024021218521"/>
        <s v="MIE2024051118044"/>
        <s v="MIE2025140422288"/>
        <s v="MIE2025170623404"/>
        <s v="MIE2024261118415"/>
        <s v="MIE2025240221075"/>
        <s v="MIE2025210723785"/>
        <s v="MIE2023310310868"/>
        <s v="MIE2025270824202"/>
        <s v="MIE202311019963"/>
        <s v="MIE2023031012780"/>
        <s v="MIE2025120523002"/>
        <s v="MIE2024180114062"/>
        <s v="MIE2025100422223"/>
        <s v="MIE2025020422051"/>
        <s v="MIE2025240221029"/>
        <s v="MIE2024161219960"/>
        <s v="MIE2025260824192"/>
        <s v="MIE2025090623334"/>
        <s v="MIE2025140723669"/>
        <s v="MIE2023211113493"/>
        <s v="MIE2024271220125"/>
        <s v="MIE2023050611532"/>
        <s v="MIE2024260415265"/>
        <s v="MIE2025020723529"/>
        <s v="MIE2024171219983"/>
        <s v="MIE2025260824189"/>
        <s v="MIE2025170120390"/>
        <s v="MIE2024260415266"/>
        <s v="MIE2025270824214"/>
        <s v="MIE2025260321853"/>
        <s v="MIE2025270824216"/>
        <s v="MIE2025140824082"/>
        <s v="MIE2024311220147"/>
        <s v="MIE2023110912508"/>
        <s v="MIE2024190415137"/>
        <s v="MIE2023081113262"/>
        <s v="MIE2025180924515"/>
        <s v="MIE2025270321860"/>
        <s v="MIE2024191017889"/>
        <s v="MIE2025160623397"/>
        <s v="MIE2025120924417"/>
        <s v="MIE2025260824194"/>
        <s v="MIE202208098447"/>
        <s v="MIE2024050314583"/>
        <s v="MIE202302019866"/>
        <s v="MIE2023040912449"/>
        <s v="MIE2025080924323"/>
        <s v="MIE2025250723830"/>
        <s v="MIE2024111017822"/>
        <s v="MIE2025130523016"/>
        <s v="MIE2025200321758"/>
        <s v="MIE2025220824163"/>
        <s v="MIE2025290723858"/>
        <s v="MIE2025080823978"/>
        <s v="MIE2024010314547"/>
        <s v="MIE2025010522915"/>
        <s v="MIE2025080321470"/>
        <s v="MIE2024221017907"/>
        <s v="MIE2025080924341"/>
        <s v="MIE2024131118196"/>
        <s v="MIE2023150310619"/>
        <s v="MIE2025040924297"/>
        <s v="MIE2024121219906"/>
        <s v="MIE2023240511395"/>
        <s v="MIE2025210422561"/>
        <s v="MIE2025220723798"/>
        <s v="MIE2025030120171"/>
        <s v="MIE2025080522988"/>
        <s v="MIE2023080812170"/>
        <s v="MIE2025190824125"/>
        <s v="MIE2024140616115"/>
        <s v="MIE2025290723861"/>
        <s v="MIE2025300120666"/>
        <s v="MIE2025310523255"/>
        <s v="MIE2024170415095"/>
        <s v="MIE2025120924421"/>
        <s v="MIE2025040823888"/>
        <s v="MIE2023170110022"/>
        <s v="MIE2025300723873"/>
        <s v="MIE2025270321861"/>
        <s v="MIE202102072059"/>
        <s v="MIE2024090214319"/>
        <s v="MIE2024091118165"/>
        <s v="MIE202214109003"/>
        <s v="MIE2023150912590"/>
        <s v="MIE2025190623428"/>
        <s v="MIE2025180924524"/>
        <s v="MIE2023240310727"/>
        <s v="MIE2025230824172"/>
        <s v="MIE2025160723716"/>
        <s v="MIE2024300716932"/>
        <s v="MIE2025060823932"/>
        <s v="MIE2025200221002"/>
        <s v="MIE2025050924317"/>
        <s v="MIE2024230415224"/>
        <s v="MIE2025300523238"/>
        <s v="MIE2025050924303"/>
        <s v="MIE2023010611503"/>
        <s v="MIE2025040220729"/>
        <s v="MIE2025150523068"/>
        <s v="MIE2023160210341"/>
        <s v="MIE2023260912705"/>
        <s v="MIE2025180623416"/>
        <s v="MIE2025030623277"/>
        <s v="MIE202214109047"/>
        <s v="MIE2025160723714"/>
        <s v="MIE2024160415082"/>
        <s v="MIE2025110924411"/>
        <s v="MIE2025190623427"/>
        <s v="MIE2024301220127"/>
        <s v="MIE202211077606"/>
        <s v="MIE2025210723786"/>
        <s v="MIE2025050522937"/>
        <s v="MIE202214109022"/>
        <s v="MIE2024030414878"/>
        <s v="MIE202205098406"/>
        <s v="MIE2023160310634"/>
        <s v="MIE2024250716878"/>
        <s v="MIE2025270824213"/>
        <s v="MIE2025120824041"/>
        <s v="MIE2025210723784"/>
        <s v="MIE2024161219956"/>
        <s v="MIE2023021012749"/>
        <s v="MIE2024160114036"/>
        <s v="MIE202221119467"/>
        <s v="MIE202102072020"/>
        <s v="MIE2025230824173"/>
        <s v="MIE2024181118248"/>
        <s v="MIE202203119293"/>
        <s v="MIE202311019949"/>
        <s v="MIE2024110314651"/>
        <s v="MIE2025140723665"/>
        <s v="MIE2023090511243"/>
        <s v="MIE2025250623485"/>
        <s v="MIE2024201220027"/>
        <s v="MIE2025280723837"/>
        <s v="MIE2025280824236"/>
        <s v="MIE2025100623348"/>
        <s v="MIE2025020924277"/>
        <s v="MIE2025110220852"/>
        <s v="MIE2025250824179"/>
        <s v="MIE2025120824040"/>
        <s v="MIE2025190321752"/>
        <s v="MIE2023260611718"/>
        <s v="MIE2025060522957"/>
        <s v="MIE202214109035"/>
        <s v="MIE202102072526"/>
        <s v="MIE2023230110109"/>
        <s v="MIE2025250723827"/>
        <s v="MIE2025130523033"/>
        <s v="MIE2024140314681"/>
        <s v="MIE2024291118486"/>
        <s v="MIE2025280723851"/>
        <s v="MIE2025080823987"/>
        <s v="MIE2025020422053"/>
        <s v="MIE2025230422681"/>
        <s v="MIE2025090723628"/>
        <s v="MIE2025150924433"/>
        <s v="MIE2025300120670"/>
        <s v="MIE2025160623379"/>
        <s v="MIE2025160623380"/>
        <s v="MIE2023190912621"/>
        <s v="MIE2025150723685"/>
        <s v="MIE2025030422101"/>
        <s v="MIE2023010310495"/>
        <s v="MIE2025140120262"/>
        <s v="MIE2024111017815"/>
        <s v="MIE2025120824038"/>
        <s v="MIE2024160415077"/>
        <s v="MIE2025180924518"/>
        <s v="MIE2023230110107"/>
        <s v="MIE2025290523235"/>
        <s v="MIE2025080522986"/>
        <s v="MIE2025130523032"/>
        <s v="MIE2025200623429"/>
        <s v="MIE202224109223"/>
        <s v="MIE2023281113573"/>
        <s v="MIE2024140515729"/>
        <s v="MIE2024151118235"/>
        <s v="MIE2025070723615"/>
        <s v="MIE2025240422685"/>
        <s v="MIE2024080314626"/>
        <s v="MIE2024240616179"/>
        <s v="MIE2025120924419"/>
        <s v="MIE2024080817061"/>
        <s v="MIE2025140120261"/>
        <s v="MIE2025050823917"/>
        <s v="MIE2025010924262"/>
        <s v="MIE2025180723747"/>
        <s v="MIE202102072091"/>
        <s v="MIE202209067083"/>
        <s v="MIE2025260824199"/>
        <s v="MIE2025150523064"/>
        <s v="MIE2025070422165"/>
        <s v="MIE202214109041"/>
        <s v="MIE202302019869"/>
        <s v="MIE2023230110094"/>
        <s v="MIE202213067120"/>
        <s v="MIE2024101219068"/>
        <s v="MIE2025090522999"/>
        <s v="MIE2025130824074"/>
        <s v="MIE2025300723872"/>
        <s v="MIE202102072033"/>
        <s v="MIE2025130523030"/>
        <s v="MIE2023230812359"/>
        <s v="MIE2024200817199"/>
        <s v="MIE2025310120708"/>
        <s v="MIE2025280723854"/>
        <s v="MIE2025170321693"/>
        <s v="MIE2025040220725"/>
        <s v="MIE2024270917696"/>
        <s v="MIE2025200321786"/>
        <s v="MIE2025190924542"/>
        <s v="MIE2025090924343"/>
        <s v="MIE2024131219936"/>
        <s v="MIE2024110917585"/>
        <s v="MIE2025140824081"/>
        <s v="MIE2024270515865"/>
        <s v="MIE2024300515939"/>
        <s v="MIE2024240917672"/>
        <s v="MIE2025020924270"/>
        <s v="MIE2024261118431"/>
        <s v="MIE2025260824197"/>
        <s v="MIE2025040321168"/>
        <s v="MIE2025200221003"/>
        <s v="MIE2025080823976"/>
        <s v="MIE2025050823913"/>
        <s v="MIE2024171219988"/>
        <s v="MIE2025160623386"/>
        <s v="MIE2025110623357"/>
        <s v="MIE2025280422782"/>
        <s v="MIE2023131012922"/>
        <s v="MIE2025110723645"/>
        <s v="MIE2024121219901"/>
        <s v="MIE2025160723712"/>
        <s v="MIE2025050924300"/>
        <s v="MIE2024300817480"/>
        <s v="MIE2024121219903"/>
        <s v="MIE202214109002"/>
        <s v="MIE2024110716460"/>
        <s v="MIE2023220210386"/>
        <s v="MIE2024160716534"/>
        <s v="MIE2024051218577"/>
        <s v="MIE2025120523013"/>
        <s v="MIE2023171012961"/>
        <s v="MIE2025200321785"/>
        <s v="MIE2025130523019"/>
        <s v="MIE2023090511244"/>
        <s v="MIE2023240511393"/>
        <s v="MIE202216129742"/>
        <s v="MIE202215067227"/>
        <s v="MIE2025160422369"/>
        <s v="MIE2024190214438"/>
        <s v="MIE2025010924261"/>
        <s v="MIE2025060823966"/>
        <s v="MIE2025040823901"/>
        <s v="MIE2025020924269"/>
        <s v="MIE2024130616089"/>
        <s v="MIE2025110824004"/>
        <s v="MIE2025170623403"/>
        <s v="MIE202102072184"/>
        <s v="MIE2025070823967"/>
        <s v="MIE2025130824071"/>
        <s v="MIE202216129751"/>
        <s v="MIE2024180314714"/>
        <s v="MIE2024140817132"/>
        <s v="MIE2025080723620"/>
        <s v="MIE2023121012913"/>
        <s v="MIE2025140422286"/>
        <s v="MIE2025110824005"/>
        <s v="MIE2023180411030"/>
        <s v="MIE2024111017819"/>
        <s v="MIE2025230523197"/>
        <s v="MIE202102072031"/>
        <s v="MIE2025280824233"/>
        <s v="MIE2025300120664"/>
        <s v="MIE2024120917590"/>
        <s v="MIE2023031012776"/>
        <s v="MIE2025100321492"/>
        <s v="MIE202214109039"/>
        <s v="MIE2025040321166"/>
        <s v="MIE2024180114057"/>
        <s v="MIE2025020924279"/>
        <s v="MIE2025050522932"/>
        <s v="MIE2024190415138"/>
        <s v="MIE2024250716873"/>
        <s v="MIE2024260415267"/>
        <s v="MIE2025060823965"/>
        <s v="MIE2024021218524"/>
        <s v="MIE2024180415122"/>
        <s v="MIE2025090623333"/>
        <s v="MIE2023050410912"/>
        <s v="MIE202215036032"/>
        <s v="MIE2025070220782"/>
        <s v="MIE2024190214437"/>
        <s v="MIE2025040321167"/>
        <s v="MIE2025280723850"/>
        <s v="MIE2024140616095"/>
        <s v="MIE2025250221078"/>
        <s v="MIE2024280616254"/>
        <s v="MIE2025180220967"/>
        <s v="MIE2023250812380"/>
        <s v="MIE2024291017969"/>
        <s v="MIE2024190917637"/>
        <s v="MIE2025270623507"/>
        <s v="MIE202218119456"/>
        <s v="MIE202217015191"/>
        <s v="MIE2025140523038"/>
        <s v="MIE2025080422194"/>
        <s v="MIE2024150817164"/>
        <s v="MIE2025040823902"/>
        <s v="MIE2025170623399"/>
        <s v="MIE2025060321443"/>
        <s v="MIE2023080210282"/>
        <s v="MIE202213129652"/>
        <s v="MIE2024261118433"/>
        <s v="MIE2025080924324"/>
        <s v="MIE2025290723863"/>
        <s v="MIE2023100310545"/>
        <s v="MIE2025030422144"/>
        <s v="MIE202102072510"/>
        <s v="MIE2025230824174"/>
        <s v="MIE2024280616255"/>
        <s v="MIE2023080812179"/>
        <s v="MIE2025070220785"/>
        <s v="MIE2023060210233"/>
        <s v="MIE2025060220749"/>
        <s v="MIE2024150817163"/>
        <s v="MIE2025030623274"/>
        <s v="MIE2025030924291"/>
        <s v="MIE2025070522970"/>
        <s v="MIE2025300422908"/>
        <s v="MIE2025210723768"/>
        <s v="MIE2025180924516"/>
        <s v="MIE2024160214435"/>
        <s v="MIE2024211118330"/>
        <s v="MIE202214108990"/>
        <s v="MIE2025140523044"/>
        <s v="MIE2025040321169"/>
        <s v="MIE2025140120268"/>
        <s v="MIE2023080812175"/>
        <s v="MIE2025180723742"/>
        <s v="MIE2024110716459"/>
        <s v="MIE2023060210235"/>
        <s v="MIE2024160817165"/>
        <s v="MIE2024060917518"/>
        <s v="MIE2023070210259"/>
        <s v="MIE2025170321739"/>
        <s v="MIE2024061218597"/>
        <s v="MIE2024211118332"/>
        <s v="MIE2024190917634"/>
        <s v="MIE2024241017945"/>
        <s v="MIE202129124820"/>
        <s v="MIE2025020924278"/>
        <s v="MIE2024070214267"/>
        <s v="MIE2023151113403"/>
        <s v="MIE2024061218601"/>
        <s v="MIE2024301017984"/>
        <s v="MIE2025300120665"/>
        <s v="MIE2025130824050"/>
        <s v="MIE2025260824190"/>
        <s v="MIE2024021218518"/>
        <s v="MIE2025200623442"/>
        <s v="MIE2023240712034"/>
        <s v="MIE2024120415033"/>
        <s v="MIE2023140310607"/>
        <s v="MIE2025300723875"/>
        <s v="MIE2025080823977"/>
        <s v="MIE2025230824170"/>
        <s v="MIE2023230110095"/>
        <s v="MIE2024200817196"/>
        <s v="MIE2025290523231"/>
        <s v="MIE2025280824234"/>
        <s v="MIE2025120924424"/>
        <s v="MIE2025250422731"/>
        <s v="MIE2023120912534"/>
        <s v="MIE2024170114040"/>
        <s v="MIE2024180415130"/>
        <s v="MIE2025190623424"/>
        <s v="MIE2024101219138"/>
        <s v="MIE2025140824080"/>
        <s v="MIE2025080120209"/>
        <s v="MIE2025080422179"/>
        <s v="MIE2025050823918"/>
        <s v="MIE2025150924436"/>
        <s v="MIE2025070422168"/>
        <s v="MIE202102072174"/>
        <s v="MIE2025160723711"/>
        <s v="MIE2023230110113"/>
        <s v="MIE2025040823879"/>
        <s v="MIE2025120623369"/>
        <s v="MIE2025300120668"/>
        <s v="MIE2025040924298"/>
        <s v="MIE2025230523198"/>
        <s v="MIE2025160723715"/>
        <s v="MIE2024021218523"/>
        <s v="MIE2025030924287"/>
        <s v="MIE2024091118166"/>
        <s v="MIE2025020723533"/>
        <s v="MIE2024141118225"/>
        <s v="MIE2025150924435"/>
        <s v="MIE2025070220786"/>
        <s v="MIE2025030321156"/>
        <s v="MIE202129124803"/>
        <s v="MIE202102072037"/>
        <s v="MIE202220015416"/>
        <s v="MIE2024101219134"/>
        <s v="MIE2025060522958"/>
        <s v="MIE2023240712016"/>
        <s v="MIE2025010421897"/>
        <s v="MIE2025090623326"/>
        <s v="MIE2024121219907"/>
        <s v="MIE2024300917707"/>
        <s v="MIE2024101219116"/>
        <s v="MIE2024190415192"/>
        <s v="MIE2025130523017"/>
        <s v="MIE2025010924258"/>
        <s v="MIE2025100220792"/>
        <s v="MIE2025160523073"/>
        <s v="MIE2024230415228"/>
        <s v="MIE2024221118347"/>
        <s v="MIE2025200523131"/>
        <s v="MIE2023050410909"/>
        <s v="MIE202214108987"/>
        <s v="MIE2023171012957"/>
        <s v="MIE2024160917603"/>
        <s v="MIE2023280310773"/>
        <s v="MIE2024091118168"/>
        <s v="MIE202226109242"/>
        <s v="MIE202216129697"/>
        <s v="MIE202214109053"/>
        <s v="MIE2023081113264"/>
        <s v="MIE2025120321625"/>
        <s v="MIE2025010220709"/>
        <s v="MIE2025140824085"/>
        <s v="MIE2025010924255"/>
        <s v="MIE2024261118417"/>
        <s v="MIE2025090924345"/>
        <s v="MIE2023060210223"/>
        <s v="MIE202102072603"/>
        <s v="MIE2025040924294"/>
        <s v="MIE2025250623483"/>
        <s v="MIE2023220210389"/>
        <s v="MIE2025020723534"/>
        <s v="MIE2024240616182"/>
        <s v="MIE2025240120582"/>
        <s v="MIE2024041017733"/>
        <s v="MIE2025090522993"/>
        <s v="MIE2025200824138"/>
        <s v="MIE2024261118422"/>
        <s v="MIE2023180511342"/>
        <s v="MIE2024101218932"/>
        <s v="MIE2025020924275"/>
        <s v="MIE2025050823914"/>
        <s v="MIE2025270824215"/>
        <s v="MIE2023101113280"/>
        <s v="MIE2023090511248"/>
        <s v="MIE2025120824037"/>
        <s v="MIE2025300723874"/>
        <s v="MIE2025050321183"/>
        <s v="MIE2023250511409"/>
        <s v="MIE2025300120672"/>
        <s v="MIE2025290422819"/>
        <s v="MIE2025110422252"/>
        <s v="MIE2023030410899"/>
        <s v="MIE2024020816985"/>
        <s v="MIE2023140812248"/>
        <s v="MIE2025040422163"/>
        <s v="MIE2025210523153"/>
        <s v="MIE2024090716432"/>
        <s v="MIE2024200415193"/>
        <s v="MIE2025200120415"/>
        <s v="MIE2023140611614"/>
        <s v="MIE2023181213833"/>
        <s v="MIE2025200523150"/>
        <s v="MIE202215098555"/>
        <s v="MIE2024091017791"/>
        <s v="MIE2024140515734"/>
        <s v="MIE2025040623292"/>
        <s v="MIE2025120924422"/>
        <s v="MIE2025310120681"/>
        <s v="MIE2024231220068"/>
        <s v="MIE2024061218604"/>
        <s v="MIE2025280824231"/>
        <s v="MIE2024031017729"/>
        <s v="MIE2023230110105"/>
        <s v="MIE2025260623503"/>
        <s v="MIE2023011213611"/>
        <s v="MIE2025040924292"/>
        <s v="MIE2025190824124"/>
        <s v="MIE2024081118164"/>
        <s v="MIE2024101219070"/>
        <s v="MIE2025170723736"/>
        <s v="MIE2024081017763"/>
        <s v="MIE2025090422199"/>
        <s v="MIE2025250824177"/>
        <s v="MIE2025200321759"/>
        <s v="MIE2025030321158"/>
        <s v="MIE2025300422823"/>
        <s v="MIE2025250221082"/>
        <s v="MIE2023050711825"/>
        <s v="MIE2023270611723"/>
        <s v="MIE2024240515836"/>
        <s v="MIE2024101219088"/>
        <s v="MIE2024220314775"/>
        <s v="MIE2025010924257"/>
        <s v="MIE2025190220998"/>
        <s v="MIE2025280723853"/>
        <s v="MIE2025090623336"/>
        <s v="MIE2024291118482"/>
        <s v="MIE2025140321682"/>
        <s v="MIE2024151017856"/>
        <s v="MIE2025050823916"/>
        <s v="MIE202220015425"/>
        <s v="MIE2024290415306"/>
        <s v="MIE2025110220851"/>
        <s v="MIE2025300120675"/>
        <s v="MIE2025240221028"/>
        <s v="MIE2025080723621"/>
        <s v="MIE2025300120673"/>
        <s v="MIE2025150523070"/>
        <s v="MIE202101114113"/>
        <s v="MIE2025140523051"/>
        <s v="MIE202224119524"/>
        <s v="MIE2024221118350"/>
        <s v="MIE2025230723820"/>
        <s v="MIE2025280422771"/>
        <s v="MIE202214109028"/>
        <s v="MIE2023240310731"/>
        <s v="MIE2024240716850"/>
        <s v="MIE2023040511224"/>
        <s v="MIE2024280214535"/>
        <s v="MIE2025170723740"/>
        <s v="MIE2024071017751"/>
        <s v="MIE2024190716719"/>
        <s v="MIE2025160924465"/>
        <s v="MIE2024161219954"/>
        <s v="MIE2024161219961"/>
        <s v="MIE2025280221142"/>
        <s v="MIE2025040823882"/>
        <s v="MIE2025150523066"/>
        <s v="MIE2025150523067"/>
        <s v="MIE2025050924301"/>
        <s v="MIE2024190214460"/>
        <s v="MIE2024170515762"/>
        <s v="MIE2025150924461"/>
        <s v="MIE2023270210457"/>
        <s v="MIE2025060522952"/>
        <s v="MIE2025240221074"/>
        <s v="MIE2024270114173"/>
        <s v="MIE2025250824178"/>
        <s v="MIE2025050723611"/>
        <s v="MIE2024200817214"/>
        <s v="MIE2025070321447"/>
        <s v="MIE2025180220968"/>
        <s v="MIE202214109052"/>
        <s v="MIE2025190824123"/>
        <s v="MIE2024130917595"/>
        <s v="MIE2025280120639"/>
        <s v="MIE2023151113398"/>
        <s v="MIE2024300415325"/>
        <s v="MIE2024291118485"/>
        <s v="MIE2025130824072"/>
        <s v="MIE2023241013053"/>
        <s v="MIE2025120924418"/>
        <s v="MIE2025060823936"/>
        <s v="MIE2025110924413"/>
        <s v="MIE2024160415085"/>
        <s v="MIE2024191118269"/>
        <s v="MIE202215067206"/>
        <s v="MIE202209088023"/>
        <s v="MIE2024081118163"/>
        <s v="MIE2023230110110"/>
        <s v="MIE2024261118424"/>
        <s v="MIE2025040823880"/>
        <s v="MIE2024090414932"/>
        <s v="MIE2024200817211"/>
        <s v="MIE2024170415097"/>
        <s v="MIE2025130824051"/>
        <s v="MIE2024121118192"/>
        <s v="MIE2024150515741"/>
        <s v="MIE2025130824048"/>
        <s v="MIE2025220824162"/>
        <s v="MIE2025250623487"/>
        <s v="MIE2024041218569"/>
        <s v="MIE2025060823934"/>
        <s v="MIE2024300415359"/>
        <s v="MIE2023010812102"/>
        <s v="MIE2024031017728"/>
        <s v="MIE2024271220123"/>
        <s v="MIE2023211113495"/>
        <s v="MIE2025170623401"/>
        <s v="MIE2023280611725"/>
        <s v="MIE2023130210308"/>
        <s v="MIE2024220314772"/>
        <s v="MIE2025050321271"/>
        <s v="MIE2025080522989"/>
        <s v="MIE2025230422657"/>
        <s v="MIE2025060522955"/>
        <s v="MIE2025310523260"/>
        <s v="MIE2023180411020"/>
        <s v="MIE2025070220787"/>
        <s v="MIE202225119541"/>
        <s v="MIE2025210824155"/>
        <s v="MIE2025090522994"/>
        <s v="MIE2023130410985"/>
        <s v="MIE2025150924462"/>
        <s v="MIE2023110310581"/>
        <s v="MIE2025190824126"/>
        <s v="MIE2025120523012"/>
        <s v="MIE2024111219883"/>
        <s v="MIE2023160812260"/>
        <s v="MIE2023070711843"/>
        <s v="MIE2025010522912"/>
        <s v="MIE2025200120505"/>
        <s v="MIE2025250221083"/>
        <s v="MIE2024090716440"/>
        <s v="MIE2025290723860"/>
        <s v="MIE2025280824235"/>
        <s v="MIE2023131213784"/>
        <s v="MIE2025160924469"/>
        <s v="MIE2024101219108"/>
        <s v="MIE2025250221077"/>
        <s v="MIE2023280210479"/>
        <s v="MIE2025040924299"/>
        <s v="MIE2025180924514"/>
        <s v="MIE2025140523046"/>
        <s v="MIE2025260824195"/>
        <s v="MIE2025170723737"/>
        <s v="MIE2023240812361"/>
        <s v="MIE2023140812242"/>
        <s v="MIE2023080812173"/>
        <s v="MIE2025080120206"/>
        <s v="MIE2025130824070"/>
        <s v="MIE2025030422143"/>
        <s v="MIE202102072961"/>
        <s v="MIE2025180924519"/>
        <s v="MIE2024170616131"/>
        <s v="MIE202224109224"/>
        <s v="MIE2025110824006"/>
        <s v="MIE2024091017792"/>
        <s v="MIE2025300120674"/>
        <s v="MIE2023050410910"/>
        <s v="MIE2024101017805"/>
        <s v="MIE2025140723670"/>
        <s v="MIE2025150924437"/>
        <s v="MIE2025060823935"/>
        <s v="MIE2024260616245"/>
        <s v="MIE2025010723522"/>
        <s v="MIE2024200817198"/>
        <s v="MIE2025190220997"/>
        <s v="MIE2024110616054"/>
        <s v="MIE2024191118270"/>
        <s v="MIE2025290723859"/>
        <s v="MIE2025090522998"/>
        <s v="MIE2024291118489"/>
        <s v="MIE2023280310782"/>
        <s v="MIE2024170616132"/>
        <s v="MIE2024170616130"/>
        <s v="MIE2024050917517"/>
        <s v="MIE2025110220858"/>
        <s v="MIE2025020723536"/>
        <s v="MIE2024180415125"/>
        <s v="MIE2025290824240"/>
        <s v="MIE202225119542"/>
        <s v="MIE2025160723713"/>
        <s v="MIE2025230523196"/>
        <s v="MIE2025050321272"/>
        <s v="MIE2025030120170"/>
        <s v="MIE2025140723666"/>
        <s v="MIE2025260623504"/>
        <s v="MIE2023120711871"/>
        <s v="MIE2025300422909"/>
        <s v="MIE2025040823906"/>
        <s v="MIE2024101017804"/>
        <s v="MIE2024190716730"/>
        <s v="MIE202102072456"/>
        <s v="MIE2023211113488"/>
        <s v="MIE2024090214347"/>
        <s v="MIE2025140120269"/>
        <s v="MIE2024260214498"/>
        <s v="MIE2024050817015"/>
        <s v="MIE2024130616088"/>
        <s v="MIE2024251118397"/>
        <s v="MIE2023050410911"/>
        <s v="MIE2024101219131"/>
        <s v="MIE2024101219095"/>
        <s v="MIE2025280623512"/>
        <s v="MIE2025050321269"/>
        <s v="MIE2025120924423"/>
        <s v="MIE202221119469"/>
        <s v="MIE2024210616175"/>
        <s v="MIE2024040615953"/>
        <s v="MIE2025290723857"/>
        <s v="MIE202209056563"/>
        <s v="MIE2025290422792" u="1"/>
        <s v="MIE2023311013114" u="1"/>
        <s v="MIE2025220120552" u="1"/>
        <s v="MIE2023260210422" u="1"/>
        <s v="MIE2025120924420" u="1"/>
        <s v="MIE2024090716438" u="1"/>
        <s v="MIE2025050924319" u="1"/>
        <s v="MIE2025210824157" u="1"/>
        <s v="MIE2025250824176" u="1"/>
        <s v="MIE2025290523227" u="1"/>
        <s v="MIE2023011213620" u="1"/>
        <s v="MIE202215067159" u="1"/>
        <s v="MIE2025290523236" u="1"/>
        <s v="MIE202105103932" u="1"/>
        <s v="MIE2025290523234" u="1"/>
        <s v="MIE2024230917668" u="1"/>
        <s v="MIE2025070422176" u="1"/>
        <s v="MIE2025040924296" u="1"/>
        <s v="MIE2025020924274" u="1"/>
        <s v="MIE2023270210459" u="1"/>
        <s v="MIE2025110924414" u="1"/>
        <s v="MIE2024291118494" u="1"/>
        <s v="MIE2025140422282" u="1"/>
        <s v="MIE2025170723735" u="1"/>
        <s v="MIE2025210723769" u="1"/>
        <s v="MIE2025280824237" u="1"/>
        <s v="MIE2025250723828" u="1"/>
        <s v="MIE2025290824241" u="1"/>
        <s v="MIE2025290723865" u="1"/>
        <s v="MIE2025040823900" u="1"/>
        <s v="MIE2025040823887" u="1"/>
        <s v="MIE2025110824008" u="1"/>
        <s v="MIE202202087975" u="1"/>
        <s v="MIE2025280723852" u="1"/>
        <s v="MIE202214129653" u="1"/>
        <s v="MIE2025250321846" u="1"/>
        <s v="MIE202231015563" u="1"/>
        <s v="MIE2025230422656" u="1"/>
        <s v="MIE2023091012858" u="1"/>
        <s v="MIE2025260824198" u="1"/>
        <s v="MIE2025280221144" u="1"/>
        <s v="MIE2025290523233" u="1"/>
        <s v="MIE2024181118255" u="1"/>
        <s v="MIE2024300515933" u="1"/>
        <s v="MIE2025260723832" u="1"/>
        <s v="MIE2023081113269" u="1"/>
        <s v="MIE2024261118429" u="1"/>
        <s v="MIE2025250321843" u="1"/>
        <s v="MIE2025040220724" u="1"/>
        <s v="MIE2025110723646" u="1"/>
        <s v="MIE2025090522995" u="1"/>
        <s v="MIE2025100623347" u="1"/>
        <s v="MIE2023081113265" u="1"/>
        <s v="MIE2024060716384" u="1"/>
        <s v="MIE2025190623425" u="1"/>
        <s v="MIE2024010314548" u="1"/>
        <s v="MIE2025260824193" u="1"/>
        <s v="MIE2025270120620" u="1"/>
        <s v="MIE2025070422173" u="1"/>
        <s v="MIE2025220824164" u="1"/>
        <s v="MIE2025240120585" u="1"/>
        <s v="MIE2025120824039" u="1"/>
        <s v="MIE202216129695" u="1"/>
        <s v="MIE2025010723525" u="1"/>
        <s v="MIE2024111219886" u="1"/>
        <s v="MIE2025240623482" u="1"/>
        <s v="MIE2025230824171" u="1"/>
        <s v="MIE2024260415263" u="1"/>
        <s v="MIE2023050611538" u="1"/>
        <s v="MIE2024041218564" u="1"/>
        <s v="MIE2023051012804" u="1"/>
        <s v="MIE2025010723521" u="1"/>
        <s v="MIE2025160120385" u="1"/>
        <s v="MIE2025220523172" u="1"/>
        <s v="MIE2025180723746" u="1"/>
        <s v="MIE202219129767" u="1"/>
        <s v="MIE202217015193" u="1"/>
        <s v="MIE2025080522977" u="1"/>
        <s v="MIE2025250221079" u="1"/>
        <s v="MIE2025060823933" u="1"/>
        <s v="MIE2025070522976" u="1"/>
        <s v="MIE2024271118442" u="1"/>
        <s v="MIE202102093570" u="1"/>
        <s v="MIE2025290523232" u="1"/>
        <s v="MIE2023210912641" u="1"/>
        <s v="MIE2025120523015" u="1"/>
        <s v="MIE2025180623415" u="1"/>
        <s v="MIE2025180723748" u="1"/>
        <s v="MIE2025270623505" u="1"/>
        <s v="MIE2025020723532" u="1"/>
        <s v="MIE2025290723862" u="1"/>
        <s v="MIE2025120321629" u="1"/>
        <s v="MIE2024180917627" u="1"/>
        <s v="MIE2024101219115" u="1"/>
        <s v="MIE2025110623362" u="1"/>
        <s v="MIE2025040823898" u="1"/>
        <s v="MIE2024211017892" u="1"/>
        <s v="MIE2025210221007" u="1"/>
        <s v="MIE2025140723668" u="1"/>
        <s v="MIE2025040823881" u="1"/>
        <s v="MIE2025200623443" u="1"/>
        <s v="MIE2024230114115" u="1"/>
        <s v="MIE2025290523230" u="1"/>
        <s v="MIE2025040220728" u="1"/>
        <s v="MIE2024121219902" u="1"/>
        <s v="MIE2025180723741" u="1"/>
        <s v="MIE2023151113402" u="1"/>
        <s v="MIE2025130824073" u="1"/>
        <s v="MIE2023171113459" u="1"/>
        <s v="MIE2025240623479" u="1"/>
        <s v="MIE2025250321841" u="1"/>
        <s v="MIE2025050321182" u="1"/>
        <s v="MIE2025040823903" u="1"/>
        <s v="MIE2025020723530" u="1"/>
        <s v="MIE2024291017974" u="1"/>
        <s v="MIE202216129705" u="1"/>
        <s v="MIE2023200110082" u="1"/>
        <s v="MIE2025070422177" u="1"/>
        <s v="MIE2025040823897" u="1"/>
        <s v="MIE2025040823899" u="1"/>
        <s v="MIE2025050823915" u="1"/>
        <s v="MIE2025040823907" u="1"/>
        <s v="MIE2024050314577" u="1"/>
        <s v="MIE2025110824009" u="1"/>
        <s v="MIE2025300120671" u="1"/>
        <s v="MIE2025140523045" u="1"/>
        <s v="MIE2024131219937" u="1"/>
        <s v="MIE2025200523132" u="1"/>
        <s v="MIE2024220415211" u="1"/>
        <s v="MIE2025160523074" u="1"/>
        <s v="MIE2025140723667" u="1"/>
        <s v="MIE2024271118444" u="1"/>
        <s v="MIE2024211118326" u="1"/>
        <s v="MIE2024150515742" u="1"/>
        <s v="MIE2024300415327" u="1"/>
        <s v="MIE2025020723549" u="1"/>
        <s v="MIE2025090623327" u="1"/>
        <s v="MIE2025040823886" u="1"/>
        <s v="MIE2025310523258" u="1"/>
        <s v="MIE2024110414992" u="1"/>
        <s v="MIE2025050623295" u="1"/>
        <s v="MIE2025210321820" u="1"/>
        <s v="MIE2024291017968" u="1"/>
        <s v="MIE2023151113401" u="1"/>
        <s v="MIE2023211113484" u="1"/>
        <s v="MIE2023141113381" u="1"/>
        <s v="MIE2025250623484" u="1"/>
        <s v="MIE2025010723524" u="1"/>
        <s v="MIE2025160623396" u="1"/>
        <s v="MIE2024061218606" u="1"/>
        <s v="MIE2024270917695" u="1"/>
        <s v="MIE2025140422279" u="1"/>
        <s v="MIE2025080522985" u="1"/>
        <s v="MIE2025010220710" u="1"/>
        <s v="MIE2025030623276" u="1"/>
        <s v="MIE2025040321160" u="1"/>
        <s v="MIE2024191220024" u="1"/>
        <s v="MIE2025130523035" u="1"/>
        <s v="MIE2024261118416" u="1"/>
        <s v="MIE2024040615983" u="1"/>
        <s v="MIE2023141113382" u="1"/>
        <s v="MIE2024151118239" u="1"/>
        <s v="MIE2024261220095" u="1"/>
        <s v="MIE2025060522959" u="1"/>
        <s v="MIE2024161219958" u="1"/>
        <s v="MIE2024250616241" u="1"/>
        <s v="MIE2025140523048" u="1"/>
        <s v="MIE2024200917642" u="1"/>
        <s v="MIE2024231220065" u="1"/>
        <s v="MIE2025180723750" u="1"/>
        <s v="MIE2023181213830" u="1"/>
        <s v="MIE2024160817169" u="1"/>
        <s v="MIE2025050522928" u="1"/>
        <s v="MIE2024101219104" u="1"/>
        <s v="MIE2024180616160" u="1"/>
        <s v="MIE2024151118233" u="1"/>
        <s v="MIE2025060220747" u="1"/>
        <s v="MIE2025240623480" u="1"/>
        <s v="MIE2025090623325" u="1"/>
        <s v="MIE2024050615994" u="1"/>
        <s v="MIE2023140310608" u="1"/>
        <s v="MIE2025310523256" u="1"/>
        <s v="MIE2025210422562" u="1"/>
        <s v="MIE2025140120264" u="1"/>
        <s v="MIE2025050723610" u="1"/>
        <s v="MIE202214025658" u="1"/>
        <s v="MIE2024031017731" u="1"/>
        <s v="MIE202102072503" u="1"/>
        <s v="MIE2025260623502" u="1"/>
        <s v="MIE2025140422285" u="1"/>
        <s v="MIE2025290422818" u="1"/>
        <s v="MIE2025100321491" u="1"/>
        <s v="MIE2025020723528" u="1"/>
        <s v="MIE2025050522931" u="1"/>
        <s v="MIE2025230422682" u="1"/>
        <s v="MIE202216129749" u="1"/>
        <s v="MIE2024190917635" u="1"/>
        <s v="MIE2025280623513" u="1"/>
        <s v="MIE2024200817210" u="1"/>
        <s v="MIE2025200523133" u="1"/>
        <s v="MIE2024230415227" u="1"/>
        <s v="MIE2024300415323" u="1"/>
        <s v="MIE2024120415030" u="1"/>
        <s v="MIE2023010812103" u="1"/>
        <s v="MIE2024180917628" u="1"/>
        <s v="MIE2024010816980" u="1"/>
        <s v="MIE2025090623338" u="1"/>
        <s v="MIE2025270221088" u="1"/>
        <s v="MIE2025290523229" u="1"/>
        <s v="MIE2025010522911" u="1"/>
        <s v="MIE2024041218570" u="1"/>
        <s v="MIE2024081017787" u="1"/>
        <s v="MIE2024080817063" u="1"/>
        <s v="MIE2025110623361" u="1"/>
        <s v="MIE2025050522935" u="1"/>
        <s v="MIE2024191220019" u="1"/>
        <s v="MIE2025080522987" u="1"/>
        <s v="MIE2024041218556" u="1"/>
        <s v="MIE2025300422824" u="1"/>
        <s v="MIE2025050522936" u="1"/>
        <s v="MIE2024010816979" u="1"/>
        <s v="MIE2025090422201" u="1"/>
        <s v="MIE2025030120169" u="1"/>
        <s v="MIE2023020511208" u="1"/>
        <s v="MIE2025090623335" u="1"/>
        <s v="MIE2025190523109" u="1"/>
        <s v="MIE202224109225" u="1"/>
        <s v="MIE2025090522996" u="1"/>
        <s v="MIE2024260114155" u="1"/>
        <s v="MIE2025070623313" u="1"/>
        <s v="MIE2025070623314" u="1"/>
        <s v="MIE2025190221000" u="1"/>
        <s v="MIE2025190221001" u="1"/>
        <s v="MIE2025170623400" u="1"/>
        <s v="MIE2025020422052" u="1"/>
        <s v="MIE2025100220793" u="1"/>
        <s v="MIE2025250422720" u="1"/>
        <s v="MIE2025080422191" u="1"/>
        <s v="MIE2024220214480" u="1"/>
        <s v="MIE2024251118398" u="1"/>
        <s v="MIE2025240422688" u="1"/>
        <s v="MIE2025290422821" u="1"/>
        <s v="MIE2023050611528" u="1"/>
        <s v="MIE2025240422687" u="1"/>
        <s v="MIE2023211113483" u="1"/>
        <s v="MIE2025140523050" u="1"/>
        <s v="MIE2024200817207" u="1"/>
        <s v="MIE2023061213686" u="1"/>
        <s v="MIE2025190523126" u="1"/>
        <s v="MIE2025030422145" u="1"/>
        <s v="MIE2023101012871" u="1"/>
        <s v="MIE2025160623398" u="1"/>
        <s v="MIE2025140523049" u="1"/>
        <s v="MIE2025250321847" u="1"/>
        <s v="MIE2023131213779" u="1"/>
        <s v="MIE2025240623481" u="1"/>
        <s v="MIE2025280422784" u="1"/>
        <s v="MIE2024160817168" u="1"/>
        <s v="MIE2025210422563" u="1"/>
        <s v="MIE2023090812186" u="1"/>
        <s v="MIE2025160523108" u="1"/>
        <s v="MIE2024190917636" u="1"/>
        <s v="MIE2024021218526" u="1"/>
        <s v="MIE2024271118436" u="1"/>
        <s v="MIE2025230523189" u="1"/>
        <s v="MIE2024050113947" u="1"/>
        <s v="MIE2025280221145" u="1"/>
        <s v="MIE2024271220124" u="1"/>
        <s v="MIE2025300523239" u="1"/>
        <s v="MIE2025040220726" u="1"/>
        <s v="MIE202214108996" u="1"/>
        <s v="MIE2023120912540" u="1"/>
        <s v="MIE2024191220021" u="1"/>
        <s v="MIE202224119530" u="1"/>
        <s v="MIE2023171012966" u="1"/>
        <s v="MIE2025170321694" u="1"/>
        <s v="MIE2024260917690" u="1"/>
        <s v="MIE2025080120217" u="1"/>
        <s v="MIE2024300716931" u="1"/>
        <s v="MIE2023190912622" u="1"/>
        <s v="MIE2024190415134" u="1"/>
        <s v="MIE2025220422645" u="1"/>
        <s v="MIE2025080422192" u="1"/>
        <s v="MIE2025140523047" u="1"/>
        <s v="MIE2024191118274" u="1"/>
        <s v="MIE2025120523014" u="1"/>
        <s v="MIE2025030623273" u="1"/>
        <s v="MIE2025010421891" u="1"/>
        <s v="MIE2024101219072" u="1"/>
        <s v="MIE2025050522927" u="1"/>
        <s v="MIE2025140523057" u="1"/>
        <s v="MIE2024121219900" u="1"/>
        <s v="MIE2025130523018" u="1"/>
        <s v="MIE2025310523259" u="1"/>
        <s v="MIE2025210422564" u="1"/>
        <s v="MIE2024290415304" u="1"/>
        <s v="MIE2024300415328" u="1"/>
        <s v="MIE2025070422175" u="1"/>
        <s v="MIE2024220114109" u="1"/>
        <s v="MIE2025220422644" u="1"/>
        <s v="MIE2025050321270" u="1"/>
        <s v="MIE2025100220794" u="1"/>
        <s v="MIE2025170422559" u="1"/>
        <s v="MIE2023260912704" u="1"/>
        <s v="MIE2024181118250" u="1"/>
        <s v="MIE2025290422820" u="1"/>
        <s v="MIE2025090522997" u="1"/>
        <s v="MIE2023060210230" u="1"/>
        <s v="MIE2025050522930" u="1"/>
        <s v="MIE2024261118426" u="1"/>
        <s v="MIE2024240716853" u="1"/>
        <s v="MIE2025130523031" u="1"/>
        <s v="MIE2025140523039" u="1"/>
        <s v="MIE2024061218608" u="1"/>
        <s v="MIE2025150523065" u="1"/>
        <s v="MIE2025240422686" u="1"/>
        <s v="MIE2025170422558" u="1"/>
        <s v="MIE2025190220999" u="1"/>
        <s v="MIE2025280422785" u="1"/>
        <s v="MIE2024161219953" u="1"/>
        <s v="MIE2025140523041" u="1"/>
        <s v="MIE2025010522914" u="1"/>
        <s v="MIE2024140616094" u="1"/>
        <s v="MIE2023230210398" u="1"/>
        <s v="MIE2025300120667" u="1"/>
        <s v="MIE2025100120239" u="1"/>
        <s v="MIE2024161219957" u="1"/>
        <s v="MIE2024290415307" u="1"/>
        <s v="MIE2024300415366" u="1"/>
        <s v="MIE2025300120676" u="1"/>
        <s v="MIE2023210411078" u="1"/>
        <s v="MIE2025140422280" u="1"/>
        <s v="MIE2025070422174" u="1"/>
        <s v="MIE2025300422910" u="1"/>
        <s v="MIE2024220214488" u="1"/>
        <s v="MIE2025140523056" u="1"/>
        <s v="MIE2024180415113" u="1"/>
        <s v="MIE2025270221089" u="1"/>
        <s v="MIE2025070321448" u="1"/>
        <s v="MIE2025270321863" u="1"/>
        <s v="MIE2025100220791" u="1"/>
        <s v="MIE2024281017966" u="1"/>
        <s v="MIE2024051218580" u="1"/>
        <s v="MIE2024080515547" u="1"/>
        <s v="MIE2024111219885" u="1"/>
        <s v="MIE2025070422167" u="1"/>
        <s v="MIE2025290422791" u="1"/>
        <s v="MIE2024131219940" u="1"/>
        <s v="MIE2023171012969" u="1"/>
        <s v="MIE202102072039" u="1"/>
        <s v="MIE2025030321157" u="1"/>
        <s v="MIE2024261220097" u="1"/>
        <s v="MIE2025180220977" u="1"/>
        <s v="MIE2025210221011" u="1"/>
        <s v="MIE2024180716716" u="1"/>
        <s v="MIE2024050113944" u="1"/>
        <s v="MIE2024220214487" u="1"/>
        <s v="MIE2025080422193" u="1"/>
        <s v="MIE2024120415026" u="1"/>
        <s v="MIE2025120321624" u="1"/>
        <s v="MIE2024051118041" u="1"/>
        <s v="MIE2024291118492" u="1"/>
        <s v="MIE2024200817215" u="1"/>
        <s v="MIE2023151213810" u="1"/>
        <s v="MIE2024020515370" u="1"/>
        <s v="MIE2025100321475" u="1"/>
        <s v="MIE2024251118411" u="1"/>
        <s v="MIE2025240221073" u="1"/>
        <s v="MIE2024081017761" u="1"/>
        <s v="MIE2025010421890" u="1"/>
        <s v="MIE2025140422281" u="1"/>
        <s v="MIE2024251118399" u="1"/>
        <s v="MIE2025140422284" u="1"/>
        <s v="MIE2025010421898" u="1"/>
        <s v="MIE2024021218525" u="1"/>
        <s v="MIE2025170120388" u="1"/>
        <s v="MIE2024010816971" u="1"/>
        <s v="MIE2023170812263" u="1"/>
        <s v="MIE2025270221090" u="1"/>
        <s v="MIE2025210422560" u="1"/>
        <s v="MIE2024260616247" u="1"/>
        <s v="MIE2024251118396" u="1"/>
        <s v="MIE2024151118234" u="1"/>
        <s v="MIE2025110422251" u="1"/>
        <s v="MIE2024120917589" u="1"/>
        <s v="MIE2024250616238" u="1"/>
        <s v="MIE2025140422283" u="1"/>
        <s v="MIE2024111017816" u="1"/>
        <s v="MIE2025070422170" u="1"/>
        <s v="MIE2025180321746" u="1"/>
        <s v="MIE2025100321476" u="1"/>
        <s v="MIE2024110716461" u="1"/>
        <s v="MIE2024250917676" u="1"/>
        <s v="MIE2024041218573" u="1"/>
        <s v="MIE2024101219119" u="1"/>
        <s v="MIE2024180415131" u="1"/>
        <s v="MIE2024140515730" u="1"/>
        <s v="MIE2025060220748" u="1"/>
        <s v="MIE2025080120203" u="1"/>
        <s v="MIE2025130220928" u="1"/>
        <s v="MIE2023080210267" u="1"/>
        <s v="MIE2025280221143" u="1"/>
        <s v="MIE2025250321840" u="1"/>
        <s v="MIE2024091017790" u="1"/>
        <s v="MIE2025100321473" u="1"/>
        <s v="MIE2025170321692" u="1"/>
        <s v="MIE2024130817119" u="1"/>
        <s v="MIE2024291118484" u="1"/>
        <s v="MIE2024281017955" u="1"/>
        <s v="MIE2024231220066" u="1"/>
        <s v="MIE2024151118242" u="1"/>
        <s v="MIE2024230515834" u="1"/>
        <s v="MIE2024050113945" u="1"/>
        <s v="MIE2025270221091" u="1"/>
        <s v="MIE2024111219882" u="1"/>
        <s v="MIE2024061218602" u="1"/>
        <s v="MIE2025120220898" u="1"/>
        <s v="MIE2025140220929" u="1"/>
        <s v="MIE2023020812118" u="1"/>
        <s v="MIE2024260415261" u="1"/>
        <s v="MIE2023160210340" u="1"/>
        <s v="MIE2025270221092" u="1"/>
        <s v="MIE2025250321845" u="1"/>
        <s v="MIE2024020917486" u="1"/>
        <s v="MIE2025250321836" u="1"/>
        <s v="MIE2024291118480" u="1"/>
        <s v="MIE202224119521" u="1"/>
        <s v="MIE2025240120584" u="1"/>
        <s v="MIE2023180711958" u="1"/>
        <s v="MIE2024281017954" u="1"/>
        <s v="MIE2025210120547" u="1"/>
        <s v="MIE2024021218517" u="1"/>
        <s v="MIE2025130120245" u="1"/>
        <s v="MIE2023240511396" u="1"/>
        <s v="MIE2024020816989" u="1"/>
        <s v="MIE2024181118252" u="1"/>
        <s v="MIE2024221017905" u="1"/>
        <s v="MIE2025040220732" u="1"/>
        <s v="MIE2023131012917" u="1"/>
        <s v="MIE2025240120581" u="1"/>
        <s v="MIE2024230716807" u="1"/>
        <s v="MIE2023160812262" u="1"/>
        <s v="MIE2024090716431" u="1"/>
        <s v="MIE2024101219127" u="1"/>
        <s v="MIE2024271118441" u="1"/>
        <s v="MIE2024141118224" u="1"/>
        <s v="MIE2023101012873" u="1"/>
        <s v="MIE2023180912618" u="1"/>
        <s v="MIE2024251118393" u="1"/>
        <s v="MIE2024160415087" u="1"/>
        <s v="MIE2025070220784" u="1"/>
        <s v="MIE2024270616252" u="1"/>
        <s v="MIE2024170917626" u="1"/>
        <s v="MIE2024301017983" u="1"/>
        <s v="MIE2024261118412" u="1"/>
        <s v="MIE2024261118425" u="1"/>
        <s v="MIE2024261220098" u="1"/>
        <s v="MIE2024171219987" u="1"/>
        <s v="MIE2024101219120" u="1"/>
        <s v="MIE2024050917516" u="1"/>
        <s v="MIE2023071113248" u="1"/>
        <s v="MIE2025080120205" u="1"/>
        <s v="MIE2024231017923" u="1"/>
        <s v="MIE2025300120677" u="1"/>
        <s v="MIE2023100812197" u="1"/>
        <s v="MIE2024211118331" u="1"/>
        <s v="MIE2024101218936" u="1"/>
        <s v="MIE2024221118340" u="1"/>
        <s v="MIE2024191220018" u="1"/>
        <s v="MIE2023131012919" u="1"/>
        <s v="MIE202209056565" u="1"/>
        <s v="MIE2024291118478" u="1"/>
        <s v="MIE2023270912727" u="1"/>
        <s v="MIE2024170415093" u="1"/>
        <s v="MIE2024221118348" u="1"/>
        <s v="MIE2025140120266" u="1"/>
        <s v="MIE2023130812233" u="1"/>
        <s v="MIE2023171113442" u="1"/>
        <s v="MIE2024101219090" u="1"/>
        <s v="MIE2024111219891" u="1"/>
        <s v="MIE2024041218574" u="1"/>
        <s v="MIE2025040220731" u="1"/>
        <s v="MIE2024101219136" u="1"/>
        <s v="MIE2024191017890" u="1"/>
        <s v="MIE2023071113239" u="1"/>
        <s v="MIE2025080120204" u="1"/>
        <s v="MIE2024311220148" u="1"/>
        <s v="MIE2024201220028" u="1"/>
        <s v="MIE2024271118440" u="1"/>
        <s v="MIE2024250917673" u="1"/>
        <s v="MIE2024231220064" u="1"/>
        <s v="MIE2024291118495" u="1"/>
        <s v="MIE2025080120218" u="1"/>
        <s v="MIE2025200120414" u="1"/>
        <s v="MIE2025080120207" u="1"/>
        <s v="MIE2024161017863" u="1"/>
        <s v="MIE2024141118226" u="1"/>
        <s v="MIE2024181118249" u="1"/>
        <s v="MIE2024101219093" u="1"/>
        <s v="MIE2023251013060" u="1"/>
        <s v="MIE2024101219101" u="1"/>
        <s v="MIE2024090716445" u="1"/>
        <s v="MIE2023171012951" u="1"/>
        <s v="MIE2024290817476" u="1"/>
        <s v="MIE2024080314627" u="1"/>
        <s v="MIE2024201220026" u="1"/>
        <s v="MIE2024060917519" u="1"/>
        <s v="MIE2024101017798" u="1"/>
        <s v="MIE2024291118483" u="1"/>
        <s v="MIE2024231220067" u="1"/>
        <s v="MIE2025170120386" u="1"/>
        <s v="MIE2024101219124" u="1"/>
        <s v="MIE2024221118349" u="1"/>
        <s v="MIE2024230917667" u="1"/>
        <s v="MIE202216129718" u="1"/>
        <s v="MIE2024291118488" u="1"/>
        <s v="MIE2024271118438" u="1"/>
        <s v="MIE2024221118341" u="1"/>
        <s v="MIE2024181220003" u="1"/>
        <s v="MIE2024161219955" u="1"/>
        <s v="MIE2024191220020" u="1"/>
        <s v="MIE2024151118231" u="1"/>
        <s v="MIE202216129706" u="1"/>
        <s v="MIE2024050214259" u="1"/>
        <s v="MIE2025170120387" u="1"/>
        <s v="MIE2024221017906" u="1"/>
        <s v="MIE2024131118195" u="1"/>
        <s v="MIE2024251017952" u="1"/>
        <s v="MIE2024160114031" u="1"/>
        <s v="MIE2024251118395" u="1"/>
        <s v="MIE2024171219984" u="1"/>
        <s v="MIE2024041218561" u="1"/>
        <s v="MIE2024181118254" u="1"/>
        <s v="MIE2024251118394" u="1"/>
        <s v="MIE2024291118491" u="1"/>
        <s v="MIE2024121219905" u="1"/>
        <s v="MIE2024120415031" u="1"/>
        <s v="MIE2024230716810" u="1"/>
        <s v="MIE2023131213780" u="1"/>
        <s v="MIE2024151118241" u="1"/>
        <s v="MIE2024050113942" u="1"/>
        <s v="MIE2025080120208" u="1"/>
        <s v="MIE2024111219890" u="1"/>
        <s v="MIE2024291118490" u="1"/>
        <s v="MIE2024131219938" u="1"/>
        <s v="MIE2024041218560" u="1"/>
        <s v="MIE2024261118428" u="1"/>
        <s v="MIE2024111219888" u="1"/>
        <s v="MIE2024261118413" u="1"/>
        <s v="MIE2024111219889" u="1"/>
        <s v="MIE2024261118427" u="1"/>
        <s v="MIE2024200817201" u="1"/>
        <s v="MIE2024270817453" u="1"/>
        <s v="MIE2024111017817" u="1"/>
        <s v="MIE2024041218559" u="1"/>
        <s v="MIE2024060917521" u="1"/>
        <s v="MIE2024060314604" u="1"/>
        <s v="MIE2024010314549" u="1"/>
        <s v="MIE2024041218571" u="1"/>
        <s v="MIE2024101219113" u="1"/>
        <s v="MIE2024101219097" u="1"/>
        <s v="MIE2024190616164" u="1"/>
        <s v="MIE2024291118493" u="1"/>
        <s v="MIE2024140314682" u="1"/>
        <s v="MIE2024271118439" u="1"/>
        <s v="MIE2024060314603" u="1"/>
        <s v="MIE202226109245" u="1"/>
        <s v="MIE2024271118437" u="1"/>
        <s v="MIE2024111219884" u="1"/>
        <s v="MIE2024131219939" u="1"/>
        <s v="MIE2024171219985" u="1"/>
        <s v="MIE2024181219992" u="1"/>
        <s v="MIE2024101219099" u="1"/>
        <s v="MIE2023061213687" u="1"/>
        <s v="MIE2024101219078" u="1"/>
        <s v="MIE2023081113270" u="1"/>
        <s v="MIE2024101218935" u="1"/>
        <s v="MIE2024300515929" u="1"/>
        <s v="MIE2024191220022" u="1"/>
        <s v="MIE2024061218600" u="1"/>
        <s v="MIE2023191013008" u="1"/>
        <s v="MIE2023041012796" u="1"/>
        <s v="MIE2024260214514" u="1"/>
        <s v="MIE2024241017946" u="1"/>
        <s v="MIE2024281017953" u="1"/>
        <s v="MIE2024170716542" u="1"/>
        <s v="MIE2023261213865" u="1"/>
        <s v="MIE2024291118479" u="1"/>
        <s v="MIE2024061218609" u="1"/>
        <s v="MIE2024101218931" u="1"/>
        <s v="MIE2024240716849" u="1"/>
        <s v="MIE2024041218557" u="1"/>
        <s v="MIE2024261118423" u="1"/>
        <s v="MIE2024041218576" u="1"/>
        <s v="MIE2024081017789" u="1"/>
        <s v="MIE2024101219106" u="1"/>
        <s v="MIE2024111017818" u="1"/>
        <s v="MIE2024061218607" u="1"/>
        <s v="MIE2024101218933" u="1"/>
        <s v="MIE2023090310538" u="1"/>
        <s v="MIE2024100414948" u="1"/>
        <s v="MIE2024151017844" u="1"/>
        <s v="MIE2024111219887" u="1"/>
        <s v="MIE2024021218520" u="1"/>
        <s v="MIE2024170917611" u="1"/>
        <s v="MIE2024151118238" u="1"/>
        <s v="MIE2024271118443" u="1"/>
        <s v="MIE2024260917688" u="1"/>
        <s v="MIE2024250616242" u="1"/>
        <s v="MIE2024180415120" u="1"/>
        <s v="MIE202303019876" u="1"/>
        <s v="MIE2023081113268" u="1"/>
        <s v="MIE2024030716321" u="1"/>
        <s v="MIE2024231017908" u="1"/>
        <s v="MIE2023031113205" u="1"/>
        <s v="MIE2024091118167" u="1"/>
        <s v="MIE2024151118237" u="1"/>
        <s v="MIE2024240716851" u="1"/>
        <s v="MIE2023041012793" u="1"/>
        <s v="MIE2024151118232" u="1"/>
        <s v="MIE2024250616240" u="1"/>
        <s v="MIE2024250616237" u="1"/>
        <s v="MIE2024041017732" u="1"/>
        <s v="MIE2023120912536" u="1"/>
        <s v="MIE2024311017998" u="1"/>
        <s v="MIE2023180411036" u="1"/>
        <s v="MIE2024200817195" u="1"/>
        <s v="MIE2024030716323" u="1"/>
        <s v="MIE2023110912532" u="1"/>
        <s v="MIE2023250912667" u="1"/>
        <s v="MIE2023261213863" u="1"/>
        <s v="MIE2024291017972" u="1"/>
        <s v="MIE2024031017724" u="1"/>
        <s v="MIE2024211017902" u="1"/>
        <s v="MIE2024240716812" u="1"/>
        <s v="MIE2024300415362" u="1"/>
        <s v="MIE2023061012813" u="1"/>
        <s v="MIE2024170616128" u="1"/>
        <s v="MIE2024200616171" u="1"/>
        <s v="MIE2024250616244" u="1"/>
        <s v="MIE2023040511219" u="1"/>
        <s v="MIE2024111017814" u="1"/>
        <s v="MIE2024051118043" u="1"/>
        <s v="MIE2024150716490" u="1"/>
        <s v="MIE2024081017762" u="1"/>
        <s v="MIE2024090716434" u="1"/>
        <s v="MIE2023121213765" u="1"/>
        <s v="MIE2023010210194" u="1"/>
        <s v="MIE2024090414938" u="1"/>
        <s v="MIE2024151017843" u="1"/>
        <s v="MIE2023040912450" u="1"/>
        <s v="MIE2024111017813" u="1"/>
        <s v="MIE2024031017730" u="1"/>
        <s v="MIE2024130817117" u="1"/>
        <s v="MIE2024090716441" u="1"/>
        <s v="MIE2024110616053" u="1"/>
        <s v="MIE202222129807" u="1"/>
        <s v="MIE202220129785" u="1"/>
        <s v="MIE2024050314581" u="1"/>
        <s v="MIE2024020816992" u="1"/>
        <s v="MIE2024300515931" u="1"/>
        <s v="MIE2023200912637" u="1"/>
        <s v="MIE2024161017862" u="1"/>
        <s v="MIE202219129775" u="1"/>
        <s v="MIE2024090716433" u="1"/>
        <s v="MIE2024230415229" u="1"/>
        <s v="MIE202211077600" u="1"/>
        <s v="MIE2024220314763" u="1"/>
        <s v="MIE2024160415079" u="1"/>
        <s v="MIE2023211113481" u="1"/>
        <s v="MIE2024130917596" u="1"/>
        <s v="MIE2024300415326" u="1"/>
        <s v="MIE2024140515736" u="1"/>
        <s v="MIE2024290515893" u="1"/>
        <s v="MIE2024250716879" u="1"/>
        <s v="MIE2024290114178" u="1"/>
        <s v="MIE2024170917612" u="1"/>
        <s v="MIE2024250616243" u="1"/>
        <s v="MIE2024220114102" u="1"/>
        <s v="MIE2024090515569" u="1"/>
        <s v="MIE2023230110088" u="1"/>
        <s v="MIE2023031012777" u="1"/>
        <s v="MIE2024050817014" u="1"/>
        <s v="MIE2024020816986" u="1"/>
        <s v="MIE2024050314578" u="1"/>
        <s v="MIE2024090716446" u="1"/>
        <s v="MIE2024240515843" u="1"/>
        <s v="MIE2024060515517" u="1"/>
        <s v="MIE2024200817213" u="1"/>
        <s v="MIE2024250716871" u="1"/>
        <s v="MIE2024180415126" u="1"/>
        <s v="MIE2023111213750" u="1"/>
        <s v="MIE2024060817024" u="1"/>
        <s v="MIE2024260214500" u="1"/>
        <s v="MIE202214129657" u="1"/>
        <s v="MIE2023111213746" u="1"/>
        <s v="MIE2024050314587" u="1"/>
        <s v="MIE2023061012812" u="1"/>
        <s v="MIE2024100515621" u="1"/>
        <s v="MIE2024140817133" u="1"/>
        <s v="MIE2023231013050" u="1"/>
        <s v="MIE2023011213621" u="1"/>
        <s v="MIE2024070314618" u="1"/>
        <s v="MIE2024070515538" u="1"/>
        <s v="MIE2024050314585" u="1"/>
        <s v="MIE2024080817062" u="1"/>
        <s v="MIE2024250716872" u="1"/>
        <s v="MIE2024230716809" u="1"/>
        <s v="MIE2024130214391" u="1"/>
        <s v="MIE2024180114059" u="1"/>
        <s v="MIE2024250716874" u="1"/>
        <s v="MIE2024120415034" u="1"/>
        <s v="MIE2023231013051" u="1"/>
        <s v="MIE2023140611617" u="1"/>
        <s v="MIE2024050615992" u="1"/>
        <s v="MIE2024090414937" u="1"/>
        <s v="MIE2023021113142" u="1"/>
        <s v="MIE2024080414931" u="1"/>
        <s v="MIE2024300415324" u="1"/>
        <s v="MIE2024170515780" u="1"/>
        <s v="MIE2023100812198" u="1"/>
        <s v="MIE2024260314802" u="1"/>
        <s v="MIE2024220415210" u="1"/>
        <s v="MIE2024160415080" u="1"/>
        <s v="MIE202211056586" u="1"/>
        <s v="MIE2024130817114" u="1"/>
        <s v="MIE2024150716494" u="1"/>
        <s v="MIE2024100515570" u="1"/>
        <s v="MIE2023020812115" u="1"/>
        <s v="MIE2024200817206" u="1"/>
        <s v="MIE2023191013005" u="1"/>
        <s v="MIE2024200817208" u="1"/>
        <s v="MIE2023100711851" u="1"/>
        <s v="MIE2024290114179" u="1"/>
        <s v="MIE202214108993" u="1"/>
        <s v="MIE2024040716352" u="1"/>
        <s v="MIE2024050615995" u="1"/>
        <s v="MIE2023171012967" u="1"/>
        <s v="MIE2024230515832" u="1"/>
        <s v="MIE2024180114061" u="1"/>
        <s v="MIE2024200817212" u="1"/>
        <s v="MIE202212077654" u="1"/>
        <s v="MIE2023120912537" u="1"/>
        <s v="MIE2024230716808" u="1"/>
        <s v="MIE202303019878" u="1"/>
        <s v="MIE2024080515549" u="1"/>
        <s v="MIE2023180912602" u="1"/>
        <s v="MIE2024230716804" u="1"/>
        <s v="MIE2024150716491" u="1"/>
        <s v="MIE2023040912436" u="1"/>
        <s v="MIE2024200817200" u="1"/>
        <s v="MIE2024130817116" u="1"/>
        <s v="MIE2024130817115" u="1"/>
        <s v="MIE2024060817025" u="1"/>
        <s v="MIE2024260716887" u="1"/>
        <s v="MIE2024190716718" u="1"/>
        <s v="MIE2024040716353" u="1"/>
        <s v="MIE202222098642" u="1"/>
        <s v="MIE2024220515823" u="1"/>
        <s v="MIE2024020515369" u="1"/>
        <s v="MIE2024260415262" u="1"/>
        <s v="MIE2024180415117" u="1"/>
        <s v="MIE2024070314617" u="1"/>
        <s v="MIE2023231113506" u="1"/>
        <s v="MIE2023151113399" u="1"/>
        <s v="MIE2023071113234" u="1"/>
        <s v="MIE2023041012795" u="1"/>
        <s v="MIE2023110511284" u="1"/>
        <s v="MIE2023250411118" u="1"/>
        <s v="MIE2023160310629" u="1"/>
        <s v="MIE2024170515760" u="1"/>
        <s v="MIE2023221113505" u="1"/>
        <s v="MIE202225119543" u="1"/>
        <s v="MIE2023011213617" u="1"/>
        <s v="MIE2023121012909" u="1"/>
        <s v="MIE2024190214439" u="1"/>
        <s v="MIE2024050113946" u="1"/>
        <s v="MIE2024230515835" u="1"/>
        <s v="MIE2024130817120" u="1"/>
        <s v="MIE2024300716929" u="1"/>
        <s v="MIE2023260511436" u="1"/>
        <s v="MIE2024250114137" u="1"/>
        <s v="MIE2024040716349" u="1"/>
        <s v="MIE2023050611530" u="1"/>
        <s v="MIE2024280616256" u="1"/>
        <s v="MIE2023071113242" u="1"/>
        <s v="MIE2024040615985" u="1"/>
        <s v="MIE2023110410951" u="1"/>
        <s v="MIE2024080314628" u="1"/>
        <s v="MIE2024090716430" u="1"/>
        <s v="MIE2024210314758" u="1"/>
        <s v="MIE2024250716877" u="1"/>
        <s v="MIE2024010816970" u="1"/>
        <s v="MIE202215067169" u="1"/>
        <s v="MIE2024130817118" u="1"/>
        <s v="MIE2024190616165" u="1"/>
        <s v="MIE2024290716919" u="1"/>
        <s v="MIE2024050314586" u="1"/>
        <s v="MIE2024210214478" u="1"/>
        <s v="MIE2024110414990" u="1"/>
        <s v="MIE2024220716771" u="1"/>
        <s v="MIE2024300515941" u="1"/>
        <s v="MIE202205015051" u="1"/>
        <s v="MIE2024220716745" u="1"/>
        <s v="MIE2024040615982" u="1"/>
        <s v="MIE2024220114105" u="1"/>
        <s v="MIE2024200817203" u="1"/>
        <s v="MIE2024090214320" u="1"/>
        <s v="MIE2023131213781" u="1"/>
        <s v="MIE2024300415363" u="1"/>
        <s v="MIE2024240515837" u="1"/>
        <s v="MIE2023250712037" u="1"/>
        <s v="MIE2024090716436" u="1"/>
        <s v="MIE2024060716385" u="1"/>
        <s v="MIE2024140616091" u="1"/>
        <s v="MIE2024050615993" u="1"/>
        <s v="MIE2024290415305" u="1"/>
        <s v="MIE2024060314608" u="1"/>
        <s v="MIE202311019959" u="1"/>
        <s v="MIE2024270515864" u="1"/>
        <s v="MIE2024140515733" u="1"/>
        <s v="MIE2024090515568" u="1"/>
        <s v="MIE2024160415076" u="1"/>
        <s v="MIE2024230114117" u="1"/>
        <s v="MIE2023180711953" u="1"/>
        <s v="MIE2023170110036" u="1"/>
        <s v="MIE202222088126" u="1"/>
        <s v="MIE2023311013108" u="1"/>
        <s v="MIE2024020515372" u="1"/>
        <s v="MIE2023310712092" u="1"/>
        <s v="MIE2024180716713" u="1"/>
        <s v="MIE2024060314605" u="1"/>
        <s v="MIE202102071990" u="1"/>
        <s v="MIE2023021012775" u="1"/>
        <s v="MIE2024220716746" u="1"/>
        <s v="MIE2024200817205" u="1"/>
        <s v="MIE2024050314579" u="1"/>
        <s v="MIE2023240310730" u="1"/>
        <s v="MIE2024160817166" u="1"/>
        <s v="MIE2023131012915" u="1"/>
        <s v="MIE2024090716439" u="1"/>
        <s v="MIE2024240114122" u="1"/>
        <s v="MIE2023011213610" u="1"/>
        <s v="MIE2023020310502" u="1"/>
        <s v="MIE2023091012863" u="1"/>
        <s v="MIE2023111213752" u="1"/>
        <s v="MIE2024170616134" u="1"/>
        <s v="MIE2024170616133" u="1"/>
        <s v="MIE2023060310516" u="1"/>
        <s v="MIE2023011213609" u="1"/>
        <s v="MIE2024160415088" u="1"/>
        <s v="MIE2024070515539" u="1"/>
        <s v="MIE2024070515537" u="1"/>
        <s v="MIE2023040912448" u="1"/>
        <s v="MIE2024300716930" u="1"/>
        <s v="MIE2024260616246" u="1"/>
        <s v="MIE2024100515622" u="1"/>
        <s v="MIE2024200616174" u="1"/>
        <s v="MIE2024090414933" u="1"/>
        <s v="MIE2023010310488" u="1"/>
        <s v="MIE2023071113243" u="1"/>
        <s v="MIE202102072596" u="1"/>
        <s v="MIE2024200515785" u="1"/>
        <s v="MIE2024180415112" u="1"/>
        <s v="MIE2024180415127" u="1"/>
        <s v="MIE2023280210481" u="1"/>
        <s v="MIE2023050611526" u="1"/>
        <s v="MIE2024300515940" u="1"/>
        <s v="MIE2024070314621" u="1"/>
        <s v="MIE202216129738" u="1"/>
        <s v="MIE202215067140" u="1"/>
        <s v="MIE202214109013" u="1"/>
        <s v="MIE202215067143" u="1"/>
        <s v="MIE2023050611527" u="1"/>
        <s v="MIE2024140616119" u="1"/>
        <s v="MIE2024030716320" u="1"/>
        <s v="MIE202129124788" u="1"/>
        <s v="MIE2024300415322" u="1"/>
        <s v="MIE2023130210316" u="1"/>
        <s v="MIE2024220314777" u="1"/>
        <s v="MIE2024290114180" u="1"/>
        <s v="MIE2024160114032" u="1"/>
        <s v="MIE2024230515833" u="1"/>
        <s v="MIE2024180314710" u="1"/>
        <s v="MIE2024170616136" u="1"/>
        <s v="MIE2023280310781" u="1"/>
        <s v="MIE2024210515821" u="1"/>
        <s v="MIE2023100511278" u="1"/>
        <s v="MIE2023091012855" u="1"/>
        <s v="MIE2024120415028" u="1"/>
        <s v="MIE2023181012974" u="1"/>
        <s v="MIE202209067092" u="1"/>
        <s v="MIE2023171012953" u="1"/>
        <s v="MIE202230088294" u="1"/>
        <s v="MIE2023080210264" u="1"/>
        <s v="MIE202207129608" u="1"/>
        <s v="MIE2023250411122" u="1"/>
        <s v="MIE2024040615984" u="1"/>
        <s v="MIE2023220210392" u="1"/>
        <s v="MIE2024140515735" u="1"/>
        <s v="MIE2024090716435" u="1"/>
        <s v="MIE2024250415257" u="1"/>
        <s v="MIE2024120415032" u="1"/>
        <s v="MIE2023290310787" u="1"/>
        <s v="MIE2023121012914" u="1"/>
        <s v="MIE2023280912730" u="1"/>
        <s v="MIE2023171113454" u="1"/>
        <s v="MIE2024210515822" u="1"/>
        <s v="MIE2023231013028" u="1"/>
        <s v="MIE2024150515743" u="1"/>
        <s v="MIE2024140515732" u="1"/>
        <s v="MIE2023091012859" u="1"/>
        <s v="MIE2023021113147" u="1"/>
        <s v="MIE2024160415089" u="1"/>
        <s v="MIE2024020214250" u="1"/>
        <s v="MIE2023011213618" u="1"/>
        <s v="MIE2024180616159" u="1"/>
        <s v="MIE2023050611543" u="1"/>
        <s v="MIE2024180415129" u="1"/>
        <s v="MIE2023041012801" u="1"/>
        <s v="MIE2024110414949" u="1"/>
        <s v="MIE2024220515830" u="1"/>
        <s v="MIE2024200515786" u="1"/>
        <s v="MIE2024030414879" u="1"/>
        <s v="MIE2023070912481" u="1"/>
        <s v="MIE202216129761" u="1"/>
        <s v="MIE202116093696" u="1"/>
        <s v="MIE2023210310672" u="1"/>
        <s v="MIE2024170616135" u="1"/>
        <s v="MIE2024180114060" u="1"/>
        <s v="MIE2024300515938" u="1"/>
        <s v="MIE2023170110029" u="1"/>
        <s v="MIE2024250415253" u="1"/>
        <s v="MIE2023290812391" u="1"/>
        <s v="MIE202221098597" u="1"/>
        <s v="MIE2024140616092" u="1"/>
        <s v="MIE2024290114192" u="1"/>
        <s v="MIE2023080812178" u="1"/>
        <s v="MIE2023280912728" u="1"/>
        <s v="MIE2024200616173" u="1"/>
        <s v="MIE2024050314584" u="1"/>
        <s v="MIE2023200912636" u="1"/>
        <s v="MIE2023010310487" u="1"/>
        <s v="MIE2024240515838" u="1"/>
        <s v="MIE2024170616129" u="1"/>
        <s v="MIE2023050611537" u="1"/>
        <s v="MIE2023031012786" u="1"/>
        <s v="MIE202302019853" u="1"/>
        <s v="MIE2024140314673" u="1"/>
        <s v="MIE202222129810" u="1"/>
        <s v="MIE2024160114038" u="1"/>
        <s v="MIE2023170411014" u="1"/>
        <s v="MIE2024180314713" u="1"/>
        <s v="MIE2024110414951" u="1"/>
        <s v="MIE2024200314752" u="1"/>
        <s v="MIE2024160114035" u="1"/>
        <s v="MIE2024190415135" u="1"/>
        <s v="MIE2024060615997" u="1"/>
        <s v="MIE2023040511218" u="1"/>
        <s v="MIE2024170415096" u="1"/>
        <s v="MIE2023031012778" u="1"/>
        <s v="MIE2024120113990" u="1"/>
        <s v="MIE2023181213831" u="1"/>
        <s v="MIE2023201213848" u="1"/>
        <s v="MIE2023010611505" u="1"/>
        <s v="MIE2024170415094" u="1"/>
        <s v="MIE2024200314751" u="1"/>
        <s v="MIE2024080214316" u="1"/>
        <s v="MIE2024220314764" u="1"/>
        <s v="MIE2024170415099" u="1"/>
        <s v="MIE2023210310677" u="1"/>
        <s v="MIE2024160214436" u="1"/>
        <s v="MIE2024090414939" u="1"/>
        <s v="MIE2024300415360" u="1"/>
        <s v="MIE2023250912666" u="1"/>
        <s v="MIE2024170515761" u="1"/>
        <s v="MIE2024080515548" u="1"/>
        <s v="MIE2024050214257" u="1"/>
        <s v="MIE2024160415074" u="1"/>
        <s v="MIE2024180314712" u="1"/>
        <s v="MIE2024170415102" u="1"/>
        <s v="MIE2023011213608" u="1"/>
        <s v="MIE2023061213701" u="1"/>
        <s v="MIE2024070314619" u="1"/>
        <s v="MIE2024240515840" u="1"/>
        <s v="MIE2023011213615" u="1"/>
        <s v="MIE202216129762" u="1"/>
        <s v="MIE2024180415116" u="1"/>
        <s v="MIE2024110314652" u="1"/>
        <s v="MIE2024160415078" u="1"/>
        <s v="MIE2024280214536" u="1"/>
        <s v="MIE2024130214395" u="1"/>
        <s v="MIE2023171113453" u="1"/>
        <s v="MIE2024230114121" u="1"/>
        <s v="MIE2024180415119" u="1"/>
        <s v="MIE2023110511283" u="1"/>
        <s v="MIE2023170110024" u="1"/>
        <s v="MIE2024050113943" u="1"/>
        <s v="MIE2023031012790" u="1"/>
        <s v="MIE2024170415101" u="1"/>
        <s v="MIE2023080210277" u="1"/>
        <s v="MIE2024070515540" u="1"/>
        <s v="MIE2024120415029" u="1"/>
        <s v="MIE2023211113503" u="1"/>
        <s v="MIE2024020515373" u="1"/>
        <s v="MIE2024200314736" u="1"/>
        <s v="MIE2023311013111" u="1"/>
        <s v="MIE2023171012964" u="1"/>
        <s v="MIE2023051012811" u="1"/>
        <s v="MIE2024160415075" u="1"/>
        <s v="MIE2023091012861" u="1"/>
        <s v="MIE2023200611656" u="1"/>
        <s v="MIE202215067224" u="1"/>
        <s v="MIE2023280812385" u="1"/>
        <s v="MIE2023140310611" u="1"/>
        <s v="MIE2024160415086" u="1"/>
        <s v="MIE2024180114072" u="1"/>
        <s v="MIE2023061213685" u="1"/>
        <s v="MIE2024260415264" u="1"/>
        <s v="MIE2023240712009" u="1"/>
        <s v="MIE2023100711849" u="1"/>
        <s v="MIE2024050214260" u="1"/>
        <s v="MIE2023260611721" u="1"/>
        <s v="MIE2024190415136" u="1"/>
        <s v="MIE2024080414927" u="1"/>
        <s v="MIE2024180415115" u="1"/>
        <s v="MIE2024180415121" u="1"/>
        <s v="MIE2023180511343" u="1"/>
        <s v="MIE2024180314711" u="1"/>
        <s v="MIE2024200415194" u="1"/>
        <s v="MIE202205015031" u="1"/>
        <s v="MIE2024230415212" u="1"/>
        <s v="MIE2024120415027" u="1"/>
        <s v="MIE2023270912726" u="1"/>
        <s v="MIE202214109042" u="1"/>
        <s v="MIE2023270210462" u="1"/>
        <s v="MIE2024120113995" u="1"/>
        <s v="MIE2024260415260" u="1"/>
        <s v="MIE2023060611551" u="1"/>
        <s v="MIE2024160415073" u="1"/>
        <s v="MIE2023071113244" u="1"/>
        <s v="MIE2023050711828" u="1"/>
        <s v="MIE2023021012747" u="1"/>
        <s v="MIE2024130214394" u="1"/>
        <s v="MIE2024220114103" u="1"/>
        <s v="MIE2023171012968" u="1"/>
        <s v="MIE2023120511296" u="1"/>
        <s v="MIE2024090414934" u="1"/>
        <s v="MIE202215067195" u="1"/>
        <s v="MIE2024220314774" u="1"/>
        <s v="MIE202216129727" u="1"/>
        <s v="MIE2023211113496" u="1"/>
        <s v="MIE2023211113491" u="1"/>
        <s v="MIE2023261013074" u="1"/>
        <s v="MIE2024260214496" u="1"/>
        <s v="MIE2023100812202" u="1"/>
        <s v="MIE2024180415118" u="1"/>
        <s v="MIE2023111213751" u="1"/>
        <s v="MIE2023140812245" u="1"/>
        <s v="MIE2023310310876" u="1"/>
        <s v="MIE2023240812362" u="1"/>
        <s v="MIE2023281113574" u="1"/>
        <s v="MIE2023181012972" u="1"/>
        <s v="MIE2024110414950" u="1"/>
        <s v="MIE2023210310676" u="1"/>
        <s v="MIE2023031012785" u="1"/>
        <s v="MIE2023031113148" u="1"/>
        <s v="MIE2024050414912" u="1"/>
        <s v="MIE2024260214512" u="1"/>
        <s v="MIE2023130611596" u="1"/>
        <s v="MIE2024020214247" u="1"/>
        <s v="MIE202128124756" u="1"/>
        <s v="MIE2023061213684" u="1"/>
        <s v="MIE2023160210339" u="1"/>
        <s v="MIE2024280214537" u="1"/>
        <s v="MIE2023050912459" u="1"/>
        <s v="MIE2023011213607" u="1"/>
        <s v="MIE2024220114107" u="1"/>
        <s v="MIE2024090414940" u="1"/>
        <s v="MIE2024050113935" u="1"/>
        <s v="MIE2023230110115" u="1"/>
        <s v="MIE2023080210274" u="1"/>
        <s v="MIE202216129733" u="1"/>
        <s v="MIE2024140314674" u="1"/>
        <s v="MIE2024260214515" u="1"/>
        <s v="MIE2023250411117" u="1"/>
        <s v="MIE2023240511394" u="1"/>
        <s v="MIE2023230812357" u="1"/>
        <s v="MIE2023041213641" u="1"/>
        <s v="MIE2024100414947" u="1"/>
        <s v="MIE2024050314582" u="1"/>
        <s v="MIE2024050113941" u="1"/>
        <s v="MIE2023281113576" u="1"/>
        <s v="MIE202231057021" u="1"/>
        <s v="MIE2024060314607" u="1"/>
        <s v="MIE2024180314719" u="1"/>
        <s v="MIE2024260214513" u="1"/>
        <s v="MIE2023130410984" u="1"/>
        <s v="MIE2023131213788" u="1"/>
        <s v="MIE2023240110120" u="1"/>
        <s v="MIE202122124573" u="1"/>
        <s v="MIE2023151213811" u="1"/>
        <s v="MIE2023171113446" u="1"/>
        <s v="MIE2024180314709" u="1"/>
        <s v="MIE2023060210231" u="1"/>
        <s v="MIE2024220114104" u="1"/>
        <s v="MIE2023040812135" u="1"/>
        <s v="MIE2024220114108" u="1"/>
        <s v="MIE2023121012911" u="1"/>
        <s v="MIE2024180314716" u="1"/>
        <s v="MIE2023211113500" u="1"/>
        <s v="MIE202216129690" u="1"/>
        <s v="MIE2023240110126" u="1"/>
        <s v="MIE2024060314606" u="1"/>
        <s v="MIE2024190214459" u="1"/>
        <s v="MIE2024070314622" u="1"/>
        <s v="MIE2023080210283" u="1"/>
        <s v="MIE2024270114172" u="1"/>
        <s v="MIE2024180314708" u="1"/>
        <s v="MIE2024050314588" u="1"/>
        <s v="MIE2023111213749" u="1"/>
        <s v="MIE2023290812393" u="1"/>
        <s v="MIE2023131213786" u="1"/>
        <s v="MIE202205098401" u="1"/>
        <s v="MIE2024050314580" u="1"/>
        <s v="MIE2023220210388" u="1"/>
        <s v="MIE2024230114118" u="1"/>
        <s v="MIE2023310812422" u="1"/>
        <s v="MIE2024200214465" u="1"/>
        <s v="MIE2023131213782" u="1"/>
        <s v="MIE2023180912600" u="1"/>
        <s v="MIE2024160114037" u="1"/>
        <s v="MIE2024260214497" u="1"/>
        <s v="MIE2023071213715" u="1"/>
        <s v="MIE2024090214355" u="1"/>
        <s v="MIE2023241013055" u="1"/>
        <s v="MIE202114093672" u="1"/>
        <s v="MIE2023090511247" u="1"/>
        <s v="MIE2023200611657" u="1"/>
        <s v="MIE2024120113992" u="1"/>
        <s v="MIE2023261213866" u="1"/>
        <s v="MIE202214108982" u="1"/>
        <s v="MIE2024180114058" u="1"/>
        <s v="MIE2023030410902" u="1"/>
        <s v="MIE2023010611506" u="1"/>
        <s v="MIE2023180912619" u="1"/>
        <s v="MIE2023180912616" u="1"/>
        <s v="MIE202303019873" u="1"/>
        <s v="MIE202207129615" u="1"/>
        <s v="MIE2023230110092" u="1"/>
        <s v="MIE2023091012862" u="1"/>
        <s v="MIE2023231013027" u="1"/>
        <s v="MIE2023280110153" u="1"/>
      </sharedItems>
    </cacheField>
    <cacheField name="Nombre de usuario (Owning User) (Usuario)" numFmtId="0">
      <sharedItems/>
    </cacheField>
    <cacheField name="TTMinutes" numFmtId="0">
      <sharedItems containsSemiMixedTypes="0" containsString="0" containsNumber="1" containsInteger="1" minValue="0" maxValue="45120" count="133">
        <n v="540"/>
        <n v="120"/>
        <n v="300"/>
        <n v="60"/>
        <n v="1410"/>
        <n v="480"/>
        <n v="150"/>
        <n v="420"/>
        <n v="180"/>
        <n v="270"/>
        <n v="240"/>
        <n v="660"/>
        <n v="840"/>
        <n v="600"/>
        <n v="510"/>
        <n v="30"/>
        <n v="90"/>
        <n v="0"/>
        <n v="360"/>
        <n v="1380"/>
        <n v="1320"/>
        <n v="570"/>
        <n v="41160"/>
        <n v="210"/>
        <n v="2520"/>
        <n v="330"/>
        <n v="900"/>
        <n v="720"/>
        <n v="2100"/>
        <n v="1260"/>
        <n v="450"/>
        <n v="390"/>
        <n v="1020"/>
        <n v="1050"/>
        <n v="7140"/>
        <n v="960"/>
        <n v="6720"/>
        <n v="2940"/>
        <n v="780"/>
        <n v="3780"/>
        <n v="630"/>
        <n v="930"/>
        <n v="1350"/>
        <n v="4200"/>
        <n v="5040"/>
        <n v="3360"/>
        <n v="5880"/>
        <n v="12600" u="1"/>
        <n v="8400" u="1"/>
        <n v="3900" u="1"/>
        <n v="5280" u="1"/>
        <n v="1680" u="1"/>
        <n v="9120" u="1"/>
        <n v="8100" u="1"/>
        <n v="2820" u="1"/>
        <n v="1200" u="1"/>
        <n v="4800" u="1"/>
        <n v="6240" u="1"/>
        <n v="4620" u="1"/>
        <n v="3840" u="1"/>
        <n v="10080" u="1"/>
        <n v="1170" u="1"/>
        <n v="2640" u="1"/>
        <n v="690" u="1"/>
        <n v="8160" u="1"/>
        <n v="1440" u="1"/>
        <n v="1920" u="1"/>
        <n v="3300" u="1"/>
        <n v="2400" u="1"/>
        <n v="8640" u="1"/>
        <n v="870" u="1"/>
        <n v="2880" u="1"/>
        <n v="7200" u="1"/>
        <n v="5220" u="1"/>
        <n v="7680" u="1"/>
        <n v="5760" u="1"/>
        <n v="4320" u="1"/>
        <n v="1080" u="1"/>
        <n v="750" u="1"/>
        <n v="4380" u="1"/>
        <n v="9600" u="1"/>
        <n v="8580" u="1"/>
        <n v="1620" u="1"/>
        <n v="4740" u="1"/>
        <n v="14400" u="1"/>
        <n v="10020" u="1"/>
        <n v="5520" u="1"/>
        <n v="5400" u="1"/>
        <n v="11040" u="1"/>
        <n v="2280" u="1"/>
        <n v="14880" u="1"/>
        <n v="12480" u="1"/>
        <n v="12960" u="1"/>
        <n v="6360" u="1"/>
        <n v="13980" u="1"/>
        <n v="13920" u="1"/>
        <n v="1230" u="1"/>
        <n v="810" u="1"/>
        <n v="7260" u="1"/>
        <n v="13440" u="1"/>
        <n v="1110" u="1"/>
        <n v="990" u="1"/>
        <n v="3870" u="1"/>
        <n v="8190" u="1"/>
        <n v="1290" u="1"/>
        <n v="6690" u="1"/>
        <n v="9630" u="1"/>
        <n v="1140" u="1"/>
        <n v="6960" u="1"/>
        <n v="8220" u="1"/>
        <n v="9720" u="1"/>
        <n v="8940" u="1"/>
        <n v="2910" u="1"/>
        <n v="25920" u="1"/>
        <n v="1950" u="1"/>
        <n v="7440" u="1"/>
        <n v="8820" u="1"/>
        <n v="7710" u="1"/>
        <n v="1860" u="1"/>
        <n v="45120" u="1"/>
        <n v="5340" u="1"/>
        <n v="2850" u="1"/>
        <n v="3180" u="1"/>
        <n v="7320" u="1"/>
        <n v="3480" u="1"/>
        <n v="7230" u="1"/>
        <n v="2220" u="1"/>
        <n v="2460" u="1"/>
        <n v="10560" u="1"/>
        <n v="13080" u="1"/>
        <n v="7740" u="1"/>
        <n v="3000" u="1"/>
        <n v="11520" u="1"/>
      </sharedItems>
    </cacheField>
    <cacheField name="MinutesLeave" numFmtId="0">
      <sharedItems containsSemiMixedTypes="0" containsString="0" containsNumber="1" containsInteger="1" minValue="0" maxValue="540" count="19">
        <n v="540"/>
        <n v="120"/>
        <n v="300"/>
        <n v="60"/>
        <n v="480"/>
        <n v="150"/>
        <n v="420"/>
        <n v="180"/>
        <n v="270"/>
        <n v="240"/>
        <n v="510"/>
        <n v="30"/>
        <n v="90"/>
        <n v="0"/>
        <n v="360"/>
        <n v="210"/>
        <n v="330"/>
        <n v="450"/>
        <n v="390"/>
      </sharedItems>
    </cacheField>
    <cacheField name="English Name" numFmtId="0">
      <sharedItems containsBlank="1" count="2424">
        <s v="ABRIL AMADOR DEYVID STEVEN"/>
        <s v="ACEVEDO ACEVEDO DIEGO YOHAN"/>
        <s v="ACOSTA ANDRES FELIPE"/>
        <s v="ACOSTA FLOREZ LEYDIS PAOLA"/>
        <s v="ACOSTA RAMIREZ KARINA PAOLA"/>
        <s v="ACOSTA RUIZ CRISTIAN FERNANDO"/>
        <s v="ACOSTA TOLOSA ANDRES FELIPE"/>
        <s v="ACOSTA TORRES ROSA HERMINDA"/>
        <s v="ADAMES GUAYARA MARIA MAGDIELY"/>
        <s v="AFANADOR TAFUR DANA MARCELA"/>
        <s v="AGRADO BUENO CARLOS DAVID"/>
        <s v="AGUDELO GAVIRIA LUISA FERNANDA"/>
        <s v="AGUDELO QUIÑONEZ WILSON"/>
        <s v="AGUDELO VIVEROS LINA MARCELA"/>
        <s v="AGUILAR DELGADO LUIS CARLOS"/>
        <s v="AGUILERA NATALIA"/>
        <s v="AGUIRRE ALVAREZ MAYRA ALEJANDRA"/>
        <s v="AGUIRRE OROZCO CAMILA ANDREA"/>
        <s v="AHUMADO ESPAÑA YULIS MARÍA"/>
        <s v="ALARCON MORENO JHON ALEXANDER"/>
        <s v="ALEMAN MESTRA NICOLAS ANDRES"/>
        <s v="ALEMAN MONTIEL KAREN LISSETTE"/>
        <s v="ALFEREZ RIAÑO JIMMY LEONARDO"/>
        <s v="ALFONSO RAMIREZ EDER ARMANDO"/>
        <s v="ALFONSO RAMIREZ JULIAN ANDRES"/>
        <s v="ALMANZA RUEDA FABIAN HORACIO"/>
        <s v="ALMANZA TAMARA MARIA MADELEINE"/>
        <s v="ALVAREZ  CARLOS ALFREDO"/>
        <s v="ALVAREZ DANIEL MAURICIO"/>
        <s v="ALVAREZ GIRALDO  JHON DARIO"/>
        <s v="AMAYA LUIS EINER"/>
        <s v="AMAYA RIVERA WENDY LORENA"/>
        <s v="AMEZQUITA PINEDA EDUARDO"/>
        <s v="AMOR PADILLA VERONICA PAOLA"/>
        <s v="ANGEL NORMAN EDUARDO"/>
        <s v="AÑEZ HERRERA DAYAN WILLERMA"/>
        <s v="ARANGO BLANDON DANA MERARY"/>
        <s v="ARANGO PEÑA JUAN SEBASTIAN"/>
        <s v="ARBELAEZ VILLA LAURA LIZETH"/>
        <s v="ARBELAEZ VILLA LUIS ESTEBAN"/>
        <s v="ARCHILA GUERRERO DEICY CAROLINA"/>
        <s v="ARDILA ACEVEDO NANCY DAYANNE"/>
        <s v="ARDILA CAMELO JULIETH VIVIANA"/>
        <s v="ARENAS GUISAO JUAN DANIEL"/>
        <s v="AREVALO FERRUCHO EDGAR CAMILO"/>
        <s v="AREVALO LOPEZ JOHANA"/>
        <s v="ARGEL HERRERA KETY DEL CARMEN"/>
        <s v="ARIAS CUESTA JUAN DIEGO"/>
        <s v="ARIAS ESTRADA PAULA ALEXANDRA"/>
        <s v="ARIAS GAMBOA ELENA PATRICIA"/>
        <s v="ARIAS SIERRA JOSE LUIS"/>
        <s v="AROCA LASSO LINA MARCELA"/>
        <s v="ARRIETA LUNA SEBASTIAN ANDRÈS"/>
        <s v="ASCENCIO CERON JEAN CARLOS"/>
        <s v="ATARA TORRES JOHAN CAMILO"/>
        <s v="AVENDAÑO ANDRES FABIAN"/>
        <s v="AVILA DIEGO ANDRES"/>
        <s v="AVILA MARTINEZ SAMUEL JOSE"/>
        <s v="AYALA CUNCANCHUM EDISON"/>
        <s v="AYALA FLORIDO ANDREA ALEJANDRA"/>
        <s v="AYCARDI MEZA JULIETH PAOLA"/>
        <s v="BAEZ RODRIGUEZ ALBERTO JOSE"/>
        <s v="BALLEN ORDOÑEZ LADY JOHANNA"/>
        <s v="BARAJAS SARMIENTO DANIELA MARCELA"/>
        <s v="BARBOSA MOLINA WILLIAM JOSE"/>
        <s v="BARBOSA OSCAR HERNAN"/>
        <s v="BARCO SANJUAN ROSANA"/>
        <s v="BARRAZA MELENDEZ HANDRY RAFAEL"/>
        <s v="BARRERA REIBA ZAIDA GINETH"/>
        <s v="BARRERA TIBATA SHEILA MARCELA"/>
        <s v="BARRETO BURITICA SERGIO GABRIEL"/>
        <s v="BARRETO RODRIGUEZ CARLOS DENNY"/>
        <s v="BARRIGA DEISY MILENA"/>
        <s v="BARRIOS MACIA ALVARO JAVIER"/>
        <s v="BARROS CARDENAS JHON JOSUE"/>
        <s v="BATALLA MURILLO AIDA TULIA"/>
        <s v="BAUTISTA JHAN CARLOS"/>
        <s v="BAUTISTA SALAZAR KARYN ANDREY"/>
        <s v="BECERRA GERARDINO ELIZABETH"/>
        <s v="BELTRAN RUEDA ANDRES FELIPE"/>
        <s v="BENITEZ MONTES YENIS"/>
        <s v="BERMUDEZ PEDROZO SLENDY CATALINA"/>
        <s v="BERNAL NUMPAQUE DIDIER CAMILO"/>
        <s v="BERNAL NUÑEZ WILMAR ORLANDO"/>
        <s v="BERNAL RODRIGUEZ MARIA ALEJANDRA"/>
        <s v="BLANCO ALZAMORABEATRIZ ELENA"/>
        <s v="BLANDON CEBALLOS JULIAN ALEXANDER"/>
        <s v="BLANDON GARAY ROGER ANDRES"/>
        <s v="BOCANEGRA RODRIGUEZ ANGEL ANDRES"/>
        <s v="BOHORQUEZ CUELLAR JULIO CESAR"/>
        <s v="BOHORQUEZ ROCHA GINETH CRISTINA"/>
        <s v="BOLAÑO MENDOZA JAVIER ANDRÉS"/>
        <s v="BONILLA TOLOZA KENYS YOHANA"/>
        <s v="BORRAS BAUTISTA JOSÉ ARMANDO"/>
        <s v="BOTERO GALLON JORGE FERNANDO"/>
        <s v="BOTERO OCAMPO MARY ROSANA"/>
        <s v="BOTINA CARVAJAL ANDRES FELIPE"/>
        <s v="BRAVO MURILLO YURI MARCELA"/>
        <s v="BRAVO RUANO NICK ROGER"/>
        <s v="BRITO SOLANO BIANNY CAROLINA"/>
        <s v="BUELVAS MIRANDA ANDREA GABRIELA"/>
        <s v="BUELVAS RIOS CARLOS DANIEL"/>
        <s v="CABANA CRESPO MARIAN MISHELLY"/>
        <s v="CABARCAS MATURANA JESUS DAVID"/>
        <s v="CABRERA BAENA LUISSIAYNI CAROLAY"/>
        <s v="CAICEDO ASPRILLA SANDRA ZULENNY"/>
        <s v="CAICEDO MILTON ARNOL"/>
        <s v="CALDERON QUINCHIA MARIBEL"/>
        <s v="CALDERON TANIA MARCELA"/>
        <s v="CAMACARO DOMINGUEZ ANDREINA"/>
        <s v="CAMACHO ACUÑA ERIKA JOHANA"/>
        <s v="CAMACHO NAVARRO FRANK"/>
        <s v="CAMACHO RAMIREZ MICHAEL FERNEY"/>
        <s v="CAMARGO TORRES AUDREA PATRICIA"/>
        <s v="CAMPIÑO CERQUERA GERALDINE"/>
        <s v="CAMPO VANEGAS  LAURA GABRIELA"/>
        <s v="CANTILLO PEREZ VANESSA PAOLA"/>
        <s v="CANTOR MORALES JUAN DAVID"/>
        <s v="CARDENAS DANIELA"/>
        <s v="CARDENAS RAMIREZ ANDREA MELISSA"/>
        <s v="CARDONA ARICAPA SALOME"/>
        <s v="CARDONA BARÓN JENCY GERALDINE"/>
        <s v="CARDONA JIMENEZ LUISA FERNANDA"/>
        <s v="CARDONA MORENO VALENTINA"/>
        <s v="CARDONA YOHANA JASBLEIDY"/>
        <s v="CARINA CASTRO SAUCEDO"/>
        <s v="CARMONA CLAVIJO SEBASTIAN"/>
        <s v="CARREÑO QUINTERO CINDY MILENA"/>
        <s v="CARRILLO ACOSTA SEYLEN ALEJANDRA"/>
        <s v="CARRILLO GOMEZ STEFANYA"/>
        <s v="CARRILLO GUALDRON SINDY NAIRUBY"/>
        <s v="CARVAJAL SANABRIA JENNY CATERINE"/>
        <s v="CARVALLO SANCHEZ RAFAEL ANDRES"/>
        <s v="CASTAÑEDA MIGUEL ANGEL"/>
        <s v="CASTAÑEDA PARRA PAOLA ANDREA"/>
        <s v="CASTAÑO CAVIEDES YESSICA"/>
        <s v="CASTAÑO MESA MARIA ISABEL"/>
        <s v="CASTELLANOS RINCON JANER EDISON"/>
        <s v="CASTIBLANCO CASTIBLANCO ADAD SAMETH"/>
        <s v="CASTIBLANCO CORAL JEFFERSON AMAURY"/>
        <s v="CASTILLO ARBOLEDA KAREN ISABEL"/>
        <s v="CASTILLO LOPEZ ANYI KATHERINE"/>
        <s v="CASTILLO RIOS JANAI MIRELLA"/>
        <s v="CASTRILLON VALENCIA JESSICA JANETH"/>
        <s v="CASTRO MONTAÑEZ GIOVANY ALEXIS"/>
        <s v="CASTRO PATIÑO WENDY JULIETH"/>
        <s v="CEPEDA AVENDAÑO GERALDINE TAMARA"/>
        <s v="CESPEDES QUITORA ANGIE KARINA"/>
        <s v="CHACON HERNANDEZ SEBASTIAN"/>
        <s v="CHALIAL JOJOA KATHERINE ALEXANDRA"/>
        <s v="CHAVEZ CAMPO JUAN SEBASTIAN"/>
        <s v="CHAVEZ CASTRO BRANDON DANIEL"/>
        <s v="CHAVEZ DELGADO YEISON ALEJANDRO"/>
        <s v="CHICUE LAVERDE KAROL JULIETH"/>
        <s v="CIENFUEGOS RODRIGUEZ JOHANNA NINI"/>
        <s v="CIFUENTES FORERO KEIDY VIVIANA"/>
        <s v="COLMENAREZ ALVAREZ JHONNAILYS PASTORA"/>
        <s v="CONTRERAS ARRIETA MAURICIO JESUS"/>
        <s v="COPETE GOMEZ LEIDY MARCELA"/>
        <s v="CORAL SUAREZ LUIS JAIRO"/>
        <s v="CORDOBA SERGIO ALEXANDER"/>
        <s v="CORREA COPETE MARLON FERNEY"/>
        <s v="CORREA HERNANDEZ TANIA MILENA"/>
        <s v="CORREDOR HERNANDEZ ANDRES FELIPE"/>
        <s v="CORTES GUZMAN YEISON ESNEIDER"/>
        <s v="CRIOLLO ARANGO LAURA"/>
        <s v="CRUZ ORTIZ ANDRES FELIPE"/>
        <s v="CRUZ ROCHA LEIDY ESMERALDA"/>
        <s v="CUBILLOS SOSSA ESTEBAN CAMILO"/>
        <s v="CUERVO SEPULVEDA JUAN DAVID"/>
        <s v="DE CUENTAS ORTEGA AQUEMIS"/>
        <s v="DE LA CRUZ MADERA JOSE JAVIER"/>
        <s v="DE LA ROSA ALBERTO MARIO"/>
        <s v="DEL VALLE URRETA MARQUEZ ELIENITZA"/>
        <s v="DEPABLOS DAZA DIEGO ALLFONSO"/>
        <s v="DEVIA ALVARADO LUCIA"/>
        <s v="DIAZ ACOSTA JEYSON DAVID"/>
        <s v="DIAZ AGREDA MARIA CAMILA"/>
        <s v="DIAZ CORTINEZ OSLER"/>
        <s v="DIAZ DUARTE ERNESTO MANUEL"/>
        <s v="DIAZ ESTEVES DANIELA"/>
        <s v="DIAZ MOLINA TATIANA MILENA"/>
        <s v="DIAZ PAREDES EUCARIS"/>
        <s v="DIAZ PULIDO NATALIA"/>
        <s v="DIAZ SALCEDO BRAYAN STEVEN"/>
        <s v="DIAZ VILORIA ALEJANDRA"/>
        <s v="DOMINGUEZ PALENCIA MARIA TERESA"/>
        <s v="DONADO BEDOYA JOSE DAVID"/>
        <s v="DUQUE DUQUE ANA MARIA"/>
        <s v="DUQUE GIRALDO JESUS DAVID"/>
        <s v="DUQUE RODRIGUEZ CHRISTIAN STEVEN"/>
        <s v="DURAN MORALES OMAIRA DEL CARMEN"/>
        <s v="ECHAVARRIA SEPULVERA BRENDA KARINA"/>
        <s v="ECHEVERRI SANCHEZ YEISON"/>
        <s v="ENRIQUEZ BEATRIZ ELENA"/>
        <s v="ENRIQUEZ MENESES MARIA ALEJANDRA"/>
        <s v="ENSUNCHO HERNANDEZ YENNIFER PATRICIA"/>
        <s v="ERASO ESTRADA ERIKA ELIZABETH"/>
        <s v="ERAZO QUIÑONEZ LINA TATIANA"/>
        <s v="ESCOBAR BASTO MAICOL STIVEN"/>
        <s v="ESCOBAR CUBURUCO EDITH"/>
        <s v="ESCOBAR GIL ERNESTO JAVIER"/>
        <s v="ESCOBAR GIL JUAN CAMILO"/>
        <s v="ESCOBAR ZAPATA DIANA MARCELA"/>
        <s v="ESPINOSA AREVALO DIEGO ANDRES"/>
        <s v="ESPITIA VILLERA ANDREINA BEATRIZ"/>
        <s v="ESTUPIÑAN BUENO FABIAN EDUARDO"/>
        <s v="FAJARDO AVELLA KAREN GISELLE"/>
        <s v="FAJARDO CESPEDES YELIMAR ANDREINA"/>
        <s v="FAJARDO GALINDO SANDRA MILENA"/>
        <s v="FANDIÑO BENAVIDES INGRID PAOLA"/>
        <s v="FASIEH BENAVIDES INGRID JULIETH"/>
        <s v="FERNANDO APARICIO JONATHAN ARLEY"/>
        <s v="FIGUEROA GALVIS YUSBELY"/>
        <s v="FIGUEROA TOVAR IVONNE ADRIANA"/>
        <s v="FLORES RONDEL ISRAEL"/>
        <s v="FLOREZ ANTES MARIA ELVIA"/>
        <s v="FLOREZ REYES ELIX JOHANI"/>
        <s v="FLOREZ RODRIGUEZ JONHATAN"/>
        <s v="FONTECHA OLIVEROS HUGO ALEJANDRO"/>
        <s v="FORERO CARLOS EDUARDO"/>
        <s v="FORERO CESPEDES JAN CARLO"/>
        <s v="FORERO JULIAN DAVID"/>
        <s v="FRANCO HERRERA KEVIN STIVEN"/>
        <s v="GABRIEL FELIPE GARCIA DELGADO"/>
        <s v="GACHA ANTONIO JORGE ENRIQUE"/>
        <s v="GAITAN IBARRA YEINER CAMILO"/>
        <s v="GALEANO JARAMILLO KATHERINE"/>
        <s v="GALLO ROLDAN YOHAN ESTIVEN"/>
        <s v="GALVAN CUESTA MARIA HELENA"/>
        <s v="GALVAN MEZA HERNAN DARIO"/>
        <s v="GAONA BERNAL ANA MARIA"/>
        <s v="GARAY PEÑA LEIDY YURANI"/>
        <s v="GARCES AYALA MAOLIS"/>
        <s v="GARCES VASQUEZ FROILAN ANTONIO"/>
        <s v="GARCIA ARIAS CLAUDIA MAGALY"/>
        <s v="GARCIA BEDOYA LAURA VANESA"/>
        <s v="GARCIA BUITRIAGO DAIRON ARGEMINO"/>
        <s v="GARCIA CASTILLO ANDRES ALBERTO"/>
        <s v="GARCIA HOYOS KAREN"/>
        <s v="GARCÍA MEJÍA JEISSON DARLEY"/>
        <s v="GARCIA VALENCIA JACOBO"/>
        <s v="GARCIA VARGAS TATIANA ANDREA"/>
        <s v="GARZON CARDONA NATALIA"/>
        <s v="GARZON FRANCO CRISTIAN ESNEIDER"/>
        <s v="GARZÓN MAICOL STEVEN"/>
        <s v="GARZON MORERAS ANGIE PAOLA"/>
        <s v="GARZON MORERAS KAREN JIMENA"/>
        <s v="GAVIDIA BUITRAGO IVAN ALEXANDER"/>
        <s v="GERENE ARAGON ERNESTO DAVID"/>
        <s v="GIL LOAIZA SHIRLY"/>
        <s v="GIL SALAZAR ISABELLA"/>
        <s v="GIRALDO BUSTAMANTE DAVID"/>
        <s v="GIRALDO HERNANDEZ OSCAR ANDRES"/>
        <s v="GIRALDO SAAVEDRA JUAN ESTEBAN"/>
        <s v="GOMEZ DAZA MARTHA LUCIA"/>
        <s v="GÓMEZ ERAZO YOMARA"/>
        <s v="GOMEZ ESCOBAR JOSE DANIEL"/>
        <s v="GOMEZ ESPINEL EDUAR ANDRES"/>
        <s v="GOMEZ GOMEZ CIRO RAUL"/>
        <s v="GOMEZ HERNANDEZ DINA MARCELA"/>
        <s v="GOMEZ HURTADO PAOLA ANDREA"/>
        <s v="GOMEZ LAURA VANESSA"/>
        <s v="GOMEZ LEAL JOSUE GABRIEL"/>
        <s v="GOMEZ LOPEZ HENRY"/>
        <s v="GÓMEZ MENA DIDIER STEVEN"/>
        <s v="GOMEZ PEDRAZA MARIA LUISA"/>
        <s v="GONZALES GALARZA KEVIN SEBASTIAN"/>
        <s v="GONZALEZ AVELLANEDA JUAN PABLO"/>
        <s v="GONZALEZ BERMEO SONIA SMITH"/>
        <s v="GONZALEZ CABALLERO MELANY"/>
        <s v="GONZALEZ CHAVEZ NICOLAS ANTONIO"/>
        <s v="GONZALEZ MOLINA ANGELICA MARIA"/>
        <s v="GONZALEZ MONDRAGÓN KAREN TATIANA"/>
        <s v="GONZALEZ MONTENEGRO ANDREA"/>
        <s v="GONZALEZ PERLAZA JANETH"/>
        <s v="GONZALEZ SILVA JUAN FELIPE"/>
        <s v="GONZALEZ YIMY ALEXANDER"/>
        <s v="GRACES ROCHA WENDY JOHANA"/>
        <s v="GRANADA GONZALEZ ADRIANA MARIA"/>
        <s v="GRANADOS NARANJO JULIAN ANDRES"/>
        <s v="GRANADOS RODRIGUEZ KERLLY JULIETA"/>
        <s v="GRANADOS VALENCIA BEATRIZ OMAIRA"/>
        <s v="GRANADOS ZULUAGA CLAUDIA CAROLINA"/>
        <s v="GRISALES IBARRA SILVANA"/>
        <s v="GUAITA GUERRA RAFAEL WALDOMIRO"/>
        <s v="GUERRERO MARIA FERNANDA"/>
        <s v="GUERRERO NOGUERA JORGE MAURICIO"/>
        <s v="GUITUERREZ MELO KEVIN ESNEIDER"/>
        <s v="GUTIERREZ BAQUERO GENNYS JASMIN"/>
        <s v="GUTIERREZ ESPITIA DEIBYD RODRIGO"/>
        <s v="GUTIERREZ FUENTES YISETH PAMELA"/>
        <s v="GUTIERREZ GONZALEZ CHRISTIAN DAVID"/>
        <s v="GUTIERREZ RODRIGUEZ LUIS EDUARDO"/>
        <s v="GUTIERREZ VEGA JUAN PABLO"/>
        <s v="GUZMAN FERNANDEZ MICHEL YESENIA"/>
        <s v="GUZMAN GONZALES GERSON ISAI"/>
        <s v="GUZMAN MUÑOZ JORGE LEONARDO"/>
        <s v="HAMLET RICARDO CAICEDO"/>
        <s v="HENAO FALLAS KELY JOHANA"/>
        <s v="HENAO GUATIVA MARITZA ADRIANA"/>
        <s v="HENAO JESSICA NATALIA"/>
        <s v="HENAO QUINTERO LIZEHT"/>
        <s v="HENAO RAMIREZ CRISTIAN CAMILO"/>
        <s v="HERNANDEZ ABRIL NESTOR JAVIER"/>
        <s v="HERNANDEZ ARDILA LINA PAOLA"/>
        <s v="HERNANDEZ CANTERO SANDRA MARCELA"/>
        <s v="HERNANDEZ FAJARDO HERLIANIS"/>
        <s v="HERNANDEZ LOPEZ CRISTIAN ALIRIO"/>
        <s v="HERNANDEZ MARIA ALEJANDRA"/>
        <s v="HERNANDEZ MARIA ANGELICA"/>
        <s v="HERNANDEZ MURILLO NICOLAS"/>
        <s v="HERNANDEZ RAMOS EIDER ALEXIS"/>
        <s v="HERNÁNDEZ SÁNCHEZ DORA MILENA"/>
        <s v="HERNANDEZ SUAREZ TANIA YORLIANY"/>
        <s v="HERNANDO VALERA SERGIO"/>
        <s v="HERRERA CARRILLO DIEGO ALEXANDER"/>
        <s v="HERRERA FARIETA DIEGO ALEJANDRO"/>
        <s v="HERRERA OLIVERA NATALIA"/>
        <s v="HINCAPIE DURAN  JOHANNA CRISTINA"/>
        <s v="HOLGUIN ZUÑIGA JOAN MANUEL"/>
        <s v="HUERTAS ROJAS EDISON ALBERTO"/>
        <s v="HURTADO CAMARGO CAMILO ANDRES"/>
        <s v="HURTADO MEJIA DARIANA LUCIA"/>
        <s v="HURTADO OSPINA JOHAN MANUEL"/>
        <s v="HURTADO QUINTO DEIMER"/>
        <s v="IBARGUEN MURIEL KAREN VANESSA"/>
        <s v="INSUASTI NARVAEZ JUAN ESTEBAN"/>
        <s v="JARAMILLO CARDONA VALENTINA"/>
        <s v="JAVELA LLANTEN JUAN MIGUEL"/>
        <s v="JERONIMO CARDONA JUAN MANUEL"/>
        <s v="JIMENEZ DUARTE YENCER STIWARD"/>
        <s v="JIMENEZ RIVERA JOSE DE JESUS"/>
        <s v="JIMENEZ ROMERO ANGELA PATRICIA"/>
        <s v="KELLY TATIANA SERNA GALINDO"/>
        <s v="LAGOS LEYDA PATRICIA"/>
        <s v="LANCHEROS JUAN PABLO"/>
        <s v="LAVERDE ENITH PAOLA"/>
        <s v="LAVERDE MONTOYA JUAN ESTEBAN"/>
        <s v="LEIDY BIBIANA BOCANEGRA RODRIGUEZ"/>
        <s v="LEITON CASTELAR ORLANDO ENRIQUE"/>
        <s v="LEON PRIETO KLINSMAN DAVID"/>
        <s v="LEON TRIANA RAFAEL AUGUSTO"/>
        <s v="LONDOÑO CASTRILLON KLAUS STIVENS"/>
        <s v="LONDOÑO MEJIA VANESSA"/>
        <s v="LONDOÑO VALENCIA ESTEFANIA"/>
        <s v="LOPEZ ARIAS CARLOS MARIO"/>
        <s v="LOPEZ HERNANDEZ EMILY SORAYA"/>
        <s v="LOPEZ LOPEZ ANDREA PATRICIA"/>
        <s v="LOPEZ SANDOVAL CIELO VANESSA"/>
        <s v="LOPEZ SUAREZ JUAN CAMILO"/>
        <s v="LOPEZ TRUJILLO ANA ISABEL"/>
        <s v="LOZANO HERNANDEZ JOSE MIGUEL"/>
        <s v="LOZANO LUCUARA YENNY PATRICIA"/>
        <s v="LUCUMI ANGOLA YESSICA LEANDRA"/>
        <s v="LUGO BOCHAGA LUISANA VERONICA"/>
        <s v="LUZ DARY ANGARITA"/>
        <s v="MACETA PATIÑO DANA YINET"/>
        <s v="MADARRIAGA CAMARGO ARLY CRISTINA"/>
        <s v="MADRID LONDOÑO LAURA CRISTINA"/>
        <s v="MAHECHA PARDO KEVIN STEVEN"/>
        <s v="MAHECHA RAMIREZ MARISOL"/>
        <s v="MARIANA MIA REYES GONZALES"/>
        <s v="MARIN BLANCO KAREN MARCELA"/>
        <s v="MARIN LIZU JOSE FERNANDO"/>
        <s v="MARIN MOLINA CAMILA"/>
        <s v="MARIN OCAMPO KAREN ANDREA"/>
        <s v="MARQUEZ HINCAPIE GEINER ANTONIO"/>
        <s v="MARQUEZ MONTER ANDERSON JOSE"/>
        <s v="MARQUEZ MONTERROSA NERLYS PATRICIA"/>
        <s v="MARTINEZ BRAVO EMIR EDINSON"/>
        <s v="MARTINEZ CLAVIJO KAREN VALERIA"/>
        <s v="MARTINEZ COLLAZOS EDWIN DAVID"/>
        <s v="MARTINEZ DANIEL ALEJANDRO"/>
        <s v="MARTINEZ DIAZ DIANA MARIA"/>
        <s v="MARTINEZ FLOREZ MIGUEL ANDRES"/>
        <s v="MARTINEZ GOMEZ ANA MARIA"/>
        <s v="MARTINEZ LANZA FRANCY PATRICIA"/>
        <s v="MARTINEZ MARTINEZ HILARY"/>
        <s v="MARTINEZ MESA DANIELA"/>
        <s v="MARTINEZ PRADA PAULA MARGARTIA"/>
        <s v="MARTINEZ PUELLO DARLING"/>
        <s v="MARTINEZ SANCHEZ JOHN STEVEN"/>
        <s v="MATEUS GOMEZ JORGE MARIO"/>
        <s v="MATTHEW BOHORQUEZ OROZCO"/>
        <s v="MEDINA JIMENEZ LUIS EDUARDO"/>
        <s v="MEDINA REYES KEVIN ALEXANDER"/>
        <s v="MEJIA MARTINEZ SEBASTIAN"/>
        <s v="MEJIA RAMIREZ MERLY YURLEY"/>
        <s v="MEJIA RICO JUAN CAMILO"/>
        <s v="MELGAREJO TAMBO JHON JAIRO"/>
        <s v="MELO DANIEL CARMEN JULIET"/>
        <s v="MENDEZ RODRIGUEZ MIGUEL ANDRES"/>
        <s v="MERA PEÑA CAROLINA"/>
        <s v="MESA RODRIGUEZ MARIA CAMILA"/>
        <s v="MESA YARPAZ JOSEPH GREGORY"/>
        <s v="MILLÁN LORENZANO ÁLVARO FABIÁN"/>
        <s v="MILLAN TRUJILLO LEIDY CAROLINA"/>
        <s v="MOJICA JIMENEZ ALEX MAURICIO"/>
        <s v="MOLANO BERRIO ZULLY TATIANA"/>
        <s v="MOLINA PADILLA LIBARDO LUIS"/>
        <s v="MONCADA LOPEZ CRISTIAN ALEJANDRO"/>
        <s v="MONTAÑEZ HERRERA JAIME HUMBERTO"/>
        <s v="MONTAÑO SINESTERRA FRANCY"/>
        <s v="MONTENEGRO RODRIGUEZ OSCAR EDUARDO"/>
        <s v="MONTERO  CARLOS ANDRES"/>
        <s v="MONTES TORRES YETSY DEYANIRA"/>
        <s v="MONTOYA OVALLE LUISA SOFÍA"/>
        <s v="MORA BOHORQUEZ SAIDA DANIELA"/>
        <s v="MORA PATIÑO HECTOR FAVIO"/>
        <s v="MORALES PEREZ JOHAN LEONARDO"/>
        <s v="MORAN RIVERA ANGIE JULIETH"/>
        <s v="MORENO AVILA ARTURO"/>
        <s v="MORENO DANIEL FELIPE"/>
        <s v="MORENO MUÑOZ PAULA ANDREA"/>
        <s v="MORENO PARDO JOHANA MILENA"/>
        <s v="MORILLO HEREO ALEJANDRO ALFONSO"/>
        <s v="MOSCOTE MONTES YOINER ENRIQUE"/>
        <s v="MOSQUERA DIAZ CARMEN LORENA"/>
        <s v="MOSQUERA HURTADO  JHON JAINER"/>
        <s v="MOSQUERA NICOLAS"/>
        <s v="MOYA AYALA  HENRY"/>
        <s v="MOYA HERNANDEZ SHAILA YALILA"/>
        <s v="MUÑOS LOPEZ FREDDY GONZALO"/>
        <s v="MUÑOZ ARIAS MIGUEL ANGEL"/>
        <s v="MUÑOZ LÓPEZ CARLOS DUVAN"/>
        <s v="MUÑOZ SANDRA ROCIO"/>
        <s v="MURALLAS GALVIS ERIKA YULIETH"/>
        <s v="NAVARRO ANAYA JENNIFER"/>
        <s v="NAVARRO CHAVEZ JUAN GILBERTO"/>
        <s v="NAVARRO HERNANDEZ HECTOR AUGUSTO"/>
        <s v="NAVARRO RAFAEL ENRRIQUE"/>
        <s v="NAVIA LUCIO KATHERINE"/>
        <s v="NIEVES BLANCO WENDY DAYANA"/>
        <s v="NIEVES RICHARD ALEJANDRO"/>
        <s v="NIÑO CARVAJAL YERSON AUGUSTO"/>
        <s v="NIÑO SALCEDO JESUS ANTONIO"/>
        <s v="NOBLE BENITEZ ROSA ANGELA"/>
        <s v="NUÑEZ ESCALANTE AURORA"/>
        <s v="OCHOA RIOS ANDRES FELIPE"/>
        <s v="OLARTE MINORTA NELSON GERARDO"/>
        <s v="OLIVERO SIERRA LINDA MARINA"/>
        <s v="OLVI ALVAREZ MENESES"/>
        <s v="OQUENDO USUGA ALEJANDRA"/>
        <s v="ORDOÑEZ CASTIBLANCO JORGE CAMILO"/>
        <s v="ORDUZ JIMENEZ MAYRA YULIET"/>
        <s v="OROZCO BUENO JULIAN FELIPE"/>
        <s v="ORTEGO CARDENAS YESSICA ANDREA"/>
        <s v="ORTIZ ANGELA JULIETH"/>
        <s v="ORTIZ GALEANO ZURIMA"/>
        <s v="OSORIO COCUY LINA MARIA"/>
        <s v="OSORIO DELGADO JOSE GREGORIO"/>
        <s v="OSPINA CHOCONTA MICHEL VIVIANA"/>
        <s v="OSPINA GONZALEZ ANDREA CAROLINA"/>
        <s v="OSPINA ROA MARTHA YANETH"/>
        <s v="OSPINO MEDINA SHANELA ANDREA"/>
        <s v="OTALORA DUARTE LUZ ADRIANA"/>
        <s v="OTALORA TRONCOSO SEBASTIAN"/>
        <s v="OTALVORA ARGUMEDO JORGE IVAN"/>
        <s v="OVIEDO LESMES CLAUDIA MAYRELYS"/>
        <s v="OVIEDO NARVÁEZ JUAN FELIPE"/>
        <s v="OVIEDO VARGAS NATALIA"/>
        <s v="PABON DEPABLOS KEILY DANIELA"/>
        <s v="PACHECO ESCALONA HARRY"/>
        <s v="PADILLA BLANQUICET MELANNIE MARIA"/>
        <s v="PAEZ ORTIZ GERALDINE"/>
        <s v="PALLARES RINCON GABRIEL MAURICIO"/>
        <s v="PAMPLONA QUINTERO CAROLINA"/>
        <s v="PARDO PALMA DIANA MILENA"/>
        <s v="PARDO RODRIGUEZ JUAN CAMILO"/>
        <s v="PAREJA ATENCIO JONATHAN ENRIQUE"/>
        <s v="PARRA MORENO DAISSY GEOVANNA"/>
        <s v="PARRA PALOMINO VICTOR ALEXIS"/>
        <s v="PARRA QUINTERO JEAN CARLOS"/>
        <s v="PARRA RIAPIRA CRISTIAN CAMILO"/>
        <s v="PATAQUIVA GARAY SANDY KAREN"/>
        <s v="PATERNINA CARRASCAL ISABEL CRISTINA"/>
        <s v="PATERNINA MARTINEZ YULIETH PAOLA"/>
        <s v="PATERNINA SALAZAR LUIS"/>
        <s v="PATIÑO MADRID ALEXANDER"/>
        <s v="PAVA MAYORGA JUAN MANUEL"/>
        <s v="PAYARES CABARCAS DANIELA PATRICIA"/>
        <s v="PEMBERTY VILLEGAS CATHERINE"/>
        <s v="PEÑA PRADA LUIS CARLOS"/>
        <s v="PEÑARANDA TORRES JEFANYS IRICETH"/>
        <s v="PEÑARETE MARIA ALEJANDRA"/>
        <s v="PERDOMO ANDREA LILIANA"/>
        <s v="PERDOMO TRUJILLO JAIRO ANDRES"/>
        <s v="PEREZ CRUZ SANDRA JOHANA"/>
        <s v="PEREZ DIEGO FERNANDO"/>
        <s v="PEREZ JAIMES BILLY MARLON"/>
        <s v="PÉREZ LEANDRO LILIANA ROCIO"/>
        <s v="PEREZ LOPEZ STEPHANY"/>
        <s v="PEREZ MESA NESTOR DAVID"/>
        <s v="PEREZ PITA STIFANY ANGELES"/>
        <s v="PEREZ QUINTERO MAYRA ALEJANDRA"/>
        <s v="PICHICA SALAZAR CRISTIAN CAMILO"/>
        <s v="PIEDRAHITA HENAO DANIEL HUMBERTO"/>
        <s v="PIEDRAHITA RAMIREZ DARLEY ANTONIO"/>
        <s v="PIEDRAHITA ROMERO HARVEY ALEJANDRO"/>
        <s v="PINZON CIFUENTES ANDREW GIOVANNY"/>
        <s v="PIÑEROS ORJUELA KAREN JULIETH"/>
        <s v="PLATA JUAN SEBASTIAN"/>
        <s v="PLAZA BOLIVAR MICAHEL STEVEN"/>
        <s v="POLO CABRERA SUSANA MILENA"/>
        <s v="POSADA GRISALES JUAN PABLO"/>
        <s v="PRADA BUSTOS LINDA STEPHANY"/>
        <s v="PRIETO CUCAITA ADRIANA MERCEDES"/>
        <s v="PRIETO ORTIZ EDWIN DIOSET"/>
        <s v="PUENTES MORENO LUZ DAMARIS"/>
        <s v="PUERTO LOPEZ JORGE IVAN"/>
        <s v="PUERTO PEÑA NELSON ANDRES"/>
        <s v="PULIDO ALVARADO ANGELICA"/>
        <s v="PULIDO PEREZ YULEIDY"/>
        <s v="PULSITAR VICKY LILIANA"/>
        <s v="QUINTERO SANTAMARIA PAULA ANDREA"/>
        <s v="QUIÑONES COLLAZOS LIX DAIANA"/>
        <s v="QUIROZ RODRIGUEZ SERGIO DANIEL"/>
        <s v="RAMIREZ BUITRAGO JEFFERSON ALBERTO"/>
        <s v="RAMIREZ CESPEDES EDGAR ALBERTO"/>
        <s v="RAMIREZ GRATEROL LUIS ENRIQUE"/>
        <s v="RAMIREZ JULIAN DAVID"/>
        <s v="RAMIREZ PIÑEROS BRAYAN ORLEY"/>
        <s v="RAMÍREZ RAMIRÉZ MABILIA INÉS"/>
        <s v="RAMIREZ SABOGAL ZAIRA KATHERINE"/>
        <s v="RAMIREZ TORRES OTTO OSWALD"/>
        <s v="RAMIREZ VALENCIA ANDRES MAURICIO"/>
        <s v="RAMOS DIAZ WENDY PATRICIA"/>
        <s v="RAMOS MARTINEZ ANGEL AUGUSTO"/>
        <s v="RAMOS ZAMUDIO LAURA VALENTINA"/>
        <s v="RANGEL DUQUE MARIA ALEJANDRA"/>
        <s v="REBOLLEDO RUMBO CECILIA ELENA"/>
        <s v="RENDON CHAVEZ KEILY MILENA"/>
        <s v="RENDON OSORIO JOSE ISRAEL"/>
        <s v="RENGIFO MARULANDA MICHAEL"/>
        <s v="RENTERIA SANJUAN DIANA YULEIBY"/>
        <s v="REYES PATERNINA OMAR YESIT"/>
        <s v="REYES ZIPAQUIRA JEISSON ANDRES"/>
        <s v="REYES ZUÑIGA LUZ SARAY"/>
        <s v="REYNOSO ESCOBAR YULY PILAR"/>
        <s v="RIAÑO ABRIL JHON ALEXANDER"/>
        <s v="RIAÑO CALDERON LIZETH"/>
        <s v="RICCI CASTRILLON CHRISTIAN CAMILO"/>
        <s v="RICO RUIZ CARLOS HERNANDO"/>
        <s v="RINCON ESTERLING LEONARDO"/>
        <s v="RINCONI LEIDY"/>
        <s v="RIVAS CAMACHO DANNA JULIETH"/>
        <s v="RIVERA OCAMPO ADRIANA"/>
        <s v="RIVERA RIOS KELLY YOHANA"/>
        <s v="RIVERA TORRES SAMADHI"/>
        <s v="RIVERA ZARABANDA VANESSA"/>
        <s v="ROA GARCIA ASHIARAZAGAIHA STPHANNY"/>
        <s v="ROBAYO GOMEZ NELSON"/>
        <s v="ROCHA CASTRO DANNA VALENTINA"/>
        <s v="ROCHA VELOSA ANDRES FELIPE"/>
        <s v="RODRIGUEZ ANGUIE LIZETH"/>
        <s v="RODRIGUEZ FERNANDEZ LUIS DAVID"/>
        <s v="RODRIGUEZ GARRIDO BARNER"/>
        <s v="RODRIGUEZ JOSE SEBASTIAN"/>
        <s v="RODRIGUEZ LOPEZ MARLON"/>
        <s v="RODRIGUEZ MACHADO ERIKA BEATRIZ"/>
        <s v="RODRIGUEZ MOLINA GABRIELA"/>
        <s v="RODRIGUEZ ORDOÑEZ DANNA VALENTINA"/>
        <s v="RODRIGUEZ QUINTO JESSICA PAOLA"/>
        <s v="RODRIGUEZ QUINTO LUISA FERNANDA"/>
        <s v="RODRIGUEZ ROJAS JUAN CAMILO"/>
        <s v="RODRIGUEZ SALGADO KEVIN FABIAN"/>
        <s v="RODRIGUEZ TORRECILLA ANA NATHALY"/>
        <s v="RODRIGUEZ VARGAS CRISTIAN ANDRES"/>
        <s v="RODRIGUEZ VILLAMIZAR LEIDY VALENTINA"/>
        <s v="RODRIGUEZ ZAMBRANO INGRID PATRICIA"/>
        <s v="ROJAS CASTELLANOS CRISTHIAN CAMILO"/>
        <s v="ROJAS HENDER ORLANDO"/>
        <s v="ROJAS NOVOA KAREN NATALIA"/>
        <s v="ROJAS PINTO PAUL"/>
        <s v="ROJAS RAMIREZ JULIAN ESTEBAN"/>
        <s v="ROJAS ROCHA GABRIEL"/>
        <s v="ROJAS TEHERAN LORENA"/>
        <s v="ROJAS VILLAMIL JHONATAN"/>
        <s v="ROMERO SEGURA CRISTIAN FIDEL"/>
        <s v="RONDON MENDOZA ANDRES FELIPE"/>
        <s v="ROPERO GALVIS SINDI PAOLA"/>
        <s v="ROSALES VISBAL ANGIE PAOLA"/>
        <s v="ROYERO CASTILLO ANHY MILENA"/>
        <s v="ROZO MARQUEZ MAYERLY SHAKIRA"/>
        <s v="RUBIANO DIAZ GABRIELA"/>
        <s v="RUBIO VELASQUEZ JHON JAIRO"/>
        <s v="RUEDA MARROQUIN MARITZA"/>
        <s v="RUEDA MARTINEZ JUAN FELIPE"/>
        <s v="RUIZ DE AGUSTIN LUIS ENRIQUE"/>
        <s v="RUIZ DE ALBA NEISSER JASSIR"/>
        <s v="RUIZ DIAZ MICHAEL FERNEY"/>
        <s v="RUIZ LOPEZ KEVIN"/>
        <s v="RUIZ MAYORGA MARIA CHIRLEY"/>
        <s v="RUSSI NIÑO ANA SUCEIDI"/>
        <s v="SAAVEDRA ANGULO SEBASTIAN FERNANDO"/>
        <s v="SAAVEDRA CALVO JOVANNY ALBERTO"/>
        <s v="SAAVEDRA ZAFRA BETGUVICT RAINER"/>
        <s v="SAIR ZARATE JONATAN"/>
        <s v="SALAZAR GOMEZ LUISA FERNANDA"/>
        <s v="SALAZAR MONSALVE EDWIN MAURICIO"/>
        <s v="SALGADO FLOREZ ALEXANDRA"/>
        <s v="SALGADO MORENO RICARDO JAIRO"/>
        <s v="SALGADO PEREZ ANDREA CAROLINA"/>
        <s v="SAMARI NOHELI ROMAN RUBIO"/>
        <s v="SAMBONI GUZMAN PAOLA ANDREA"/>
        <s v="SANABRIA MORALES GABRIELA"/>
        <s v="SANCHEZ BASILIO RICARDO ANDRES"/>
        <s v="SANCHEZ BRAVO ANGELA YADIRA"/>
        <s v="SANCHEZ CASTELLANOS SEBASTIAN ENRIQUE"/>
        <s v="SANCHEZ COLORADO ALVARO ANTONIO"/>
        <s v="SANCHEZ MALLAMA MONICA ESTEFANIA"/>
        <s v="SANCHEZ MARTINEZ HEIDY JULIANA"/>
        <s v="SANDOVAL GARZON ANDRES FELIPE"/>
        <s v="SANDOVAL PEREZ ANGIE PAOLA"/>
        <s v="SARASTI GARCIA DANIEL ALEJANDRO"/>
        <s v="SARMIENTO CARVAJAL LEIDY JHOANNA"/>
        <s v="SARRIA TRUJILLO GABRIELA"/>
        <s v="SCHONBERGER MURCIA HERMANN DAVID"/>
        <s v="SERNA PEREZ LEIVY TATIANA"/>
        <s v="SERPA CASTRO GINA DANIELA"/>
        <s v="SIERRA MEZA MARIA FERNANDA"/>
        <s v="SIERRA NIETO RODRIGO ANDRES"/>
        <s v="SILVA CARDENAS MARIA FERNANDA"/>
        <s v="SOLANO CAMPO DIANA CAROLINA"/>
        <s v="SOLENO MENDOZA MAILETT LILIANA"/>
        <s v="SOSA KATHERIN"/>
        <s v="SOTELO MOJICA JHON FREDY"/>
        <s v="SOTO GARCIA JEAN CARLOS"/>
        <s v="SOTO JENNY KATHERINE"/>
        <s v="SUAREZ ARMAS VICTOR ENMANUEL"/>
        <s v="SUAREZ BARRERA MARISOL"/>
        <s v="SUAREZ GERRERO BRAYAN STEVEN"/>
        <s v="SUAREZ LEIDY JOHANA"/>
        <s v="SUAREZ NIDIA MERCEDES"/>
        <s v="TABORDA VAHOS ANA MARCELA"/>
        <s v="TAMAYO MORALES JHON ANGEL"/>
        <s v="TAMAYO ORDOÑEZ YULI ANDREA"/>
        <s v="TEATINO SANCHEZ SEBASTIAN CAMILO"/>
        <s v="TORDECILLA DIAZ CARLOS ALBERTO"/>
        <s v="TORDECILLA MENDOZA ROBERTO CARLOS"/>
        <s v="TORO CALDERON ANDRES FELIPE"/>
        <s v="TORO CRUZ MONICA DANIELA"/>
        <s v="TORREGROZA PAJARO YULEISY ANDREA"/>
        <s v="TORRES CAMILO ENRIQUE"/>
        <s v="TORRES GALLEGO VALERIA"/>
        <s v="TORRES MONTENEGRO LEIDY LORENA"/>
        <s v="TORRES MONTENEGRO MARTHA CECILIA"/>
        <s v="TORRES PEREZ ANA VICTORIA"/>
        <s v="TORRES REVEROL MARIA VIRGINIA"/>
        <s v="TORRES ROJAS MELISSA"/>
        <s v="TOVAR NOVOA CRISTINA ISABEL"/>
        <s v="TREJO DIEGO ARMANDO"/>
        <s v="TRESPALACIOS MAYRA ALEJANDRA"/>
        <s v="TRIANA PABON JULIET MAYERLI"/>
        <s v="TRUJILLO GULLEN KALETH"/>
        <s v="TRUJILLO MARTINEZ RUBIEL ANDRES"/>
        <s v="TRUJILLO URUEÑA YENITH LUCELLY"/>
        <s v="TUIRAN BARRIOS EVIS JULIETH"/>
        <s v="URIBE HERRERA GENER CAMACHO"/>
        <s v="URREGO MORALES YULY ANDREA"/>
        <s v="USAQUEN DIAZ DAVID GERARDO"/>
        <s v="USECHA URBANO LESLIE SORANY"/>
        <s v="USURIAGA ALVAREZ DANIELA"/>
        <s v="VALBUENA ANDRES FELIPE"/>
        <s v="VALENCIA GIRALDO TATIANA"/>
        <s v="VALENCIA GONZALIAS JHOAN SEBASTIÁN"/>
        <s v="VALLEJO CASTAÑEDA TANIA YICELA"/>
        <s v="VALLEJOS QUISTANCHALA MARY ISABEL"/>
        <s v="VANEGAS SANJUAN HANS ESTEBAN"/>
        <s v="VARGAS BARRERA JUAN CAMILO"/>
        <s v="VARGAS ESCOBAR PAULA ANDREA"/>
        <s v="VARGAS PAMPLONA JOHN WALTER"/>
        <s v="VASQUEZ BERNAL MARIA CAMILA"/>
        <s v="VAZQUEZ VILLADIEGO LORAINE PAOLA"/>
        <s v="VEGA LOPEZ JUAN FELIPE"/>
        <s v="VELASCO NARVAEZ GIZEK MARGARITA"/>
        <s v="VELASQUEZ BELTRAN FRANCY VIVIANA"/>
        <s v="VELASQUEZ TOLOZA JUAN OSWALDO"/>
        <s v="VELAZQUEZ GAVIRIA SANTIAGO"/>
        <s v="VERA MOSQUERA JUAN SEBASTIAN"/>
        <s v="VERA ROBLES CRISTIAN ALEXIS"/>
        <s v="VERGARA ESPELETA MARLON GABRIEL"/>
        <s v="VERGARA HERNÁNDEZ CYNTHIA CAROLINA"/>
        <s v="VERGARA TETAI MARYI LEONOR"/>
        <s v="VERGARA USUGA KELLY JOHANA"/>
        <s v="VERGEL TOBO ZHARICK DAYANNA"/>
        <s v="VERGEL TOBO ZURIK SADHAY"/>
        <s v="VICENTES SIERRA LUZ ANGELA"/>
        <s v="VIDARTE CASTAÑO JUAN PABLO"/>
        <s v="VILLACORTE RONDON JOE LARRY"/>
        <s v="VILLALOBOS LOPEZ YUNERYS MAKOL"/>
        <s v="VILLALOBOS RAMONA"/>
        <s v="VILLAMIZAR MARIA ALEXANDRA"/>
        <s v="VILLAZON JIMENEZ MAIRA ALEJANDRA"/>
        <s v="VILLEGAS MIGUEL ANDRES"/>
        <s v="VILLOTA NARVAEZ DAYSI DAYANA"/>
        <s v="VILORIA LOZADA LUNA VALERIA"/>
        <s v="ZAFRA BUITRAGO SERGIO ANDRES"/>
        <s v="ZAMBANO BENAVIDESDIDIER ANDRES"/>
        <s v="ZAMUDIO MATEUS GINA PAOLA"/>
        <s v="ZAPARDIEL PÉREZ YANTH ALEXANDER"/>
        <s v="ZAPATA QUERUBIN CRISTIAN DAVID"/>
        <s v="ZULETA MORENO MONICA"/>
        <s v="ZUÑIGA CAICEDO ASTRID"/>
        <s v="ZUÑIGA ZAPARAN SHAYLEL JOHANA"/>
        <s v="ZUÑIGA ZUÑIGA JULIETH PAOLA"/>
        <s v="ANDRADE ARIAS ANDRES FELIPE" u="1"/>
        <s v="ARIZA MARIA FERNANDA" u="1"/>
        <s v="ESTUPIÑAN CAMPOS DAVID SANTIAGO" u="1"/>
        <s v="SANCHEZ AGUIRRE KEVIN ORLANDO" u="1"/>
        <s v="TORRES CALVO DINNA YURLEY" u="1"/>
        <s v="TORRES GRISALES ANDRES" u="1"/>
        <s v="VICENTE SIERRA LUZ ANGELA" u="1"/>
        <s v="SALAS ARIAS JONATHAN" u="1"/>
        <s v="ZUÑIGA FLOR MIKE JEISON" u="1"/>
        <s v="ANAYA ORTIZ SANTIAGO" u="1"/>
        <s v="CAÑAS ESTRADA MAYERLY" u="1"/>
        <s v="BONILLA CARDOZO LUIS ALEJANDRO" u="1"/>
        <s v="CASTRILLON PEREZ NATALY" u="1"/>
        <s v="FLOREZ CONTRERAS DEIVIS ALBERTO" u="1"/>
        <s v="INFANTE CARDENAS NUBIA MARCELA" u="1"/>
        <s v="MARIN HINCAPIE NATALIA ISABEL" u="1"/>
        <s v="MARTINEZ VARGAS JACKSON ORLANDO" u="1"/>
        <s v="MEJIA SERNA MARIA ALEJANDRA" u="1"/>
        <s v="OSSA RODRIGUEZ ALEJANDRO" u="1"/>
        <s v="RAMOS MARTINEZ ANA MARIA" u="1"/>
        <s v="SALAZAR KELLY JOHANA" u="1"/>
        <s v="VILORIA ALVAREZ ELIZABETH" u="1"/>
        <s v="PIMIENTA GALVIS DIEGO ANDRES" u="1"/>
        <s v="AVILA HERNANDEZ LUIS ALFREDO" u="1"/>
        <s v="BRAVO BECERRA DIEGO JOSE" u="1"/>
        <s v="CACERES ARDILA CRISTIAN GIOVANNI" u="1"/>
        <s v="HUERTAS MUÑOZ DAYANA ANDREA" u="1"/>
        <s v="PEROZO OSPINO KELLIN JHOJANA" u="1"/>
        <s v="SANCHEZ RESTREPO DANIELA" u="1"/>
        <s v="TORRES QUINTERO JOJHAN CAMILO" u="1"/>
        <s v="MOSCOTE COLLANTE JESÚS DAVID" u="1"/>
        <s v="ROZO VASQUEZ NOAH ALEJANDRO" u="1"/>
        <s v="CAICEDO CALDERÓN FABIAN DAVID" u="1"/>
        <s v="CARDENAS FIERRO YENIFER VIVIANA" u="1"/>
        <s v="CEBALLOS BLANCO ANDRES ESTEBAN" u="1"/>
        <s v="DEL SALVADOR LUIS FERNANDO" u="1"/>
        <s v="RAMIREZ BETANCUR SERGIO ANDRES" u="1"/>
        <s v="SANTANA RODRIGIUEZ EDWIN ANDRES" u="1"/>
        <s v="CERQUERA ALARCON GUSTAVO ADOLFO" u="1"/>
        <s v="DIAZ MARCELA ALEJANDRA" u="1"/>
        <s v="RESTREPO MONCADA _x000a_FADIED CRISTINA" u="1"/>
        <s v="SIERRA SALAMANCA FRANZ STEVEN" u="1"/>
        <s v="VERA MORENO JUAN CAMILO" u="1"/>
        <s v="ALVAREZ MANCERA BRAYAN ESTYD" u="1"/>
        <s v="BARRUETO MORA FANNY" u="1"/>
        <s v="CORDERO CEBALLO VANESA LIS" u="1"/>
        <s v="FLOREZ IBARRA VICTOR DANIEL" u="1"/>
        <s v="GARCIA JUAN ESTEBAN" u="1"/>
        <s v="GARCIA MARTINEZ LAURA KATHERINE" u="1"/>
        <s v="GUERRERO OLIVARES MARIA JOSE" u="1"/>
        <s v="HOLGUIN VIDALES ZULLENY LICETH" u="1"/>
        <s v="LOPEZ MONTOYA CRISTIAN ALEXIS" u="1"/>
        <s v="LOPEZ MORA ALEJANDRO" u="1"/>
        <s v="LOZADA RESTREPO JULIETH ALEJANDRA" u="1"/>
        <s v="MONTENEGRO MORALES MICHEL JOHANA" u="1"/>
        <s v="MONTERROSA HERNANDEZ YENI LUZ" u="1"/>
        <s v="MORALES VALERO GLORIA VIVIANA" u="1"/>
        <s v="MUNEVAR GONZALEZ JOAB JAZED" u="1"/>
        <s v="NARVÁEZ PÉREZ ELIANA ESTEFANÍA" u="1"/>
        <s v="NOVOA GONZALEZ JOSE GUILLERMO" u="1"/>
        <s v="ORTEGON VIDALES YENY CATERIN" u="1"/>
        <s v="ORTIZ SANCHEZ LAURA TATIANA" u="1"/>
        <s v="OTERO ECHEVERRI LUISA FERNANDA" u="1"/>
        <s v="PAREJA LABRADOR GRACE JULIETH" u="1"/>
        <s v="PORTOCARRERO ROJAS JESUS ARMANDO" u="1"/>
        <s v="QUINTANA DIAZ GLORIA" u="1"/>
        <s v="QUINTERO ACOSTA KELLY JOHANNA" u="1"/>
        <s v="RIOS PEÑARANDA JUAN MANUEL" u="1"/>
        <s v="SANCHEZ JARAMILLO KRISTIE MARIANA" u="1"/>
        <s v="SARMIENTO CAMARGO STIVEN AUGUSTO" u="1"/>
        <s v="SUAREZ SOTO YUVIANIS MARIA" u="1"/>
        <s v="TAPIA TORRES YULIANIS CECILIA" u="1"/>
        <s v="VARGAS CASTILLO HEIDA" u="1"/>
        <s v="VELASQUEZ MEJIA JORGE IVAN" u="1"/>
        <s v="VERGEL SANDOVAL JUAN SEBASTIAN" u="1"/>
        <s v="YAIMA FLOREZ JESUS ALFREDO" u="1"/>
        <s v="CUELLO CANTILLO KAROL YISET" u="1"/>
        <s v="FONSECA GONZALEZ ERICSON HIRALDO" u="1"/>
        <s v="GARCIA GOMEZ  JHOAN ALEXANDER" u="1"/>
        <s v="NEIRA JUAN SEBASTIAN" u="1"/>
        <s v="SANDOVAL PEREZ MARCELA PAOLA" u="1"/>
        <s v="TORRES ZAMORA EIDER ALEXIS" u="1"/>
        <s v="VIDAL MUÑOZ JULIAN STEVEN" u="1"/>
        <s v="ZARAMA ALFONSO JHON EDISON" u="1"/>
        <s v="BAYARDO OLIVA FERNANDO" u="1"/>
        <s v="CASTAÑO DIOSA DUVER" u="1"/>
        <s v="CHALA MINA ERICK" u="1"/>
        <s v="PALACIO CUERVO KAREN LORENA" u="1"/>
        <s v="ROJAS GAÑAN JOSE ALEJANDRO" u="1"/>
        <s v="ARENAS CASTILLO JUAN PABLO" u="1"/>
        <s v="FAJARDO LEYVA ANDRES CAMILO" u="1"/>
        <s v="MARTINEZ SUAREZ EDWIN HERNANDO" u="1"/>
        <s v="RAMIREZ AVENDAÑO ANNY DEISSY" u="1"/>
        <s v="VALLADALES SANCHEZ NELY VALENTINA" u="1"/>
        <s v="BENAVIDES URIBE ALISON IVONE" u="1"/>
        <s v="BOJACA PEDRAZA EDGAR ANDRES" u="1"/>
        <s v="GARCIA GUTIERREZ WILLIAM IDALMY" u="1"/>
        <s v="GUERRERO JIMENEZ RUTH ESTHER" u="1"/>
        <s v="LARGO MARIN JUAN DAVID" u="1"/>
        <s v="MERCADO BETIN YESSICA PAOLA" u="1"/>
        <s v="OSORIO CASTAÑO JEYSON ALEXANDER" u="1"/>
        <s v="PRADO QUIROGA JENNY CAROLINA" u="1"/>
        <s v="PUELLO ROJAS PATRICIA MARIA" u="1"/>
        <s v="PULIDO AGUIRRE HAROL DAVID" u="1"/>
        <s v="RODRIGUEZ CARRANZA SOL HEIMY" u="1"/>
        <s v="ALMARIO ROMERO YESICA LORENA" u="1"/>
        <s v="GOMEZ MARTINEZ JAVIER SANTIAGO" u="1"/>
        <s v="RODRIGUEZ SIMBAQUEVA JUAN SEBASTIAN" u="1"/>
        <s v="ROMERO CRISTIAN ALEJANDRO" u="1"/>
        <s v="ORTIZ RODRIGUEZ SANTIAGO ALEJANDRO" u="1"/>
        <s v="POSADA CAMILA" u="1"/>
        <s v="CHAPETON  ROZO ANDRES FELIPE" u="1"/>
        <s v="MATALLANA LARA HEIDER DUBAN" u="1"/>
        <s v="PLATA ARDILA GERMAN JABITH" u="1"/>
        <s v="VALENTINA ANDREA PUENTES ROJAS" u="1"/>
        <s v="ARROYO ACOSTA KAREN VANESSA" u="1"/>
        <s v="BERNAL MARTIN OMAIRA ANDREA" u="1"/>
        <s v="MERCADO OROZCO CARMEN CECILIA" u="1"/>
        <s v="MONTES CHAVEZ CESAR JAVIER" u="1"/>
        <s v="RAMIREZ CARDOZO ANDRES FELIPE" u="1"/>
        <s v="RIVEROS RODRIGUEZ CAMILO ANDRES" u="1"/>
        <s v="SUCERQUIA ARRUBLA CRISTIAN ANDRES" u="1"/>
        <s v="BASCO MORALES JUAN PABLO" u="1"/>
        <s v="GRANADOS SAYAGO EDWIN ALEXIS" u="1"/>
        <s v="MORENO QUIJANO LINDA MARIA" u="1"/>
        <s v="ROJAS MANZANO JESUS ENRIQUE" u="1"/>
        <s v="TELLO BALLESTEROS  EIDY TATIANA" u="1"/>
        <s v="TOVAR GOMEZ RAMON VICENTE" u="1"/>
        <s v="TREJOS VASQUEZ YULIANA" u="1"/>
        <s v="VILLALOBOS ROMERO KELLY ALEXANDRA" u="1"/>
        <s v="CAÑIZALEZ LAMMY  JUDITH" u="1"/>
        <s v="PALOMO ANDRES FELIPE" u="1"/>
        <s v="SAMBONI MARTINEZ ELIANA" u="1"/>
        <s v="SANCHEZ SAAVEDRA JENNIFER ANDREA" u="1"/>
        <s v="SUAREZ LEGUIZAMO ANGELA MARIA" u="1"/>
        <s v="PEREIRA COPETE JHON JAIME" u="1"/>
        <s v="TORRES CASAS JOSE DAVID" u="1"/>
        <s v="CALDERON JARAMILLO JULIANA VALERIA" u="1"/>
        <s v="ESTRADA MARIN LESLY VANESSA" u="1"/>
        <s v="MONSALVE GOMEZ MARYBEL" u="1"/>
        <s v="SACRISTAN BEDOYA LILIANA" u="1"/>
        <s v="BARRIOS TONCEL HAREM ISABEL" u="1"/>
        <s v="CHAVES BEDOYA NATHALY" u="1"/>
        <s v="GUTIERREZ DIAZ LUIS FERNANDO" u="1"/>
        <s v="PEÑUELA TORRES ANDRES FELIPE" u="1"/>
        <s v="CASAMACHIN MUÑOZ DEICY VANESA" u="1"/>
        <s v="RONDEROS CAICEDO JESUS ALEJANDRO" u="1"/>
        <s v="VEGA RIVERA ESTEBAN" u="1"/>
        <s v="VESGA MARTINEZ DANA MARIA" u="1"/>
        <s v="CUBILLOS ABRIL LAURA SOFIA" u="1"/>
        <s v="BOTERO TORRES GABRIEL GIOVANNY" u="1"/>
        <s v="GONZALES RUEDA RONALD DAVID" u="1"/>
        <s v="LEGUIZAMON MORA LUNA ALEJANDRA" u="1"/>
        <s v="PALACIOS BARRIOS EDUARDO ENRIQUE" u="1"/>
        <s v="BALANTA RODRIGUEZ JORGE DAVID" u="1"/>
        <s v="CARVAJAL GLORIA PILAR" u="1"/>
        <s v="HERNANDEZ CABALLERO KATHERIN YALILE" u="1"/>
        <s v="MARTINEZ LUIS FELIPE" u="1"/>
        <s v="MORENO MORENO JEFERSON JADER" u="1"/>
        <s v="PARRA MANCERA KAREN ANGELICA" u="1"/>
        <s v="PEÑA RODRIGUEZ MARIO ANDRES" u="1"/>
        <s v="RODRÍGUEZ CRUZ JONATHAN FERNANDO" u="1"/>
        <s v="VANEGAS GAMBOA  VICTOR STIVEN" u="1"/>
        <s v="VARGAS DANIEL FELIPE" u="1"/>
        <s v="VILLAMIL SALCEDO ROSA VIVIANA" u="1"/>
        <s v="HERNÁNDEZ MORENO LAURA ALEJANDRA" u="1"/>
        <s v="RODRÍGUEZ LÓPEZ MARIA NAZARETH" u="1"/>
        <s v="DOMINGUEZ ADARME MARIA CRISTINA" u="1"/>
        <s v="GARAY ARBOLEDA KEVIN STEVEN" u="1"/>
        <s v="MARTINEZ CINDY PAOLA" u="1"/>
        <s v="MONTAÑEZ MOGOLLON JAVIER ARMANDO" u="1"/>
        <s v="ALDANA CRUZ PAOLA ANDREA" u="1"/>
        <s v="COLLAZOS RAMIREZ ANDRIS MICHEL" u="1"/>
        <s v="GONZALEZ ROMERO FANOR ESTEBAN" u="1"/>
        <s v="MARIN MARIN LAURA DANIELA" u="1"/>
        <s v="HINCAPIE GALVIS JANETH DEL CARMEN" u="1"/>
        <s v="LAGUNA CRISTIAN CAMILO" u="1"/>
        <s v="URIBE FORONDA LINEYRA MARITZA" u="1"/>
        <s v="CASTILLO DUCUARA DAYANA KATHERIN" u="1"/>
        <s v="BORJA URANGO YURANIS YULIETH" u="1"/>
        <s v="CONTRERAS TRIANADIANA ESTEFANIA" u="1"/>
        <s v="MOTTA RODRIGUEZ MARIO ALEJANDRO" u="1"/>
        <s v="MUÑOZ PEREZ JOSE YORDAN" u="1"/>
        <s v="OSUNA CRISTIAN CAMILO" u="1"/>
        <s v="BOTELLO SOLANO LAUREN VALENTINA" u="1"/>
        <s v="DEVIA DAZA LUIS ANDRES" u="1"/>
        <s v="MARIA ALEJANDRA PEÑARETE" u="1"/>
        <s v="PATERNINA ARRIETA EDUARDO JOSE" u="1"/>
        <s v="RIERA COA WENDY CAROLINA" u="1"/>
        <s v="CHAPARRO PAPAGAYO JHONATHAN FARIK" u="1"/>
        <s v="LUGO ROJAS JULIAN ESTEBAN" u="1"/>
        <s v="PINEDA VERGARA LAURA ELIZABETH" u="1"/>
        <s v="SILVA AVILES MARIA ALEJANDRA" u="1"/>
        <s v="TABORDA RIVERA  ANGELICA" u="1"/>
        <s v="TACHA BALLESTEROS ANGELICA LIZETH" u="1"/>
        <s v="BARRERO MILTON ALEXIS" u="1"/>
        <s v="CASTAÑO SANTACRUZ MANUEL ORLANDO" u="1"/>
        <s v="MAZUERA PAIMARIA DE LOS ANGELES" u="1"/>
        <s v="MORON YEPES JHONNY ENRIQUE" u="1"/>
        <s v="PARRA LOPEZ EDWIN JAIR" u="1"/>
        <s v="PEREZ MARIA JULIANA" u="1"/>
        <s v="BERMUDEZ BOLIVAR IVAN DAVID" u="1"/>
        <s v="CHAVEZ CAMPOS JUAN SEBASTIAN" u="1"/>
        <s v="RUIZ ARIAS HANNA REBECA" u="1"/>
        <s v="VARGAS CARDENAS LAURA CAMILA" u="1"/>
        <s v="POLETINO USECHE MERWIL LEONEL" u="1"/>
        <s v="VILLAMARIN DUQUE MIGUEL ANGEL" u="1"/>
        <s v="OSORIO GOMEZ JESSICA ALEJANDRA" u="1"/>
        <s v="JIMENEZ TORRES MILENA PATRICIA" u="1"/>
        <s v="FANDIÑO CAMARGO LAURA VALENTINA" u="1"/>
        <s v="LOPEZ PEREZ JUAN PABLO" u="1"/>
        <s v="CRUZ VARGAS FRANK" u="1"/>
        <s v="GALEANO CIFUENTES LUIS EDUARDO" u="1"/>
        <s v="LOPEZ PEÑUELA GUILIANO ANDRES" u="1"/>
        <s v="CORTEZ ROMERO ANDRES FELIPE" u="1"/>
        <s v="GUERRA MOLINA JUAN DANIEL" u="1"/>
        <s v="GUTIERREZ POLO WENDY MAYERLIS" u="1"/>
        <s v="MARMOLEJO MADERA DIANA MARCELA" u="1"/>
        <s v="MEJIA GUERRA PAULA DANIELA" u="1"/>
        <s v="MESÍAS ROSERO JHONATAN ESMITH" u="1"/>
        <s v="ORBES HERNANDEZ RICHARD ANDERSON" u="1"/>
        <s v="DIAZ AGREDO MARIA CAMILA" u="1"/>
        <s v="GALEANO CORDOBA MARIA PAULA" u="1"/>
        <s v="GONZÁLEZ BERTEL DIVIER" u="1"/>
        <s v="LORA ORTIZ SULLY YANETH" u="1"/>
        <s v="MENDIVELSO VARGAS YULIAN STID" u="1"/>
        <s v="MENDOZA OLIVERA DIEGO ARMANDO" u="1"/>
        <s v="PACHECO ESCALONA MAYRA JOHANNA" u="1"/>
        <s v="ROJAS LUIS ALFONSO" u="1"/>
        <s v="BENAVIDES MANTILLA CARLOS" u="1"/>
        <s v="IGLESIAS QUIROZ LUIS GUILLERMO" u="1"/>
        <s v="HUERTAS SUSPE DAYANNA MARIA" u="1"/>
        <s v="ROBINSON SMITH CARDOZO REY" u="1"/>
        <s v=" JESUS VERGARA" u="1"/>
        <s v="AGUDELO ROCHA JUAN SEBASTIAN" u="1"/>
        <s v="BEDOYA GONZALEZ FLAVIO ALEJANDRO" u="1"/>
        <s v="BOLAÑOS HOYOS HAROL ANDRES" u="1"/>
        <s v="BOTERO RODRIGUEZ JAIME ANDRES" u="1"/>
        <s v="CARMEN JULIET MELO DANIEL" u="1"/>
        <s v="CARREÑO QUINTERO MARIA PAULA" u="1"/>
        <s v="CORTÉS SEPÚLVEDA LAURA YIRETH" u="1"/>
        <s v="COY MENDEZ MIGUEL ANGEL" u="1"/>
        <s v="DIAZ PIZA JUAN JOSE" u="1"/>
        <s v="FORBES RICARDO" u="1"/>
        <s v="GALVIS AVILA JAVIER ANDRES" u="1"/>
        <s v="GAONA BERNAL EVELYN JOELLY" u="1"/>
        <s v="LOZANO MAZUERA JEAN SEBASTIAN" u="1"/>
        <s v="MANOTAS URICOECHEA KATY PAOLA" u="1"/>
        <s v="MANZANEDA CHAMIE ELIAN DAVID" u="1"/>
        <s v="MEDINA SALAMANCA ANGELA PAOLA" u="1"/>
        <s v="MONTES CUETO GREY TATIANA" u="1"/>
        <s v="MOSQUERA GIL DAVID FELIPE" u="1"/>
        <s v="PASO RAMOS WENDY PAOLA" u="1"/>
        <s v="RINCON CORTES YEIMY VERONICA" u="1"/>
        <s v="RIOS ARBOLEDA LUISA FERENANDA" u="1"/>
        <s v="TABARES HERNANDEZ LUIS CARLOS" u="1"/>
        <s v="PARRADO CLAVIJO LIZETH DAYANA" u="1"/>
        <s v="JAVIER ARMANDO MONTAÑEZ MOGOLLON" u="1"/>
        <s v="JIMENEZ TORRESMILENA PATRICIA" u="1"/>
        <s v="PINILLA RODRÍGUEZ VALERIA" u="1"/>
        <s v="TARAZONA RINCON KAREN LORENA" u="1"/>
        <s v="FERNANDEZ ORGANISTA LUIS MIGUEL" u="1"/>
        <s v="GARCIA FLOREZ LIDA ESTEFANIA" u="1"/>
        <s v="BAUTISTA GUTIERREZ BREYNER ANDRES" u="1"/>
        <s v="HERNANDO HERRERA KEVIN" u="1"/>
        <s v="IBARGUEN BLANDON CARLOS ALBERTO" u="1"/>
        <s v="MARLES FRANCO JUAN JOSE" u="1"/>
        <s v="RINCON CARDOZO ANDREA PAOLA" u="1"/>
        <s v="CARVAJAL ARON JOSUE" u="1"/>
        <s v="VERGARA GUTIERREZ JESUS ANTONIO" u="1"/>
        <s v="FRANCY PATRICIA MARTINEZ LANZA" u="1"/>
        <s v="GONZALEZ ARDILA LUIS FERNANDO" u="1"/>
        <s v="MARCELO RINCÓN JUAN CAMILO" u="1"/>
        <s v="MORALES CARVAJAL SANTIAGO" u="1"/>
        <s v="RIVERA VARGAS MARYORY STEPHANY" u="1"/>
        <s v="SARMIENTO DAVID STIVEN" u="1"/>
        <s v="SUÁREZ ESPEJO CRISTIAN LEONARDO" u="1"/>
        <s v="CUERVO LOPEZ LAURA SOFIA" u="1"/>
        <s v="DUQUE CAMARGO JOSE MIGUEL" u="1"/>
        <s v="DIAZ TORRES STEFANY LUCIA" u="1"/>
        <s v="PEREZ BRENDA JULIETH" u="1"/>
        <s v="URIBE HERNANDEZ SARA DEL ROSARIO" u="1"/>
        <s v="BAUTISTA ESCOBAR ANDRES CAMILO" u="1"/>
        <s v="BETANIA TORREALBA AURELIS" u="1"/>
        <s v="CORTES MINA JENNY JHOANA" u="1"/>
        <s v="CRUZ JHONNATTAN SMITH" u="1"/>
        <s v="DURANGO VILLERA KATTY LILIANA" u="1"/>
        <s v="GALVIS AVILAJAVIER ANDRES" u="1"/>
        <s v="RUBIANO PEÑA NICOLAS ANDRES" u="1"/>
        <s v="GONZALEZ DIAZ TATIANA MARCELA" u="1"/>
        <s v="HERNADEZ OSPINA CRISTHIAN FABIAN" u="1"/>
        <s v="BERNAL ACOSTA KAREN MILENA" u="1"/>
        <s v="ESGUERRA DELGADO  DAVID" u="1"/>
        <s v="MURILLO CAMELO ANGIE TATIANA" u="1"/>
        <s v="NOPE PEÑA FRANCY LORENA" u="1"/>
        <s v="RAMIREZ MONROY DAVID SANTIAGO" u="1"/>
        <s v="VELASQUEZ LAURA VANESSA" u="1"/>
        <s v="RAMIREZ ARIAS JENSI JOHANA" u="1"/>
        <s v="ROMERO ROMERO ESTEFANY JULIETH" u="1"/>
        <s v="SANCHEZ GARCIA JULIAN ANDRES" u="1"/>
        <s v="LOPEZ BOGOYA SANDRA PATRICIA" u="1"/>
        <s v="URIBE MEDINA MARIA JOSE" u="1"/>
        <s v="OSORIO LOPEZ ASHLEY ESTEFANY" u="1"/>
        <s v="BERNAL JAIRO HUMBERTO" u="1"/>
        <s v="DIAZ PULIDO  NATALIA" u="1"/>
        <s v="PELAEZ MEJIA FRANCY LISSETTE" u="1"/>
        <s v="PULIDO AGUIRREHAROL DAVID" u="1"/>
        <s v="SANCHEZ BULLA MARIA ANGELICA" u="1"/>
        <s v="VARGAS DIAS SANTIAGO" u="1"/>
        <s v="CARDENAS CASTRO JESUS DARIO" u="1"/>
        <s v="DURAN ROPAIN ALFREDO JOSE" u="1"/>
        <s v="GOMEZ QUINTERO LUIS GABRIEL" u="1"/>
        <s v="MARTINEZ RAMOS DIEGO ANDRES" u="1"/>
        <s v="MENESES MUÑOZ ASTRID CAROLINA" u="1"/>
        <s v="NIETO EDGAR ANDRES" u="1"/>
        <s v="RODIGUEZ BURNANO MARIA EUGENIA" u="1"/>
        <s v="ROJAS MUÑOZ LAURA CAROLINA" u="1"/>
        <s v="ROJAS PARDO LUIS FERNANDO" u="1"/>
        <s v="TELLEZ RAMIREZ LAURA MICHELLE" u="1"/>
        <s v="BARCO LLERENA LIZ VANESSA" u="1"/>
        <s v="GONZALES VERTEL DIVIER" u="1"/>
        <s v="JIMENEZ AGUASSAIT ENRIQUE" u="1"/>
        <s v="LARGO RINCON SANDRA LILIANA" u="1"/>
        <s v="LENNISJORGE ARMANDO" u="1"/>
        <s v="LINERO MUÑOZ KENIA DAYANNA" u="1"/>
        <s v="PEÑA PAEZ JHOJAN ANDREY" u="1"/>
        <s v="ROMO VILLOTA DIANA PATRICIA" u="1"/>
        <s v="VASQUEZ ARANGO MIGUEL ANGEL" u="1"/>
        <s v="VELASCO DURAN LAURA PATRICIA" u="1"/>
        <s v="ZURITA PEREZ VANESSA ISABEL" u="1"/>
        <s v="MINDIOLA MONTERO JOSE MIGUEL" u="1"/>
        <s v="ROSAS LOPEZ MAICOLT HELI" u="1"/>
        <s v="ROSERO BENAVIDEZ DIANA MARCELA" u="1"/>
        <s v="BENJUMEA RIVERA MARY CRUZ" u="1"/>
        <s v="CORRALES MORENO DIANA" u="1"/>
        <s v="DURAN OROZCO LADY JOHANA" u="1"/>
        <s v="ROJO GUERRA PAULA ANDREA" u="1"/>
        <s v="SANABRIA ORTIZBELCY KATERINE" u="1"/>
        <s v="ARROYAVE CHAVEZ JHONATHAN ALBEIRO" u="1"/>
        <s v="VALIENTE PAIPA DIEGO ARMANDO" u="1"/>
        <s v="LAMUS SOSA WILMER" u="1"/>
        <s v="RODRIGUEZ CEDEÑO YESSICA TATIANA" u="1"/>
        <s v="RODRIGUEZ PULIDO CARMEN SOFIA" u="1"/>
        <s v="ARIAS PEREZ DANIEL FELIPE" u="1"/>
        <s v="BETANCUR RODRIGUEZ ANGEL" u="1"/>
        <s v="MARQUEZ ALVARADO ISMAEL DAVID" u="1"/>
        <s v="URREGO SALAS JEISSON ANDRES" u="1"/>
        <s v="ROJAS ALEXANDER JAIR" u="1"/>
        <s v="VARGAS CUENCA SERGIO DAVID" u="1"/>
        <s v="BECERRA AMAYA ANGIE ROCIO" u="1"/>
        <s v="RAMIREZ CHAVEZ KEVIN DAVID" u="1"/>
        <s v="VEGA MURILLO LEIDY JORLENY" u="1"/>
        <s v="ARIAS PERALTA DANIEL FERNANDO" u="1"/>
        <s v="BEDOYA GIRALDO ANDRES FELIPE" u="1"/>
        <s v="CHAPAL BRAYAN ESTIVEN" u="1"/>
        <s v="GARZON GUZMAN LESLY VANESA" u="1"/>
        <s v="JARABA GUTIERREZ DIANY" u="1"/>
        <s v="SANDOVAL BECERRA ANGY DARLIN" u="1"/>
        <s v="ALDANA LUZ ADRIANA" u="1"/>
        <s v="BELTRAN CARLOS ANDRES" u="1"/>
        <s v="BUITRAGO CONDE WILSON DAVID" u="1"/>
        <s v="GENTIL CAÑIZALES JORGE FABIAN" u="1"/>
        <s v="JABBA GUZMAN LIZ DAYANA" u="1"/>
        <s v="MALDONADO SALGADO LUISA CAMILA" u="1"/>
        <s v="OÑATE COLOBON ERICK RODOLFO" u="1"/>
        <s v="POLOCHE DIAZ YERALDIN" u="1"/>
        <s v="PUERTA CARVAJAL SANTIAGO" u="1"/>
        <s v="RODRIGUEZ MÉNDEZ RONALD ALEXANDER" u="1"/>
        <s v="TABORDA CASTRO LUZ ANGELA" u="1"/>
        <s v="VIDIANNY ISABEL NAVA FANEITE" u="1"/>
        <s v="CORTES RODRIGUEZ FABIO ANDRES" u="1"/>
        <s v="LONDOÑO RESTREPO JHON STIVEN" u="1"/>
        <s v="AGUIRRE ARENAS MAURICIO" u="1"/>
        <s v="BUSTOS VELEZ EILYN JULIETH" u="1"/>
        <s v="MONCADA ALDANA VICTOR ALFONSO" u="1"/>
        <s v="ORTIZ CARABALLO CRISTIAN ELIAS" u="1"/>
        <s v="AMAYA QUIROGA ISABEL" u="1"/>
        <s v="CRUZ CASTAÑEDA ANDRÉS FELIPE" u="1"/>
        <s v="GONZALEZ BONILLA YULI STEFANIA" u="1"/>
        <s v="MONTAÑEZ PERALTA BRYAN EDUARDO" u="1"/>
        <s v="VASQUEZ VALENCIA VICTOR ARMANDO" u="1"/>
        <s v="ANGEL HERNANDEZ SUGEY ESTEFANIA" u="1"/>
        <s v="GALLEGO ESATRADA DANIEL FERNADO" u="1"/>
        <s v="OVIEDO SALCEDO CARLOS ANTONIO" u="1"/>
        <s v="BARRETO MORA ROSA EVELIA" u="1"/>
        <s v="BETANCOURT AMEZQUITA EMILY TATIANA" u="1"/>
        <s v="BUENO PEÑA CLARCK EDINSON" u="1"/>
        <s v="CONTENTO MILTON ALFONSO" u="1"/>
        <s v="MOTTA ROSRIGUEZ MARIO ALEJANDRO" u="1"/>
        <s v="RANGEL MARAÑON JEAN CARLOS" u="1"/>
        <s v="JARAMILLO PALOMINO ALEJANDRO" u="1"/>
        <s v="MARIN MUSTAFA BRAYAN DAVID" u="1"/>
        <s v="CARDENAS PARRA SONIA MARITZA" u="1"/>
        <s v="HERNANDEZ TABAREA DIEGO ALBERTO" u="1"/>
        <s v="MORALES BENAVIDES DIEGO ALEXANDER" u="1"/>
        <s v="SANCHEZ CUELLAR NASLY VIVIANA" u="1"/>
        <s v="BECERRA MONJE VIVIAM ZELENE" u="1"/>
        <s v="LLANOS ARANGO DEIVIS" u="1"/>
        <s v="ABELLA MUÑOZ DAVID SEBASTIAN" u="1"/>
        <s v="LEON POVADA LUIS DANIEL" u="1"/>
        <s v="MARTINEZ CUENCA NATALIA" u="1"/>
        <s v="RODRIGUEZ ROJAS DIANA CAROLINA" u="1"/>
        <s v="SAYER PINEDA JOHAN SEBASTIÁN" u="1"/>
        <s v="CASTRO OCHOA YOLISNELIS DEL CARMEN" u="1"/>
        <s v="RUBIO KEVIN DAVID" u="1"/>
        <s v="GUTIERREZ MONCADA PAULA ANDREA" u="1"/>
        <s v="RONCHAQUIRA CRISTIAN LEONARDO" u="1"/>
        <s v="CABARCAS VARGAS THAINA" u="1"/>
        <s v="CARDOZO DIRLEY" u="1"/>
        <s v="MANZERA MENDOZA YELENA DE JESUS" u="1"/>
        <s v="RODAS GARZON JHON FREDY" u="1"/>
        <s v="SILVA PEREZ JOEL JERONIMO" u="1"/>
        <s v="ARRIETA LUNA SEBASTIAN ANDRES" u="1"/>
        <s v="BAUTISTA DIEGO ARMANDO" u="1"/>
        <s v="HERNANDEZ MORENO LAURA ALEJANDRA" u="1"/>
        <s v="PARICA MARRON CESAR ANDRES" u="1"/>
        <s v="ROSERO JUAN CAMILO" u="1"/>
        <s v="BAUTISTA PEÑARANDA JHAN CARLOS" u="1"/>
        <s v="CHIRIVI CRUZ SANTIAGO" u="1"/>
        <s v="ESPINOSA GUTIERREZ MARIA ANGELICA" u="1"/>
        <s v="FLOREZ JHORMAN ANDRES" u="1"/>
        <s v="GALINDO DUARTE IVAN SANTIAGO" u="1"/>
        <s v="GARCIA LUIS EDUARDO" u="1"/>
        <s v="GARCIA VARGA JUAN DAVID" u="1"/>
        <s v="GOMEZ MURCIA ANDRES YESID" u="1"/>
        <s v="JAIMES QUINTANA NOEL NICOLAS" u="1"/>
        <s v="JARAVA BETIN IVON" u="1"/>
        <s v="LOAIZA MUÑOZ EDISON ANDRES" u="1"/>
        <s v="MENDEZ BAUTISTA GÉNESIS YULIETH" u="1"/>
        <s v="MURCIA JOHAN CAMILO" u="1"/>
        <s v="PEREZ GARCIA KELLY XIOMARA" u="1"/>
        <s v="SERRANO PATIÑO JHORDAN DANIEL" u="1"/>
        <s v="MORENO CAMACHO JUAN CARLOS" u="1"/>
        <s v="VELAQUEZ GAVIRIA SANTIAGO" u="1"/>
        <s v="ACEVEDO FLORE MARIA PAULINA" u="1"/>
        <s v="CORONADO SANCHEZ LUIS EDUARDO" u="1"/>
        <s v="CARVAJAL DELAGADO CRISTIAN EDUARDO" u="1"/>
        <s v="CAMERO MAYORGA DAVID SANTIAGO" u="1"/>
        <s v="LUNA VERGARA MICHAEL STEVEN" u="1"/>
        <s v="PEREZ AGUIRRE DANIEL DAVID" u="1"/>
        <s v="CACERES VILLAMIZAR CARLOS" u="1"/>
        <s v="GARCIA JAZMIN ALEJANDRA" u="1"/>
        <s v="GOMEZ CASTRO EDWIN YESID" u="1"/>
        <s v="RAMIREZ ACOSTA JHON JAMES" u="1"/>
        <s v="ARANZALEZ PANESSO CRISTIAN CAMILO" u="1"/>
        <s v="CRUZ MATEUS JULIAN ANDREY" u="1"/>
        <s v="ROA LOPEZ LAURA MELIZA" u="1"/>
        <s v="TORO BURBANO JUAN FELIPE" u="1"/>
        <s v="LOPEZ VELEZ LUISA MARIA" u="1"/>
        <s v="MARTINEZ ZAMBRANO ADRIANA ISABELA" u="1"/>
        <s v="MONTENEGRO ERAZO LEIDY JHOANA" u="1"/>
        <s v="SALINAS VASQUEZ ANGIE MARCELA" u="1"/>
        <s v="CHICA RIOS JULIANA" u="1"/>
        <s v="DOMINGUEZ ARIAS DAHIANA MICHEL" u="1"/>
        <s v="WILCHES RACERO DANIELA PAOLA" u="1"/>
        <s v="BENAVIDES JUAN ANDRES" u="1"/>
        <s v="CANO CEBALLOS MARIA CAMILA" u="1"/>
        <s v="LÓPEZ PULIDO JOHNNATAHAN" u="1"/>
        <s v="CAMARGO FONSECA CAMILA ANDREA" u="1"/>
        <s v="GALINDO SARMIENTO JUAN PABLO" u="1"/>
        <s v="JIMENEZ GOMEZ CARLOS ANDRES" u="1"/>
        <s v="MERIÑO RAMOS JOSE JORGE" u="1"/>
        <s v="BERNAL CARVAJAL LUIS FELIPE" u="1"/>
        <s v="DURAN MARTINEZ JUAN NICOLAS" u="1"/>
        <s v="ESCALANTE MOLINA NAVAL ANTONIO" u="1"/>
        <s v="FUENTES HEIDERS" u="1"/>
        <s v="GALEANO MORENO MARA MARCELA" u="1"/>
        <s v="MANJARREZ JOSUE JAIR" u="1"/>
        <s v="MARTINEZ JUAN CARLOS" u="1"/>
        <s v="MEJIA MERLY YURLEY" u="1"/>
        <s v="MORENO DAZA DIEGO FERNANDO" u="1"/>
        <s v="OSPINA MARIA JOSE" u="1"/>
        <s v="OSPINA MORALES PEDRO" u="1"/>
        <s v="PEREZ CAVADIA ANGELICA BERNARDA" u="1"/>
        <s v="PIÑEROS KAREN JULIETH" u="1"/>
        <s v="ROJAS SANTAMARÍA YEFERSSON JHOAN" u="1"/>
        <s v="RUEDA FAJARDO NATALIA" u="1"/>
        <s v="SALCEDO RODRIGUEZ JEIMY LUCENI" u="1"/>
        <s v="MEDINA GUTIERREZ SEBASTIAN FELIPE" u="1"/>
        <s v="PACHECO GARCIA KATERINE" u="1"/>
        <s v="GANTIVA RODRIGUEZ ANDRES FELIPE" u="1"/>
        <s v="ABRIL QUINTERO YORMAN RONALDO" u="1"/>
        <s v="AREIZA VALLE JHON DAVID" u="1"/>
        <s v="BONILLA FERREIRA CARLOS ALBERTO" u="1"/>
        <s v="GARCIA CARDONA MATEO" u="1"/>
        <s v="VALENCIA BERMUDEZ LEIDY YOHANA" u="1"/>
        <s v="ABELLA MUÑOZ CAMILA FERNANDA" u="1"/>
        <s v="CAPERA GIRON GUSTAVO ADOLFO" u="1"/>
        <s v="CEBALLOS PATIÑO SOFIA" u="1"/>
        <s v="GRAJALES LLANO SANTIAGO" u="1"/>
        <s v="MORENO USUGA CARLOS ANDRES" u="1"/>
        <s v="AGUDELO BUSTAMANTE BRYAN DAVID" u="1"/>
        <s v="MANOTAS MANJARRES MILDRED" u="1"/>
        <s v="BARRERO CRISTIAN CAMILO" u="1"/>
        <s v="FORERO RAMIREZ JUAN FELIPE" u="1"/>
        <s v="GARCIA MORENO DIANA MARCELA" u="1"/>
        <s v="TRIANA VERA DIEGO FERNANDO" u="1"/>
        <s v="GRISALES ARENAS LESLY JOHANA" u="1"/>
        <s v="MENESES GARZON DIEGO ALEJANDRO" u="1"/>
        <s v="OROZCO BEDOYA YULIETH NATALIA" u="1"/>
        <s v="PERLAZA HERNANDEZ BRIAN ANDRES" u="1"/>
        <s v="VELOZA ANDRES FELIPE" u="1"/>
        <s v="NAVAL ANTONIO ESCALANTE MOLINA" u="1"/>
        <s v="CORREA LUIS MARIO" u="1"/>
        <s v="DURAN LADY" u="1"/>
        <s v="CARDOZO REY ROBINSON SMITH" u="1"/>
        <s v="MORENO MIRANDA JHOVANNA STEFFANNY" u="1"/>
        <s v="GARCIA SILVA ANDRES FELIPE" u="1"/>
        <s v="GUZMAN DIAZ YULY KATHERINE" u="1"/>
        <s v="ARANGO LLANOS DEIVIS" u="1"/>
        <s v="COLL HERNADEZ KEVIN ALEJANDRO" u="1"/>
        <s v="VANEGAS VARGAS JAIBLER ESNEYDER" u="1"/>
        <s v="ACEVEDO MORENO ANGIE SURANI" u="1"/>
        <s v="ALDANA BOHORQUEZ YERSON DUVAN" u="1"/>
        <s v="BOSSIO GIAMMARIA SERGIO IVAN" u="1"/>
        <s v="CAICEDO DEVIA ANGEE MILENA" u="1"/>
        <s v="CALDERON CALDERON ROOSEVELT STEVEN" u="1"/>
        <s v="CERON GONZALEZ LINA MARCELA" u="1"/>
        <s v="CUBILLOS QUINTERO ASHLEY" u="1"/>
        <s v="GÁMEZ GAMEZ GENESIS GISEX" u="1"/>
        <s v="GARAY FERNANDEZ MAYERLY DAYANA" u="1"/>
        <s v="HERRERA BENAVIDES LAURA NATALY" u="1"/>
        <s v="MARQUEZ JHON FREDY" u="1"/>
        <s v="MENDOZA BONFANTE LENNYS" u="1"/>
        <s v="MERCADO CASTILLO KELLY JOHANA" u="1"/>
        <s v="MORENO PARDOJOHANA MILENA" u="1"/>
        <s v="RINCON RODRIGUEZ JUAN DAVID" u="1"/>
        <s v="RODRIGUEZ BUSTAMANTE JUAN SEBASTIAN" u="1"/>
        <s v="ROJAS MORENO DANNA GERALDINE" u="1"/>
        <s v="SALAZAR MONTOYA JANIO DE JESUS" u="1"/>
        <s v="SIPAMOCHA SOLER RAFAEL ANTONIO" u="1"/>
        <s v="SOGAMOSO GARCIA DAIRY SHIRLEY" u="1"/>
        <s v="SOTO MARTINEZ YULY ANDREA" u="1"/>
        <s v="ACHURY LOPEZ JHON ESTEBAN" u="1"/>
        <s v="ARANDA PATIÑO LISSETH" u="1"/>
        <s v="BARBOZA RODIÑO JULIETH PAOLA" u="1"/>
        <s v="BAYONA VILLAMIZAR JHON MICHAEL" u="1"/>
        <s v="CARO EDWIN DANIEL" u="1"/>
        <s v="CAUSADO CHAMORRO ANDRIS MILENAORRO" u="1"/>
        <s v="DUARTE CELIS JOSE ALEJANDRO" u="1"/>
        <s v="MANZERA MENDOZA YELENA" u="1"/>
        <s v="RAFFO MAGNASCO GASTON PABLO" u="1"/>
        <s v="RINCON GALLO JHONNATAN RONALDO" u="1"/>
        <s v="AZCARATE NESTOR PAUL" u="1"/>
        <s v="CAICEDO LINA MARCELA" u="1"/>
        <s v="ROSERO BENAVIDES DIANA MARCELA" u="1"/>
        <s v="HERRERA FARIETADIEGO ALEJANDRO" u="1"/>
        <s v="CHAPARRO SILVA LEYDI PAOLA" u="1"/>
        <s v="MENJURA ALZATE MAURICIO" u="1"/>
        <s v="CHAVARRO SILVA ANDRES FELIPE" u="1"/>
        <s v="HEREDIA CAICEDO DIDIER DANIEL" u="1"/>
        <s v="PEREZ GOMEZ LAURA XIMENA" u="1"/>
        <s v="VALENCIA HENAO MARIANA" u="1"/>
        <s v="MARITZA ADRIANA HENAO GUATIVA" u="1"/>
        <s v="VELEZ PATRON GINA ISABEL" u="1"/>
        <s v="GUERRA MOLINA JUAN DAVID" u="1"/>
        <s v="TRUJILLO JARAMILLO PALOMINO ALEJANDRO" u="1"/>
        <s v="ARIAS GOMEZ KARINA" u="1"/>
        <s v="BOLAÑOS CASTILLO ALFREDO ANDRES" u="1"/>
        <s v="CASAS TORO MANUELA" u="1"/>
        <s v="CHAVEZ CRISTIAN SEBASTIAN" u="1"/>
        <s v="DANNOBER ALEXANDER MENESES CORREA" u="1"/>
        <s v="DIAZ BALETA KARINA MARCELA" u="1"/>
        <s v="FUELPAZ JAIRO GEOVANNY" u="1"/>
        <s v="GUTIERREZ GUTIERREZ GREISSY VANESSA" u="1"/>
        <s v="MANJARREZ JOSUE J" u="1"/>
        <s v="MARIN SANDRA JULIETH" u="1"/>
        <s v="PARRAO MEDINA JAIRO ENRIQUE" u="1"/>
        <s v="SOTO RUIZ JUAN CAMILO" u="1"/>
        <s v="VERA EDUAR DANILO" u="1"/>
        <s v="YOPASA CALDAS JOHAN STEVEN" u="1"/>
        <s v="HERRERA VILLAMIZAR DANNA YOHELY" u="1"/>
        <s v="ANGEL CERQUERA KATERINNE YULIE" u="1"/>
        <s v="DIAZ GAVIRIA LUIS ESTEBAN" u="1"/>
        <s v="LEAL SANDOVAL ALONDRA VIRGINIA" u="1"/>
        <s v="FRAILE RUEDA LUIS ALBERTO" u="1"/>
        <s v="MONTOYA ELIANA MARIN" u="1"/>
        <s v="GUERRERO BRAYAN ANDRES" u="1"/>
        <s v="GUERRERO SARA MANUELA" u="1"/>
        <s v="ANDRADE GOMEZ JUAN CAMILO" u="1"/>
        <s v="BARROS LOZADA GERALDINE AMIRA" u="1"/>
        <s v="MEZA LEDESMA SODENIETH" u="1"/>
        <s v="ABAUNZA ROMAN ANDRES DAVID" u="1"/>
        <s v="AGUIRRE DAVID ALEXANDER" u="1"/>
        <s v="BAQUERO GARCIA ANGELA MARIA" u="1"/>
        <s v="GIRALDO CORRALES MARIA LAURA" u="1"/>
        <s v="GONZALEZ MEDINA CHRISTIAN CAMILO" u="1"/>
        <s v="KATERINE PACHECO MOLINA GARCIA" u="1"/>
        <s v="LANCHEROS ROJAS HAIVER FELIPE" u="1"/>
        <s v="MARTINEZ MENDOZA VALERY" u="1"/>
        <s v="MORALES JENNIFER" u="1"/>
        <s v="MORENO FLORES MAYRA ALEJANDRA" u="1"/>
        <s v="PERDOMO LOSANO BRENDA MELISSA" u="1"/>
        <s v="PÉREZ VELANDIA ANGIE ZULEIMA" u="1"/>
        <s v="RAMIREZ VILLA KELLY ALEJANDRA" u="1"/>
        <s v="RENDON OCAMPO ALFREDO JOSE" u="1"/>
        <s v="ROJAS RODRIGUEZ DIANA KATHERINE" u="1"/>
        <s v="TRIANA CRUZ JUAN CAMILO" u="1"/>
        <s v="VALENCIA ACEVEDO LAURA SOFIA" u="1"/>
        <s v="AIDEE CASTAÑEDA MARIA" u="1"/>
        <s v="ANA MARIA MARTINEZ GOMEZ" u="1"/>
        <s v="ANDRES FELIPE GANTIVA RODRIGUEZ" u="1"/>
        <s v="ANDRES MAURICIO RAMIREZ VALENCIA" u="1"/>
        <s v="BRANDON DAVID GOMEZ BENITEZ" u="1"/>
        <s v="CAMILA ANDREA CAMARGO FONSECA" u="1"/>
        <s v="CARLOS ALBERTO BONILLA FERREIRA" u="1"/>
        <s v="DANIEL FELIPE ARIAS PEREZ" u="1"/>
        <s v="DANIELA CARDENAS" u="1"/>
        <s v="DIANA MARCELA ROSERO BENAVIDES" u="1"/>
        <s v="GARCIA TRUJILLO PEDRO" u="1"/>
        <s v="GERSON ISAI GUZMAN GONZALES" u="1"/>
        <s v="GUERRERO MIELES ALEXANDER DE JESUS" u="1"/>
        <s v="HENDER ORLANDO ROJAS" u="1"/>
        <s v="HERRERA SANABRIA LILIANA DANIELA" u="1"/>
        <s v="IVAN DAVID BERMUDEZ BOLIVAR" u="1"/>
        <s v="JENNIFER ANDREA SANCHEZ SAAVEDRA" u="1"/>
        <s v="JESSICA NATALIA HENAO" u="1"/>
        <s v="JHONNATTAN SMITH CRUZ" u="1"/>
        <s v="JUAN SEBASTIAN CHAVEZ CAMPOS" u="1"/>
        <s v="JULIAN ALEXANDER BLANDON CEBALLOS" u="1"/>
        <s v="KRISTIE MARIANA SANCHEZ JARAMILLO" u="1"/>
        <s v="LADY DURAN" u="1"/>
        <s v="LESLY VANESSA ESTRADA MARIN" u="1"/>
        <s v="LORAINE PAOLA VAZQUEZ VILLADIEGO" u="1"/>
        <s v="LUIS ENRIQUE RUIZ DE AGUSTIN" u="1"/>
        <s v="LUIS ESTEBAN ARBELAEZ VILLA" u="1"/>
        <s v="MARIA JOSE URIBE MEDINA" u="1"/>
        <s v="NORMAN EDUARDO ANGEL" u="1"/>
        <s v="RAMON VICENTE TOVAR GOMEZ" u="1"/>
        <s v="SAENZ RUALES CATALINA" u="1"/>
        <s v="SEBASTIAN CARMONA CLAVIJO" u="1"/>
        <s v="YERALDIN POLOCHE DIAZ" u="1"/>
        <s v="YOLISNELIS DEL CARMEN CASTRO OCHOA" u="1"/>
        <s v="ZAPATA CUELLO LUIS RAFAEL" u="1"/>
        <s v="ANDREA LILIANA PERDOMO" u="1"/>
        <s v="ANGIE MARCELA SALINAS VASQUEZ" u="1"/>
        <s v="ASHLEY ESTEFANY OSORIO LOPEZ" u="1"/>
        <s v="ASTRID ZUÑIGA CAICEDO" u="1"/>
        <s v="AURELIS BETANIA TORREALBA" u="1"/>
        <s v="BEATRIZ ELENA ENRIQUEZ" u="1"/>
        <s v="CARLOS ANDRES JIMENEZ GOMEZ" u="1"/>
        <s v="CARLOS ANTONIO OVIEDO SALCEDO" u="1"/>
        <s v="DANIELA PATRICIA PAYARES CABARCAS" u="1"/>
        <s v="DANIELA USURIAGA ALVAREZ" u="1"/>
        <s v="DANNA JULIETH RIVAS CAMACHO" u="1"/>
        <s v="DAYANA KATHERIN CASTILLO DUCUARA" u="1"/>
        <s v="DIANA KATHERINE ROJAS RODRIGUEZ" u="1"/>
        <s v="DIDIER CAMILO BERNAL NUMPAQUE" u="1"/>
        <s v="DIEGO FERNANDO PEREZ" u="1"/>
        <s v="EDISON ALBERTO HUERTAS ROJAS" u="1"/>
        <s v="ELIANA SAMBONI MARTINEZ" u="1"/>
        <s v="HAIVER FELIPE LANCHEROS ROJAS" u="1"/>
        <s v="HANS ESTEBAN VANEGAS SANJUAN" u="1"/>
        <s v="HERNAN DARIO GALVAN MEZA" u="1"/>
        <s v="ISABELLA GIL SALAZAR" u="1"/>
        <s v="JAIBLER ESNEYDER VANEGAS VARGAS" u="1"/>
        <s v="JEFERSON JADER MORENO MORENO" u="1"/>
        <s v="JESUS DAVID DUQUE GIRALDO" u="1"/>
        <s v="JHON JAMES RAMIREZ ACOSTA" u="1"/>
        <s v="JHON STIVEN LONDOÑO RESTREPO" u="1"/>
        <s v="JOHN STEVEN MARTINEZ SANCHEZ" u="1"/>
        <s v="JORGE LEONARDO GUZMAN MUÑOZ" u="1"/>
        <s v="JOSE MIGUEL MINDIOLA MONTERO" u="1"/>
        <s v="JUAN CAMILO VARGAS BARRERA" u="1"/>
        <s v="KATERINNE YULIE ANGEL CERQUERA" u="1"/>
        <s v="KEVIN DAVID RAMIREZ CHAVEZ" u="1"/>
        <s v="KEVIN DAVID RUBIO" u="1"/>
        <s v="KEVIN RUIZ LOPEZ" u="1"/>
        <s v="LAURA ALEJANDRA HERNANDEZ MORENO" u="1"/>
        <s v="LEYDI PAOLA CHAPARRO SILVA" u="1"/>
        <s v="LIZETH RIAÑO CALDERON" u="1"/>
        <s v="LUIS DANIEL LEON POVADA" u="1"/>
        <s v="LUIS DAVID RODRIGUEZ FERNANDEZ" u="1"/>
        <s v="LUIS EDUARDO GALEANO CIFUENTES" u="1"/>
        <s v="LUIS FERNANDO ROJAS PARDO" u="1"/>
        <s v="LUZ ADRIANA OTALORA DUARTE" u="1"/>
        <s v="MAIRA ALEJANDRA VILLAZON JIMENEZ" u="1"/>
        <s v="MARIA ALEJANDRA HERNANDEZ" u="1"/>
        <s v="MARIA ALEXANDRA VILLAMIZAR" u="1"/>
        <s v="MARIA ANGELICA ESPINOSA GUTIERREZ" u="1"/>
        <s v="MARIA HELENA GALVAN CUESTA" u="1"/>
        <s v="MARIA VIRGINIA TORRES REVEROL" u="1"/>
        <s v="MARIAN MISHELLY CABANA CRESPO" u="1"/>
        <s v="MERWIL LEONEL POLETINO USECHE" u="1"/>
        <s v="MICHEL JOHANA MONTENEGRO MORALES" u="1"/>
        <s v="MILTON ALFONSO CONTENTO" u="1"/>
        <s v="MONICA ZULETA MORENO" u="1"/>
        <s v="NICOLAS HERNANDEZ MURILLO" u="1"/>
        <s v="PEDRO GARCIA TRUJILLO" u="1"/>
        <s v="SONIA SMITH GONZALEZ BERMEO" u="1"/>
        <s v="VICKY LILIANA PULSITAR" u="1"/>
        <s v="YENNIFER PATRICIA ENSUNCHO HERNANDEZ" u="1"/>
        <s v="YESSICA LEANDRA LUCUMI ANGOLA" u="1"/>
        <s v="YULIETH PAOLA PATERNINA MARTINEZ" u="1"/>
        <s v="ZURIK SADHAY VERGEL TOBO" u="1"/>
        <s v="ADRIANA MARIA GRANADA GONZALEZ" u="1"/>
        <s v="AIDA TULIA BATALLA MURILLO" u="1"/>
        <s v="ALEJANDRA OQUENDO USUGA" u="1"/>
        <s v="ALONDRA VIRGINIA LEAL SANDOVAL" u="1"/>
        <s v="ANA MARIA DUQUE DUQUE" u="1"/>
        <s v="ANDREINA CAMACARO DOMINGUEZ" u="1"/>
        <s v="ANDRES FELIPE BOTINA CARVAJAL" u="1"/>
        <s v="ANDRES FELIPE TORO CALDERON" u="1"/>
        <s v="ANGIE SURANI ACEVEDO MORENO" u="1"/>
        <s v="ANGUIE LIZETH RODRIGUEZ" u="1"/>
        <s v="AUDREA PATRICIA CAMARGO TORRES" u="1"/>
        <s v="AURORA NUÑEZ ESCALANTE" u="1"/>
        <s v="BEATRIZ OMAIRA GRANADOS VALENCIA" u="1"/>
        <s v="BRENDA MELISSA PERDOMO LOSANO" u="1"/>
        <s v="CAMILA FERNANDA ABELLA MUÑOZ" u="1"/>
        <s v="CARLOS HERNANDO RICO RUIZ" u="1"/>
        <s v="CARLOS MARIO LOPEZ ARIAS" u="1"/>
        <s v="CRISTHIAN CAMILO ROJAS CASTELLANOS" u="1"/>
        <s v="CRISTIAN ANDRES SUCERQUIA ARRUBLA" u="1"/>
        <s v="CRISTIAN CAMILO BARRERO" u="1"/>
        <s v="CRISTIAN ELIAS ORTIZ CARABALLO" u="1"/>
        <s v="CRISTIAN LEONARDO SUÁREZ ESPEJO" u="1"/>
        <s v="DAVID ALEXANDER AGUIRRE" u="1"/>
        <s v="DAVID FELIPE MOSQUERA GIL" u="1"/>
        <s v="DAVID GERARDO USAQUEN DIAZ" u="1"/>
        <s v="DAVID SANTIAGO CAMERO MAYORGA" u="1"/>
        <s v="DEISY MILENA BARRIGA" u="1"/>
        <s v="DEIVIS ARANGO LLANOS" u="1"/>
        <s v="DIANA CAROLINA SOLANO CAMPO" u="1"/>
        <s v="DIDIER DANIEL HEREDIA CAICEDO" u="1"/>
        <s v="DIEGO FERNANDO MORENO DAZA" u="1"/>
        <s v="DINA MARCELA GOMEZ HERNANDEZ" u="1"/>
        <s v="DORA MILENA HERNÁNDEZ SÁNCHEZ" u="1"/>
        <s v="DUVER CASTAÑO DIOSA" u="1"/>
        <s v="EDER ARMANDO ALFONSO RAMIREZ" u="1"/>
        <s v="EDUAR DANILO VERA" u="1"/>
        <s v="EDWIN YESID GOMEZ CASTRO" u="1"/>
        <s v="ELIAN DAVID MANZANEDA CHAMIE" u="1"/>
        <s v="ELIANA MARIN MONTOYA" u="1"/>
        <s v="ELIENITZA DEL VALLE URRETA MARQUEZ" u="1"/>
        <s v="ELIX JOHANI FLOREZ REYES" u="1"/>
        <s v="FRANCY LISSETTE PELAEZ MEJIA" u="1"/>
        <s v="GABRIELA SARRIA TRUJILLO" u="1"/>
        <s v="GIOVANY ALEXIS CASTRO MONTAÑEZ" u="1"/>
        <s v="GLORIA VIVIANA MORALES VALERO" u="1"/>
        <s v="GREISSY VANESSA GUTIERREZ GUTIERREZ" u="1"/>
        <s v="HANNA REBECA RUIZ ARIAS" u="1"/>
        <s v="HARVEY ALEJANDRO PIEDRAHITA ROMERO" u="1"/>
        <s v="HENRY GOMEZ LOPEZ" u="1"/>
        <s v="IVAN ALEXANDER GAVIDIA BUITRAGO" u="1"/>
        <s v="JAIRO GEOVANNY FUELPAZ" u="1"/>
        <s v="JANAI  MIRELLA CASTILLO RIOS" u="1"/>
        <s v="JAVIER SANTIAGO GOMEZ MARTINEZ" u="1"/>
        <s v="JEFANYS IRICETH PEÑARANDA TORRES" u="1"/>
        <s v="JENNY JHOANA CORTES MINA" u="1"/>
        <s v="JESUS ANTONIO NIÑO SALCEDO" u="1"/>
        <s v="JHON DAVID AREIZA VALLE" u="1"/>
        <s v="JHONNY ENRIQUE MORON YEPES" u="1"/>
        <s v="JHORMAN ANDRES FLOREZ" u="1"/>
        <s v="JOE LARRY VILLACORTE RONDON" u="1"/>
        <s v="JOHANA AREVALO LOPEZ" u="1"/>
        <s v="JOSE JORGE MERIÑO RAMOS" u="1"/>
        <s v="JUAN ANDRES BENAVIDES" u="1"/>
        <s v="JUAN CAMILO SOTO RUIZ" u="1"/>
        <s v="JUAN CAMILO TRIANA CRUZ" u="1"/>
        <s v="JUAN DIEGO ARIAS CUESTA" u="1"/>
        <s v="JUAN FELIPE GONZALEZ SILVA" u="1"/>
        <s v="JUAN FELIPE RUEDA MARTINEZ" u="1"/>
        <s v="JUAN FELIPE TORO BURBANO" u="1"/>
        <s v="JULIETH ALEJANDRA LOZADA RESTREPO" u="1"/>
        <s v="KAREN ANDREA MARIN OCAMPO" u="1"/>
        <s v="KAREN JULIETH PIÑEROS" u="1"/>
        <s v="KAREN LISSETTE ALEMAN MONTIEL" u="1"/>
        <s v="KATHERINE GALEANO JARAMILLO" u="1"/>
        <s v="KATY PAOLA MANOTAS URICOECHEA" u="1"/>
        <s v="KEIDY VIVIANA CIFUENTES FORERO" u="1"/>
        <s v="KEILY DANIELA PABON DEPABLOS" u="1"/>
        <s v="KELLY JOHANA SALAZAR" u="1"/>
        <s v="KEVIN ESNEIDER GUITUERREZ MELO" u="1"/>
        <s v="LAURA CAMILA VARGAS CARDENAS" u="1"/>
        <s v="LEIDY VALENTINA RODRIGUEZ VILLAMIZAR" u="1"/>
        <s v="LEIDY YOHANA VALENCIA BERMUDEZ" u="1"/>
        <s v="LESLY VANESA GARZON GUZMAN" u="1"/>
        <s v="LEYDA PATRICIA LAGOS" u="1"/>
        <s v="LIDA ESTEFANIA GARCIA FLOREZ" u="1"/>
        <s v="LIZ DAYANA JABBA GUZMAN" u="1"/>
        <s v="LUIS ALEJANDRO BONILLA CARDOZO" u="1"/>
        <s v="LUIS CARLOS TABARES HERNANDEZ" u="1"/>
        <s v="LUIS EDUARDO CORONADO SANCHEZ" u="1"/>
        <s v="LUIS EDUARDO GUTIERREZ RODRIGUEZ" u="1"/>
        <s v="LUIS FERNANDO GUTIERREZ DIAZ" u="1"/>
        <s v="LUIS GABRIEL GOMEZ QUINTERO" u="1"/>
        <s v="LUISA FERNANDA RODRIGUEZ QUINTO" u="1"/>
        <s v="LUISA FERNANDA SALAZAR GOMEZ" u="1"/>
        <s v="MAICOLT HELI ROSAS LOPEZ" u="1"/>
        <s v="MARCELA ALEJANDRA DIAZ" u="1"/>
        <s v="MARIA CAMILA CANO CEBALLOS" u="1"/>
        <s v="MARIA ELVIA FLOREZ ANTES" u="1"/>
        <s v="MARIA FERNANDA SILVA CARDENAS" u="1"/>
        <s v="MARIA ISABEL CASTAÑO MESA" u="1"/>
        <s v="MARIA LAURA GIRALDO CORRALES" u="1"/>
        <s v="MARIA PAULA CARREÑO QUINTERO" u="1"/>
        <s v="MARISOL SUAREZ BARRERA" u="1"/>
        <s v="MARY ISABEL VALLEJOS QUISTANCHALA" u="1"/>
        <s v="MAYRA ALEJANDRA MORENO FLORES" u="1"/>
        <s v="MONICA DANIELA TORO CRUZ" u="1"/>
        <s v="NATALIA GARZON CARDONA" u="1"/>
        <s v="NATHALY CHAVES BEDOYA" u="1"/>
        <s v="NELY VALENTINA VALLADALES SANCHEZ" u="1"/>
        <s v="PAOLA ANDREA CASTAÑEDA PARRA" u="1"/>
        <s v="PATRICIA MARIA PUELLO ROJAS" u="1"/>
        <s v="PAULA ANDREA VARGAS ESCOBAR" u="1"/>
        <s v="ROSA ANGELA NOBLE BENITEZ" u="1"/>
        <s v="SANDRA MARCELA HERNANDEZ CANTERO" u="1"/>
        <s v="SEBASTIAN MEJIA MARTINEZ" u="1"/>
        <s v="SERGIO IVAN BOSSIO GIAMMARIA" u="1"/>
        <s v="STEFANY LUCIA DIAZ TORRES" u="1"/>
        <s v="STIVEN AUGUSTO SARMIENTO CAMARGO" u="1"/>
        <s v="TANIA MILENA CORREA HERNANDEZ" u="1"/>
        <s v="VERONICA PAOLA AMOR PADILLA" u="1"/>
        <s v="VICTOR DANIEL FLOREZ IBARRA" u="1"/>
        <s v="WENDY LORENA AMAYA RIVERA" u="1"/>
        <s v="YEISON ECHEVERRI SANCHEZ" u="1"/>
        <s v="YENIS BENITEZ MONTES" u="1"/>
        <s v="YERSON DUVAN ALDANA BOHORQUEZ" u="1"/>
        <s v="YESSICA CASTAÑO CAVIEDES" u="1"/>
        <s v="YISETH PAMELA GUTIERREZ FUENTES" u="1"/>
        <s v="YOMARA GÓMEZ ERAZO" u="1"/>
        <s v="YULIANIS CECILIA TAPIA TORRES" u="1"/>
        <s v="YULY ANDREA SOTO MARTINEZ" u="1"/>
        <s v="ANA MARIA GAONA BERNAL" u="1"/>
        <s v="CASTAÑO ROMAN EDID JOHANA" u="1"/>
        <s v="CLAUDIA CAROLINA GRANADOS ZULUAGA" u="1"/>
        <s v="DIEGO ARMANDO TREJO" u="1"/>
        <s v="FRANK CRUZ VARGAS" u="1"/>
        <s v="JACKSON ORLANDO MARTINEZ VARGAS" u="1"/>
        <s v="JHON FREDY MARQUEZ" u="1"/>
        <s v="JOEL JERONIMO SILVA PEREZ" u="1"/>
        <s v="JOSE LUIS ARIAS SIERRA" u="1"/>
        <s v="JUAN PABLO POSADA GRISALES" u="1"/>
        <s v="JULIETH PAOLA AYCARDI MEZA" u="1"/>
        <s v="KALETH TRUJILLO GULLEN" u="1"/>
        <s v="KEVIN HERNANDO HERRERA" u="1"/>
        <s v="LAURA SOFIA CUBILLOS ABRIL" u="1"/>
        <s v="LEIDY RINCONI" u="1"/>
        <s v="LESLY JOHANA GRISALES ARENAS" u="1"/>
        <s v="LINA MARCELA CERON GONZALEZ" u="1"/>
        <s v="LUIS ANDRES DEVIA DAZA" u="1"/>
        <s v="LUIS RAFAEL ZAPATA CUELLO" u="1"/>
        <s v="MABILIA INÉS RAMÍREZ RAMIRÉZ" u="1"/>
        <s v="MANUEL ORLANDO CASTAÑO SANTACRUZ" u="1"/>
        <s v="MIGUEL ANGEL MUÑOZ ARIAS" u="1"/>
        <s v="MILDRED MANOTAS MANJARRES" u="1"/>
        <s v="NASLY VIVIANA SANCHEZ CUELLAR" u="1"/>
        <s v="NATALIA MARTINEZ CUENCA" u="1"/>
        <s v="OSLER DIAZ CORTINEZ" u="1"/>
        <s v="QUINTERO SANTA MARIA PAULA ANDREA" u="1"/>
        <s v="SANDRA JOHANA PEREZ CRUZ" u="1"/>
        <s v="SANDRA JULIETH MARIN" u="1"/>
        <s v="SERGIO HERNANDO VALERA" u="1"/>
        <s v="ZHARICK DAYANNA VERGEL TOBO" u="1"/>
        <s v="ALFREDO JOSE RENDON OCAMPO" u="1"/>
        <s v="ANDRES TORRES GRISALES" u="1"/>
        <s v="CHRISTIAN STEVEN DUQUE RODRIGUEZ" u="1"/>
        <s v="CYNTHIA CAROLINA VERGARA HERNÁNDEZ" u="1"/>
        <s v="HAREM ISABEL BARRIOS TONCEL" u="1"/>
        <s v="JHON MICHAEL BAYONA VILLAMIZAR" u="1"/>
        <s v="JUAN CAMILO ROSERO" u="1"/>
        <s v="JULIAN ANDREY CRUZ MATEUS" u="1"/>
        <s v="KAREN MARCELA MARIN BLANCO" u="1"/>
        <s v="KELLY ALEJANDRA RAMIREZ VILLA" u="1"/>
        <s v="KEVIN ORLANDO SANCHEZ AGUIRRE" u="1"/>
        <s v="LISSETH ARANDA PATIÑO" u="1"/>
        <s v="LUIS FELIPE BERNAL CARVAJAL" u="1"/>
        <s v="MICHAEL FERNEY CAMACHO RAMIREZ" u="1"/>
        <s v="MICHAEL STEVEN LUNA VERGARA" u="1"/>
        <s v="PEDRO OSPINA MORALES" u="1"/>
        <s v="PEÑUELA TORRESANDRES FELIPE" u="1"/>
        <s v="ROSA EVELIA BARRETO MORA" u="1"/>
        <s v="SERGIO DAVID VARGAS CUENCA" u="1"/>
        <s v="SHEILA MARCELA BARRERA TIBATA" u="1"/>
        <s v="ALEJANDRO TRUJILLO JARAMILLO PALOMINO" u="1"/>
        <s v="ANDRES FELIPE GARCIA SILVA" u="1"/>
        <s v="ANDRES FELIPE OCHOA RIOS" u="1"/>
        <s v="ANGIE JULIETH MORAN RIVERA" u="1"/>
        <s v="ANHY MILENA ROYERO CASTILLO" u="1"/>
        <s v="BRAYAN ESTYD ALVAREZ MANCERA" u="1"/>
        <s v="CRISTIAN CAMILO ARANZALEZ PANESSO" u="1"/>
        <s v="DANIEL HUMBERTO PIEDRAHITA HENAO" u="1"/>
        <s v="DANIELA PAOLA WILCHES RACERO" u="1"/>
        <s v="DANNY DANIEL URBANO LARA" u="1"/>
        <s v="DIEGO ALEJANDRO HERRERA FARIETA" u="1"/>
        <s v="ERICSON HIRALDO FONSECA GONZALEZ" u="1"/>
        <s v="EUCARIS DIAZ PAREDES" u="1"/>
        <s v="GASTON PABLO RAFFO MAGNASCO" u="1"/>
        <s v="HECTOR FAVIO MORA PATIÑO" u="1"/>
        <s v="JHON EDISON ZARAMA ALFONSO" u="1"/>
        <s v="JHOVANNA STEFFANNY MORENO MIRANDA" u="1"/>
        <s v="JOHAN CAMILO ATARA TORRES" u="1"/>
        <s v="JOHANA MILENA MORENO PARDO" u="1"/>
        <s v="JORGE FERNANDO BOTERO GALLON" u="1"/>
        <s v="JULIETH PAOLA BARBOZA RODIÑO" u="1"/>
        <s v="LAURA DANIELA MARIN MARIN" u="1"/>
        <s v="LEIDY MARCELA COPETE GOMEZ" u="1"/>
        <s v="MARIO ANDRES PEÑA RODRIGUEZ" u="1"/>
        <s v="NESTOR JAVIER HERNANDEZ ABRIL" u="1"/>
        <s v="ORLANDO ENRIQUE LEITON CASTELAR" u="1"/>
        <s v="RAFAEL ANTONIO SIPAMOCHA SOLER" u="1"/>
        <s v="RONALD ALEXANDER RODRIGUEZ MÉNDEZ" u="1"/>
        <s v="WILSON AGUDELO QUIÑONEZ" u="1"/>
        <s v="ADRIANA ISABELA MARTINEZ ZAMBRANO" u="1"/>
        <s v="ALEXANDER DE JESUS GUERRERO MIELES" u="1"/>
        <s v="ALFREDO ANDRES BOLAÑOS CASTILLO" u="1"/>
        <s v="ALISON IVONE BENAVIDES URIBE" u="1"/>
        <s v="ANDERSON JOSE MARQUEZ MONTERO" u="1"/>
        <s v="ANDRES DAVID ABAUNZA ROMAN" u="1"/>
        <s v="ANDRES FABIAN AVENDAÑO" u="1"/>
        <s v="ANDRES FELIPE PALOMO" u="1"/>
        <s v="ANDRES FELIPE PEÑUELA TORRES" u="1"/>
        <s v="ANDRIS MICHEL COLLAZOS RAMIREZ" u="1"/>
        <s v="ANDRIS MILENA CAUSADO CHAMORRO" u="1"/>
        <s v="ANGELA JULIETH ORTIZ" u="1"/>
        <s v="ANGIE ROCIO BECERRA AMAYA" u="1"/>
        <s v="ANGIE ZULEIMA PÉREZ VELANDIA" u="1"/>
        <s v="BRAYAN ANDRES GUERRERO" u="1"/>
        <s v="CARLOS ALBERTO IBARGUEN BLANDON" u="1"/>
        <s v="CARLOS CACERES VILLAMIZAR" u="1"/>
        <s v="CAROLINA PAMPLONA QUINTERO" u="1"/>
        <s v="CATALINA SAENZ RUALES" u="1"/>
        <s v="CATHERINE PEMBERTY VILLEGAS" u="1"/>
        <s v="CHRISTIAN CAMILO GONZALEZ MEDINA" u="1"/>
        <s v="CRISTIAN CAMILO HENAO RAMIREZ" u="1"/>
        <s v="CRISTIAN SEBASTIAN CHAVEZ" u="1"/>
        <s v="DAHIANA MICHEL DOMINGUEZ ARIAS" u="1"/>
        <s v="DANA MARIA VESGA MARTINEZ" u="1"/>
        <s v="DANNA YOHELY HERRERA VILLAMIZAR" u="1"/>
        <s v="DIANA MARCELA MARMOLEJO MADERA" u="1"/>
        <s v="DIEGO ANDRES PIMIENTA GALVIS" u="1"/>
        <s v="DIEGO FERNANDO TRIANA VERA" u="1"/>
        <s v="EDID JOHANA CASTAÑO ROMAN" u="1"/>
        <s v="EILYN JULIETH BUSTOS VELEZ" u="1"/>
        <s v="EMILY SORAYA LOPEZ HERNANDEZ" u="1"/>
        <s v="ERNESTO DAVID GERENE ARAGON" u="1"/>
        <s v="FABIO ANDRES CORTES RODRIGUEZ" u="1"/>
        <s v="FRANCY LORENA NOPE PEÑA" u="1"/>
        <s v="GABRIELA RUBIANO DIAZ" u="1"/>
        <s v="GEINER ANTONIO MARQUEZ HINCAPIE" u="1"/>
        <s v="GENNYS JASMIN GUTIERREZ BAQUERO" u="1"/>
        <s v="GINA ISABEL VELEZ PATRON" u="1"/>
        <s v="HARRY PACHECO ESCALONA" u="1"/>
        <s v="INGRID PAOLA FANDIÑO BENAVIDES" u="1"/>
        <s v="IVON JARAVA BETIN" u="1"/>
        <s v="JAIRO ENRIQUE PARRAO MEDINA" u="1"/>
        <s v="JEAN CARLOS RANGEL MARAÑON" u="1"/>
        <s v="JEAN CARLOS SOTO GARCIA" u="1"/>
        <s v="JEAN SEBASTIAN LOZANO MAZUERA" u="1"/>
        <s v="JEIMY LUCENI SALCEDO RODRIGUEZ" u="1"/>
        <s v="JENNIFER MORALES" u="1"/>
        <s v="JENSI JOHANA RAMIREZ ARIAS" u="1"/>
        <s v="JHOJAN ANDREY PEÑA PAEZ" u="1"/>
        <s v="JHONNATAN RONALDO RINCON GALLO" u="1"/>
        <s v="JOHAN STEVEN  YOPASA CALDAS" u="1"/>
        <s v="JOHNNATAHAN LÓPEZ PULIDO" u="1"/>
        <s v="JORGE FABIAN GENTIL CAÑIZALES" u="1"/>
        <s v="JORGE IVAN OTALVORA ARGUMEDO" u="1"/>
        <s v="JOSÉ ARMANDO BORRAS BAUTISTA" u="1"/>
        <s v="JOSUE J MANJARREZ" u="1"/>
        <s v="JUAN CAMILO MEJIA RICO" u="1"/>
        <s v="JUAN CARLOS MARTINEZ" u="1"/>
        <s v="JUAN DAVID RINCON RODRIGUEZ" u="1"/>
        <s v="JUAN ESTEBAN GARCIA" u="1"/>
        <s v="JUAN ESTEBAN GIRALDO SAAVEDRA" u="1"/>
        <s v="JUAN JOSE MARLES FRANCO" u="1"/>
        <s v="JUAN NICOLAS DURAN MARTINEZ" u="1"/>
        <s v="JUAN PABLO VIDARTE CASTAÑO" u="1"/>
        <s v="JULIAN ESTEBAN ROJAS RAMIREZ" u="1"/>
        <s v="JULIANA CHICA RIOS" u="1"/>
        <s v="KAREN ANGELICA PARRA MANCERA" u="1"/>
        <s v="KARINA MARCELA DIAZ BALETA" u="1"/>
        <s v="KATHERINE NAVIA LUCIO" u="1"/>
        <s v="KEVIN ALEJANDRO COLL HERNADEZ" u="1"/>
        <s v="LAMMY  JUDITH CAÑIZALEZ" u="1"/>
        <s v="LAURA NATALY HERRERA BENAVIDES" u="1"/>
        <s v="LAURA SOFIA VALENCIA ACEVEDO" u="1"/>
        <s v="LAURA YIRETH CORTÉS SEPÚLVEDA" u="1"/>
        <s v="LEIDY JHOANA MONTENEGRO ERAZO" u="1"/>
        <s v="LEIDY JOHANA SUAREZ" u="1"/>
        <s v="LEIDY JORLENY VEGA MURILLO" u="1"/>
        <s v="LILIANA DANIELA HERRERA SANABRIA" u="1"/>
        <s v="LINDA STEPHANY PRADA BUSTOS" u="1"/>
        <s v="LUIS ALBERTO FRAILE RUEDA" u="1"/>
        <s v="LUIS ESTEBAN DIAZ GAVIRIA" u="1"/>
        <s v="LUIS PATERNINA SALAZAR" u="1"/>
        <s v="LUISA SOFÍA MONTOYA OVALLE" u="1"/>
        <s v="LUZ ANGELA TABORDA CASTRO" u="1"/>
        <s v="MAICOL STEVEN GARZÓN" u="1"/>
        <s v="MANUELA CASAS TORO" u="1"/>
        <s v="MAOLIS GARCES AYALA" u="1"/>
        <s v="MARIA AIDEE CASTAÑEDA" u="1"/>
        <s v="MARIA PAULINA ACEVEDO FLOREZ" u="1"/>
        <s v="MARISOL MAHECHA RAMIREZ" u="1"/>
        <s v="MAURICIO MENJURA ALZATE" u="1"/>
        <s v="MERLY YURLEY MEJIA" u="1"/>
        <s v="MICAHEL STEVEN PLAZA BOLIVAR" u="1"/>
        <s v="MIGUEL ANDRES VILLEGAS" u="1"/>
        <s v="MILTON ARNOL CAICEDO" u="1"/>
        <s v="NATALIA AGUILERA" u="1"/>
        <s v="NATALIA OVIEDO VARGAS" u="1"/>
        <s v="NESTOR PAUL AZCARATE" u="1"/>
        <s v="NICOLAS MOSQUERA" u="1"/>
        <s v="PAULA ANDREA GUTIERREZ MONCADA" u="1"/>
        <s v="PAULA ANDREA QUINTERO SANTA MARIA" u="1"/>
        <s v="ROOSEVELT STEVEN CALDERON CALDERON" u="1"/>
        <s v="ROSANA BARCO SANJUAN" u="1"/>
        <s v="SAIT ENRIQUE JIMENEZ AGUAS" u="1"/>
        <s v="SAMUEL JOSE AVILA MARTINEZ" u="1"/>
        <s v="SANDRA ROCIO MUÑOZ" u="1"/>
        <s v="SARA DEL ROSARIO URIBE HERNANDEZ" u="1"/>
        <s v="SERGIO ANDRES ZAFRA BUITRAGO" u="1"/>
        <s v="SONIA MARITZA CARDENAS PARRA" u="1"/>
        <s v="STIFANY  ANGELES PEREZ PITA" u="1"/>
        <s v="SUGEY ESTEFANIA ANGEL HERNANDEZ" u="1"/>
        <s v="TANIA YORLIANY HERNANDEZ SUAREZ" u="1"/>
        <s v="YEFERSSON JHOAN ROJAS SANTAMARÍA" u="1"/>
        <s v="YELENA MANZERA MENDOZA" u="1"/>
        <s v="YESICA LORENA ALMARIO ROMERO" u="1"/>
        <s v="YORMAN RONALDO ABRIL QUINTERO" u="1"/>
        <s v="YULI STEFANIA GONZALEZ BONILLA" u="1"/>
        <s v="YULIETH NATALIA OROZCO BEDOYA" u="1"/>
        <s v="YULY KATHERINE GUZMAN DIAZ" u="1"/>
        <s v="YUVIANIS MARIA SUAREZ SOTO" u="1"/>
        <s v="DAVID ALEXANDER QUINTERO BAHOS" u="1"/>
        <s v="DAYERLIN ALEXANDRA RADA ORTEGON" u="1"/>
        <s v="ESTRADAS RAMOS ANY DEL ROSARIO" u="1"/>
        <s v="FREDDY GONZALO MUÑOS LOPEZ" u="1"/>
        <s v="JHON JOSUE BARROS CARDENAS" u="1"/>
        <s v="KARINA ARIAS GOMEZ" u="1"/>
        <s v="KELLY YOHANA RIVERA RIOS" u="1"/>
        <s v="LINA MARCELA CAICEDO" u="1"/>
        <s v="MIGUEL ANGEL VASQUEZ ARANGO" u="1"/>
        <s v="ALEJANDRO ALFONSO MORILLO HEREO" u="1"/>
        <s v="ALEX MAURICIO MOJICA JIMENEZ" u="1"/>
        <s v="ANGELICA MARIA GONZALEZ MOLINA" u="1"/>
        <s v="DAVID GIRALDO BUSTAMANTE" u="1"/>
        <s v="DIANA MILENA PARDO PALMA" u="1"/>
        <s v="EDUARDO JOSE PATERNINA ARRIETA" u="1"/>
        <s v="EDWIN ANDRES SANTANA RODRIGIUEZ" u="1"/>
        <s v="ERNESTO JAVIER ESCOBAR GIL" u="1"/>
        <s v="GÉNESIS YULIETH MENDEZ BAUTISTA" u="1"/>
        <s v="JOSE DE JESUS JIMENEZ RIVERA" u="1"/>
        <s v="JOSE FERNANDO MARIN LIZU" u="1"/>
        <s v="JOSE GREGORIO OSORIO DELGADO" u="1"/>
        <s v="JOSE ISRAEL RENDON OSORIO" u="1"/>
        <s v="JOSE MIGUEL LOZANO HERNANDEZ" u="1"/>
        <s v="JUAN CAMILO ESCOBAR GIL" u="1"/>
        <s v="JULIETH PAOLA ZUÑIGA ZUÑIGA" u="1"/>
        <s v="LAUREN VALENTINA BOTELLO SOLANO" u="1"/>
        <s v="LIBARDO LUIS MOLINA PADILLA" u="1"/>
        <s v="LUIS JAIRO CORAL SUAREZ" u="1"/>
        <s v="LUISANA VERONICA LUGO BOCHAGA" u="1"/>
        <s v="LUZ ANGELA VICENTE SIERRA" u="1"/>
        <s v="MARTHA CECILIA TORRES MONTENEGRO" u="1"/>
        <s v="MAYERLY SHAKIRA ROZO MARQUEZ" u="1"/>
        <s v="MAYRA JOHANNA PACHECO ESCALONA" u="1"/>
        <s v="NATALIA HERRERA OLIVERA" u="1"/>
        <s v="NELSON GERARDO OLARTE MINORTA" u="1"/>
        <s v="NUBIA MARCELA INFANTE CARDENAS" u="1"/>
        <s v="OTTO OSWALD RAMIREZ TORRES" u="1"/>
        <s v="RAFAEL WALDOMIRO GUAITA GUERRA" u="1"/>
        <s v="SANDRA MILENA FAJARDO GALINDO" u="1"/>
        <s v="SULLY VYANETH LORA ORTIZ" u="1"/>
        <s v="YENIFER VIVIANA CARDENAS FIERRO" u="1"/>
        <s v="YOINER ENRIQUE MOSCOTE MONTES" u="1"/>
        <s v="YULEISY ANDREA TORREGROZA PAJARO" u="1"/>
        <s v="ANA NATHALY RODRIGUEZ TORRECILLA" u="1"/>
        <s v="ANDREA PATRICIA LOPEZ LOPEZ" u="1"/>
        <s v="ANGIE DANIELA GOMEZ LADINO" u="1"/>
        <s v="ANGIE PAOLA ROSALES VISBAL" u="1"/>
        <s v="ANGIE PAOLA SANDOVAL PEREZ" u="1"/>
        <s v="CINDY MILENA  CARREÑO QUINTERO" u="1"/>
        <s v="CRISTIAN DAVID ZAPATA QUERUBIN" u="1"/>
        <s v="DIANA YULEIBY RENTERIA SANJUAN" u="1"/>
        <s v="GIZEK MARGARITA VELASCO NARVAEZ" u="1"/>
        <s v="JAIRO ANDRES PERDOMO TRUJILLO" u="1"/>
        <s v="JANETH GONZALEZ PERLAZA" u="1"/>
        <s v="JOSE DAVID DONADO BEDOYA" u="1"/>
        <s v="JOSE MIGUEL DUQUE CAMARGO" u="1"/>
        <s v="JOSE MIGUEL OREJUELA RUIZ" u="1"/>
        <s v="KAREN ISABEL CASTILLO ARBOLEDA" u="1"/>
        <s v="KAREN VANESSA ARROYO ACOSTA" u="1"/>
        <s v="KAREN VANESSA IBARGUEN MURIEL" u="1"/>
        <s v="KAROL YISET CUELLO CANTILLO" u="1"/>
        <s v="LAURA VANESSA GOMEZ" u="1"/>
        <s v="LINDA MARINA OLIVERO SIERRA" u="1"/>
        <s v="LUIS FERNANDO DEL SALVADOR" u="1"/>
        <s v="LUISA FERNANDA CARDONA JIMENEZ" u="1"/>
        <s v="MARY ROSANA BOTERO OCAMPO" u="1"/>
        <s v="MAURICIO JESUS CONTRERAS ARRIETA" u="1"/>
        <s v="MELISSA TORRES ROJAS" u="1"/>
        <s v="MILTON ALEXIS BARRERO" u="1"/>
        <s v="NATALY CASTRILLON PEREZ" u="1"/>
        <s v="PAOLA ANDREA ALDANA CRUZ" u="1"/>
        <s v="SHIRLY GIL LOAIZA" u="1"/>
        <s v="SINDI PAOLA ROPERO GALVIS" u="1"/>
        <s v="YERSON AUGUSTO NIÑO CARVAJAL" u="1"/>
        <s v="ANA MARCELA TABORDA VAHOS" u="1"/>
        <s v="ANY DEL ROSARIO ESTRADAS RAMOS" u="1"/>
        <s v="ARLY CRISTINA MADARRIAGA CAMARGO" u="1"/>
        <s v="BELCY KATERINE SANABRIA ORTIZ" u="1"/>
        <s v="BIANNY CAROLINA BRITO SOLANO" u="1"/>
        <s v="CHRISTIAN CAMILO RICCI CASTRILLON" u="1"/>
        <s v="DARLING MARTINEZ PUELLO" u="1"/>
        <s v="DAYSI DAYANA VILLOTA NARVAEZ" u="1"/>
        <s v="DEIMER HURTADO QUINTO" u="1"/>
        <s v="DIRLEY CARDOZO" u="1"/>
        <s v="EDGAR ANDRES NIETO" u="1"/>
        <s v="HEIDY JULIANA SANCHEZ MARTINEZ" u="1"/>
        <s v="JEYSON DAVID DIAZ ACOSTA" u="1"/>
        <s v="JHON ALEXANDER RIAÑO ABRIL" u="1"/>
        <s v="JUAN MANUEL JERONIMO CARDONA" u="1"/>
        <s v="JULIET MAYERLI TRIANA PABON" u="1"/>
        <s v="JULIO CESAR BOHORQUEZ CUELLAR" u="1"/>
        <s v="KAREN GISELLE FAJARDO AVELLA" u="1"/>
        <s v="LEIVY TATIANA SERNA PEREZ" u="1"/>
        <s v="LINA MARIA OSORIO COCUY" u="1"/>
        <s v="LUCEIDA ANDREA TRIANA RODRIGUEZ" u="1"/>
        <s v="MARTHA YANETH OSPINA ROA" u="1"/>
        <s v="NICOLAS ANDRES ALEMAN MESTRA" u="1"/>
        <s v="OMAIRA ANDREA BERNAL MARTIN" u="1"/>
        <s v="PAOLA ANDREA SAMBONI GUZMAN" u="1"/>
        <s v="RICHARD ALEJANDRO NIEVES" u="1"/>
        <s v="SEYLEN ALEJANDRA CARRILLO ACOSTA" u="1"/>
        <s v="YELIMAR ANDREINA FAJARDO CESPEDES" u="1"/>
        <s v="YULIS MARÍA AHUMADO ESPAÑA" u="1"/>
        <s v="YURANIS YULIETH BORJA URANGO" u="1"/>
        <s v="JHONYFER JOSE BELTRAN" u="1"/>
        <s v="JUAN DANIEL GUERRA MOLINA" u="1"/>
        <s v="OSCAR ARTURO MEDINA CABRERA" u="1"/>
        <s v="URIBE BARRIOS JOSE ALEJANDRO" u="1"/>
        <s v="DANIELLA MARGARITA BERRIO MANTILLA" u="1"/>
        <s v="DARIO EDUARDO HERNANDEZ TORRES" u="1"/>
        <s v="JACBLEIDY VANEGAS MEDINA" u="1"/>
        <s v="LAURA ELIZABETH PINEDA VERGARA" u="1"/>
        <s v="MARLON ANDRES DURAN CANO" u="1"/>
        <s v="DIEGO ARMANDO OLAYA" u="1"/>
        <s v="JEYSON DAVID TABORDA MARTELO" u="1"/>
        <s v="MARIA ANGELICA PULGARIN NIÑO" u="1"/>
        <s v="DANIEL FERNANDO ECHEVERRI FONSECA" u="1"/>
        <s v="JORGE MARIO ZAPATA JARAMILLO" u="1"/>
        <s v="ANGIE TATIANA CRUZ MENDOZA" u="1"/>
        <s v="ANYI KATHERINE CASTILLO LOPEZ" u="1"/>
        <s v="CINDY PAOLA MARTINEZ" u="1"/>
        <s v="CRISTIAN ALEJANDRO ROMERO" u="1"/>
        <s v="CRISTIAN CAMILO PICHINCHA SALAZAR" u="1"/>
        <s v="DAIRY SHIRLEY SOGAMOSO GARCIA" u="1"/>
        <s v="DIANA MILENA CARDONA COLORADO" u="1"/>
        <s v="DIANY JARABA GUTIERREZ" u="1"/>
        <s v="DIEGO ALBERTO HERNANDEZ TABAREA" u="1"/>
        <s v="EDISON ANDRES LOAIZA MUÑOZ" u="1"/>
        <s v="EDWIN DANIEL CARO" u="1"/>
        <s v="EDWIN MAURICIO SALAZAR MONSALVE" u="1"/>
        <s v="ESTEBAN AMAYA ARROYAVE" u="1"/>
        <s v="GRACE JULIETH PAREJA LABRADOR" u="1"/>
        <s v="JANER EDISON CASTELLANOS RINCON" u="1"/>
        <s v="JEFERSON BAQUEN LEAL" u="1"/>
        <s v="JEFFERSON AMAURY CASTIBLANCO CORAL" u="1"/>
        <s v="JOELYS ZABALA LOBO" u="1"/>
        <s v="JONATAN ADRIAN VARGAS RINCON" u="1"/>
        <s v="JORGE IVAN VELASQUEZ MEJIA" u="1"/>
        <s v="JUAN GILBERTO NAVARRO CHAVEZ" u="1"/>
        <s v="JULIAN DAVID FORERO" u="1"/>
        <s v="KARLA VANESA CUELLAR GIRALDO" u="1"/>
        <s v="KENYS YOHANA BONILLA TOLOZA" u="1"/>
        <s v="LEONARDO ANDRES NAICIPE NAVAS" u="1"/>
        <s v="MARIA MAGDIELY ADAMES GUAYARA" u="1"/>
        <s v="MIGUEL ANDRES MARTINEZ FLOREZ" u="1"/>
        <s v="NERLYS PATRICIA MARQUEZ MONTERROSA" u="1"/>
        <s v="OSCAR ANDRES GIRALDO HERNANDEZ" u="1"/>
        <s v="PAULA JAMILE LOPEZ ALARCON" u="1"/>
        <s v="RAFAEL ENRRIQUE NAVARRO" u="1"/>
        <s v="RAMONA VILLALOBOS" u="1"/>
        <s v="RICHARD ANDERSON ORBES HERNANDEZ" u="1"/>
        <s v="YEFERSON JESUS BOJACA CAMACHO" u="1"/>
        <s v="YERLIZ LUCIA JIMENEZ" u="1"/>
        <s v="YIMY ALEXANDER GONZALEZ" u="1"/>
        <s v="LUZ KARINA MARTINEZ VEGA" u="1"/>
        <s v="ALEJANDRO TRUJILLO JARAMILLO" u="1"/>
        <s v="HAROLD ANDRES VASQUEZ MORENO" u="1"/>
        <s v="INGRID TATIANA LOAIZA AROCA" u="1"/>
        <s v="LEIDY DANIELA MARIN MARIN" u="1"/>
        <s v="NANCY YERALADIN ALBA ANGULO" u="1"/>
        <s v="OLIVER VILLALBA ALVARADO" u="1"/>
        <s v="ANDREA CAROLINA SAVEDRA" u="1"/>
        <s v="ANDRES RAMIREZ GAVIRIA" u="1"/>
        <s v="SANTIAGO RICO BONILLA" u="1"/>
        <s v="KATALINA MIRANDA PEREZ" u="1"/>
        <s v="LUIS CARLOS RODRIGUEZ FIGUEREDO" u="1"/>
        <s v="SANTIAGO QUINTERO" u="1"/>
        <s v="YENNY PAOLA CARDENAS" u="1"/>
        <s v="LEIDY JOHANNA MONTES MARTINEZ" u="1"/>
        <s v="JUANA VALENTINA ZABALA CORREA" u="1"/>
        <s v="JULIAN FELIPE DUQUE ARIAS" u="1"/>
        <s v="SARA VALENTINA PALACIOS SILVA" u="1"/>
        <s v="JEFFERSON RAFAEL RUBIO DE HOYOS" u="1"/>
        <s v="EDUAR  LEIDER JALVIN SANCHEZ" u="1"/>
        <s v="IVON MARITZA HIDALGO" u="1"/>
        <s v="RUTH ESTHER GUERRERO JIMENEZ" u="1"/>
        <s v="JOHN EDISON MORENO BARACALDO" u="1"/>
        <s v="INGRID VIVIANA ARRIETA" u="1"/>
        <s v="KEVIN ANDRES AMAYA BEDOYA" u="1"/>
        <s v="CRISTIAN CASTAÑEDA" u="1"/>
        <s v="ABNER ELIAS CORRALES OCHOA" u="1"/>
        <s v="HARWIN CASTIBLANCO SEPULVEDA" u="1"/>
        <s v="FANOR ESTEBAN GONZALEZ ROMERO" u="1"/>
        <s v="NICOLD MICHEL PEREZ TRULLO" u="1"/>
        <s v="LUIS ALFONSO ROJAS" u="1"/>
        <s v="DANA YINET MACETA PATIÑO" u="1"/>
        <s v="MARIA FERNANDA ARIZA" u="1"/>
        <s v="MARITZA RUEDA MARROQUIN" u="1"/>
        <s v="KETY DEL CARMEN ARGEL HERRERA" u="1"/>
        <s v="MARITZA ISABEL PEREZ BEDOYA" u="1"/>
        <s v="YULEIDY PULIDO PEREZ" u="1"/>
        <s v="ANGELICA PULIDO ALVARADO" u="1"/>
        <s v="CRISTIAN FIDEL ROMERO SEGURA" u="1"/>
        <s v="VICTOR ALEXIS PARRA PALOMINO" u="1"/>
        <s v="CIRO RAUL GOMEZ GOMEZ" u="1"/>
        <s v="DIEGO ANDRES AVILA" u="1"/>
        <s v="MARIA NAZARETH RODRÍGUEZ LÓPEZ" u="1"/>
        <s v="JONATAN SAIR ZARATE" u="1"/>
        <s v="LUIS CARLOS AGUILAR DELGADO" u="1"/>
        <s v="SANTIAGO CHIRIVI CRUZ" u="1"/>
        <s v="LAURA MICHELLE TELLEZ RAMIREZ" u="1"/>
        <s v="LUISA CAMILA MALDONADO SALGADO" u="1"/>
        <s v="CARLOS ALBERTO CACERES VILLAMIZAR" u="1"/>
        <s v="MARIA JACKELINE ALVAREZ CONTRERAS" u="1"/>
        <s v="ANDRES FELIPE RINCON MOLINA" u="1"/>
        <s v="ROSAIDY SEVILLANO SEVILLANO CASTILLO" u="1"/>
        <s v="LUZ ANGELA TORRES RODRIGUEZ" u="1"/>
        <s v="PAULA ANDREA CARDOZO SANCHEZ" u="1"/>
        <s v="LEYDY DIANA CHAVEZ PARDO" u="1"/>
        <s v="DINA JUDITH DE LA CRUZ VARGAS" u="1"/>
        <s v="YEIDER PEREZ SAN MARTIN" u="1"/>
        <s v="BRAYAN ALEJANDRO MÉNDEZ" u="1"/>
        <s v="VALENTINA TORRES RODRIGUEZ" u="1"/>
        <s v="JUAN PABLO MENESES" u="1"/>
        <s v="CRISTIAN CAMILO CALDERON VARGAS" u="1"/>
        <s v="VICTORIA DE LOS ANGELES MARTINEZ" u="1"/>
        <s v="ROSA HERMINDA ACOSTA TORRES" u="1"/>
        <s v="WILMAR ANDRES MAZO TORO" u="1"/>
        <s v="DARCY SHIRLEY MUÑOS ESPINOSA" u="1"/>
        <s v="BREHYNER ALVAREZ CRUZ" u="1"/>
        <s v="ANGELA LORENA MARTIN RAMIREZ" u="1"/>
        <s v="MARIO JONATHAN ORDOÑEZ LUNA" u="1"/>
        <s v="LUIS ANDRES DEVIA PLAZA" u="1"/>
        <s v="MARTHA ROSA MORENO ALVAREZ" u="1"/>
        <s v="JHEISON JUTINICO ORTIZ" u="1"/>
        <s v="YOCELIN DEL CARMEN CHAVEZ BERTEL" u="1"/>
        <s v="VICTOR MANUEL VERGARA PARRA" u="1"/>
        <s v="MARIA ANGELICA HERNANDEZ TRUJILLO" u="1"/>
        <s v="MARIA ALEJANDRA MEJIA SERNA" u="1"/>
        <s v="ANGELICA MARIA VELASQUEZ HOYOS" u="1"/>
        <s v="JOSE SEBASTIAN RODRIGUEZ" u="1"/>
        <s v="KAREN DAYANA RINCON" u="1"/>
        <s v="DANIEL MARIN GASPAR" u="1"/>
        <s v="LUZ DARIS DIAZ ROJAS" u="1"/>
        <s v="CAROL JIMENA MURCIA OLMOS" u="1"/>
        <s v="KATERINE PACHECO MOLINA" u="1"/>
        <s v="RITA CRISTINA RIVAS" u="1"/>
        <s v="RICARDO FORBES" u="1"/>
        <s v="WILSON LEONARDO OSPINA RODRIGUEZ" u="1"/>
        <s v="DANIELA DIAZ ESTEVES" u="1"/>
        <s v="ENITH PAOLA LAVERDE" u="1"/>
        <s v="LENNYS MENDOZA BONFANTE" u="1"/>
        <s v="ALVARO ANDRES ORTIZ CUINTACO" u="1"/>
        <s v="OSNAIDER SEGOVIA MENCO" u="1"/>
        <s v="LEIDY MAYERLY BUITRAGO ROJAS" u="1"/>
        <s v="MARIA JOSE RUIZ CARRILLO" u="1"/>
        <s v="ALAVARO ANDRES ORTIZ CUINTACO" u="1"/>
        <s v="JEFFERSON ALBERTO RAMIREZ BUITRAGO" u="1"/>
        <s v="LAURA GABRIELA CASTILLO LOPEZ" u="1"/>
        <s v="MAICKOL ESTIVEN VELASQUEZ MEDINA" u="1"/>
        <s v="YENNY PAOLA CARDENAS VILLEGAS" u="1"/>
        <s v="ASHIARAZAGAIHA STPHANNY ROA GARCIA" u="1"/>
        <s v="YAIR VILLA REAL OLARTE" u="1"/>
        <s v="GHARY LUCERO VINASCO" u="1"/>
        <s v="EDGARDO RAFAEL MALDONADO FONTALVO" u="1"/>
        <s v="RICARDO RIPOLL JIMENEZ" u="1"/>
        <s v="CARLOS AUGUSTO MANJARRES QUEVEDO" u="1"/>
        <s v="PAULA ANDREA MEZA RAMIREZ" u="1"/>
        <s v="JANSER STEVEN LEON" u="1"/>
        <s v="LEIDY YAMILE HERNANDEZ RODRIGUEZ" u="1"/>
        <s v="JUAN DAVID MORENO RAMIREZ" u="1"/>
        <s v="JUAN DANIEL GUERRA" u="1"/>
        <s v="JOHN WALTER CRUZ GARCIA" u="1"/>
        <s v="MANUEL FERNANDO VELANDIA" u="1"/>
        <s v="YEISON FERNEY HERNANDEZ MUÑOZ" u="1"/>
        <s v="ANDRES DARIO BOHORQUEZ CLAVIJO" u="1"/>
        <s v="NARLY YULIETH ARIZA DIAZ" u="1"/>
        <s v="LUZ ANGELICA GARCIA ORTIZ" u="1"/>
        <s v="XIOMARA CAMILA RAMIREZ" u="1"/>
        <s v="KEVIN JOHNPOL VALENCIA VALLEJO" u="1"/>
        <s v="HECTOR FABIO ARCINIEGAS PEÑA" u="1"/>
        <s v="JHON ALEXI RAMIREZ CARVAJAL" u="1"/>
        <s v="JULIETH ANDREA GUERRERO FLOREZ" u="1"/>
        <s v="LINDEISY RIOS RUIZ" u="1"/>
        <s v="YENI LUZ LLORENTE VERGARA" u="1"/>
        <s v="CRISTIAN ALEJANDRO CONCHA GUTIERREZ" u="1"/>
        <s v="DANIEL ESTEBAN REVELO SERNA" u="1"/>
        <s v="WILMER RUIZ LENIS" u="1"/>
        <s v="YEINER STIWAR MORENO VALLEJO" u="1"/>
        <s v="ARLY YURANY LINDARTE MORA" u="1"/>
        <s v="JULIO CESAR ANGULO MENESES" u="1"/>
        <s v="MILETH JOHANA BARRIOS MARIN" u="1"/>
        <s v="YURANY SANCHEZ SORIANO" u="1"/>
        <s v="ANA JULIETH VARGAS CARABUENA" u="1"/>
        <s v="JULIAN ANDRES MARTINEZ MARULANDA" u="1"/>
        <s v="MARLON FERNEY CORREA COPETE" u="1"/>
        <s v="HERNAN MAURICIO VELEZ CANO" u="1"/>
        <s v="MARIA STELLA VELANDIA TRUJILLO" u="1"/>
        <s v="SERGIO ANDRES ALVAREZ MENDEZ" u="1"/>
        <s v="DEISY YOBANNA AMAYA BERMUDEZ" u="1"/>
        <s v="GINNA MARCELA REYES BENAVIDES" u="1"/>
        <s v="NATALIA CRISTANCHO MONTAÑO" u="1"/>
        <s v="PAOLA ACEVEDO CASTILLO" u="1"/>
        <s v="LUIS JAIR VALNECIA GONZALEZ" u="1"/>
        <s v="NORCY LEONOR RIVERA VASCO" u="1"/>
        <s v="PAOLA ANDREA ECHAVARRIA GARZON" u="1"/>
        <s v="ISABELLA ACOSTA JORDAN" u="1"/>
        <s v="NELLY VALENTINA VALLADALES SANCHEZ" u="1"/>
        <s v="CAROLINA JARAMILLO GALVIS" u="1"/>
        <s v="LISBETH  VANESSA BARCELO ROJAS" u="1"/>
        <s v="JOHAN ANDRES MARTINEZ BALOCO" u="1"/>
        <s v="CECILIA ELENA REBOLLEDO RUMBO" u="1"/>
        <s v="SHEILYN JIMÉNEZ HOYOS" u="1"/>
        <s v="LEANY ANDREA ORDOÑEZ PAZ" u="1"/>
        <s v="YILBER MIGUEL CORONA VASQUEZ" u="1"/>
        <s v="LUISA FERNANDA AGUDELO" u="1"/>
        <s v="MARIO ANDRES GOMEZ SANCHEZ" u="1"/>
        <s v="CARLOS DENNY BARRETO RODRIGUEZ" u="1"/>
        <s v="GABRIEL JOSE SALOMON GARCIA" u="1"/>
        <s v="NINNY JOHANNA MORENO LOAIZA" u="1"/>
        <s v="JAZMIN ALEJANDRA GARCIA GALVIS" u="1"/>
        <s v="YEXICA RODRIGUEZ CESPEDES" u="1"/>
        <s v="KAROLL ROYERO GONZALEZ" u="1"/>
        <s v="MÓNICA MARCELA MOLANO MÁRQUEZ" u="1"/>
        <s v="ERIKA RODRIGUEZ MACHADO" u="1"/>
        <s v="ISAURA QUINTERO OLIVEROS" u="1"/>
        <s v="JENNIFER ACUÑA CANO" u="1"/>
        <s v="BARNER RODRIGUEZ GARRIDO" u="1"/>
        <s v="MARIO JAVIER DE LIMA NIGRINIS" u="1"/>
        <s v="LUCY ADRIANA LARA COQUE" u="1"/>
        <s v="LESLIE SORANY AUSECHA URBANO" u="1"/>
        <s v="MARIA GUADALUPE PADILLA" u="1"/>
        <s v="KEVIN STEVEN MAHECHA PARDO" u="1"/>
        <s v="ELIANA KATHERINE ÑAÑEZ" u="1"/>
        <s v="LEYMI SUSSANY HIGUERA MENDEZ" u="1"/>
        <s v="JENNY PAOLA NIEBLES" u="1"/>
        <s v="RONALD ALEXANDER BERNAL GUZMAN" u="1"/>
        <s v="YULI ANDREA TAMAYO ORDÓÑEZ" u="1"/>
        <s v="LEONARDO FABIO RODAS RODAS" u="1"/>
        <s v="RAYNEL RAMOS RUBIO" u="1"/>
        <s v="JOSE LUIS GONZALEZ SOTOMAYOR" u="1"/>
        <s v="BAYRON ARLEY BERRIO FLOREZ" u="1"/>
        <s v="MANUEL ALEXANDER PEÑALOZA SARMIENTO" u="1"/>
        <s v="CLAUDIA PATRICIA OBANDO" u="1"/>
        <s v="DARLINSON DAVID BAYONA MORALES" u="1"/>
        <s v="JOSSE RAMIREZ ACOSTA" u="1"/>
        <s v="SERGIO DANIEL QUIROZ RODRIGUEZ" u="1"/>
        <s v="GUILLERMO FORERO TORNEROS" u="1"/>
        <s v="YENSI JOHANNA AMAYA GONZALEZ" u="1"/>
        <s v="CAMILA ALEXANDRA NARANJOS CAMPOS" u="1"/>
        <s v="JULIAN DAVID ROSAS RIOS" u="1"/>
        <s v="YULY PILAR REYNOSO ESCOBAR" u="1"/>
        <s v="YESSICA TATIANA RODRIGUEZ CEDEÑO" u="1"/>
        <s v="LUIS ALEJANDRO ZANABRIA HERRERA" u="1"/>
        <s v="NATALIA QUINTERO LOPEZ" u="1"/>
        <s v="TATIANA PAOLA AYALA" u="1"/>
        <s v="MARCELA YULIETH BUITRAGO" u="1"/>
        <s v="JOSE DAVID MENDRIZ ANDRADE" u="1"/>
        <s v="BRAYAN EDUARDO FIALLO" u="1"/>
        <s v="YOELSY DURANGO VIAÑA" u="1"/>
        <s v="ALEJANDRO MENDOZA LOZANO" u="1"/>
        <s v="JORGE ALEJANDRO GARCIA PACHECO" u="1"/>
        <s v="LEIDY BIVIANA CASTILLO LEON" u="1"/>
        <s v="ALEJANDRO ZUÑIGA" u="1"/>
        <s v="CLAUDIA LILIANA RISUEÑO" u="1"/>
        <s v="VALERIA BERMUDEZ DURAN" u="1"/>
        <s v="ALEJANDRO SERNA MARIN" u="1"/>
        <s v="LEIDY TATIANA GORDILLO LEON" u="1"/>
        <s v="NANCY YOLANDA CASTRO CASTRO" u="1"/>
        <s v="JENNY ORTIZ GRANADOS" u="1"/>
        <s v="MARIA DEL PILAR GORDO" u="1"/>
        <s v="KEVIN JOAN HENAO ALVAREZ" u="1"/>
        <s v="JOEL JERÓNIMO SILVA PÉREZ" u="1"/>
        <s v="JULIAN DANILO BOLAÑOS VELAZCO" u="1"/>
        <s v="ELSY LUZ PASTRABA VUELVAS" u="1"/>
        <s v="ZHARICK DAYANNA VERJEL TOBO" u="1"/>
        <s v="WILLIAM GUILLERMO CUETO CARRILLO" u="1"/>
        <s v="HILARY MARTINEZ MARTINEZ" u="1"/>
        <s v="HOLMAN GENEY CALDERON" u="1"/>
        <s v="CAROLINA MERA PEÑA" u="1"/>
        <s v="EDWIN DAVID MARTINEZ COLLAZOS" u="1"/>
        <s v="DIANA PAOLA MEZA JULIO" u="1"/>
        <s v="EYMI LIZBETH ALBA JAIMES" u="1"/>
        <s v="AIDER MENA RODRIGUEZ" u="1"/>
        <s v="ANDRES FELIPE TAFUR RODRIGUEZ" u="1"/>
        <s v="LAURA LICETH ROJAS ARANDA" u="1"/>
        <s v="TANIA GISSELLA JIMENEZ DE LA HOZ" u="1"/>
        <s v="XIMENA HORMAZA LOPEZ" u="1"/>
        <s v="SANDRA MILENA TABORDA OSORIO" u="1"/>
        <s v="SHARIT NATALIA MURILLO CASTRO" u="1"/>
        <s v="ALBERT GIOVANNY MERA DE LA CRUZ" u="1"/>
        <s v="JUAN MANUEL VARGAS FAJARDO" u="1"/>
        <s v="ELVIA PRADA DELGADO" u="1"/>
        <s v="IVAN ANDRES ROMERO RICAURTE" u="1"/>
        <s v="JOHNY ALEXANDER MARÍN MARTÍNEZ" u="1"/>
        <s v="LEIDY NARANJO FIRIGUA" u="1"/>
        <s v="LINDA LORENA CASTRO DIAZ" u="1"/>
        <s v="LEIDY KATHERIN RINCÓN" u="1"/>
        <m u="1"/>
        <s v="CRISTIAN LEONARDO RONCHAQUIRA BENAVIDEZ" u="1"/>
        <s v="CRISTIAN ALFONSO MERCHAN CARDENAS" u="1"/>
        <s v="MALORYN DAYANA LEAL DAVILA" u="1"/>
        <s v="RUBIEL ESTEBAN RIASCOS" u="1"/>
        <s v="ANGELY FERRER GINZALEZ" u="1"/>
        <s v="PAOLA ANDREA BUITRAGO" u="1"/>
        <s v="ANDREA CATALINA RUBIANO PARDO" u="1"/>
        <s v="GINETH MILENA LOZANO MORENO" u="1"/>
        <s v="PAULINA ANDREA ALVAREZ URSOLA" u="1"/>
        <s v="OSCAR EDUARDO ABRIL TEJADA" u="1"/>
        <s v="JUAN SEBASTIAN BLANCO ORTEGA" u="1"/>
        <s v="DEIVIS GUILLERMO PINEDA" u="1"/>
        <s v="ELIANA GISETH ALVIZ LOZANO" u="1"/>
        <s v="DIANA PAOLA DIAZ ALBARRACIN" u="1"/>
        <s v="JUAN CARLOS BLANCO" u="1"/>
        <s v="VICTOR HUGO CARDENAS GOMEZ" u="1"/>
        <s v="VICTOR GONZALEZ DOMINGUEZ" u="1"/>
        <s v="YULY TATIANA GIL PULIDO" u="1"/>
        <s v="PAOLA ANDREA GOMEZ HURTADO" u="1"/>
        <s v="NATALY LOBO RAMIREZ" u="1"/>
        <s v="YAMIT MADERA HERNANDEZ" u="1"/>
        <s v="LILIANA PATRICIA MADRID OSORIO" u="1"/>
        <s v="BERTHA MANJARREZ FLORIAN" u="1"/>
        <s v="HENRY JOAN GONZALEZ ANGEL" u="1"/>
        <s v="JENNY LIZET BOHORQUEZ JIMENEZ" u="1"/>
        <s v="JUAN SEBASTIAN ANTOLINEZ PRADA" u="1"/>
        <s v="FABIAN EDUARDO ESTUPIÑAN BUENO" u="1"/>
        <s v="CRISTIAN LEONEL VILLAREAL" u="1"/>
        <s v="MARIA JULIANA PEREZ" u="1"/>
        <s v="ANLLY KATERINE JARAMILLO CALVO" u="1"/>
        <s v="LUIS ALFREDO TIMOTE TOCA" u="1"/>
        <s v="NATALIA ANDREA AMARILES" u="1"/>
        <s v="LAURA MISHELLE OVALLE TIBATA" u="1"/>
        <s v="KEVIN ANDRES ESCOBAR GARCIA" u="1"/>
        <s v="ROSA VIVIANA VILLAMIL SALCEDO" u="1"/>
        <s v="CARLOS ANDRES PEREZ ESPINOZA" u="1"/>
        <s v="VANESSA PAOLA CANTILLO PEREZ" u="1"/>
        <s v="ISABEL CRISTINA PATERNINA CARRASCAL" u="1"/>
        <s v="DAVID STIVEN SARMIENTO" u="1"/>
        <s v="YULIANA SOCORRO FIGUEROA GALVIS" u="1"/>
        <s v="JHAN JAIDER VARGAS QUINTERO" u="1"/>
        <s v="DEIVY ALEXANDER CUESTA LEON" u="1"/>
        <s v="ANDRES FELIPE ACOSTA" u="1"/>
        <s v="JAVIER HERNAN PASTAS CHAMORRO" u="1"/>
        <s v="HANA JESENIA VELASQUEZ ROJAS" u="1"/>
        <s v="MARLON RODRIGUEZ LOPEZ" u="1"/>
        <s v="SHIRLEY STEFANNY BARRETO" u="1"/>
        <s v="JOSE ALEJANDRO SALAZAR QUINTERO" u="1"/>
        <s v="AARON DEWIN ALI PERALTA" u="1"/>
        <s v="JOHN JESUS TRIANA ARROYO" u="1"/>
        <s v="KATERYN GUTIERRES CORRECHA" u="1"/>
        <s v="GINNA PAOLA CACERES DAZA" u="1"/>
        <s v="JENCY GERALDINE CARDONA BARON" u="1"/>
        <s v="SANDRA PATRICIA LOPEZ BOGOYA" u="1"/>
        <s v="TANIA PAOLA DIAZ GARRIDO" u="1"/>
        <s v="JHON EDUAR MAYA RAMIREZ" u="1"/>
        <s v="LUZ ADRIANA RIVAS CANDANOSA" u="1"/>
        <s v="KAREN JESENIA HERNANDEZ LOPEZ" u="1"/>
        <s v="MARIA JULIANA TUBERQUIA SUCERQUIA" u="1"/>
        <s v="ANGIE CAMILA PARRA CUERVO" u="1"/>
        <s v="JONATHAN PEREA RIVAS" u="1"/>
        <s v="ASHLY JERALDINE ORJUELA PENA" u="1"/>
        <s v="LINA LUZ GUERRA PEREIRA" u="1"/>
        <s v="GERSON STIVEN VARGAS BERMEO" u="1"/>
        <s v="FREDY ALBERTO MINA CORDOBA" u="1"/>
        <s v="LADY JANETH CORREA GONZALEZ" u="1"/>
        <s v="DIANA CATALINA VALENCIA" u="1"/>
        <s v="MARIO LORENZO GIRALDO LONDOÑO" u="1"/>
        <s v="NIKOLL YAZAIRA LLANOS" u="1"/>
        <s v="CARLOS JULIAN GARCIA" u="1"/>
        <s v="ESTEFANIA LONDOÑO VALENCIA" u="1"/>
        <s v="JHON HENRY MARTINEZ CONDE" u="1"/>
        <s v="ENMANUEL BETANCUR BLANCO" u="1"/>
        <s v="ALVARO JAVIER GALVIS MORON" u="1"/>
        <s v="JOSE LUIS AVENDAÑO MORENO" u="1"/>
        <s v="TANIA YULIETH LARA MEDINA" u="1"/>
        <s v="OMARYIS PAOLA MARTINEZ" u="1"/>
        <s v="KELLY DANIELA VARGAS LEAL" u="1"/>
        <s v="SIRLEY DANIELA ARIZA LEÓN" u="1"/>
        <s v="JOSE GONZALO ROA RIVAS" u="1"/>
        <s v="MABEL KARINA SALAS CONTRERAS" u="1"/>
        <s v="DILAN ALFONSO GARCIA GARCIA" u="1"/>
        <s v="ANGHELY TATHIANA CARDENAS TARSITIANO" u="1"/>
        <s v="YERALDIN BAUTISTA SANCHEZ" u="1"/>
        <s v="CAROLINA MONSALVE MUÑOZ" u="1"/>
        <s v="JEFFERSON ANDRES RAMIREZ" u="1"/>
        <s v="BRAYAN STIVEN GALEANO BALDERRUTEN" u="1"/>
        <s v="LILIA ESTHER OROZCO HERRERA" u="1"/>
        <s v="EDWIN FERLEY MONTOYA VALENCIA" u="1"/>
        <s v="SANDRA MILENA LÓPEZ" u="1"/>
        <s v="KATHERINE MENDOZA LONDOÑO" u="1"/>
        <s v="JUAN FELIPE RUEDA" u="1"/>
        <s v="HAROLD BETANCOURT AGUDELO" u="1"/>
        <s v="CAROL DAYANA GANTIVAR GUERRERO" u="1"/>
        <s v="DOROTHY ESPITIA BARAJAS" u="1"/>
        <s v="LEIDY JHOANNA SARMIENTO" u="1"/>
        <s v="CHELSY POSADA PIEDRAHITA" u="1"/>
        <s v="JULIETH NATALIA CASTILLO GOMEZ" u="1"/>
        <s v="JUAN CAMILO VERA MORENO" u="1"/>
        <s v="JOHNNY ALEXIS GUERRERO QUIROGA" u="1"/>
        <s v="DIANA MARCELA VILLARREAL" u="1"/>
        <s v="BRAYAN SANTIAGO MORENO" u="1"/>
        <s v="LADY VALENTINA ROMERO PEREZ" u="1"/>
        <s v="ANGI TATIANA CRUZ MENDOZA" u="1"/>
        <s v="JOSE GUILLERMO MARTINEZ GUTIERREZ" u="1"/>
        <s v="JUAN PABLO QUINTERO GALLEGO" u="1"/>
        <s v="CARLOS ANDRES ALUMA MOSQUERA" u="1"/>
        <s v="JENNY TATIANA CRUZ MARTINEZ" u="1"/>
        <s v="SANTIAGO ANDRADE RACHES" u="1"/>
        <s v="BRAITH JORDAN TORRES RUEDA" u="1"/>
        <s v="AMAURY ANDRÉS ARROYO RODIÑO" u="1"/>
        <s v="JHON EDINSON ZUASA CABAL" u="1"/>
        <s v="DINNELY ESTHER DE LA ROSA HEREDIA" u="1"/>
        <s v="MARIA CAMILA PRIETO CONTRERAS" u="1"/>
        <s v="MAURICIO ALEXANDER GARCIA GUTIERREZ" u="1"/>
        <s v="ROOSEVELT SUAREZ" u="1"/>
        <s v="MONICA ALEJANDRA COPETE GOMEZ" u="1"/>
        <s v="YENNI LORENA PINEDA PUERTA" u="1"/>
        <s v="MARÍA ANGÉLICA BARBOSA GAONA" u="1"/>
        <s v="SANTIAGO DE JESUS MARTUS" u="1"/>
        <s v="CARLOS ALBERTO MESA" u="1"/>
        <s v="JEISSON HERNANDO PENALOZA SUAREZ" u="1"/>
        <s v="LAURA CAROLINA ROJAS" u="1"/>
        <s v="MARIA ANGELICA PIÑEREZ GOMEZ" u="1"/>
        <s v="ANA CRISTINA TORRES HERNADEZ" u="1"/>
        <s v="TANIA MAUNETH HERNANDEZ MARTINEZ" u="1"/>
        <s v="JORGE IVAN CASTAÑO ALZATE" u="1"/>
        <s v="PAULA ANDREA LEGUIZAMON MORA" u="1"/>
        <s v="RICHARD JUNIOR REYES" u="1"/>
        <s v="KEVIN ANDERSON LOPEZ" u="1"/>
        <s v="NATALY ARBELAEZ JARAMILLO" u="1"/>
        <s v="ANA STEFANIA MONTENEGRO" u="1"/>
        <s v="SULAY YADIRA MARTIN FRESNEDA" u="1"/>
        <s v="LILIANA SINISTERRA HIDALGO" u="1"/>
        <s v="JUAN SEBASTIAN GUITIERRES LINEROS" u="1"/>
        <s v="YURY ESMERALDA GUEVARA MACIAS" u="1"/>
        <s v="LUIS ALBERTO MONTESINO VILLALOBOS" u="1"/>
        <s v="LEIDY BIBIANA PINTO MARTINEZ" u="1"/>
        <s v="JUAN DAVID GALLEGO GARCIA" u="1"/>
        <s v="JULIAN STEVEN GUERRERO MORENO" u="1"/>
        <s v="JUAN CAMILO GUEVARA" u="1"/>
        <s v="DANIEL FERNANDO ECHEVERRY FONSECA" u="1"/>
        <s v="YULY CARDONA GARCIA" u="1"/>
        <s v="JOHAN ALBERTO PERALTA" u="1"/>
        <s v="JASIBIS MONTES" u="1"/>
        <s v="EDRIANNY JOSSELLY SALERO VALERO" u="1"/>
        <s v="MELISA GUERRA BARRAZA" u="1"/>
        <s v="BRITNEY DANIELA COSME CEBALLOS" u="1"/>
        <s v="DIANA PATRICIA BILBAO WILCHEZ" u="1"/>
        <s v="LISSETH KATHERINE VILLALBA PERCY" u="1"/>
        <s v="LAURA ALEJANDRA NAVEA MAHECHA" u="1"/>
        <s v="CARLOS ARVEY MORALES CARREÑO" u="1"/>
        <s v="RICHARD STIC VALENCIA FLOREZ" u="1"/>
        <s v="IVAN DARIO BENAVIDES VILLACRES" u="1"/>
        <s v="MANUEL ANDRES NAVARRO SANDOVAL" u="1"/>
        <s v="SEBASTIAN JOSE SANTAMARIA MEJIA" u="1"/>
        <s v="HANET XILENA BALLESTEROS SANTANA" u="1"/>
        <s v="LINA FERNANDA LOPEZ CARDENAS" u="1"/>
        <s v="KAROL JAZBLEIDY PAEZ MARTINEZ" u="1"/>
        <s v="SEBASTIÁN BETANCOURT CASTILLO" u="1"/>
        <s v="RUBIEL ANDRES TRUJILLO MARTINEZ" u="1"/>
        <s v="JEISON STIVEN VILLAMIZAR" u="1"/>
        <s v="SANDRO ALFONSO ARREDOND SANCHEZ" u="1"/>
        <s v="DANIEL FERNANDO GALLEGO ESTRADA" u="1"/>
        <s v="DAYANA PATRICIA BARRERA ESCAMILLA" u="1"/>
        <s v="GUILLERMO ANDRES GOMEZ CUBIDES" u="1"/>
        <s v="SHADDY VALERIA GALEANO REYES" u="1"/>
        <s v="MILENA ANDREA CHAPARRO OLAYA" u="1"/>
        <s v="YUSNEIDY GIRALDO REYES" u="1"/>
        <s v="HELLEN DELGADO" u="1"/>
        <s v="ROBER ESNEYDER ROA DUQUE" u="1"/>
        <s v="HARRINSON MARTINEZ RODRÍGUEZ" u="1"/>
        <s v="YESSICA ROSERO MORALES" u="1"/>
        <s v="YESICA ALEJANDRA TOVAR MANCIPE" u="1"/>
        <s v="MICHAEL YEZID TARAZONA BARRAGAN" u="1"/>
        <s v="BRANDON DANIEL CHAVEZ CASTRO" u="1"/>
        <s v="CINDY PAOLA ARANGO ECHAVEZ" u="1"/>
        <s v="SARA PAULINA ROJAS ROJAS" u="1"/>
        <s v="CRISTIAN ALEJANDRO VELASQUEZ" u="1"/>
        <s v="ANDREA AREVALO GARCIA" u="1"/>
        <s v="JENNYFER ANDREA VILLAMIZAR VILLOTA" u="1"/>
        <s v="LUIS FERNANDO CHANDI GUERRERO" u="1"/>
        <s v="KELLY YAJAIRA RAMOS VALLECILLA" u="1"/>
        <s v="EVIS PATRICIA CORONADO BARRERA" u="1"/>
        <s v="PEDRO ANTONIO RIOS SUAREZ" u="1"/>
        <s v="ESTIVEN VALENCIA GRUESO" u="1"/>
        <s v="WILFREDO NIÑO SOTELO" u="1"/>
        <s v="ALBERTO JOSUE SOLANO" u="1"/>
        <s v="GLADYS DAYANNA CONTRERAS LEÓN" u="1"/>
        <s v="NATALIA SANCHEZ GONZALEZ" u="1"/>
        <s v="ANDERSON STEVEN ACOSTA ORDOÑEZ" u="1"/>
        <s v="JAMES MARTIN MOROS MEZA" u="1"/>
        <s v="HELEN GISETH RODRIGUEZ VICENTES" u="1"/>
        <s v="JULIETH GABRIELA ZAMUDIO ROSAS" u="1"/>
        <s v="WENDY VANESSA APELLIDOS ESTRADA GÓMEZ" u="1"/>
        <s v="YURLEDIS MARIA CAUSADO TEHERAN" u="1"/>
        <s v="SOL HEIMY RODRIGUEZ CARRANZA" u="1"/>
        <s v="KELLY JOHANA RIVEROS RUA" u="1"/>
        <s v="BREYNER STEVEN ALVAREZ SANTAMARIA" u="1"/>
        <s v="SANDRA LILIANA TOLE" u="1"/>
        <s v="LIX DAIANA QUIÑONES COLLAZOS" u="1"/>
        <s v="JOHANN SENBASTIAN VARON CARVAJAL" u="1"/>
        <s v="IVONNE ADRIANA FIGUEROA TOVAR" u="1"/>
        <s v="GABRIELA RODRIGUEZ MOLINA" u="1"/>
        <s v="JEFFRY ALEJANDRO SOLARTE CAICEDO" u="1"/>
        <s v="ROBERTO JOSE DURAN RAMIREZ" u="1"/>
        <s v="LACIDES JEISU VILLAREAL GALUE" u="1"/>
        <s v="JHON EDWAR VELASQUEZ HEANO" u="1"/>
        <s v="LAURA CAMILA SERRANO BETANCUR" u="1"/>
        <s v="MARIA ADELAIDA MIRA VELEZ" u="1"/>
        <s v="DANIEL ALEJANDRO MOLANO MEDINA" u="1"/>
        <s v="MARIA ALEJANDRA GALINDO RODRIGUEZ" u="1"/>
        <s v="YARE ELIZABETH TUPUE CHACON" u="1"/>
        <s v="JUANARIO CAMAYO CORREA" u="1"/>
        <s v="JHONATAN YESUD TOUS MERCADO" u="1"/>
        <s v="HARRY ENRIQUE MORA RODRÍGUEZ" u="1"/>
        <s v="JHON OÑATE AVILES" u="1"/>
        <s v="LAURA JOHANNA LORA PABON" u="1"/>
        <s v="JULIAN CAMILO ALVAREZ LOPEZ" u="1"/>
        <s v="YENNY AVELLA MONTAGUT" u="1"/>
        <s v="JENNY CAROLINA PUENTES SALINAS" u="1"/>
        <s v="SANDRA MILENA TEJADA VEGA" u="1"/>
        <s v="DIANA LIZETH TERAN FERNANDEZ" u="1"/>
        <s v="BRAYAN DAVID LOPEZ LOPEZ" u="1"/>
        <s v="JOHN ALEXANDER BUSTOS LEMUS" u="1"/>
        <s v="ANDRES MAURICIO CORTES BAYONA" u="1"/>
        <s v="LUIS EDUARDO HERNANDEZ" u="1"/>
        <s v="JOSE RICARDO BUITRAGO GUERRERO" u="1"/>
        <s v="JERSON EDUARDO VALENCIA MORALES" u="1"/>
        <s v="KATHERINE HASBLEIDIY TORRES GUALDRON" u="1"/>
        <s v="TATIANA PATRICIA PATERNINA BRIÑEZ" u="1"/>
        <s v="MARYNELLA POSADA HINCAPIE" u="1"/>
        <s v="JULIAN ANDRES GODOY GARCIA" u="1"/>
        <s v="YELITZA SERNA COBO" u="1"/>
        <s v="VANESSA SANTAMARÍA PATIÑO" u="1"/>
        <s v="MARIA EDITH CASTAÑEDA PANTOJA" u="1"/>
        <s v="HIRAN JUNIOR BISLEK DIAZ" u="1"/>
        <s v="SERGIO ANDRES ARANGO" u="1"/>
        <s v="LUIS DANIEL LEON POVEDA" u="1"/>
        <s v="JUAN SEBASTIANA VIVEROS CARDONA" u="1"/>
        <s v="ANA MARIA PORRAS OCHOA" u="1"/>
        <s v="ANGELICA MARIA BARROS" u="1"/>
        <s v="GINA DANIELA CAMELO JUTINICO" u="1"/>
        <s v="MANUEL ALEJANDRO GARCIA BOLIVAR" u="1"/>
        <s v="JEAN CARLOS BARRUETO MAJUL" u="1"/>
        <s v="DANIEL FELIPE BARBOSA SALINAS" u="1"/>
        <s v="JUAN PABLO RIVERA MORENO" u="1"/>
        <s v="MAYE YIRETH PRADA PARROQUIANO" u="1"/>
        <s v="WILSON EDUARDO HORTUA FARFAN" u="1"/>
        <s v="JOELYS DEL MAR ZABALA LOBO" u="1"/>
        <s v="ANDRES DAVID CAICEDO ROA" u="1"/>
        <s v="RADNNY RAFAEL FARIAS ZAMORA" u="1"/>
        <s v="DIEGO ALFONSO PARADA BLANDON" u="1"/>
        <s v="CINDY CAROLINA CUEVAS" u="1"/>
        <s v="MARIBEL ANDREA IMBACHI" u="1"/>
        <s v="JAIR ANDRES PEÑA" u="1"/>
        <s v="JUNIOR ALEXANDER GONZALEZ FARIA" u="1"/>
        <s v="JASSIR JOSE CASTILLO CORONADO" u="1"/>
        <s v="AARON JOSUE CARVAJAL" u="1"/>
        <s v="MISHKA VLADIMIR PEÑARANDA" u="1"/>
        <s v="ANYI LORENA MARTINEZ VARON" u="1"/>
        <s v="MARIA CAMILA SANCHEZ" u="1"/>
        <s v="ALICIA MARIA ALVAREZ ESCORCIA" u="1"/>
        <s v="BREINER SEBASTIAN GARZON" u="1"/>
        <s v="BRAYAN DANILO CORDOBA HERRERA" u="1"/>
        <s v="LAURA DANIELA TAFUR LANCHEROS" u="1"/>
        <s v="JONATHAN ALEXANDER MARTINEZ YARA" u="1"/>
        <s v="DISNEY PAOLA LOPEZ GONZALEZ" u="1"/>
        <s v="MELANIE MARTINEZ VICTTORINO" u="1"/>
        <s v="NICOLAS DE JESUS FONSECA AGUINAGA" u="1"/>
        <s v="ALEJANDRA VILLEGAS MENESES" u="1"/>
        <s v="JOHAN SNEIDER BUENO" u="1"/>
        <s v="EMANUEL JOSE PAJARO GONZALEZ" u="1"/>
        <s v="JUAN CAMILO VARGAS GARZON" u="1"/>
        <s v="JULIETH DAYANNA LEAL ARAQUE" u="1"/>
        <s v="JESUS DAVID RICO ESQUIVEL" u="1"/>
        <s v="YERITZA SUÁREZ BARBOSA" u="1"/>
        <s v="ELIANA PATRICIA CAÑAVERA SANCHEZ" u="1"/>
        <s v="JONATHAN RODRIGO CASTILLO ROCHA" u="1"/>
        <s v="HERNANDO BECERRA MOYA" u="1"/>
        <s v="NELLY MILENA FORERO RINCON" u="1"/>
        <s v="DRACO DEL CASTILLO OLARTE" u="1"/>
        <s v="MARYLUZ ALZATE MORALES" u="1"/>
        <s v="ISABELLA SOFIA MONTES ALVAREZ" u="1"/>
        <s v="DANIEL DAVID PÉREZ AGUIRRE" u="1"/>
        <s v="ANGIE ANDREA TORRADO SANCHEZ" u="1"/>
        <s v="DANIELA GOMEZ AGUDELO" u="1"/>
        <s v="FERNANDO PERDOMO MORENO" u="1"/>
        <s v="CLAUDIA YANETH SIERRA GOMEZ" u="1"/>
        <s v="JUAN DAVID CASTAÑO VALENCIA" u="1"/>
        <s v="YISELL MAGDALY ORTIZ LOPEZ" u="1"/>
        <s v="CARMEN ANDREA  DIAZ RODRIGUEZ" u="1"/>
        <s v="KELLY PACHECO JAMBOS" u="1"/>
        <s v="DISNEY LOPEZ GONZALES" u="1"/>
        <s v="TANIA MARCELA CALDERON" u="1"/>
        <s v="YENNY MARCELA ZEMANATE" u="1"/>
        <s v="DIANA CAROLINA JARAMILLO MORENO" u="1"/>
        <s v="ALEJANDRA CRUZ CIFUENTES" u="1"/>
        <s v="ESNEDA TRUJILLO AGUDELO" u="1"/>
        <s v="RUBY NATALIA BEJARANO URREGO" u="1"/>
        <s v="LEIDY KATALINA REYES ROJAS" u="1"/>
        <s v="YENNY PATRICIA LOZANO LUCUARA" u="1"/>
      </sharedItems>
    </cacheField>
    <cacheField name="Administrador" numFmtId="0">
      <sharedItems count="204">
        <s v="HERNANDEZ ABRIL NESTOR JAVIER #"/>
        <s v="GARZON CARDONA NATALIA #"/>
        <s v="MORENO PARDO JOHANA MILENA #"/>
        <s v="OTALVORA ARGUMEDO JORGE IVAN #"/>
        <s v="LEITON CASTELAR ORLANDO ENRIQUE #"/>
        <s v="ROJAS RAMIREZ JULIAN ESTEBAN #"/>
        <s v="RUIZ MAYORGA MARIA CHIRLEY #"/>
        <s v="ACEVEDO CRUZ ANDRES FELIPE #"/>
        <s v="RICO OSSA JOSE NOEL #"/>
        <s v="SOTO GARCIA JEAN CARLOS #"/>
        <s v="AVENDAÑO ANDRES FABIAN #"/>
        <s v="ADAMES GUAYARA MARIA MAGDIELY #"/>
        <s v="BARCO SANJUAN ROSANA #"/>
        <s v="CAICEDO MILTON ARNOL #"/>
        <s v="MEJIA RICO JUAN CAMILO #"/>
        <s v="ESCOBAR GIL JUAN CAMILO #"/>
        <s v="MARTINEZ FLOREZ MIGUEL ANDRES #"/>
        <s v="MORILLO HEREO ALEJANDRO ALFONSO #"/>
        <s v="CAMARGO TORRES AUDREA PATRICIA #"/>
        <s v="MEJIA RAMIREZ MERLY YURLEY #"/>
        <s v="GUTIERREZ BAQUERO GENNYS JASMIN #"/>
        <s v="HENAO RAMIREZ CRISTIAN CAMILO #"/>
        <s v="UMBARILA VELOZA CRISTIAN LEONARDO #"/>
        <s v="VELASQUEZ TOLOZA JUAN OSWALDO #"/>
        <s v="MOSQUERA NICOLAS #"/>
        <s v="REYES ZIPAQUIRA JEISSON ANDRES #"/>
        <s v="AVILA MARTINEZ SAMUEL JOSE #"/>
        <s v="HERNANDEZ SUAREZ TANIA YORLIANY #"/>
        <s v="OLARTE MINORTA NELSON GERARDO #"/>
        <s v="LUGO BOCHAGA LUISANA VERONICA #"/>
        <s v="MICHAEL HUMBERTO SOTELO POLANCO #"/>
        <s v="CHAVEZ CAMPO JUAN SEBASTIAN #"/>
        <s v="MONTIEL ARTEAGA ANDRES FELIPE #"/>
        <s v="ESTERLIN CARLOS ARMANDO #"/>
        <s v="CUCHUMBE PATIÑO JENY ANDREA #"/>
        <s v="TORRES JOSE RICARDO #"/>
        <s v="PRIETO ORTIZ EDWIN DIOSET #"/>
        <s v="RAMIREZ BUITRAGO JEFFERSON ALBERTO #"/>
        <s v="MEJIA LONDOÑO HAROLD #"/>
        <s v="HERRERA OLIVERA NATALIA #"/>
        <s v="MUÑOZ SANDRA ROCIO #"/>
        <s v="MARQUEZ HINCAPIE GEINER ANTONIO #"/>
        <s v="LONDOÑO VALENCIA ESTEFANIA #"/>
        <s v="SAAVEDRA CALVO JOVANNY ALBERTO #"/>
        <s v="HERRERA CARRILLO DIEGO ALEXANDER #"/>
        <s v="DELGADO ALVAREZ VICTOR HUGO #"/>
        <s v="PAMPLONA QUINTERO CAROLINA #"/>
        <s v="MONTAÑO MEDINA DIANA CAROLINA #"/>
        <s v="CASTIBLANCO CORAL JEFFERSON AMAURY #"/>
        <s v="HERRERA FARIETA DIEGO ALEJANDRO #"/>
        <s v="PORTOCARRERO ROJAS JESUS ARMANDO #"/>
        <s v="ORTIZ SANCHEZ LAURA TATIANA #"/>
        <s v="GIRALDO RAMIREZ ESTEFANIA #"/>
        <s v="CALDERON FONSECA IVAN CAMILO #"/>
        <s v="GARCIA BELLO JORGE ANDRES #"/>
        <s v="RAMIREZ TORRES OTTO OSWALD #"/>
        <s v="PARRA MANCERA KAREN ANGELICA #"/>
        <s v="NAVAS CASAS JULIO JULIO #"/>
        <s v="SALAZAR GOMEZ OSCAR #"/>
        <s v="MARTINEZ PINZON JESUS ANTONIO #"/>
        <s v="TOVAR JOSE RAMON #"/>
        <s v="Harold Stiven Niño Raquira #"/>
        <s v="NAVAS VELASQUEZ ANDRES JULIAN #"/>
        <s v="SANCHEZ RODRIGUEZ LILIANA #"/>
        <s v="ATARA TORRES JOHAN CAMILO #"/>
        <s v="ESTUPIÑAN CAMPOS DAVID SANTIAGO #" u="1"/>
        <s v="JIMENEZ VEGA JOHN HENRY #" u="1"/>
        <s v="CARDENAS FIERRO YENIFER VIVIANA #" u="1"/>
        <s v="ARISMENDI DIAZ EFRAIN ANDRES #" u="1"/>
        <s v="KAREN ANGELICA PARRA MANCERA #" u="1"/>
        <s v="MARTINEZ JUAN CARLOS #" u="1"/>
        <s v="VELEZ GONZALEZ SANDRA MILENA #" u="1"/>
        <s v="CORTES RODRIGUEZ FABIO ANDRES #" u="1"/>
        <s v="ZARAMA ALFONSO JHON EDISON #" u="1"/>
        <s v="FONSECA GONZALEZ ERICSON HIRALDO #" u="1"/>
        <s v="MARTINEZ SUAREZ EDWIN HERNANDO #" u="1"/>
        <s v="RAMIREZ AVENDAÑO ANNY DEISSY #" u="1"/>
        <s v="PALOMO ANDRES FELIPE #" u="1"/>
        <s v="PEÑUELA TORRES ANDRES FELIPE #" u="1"/>
        <s v="NATALIA GARZON CARDONA #" u="1"/>
        <s v="MOTTA RODRIGUEZ MARIO ALEJANDRO #" u="1"/>
        <s v="MEJIA GUERRA PAULA DANIELA #" u="1"/>
        <s v="PEMBERTY VILLEGAS CATHERINE #" u="1"/>
        <s v="JEAN CARLOS SOTO GARCIA #" u="1"/>
        <s v="URIBE HERNANDEZ SARA DEL ROSARIO #" u="1"/>
        <s v="PACHECO ESCALONA MAYRA JOHANNA #" u="1"/>
        <s v="GENTIL CAÑIZALES JORGE FABIAN #" u="1"/>
        <s v="MOTTA ROSRIGUEZ MARIO ALEJANDRO #" u="1"/>
        <s v="CARDENAS PARRA SONIA MARITZA #" u="1"/>
        <s v="BAUTISTA DIEGO ARMANDO #" u="1"/>
        <s v="Rodriguez Vicentes Helen Giseth #" u="1"/>
        <s v="MONTENEGRO ERAZO LEIDY JHOANA #" u="1"/>
        <s v="MARTINEZ ZAMBRANO ADRIANA ISABELA #" u="1"/>
        <s v="MEJIA MERLY YURLEY #" u="1"/>
        <s v="LORA ORTIZ SULLY YANETH #" u="1"/>
        <s v="MORENO PARDOJOHANA MILENA #" u="1"/>
        <s v="CALDERON CALDERON ROOSEVELT STEVEN #" u="1"/>
        <s v="HERRERA FARIETADIEGO ALEJANDRO #" u="1"/>
        <s v="MENJURA ALZATE MAURICIO #" u="1"/>
        <s v="PÉREZ VELANDIA ANGIE ZULEIMA #" u="1"/>
        <s v="ROJAS RAMIREZJULIAN ESTEBAN #" u="1"/>
        <s v="PEÑUELA TORRESANDRES FELIPE #" u="1"/>
        <s v="ESTERLI CARLOS ARMANDO #" u="1"/>
        <s v="JOHANA MILENA MORENO PARDO #" u="1"/>
        <s v="JHON EDISON ZARAMA ALFONSO #" u="1"/>
        <s v="ERICSON HIRALDO FONSECA GONZALEZ #" u="1"/>
        <s v="DIEGO ALEJANDRO HERRERA FARIETA #" u="1"/>
        <s v="JOHAN CAMILO ATARA TORRES #" u="1"/>
        <s v="JORGE IVAN OTALVORA ARGUMEDO #" u="1"/>
        <s v="MAURICIO MENJURA ALZATE #" u="1"/>
        <s v="JULIAN ESTEBAN ROJAS RAMIREZ #" u="1"/>
        <s v="ADRIANA ISABELA MARTINEZ ZAMBRANO #" u="1"/>
        <s v="MARIA MAGDIELY ADAMES GUAYARA #" u="1"/>
        <s v="FABIO ANDRES CORTES RODRIGUEZ #" u="1"/>
        <s v="ROSANA BARCO SANJUAN #" u="1"/>
        <s v="LEIDY JHOANA MONTENEGRO ERAZO #" u="1"/>
        <s v="SARA DEL ROSARIO URIBE HERNANDEZ #" u="1"/>
        <s v="JUAN CARLOS MARTINEZ #" u="1"/>
        <s v="ANDRES FABIAN AVENDAÑO #" u="1"/>
        <s v="JEFFERSON AMAURY CASTIBLANCO CORAL #" u="1"/>
        <s v="GEINER ANTONIO MARQUEZ HINCAPIE #" u="1"/>
        <s v="SONIA MARITZA CARDENAS PARRA #" u="1"/>
        <s v="SAMUEL JOSE AVILA MARTINEZ #" u="1"/>
        <s v="ANDRES FELIPE PALOMO #" u="1"/>
        <s v="SANDRA ROCIO MUÑOZ #" u="1"/>
        <s v="CRISTIAN CAMILO HENAO RAMIREZ #" u="1"/>
        <s v="MILTON ARNOL CAICEDO #" u="1"/>
        <s v="ANDRES FELIPE PEÑUELA TORRES #" u="1"/>
        <s v="MERLY YURLEY MEJIA #" u="1"/>
        <s v="JORGE FABIAN GENTIL CAÑIZALES #" u="1"/>
        <s v="CAROLINA PAMPLONA QUINTERO #" u="1"/>
        <s v="NICOLAS MOSQUERA #" u="1"/>
        <s v="ANGIE ZULEIMA PÉREZ VELANDIA #" u="1"/>
        <s v="GENNYS JASMIN GUTIERREZ BAQUERO #" u="1"/>
        <s v="ROOSEVELT STEVEN CALDERON CALDERON #" u="1"/>
        <s v="JUAN CAMILO MEJIA RICO #" u="1"/>
        <s v="TANIA YORLIANY HERNANDEZ SUAREZ #" u="1"/>
        <s v="MIGUEL ANDRES MARTINEZ FLOREZ #" u="1"/>
        <s v="JENY ANDREA CUCHUMBE PATIÑO #" u="1"/>
        <s v="ESTEFANIA GIRALDO RAMIREZ #" u="1"/>
        <s v="HAROLD MEJIA LONDOÑO #" u="1"/>
        <s v="JOHN HENRY JIMENEZ VEGA #" u="1"/>
        <s v="OSCAR SALAZAR GOMEZ #" u="1"/>
        <s v="JOSE RAMON TOVAR #" u="1"/>
        <s v="EFRAIN ANDRES ARISMENDI DIAZ #" u="1"/>
        <s v="JUAN CAMILO ESCOBAR GIL #" u="1"/>
        <s v="LUISANA VERONICA LUGO BOCHAGA #" u="1"/>
        <s v="ALEJANDRO ALFONSO MORILLO HEREO #" u="1"/>
        <s v="NATALIA HERRERA OLIVERA #" u="1"/>
        <s v="JESUS ANTONIO MARTINEZ PINZON #" u="1"/>
        <s v="DIANA CAROLINA MONTAÑO MEDINA #" u="1"/>
        <s v="MAYRA JOHANNA PACHECO ESCALONA #" u="1"/>
        <s v="YENIFER VIVIANA CARDENAS FIERRO #" u="1"/>
        <s v="CARLOS ARMANDO ESTERLIN #" u="1"/>
        <s v="NELSON GERARDO OLARTE MINORTA #" u="1"/>
        <s v="ANDRES JULIAN NAVAS VELASQUEZ #" u="1"/>
        <s v="CRISTIAN LEONARDO UMBARILA VELOZA #" u="1"/>
        <s v="OTTO OSWALD RAMIREZ TORRES #" u="1"/>
        <s v="JOSE RICARDO TORRES #" u="1"/>
        <s v="LILIANA SANCHEZ RODRIGUEZ #" u="1"/>
        <s v="JOSE NOEL RICO OSSA #" u="1"/>
        <s v="SULLY VYANETH LORA ORTIZ #" u="1"/>
        <s v="JULIO JULIO NAVAS CASAS #" u="1"/>
        <s v="JORGE ANDRES GARCIA BELLO #" u="1"/>
        <s v="NESTOR JAVIER HERNANDEZ ABRIL #" u="1"/>
        <s v="ANDRES RAMIREZ GAVIRIA #" u="1"/>
        <s v="HARWIN CASTIBLANCO SEPULVEDA #" u="1"/>
        <s v="LEYDY DIANA CHAVEZ PARDO #" u="1"/>
        <s v="BREHYNER ALVAREZ CRUZ #" u="1"/>
        <s v="MARIA ANGELICA PULGARIN NIÑO #" u="1"/>
        <s v="JEFFERSON ALBERTO RAMIREZ BUITRAGO #" u="1"/>
        <s v="EDGARDO RAFAEL MALDONADO FONTALVO #" u="1"/>
        <s v="JOHN WALTER CRUZ GARCIA #" u="1"/>
        <s v="JOAQUIN DARIO ALVARADO FRANCO #" u="1"/>
        <s v="KEVIN JOHNPOL VALENCIA VALLEJO #" u="1"/>
        <s v="CRISTIAN ALEJANDRO CONCHA GUTIERREZ #" u="1"/>
        <s v="ANDRES DARIO BOHORQUEZ CLAVIJO #" u="1"/>
        <s v="JULIAN ANDRES MARTINEZ MARULANDA #" u="1"/>
        <s v="HERNAN MAURICIO VELEZ CANO #" u="1"/>
        <s v="JOSE JORGE MERIÑO RAMOS #" u="1"/>
        <s v="XIMENA HORMAZA LOPEZ #" u="1"/>
        <s v="NATALIA ANDREA AMARILES #" u="1"/>
        <s v="RUBIEL ESTEBAN RIASCOS #" u="1"/>
        <s v="IVAN CAMILO CALDERON FONSECA #" u="1"/>
        <s v="LINA LUZ GUERRA PEREIRA #" u="1"/>
        <s v="ESTEFANIA LONDOÑO VALENCIA #" u="1"/>
        <s v="ANDRES TORRES GRISALES #" u="1"/>
        <s v="SANDRA MILENA LÓPEZ #" u="1"/>
        <s v="JOHNNY ALEXIS GUERRERO QUIROGA #" u="1"/>
        <s v="ROOSEVELT SUAREZ #" u="1"/>
        <s v="LEONARDO QUICASAQUE TIBATA #" u="1"/>
        <s v="CARLOS ALBERTO MESA #" u="1"/>
        <s v="CESAR AUGUSTO MUÑOZ HERNANDEZ #" u="1"/>
        <s v="LIZZEDT JUBELLY  SACHICA AVELLANEDA #" u="1"/>
        <s v="SLENDY BERNAL CORDERO #" u="1"/>
        <s v="LORENA DUARTE SEPULVEDA #" u="1"/>
        <s v="DAYANA PATRICIA BARRERA ESCAMILLA #" u="1"/>
        <s v="MANUEL ANDRES NAVARRO SANDOVAL #" u="1"/>
        <s v="CINDY PAOLA ARANGO ECHAVEZ #" u="1"/>
        <s v="KAROL LIZETH SANCHEZ RODRIGUEZ #" u="1"/>
        <s v="JULIAN ANDRES GODOY GARCIA #" u="1"/>
        <s v="MANUEL ALEJANDRO GARCIA BOLIVAR #" u="1"/>
        <s v="ANYI LORENA MARTINEZ VARON #" u="1"/>
        <s v="HARRISON VERGARA VANEGAS #" u="1"/>
      </sharedItems>
    </cacheField>
    <cacheField name="Canal" numFmtId="0">
      <sharedItems count="11">
        <s v="Open Market"/>
        <s v="Claro"/>
        <s v="Carriers"/>
        <s v="IR"/>
        <s v="Entrenamiento"/>
        <s v="Xiaomi Store"/>
        <s v="Merchandiser"/>
        <s v="Carrier" u="1"/>
        <s v="Open Merket" u="1"/>
        <s v="Carriers_x000a_" u="1"/>
        <s v="Claro " u="1"/>
      </sharedItems>
    </cacheField>
    <cacheField name="novedad día" numFmtId="0">
      <sharedItems count="2">
        <s v="No Aplica"/>
        <s v="Aplica"/>
      </sharedItems>
    </cacheField>
    <cacheField name="fecha activa" numFmtId="0">
      <sharedItems containsMixedTypes="1" containsNumber="1" containsInteger="1" minValue="45922" maxValue="45922"/>
    </cacheField>
    <cacheField name="llave" numFmtId="0">
      <sharedItems containsMixedTypes="1" containsNumber="1" containsInteger="1" minValue="0" maxValue="0" count="988">
        <s v="MIE2025020924271No Aplica"/>
        <s v="MIE2025130824049No Aplica"/>
        <s v="MIE202513082404945922"/>
        <s v="MIE2024030716322No Aplica"/>
        <s v="MIE2025250221076No Aplica"/>
        <s v="MIE2025010522916No Aplica"/>
        <s v="MIE2025200824132No Aplica"/>
        <s v="MIE2025300723870No Aplica"/>
        <s v="MIE2025020723531No Aplica"/>
        <s v="MIE2024291017973No Aplica"/>
        <s v="MIE202429101797345922"/>
        <s v="MIE2025120824042No Aplica"/>
        <s v="MIE2025020723537No Aplica"/>
        <s v="MIE2024021218521No Aplica"/>
        <s v="MIE2024051118044No Aplica"/>
        <s v="MIE202514042228845922"/>
        <s v="MIE2025140422288No Aplica"/>
        <s v="MIE2025170623404No Aplica"/>
        <s v="MIE2024261118415No Aplica"/>
        <s v="MIE202426111841545922"/>
        <s v="MIE2025240221075No Aplica"/>
        <s v="MIE2025210723785No Aplica"/>
        <s v="MIE202331031086845922"/>
        <s v="MIE2023310310868No Aplica"/>
        <s v="MIE2025270824202No Aplica"/>
        <s v="MIE202311019963No Aplica"/>
        <s v="MIE20231101996345922"/>
        <s v="MIE2023031012780No Aplica"/>
        <s v="MIE2025120523002No Aplica"/>
        <s v="MIE202512052300245922"/>
        <s v="MIE2024180114062No Aplica"/>
        <s v="MIE202510042222345922"/>
        <s v="MIE2025100422223No Aplica"/>
        <s v="MIE2025020422051No Aplica"/>
        <s v="MIE202502042205145922"/>
        <s v="MIE2025240221029No Aplica"/>
        <s v="MIE2024161219960No Aplica"/>
        <s v="MIE2025260824192No Aplica"/>
        <s v="MIE2025090623334No Aplica"/>
        <s v="MIE202509062333445922"/>
        <s v="MIE2025140723669No Aplica"/>
        <s v="MIE202321111349345922"/>
        <s v="MIE2024271220125No Aplica"/>
        <s v="MIE2023050611532No Aplica"/>
        <s v="MIE2024260415265No Aplica"/>
        <s v="MIE2025020723529No Aplica"/>
        <s v="MIE2024171219983No Aplica"/>
        <s v="MIE2025260824189No Aplica"/>
        <s v="MIE2025170120390No Aplica"/>
        <s v="MIE202426041526645922"/>
        <s v="MIE2024260415266No Aplica"/>
        <s v="MIE2025270824214No Aplica"/>
        <s v="MIE2025260321853No Aplica"/>
        <s v="MIE202526032185345922"/>
        <s v="MIE2025270824216No Aplica"/>
        <s v="MIE2025140824082No Aplica"/>
        <s v="MIE202514082408245922"/>
        <s v="MIE2024311220147No Aplica"/>
        <s v="MIE2023110912508No Aplica"/>
        <s v="MIE2024190415137No Aplica"/>
        <s v="MIE202419041513745922"/>
        <s v="MIE2023081113262No Aplica"/>
        <s v="MIE202518092451545922"/>
        <s v="MIE2025180924515No Aplica"/>
        <s v="MIE202527032186045922"/>
        <s v="MIE2025270321860No Aplica"/>
        <s v="MIE2024191017889No Aplica"/>
        <s v="MIE2025160623397No Aplica"/>
        <s v="MIE2025120924417No Aplica"/>
        <s v="MIE2025260824194No Aplica"/>
        <s v="MIE202208098447No Aplica"/>
        <s v="MIE20220809844745922"/>
        <s v="MIE2024050314583No Aplica"/>
        <s v="MIE202405031458345922"/>
        <s v="MIE202302019866No Aplica"/>
        <s v="MIE20230201986645922"/>
        <s v="MIE202304091244945922"/>
        <s v="MIE2023040912449No Aplica"/>
        <s v="MIE2025080924323No Aplica"/>
        <s v="MIE2025250723830No Aplica"/>
        <s v="MIE202525072383045922"/>
        <s v="MIE2024111017822No Aplica"/>
        <s v="MIE2025130523016No Aplica"/>
        <s v="MIE2025200321758No Aplica"/>
        <s v="MIE2025220824163No Aplica"/>
        <s v="MIE202522082416345922"/>
        <s v="MIE2025290723858No Aplica"/>
        <s v="MIE2025080823978No Aplica"/>
        <s v="MIE2024010314547No Aplica"/>
        <s v="MIE202401031454745922"/>
        <s v="MIE2025010522915No Aplica"/>
        <s v="MIE2025080321470No Aplica"/>
        <s v="MIE202508032147045922"/>
        <s v="MIE2024221017907No Aplica"/>
        <s v="MIE2025080924341No Aplica"/>
        <s v="MIE2024131118196No Aplica"/>
        <s v="MIE2023150310619No Aplica"/>
        <s v="MIE2025040924297No Aplica"/>
        <s v="MIE202504092429745922"/>
        <s v="MIE2024121219906No Aplica"/>
        <s v="MIE2023240511395No Aplica"/>
        <s v="MIE2025210422561No Aplica"/>
        <s v="MIE2025220723798No Aplica"/>
        <s v="MIE2025030120171No Aplica"/>
        <s v="MIE2025080522988No Aplica"/>
        <s v="MIE2023080812170No Aplica"/>
        <s v="MIE2025190824125No Aplica"/>
        <s v="MIE2024140616115No Aplica"/>
        <s v="MIE2025290723861No Aplica"/>
        <s v="MIE2025300120666No Aplica"/>
        <s v="MIE202530012066645922"/>
        <s v="MIE2025310523255No Aplica"/>
        <s v="MIE2024170415095No Aplica"/>
        <s v="MIE2025120924421No Aplica"/>
        <s v="MIE2025040823888No Aplica"/>
        <s v="MIE202504082388845922"/>
        <s v="MIE2023170110022No Aplica"/>
        <s v="MIE202317011002245922"/>
        <s v="MIE2025300723873No Aplica"/>
        <s v="MIE202527032186145922"/>
        <s v="MIE2025270321861No Aplica"/>
        <s v="MIE202102072059No Aplica"/>
        <s v="MIE2024090214319No Aplica"/>
        <s v="MIE202409021431945922"/>
        <s v="MIE2024091118165No Aplica"/>
        <s v="MIE202409111816545922"/>
        <s v="MIE202214109003No Aplica"/>
        <s v="MIE20221410900345922"/>
        <s v="MIE2023150912590No Aplica"/>
        <s v="MIE202315091259045922"/>
        <s v="MIE2025190623428No Aplica"/>
        <s v="MIE2025180924524No Aplica"/>
        <s v="MIE202518092452445922"/>
        <s v="MIE2023240310727No Aplica"/>
        <s v="MIE2025230824172No Aplica"/>
        <s v="MIE202523082417245922"/>
        <s v="MIE202516072371645922"/>
        <s v="MIE2025160723716No Aplica"/>
        <s v="MIE2024300716932No Aplica"/>
        <s v="MIE2025060823932No Aplica"/>
        <s v="MIE202506082393245922"/>
        <s v="MIE2025200221002No Aplica"/>
        <s v="MIE202520022100245922"/>
        <s v="MIE2025050924317No Aplica"/>
        <s v="MIE2024230415224No Aplica"/>
        <s v="MIE202423041522445922"/>
        <s v="MIE202530052323845922"/>
        <s v="MIE2025300523238No Aplica"/>
        <s v="MIE2025050924303No Aplica"/>
        <s v="MIE2023010611503No Aplica"/>
        <s v="MIE2025040220729No Aplica"/>
        <s v="MIE2025150523068No Aplica"/>
        <s v="MIE202515052306845922"/>
        <s v="MIE202316021034145922"/>
        <s v="MIE2023160210341No Aplica"/>
        <s v="MIE2023260912705No Aplica"/>
        <s v="MIE202326091270545922"/>
        <s v="MIE2025180623416No Aplica"/>
        <s v="MIE202518062341645922"/>
        <s v="MIE2025030623277No Aplica"/>
        <s v="MIE202214109047No Aplica"/>
        <s v="MIE2025160723714No Aplica"/>
        <s v="MIE2024160415082No Aplica"/>
        <s v="MIE2025110924411No Aplica"/>
        <s v="MIE2025190623427No Aplica"/>
        <s v="MIE202430122012745922"/>
        <s v="MIE2024301220127No Aplica"/>
        <s v="MIE202211077606No Aplica"/>
        <s v="MIE2025210723786No Aplica"/>
        <s v="MIE2025050522937No Aplica"/>
        <s v="MIE202505052293745922"/>
        <s v="MIE202214109022No Aplica"/>
        <s v="MIE2024030414878No Aplica"/>
        <s v="MIE202205098406No Aplica"/>
        <s v="MIE2023160310634No Aplica"/>
        <s v="MIE2024250716878No Aplica"/>
        <s v="MIE202425071687845922"/>
        <s v="MIE2025270824213No Aplica"/>
        <s v="MIE2025120824041No Aplica"/>
        <s v="MIE2025210723784No Aplica"/>
        <s v="MIE2024161219956No Aplica"/>
        <s v="MIE202302101274945922"/>
        <s v="MIE2023021012749No Aplica"/>
        <s v="MIE2024160114036No Aplica"/>
        <s v="MIE202221119467No Aplica"/>
        <s v="MIE202102072020No Aplica"/>
        <s v="MIE2025230824173No Aplica"/>
        <s v="MIE202523082417345922"/>
        <s v="MIE202418111824845922"/>
        <s v="MIE2024181118248No Aplica"/>
        <s v="MIE202203119293No Aplica"/>
        <s v="MIE202311019949No Aplica"/>
        <s v="MIE20231101994945922"/>
        <s v="MIE2024110314651No Aplica"/>
        <s v="MIE2025140723665No Aplica"/>
        <s v="MIE2023090511243No Aplica"/>
        <s v="MIE2025250623485No Aplica"/>
        <s v="MIE2024201220027No Aplica"/>
        <s v="MIE2025280723837No Aplica"/>
        <s v="MIE2025280824236No Aplica"/>
        <s v="MIE202528082423645922"/>
        <s v="MIE2025100623348No Aplica"/>
        <s v="MIE2025020924277No Aplica"/>
        <s v="MIE2025110220852No Aplica"/>
        <s v="MIE202525082417945922"/>
        <s v="MIE2025250824179No Aplica"/>
        <s v="MIE2025120824040No Aplica"/>
        <s v="MIE2025190321752No Aplica"/>
        <s v="MIE2023260611718No Aplica"/>
        <s v="MIE202326061171845922"/>
        <s v="MIE2025060522957No Aplica"/>
        <s v="MIE202506052295745922"/>
        <s v="MIE20221410903545922"/>
        <s v="MIE202214109035No Aplica"/>
        <s v="MIE202102072526No Aplica"/>
        <s v="MIE2023230110109No Aplica"/>
        <s v="MIE202323011010945922"/>
        <s v="MIE2025250723827No Aplica"/>
        <s v="MIE2025130523033No Aplica"/>
        <s v="MIE2024140314681No Aplica"/>
        <s v="MIE2024291118486No Aplica"/>
        <s v="MIE2025280723851No Aplica"/>
        <s v="MIE2025080823987No Aplica"/>
        <s v="MIE2025020422053No Aplica"/>
        <s v="MIE202502042205345922"/>
        <s v="MIE2025230422681No Aplica"/>
        <s v="MIE2025090723628No Aplica"/>
        <s v="MIE2025150924433No Aplica"/>
        <s v="MIE202515092443345922"/>
        <s v="MIE2025300120670No Aplica"/>
        <s v="MIE2025160623379No Aplica"/>
        <s v="MIE202516062338045922"/>
        <s v="MIE2025160623380No Aplica"/>
        <s v="MIE2023190912621No Aplica"/>
        <s v="MIE2025150723685No Aplica"/>
        <s v="MIE2025030422101No Aplica"/>
        <s v="MIE202503042210145922"/>
        <s v="MIE2023010310495No Aplica"/>
        <s v="MIE202301031049545922"/>
        <s v="MIE2025140120262No Aplica"/>
        <s v="MIE2024111017815No Aplica"/>
        <s v="MIE2025120824038No Aplica"/>
        <s v="MIE2024160415077No Aplica"/>
        <s v="MIE2025180924518No Aplica"/>
        <s v="MIE2023230110107No Aplica"/>
        <s v="MIE202323011010745922"/>
        <s v="MIE2025290523235No Aplica"/>
        <s v="MIE2025080522986No Aplica"/>
        <s v="MIE202508052298645922"/>
        <s v="MIE2025130523032No Aplica"/>
        <s v="MIE2025200623429No Aplica"/>
        <s v="MIE202224109223No Aplica"/>
        <s v="MIE202328111357345922"/>
        <s v="MIE2023281113573No Aplica"/>
        <s v="MIE202414051572945922"/>
        <s v="MIE2024140515729No Aplica"/>
        <s v="MIE202415111823545922"/>
        <s v="MIE2024151118235No Aplica"/>
        <s v="MIE2025070723615No Aplica"/>
        <s v="MIE202507072361545922"/>
        <s v="MIE2025240422685No Aplica"/>
        <s v="MIE202524042268545922"/>
        <s v="MIE2024080314626No Aplica"/>
        <s v="MIE202408031462645922"/>
        <s v="MIE2024240616179No Aplica"/>
        <s v="MIE202424061617945922"/>
        <s v="MIE2025120924419No Aplica"/>
        <s v="MIE2024080817061No Aplica"/>
        <s v="MIE2025140120261No Aplica"/>
        <s v="MIE2025050823917No Aplica"/>
        <s v="MIE202505082391745922"/>
        <s v="MIE2025010924262No Aplica"/>
        <s v="MIE2025180723747No Aplica"/>
        <s v="MIE202102072091No Aplica"/>
        <s v="MIE202209067083No Aplica"/>
        <s v="MIE20220906708345922"/>
        <s v="MIE2025260824199No Aplica"/>
        <s v="MIE2025150523064No Aplica"/>
        <s v="MIE2025070422165No Aplica"/>
        <s v="MIE202507042216545922"/>
        <s v="MIE202214109041No Aplica"/>
        <s v="MIE20221410904145922"/>
        <s v="MIE202302019869No Aplica"/>
        <s v="MIE20230201986945922"/>
        <s v="MIE2023230110094No Aplica"/>
        <s v="MIE202213067120No Aplica"/>
        <s v="MIE2024101219068No Aplica"/>
        <s v="MIE2025090522999No Aplica"/>
        <s v="MIE2025130824074No Aplica"/>
        <s v="MIE202513082407445922"/>
        <s v="MIE2025300723872No Aplica"/>
        <s v="MIE20210207203345922"/>
        <s v="MIE202102072033No Aplica"/>
        <s v="MIE2025130523030No Aplica"/>
        <s v="MIE202323081235945922"/>
        <s v="MIE2023230812359No Aplica"/>
        <s v="MIE2024200817199No Aplica"/>
        <s v="MIE202420081719945922"/>
        <s v="MIE2025310120708No Aplica"/>
        <s v="MIE202531012070845922"/>
        <s v="MIE2025280723854No Aplica"/>
        <s v="MIE202528072385445922"/>
        <s v="MIE2025170321693No Aplica"/>
        <s v="MIE2025040220725No Aplica"/>
        <s v="MIE2024270917696No Aplica"/>
        <s v="MIE2025200321786No Aplica"/>
        <s v="MIE202519092454245922"/>
        <s v="MIE2025190924542No Aplica"/>
        <s v="MIE2025090924343No Aplica"/>
        <s v="MIE2024131219936No Aplica"/>
        <s v="MIE202411091758545922"/>
        <s v="MIE2024110917585No Aplica"/>
        <s v="MIE2025140824081No Aplica"/>
        <s v="MIE2024270515865No Aplica"/>
        <s v="MIE202427051586545922"/>
        <s v="MIE2024300515939No Aplica"/>
        <s v="MIE2024240917672No Aplica"/>
        <s v="MIE2025020924270No Aplica"/>
        <s v="MIE2024261118431No Aplica"/>
        <s v="MIE202526082419745922"/>
        <s v="MIE2025260824197No Aplica"/>
        <s v="MIE2025040321168No Aplica"/>
        <s v="MIE2025200221003No Aplica"/>
        <s v="MIE202520022100345922"/>
        <s v="MIE2025080823976No Aplica"/>
        <s v="MIE2025050823913No Aplica"/>
        <s v="MIE202505082391345922"/>
        <s v="MIE2024171219988No Aplica"/>
        <s v="MIE2025160623386No Aplica"/>
        <s v="MIE2025110623357No Aplica"/>
        <s v="MIE202511062335745922"/>
        <s v="MIE2025280422782No Aplica"/>
        <s v="MIE2023131012922No Aplica"/>
        <s v="MIE202313101292245922"/>
        <s v="MIE2025110723645No Aplica"/>
        <s v="MIE202511072364545922"/>
        <s v="MIE2024121219901No Aplica"/>
        <s v="MIE2025160723712No Aplica"/>
        <s v="MIE202516072371245922"/>
        <s v="MIE2025050924300No Aplica"/>
        <s v="MIE202505092430045922"/>
        <s v="MIE2024300817480No Aplica"/>
        <s v="MIE202412121990345922"/>
        <s v="MIE2024121219903No Aplica"/>
        <s v="MIE202214109002No Aplica"/>
        <s v="MIE20221410900245922"/>
        <s v="MIE2024110716460No Aplica"/>
        <s v="MIE202322021038645922"/>
        <s v="MIE2023220210386No Aplica"/>
        <s v="MIE202416071653445922"/>
        <s v="MIE2024160716534No Aplica"/>
        <s v="MIE2024051218577No Aplica"/>
        <s v="MIE2025120523013No Aplica"/>
        <s v="MIE2023171012961No Aplica"/>
        <s v="MIE2025200321785No Aplica"/>
        <s v="MIE202520032178545922"/>
        <s v="MIE2025130523019No Aplica"/>
        <s v="MIE2023090511244No Aplica"/>
        <s v="MIE2023240511393No Aplica"/>
        <s v="MIE202324051139345922"/>
        <s v="MIE202216129742No Aplica"/>
        <s v="MIE202215067227No Aplica"/>
        <s v="MIE20221506722745922"/>
        <s v="MIE2025160422369No Aplica"/>
        <s v="MIE2024190214438No Aplica"/>
        <s v="MIE2025010924261No Aplica"/>
        <s v="MIE202501092426145922"/>
        <s v="MIE202506082396645922"/>
        <s v="MIE2025060823966No Aplica"/>
        <s v="MIE2025040823901No Aplica"/>
        <s v="MIE2025020924269No Aplica"/>
        <s v="MIE2024130616089No Aplica"/>
        <s v="MIE2025110824004No Aplica"/>
        <s v="MIE2025170623403No Aplica"/>
        <s v="MIE202517062340345922"/>
        <s v="MIE202102072184No Aplica"/>
        <s v="MIE2025070823967No Aplica"/>
        <s v="MIE202513082407145922"/>
        <s v="MIE2025130824071No Aplica"/>
        <s v="MIE202216129751No Aplica"/>
        <s v="MIE2024180314714No Aplica"/>
        <s v="MIE202418031471445922"/>
        <s v="MIE2024140817132No Aplica"/>
        <s v="MIE202414081713245922"/>
        <s v="MIE2025080723620No Aplica"/>
        <s v="MIE202508072362045922"/>
        <s v="MIE2023121012913No Aplica"/>
        <s v="MIE2025140422286No Aplica"/>
        <s v="MIE2025110824005No Aplica"/>
        <s v="MIE2023180411030No Aplica"/>
        <s v="MIE2024111017819No Aplica"/>
        <s v="MIE2025230523197No Aplica"/>
        <s v="MIE202102072031No Aplica"/>
        <s v="MIE20210207203145922"/>
        <s v="MIE2025280824233No Aplica"/>
        <s v="MIE2025300120664No Aplica"/>
        <s v="MIE2024120917590No Aplica"/>
        <s v="MIE202412091759045922"/>
        <s v="MIE2023031012776No Aplica"/>
        <s v="MIE202303101277645922"/>
        <s v="MIE2025100321492No Aplica"/>
        <s v="MIE202214109039No Aplica"/>
        <s v="MIE20221410903945922"/>
        <s v="MIE2025040321166No Aplica"/>
        <s v="MIE2024180114057No Aplica"/>
        <s v="MIE2025020924279No Aplica"/>
        <s v="MIE2025050522932No Aplica"/>
        <s v="MIE2024190415138No Aplica"/>
        <s v="MIE2024250716873No Aplica"/>
        <s v="MIE2024260415267No Aplica"/>
        <s v="MIE2025060823965No Aplica"/>
        <s v="MIE2024021218524No Aplica"/>
        <s v="MIE2024180415122No Aplica"/>
        <s v="MIE202418041512245922"/>
        <s v="MIE2025090623333No Aplica"/>
        <s v="MIE202509062333345922"/>
        <s v="MIE2023050410912No Aplica"/>
        <s v="MIE202305041091245922"/>
        <s v="MIE202215036032No Aplica"/>
        <s v="MIE20221503603245922"/>
        <s v="MIE2025070220782No Aplica"/>
        <s v="MIE2024190214437No Aplica"/>
        <s v="MIE202504032116745922"/>
        <s v="MIE2025040321167No Aplica"/>
        <s v="MIE2025280723850No Aplica"/>
        <s v="MIE2024140616095No Aplica"/>
        <s v="MIE2025250221078No Aplica"/>
        <s v="MIE202525022107845922"/>
        <s v="MIE2024280616254No Aplica"/>
        <s v="MIE202428061625445922"/>
        <s v="MIE2025180220967No Aplica"/>
        <s v="MIE2023250812380No Aplica"/>
        <s v="MIE2024291017969No Aplica"/>
        <s v="MIE2024190917637No Aplica"/>
        <s v="MIE202419091763745922"/>
        <s v="MIE2025270623507No Aplica"/>
        <s v="MIE202218119456No Aplica"/>
        <s v="MIE20221811945645922"/>
        <s v="MIE202217015191No Aplica"/>
        <s v="MIE20221701519145922"/>
        <s v="MIE2025140523038No Aplica"/>
        <s v="MIE2025080422194No Aplica"/>
        <s v="MIE2024150817164No Aplica"/>
        <s v="MIE2025040823902No Aplica"/>
        <s v="MIE202504082390245922"/>
        <s v="MIE202517062339945922"/>
        <s v="MIE2025170623399No Aplica"/>
        <s v="MIE2025060321443No Aplica"/>
        <s v="MIE2023080210282No Aplica"/>
        <s v="MIE202213129652No Aplica"/>
        <s v="MIE2024261118433No Aplica"/>
        <s v="MIE2025080924324No Aplica"/>
        <s v="MIE2025290723863No Aplica"/>
        <s v="MIE2023100310545No Aplica"/>
        <s v="MIE2025030422144No Aplica"/>
        <s v="MIE202102072510No Aplica"/>
        <s v="MIE2025230824174No Aplica"/>
        <s v="MIE2024280616255No Aplica"/>
        <s v="MIE202428061625545922"/>
        <s v="MIE2023080812179No Aplica"/>
        <s v="MIE202308081217945922"/>
        <s v="MIE202507022078545922"/>
        <s v="MIE2025070220785No Aplica"/>
        <s v="MIE2023060210233No Aplica"/>
        <s v="MIE2025060220749No Aplica"/>
        <s v="MIE202506022074945922"/>
        <s v="MIE2024150817163No Aplica"/>
        <s v="MIE202415081716345922"/>
        <s v="MIE2025030623274No Aplica"/>
        <s v="MIE202503062327445922"/>
        <s v="MIE2025030924291No Aplica"/>
        <s v="MIE2025070522970No Aplica"/>
        <s v="MIE2025300422908No Aplica"/>
        <s v="MIE202530042290845922"/>
        <s v="MIE2025210723768No Aplica"/>
        <s v="MIE202521072376845922"/>
        <s v="MIE202518092451645922"/>
        <s v="MIE2025180924516No Aplica"/>
        <s v="MIE2024160214435No Aplica"/>
        <s v="MIE202416021443545922"/>
        <s v="MIE2024211118330No Aplica"/>
        <s v="MIE202421111833045922"/>
        <s v="MIE202214108990No Aplica"/>
        <s v="MIE20221410899045922"/>
        <s v="MIE2025140523044No Aplica"/>
        <s v="MIE2025040321169No Aplica"/>
        <s v="MIE2025140120268No Aplica"/>
        <s v="MIE202514012026845922"/>
        <s v="MIE2023080812175No Aplica"/>
        <s v="MIE202308081217545922"/>
        <s v="MIE2025180723742No Aplica"/>
        <s v="MIE2024110716459No Aplica"/>
        <s v="MIE202411071645945922"/>
        <s v="MIE2023060210235No Aplica"/>
        <s v="MIE202306021023545922"/>
        <s v="MIE2024160817165No Aplica"/>
        <s v="MIE202416081716545922"/>
        <s v="MIE2024060917518No Aplica"/>
        <s v="MIE202406091751845922"/>
        <s v="MIE202307021025945922"/>
        <s v="MIE2023070210259No Aplica"/>
        <s v="MIE2025170321739No Aplica"/>
        <s v="MIE2024061218597No Aplica"/>
        <s v="MIE202406121859745922"/>
        <s v="MIE2024211118332No Aplica"/>
        <s v="MIE2024190917634No Aplica"/>
        <s v="MIE2024241017945No Aplica"/>
        <s v="MIE202129124820No Aplica"/>
        <s v="MIE20212912482045922"/>
        <s v="MIE2025020924278No Aplica"/>
        <s v="MIE2024070214267No Aplica"/>
        <s v="MIE2023151113403No Aplica"/>
        <s v="MIE202315111340345922"/>
        <s v="MIE2024061218601No Aplica"/>
        <s v="MIE202406121860145922"/>
        <s v="MIE2024301017984No Aplica"/>
        <s v="MIE202530012066545922"/>
        <s v="MIE2025300120665No Aplica"/>
        <s v="MIE2025130824050No Aplica"/>
        <s v="MIE202513082405045922"/>
        <s v="MIE2025260824190No Aplica"/>
        <s v="MIE2024021218518No Aplica"/>
        <s v="MIE202402121851845922"/>
        <s v="MIE202520062344245922"/>
        <s v="MIE2025200623442No Aplica"/>
        <s v="MIE202324071203445922"/>
        <s v="MIE2023240712034No Aplica"/>
        <s v="MIE2024120415033No Aplica"/>
        <s v="MIE2023140310607No Aplica"/>
        <s v="MIE2025300723875No Aplica"/>
        <s v="MIE202530072387545922"/>
        <s v="MIE2025080823977No Aplica"/>
        <s v="MIE202508082397745922"/>
        <s v="MIE2025230824170No Aplica"/>
        <s v="MIE2023230110095No Aplica"/>
        <s v="MIE2024200817196No Aplica"/>
        <s v="MIE2025290523231No Aplica"/>
        <s v="MIE2025280824234No Aplica"/>
        <s v="MIE202528082423445922"/>
        <s v="MIE2025120924424No Aplica"/>
        <s v="MIE2025250422731No Aplica"/>
        <s v="MIE202525042273145922"/>
        <s v="MIE2023120912534No Aplica"/>
        <s v="MIE2024170114040No Aplica"/>
        <s v="MIE2024180415130No Aplica"/>
        <s v="MIE202418041513045922"/>
        <s v="MIE2025190623424No Aplica"/>
        <s v="MIE2024101219138No Aplica"/>
        <s v="MIE2025140824080No Aplica"/>
        <s v="MIE202514082408045922"/>
        <s v="MIE2025080120209No Aplica"/>
        <s v="MIE2025080422179No Aplica"/>
        <s v="MIE2025050823918No Aplica"/>
        <s v="MIE2025150924436No Aplica"/>
        <s v="MIE2025070422168No Aplica"/>
        <s v="MIE202102072174No Aplica"/>
        <s v="MIE20210207217445922"/>
        <s v="MIE2025160723711No Aplica"/>
        <s v="MIE202516072371145922"/>
        <s v="MIE2023230110113No Aplica"/>
        <s v="MIE202323011011345922"/>
        <s v="MIE2025040823879No Aplica"/>
        <s v="MIE2025120623369No Aplica"/>
        <s v="MIE202512062336945922"/>
        <s v="MIE2025300120668No Aplica"/>
        <s v="MIE2025040924298No Aplica"/>
        <s v="MIE202504092429845922"/>
        <s v="MIE2025230523198No Aplica"/>
        <s v="MIE2025160723715No Aplica"/>
        <s v="MIE2024021218523No Aplica"/>
        <s v="MIE2025030924287No Aplica"/>
        <s v="MIE2024091118166No Aplica"/>
        <s v="MIE202409111816645922"/>
        <s v="MIE2025020723533No Aplica"/>
        <s v="MIE2024141118225No Aplica"/>
        <s v="MIE2025150924435No Aplica"/>
        <s v="MIE202515092443545922"/>
        <s v="MIE2025070220786No Aplica"/>
        <s v="MIE2025030321156No Aplica"/>
        <s v="MIE202503032115645922"/>
        <s v="MIE202129124803No Aplica"/>
        <s v="MIE202102072037No Aplica"/>
        <s v="MIE202220015416No Aplica"/>
        <s v="MIE20222001541645922"/>
        <s v="MIE2024101219134No Aplica"/>
        <s v="MIE2025060522958No Aplica"/>
        <s v="MIE2023240712016No Aplica"/>
        <s v="MIE2025010421897No Aplica"/>
        <s v="MIE202501042189745922"/>
        <s v="MIE2025090623326No Aplica"/>
        <s v="MIE202509062332645922"/>
        <s v="MIE2024121219907No Aplica"/>
        <s v="MIE2024300917707No Aplica"/>
        <s v="MIE2024101219116No Aplica"/>
        <s v="MIE2024190415192No Aplica"/>
        <s v="MIE202419041519245922"/>
        <s v="MIE2025130523017No Aplica"/>
        <s v="MIE2025010924258No Aplica"/>
        <s v="MIE202510022079245922"/>
        <s v="MIE2025100220792No Aplica"/>
        <s v="MIE2025160523073No Aplica"/>
        <s v="MIE202516052307345922"/>
        <s v="MIE2024230415228No Aplica"/>
        <s v="MIE202423041522845922"/>
        <s v="MIE2024221118347No Aplica"/>
        <s v="MIE202422111834745922"/>
        <s v="MIE202520052313145922"/>
        <s v="MIE2025200523131No Aplica"/>
        <s v="MIE2023050410909No Aplica"/>
        <s v="MIE202214108987No Aplica"/>
        <s v="MIE20221410898745922"/>
        <s v="MIE202317101295745922"/>
        <s v="MIE2023171012957No Aplica"/>
        <s v="MIE2024160917603No Aplica"/>
        <s v="MIE2023280310773No Aplica"/>
        <s v="MIE2024091118168No Aplica"/>
        <s v="MIE202226109242No Aplica"/>
        <s v="MIE202216129697No Aplica"/>
        <s v="MIE202214109053No Aplica"/>
        <s v="MIE2023081113264No Aplica"/>
        <s v="MIE2025120321625No Aplica"/>
        <s v="MIE2025010220709No Aplica"/>
        <s v="MIE2025140824085No Aplica"/>
        <s v="MIE202514082408545922"/>
        <s v="MIE2025010924255No Aplica"/>
        <s v="MIE2024261118417No Aplica"/>
        <s v="MIE202426111841745922"/>
        <s v="MIE2025090924345No Aplica"/>
        <s v="MIE2023060210223No Aplica"/>
        <s v="MIE20210207260345922"/>
        <s v="MIE202102072603No Aplica"/>
        <s v="MIE2025040924294No Aplica"/>
        <s v="MIE2025250623483No Aplica"/>
        <s v="MIE2023220210389No Aplica"/>
        <s v="MIE202322021038945922"/>
        <s v="MIE2025020723534No Aplica"/>
        <s v="MIE202502072353445922"/>
        <s v="MIE2024240616182No Aplica"/>
        <s v="MIE202424061618245922"/>
        <s v="MIE2025240120582No Aplica"/>
        <s v="MIE202524012058245922"/>
        <s v="MIE2024041017733No Aplica"/>
        <s v="MIE202404101773345922"/>
        <s v="MIE2025090522993No Aplica"/>
        <s v="MIE2025200824138No Aplica"/>
        <s v="MIE2024261118422No Aplica"/>
        <s v="MIE2023180511342No Aplica"/>
        <s v="MIE2024101218932No Aplica"/>
        <s v="MIE2025020924275No Aplica"/>
        <s v="MIE2025050823914No Aplica"/>
        <s v="MIE2025270824215No Aplica"/>
        <s v="MIE2023101113280No Aplica"/>
        <s v="MIE2023090511248No Aplica"/>
        <s v="MIE202309051124845922"/>
        <s v="MIE2025120824037No Aplica"/>
        <s v="MIE2025300723874No Aplica"/>
        <s v="MIE202530072387445922"/>
        <s v="MIE2025050321183No Aplica"/>
        <s v="MIE2023250511409No Aplica"/>
        <s v="MIE202325051140945922"/>
        <s v="MIE2025300120672No Aplica"/>
        <s v="MIE2025290422819No Aplica"/>
        <s v="MIE2025110422252No Aplica"/>
        <s v="MIE202511042225245922"/>
        <s v="MIE2023030410899No Aplica"/>
        <s v="MIE2024020816985No Aplica"/>
        <s v="MIE2023140812248No Aplica"/>
        <s v="MIE202314081224845922"/>
        <s v="MIE2025040422163No Aplica"/>
        <s v="MIE2025210523153No Aplica"/>
        <s v="MIE202409071643245922"/>
        <s v="MIE2024090716432No Aplica"/>
        <s v="MIE2024200415193No Aplica"/>
        <s v="MIE202420041519345922"/>
        <s v="MIE2025200120415No Aplica"/>
        <s v="MIE202520012041545922"/>
        <s v="MIE202314061161445922"/>
        <s v="MIE2023140611614No Aplica"/>
        <s v="MIE2023181213833No Aplica"/>
        <s v="MIE2025200523150No Aplica"/>
        <s v="MIE202215098555No Aplica"/>
        <s v="MIE2024091017791No Aplica"/>
        <s v="MIE2024140515734No Aplica"/>
        <s v="MIE2025040623292No Aplica"/>
        <s v="MIE202504062329245922"/>
        <s v="MIE2025120924422No Aplica"/>
        <s v="MIE2025310120681No Aplica"/>
        <s v="MIE2024231220068No Aplica"/>
        <s v="MIE2024061218604No Aplica"/>
        <s v="MIE202406121860445922"/>
        <s v="MIE2025280824231No Aplica"/>
        <s v="MIE202528082423145922"/>
        <s v="MIE2024031017729No Aplica"/>
        <s v="MIE2023230110105No Aplica"/>
        <s v="MIE202323011010545922"/>
        <s v="MIE2025260623503No Aplica"/>
        <s v="MIE202526062350345922"/>
        <s v="MIE2023011213611No Aplica"/>
        <s v="MIE2025040924292No Aplica"/>
        <s v="MIE2025190824124No Aplica"/>
        <s v="MIE2024081118164No Aplica"/>
        <s v="MIE2024101219070No Aplica"/>
        <s v="MIE2025170723736No Aplica"/>
        <s v="MIE2024081017763No Aplica"/>
        <s v="MIE2025090422199No Aplica"/>
        <s v="MIE202525082417745922"/>
        <s v="MIE2025250824177No Aplica"/>
        <s v="MIE2025200321759No Aplica"/>
        <s v="MIE2025030321158No Aplica"/>
        <s v="MIE202530042282345922"/>
        <s v="MIE2025300422823No Aplica"/>
        <s v="MIE2025250221082No Aplica"/>
        <s v="MIE202525022108245922"/>
        <s v="MIE2023050711825No Aplica"/>
        <s v="MIE202305071182545922"/>
        <s v="MIE2023270611723No Aplica"/>
        <s v="MIE2024240515836No Aplica"/>
        <s v="MIE2024101219088No Aplica"/>
        <s v="MIE2024220314775No Aplica"/>
        <s v="MIE202422031477545922"/>
        <s v="MIE2025010924257No Aplica"/>
        <s v="MIE2025190220998No Aplica"/>
        <s v="MIE2025280723853No Aplica"/>
        <s v="MIE2025090623336No Aplica"/>
        <s v="MIE2024291118482No Aplica"/>
        <s v="MIE202429111848245922"/>
        <s v="MIE2025140321682No Aplica"/>
        <s v="MIE2024151017856No Aplica"/>
        <s v="MIE2025050823916No Aplica"/>
        <s v="MIE202220015425No Aplica"/>
        <s v="MIE20222001542545922"/>
        <s v="MIE2024290415306No Aplica"/>
        <s v="MIE2025110220851No Aplica"/>
        <s v="MIE202511022085145922"/>
        <s v="MIE2025300120675No Aplica"/>
        <s v="MIE2025240221028No Aplica"/>
        <s v="MIE2025080723621No Aplica"/>
        <s v="MIE2025300120673No Aplica"/>
        <s v="MIE2025150523070No Aplica"/>
        <s v="MIE202515052307045922"/>
        <s v="MIE20210111411345922"/>
        <s v="MIE202101114113No Aplica"/>
        <s v="MIE2025140523051No Aplica"/>
        <s v="MIE202224119524No Aplica"/>
        <s v="MIE20222411952445922"/>
        <s v="MIE2024221118350No Aplica"/>
        <s v="MIE2025230723820No Aplica"/>
        <s v="MIE2025280422771No Aplica"/>
        <s v="MIE202214109028No Aplica"/>
        <s v="MIE2023240310731No Aplica"/>
        <s v="MIE2024240716850No Aplica"/>
        <s v="MIE202304051122445922"/>
        <s v="MIE2023040511224No Aplica"/>
        <s v="MIE202428021453545922"/>
        <s v="MIE2024280214535No Aplica"/>
        <s v="MIE2025170723740No Aplica"/>
        <s v="MIE2024071017751No Aplica"/>
        <s v="MIE202407101775145922"/>
        <s v="MIE2024190716719No Aplica"/>
        <s v="MIE2025160924465No Aplica"/>
        <s v="MIE202516092446545922"/>
        <s v="MIE2024161219954No Aplica"/>
        <s v="MIE2024161219961No Aplica"/>
        <s v="MIE2025280221142No Aplica"/>
        <s v="MIE2025040823882No Aplica"/>
        <s v="MIE202515052306645922"/>
        <s v="MIE2025150523066No Aplica"/>
        <s v="MIE2025150523067No Aplica"/>
        <s v="MIE2025050924301No Aplica"/>
        <s v="MIE202505092430145922"/>
        <s v="MIE2024190214460No Aplica"/>
        <s v="MIE202419021446045922"/>
        <s v="MIE2024170515762No Aplica"/>
        <s v="MIE2025150924461No Aplica"/>
        <s v="MIE2023270210457No Aplica"/>
        <s v="MIE2025060522952No Aplica"/>
        <s v="MIE202506052295245922"/>
        <s v="MIE2025240221074No Aplica"/>
        <s v="MIE2024270114173No Aplica"/>
        <s v="MIE2025250824178No Aplica"/>
        <s v="MIE2025050723611No Aplica"/>
        <s v="MIE2024200817214No Aplica"/>
        <s v="MIE2025070321447No Aplica"/>
        <s v="MIE202507032144745922"/>
        <s v="MIE2025180220968No Aplica"/>
        <s v="MIE202214109052No Aplica"/>
        <s v="MIE20221410905245922"/>
        <s v="MIE2025190824123No Aplica"/>
        <s v="MIE2024130917595No Aplica"/>
        <s v="MIE2025280120639No Aplica"/>
        <s v="MIE202528012063945922"/>
        <s v="MIE2023151113398No Aplica"/>
        <s v="MIE2024300415325No Aplica"/>
        <s v="MIE2024291118485No Aplica"/>
        <s v="MIE2025130824072No Aplica"/>
        <s v="MIE202324101305345922"/>
        <s v="MIE2023241013053No Aplica"/>
        <s v="MIE2025120924418No Aplica"/>
        <s v="MIE2025060823936No Aplica"/>
        <s v="MIE2025110924413No Aplica"/>
        <s v="MIE202511092441345922"/>
        <s v="MIE2024160415085No Aplica"/>
        <s v="MIE202416041508545922"/>
        <s v="MIE2024191118269No Aplica"/>
        <s v="MIE202215067206No Aplica"/>
        <s v="MIE202209088023No Aplica"/>
        <s v="MIE20220908802345922"/>
        <s v="MIE202408111816345922"/>
        <s v="MIE2024081118163No Aplica"/>
        <s v="MIE2023230110110No Aplica"/>
        <s v="MIE202323011011045922"/>
        <s v="MIE2024261118424No Aplica"/>
        <s v="MIE2025040823880No Aplica"/>
        <s v="MIE202504082388045922"/>
        <s v="MIE2024090414932No Aplica"/>
        <s v="MIE202409041493245922"/>
        <s v="MIE202420081721145922"/>
        <s v="MIE2024200817211No Aplica"/>
        <s v="MIE2024170415097No Aplica"/>
        <s v="MIE2025130824051No Aplica"/>
        <s v="MIE202513082405145922"/>
        <s v="MIE2024121118192No Aplica"/>
        <s v="MIE2024150515741No Aplica"/>
        <s v="MIE202415051574145922"/>
        <s v="MIE2025130824048No Aplica"/>
        <s v="MIE202522082416245922"/>
        <s v="MIE2025220824162No Aplica"/>
        <s v="MIE2025250623487No Aplica"/>
        <s v="MIE2024041218569No Aplica"/>
        <s v="MIE202404121856945922"/>
        <s v="MIE2025060823934No Aplica"/>
        <s v="MIE202430041535945922"/>
        <s v="MIE2024300415359No Aplica"/>
        <s v="MIE2023010812102No Aplica"/>
        <s v="MIE202301081210245922"/>
        <s v="MIE2024031017728No Aplica"/>
        <s v="MIE202403101772845922"/>
        <s v="MIE2024271220123No Aplica"/>
        <s v="MIE2023211113495No Aplica"/>
        <s v="MIE202321111349545922"/>
        <s v="MIE202517062340145922"/>
        <s v="MIE2025170623401No Aplica"/>
        <s v="MIE2023280611725No Aplica"/>
        <s v="MIE202328061172545922"/>
        <s v="MIE2023130210308No Aplica"/>
        <s v="MIE202313021030845922"/>
        <s v="MIE2024220314772No Aplica"/>
        <s v="MIE2025050321271No Aplica"/>
        <s v="MIE2025080522989No Aplica"/>
        <s v="MIE202508052298945922"/>
        <s v="MIE202523042265745922"/>
        <s v="MIE2025230422657No Aplica"/>
        <s v="MIE202506052295545922"/>
        <s v="MIE2025060522955No Aplica"/>
        <s v="MIE2025310523260No Aplica"/>
        <s v="MIE2023180411020No Aplica"/>
        <s v="MIE2025070220787No Aplica"/>
        <s v="MIE202507022078745922"/>
        <s v="MIE202225119541No Aplica"/>
        <s v="MIE2025210824155No Aplica"/>
        <s v="MIE202509052299445922"/>
        <s v="MIE2025090522994No Aplica"/>
        <s v="MIE2023130410985No Aplica"/>
        <s v="MIE2025150924462No Aplica"/>
        <s v="MIE2023110310581No Aplica"/>
        <s v="MIE202311031058145922"/>
        <s v="MIE2025190824126No Aplica"/>
        <s v="MIE2025120523012No Aplica"/>
        <s v="MIE2024111219883No Aplica"/>
        <s v="MIE202411121988345922"/>
        <s v="MIE2023160812260No Aplica"/>
        <s v="MIE2023070711843No Aplica"/>
        <s v="MIE202307071184345922"/>
        <s v="MIE2025010522912No Aplica"/>
        <s v="MIE2025200120505No Aplica"/>
        <s v="MIE202520012050545922"/>
        <s v="MIE2025250221083No Aplica"/>
        <s v="MIE202409071644045922"/>
        <s v="MIE2024090716440No Aplica"/>
        <s v="MIE2025290723860No Aplica"/>
        <s v="MIE2025280824235No Aplica"/>
        <s v="MIE202528082423545922"/>
        <s v="MIE2023131213784No Aplica"/>
        <s v="MIE2025160924469No Aplica"/>
        <s v="MIE2024101219108No Aplica"/>
        <s v="MIE2025250221077No Aplica"/>
        <s v="MIE2023280210479No Aplica"/>
        <s v="MIE2025040924299No Aplica"/>
        <s v="MIE202504092429945922"/>
        <s v="MIE2025180924514No Aplica"/>
        <s v="MIE2025140523046No Aplica"/>
        <s v="MIE202514052304645922"/>
        <s v="MIE2025260824195No Aplica"/>
        <s v="MIE202526082419545922"/>
        <s v="MIE2025170723737No Aplica"/>
        <s v="MIE202517072373745922"/>
        <s v="MIE2023240812361No Aplica"/>
        <s v="MIE2023140812242No Aplica"/>
        <s v="MIE2023080812173No Aplica"/>
        <s v="MIE202308081217345922"/>
        <s v="MIE2025080120206No Aplica"/>
        <s v="MIE2025130824070No Aplica"/>
        <s v="MIE202513082407045922"/>
        <s v="MIE202503042214345922"/>
        <s v="MIE2025030422143No Aplica"/>
        <s v="MIE202102072961No Aplica"/>
        <s v="MIE20210207296145922"/>
        <s v="MIE2025180924519No Aplica"/>
        <s v="MIE2024170616131No Aplica"/>
        <s v="MIE202417061613145922"/>
        <s v="MIE202224109224No Aplica"/>
        <s v="MIE2025110824006No Aplica"/>
        <s v="MIE202511082400645922"/>
        <s v="MIE2024091017792No Aplica"/>
        <s v="MIE2025300120674No Aplica"/>
        <s v="MIE2023050410910No Aplica"/>
        <s v="MIE2024101017805No Aplica"/>
        <s v="MIE2025140723670No Aplica"/>
        <s v="MIE2025150924437No Aplica"/>
        <s v="MIE2025060823935No Aplica"/>
        <s v="MIE2024260616245No Aplica"/>
        <s v="MIE202426061624545922"/>
        <s v="MIE2025010723522No Aplica"/>
        <s v="MIE2024200817198No Aplica"/>
        <s v="MIE202519022099745922"/>
        <s v="MIE2025190220997No Aplica"/>
        <s v="MIE2024110616054No Aplica"/>
        <s v="MIE202411061605445922"/>
        <s v="MIE2024191118270No Aplica"/>
        <s v="MIE202419111827045922"/>
        <s v="MIE2025290723859No Aplica"/>
        <s v="MIE202529072385945922"/>
        <s v="MIE2025090522998No Aplica"/>
        <s v="MIE2024291118489No Aplica"/>
        <s v="MIE2023280310782No Aplica"/>
        <s v="MIE2024170616132No Aplica"/>
        <s v="MIE2024170616130No Aplica"/>
        <s v="MIE2024050917517No Aplica"/>
        <s v="MIE2025110220858No Aplica"/>
        <s v="MIE2025020723536No Aplica"/>
        <s v="MIE2024180415125No Aplica"/>
        <s v="MIE2025290824240No Aplica"/>
        <s v="MIE202529082424045922"/>
        <s v="MIE202225119542No Aplica"/>
        <s v="MIE20222511954245922"/>
        <s v="MIE2025160723713No Aplica"/>
        <s v="MIE2025230523196No Aplica"/>
        <s v="MIE2025050321272No Aplica"/>
        <s v="MIE2025030120170No Aplica"/>
        <s v="MIE2025140723666No Aplica"/>
        <s v="MIE202514072366645922"/>
        <s v="MIE2025260623504No Aplica"/>
        <s v="MIE202526062350445922"/>
        <s v="MIE2023120711871No Aplica"/>
        <s v="MIE202312071187145922"/>
        <s v="MIE202530042290945922"/>
        <s v="MIE2025300422909No Aplica"/>
        <s v="MIE202504082390645922"/>
        <s v="MIE2025040823906No Aplica"/>
        <s v="MIE2024101017804No Aplica"/>
        <s v="MIE2024190716730No Aplica"/>
        <s v="MIE202102072456No Aplica"/>
        <s v="MIE2023211113488No Aplica"/>
        <s v="MIE202321111348845922"/>
        <s v="MIE2024090214347No Aplica"/>
        <s v="MIE2025140120269No Aplica"/>
        <s v="MIE2024260214498No Aplica"/>
        <s v="MIE202426021449845922"/>
        <s v="MIE2024050817015No Aplica"/>
        <s v="MIE202405081701545922"/>
        <s v="MIE202413061608845922"/>
        <s v="MIE2024130616088No Aplica"/>
        <s v="MIE2024251118397No Aplica"/>
        <s v="MIE202425111839745922"/>
        <s v="MIE2023050410911No Aplica"/>
        <s v="MIE2024101219131No Aplica"/>
        <s v="MIE2024101219095No Aplica"/>
        <s v="MIE2025280623512No Aplica"/>
        <s v="MIE2025050321269No Aplica"/>
        <s v="MIE2025120924423No Aplica"/>
        <s v="MIE202512092442345922"/>
        <s v="MIE202221119469No Aplica"/>
        <s v="MIE2024210616175No Aplica"/>
        <s v="MIE2024040615953No Aplica"/>
        <s v="MIE202404061595345922"/>
        <s v="MIE2025290723857No Aplica"/>
        <s v="MIE202209056563No Aplica"/>
        <n v="0" u="1"/>
      </sharedItems>
    </cacheField>
    <cacheField name="Días (End Time)" numFmtId="0" databaseField="0">
      <fieldGroup base="2">
        <rangePr groupBy="days" startDate="2025-09-01T00:00:00" endDate="2025-12-08T00:00:00"/>
        <groupItems count="368">
          <s v="&lt;1/09/2025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8/12/2025"/>
        </groupItems>
      </fieldGroup>
    </cacheField>
    <cacheField name="Meses (End Time)" numFmtId="0" databaseField="0">
      <fieldGroup base="2">
        <rangePr groupBy="months" startDate="2025-09-01T00:00:00" endDate="2025-12-08T00:00:00"/>
        <groupItems count="14">
          <s v="&lt;1/09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8/12/2025"/>
        </groupItems>
      </fieldGroup>
    </cacheField>
  </cacheFields>
  <extLst>
    <ext xmlns:x14="http://schemas.microsoft.com/office/spreadsheetml/2009/9/main" uri="{725AE2AE-9491-48be-B2B4-4EB974FC3084}">
      <x14:pivotCacheDefinition pivotCacheId="10790138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2">
  <r>
    <x v="0"/>
    <x v="0"/>
    <x v="0"/>
    <s v="CO28858@mi.com"/>
    <x v="0"/>
    <s v="HERRERA OLIVERA NATALIA #"/>
    <x v="0"/>
    <d v="2025-09-22T17:00:57"/>
    <n v="1"/>
    <x v="0"/>
    <x v="0"/>
    <s v="0"/>
    <s v="0"/>
    <x v="0"/>
    <x v="0"/>
    <x v="0"/>
    <x v="0"/>
    <n v="1"/>
    <n v="1"/>
    <s v=""/>
    <s v=""/>
    <x v="0"/>
    <x v="0"/>
    <x v="0"/>
    <x v="0"/>
  </r>
  <r>
    <x v="1"/>
    <x v="1"/>
    <x v="1"/>
    <s v="CO28859@mi.com"/>
    <x v="1"/>
    <s v="CAMARGO TORRES AUDREA PATRICIA #"/>
    <x v="0"/>
    <d v="2025-09-22T17:00:43"/>
    <n v="1"/>
    <x v="0"/>
    <x v="0"/>
    <s v="0"/>
    <s v="0"/>
    <x v="0"/>
    <x v="0"/>
    <x v="0"/>
    <x v="0"/>
    <n v="1"/>
    <n v="1"/>
    <s v=""/>
    <s v=""/>
    <x v="0"/>
    <x v="0"/>
    <x v="0"/>
    <x v="0"/>
  </r>
  <r>
    <x v="2"/>
    <x v="2"/>
    <x v="2"/>
    <s v="CO28860@mi.com"/>
    <x v="1"/>
    <s v="CAMARGO TORRES AUDREA PATRICIA #"/>
    <x v="0"/>
    <d v="2025-09-22T17:00:26"/>
    <n v="1"/>
    <x v="0"/>
    <x v="0"/>
    <s v="0"/>
    <s v="0"/>
    <x v="0"/>
    <x v="0"/>
    <x v="0"/>
    <x v="0"/>
    <n v="1"/>
    <n v="1"/>
    <s v=""/>
    <s v=""/>
    <x v="0"/>
    <x v="0"/>
    <x v="0"/>
    <x v="0"/>
  </r>
  <r>
    <x v="3"/>
    <x v="3"/>
    <x v="3"/>
    <s v="v-ggarciad@xiaomi.com"/>
    <x v="1"/>
    <s v="CALDERON FONSECA IVAN CAMILO #"/>
    <x v="1"/>
    <d v="2025-09-19T15:15:08"/>
    <n v="1"/>
    <x v="1"/>
    <x v="1"/>
    <s v="0"/>
    <n v="540"/>
    <x v="1"/>
    <x v="0"/>
    <x v="1"/>
    <x v="1"/>
    <n v="1"/>
    <n v="1"/>
    <s v=""/>
    <s v=""/>
    <x v="1"/>
    <x v="0"/>
    <x v="1"/>
    <x v="1"/>
  </r>
  <r>
    <x v="4"/>
    <x v="4"/>
    <x v="4"/>
    <s v="CO28830@mi.com"/>
    <x v="2"/>
    <s v="DELGADO ALVAREZ VICTOR HUGO #"/>
    <x v="0"/>
    <d v="2025-09-19T11:01:51"/>
    <n v="1"/>
    <x v="2"/>
    <x v="2"/>
    <n v="286"/>
    <s v="0"/>
    <x v="0"/>
    <x v="1"/>
    <x v="2"/>
    <x v="2"/>
    <n v="1"/>
    <n v="1"/>
    <s v="Sin Justificación"/>
    <s v="Sin Justificación"/>
    <x v="0"/>
    <x v="1"/>
    <x v="0"/>
    <x v="2"/>
  </r>
  <r>
    <x v="5"/>
    <x v="5"/>
    <x v="5"/>
    <s v="CO28831@mi.com"/>
    <x v="1"/>
    <s v="DELGADO ALVAREZ VICTOR HUGO #"/>
    <x v="0"/>
    <d v="2025-09-19T11:01:40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6"/>
    <x v="6"/>
    <x v="6"/>
    <s v="CO28832@mi.com"/>
    <x v="1"/>
    <s v="ADAMES GUAYARA MARIA MAGDIELY #"/>
    <x v="0"/>
    <d v="2025-09-19T11:01:26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7"/>
    <x v="7"/>
    <x v="7"/>
    <s v="CO28833@mi.com"/>
    <x v="1"/>
    <s v="DELGADO ALVAREZ VICTOR HUGO #"/>
    <x v="0"/>
    <d v="2025-09-19T11:01:17"/>
    <n v="1"/>
    <x v="4"/>
    <x v="4"/>
    <n v="368"/>
    <s v="0"/>
    <x v="0"/>
    <x v="2"/>
    <x v="3"/>
    <x v="3"/>
    <n v="1"/>
    <n v="1"/>
    <s v="Sin Justificación"/>
    <s v="Sin Justificación"/>
    <x v="0"/>
    <x v="1"/>
    <x v="0"/>
    <x v="2"/>
  </r>
  <r>
    <x v="8"/>
    <x v="8"/>
    <x v="8"/>
    <s v="CO28834@mi.com"/>
    <x v="1"/>
    <s v="ADAMES GUAYARA MARIA MAGDIELY #"/>
    <x v="0"/>
    <d v="2025-09-19T11:00:56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9"/>
    <x v="9"/>
    <x v="9"/>
    <s v="CO28835@mi.com"/>
    <x v="1"/>
    <s v="ADAMES GUAYARA MARIA MAGDIELY #"/>
    <x v="0"/>
    <d v="2025-09-19T11:00:46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10"/>
    <x v="10"/>
    <x v="10"/>
    <s v="CO28829@mi.com"/>
    <x v="1"/>
    <s v="HERNANDEZ ABRIL NESTOR JAVIER #"/>
    <x v="2"/>
    <d v="2025-09-18T19:00:23"/>
    <n v="1"/>
    <x v="5"/>
    <x v="5"/>
    <n v="496"/>
    <s v="0"/>
    <x v="0"/>
    <x v="3"/>
    <x v="4"/>
    <x v="4"/>
    <n v="1"/>
    <n v="1"/>
    <s v=""/>
    <s v=""/>
    <x v="1"/>
    <x v="0"/>
    <x v="1"/>
    <x v="3"/>
  </r>
  <r>
    <x v="11"/>
    <x v="11"/>
    <x v="11"/>
    <s v="CO28828@mi.com"/>
    <x v="1"/>
    <s v="SAAVEDRA CALVO JOVANNY ALBERTO #"/>
    <x v="2"/>
    <d v="2025-09-18T17:00:24"/>
    <n v="1"/>
    <x v="6"/>
    <x v="6"/>
    <n v="547"/>
    <n v="540"/>
    <x v="1"/>
    <x v="4"/>
    <x v="5"/>
    <x v="5"/>
    <n v="1"/>
    <n v="1"/>
    <s v=""/>
    <s v=""/>
    <x v="2"/>
    <x v="0"/>
    <x v="1"/>
    <x v="4"/>
  </r>
  <r>
    <x v="12"/>
    <x v="12"/>
    <x v="12"/>
    <s v="CO28821@mi.com"/>
    <x v="1"/>
    <s v="HERRERA FARIETA DIEGO ALEJANDRO #"/>
    <x v="0"/>
    <d v="2025-09-18T11:01:37"/>
    <n v="1"/>
    <x v="7"/>
    <x v="7"/>
    <n v="539"/>
    <s v="0"/>
    <x v="0"/>
    <x v="5"/>
    <x v="6"/>
    <x v="6"/>
    <n v="1"/>
    <n v="1"/>
    <s v=""/>
    <s v=""/>
    <x v="1"/>
    <x v="0"/>
    <x v="1"/>
    <x v="5"/>
  </r>
  <r>
    <x v="13"/>
    <x v="13"/>
    <x v="13"/>
    <s v="CO28822@mi.com"/>
    <x v="1"/>
    <s v="LEITON CASTELAR ORLANDO ENRIQUE #"/>
    <x v="3"/>
    <d v="2025-09-18T11:01:24"/>
    <n v="1"/>
    <x v="8"/>
    <x v="8"/>
    <n v="551"/>
    <s v="0"/>
    <x v="0"/>
    <x v="6"/>
    <x v="7"/>
    <x v="7"/>
    <n v="1"/>
    <n v="1"/>
    <s v=""/>
    <s v=""/>
    <x v="1"/>
    <x v="0"/>
    <x v="1"/>
    <x v="6"/>
  </r>
  <r>
    <x v="14"/>
    <x v="14"/>
    <x v="14"/>
    <s v="CO28823@mi.com"/>
    <x v="1"/>
    <s v="LEITON CASTELAR ORLANDO ENRIQUE #"/>
    <x v="3"/>
    <d v="2025-09-18T11:01:12"/>
    <n v="1"/>
    <x v="9"/>
    <x v="9"/>
    <n v="572"/>
    <s v="0"/>
    <x v="0"/>
    <x v="7"/>
    <x v="8"/>
    <x v="8"/>
    <n v="1"/>
    <n v="1"/>
    <s v=""/>
    <s v=""/>
    <x v="1"/>
    <x v="0"/>
    <x v="1"/>
    <x v="6"/>
  </r>
  <r>
    <x v="15"/>
    <x v="15"/>
    <x v="15"/>
    <s v="CO28824@mi.com"/>
    <x v="1"/>
    <s v="HERRERA CARRILLO DIEGO ALEXANDER #"/>
    <x v="3"/>
    <d v="2025-09-18T11:01:01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7"/>
  </r>
  <r>
    <x v="16"/>
    <x v="16"/>
    <x v="16"/>
    <s v="CO28825@mi.com"/>
    <x v="0"/>
    <s v="MONTAÑO MEDINA DIANA CAROLINA #"/>
    <x v="0"/>
    <d v="2025-09-18T11:00:50"/>
    <n v="1"/>
    <x v="10"/>
    <x v="10"/>
    <s v="0"/>
    <n v="540"/>
    <x v="1"/>
    <x v="0"/>
    <x v="1"/>
    <x v="1"/>
    <n v="1"/>
    <n v="1"/>
    <s v=""/>
    <s v=""/>
    <x v="1"/>
    <x v="0"/>
    <x v="1"/>
    <x v="8"/>
  </r>
  <r>
    <x v="17"/>
    <x v="17"/>
    <x v="17"/>
    <s v="CO28826@mi.com"/>
    <x v="1"/>
    <s v="AVILA MARTINEZ SAMUEL JOSE #"/>
    <x v="2"/>
    <d v="2025-09-18T11:00:38"/>
    <n v="1"/>
    <x v="11"/>
    <x v="11"/>
    <n v="496"/>
    <n v="60"/>
    <x v="2"/>
    <x v="3"/>
    <x v="9"/>
    <x v="9"/>
    <n v="1"/>
    <n v="1"/>
    <s v=""/>
    <s v=""/>
    <x v="1"/>
    <x v="0"/>
    <x v="1"/>
    <x v="9"/>
  </r>
  <r>
    <x v="18"/>
    <x v="18"/>
    <x v="18"/>
    <s v="CO28827@mi.com"/>
    <x v="2"/>
    <s v="ROJAS RAMIREZ JULIAN ESTEBAN #"/>
    <x v="0"/>
    <d v="2025-09-18T11:00:17"/>
    <n v="1"/>
    <x v="12"/>
    <x v="12"/>
    <n v="550"/>
    <s v="0"/>
    <x v="0"/>
    <x v="8"/>
    <x v="10"/>
    <x v="10"/>
    <n v="1"/>
    <n v="1"/>
    <s v=""/>
    <s v=""/>
    <x v="1"/>
    <x v="0"/>
    <x v="1"/>
    <x v="8"/>
  </r>
  <r>
    <x v="19"/>
    <x v="19"/>
    <x v="19"/>
    <s v="CO28773@mi.com"/>
    <x v="0"/>
    <s v="ARISMENDI DIAZ EFRAIN ANDRES #"/>
    <x v="3"/>
    <d v="2025-09-17T11:01:02"/>
    <n v="1"/>
    <x v="13"/>
    <x v="13"/>
    <n v="536"/>
    <s v="0"/>
    <x v="0"/>
    <x v="9"/>
    <x v="11"/>
    <x v="11"/>
    <n v="1"/>
    <n v="1"/>
    <s v=""/>
    <s v=""/>
    <x v="1"/>
    <x v="0"/>
    <x v="1"/>
    <x v="10"/>
  </r>
  <r>
    <x v="20"/>
    <x v="20"/>
    <x v="20"/>
    <s v="CO28774@mi.com"/>
    <x v="1"/>
    <s v="DELGADO ALVAREZ VICTOR HUGO #"/>
    <x v="0"/>
    <d v="2025-09-17T11:00:51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21"/>
    <x v="21"/>
    <x v="21"/>
    <s v="CO28775@mi.com"/>
    <x v="1"/>
    <s v="DELGADO ALVAREZ VICTOR HUGO #"/>
    <x v="0"/>
    <d v="2025-09-17T11:00:38"/>
    <n v="1"/>
    <x v="14"/>
    <x v="14"/>
    <n v="596"/>
    <s v="0"/>
    <x v="0"/>
    <x v="10"/>
    <x v="12"/>
    <x v="12"/>
    <n v="1"/>
    <n v="1"/>
    <s v=""/>
    <s v=""/>
    <x v="1"/>
    <x v="0"/>
    <x v="1"/>
    <x v="2"/>
  </r>
  <r>
    <x v="22"/>
    <x v="22"/>
    <x v="22"/>
    <s v="CO28776@mi.com"/>
    <x v="1"/>
    <s v="DELGADO ALVAREZ VICTOR HUGO #"/>
    <x v="0"/>
    <d v="2025-09-17T11:00:19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23"/>
    <x v="23"/>
    <x v="23"/>
    <s v="CO28754@mi.com"/>
    <x v="1"/>
    <s v="MEJIA RAMIREZ MERLY YURLEY #"/>
    <x v="2"/>
    <d v="2025-09-16T16:00:53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1"/>
  </r>
  <r>
    <x v="24"/>
    <x v="24"/>
    <x v="24"/>
    <s v="CO28755@mi.com"/>
    <x v="1"/>
    <s v="RUIZ MAYORGA MARIA CHIRLEY #"/>
    <x v="2"/>
    <d v="2025-09-16T16:00:38"/>
    <n v="1"/>
    <x v="15"/>
    <x v="3"/>
    <n v="0"/>
    <s v="0"/>
    <x v="0"/>
    <x v="0"/>
    <x v="0"/>
    <x v="0"/>
    <n v="1"/>
    <n v="0"/>
    <s v="Sin Justificación"/>
    <s v="Sin Justificación"/>
    <x v="0"/>
    <x v="1"/>
    <x v="3"/>
    <x v="11"/>
  </r>
  <r>
    <x v="25"/>
    <x v="25"/>
    <x v="25"/>
    <s v="CO28756@mi.com"/>
    <x v="1"/>
    <s v="OLARTE MINORTA NELSON GERARDO #"/>
    <x v="3"/>
    <d v="2025-09-16T16:00:25"/>
    <n v="1"/>
    <x v="16"/>
    <x v="15"/>
    <n v="362"/>
    <s v="0"/>
    <x v="0"/>
    <x v="11"/>
    <x v="13"/>
    <x v="13"/>
    <n v="1"/>
    <n v="1"/>
    <s v="Sin Justificación"/>
    <s v="Sin Justificación"/>
    <x v="0"/>
    <x v="1"/>
    <x v="0"/>
    <x v="7"/>
  </r>
  <r>
    <x v="26"/>
    <x v="26"/>
    <x v="26"/>
    <s v="CO28748@mi.com"/>
    <x v="2"/>
    <s v="MONTAÑO MEDINA DIANA CAROLINA #"/>
    <x v="0"/>
    <d v="2025-09-16T12:00:20"/>
    <n v="1"/>
    <x v="17"/>
    <x v="16"/>
    <n v="482"/>
    <n v="60"/>
    <x v="2"/>
    <x v="12"/>
    <x v="14"/>
    <x v="14"/>
    <n v="1"/>
    <n v="1"/>
    <s v=""/>
    <s v=""/>
    <x v="1"/>
    <x v="0"/>
    <x v="1"/>
    <x v="8"/>
  </r>
  <r>
    <x v="27"/>
    <x v="27"/>
    <x v="27"/>
    <s v="CO28742@mi.com"/>
    <x v="1"/>
    <s v="HENAO RAMIREZ CRISTIAN CAMILO #"/>
    <x v="0"/>
    <d v="2025-09-15T16:00:43"/>
    <n v="1"/>
    <x v="18"/>
    <x v="17"/>
    <n v="555"/>
    <s v="0"/>
    <x v="0"/>
    <x v="13"/>
    <x v="15"/>
    <x v="15"/>
    <n v="1"/>
    <n v="1"/>
    <s v=""/>
    <s v=""/>
    <x v="1"/>
    <x v="0"/>
    <x v="1"/>
    <x v="12"/>
  </r>
  <r>
    <x v="28"/>
    <x v="28"/>
    <x v="28"/>
    <s v="CO28743@mi.com"/>
    <x v="1"/>
    <s v="HENAO RAMIREZ CRISTIAN CAMILO #"/>
    <x v="0"/>
    <d v="2025-09-15T16:00:21"/>
    <n v="1"/>
    <x v="19"/>
    <x v="18"/>
    <n v="558"/>
    <s v="0"/>
    <x v="0"/>
    <x v="14"/>
    <x v="16"/>
    <x v="16"/>
    <n v="1"/>
    <n v="1"/>
    <s v=""/>
    <s v=""/>
    <x v="1"/>
    <x v="0"/>
    <x v="1"/>
    <x v="12"/>
  </r>
  <r>
    <x v="29"/>
    <x v="29"/>
    <x v="29"/>
    <s v="CO28741@mi.com"/>
    <x v="3"/>
    <s v="ORTIZ SANCHEZ LAURA TATIANA #"/>
    <x v="0"/>
    <d v="2025-09-15T13:00:16"/>
    <n v="1"/>
    <x v="20"/>
    <x v="19"/>
    <n v="516"/>
    <s v="0"/>
    <x v="0"/>
    <x v="15"/>
    <x v="17"/>
    <x v="17"/>
    <n v="1"/>
    <n v="1"/>
    <s v=""/>
    <s v=""/>
    <x v="1"/>
    <x v="0"/>
    <x v="1"/>
    <x v="13"/>
  </r>
  <r>
    <x v="30"/>
    <x v="30"/>
    <x v="30"/>
    <s v="CO28693@mi.com"/>
    <x v="1"/>
    <s v="MORENO PARDO JOHANA MILENA #"/>
    <x v="2"/>
    <d v="2025-09-15T12:01:05"/>
    <n v="1"/>
    <x v="21"/>
    <x v="20"/>
    <n v="483"/>
    <s v="0"/>
    <x v="0"/>
    <x v="16"/>
    <x v="18"/>
    <x v="18"/>
    <n v="1"/>
    <n v="1"/>
    <s v=""/>
    <s v=""/>
    <x v="1"/>
    <x v="0"/>
    <x v="1"/>
    <x v="14"/>
  </r>
  <r>
    <x v="31"/>
    <x v="31"/>
    <x v="31"/>
    <s v="CO28694@mi.com"/>
    <x v="1"/>
    <s v="MORENO PARDO JOHANA MILENA #"/>
    <x v="2"/>
    <d v="2025-09-15T12:00:51"/>
    <n v="1"/>
    <x v="22"/>
    <x v="21"/>
    <n v="504"/>
    <s v="0"/>
    <x v="0"/>
    <x v="17"/>
    <x v="19"/>
    <x v="19"/>
    <n v="1"/>
    <n v="1"/>
    <s v=""/>
    <s v=""/>
    <x v="1"/>
    <x v="0"/>
    <x v="1"/>
    <x v="14"/>
  </r>
  <r>
    <x v="32"/>
    <x v="32"/>
    <x v="32"/>
    <s v="CO28695@mi.com"/>
    <x v="1"/>
    <s v="MORENO PARDO JOHANA MILENA #"/>
    <x v="2"/>
    <d v="2025-09-15T12:00:39"/>
    <n v="1"/>
    <x v="23"/>
    <x v="22"/>
    <n v="482"/>
    <s v="0"/>
    <x v="0"/>
    <x v="12"/>
    <x v="20"/>
    <x v="20"/>
    <n v="1"/>
    <n v="1"/>
    <s v=""/>
    <s v=""/>
    <x v="1"/>
    <x v="0"/>
    <x v="1"/>
    <x v="14"/>
  </r>
  <r>
    <x v="33"/>
    <x v="33"/>
    <x v="33"/>
    <s v="CO28696@mi.com"/>
    <x v="1"/>
    <s v="MORENO PARDO JOHANA MILENA #"/>
    <x v="2"/>
    <d v="2025-09-15T12:00:18"/>
    <n v="1"/>
    <x v="24"/>
    <x v="23"/>
    <s v="0"/>
    <n v="480"/>
    <x v="3"/>
    <x v="0"/>
    <x v="21"/>
    <x v="21"/>
    <n v="1"/>
    <n v="1"/>
    <s v=""/>
    <s v=""/>
    <x v="1"/>
    <x v="0"/>
    <x v="1"/>
    <x v="14"/>
  </r>
  <r>
    <x v="34"/>
    <x v="34"/>
    <x v="34"/>
    <s v="CO28691@mi.com"/>
    <x v="1"/>
    <s v="REYES ZIPAQUIRA JEISSON ANDRES #"/>
    <x v="3"/>
    <d v="2025-09-15T10:23:08"/>
    <n v="1"/>
    <x v="25"/>
    <x v="24"/>
    <n v="483"/>
    <n v="60"/>
    <x v="2"/>
    <x v="16"/>
    <x v="22"/>
    <x v="22"/>
    <n v="1"/>
    <n v="1"/>
    <s v=""/>
    <s v=""/>
    <x v="1"/>
    <x v="0"/>
    <x v="1"/>
    <x v="7"/>
  </r>
  <r>
    <x v="35"/>
    <x v="35"/>
    <x v="35"/>
    <s v="CO28685@mi.com"/>
    <x v="1"/>
    <s v="REYES ZIPAQUIRA JEISSON ANDRES #"/>
    <x v="3"/>
    <d v="2025-09-12T13:01:33"/>
    <n v="1"/>
    <x v="26"/>
    <x v="25"/>
    <n v="541"/>
    <s v="0"/>
    <x v="0"/>
    <x v="18"/>
    <x v="23"/>
    <x v="23"/>
    <n v="1"/>
    <n v="1"/>
    <s v=""/>
    <s v=""/>
    <x v="1"/>
    <x v="0"/>
    <x v="1"/>
    <x v="7"/>
  </r>
  <r>
    <x v="36"/>
    <x v="36"/>
    <x v="36"/>
    <s v="v-yanthzapardiel@xiaomi.com"/>
    <x v="1"/>
    <s v="CALDERON FONSECA IVAN CAMILO #"/>
    <x v="1"/>
    <d v="2025-09-12T13:01:19"/>
    <n v="1"/>
    <x v="1"/>
    <x v="1"/>
    <s v="0"/>
    <n v="480"/>
    <x v="3"/>
    <x v="0"/>
    <x v="21"/>
    <x v="21"/>
    <n v="1"/>
    <n v="1"/>
    <s v=""/>
    <s v=""/>
    <x v="1"/>
    <x v="0"/>
    <x v="1"/>
    <x v="1"/>
  </r>
  <r>
    <x v="37"/>
    <x v="37"/>
    <x v="37"/>
    <s v="v-lilianaperez@xiaomi.com"/>
    <x v="1"/>
    <s v="CALDERON FONSECA IVAN CAMILO #"/>
    <x v="1"/>
    <d v="2025-09-12T13:01:07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"/>
  </r>
  <r>
    <x v="38"/>
    <x v="38"/>
    <x v="38"/>
    <s v="CO28688@mi.com"/>
    <x v="1"/>
    <s v="LUGO BOCHAGA LUISANA VERONICA #"/>
    <x v="2"/>
    <d v="2025-09-12T13:00:57"/>
    <n v="1"/>
    <x v="27"/>
    <x v="26"/>
    <n v="581"/>
    <s v="0"/>
    <x v="0"/>
    <x v="19"/>
    <x v="24"/>
    <x v="24"/>
    <n v="1"/>
    <n v="1"/>
    <s v=""/>
    <s v=""/>
    <x v="1"/>
    <x v="0"/>
    <x v="1"/>
    <x v="9"/>
  </r>
  <r>
    <x v="39"/>
    <x v="39"/>
    <x v="39"/>
    <s v="CO28690@mi.com"/>
    <x v="1"/>
    <s v="BARCO SANJUAN ROSANA #"/>
    <x v="2"/>
    <d v="2025-09-12T13:00:21"/>
    <n v="1"/>
    <x v="28"/>
    <x v="27"/>
    <n v="520"/>
    <s v="0"/>
    <x v="0"/>
    <x v="20"/>
    <x v="25"/>
    <x v="25"/>
    <n v="1"/>
    <n v="1"/>
    <s v=""/>
    <s v=""/>
    <x v="1"/>
    <x v="0"/>
    <x v="1"/>
    <x v="4"/>
  </r>
  <r>
    <x v="40"/>
    <x v="40"/>
    <x v="40"/>
    <s v="CO28651@mi.com"/>
    <x v="1"/>
    <s v="RAMIREZ TORRES OTTO OSWALD #"/>
    <x v="0"/>
    <d v="2025-09-12T11:00:47"/>
    <n v="1"/>
    <x v="29"/>
    <x v="28"/>
    <n v="544"/>
    <s v="0"/>
    <x v="0"/>
    <x v="21"/>
    <x v="26"/>
    <x v="26"/>
    <n v="1"/>
    <n v="1"/>
    <s v=""/>
    <s v=""/>
    <x v="1"/>
    <x v="0"/>
    <x v="1"/>
    <x v="5"/>
  </r>
  <r>
    <x v="41"/>
    <x v="41"/>
    <x v="41"/>
    <s v="CO28652@mi.com"/>
    <x v="1"/>
    <s v="MONTIEL ARTEAGA ANDRES FELIPE #"/>
    <x v="0"/>
    <d v="2025-09-12T11:00:30"/>
    <n v="1"/>
    <x v="30"/>
    <x v="29"/>
    <n v="554"/>
    <s v="0"/>
    <x v="0"/>
    <x v="22"/>
    <x v="27"/>
    <x v="27"/>
    <n v="1"/>
    <n v="1"/>
    <s v=""/>
    <s v=""/>
    <x v="1"/>
    <x v="0"/>
    <x v="1"/>
    <x v="0"/>
  </r>
  <r>
    <x v="42"/>
    <x v="42"/>
    <x v="42"/>
    <s v="CO28650@mi.com"/>
    <x v="1"/>
    <s v="HENAO RAMIREZ CRISTIAN CAMILO #"/>
    <x v="0"/>
    <d v="2025-09-11T16:00:25"/>
    <n v="1"/>
    <x v="31"/>
    <x v="30"/>
    <n v="487"/>
    <s v="0"/>
    <x v="0"/>
    <x v="23"/>
    <x v="28"/>
    <x v="28"/>
    <n v="1"/>
    <n v="1"/>
    <s v=""/>
    <s v=""/>
    <x v="1"/>
    <x v="0"/>
    <x v="1"/>
    <x v="12"/>
  </r>
  <r>
    <x v="43"/>
    <x v="43"/>
    <x v="43"/>
    <s v="CO28643@mi.com"/>
    <x v="1"/>
    <s v="GARZON CARDONA NATALIA #"/>
    <x v="2"/>
    <d v="2025-09-11T11:01:25"/>
    <n v="1"/>
    <x v="1"/>
    <x v="1"/>
    <s v="0"/>
    <n v="540"/>
    <x v="1"/>
    <x v="0"/>
    <x v="1"/>
    <x v="1"/>
    <n v="1"/>
    <n v="1"/>
    <s v=""/>
    <s v=""/>
    <x v="1"/>
    <x v="0"/>
    <x v="1"/>
    <x v="3"/>
  </r>
  <r>
    <x v="44"/>
    <x v="44"/>
    <x v="44"/>
    <s v="CO28644@mi.com"/>
    <x v="1"/>
    <s v="GARZON CARDONA NATALIA #"/>
    <x v="2"/>
    <d v="2025-09-11T11:01:12"/>
    <n v="1"/>
    <x v="32"/>
    <x v="31"/>
    <n v="481"/>
    <s v="0"/>
    <x v="0"/>
    <x v="24"/>
    <x v="29"/>
    <x v="29"/>
    <n v="1"/>
    <n v="1"/>
    <s v=""/>
    <s v=""/>
    <x v="1"/>
    <x v="0"/>
    <x v="1"/>
    <x v="3"/>
  </r>
  <r>
    <x v="45"/>
    <x v="45"/>
    <x v="45"/>
    <s v="CO28645@mi.com"/>
    <x v="2"/>
    <s v="MARQUEZ HINCAPIE GEINER ANTONIO #"/>
    <x v="2"/>
    <d v="2025-09-11T11:01:01"/>
    <n v="1"/>
    <x v="33"/>
    <x v="32"/>
    <n v="569"/>
    <s v="0"/>
    <x v="0"/>
    <x v="25"/>
    <x v="30"/>
    <x v="30"/>
    <n v="1"/>
    <n v="1"/>
    <s v=""/>
    <s v=""/>
    <x v="1"/>
    <x v="0"/>
    <x v="1"/>
    <x v="4"/>
  </r>
  <r>
    <x v="46"/>
    <x v="46"/>
    <x v="46"/>
    <s v="CO28524@mi.com"/>
    <x v="1"/>
    <s v="PAMPLONA QUINTERO CAROLINA #"/>
    <x v="3"/>
    <d v="2025-09-09T12:00:24"/>
    <n v="1"/>
    <x v="34"/>
    <x v="33"/>
    <n v="574"/>
    <s v="0"/>
    <x v="0"/>
    <x v="26"/>
    <x v="31"/>
    <x v="31"/>
    <n v="1"/>
    <n v="1"/>
    <s v=""/>
    <s v=""/>
    <x v="1"/>
    <x v="0"/>
    <x v="1"/>
    <x v="15"/>
  </r>
  <r>
    <x v="47"/>
    <x v="47"/>
    <x v="47"/>
    <s v="CO28522@mi.com"/>
    <x v="1"/>
    <s v="REYES ZIPAQUIRA JEISSON ANDRES #"/>
    <x v="3"/>
    <d v="2025-09-08T19:00:27"/>
    <n v="1"/>
    <x v="35"/>
    <x v="34"/>
    <n v="494"/>
    <s v="0"/>
    <x v="0"/>
    <x v="27"/>
    <x v="32"/>
    <x v="32"/>
    <n v="1"/>
    <n v="1"/>
    <s v=""/>
    <s v=""/>
    <x v="1"/>
    <x v="0"/>
    <x v="1"/>
    <x v="7"/>
  </r>
  <r>
    <x v="48"/>
    <x v="48"/>
    <x v="48"/>
    <s v="CO28521@mi.com"/>
    <x v="1"/>
    <s v="HERRERA FARIETA DIEGO ALEJANDRO #"/>
    <x v="0"/>
    <d v="2025-09-08T17:00:20"/>
    <n v="1"/>
    <x v="36"/>
    <x v="3"/>
    <n v="0"/>
    <s v="0"/>
    <x v="0"/>
    <x v="0"/>
    <x v="0"/>
    <x v="0"/>
    <n v="1"/>
    <n v="0"/>
    <s v="Sin Justificación"/>
    <s v="Sin Justificación"/>
    <x v="0"/>
    <x v="1"/>
    <x v="3"/>
    <x v="5"/>
  </r>
  <r>
    <x v="49"/>
    <x v="49"/>
    <x v="49"/>
    <s v="CO28473@mi.com"/>
    <x v="1"/>
    <s v="MORENO PARDO JOHANA MILENA #"/>
    <x v="2"/>
    <d v="2025-09-08T16:04:25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50"/>
    <x v="50"/>
    <x v="50"/>
    <s v="CO28471@mi.com"/>
    <x v="1"/>
    <s v="AVILA MARTINEZ SAMUEL JOSE #"/>
    <x v="2"/>
    <d v="2025-09-08T11:00:39"/>
    <n v="1"/>
    <x v="37"/>
    <x v="35"/>
    <n v="485"/>
    <s v="0"/>
    <x v="0"/>
    <x v="28"/>
    <x v="33"/>
    <x v="33"/>
    <n v="1"/>
    <n v="1"/>
    <s v=""/>
    <s v=""/>
    <x v="1"/>
    <x v="0"/>
    <x v="1"/>
    <x v="9"/>
  </r>
  <r>
    <x v="51"/>
    <x v="51"/>
    <x v="51"/>
    <s v="CO28472@mi.com"/>
    <x v="1"/>
    <s v="ACEVEDO CRUZ ANDRES FELIPE #"/>
    <x v="3"/>
    <d v="2025-09-08T11:00:25"/>
    <n v="1"/>
    <x v="38"/>
    <x v="36"/>
    <n v="434"/>
    <s v="0"/>
    <x v="0"/>
    <x v="29"/>
    <x v="34"/>
    <x v="34"/>
    <n v="1"/>
    <n v="1"/>
    <s v="Sin Justificación"/>
    <s v="Sin Justificación"/>
    <x v="0"/>
    <x v="1"/>
    <x v="0"/>
    <x v="10"/>
  </r>
  <r>
    <x v="52"/>
    <x v="52"/>
    <x v="52"/>
    <s v="CO28467@mi.com"/>
    <x v="2"/>
    <s v="SAAVEDRA CALVO JOVANNY ALBERTO #"/>
    <x v="2"/>
    <d v="2025-09-05T16:00:26"/>
    <n v="1"/>
    <x v="39"/>
    <x v="37"/>
    <n v="555"/>
    <s v="0"/>
    <x v="0"/>
    <x v="13"/>
    <x v="15"/>
    <x v="15"/>
    <n v="1"/>
    <n v="1"/>
    <s v=""/>
    <s v=""/>
    <x v="1"/>
    <x v="0"/>
    <x v="1"/>
    <x v="4"/>
  </r>
  <r>
    <x v="53"/>
    <x v="53"/>
    <x v="53"/>
    <s v="CO28439@mi.com"/>
    <x v="1"/>
    <s v="MOSQUERA NICOLAS #"/>
    <x v="0"/>
    <d v="2025-09-05T13:00:23"/>
    <n v="1"/>
    <x v="40"/>
    <x v="38"/>
    <n v="552"/>
    <s v="0"/>
    <x v="0"/>
    <x v="30"/>
    <x v="35"/>
    <x v="35"/>
    <n v="1"/>
    <n v="1"/>
    <s v=""/>
    <s v=""/>
    <x v="1"/>
    <x v="0"/>
    <x v="1"/>
    <x v="12"/>
  </r>
  <r>
    <x v="54"/>
    <x v="54"/>
    <x v="54"/>
    <s v="CO28436@mi.com"/>
    <x v="2"/>
    <s v="GARZON CARDONA NATALIA #"/>
    <x v="2"/>
    <d v="2025-09-04T19:00:37"/>
    <n v="1"/>
    <x v="1"/>
    <x v="1"/>
    <s v="0"/>
    <n v="540"/>
    <x v="1"/>
    <x v="0"/>
    <x v="1"/>
    <x v="1"/>
    <n v="1"/>
    <n v="1"/>
    <s v=""/>
    <s v=""/>
    <x v="1"/>
    <x v="0"/>
    <x v="1"/>
    <x v="3"/>
  </r>
  <r>
    <x v="55"/>
    <x v="55"/>
    <x v="55"/>
    <s v="CO28437@mi.com"/>
    <x v="1"/>
    <s v="GARZON CARDONA NATALIA #"/>
    <x v="2"/>
    <d v="2025-09-04T19:00:20"/>
    <n v="1"/>
    <x v="1"/>
    <x v="1"/>
    <s v="0"/>
    <n v="540"/>
    <x v="1"/>
    <x v="0"/>
    <x v="1"/>
    <x v="1"/>
    <n v="1"/>
    <n v="1"/>
    <s v=""/>
    <s v=""/>
    <x v="1"/>
    <x v="0"/>
    <x v="1"/>
    <x v="3"/>
  </r>
  <r>
    <x v="56"/>
    <x v="56"/>
    <x v="56"/>
    <s v="CO28430@mi.com"/>
    <x v="1"/>
    <s v="AVILA MARTINEZ SAMUEL JOSE #"/>
    <x v="2"/>
    <d v="2025-09-04T13:01:48"/>
    <n v="1"/>
    <x v="41"/>
    <x v="39"/>
    <n v="483"/>
    <n v="600"/>
    <x v="4"/>
    <x v="16"/>
    <x v="36"/>
    <x v="36"/>
    <n v="1"/>
    <n v="1"/>
    <s v=""/>
    <s v=""/>
    <x v="2"/>
    <x v="0"/>
    <x v="1"/>
    <x v="9"/>
  </r>
  <r>
    <x v="57"/>
    <x v="57"/>
    <x v="57"/>
    <s v="CO28431@mi.com"/>
    <x v="1"/>
    <s v="LUGO BOCHAGA LUISANA VERONICA #"/>
    <x v="2"/>
    <d v="2025-09-04T13:01:32"/>
    <n v="1"/>
    <x v="24"/>
    <x v="23"/>
    <s v="0"/>
    <n v="540"/>
    <x v="1"/>
    <x v="0"/>
    <x v="1"/>
    <x v="1"/>
    <n v="1"/>
    <n v="1"/>
    <s v=""/>
    <s v=""/>
    <x v="1"/>
    <x v="0"/>
    <x v="1"/>
    <x v="9"/>
  </r>
  <r>
    <x v="58"/>
    <x v="58"/>
    <x v="58"/>
    <s v="CO28432@mi.com"/>
    <x v="1"/>
    <s v="LUGO BOCHAGA LUISANA VERONICA #"/>
    <x v="2"/>
    <d v="2025-09-04T13:01:20"/>
    <n v="1"/>
    <x v="42"/>
    <x v="40"/>
    <s v="0"/>
    <n v="120"/>
    <x v="5"/>
    <x v="0"/>
    <x v="37"/>
    <x v="37"/>
    <n v="1"/>
    <n v="1"/>
    <s v="Sin Justificación"/>
    <s v="Sin Justificación"/>
    <x v="0"/>
    <x v="1"/>
    <x v="0"/>
    <x v="9"/>
  </r>
  <r>
    <x v="59"/>
    <x v="59"/>
    <x v="59"/>
    <s v="CO28434@mi.com"/>
    <x v="1"/>
    <s v="RUIZ MAYORGA MARIA CHIRLEY #"/>
    <x v="2"/>
    <d v="2025-09-04T13:00:46"/>
    <n v="1"/>
    <x v="43"/>
    <x v="3"/>
    <n v="0"/>
    <s v="0"/>
    <x v="0"/>
    <x v="0"/>
    <x v="0"/>
    <x v="0"/>
    <n v="1"/>
    <n v="0"/>
    <s v="Sin Justificación"/>
    <s v="Sin Justificación"/>
    <x v="0"/>
    <x v="1"/>
    <x v="3"/>
    <x v="11"/>
  </r>
  <r>
    <x v="60"/>
    <x v="60"/>
    <x v="60"/>
    <s v="CO28435@mi.com"/>
    <x v="2"/>
    <s v="MARTINEZ FLOREZ MIGUEL ANDRES #"/>
    <x v="2"/>
    <d v="2025-09-04T13:00:26"/>
    <n v="1"/>
    <x v="44"/>
    <x v="41"/>
    <n v="479"/>
    <s v="0"/>
    <x v="0"/>
    <x v="31"/>
    <x v="38"/>
    <x v="38"/>
    <n v="1"/>
    <n v="1"/>
    <s v=""/>
    <s v=""/>
    <x v="1"/>
    <x v="0"/>
    <x v="1"/>
    <x v="11"/>
  </r>
  <r>
    <x v="61"/>
    <x v="61"/>
    <x v="61"/>
    <s v="CO28427@mi.com"/>
    <x v="1"/>
    <s v="CHAVEZ CAMPO JUAN SEBASTIAN #"/>
    <x v="0"/>
    <d v="2025-09-03T19:00:25"/>
    <n v="1"/>
    <x v="45"/>
    <x v="42"/>
    <n v="556"/>
    <s v="0"/>
    <x v="0"/>
    <x v="32"/>
    <x v="9"/>
    <x v="9"/>
    <n v="1"/>
    <n v="1"/>
    <s v=""/>
    <s v=""/>
    <x v="1"/>
    <x v="0"/>
    <x v="1"/>
    <x v="8"/>
  </r>
  <r>
    <x v="62"/>
    <x v="62"/>
    <x v="62"/>
    <s v="CO28426@mi.com"/>
    <x v="1"/>
    <s v="OLARTE MINORTA NELSON GERARDO #"/>
    <x v="3"/>
    <d v="2025-09-03T16:00:26"/>
    <n v="1"/>
    <x v="46"/>
    <x v="43"/>
    <n v="464"/>
    <s v="0"/>
    <x v="0"/>
    <x v="33"/>
    <x v="39"/>
    <x v="39"/>
    <n v="1"/>
    <n v="1"/>
    <s v="Sin Justificación"/>
    <s v="Sin Justificación"/>
    <x v="0"/>
    <x v="1"/>
    <x v="0"/>
    <x v="7"/>
  </r>
  <r>
    <x v="63"/>
    <x v="63"/>
    <x v="63"/>
    <s v="CO28420@mi.com"/>
    <x v="1"/>
    <s v="MORENO PARDO JOHANA MILENA #"/>
    <x v="2"/>
    <d v="2025-09-03T11:00:21"/>
    <n v="1"/>
    <x v="47"/>
    <x v="44"/>
    <n v="470"/>
    <s v="0"/>
    <x v="0"/>
    <x v="34"/>
    <x v="40"/>
    <x v="40"/>
    <n v="1"/>
    <n v="1"/>
    <s v=""/>
    <s v=""/>
    <x v="1"/>
    <x v="0"/>
    <x v="1"/>
    <x v="14"/>
  </r>
  <r>
    <x v="64"/>
    <x v="29"/>
    <x v="64"/>
    <s v="CO28408@mi.com"/>
    <x v="1"/>
    <s v="PORTOCARRERO ROJAS JESUS ARMANDO #"/>
    <x v="0"/>
    <d v="2025-09-02T16:01:37"/>
    <n v="1"/>
    <x v="48"/>
    <x v="45"/>
    <n v="560"/>
    <s v="0"/>
    <x v="0"/>
    <x v="35"/>
    <x v="41"/>
    <x v="41"/>
    <n v="1"/>
    <n v="1"/>
    <s v=""/>
    <s v=""/>
    <x v="1"/>
    <x v="0"/>
    <x v="1"/>
    <x v="13"/>
  </r>
  <r>
    <x v="65"/>
    <x v="64"/>
    <x v="65"/>
    <s v="CO28409@mi.com"/>
    <x v="1"/>
    <s v="HENAO RAMIREZ CRISTIAN CAMILO #"/>
    <x v="0"/>
    <d v="2025-09-02T16:01:24"/>
    <n v="1"/>
    <x v="49"/>
    <x v="46"/>
    <n v="464"/>
    <s v="0"/>
    <x v="0"/>
    <x v="33"/>
    <x v="39"/>
    <x v="39"/>
    <n v="1"/>
    <n v="1"/>
    <s v="Sin Justificación"/>
    <s v="Sin Justificación"/>
    <x v="0"/>
    <x v="1"/>
    <x v="0"/>
    <x v="12"/>
  </r>
  <r>
    <x v="66"/>
    <x v="65"/>
    <x v="66"/>
    <s v="CO28410@mi.com"/>
    <x v="0"/>
    <s v="MONTAÑO MEDINA DIANA CAROLINA #"/>
    <x v="0"/>
    <d v="2025-09-02T16:01:02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8"/>
  </r>
  <r>
    <x v="67"/>
    <x v="66"/>
    <x v="67"/>
    <s v="CO28406@mi.com"/>
    <x v="1"/>
    <s v="HENAO RAMIREZ CRISTIAN CAMILO #"/>
    <x v="0"/>
    <d v="2025-09-02T14:00:49"/>
    <n v="1"/>
    <x v="50"/>
    <x v="47"/>
    <n v="563"/>
    <s v="0"/>
    <x v="0"/>
    <x v="36"/>
    <x v="42"/>
    <x v="42"/>
    <n v="1"/>
    <n v="1"/>
    <s v=""/>
    <s v=""/>
    <x v="1"/>
    <x v="0"/>
    <x v="1"/>
    <x v="12"/>
  </r>
  <r>
    <x v="68"/>
    <x v="67"/>
    <x v="68"/>
    <s v="CO28405@mi.com"/>
    <x v="2"/>
    <s v="HERNANDEZ ABRIL NESTOR JAVIER #"/>
    <x v="2"/>
    <d v="2025-09-02T13:00:31"/>
    <n v="1"/>
    <x v="51"/>
    <x v="48"/>
    <n v="483"/>
    <s v="0"/>
    <x v="0"/>
    <x v="16"/>
    <x v="18"/>
    <x v="18"/>
    <n v="1"/>
    <n v="1"/>
    <s v=""/>
    <s v=""/>
    <x v="1"/>
    <x v="0"/>
    <x v="1"/>
    <x v="3"/>
  </r>
  <r>
    <x v="69"/>
    <x v="68"/>
    <x v="69"/>
    <s v="CO28400@mi.com"/>
    <x v="1"/>
    <s v="ACEVEDO CRUZ ANDRES FELIPE #"/>
    <x v="3"/>
    <d v="2025-09-02T11:01:13"/>
    <n v="1"/>
    <x v="52"/>
    <x v="49"/>
    <n v="508"/>
    <s v="0"/>
    <x v="0"/>
    <x v="37"/>
    <x v="43"/>
    <x v="43"/>
    <n v="1"/>
    <n v="1"/>
    <s v=""/>
    <s v=""/>
    <x v="1"/>
    <x v="0"/>
    <x v="1"/>
    <x v="10"/>
  </r>
  <r>
    <x v="70"/>
    <x v="69"/>
    <x v="70"/>
    <s v="CO28401@mi.com"/>
    <x v="1"/>
    <s v="REYES ZIPAQUIRA JEISSON ANDRES #"/>
    <x v="3"/>
    <d v="2025-09-02T11:00:56"/>
    <n v="1"/>
    <x v="53"/>
    <x v="50"/>
    <n v="544"/>
    <s v="0"/>
    <x v="0"/>
    <x v="21"/>
    <x v="26"/>
    <x v="26"/>
    <n v="1"/>
    <n v="1"/>
    <s v=""/>
    <s v=""/>
    <x v="1"/>
    <x v="0"/>
    <x v="1"/>
    <x v="7"/>
  </r>
  <r>
    <x v="71"/>
    <x v="70"/>
    <x v="71"/>
    <s v="CO28402@mi.com"/>
    <x v="0"/>
    <s v="RICO OSSA JOSE NOEL #"/>
    <x v="0"/>
    <d v="2025-09-02T11:00:29"/>
    <n v="1"/>
    <x v="54"/>
    <x v="51"/>
    <n v="585"/>
    <s v="0"/>
    <x v="0"/>
    <x v="38"/>
    <x v="44"/>
    <x v="44"/>
    <n v="1"/>
    <n v="1"/>
    <s v=""/>
    <s v=""/>
    <x v="1"/>
    <x v="0"/>
    <x v="1"/>
    <x v="2"/>
  </r>
  <r>
    <x v="72"/>
    <x v="71"/>
    <x v="72"/>
    <s v="CO28389@mi.com"/>
    <x v="1"/>
    <s v="MORENO PARDO JOHANA MILENA #"/>
    <x v="2"/>
    <d v="2025-09-01T14:02:56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73"/>
    <x v="72"/>
    <x v="73"/>
    <s v="CO28390@mi.com"/>
    <x v="1"/>
    <s v="MORENO PARDO JOHANA MILENA #"/>
    <x v="2"/>
    <d v="2025-09-01T14:00:45"/>
    <n v="1"/>
    <x v="24"/>
    <x v="23"/>
    <s v="0"/>
    <n v="540"/>
    <x v="1"/>
    <x v="0"/>
    <x v="1"/>
    <x v="1"/>
    <n v="1"/>
    <n v="1"/>
    <s v=""/>
    <s v=""/>
    <x v="1"/>
    <x v="0"/>
    <x v="1"/>
    <x v="14"/>
  </r>
  <r>
    <x v="74"/>
    <x v="73"/>
    <x v="74"/>
    <s v="CO28380@mi.com"/>
    <x v="1"/>
    <s v="SAAVEDRA CALVO JOVANNY ALBERTO #"/>
    <x v="2"/>
    <d v="2025-09-01T11:01:09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4"/>
  </r>
  <r>
    <x v="75"/>
    <x v="74"/>
    <x v="75"/>
    <s v="CO28381@mi.com"/>
    <x v="1"/>
    <s v="PAMPLONA QUINTERO CAROLINA #"/>
    <x v="3"/>
    <d v="2025-09-01T11:00:55"/>
    <n v="1"/>
    <x v="55"/>
    <x v="52"/>
    <n v="549"/>
    <s v="0"/>
    <x v="0"/>
    <x v="39"/>
    <x v="45"/>
    <x v="45"/>
    <n v="1"/>
    <n v="1"/>
    <s v=""/>
    <s v=""/>
    <x v="1"/>
    <x v="0"/>
    <x v="1"/>
    <x v="15"/>
  </r>
  <r>
    <x v="76"/>
    <x v="75"/>
    <x v="76"/>
    <s v="CO28386@mi.com"/>
    <x v="2"/>
    <s v="MORILLO HEREO ALEJANDRO ALFONSO #"/>
    <x v="2"/>
    <d v="2025-09-01T11:00:39"/>
    <n v="1"/>
    <x v="56"/>
    <x v="53"/>
    <n v="510"/>
    <s v="0"/>
    <x v="0"/>
    <x v="40"/>
    <x v="46"/>
    <x v="46"/>
    <n v="1"/>
    <n v="1"/>
    <s v=""/>
    <s v=""/>
    <x v="1"/>
    <x v="0"/>
    <x v="1"/>
    <x v="16"/>
  </r>
  <r>
    <x v="77"/>
    <x v="76"/>
    <x v="77"/>
    <s v="CO28387@mi.com"/>
    <x v="1"/>
    <s v="MORILLO HEREO ALEJANDRO ALFONSO #"/>
    <x v="2"/>
    <d v="2025-09-01T11:00:22"/>
    <n v="1"/>
    <x v="57"/>
    <x v="54"/>
    <n v="562"/>
    <s v="0"/>
    <x v="0"/>
    <x v="41"/>
    <x v="47"/>
    <x v="47"/>
    <n v="1"/>
    <n v="1"/>
    <s v=""/>
    <s v=""/>
    <x v="1"/>
    <x v="0"/>
    <x v="1"/>
    <x v="16"/>
  </r>
  <r>
    <x v="78"/>
    <x v="77"/>
    <x v="78"/>
    <s v="CO28378@mi.com"/>
    <x v="1"/>
    <s v="BARCO SANJUAN ROSANA #"/>
    <x v="2"/>
    <d v="2025-08-29T17:00:54"/>
    <n v="1"/>
    <x v="1"/>
    <x v="1"/>
    <s v="0"/>
    <n v="540"/>
    <x v="1"/>
    <x v="0"/>
    <x v="1"/>
    <x v="1"/>
    <n v="1"/>
    <n v="1"/>
    <s v=""/>
    <s v=""/>
    <x v="1"/>
    <x v="0"/>
    <x v="1"/>
    <x v="4"/>
  </r>
  <r>
    <x v="79"/>
    <x v="78"/>
    <x v="79"/>
    <s v="CO28355@mi.com"/>
    <x v="1"/>
    <s v="SAAVEDRA CALVO JOVANNY ALBERTO #"/>
    <x v="2"/>
    <d v="2025-08-28T12:01:47"/>
    <n v="1"/>
    <x v="58"/>
    <x v="55"/>
    <n v="488"/>
    <n v="60"/>
    <x v="2"/>
    <x v="42"/>
    <x v="48"/>
    <x v="48"/>
    <n v="1"/>
    <n v="1"/>
    <s v=""/>
    <s v=""/>
    <x v="1"/>
    <x v="0"/>
    <x v="1"/>
    <x v="4"/>
  </r>
  <r>
    <x v="80"/>
    <x v="79"/>
    <x v="80"/>
    <s v="CO28356@mi.com"/>
    <x v="1"/>
    <s v="SAAVEDRA CALVO JOVANNY ALBERTO #"/>
    <x v="2"/>
    <d v="2025-08-28T12:01:35"/>
    <n v="1"/>
    <x v="59"/>
    <x v="56"/>
    <n v="429"/>
    <n v="120"/>
    <x v="5"/>
    <x v="43"/>
    <x v="45"/>
    <x v="45"/>
    <n v="1"/>
    <n v="1"/>
    <s v=""/>
    <s v=""/>
    <x v="1"/>
    <x v="0"/>
    <x v="1"/>
    <x v="4"/>
  </r>
  <r>
    <x v="81"/>
    <x v="80"/>
    <x v="81"/>
    <s v="CO28357@mi.com"/>
    <x v="1"/>
    <s v="MARQUEZ HINCAPIE GEINER ANTONIO #"/>
    <x v="2"/>
    <d v="2025-08-28T12:01:25"/>
    <n v="1"/>
    <x v="60"/>
    <x v="57"/>
    <n v="480"/>
    <n v="60"/>
    <x v="2"/>
    <x v="44"/>
    <x v="1"/>
    <x v="1"/>
    <n v="1"/>
    <n v="1"/>
    <s v=""/>
    <s v=""/>
    <x v="1"/>
    <x v="0"/>
    <x v="1"/>
    <x v="4"/>
  </r>
  <r>
    <x v="82"/>
    <x v="81"/>
    <x v="82"/>
    <s v="CO28358@mi.com"/>
    <x v="1"/>
    <s v="MORILLO HEREO ALEJANDRO ALFONSO #"/>
    <x v="2"/>
    <d v="2025-08-28T12:01:08"/>
    <n v="1"/>
    <x v="61"/>
    <x v="58"/>
    <n v="486"/>
    <s v="0"/>
    <x v="0"/>
    <x v="45"/>
    <x v="49"/>
    <x v="49"/>
    <n v="1"/>
    <n v="1"/>
    <s v=""/>
    <s v=""/>
    <x v="1"/>
    <x v="0"/>
    <x v="1"/>
    <x v="16"/>
  </r>
  <r>
    <x v="83"/>
    <x v="82"/>
    <x v="83"/>
    <s v="CO28360@mi.com"/>
    <x v="1"/>
    <s v="MEJIA RAMIREZ MERLY YURLEY #"/>
    <x v="2"/>
    <d v="2025-08-28T12:00:26"/>
    <n v="1"/>
    <x v="62"/>
    <x v="59"/>
    <n v="497"/>
    <n v="480"/>
    <x v="3"/>
    <x v="46"/>
    <x v="50"/>
    <x v="50"/>
    <n v="1"/>
    <n v="1"/>
    <s v=""/>
    <s v=""/>
    <x v="2"/>
    <x v="0"/>
    <x v="1"/>
    <x v="11"/>
  </r>
  <r>
    <x v="84"/>
    <x v="83"/>
    <x v="84"/>
    <s v="CO28339@mi.com"/>
    <x v="1"/>
    <s v="OLARTE MINORTA NELSON GERARDO #"/>
    <x v="3"/>
    <d v="2025-08-27T16:01:21"/>
    <n v="1"/>
    <x v="63"/>
    <x v="60"/>
    <n v="489"/>
    <s v="0"/>
    <x v="0"/>
    <x v="47"/>
    <x v="51"/>
    <x v="51"/>
    <n v="1"/>
    <n v="1"/>
    <s v=""/>
    <s v=""/>
    <x v="1"/>
    <x v="0"/>
    <x v="1"/>
    <x v="7"/>
  </r>
  <r>
    <x v="85"/>
    <x v="84"/>
    <x v="85"/>
    <s v="CO28340@mi.com"/>
    <x v="1"/>
    <s v="HERNANDEZ SUAREZ TANIA YORLIANY #"/>
    <x v="0"/>
    <d v="2025-08-27T16:01:04"/>
    <n v="1"/>
    <x v="64"/>
    <x v="61"/>
    <n v="543"/>
    <s v="0"/>
    <x v="0"/>
    <x v="48"/>
    <x v="22"/>
    <x v="22"/>
    <n v="1"/>
    <n v="1"/>
    <s v=""/>
    <s v=""/>
    <x v="1"/>
    <x v="0"/>
    <x v="1"/>
    <x v="0"/>
  </r>
  <r>
    <x v="86"/>
    <x v="85"/>
    <x v="86"/>
    <s v="CO28341@mi.com"/>
    <x v="1"/>
    <s v="HERNANDEZ SUAREZ TANIA YORLIANY #"/>
    <x v="0"/>
    <d v="2025-08-27T16:00:52"/>
    <n v="1"/>
    <x v="65"/>
    <x v="62"/>
    <n v="550"/>
    <s v="0"/>
    <x v="0"/>
    <x v="8"/>
    <x v="10"/>
    <x v="10"/>
    <n v="1"/>
    <n v="1"/>
    <s v=""/>
    <s v=""/>
    <x v="1"/>
    <x v="0"/>
    <x v="1"/>
    <x v="0"/>
  </r>
  <r>
    <x v="87"/>
    <x v="86"/>
    <x v="87"/>
    <s v="CO28342@mi.com"/>
    <x v="1"/>
    <s v="HERNANDEZ SUAREZ TANIA YORLIANY #"/>
    <x v="0"/>
    <d v="2025-08-27T16:00:34"/>
    <n v="1"/>
    <x v="66"/>
    <x v="63"/>
    <n v="540"/>
    <s v="0"/>
    <x v="0"/>
    <x v="49"/>
    <x v="1"/>
    <x v="1"/>
    <n v="1"/>
    <n v="1"/>
    <s v=""/>
    <s v=""/>
    <x v="1"/>
    <x v="0"/>
    <x v="1"/>
    <x v="0"/>
  </r>
  <r>
    <x v="88"/>
    <x v="87"/>
    <x v="88"/>
    <s v="CO28322@mi.com"/>
    <x v="1"/>
    <s v="MARTINEZ FLOREZ MIGUEL ANDRES #"/>
    <x v="2"/>
    <d v="2025-08-27T11:02:01"/>
    <n v="1"/>
    <x v="67"/>
    <x v="64"/>
    <n v="484"/>
    <s v="0"/>
    <x v="0"/>
    <x v="50"/>
    <x v="52"/>
    <x v="52"/>
    <n v="1"/>
    <n v="1"/>
    <s v=""/>
    <s v=""/>
    <x v="1"/>
    <x v="0"/>
    <x v="1"/>
    <x v="11"/>
  </r>
  <r>
    <x v="89"/>
    <x v="88"/>
    <x v="89"/>
    <s v="CO28315@mi.com"/>
    <x v="1"/>
    <s v="BARCO SANJUAN ROSANA #"/>
    <x v="2"/>
    <d v="2025-08-26T16:07:02"/>
    <n v="1"/>
    <x v="68"/>
    <x v="65"/>
    <n v="569"/>
    <s v="0"/>
    <x v="0"/>
    <x v="25"/>
    <x v="30"/>
    <x v="30"/>
    <n v="1"/>
    <n v="1"/>
    <s v=""/>
    <s v=""/>
    <x v="1"/>
    <x v="0"/>
    <x v="1"/>
    <x v="4"/>
  </r>
  <r>
    <x v="90"/>
    <x v="89"/>
    <x v="90"/>
    <s v="CO28317@mi.com"/>
    <x v="1"/>
    <s v="AVILA MARTINEZ SAMUEL JOSE #"/>
    <x v="2"/>
    <d v="2025-08-26T16:05:07"/>
    <n v="1"/>
    <x v="69"/>
    <x v="66"/>
    <n v="488"/>
    <n v="600"/>
    <x v="4"/>
    <x v="42"/>
    <x v="53"/>
    <x v="53"/>
    <n v="1"/>
    <n v="1"/>
    <s v=""/>
    <s v=""/>
    <x v="2"/>
    <x v="0"/>
    <x v="1"/>
    <x v="9"/>
  </r>
  <r>
    <x v="91"/>
    <x v="90"/>
    <x v="91"/>
    <s v="CO28319@mi.com"/>
    <x v="1"/>
    <s v="AVILA MARTINEZ SAMUEL JOSE #"/>
    <x v="2"/>
    <d v="2025-08-26T16:02:31"/>
    <n v="1"/>
    <x v="70"/>
    <x v="67"/>
    <n v="482"/>
    <n v="60"/>
    <x v="2"/>
    <x v="12"/>
    <x v="14"/>
    <x v="14"/>
    <n v="1"/>
    <n v="1"/>
    <s v=""/>
    <s v=""/>
    <x v="1"/>
    <x v="0"/>
    <x v="1"/>
    <x v="9"/>
  </r>
  <r>
    <x v="92"/>
    <x v="91"/>
    <x v="92"/>
    <s v="CO28320@mi.com"/>
    <x v="1"/>
    <s v="CHAVEZ CAMPO JUAN SEBASTIAN #"/>
    <x v="0"/>
    <d v="2025-08-26T16:00:23"/>
    <n v="1"/>
    <x v="71"/>
    <x v="68"/>
    <n v="541"/>
    <s v="0"/>
    <x v="0"/>
    <x v="18"/>
    <x v="23"/>
    <x v="23"/>
    <n v="1"/>
    <n v="1"/>
    <s v=""/>
    <s v=""/>
    <x v="1"/>
    <x v="0"/>
    <x v="1"/>
    <x v="8"/>
  </r>
  <r>
    <x v="93"/>
    <x v="92"/>
    <x v="93"/>
    <s v="CO28312@mi.com"/>
    <x v="1"/>
    <s v="MORENO PARDO JOHANA MILENA #"/>
    <x v="2"/>
    <d v="2025-08-26T11:10:06"/>
    <n v="1"/>
    <x v="72"/>
    <x v="69"/>
    <n v="494"/>
    <s v="0"/>
    <x v="0"/>
    <x v="27"/>
    <x v="32"/>
    <x v="32"/>
    <n v="1"/>
    <n v="1"/>
    <s v=""/>
    <s v=""/>
    <x v="1"/>
    <x v="0"/>
    <x v="1"/>
    <x v="14"/>
  </r>
  <r>
    <x v="94"/>
    <x v="93"/>
    <x v="94"/>
    <s v="CO28311@mi.com"/>
    <x v="1"/>
    <s v="MORENO PARDO JOHANA MILENA #"/>
    <x v="2"/>
    <d v="2025-08-26T11:09:13"/>
    <n v="1"/>
    <x v="73"/>
    <x v="70"/>
    <n v="486"/>
    <s v="0"/>
    <x v="0"/>
    <x v="45"/>
    <x v="49"/>
    <x v="49"/>
    <n v="1"/>
    <n v="1"/>
    <s v=""/>
    <s v=""/>
    <x v="1"/>
    <x v="0"/>
    <x v="1"/>
    <x v="14"/>
  </r>
  <r>
    <x v="95"/>
    <x v="94"/>
    <x v="95"/>
    <s v="CO28308@mi.com"/>
    <x v="1"/>
    <s v="ADAMES GUAYARA MARIA MAGDIELY #"/>
    <x v="0"/>
    <d v="2025-08-25T20:00:46"/>
    <n v="1"/>
    <x v="74"/>
    <x v="71"/>
    <n v="547"/>
    <s v="0"/>
    <x v="0"/>
    <x v="4"/>
    <x v="54"/>
    <x v="54"/>
    <n v="1"/>
    <n v="1"/>
    <s v=""/>
    <s v=""/>
    <x v="1"/>
    <x v="0"/>
    <x v="1"/>
    <x v="2"/>
  </r>
  <r>
    <x v="96"/>
    <x v="95"/>
    <x v="96"/>
    <s v="CO28309@mi.com"/>
    <x v="1"/>
    <s v="ADAMES GUAYARA MARIA MAGDIELY #"/>
    <x v="0"/>
    <d v="2025-08-25T20:00:27"/>
    <n v="1"/>
    <x v="75"/>
    <x v="72"/>
    <n v="480"/>
    <s v="0"/>
    <x v="0"/>
    <x v="44"/>
    <x v="21"/>
    <x v="21"/>
    <n v="1"/>
    <n v="1"/>
    <s v=""/>
    <s v=""/>
    <x v="1"/>
    <x v="0"/>
    <x v="1"/>
    <x v="2"/>
  </r>
  <r>
    <x v="97"/>
    <x v="96"/>
    <x v="97"/>
    <s v="CO28307@mi.com"/>
    <x v="1"/>
    <s v="CASTIBLANCO CORAL JEFFERSON AMAURY #"/>
    <x v="2"/>
    <d v="2025-08-25T16:00:36"/>
    <n v="1"/>
    <x v="76"/>
    <x v="73"/>
    <n v="492"/>
    <n v="480"/>
    <x v="3"/>
    <x v="51"/>
    <x v="55"/>
    <x v="55"/>
    <n v="1"/>
    <n v="1"/>
    <s v=""/>
    <s v=""/>
    <x v="2"/>
    <x v="0"/>
    <x v="1"/>
    <x v="4"/>
  </r>
  <r>
    <x v="98"/>
    <x v="97"/>
    <x v="98"/>
    <s v="CO28286@mi.com"/>
    <x v="1"/>
    <s v="MORENO PARDO JOHANA MILENA #"/>
    <x v="2"/>
    <d v="2025-08-25T13:00:58"/>
    <n v="1"/>
    <x v="77"/>
    <x v="74"/>
    <n v="481"/>
    <s v="0"/>
    <x v="0"/>
    <x v="24"/>
    <x v="29"/>
    <x v="29"/>
    <n v="1"/>
    <n v="1"/>
    <s v=""/>
    <s v=""/>
    <x v="1"/>
    <x v="0"/>
    <x v="1"/>
    <x v="14"/>
  </r>
  <r>
    <x v="99"/>
    <x v="93"/>
    <x v="99"/>
    <s v="CO28287@mi.com"/>
    <x v="1"/>
    <s v="MORENO PARDO JOHANA MILENA #"/>
    <x v="2"/>
    <d v="2025-08-25T13:00:35"/>
    <n v="1"/>
    <x v="78"/>
    <x v="75"/>
    <n v="492"/>
    <n v="480"/>
    <x v="3"/>
    <x v="51"/>
    <x v="55"/>
    <x v="55"/>
    <n v="1"/>
    <n v="1"/>
    <s v=""/>
    <s v=""/>
    <x v="2"/>
    <x v="0"/>
    <x v="1"/>
    <x v="14"/>
  </r>
  <r>
    <x v="100"/>
    <x v="98"/>
    <x v="100"/>
    <s v="CO28274@mi.com"/>
    <x v="1"/>
    <s v="CHAVEZ CAMPO JUAN SEBASTIAN #"/>
    <x v="0"/>
    <d v="2025-08-22T20:01:30"/>
    <n v="1"/>
    <x v="79"/>
    <x v="76"/>
    <n v="604"/>
    <s v="0"/>
    <x v="0"/>
    <x v="52"/>
    <x v="56"/>
    <x v="56"/>
    <n v="1"/>
    <n v="1"/>
    <s v=""/>
    <s v=""/>
    <x v="1"/>
    <x v="0"/>
    <x v="1"/>
    <x v="8"/>
  </r>
  <r>
    <x v="101"/>
    <x v="99"/>
    <x v="101"/>
    <s v="CO28275@mi.com"/>
    <x v="1"/>
    <s v="MARTINEZ FLOREZ MIGUEL ANDRES #"/>
    <x v="2"/>
    <d v="2025-08-22T20:01:15"/>
    <n v="1"/>
    <x v="80"/>
    <x v="77"/>
    <n v="539"/>
    <n v="540"/>
    <x v="1"/>
    <x v="5"/>
    <x v="57"/>
    <x v="57"/>
    <n v="1"/>
    <n v="1"/>
    <s v=""/>
    <s v=""/>
    <x v="2"/>
    <x v="0"/>
    <x v="1"/>
    <x v="11"/>
  </r>
  <r>
    <x v="102"/>
    <x v="100"/>
    <x v="102"/>
    <s v="CO28276@mi.com"/>
    <x v="1"/>
    <s v="HERNANDEZ ABRIL NESTOR JAVIER #"/>
    <x v="2"/>
    <d v="2025-08-22T20:01:01"/>
    <n v="1"/>
    <x v="81"/>
    <x v="78"/>
    <n v="490"/>
    <n v="0"/>
    <x v="0"/>
    <x v="53"/>
    <x v="58"/>
    <x v="58"/>
    <n v="1"/>
    <n v="1"/>
    <s v=""/>
    <s v=""/>
    <x v="1"/>
    <x v="0"/>
    <x v="1"/>
    <x v="3"/>
  </r>
  <r>
    <x v="103"/>
    <x v="101"/>
    <x v="103"/>
    <s v="CO28283@mi.com"/>
    <x v="1"/>
    <s v="RAMIREZ TORRES OTTO OSWALD #"/>
    <x v="0"/>
    <d v="2025-08-22T20:00:21"/>
    <n v="1"/>
    <x v="82"/>
    <x v="79"/>
    <n v="580"/>
    <s v="0"/>
    <x v="0"/>
    <x v="54"/>
    <x v="59"/>
    <x v="59"/>
    <n v="1"/>
    <n v="1"/>
    <s v=""/>
    <s v=""/>
    <x v="1"/>
    <x v="0"/>
    <x v="1"/>
    <x v="5"/>
  </r>
  <r>
    <x v="104"/>
    <x v="102"/>
    <x v="104"/>
    <s v="CO28268@mi.com"/>
    <x v="1"/>
    <s v="RUIZ MAYORGA MARIA CHIRLEY #"/>
    <x v="2"/>
    <d v="2025-08-22T11:01:03"/>
    <n v="1"/>
    <x v="83"/>
    <x v="80"/>
    <n v="504"/>
    <s v="0"/>
    <x v="0"/>
    <x v="17"/>
    <x v="19"/>
    <x v="19"/>
    <n v="1"/>
    <n v="1"/>
    <s v=""/>
    <s v=""/>
    <x v="1"/>
    <x v="0"/>
    <x v="1"/>
    <x v="11"/>
  </r>
  <r>
    <x v="105"/>
    <x v="103"/>
    <x v="105"/>
    <s v="CO28269@mi.com"/>
    <x v="1"/>
    <s v="MEJIA RAMIREZ MERLY YURLEY #"/>
    <x v="2"/>
    <d v="2025-08-22T11:00:46"/>
    <n v="1"/>
    <x v="1"/>
    <x v="1"/>
    <s v="0"/>
    <n v="540"/>
    <x v="1"/>
    <x v="0"/>
    <x v="1"/>
    <x v="1"/>
    <n v="1"/>
    <n v="1"/>
    <s v=""/>
    <s v=""/>
    <x v="1"/>
    <x v="0"/>
    <x v="1"/>
    <x v="11"/>
  </r>
  <r>
    <x v="106"/>
    <x v="104"/>
    <x v="106"/>
    <s v="CO28270@mi.com"/>
    <x v="1"/>
    <s v="VELASQUEZ TOLOZA JUAN OSWALDO #"/>
    <x v="3"/>
    <d v="2025-08-22T11:00:22"/>
    <n v="1"/>
    <x v="84"/>
    <x v="81"/>
    <n v="363"/>
    <n v="240"/>
    <x v="6"/>
    <x v="55"/>
    <x v="60"/>
    <x v="60"/>
    <n v="1"/>
    <n v="1"/>
    <s v=""/>
    <s v=""/>
    <x v="1"/>
    <x v="0"/>
    <x v="1"/>
    <x v="17"/>
  </r>
  <r>
    <x v="107"/>
    <x v="105"/>
    <x v="107"/>
    <s v="CO28248@mi.com"/>
    <x v="1"/>
    <s v="GARZON CARDONA NATALIA #"/>
    <x v="2"/>
    <d v="2025-08-20T20:01:10"/>
    <n v="1"/>
    <x v="85"/>
    <x v="82"/>
    <n v="561"/>
    <s v="0"/>
    <x v="0"/>
    <x v="56"/>
    <x v="61"/>
    <x v="61"/>
    <n v="1"/>
    <n v="1"/>
    <s v=""/>
    <s v=""/>
    <x v="1"/>
    <x v="0"/>
    <x v="1"/>
    <x v="3"/>
  </r>
  <r>
    <x v="108"/>
    <x v="106"/>
    <x v="108"/>
    <s v="CO28239@mi.com"/>
    <x v="1"/>
    <s v="MORENO PARDO JOHANA MILENA #"/>
    <x v="2"/>
    <d v="2025-08-20T10:26:51"/>
    <n v="1"/>
    <x v="86"/>
    <x v="83"/>
    <n v="488"/>
    <s v="0"/>
    <x v="0"/>
    <x v="42"/>
    <x v="62"/>
    <x v="62"/>
    <n v="1"/>
    <n v="1"/>
    <s v=""/>
    <s v=""/>
    <x v="1"/>
    <x v="0"/>
    <x v="1"/>
    <x v="14"/>
  </r>
  <r>
    <x v="109"/>
    <x v="107"/>
    <x v="109"/>
    <s v="CO28234@mi.com"/>
    <x v="1"/>
    <s v="ROJAS RAMIREZ JULIAN ESTEBAN #"/>
    <x v="0"/>
    <d v="2025-08-20T10:00:28"/>
    <n v="1"/>
    <x v="87"/>
    <x v="84"/>
    <n v="541"/>
    <s v="0"/>
    <x v="0"/>
    <x v="18"/>
    <x v="23"/>
    <x v="23"/>
    <n v="1"/>
    <n v="1"/>
    <s v=""/>
    <s v=""/>
    <x v="1"/>
    <x v="0"/>
    <x v="1"/>
    <x v="8"/>
  </r>
  <r>
    <x v="110"/>
    <x v="108"/>
    <x v="110"/>
    <s v="CO28226@mi.com"/>
    <x v="1"/>
    <s v="LEITON CASTELAR ORLANDO ENRIQUE #"/>
    <x v="3"/>
    <d v="2025-08-19T17:00:28"/>
    <n v="1"/>
    <x v="88"/>
    <x v="85"/>
    <n v="542"/>
    <s v="0"/>
    <x v="0"/>
    <x v="57"/>
    <x v="14"/>
    <x v="14"/>
    <n v="1"/>
    <n v="1"/>
    <s v=""/>
    <s v=""/>
    <x v="1"/>
    <x v="0"/>
    <x v="1"/>
    <x v="6"/>
  </r>
  <r>
    <x v="111"/>
    <x v="109"/>
    <x v="111"/>
    <s v="CO28225@mi.com"/>
    <x v="1"/>
    <s v="GUTIERREZ BAQUERO GENNYS JASMIN #"/>
    <x v="0"/>
    <d v="2025-08-19T14:00:27"/>
    <n v="1"/>
    <x v="89"/>
    <x v="86"/>
    <n v="610"/>
    <s v="0"/>
    <x v="0"/>
    <x v="58"/>
    <x v="63"/>
    <x v="63"/>
    <n v="1"/>
    <n v="1"/>
    <s v=""/>
    <s v=""/>
    <x v="1"/>
    <x v="0"/>
    <x v="1"/>
    <x v="5"/>
  </r>
  <r>
    <x v="112"/>
    <x v="110"/>
    <x v="112"/>
    <s v="CO28129@mi.com"/>
    <x v="3"/>
    <s v="RAMIREZ TORRES OTTO OSWALD #"/>
    <x v="0"/>
    <d v="2025-08-19T11:00:45"/>
    <n v="1"/>
    <x v="90"/>
    <x v="42"/>
    <n v="533"/>
    <s v="0"/>
    <x v="0"/>
    <x v="59"/>
    <x v="64"/>
    <x v="64"/>
    <n v="1"/>
    <n v="1"/>
    <s v=""/>
    <s v=""/>
    <x v="1"/>
    <x v="0"/>
    <x v="1"/>
    <x v="5"/>
  </r>
  <r>
    <x v="113"/>
    <x v="111"/>
    <x v="113"/>
    <s v="CO28163@mi.com"/>
    <x v="1"/>
    <s v="OLARTE MINORTA NELSON GERARDO #"/>
    <x v="3"/>
    <d v="2025-08-19T10:26:15"/>
    <n v="1"/>
    <x v="91"/>
    <x v="87"/>
    <n v="506"/>
    <s v="0"/>
    <x v="0"/>
    <x v="60"/>
    <x v="65"/>
    <x v="65"/>
    <n v="1"/>
    <n v="1"/>
    <s v=""/>
    <s v=""/>
    <x v="1"/>
    <x v="0"/>
    <x v="1"/>
    <x v="7"/>
  </r>
  <r>
    <x v="114"/>
    <x v="112"/>
    <x v="114"/>
    <s v="CO28116@mi.com"/>
    <x v="1"/>
    <s v="LUGO BOCHAGA LUISANA VERONICA #"/>
    <x v="2"/>
    <d v="2025-08-14T11:02:29"/>
    <n v="1"/>
    <x v="92"/>
    <x v="88"/>
    <n v="439"/>
    <n v="120"/>
    <x v="5"/>
    <x v="61"/>
    <x v="66"/>
    <x v="66"/>
    <n v="1"/>
    <n v="1"/>
    <s v=""/>
    <s v=""/>
    <x v="1"/>
    <x v="0"/>
    <x v="1"/>
    <x v="9"/>
  </r>
  <r>
    <x v="115"/>
    <x v="113"/>
    <x v="115"/>
    <s v="CO28118@mi.com"/>
    <x v="1"/>
    <s v="LUGO BOCHAGA LUISANA VERONICA #"/>
    <x v="2"/>
    <d v="2025-08-14T11:01:04"/>
    <n v="1"/>
    <x v="93"/>
    <x v="89"/>
    <n v="418"/>
    <n v="120"/>
    <x v="5"/>
    <x v="62"/>
    <x v="67"/>
    <x v="67"/>
    <n v="1"/>
    <n v="1"/>
    <s v=""/>
    <s v=""/>
    <x v="1"/>
    <x v="0"/>
    <x v="1"/>
    <x v="9"/>
  </r>
  <r>
    <x v="116"/>
    <x v="114"/>
    <x v="116"/>
    <s v="CO28119@mi.com"/>
    <x v="1"/>
    <s v="AVILA MARTINEZ SAMUEL JOSE #"/>
    <x v="2"/>
    <d v="2025-08-14T11:00:42"/>
    <n v="1"/>
    <x v="94"/>
    <x v="90"/>
    <n v="500"/>
    <s v="0"/>
    <x v="0"/>
    <x v="63"/>
    <x v="68"/>
    <x v="68"/>
    <n v="1"/>
    <n v="1"/>
    <s v=""/>
    <s v=""/>
    <x v="1"/>
    <x v="0"/>
    <x v="1"/>
    <x v="9"/>
  </r>
  <r>
    <x v="117"/>
    <x v="115"/>
    <x v="117"/>
    <s v="CO28120@mi.com"/>
    <x v="2"/>
    <s v="MARQUEZ HINCAPIE GEINER ANTONIO #"/>
    <x v="2"/>
    <d v="2025-08-14T11:00:24"/>
    <n v="1"/>
    <x v="95"/>
    <x v="91"/>
    <n v="492"/>
    <n v="60"/>
    <x v="2"/>
    <x v="51"/>
    <x v="35"/>
    <x v="35"/>
    <n v="1"/>
    <n v="1"/>
    <s v=""/>
    <s v=""/>
    <x v="1"/>
    <x v="0"/>
    <x v="1"/>
    <x v="4"/>
  </r>
  <r>
    <x v="118"/>
    <x v="116"/>
    <x v="118"/>
    <s v="CO28105@mi.com"/>
    <x v="2"/>
    <s v="MEJIA RAMIREZ MERLY YURLEY #"/>
    <x v="2"/>
    <d v="2025-08-13T16:01:32"/>
    <n v="1"/>
    <x v="96"/>
    <x v="92"/>
    <n v="404"/>
    <n v="60"/>
    <x v="2"/>
    <x v="64"/>
    <x v="39"/>
    <x v="39"/>
    <n v="1"/>
    <n v="1"/>
    <s v="Sin Justificación"/>
    <s v="Sin Justificación"/>
    <x v="0"/>
    <x v="1"/>
    <x v="0"/>
    <x v="11"/>
  </r>
  <r>
    <x v="119"/>
    <x v="117"/>
    <x v="119"/>
    <s v="CO28107@mi.com"/>
    <x v="1"/>
    <s v="RUIZ MAYORGA MARIA CHIRLEY #"/>
    <x v="2"/>
    <d v="2025-08-13T16:00:56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1"/>
  </r>
  <r>
    <x v="120"/>
    <x v="118"/>
    <x v="120"/>
    <s v="CO28108@mi.com"/>
    <x v="1"/>
    <s v="MARTINEZ FLOREZ MIGUEL ANDRES #"/>
    <x v="2"/>
    <d v="2025-08-13T16:00:39"/>
    <n v="1"/>
    <x v="24"/>
    <x v="23"/>
    <s v="0"/>
    <n v="480"/>
    <x v="3"/>
    <x v="0"/>
    <x v="21"/>
    <x v="21"/>
    <n v="1"/>
    <n v="1"/>
    <s v=""/>
    <s v=""/>
    <x v="1"/>
    <x v="0"/>
    <x v="1"/>
    <x v="11"/>
  </r>
  <r>
    <x v="121"/>
    <x v="119"/>
    <x v="121"/>
    <s v="CO28109@mi.com"/>
    <x v="1"/>
    <s v="MARQUEZ HINCAPIE GEINER ANTONIO #"/>
    <x v="2"/>
    <d v="2025-08-13T16:00:20"/>
    <n v="1"/>
    <x v="97"/>
    <x v="93"/>
    <n v="491"/>
    <n v="60"/>
    <x v="2"/>
    <x v="65"/>
    <x v="7"/>
    <x v="7"/>
    <n v="1"/>
    <n v="1"/>
    <s v=""/>
    <s v=""/>
    <x v="1"/>
    <x v="0"/>
    <x v="1"/>
    <x v="4"/>
  </r>
  <r>
    <x v="122"/>
    <x v="120"/>
    <x v="122"/>
    <s v="CO28082@mi.com"/>
    <x v="1"/>
    <s v="HERNANDEZ ABRIL NESTOR JAVIER #"/>
    <x v="2"/>
    <d v="2025-08-13T12:01:35"/>
    <n v="1"/>
    <x v="24"/>
    <x v="23"/>
    <s v="0"/>
    <n v="540"/>
    <x v="1"/>
    <x v="0"/>
    <x v="1"/>
    <x v="1"/>
    <n v="1"/>
    <n v="1"/>
    <s v=""/>
    <s v=""/>
    <x v="1"/>
    <x v="0"/>
    <x v="1"/>
    <x v="3"/>
  </r>
  <r>
    <x v="123"/>
    <x v="121"/>
    <x v="123"/>
    <s v="CO28083@mi.com"/>
    <x v="1"/>
    <s v="HERNANDEZ ABRIL NESTOR JAVIER #"/>
    <x v="2"/>
    <d v="2025-08-13T12:01:21"/>
    <n v="1"/>
    <x v="98"/>
    <x v="94"/>
    <n v="498"/>
    <n v="60"/>
    <x v="2"/>
    <x v="66"/>
    <x v="16"/>
    <x v="16"/>
    <n v="1"/>
    <n v="1"/>
    <s v=""/>
    <s v=""/>
    <x v="1"/>
    <x v="0"/>
    <x v="1"/>
    <x v="3"/>
  </r>
  <r>
    <x v="124"/>
    <x v="122"/>
    <x v="124"/>
    <s v="CO28084@mi.com"/>
    <x v="1"/>
    <s v="GARZON CARDONA NATALIA #"/>
    <x v="2"/>
    <d v="2025-08-13T12:01:08"/>
    <n v="1"/>
    <x v="99"/>
    <x v="25"/>
    <n v="484"/>
    <n v="60"/>
    <x v="2"/>
    <x v="50"/>
    <x v="26"/>
    <x v="26"/>
    <n v="1"/>
    <n v="1"/>
    <s v=""/>
    <s v=""/>
    <x v="1"/>
    <x v="0"/>
    <x v="1"/>
    <x v="3"/>
  </r>
  <r>
    <x v="125"/>
    <x v="123"/>
    <x v="125"/>
    <s v="CO28085@mi.com"/>
    <x v="0"/>
    <s v="SALAZAR GOMEZ OSCAR #"/>
    <x v="2"/>
    <d v="2025-08-13T12:00:48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1"/>
  </r>
  <r>
    <x v="126"/>
    <x v="124"/>
    <x v="126"/>
    <s v="CO28075@mi.com"/>
    <x v="1"/>
    <s v="SOTO GARCIA JEAN CARLOS #"/>
    <x v="0"/>
    <d v="2025-08-12T16:01:12"/>
    <n v="1"/>
    <x v="100"/>
    <x v="95"/>
    <n v="487"/>
    <s v="0"/>
    <x v="0"/>
    <x v="23"/>
    <x v="28"/>
    <x v="28"/>
    <n v="1"/>
    <n v="1"/>
    <s v=""/>
    <s v=""/>
    <x v="1"/>
    <x v="0"/>
    <x v="1"/>
    <x v="12"/>
  </r>
  <r>
    <x v="127"/>
    <x v="125"/>
    <x v="127"/>
    <s v="CO28076@mi.com"/>
    <x v="1"/>
    <s v="SOTO GARCIA JEAN CARLOS #"/>
    <x v="0"/>
    <d v="2025-08-12T16:00:50"/>
    <n v="1"/>
    <x v="90"/>
    <x v="96"/>
    <n v="595"/>
    <s v="0"/>
    <x v="0"/>
    <x v="67"/>
    <x v="69"/>
    <x v="69"/>
    <n v="1"/>
    <n v="1"/>
    <s v=""/>
    <s v=""/>
    <x v="1"/>
    <x v="0"/>
    <x v="1"/>
    <x v="12"/>
  </r>
  <r>
    <x v="128"/>
    <x v="126"/>
    <x v="128"/>
    <s v="CO28077@mi.com"/>
    <x v="1"/>
    <s v="HERRERA FARIETA DIEGO ALEJANDRO #"/>
    <x v="0"/>
    <d v="2025-08-12T16:00:27"/>
    <n v="1"/>
    <x v="101"/>
    <x v="97"/>
    <n v="513"/>
    <s v="0"/>
    <x v="0"/>
    <x v="68"/>
    <x v="70"/>
    <x v="70"/>
    <n v="1"/>
    <n v="1"/>
    <s v=""/>
    <s v=""/>
    <x v="1"/>
    <x v="0"/>
    <x v="1"/>
    <x v="5"/>
  </r>
  <r>
    <x v="129"/>
    <x v="127"/>
    <x v="129"/>
    <s v="CO28074@mi.com"/>
    <x v="1"/>
    <s v="HERRERA CARRILLO DIEGO ALEXANDER #"/>
    <x v="3"/>
    <d v="2025-08-12T12:00:28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7"/>
  </r>
  <r>
    <x v="130"/>
    <x v="128"/>
    <x v="130"/>
    <s v="CO28070@mi.com"/>
    <x v="1"/>
    <s v="DELGADO ALVAREZ VICTOR HUGO #"/>
    <x v="0"/>
    <d v="2025-08-11T19:00:20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131"/>
    <x v="129"/>
    <x v="131"/>
    <s v="CO27911@mi.com"/>
    <x v="1"/>
    <s v="REYES ZIPAQUIRA JEISSON ANDRES #"/>
    <x v="3"/>
    <d v="2025-08-11T13:00:26"/>
    <n v="1"/>
    <x v="102"/>
    <x v="98"/>
    <n v="466"/>
    <n v="60"/>
    <x v="2"/>
    <x v="69"/>
    <x v="71"/>
    <x v="71"/>
    <n v="1"/>
    <n v="1"/>
    <s v=""/>
    <s v=""/>
    <x v="1"/>
    <x v="0"/>
    <x v="1"/>
    <x v="7"/>
  </r>
  <r>
    <x v="132"/>
    <x v="130"/>
    <x v="132"/>
    <s v="CO27901@mi.com"/>
    <x v="3"/>
    <s v="PORTOCARRERO ROJAS JESUS ARMANDO #"/>
    <x v="0"/>
    <d v="2025-08-11T12:03:36"/>
    <n v="1"/>
    <x v="103"/>
    <x v="99"/>
    <n v="543"/>
    <s v="0"/>
    <x v="0"/>
    <x v="48"/>
    <x v="22"/>
    <x v="22"/>
    <n v="1"/>
    <n v="1"/>
    <s v=""/>
    <s v=""/>
    <x v="1"/>
    <x v="0"/>
    <x v="1"/>
    <x v="13"/>
  </r>
  <r>
    <x v="133"/>
    <x v="131"/>
    <x v="133"/>
    <s v="CO27902@mi.com"/>
    <x v="3"/>
    <s v="ORTIZ SANCHEZ LAURA TATIANA #"/>
    <x v="0"/>
    <d v="2025-08-11T12:03:25"/>
    <n v="1"/>
    <x v="104"/>
    <x v="100"/>
    <n v="540"/>
    <s v="0"/>
    <x v="0"/>
    <x v="49"/>
    <x v="1"/>
    <x v="1"/>
    <n v="1"/>
    <n v="1"/>
    <s v=""/>
    <s v=""/>
    <x v="1"/>
    <x v="0"/>
    <x v="1"/>
    <x v="13"/>
  </r>
  <r>
    <x v="134"/>
    <x v="132"/>
    <x v="134"/>
    <s v="CO27893@mi.com"/>
    <x v="1"/>
    <s v="CASTIBLANCO CORAL JEFFERSON AMAURY #"/>
    <x v="2"/>
    <d v="2025-08-08T17:00:39"/>
    <n v="1"/>
    <x v="105"/>
    <x v="101"/>
    <n v="455"/>
    <s v="0"/>
    <x v="0"/>
    <x v="70"/>
    <x v="72"/>
    <x v="72"/>
    <n v="1"/>
    <n v="1"/>
    <s v="Sin Justificación"/>
    <s v="Sin Justificación"/>
    <x v="0"/>
    <x v="1"/>
    <x v="0"/>
    <x v="4"/>
  </r>
  <r>
    <x v="135"/>
    <x v="133"/>
    <x v="135"/>
    <s v="CO27894@mi.com"/>
    <x v="1"/>
    <s v="ROJAS RAMIREZ JULIAN ESTEBAN #"/>
    <x v="0"/>
    <d v="2025-08-08T17:00:20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8"/>
  </r>
  <r>
    <x v="136"/>
    <x v="134"/>
    <x v="136"/>
    <s v="CO27882@mi.com"/>
    <x v="1"/>
    <s v="BARCO SANJUAN ROSANA #"/>
    <x v="2"/>
    <d v="2025-08-08T12:00:54"/>
    <n v="1"/>
    <x v="106"/>
    <x v="102"/>
    <n v="569"/>
    <s v="0"/>
    <x v="0"/>
    <x v="25"/>
    <x v="30"/>
    <x v="30"/>
    <n v="1"/>
    <n v="1"/>
    <s v=""/>
    <s v=""/>
    <x v="1"/>
    <x v="0"/>
    <x v="1"/>
    <x v="4"/>
  </r>
  <r>
    <x v="137"/>
    <x v="135"/>
    <x v="137"/>
    <s v="CO27883@mi.com"/>
    <x v="1"/>
    <s v="GARZON CARDONA NATALIA #"/>
    <x v="2"/>
    <d v="2025-08-08T12:00:41"/>
    <n v="1"/>
    <x v="107"/>
    <x v="103"/>
    <n v="495"/>
    <n v="60"/>
    <x v="2"/>
    <x v="71"/>
    <x v="15"/>
    <x v="15"/>
    <n v="1"/>
    <n v="1"/>
    <s v=""/>
    <s v=""/>
    <x v="1"/>
    <x v="0"/>
    <x v="1"/>
    <x v="3"/>
  </r>
  <r>
    <x v="138"/>
    <x v="136"/>
    <x v="138"/>
    <s v="CO27884@mi.com"/>
    <x v="1"/>
    <s v="LUGO BOCHAGA LUISANA VERONICA #"/>
    <x v="2"/>
    <d v="2025-08-08T12:00:20"/>
    <n v="1"/>
    <x v="108"/>
    <x v="104"/>
    <n v="553"/>
    <s v="0"/>
    <x v="0"/>
    <x v="72"/>
    <x v="73"/>
    <x v="73"/>
    <n v="1"/>
    <n v="1"/>
    <s v=""/>
    <s v=""/>
    <x v="1"/>
    <x v="0"/>
    <x v="1"/>
    <x v="9"/>
  </r>
  <r>
    <x v="139"/>
    <x v="137"/>
    <x v="139"/>
    <s v="CO27874@mi.com"/>
    <x v="1"/>
    <s v="RAMIREZ TORRES OTTO OSWALD #"/>
    <x v="0"/>
    <d v="2025-08-06T19:00:25"/>
    <n v="1"/>
    <x v="109"/>
    <x v="105"/>
    <n v="528"/>
    <s v="0"/>
    <x v="0"/>
    <x v="73"/>
    <x v="74"/>
    <x v="74"/>
    <n v="1"/>
    <n v="1"/>
    <s v=""/>
    <s v=""/>
    <x v="1"/>
    <x v="0"/>
    <x v="1"/>
    <x v="5"/>
  </r>
  <r>
    <x v="140"/>
    <x v="138"/>
    <x v="140"/>
    <s v="CO27872@mi.com"/>
    <x v="1"/>
    <s v="SOTO GARCIA JEAN CARLOS #"/>
    <x v="0"/>
    <d v="2025-08-06T16:00:54"/>
    <n v="1"/>
    <x v="110"/>
    <x v="106"/>
    <n v="307"/>
    <n v="210"/>
    <x v="7"/>
    <x v="74"/>
    <x v="75"/>
    <x v="75"/>
    <n v="1"/>
    <n v="1"/>
    <s v=""/>
    <s v=""/>
    <x v="1"/>
    <x v="0"/>
    <x v="1"/>
    <x v="12"/>
  </r>
  <r>
    <x v="141"/>
    <x v="139"/>
    <x v="141"/>
    <s v="CO27873@mi.com"/>
    <x v="2"/>
    <s v="LONDOÑO VALENCIA ESTEFANIA #"/>
    <x v="0"/>
    <d v="2025-08-06T16:00:29"/>
    <n v="1"/>
    <x v="111"/>
    <x v="107"/>
    <n v="542"/>
    <s v="0"/>
    <x v="0"/>
    <x v="57"/>
    <x v="14"/>
    <x v="14"/>
    <n v="1"/>
    <n v="1"/>
    <s v=""/>
    <s v=""/>
    <x v="1"/>
    <x v="0"/>
    <x v="1"/>
    <x v="8"/>
  </r>
  <r>
    <x v="142"/>
    <x v="140"/>
    <x v="142"/>
    <s v="CO27835@mi.com"/>
    <x v="1"/>
    <s v="LEITON CASTELAR ORLANDO ENRIQUE #"/>
    <x v="3"/>
    <d v="2025-08-05T23:02:01"/>
    <n v="1"/>
    <x v="112"/>
    <x v="108"/>
    <n v="541"/>
    <s v="0"/>
    <x v="0"/>
    <x v="18"/>
    <x v="23"/>
    <x v="23"/>
    <n v="1"/>
    <n v="1"/>
    <s v=""/>
    <s v=""/>
    <x v="1"/>
    <x v="0"/>
    <x v="1"/>
    <x v="6"/>
  </r>
  <r>
    <x v="143"/>
    <x v="141"/>
    <x v="143"/>
    <s v="CO27836@mi.com"/>
    <x v="1"/>
    <s v="LEITON CASTELAR ORLANDO ENRIQUE #"/>
    <x v="3"/>
    <d v="2025-08-05T23:01:37"/>
    <n v="1"/>
    <x v="113"/>
    <x v="109"/>
    <n v="539"/>
    <s v="0"/>
    <x v="0"/>
    <x v="5"/>
    <x v="6"/>
    <x v="6"/>
    <n v="1"/>
    <n v="1"/>
    <s v=""/>
    <s v=""/>
    <x v="1"/>
    <x v="0"/>
    <x v="1"/>
    <x v="6"/>
  </r>
  <r>
    <x v="144"/>
    <x v="142"/>
    <x v="144"/>
    <s v="CO27837@mi.com"/>
    <x v="1"/>
    <s v="LEITON CASTELAR ORLANDO ENRIQUE #"/>
    <x v="3"/>
    <d v="2025-08-05T23:01:23"/>
    <n v="1"/>
    <x v="114"/>
    <x v="110"/>
    <n v="547"/>
    <s v="0"/>
    <x v="0"/>
    <x v="4"/>
    <x v="54"/>
    <x v="54"/>
    <n v="1"/>
    <n v="1"/>
    <s v=""/>
    <s v=""/>
    <x v="1"/>
    <x v="0"/>
    <x v="1"/>
    <x v="6"/>
  </r>
  <r>
    <x v="145"/>
    <x v="143"/>
    <x v="145"/>
    <s v="CO27839@mi.com"/>
    <x v="1"/>
    <s v="LEITON CASTELAR ORLANDO ENRIQUE #"/>
    <x v="3"/>
    <d v="2025-08-05T23:00:29"/>
    <n v="1"/>
    <x v="115"/>
    <x v="111"/>
    <s v="0"/>
    <n v="30"/>
    <x v="8"/>
    <x v="0"/>
    <x v="76"/>
    <x v="76"/>
    <n v="1"/>
    <n v="1"/>
    <s v="Sin Justificación"/>
    <s v="Sin Justificación"/>
    <x v="0"/>
    <x v="1"/>
    <x v="0"/>
    <x v="6"/>
  </r>
  <r>
    <x v="146"/>
    <x v="144"/>
    <x v="146"/>
    <s v="CO27814@mi.com"/>
    <x v="1"/>
    <s v="CASTIBLANCO CORAL JEFFERSON AMAURY #"/>
    <x v="2"/>
    <d v="2025-08-05T13:01:57"/>
    <n v="1"/>
    <x v="116"/>
    <x v="112"/>
    <n v="499"/>
    <s v="0"/>
    <x v="0"/>
    <x v="75"/>
    <x v="77"/>
    <x v="77"/>
    <n v="1"/>
    <n v="1"/>
    <s v=""/>
    <s v=""/>
    <x v="1"/>
    <x v="0"/>
    <x v="1"/>
    <x v="4"/>
  </r>
  <r>
    <x v="147"/>
    <x v="145"/>
    <x v="147"/>
    <s v="CO27815@mi.com"/>
    <x v="1"/>
    <s v="CAICEDO MILTON ARNOL #"/>
    <x v="3"/>
    <d v="2025-08-05T13:01:39"/>
    <n v="1"/>
    <x v="117"/>
    <x v="113"/>
    <s v="0"/>
    <n v="540"/>
    <x v="1"/>
    <x v="0"/>
    <x v="1"/>
    <x v="1"/>
    <n v="1"/>
    <n v="1"/>
    <s v=""/>
    <s v=""/>
    <x v="1"/>
    <x v="0"/>
    <x v="1"/>
    <x v="18"/>
  </r>
  <r>
    <x v="148"/>
    <x v="146"/>
    <x v="148"/>
    <s v="CO27816@mi.com"/>
    <x v="1"/>
    <s v="REYES ZIPAQUIRA JEISSON ANDRES #"/>
    <x v="3"/>
    <d v="2025-08-05T13:01:25"/>
    <n v="1"/>
    <x v="118"/>
    <x v="114"/>
    <n v="523"/>
    <s v="0"/>
    <x v="0"/>
    <x v="76"/>
    <x v="78"/>
    <x v="78"/>
    <n v="1"/>
    <n v="1"/>
    <s v=""/>
    <s v=""/>
    <x v="1"/>
    <x v="0"/>
    <x v="1"/>
    <x v="7"/>
  </r>
  <r>
    <x v="149"/>
    <x v="147"/>
    <x v="149"/>
    <s v="CO27818@mi.com"/>
    <x v="1"/>
    <s v="ACEVEDO CRUZ ANDRES FELIPE #"/>
    <x v="3"/>
    <d v="2025-08-05T13:00:55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0"/>
  </r>
  <r>
    <x v="150"/>
    <x v="148"/>
    <x v="150"/>
    <s v="CO27819@mi.com"/>
    <x v="1"/>
    <s v="MEJIA RAMIREZ MERLY YURLEY #"/>
    <x v="2"/>
    <d v="2025-08-05T13:00:31"/>
    <n v="1"/>
    <x v="119"/>
    <x v="115"/>
    <n v="540"/>
    <n v="60"/>
    <x v="2"/>
    <x v="49"/>
    <x v="79"/>
    <x v="79"/>
    <n v="1"/>
    <n v="1"/>
    <s v=""/>
    <s v=""/>
    <x v="1"/>
    <x v="0"/>
    <x v="1"/>
    <x v="11"/>
  </r>
  <r>
    <x v="151"/>
    <x v="149"/>
    <x v="151"/>
    <s v="CO27809@mi.com"/>
    <x v="1"/>
    <s v="HENAO RAMIREZ CRISTIAN CAMILO #"/>
    <x v="0"/>
    <d v="2025-08-04T17:00:16"/>
    <n v="1"/>
    <x v="120"/>
    <x v="116"/>
    <n v="541"/>
    <n v="540"/>
    <x v="1"/>
    <x v="18"/>
    <x v="80"/>
    <x v="80"/>
    <n v="1"/>
    <n v="1"/>
    <s v=""/>
    <s v=""/>
    <x v="2"/>
    <x v="0"/>
    <x v="1"/>
    <x v="12"/>
  </r>
  <r>
    <x v="152"/>
    <x v="150"/>
    <x v="152"/>
    <s v="CO27803@mi.com"/>
    <x v="1"/>
    <s v="MORENO PARDO JOHANA MILENA #"/>
    <x v="2"/>
    <d v="2025-08-04T13:01:18"/>
    <n v="1"/>
    <x v="121"/>
    <x v="117"/>
    <n v="584"/>
    <n v="60"/>
    <x v="2"/>
    <x v="77"/>
    <x v="81"/>
    <x v="81"/>
    <n v="1"/>
    <n v="1"/>
    <s v=""/>
    <s v=""/>
    <x v="1"/>
    <x v="0"/>
    <x v="1"/>
    <x v="14"/>
  </r>
  <r>
    <x v="153"/>
    <x v="151"/>
    <x v="153"/>
    <s v="CO27804@mi.com"/>
    <x v="1"/>
    <s v="MORENO PARDO JOHANA MILENA #"/>
    <x v="2"/>
    <d v="2025-08-04T13:00:59"/>
    <n v="1"/>
    <x v="122"/>
    <x v="118"/>
    <n v="736"/>
    <s v="0"/>
    <x v="0"/>
    <x v="78"/>
    <x v="82"/>
    <x v="82"/>
    <n v="1"/>
    <n v="1"/>
    <s v=""/>
    <s v=""/>
    <x v="2"/>
    <x v="0"/>
    <x v="1"/>
    <x v="14"/>
  </r>
  <r>
    <x v="154"/>
    <x v="152"/>
    <x v="154"/>
    <s v="CO27777@mi.com"/>
    <x v="1"/>
    <s v="GARZON CARDONA NATALIA #"/>
    <x v="2"/>
    <d v="2025-08-03T21:20:36"/>
    <n v="1"/>
    <x v="123"/>
    <x v="119"/>
    <n v="487"/>
    <n v="60"/>
    <x v="2"/>
    <x v="23"/>
    <x v="54"/>
    <x v="54"/>
    <n v="1"/>
    <n v="1"/>
    <s v=""/>
    <s v=""/>
    <x v="1"/>
    <x v="0"/>
    <x v="1"/>
    <x v="3"/>
  </r>
  <r>
    <x v="155"/>
    <x v="153"/>
    <x v="155"/>
    <s v="CO27787@mi.com"/>
    <x v="1"/>
    <s v="ADAMES GUAYARA MARIA MAGDIELY #"/>
    <x v="0"/>
    <d v="2025-08-03T21:19:05"/>
    <n v="1"/>
    <x v="124"/>
    <x v="120"/>
    <n v="552"/>
    <s v="0"/>
    <x v="0"/>
    <x v="30"/>
    <x v="35"/>
    <x v="35"/>
    <n v="1"/>
    <n v="1"/>
    <s v=""/>
    <s v=""/>
    <x v="1"/>
    <x v="0"/>
    <x v="1"/>
    <x v="2"/>
  </r>
  <r>
    <x v="156"/>
    <x v="154"/>
    <x v="156"/>
    <s v="CO27790@mi.com"/>
    <x v="1"/>
    <s v="BARCO SANJUAN ROSANA #"/>
    <x v="2"/>
    <d v="2025-08-03T21:18:36"/>
    <n v="1"/>
    <x v="125"/>
    <x v="121"/>
    <n v="423"/>
    <n v="120"/>
    <x v="5"/>
    <x v="79"/>
    <x v="22"/>
    <x v="22"/>
    <n v="1"/>
    <n v="1"/>
    <s v=""/>
    <s v=""/>
    <x v="1"/>
    <x v="0"/>
    <x v="1"/>
    <x v="4"/>
  </r>
  <r>
    <x v="157"/>
    <x v="155"/>
    <x v="157"/>
    <s v="CO27791@mi.com"/>
    <x v="2"/>
    <s v="MARQUEZ HINCAPIE GEINER ANTONIO #"/>
    <x v="2"/>
    <d v="2025-08-03T21:18:12"/>
    <n v="1"/>
    <x v="126"/>
    <x v="122"/>
    <n v="533"/>
    <s v="0"/>
    <x v="0"/>
    <x v="59"/>
    <x v="64"/>
    <x v="64"/>
    <n v="1"/>
    <n v="1"/>
    <s v=""/>
    <s v=""/>
    <x v="1"/>
    <x v="0"/>
    <x v="1"/>
    <x v="4"/>
  </r>
  <r>
    <x v="158"/>
    <x v="156"/>
    <x v="158"/>
    <s v="CO27771@mi.com"/>
    <x v="2"/>
    <s v="MORILLO HEREO ALEJANDRO ALFONSO #"/>
    <x v="2"/>
    <d v="2025-07-30T18:00:39"/>
    <n v="1"/>
    <x v="127"/>
    <x v="123"/>
    <n v="484"/>
    <n v="480"/>
    <x v="3"/>
    <x v="50"/>
    <x v="83"/>
    <x v="83"/>
    <n v="1"/>
    <n v="1"/>
    <s v=""/>
    <s v=""/>
    <x v="2"/>
    <x v="0"/>
    <x v="1"/>
    <x v="16"/>
  </r>
  <r>
    <x v="159"/>
    <x v="157"/>
    <x v="159"/>
    <s v="CO27772@mi.com"/>
    <x v="2"/>
    <s v="MORILLO HEREO ALEJANDRO ALFONSO #"/>
    <x v="2"/>
    <d v="2025-07-30T18:00:17"/>
    <n v="1"/>
    <x v="128"/>
    <x v="124"/>
    <n v="577"/>
    <n v="60"/>
    <x v="2"/>
    <x v="80"/>
    <x v="84"/>
    <x v="84"/>
    <n v="1"/>
    <n v="1"/>
    <s v=""/>
    <s v=""/>
    <x v="1"/>
    <x v="0"/>
    <x v="1"/>
    <x v="16"/>
  </r>
  <r>
    <x v="160"/>
    <x v="158"/>
    <x v="160"/>
    <s v="CO27769@mi.com"/>
    <x v="2"/>
    <s v="ADAMES GUAYARA MARIA MAGDIELY #"/>
    <x v="0"/>
    <d v="2025-07-30T16:00:50"/>
    <n v="1"/>
    <x v="129"/>
    <x v="125"/>
    <n v="425"/>
    <s v="0"/>
    <x v="0"/>
    <x v="81"/>
    <x v="85"/>
    <x v="85"/>
    <n v="1"/>
    <n v="1"/>
    <s v="Sin Justificación"/>
    <s v="Sin Justificación"/>
    <x v="0"/>
    <x v="1"/>
    <x v="0"/>
    <x v="2"/>
  </r>
  <r>
    <x v="161"/>
    <x v="159"/>
    <x v="161"/>
    <s v="CO27770@mi.com"/>
    <x v="1"/>
    <s v="ADAMES GUAYARA MARIA MAGDIELY #"/>
    <x v="0"/>
    <d v="2025-07-30T16:00:25"/>
    <n v="1"/>
    <x v="130"/>
    <x v="126"/>
    <n v="542"/>
    <s v="0"/>
    <x v="0"/>
    <x v="57"/>
    <x v="14"/>
    <x v="14"/>
    <n v="1"/>
    <n v="1"/>
    <s v=""/>
    <s v=""/>
    <x v="1"/>
    <x v="0"/>
    <x v="1"/>
    <x v="2"/>
  </r>
  <r>
    <x v="162"/>
    <x v="160"/>
    <x v="162"/>
    <s v="CO27758@mi.com"/>
    <x v="2"/>
    <s v="RUIZ MAYORGA MARIA CHIRLEY #"/>
    <x v="2"/>
    <d v="2025-07-29T19:01:02"/>
    <n v="1"/>
    <x v="131"/>
    <x v="127"/>
    <n v="484"/>
    <s v="0"/>
    <x v="0"/>
    <x v="50"/>
    <x v="52"/>
    <x v="52"/>
    <n v="1"/>
    <n v="1"/>
    <s v=""/>
    <s v=""/>
    <x v="1"/>
    <x v="0"/>
    <x v="1"/>
    <x v="11"/>
  </r>
  <r>
    <x v="163"/>
    <x v="161"/>
    <x v="163"/>
    <s v="CO27759@mi.com"/>
    <x v="1"/>
    <s v="CHAVEZ CAMPO JUAN SEBASTIAN #"/>
    <x v="0"/>
    <d v="2025-07-29T18:44:58"/>
    <n v="1"/>
    <x v="132"/>
    <x v="128"/>
    <n v="544"/>
    <s v="0"/>
    <x v="0"/>
    <x v="21"/>
    <x v="26"/>
    <x v="26"/>
    <n v="1"/>
    <n v="1"/>
    <s v=""/>
    <s v=""/>
    <x v="1"/>
    <x v="0"/>
    <x v="1"/>
    <x v="8"/>
  </r>
  <r>
    <x v="164"/>
    <x v="162"/>
    <x v="164"/>
    <s v="CO27752@mi.com"/>
    <x v="1"/>
    <s v="ACEVEDO CRUZ ANDRES FELIPE #"/>
    <x v="3"/>
    <d v="2025-07-29T16:01:37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0"/>
  </r>
  <r>
    <x v="165"/>
    <x v="163"/>
    <x v="165"/>
    <s v="CO27753@mi.com"/>
    <x v="1"/>
    <s v="ACEVEDO CRUZ ANDRES FELIPE #"/>
    <x v="3"/>
    <d v="2025-07-29T16:01:27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0"/>
  </r>
  <r>
    <x v="166"/>
    <x v="164"/>
    <x v="166"/>
    <s v="CO27754@mi.com"/>
    <x v="1"/>
    <s v="HERRERA CARRILLO DIEGO ALEXANDER #"/>
    <x v="3"/>
    <d v="2025-07-29T16:01:08"/>
    <n v="1"/>
    <x v="133"/>
    <x v="58"/>
    <n v="495"/>
    <n v="480"/>
    <x v="3"/>
    <x v="71"/>
    <x v="86"/>
    <x v="86"/>
    <n v="1"/>
    <n v="1"/>
    <s v=""/>
    <s v=""/>
    <x v="2"/>
    <x v="0"/>
    <x v="1"/>
    <x v="7"/>
  </r>
  <r>
    <x v="167"/>
    <x v="165"/>
    <x v="167"/>
    <s v="CO27755@mi.com"/>
    <x v="1"/>
    <s v="OTALVORA ARGUMEDO JORGE IVAN #"/>
    <x v="0"/>
    <d v="2025-07-29T16:00:45"/>
    <n v="1"/>
    <x v="134"/>
    <x v="129"/>
    <n v="564"/>
    <s v="0"/>
    <x v="0"/>
    <x v="82"/>
    <x v="87"/>
    <x v="87"/>
    <n v="1"/>
    <n v="1"/>
    <s v=""/>
    <s v=""/>
    <x v="1"/>
    <x v="0"/>
    <x v="1"/>
    <x v="0"/>
  </r>
  <r>
    <x v="168"/>
    <x v="166"/>
    <x v="168"/>
    <s v="CO27756@mi.com"/>
    <x v="2"/>
    <s v="CAMARGO TORRES AUDREA PATRICIA #"/>
    <x v="0"/>
    <d v="2025-07-29T16:00:20"/>
    <n v="1"/>
    <x v="135"/>
    <x v="130"/>
    <n v="531"/>
    <s v="0"/>
    <x v="0"/>
    <x v="83"/>
    <x v="88"/>
    <x v="88"/>
    <n v="1"/>
    <n v="1"/>
    <s v=""/>
    <s v=""/>
    <x v="1"/>
    <x v="0"/>
    <x v="1"/>
    <x v="0"/>
  </r>
  <r>
    <x v="169"/>
    <x v="167"/>
    <x v="169"/>
    <s v="CO27744@mi.com"/>
    <x v="1"/>
    <s v="MORENO PARDO JOHANA MILENA #"/>
    <x v="2"/>
    <d v="2025-07-28T15:01:32"/>
    <n v="1"/>
    <x v="1"/>
    <x v="1"/>
    <s v="0"/>
    <n v="540"/>
    <x v="1"/>
    <x v="0"/>
    <x v="1"/>
    <x v="1"/>
    <n v="1"/>
    <n v="1"/>
    <s v=""/>
    <s v=""/>
    <x v="1"/>
    <x v="0"/>
    <x v="1"/>
    <x v="14"/>
  </r>
  <r>
    <x v="170"/>
    <x v="168"/>
    <x v="170"/>
    <s v="CO27745@mi.com"/>
    <x v="1"/>
    <s v="MORENO PARDO JOHANA MILENA #"/>
    <x v="2"/>
    <d v="2025-07-28T15:01:20"/>
    <n v="1"/>
    <x v="136"/>
    <x v="131"/>
    <n v="498"/>
    <s v="0"/>
    <x v="0"/>
    <x v="66"/>
    <x v="89"/>
    <x v="89"/>
    <n v="1"/>
    <n v="1"/>
    <s v=""/>
    <s v=""/>
    <x v="1"/>
    <x v="0"/>
    <x v="1"/>
    <x v="14"/>
  </r>
  <r>
    <x v="171"/>
    <x v="169"/>
    <x v="171"/>
    <s v="CO27747@mi.com"/>
    <x v="3"/>
    <s v="PORTOCARRERO ROJAS JESUS ARMANDO #"/>
    <x v="0"/>
    <d v="2025-07-28T15:00:49"/>
    <n v="1"/>
    <x v="137"/>
    <x v="132"/>
    <n v="540"/>
    <s v="0"/>
    <x v="0"/>
    <x v="49"/>
    <x v="1"/>
    <x v="1"/>
    <n v="1"/>
    <n v="1"/>
    <s v=""/>
    <s v=""/>
    <x v="1"/>
    <x v="0"/>
    <x v="1"/>
    <x v="13"/>
  </r>
  <r>
    <x v="172"/>
    <x v="170"/>
    <x v="172"/>
    <s v="CO27748@mi.com"/>
    <x v="3"/>
    <s v="ORTIZ SANCHEZ LAURA TATIANA #"/>
    <x v="0"/>
    <d v="2025-07-28T15:00:25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3"/>
  </r>
  <r>
    <x v="173"/>
    <x v="171"/>
    <x v="173"/>
    <s v="CO27731@mi.com"/>
    <x v="1"/>
    <s v="CHAVEZ CAMPO JUAN SEBASTIAN #"/>
    <x v="0"/>
    <d v="2025-07-28T11:00:22"/>
    <n v="1"/>
    <x v="138"/>
    <x v="133"/>
    <n v="607"/>
    <s v="0"/>
    <x v="0"/>
    <x v="84"/>
    <x v="90"/>
    <x v="90"/>
    <n v="1"/>
    <n v="1"/>
    <s v=""/>
    <s v=""/>
    <x v="1"/>
    <x v="0"/>
    <x v="1"/>
    <x v="8"/>
  </r>
  <r>
    <x v="174"/>
    <x v="172"/>
    <x v="174"/>
    <s v="CO27729@mi.com"/>
    <x v="1"/>
    <s v="GUTIERREZ BAQUERO GENNYS JASMIN #"/>
    <x v="0"/>
    <d v="2025-07-25T19:00:30"/>
    <n v="1"/>
    <x v="139"/>
    <x v="134"/>
    <n v="602"/>
    <s v="0"/>
    <x v="0"/>
    <x v="85"/>
    <x v="91"/>
    <x v="91"/>
    <n v="1"/>
    <n v="1"/>
    <s v=""/>
    <s v=""/>
    <x v="1"/>
    <x v="0"/>
    <x v="1"/>
    <x v="5"/>
  </r>
  <r>
    <x v="175"/>
    <x v="173"/>
    <x v="175"/>
    <s v="CO27724@mi.com"/>
    <x v="1"/>
    <s v="MEJIA RAMIREZ MERLY YURLEY #"/>
    <x v="2"/>
    <d v="2025-07-25T11:00:33"/>
    <n v="1"/>
    <x v="140"/>
    <x v="135"/>
    <n v="301"/>
    <n v="240"/>
    <x v="6"/>
    <x v="86"/>
    <x v="23"/>
    <x v="92"/>
    <n v="1"/>
    <n v="1"/>
    <s v=""/>
    <s v=""/>
    <x v="1"/>
    <x v="0"/>
    <x v="1"/>
    <x v="11"/>
  </r>
  <r>
    <x v="176"/>
    <x v="174"/>
    <x v="176"/>
    <s v="CO27723@mi.com"/>
    <x v="2"/>
    <s v="GUTIERREZ BAQUERO GENNYS JASMIN #"/>
    <x v="0"/>
    <d v="2025-07-24T20:00:27"/>
    <n v="1"/>
    <x v="141"/>
    <x v="136"/>
    <n v="543"/>
    <s v="0"/>
    <x v="0"/>
    <x v="48"/>
    <x v="22"/>
    <x v="22"/>
    <n v="1"/>
    <n v="1"/>
    <s v=""/>
    <s v=""/>
    <x v="1"/>
    <x v="0"/>
    <x v="1"/>
    <x v="5"/>
  </r>
  <r>
    <x v="177"/>
    <x v="175"/>
    <x v="177"/>
    <s v="CO27698@mi.com"/>
    <x v="0"/>
    <s v="PARRA MANCERA KAREN ANGELICA #"/>
    <x v="3"/>
    <d v="2025-07-23T16:03:23"/>
    <n v="1"/>
    <x v="142"/>
    <x v="137"/>
    <n v="545"/>
    <s v="0"/>
    <x v="0"/>
    <x v="87"/>
    <x v="92"/>
    <x v="93"/>
    <n v="1"/>
    <n v="1"/>
    <s v=""/>
    <s v=""/>
    <x v="1"/>
    <x v="0"/>
    <x v="1"/>
    <x v="7"/>
  </r>
  <r>
    <x v="178"/>
    <x v="176"/>
    <x v="178"/>
    <s v="CO27686@mi.com"/>
    <x v="1"/>
    <s v="ADAMES GUAYARA MARIA MAGDIELY #"/>
    <x v="0"/>
    <d v="2025-07-22T15:00:27"/>
    <n v="1"/>
    <x v="143"/>
    <x v="138"/>
    <n v="581"/>
    <s v="0"/>
    <x v="0"/>
    <x v="19"/>
    <x v="24"/>
    <x v="24"/>
    <n v="1"/>
    <n v="1"/>
    <s v=""/>
    <s v=""/>
    <x v="1"/>
    <x v="0"/>
    <x v="1"/>
    <x v="2"/>
  </r>
  <r>
    <x v="179"/>
    <x v="177"/>
    <x v="179"/>
    <s v="CO27679@mi.com"/>
    <x v="1"/>
    <s v="HENAO RAMIREZ CRISTIAN CAMILO #"/>
    <x v="0"/>
    <d v="2025-07-21T18:00:36"/>
    <n v="1"/>
    <x v="144"/>
    <x v="139"/>
    <n v="561"/>
    <s v="0"/>
    <x v="0"/>
    <x v="56"/>
    <x v="61"/>
    <x v="61"/>
    <n v="1"/>
    <n v="1"/>
    <s v=""/>
    <s v=""/>
    <x v="1"/>
    <x v="0"/>
    <x v="1"/>
    <x v="12"/>
  </r>
  <r>
    <x v="180"/>
    <x v="178"/>
    <x v="180"/>
    <s v="CO27680@mi.com"/>
    <x v="1"/>
    <s v="MEJIA RICO JUAN CAMILO #"/>
    <x v="0"/>
    <d v="2025-07-21T17:55:51"/>
    <n v="1"/>
    <x v="145"/>
    <x v="140"/>
    <n v="547"/>
    <s v="0"/>
    <x v="0"/>
    <x v="4"/>
    <x v="54"/>
    <x v="54"/>
    <n v="1"/>
    <n v="1"/>
    <s v=""/>
    <s v=""/>
    <x v="1"/>
    <x v="0"/>
    <x v="1"/>
    <x v="12"/>
  </r>
  <r>
    <x v="181"/>
    <x v="179"/>
    <x v="181"/>
    <s v="CO27681@mi.com"/>
    <x v="1"/>
    <s v="HENAO RAMIREZ CRISTIAN CAMILO #"/>
    <x v="0"/>
    <d v="2025-07-21T17:55:46"/>
    <n v="1"/>
    <x v="146"/>
    <x v="141"/>
    <n v="543"/>
    <s v="0"/>
    <x v="0"/>
    <x v="48"/>
    <x v="22"/>
    <x v="22"/>
    <n v="1"/>
    <n v="1"/>
    <s v=""/>
    <s v=""/>
    <x v="1"/>
    <x v="0"/>
    <x v="1"/>
    <x v="12"/>
  </r>
  <r>
    <x v="182"/>
    <x v="180"/>
    <x v="182"/>
    <s v="CO27657@mi.com"/>
    <x v="1"/>
    <s v="LUGO BOCHAGA LUISANA VERONICA #"/>
    <x v="2"/>
    <d v="2025-07-21T10:00:29"/>
    <n v="1"/>
    <x v="147"/>
    <x v="142"/>
    <n v="424"/>
    <n v="420"/>
    <x v="9"/>
    <x v="88"/>
    <x v="93"/>
    <x v="94"/>
    <n v="1"/>
    <n v="1"/>
    <s v=""/>
    <s v=""/>
    <x v="2"/>
    <x v="0"/>
    <x v="1"/>
    <x v="9"/>
  </r>
  <r>
    <x v="183"/>
    <x v="181"/>
    <x v="183"/>
    <s v="CO27638@mi.com"/>
    <x v="1"/>
    <s v="RUIZ MAYORGA MARIA CHIRLEY #"/>
    <x v="2"/>
    <d v="2025-07-18T11:00:48"/>
    <n v="1"/>
    <x v="148"/>
    <x v="143"/>
    <n v="493"/>
    <s v="0"/>
    <x v="0"/>
    <x v="89"/>
    <x v="94"/>
    <x v="95"/>
    <n v="1"/>
    <n v="1"/>
    <s v=""/>
    <s v=""/>
    <x v="1"/>
    <x v="0"/>
    <x v="1"/>
    <x v="11"/>
  </r>
  <r>
    <x v="184"/>
    <x v="182"/>
    <x v="184"/>
    <s v="CO27633@mi.com"/>
    <x v="1"/>
    <s v="CHAVEZ CAMPO JUAN SEBASTIAN #"/>
    <x v="0"/>
    <d v="2025-07-17T23:01:19"/>
    <n v="1"/>
    <x v="149"/>
    <x v="144"/>
    <n v="556"/>
    <s v="0"/>
    <x v="0"/>
    <x v="32"/>
    <x v="9"/>
    <x v="9"/>
    <n v="1"/>
    <n v="1"/>
    <s v=""/>
    <s v=""/>
    <x v="1"/>
    <x v="0"/>
    <x v="1"/>
    <x v="8"/>
  </r>
  <r>
    <x v="185"/>
    <x v="183"/>
    <x v="185"/>
    <s v="CO27632@mi.com"/>
    <x v="1"/>
    <s v="HERRERA FARIETA DIEGO ALEJANDRO #"/>
    <x v="0"/>
    <d v="2025-07-17T13:00:37"/>
    <n v="1"/>
    <x v="150"/>
    <x v="145"/>
    <n v="487"/>
    <s v="0"/>
    <x v="0"/>
    <x v="23"/>
    <x v="28"/>
    <x v="28"/>
    <n v="1"/>
    <n v="1"/>
    <s v=""/>
    <s v=""/>
    <x v="1"/>
    <x v="0"/>
    <x v="1"/>
    <x v="5"/>
  </r>
  <r>
    <x v="186"/>
    <x v="184"/>
    <x v="186"/>
    <s v="CO27628@mi.com"/>
    <x v="2"/>
    <s v="MORILLO HEREO ALEJANDRO ALFONSO #"/>
    <x v="2"/>
    <d v="2025-07-16T19:01:59"/>
    <n v="1"/>
    <x v="151"/>
    <x v="146"/>
    <n v="484"/>
    <n v="60"/>
    <x v="2"/>
    <x v="50"/>
    <x v="26"/>
    <x v="26"/>
    <n v="1"/>
    <n v="1"/>
    <s v=""/>
    <s v=""/>
    <x v="1"/>
    <x v="0"/>
    <x v="1"/>
    <x v="16"/>
  </r>
  <r>
    <x v="187"/>
    <x v="185"/>
    <x v="187"/>
    <s v="CO27629@mi.com"/>
    <x v="2"/>
    <s v="CAMARGO TORRES AUDREA PATRICIA #"/>
    <x v="0"/>
    <d v="2025-07-16T19:00:43"/>
    <n v="1"/>
    <x v="152"/>
    <x v="147"/>
    <n v="570"/>
    <s v="0"/>
    <x v="0"/>
    <x v="90"/>
    <x v="95"/>
    <x v="96"/>
    <n v="1"/>
    <n v="1"/>
    <s v=""/>
    <s v=""/>
    <x v="1"/>
    <x v="0"/>
    <x v="1"/>
    <x v="0"/>
  </r>
  <r>
    <x v="188"/>
    <x v="186"/>
    <x v="188"/>
    <s v="CO27602@mi.com"/>
    <x v="1"/>
    <s v="LEITON CASTELAR ORLANDO ENRIQUE #"/>
    <x v="3"/>
    <d v="2025-07-16T11:02:11"/>
    <n v="1"/>
    <x v="117"/>
    <x v="113"/>
    <s v="0"/>
    <n v="570"/>
    <x v="10"/>
    <x v="0"/>
    <x v="95"/>
    <x v="96"/>
    <n v="1"/>
    <n v="1"/>
    <s v=""/>
    <s v=""/>
    <x v="1"/>
    <x v="0"/>
    <x v="1"/>
    <x v="6"/>
  </r>
  <r>
    <x v="189"/>
    <x v="187"/>
    <x v="189"/>
    <s v="CO27603@mi.com"/>
    <x v="1"/>
    <s v="LEITON CASTELAR ORLANDO ENRIQUE #"/>
    <x v="3"/>
    <d v="2025-07-16T11:02:01"/>
    <n v="1"/>
    <x v="153"/>
    <x v="148"/>
    <n v="557"/>
    <s v="0"/>
    <x v="0"/>
    <x v="91"/>
    <x v="96"/>
    <x v="97"/>
    <n v="1"/>
    <n v="1"/>
    <s v=""/>
    <s v=""/>
    <x v="1"/>
    <x v="0"/>
    <x v="1"/>
    <x v="6"/>
  </r>
  <r>
    <x v="190"/>
    <x v="188"/>
    <x v="190"/>
    <s v="CO27604@mi.com"/>
    <x v="1"/>
    <s v="RUIZ MAYORGA MARIA CHIRLEY #"/>
    <x v="2"/>
    <d v="2025-07-16T11:01:46"/>
    <n v="1"/>
    <x v="154"/>
    <x v="149"/>
    <n v="523"/>
    <s v="0"/>
    <x v="0"/>
    <x v="76"/>
    <x v="78"/>
    <x v="78"/>
    <n v="1"/>
    <n v="1"/>
    <s v=""/>
    <s v=""/>
    <x v="1"/>
    <x v="0"/>
    <x v="1"/>
    <x v="11"/>
  </r>
  <r>
    <x v="191"/>
    <x v="189"/>
    <x v="191"/>
    <s v="CO27605@mi.com"/>
    <x v="2"/>
    <s v="RAMIREZ TORRES OTTO OSWALD #"/>
    <x v="0"/>
    <d v="2025-07-16T11:01:33"/>
    <n v="1"/>
    <x v="155"/>
    <x v="150"/>
    <n v="547"/>
    <s v="0"/>
    <x v="0"/>
    <x v="4"/>
    <x v="54"/>
    <x v="54"/>
    <n v="1"/>
    <n v="1"/>
    <s v=""/>
    <s v=""/>
    <x v="1"/>
    <x v="0"/>
    <x v="1"/>
    <x v="5"/>
  </r>
  <r>
    <x v="192"/>
    <x v="190"/>
    <x v="192"/>
    <s v="CO27606@mi.com"/>
    <x v="1"/>
    <s v="HERNANDEZ ABRIL NESTOR JAVIER #"/>
    <x v="2"/>
    <d v="2025-07-16T11:01:24"/>
    <n v="1"/>
    <x v="156"/>
    <x v="151"/>
    <n v="499"/>
    <n v="60"/>
    <x v="2"/>
    <x v="75"/>
    <x v="66"/>
    <x v="66"/>
    <n v="1"/>
    <n v="1"/>
    <s v=""/>
    <s v=""/>
    <x v="1"/>
    <x v="0"/>
    <x v="1"/>
    <x v="3"/>
  </r>
  <r>
    <x v="193"/>
    <x v="191"/>
    <x v="193"/>
    <s v="CO27607@mi.com"/>
    <x v="1"/>
    <s v="HERNANDEZ ABRIL NESTOR JAVIER #"/>
    <x v="2"/>
    <d v="2025-07-16T11:01:11"/>
    <n v="1"/>
    <x v="157"/>
    <x v="152"/>
    <n v="497"/>
    <n v="60"/>
    <x v="2"/>
    <x v="46"/>
    <x v="96"/>
    <x v="97"/>
    <n v="1"/>
    <n v="1"/>
    <s v=""/>
    <s v=""/>
    <x v="1"/>
    <x v="0"/>
    <x v="1"/>
    <x v="3"/>
  </r>
  <r>
    <x v="194"/>
    <x v="192"/>
    <x v="194"/>
    <s v="CO27580@mi.com"/>
    <x v="1"/>
    <s v="ADAMES GUAYARA MARIA MAGDIELY #"/>
    <x v="0"/>
    <d v="2025-07-14T19:00:50"/>
    <n v="1"/>
    <x v="158"/>
    <x v="153"/>
    <n v="572"/>
    <s v="0"/>
    <x v="0"/>
    <x v="7"/>
    <x v="8"/>
    <x v="8"/>
    <n v="1"/>
    <n v="1"/>
    <s v=""/>
    <s v=""/>
    <x v="1"/>
    <x v="0"/>
    <x v="1"/>
    <x v="2"/>
  </r>
  <r>
    <x v="195"/>
    <x v="193"/>
    <x v="195"/>
    <s v="CO27581@mi.com"/>
    <x v="1"/>
    <s v="HERRERA CARRILLO DIEGO ALEXANDER #"/>
    <x v="3"/>
    <d v="2025-07-14T19:00:23"/>
    <n v="1"/>
    <x v="159"/>
    <x v="154"/>
    <n v="514"/>
    <s v="0"/>
    <x v="0"/>
    <x v="92"/>
    <x v="97"/>
    <x v="98"/>
    <n v="1"/>
    <n v="1"/>
    <s v=""/>
    <s v=""/>
    <x v="1"/>
    <x v="0"/>
    <x v="1"/>
    <x v="7"/>
  </r>
  <r>
    <x v="196"/>
    <x v="194"/>
    <x v="196"/>
    <s v="CO27574@mi.com"/>
    <x v="1"/>
    <s v="CAICEDO MILTON ARNOL #"/>
    <x v="3"/>
    <d v="2025-07-14T12:01:05"/>
    <n v="1"/>
    <x v="160"/>
    <x v="155"/>
    <n v="562"/>
    <s v="0"/>
    <x v="0"/>
    <x v="41"/>
    <x v="47"/>
    <x v="47"/>
    <n v="1"/>
    <n v="1"/>
    <s v=""/>
    <s v=""/>
    <x v="1"/>
    <x v="0"/>
    <x v="1"/>
    <x v="18"/>
  </r>
  <r>
    <x v="197"/>
    <x v="195"/>
    <x v="197"/>
    <s v="CO27575@mi.com"/>
    <x v="1"/>
    <s v="MORENO PARDO JOHANA MILENA #"/>
    <x v="2"/>
    <d v="2025-07-14T12:00:51"/>
    <n v="1"/>
    <x v="161"/>
    <x v="156"/>
    <n v="483"/>
    <s v="0"/>
    <x v="0"/>
    <x v="16"/>
    <x v="18"/>
    <x v="18"/>
    <n v="1"/>
    <n v="1"/>
    <s v=""/>
    <s v=""/>
    <x v="1"/>
    <x v="0"/>
    <x v="1"/>
    <x v="14"/>
  </r>
  <r>
    <x v="198"/>
    <x v="196"/>
    <x v="198"/>
    <s v="CO27556@mi.com"/>
    <x v="1"/>
    <s v="PAMPLONA QUINTERO CAROLINA #"/>
    <x v="3"/>
    <d v="2025-07-14T11:00:53"/>
    <n v="1"/>
    <x v="162"/>
    <x v="157"/>
    <n v="483"/>
    <n v="60"/>
    <x v="2"/>
    <x v="16"/>
    <x v="22"/>
    <x v="22"/>
    <n v="1"/>
    <n v="1"/>
    <s v=""/>
    <s v=""/>
    <x v="1"/>
    <x v="0"/>
    <x v="1"/>
    <x v="15"/>
  </r>
  <r>
    <x v="199"/>
    <x v="197"/>
    <x v="199"/>
    <s v="CO27557@mi.com"/>
    <x v="1"/>
    <s v="PAMPLONA QUINTERO CAROLINA #"/>
    <x v="3"/>
    <d v="2025-07-14T11:00:36"/>
    <n v="1"/>
    <x v="163"/>
    <x v="158"/>
    <n v="557"/>
    <s v="0"/>
    <x v="0"/>
    <x v="91"/>
    <x v="96"/>
    <x v="97"/>
    <n v="1"/>
    <n v="1"/>
    <s v=""/>
    <s v=""/>
    <x v="1"/>
    <x v="0"/>
    <x v="1"/>
    <x v="15"/>
  </r>
  <r>
    <x v="200"/>
    <x v="198"/>
    <x v="200"/>
    <s v="CO27541@mi.com"/>
    <x v="1"/>
    <s v="RUIZ MAYORGA MARIA CHIRLEY #"/>
    <x v="2"/>
    <d v="2025-07-11T11:00:46"/>
    <n v="1"/>
    <x v="164"/>
    <x v="159"/>
    <n v="403"/>
    <s v="0"/>
    <x v="0"/>
    <x v="93"/>
    <x v="98"/>
    <x v="99"/>
    <n v="1"/>
    <n v="1"/>
    <s v="Sin Justificación"/>
    <s v="Sin Justificación"/>
    <x v="0"/>
    <x v="1"/>
    <x v="0"/>
    <x v="11"/>
  </r>
  <r>
    <x v="201"/>
    <x v="199"/>
    <x v="201"/>
    <s v="CO27542@mi.com"/>
    <x v="1"/>
    <s v="MORENO PARDO JOHANA MILENA #"/>
    <x v="2"/>
    <d v="2025-07-11T11:00:28"/>
    <n v="1"/>
    <x v="24"/>
    <x v="23"/>
    <s v="0"/>
    <n v="60"/>
    <x v="2"/>
    <x v="0"/>
    <x v="99"/>
    <x v="100"/>
    <n v="1"/>
    <n v="1"/>
    <s v="Sin Justificación"/>
    <s v="Sin Justificación"/>
    <x v="0"/>
    <x v="1"/>
    <x v="0"/>
    <x v="14"/>
  </r>
  <r>
    <x v="202"/>
    <x v="200"/>
    <x v="202"/>
    <s v="CO27507@mi.com"/>
    <x v="1"/>
    <s v="HERNANDEZ ABRIL NESTOR JAVIER #"/>
    <x v="2"/>
    <d v="2025-07-09T12:00:27"/>
    <n v="1"/>
    <x v="165"/>
    <x v="160"/>
    <n v="482"/>
    <s v="0"/>
    <x v="0"/>
    <x v="12"/>
    <x v="20"/>
    <x v="20"/>
    <n v="1"/>
    <n v="1"/>
    <s v=""/>
    <s v=""/>
    <x v="1"/>
    <x v="0"/>
    <x v="1"/>
    <x v="3"/>
  </r>
  <r>
    <x v="203"/>
    <x v="201"/>
    <x v="203"/>
    <s v="CO27499@mi.com"/>
    <x v="1"/>
    <s v="CAMARGO TORRES AUDREA PATRICIA #"/>
    <x v="0"/>
    <d v="2025-07-08T11:00:16"/>
    <n v="1"/>
    <x v="166"/>
    <x v="161"/>
    <n v="507"/>
    <s v="0"/>
    <x v="0"/>
    <x v="94"/>
    <x v="100"/>
    <x v="101"/>
    <n v="1"/>
    <n v="1"/>
    <s v=""/>
    <s v=""/>
    <x v="1"/>
    <x v="0"/>
    <x v="1"/>
    <x v="0"/>
  </r>
  <r>
    <x v="204"/>
    <x v="202"/>
    <x v="204"/>
    <s v="CO27498@mi.com"/>
    <x v="1"/>
    <s v="HERRERA OLIVERA NATALIA #"/>
    <x v="0"/>
    <d v="2025-07-08T11:00:00"/>
    <n v="1"/>
    <x v="167"/>
    <x v="162"/>
    <n v="375"/>
    <n v="180"/>
    <x v="11"/>
    <x v="95"/>
    <x v="15"/>
    <x v="15"/>
    <n v="1"/>
    <n v="1"/>
    <s v=""/>
    <s v=""/>
    <x v="1"/>
    <x v="0"/>
    <x v="1"/>
    <x v="2"/>
  </r>
  <r>
    <x v="205"/>
    <x v="203"/>
    <x v="205"/>
    <s v="CO27495@mi.com"/>
    <x v="1"/>
    <s v="LEITON CASTELAR ORLANDO ENRIQUE #"/>
    <x v="3"/>
    <d v="2025-07-07T12:41:47"/>
    <n v="1"/>
    <x v="168"/>
    <x v="163"/>
    <n v="503"/>
    <n v="30"/>
    <x v="8"/>
    <x v="96"/>
    <x v="64"/>
    <x v="64"/>
    <n v="1"/>
    <n v="1"/>
    <s v=""/>
    <s v=""/>
    <x v="1"/>
    <x v="0"/>
    <x v="1"/>
    <x v="6"/>
  </r>
  <r>
    <x v="206"/>
    <x v="204"/>
    <x v="206"/>
    <s v="CO27489@mi.com"/>
    <x v="1"/>
    <s v="DELGADO ALVAREZ VICTOR HUGO #"/>
    <x v="0"/>
    <d v="2025-07-05T13:00:54"/>
    <n v="1"/>
    <x v="169"/>
    <x v="164"/>
    <n v="501"/>
    <s v="0"/>
    <x v="0"/>
    <x v="97"/>
    <x v="101"/>
    <x v="102"/>
    <n v="1"/>
    <n v="1"/>
    <s v=""/>
    <s v=""/>
    <x v="1"/>
    <x v="0"/>
    <x v="1"/>
    <x v="2"/>
  </r>
  <r>
    <x v="207"/>
    <x v="205"/>
    <x v="207"/>
    <s v="CO27424@mi.com"/>
    <x v="1"/>
    <s v="AVENDAÑO ANDRES FABIAN #"/>
    <x v="3"/>
    <d v="2025-07-02T16:00:29"/>
    <n v="1"/>
    <x v="170"/>
    <x v="165"/>
    <n v="581"/>
    <s v="0"/>
    <x v="0"/>
    <x v="19"/>
    <x v="24"/>
    <x v="24"/>
    <n v="1"/>
    <n v="1"/>
    <s v=""/>
    <s v=""/>
    <x v="1"/>
    <x v="0"/>
    <x v="1"/>
    <x v="18"/>
  </r>
  <r>
    <x v="208"/>
    <x v="206"/>
    <x v="208"/>
    <s v="CO27415@mi.com"/>
    <x v="3"/>
    <s v="ORTIZ SANCHEZ LAURA TATIANA #"/>
    <x v="0"/>
    <d v="2025-07-02T13:01:13"/>
    <n v="1"/>
    <x v="171"/>
    <x v="166"/>
    <n v="542"/>
    <s v="0"/>
    <x v="0"/>
    <x v="57"/>
    <x v="14"/>
    <x v="14"/>
    <n v="1"/>
    <n v="1"/>
    <s v=""/>
    <s v=""/>
    <x v="1"/>
    <x v="0"/>
    <x v="1"/>
    <x v="13"/>
  </r>
  <r>
    <x v="209"/>
    <x v="207"/>
    <x v="209"/>
    <s v="CO27417@mi.com"/>
    <x v="1"/>
    <s v="OLARTE MINORTA NELSON GERARDO #"/>
    <x v="3"/>
    <d v="2025-07-02T13:00:44"/>
    <n v="1"/>
    <x v="172"/>
    <x v="167"/>
    <n v="520"/>
    <n v="60"/>
    <x v="2"/>
    <x v="20"/>
    <x v="59"/>
    <x v="59"/>
    <n v="1"/>
    <n v="1"/>
    <s v=""/>
    <s v=""/>
    <x v="1"/>
    <x v="0"/>
    <x v="1"/>
    <x v="7"/>
  </r>
  <r>
    <x v="210"/>
    <x v="208"/>
    <x v="210"/>
    <s v="CO27418@mi.com"/>
    <x v="1"/>
    <s v="HERRERA CARRILLO DIEGO ALEXANDER #"/>
    <x v="3"/>
    <d v="2025-07-02T13:00:21"/>
    <n v="1"/>
    <x v="173"/>
    <x v="168"/>
    <n v="547"/>
    <s v="0"/>
    <x v="0"/>
    <x v="4"/>
    <x v="54"/>
    <x v="54"/>
    <n v="1"/>
    <n v="1"/>
    <s v=""/>
    <s v=""/>
    <x v="1"/>
    <x v="0"/>
    <x v="1"/>
    <x v="7"/>
  </r>
  <r>
    <x v="211"/>
    <x v="209"/>
    <x v="211"/>
    <s v="CO27420@mi.com"/>
    <x v="1"/>
    <s v="ACEVEDO CRUZ ANDRES FELIPE #"/>
    <x v="3"/>
    <d v="2025-07-02T12:31:03"/>
    <n v="1"/>
    <x v="174"/>
    <x v="169"/>
    <n v="523"/>
    <s v="0"/>
    <x v="0"/>
    <x v="76"/>
    <x v="78"/>
    <x v="78"/>
    <n v="1"/>
    <n v="1"/>
    <s v=""/>
    <s v=""/>
    <x v="1"/>
    <x v="0"/>
    <x v="1"/>
    <x v="10"/>
  </r>
  <r>
    <x v="212"/>
    <x v="210"/>
    <x v="212"/>
    <s v="CO27423@mi.com"/>
    <x v="1"/>
    <s v="REYES ZIPAQUIRA JEISSON ANDRES #"/>
    <x v="3"/>
    <d v="2025-07-02T12:30:48"/>
    <n v="1"/>
    <x v="175"/>
    <x v="170"/>
    <n v="499"/>
    <s v="0"/>
    <x v="0"/>
    <x v="75"/>
    <x v="77"/>
    <x v="77"/>
    <n v="1"/>
    <n v="1"/>
    <s v=""/>
    <s v=""/>
    <x v="1"/>
    <x v="0"/>
    <x v="1"/>
    <x v="7"/>
  </r>
  <r>
    <x v="213"/>
    <x v="211"/>
    <x v="213"/>
    <s v="CO27410@mi.com"/>
    <x v="0"/>
    <s v="JOHN HENRY JIMENEZ VEGA #"/>
    <x v="0"/>
    <d v="2025-07-01T18:00:19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3"/>
  </r>
  <r>
    <x v="214"/>
    <x v="212"/>
    <x v="214"/>
    <s v="CO27407@mi.com"/>
    <x v="1"/>
    <s v="HENAO RAMIREZ CRISTIAN CAMILO #"/>
    <x v="0"/>
    <d v="2025-07-01T15:00:28"/>
    <n v="1"/>
    <x v="176"/>
    <x v="171"/>
    <n v="551"/>
    <s v="0"/>
    <x v="0"/>
    <x v="6"/>
    <x v="7"/>
    <x v="7"/>
    <n v="1"/>
    <n v="1"/>
    <s v=""/>
    <s v=""/>
    <x v="1"/>
    <x v="0"/>
    <x v="1"/>
    <x v="12"/>
  </r>
  <r>
    <x v="215"/>
    <x v="213"/>
    <x v="215"/>
    <s v="CO27398@mi.com"/>
    <x v="1"/>
    <s v="SAAVEDRA CALVO JOVANNY ALBERTO #"/>
    <x v="2"/>
    <d v="2025-06-27T19:00:28"/>
    <n v="1"/>
    <x v="177"/>
    <x v="172"/>
    <n v="563"/>
    <s v="0"/>
    <x v="0"/>
    <x v="36"/>
    <x v="42"/>
    <x v="42"/>
    <n v="1"/>
    <n v="1"/>
    <s v=""/>
    <s v=""/>
    <x v="1"/>
    <x v="0"/>
    <x v="1"/>
    <x v="4"/>
  </r>
  <r>
    <x v="216"/>
    <x v="214"/>
    <x v="216"/>
    <s v="CO27394@mi.com"/>
    <x v="0"/>
    <s v="PARRA MANCERA KAREN ANGELICA #"/>
    <x v="3"/>
    <d v="2025-06-27T13:00:34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7"/>
  </r>
  <r>
    <x v="217"/>
    <x v="215"/>
    <x v="217"/>
    <s v="CO27386@mi.com"/>
    <x v="1"/>
    <s v="HERNANDEZ ABRIL NESTOR JAVIER #"/>
    <x v="2"/>
    <d v="2025-06-26T18:00:38"/>
    <n v="1"/>
    <x v="178"/>
    <x v="173"/>
    <n v="487"/>
    <n v="60"/>
    <x v="2"/>
    <x v="23"/>
    <x v="54"/>
    <x v="54"/>
    <n v="1"/>
    <n v="1"/>
    <s v=""/>
    <s v=""/>
    <x v="1"/>
    <x v="0"/>
    <x v="1"/>
    <x v="3"/>
  </r>
  <r>
    <x v="218"/>
    <x v="216"/>
    <x v="218"/>
    <s v="CO27387@mi.com"/>
    <x v="1"/>
    <s v="GARZON CARDONA NATALIA #"/>
    <x v="2"/>
    <d v="2025-06-26T18:00:20"/>
    <n v="1"/>
    <x v="69"/>
    <x v="174"/>
    <n v="512"/>
    <n v="60"/>
    <x v="2"/>
    <x v="98"/>
    <x v="8"/>
    <x v="8"/>
    <n v="1"/>
    <n v="1"/>
    <s v=""/>
    <s v=""/>
    <x v="1"/>
    <x v="0"/>
    <x v="1"/>
    <x v="3"/>
  </r>
  <r>
    <x v="219"/>
    <x v="217"/>
    <x v="219"/>
    <s v="CO27367@mi.com"/>
    <x v="1"/>
    <s v="ADAMES GUAYARA MARIA MAGDIELY #"/>
    <x v="0"/>
    <d v="2025-06-25T12:01:02"/>
    <n v="1"/>
    <x v="179"/>
    <x v="175"/>
    <n v="548"/>
    <s v="0"/>
    <x v="0"/>
    <x v="99"/>
    <x v="48"/>
    <x v="48"/>
    <n v="1"/>
    <n v="1"/>
    <s v=""/>
    <s v=""/>
    <x v="1"/>
    <x v="0"/>
    <x v="1"/>
    <x v="2"/>
  </r>
  <r>
    <x v="220"/>
    <x v="218"/>
    <x v="220"/>
    <s v="CO27368@mi.com"/>
    <x v="1"/>
    <s v="ADAMES GUAYARA MARIA MAGDIELY #"/>
    <x v="0"/>
    <d v="2025-06-25T12:00:50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221"/>
    <x v="219"/>
    <x v="221"/>
    <s v="CO27369@mi.com"/>
    <x v="2"/>
    <s v="ADAMES GUAYARA MARIA MAGDIELY #"/>
    <x v="0"/>
    <d v="2025-06-25T12:00:23"/>
    <n v="1"/>
    <x v="180"/>
    <x v="176"/>
    <n v="552"/>
    <s v="0"/>
    <x v="0"/>
    <x v="30"/>
    <x v="35"/>
    <x v="35"/>
    <n v="1"/>
    <n v="1"/>
    <s v=""/>
    <s v=""/>
    <x v="1"/>
    <x v="0"/>
    <x v="1"/>
    <x v="2"/>
  </r>
  <r>
    <x v="222"/>
    <x v="220"/>
    <x v="222"/>
    <s v="CO27366@mi.com"/>
    <x v="1"/>
    <s v="ADAMES GUAYARA MARIA MAGDIELY #"/>
    <x v="0"/>
    <d v="2025-06-25T10:00:28"/>
    <n v="1"/>
    <x v="181"/>
    <x v="177"/>
    <n v="519"/>
    <s v="0"/>
    <x v="0"/>
    <x v="100"/>
    <x v="102"/>
    <x v="103"/>
    <n v="1"/>
    <n v="1"/>
    <s v=""/>
    <s v=""/>
    <x v="1"/>
    <x v="0"/>
    <x v="1"/>
    <x v="2"/>
  </r>
  <r>
    <x v="223"/>
    <x v="221"/>
    <x v="223"/>
    <s v="CO27362@mi.com"/>
    <x v="1"/>
    <s v="MORENO PARDO JOHANA MILENA #"/>
    <x v="2"/>
    <d v="2025-06-24T17:00:51"/>
    <n v="1"/>
    <x v="182"/>
    <x v="178"/>
    <n v="519"/>
    <s v="0"/>
    <x v="0"/>
    <x v="100"/>
    <x v="102"/>
    <x v="103"/>
    <n v="1"/>
    <n v="1"/>
    <s v=""/>
    <s v=""/>
    <x v="1"/>
    <x v="0"/>
    <x v="1"/>
    <x v="14"/>
  </r>
  <r>
    <x v="224"/>
    <x v="222"/>
    <x v="224"/>
    <s v="CO27325@mi.com"/>
    <x v="1"/>
    <s v="DELGADO ALVAREZ VICTOR HUGO #"/>
    <x v="0"/>
    <d v="2025-06-20T18:56:35"/>
    <n v="1"/>
    <x v="183"/>
    <x v="179"/>
    <n v="587"/>
    <n v="540"/>
    <x v="1"/>
    <x v="101"/>
    <x v="103"/>
    <x v="104"/>
    <n v="1"/>
    <n v="1"/>
    <s v=""/>
    <s v=""/>
    <x v="2"/>
    <x v="0"/>
    <x v="1"/>
    <x v="2"/>
  </r>
  <r>
    <x v="225"/>
    <x v="223"/>
    <x v="225"/>
    <s v="CO27311@mi.com"/>
    <x v="1"/>
    <s v="LEITON CASTELAR ORLANDO ENRIQUE #"/>
    <x v="3"/>
    <d v="2025-06-19T19:00:27"/>
    <n v="1"/>
    <x v="184"/>
    <x v="180"/>
    <n v="541"/>
    <s v="0"/>
    <x v="0"/>
    <x v="18"/>
    <x v="23"/>
    <x v="23"/>
    <n v="1"/>
    <n v="1"/>
    <s v=""/>
    <s v=""/>
    <x v="1"/>
    <x v="0"/>
    <x v="1"/>
    <x v="6"/>
  </r>
  <r>
    <x v="226"/>
    <x v="224"/>
    <x v="226"/>
    <s v="CO27310@mi.com"/>
    <x v="1"/>
    <s v="AVENDAÑO ANDRES FABIAN #"/>
    <x v="3"/>
    <d v="2025-06-19T18:41:23"/>
    <n v="1"/>
    <x v="185"/>
    <x v="181"/>
    <n v="582"/>
    <s v="0"/>
    <x v="0"/>
    <x v="102"/>
    <x v="104"/>
    <x v="105"/>
    <n v="1"/>
    <n v="1"/>
    <s v=""/>
    <s v=""/>
    <x v="1"/>
    <x v="0"/>
    <x v="1"/>
    <x v="18"/>
  </r>
  <r>
    <x v="227"/>
    <x v="225"/>
    <x v="227"/>
    <s v="CO27309@mi.com"/>
    <x v="1"/>
    <s v="AVENDAÑO ANDRES FABIAN #"/>
    <x v="3"/>
    <d v="2025-06-19T18:41:17"/>
    <n v="1"/>
    <x v="186"/>
    <x v="182"/>
    <n v="546"/>
    <s v="0"/>
    <x v="0"/>
    <x v="103"/>
    <x v="105"/>
    <x v="106"/>
    <n v="1"/>
    <n v="1"/>
    <s v=""/>
    <s v=""/>
    <x v="1"/>
    <x v="0"/>
    <x v="1"/>
    <x v="18"/>
  </r>
  <r>
    <x v="228"/>
    <x v="226"/>
    <x v="228"/>
    <s v="CO27306@mi.com"/>
    <x v="1"/>
    <s v="ADAMES GUAYARA MARIA MAGDIELY #"/>
    <x v="0"/>
    <d v="2025-06-18T19:00:41"/>
    <n v="1"/>
    <x v="187"/>
    <x v="103"/>
    <n v="546"/>
    <s v="0"/>
    <x v="0"/>
    <x v="103"/>
    <x v="105"/>
    <x v="106"/>
    <n v="1"/>
    <n v="1"/>
    <s v=""/>
    <s v=""/>
    <x v="1"/>
    <x v="0"/>
    <x v="1"/>
    <x v="2"/>
  </r>
  <r>
    <x v="229"/>
    <x v="227"/>
    <x v="229"/>
    <s v="CO27307@mi.com"/>
    <x v="1"/>
    <s v="GUTIERREZ BAQUERO GENNYS JASMIN #"/>
    <x v="0"/>
    <d v="2025-06-18T19:00:20"/>
    <n v="1"/>
    <x v="188"/>
    <x v="183"/>
    <n v="553"/>
    <s v="0"/>
    <x v="0"/>
    <x v="72"/>
    <x v="73"/>
    <x v="73"/>
    <n v="1"/>
    <n v="1"/>
    <s v=""/>
    <s v=""/>
    <x v="1"/>
    <x v="0"/>
    <x v="1"/>
    <x v="5"/>
  </r>
  <r>
    <x v="230"/>
    <x v="228"/>
    <x v="230"/>
    <s v="CO27298@mi.com"/>
    <x v="1"/>
    <s v="CAICEDO MILTON ARNOL #"/>
    <x v="3"/>
    <d v="2025-06-18T11:00:40"/>
    <n v="1"/>
    <x v="117"/>
    <x v="113"/>
    <s v="0"/>
    <n v="540"/>
    <x v="1"/>
    <x v="0"/>
    <x v="1"/>
    <x v="1"/>
    <n v="1"/>
    <n v="1"/>
    <s v=""/>
    <s v=""/>
    <x v="1"/>
    <x v="0"/>
    <x v="1"/>
    <x v="18"/>
  </r>
  <r>
    <x v="231"/>
    <x v="229"/>
    <x v="231"/>
    <s v="CO27279@mi.com"/>
    <x v="1"/>
    <s v="ADAMES GUAYARA MARIA MAGDIELY #"/>
    <x v="0"/>
    <d v="2025-06-16T19:01:40"/>
    <n v="1"/>
    <x v="189"/>
    <x v="3"/>
    <n v="0"/>
    <s v="0"/>
    <x v="0"/>
    <x v="0"/>
    <x v="0"/>
    <x v="0"/>
    <n v="1"/>
    <n v="0"/>
    <s v="Sin Justificación"/>
    <s v="Sin Justificación"/>
    <x v="0"/>
    <x v="1"/>
    <x v="3"/>
    <x v="2"/>
  </r>
  <r>
    <x v="232"/>
    <x v="230"/>
    <x v="232"/>
    <s v="CO27280@mi.com"/>
    <x v="2"/>
    <s v="RUIZ MAYORGA MARIA CHIRLEY #"/>
    <x v="2"/>
    <d v="2025-06-16T19:01:29"/>
    <n v="1"/>
    <x v="190"/>
    <x v="184"/>
    <n v="489"/>
    <n v="60"/>
    <x v="2"/>
    <x v="47"/>
    <x v="45"/>
    <x v="45"/>
    <n v="1"/>
    <n v="1"/>
    <s v=""/>
    <s v=""/>
    <x v="1"/>
    <x v="0"/>
    <x v="1"/>
    <x v="11"/>
  </r>
  <r>
    <x v="233"/>
    <x v="231"/>
    <x v="233"/>
    <s v="CO27282@mi.com"/>
    <x v="1"/>
    <s v="OTALVORA ARGUMEDO JORGE IVAN #"/>
    <x v="0"/>
    <d v="2025-06-16T19:01:04"/>
    <n v="1"/>
    <x v="191"/>
    <x v="185"/>
    <s v="0"/>
    <n v="540"/>
    <x v="1"/>
    <x v="0"/>
    <x v="1"/>
    <x v="1"/>
    <n v="1"/>
    <n v="1"/>
    <s v=""/>
    <s v=""/>
    <x v="1"/>
    <x v="0"/>
    <x v="1"/>
    <x v="0"/>
  </r>
  <r>
    <x v="234"/>
    <x v="232"/>
    <x v="234"/>
    <s v="CO27285@mi.com"/>
    <x v="1"/>
    <s v="CAMARGO TORRES AUDREA PATRICIA #"/>
    <x v="0"/>
    <d v="2025-06-16T19:00:30"/>
    <n v="1"/>
    <x v="192"/>
    <x v="186"/>
    <n v="445"/>
    <n v="120"/>
    <x v="5"/>
    <x v="104"/>
    <x v="106"/>
    <x v="107"/>
    <n v="1"/>
    <n v="1"/>
    <s v=""/>
    <s v=""/>
    <x v="1"/>
    <x v="0"/>
    <x v="1"/>
    <x v="0"/>
  </r>
  <r>
    <x v="235"/>
    <x v="233"/>
    <x v="235"/>
    <s v="CO27277@mi.com"/>
    <x v="1"/>
    <s v="CHAVEZ CAMPO JUAN SEBASTIAN #"/>
    <x v="0"/>
    <d v="2025-06-16T16:00:39"/>
    <n v="1"/>
    <x v="193"/>
    <x v="187"/>
    <n v="545"/>
    <s v="0"/>
    <x v="0"/>
    <x v="87"/>
    <x v="92"/>
    <x v="93"/>
    <n v="1"/>
    <n v="1"/>
    <s v=""/>
    <s v=""/>
    <x v="1"/>
    <x v="0"/>
    <x v="1"/>
    <x v="8"/>
  </r>
  <r>
    <x v="236"/>
    <x v="234"/>
    <x v="236"/>
    <s v="CO27273@mi.com"/>
    <x v="1"/>
    <s v="MORENO PARDO JOHANA MILENA #"/>
    <x v="2"/>
    <d v="2025-06-16T13:00:47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237"/>
    <x v="235"/>
    <x v="237"/>
    <s v="CO27260@mi.com"/>
    <x v="1"/>
    <s v="SOTO GARCIA JEAN CARLOS #"/>
    <x v="0"/>
    <d v="2025-06-16T10:38:43"/>
    <n v="1"/>
    <x v="194"/>
    <x v="188"/>
    <n v="404"/>
    <n v="120"/>
    <x v="5"/>
    <x v="64"/>
    <x v="107"/>
    <x v="108"/>
    <n v="1"/>
    <n v="1"/>
    <s v=""/>
    <s v=""/>
    <x v="1"/>
    <x v="0"/>
    <x v="1"/>
    <x v="12"/>
  </r>
  <r>
    <x v="238"/>
    <x v="236"/>
    <x v="238"/>
    <s v="CO27261@mi.com"/>
    <x v="1"/>
    <s v="HENAO RAMIREZ CRISTIAN CAMILO #"/>
    <x v="0"/>
    <d v="2025-06-16T10:38:36"/>
    <n v="1"/>
    <x v="195"/>
    <x v="189"/>
    <n v="562"/>
    <s v="0"/>
    <x v="0"/>
    <x v="41"/>
    <x v="47"/>
    <x v="47"/>
    <n v="1"/>
    <n v="1"/>
    <s v=""/>
    <s v=""/>
    <x v="1"/>
    <x v="0"/>
    <x v="1"/>
    <x v="12"/>
  </r>
  <r>
    <x v="239"/>
    <x v="237"/>
    <x v="239"/>
    <s v="CO27251@mi.com"/>
    <x v="2"/>
    <s v="HERNANDEZ ABRIL NESTOR JAVIER #"/>
    <x v="2"/>
    <d v="2025-06-12T12:00:20"/>
    <n v="1"/>
    <x v="24"/>
    <x v="23"/>
    <s v="0"/>
    <n v="540"/>
    <x v="1"/>
    <x v="0"/>
    <x v="1"/>
    <x v="1"/>
    <n v="1"/>
    <n v="1"/>
    <s v=""/>
    <s v=""/>
    <x v="1"/>
    <x v="0"/>
    <x v="1"/>
    <x v="3"/>
  </r>
  <r>
    <x v="240"/>
    <x v="238"/>
    <x v="240"/>
    <s v="CO27240@mi.com"/>
    <x v="1"/>
    <s v="AVILA MARTINEZ SAMUEL JOSE #"/>
    <x v="2"/>
    <d v="2025-06-10T19:01:13"/>
    <n v="1"/>
    <x v="196"/>
    <x v="190"/>
    <n v="487"/>
    <n v="60"/>
    <x v="2"/>
    <x v="23"/>
    <x v="54"/>
    <x v="54"/>
    <n v="1"/>
    <n v="1"/>
    <s v=""/>
    <s v=""/>
    <x v="1"/>
    <x v="0"/>
    <x v="1"/>
    <x v="9"/>
  </r>
  <r>
    <x v="241"/>
    <x v="239"/>
    <x v="241"/>
    <s v="CO27231@mi.com"/>
    <x v="1"/>
    <s v="MUÑOZ SANDRA ROCIO #"/>
    <x v="0"/>
    <d v="2025-06-09T22:01:19"/>
    <n v="1"/>
    <x v="197"/>
    <x v="191"/>
    <n v="548"/>
    <s v="0"/>
    <x v="0"/>
    <x v="99"/>
    <x v="48"/>
    <x v="48"/>
    <n v="1"/>
    <n v="1"/>
    <s v=""/>
    <s v=""/>
    <x v="1"/>
    <x v="0"/>
    <x v="1"/>
    <x v="8"/>
  </r>
  <r>
    <x v="242"/>
    <x v="240"/>
    <x v="242"/>
    <s v="CO27232@mi.com"/>
    <x v="1"/>
    <s v="ADAMES GUAYARA MARIA MAGDIELY #"/>
    <x v="0"/>
    <d v="2025-06-09T22:00:51"/>
    <n v="1"/>
    <x v="198"/>
    <x v="192"/>
    <n v="520"/>
    <s v="0"/>
    <x v="0"/>
    <x v="20"/>
    <x v="25"/>
    <x v="25"/>
    <n v="1"/>
    <n v="1"/>
    <s v=""/>
    <s v=""/>
    <x v="1"/>
    <x v="0"/>
    <x v="1"/>
    <x v="2"/>
  </r>
  <r>
    <x v="243"/>
    <x v="241"/>
    <x v="243"/>
    <s v="CO27218@mi.com"/>
    <x v="1"/>
    <s v="MORENO PARDO JOHANA MILENA #"/>
    <x v="2"/>
    <d v="2025-06-09T13:03:25"/>
    <n v="1"/>
    <x v="199"/>
    <x v="193"/>
    <n v="492"/>
    <s v="0"/>
    <x v="0"/>
    <x v="51"/>
    <x v="108"/>
    <x v="109"/>
    <n v="1"/>
    <n v="1"/>
    <s v=""/>
    <s v=""/>
    <x v="1"/>
    <x v="0"/>
    <x v="1"/>
    <x v="14"/>
  </r>
  <r>
    <x v="244"/>
    <x v="242"/>
    <x v="244"/>
    <s v="CO27220@mi.com"/>
    <x v="0"/>
    <s v="UMBARILA VELOZA CRISTIAN LEONARDO #"/>
    <x v="4"/>
    <d v="2025-06-09T13:00:43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245"/>
    <x v="243"/>
    <x v="245"/>
    <s v="CO27221@mi.com"/>
    <x v="0"/>
    <s v="UMBARILA VELOZA CRISTIAN LEONARDO #"/>
    <x v="4"/>
    <d v="2025-06-09T13:00:28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246"/>
    <x v="244"/>
    <x v="246"/>
    <s v="CO27211@mi.com"/>
    <x v="1"/>
    <s v="LUGO BOCHAGA LUISANA VERONICA #"/>
    <x v="2"/>
    <d v="2025-06-09T11:00:44"/>
    <n v="1"/>
    <x v="200"/>
    <x v="194"/>
    <n v="500"/>
    <n v="480"/>
    <x v="3"/>
    <x v="63"/>
    <x v="109"/>
    <x v="110"/>
    <n v="1"/>
    <n v="1"/>
    <s v=""/>
    <s v=""/>
    <x v="2"/>
    <x v="0"/>
    <x v="1"/>
    <x v="9"/>
  </r>
  <r>
    <x v="247"/>
    <x v="245"/>
    <x v="247"/>
    <s v="CO27180@mi.com"/>
    <x v="2"/>
    <s v="HERNANDEZ ABRIL NESTOR JAVIER #"/>
    <x v="2"/>
    <d v="2025-06-04T14:00:21"/>
    <n v="1"/>
    <x v="1"/>
    <x v="1"/>
    <s v="0"/>
    <n v="540"/>
    <x v="1"/>
    <x v="0"/>
    <x v="1"/>
    <x v="1"/>
    <n v="1"/>
    <n v="1"/>
    <s v=""/>
    <s v=""/>
    <x v="1"/>
    <x v="0"/>
    <x v="1"/>
    <x v="3"/>
  </r>
  <r>
    <x v="248"/>
    <x v="246"/>
    <x v="248"/>
    <s v="CO27164@mi.com"/>
    <x v="2"/>
    <s v="ACEVEDO CRUZ ANDRES FELIPE #"/>
    <x v="3"/>
    <d v="2025-06-03T16:00:39"/>
    <n v="1"/>
    <x v="201"/>
    <x v="195"/>
    <n v="525"/>
    <s v="0"/>
    <x v="0"/>
    <x v="105"/>
    <x v="110"/>
    <x v="111"/>
    <n v="1"/>
    <n v="1"/>
    <s v=""/>
    <s v=""/>
    <x v="1"/>
    <x v="0"/>
    <x v="1"/>
    <x v="10"/>
  </r>
  <r>
    <x v="249"/>
    <x v="247"/>
    <x v="249"/>
    <s v="CO27160@mi.com"/>
    <x v="0"/>
    <s v="NAVAS CASAS JULIO JULIO #"/>
    <x v="3"/>
    <d v="2025-06-03T12:00:41"/>
    <n v="1"/>
    <x v="202"/>
    <x v="196"/>
    <n v="192"/>
    <n v="180"/>
    <x v="11"/>
    <x v="106"/>
    <x v="111"/>
    <x v="112"/>
    <n v="1"/>
    <n v="1"/>
    <s v="Sin Justificación"/>
    <s v="Sin Justificación"/>
    <x v="0"/>
    <x v="1"/>
    <x v="0"/>
    <x v="6"/>
  </r>
  <r>
    <x v="250"/>
    <x v="248"/>
    <x v="250"/>
    <s v="CO27147@mi.com"/>
    <x v="1"/>
    <s v="CASTIBLANCO CORAL JEFFERSON AMAURY #"/>
    <x v="2"/>
    <d v="2025-05-31T18:00:33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4"/>
  </r>
  <r>
    <x v="251"/>
    <x v="249"/>
    <x v="251"/>
    <s v="CO27145@mi.com"/>
    <x v="1"/>
    <s v="MONTIEL ARTEAGA ANDRES FELIPE #"/>
    <x v="0"/>
    <d v="2025-05-30T19:58:13"/>
    <n v="1"/>
    <x v="203"/>
    <x v="197"/>
    <n v="579"/>
    <s v="0"/>
    <x v="0"/>
    <x v="107"/>
    <x v="112"/>
    <x v="113"/>
    <n v="1"/>
    <n v="1"/>
    <s v=""/>
    <s v=""/>
    <x v="1"/>
    <x v="0"/>
    <x v="1"/>
    <x v="0"/>
  </r>
  <r>
    <x v="252"/>
    <x v="250"/>
    <x v="252"/>
    <s v="CO27127@mi.com"/>
    <x v="1"/>
    <s v="CAICEDO MILTON ARNOL #"/>
    <x v="3"/>
    <d v="2025-05-30T11:00:23"/>
    <n v="1"/>
    <x v="10"/>
    <x v="10"/>
    <s v="0"/>
    <n v="540"/>
    <x v="1"/>
    <x v="0"/>
    <x v="1"/>
    <x v="1"/>
    <n v="1"/>
    <n v="1"/>
    <s v=""/>
    <s v=""/>
    <x v="1"/>
    <x v="0"/>
    <x v="1"/>
    <x v="18"/>
  </r>
  <r>
    <x v="253"/>
    <x v="251"/>
    <x v="253"/>
    <s v="CO27094@mi.com"/>
    <x v="3"/>
    <s v="ORTIZ SANCHEZ LAURA TATIANA #"/>
    <x v="0"/>
    <d v="2025-05-29T10:04:10"/>
    <n v="1"/>
    <x v="204"/>
    <x v="198"/>
    <n v="542"/>
    <s v="0"/>
    <x v="0"/>
    <x v="57"/>
    <x v="14"/>
    <x v="14"/>
    <n v="1"/>
    <n v="1"/>
    <s v=""/>
    <s v=""/>
    <x v="1"/>
    <x v="0"/>
    <x v="1"/>
    <x v="13"/>
  </r>
  <r>
    <x v="254"/>
    <x v="252"/>
    <x v="254"/>
    <s v="CO27098@mi.com"/>
    <x v="1"/>
    <s v="MORENO PARDO JOHANA MILENA #"/>
    <x v="2"/>
    <d v="2025-05-29T10:02:56"/>
    <n v="1"/>
    <x v="205"/>
    <x v="199"/>
    <n v="530"/>
    <s v="0"/>
    <x v="0"/>
    <x v="108"/>
    <x v="113"/>
    <x v="114"/>
    <n v="1"/>
    <n v="1"/>
    <s v=""/>
    <s v=""/>
    <x v="1"/>
    <x v="0"/>
    <x v="1"/>
    <x v="14"/>
  </r>
  <r>
    <x v="255"/>
    <x v="253"/>
    <x v="255"/>
    <s v="CO27076@mi.com"/>
    <x v="1"/>
    <s v="MOSQUERA NICOLAS #"/>
    <x v="0"/>
    <d v="2025-05-23T16:01:00"/>
    <n v="1"/>
    <x v="206"/>
    <x v="200"/>
    <n v="599"/>
    <s v="0"/>
    <x v="0"/>
    <x v="109"/>
    <x v="114"/>
    <x v="115"/>
    <n v="1"/>
    <n v="1"/>
    <s v=""/>
    <s v=""/>
    <x v="1"/>
    <x v="0"/>
    <x v="1"/>
    <x v="12"/>
  </r>
  <r>
    <x v="256"/>
    <x v="254"/>
    <x v="256"/>
    <s v="CO27077@mi.com"/>
    <x v="1"/>
    <s v="HENAO RAMIREZ CRISTIAN CAMILO #"/>
    <x v="0"/>
    <d v="2025-05-23T16:00:40"/>
    <n v="1"/>
    <x v="207"/>
    <x v="201"/>
    <n v="554"/>
    <s v="0"/>
    <x v="0"/>
    <x v="22"/>
    <x v="27"/>
    <x v="27"/>
    <n v="1"/>
    <n v="1"/>
    <s v=""/>
    <s v=""/>
    <x v="1"/>
    <x v="0"/>
    <x v="1"/>
    <x v="12"/>
  </r>
  <r>
    <x v="257"/>
    <x v="255"/>
    <x v="257"/>
    <s v="CO27078@mi.com"/>
    <x v="0"/>
    <s v="SANCHEZ RODRIGUEZ LILIANA #"/>
    <x v="3"/>
    <d v="2025-05-23T16:00:26"/>
    <n v="1"/>
    <x v="208"/>
    <x v="42"/>
    <n v="541"/>
    <s v="0"/>
    <x v="0"/>
    <x v="18"/>
    <x v="23"/>
    <x v="23"/>
    <n v="1"/>
    <n v="1"/>
    <s v=""/>
    <s v=""/>
    <x v="1"/>
    <x v="0"/>
    <x v="1"/>
    <x v="17"/>
  </r>
  <r>
    <x v="258"/>
    <x v="256"/>
    <x v="258"/>
    <s v="CO27060@mi.com"/>
    <x v="2"/>
    <s v="RUIZ MAYORGA MARIA CHIRLEY #"/>
    <x v="2"/>
    <d v="2025-05-22T12:01:21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1"/>
  </r>
  <r>
    <x v="259"/>
    <x v="257"/>
    <x v="259"/>
    <s v="CO27042@mi.com"/>
    <x v="2"/>
    <s v="HERNANDEZ ABRIL NESTOR JAVIER #"/>
    <x v="2"/>
    <d v="2025-05-21T12:28:26"/>
    <n v="1"/>
    <x v="209"/>
    <x v="202"/>
    <n v="506"/>
    <s v="0"/>
    <x v="0"/>
    <x v="60"/>
    <x v="65"/>
    <x v="65"/>
    <n v="1"/>
    <n v="1"/>
    <s v=""/>
    <s v=""/>
    <x v="1"/>
    <x v="0"/>
    <x v="1"/>
    <x v="3"/>
  </r>
  <r>
    <x v="260"/>
    <x v="258"/>
    <x v="260"/>
    <s v="CO27040@mi.com"/>
    <x v="1"/>
    <s v="BARCO SANJUAN ROSANA #"/>
    <x v="2"/>
    <d v="2025-05-20T18:00:23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4"/>
  </r>
  <r>
    <x v="261"/>
    <x v="259"/>
    <x v="261"/>
    <s v="CO27038@mi.com"/>
    <x v="1"/>
    <s v="HERRERA OLIVERA NATALIA #"/>
    <x v="0"/>
    <d v="2025-05-20T11:00:35"/>
    <n v="1"/>
    <x v="210"/>
    <x v="203"/>
    <n v="497"/>
    <n v="60"/>
    <x v="2"/>
    <x v="46"/>
    <x v="96"/>
    <x v="97"/>
    <n v="1"/>
    <n v="1"/>
    <s v=""/>
    <s v=""/>
    <x v="1"/>
    <x v="0"/>
    <x v="1"/>
    <x v="2"/>
  </r>
  <r>
    <x v="262"/>
    <x v="260"/>
    <x v="262"/>
    <s v="CO26962@mi.com"/>
    <x v="1"/>
    <s v="MARQUEZ HINCAPIE GEINER ANTONIO #"/>
    <x v="2"/>
    <d v="2025-05-16T11:00:33"/>
    <n v="1"/>
    <x v="24"/>
    <x v="23"/>
    <s v="0"/>
    <n v="60"/>
    <x v="2"/>
    <x v="0"/>
    <x v="99"/>
    <x v="100"/>
    <n v="1"/>
    <n v="1"/>
    <s v="Sin Justificación"/>
    <s v="Sin Justificación"/>
    <x v="0"/>
    <x v="1"/>
    <x v="0"/>
    <x v="4"/>
  </r>
  <r>
    <x v="263"/>
    <x v="261"/>
    <x v="263"/>
    <s v="CO26954@mi.com"/>
    <x v="1"/>
    <s v="HERNANDEZ ABRIL NESTOR JAVIER #"/>
    <x v="2"/>
    <d v="2025-05-15T15:02:00"/>
    <n v="1"/>
    <x v="211"/>
    <x v="204"/>
    <n v="499"/>
    <n v="60"/>
    <x v="2"/>
    <x v="75"/>
    <x v="66"/>
    <x v="66"/>
    <n v="1"/>
    <n v="1"/>
    <s v=""/>
    <s v=""/>
    <x v="1"/>
    <x v="0"/>
    <x v="1"/>
    <x v="3"/>
  </r>
  <r>
    <x v="264"/>
    <x v="262"/>
    <x v="264"/>
    <s v="CO26956@mi.com"/>
    <x v="1"/>
    <s v="MORILLO HEREO ALEJANDRO ALFONSO #"/>
    <x v="2"/>
    <d v="2025-05-15T15:01:30"/>
    <n v="1"/>
    <x v="212"/>
    <x v="205"/>
    <n v="495"/>
    <n v="60"/>
    <x v="2"/>
    <x v="71"/>
    <x v="15"/>
    <x v="15"/>
    <n v="1"/>
    <n v="1"/>
    <s v=""/>
    <s v=""/>
    <x v="1"/>
    <x v="0"/>
    <x v="1"/>
    <x v="16"/>
  </r>
  <r>
    <x v="265"/>
    <x v="263"/>
    <x v="265"/>
    <s v="CO26958@mi.com"/>
    <x v="1"/>
    <s v="OLARTE MINORTA NELSON GERARDO #"/>
    <x v="3"/>
    <d v="2025-05-15T15:01:10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7"/>
  </r>
  <r>
    <x v="266"/>
    <x v="264"/>
    <x v="266"/>
    <s v="CO26959@mi.com"/>
    <x v="1"/>
    <s v="HERRERA CARRILLO DIEGO ALEXANDER #"/>
    <x v="3"/>
    <d v="2025-05-15T15:00:52"/>
    <n v="1"/>
    <x v="213"/>
    <x v="206"/>
    <n v="481"/>
    <n v="60"/>
    <x v="2"/>
    <x v="24"/>
    <x v="23"/>
    <x v="23"/>
    <n v="1"/>
    <n v="1"/>
    <s v=""/>
    <s v=""/>
    <x v="1"/>
    <x v="0"/>
    <x v="1"/>
    <x v="7"/>
  </r>
  <r>
    <x v="267"/>
    <x v="265"/>
    <x v="267"/>
    <s v="CO26957@mi.com"/>
    <x v="1"/>
    <s v="MORILLO HEREO ALEJANDRO ALFONSO #"/>
    <x v="2"/>
    <d v="2025-05-15T14:30:39"/>
    <n v="1"/>
    <x v="214"/>
    <x v="207"/>
    <n v="484"/>
    <s v="0"/>
    <x v="0"/>
    <x v="50"/>
    <x v="52"/>
    <x v="52"/>
    <n v="1"/>
    <n v="1"/>
    <s v=""/>
    <s v=""/>
    <x v="1"/>
    <x v="0"/>
    <x v="1"/>
    <x v="16"/>
  </r>
  <r>
    <x v="268"/>
    <x v="266"/>
    <x v="268"/>
    <s v="CO26937@mi.com"/>
    <x v="1"/>
    <s v="CAICEDO MILTON ARNOL #"/>
    <x v="3"/>
    <d v="2025-05-14T11:02:14"/>
    <n v="1"/>
    <x v="215"/>
    <x v="208"/>
    <n v="546"/>
    <s v="0"/>
    <x v="0"/>
    <x v="103"/>
    <x v="105"/>
    <x v="106"/>
    <n v="1"/>
    <n v="1"/>
    <s v=""/>
    <s v=""/>
    <x v="1"/>
    <x v="0"/>
    <x v="1"/>
    <x v="18"/>
  </r>
  <r>
    <x v="269"/>
    <x v="267"/>
    <x v="269"/>
    <s v="CO26942@mi.com"/>
    <x v="1"/>
    <s v="MORENO PARDO JOHANA MILENA #"/>
    <x v="2"/>
    <d v="2025-05-14T11:00:55"/>
    <n v="1"/>
    <x v="1"/>
    <x v="1"/>
    <s v="0"/>
    <n v="540"/>
    <x v="1"/>
    <x v="0"/>
    <x v="1"/>
    <x v="1"/>
    <n v="1"/>
    <n v="1"/>
    <s v=""/>
    <s v=""/>
    <x v="1"/>
    <x v="0"/>
    <x v="1"/>
    <x v="14"/>
  </r>
  <r>
    <x v="270"/>
    <x v="268"/>
    <x v="270"/>
    <s v="CO26931@mi.com"/>
    <x v="1"/>
    <s v="HERRERA OLIVERA NATALIA #"/>
    <x v="0"/>
    <d v="2025-05-14T10:01:16"/>
    <n v="1"/>
    <x v="216"/>
    <x v="209"/>
    <n v="565"/>
    <s v="0"/>
    <x v="0"/>
    <x v="110"/>
    <x v="106"/>
    <x v="116"/>
    <n v="1"/>
    <n v="1"/>
    <s v=""/>
    <s v=""/>
    <x v="1"/>
    <x v="0"/>
    <x v="1"/>
    <x v="2"/>
  </r>
  <r>
    <x v="271"/>
    <x v="269"/>
    <x v="271"/>
    <s v="CO26930@mi.com"/>
    <x v="1"/>
    <s v="AVENDAÑO ANDRES FABIAN #"/>
    <x v="3"/>
    <d v="2025-05-13T22:00:31"/>
    <n v="1"/>
    <x v="217"/>
    <x v="210"/>
    <n v="587"/>
    <s v="0"/>
    <x v="0"/>
    <x v="101"/>
    <x v="115"/>
    <x v="117"/>
    <n v="1"/>
    <n v="1"/>
    <s v=""/>
    <s v=""/>
    <x v="1"/>
    <x v="0"/>
    <x v="1"/>
    <x v="18"/>
  </r>
  <r>
    <x v="272"/>
    <x v="270"/>
    <x v="272"/>
    <s v="CO26921@mi.com"/>
    <x v="1"/>
    <s v="DELGADO ALVAREZ VICTOR HUGO #"/>
    <x v="0"/>
    <d v="2025-05-13T13:01:11"/>
    <n v="1"/>
    <x v="218"/>
    <x v="211"/>
    <n v="547"/>
    <s v="0"/>
    <x v="0"/>
    <x v="4"/>
    <x v="54"/>
    <x v="54"/>
    <n v="1"/>
    <n v="1"/>
    <s v=""/>
    <s v=""/>
    <x v="1"/>
    <x v="0"/>
    <x v="1"/>
    <x v="2"/>
  </r>
  <r>
    <x v="273"/>
    <x v="271"/>
    <x v="273"/>
    <s v="CO26922@mi.com"/>
    <x v="1"/>
    <s v="ESCOBAR GIL JUAN CAMILO #"/>
    <x v="0"/>
    <d v="2025-05-13T13:00:58"/>
    <n v="1"/>
    <x v="219"/>
    <x v="212"/>
    <n v="547"/>
    <s v="0"/>
    <x v="0"/>
    <x v="4"/>
    <x v="54"/>
    <x v="54"/>
    <n v="1"/>
    <n v="1"/>
    <s v=""/>
    <s v=""/>
    <x v="1"/>
    <x v="0"/>
    <x v="1"/>
    <x v="12"/>
  </r>
  <r>
    <x v="274"/>
    <x v="272"/>
    <x v="274"/>
    <s v="CO26924@mi.com"/>
    <x v="2"/>
    <s v="ADAMES GUAYARA MARIA MAGDIELY #"/>
    <x v="0"/>
    <d v="2025-05-13T13:00:26"/>
    <n v="1"/>
    <x v="220"/>
    <x v="213"/>
    <n v="516"/>
    <s v="0"/>
    <x v="0"/>
    <x v="15"/>
    <x v="17"/>
    <x v="17"/>
    <n v="1"/>
    <n v="1"/>
    <s v=""/>
    <s v=""/>
    <x v="1"/>
    <x v="0"/>
    <x v="1"/>
    <x v="2"/>
  </r>
  <r>
    <x v="275"/>
    <x v="273"/>
    <x v="275"/>
    <s v="CO26905@mi.com"/>
    <x v="2"/>
    <s v="VELASQUEZ TOLOZA JUAN OSWALDO #"/>
    <x v="3"/>
    <d v="2025-05-12T20:01:19"/>
    <n v="1"/>
    <x v="221"/>
    <x v="214"/>
    <n v="522"/>
    <s v="0"/>
    <x v="0"/>
    <x v="111"/>
    <x v="116"/>
    <x v="118"/>
    <n v="1"/>
    <n v="1"/>
    <s v=""/>
    <s v=""/>
    <x v="1"/>
    <x v="0"/>
    <x v="1"/>
    <x v="17"/>
  </r>
  <r>
    <x v="276"/>
    <x v="274"/>
    <x v="276"/>
    <s v="CO26907@mi.com"/>
    <x v="2"/>
    <s v="VELASQUEZ TOLOZA JUAN OSWALDO #"/>
    <x v="3"/>
    <d v="2025-05-12T20:00:45"/>
    <n v="1"/>
    <x v="222"/>
    <x v="215"/>
    <n v="584"/>
    <s v="0"/>
    <x v="0"/>
    <x v="77"/>
    <x v="117"/>
    <x v="119"/>
    <n v="1"/>
    <n v="1"/>
    <s v=""/>
    <s v=""/>
    <x v="1"/>
    <x v="0"/>
    <x v="1"/>
    <x v="17"/>
  </r>
  <r>
    <x v="277"/>
    <x v="275"/>
    <x v="277"/>
    <s v="CO26908@mi.com"/>
    <x v="2"/>
    <s v="PRIETO ORTIZ EDWIN DIOSET #"/>
    <x v="3"/>
    <d v="2025-05-12T20:00:24"/>
    <n v="1"/>
    <x v="223"/>
    <x v="216"/>
    <n v="576"/>
    <s v="0"/>
    <x v="0"/>
    <x v="112"/>
    <x v="118"/>
    <x v="120"/>
    <n v="1"/>
    <n v="1"/>
    <s v=""/>
    <s v=""/>
    <x v="1"/>
    <x v="0"/>
    <x v="1"/>
    <x v="17"/>
  </r>
  <r>
    <x v="278"/>
    <x v="276"/>
    <x v="278"/>
    <s v="CO26903@mi.com"/>
    <x v="1"/>
    <s v="DELGADO ALVAREZ VICTOR HUGO #"/>
    <x v="0"/>
    <d v="2025-05-12T15:00:44"/>
    <n v="1"/>
    <x v="224"/>
    <x v="217"/>
    <n v="542"/>
    <s v="0"/>
    <x v="0"/>
    <x v="57"/>
    <x v="14"/>
    <x v="14"/>
    <n v="1"/>
    <n v="1"/>
    <s v=""/>
    <s v=""/>
    <x v="1"/>
    <x v="0"/>
    <x v="1"/>
    <x v="2"/>
  </r>
  <r>
    <x v="279"/>
    <x v="277"/>
    <x v="279"/>
    <s v="CO26904@mi.com"/>
    <x v="1"/>
    <s v="DELGADO ALVAREZ VICTOR HUGO #"/>
    <x v="0"/>
    <d v="2025-05-12T15:00:23"/>
    <n v="1"/>
    <x v="225"/>
    <x v="218"/>
    <n v="496"/>
    <s v="0"/>
    <x v="0"/>
    <x v="3"/>
    <x v="4"/>
    <x v="4"/>
    <n v="1"/>
    <n v="1"/>
    <s v=""/>
    <s v=""/>
    <x v="1"/>
    <x v="0"/>
    <x v="1"/>
    <x v="2"/>
  </r>
  <r>
    <x v="280"/>
    <x v="278"/>
    <x v="280"/>
    <s v="CO26892@mi.com"/>
    <x v="1"/>
    <s v="HERNANDEZ ABRIL NESTOR JAVIER #"/>
    <x v="2"/>
    <d v="2025-05-12T11:00:29"/>
    <n v="1"/>
    <x v="226"/>
    <x v="219"/>
    <n v="491"/>
    <n v="60"/>
    <x v="2"/>
    <x v="65"/>
    <x v="7"/>
    <x v="7"/>
    <n v="1"/>
    <n v="1"/>
    <s v=""/>
    <s v=""/>
    <x v="1"/>
    <x v="0"/>
    <x v="1"/>
    <x v="3"/>
  </r>
  <r>
    <x v="281"/>
    <x v="279"/>
    <x v="281"/>
    <s v="CO26884@mi.com"/>
    <x v="2"/>
    <s v="ROJAS RAMIREZ JULIAN ESTEBAN #"/>
    <x v="0"/>
    <d v="2025-05-09T13:01:44"/>
    <n v="1"/>
    <x v="227"/>
    <x v="209"/>
    <n v="552"/>
    <s v="0"/>
    <x v="0"/>
    <x v="30"/>
    <x v="35"/>
    <x v="35"/>
    <n v="1"/>
    <n v="1"/>
    <s v=""/>
    <s v=""/>
    <x v="1"/>
    <x v="0"/>
    <x v="1"/>
    <x v="8"/>
  </r>
  <r>
    <x v="282"/>
    <x v="280"/>
    <x v="282"/>
    <s v="CO26885@mi.com"/>
    <x v="2"/>
    <s v="ROJAS RAMIREZ JULIAN ESTEBAN #"/>
    <x v="0"/>
    <d v="2025-05-09T13:01:20"/>
    <n v="1"/>
    <x v="228"/>
    <x v="220"/>
    <n v="540"/>
    <s v="0"/>
    <x v="0"/>
    <x v="49"/>
    <x v="1"/>
    <x v="1"/>
    <n v="1"/>
    <n v="1"/>
    <s v=""/>
    <s v=""/>
    <x v="1"/>
    <x v="0"/>
    <x v="1"/>
    <x v="8"/>
  </r>
  <r>
    <x v="283"/>
    <x v="281"/>
    <x v="283"/>
    <s v="CO26883@mi.com"/>
    <x v="1"/>
    <s v="GUTIERREZ BAQUERO GENNYS JASMIN #"/>
    <x v="0"/>
    <d v="2025-05-09T12:44:17"/>
    <n v="1"/>
    <x v="229"/>
    <x v="221"/>
    <n v="547"/>
    <s v="0"/>
    <x v="0"/>
    <x v="4"/>
    <x v="54"/>
    <x v="54"/>
    <n v="1"/>
    <n v="1"/>
    <s v=""/>
    <s v=""/>
    <x v="1"/>
    <x v="0"/>
    <x v="1"/>
    <x v="5"/>
  </r>
  <r>
    <x v="284"/>
    <x v="282"/>
    <x v="284"/>
    <s v="CO26878@mi.com"/>
    <x v="1"/>
    <s v="ROJAS RAMIREZ JULIAN ESTEBAN #"/>
    <x v="0"/>
    <d v="2025-05-09T12:44:11"/>
    <n v="1"/>
    <x v="24"/>
    <x v="23"/>
    <s v="0"/>
    <n v="540"/>
    <x v="1"/>
    <x v="0"/>
    <x v="1"/>
    <x v="1"/>
    <n v="1"/>
    <n v="1"/>
    <s v=""/>
    <s v=""/>
    <x v="1"/>
    <x v="0"/>
    <x v="1"/>
    <x v="8"/>
  </r>
  <r>
    <x v="285"/>
    <x v="283"/>
    <x v="285"/>
    <s v="CO26888@mi.com"/>
    <x v="1"/>
    <s v="HERRERA FARIETA DIEGO ALEJANDRO #"/>
    <x v="0"/>
    <d v="2025-05-09T12:21:26"/>
    <n v="1"/>
    <x v="230"/>
    <x v="222"/>
    <n v="578"/>
    <s v="0"/>
    <x v="0"/>
    <x v="113"/>
    <x v="119"/>
    <x v="121"/>
    <n v="1"/>
    <n v="1"/>
    <s v=""/>
    <s v=""/>
    <x v="1"/>
    <x v="0"/>
    <x v="1"/>
    <x v="5"/>
  </r>
  <r>
    <x v="286"/>
    <x v="284"/>
    <x v="286"/>
    <s v="CO26868@mi.com"/>
    <x v="1"/>
    <s v="MARTINEZ FLOREZ MIGUEL ANDRES #"/>
    <x v="2"/>
    <d v="2025-05-08T16:01:27"/>
    <n v="1"/>
    <x v="231"/>
    <x v="223"/>
    <n v="502"/>
    <n v="60"/>
    <x v="2"/>
    <x v="114"/>
    <x v="47"/>
    <x v="47"/>
    <n v="1"/>
    <n v="1"/>
    <s v=""/>
    <s v=""/>
    <x v="1"/>
    <x v="0"/>
    <x v="1"/>
    <x v="11"/>
  </r>
  <r>
    <x v="287"/>
    <x v="285"/>
    <x v="287"/>
    <s v="CO26869@mi.com"/>
    <x v="1"/>
    <s v="MEJIA RAMIREZ MERLY YURLEY #"/>
    <x v="2"/>
    <d v="2025-05-08T16:01:10"/>
    <n v="1"/>
    <x v="232"/>
    <x v="224"/>
    <n v="510"/>
    <s v="0"/>
    <x v="0"/>
    <x v="40"/>
    <x v="46"/>
    <x v="46"/>
    <n v="1"/>
    <n v="1"/>
    <s v=""/>
    <s v=""/>
    <x v="1"/>
    <x v="0"/>
    <x v="1"/>
    <x v="11"/>
  </r>
  <r>
    <x v="288"/>
    <x v="286"/>
    <x v="288"/>
    <s v="CO26872@mi.com"/>
    <x v="1"/>
    <s v="HERNANDEZ ABRIL NESTOR JAVIER #"/>
    <x v="2"/>
    <d v="2025-05-08T16:00:44"/>
    <n v="1"/>
    <x v="233"/>
    <x v="225"/>
    <n v="498"/>
    <n v="60"/>
    <x v="2"/>
    <x v="66"/>
    <x v="16"/>
    <x v="16"/>
    <n v="1"/>
    <n v="1"/>
    <s v=""/>
    <s v=""/>
    <x v="1"/>
    <x v="0"/>
    <x v="1"/>
    <x v="3"/>
  </r>
  <r>
    <x v="289"/>
    <x v="287"/>
    <x v="289"/>
    <s v="CO26870@mi.com"/>
    <x v="1"/>
    <s v="MARTINEZ FLOREZ MIGUEL ANDRES #"/>
    <x v="2"/>
    <d v="2025-05-08T15:47:39"/>
    <n v="1"/>
    <x v="234"/>
    <x v="226"/>
    <n v="480"/>
    <s v="0"/>
    <x v="0"/>
    <x v="44"/>
    <x v="21"/>
    <x v="21"/>
    <n v="1"/>
    <n v="1"/>
    <s v=""/>
    <s v=""/>
    <x v="1"/>
    <x v="0"/>
    <x v="1"/>
    <x v="11"/>
  </r>
  <r>
    <x v="290"/>
    <x v="288"/>
    <x v="290"/>
    <s v="CO26859@mi.com"/>
    <x v="1"/>
    <s v="CAMARGO TORRES AUDREA PATRICIA #"/>
    <x v="0"/>
    <d v="2025-05-07T13:00:28"/>
    <n v="1"/>
    <x v="235"/>
    <x v="3"/>
    <n v="0"/>
    <s v="0"/>
    <x v="0"/>
    <x v="0"/>
    <x v="0"/>
    <x v="0"/>
    <n v="1"/>
    <n v="0"/>
    <s v="Sin Justificación"/>
    <s v="Sin Justificación"/>
    <x v="0"/>
    <x v="1"/>
    <x v="3"/>
    <x v="0"/>
  </r>
  <r>
    <x v="291"/>
    <x v="289"/>
    <x v="291"/>
    <s v="CO26842@mi.com"/>
    <x v="1"/>
    <s v="HERRERA CARRILLO DIEGO ALEXANDER #"/>
    <x v="3"/>
    <d v="2025-05-06T18:02:00"/>
    <n v="1"/>
    <x v="236"/>
    <x v="227"/>
    <n v="532"/>
    <s v="0"/>
    <x v="0"/>
    <x v="115"/>
    <x v="120"/>
    <x v="122"/>
    <n v="1"/>
    <n v="1"/>
    <s v=""/>
    <s v=""/>
    <x v="1"/>
    <x v="0"/>
    <x v="1"/>
    <x v="7"/>
  </r>
  <r>
    <x v="292"/>
    <x v="290"/>
    <x v="292"/>
    <s v="CO26843@mi.com"/>
    <x v="1"/>
    <s v="HERRERA CARRILLO DIEGO ALEXANDER #"/>
    <x v="3"/>
    <d v="2025-05-06T18:01:02"/>
    <n v="1"/>
    <x v="237"/>
    <x v="228"/>
    <n v="444"/>
    <n v="120"/>
    <x v="5"/>
    <x v="116"/>
    <x v="87"/>
    <x v="87"/>
    <n v="1"/>
    <n v="1"/>
    <s v=""/>
    <s v=""/>
    <x v="1"/>
    <x v="0"/>
    <x v="1"/>
    <x v="7"/>
  </r>
  <r>
    <x v="293"/>
    <x v="291"/>
    <x v="293"/>
    <s v="CO26840@mi.com"/>
    <x v="1"/>
    <s v="LEITON CASTELAR ORLANDO ENRIQUE #"/>
    <x v="3"/>
    <d v="2025-05-06T17:00:22"/>
    <n v="1"/>
    <x v="117"/>
    <x v="113"/>
    <s v="0"/>
    <n v="1080"/>
    <x v="12"/>
    <x v="0"/>
    <x v="121"/>
    <x v="123"/>
    <n v="1"/>
    <n v="1"/>
    <s v=""/>
    <s v=""/>
    <x v="2"/>
    <x v="0"/>
    <x v="1"/>
    <x v="6"/>
  </r>
  <r>
    <x v="294"/>
    <x v="292"/>
    <x v="294"/>
    <s v="CO26836@mi.com"/>
    <x v="1"/>
    <s v="BARCO SANJUAN ROSANA #"/>
    <x v="2"/>
    <d v="2025-05-06T11:48:10"/>
    <n v="1"/>
    <x v="24"/>
    <x v="23"/>
    <s v="0"/>
    <n v="540"/>
    <x v="1"/>
    <x v="0"/>
    <x v="1"/>
    <x v="1"/>
    <n v="1"/>
    <n v="1"/>
    <s v=""/>
    <s v=""/>
    <x v="1"/>
    <x v="0"/>
    <x v="1"/>
    <x v="4"/>
  </r>
  <r>
    <x v="295"/>
    <x v="293"/>
    <x v="295"/>
    <s v="CO26827@mi.com"/>
    <x v="1"/>
    <s v="MORENO PARDO JOHANA MILENA #"/>
    <x v="2"/>
    <d v="2025-05-05T15:22:30"/>
    <n v="1"/>
    <x v="238"/>
    <x v="229"/>
    <n v="484"/>
    <n v="60"/>
    <x v="2"/>
    <x v="50"/>
    <x v="26"/>
    <x v="26"/>
    <n v="1"/>
    <n v="1"/>
    <s v=""/>
    <s v=""/>
    <x v="1"/>
    <x v="0"/>
    <x v="1"/>
    <x v="14"/>
  </r>
  <r>
    <x v="296"/>
    <x v="294"/>
    <x v="296"/>
    <s v="CO26808@mi.com"/>
    <x v="1"/>
    <s v="BARCO SANJUAN ROSANA #"/>
    <x v="2"/>
    <d v="2025-05-05T11:02:00"/>
    <n v="1"/>
    <x v="239"/>
    <x v="230"/>
    <n v="538"/>
    <s v="0"/>
    <x v="0"/>
    <x v="117"/>
    <x v="67"/>
    <x v="67"/>
    <n v="1"/>
    <n v="1"/>
    <s v=""/>
    <s v=""/>
    <x v="1"/>
    <x v="0"/>
    <x v="1"/>
    <x v="4"/>
  </r>
  <r>
    <x v="297"/>
    <x v="295"/>
    <x v="297"/>
    <s v="CO26792@mi.com"/>
    <x v="1"/>
    <s v="LEITON CASTELAR ORLANDO ENRIQUE #"/>
    <x v="3"/>
    <d v="2025-04-30T19:02:06"/>
    <n v="1"/>
    <x v="240"/>
    <x v="231"/>
    <n v="556"/>
    <s v="0"/>
    <x v="0"/>
    <x v="32"/>
    <x v="9"/>
    <x v="9"/>
    <n v="1"/>
    <n v="1"/>
    <s v=""/>
    <s v=""/>
    <x v="1"/>
    <x v="0"/>
    <x v="1"/>
    <x v="6"/>
  </r>
  <r>
    <x v="298"/>
    <x v="296"/>
    <x v="298"/>
    <s v="CO26793@mi.com"/>
    <x v="1"/>
    <s v="LEITON CASTELAR ORLANDO ENRIQUE #"/>
    <x v="3"/>
    <d v="2025-04-30T19:01:40"/>
    <n v="1"/>
    <x v="241"/>
    <x v="232"/>
    <n v="556"/>
    <s v="0"/>
    <x v="0"/>
    <x v="32"/>
    <x v="9"/>
    <x v="9"/>
    <n v="1"/>
    <n v="1"/>
    <s v=""/>
    <s v=""/>
    <x v="1"/>
    <x v="0"/>
    <x v="1"/>
    <x v="6"/>
  </r>
  <r>
    <x v="299"/>
    <x v="297"/>
    <x v="299"/>
    <s v="CO26796@mi.com"/>
    <x v="1"/>
    <s v="LEITON CASTELAR ORLANDO ENRIQUE #"/>
    <x v="3"/>
    <d v="2025-04-30T19:00:55"/>
    <n v="1"/>
    <x v="242"/>
    <x v="233"/>
    <n v="551"/>
    <s v="0"/>
    <x v="0"/>
    <x v="6"/>
    <x v="7"/>
    <x v="7"/>
    <n v="1"/>
    <n v="1"/>
    <s v=""/>
    <s v=""/>
    <x v="1"/>
    <x v="0"/>
    <x v="1"/>
    <x v="6"/>
  </r>
  <r>
    <x v="300"/>
    <x v="298"/>
    <x v="300"/>
    <s v="CO26730@mi.com"/>
    <x v="1"/>
    <s v="AVILA MARTINEZ SAMUEL JOSE #"/>
    <x v="2"/>
    <d v="2025-04-30T17:10:23"/>
    <n v="1"/>
    <x v="1"/>
    <x v="1"/>
    <s v="0"/>
    <n v="540"/>
    <x v="1"/>
    <x v="0"/>
    <x v="1"/>
    <x v="1"/>
    <n v="1"/>
    <n v="1"/>
    <s v=""/>
    <s v=""/>
    <x v="1"/>
    <x v="0"/>
    <x v="1"/>
    <x v="9"/>
  </r>
  <r>
    <x v="301"/>
    <x v="299"/>
    <x v="301"/>
    <s v="CO26731@mi.com"/>
    <x v="1"/>
    <s v="LUGO BOCHAGA LUISANA VERONICA #"/>
    <x v="2"/>
    <d v="2025-04-30T17:10:09"/>
    <n v="1"/>
    <x v="243"/>
    <x v="234"/>
    <n v="433"/>
    <n v="120"/>
    <x v="5"/>
    <x v="118"/>
    <x v="73"/>
    <x v="73"/>
    <n v="1"/>
    <n v="1"/>
    <s v=""/>
    <s v=""/>
    <x v="1"/>
    <x v="0"/>
    <x v="1"/>
    <x v="9"/>
  </r>
  <r>
    <x v="302"/>
    <x v="300"/>
    <x v="302"/>
    <s v="CO26707@mi.com"/>
    <x v="1"/>
    <s v="RUIZ MAYORGA MARIA CHIRLEY #"/>
    <x v="2"/>
    <d v="2025-04-29T19:00:30"/>
    <n v="1"/>
    <x v="244"/>
    <x v="235"/>
    <n v="424"/>
    <n v="120"/>
    <x v="5"/>
    <x v="88"/>
    <x v="26"/>
    <x v="26"/>
    <n v="1"/>
    <n v="1"/>
    <s v=""/>
    <s v=""/>
    <x v="1"/>
    <x v="0"/>
    <x v="1"/>
    <x v="11"/>
  </r>
  <r>
    <x v="303"/>
    <x v="301"/>
    <x v="303"/>
    <s v="CO26675@mi.com"/>
    <x v="1"/>
    <s v="ADAMES GUAYARA MARIA MAGDIELY #"/>
    <x v="0"/>
    <d v="2025-04-29T16:08:12"/>
    <n v="1"/>
    <x v="245"/>
    <x v="236"/>
    <n v="526"/>
    <s v="0"/>
    <x v="0"/>
    <x v="119"/>
    <x v="71"/>
    <x v="124"/>
    <n v="1"/>
    <n v="1"/>
    <s v=""/>
    <s v=""/>
    <x v="1"/>
    <x v="0"/>
    <x v="1"/>
    <x v="2"/>
  </r>
  <r>
    <x v="304"/>
    <x v="302"/>
    <x v="304"/>
    <s v="CO26676@mi.com"/>
    <x v="1"/>
    <s v="ADAMES GUAYARA MARIA MAGDIELY #"/>
    <x v="0"/>
    <d v="2025-04-29T16:07:58"/>
    <n v="1"/>
    <x v="246"/>
    <x v="237"/>
    <n v="562"/>
    <s v="0"/>
    <x v="0"/>
    <x v="41"/>
    <x v="47"/>
    <x v="47"/>
    <n v="1"/>
    <n v="1"/>
    <s v=""/>
    <s v=""/>
    <x v="1"/>
    <x v="0"/>
    <x v="1"/>
    <x v="2"/>
  </r>
  <r>
    <x v="305"/>
    <x v="303"/>
    <x v="305"/>
    <s v="CO26647@mi.com"/>
    <x v="3"/>
    <s v="RAMIREZ BUITRAGO JEFFERSON ALBERTO #"/>
    <x v="3"/>
    <d v="2025-04-28T12:02:35"/>
    <n v="1"/>
    <x v="247"/>
    <x v="238"/>
    <n v="557"/>
    <s v="0"/>
    <x v="0"/>
    <x v="91"/>
    <x v="96"/>
    <x v="97"/>
    <n v="1"/>
    <n v="1"/>
    <s v=""/>
    <s v=""/>
    <x v="1"/>
    <x v="0"/>
    <x v="1"/>
    <x v="7"/>
  </r>
  <r>
    <x v="306"/>
    <x v="304"/>
    <x v="306"/>
    <s v="CO26645@mi.com"/>
    <x v="1"/>
    <s v="CAICEDO MILTON ARNOL #"/>
    <x v="3"/>
    <d v="2025-04-28T11:00:17"/>
    <n v="1"/>
    <x v="248"/>
    <x v="239"/>
    <n v="469"/>
    <s v="0"/>
    <x v="0"/>
    <x v="120"/>
    <x v="122"/>
    <x v="125"/>
    <n v="1"/>
    <n v="1"/>
    <s v=""/>
    <s v=""/>
    <x v="1"/>
    <x v="0"/>
    <x v="1"/>
    <x v="18"/>
  </r>
  <r>
    <x v="307"/>
    <x v="305"/>
    <x v="307"/>
    <s v="CO26553@mi.com"/>
    <x v="1"/>
    <s v="BARCO SANJUAN ROSANA #"/>
    <x v="2"/>
    <d v="2025-04-25T13:01:24"/>
    <n v="1"/>
    <x v="249"/>
    <x v="240"/>
    <n v="398"/>
    <n v="180"/>
    <x v="11"/>
    <x v="121"/>
    <x v="119"/>
    <x v="121"/>
    <n v="1"/>
    <n v="1"/>
    <s v=""/>
    <s v=""/>
    <x v="1"/>
    <x v="0"/>
    <x v="1"/>
    <x v="4"/>
  </r>
  <r>
    <x v="308"/>
    <x v="306"/>
    <x v="308"/>
    <s v="CO26521@mi.com"/>
    <x v="1"/>
    <s v="LUGO BOCHAGA LUISANA VERONICA #"/>
    <x v="2"/>
    <d v="2025-04-24T12:00:24"/>
    <n v="1"/>
    <x v="250"/>
    <x v="241"/>
    <n v="491"/>
    <n v="60"/>
    <x v="2"/>
    <x v="65"/>
    <x v="7"/>
    <x v="7"/>
    <n v="1"/>
    <n v="1"/>
    <s v=""/>
    <s v=""/>
    <x v="1"/>
    <x v="0"/>
    <x v="1"/>
    <x v="9"/>
  </r>
  <r>
    <x v="309"/>
    <x v="307"/>
    <x v="309"/>
    <s v="CO26512@mi.com"/>
    <x v="1"/>
    <s v="GUTIERREZ BAQUERO GENNYS JASMIN #"/>
    <x v="0"/>
    <d v="2025-04-23T18:00:29"/>
    <n v="1"/>
    <x v="251"/>
    <x v="242"/>
    <n v="541"/>
    <s v="0"/>
    <x v="0"/>
    <x v="18"/>
    <x v="23"/>
    <x v="23"/>
    <n v="1"/>
    <n v="1"/>
    <s v=""/>
    <s v=""/>
    <x v="1"/>
    <x v="0"/>
    <x v="1"/>
    <x v="5"/>
  </r>
  <r>
    <x v="310"/>
    <x v="308"/>
    <x v="310"/>
    <s v="CO26486@mi.com"/>
    <x v="1"/>
    <s v="ROJAS RAMIREZ JULIAN ESTEBAN #"/>
    <x v="0"/>
    <d v="2025-04-23T11:00:52"/>
    <n v="1"/>
    <x v="252"/>
    <x v="243"/>
    <s v="0"/>
    <n v="540"/>
    <x v="1"/>
    <x v="0"/>
    <x v="1"/>
    <x v="1"/>
    <n v="1"/>
    <n v="1"/>
    <s v=""/>
    <s v=""/>
    <x v="1"/>
    <x v="0"/>
    <x v="1"/>
    <x v="8"/>
  </r>
  <r>
    <x v="311"/>
    <x v="309"/>
    <x v="311"/>
    <s v="CO26392@mi.com"/>
    <x v="1"/>
    <s v="PRIETO ORTIZ EDWIN DIOSET #"/>
    <x v="3"/>
    <d v="2025-04-21T11:00:54"/>
    <n v="1"/>
    <x v="253"/>
    <x v="244"/>
    <n v="519"/>
    <s v="0"/>
    <x v="0"/>
    <x v="100"/>
    <x v="102"/>
    <x v="103"/>
    <n v="1"/>
    <n v="1"/>
    <s v=""/>
    <s v=""/>
    <x v="1"/>
    <x v="0"/>
    <x v="1"/>
    <x v="17"/>
  </r>
  <r>
    <x v="312"/>
    <x v="310"/>
    <x v="312"/>
    <s v="CO26217@mi.com"/>
    <x v="3"/>
    <s v="AVENDAÑO ANDRES FABIAN #"/>
    <x v="3"/>
    <d v="2025-04-16T13:00:29"/>
    <n v="1"/>
    <x v="254"/>
    <x v="245"/>
    <n v="559"/>
    <s v="0"/>
    <x v="0"/>
    <x v="122"/>
    <x v="66"/>
    <x v="66"/>
    <n v="1"/>
    <n v="1"/>
    <s v=""/>
    <s v=""/>
    <x v="1"/>
    <x v="0"/>
    <x v="1"/>
    <x v="18"/>
  </r>
  <r>
    <x v="313"/>
    <x v="311"/>
    <x v="313"/>
    <s v="CO26027@mi.com"/>
    <x v="1"/>
    <s v="CAICEDO MILTON ARNOL #"/>
    <x v="3"/>
    <d v="2025-04-14T15:02:54"/>
    <n v="1"/>
    <x v="255"/>
    <x v="246"/>
    <n v="178"/>
    <n v="540"/>
    <x v="1"/>
    <x v="123"/>
    <x v="123"/>
    <x v="126"/>
    <n v="1"/>
    <n v="1"/>
    <s v=""/>
    <s v=""/>
    <x v="1"/>
    <x v="0"/>
    <x v="1"/>
    <x v="18"/>
  </r>
  <r>
    <x v="314"/>
    <x v="312"/>
    <x v="314"/>
    <s v="CO26029@mi.com"/>
    <x v="3"/>
    <s v="PORTOCARRERO ROJAS JESUS ARMANDO #"/>
    <x v="0"/>
    <d v="2025-04-14T15:02:27"/>
    <n v="1"/>
    <x v="256"/>
    <x v="247"/>
    <n v="550"/>
    <s v="0"/>
    <x v="0"/>
    <x v="8"/>
    <x v="10"/>
    <x v="10"/>
    <n v="1"/>
    <n v="1"/>
    <s v=""/>
    <s v=""/>
    <x v="1"/>
    <x v="0"/>
    <x v="1"/>
    <x v="13"/>
  </r>
  <r>
    <x v="315"/>
    <x v="313"/>
    <x v="315"/>
    <s v="CO26004@mi.com"/>
    <x v="1"/>
    <s v="HERNANDEZ ABRIL NESTOR JAVIER #"/>
    <x v="2"/>
    <d v="2025-04-11T10:00:51"/>
    <n v="1"/>
    <x v="257"/>
    <x v="248"/>
    <n v="501"/>
    <n v="60"/>
    <x v="2"/>
    <x v="97"/>
    <x v="61"/>
    <x v="61"/>
    <n v="1"/>
    <n v="1"/>
    <s v=""/>
    <s v=""/>
    <x v="1"/>
    <x v="0"/>
    <x v="1"/>
    <x v="3"/>
  </r>
  <r>
    <x v="316"/>
    <x v="314"/>
    <x v="316"/>
    <s v="CO25983@mi.com"/>
    <x v="1"/>
    <s v="ADAMES GUAYARA MARIA MAGDIELY #"/>
    <x v="0"/>
    <d v="2025-04-10T12:00:38"/>
    <n v="1"/>
    <x v="258"/>
    <x v="249"/>
    <n v="488"/>
    <n v="480"/>
    <x v="3"/>
    <x v="42"/>
    <x v="124"/>
    <x v="127"/>
    <n v="1"/>
    <n v="1"/>
    <s v=""/>
    <s v=""/>
    <x v="2"/>
    <x v="0"/>
    <x v="1"/>
    <x v="2"/>
  </r>
  <r>
    <x v="317"/>
    <x v="315"/>
    <x v="317"/>
    <s v="CO25914@mi.com"/>
    <x v="1"/>
    <s v="CHAVEZ CAMPO JUAN SEBASTIAN #"/>
    <x v="0"/>
    <d v="2025-04-09T11:00:22"/>
    <n v="1"/>
    <x v="259"/>
    <x v="250"/>
    <n v="539"/>
    <s v="0"/>
    <x v="0"/>
    <x v="5"/>
    <x v="6"/>
    <x v="6"/>
    <n v="1"/>
    <n v="1"/>
    <s v=""/>
    <s v=""/>
    <x v="1"/>
    <x v="0"/>
    <x v="1"/>
    <x v="8"/>
  </r>
  <r>
    <x v="318"/>
    <x v="316"/>
    <x v="318"/>
    <s v="CO25912@mi.com"/>
    <x v="1"/>
    <s v="ADAMES GUAYARA MARIA MAGDIELY #"/>
    <x v="0"/>
    <d v="2025-04-08T18:00:40"/>
    <n v="1"/>
    <x v="260"/>
    <x v="251"/>
    <n v="545"/>
    <s v="0"/>
    <x v="0"/>
    <x v="87"/>
    <x v="92"/>
    <x v="93"/>
    <n v="1"/>
    <n v="1"/>
    <s v=""/>
    <s v=""/>
    <x v="1"/>
    <x v="0"/>
    <x v="1"/>
    <x v="2"/>
  </r>
  <r>
    <x v="319"/>
    <x v="317"/>
    <x v="319"/>
    <s v="CO25902@mi.com"/>
    <x v="1"/>
    <s v="ADAMES GUAYARA MARIA MAGDIELY #"/>
    <x v="0"/>
    <d v="2025-04-07T19:00:51"/>
    <n v="1"/>
    <x v="261"/>
    <x v="252"/>
    <n v="478"/>
    <s v="0"/>
    <x v="0"/>
    <x v="124"/>
    <x v="125"/>
    <x v="128"/>
    <n v="1"/>
    <n v="1"/>
    <s v=""/>
    <s v=""/>
    <x v="1"/>
    <x v="0"/>
    <x v="1"/>
    <x v="2"/>
  </r>
  <r>
    <x v="320"/>
    <x v="318"/>
    <x v="320"/>
    <s v="CO25898@mi.com"/>
    <x v="1"/>
    <s v="MORENO PARDO JOHANA MILENA #"/>
    <x v="2"/>
    <d v="2025-04-07T16:01:23"/>
    <n v="1"/>
    <x v="262"/>
    <x v="253"/>
    <n v="492"/>
    <s v="0"/>
    <x v="0"/>
    <x v="51"/>
    <x v="108"/>
    <x v="109"/>
    <n v="1"/>
    <n v="1"/>
    <s v=""/>
    <s v=""/>
    <x v="1"/>
    <x v="0"/>
    <x v="1"/>
    <x v="14"/>
  </r>
  <r>
    <x v="321"/>
    <x v="319"/>
    <x v="321"/>
    <s v="CO25884@mi.com"/>
    <x v="1"/>
    <s v="ADAMES GUAYARA MARIA MAGDIELY #"/>
    <x v="0"/>
    <d v="2025-04-07T12:00:55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322"/>
    <x v="320"/>
    <x v="322"/>
    <s v="CO25882@mi.com"/>
    <x v="1"/>
    <s v="MORILLO HEREO ALEJANDRO ALFONSO #"/>
    <x v="2"/>
    <d v="2025-04-07T10:00:29"/>
    <n v="1"/>
    <x v="1"/>
    <x v="1"/>
    <s v="0"/>
    <n v="0"/>
    <x v="0"/>
    <x v="0"/>
    <x v="0"/>
    <x v="0"/>
    <n v="1"/>
    <n v="1"/>
    <s v="Sin Justificación"/>
    <s v="Sin Justificación"/>
    <x v="0"/>
    <x v="1"/>
    <x v="0"/>
    <x v="16"/>
  </r>
  <r>
    <x v="323"/>
    <x v="321"/>
    <x v="323"/>
    <s v="CO25880@mi.com"/>
    <x v="1"/>
    <s v="SAAVEDRA CALVO JOVANNY ALBERTO #"/>
    <x v="2"/>
    <d v="2025-04-04T18:00:21"/>
    <n v="1"/>
    <x v="263"/>
    <x v="254"/>
    <n v="436"/>
    <s v="0"/>
    <x v="0"/>
    <x v="125"/>
    <x v="126"/>
    <x v="129"/>
    <n v="1"/>
    <n v="1"/>
    <s v="Sin Justificación"/>
    <s v="Sin Justificación"/>
    <x v="0"/>
    <x v="1"/>
    <x v="0"/>
    <x v="4"/>
  </r>
  <r>
    <x v="324"/>
    <x v="322"/>
    <x v="324"/>
    <s v="CO25860@mi.com"/>
    <x v="1"/>
    <s v="CHAVEZ CAMPO JUAN SEBASTIAN #"/>
    <x v="0"/>
    <d v="2025-04-03T15:00:58"/>
    <n v="1"/>
    <x v="264"/>
    <x v="255"/>
    <n v="561"/>
    <s v="0"/>
    <x v="0"/>
    <x v="56"/>
    <x v="61"/>
    <x v="61"/>
    <n v="1"/>
    <n v="1"/>
    <s v=""/>
    <s v=""/>
    <x v="1"/>
    <x v="0"/>
    <x v="1"/>
    <x v="8"/>
  </r>
  <r>
    <x v="325"/>
    <x v="323"/>
    <x v="325"/>
    <s v="CO25861@mi.com"/>
    <x v="1"/>
    <s v="ROJAS RAMIREZ JULIAN ESTEBAN #"/>
    <x v="0"/>
    <d v="2025-04-03T15:00:30"/>
    <n v="1"/>
    <x v="24"/>
    <x v="23"/>
    <s v="0"/>
    <n v="540"/>
    <x v="1"/>
    <x v="0"/>
    <x v="1"/>
    <x v="1"/>
    <n v="1"/>
    <n v="1"/>
    <s v=""/>
    <s v=""/>
    <x v="1"/>
    <x v="0"/>
    <x v="1"/>
    <x v="8"/>
  </r>
  <r>
    <x v="326"/>
    <x v="324"/>
    <x v="326"/>
    <s v="CO25784@mi.com"/>
    <x v="1"/>
    <s v="GARZON CARDONA NATALIA #"/>
    <x v="2"/>
    <d v="2025-04-03T11:03:29"/>
    <n v="1"/>
    <x v="265"/>
    <x v="256"/>
    <n v="550"/>
    <n v="60"/>
    <x v="2"/>
    <x v="8"/>
    <x v="63"/>
    <x v="63"/>
    <n v="1"/>
    <n v="1"/>
    <s v=""/>
    <s v=""/>
    <x v="1"/>
    <x v="0"/>
    <x v="1"/>
    <x v="3"/>
  </r>
  <r>
    <x v="327"/>
    <x v="325"/>
    <x v="327"/>
    <s v="CO25744@mi.com"/>
    <x v="1"/>
    <s v="MORENO PARDO JOHANA MILENA #"/>
    <x v="2"/>
    <d v="2025-04-02T12:01:00"/>
    <n v="1"/>
    <x v="24"/>
    <x v="23"/>
    <s v="0"/>
    <n v="60"/>
    <x v="2"/>
    <x v="0"/>
    <x v="99"/>
    <x v="100"/>
    <n v="1"/>
    <n v="1"/>
    <s v="Sin Justificación"/>
    <s v="Sin Justificación"/>
    <x v="0"/>
    <x v="1"/>
    <x v="0"/>
    <x v="14"/>
  </r>
  <r>
    <x v="328"/>
    <x v="326"/>
    <x v="328"/>
    <s v="CO25746@mi.com"/>
    <x v="1"/>
    <s v="MEJIA RAMIREZ MERLY YURLEY #"/>
    <x v="2"/>
    <d v="2025-04-02T12:00:22"/>
    <n v="1"/>
    <x v="266"/>
    <x v="257"/>
    <n v="488"/>
    <n v="540"/>
    <x v="1"/>
    <x v="42"/>
    <x v="127"/>
    <x v="130"/>
    <n v="1"/>
    <n v="1"/>
    <s v=""/>
    <s v=""/>
    <x v="2"/>
    <x v="0"/>
    <x v="1"/>
    <x v="11"/>
  </r>
  <r>
    <x v="329"/>
    <x v="327"/>
    <x v="329"/>
    <s v="CO25593@mi.com"/>
    <x v="1"/>
    <s v="AVILA MARTINEZ SAMUEL JOSE #"/>
    <x v="2"/>
    <d v="2025-04-01T15:00:21"/>
    <n v="1"/>
    <x v="267"/>
    <x v="258"/>
    <n v="507"/>
    <n v="60"/>
    <x v="2"/>
    <x v="94"/>
    <x v="128"/>
    <x v="131"/>
    <n v="1"/>
    <n v="1"/>
    <s v=""/>
    <s v=""/>
    <x v="1"/>
    <x v="0"/>
    <x v="1"/>
    <x v="9"/>
  </r>
  <r>
    <x v="330"/>
    <x v="328"/>
    <x v="330"/>
    <s v="CO25549@mi.com"/>
    <x v="1"/>
    <s v="MORILLO HEREO ALEJANDRO ALFONSO #"/>
    <x v="2"/>
    <d v="2025-03-27T12:01:00"/>
    <n v="1"/>
    <x v="1"/>
    <x v="1"/>
    <s v="0"/>
    <n v="480"/>
    <x v="3"/>
    <x v="0"/>
    <x v="21"/>
    <x v="21"/>
    <n v="1"/>
    <n v="1"/>
    <s v=""/>
    <s v=""/>
    <x v="1"/>
    <x v="0"/>
    <x v="1"/>
    <x v="16"/>
  </r>
  <r>
    <x v="331"/>
    <x v="329"/>
    <x v="331"/>
    <s v="CO25552@mi.com"/>
    <x v="4"/>
    <s v="MICHAEL HUMBERTO SOTELO POLANCO #"/>
    <x v="5"/>
    <d v="2025-03-27T12:00:33"/>
    <n v="1"/>
    <x v="268"/>
    <x v="259"/>
    <n v="355"/>
    <n v="180"/>
    <x v="11"/>
    <x v="126"/>
    <x v="129"/>
    <x v="132"/>
    <n v="1"/>
    <n v="1"/>
    <s v=""/>
    <s v=""/>
    <x v="1"/>
    <x v="0"/>
    <x v="1"/>
    <x v="20"/>
  </r>
  <r>
    <x v="332"/>
    <x v="330"/>
    <x v="332"/>
    <s v="CO25545@mi.com"/>
    <x v="1"/>
    <s v="MEJIA RAMIREZ MERLY YURLEY #"/>
    <x v="2"/>
    <d v="2025-03-26T11:00:23"/>
    <n v="1"/>
    <x v="269"/>
    <x v="260"/>
    <n v="485"/>
    <n v="60"/>
    <x v="2"/>
    <x v="28"/>
    <x v="92"/>
    <x v="93"/>
    <n v="1"/>
    <n v="1"/>
    <s v=""/>
    <s v=""/>
    <x v="1"/>
    <x v="0"/>
    <x v="1"/>
    <x v="11"/>
  </r>
  <r>
    <x v="333"/>
    <x v="331"/>
    <x v="333"/>
    <s v="CO25534@mi.com"/>
    <x v="1"/>
    <s v="MORENO PARDO JOHANA MILENA #"/>
    <x v="2"/>
    <d v="2025-03-25T13:00:44"/>
    <n v="1"/>
    <x v="270"/>
    <x v="3"/>
    <n v="0"/>
    <s v="0"/>
    <x v="0"/>
    <x v="0"/>
    <x v="0"/>
    <x v="0"/>
    <n v="1"/>
    <n v="0"/>
    <s v="Sin Justificación"/>
    <s v="Sin Justificación"/>
    <x v="0"/>
    <x v="1"/>
    <x v="3"/>
    <x v="14"/>
  </r>
  <r>
    <x v="334"/>
    <x v="332"/>
    <x v="334"/>
    <s v="CO25443@mi.com"/>
    <x v="1"/>
    <s v="CAICEDO MILTON ARNOL #"/>
    <x v="3"/>
    <d v="2025-03-20T16:00:39"/>
    <n v="1"/>
    <x v="271"/>
    <x v="89"/>
    <n v="550"/>
    <s v="0"/>
    <x v="0"/>
    <x v="8"/>
    <x v="10"/>
    <x v="10"/>
    <n v="1"/>
    <n v="1"/>
    <s v=""/>
    <s v=""/>
    <x v="1"/>
    <x v="0"/>
    <x v="1"/>
    <x v="18"/>
  </r>
  <r>
    <x v="335"/>
    <x v="333"/>
    <x v="335"/>
    <s v="CO25444@mi.com"/>
    <x v="1"/>
    <s v="SAAVEDRA CALVO JOVANNY ALBERTO #"/>
    <x v="2"/>
    <d v="2025-03-20T16:00:17"/>
    <n v="1"/>
    <x v="1"/>
    <x v="1"/>
    <s v="0"/>
    <n v="540"/>
    <x v="1"/>
    <x v="0"/>
    <x v="1"/>
    <x v="1"/>
    <n v="1"/>
    <n v="1"/>
    <s v=""/>
    <s v=""/>
    <x v="1"/>
    <x v="0"/>
    <x v="1"/>
    <x v="4"/>
  </r>
  <r>
    <x v="336"/>
    <x v="334"/>
    <x v="336"/>
    <s v="CO25414@mi.com"/>
    <x v="0"/>
    <s v="SANCHEZ RODRIGUEZ LILIANA #"/>
    <x v="3"/>
    <d v="2025-03-19T23:00:41"/>
    <n v="1"/>
    <x v="272"/>
    <x v="261"/>
    <n v="488"/>
    <s v="0"/>
    <x v="0"/>
    <x v="42"/>
    <x v="62"/>
    <x v="62"/>
    <n v="1"/>
    <n v="1"/>
    <s v=""/>
    <s v=""/>
    <x v="1"/>
    <x v="0"/>
    <x v="1"/>
    <x v="17"/>
  </r>
  <r>
    <x v="337"/>
    <x v="335"/>
    <x v="337"/>
    <s v="CO25433@mi.com"/>
    <x v="3"/>
    <s v="RAMIREZ BUITRAGO JEFFERSON ALBERTO #"/>
    <x v="3"/>
    <d v="2025-03-19T23:00:21"/>
    <n v="1"/>
    <x v="273"/>
    <x v="262"/>
    <n v="604"/>
    <s v="0"/>
    <x v="0"/>
    <x v="52"/>
    <x v="56"/>
    <x v="56"/>
    <n v="1"/>
    <n v="1"/>
    <s v=""/>
    <s v=""/>
    <x v="1"/>
    <x v="0"/>
    <x v="1"/>
    <x v="7"/>
  </r>
  <r>
    <x v="338"/>
    <x v="336"/>
    <x v="338"/>
    <s v="CO25409@mi.com"/>
    <x v="1"/>
    <s v="LEITON CASTELAR ORLANDO ENRIQUE #"/>
    <x v="3"/>
    <d v="2025-03-19T13:00:21"/>
    <n v="1"/>
    <x v="274"/>
    <x v="263"/>
    <n v="555"/>
    <s v="0"/>
    <x v="0"/>
    <x v="13"/>
    <x v="15"/>
    <x v="15"/>
    <n v="1"/>
    <n v="1"/>
    <s v=""/>
    <s v=""/>
    <x v="1"/>
    <x v="0"/>
    <x v="1"/>
    <x v="6"/>
  </r>
  <r>
    <x v="339"/>
    <x v="337"/>
    <x v="339"/>
    <s v="CO25395@mi.com"/>
    <x v="1"/>
    <s v="MEJIA RICO JUAN CAMILO #"/>
    <x v="0"/>
    <d v="2025-03-17T16:00:37"/>
    <n v="1"/>
    <x v="275"/>
    <x v="264"/>
    <n v="532"/>
    <s v="0"/>
    <x v="0"/>
    <x v="115"/>
    <x v="120"/>
    <x v="122"/>
    <n v="1"/>
    <n v="1"/>
    <s v=""/>
    <s v=""/>
    <x v="1"/>
    <x v="0"/>
    <x v="1"/>
    <x v="12"/>
  </r>
  <r>
    <x v="340"/>
    <x v="338"/>
    <x v="340"/>
    <s v="CO25349@mi.com"/>
    <x v="1"/>
    <s v="ACEVEDO CRUZ ANDRES FELIPE #"/>
    <x v="3"/>
    <d v="2025-03-17T11:00:44"/>
    <n v="1"/>
    <x v="276"/>
    <x v="265"/>
    <n v="519"/>
    <s v="0"/>
    <x v="0"/>
    <x v="100"/>
    <x v="102"/>
    <x v="103"/>
    <n v="1"/>
    <n v="1"/>
    <s v=""/>
    <s v=""/>
    <x v="1"/>
    <x v="0"/>
    <x v="1"/>
    <x v="10"/>
  </r>
  <r>
    <x v="341"/>
    <x v="339"/>
    <x v="341"/>
    <s v="CO25339@mi.com"/>
    <x v="1"/>
    <s v="GUTIERREZ BAQUERO GENNYS JASMIN #"/>
    <x v="0"/>
    <d v="2025-03-14T12:00:25"/>
    <n v="1"/>
    <x v="277"/>
    <x v="266"/>
    <n v="552"/>
    <s v="0"/>
    <x v="0"/>
    <x v="30"/>
    <x v="35"/>
    <x v="35"/>
    <n v="1"/>
    <n v="1"/>
    <s v=""/>
    <s v=""/>
    <x v="1"/>
    <x v="0"/>
    <x v="1"/>
    <x v="5"/>
  </r>
  <r>
    <x v="342"/>
    <x v="340"/>
    <x v="342"/>
    <s v="CO25281@mi.com"/>
    <x v="1"/>
    <s v="ADAMES GUAYARA MARIA MAGDIELY #"/>
    <x v="0"/>
    <d v="2025-03-11T19:00:40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343"/>
    <x v="341"/>
    <x v="343"/>
    <s v="CO25184@mi.com"/>
    <x v="1"/>
    <s v="DELGADO ALVAREZ VICTOR HUGO #"/>
    <x v="0"/>
    <d v="2025-03-10T16:01:42"/>
    <n v="1"/>
    <x v="278"/>
    <x v="267"/>
    <n v="345"/>
    <s v="0"/>
    <x v="0"/>
    <x v="127"/>
    <x v="130"/>
    <x v="133"/>
    <n v="1"/>
    <n v="1"/>
    <s v="Sin Justificación"/>
    <s v="Sin Justificación"/>
    <x v="0"/>
    <x v="1"/>
    <x v="0"/>
    <x v="2"/>
  </r>
  <r>
    <x v="344"/>
    <x v="342"/>
    <x v="344"/>
    <s v="CO25128@mi.com"/>
    <x v="1"/>
    <s v="GARZON CARDONA NATALIA #"/>
    <x v="2"/>
    <d v="2025-03-08T10:00:29"/>
    <n v="1"/>
    <x v="279"/>
    <x v="268"/>
    <n v="510"/>
    <n v="60"/>
    <x v="2"/>
    <x v="40"/>
    <x v="95"/>
    <x v="96"/>
    <n v="1"/>
    <n v="1"/>
    <s v=""/>
    <s v=""/>
    <x v="1"/>
    <x v="0"/>
    <x v="1"/>
    <x v="3"/>
  </r>
  <r>
    <x v="345"/>
    <x v="343"/>
    <x v="345"/>
    <s v="CO25105@mi.com"/>
    <x v="1"/>
    <s v="HERNANDEZ ABRIL NESTOR JAVIER #"/>
    <x v="2"/>
    <d v="2025-03-07T11:00:23"/>
    <n v="1"/>
    <x v="280"/>
    <x v="269"/>
    <n v="499"/>
    <n v="60"/>
    <x v="2"/>
    <x v="75"/>
    <x v="66"/>
    <x v="66"/>
    <n v="1"/>
    <n v="1"/>
    <s v=""/>
    <s v=""/>
    <x v="1"/>
    <x v="0"/>
    <x v="1"/>
    <x v="3"/>
  </r>
  <r>
    <x v="346"/>
    <x v="344"/>
    <x v="346"/>
    <s v="CO25103@mi.com"/>
    <x v="1"/>
    <s v="LONDOÑO VALENCIA ESTEFANIA #"/>
    <x v="0"/>
    <d v="2025-03-06T18:00:21"/>
    <n v="1"/>
    <x v="281"/>
    <x v="270"/>
    <n v="540"/>
    <s v="0"/>
    <x v="0"/>
    <x v="49"/>
    <x v="1"/>
    <x v="1"/>
    <n v="1"/>
    <n v="1"/>
    <s v=""/>
    <s v=""/>
    <x v="1"/>
    <x v="0"/>
    <x v="1"/>
    <x v="8"/>
  </r>
  <r>
    <x v="347"/>
    <x v="345"/>
    <x v="347"/>
    <s v="CO25082@mi.com"/>
    <x v="1"/>
    <s v="HENAO RAMIREZ CRISTIAN CAMILO #"/>
    <x v="0"/>
    <d v="2025-03-05T18:01:03"/>
    <n v="1"/>
    <x v="282"/>
    <x v="271"/>
    <n v="545"/>
    <s v="0"/>
    <x v="0"/>
    <x v="87"/>
    <x v="92"/>
    <x v="93"/>
    <n v="1"/>
    <n v="1"/>
    <s v=""/>
    <s v=""/>
    <x v="1"/>
    <x v="0"/>
    <x v="1"/>
    <x v="12"/>
  </r>
  <r>
    <x v="348"/>
    <x v="346"/>
    <x v="348"/>
    <s v="CO25083@mi.com"/>
    <x v="1"/>
    <s v="HENAO RAMIREZ CRISTIAN CAMILO #"/>
    <x v="0"/>
    <d v="2025-03-05T18:00:53"/>
    <n v="1"/>
    <x v="283"/>
    <x v="272"/>
    <n v="545"/>
    <s v="0"/>
    <x v="0"/>
    <x v="87"/>
    <x v="92"/>
    <x v="93"/>
    <n v="1"/>
    <n v="1"/>
    <s v=""/>
    <s v=""/>
    <x v="1"/>
    <x v="0"/>
    <x v="1"/>
    <x v="12"/>
  </r>
  <r>
    <x v="349"/>
    <x v="347"/>
    <x v="349"/>
    <s v="CO25085@mi.com"/>
    <x v="1"/>
    <s v="GUTIERREZ BAQUERO GENNYS JASMIN #"/>
    <x v="0"/>
    <d v="2025-03-05T18:00:25"/>
    <n v="1"/>
    <x v="284"/>
    <x v="273"/>
    <n v="490"/>
    <s v="0"/>
    <x v="0"/>
    <x v="53"/>
    <x v="58"/>
    <x v="58"/>
    <n v="1"/>
    <n v="1"/>
    <s v=""/>
    <s v=""/>
    <x v="1"/>
    <x v="0"/>
    <x v="1"/>
    <x v="5"/>
  </r>
  <r>
    <x v="350"/>
    <x v="348"/>
    <x v="350"/>
    <s v="CO24751@mi.com"/>
    <x v="1"/>
    <s v="CASTIBLANCO CORAL JEFFERSON AMAURY #"/>
    <x v="2"/>
    <d v="2025-03-05T12:00:57"/>
    <n v="1"/>
    <x v="285"/>
    <x v="274"/>
    <n v="487"/>
    <s v="0"/>
    <x v="0"/>
    <x v="23"/>
    <x v="28"/>
    <x v="28"/>
    <n v="1"/>
    <n v="1"/>
    <s v=""/>
    <s v=""/>
    <x v="1"/>
    <x v="0"/>
    <x v="1"/>
    <x v="4"/>
  </r>
  <r>
    <x v="351"/>
    <x v="349"/>
    <x v="351"/>
    <s v="CO24657@mi.com"/>
    <x v="1"/>
    <s v="SOTO GARCIA JEAN CARLOS #"/>
    <x v="0"/>
    <d v="2025-03-04T14:00:23"/>
    <n v="1"/>
    <x v="286"/>
    <x v="275"/>
    <n v="542"/>
    <s v="0"/>
    <x v="0"/>
    <x v="57"/>
    <x v="14"/>
    <x v="14"/>
    <n v="1"/>
    <n v="1"/>
    <s v=""/>
    <s v=""/>
    <x v="1"/>
    <x v="0"/>
    <x v="1"/>
    <x v="12"/>
  </r>
  <r>
    <x v="352"/>
    <x v="350"/>
    <x v="352"/>
    <s v="CO24654@mi.com"/>
    <x v="1"/>
    <s v="AVENDAÑO ANDRES FABIAN #"/>
    <x v="3"/>
    <d v="2025-03-04T13:01:05"/>
    <n v="1"/>
    <x v="287"/>
    <x v="276"/>
    <n v="540"/>
    <s v="0"/>
    <x v="0"/>
    <x v="49"/>
    <x v="1"/>
    <x v="1"/>
    <n v="1"/>
    <n v="1"/>
    <s v=""/>
    <s v=""/>
    <x v="1"/>
    <x v="0"/>
    <x v="1"/>
    <x v="18"/>
  </r>
  <r>
    <x v="353"/>
    <x v="351"/>
    <x v="353"/>
    <s v="CO24655@mi.com"/>
    <x v="1"/>
    <s v="ESCOBAR GIL JUAN CAMILO #"/>
    <x v="0"/>
    <d v="2025-03-04T13:00:46"/>
    <n v="1"/>
    <x v="288"/>
    <x v="277"/>
    <n v="447"/>
    <n v="120"/>
    <x v="5"/>
    <x v="128"/>
    <x v="128"/>
    <x v="131"/>
    <n v="1"/>
    <n v="1"/>
    <s v=""/>
    <s v=""/>
    <x v="1"/>
    <x v="0"/>
    <x v="1"/>
    <x v="12"/>
  </r>
  <r>
    <x v="354"/>
    <x v="352"/>
    <x v="354"/>
    <s v="CO24656@mi.com"/>
    <x v="1"/>
    <s v="MOSQUERA NICOLAS #"/>
    <x v="0"/>
    <d v="2025-03-04T13:00:31"/>
    <n v="1"/>
    <x v="289"/>
    <x v="278"/>
    <n v="476"/>
    <s v="0"/>
    <x v="0"/>
    <x v="129"/>
    <x v="131"/>
    <x v="134"/>
    <n v="1"/>
    <n v="1"/>
    <s v=""/>
    <s v=""/>
    <x v="1"/>
    <x v="0"/>
    <x v="1"/>
    <x v="12"/>
  </r>
  <r>
    <x v="355"/>
    <x v="353"/>
    <x v="355"/>
    <s v="CO24647@mi.com"/>
    <x v="1"/>
    <s v="ATARA TORRES JOHAN CAMILO #"/>
    <x v="0"/>
    <d v="2025-03-03T16:00:28"/>
    <n v="1"/>
    <x v="290"/>
    <x v="279"/>
    <n v="517"/>
    <s v="0"/>
    <x v="0"/>
    <x v="130"/>
    <x v="75"/>
    <x v="75"/>
    <n v="1"/>
    <n v="1"/>
    <s v=""/>
    <s v=""/>
    <x v="1"/>
    <x v="0"/>
    <x v="1"/>
    <x v="5"/>
  </r>
  <r>
    <x v="356"/>
    <x v="354"/>
    <x v="356"/>
    <s v="CO24645@mi.com"/>
    <x v="1"/>
    <s v="HERNANDEZ ABRIL NESTOR JAVIER #"/>
    <x v="2"/>
    <d v="2025-03-03T15:00:28"/>
    <n v="1"/>
    <x v="291"/>
    <x v="280"/>
    <n v="455"/>
    <n v="60"/>
    <x v="2"/>
    <x v="70"/>
    <x v="132"/>
    <x v="135"/>
    <n v="1"/>
    <n v="1"/>
    <s v=""/>
    <s v=""/>
    <x v="1"/>
    <x v="0"/>
    <x v="1"/>
    <x v="3"/>
  </r>
  <r>
    <x v="357"/>
    <x v="355"/>
    <x v="357"/>
    <s v="CO24629@mi.com"/>
    <x v="3"/>
    <s v="ORTIZ SANCHEZ LAURA TATIANA #"/>
    <x v="0"/>
    <d v="2025-02-28T15:00:25"/>
    <n v="1"/>
    <x v="292"/>
    <x v="281"/>
    <n v="587"/>
    <s v="0"/>
    <x v="0"/>
    <x v="101"/>
    <x v="115"/>
    <x v="117"/>
    <n v="1"/>
    <n v="1"/>
    <s v=""/>
    <s v=""/>
    <x v="1"/>
    <x v="0"/>
    <x v="1"/>
    <x v="13"/>
  </r>
  <r>
    <x v="358"/>
    <x v="356"/>
    <x v="358"/>
    <s v="CO24541@mi.com"/>
    <x v="1"/>
    <s v="HERRERA CARRILLO DIEGO ALEXANDER #"/>
    <x v="3"/>
    <d v="2025-02-25T17:00:28"/>
    <n v="1"/>
    <x v="293"/>
    <x v="282"/>
    <n v="550"/>
    <s v="0"/>
    <x v="0"/>
    <x v="8"/>
    <x v="10"/>
    <x v="10"/>
    <n v="1"/>
    <n v="1"/>
    <s v=""/>
    <s v=""/>
    <x v="1"/>
    <x v="0"/>
    <x v="1"/>
    <x v="7"/>
  </r>
  <r>
    <x v="359"/>
    <x v="357"/>
    <x v="359"/>
    <s v="CO24540@mi.com"/>
    <x v="1"/>
    <s v="HERNANDEZ ABRIL NESTOR JAVIER #"/>
    <x v="2"/>
    <d v="2025-02-25T13:00:28"/>
    <n v="1"/>
    <x v="42"/>
    <x v="40"/>
    <s v="0"/>
    <n v="540"/>
    <x v="1"/>
    <x v="0"/>
    <x v="1"/>
    <x v="1"/>
    <n v="1"/>
    <n v="1"/>
    <s v=""/>
    <s v=""/>
    <x v="1"/>
    <x v="0"/>
    <x v="1"/>
    <x v="3"/>
  </r>
  <r>
    <x v="360"/>
    <x v="358"/>
    <x v="360"/>
    <s v="CO24536@mi.com"/>
    <x v="1"/>
    <s v="LEITON CASTELAR ORLANDO ENRIQUE #"/>
    <x v="3"/>
    <d v="2025-02-24T19:01:10"/>
    <n v="1"/>
    <x v="294"/>
    <x v="283"/>
    <n v="546"/>
    <n v="30"/>
    <x v="8"/>
    <x v="103"/>
    <x v="118"/>
    <x v="120"/>
    <n v="1"/>
    <n v="1"/>
    <s v=""/>
    <s v=""/>
    <x v="1"/>
    <x v="0"/>
    <x v="1"/>
    <x v="6"/>
  </r>
  <r>
    <x v="361"/>
    <x v="359"/>
    <x v="361"/>
    <s v="CO24537@mi.com"/>
    <x v="1"/>
    <s v="LEITON CASTELAR ORLANDO ENRIQUE #"/>
    <x v="3"/>
    <d v="2025-02-24T19:00:52"/>
    <n v="1"/>
    <x v="295"/>
    <x v="284"/>
    <n v="612"/>
    <s v="0"/>
    <x v="0"/>
    <x v="131"/>
    <x v="133"/>
    <x v="136"/>
    <n v="1"/>
    <n v="1"/>
    <s v=""/>
    <s v=""/>
    <x v="1"/>
    <x v="0"/>
    <x v="1"/>
    <x v="6"/>
  </r>
  <r>
    <x v="362"/>
    <x v="360"/>
    <x v="362"/>
    <s v="CO24538@mi.com"/>
    <x v="1"/>
    <s v="OTALVORA ARGUMEDO JORGE IVAN #"/>
    <x v="0"/>
    <d v="2025-02-24T19:00:23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0"/>
  </r>
  <r>
    <x v="363"/>
    <x v="361"/>
    <x v="363"/>
    <s v="CO24514@mi.com"/>
    <x v="1"/>
    <s v="MEJIA RICO JUAN CAMILO #"/>
    <x v="0"/>
    <d v="2025-02-24T15:01:52"/>
    <n v="1"/>
    <x v="296"/>
    <x v="285"/>
    <n v="553"/>
    <s v="0"/>
    <x v="0"/>
    <x v="72"/>
    <x v="73"/>
    <x v="73"/>
    <n v="1"/>
    <n v="1"/>
    <s v=""/>
    <s v=""/>
    <x v="1"/>
    <x v="0"/>
    <x v="1"/>
    <x v="12"/>
  </r>
  <r>
    <x v="364"/>
    <x v="362"/>
    <x v="364"/>
    <s v="CO24515@mi.com"/>
    <x v="1"/>
    <s v="MOSQUERA NICOLAS #"/>
    <x v="0"/>
    <d v="2025-02-24T15:01:36"/>
    <n v="1"/>
    <x v="297"/>
    <x v="286"/>
    <n v="544"/>
    <s v="0"/>
    <x v="0"/>
    <x v="21"/>
    <x v="26"/>
    <x v="26"/>
    <n v="1"/>
    <n v="1"/>
    <s v=""/>
    <s v=""/>
    <x v="1"/>
    <x v="0"/>
    <x v="1"/>
    <x v="12"/>
  </r>
  <r>
    <x v="365"/>
    <x v="363"/>
    <x v="365"/>
    <s v="CO24512@mi.com"/>
    <x v="1"/>
    <s v="GUTIERREZ BAQUERO GENNYS JASMIN #"/>
    <x v="0"/>
    <d v="2025-02-24T12:00:56"/>
    <n v="1"/>
    <x v="298"/>
    <x v="232"/>
    <n v="579"/>
    <s v="0"/>
    <x v="0"/>
    <x v="107"/>
    <x v="112"/>
    <x v="113"/>
    <n v="1"/>
    <n v="1"/>
    <s v=""/>
    <s v=""/>
    <x v="1"/>
    <x v="0"/>
    <x v="1"/>
    <x v="5"/>
  </r>
  <r>
    <x v="366"/>
    <x v="364"/>
    <x v="366"/>
    <s v="CO24513@mi.com"/>
    <x v="1"/>
    <s v="GUTIERREZ BAQUERO GENNYS JASMIN #"/>
    <x v="0"/>
    <d v="2025-02-24T12:00:29"/>
    <n v="1"/>
    <x v="299"/>
    <x v="287"/>
    <n v="549"/>
    <s v="0"/>
    <x v="0"/>
    <x v="39"/>
    <x v="45"/>
    <x v="45"/>
    <n v="1"/>
    <n v="1"/>
    <s v=""/>
    <s v=""/>
    <x v="1"/>
    <x v="0"/>
    <x v="1"/>
    <x v="5"/>
  </r>
  <r>
    <x v="367"/>
    <x v="365"/>
    <x v="367"/>
    <s v="CO24453@mi.com"/>
    <x v="1"/>
    <s v="LUGO BOCHAGA LUISANA VERONICA #"/>
    <x v="2"/>
    <d v="2025-02-20T12:00:48"/>
    <n v="1"/>
    <x v="300"/>
    <x v="288"/>
    <n v="420"/>
    <n v="120"/>
    <x v="5"/>
    <x v="132"/>
    <x v="1"/>
    <x v="1"/>
    <n v="1"/>
    <n v="1"/>
    <s v=""/>
    <s v=""/>
    <x v="1"/>
    <x v="0"/>
    <x v="1"/>
    <x v="9"/>
  </r>
  <r>
    <x v="368"/>
    <x v="366"/>
    <x v="368"/>
    <s v="CO24454@mi.com"/>
    <x v="1"/>
    <s v="AVILA MARTINEZ SAMUEL JOSE #"/>
    <x v="2"/>
    <d v="2025-02-20T12:00:31"/>
    <n v="1"/>
    <x v="301"/>
    <x v="289"/>
    <n v="485"/>
    <n v="60"/>
    <x v="2"/>
    <x v="28"/>
    <x v="92"/>
    <x v="93"/>
    <n v="1"/>
    <n v="1"/>
    <s v=""/>
    <s v=""/>
    <x v="1"/>
    <x v="0"/>
    <x v="1"/>
    <x v="9"/>
  </r>
  <r>
    <x v="369"/>
    <x v="367"/>
    <x v="369"/>
    <s v="CO24440@mi.com"/>
    <x v="0"/>
    <s v="PARRA MANCERA KAREN ANGELICA #"/>
    <x v="3"/>
    <d v="2025-02-19T16:00:54"/>
    <n v="1"/>
    <x v="302"/>
    <x v="290"/>
    <n v="573"/>
    <s v="0"/>
    <x v="0"/>
    <x v="133"/>
    <x v="134"/>
    <x v="137"/>
    <n v="1"/>
    <n v="1"/>
    <s v=""/>
    <s v=""/>
    <x v="1"/>
    <x v="0"/>
    <x v="1"/>
    <x v="7"/>
  </r>
  <r>
    <x v="370"/>
    <x v="368"/>
    <x v="370"/>
    <s v="CO24441@mi.com"/>
    <x v="1"/>
    <s v="ROJAS RAMIREZ JULIAN ESTEBAN #"/>
    <x v="0"/>
    <d v="2025-02-19T16:00:38"/>
    <n v="1"/>
    <x v="303"/>
    <x v="291"/>
    <n v="582"/>
    <n v="60"/>
    <x v="2"/>
    <x v="102"/>
    <x v="135"/>
    <x v="138"/>
    <n v="1"/>
    <n v="1"/>
    <s v=""/>
    <s v=""/>
    <x v="1"/>
    <x v="0"/>
    <x v="1"/>
    <x v="8"/>
  </r>
  <r>
    <x v="371"/>
    <x v="369"/>
    <x v="371"/>
    <s v="CO24404@mi.com"/>
    <x v="3"/>
    <s v="ORTIZ SANCHEZ LAURA TATIANA #"/>
    <x v="0"/>
    <d v="2025-02-17T21:01:07"/>
    <n v="1"/>
    <x v="304"/>
    <x v="292"/>
    <n v="556"/>
    <s v="0"/>
    <x v="0"/>
    <x v="32"/>
    <x v="9"/>
    <x v="9"/>
    <n v="1"/>
    <n v="1"/>
    <s v=""/>
    <s v=""/>
    <x v="1"/>
    <x v="0"/>
    <x v="1"/>
    <x v="13"/>
  </r>
  <r>
    <x v="372"/>
    <x v="370"/>
    <x v="372"/>
    <s v="CO24405@mi.com"/>
    <x v="3"/>
    <s v="PORTOCARRERO ROJAS JESUS ARMANDO #"/>
    <x v="0"/>
    <d v="2025-02-17T21:00:35"/>
    <n v="1"/>
    <x v="305"/>
    <x v="293"/>
    <n v="547"/>
    <s v="0"/>
    <x v="0"/>
    <x v="4"/>
    <x v="54"/>
    <x v="54"/>
    <n v="1"/>
    <n v="1"/>
    <s v=""/>
    <s v=""/>
    <x v="1"/>
    <x v="0"/>
    <x v="1"/>
    <x v="13"/>
  </r>
  <r>
    <x v="373"/>
    <x v="371"/>
    <x v="373"/>
    <s v="CO24301@mi.com"/>
    <x v="1"/>
    <s v="DELGADO ALVAREZ VICTOR HUGO #"/>
    <x v="0"/>
    <d v="2025-02-11T17:00:18"/>
    <n v="1"/>
    <x v="306"/>
    <x v="294"/>
    <n v="552"/>
    <s v="0"/>
    <x v="0"/>
    <x v="30"/>
    <x v="35"/>
    <x v="35"/>
    <n v="1"/>
    <n v="1"/>
    <s v=""/>
    <s v=""/>
    <x v="1"/>
    <x v="0"/>
    <x v="1"/>
    <x v="2"/>
  </r>
  <r>
    <x v="374"/>
    <x v="372"/>
    <x v="374"/>
    <s v="CO24296@mi.com"/>
    <x v="1"/>
    <s v="ADAMES GUAYARA MARIA MAGDIELY #"/>
    <x v="0"/>
    <d v="2025-02-11T13:00:24"/>
    <n v="1"/>
    <x v="307"/>
    <x v="295"/>
    <n v="513"/>
    <s v="0"/>
    <x v="0"/>
    <x v="68"/>
    <x v="70"/>
    <x v="70"/>
    <n v="1"/>
    <n v="1"/>
    <s v=""/>
    <s v=""/>
    <x v="1"/>
    <x v="0"/>
    <x v="1"/>
    <x v="2"/>
  </r>
  <r>
    <x v="375"/>
    <x v="373"/>
    <x v="375"/>
    <s v="CO24258@mi.com"/>
    <x v="1"/>
    <s v="LUGO BOCHAGA LUISANA VERONICA #"/>
    <x v="2"/>
    <d v="2025-02-11T11:01:40"/>
    <n v="1"/>
    <x v="308"/>
    <x v="296"/>
    <n v="419"/>
    <n v="60"/>
    <x v="2"/>
    <x v="134"/>
    <x v="38"/>
    <x v="38"/>
    <n v="1"/>
    <n v="1"/>
    <s v=""/>
    <s v=""/>
    <x v="1"/>
    <x v="0"/>
    <x v="1"/>
    <x v="9"/>
  </r>
  <r>
    <x v="376"/>
    <x v="374"/>
    <x v="376"/>
    <s v="CO24246@mi.com"/>
    <x v="5"/>
    <s v="Harold Stiven Niño Raquira #"/>
    <x v="6"/>
    <d v="2025-02-10T13:00:51"/>
    <n v="1"/>
    <x v="309"/>
    <x v="297"/>
    <n v="380"/>
    <n v="180"/>
    <x v="11"/>
    <x v="135"/>
    <x v="41"/>
    <x v="139"/>
    <n v="1"/>
    <n v="1"/>
    <s v=""/>
    <s v=""/>
    <x v="1"/>
    <x v="0"/>
    <x v="1"/>
    <x v="21"/>
  </r>
  <r>
    <x v="377"/>
    <x v="375"/>
    <x v="377"/>
    <s v="CO24201@mi.com"/>
    <x v="1"/>
    <s v="LUGO BOCHAGA LUISANA VERONICA #"/>
    <x v="2"/>
    <d v="2025-02-07T18:02:07"/>
    <n v="1"/>
    <x v="310"/>
    <x v="298"/>
    <n v="432"/>
    <n v="120"/>
    <x v="5"/>
    <x v="136"/>
    <x v="35"/>
    <x v="35"/>
    <n v="1"/>
    <n v="1"/>
    <s v=""/>
    <s v=""/>
    <x v="1"/>
    <x v="0"/>
    <x v="1"/>
    <x v="9"/>
  </r>
  <r>
    <x v="378"/>
    <x v="376"/>
    <x v="378"/>
    <s v="CO24229@mi.com"/>
    <x v="1"/>
    <s v="MARTINEZ FLOREZ MIGUEL ANDRES #"/>
    <x v="2"/>
    <d v="2025-02-07T18:01:40"/>
    <n v="1"/>
    <x v="311"/>
    <x v="299"/>
    <n v="491"/>
    <s v="0"/>
    <x v="0"/>
    <x v="65"/>
    <x v="136"/>
    <x v="140"/>
    <n v="1"/>
    <n v="1"/>
    <s v=""/>
    <s v=""/>
    <x v="1"/>
    <x v="0"/>
    <x v="1"/>
    <x v="11"/>
  </r>
  <r>
    <x v="379"/>
    <x v="377"/>
    <x v="379"/>
    <s v="CO24230@mi.com"/>
    <x v="1"/>
    <s v="MEJIA RAMIREZ MERLY YURLEY #"/>
    <x v="2"/>
    <d v="2025-02-07T18:01:19"/>
    <n v="1"/>
    <x v="1"/>
    <x v="1"/>
    <s v="0"/>
    <n v="540"/>
    <x v="1"/>
    <x v="0"/>
    <x v="1"/>
    <x v="1"/>
    <n v="1"/>
    <n v="1"/>
    <s v=""/>
    <s v=""/>
    <x v="1"/>
    <x v="0"/>
    <x v="1"/>
    <x v="11"/>
  </r>
  <r>
    <x v="380"/>
    <x v="378"/>
    <x v="380"/>
    <s v="CO24239@mi.com"/>
    <x v="1"/>
    <s v="HERNANDEZ SUAREZ TANIA YORLIANY #"/>
    <x v="0"/>
    <d v="2025-02-07T18:00:24"/>
    <n v="1"/>
    <x v="312"/>
    <x v="300"/>
    <n v="594"/>
    <s v="0"/>
    <x v="0"/>
    <x v="137"/>
    <x v="137"/>
    <x v="141"/>
    <n v="1"/>
    <n v="1"/>
    <s v=""/>
    <s v=""/>
    <x v="1"/>
    <x v="0"/>
    <x v="1"/>
    <x v="0"/>
  </r>
  <r>
    <x v="381"/>
    <x v="379"/>
    <x v="381"/>
    <s v="CO24193@mi.com"/>
    <x v="1"/>
    <s v="AVILA MARTINEZ SAMUEL JOSE #"/>
    <x v="2"/>
    <d v="2025-02-06T09:52:50"/>
    <n v="1"/>
    <x v="313"/>
    <x v="301"/>
    <n v="497"/>
    <n v="60"/>
    <x v="2"/>
    <x v="46"/>
    <x v="96"/>
    <x v="97"/>
    <n v="1"/>
    <n v="1"/>
    <s v=""/>
    <s v=""/>
    <x v="1"/>
    <x v="0"/>
    <x v="1"/>
    <x v="9"/>
  </r>
  <r>
    <x v="382"/>
    <x v="380"/>
    <x v="382"/>
    <s v="CO24178@mi.com"/>
    <x v="1"/>
    <s v="SOTO GARCIA JEAN CARLOS #"/>
    <x v="0"/>
    <d v="2025-02-04T12:00:21"/>
    <n v="1"/>
    <x v="314"/>
    <x v="302"/>
    <n v="515"/>
    <s v="0"/>
    <x v="0"/>
    <x v="138"/>
    <x v="132"/>
    <x v="142"/>
    <n v="1"/>
    <n v="1"/>
    <s v=""/>
    <s v=""/>
    <x v="1"/>
    <x v="0"/>
    <x v="1"/>
    <x v="12"/>
  </r>
  <r>
    <x v="383"/>
    <x v="381"/>
    <x v="383"/>
    <s v="CO24169@mi.com"/>
    <x v="1"/>
    <s v="ADAMES GUAYARA MARIA MAGDIELY #"/>
    <x v="0"/>
    <d v="2025-02-04T11:01:31"/>
    <n v="1"/>
    <x v="315"/>
    <x v="303"/>
    <n v="538"/>
    <s v="0"/>
    <x v="0"/>
    <x v="117"/>
    <x v="67"/>
    <x v="67"/>
    <n v="1"/>
    <n v="1"/>
    <s v=""/>
    <s v=""/>
    <x v="1"/>
    <x v="0"/>
    <x v="1"/>
    <x v="2"/>
  </r>
  <r>
    <x v="384"/>
    <x v="382"/>
    <x v="384"/>
    <s v="CO24156@mi.com"/>
    <x v="1"/>
    <s v="GUTIERREZ BAQUERO GENNYS JASMIN #"/>
    <x v="0"/>
    <d v="2025-01-31T19:00:33"/>
    <n v="1"/>
    <x v="316"/>
    <x v="304"/>
    <n v="532"/>
    <s v="0"/>
    <x v="0"/>
    <x v="115"/>
    <x v="120"/>
    <x v="122"/>
    <n v="1"/>
    <n v="1"/>
    <s v=""/>
    <s v=""/>
    <x v="1"/>
    <x v="0"/>
    <x v="1"/>
    <x v="5"/>
  </r>
  <r>
    <x v="385"/>
    <x v="383"/>
    <x v="385"/>
    <s v="CO24148@mi.com"/>
    <x v="1"/>
    <s v="BARCO SANJUAN ROSANA #"/>
    <x v="2"/>
    <d v="2025-01-31T17:00:22"/>
    <n v="1"/>
    <x v="24"/>
    <x v="23"/>
    <s v="0"/>
    <n v="540"/>
    <x v="1"/>
    <x v="0"/>
    <x v="1"/>
    <x v="1"/>
    <n v="1"/>
    <n v="1"/>
    <s v=""/>
    <s v=""/>
    <x v="1"/>
    <x v="0"/>
    <x v="1"/>
    <x v="4"/>
  </r>
  <r>
    <x v="386"/>
    <x v="384"/>
    <x v="386"/>
    <s v="CO24119@mi.com"/>
    <x v="1"/>
    <s v="BARCO SANJUAN ROSANA #"/>
    <x v="2"/>
    <d v="2025-01-30T22:00:36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4"/>
  </r>
  <r>
    <x v="387"/>
    <x v="385"/>
    <x v="387"/>
    <s v="CO24110@mi.com"/>
    <x v="1"/>
    <s v="CAMARGO TORRES AUDREA PATRICIA #"/>
    <x v="0"/>
    <d v="2025-01-30T12:02:31"/>
    <n v="1"/>
    <x v="317"/>
    <x v="305"/>
    <n v="587"/>
    <s v="0"/>
    <x v="0"/>
    <x v="101"/>
    <x v="115"/>
    <x v="117"/>
    <n v="1"/>
    <n v="1"/>
    <s v=""/>
    <s v=""/>
    <x v="1"/>
    <x v="0"/>
    <x v="1"/>
    <x v="0"/>
  </r>
  <r>
    <x v="388"/>
    <x v="386"/>
    <x v="388"/>
    <s v="CO24111@mi.com"/>
    <x v="1"/>
    <s v="OTALVORA ARGUMEDO JORGE IVAN #"/>
    <x v="0"/>
    <d v="2025-01-30T12:02:16"/>
    <n v="1"/>
    <x v="318"/>
    <x v="306"/>
    <n v="542"/>
    <s v="0"/>
    <x v="0"/>
    <x v="57"/>
    <x v="14"/>
    <x v="14"/>
    <n v="1"/>
    <n v="1"/>
    <s v=""/>
    <s v=""/>
    <x v="1"/>
    <x v="0"/>
    <x v="1"/>
    <x v="0"/>
  </r>
  <r>
    <x v="389"/>
    <x v="387"/>
    <x v="389"/>
    <s v="CO24112@mi.com"/>
    <x v="1"/>
    <s v="HERRERA OLIVERA NATALIA #"/>
    <x v="0"/>
    <d v="2025-01-30T12:01:40"/>
    <n v="1"/>
    <x v="319"/>
    <x v="6"/>
    <n v="541"/>
    <s v="0"/>
    <x v="0"/>
    <x v="18"/>
    <x v="23"/>
    <x v="23"/>
    <n v="1"/>
    <n v="1"/>
    <s v=""/>
    <s v=""/>
    <x v="1"/>
    <x v="0"/>
    <x v="1"/>
    <x v="2"/>
  </r>
  <r>
    <x v="390"/>
    <x v="388"/>
    <x v="390"/>
    <s v="CO24113@mi.com"/>
    <x v="1"/>
    <s v="HERNANDEZ SUAREZ TANIA YORLIANY #"/>
    <x v="0"/>
    <d v="2025-01-30T12:01:15"/>
    <n v="1"/>
    <x v="320"/>
    <x v="307"/>
    <n v="571"/>
    <s v="0"/>
    <x v="0"/>
    <x v="139"/>
    <x v="138"/>
    <x v="143"/>
    <n v="1"/>
    <n v="1"/>
    <s v=""/>
    <s v=""/>
    <x v="1"/>
    <x v="0"/>
    <x v="1"/>
    <x v="0"/>
  </r>
  <r>
    <x v="391"/>
    <x v="389"/>
    <x v="391"/>
    <s v="CO24115@mi.com"/>
    <x v="1"/>
    <s v="HERRERA OLIVERA NATALIA #"/>
    <x v="0"/>
    <d v="2025-01-30T12:00:39"/>
    <n v="1"/>
    <x v="321"/>
    <x v="308"/>
    <n v="482"/>
    <s v="0"/>
    <x v="0"/>
    <x v="12"/>
    <x v="20"/>
    <x v="20"/>
    <n v="1"/>
    <n v="1"/>
    <s v=""/>
    <s v=""/>
    <x v="1"/>
    <x v="0"/>
    <x v="1"/>
    <x v="2"/>
  </r>
  <r>
    <x v="392"/>
    <x v="390"/>
    <x v="392"/>
    <s v="CO24101@mi.com"/>
    <x v="1"/>
    <s v="LONDOÑO VALENCIA ESTEFANIA #"/>
    <x v="0"/>
    <d v="2025-01-30T11:01:43"/>
    <n v="1"/>
    <x v="322"/>
    <x v="309"/>
    <n v="543"/>
    <s v="0"/>
    <x v="0"/>
    <x v="48"/>
    <x v="22"/>
    <x v="22"/>
    <n v="1"/>
    <n v="1"/>
    <s v=""/>
    <s v=""/>
    <x v="1"/>
    <x v="0"/>
    <x v="1"/>
    <x v="8"/>
  </r>
  <r>
    <x v="393"/>
    <x v="391"/>
    <x v="393"/>
    <s v="CO24105@mi.com"/>
    <x v="4"/>
    <s v="MICHAEL HUMBERTO SOTELO POLANCO #"/>
    <x v="5"/>
    <d v="2025-01-30T11:01:06"/>
    <n v="1"/>
    <x v="10"/>
    <x v="10"/>
    <s v="0"/>
    <n v="540"/>
    <x v="1"/>
    <x v="0"/>
    <x v="1"/>
    <x v="1"/>
    <n v="1"/>
    <n v="1"/>
    <s v=""/>
    <s v=""/>
    <x v="1"/>
    <x v="0"/>
    <x v="1"/>
    <x v="20"/>
  </r>
  <r>
    <x v="394"/>
    <x v="392"/>
    <x v="394"/>
    <s v="CO24106@mi.com"/>
    <x v="4"/>
    <s v="MICHAEL HUMBERTO SOTELO POLANCO #"/>
    <x v="5"/>
    <d v="2025-01-30T11:00:48"/>
    <n v="1"/>
    <x v="323"/>
    <x v="310"/>
    <n v="183"/>
    <n v="360"/>
    <x v="13"/>
    <x v="140"/>
    <x v="22"/>
    <x v="22"/>
    <n v="1"/>
    <n v="1"/>
    <s v=""/>
    <s v=""/>
    <x v="1"/>
    <x v="0"/>
    <x v="1"/>
    <x v="20"/>
  </r>
  <r>
    <x v="395"/>
    <x v="393"/>
    <x v="395"/>
    <s v="CO24107@mi.com"/>
    <x v="1"/>
    <s v="MUÑOZ SANDRA ROCIO #"/>
    <x v="0"/>
    <d v="2025-01-30T11:00:27"/>
    <n v="1"/>
    <x v="324"/>
    <x v="311"/>
    <n v="549"/>
    <s v="0"/>
    <x v="0"/>
    <x v="39"/>
    <x v="45"/>
    <x v="45"/>
    <n v="1"/>
    <n v="1"/>
    <s v=""/>
    <s v=""/>
    <x v="1"/>
    <x v="0"/>
    <x v="1"/>
    <x v="8"/>
  </r>
  <r>
    <x v="396"/>
    <x v="394"/>
    <x v="396"/>
    <s v="CO24076@mi.com"/>
    <x v="1"/>
    <s v="HERNANDEZ ABRIL NESTOR JAVIER #"/>
    <x v="2"/>
    <d v="2025-01-28T13:00:24"/>
    <n v="1"/>
    <x v="325"/>
    <x v="312"/>
    <n v="483"/>
    <n v="60"/>
    <x v="2"/>
    <x v="16"/>
    <x v="22"/>
    <x v="22"/>
    <n v="1"/>
    <n v="1"/>
    <s v=""/>
    <s v=""/>
    <x v="1"/>
    <x v="0"/>
    <x v="1"/>
    <x v="3"/>
  </r>
  <r>
    <x v="397"/>
    <x v="395"/>
    <x v="397"/>
    <s v="CO24066@mi.com"/>
    <x v="1"/>
    <s v="MORENO PARDO JOHANA MILENA #"/>
    <x v="2"/>
    <d v="2025-01-27T13:00:22"/>
    <n v="1"/>
    <x v="326"/>
    <x v="313"/>
    <n v="520"/>
    <s v="0"/>
    <x v="0"/>
    <x v="20"/>
    <x v="25"/>
    <x v="25"/>
    <n v="1"/>
    <n v="1"/>
    <s v=""/>
    <s v=""/>
    <x v="1"/>
    <x v="0"/>
    <x v="1"/>
    <x v="14"/>
  </r>
  <r>
    <x v="398"/>
    <x v="396"/>
    <x v="398"/>
    <s v="CO23994@mi.com"/>
    <x v="0"/>
    <s v="JOHN HENRY JIMENEZ VEGA #"/>
    <x v="0"/>
    <d v="2025-01-24T14:01:39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3"/>
  </r>
  <r>
    <x v="399"/>
    <x v="397"/>
    <x v="399"/>
    <s v="CO24031@mi.com"/>
    <x v="1"/>
    <s v="BARCO SANJUAN ROSANA #"/>
    <x v="2"/>
    <d v="2025-01-24T14:00:26"/>
    <n v="1"/>
    <x v="327"/>
    <x v="314"/>
    <n v="568"/>
    <n v="60"/>
    <x v="2"/>
    <x v="141"/>
    <x v="139"/>
    <x v="144"/>
    <n v="1"/>
    <n v="1"/>
    <s v=""/>
    <s v=""/>
    <x v="1"/>
    <x v="0"/>
    <x v="1"/>
    <x v="4"/>
  </r>
  <r>
    <x v="400"/>
    <x v="398"/>
    <x v="400"/>
    <s v="CO23923@mi.com"/>
    <x v="1"/>
    <s v="MORENO PARDO JOHANA MILENA #"/>
    <x v="2"/>
    <d v="2025-01-20T17:01:46"/>
    <n v="1"/>
    <x v="328"/>
    <x v="315"/>
    <n v="474"/>
    <n v="60"/>
    <x v="2"/>
    <x v="142"/>
    <x v="140"/>
    <x v="145"/>
    <n v="1"/>
    <n v="1"/>
    <s v=""/>
    <s v=""/>
    <x v="1"/>
    <x v="0"/>
    <x v="1"/>
    <x v="14"/>
  </r>
  <r>
    <x v="401"/>
    <x v="399"/>
    <x v="401"/>
    <s v="CO23838@mi.com"/>
    <x v="1"/>
    <s v="MARQUEZ HINCAPIE GEINER ANTONIO #"/>
    <x v="2"/>
    <d v="2025-01-20T11:00:28"/>
    <n v="1"/>
    <x v="329"/>
    <x v="316"/>
    <n v="510"/>
    <n v="540"/>
    <x v="1"/>
    <x v="40"/>
    <x v="141"/>
    <x v="146"/>
    <n v="1"/>
    <n v="1"/>
    <s v=""/>
    <s v=""/>
    <x v="2"/>
    <x v="0"/>
    <x v="1"/>
    <x v="4"/>
  </r>
  <r>
    <x v="402"/>
    <x v="400"/>
    <x v="402"/>
    <s v="CO23786@mi.com"/>
    <x v="1"/>
    <s v="ESCOBAR GIL JUAN CAMILO #"/>
    <x v="0"/>
    <d v="2025-01-17T12:00:25"/>
    <n v="1"/>
    <x v="48"/>
    <x v="3"/>
    <n v="0"/>
    <s v="0"/>
    <x v="0"/>
    <x v="0"/>
    <x v="0"/>
    <x v="0"/>
    <n v="1"/>
    <n v="0"/>
    <s v="Sin Justificación"/>
    <s v="Sin Justificación"/>
    <x v="0"/>
    <x v="1"/>
    <x v="3"/>
    <x v="12"/>
  </r>
  <r>
    <x v="403"/>
    <x v="401"/>
    <x v="403"/>
    <s v="CO23781@mi.com"/>
    <x v="1"/>
    <s v="MARQUEZ HINCAPIE GEINER ANTONIO #"/>
    <x v="2"/>
    <d v="2025-01-16T13:00:24"/>
    <n v="1"/>
    <x v="330"/>
    <x v="317"/>
    <n v="553"/>
    <s v="0"/>
    <x v="0"/>
    <x v="72"/>
    <x v="73"/>
    <x v="73"/>
    <n v="1"/>
    <n v="1"/>
    <s v=""/>
    <s v=""/>
    <x v="1"/>
    <x v="0"/>
    <x v="1"/>
    <x v="4"/>
  </r>
  <r>
    <x v="404"/>
    <x v="402"/>
    <x v="404"/>
    <s v="CO23613@mi.com"/>
    <x v="1"/>
    <s v="OTALVORA ARGUMEDO JORGE IVAN #"/>
    <x v="0"/>
    <d v="2025-01-14T16:00:39"/>
    <n v="1"/>
    <x v="331"/>
    <x v="318"/>
    <n v="403"/>
    <s v="0"/>
    <x v="0"/>
    <x v="93"/>
    <x v="98"/>
    <x v="99"/>
    <n v="1"/>
    <n v="1"/>
    <s v="Sin Justificación"/>
    <s v="Sin Justificación"/>
    <x v="0"/>
    <x v="1"/>
    <x v="0"/>
    <x v="0"/>
  </r>
  <r>
    <x v="405"/>
    <x v="403"/>
    <x v="405"/>
    <s v="CO23614@mi.com"/>
    <x v="1"/>
    <s v="CAMARGO TORRES AUDREA PATRICIA #"/>
    <x v="0"/>
    <d v="2025-01-14T16:00:20"/>
    <n v="1"/>
    <x v="332"/>
    <x v="319"/>
    <n v="563"/>
    <n v="60"/>
    <x v="2"/>
    <x v="36"/>
    <x v="142"/>
    <x v="147"/>
    <n v="1"/>
    <n v="1"/>
    <s v=""/>
    <s v=""/>
    <x v="1"/>
    <x v="0"/>
    <x v="1"/>
    <x v="0"/>
  </r>
  <r>
    <x v="406"/>
    <x v="404"/>
    <x v="406"/>
    <s v="CO23590@mi.com"/>
    <x v="1"/>
    <s v="CASTIBLANCO CORAL JEFFERSON AMAURY #"/>
    <x v="2"/>
    <d v="2025-01-13T20:04:11"/>
    <n v="1"/>
    <x v="333"/>
    <x v="320"/>
    <n v="638"/>
    <s v="0"/>
    <x v="0"/>
    <x v="143"/>
    <x v="143"/>
    <x v="148"/>
    <n v="1"/>
    <n v="1"/>
    <s v=""/>
    <s v=""/>
    <x v="1"/>
    <x v="0"/>
    <x v="1"/>
    <x v="4"/>
  </r>
  <r>
    <x v="407"/>
    <x v="405"/>
    <x v="407"/>
    <s v="CO23591@mi.com"/>
    <x v="1"/>
    <s v="CASTIBLANCO CORAL JEFFERSON AMAURY #"/>
    <x v="2"/>
    <d v="2025-01-13T20:04:00"/>
    <n v="1"/>
    <x v="334"/>
    <x v="321"/>
    <n v="426"/>
    <s v="0"/>
    <x v="0"/>
    <x v="144"/>
    <x v="144"/>
    <x v="149"/>
    <n v="1"/>
    <n v="1"/>
    <s v="Sin Justificación"/>
    <s v="Sin Justificación"/>
    <x v="0"/>
    <x v="1"/>
    <x v="0"/>
    <x v="4"/>
  </r>
  <r>
    <x v="408"/>
    <x v="406"/>
    <x v="408"/>
    <s v="CO23533@mi.com"/>
    <x v="1"/>
    <s v="ROJAS RAMIREZ JULIAN ESTEBAN #"/>
    <x v="0"/>
    <d v="2025-01-08T11:01:00"/>
    <n v="1"/>
    <x v="335"/>
    <x v="322"/>
    <n v="568"/>
    <s v="0"/>
    <x v="0"/>
    <x v="141"/>
    <x v="145"/>
    <x v="150"/>
    <n v="1"/>
    <n v="1"/>
    <s v=""/>
    <s v=""/>
    <x v="1"/>
    <x v="0"/>
    <x v="1"/>
    <x v="8"/>
  </r>
  <r>
    <x v="409"/>
    <x v="407"/>
    <x v="409"/>
    <s v="CO23523@mi.com"/>
    <x v="1"/>
    <s v="ADAMES GUAYARA MARIA MAGDIELY #"/>
    <x v="0"/>
    <d v="2025-01-07T20:01:34"/>
    <n v="1"/>
    <x v="336"/>
    <x v="323"/>
    <n v="614"/>
    <s v="0"/>
    <x v="0"/>
    <x v="145"/>
    <x v="146"/>
    <x v="151"/>
    <n v="1"/>
    <n v="1"/>
    <s v=""/>
    <s v=""/>
    <x v="1"/>
    <x v="0"/>
    <x v="1"/>
    <x v="2"/>
  </r>
  <r>
    <x v="410"/>
    <x v="408"/>
    <x v="410"/>
    <s v="CO23467@mi.com"/>
    <x v="1"/>
    <s v="VELASQUEZ TOLOZA JUAN OSWALDO #"/>
    <x v="3"/>
    <d v="2025-01-02T20:01:39"/>
    <n v="1"/>
    <x v="337"/>
    <x v="324"/>
    <n v="505"/>
    <s v="0"/>
    <x v="0"/>
    <x v="146"/>
    <x v="147"/>
    <x v="152"/>
    <n v="1"/>
    <n v="1"/>
    <s v=""/>
    <s v=""/>
    <x v="1"/>
    <x v="0"/>
    <x v="1"/>
    <x v="17"/>
  </r>
  <r>
    <x v="411"/>
    <x v="409"/>
    <x v="411"/>
    <s v="CO23490@mi.com"/>
    <x v="1"/>
    <s v="ROJAS RAMIREZ JULIAN ESTEBAN #"/>
    <x v="0"/>
    <d v="2025-01-02T20:01:01"/>
    <n v="1"/>
    <x v="338"/>
    <x v="325"/>
    <n v="546"/>
    <s v="0"/>
    <x v="0"/>
    <x v="103"/>
    <x v="105"/>
    <x v="106"/>
    <n v="1"/>
    <n v="1"/>
    <s v=""/>
    <s v=""/>
    <x v="1"/>
    <x v="0"/>
    <x v="1"/>
    <x v="8"/>
  </r>
  <r>
    <x v="412"/>
    <x v="410"/>
    <x v="412"/>
    <s v="CO23465@mi.com"/>
    <x v="1"/>
    <s v="ADAMES GUAYARA MARIA MAGDIELY #"/>
    <x v="0"/>
    <d v="2024-12-31T18:00:30"/>
    <n v="1"/>
    <x v="339"/>
    <x v="326"/>
    <n v="572"/>
    <s v="0"/>
    <x v="0"/>
    <x v="7"/>
    <x v="8"/>
    <x v="8"/>
    <n v="1"/>
    <n v="1"/>
    <s v=""/>
    <s v=""/>
    <x v="1"/>
    <x v="0"/>
    <x v="1"/>
    <x v="2"/>
  </r>
  <r>
    <x v="413"/>
    <x v="411"/>
    <x v="413"/>
    <s v="CO23442@mi.com"/>
    <x v="1"/>
    <s v="HERRERA CARRILLO DIEGO ALEXANDER #"/>
    <x v="3"/>
    <d v="2024-12-30T12:00:58"/>
    <n v="1"/>
    <x v="340"/>
    <x v="327"/>
    <n v="452"/>
    <n v="120"/>
    <x v="5"/>
    <x v="147"/>
    <x v="8"/>
    <x v="8"/>
    <n v="1"/>
    <n v="1"/>
    <s v=""/>
    <s v=""/>
    <x v="1"/>
    <x v="0"/>
    <x v="1"/>
    <x v="7"/>
  </r>
  <r>
    <x v="414"/>
    <x v="412"/>
    <x v="414"/>
    <s v="CO23415@mi.com"/>
    <x v="1"/>
    <s v="VELASQUEZ TOLOZA JUAN OSWALDO #"/>
    <x v="3"/>
    <d v="2024-12-27T16:01:23"/>
    <n v="1"/>
    <x v="341"/>
    <x v="328"/>
    <n v="538"/>
    <s v="0"/>
    <x v="0"/>
    <x v="117"/>
    <x v="67"/>
    <x v="67"/>
    <n v="1"/>
    <n v="1"/>
    <s v=""/>
    <s v=""/>
    <x v="1"/>
    <x v="0"/>
    <x v="1"/>
    <x v="17"/>
  </r>
  <r>
    <x v="415"/>
    <x v="413"/>
    <x v="415"/>
    <s v="CO23440@mi.com"/>
    <x v="1"/>
    <s v="LEITON CASTELAR ORLANDO ENRIQUE #"/>
    <x v="3"/>
    <d v="2024-12-27T16:00:28"/>
    <n v="1"/>
    <x v="342"/>
    <x v="329"/>
    <n v="646"/>
    <s v="0"/>
    <x v="0"/>
    <x v="148"/>
    <x v="148"/>
    <x v="153"/>
    <n v="1"/>
    <n v="1"/>
    <s v=""/>
    <s v=""/>
    <x v="1"/>
    <x v="0"/>
    <x v="1"/>
    <x v="6"/>
  </r>
  <r>
    <x v="416"/>
    <x v="414"/>
    <x v="416"/>
    <s v="CO23394@mi.com"/>
    <x v="1"/>
    <s v="ADAMES GUAYARA MARIA MAGDIELY #"/>
    <x v="0"/>
    <d v="2024-12-26T13:05:02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417"/>
    <x v="415"/>
    <x v="417"/>
    <s v="CO23381@mi.com"/>
    <x v="1"/>
    <s v="GUTIERREZ BAQUERO GENNYS JASMIN #"/>
    <x v="0"/>
    <d v="2024-12-23T17:00:26"/>
    <n v="1"/>
    <x v="343"/>
    <x v="330"/>
    <n v="580"/>
    <s v="0"/>
    <x v="0"/>
    <x v="54"/>
    <x v="59"/>
    <x v="59"/>
    <n v="1"/>
    <n v="1"/>
    <s v=""/>
    <s v=""/>
    <x v="1"/>
    <x v="0"/>
    <x v="1"/>
    <x v="5"/>
  </r>
  <r>
    <x v="418"/>
    <x v="416"/>
    <x v="418"/>
    <s v="CO23325@mi.com"/>
    <x v="1"/>
    <s v="DELGADO ALVAREZ VICTOR HUGO #"/>
    <x v="0"/>
    <d v="2024-12-20T11:00:45"/>
    <n v="1"/>
    <x v="344"/>
    <x v="331"/>
    <n v="540"/>
    <s v="0"/>
    <x v="0"/>
    <x v="49"/>
    <x v="1"/>
    <x v="1"/>
    <n v="1"/>
    <n v="1"/>
    <s v=""/>
    <s v=""/>
    <x v="1"/>
    <x v="0"/>
    <x v="1"/>
    <x v="2"/>
  </r>
  <r>
    <x v="419"/>
    <x v="417"/>
    <x v="419"/>
    <s v="CO23267@mi.com"/>
    <x v="1"/>
    <s v="OTALVORA ARGUMEDO JORGE IVAN #"/>
    <x v="0"/>
    <d v="2024-12-17T14:01:57"/>
    <n v="1"/>
    <x v="345"/>
    <x v="332"/>
    <n v="538"/>
    <s v="0"/>
    <x v="0"/>
    <x v="117"/>
    <x v="67"/>
    <x v="67"/>
    <n v="1"/>
    <n v="1"/>
    <s v=""/>
    <s v=""/>
    <x v="1"/>
    <x v="0"/>
    <x v="1"/>
    <x v="0"/>
  </r>
  <r>
    <x v="420"/>
    <x v="418"/>
    <x v="420"/>
    <s v="CO23273@mi.com"/>
    <x v="1"/>
    <s v="AVILA MARTINEZ SAMUEL JOSE #"/>
    <x v="2"/>
    <d v="2024-12-17T14:00:28"/>
    <n v="1"/>
    <x v="346"/>
    <x v="333"/>
    <n v="497"/>
    <s v="0"/>
    <x v="0"/>
    <x v="46"/>
    <x v="149"/>
    <x v="154"/>
    <n v="1"/>
    <n v="1"/>
    <s v=""/>
    <s v=""/>
    <x v="1"/>
    <x v="0"/>
    <x v="1"/>
    <x v="9"/>
  </r>
  <r>
    <x v="421"/>
    <x v="419"/>
    <x v="421"/>
    <s v="CO23237@mi.com"/>
    <x v="1"/>
    <s v="HENAO RAMIREZ CRISTIAN CAMILO #"/>
    <x v="0"/>
    <d v="2024-12-16T13:02:08"/>
    <n v="1"/>
    <x v="347"/>
    <x v="334"/>
    <n v="562"/>
    <s v="0"/>
    <x v="0"/>
    <x v="41"/>
    <x v="47"/>
    <x v="47"/>
    <n v="1"/>
    <n v="1"/>
    <s v=""/>
    <s v=""/>
    <x v="1"/>
    <x v="0"/>
    <x v="1"/>
    <x v="12"/>
  </r>
  <r>
    <x v="422"/>
    <x v="420"/>
    <x v="422"/>
    <s v="CO23238@mi.com"/>
    <x v="1"/>
    <s v="HENAO RAMIREZ CRISTIAN CAMILO #"/>
    <x v="0"/>
    <d v="2024-12-16T13:01:57"/>
    <n v="1"/>
    <x v="348"/>
    <x v="335"/>
    <n v="542"/>
    <s v="0"/>
    <x v="0"/>
    <x v="57"/>
    <x v="14"/>
    <x v="14"/>
    <n v="1"/>
    <n v="1"/>
    <s v=""/>
    <s v=""/>
    <x v="1"/>
    <x v="0"/>
    <x v="1"/>
    <x v="12"/>
  </r>
  <r>
    <x v="423"/>
    <x v="421"/>
    <x v="423"/>
    <s v="CO23242@mi.com"/>
    <x v="1"/>
    <s v="MORENO PARDO JOHANA MILENA #"/>
    <x v="2"/>
    <d v="2024-12-16T13:00:55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424"/>
    <x v="422"/>
    <x v="424"/>
    <s v="CO23233@mi.com"/>
    <x v="1"/>
    <s v="LEITON CASTELAR ORLANDO ENRIQUE #"/>
    <x v="3"/>
    <d v="2024-12-16T10:00:56"/>
    <n v="1"/>
    <x v="349"/>
    <x v="336"/>
    <n v="553"/>
    <s v="0"/>
    <x v="0"/>
    <x v="72"/>
    <x v="73"/>
    <x v="73"/>
    <n v="1"/>
    <n v="1"/>
    <s v=""/>
    <s v=""/>
    <x v="1"/>
    <x v="0"/>
    <x v="1"/>
    <x v="6"/>
  </r>
  <r>
    <x v="425"/>
    <x v="423"/>
    <x v="425"/>
    <s v="CO23221@mi.com"/>
    <x v="1"/>
    <s v="HERNANDEZ SUAREZ TANIA YORLIANY #"/>
    <x v="0"/>
    <d v="2024-12-13T13:00:30"/>
    <n v="1"/>
    <x v="350"/>
    <x v="337"/>
    <n v="567"/>
    <s v="0"/>
    <x v="0"/>
    <x v="149"/>
    <x v="128"/>
    <x v="131"/>
    <n v="1"/>
    <n v="1"/>
    <s v=""/>
    <s v=""/>
    <x v="1"/>
    <x v="0"/>
    <x v="1"/>
    <x v="0"/>
  </r>
  <r>
    <x v="426"/>
    <x v="424"/>
    <x v="426"/>
    <s v="CO23172@mi.com"/>
    <x v="1"/>
    <s v="ROJAS RAMIREZ JULIAN ESTEBAN #"/>
    <x v="0"/>
    <d v="2024-12-12T16:02:35"/>
    <n v="1"/>
    <x v="351"/>
    <x v="338"/>
    <n v="561"/>
    <s v="0"/>
    <x v="0"/>
    <x v="56"/>
    <x v="61"/>
    <x v="61"/>
    <n v="1"/>
    <n v="1"/>
    <s v=""/>
    <s v=""/>
    <x v="1"/>
    <x v="0"/>
    <x v="1"/>
    <x v="8"/>
  </r>
  <r>
    <x v="427"/>
    <x v="425"/>
    <x v="427"/>
    <s v="CO23173@mi.com"/>
    <x v="1"/>
    <s v="MUÑOZ SANDRA ROCIO #"/>
    <x v="0"/>
    <d v="2024-12-12T16:02:21"/>
    <n v="1"/>
    <x v="352"/>
    <x v="339"/>
    <n v="572"/>
    <s v="0"/>
    <x v="0"/>
    <x v="7"/>
    <x v="8"/>
    <x v="8"/>
    <n v="1"/>
    <n v="1"/>
    <s v=""/>
    <s v=""/>
    <x v="1"/>
    <x v="0"/>
    <x v="1"/>
    <x v="8"/>
  </r>
  <r>
    <x v="428"/>
    <x v="426"/>
    <x v="428"/>
    <s v="CO23176@mi.com"/>
    <x v="1"/>
    <s v="ROJAS RAMIREZ JULIAN ESTEBAN #"/>
    <x v="0"/>
    <d v="2024-12-12T16:01:39"/>
    <n v="1"/>
    <x v="353"/>
    <x v="130"/>
    <n v="527"/>
    <n v="30"/>
    <x v="8"/>
    <x v="150"/>
    <x v="96"/>
    <x v="97"/>
    <n v="1"/>
    <n v="1"/>
    <s v=""/>
    <s v=""/>
    <x v="1"/>
    <x v="0"/>
    <x v="1"/>
    <x v="8"/>
  </r>
  <r>
    <x v="429"/>
    <x v="427"/>
    <x v="429"/>
    <s v="CO23178@mi.com"/>
    <x v="1"/>
    <s v="CAICEDO MILTON ARNOL #"/>
    <x v="3"/>
    <d v="2024-12-12T16:00:48"/>
    <n v="1"/>
    <x v="354"/>
    <x v="340"/>
    <n v="603"/>
    <s v="0"/>
    <x v="0"/>
    <x v="151"/>
    <x v="60"/>
    <x v="60"/>
    <n v="1"/>
    <n v="1"/>
    <s v=""/>
    <s v=""/>
    <x v="1"/>
    <x v="0"/>
    <x v="1"/>
    <x v="18"/>
  </r>
  <r>
    <x v="430"/>
    <x v="428"/>
    <x v="430"/>
    <s v="CO23108@mi.com"/>
    <x v="1"/>
    <s v="MORILLO HEREO ALEJANDRO ALFONSO #"/>
    <x v="2"/>
    <d v="2024-12-11T16:01:39"/>
    <n v="1"/>
    <x v="355"/>
    <x v="341"/>
    <n v="485"/>
    <s v="0"/>
    <x v="0"/>
    <x v="28"/>
    <x v="33"/>
    <x v="33"/>
    <n v="1"/>
    <n v="1"/>
    <s v=""/>
    <s v=""/>
    <x v="1"/>
    <x v="0"/>
    <x v="1"/>
    <x v="16"/>
  </r>
  <r>
    <x v="431"/>
    <x v="429"/>
    <x v="431"/>
    <s v="CO23111@mi.com"/>
    <x v="1"/>
    <s v="MARQUEZ HINCAPIE GEINER ANTONIO #"/>
    <x v="2"/>
    <d v="2024-12-11T16:01:01"/>
    <n v="1"/>
    <x v="356"/>
    <x v="342"/>
    <n v="488"/>
    <n v="60"/>
    <x v="2"/>
    <x v="42"/>
    <x v="48"/>
    <x v="48"/>
    <n v="1"/>
    <n v="1"/>
    <s v=""/>
    <s v=""/>
    <x v="1"/>
    <x v="0"/>
    <x v="1"/>
    <x v="4"/>
  </r>
  <r>
    <x v="432"/>
    <x v="430"/>
    <x v="432"/>
    <s v="CO21389@mi.com"/>
    <x v="1"/>
    <s v="CHAVEZ CAMPO JUAN SEBASTIAN #"/>
    <x v="0"/>
    <d v="2024-12-10T13:50:47"/>
    <n v="1"/>
    <x v="357"/>
    <x v="343"/>
    <n v="557"/>
    <s v="0"/>
    <x v="0"/>
    <x v="91"/>
    <x v="96"/>
    <x v="97"/>
    <n v="1"/>
    <n v="1"/>
    <s v=""/>
    <s v=""/>
    <x v="1"/>
    <x v="0"/>
    <x v="1"/>
    <x v="8"/>
  </r>
  <r>
    <x v="433"/>
    <x v="431"/>
    <x v="433"/>
    <s v="CO21393@mi.com"/>
    <x v="1"/>
    <s v="HENAO RAMIREZ CRISTIAN CAMILO #"/>
    <x v="0"/>
    <d v="2024-12-10T13:49:51"/>
    <n v="1"/>
    <x v="358"/>
    <x v="344"/>
    <n v="540"/>
    <s v="0"/>
    <x v="0"/>
    <x v="49"/>
    <x v="1"/>
    <x v="1"/>
    <n v="1"/>
    <n v="1"/>
    <s v=""/>
    <s v=""/>
    <x v="1"/>
    <x v="0"/>
    <x v="1"/>
    <x v="12"/>
  </r>
  <r>
    <x v="434"/>
    <x v="432"/>
    <x v="434"/>
    <s v="CO21395@mi.com"/>
    <x v="1"/>
    <s v="HENAO RAMIREZ CRISTIAN CAMILO #"/>
    <x v="0"/>
    <d v="2024-12-10T13:49:13"/>
    <n v="1"/>
    <x v="359"/>
    <x v="345"/>
    <n v="573"/>
    <s v="0"/>
    <x v="0"/>
    <x v="133"/>
    <x v="134"/>
    <x v="137"/>
    <n v="1"/>
    <n v="1"/>
    <s v=""/>
    <s v=""/>
    <x v="1"/>
    <x v="0"/>
    <x v="1"/>
    <x v="12"/>
  </r>
  <r>
    <x v="435"/>
    <x v="433"/>
    <x v="435"/>
    <s v="CO21413@mi.com"/>
    <x v="1"/>
    <s v="GUTIERREZ BAQUERO GENNYS JASMIN #"/>
    <x v="0"/>
    <d v="2024-12-10T13:46:10"/>
    <n v="1"/>
    <x v="360"/>
    <x v="346"/>
    <n v="547"/>
    <s v="0"/>
    <x v="0"/>
    <x v="4"/>
    <x v="54"/>
    <x v="54"/>
    <n v="1"/>
    <n v="1"/>
    <s v=""/>
    <s v=""/>
    <x v="1"/>
    <x v="0"/>
    <x v="1"/>
    <x v="5"/>
  </r>
  <r>
    <x v="436"/>
    <x v="434"/>
    <x v="436"/>
    <s v="CO21421@mi.com"/>
    <x v="1"/>
    <s v="DELGADO ALVAREZ VICTOR HUGO #"/>
    <x v="0"/>
    <d v="2024-12-10T13:44:15"/>
    <n v="1"/>
    <x v="361"/>
    <x v="347"/>
    <n v="562"/>
    <s v="0"/>
    <x v="0"/>
    <x v="41"/>
    <x v="47"/>
    <x v="47"/>
    <n v="1"/>
    <n v="1"/>
    <s v=""/>
    <s v=""/>
    <x v="1"/>
    <x v="0"/>
    <x v="1"/>
    <x v="2"/>
  </r>
  <r>
    <x v="437"/>
    <x v="435"/>
    <x v="437"/>
    <s v="CO21435@mi.com"/>
    <x v="3"/>
    <s v="REYES ZIPAQUIRA JEISSON ANDRES #"/>
    <x v="3"/>
    <d v="2024-12-10T13:41:20"/>
    <n v="1"/>
    <x v="362"/>
    <x v="348"/>
    <n v="483"/>
    <s v="0"/>
    <x v="0"/>
    <x v="16"/>
    <x v="18"/>
    <x v="18"/>
    <n v="1"/>
    <n v="1"/>
    <s v=""/>
    <s v=""/>
    <x v="1"/>
    <x v="0"/>
    <x v="1"/>
    <x v="7"/>
  </r>
  <r>
    <x v="438"/>
    <x v="436"/>
    <x v="438"/>
    <s v="CO21443@mi.com"/>
    <x v="3"/>
    <s v="CAMARGO TORRES AUDREA PATRICIA #"/>
    <x v="0"/>
    <d v="2024-12-10T13:38:13"/>
    <n v="1"/>
    <x v="363"/>
    <x v="349"/>
    <n v="543"/>
    <s v="0"/>
    <x v="0"/>
    <x v="48"/>
    <x v="22"/>
    <x v="22"/>
    <n v="1"/>
    <n v="1"/>
    <s v=""/>
    <s v=""/>
    <x v="1"/>
    <x v="0"/>
    <x v="1"/>
    <x v="0"/>
  </r>
  <r>
    <x v="439"/>
    <x v="437"/>
    <x v="439"/>
    <s v="CO21449@mi.com"/>
    <x v="1"/>
    <s v="MORENO PARDO JOHANA MILENA #"/>
    <x v="2"/>
    <d v="2024-12-10T13:37:04"/>
    <n v="1"/>
    <x v="364"/>
    <x v="350"/>
    <n v="484"/>
    <s v="0"/>
    <x v="0"/>
    <x v="50"/>
    <x v="52"/>
    <x v="52"/>
    <n v="1"/>
    <n v="1"/>
    <s v=""/>
    <s v=""/>
    <x v="1"/>
    <x v="0"/>
    <x v="1"/>
    <x v="14"/>
  </r>
  <r>
    <x v="440"/>
    <x v="438"/>
    <x v="440"/>
    <s v="CO21451@mi.com"/>
    <x v="1"/>
    <s v="MORENO PARDO JOHANA MILENA #"/>
    <x v="2"/>
    <d v="2024-12-10T13:36:23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441"/>
    <x v="439"/>
    <x v="441"/>
    <s v="CO21457@mi.com"/>
    <x v="1"/>
    <s v="MORILLO HEREO ALEJANDRO ALFONSO #"/>
    <x v="2"/>
    <d v="2024-12-10T13:34:48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6"/>
  </r>
  <r>
    <x v="442"/>
    <x v="440"/>
    <x v="442"/>
    <s v="CO21462@mi.com"/>
    <x v="1"/>
    <s v="ADAMES GUAYARA MARIA MAGDIELY #"/>
    <x v="0"/>
    <d v="2024-12-10T13:33:49"/>
    <n v="1"/>
    <x v="365"/>
    <x v="351"/>
    <n v="545"/>
    <s v="0"/>
    <x v="0"/>
    <x v="87"/>
    <x v="92"/>
    <x v="93"/>
    <n v="1"/>
    <n v="1"/>
    <s v=""/>
    <s v=""/>
    <x v="1"/>
    <x v="0"/>
    <x v="1"/>
    <x v="2"/>
  </r>
  <r>
    <x v="443"/>
    <x v="441"/>
    <x v="443"/>
    <s v="CO21464@mi.com"/>
    <x v="1"/>
    <s v="DELGADO ALVAREZ VICTOR HUGO #"/>
    <x v="0"/>
    <d v="2024-12-10T13:33:15"/>
    <n v="1"/>
    <x v="366"/>
    <x v="352"/>
    <n v="576"/>
    <s v="0"/>
    <x v="0"/>
    <x v="112"/>
    <x v="118"/>
    <x v="120"/>
    <n v="1"/>
    <n v="1"/>
    <s v=""/>
    <s v=""/>
    <x v="1"/>
    <x v="0"/>
    <x v="1"/>
    <x v="2"/>
  </r>
  <r>
    <x v="444"/>
    <x v="442"/>
    <x v="444"/>
    <s v="CO21600@mi.com"/>
    <x v="1"/>
    <s v="LEITON CASTELAR ORLANDO ENRIQUE #"/>
    <x v="3"/>
    <d v="2024-12-10T13:00:47"/>
    <n v="1"/>
    <x v="367"/>
    <x v="353"/>
    <n v="553"/>
    <s v="0"/>
    <x v="0"/>
    <x v="72"/>
    <x v="73"/>
    <x v="73"/>
    <n v="1"/>
    <n v="1"/>
    <s v=""/>
    <s v=""/>
    <x v="1"/>
    <x v="0"/>
    <x v="1"/>
    <x v="6"/>
  </r>
  <r>
    <x v="445"/>
    <x v="443"/>
    <x v="445"/>
    <s v="CO20786@mi.com"/>
    <x v="1"/>
    <s v="HERRERA FARIETA DIEGO ALEJANDRO #"/>
    <x v="0"/>
    <d v="2024-12-06T17:02:05"/>
    <n v="1"/>
    <x v="368"/>
    <x v="354"/>
    <n v="487"/>
    <n v="60"/>
    <x v="2"/>
    <x v="23"/>
    <x v="54"/>
    <x v="54"/>
    <n v="1"/>
    <n v="1"/>
    <s v=""/>
    <s v=""/>
    <x v="1"/>
    <x v="0"/>
    <x v="1"/>
    <x v="5"/>
  </r>
  <r>
    <x v="446"/>
    <x v="444"/>
    <x v="446"/>
    <s v="CO20801@mi.com"/>
    <x v="1"/>
    <s v="AVILA MARTINEZ SAMUEL JOSE #"/>
    <x v="2"/>
    <d v="2024-12-06T17:01:23"/>
    <n v="1"/>
    <x v="369"/>
    <x v="355"/>
    <n v="515"/>
    <n v="60"/>
    <x v="2"/>
    <x v="138"/>
    <x v="150"/>
    <x v="155"/>
    <n v="1"/>
    <n v="1"/>
    <s v=""/>
    <s v=""/>
    <x v="1"/>
    <x v="0"/>
    <x v="1"/>
    <x v="9"/>
  </r>
  <r>
    <x v="447"/>
    <x v="445"/>
    <x v="447"/>
    <s v="CO20806@mi.com"/>
    <x v="1"/>
    <s v="BARCO SANJUAN ROSANA #"/>
    <x v="2"/>
    <d v="2024-12-06T17:00:21"/>
    <n v="1"/>
    <x v="370"/>
    <x v="356"/>
    <n v="376"/>
    <n v="180"/>
    <x v="11"/>
    <x v="152"/>
    <x v="9"/>
    <x v="156"/>
    <n v="1"/>
    <n v="1"/>
    <s v=""/>
    <s v=""/>
    <x v="1"/>
    <x v="0"/>
    <x v="1"/>
    <x v="4"/>
  </r>
  <r>
    <x v="448"/>
    <x v="446"/>
    <x v="448"/>
    <s v="CO20772@mi.com"/>
    <x v="1"/>
    <s v="LONDOÑO VALENCIA ESTEFANIA #"/>
    <x v="0"/>
    <d v="2024-12-04T20:00:18"/>
    <n v="1"/>
    <x v="371"/>
    <x v="357"/>
    <n v="533"/>
    <s v="0"/>
    <x v="0"/>
    <x v="59"/>
    <x v="64"/>
    <x v="64"/>
    <n v="1"/>
    <n v="1"/>
    <s v=""/>
    <s v=""/>
    <x v="1"/>
    <x v="0"/>
    <x v="1"/>
    <x v="8"/>
  </r>
  <r>
    <x v="449"/>
    <x v="447"/>
    <x v="449"/>
    <s v="CO20763@mi.com"/>
    <x v="0"/>
    <s v="MEJIA LONDOÑO HAROLD #"/>
    <x v="2"/>
    <d v="2024-12-04T16:01:36"/>
    <n v="1"/>
    <x v="10"/>
    <x v="10"/>
    <s v="0"/>
    <n v="300"/>
    <x v="14"/>
    <x v="0"/>
    <x v="151"/>
    <x v="157"/>
    <n v="1"/>
    <n v="1"/>
    <s v="Sin Justificación"/>
    <s v="Sin Justificación"/>
    <x v="0"/>
    <x v="1"/>
    <x v="0"/>
    <x v="4"/>
  </r>
  <r>
    <x v="450"/>
    <x v="448"/>
    <x v="450"/>
    <s v="CO20738@mi.com"/>
    <x v="1"/>
    <s v="AVILA MARTINEZ SAMUEL JOSE #"/>
    <x v="2"/>
    <d v="2024-12-04T13:03:58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9"/>
  </r>
  <r>
    <x v="451"/>
    <x v="449"/>
    <x v="451"/>
    <s v="CO20718@mi.com"/>
    <x v="1"/>
    <s v="MOSQUERA NICOLAS #"/>
    <x v="0"/>
    <d v="2024-12-02T16:01:00"/>
    <n v="1"/>
    <x v="372"/>
    <x v="358"/>
    <n v="549"/>
    <s v="0"/>
    <x v="0"/>
    <x v="39"/>
    <x v="45"/>
    <x v="45"/>
    <n v="1"/>
    <n v="1"/>
    <s v=""/>
    <s v=""/>
    <x v="1"/>
    <x v="0"/>
    <x v="1"/>
    <x v="12"/>
  </r>
  <r>
    <x v="452"/>
    <x v="450"/>
    <x v="452"/>
    <s v="CO20719@mi.com"/>
    <x v="1"/>
    <s v="MOSQUERA NICOLAS #"/>
    <x v="0"/>
    <d v="2024-12-02T16:00:46"/>
    <n v="1"/>
    <x v="373"/>
    <x v="359"/>
    <n v="536"/>
    <s v="0"/>
    <x v="0"/>
    <x v="9"/>
    <x v="11"/>
    <x v="11"/>
    <n v="1"/>
    <n v="1"/>
    <s v=""/>
    <s v=""/>
    <x v="1"/>
    <x v="0"/>
    <x v="1"/>
    <x v="12"/>
  </r>
  <r>
    <x v="453"/>
    <x v="451"/>
    <x v="453"/>
    <s v="CO20703@mi.com"/>
    <x v="1"/>
    <s v="ADAMES GUAYARA MARIA MAGDIELY #"/>
    <x v="0"/>
    <d v="2024-12-02T15:01:41"/>
    <n v="1"/>
    <x v="34"/>
    <x v="360"/>
    <n v="559"/>
    <s v="0"/>
    <x v="0"/>
    <x v="122"/>
    <x v="66"/>
    <x v="66"/>
    <n v="1"/>
    <n v="1"/>
    <s v=""/>
    <s v=""/>
    <x v="1"/>
    <x v="0"/>
    <x v="1"/>
    <x v="2"/>
  </r>
  <r>
    <x v="454"/>
    <x v="452"/>
    <x v="454"/>
    <s v="CO20706@mi.com"/>
    <x v="1"/>
    <s v="MEJIA RAMIREZ MERLY YURLEY #"/>
    <x v="2"/>
    <d v="2024-12-02T15:00:48"/>
    <n v="1"/>
    <x v="374"/>
    <x v="361"/>
    <n v="486"/>
    <n v="60"/>
    <x v="2"/>
    <x v="45"/>
    <x v="105"/>
    <x v="106"/>
    <n v="1"/>
    <n v="1"/>
    <s v=""/>
    <s v=""/>
    <x v="1"/>
    <x v="0"/>
    <x v="1"/>
    <x v="11"/>
  </r>
  <r>
    <x v="455"/>
    <x v="453"/>
    <x v="455"/>
    <s v="CO20664@mi.com"/>
    <x v="1"/>
    <s v="RAMIREZ TORRES OTTO OSWALD #"/>
    <x v="0"/>
    <d v="2024-11-29T16:03:42"/>
    <n v="1"/>
    <x v="375"/>
    <x v="362"/>
    <n v="543"/>
    <s v="0"/>
    <x v="0"/>
    <x v="48"/>
    <x v="22"/>
    <x v="22"/>
    <n v="1"/>
    <n v="1"/>
    <s v=""/>
    <s v=""/>
    <x v="1"/>
    <x v="0"/>
    <x v="1"/>
    <x v="5"/>
  </r>
  <r>
    <x v="456"/>
    <x v="454"/>
    <x v="456"/>
    <s v="CO20668@mi.com"/>
    <x v="1"/>
    <s v="MORENO PARDO JOHANA MILENA #"/>
    <x v="2"/>
    <d v="2024-11-29T16:02:50"/>
    <n v="1"/>
    <x v="376"/>
    <x v="363"/>
    <n v="490"/>
    <s v="0"/>
    <x v="0"/>
    <x v="53"/>
    <x v="58"/>
    <x v="58"/>
    <n v="1"/>
    <n v="1"/>
    <s v=""/>
    <s v=""/>
    <x v="1"/>
    <x v="0"/>
    <x v="1"/>
    <x v="14"/>
  </r>
  <r>
    <x v="457"/>
    <x v="455"/>
    <x v="457"/>
    <s v="CO20669@mi.com"/>
    <x v="1"/>
    <s v="MORENO PARDO JOHANA MILENA #"/>
    <x v="2"/>
    <d v="2024-11-29T16:02:30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458"/>
    <x v="456"/>
    <x v="458"/>
    <s v="CO20672@mi.com"/>
    <x v="1"/>
    <s v="LUGO BOCHAGA LUISANA VERONICA #"/>
    <x v="2"/>
    <d v="2024-11-29T16:01:42"/>
    <n v="1"/>
    <x v="42"/>
    <x v="40"/>
    <s v="0"/>
    <n v="120"/>
    <x v="5"/>
    <x v="0"/>
    <x v="37"/>
    <x v="37"/>
    <n v="1"/>
    <n v="1"/>
    <s v="Sin Justificación"/>
    <s v="Sin Justificación"/>
    <x v="0"/>
    <x v="1"/>
    <x v="0"/>
    <x v="9"/>
  </r>
  <r>
    <x v="459"/>
    <x v="457"/>
    <x v="459"/>
    <s v="CO20596@mi.com"/>
    <x v="1"/>
    <s v="CASTIBLANCO CORAL JEFFERSON AMAURY #"/>
    <x v="2"/>
    <d v="2024-11-26T15:04:02"/>
    <n v="1"/>
    <x v="377"/>
    <x v="364"/>
    <n v="451"/>
    <s v="0"/>
    <x v="0"/>
    <x v="153"/>
    <x v="152"/>
    <x v="158"/>
    <n v="1"/>
    <n v="1"/>
    <s v="Sin Justificación"/>
    <s v="Sin Justificación"/>
    <x v="0"/>
    <x v="1"/>
    <x v="0"/>
    <x v="4"/>
  </r>
  <r>
    <x v="460"/>
    <x v="458"/>
    <x v="460"/>
    <s v="CO20599@mi.com"/>
    <x v="1"/>
    <s v="MORILLO HEREO ALEJANDRO ALFONSO #"/>
    <x v="2"/>
    <d v="2024-11-26T15:03:45"/>
    <n v="1"/>
    <x v="378"/>
    <x v="365"/>
    <n v="503"/>
    <s v="0"/>
    <x v="0"/>
    <x v="96"/>
    <x v="153"/>
    <x v="159"/>
    <n v="1"/>
    <n v="1"/>
    <s v=""/>
    <s v=""/>
    <x v="1"/>
    <x v="0"/>
    <x v="1"/>
    <x v="16"/>
  </r>
  <r>
    <x v="461"/>
    <x v="459"/>
    <x v="461"/>
    <s v="CO20600@mi.com"/>
    <x v="1"/>
    <s v="MORILLO HEREO ALEJANDRO ALFONSO #"/>
    <x v="2"/>
    <d v="2024-11-26T15:03:30"/>
    <n v="1"/>
    <x v="379"/>
    <x v="366"/>
    <n v="389"/>
    <s v="0"/>
    <x v="0"/>
    <x v="154"/>
    <x v="154"/>
    <x v="160"/>
    <n v="1"/>
    <n v="1"/>
    <s v="Sin Justificación"/>
    <s v="Sin Justificación"/>
    <x v="0"/>
    <x v="1"/>
    <x v="0"/>
    <x v="16"/>
  </r>
  <r>
    <x v="462"/>
    <x v="460"/>
    <x v="462"/>
    <s v="CO20608@mi.com"/>
    <x v="1"/>
    <s v="ADAMES GUAYARA MARIA MAGDIELY #"/>
    <x v="0"/>
    <d v="2024-11-26T15:01:57"/>
    <n v="1"/>
    <x v="380"/>
    <x v="367"/>
    <n v="488"/>
    <s v="0"/>
    <x v="0"/>
    <x v="42"/>
    <x v="62"/>
    <x v="62"/>
    <n v="1"/>
    <n v="1"/>
    <s v=""/>
    <s v=""/>
    <x v="1"/>
    <x v="0"/>
    <x v="1"/>
    <x v="2"/>
  </r>
  <r>
    <x v="463"/>
    <x v="461"/>
    <x v="463"/>
    <s v="CO20612@mi.com"/>
    <x v="1"/>
    <s v="CHAVEZ CAMPO JUAN SEBASTIAN #"/>
    <x v="0"/>
    <d v="2024-11-26T15:01:20"/>
    <n v="1"/>
    <x v="381"/>
    <x v="368"/>
    <n v="550"/>
    <s v="0"/>
    <x v="0"/>
    <x v="8"/>
    <x v="10"/>
    <x v="10"/>
    <n v="1"/>
    <n v="1"/>
    <s v=""/>
    <s v=""/>
    <x v="1"/>
    <x v="0"/>
    <x v="1"/>
    <x v="8"/>
  </r>
  <r>
    <x v="464"/>
    <x v="462"/>
    <x v="464"/>
    <s v="CO20614@mi.com"/>
    <x v="1"/>
    <s v="CHAVEZ CAMPO JUAN SEBASTIAN #"/>
    <x v="0"/>
    <d v="2024-11-26T15:00:26"/>
    <n v="1"/>
    <x v="382"/>
    <x v="369"/>
    <n v="556"/>
    <s v="0"/>
    <x v="0"/>
    <x v="32"/>
    <x v="9"/>
    <x v="9"/>
    <n v="1"/>
    <n v="1"/>
    <s v=""/>
    <s v=""/>
    <x v="1"/>
    <x v="0"/>
    <x v="1"/>
    <x v="8"/>
  </r>
  <r>
    <x v="465"/>
    <x v="463"/>
    <x v="465"/>
    <s v="CO20588@mi.com"/>
    <x v="1"/>
    <s v="RUIZ MAYORGA MARIA CHIRLEY #"/>
    <x v="2"/>
    <d v="2024-11-25T19:02:12"/>
    <n v="1"/>
    <x v="383"/>
    <x v="370"/>
    <n v="506"/>
    <n v="60"/>
    <x v="2"/>
    <x v="60"/>
    <x v="155"/>
    <x v="161"/>
    <n v="1"/>
    <n v="1"/>
    <s v=""/>
    <s v=""/>
    <x v="1"/>
    <x v="0"/>
    <x v="1"/>
    <x v="11"/>
  </r>
  <r>
    <x v="466"/>
    <x v="464"/>
    <x v="466"/>
    <s v="CO20590@mi.com"/>
    <x v="1"/>
    <s v="RUIZ MAYORGA MARIA CHIRLEY #"/>
    <x v="2"/>
    <d v="2024-11-25T19:01:48"/>
    <n v="1"/>
    <x v="24"/>
    <x v="23"/>
    <s v="0"/>
    <n v="540"/>
    <x v="1"/>
    <x v="0"/>
    <x v="1"/>
    <x v="1"/>
    <n v="1"/>
    <n v="1"/>
    <s v=""/>
    <s v=""/>
    <x v="1"/>
    <x v="0"/>
    <x v="1"/>
    <x v="11"/>
  </r>
  <r>
    <x v="467"/>
    <x v="465"/>
    <x v="467"/>
    <s v="CO20572@mi.com"/>
    <x v="1"/>
    <s v="MARQUEZ HINCAPIE GEINER ANTONIO #"/>
    <x v="2"/>
    <d v="2024-11-25T15:01:50"/>
    <n v="1"/>
    <x v="384"/>
    <x v="371"/>
    <n v="423"/>
    <n v="120"/>
    <x v="5"/>
    <x v="79"/>
    <x v="22"/>
    <x v="22"/>
    <n v="1"/>
    <n v="1"/>
    <s v=""/>
    <s v=""/>
    <x v="1"/>
    <x v="0"/>
    <x v="1"/>
    <x v="4"/>
  </r>
  <r>
    <x v="468"/>
    <x v="466"/>
    <x v="468"/>
    <s v="CO20560@mi.com"/>
    <x v="1"/>
    <s v="AVILA MARTINEZ SAMUEL JOSE #"/>
    <x v="2"/>
    <d v="2024-11-22T18:01:40"/>
    <n v="1"/>
    <x v="385"/>
    <x v="372"/>
    <n v="487"/>
    <s v="0"/>
    <x v="0"/>
    <x v="23"/>
    <x v="28"/>
    <x v="28"/>
    <n v="1"/>
    <n v="1"/>
    <s v=""/>
    <s v=""/>
    <x v="1"/>
    <x v="0"/>
    <x v="1"/>
    <x v="9"/>
  </r>
  <r>
    <x v="469"/>
    <x v="467"/>
    <x v="469"/>
    <s v="CO20563@mi.com"/>
    <x v="1"/>
    <s v="LONDOÑO VALENCIA ESTEFANIA #"/>
    <x v="0"/>
    <d v="2024-11-22T18:00:23"/>
    <n v="1"/>
    <x v="386"/>
    <x v="373"/>
    <n v="552"/>
    <n v="60"/>
    <x v="2"/>
    <x v="30"/>
    <x v="133"/>
    <x v="136"/>
    <n v="1"/>
    <n v="1"/>
    <s v=""/>
    <s v=""/>
    <x v="1"/>
    <x v="0"/>
    <x v="1"/>
    <x v="8"/>
  </r>
  <r>
    <x v="470"/>
    <x v="468"/>
    <x v="470"/>
    <s v="CO20508@mi.com"/>
    <x v="1"/>
    <s v="MOSQUERA NICOLAS #"/>
    <x v="0"/>
    <d v="2024-11-21T18:01:31"/>
    <n v="1"/>
    <x v="387"/>
    <x v="297"/>
    <n v="554"/>
    <s v="0"/>
    <x v="0"/>
    <x v="22"/>
    <x v="27"/>
    <x v="27"/>
    <n v="1"/>
    <n v="1"/>
    <s v=""/>
    <s v=""/>
    <x v="1"/>
    <x v="0"/>
    <x v="1"/>
    <x v="12"/>
  </r>
  <r>
    <x v="471"/>
    <x v="469"/>
    <x v="471"/>
    <s v="CO20511@mi.com"/>
    <x v="1"/>
    <s v="HERRERA CARRILLO DIEGO ALEXANDER #"/>
    <x v="3"/>
    <d v="2024-11-21T18:00:24"/>
    <n v="1"/>
    <x v="388"/>
    <x v="374"/>
    <n v="420"/>
    <n v="120"/>
    <x v="5"/>
    <x v="132"/>
    <x v="1"/>
    <x v="1"/>
    <n v="1"/>
    <n v="1"/>
    <s v=""/>
    <s v=""/>
    <x v="1"/>
    <x v="0"/>
    <x v="1"/>
    <x v="7"/>
  </r>
  <r>
    <x v="472"/>
    <x v="470"/>
    <x v="472"/>
    <s v="CO20478@mi.com"/>
    <x v="1"/>
    <s v="MEJIA RAMIREZ MERLY YURLEY #"/>
    <x v="2"/>
    <d v="2024-11-19T17:00:51"/>
    <n v="1"/>
    <x v="389"/>
    <x v="375"/>
    <n v="494"/>
    <n v="540"/>
    <x v="1"/>
    <x v="27"/>
    <x v="156"/>
    <x v="162"/>
    <n v="1"/>
    <n v="1"/>
    <s v=""/>
    <s v=""/>
    <x v="2"/>
    <x v="0"/>
    <x v="1"/>
    <x v="11"/>
  </r>
  <r>
    <x v="473"/>
    <x v="471"/>
    <x v="473"/>
    <s v="CO20479@mi.com"/>
    <x v="1"/>
    <s v="MORENO PARDO JOHANA MILENA #"/>
    <x v="2"/>
    <d v="2024-11-19T17:00:27"/>
    <n v="1"/>
    <x v="390"/>
    <x v="376"/>
    <n v="482"/>
    <s v="0"/>
    <x v="0"/>
    <x v="12"/>
    <x v="20"/>
    <x v="20"/>
    <n v="1"/>
    <n v="1"/>
    <s v=""/>
    <s v=""/>
    <x v="1"/>
    <x v="0"/>
    <x v="1"/>
    <x v="14"/>
  </r>
  <r>
    <x v="474"/>
    <x v="472"/>
    <x v="474"/>
    <s v="CO20419@mi.com"/>
    <x v="1"/>
    <s v="SAAVEDRA CALVO JOVANNY ALBERTO #"/>
    <x v="2"/>
    <d v="2024-11-18T16:00:50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4"/>
  </r>
  <r>
    <x v="475"/>
    <x v="473"/>
    <x v="475"/>
    <s v="CO20410@mi.com"/>
    <x v="0"/>
    <s v="MEJIA LONDOÑO HAROLD #"/>
    <x v="2"/>
    <d v="2024-11-18T10:33:45"/>
    <n v="1"/>
    <x v="10"/>
    <x v="10"/>
    <s v="0"/>
    <n v="540"/>
    <x v="1"/>
    <x v="0"/>
    <x v="1"/>
    <x v="1"/>
    <n v="1"/>
    <n v="1"/>
    <s v=""/>
    <s v=""/>
    <x v="1"/>
    <x v="0"/>
    <x v="1"/>
    <x v="4"/>
  </r>
  <r>
    <x v="476"/>
    <x v="474"/>
    <x v="476"/>
    <s v="CO20392@mi.com"/>
    <x v="4"/>
    <s v="MICHAEL HUMBERTO SOTELO POLANCO #"/>
    <x v="5"/>
    <d v="2024-11-14T19:02:14"/>
    <n v="1"/>
    <x v="10"/>
    <x v="10"/>
    <s v="0"/>
    <n v="540"/>
    <x v="1"/>
    <x v="0"/>
    <x v="1"/>
    <x v="1"/>
    <n v="1"/>
    <n v="1"/>
    <s v=""/>
    <s v=""/>
    <x v="1"/>
    <x v="0"/>
    <x v="1"/>
    <x v="20"/>
  </r>
  <r>
    <x v="477"/>
    <x v="475"/>
    <x v="477"/>
    <s v="CO20383@mi.com"/>
    <x v="1"/>
    <s v="SAAVEDRA CALVO JOVANNY ALBERTO #"/>
    <x v="2"/>
    <d v="2024-11-14T12:02:13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4"/>
  </r>
  <r>
    <x v="478"/>
    <x v="476"/>
    <x v="478"/>
    <s v="CO20356@mi.com"/>
    <x v="1"/>
    <s v="MORENO PARDO JOHANA MILENA #"/>
    <x v="2"/>
    <d v="2024-11-13T12:00:52"/>
    <n v="1"/>
    <x v="391"/>
    <x v="377"/>
    <n v="673"/>
    <s v="0"/>
    <x v="0"/>
    <x v="155"/>
    <x v="157"/>
    <x v="163"/>
    <n v="1"/>
    <n v="1"/>
    <s v=""/>
    <s v=""/>
    <x v="1"/>
    <x v="0"/>
    <x v="1"/>
    <x v="14"/>
  </r>
  <r>
    <x v="479"/>
    <x v="477"/>
    <x v="479"/>
    <s v="CO20351@mi.com"/>
    <x v="1"/>
    <s v="MORENO PARDO JOHANA MILENA #"/>
    <x v="2"/>
    <d v="2024-11-12T12:00:26"/>
    <n v="1"/>
    <x v="392"/>
    <x v="378"/>
    <n v="517"/>
    <s v="0"/>
    <x v="0"/>
    <x v="130"/>
    <x v="75"/>
    <x v="75"/>
    <n v="1"/>
    <n v="1"/>
    <s v=""/>
    <s v=""/>
    <x v="1"/>
    <x v="0"/>
    <x v="1"/>
    <x v="14"/>
  </r>
  <r>
    <x v="480"/>
    <x v="478"/>
    <x v="480"/>
    <s v="CO20250@mi.com"/>
    <x v="1"/>
    <s v="AVENDAÑO ANDRES FABIAN #"/>
    <x v="3"/>
    <d v="2024-11-08T19:02:15"/>
    <n v="1"/>
    <x v="393"/>
    <x v="379"/>
    <n v="580"/>
    <s v="0"/>
    <x v="0"/>
    <x v="54"/>
    <x v="59"/>
    <x v="59"/>
    <n v="1"/>
    <n v="1"/>
    <s v=""/>
    <s v=""/>
    <x v="1"/>
    <x v="0"/>
    <x v="1"/>
    <x v="18"/>
  </r>
  <r>
    <x v="481"/>
    <x v="479"/>
    <x v="481"/>
    <s v="CO20336@mi.com"/>
    <x v="1"/>
    <s v="LUGO BOCHAGA LUISANA VERONICA #"/>
    <x v="2"/>
    <d v="2024-11-08T19:00:55"/>
    <n v="1"/>
    <x v="394"/>
    <x v="380"/>
    <n v="440"/>
    <n v="120"/>
    <x v="5"/>
    <x v="156"/>
    <x v="41"/>
    <x v="139"/>
    <n v="1"/>
    <n v="1"/>
    <s v=""/>
    <s v=""/>
    <x v="1"/>
    <x v="0"/>
    <x v="1"/>
    <x v="9"/>
  </r>
  <r>
    <x v="482"/>
    <x v="480"/>
    <x v="482"/>
    <s v="CO20338@mi.com"/>
    <x v="1"/>
    <s v="LUGO BOCHAGA LUISANA VERONICA #"/>
    <x v="2"/>
    <d v="2024-11-08T19:00:21"/>
    <n v="1"/>
    <x v="395"/>
    <x v="381"/>
    <n v="426"/>
    <n v="120"/>
    <x v="5"/>
    <x v="144"/>
    <x v="105"/>
    <x v="106"/>
    <n v="1"/>
    <n v="1"/>
    <s v=""/>
    <s v=""/>
    <x v="1"/>
    <x v="0"/>
    <x v="1"/>
    <x v="9"/>
  </r>
  <r>
    <x v="483"/>
    <x v="481"/>
    <x v="483"/>
    <s v="CO20254@mi.com"/>
    <x v="1"/>
    <s v="MORENO PARDO JOHANA MILENA #"/>
    <x v="2"/>
    <d v="2024-11-08T12:01:57"/>
    <n v="1"/>
    <x v="396"/>
    <x v="382"/>
    <n v="529"/>
    <s v="0"/>
    <x v="0"/>
    <x v="157"/>
    <x v="158"/>
    <x v="164"/>
    <n v="1"/>
    <n v="1"/>
    <s v=""/>
    <s v=""/>
    <x v="1"/>
    <x v="0"/>
    <x v="1"/>
    <x v="14"/>
  </r>
  <r>
    <x v="484"/>
    <x v="482"/>
    <x v="484"/>
    <s v="CO20256@mi.com"/>
    <x v="1"/>
    <s v="MORENO PARDO JOHANA MILENA #"/>
    <x v="2"/>
    <d v="2024-11-08T12:01:40"/>
    <n v="1"/>
    <x v="1"/>
    <x v="1"/>
    <s v="0"/>
    <n v="540"/>
    <x v="1"/>
    <x v="0"/>
    <x v="1"/>
    <x v="1"/>
    <n v="1"/>
    <n v="1"/>
    <s v=""/>
    <s v=""/>
    <x v="1"/>
    <x v="0"/>
    <x v="1"/>
    <x v="14"/>
  </r>
  <r>
    <x v="485"/>
    <x v="483"/>
    <x v="485"/>
    <s v="CO20160@mi.com"/>
    <x v="1"/>
    <s v="BARCO SANJUAN ROSANA #"/>
    <x v="2"/>
    <d v="2024-11-05T16:01:21"/>
    <n v="1"/>
    <x v="397"/>
    <x v="383"/>
    <n v="542"/>
    <s v="0"/>
    <x v="0"/>
    <x v="57"/>
    <x v="14"/>
    <x v="14"/>
    <n v="1"/>
    <n v="1"/>
    <s v=""/>
    <s v=""/>
    <x v="1"/>
    <x v="0"/>
    <x v="1"/>
    <x v="4"/>
  </r>
  <r>
    <x v="486"/>
    <x v="484"/>
    <x v="486"/>
    <s v="CO20103@mi.com"/>
    <x v="1"/>
    <s v="ADAMES GUAYARA MARIA MAGDIELY #"/>
    <x v="0"/>
    <d v="2024-10-30T16:00:47"/>
    <n v="1"/>
    <x v="398"/>
    <x v="384"/>
    <n v="441"/>
    <s v="0"/>
    <x v="0"/>
    <x v="158"/>
    <x v="159"/>
    <x v="165"/>
    <n v="1"/>
    <n v="1"/>
    <s v="Sin Justificación"/>
    <s v="Sin Justificación"/>
    <x v="0"/>
    <x v="1"/>
    <x v="0"/>
    <x v="2"/>
  </r>
  <r>
    <x v="487"/>
    <x v="485"/>
    <x v="487"/>
    <s v="CO20073@mi.com"/>
    <x v="0"/>
    <s v="RICO OSSA JOSE NOEL #"/>
    <x v="0"/>
    <d v="2024-10-29T16:00:52"/>
    <n v="1"/>
    <x v="10"/>
    <x v="10"/>
    <s v="0"/>
    <n v="540"/>
    <x v="1"/>
    <x v="0"/>
    <x v="1"/>
    <x v="1"/>
    <n v="1"/>
    <n v="1"/>
    <s v=""/>
    <s v=""/>
    <x v="1"/>
    <x v="0"/>
    <x v="1"/>
    <x v="2"/>
  </r>
  <r>
    <x v="488"/>
    <x v="486"/>
    <x v="488"/>
    <s v="CO20067@mi.com"/>
    <x v="0"/>
    <s v="HERRERA OLIVERA NATALIA #"/>
    <x v="0"/>
    <d v="2024-10-29T11:00:22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0"/>
  </r>
  <r>
    <x v="489"/>
    <x v="487"/>
    <x v="489"/>
    <s v="CO20034@mi.com"/>
    <x v="1"/>
    <s v="GUTIERREZ BAQUERO GENNYS JASMIN #"/>
    <x v="0"/>
    <d v="2024-10-24T15:00:21"/>
    <n v="1"/>
    <x v="399"/>
    <x v="385"/>
    <n v="606"/>
    <s v="0"/>
    <x v="0"/>
    <x v="159"/>
    <x v="160"/>
    <x v="166"/>
    <n v="1"/>
    <n v="1"/>
    <s v=""/>
    <s v=""/>
    <x v="1"/>
    <x v="0"/>
    <x v="1"/>
    <x v="5"/>
  </r>
  <r>
    <x v="490"/>
    <x v="488"/>
    <x v="490"/>
    <s v="CO20001@mi.com"/>
    <x v="1"/>
    <s v="HERRERA OLIVERA NATALIA #"/>
    <x v="0"/>
    <d v="2024-10-22T10:01:11"/>
    <n v="1"/>
    <x v="400"/>
    <x v="386"/>
    <n v="569"/>
    <s v="0"/>
    <x v="0"/>
    <x v="25"/>
    <x v="30"/>
    <x v="30"/>
    <n v="1"/>
    <n v="1"/>
    <s v=""/>
    <s v=""/>
    <x v="1"/>
    <x v="0"/>
    <x v="1"/>
    <x v="2"/>
  </r>
  <r>
    <x v="491"/>
    <x v="489"/>
    <x v="491"/>
    <s v="CO19978@mi.com"/>
    <x v="1"/>
    <s v="HENAO RAMIREZ CRISTIAN CAMILO #"/>
    <x v="0"/>
    <d v="2024-10-18T19:00:24"/>
    <n v="1"/>
    <x v="401"/>
    <x v="387"/>
    <n v="566"/>
    <s v="0"/>
    <x v="0"/>
    <x v="160"/>
    <x v="155"/>
    <x v="161"/>
    <n v="1"/>
    <n v="1"/>
    <s v=""/>
    <s v=""/>
    <x v="1"/>
    <x v="0"/>
    <x v="1"/>
    <x v="12"/>
  </r>
  <r>
    <x v="492"/>
    <x v="490"/>
    <x v="492"/>
    <s v="CO19938@mi.com"/>
    <x v="1"/>
    <s v="ATARA TORRES JOHAN CAMILO #"/>
    <x v="0"/>
    <d v="2024-10-15T18:00:25"/>
    <n v="1"/>
    <x v="402"/>
    <x v="388"/>
    <n v="545"/>
    <s v="0"/>
    <x v="0"/>
    <x v="87"/>
    <x v="92"/>
    <x v="93"/>
    <n v="1"/>
    <n v="1"/>
    <s v=""/>
    <s v=""/>
    <x v="1"/>
    <x v="0"/>
    <x v="1"/>
    <x v="5"/>
  </r>
  <r>
    <x v="493"/>
    <x v="491"/>
    <x v="493"/>
    <s v="CO19898@mi.com"/>
    <x v="1"/>
    <s v="MORILLO HEREO ALEJANDRO ALFONSO #"/>
    <x v="2"/>
    <d v="2024-10-11T13:00:37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6"/>
  </r>
  <r>
    <x v="494"/>
    <x v="492"/>
    <x v="494"/>
    <s v="CO19880@mi.com"/>
    <x v="3"/>
    <s v="CAMARGO TORRES AUDREA PATRICIA #"/>
    <x v="0"/>
    <d v="2024-10-11T11:02:21"/>
    <n v="1"/>
    <x v="403"/>
    <x v="388"/>
    <n v="551"/>
    <s v="0"/>
    <x v="0"/>
    <x v="6"/>
    <x v="7"/>
    <x v="7"/>
    <n v="1"/>
    <n v="1"/>
    <s v=""/>
    <s v=""/>
    <x v="1"/>
    <x v="0"/>
    <x v="1"/>
    <x v="0"/>
  </r>
  <r>
    <x v="495"/>
    <x v="493"/>
    <x v="495"/>
    <s v="CO19886@mi.com"/>
    <x v="1"/>
    <s v="OTALVORA ARGUMEDO JORGE IVAN #"/>
    <x v="0"/>
    <d v="2024-10-11T11:01:25"/>
    <n v="1"/>
    <x v="404"/>
    <x v="389"/>
    <n v="477"/>
    <s v="0"/>
    <x v="0"/>
    <x v="161"/>
    <x v="161"/>
    <x v="167"/>
    <n v="1"/>
    <n v="1"/>
    <s v=""/>
    <s v=""/>
    <x v="1"/>
    <x v="0"/>
    <x v="1"/>
    <x v="0"/>
  </r>
  <r>
    <x v="496"/>
    <x v="494"/>
    <x v="496"/>
    <s v="CO19867@mi.com"/>
    <x v="1"/>
    <s v="RAMIREZ TORRES OTTO OSWALD #"/>
    <x v="0"/>
    <d v="2024-10-10T11:00:41"/>
    <n v="1"/>
    <x v="405"/>
    <x v="390"/>
    <n v="560"/>
    <s v="0"/>
    <x v="0"/>
    <x v="35"/>
    <x v="41"/>
    <x v="41"/>
    <n v="1"/>
    <n v="1"/>
    <s v=""/>
    <s v=""/>
    <x v="1"/>
    <x v="0"/>
    <x v="1"/>
    <x v="5"/>
  </r>
  <r>
    <x v="497"/>
    <x v="495"/>
    <x v="497"/>
    <s v="CO19869@mi.com"/>
    <x v="1"/>
    <s v="PRIETO ORTIZ EDWIN DIOSET #"/>
    <x v="3"/>
    <d v="2024-10-10T11:00:20"/>
    <n v="1"/>
    <x v="406"/>
    <x v="391"/>
    <n v="522"/>
    <s v="0"/>
    <x v="0"/>
    <x v="111"/>
    <x v="116"/>
    <x v="118"/>
    <n v="1"/>
    <n v="1"/>
    <s v=""/>
    <s v=""/>
    <x v="1"/>
    <x v="0"/>
    <x v="1"/>
    <x v="17"/>
  </r>
  <r>
    <x v="498"/>
    <x v="496"/>
    <x v="498"/>
    <s v="CO19855@mi.com"/>
    <x v="1"/>
    <s v="MUÑOZ SANDRA ROCIO #"/>
    <x v="0"/>
    <d v="2024-10-09T13:01:06"/>
    <n v="1"/>
    <x v="407"/>
    <x v="392"/>
    <n v="571"/>
    <s v="0"/>
    <x v="0"/>
    <x v="139"/>
    <x v="138"/>
    <x v="143"/>
    <n v="1"/>
    <n v="1"/>
    <s v=""/>
    <s v=""/>
    <x v="1"/>
    <x v="0"/>
    <x v="1"/>
    <x v="8"/>
  </r>
  <r>
    <x v="499"/>
    <x v="497"/>
    <x v="499"/>
    <s v="CO19856@mi.com"/>
    <x v="1"/>
    <s v="CHAVEZ CAMPO JUAN SEBASTIAN #"/>
    <x v="0"/>
    <d v="2024-10-09T13:00:46"/>
    <n v="1"/>
    <x v="408"/>
    <x v="393"/>
    <n v="584"/>
    <s v="0"/>
    <x v="0"/>
    <x v="77"/>
    <x v="117"/>
    <x v="119"/>
    <n v="1"/>
    <n v="1"/>
    <s v=""/>
    <s v=""/>
    <x v="1"/>
    <x v="0"/>
    <x v="1"/>
    <x v="8"/>
  </r>
  <r>
    <x v="500"/>
    <x v="498"/>
    <x v="500"/>
    <s v="CO19849@mi.com"/>
    <x v="1"/>
    <s v="MOSQUERA NICOLAS #"/>
    <x v="0"/>
    <d v="2024-10-08T11:01:13"/>
    <n v="1"/>
    <x v="409"/>
    <x v="394"/>
    <n v="542"/>
    <s v="0"/>
    <x v="0"/>
    <x v="57"/>
    <x v="14"/>
    <x v="14"/>
    <n v="1"/>
    <n v="1"/>
    <s v=""/>
    <s v=""/>
    <x v="1"/>
    <x v="0"/>
    <x v="1"/>
    <x v="12"/>
  </r>
  <r>
    <x v="501"/>
    <x v="499"/>
    <x v="501"/>
    <s v="CO19816@mi.com"/>
    <x v="1"/>
    <s v="AVILA MARTINEZ SAMUEL JOSE #"/>
    <x v="2"/>
    <d v="2024-10-07T13:00:27"/>
    <n v="1"/>
    <x v="410"/>
    <x v="395"/>
    <n v="495"/>
    <n v="60"/>
    <x v="2"/>
    <x v="71"/>
    <x v="15"/>
    <x v="15"/>
    <n v="1"/>
    <n v="1"/>
    <s v=""/>
    <s v=""/>
    <x v="1"/>
    <x v="0"/>
    <x v="1"/>
    <x v="9"/>
  </r>
  <r>
    <x v="502"/>
    <x v="500"/>
    <x v="502"/>
    <s v="CO19797@mi.com"/>
    <x v="0"/>
    <s v="HERRERA OLIVERA NATALIA #"/>
    <x v="0"/>
    <d v="2024-10-04T11:00:46"/>
    <n v="1"/>
    <x v="10"/>
    <x v="10"/>
    <s v="0"/>
    <n v="540"/>
    <x v="1"/>
    <x v="0"/>
    <x v="1"/>
    <x v="1"/>
    <n v="1"/>
    <n v="1"/>
    <s v=""/>
    <s v=""/>
    <x v="1"/>
    <x v="0"/>
    <x v="1"/>
    <x v="0"/>
  </r>
  <r>
    <x v="503"/>
    <x v="501"/>
    <x v="503"/>
    <s v="CO19794@mi.com"/>
    <x v="1"/>
    <s v="RUIZ MAYORGA MARIA CHIRLEY #"/>
    <x v="2"/>
    <d v="2024-10-03T12:51:34"/>
    <n v="1"/>
    <x v="411"/>
    <x v="396"/>
    <n v="546"/>
    <s v="0"/>
    <x v="0"/>
    <x v="103"/>
    <x v="105"/>
    <x v="106"/>
    <n v="1"/>
    <n v="1"/>
    <s v=""/>
    <s v=""/>
    <x v="1"/>
    <x v="0"/>
    <x v="1"/>
    <x v="11"/>
  </r>
  <r>
    <x v="504"/>
    <x v="502"/>
    <x v="504"/>
    <s v="CO19793@mi.com"/>
    <x v="1"/>
    <s v="BARCO SANJUAN ROSANA #"/>
    <x v="2"/>
    <d v="2024-10-03T12:00:18"/>
    <n v="1"/>
    <x v="412"/>
    <x v="397"/>
    <n v="404"/>
    <n v="180"/>
    <x v="11"/>
    <x v="64"/>
    <x v="117"/>
    <x v="168"/>
    <n v="1"/>
    <n v="1"/>
    <s v=""/>
    <s v=""/>
    <x v="1"/>
    <x v="0"/>
    <x v="1"/>
    <x v="4"/>
  </r>
  <r>
    <x v="505"/>
    <x v="503"/>
    <x v="505"/>
    <s v="CO19771@mi.com"/>
    <x v="1"/>
    <s v="AVENDAÑO ANDRES FABIAN #"/>
    <x v="3"/>
    <d v="2024-09-30T11:52:58"/>
    <n v="1"/>
    <x v="413"/>
    <x v="398"/>
    <n v="549"/>
    <s v="0"/>
    <x v="0"/>
    <x v="39"/>
    <x v="45"/>
    <x v="45"/>
    <n v="1"/>
    <n v="1"/>
    <s v=""/>
    <s v=""/>
    <x v="1"/>
    <x v="0"/>
    <x v="1"/>
    <x v="18"/>
  </r>
  <r>
    <x v="506"/>
    <x v="504"/>
    <x v="506"/>
    <s v="CO19759@mi.com"/>
    <x v="1"/>
    <s v="RUIZ MAYORGA MARIA CHIRLEY #"/>
    <x v="2"/>
    <d v="2024-09-27T11:00:43"/>
    <n v="1"/>
    <x v="414"/>
    <x v="399"/>
    <n v="498"/>
    <s v="0"/>
    <x v="0"/>
    <x v="66"/>
    <x v="89"/>
    <x v="89"/>
    <n v="1"/>
    <n v="1"/>
    <s v=""/>
    <s v=""/>
    <x v="1"/>
    <x v="0"/>
    <x v="1"/>
    <x v="11"/>
  </r>
  <r>
    <x v="507"/>
    <x v="505"/>
    <x v="507"/>
    <s v="CO19732@mi.com"/>
    <x v="1"/>
    <s v="MORENO PARDO JOHANA MILENA #"/>
    <x v="2"/>
    <d v="2024-09-24T11:00:20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508"/>
    <x v="506"/>
    <x v="508"/>
    <s v="CO19696@mi.com"/>
    <x v="1"/>
    <s v="MARQUEZ HINCAPIE GEINER ANTONIO #"/>
    <x v="2"/>
    <d v="2024-09-19T11:01:20"/>
    <n v="1"/>
    <x v="1"/>
    <x v="1"/>
    <s v="0"/>
    <n v="540"/>
    <x v="1"/>
    <x v="0"/>
    <x v="1"/>
    <x v="1"/>
    <n v="1"/>
    <n v="1"/>
    <s v=""/>
    <s v=""/>
    <x v="1"/>
    <x v="0"/>
    <x v="1"/>
    <x v="4"/>
  </r>
  <r>
    <x v="509"/>
    <x v="507"/>
    <x v="509"/>
    <s v="CO19699@mi.com"/>
    <x v="1"/>
    <s v="CAICEDO MILTON ARNOL #"/>
    <x v="3"/>
    <d v="2024-09-19T11:00:26"/>
    <n v="1"/>
    <x v="415"/>
    <x v="400"/>
    <n v="560"/>
    <s v="0"/>
    <x v="0"/>
    <x v="35"/>
    <x v="41"/>
    <x v="41"/>
    <n v="1"/>
    <n v="1"/>
    <s v=""/>
    <s v=""/>
    <x v="1"/>
    <x v="0"/>
    <x v="1"/>
    <x v="18"/>
  </r>
  <r>
    <x v="510"/>
    <x v="508"/>
    <x v="510"/>
    <s v="CO19661@mi.com"/>
    <x v="3"/>
    <s v="RAMIREZ BUITRAGO JEFFERSON ALBERTO #"/>
    <x v="3"/>
    <d v="2024-09-16T12:00:30"/>
    <n v="1"/>
    <x v="416"/>
    <x v="401"/>
    <n v="594"/>
    <s v="0"/>
    <x v="0"/>
    <x v="137"/>
    <x v="137"/>
    <x v="141"/>
    <n v="1"/>
    <n v="1"/>
    <s v=""/>
    <s v=""/>
    <x v="1"/>
    <x v="0"/>
    <x v="1"/>
    <x v="7"/>
  </r>
  <r>
    <x v="511"/>
    <x v="509"/>
    <x v="511"/>
    <s v="CO19655@mi.com"/>
    <x v="3"/>
    <s v="ORTIZ SANCHEZ LAURA TATIANA #"/>
    <x v="0"/>
    <d v="2024-09-13T11:00:29"/>
    <n v="1"/>
    <x v="417"/>
    <x v="402"/>
    <n v="538"/>
    <s v="0"/>
    <x v="0"/>
    <x v="117"/>
    <x v="67"/>
    <x v="67"/>
    <n v="1"/>
    <n v="1"/>
    <s v=""/>
    <s v=""/>
    <x v="1"/>
    <x v="0"/>
    <x v="1"/>
    <x v="13"/>
  </r>
  <r>
    <x v="512"/>
    <x v="510"/>
    <x v="512"/>
    <s v="CO19646@mi.com"/>
    <x v="1"/>
    <s v="MARQUEZ HINCAPIE GEINER ANTONIO #"/>
    <x v="2"/>
    <d v="2024-09-12T11:00:46"/>
    <n v="1"/>
    <x v="418"/>
    <x v="164"/>
    <n v="487"/>
    <n v="60"/>
    <x v="2"/>
    <x v="23"/>
    <x v="54"/>
    <x v="54"/>
    <n v="1"/>
    <n v="1"/>
    <s v=""/>
    <s v=""/>
    <x v="1"/>
    <x v="0"/>
    <x v="1"/>
    <x v="4"/>
  </r>
  <r>
    <x v="513"/>
    <x v="511"/>
    <x v="513"/>
    <s v="CO19642@mi.com"/>
    <x v="1"/>
    <s v="CAICEDO MILTON ARNOL #"/>
    <x v="3"/>
    <d v="2024-09-11T10:00:24"/>
    <n v="1"/>
    <x v="419"/>
    <x v="403"/>
    <n v="546"/>
    <n v="30"/>
    <x v="8"/>
    <x v="103"/>
    <x v="118"/>
    <x v="120"/>
    <n v="1"/>
    <n v="1"/>
    <s v=""/>
    <s v=""/>
    <x v="1"/>
    <x v="0"/>
    <x v="1"/>
    <x v="18"/>
  </r>
  <r>
    <x v="514"/>
    <x v="512"/>
    <x v="514"/>
    <s v="CO19568@mi.com"/>
    <x v="1"/>
    <s v="HERNANDEZ ABRIL NESTOR JAVIER #"/>
    <x v="2"/>
    <d v="2024-09-06T11:00:27"/>
    <n v="1"/>
    <x v="420"/>
    <x v="404"/>
    <s v="0"/>
    <n v="540"/>
    <x v="1"/>
    <x v="0"/>
    <x v="1"/>
    <x v="1"/>
    <n v="1"/>
    <n v="1"/>
    <s v=""/>
    <s v=""/>
    <x v="1"/>
    <x v="0"/>
    <x v="1"/>
    <x v="3"/>
  </r>
  <r>
    <x v="515"/>
    <x v="513"/>
    <x v="515"/>
    <s v="CO19566@mi.com"/>
    <x v="1"/>
    <s v="AVILA MARTINEZ SAMUEL JOSE #"/>
    <x v="2"/>
    <d v="2024-09-05T11:00:28"/>
    <n v="1"/>
    <x v="421"/>
    <x v="405"/>
    <n v="490"/>
    <s v="0"/>
    <x v="0"/>
    <x v="53"/>
    <x v="58"/>
    <x v="58"/>
    <n v="1"/>
    <n v="1"/>
    <s v=""/>
    <s v=""/>
    <x v="1"/>
    <x v="0"/>
    <x v="1"/>
    <x v="9"/>
  </r>
  <r>
    <x v="516"/>
    <x v="514"/>
    <x v="516"/>
    <s v="CO19527@mi.com"/>
    <x v="1"/>
    <s v="GUTIERREZ BAQUERO GENNYS JASMIN #"/>
    <x v="0"/>
    <d v="2024-08-30T10:00:21"/>
    <n v="1"/>
    <x v="422"/>
    <x v="406"/>
    <n v="548"/>
    <s v="0"/>
    <x v="0"/>
    <x v="99"/>
    <x v="48"/>
    <x v="48"/>
    <n v="1"/>
    <n v="1"/>
    <s v=""/>
    <s v=""/>
    <x v="1"/>
    <x v="0"/>
    <x v="1"/>
    <x v="5"/>
  </r>
  <r>
    <x v="517"/>
    <x v="515"/>
    <x v="517"/>
    <s v="CO19286@mi.com"/>
    <x v="1"/>
    <s v="ADAMES GUAYARA MARIA MAGDIELY #"/>
    <x v="0"/>
    <d v="2024-08-20T18:01:32"/>
    <n v="1"/>
    <x v="423"/>
    <x v="407"/>
    <n v="557"/>
    <s v="0"/>
    <x v="0"/>
    <x v="91"/>
    <x v="96"/>
    <x v="97"/>
    <n v="1"/>
    <n v="1"/>
    <s v=""/>
    <s v=""/>
    <x v="1"/>
    <x v="0"/>
    <x v="1"/>
    <x v="2"/>
  </r>
  <r>
    <x v="518"/>
    <x v="516"/>
    <x v="518"/>
    <s v="CO19290@mi.com"/>
    <x v="5"/>
    <s v="Harold Stiven Niño Raquira #"/>
    <x v="6"/>
    <d v="2024-08-20T18:00:54"/>
    <n v="1"/>
    <x v="424"/>
    <x v="408"/>
    <n v="438"/>
    <n v="150"/>
    <x v="15"/>
    <x v="162"/>
    <x v="162"/>
    <x v="169"/>
    <n v="1"/>
    <n v="1"/>
    <s v=""/>
    <s v=""/>
    <x v="1"/>
    <x v="0"/>
    <x v="1"/>
    <x v="21"/>
  </r>
  <r>
    <x v="519"/>
    <x v="517"/>
    <x v="519"/>
    <s v="CO19277@mi.com"/>
    <x v="1"/>
    <s v="MORILLO HEREO ALEJANDRO ALFONSO #"/>
    <x v="2"/>
    <d v="2024-08-20T12:00:54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6"/>
  </r>
  <r>
    <x v="520"/>
    <x v="518"/>
    <x v="520"/>
    <s v="CO19271@mi.com"/>
    <x v="1"/>
    <s v="LUGO BOCHAGA LUISANA VERONICA #"/>
    <x v="2"/>
    <d v="2024-08-20T11:01:40"/>
    <n v="1"/>
    <x v="24"/>
    <x v="23"/>
    <s v="0"/>
    <n v="540"/>
    <x v="1"/>
    <x v="0"/>
    <x v="1"/>
    <x v="1"/>
    <n v="1"/>
    <n v="1"/>
    <s v=""/>
    <s v=""/>
    <x v="1"/>
    <x v="0"/>
    <x v="1"/>
    <x v="9"/>
  </r>
  <r>
    <x v="521"/>
    <x v="519"/>
    <x v="521"/>
    <s v="CO19272@mi.com"/>
    <x v="1"/>
    <s v="HERRERA CARRILLO DIEGO ALEXANDER #"/>
    <x v="3"/>
    <d v="2024-08-20T11:01:20"/>
    <n v="1"/>
    <x v="425"/>
    <x v="409"/>
    <n v="532"/>
    <s v="0"/>
    <x v="0"/>
    <x v="115"/>
    <x v="120"/>
    <x v="122"/>
    <n v="1"/>
    <n v="1"/>
    <s v=""/>
    <s v=""/>
    <x v="1"/>
    <x v="0"/>
    <x v="1"/>
    <x v="7"/>
  </r>
  <r>
    <x v="522"/>
    <x v="520"/>
    <x v="522"/>
    <s v="CO19274@mi.com"/>
    <x v="1"/>
    <s v="REYES ZIPAQUIRA JEISSON ANDRES #"/>
    <x v="3"/>
    <d v="2024-08-20T11:00:50"/>
    <n v="1"/>
    <x v="426"/>
    <x v="410"/>
    <n v="516"/>
    <s v="0"/>
    <x v="0"/>
    <x v="15"/>
    <x v="17"/>
    <x v="17"/>
    <n v="1"/>
    <n v="1"/>
    <s v=""/>
    <s v=""/>
    <x v="1"/>
    <x v="0"/>
    <x v="1"/>
    <x v="7"/>
  </r>
  <r>
    <x v="523"/>
    <x v="521"/>
    <x v="523"/>
    <s v="CO19241@mi.com"/>
    <x v="1"/>
    <s v="RUIZ MAYORGA MARIA CHIRLEY #"/>
    <x v="2"/>
    <d v="2024-08-15T19:00:21"/>
    <n v="1"/>
    <x v="427"/>
    <x v="411"/>
    <n v="527"/>
    <n v="60"/>
    <x v="2"/>
    <x v="150"/>
    <x v="115"/>
    <x v="117"/>
    <n v="1"/>
    <n v="1"/>
    <s v=""/>
    <s v=""/>
    <x v="1"/>
    <x v="0"/>
    <x v="1"/>
    <x v="11"/>
  </r>
  <r>
    <x v="524"/>
    <x v="522"/>
    <x v="524"/>
    <s v="CO19235@mi.com"/>
    <x v="1"/>
    <s v="OLARTE MINORTA NELSON GERARDO #"/>
    <x v="3"/>
    <d v="2024-08-15T12:00:24"/>
    <n v="1"/>
    <x v="428"/>
    <x v="412"/>
    <n v="554"/>
    <s v="0"/>
    <x v="0"/>
    <x v="22"/>
    <x v="27"/>
    <x v="27"/>
    <n v="1"/>
    <n v="1"/>
    <s v=""/>
    <s v=""/>
    <x v="1"/>
    <x v="0"/>
    <x v="1"/>
    <x v="7"/>
  </r>
  <r>
    <x v="525"/>
    <x v="523"/>
    <x v="525"/>
    <s v="CO19236@mi.com"/>
    <x v="1"/>
    <s v="GARZON CARDONA NATALIA #"/>
    <x v="2"/>
    <d v="2024-08-15T11:59:18"/>
    <n v="1"/>
    <x v="429"/>
    <x v="413"/>
    <n v="506"/>
    <n v="60"/>
    <x v="2"/>
    <x v="60"/>
    <x v="155"/>
    <x v="161"/>
    <n v="1"/>
    <n v="1"/>
    <s v=""/>
    <s v=""/>
    <x v="1"/>
    <x v="0"/>
    <x v="1"/>
    <x v="3"/>
  </r>
  <r>
    <x v="526"/>
    <x v="524"/>
    <x v="526"/>
    <s v="CO19204@mi.com"/>
    <x v="1"/>
    <s v="MARTINEZ FLOREZ MIGUEL ANDRES #"/>
    <x v="2"/>
    <d v="2024-08-13T19:00:46"/>
    <n v="1"/>
    <x v="430"/>
    <x v="109"/>
    <n v="487"/>
    <n v="60"/>
    <x v="2"/>
    <x v="23"/>
    <x v="54"/>
    <x v="54"/>
    <n v="1"/>
    <n v="1"/>
    <s v=""/>
    <s v=""/>
    <x v="1"/>
    <x v="0"/>
    <x v="1"/>
    <x v="11"/>
  </r>
  <r>
    <x v="527"/>
    <x v="525"/>
    <x v="527"/>
    <s v="CO19131@mi.com"/>
    <x v="1"/>
    <s v="LEITON CASTELAR ORLANDO ENRIQUE #"/>
    <x v="3"/>
    <d v="2024-08-08T13:00:23"/>
    <n v="1"/>
    <x v="431"/>
    <x v="414"/>
    <n v="590"/>
    <s v="0"/>
    <x v="0"/>
    <x v="163"/>
    <x v="163"/>
    <x v="170"/>
    <n v="1"/>
    <n v="1"/>
    <s v=""/>
    <s v=""/>
    <x v="1"/>
    <x v="0"/>
    <x v="1"/>
    <x v="6"/>
  </r>
  <r>
    <x v="528"/>
    <x v="526"/>
    <x v="528"/>
    <s v="CO19081@mi.com"/>
    <x v="1"/>
    <s v="MEJIA RAMIREZ MERLY YURLEY #"/>
    <x v="2"/>
    <d v="2024-08-05T15:41:17"/>
    <n v="1"/>
    <x v="432"/>
    <x v="74"/>
    <n v="483"/>
    <n v="60"/>
    <x v="2"/>
    <x v="16"/>
    <x v="22"/>
    <x v="22"/>
    <n v="1"/>
    <n v="1"/>
    <s v=""/>
    <s v=""/>
    <x v="1"/>
    <x v="0"/>
    <x v="1"/>
    <x v="11"/>
  </r>
  <r>
    <x v="529"/>
    <x v="527"/>
    <x v="529"/>
    <s v="CO19051@mi.com"/>
    <x v="1"/>
    <s v="HERRERA OLIVERA NATALIA #"/>
    <x v="0"/>
    <d v="2024-08-02T11:45:07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2"/>
  </r>
  <r>
    <x v="530"/>
    <x v="528"/>
    <x v="530"/>
    <s v="CO19000@mi.com"/>
    <x v="1"/>
    <s v="OTALVORA ARGUMEDO JORGE IVAN #"/>
    <x v="0"/>
    <d v="2024-07-30T15:00:27"/>
    <n v="1"/>
    <x v="433"/>
    <x v="415"/>
    <n v="542"/>
    <s v="0"/>
    <x v="0"/>
    <x v="57"/>
    <x v="14"/>
    <x v="14"/>
    <n v="1"/>
    <n v="1"/>
    <s v=""/>
    <s v=""/>
    <x v="1"/>
    <x v="0"/>
    <x v="1"/>
    <x v="0"/>
  </r>
  <r>
    <x v="531"/>
    <x v="529"/>
    <x v="531"/>
    <s v="CO18934@mi.com"/>
    <x v="1"/>
    <s v="MORENO PARDO JOHANA MILENA #"/>
    <x v="2"/>
    <d v="2024-07-25T12:01:16"/>
    <n v="1"/>
    <x v="434"/>
    <x v="416"/>
    <n v="481"/>
    <n v="480"/>
    <x v="3"/>
    <x v="24"/>
    <x v="164"/>
    <x v="171"/>
    <n v="1"/>
    <n v="1"/>
    <s v=""/>
    <s v=""/>
    <x v="2"/>
    <x v="0"/>
    <x v="1"/>
    <x v="14"/>
  </r>
  <r>
    <x v="532"/>
    <x v="530"/>
    <x v="532"/>
    <s v="CO18929@mi.com"/>
    <x v="1"/>
    <s v="HERNANDEZ ABRIL NESTOR JAVIER #"/>
    <x v="2"/>
    <d v="2024-07-25T10:01:06"/>
    <n v="1"/>
    <x v="435"/>
    <x v="417"/>
    <n v="491"/>
    <s v="0"/>
    <x v="0"/>
    <x v="65"/>
    <x v="136"/>
    <x v="140"/>
    <n v="1"/>
    <n v="1"/>
    <s v=""/>
    <s v=""/>
    <x v="1"/>
    <x v="0"/>
    <x v="1"/>
    <x v="3"/>
  </r>
  <r>
    <x v="533"/>
    <x v="531"/>
    <x v="533"/>
    <s v="CO18923@mi.com"/>
    <x v="1"/>
    <s v="DELGADO ALVAREZ VICTOR HUGO #"/>
    <x v="0"/>
    <d v="2024-07-24T17:01:21"/>
    <n v="1"/>
    <x v="436"/>
    <x v="418"/>
    <n v="545"/>
    <s v="0"/>
    <x v="0"/>
    <x v="87"/>
    <x v="92"/>
    <x v="93"/>
    <n v="1"/>
    <n v="1"/>
    <s v=""/>
    <s v=""/>
    <x v="1"/>
    <x v="0"/>
    <x v="1"/>
    <x v="2"/>
  </r>
  <r>
    <x v="534"/>
    <x v="532"/>
    <x v="534"/>
    <s v="CO18926@mi.com"/>
    <x v="1"/>
    <s v="ADAMES GUAYARA MARIA MAGDIELY #"/>
    <x v="0"/>
    <d v="2024-07-24T17:00:38"/>
    <n v="1"/>
    <x v="437"/>
    <x v="419"/>
    <n v="530"/>
    <s v="0"/>
    <x v="0"/>
    <x v="108"/>
    <x v="113"/>
    <x v="114"/>
    <n v="1"/>
    <n v="1"/>
    <s v=""/>
    <s v=""/>
    <x v="1"/>
    <x v="0"/>
    <x v="1"/>
    <x v="2"/>
  </r>
  <r>
    <x v="535"/>
    <x v="533"/>
    <x v="535"/>
    <s v="CO18751@mi.com"/>
    <x v="1"/>
    <s v="PRIETO ORTIZ EDWIN DIOSET #"/>
    <x v="3"/>
    <d v="2024-07-19T11:48:33"/>
    <n v="1"/>
    <x v="438"/>
    <x v="420"/>
    <n v="568"/>
    <s v="0"/>
    <x v="0"/>
    <x v="141"/>
    <x v="145"/>
    <x v="150"/>
    <n v="1"/>
    <n v="1"/>
    <s v=""/>
    <s v=""/>
    <x v="1"/>
    <x v="0"/>
    <x v="1"/>
    <x v="17"/>
  </r>
  <r>
    <x v="536"/>
    <x v="534"/>
    <x v="536"/>
    <s v="CO18749@mi.com"/>
    <x v="1"/>
    <s v="LONDOÑO VALENCIA ESTEFANIA #"/>
    <x v="0"/>
    <d v="2024-07-18T19:01:04"/>
    <n v="1"/>
    <x v="439"/>
    <x v="421"/>
    <n v="545"/>
    <s v="0"/>
    <x v="0"/>
    <x v="87"/>
    <x v="92"/>
    <x v="93"/>
    <n v="1"/>
    <n v="1"/>
    <s v=""/>
    <s v=""/>
    <x v="1"/>
    <x v="0"/>
    <x v="1"/>
    <x v="8"/>
  </r>
  <r>
    <x v="537"/>
    <x v="535"/>
    <x v="537"/>
    <s v="CO18561@mi.com"/>
    <x v="1"/>
    <s v="ROJAS RAMIREZ JULIAN ESTEBAN #"/>
    <x v="0"/>
    <d v="2024-07-16T16:00:25"/>
    <n v="1"/>
    <x v="1"/>
    <x v="1"/>
    <s v="0"/>
    <n v="540"/>
    <x v="1"/>
    <x v="0"/>
    <x v="1"/>
    <x v="1"/>
    <n v="1"/>
    <n v="1"/>
    <s v=""/>
    <s v=""/>
    <x v="1"/>
    <x v="0"/>
    <x v="1"/>
    <x v="8"/>
  </r>
  <r>
    <x v="538"/>
    <x v="536"/>
    <x v="538"/>
    <s v="CO18483@mi.com"/>
    <x v="1"/>
    <s v="AVILA MARTINEZ SAMUEL JOSE #"/>
    <x v="2"/>
    <d v="2024-07-11T10:29:11"/>
    <n v="1"/>
    <x v="440"/>
    <x v="422"/>
    <n v="482"/>
    <s v="0"/>
    <x v="0"/>
    <x v="12"/>
    <x v="20"/>
    <x v="20"/>
    <n v="1"/>
    <n v="1"/>
    <s v=""/>
    <s v=""/>
    <x v="1"/>
    <x v="0"/>
    <x v="1"/>
    <x v="9"/>
  </r>
  <r>
    <x v="539"/>
    <x v="537"/>
    <x v="539"/>
    <s v="CO18481@mi.com"/>
    <x v="1"/>
    <s v="MONTAÑO MEDINA DIANA CAROLINA #"/>
    <x v="0"/>
    <d v="2024-07-10T19:00:21"/>
    <n v="1"/>
    <x v="441"/>
    <x v="423"/>
    <n v="510"/>
    <n v="60"/>
    <x v="2"/>
    <x v="40"/>
    <x v="95"/>
    <x v="96"/>
    <n v="1"/>
    <n v="1"/>
    <s v=""/>
    <s v=""/>
    <x v="1"/>
    <x v="0"/>
    <x v="1"/>
    <x v="8"/>
  </r>
  <r>
    <x v="540"/>
    <x v="538"/>
    <x v="540"/>
    <s v="CO18454@mi.com"/>
    <x v="0"/>
    <s v="GIRALDO RAMIREZ ESTEFANIA #"/>
    <x v="0"/>
    <d v="2024-07-09T10:46:11"/>
    <n v="1"/>
    <x v="10"/>
    <x v="10"/>
    <s v="0"/>
    <n v="540"/>
    <x v="1"/>
    <x v="0"/>
    <x v="1"/>
    <x v="1"/>
    <n v="1"/>
    <n v="1"/>
    <s v=""/>
    <s v=""/>
    <x v="1"/>
    <x v="0"/>
    <x v="1"/>
    <x v="12"/>
  </r>
  <r>
    <x v="541"/>
    <x v="539"/>
    <x v="541"/>
    <s v="CO18452@mi.com"/>
    <x v="1"/>
    <s v="CAMARGO TORRES AUDREA PATRICIA #"/>
    <x v="0"/>
    <d v="2024-07-08T20:00:26"/>
    <n v="1"/>
    <x v="442"/>
    <x v="424"/>
    <n v="304"/>
    <n v="240"/>
    <x v="6"/>
    <x v="164"/>
    <x v="26"/>
    <x v="26"/>
    <n v="1"/>
    <n v="1"/>
    <s v=""/>
    <s v=""/>
    <x v="1"/>
    <x v="0"/>
    <x v="1"/>
    <x v="0"/>
  </r>
  <r>
    <x v="542"/>
    <x v="540"/>
    <x v="542"/>
    <s v="CO18331@mi.com"/>
    <x v="1"/>
    <s v="MORENO PARDO JOHANA MILENA #"/>
    <x v="2"/>
    <d v="2024-07-03T14:00:23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543"/>
    <x v="541"/>
    <x v="543"/>
    <s v="CO18309@mi.com"/>
    <x v="1"/>
    <s v="AVILA MARTINEZ SAMUEL JOSE #"/>
    <x v="2"/>
    <d v="2024-06-28T12:00:45"/>
    <n v="1"/>
    <x v="443"/>
    <x v="425"/>
    <n v="489"/>
    <n v="60"/>
    <x v="2"/>
    <x v="47"/>
    <x v="45"/>
    <x v="45"/>
    <n v="1"/>
    <n v="1"/>
    <s v=""/>
    <s v=""/>
    <x v="1"/>
    <x v="0"/>
    <x v="1"/>
    <x v="9"/>
  </r>
  <r>
    <x v="544"/>
    <x v="542"/>
    <x v="544"/>
    <s v="CO18310@mi.com"/>
    <x v="1"/>
    <s v="MORILLO HEREO ALEJANDRO ALFONSO #"/>
    <x v="2"/>
    <d v="2024-06-28T12:00:24"/>
    <n v="1"/>
    <x v="24"/>
    <x v="23"/>
    <s v="0"/>
    <n v="420"/>
    <x v="9"/>
    <x v="0"/>
    <x v="165"/>
    <x v="172"/>
    <n v="1"/>
    <n v="1"/>
    <s v="Sin Justificación"/>
    <s v="Sin Justificación"/>
    <x v="0"/>
    <x v="1"/>
    <x v="0"/>
    <x v="16"/>
  </r>
  <r>
    <x v="545"/>
    <x v="543"/>
    <x v="545"/>
    <s v="CO18254@mi.com"/>
    <x v="1"/>
    <s v="MEJIA RAMIREZ MERLY YURLEY #"/>
    <x v="2"/>
    <d v="2024-06-25T20:00:29"/>
    <n v="1"/>
    <x v="444"/>
    <x v="426"/>
    <n v="502"/>
    <n v="60"/>
    <x v="2"/>
    <x v="114"/>
    <x v="47"/>
    <x v="47"/>
    <n v="1"/>
    <n v="1"/>
    <s v=""/>
    <s v=""/>
    <x v="1"/>
    <x v="0"/>
    <x v="1"/>
    <x v="11"/>
  </r>
  <r>
    <x v="546"/>
    <x v="544"/>
    <x v="546"/>
    <s v="CO18240@mi.com"/>
    <x v="1"/>
    <s v="GARZON CARDONA NATALIA #"/>
    <x v="2"/>
    <d v="2024-06-24T18:00:21"/>
    <n v="1"/>
    <x v="10"/>
    <x v="10"/>
    <s v="0"/>
    <n v="60"/>
    <x v="2"/>
    <x v="0"/>
    <x v="99"/>
    <x v="100"/>
    <n v="1"/>
    <n v="1"/>
    <s v="Sin Justificación"/>
    <s v="Sin Justificación"/>
    <x v="0"/>
    <x v="1"/>
    <x v="0"/>
    <x v="3"/>
  </r>
  <r>
    <x v="547"/>
    <x v="545"/>
    <x v="547"/>
    <s v="CO18178@mi.com"/>
    <x v="1"/>
    <s v="SAAVEDRA CALVO JOVANNY ALBERTO #"/>
    <x v="2"/>
    <d v="2024-06-24T13:00:26"/>
    <n v="1"/>
    <x v="445"/>
    <x v="108"/>
    <n v="484"/>
    <n v="60"/>
    <x v="2"/>
    <x v="50"/>
    <x v="26"/>
    <x v="26"/>
    <n v="1"/>
    <n v="1"/>
    <s v=""/>
    <s v=""/>
    <x v="1"/>
    <x v="0"/>
    <x v="1"/>
    <x v="4"/>
  </r>
  <r>
    <x v="548"/>
    <x v="546"/>
    <x v="548"/>
    <s v="CO18134@mi.com"/>
    <x v="1"/>
    <s v="ROJAS RAMIREZ JULIAN ESTEBAN #"/>
    <x v="0"/>
    <d v="2024-06-21T16:00:27"/>
    <n v="1"/>
    <x v="446"/>
    <x v="427"/>
    <n v="553"/>
    <s v="0"/>
    <x v="0"/>
    <x v="72"/>
    <x v="73"/>
    <x v="73"/>
    <n v="1"/>
    <n v="1"/>
    <s v=""/>
    <s v=""/>
    <x v="1"/>
    <x v="0"/>
    <x v="1"/>
    <x v="8"/>
  </r>
  <r>
    <x v="549"/>
    <x v="547"/>
    <x v="549"/>
    <s v="CO18078@mi.com"/>
    <x v="1"/>
    <s v="MORILLO HEREO ALEJANDRO ALFONSO #"/>
    <x v="2"/>
    <d v="2024-06-17T11:47:06"/>
    <n v="1"/>
    <x v="447"/>
    <x v="428"/>
    <n v="507"/>
    <s v="0"/>
    <x v="0"/>
    <x v="94"/>
    <x v="100"/>
    <x v="101"/>
    <n v="1"/>
    <n v="1"/>
    <s v=""/>
    <s v=""/>
    <x v="1"/>
    <x v="0"/>
    <x v="1"/>
    <x v="16"/>
  </r>
  <r>
    <x v="550"/>
    <x v="548"/>
    <x v="550"/>
    <s v="CO18080@mi.com"/>
    <x v="1"/>
    <s v="AVILA MARTINEZ SAMUEL JOSE #"/>
    <x v="2"/>
    <d v="2024-06-17T11:47:03"/>
    <n v="1"/>
    <x v="448"/>
    <x v="429"/>
    <n v="487"/>
    <n v="60"/>
    <x v="2"/>
    <x v="23"/>
    <x v="54"/>
    <x v="54"/>
    <n v="1"/>
    <n v="1"/>
    <s v=""/>
    <s v=""/>
    <x v="1"/>
    <x v="0"/>
    <x v="1"/>
    <x v="9"/>
  </r>
  <r>
    <x v="551"/>
    <x v="549"/>
    <x v="551"/>
    <s v="CO18079@mi.com"/>
    <x v="1"/>
    <s v="MORILLO HEREO ALEJANDRO ALFONSO #"/>
    <x v="2"/>
    <d v="2024-06-17T11:47:02"/>
    <n v="1"/>
    <x v="449"/>
    <x v="430"/>
    <n v="481"/>
    <s v="0"/>
    <x v="0"/>
    <x v="24"/>
    <x v="29"/>
    <x v="29"/>
    <n v="1"/>
    <n v="1"/>
    <s v=""/>
    <s v=""/>
    <x v="1"/>
    <x v="0"/>
    <x v="1"/>
    <x v="16"/>
  </r>
  <r>
    <x v="552"/>
    <x v="550"/>
    <x v="552"/>
    <s v="CO18064@mi.com"/>
    <x v="1"/>
    <s v="GUTIERREZ BAQUERO GENNYS JASMIN #"/>
    <x v="0"/>
    <d v="2024-06-14T16:01:20"/>
    <n v="1"/>
    <x v="450"/>
    <x v="431"/>
    <n v="540"/>
    <s v="0"/>
    <x v="0"/>
    <x v="49"/>
    <x v="1"/>
    <x v="1"/>
    <n v="1"/>
    <n v="1"/>
    <s v=""/>
    <s v=""/>
    <x v="1"/>
    <x v="0"/>
    <x v="1"/>
    <x v="5"/>
  </r>
  <r>
    <x v="553"/>
    <x v="551"/>
    <x v="553"/>
    <s v="CO18042@mi.com"/>
    <x v="1"/>
    <s v="ADAMES GUAYARA MARIA MAGDIELY #"/>
    <x v="0"/>
    <d v="2024-06-14T12:01:35"/>
    <n v="1"/>
    <x v="451"/>
    <x v="432"/>
    <n v="544"/>
    <s v="0"/>
    <x v="0"/>
    <x v="21"/>
    <x v="26"/>
    <x v="26"/>
    <n v="1"/>
    <n v="1"/>
    <s v=""/>
    <s v=""/>
    <x v="1"/>
    <x v="0"/>
    <x v="1"/>
    <x v="2"/>
  </r>
  <r>
    <x v="554"/>
    <x v="552"/>
    <x v="554"/>
    <s v="CO18039@mi.com"/>
    <x v="1"/>
    <s v="CHAVEZ CAMPO JUAN SEBASTIAN #"/>
    <x v="0"/>
    <d v="2024-06-13T14:00:54"/>
    <n v="1"/>
    <x v="452"/>
    <x v="433"/>
    <n v="518"/>
    <s v="0"/>
    <x v="0"/>
    <x v="165"/>
    <x v="166"/>
    <x v="173"/>
    <n v="1"/>
    <n v="1"/>
    <s v=""/>
    <s v=""/>
    <x v="1"/>
    <x v="0"/>
    <x v="1"/>
    <x v="8"/>
  </r>
  <r>
    <x v="555"/>
    <x v="553"/>
    <x v="555"/>
    <s v="CO18041@mi.com"/>
    <x v="1"/>
    <s v="HERRERA OLIVERA NATALIA #"/>
    <x v="0"/>
    <d v="2024-06-13T14:00:27"/>
    <n v="1"/>
    <x v="453"/>
    <x v="434"/>
    <n v="486"/>
    <n v="60"/>
    <x v="2"/>
    <x v="45"/>
    <x v="105"/>
    <x v="106"/>
    <n v="1"/>
    <n v="1"/>
    <s v=""/>
    <s v=""/>
    <x v="1"/>
    <x v="0"/>
    <x v="1"/>
    <x v="2"/>
  </r>
  <r>
    <x v="556"/>
    <x v="554"/>
    <x v="556"/>
    <s v="CO18001@mi.com"/>
    <x v="1"/>
    <s v="LUGO BOCHAGA LUISANA VERONICA #"/>
    <x v="2"/>
    <d v="2024-06-11T17:00:35"/>
    <n v="1"/>
    <x v="454"/>
    <x v="435"/>
    <n v="424"/>
    <n v="120"/>
    <x v="5"/>
    <x v="88"/>
    <x v="26"/>
    <x v="26"/>
    <n v="1"/>
    <n v="1"/>
    <s v=""/>
    <s v=""/>
    <x v="1"/>
    <x v="0"/>
    <x v="1"/>
    <x v="9"/>
  </r>
  <r>
    <x v="557"/>
    <x v="555"/>
    <x v="557"/>
    <s v="CO17916@mi.com"/>
    <x v="1"/>
    <s v="BARCO SANJUAN ROSANA #"/>
    <x v="2"/>
    <d v="2024-06-04T11:00:49"/>
    <n v="1"/>
    <x v="455"/>
    <x v="436"/>
    <n v="445"/>
    <n v="60"/>
    <x v="2"/>
    <x v="104"/>
    <x v="147"/>
    <x v="174"/>
    <n v="1"/>
    <n v="1"/>
    <s v=""/>
    <s v=""/>
    <x v="1"/>
    <x v="0"/>
    <x v="1"/>
    <x v="4"/>
  </r>
  <r>
    <x v="558"/>
    <x v="556"/>
    <x v="558"/>
    <s v="CO17876@mi.com"/>
    <x v="1"/>
    <s v="OTALVORA ARGUMEDO JORGE IVAN #"/>
    <x v="0"/>
    <d v="2024-05-30T18:00:43"/>
    <n v="1"/>
    <x v="456"/>
    <x v="437"/>
    <n v="594"/>
    <s v="0"/>
    <x v="0"/>
    <x v="137"/>
    <x v="137"/>
    <x v="141"/>
    <n v="1"/>
    <n v="1"/>
    <s v=""/>
    <s v=""/>
    <x v="1"/>
    <x v="0"/>
    <x v="1"/>
    <x v="0"/>
  </r>
  <r>
    <x v="559"/>
    <x v="557"/>
    <x v="559"/>
    <s v="CO17862@mi.com"/>
    <x v="1"/>
    <s v="MARTINEZ FLOREZ MIGUEL ANDRES #"/>
    <x v="2"/>
    <d v="2024-05-29T19:02:11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1"/>
  </r>
  <r>
    <x v="560"/>
    <x v="558"/>
    <x v="560"/>
    <s v="CO17800@mi.com"/>
    <x v="1"/>
    <s v="MEJIA RAMIREZ MERLY YURLEY #"/>
    <x v="2"/>
    <d v="2024-05-27T11:00:44"/>
    <n v="1"/>
    <x v="457"/>
    <x v="438"/>
    <n v="519"/>
    <n v="60"/>
    <x v="2"/>
    <x v="100"/>
    <x v="112"/>
    <x v="113"/>
    <n v="1"/>
    <n v="1"/>
    <s v=""/>
    <s v=""/>
    <x v="1"/>
    <x v="0"/>
    <x v="1"/>
    <x v="11"/>
  </r>
  <r>
    <x v="561"/>
    <x v="559"/>
    <x v="561"/>
    <s v="CO17776@mi.com"/>
    <x v="1"/>
    <s v="CASTIBLANCO CORAL JEFFERSON AMAURY #"/>
    <x v="2"/>
    <d v="2024-05-24T11:00:27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4"/>
  </r>
  <r>
    <x v="562"/>
    <x v="560"/>
    <x v="562"/>
    <s v="CO17693@mi.com"/>
    <x v="1"/>
    <s v="HENAO RAMIREZ CRISTIAN CAMILO #"/>
    <x v="0"/>
    <d v="2024-05-17T11:01:07"/>
    <n v="1"/>
    <x v="458"/>
    <x v="439"/>
    <n v="574"/>
    <s v="0"/>
    <x v="0"/>
    <x v="26"/>
    <x v="31"/>
    <x v="31"/>
    <n v="1"/>
    <n v="1"/>
    <s v=""/>
    <s v=""/>
    <x v="1"/>
    <x v="0"/>
    <x v="1"/>
    <x v="12"/>
  </r>
  <r>
    <x v="563"/>
    <x v="561"/>
    <x v="563"/>
    <s v="CO17671@mi.com"/>
    <x v="1"/>
    <s v="LUGO BOCHAGA LUISANA VERONICA #"/>
    <x v="2"/>
    <d v="2024-05-15T12:00:22"/>
    <n v="1"/>
    <x v="459"/>
    <x v="440"/>
    <n v="487"/>
    <n v="60"/>
    <x v="2"/>
    <x v="23"/>
    <x v="54"/>
    <x v="54"/>
    <n v="1"/>
    <n v="1"/>
    <s v=""/>
    <s v=""/>
    <x v="1"/>
    <x v="0"/>
    <x v="1"/>
    <x v="9"/>
  </r>
  <r>
    <x v="564"/>
    <x v="562"/>
    <x v="564"/>
    <s v="CO17656@mi.com"/>
    <x v="1"/>
    <s v="MARTINEZ FLOREZ MIGUEL ANDRES #"/>
    <x v="2"/>
    <d v="2024-05-14T13:01:45"/>
    <n v="1"/>
    <x v="460"/>
    <x v="441"/>
    <n v="501"/>
    <s v="0"/>
    <x v="0"/>
    <x v="97"/>
    <x v="101"/>
    <x v="102"/>
    <n v="1"/>
    <n v="1"/>
    <s v=""/>
    <s v=""/>
    <x v="1"/>
    <x v="0"/>
    <x v="1"/>
    <x v="11"/>
  </r>
  <r>
    <x v="565"/>
    <x v="563"/>
    <x v="565"/>
    <s v="CO17654@mi.com"/>
    <x v="1"/>
    <s v="LONDOÑO VALENCIA ESTEFANIA #"/>
    <x v="0"/>
    <d v="2024-05-14T11:00:27"/>
    <n v="1"/>
    <x v="461"/>
    <x v="442"/>
    <n v="487"/>
    <n v="60"/>
    <x v="2"/>
    <x v="23"/>
    <x v="54"/>
    <x v="54"/>
    <n v="1"/>
    <n v="1"/>
    <s v=""/>
    <s v=""/>
    <x v="1"/>
    <x v="0"/>
    <x v="1"/>
    <x v="8"/>
  </r>
  <r>
    <x v="566"/>
    <x v="564"/>
    <x v="566"/>
    <s v="CO17200@mi.com"/>
    <x v="1"/>
    <s v="MEJIA RAMIREZ MERLY YURLEY #"/>
    <x v="2"/>
    <d v="2024-04-30T12:00:32"/>
    <n v="1"/>
    <x v="1"/>
    <x v="1"/>
    <s v="0"/>
    <n v="540"/>
    <x v="1"/>
    <x v="0"/>
    <x v="1"/>
    <x v="1"/>
    <n v="1"/>
    <n v="1"/>
    <s v=""/>
    <s v=""/>
    <x v="1"/>
    <x v="0"/>
    <x v="1"/>
    <x v="11"/>
  </r>
  <r>
    <x v="567"/>
    <x v="565"/>
    <x v="567"/>
    <s v="CO17151@mi.com"/>
    <x v="1"/>
    <s v="DELGADO ALVAREZ VICTOR HUGO #"/>
    <x v="0"/>
    <d v="2024-04-29T19:02:17"/>
    <n v="1"/>
    <x v="462"/>
    <x v="443"/>
    <n v="443"/>
    <s v="0"/>
    <x v="0"/>
    <x v="166"/>
    <x v="167"/>
    <x v="175"/>
    <n v="1"/>
    <n v="1"/>
    <s v="Sin Justificación"/>
    <s v="Sin Justificación"/>
    <x v="0"/>
    <x v="1"/>
    <x v="0"/>
    <x v="2"/>
  </r>
  <r>
    <x v="568"/>
    <x v="566"/>
    <x v="568"/>
    <s v="CO17137@mi.com"/>
    <x v="1"/>
    <s v="MARQUEZ HINCAPIE GEINER ANTONIO #"/>
    <x v="2"/>
    <d v="2024-04-29T12:00:44"/>
    <n v="1"/>
    <x v="463"/>
    <x v="444"/>
    <n v="424"/>
    <s v="0"/>
    <x v="0"/>
    <x v="88"/>
    <x v="168"/>
    <x v="176"/>
    <n v="1"/>
    <n v="1"/>
    <s v="Sin Justificación"/>
    <s v="Sin Justificación"/>
    <x v="0"/>
    <x v="1"/>
    <x v="0"/>
    <x v="4"/>
  </r>
  <r>
    <x v="569"/>
    <x v="567"/>
    <x v="569"/>
    <s v="CO17058@mi.com"/>
    <x v="1"/>
    <s v="ESCOBAR GIL JUAN CAMILO #"/>
    <x v="0"/>
    <d v="2024-04-26T11:02:41"/>
    <n v="1"/>
    <x v="464"/>
    <x v="445"/>
    <n v="550"/>
    <s v="0"/>
    <x v="0"/>
    <x v="8"/>
    <x v="10"/>
    <x v="10"/>
    <n v="1"/>
    <n v="1"/>
    <s v=""/>
    <s v=""/>
    <x v="1"/>
    <x v="0"/>
    <x v="1"/>
    <x v="12"/>
  </r>
  <r>
    <x v="570"/>
    <x v="568"/>
    <x v="570"/>
    <s v="CO17059@mi.com"/>
    <x v="1"/>
    <s v="ESCOBAR GIL JUAN CAMILO #"/>
    <x v="0"/>
    <d v="2024-04-26T11:02:18"/>
    <n v="1"/>
    <x v="465"/>
    <x v="446"/>
    <n v="526"/>
    <n v="30"/>
    <x v="8"/>
    <x v="119"/>
    <x v="9"/>
    <x v="9"/>
    <n v="1"/>
    <n v="1"/>
    <s v=""/>
    <s v=""/>
    <x v="1"/>
    <x v="0"/>
    <x v="1"/>
    <x v="12"/>
  </r>
  <r>
    <x v="571"/>
    <x v="569"/>
    <x v="571"/>
    <s v="CO17061@mi.com"/>
    <x v="1"/>
    <s v="MOSQUERA NICOLAS #"/>
    <x v="0"/>
    <d v="2024-04-26T11:02:03"/>
    <n v="1"/>
    <x v="466"/>
    <x v="447"/>
    <n v="544"/>
    <s v="0"/>
    <x v="0"/>
    <x v="21"/>
    <x v="26"/>
    <x v="26"/>
    <n v="1"/>
    <n v="1"/>
    <s v=""/>
    <s v=""/>
    <x v="1"/>
    <x v="0"/>
    <x v="1"/>
    <x v="12"/>
  </r>
  <r>
    <x v="572"/>
    <x v="570"/>
    <x v="572"/>
    <s v="CO17024@mi.com"/>
    <x v="1"/>
    <s v="MARTINEZ FLOREZ MIGUEL ANDRES #"/>
    <x v="2"/>
    <d v="2024-04-23T16:01:04"/>
    <n v="1"/>
    <x v="467"/>
    <x v="448"/>
    <n v="430"/>
    <n v="60"/>
    <x v="2"/>
    <x v="167"/>
    <x v="58"/>
    <x v="177"/>
    <n v="1"/>
    <n v="1"/>
    <s v=""/>
    <s v=""/>
    <x v="1"/>
    <x v="0"/>
    <x v="1"/>
    <x v="11"/>
  </r>
  <r>
    <x v="573"/>
    <x v="571"/>
    <x v="573"/>
    <s v="CO17021@mi.com"/>
    <x v="0"/>
    <s v="CUCHUMBE PATIÑO JENY ANDREA #"/>
    <x v="3"/>
    <d v="2024-04-23T10:00:28"/>
    <n v="1"/>
    <x v="10"/>
    <x v="10"/>
    <s v="0"/>
    <n v="180"/>
    <x v="11"/>
    <x v="0"/>
    <x v="169"/>
    <x v="178"/>
    <n v="1"/>
    <n v="1"/>
    <s v="Sin Justificación"/>
    <s v="Sin Justificación"/>
    <x v="0"/>
    <x v="1"/>
    <x v="0"/>
    <x v="18"/>
  </r>
  <r>
    <x v="574"/>
    <x v="572"/>
    <x v="574"/>
    <s v="CO16991@mi.com"/>
    <x v="4"/>
    <s v="MICHAEL HUMBERTO SOTELO POLANCO #"/>
    <x v="5"/>
    <d v="2024-04-19T19:00:27"/>
    <n v="1"/>
    <x v="10"/>
    <x v="10"/>
    <s v="0"/>
    <n v="540"/>
    <x v="1"/>
    <x v="0"/>
    <x v="1"/>
    <x v="1"/>
    <n v="1"/>
    <n v="1"/>
    <s v=""/>
    <s v=""/>
    <x v="1"/>
    <x v="0"/>
    <x v="1"/>
    <x v="20"/>
  </r>
  <r>
    <x v="575"/>
    <x v="573"/>
    <x v="575"/>
    <s v="CO16933@mi.com"/>
    <x v="0"/>
    <s v="MONTAÑO MEDINA DIANA CAROLINA #"/>
    <x v="0"/>
    <d v="2024-04-19T16:13:51"/>
    <n v="1"/>
    <x v="10"/>
    <x v="10"/>
    <s v="0"/>
    <n v="540"/>
    <x v="1"/>
    <x v="0"/>
    <x v="1"/>
    <x v="1"/>
    <n v="1"/>
    <n v="1"/>
    <s v=""/>
    <s v=""/>
    <x v="1"/>
    <x v="0"/>
    <x v="1"/>
    <x v="8"/>
  </r>
  <r>
    <x v="576"/>
    <x v="574"/>
    <x v="576"/>
    <s v="CO16932@mi.com"/>
    <x v="1"/>
    <s v="AVENDAÑO ANDRES FABIAN #"/>
    <x v="3"/>
    <d v="2024-04-19T12:00:22"/>
    <n v="1"/>
    <x v="468"/>
    <x v="449"/>
    <n v="546"/>
    <s v="0"/>
    <x v="0"/>
    <x v="103"/>
    <x v="105"/>
    <x v="106"/>
    <n v="1"/>
    <n v="1"/>
    <s v=""/>
    <s v=""/>
    <x v="1"/>
    <x v="0"/>
    <x v="1"/>
    <x v="18"/>
  </r>
  <r>
    <x v="577"/>
    <x v="575"/>
    <x v="577"/>
    <s v="CO16927@mi.com"/>
    <x v="1"/>
    <s v="HERNANDEZ ABRIL NESTOR JAVIER #"/>
    <x v="2"/>
    <d v="2024-04-19T11:01:13"/>
    <n v="1"/>
    <x v="469"/>
    <x v="450"/>
    <n v="486"/>
    <n v="60"/>
    <x v="2"/>
    <x v="45"/>
    <x v="105"/>
    <x v="106"/>
    <n v="1"/>
    <n v="1"/>
    <s v=""/>
    <s v=""/>
    <x v="1"/>
    <x v="0"/>
    <x v="1"/>
    <x v="3"/>
  </r>
  <r>
    <x v="578"/>
    <x v="576"/>
    <x v="578"/>
    <s v="CO16922@mi.com"/>
    <x v="0"/>
    <s v="GIRALDO RAMIREZ ESTEFANIA #"/>
    <x v="0"/>
    <d v="2024-04-18T18:01:21"/>
    <n v="1"/>
    <x v="420"/>
    <x v="404"/>
    <s v="0"/>
    <n v="540"/>
    <x v="1"/>
    <x v="0"/>
    <x v="1"/>
    <x v="1"/>
    <n v="1"/>
    <n v="1"/>
    <s v=""/>
    <s v=""/>
    <x v="1"/>
    <x v="0"/>
    <x v="1"/>
    <x v="12"/>
  </r>
  <r>
    <x v="579"/>
    <x v="577"/>
    <x v="579"/>
    <s v="CO16918@mi.com"/>
    <x v="1"/>
    <s v="MORILLO HEREO ALEJANDRO ALFONSO #"/>
    <x v="2"/>
    <d v="2024-04-18T11:01:09"/>
    <n v="1"/>
    <x v="470"/>
    <x v="451"/>
    <n v="500"/>
    <s v="0"/>
    <x v="0"/>
    <x v="63"/>
    <x v="68"/>
    <x v="68"/>
    <n v="1"/>
    <n v="1"/>
    <s v=""/>
    <s v=""/>
    <x v="1"/>
    <x v="0"/>
    <x v="1"/>
    <x v="16"/>
  </r>
  <r>
    <x v="580"/>
    <x v="578"/>
    <x v="580"/>
    <s v="CO16904@mi.com"/>
    <x v="1"/>
    <s v="MARQUEZ HINCAPIE GEINER ANTONIO #"/>
    <x v="2"/>
    <d v="2024-04-17T19:03:03"/>
    <n v="1"/>
    <x v="471"/>
    <x v="452"/>
    <n v="555"/>
    <n v="60"/>
    <x v="2"/>
    <x v="13"/>
    <x v="170"/>
    <x v="179"/>
    <n v="1"/>
    <n v="1"/>
    <s v=""/>
    <s v=""/>
    <x v="1"/>
    <x v="0"/>
    <x v="1"/>
    <x v="4"/>
  </r>
  <r>
    <x v="581"/>
    <x v="579"/>
    <x v="581"/>
    <s v="CO16888@mi.com"/>
    <x v="1"/>
    <s v="HERRERA OLIVERA NATALIA #"/>
    <x v="0"/>
    <d v="2024-04-17T12:01:23"/>
    <n v="1"/>
    <x v="472"/>
    <x v="453"/>
    <n v="505"/>
    <s v="0"/>
    <x v="0"/>
    <x v="146"/>
    <x v="147"/>
    <x v="152"/>
    <n v="1"/>
    <n v="1"/>
    <s v=""/>
    <s v=""/>
    <x v="1"/>
    <x v="0"/>
    <x v="1"/>
    <x v="2"/>
  </r>
  <r>
    <x v="582"/>
    <x v="580"/>
    <x v="582"/>
    <s v="CO16890@mi.com"/>
    <x v="1"/>
    <s v="MOSQUERA NICOLAS #"/>
    <x v="0"/>
    <d v="2024-04-17T12:00:57"/>
    <n v="1"/>
    <x v="473"/>
    <x v="454"/>
    <n v="553"/>
    <s v="0"/>
    <x v="0"/>
    <x v="72"/>
    <x v="73"/>
    <x v="73"/>
    <n v="1"/>
    <n v="1"/>
    <s v=""/>
    <s v=""/>
    <x v="1"/>
    <x v="0"/>
    <x v="1"/>
    <x v="12"/>
  </r>
  <r>
    <x v="583"/>
    <x v="581"/>
    <x v="583"/>
    <s v="CO16881@mi.com"/>
    <x v="1"/>
    <s v="HERNANDEZ ABRIL NESTOR JAVIER #"/>
    <x v="2"/>
    <d v="2024-04-16T17:00:22"/>
    <n v="1"/>
    <x v="1"/>
    <x v="1"/>
    <s v="0"/>
    <n v="540"/>
    <x v="1"/>
    <x v="0"/>
    <x v="1"/>
    <x v="1"/>
    <n v="1"/>
    <n v="1"/>
    <s v=""/>
    <s v=""/>
    <x v="1"/>
    <x v="0"/>
    <x v="1"/>
    <x v="3"/>
  </r>
  <r>
    <x v="584"/>
    <x v="582"/>
    <x v="584"/>
    <s v="CO16876@mi.com"/>
    <x v="1"/>
    <s v="CHAVEZ CAMPO JUAN SEBASTIAN #"/>
    <x v="0"/>
    <d v="2024-04-16T16:00:25"/>
    <n v="1"/>
    <x v="474"/>
    <x v="455"/>
    <n v="586"/>
    <s v="0"/>
    <x v="0"/>
    <x v="168"/>
    <x v="171"/>
    <x v="180"/>
    <n v="1"/>
    <n v="1"/>
    <s v=""/>
    <s v=""/>
    <x v="1"/>
    <x v="0"/>
    <x v="1"/>
    <x v="8"/>
  </r>
  <r>
    <x v="585"/>
    <x v="583"/>
    <x v="585"/>
    <s v="CO16865@mi.com"/>
    <x v="1"/>
    <s v="MORILLO HEREO ALEJANDRO ALFONSO #"/>
    <x v="2"/>
    <d v="2024-04-16T10:01:49"/>
    <n v="1"/>
    <x v="475"/>
    <x v="456"/>
    <n v="494"/>
    <s v="0"/>
    <x v="0"/>
    <x v="27"/>
    <x v="32"/>
    <x v="32"/>
    <n v="1"/>
    <n v="1"/>
    <s v=""/>
    <s v=""/>
    <x v="1"/>
    <x v="0"/>
    <x v="1"/>
    <x v="16"/>
  </r>
  <r>
    <x v="586"/>
    <x v="584"/>
    <x v="586"/>
    <s v="CO16787@mi.com"/>
    <x v="1"/>
    <s v="ROJAS RAMIREZ JULIAN ESTEBAN #"/>
    <x v="0"/>
    <d v="2024-04-12T16:03:42"/>
    <n v="1"/>
    <x v="476"/>
    <x v="457"/>
    <n v="540"/>
    <s v="0"/>
    <x v="0"/>
    <x v="49"/>
    <x v="1"/>
    <x v="1"/>
    <n v="1"/>
    <n v="1"/>
    <s v=""/>
    <s v=""/>
    <x v="1"/>
    <x v="0"/>
    <x v="1"/>
    <x v="8"/>
  </r>
  <r>
    <x v="587"/>
    <x v="585"/>
    <x v="587"/>
    <s v="CO16727@mi.com"/>
    <x v="1"/>
    <s v="MARTINEZ FLOREZ MIGUEL ANDRES #"/>
    <x v="2"/>
    <d v="2024-04-08T19:00:22"/>
    <n v="1"/>
    <x v="24"/>
    <x v="23"/>
    <s v="0"/>
    <n v="60"/>
    <x v="2"/>
    <x v="0"/>
    <x v="99"/>
    <x v="100"/>
    <n v="1"/>
    <n v="1"/>
    <s v="Sin Justificación"/>
    <s v="Sin Justificación"/>
    <x v="0"/>
    <x v="1"/>
    <x v="0"/>
    <x v="11"/>
  </r>
  <r>
    <x v="588"/>
    <x v="586"/>
    <x v="588"/>
    <s v="CO16671@mi.com"/>
    <x v="1"/>
    <s v="PAMPLONA QUINTERO CAROLINA #"/>
    <x v="3"/>
    <d v="2024-04-03T10:00:22"/>
    <n v="1"/>
    <x v="477"/>
    <x v="458"/>
    <n v="547"/>
    <s v="0"/>
    <x v="0"/>
    <x v="4"/>
    <x v="54"/>
    <x v="54"/>
    <n v="1"/>
    <n v="1"/>
    <s v=""/>
    <s v=""/>
    <x v="1"/>
    <x v="0"/>
    <x v="1"/>
    <x v="15"/>
  </r>
  <r>
    <x v="589"/>
    <x v="587"/>
    <x v="589"/>
    <s v="CO16539@mi.com"/>
    <x v="1"/>
    <s v="MORENO PARDO JOHANA MILENA #"/>
    <x v="2"/>
    <d v="2024-03-22T18:01:45"/>
    <n v="1"/>
    <x v="420"/>
    <x v="404"/>
    <s v="0"/>
    <n v="540"/>
    <x v="1"/>
    <x v="0"/>
    <x v="1"/>
    <x v="1"/>
    <n v="1"/>
    <n v="1"/>
    <s v=""/>
    <s v=""/>
    <x v="1"/>
    <x v="0"/>
    <x v="1"/>
    <x v="14"/>
  </r>
  <r>
    <x v="590"/>
    <x v="588"/>
    <x v="590"/>
    <s v="CO16542@mi.com"/>
    <x v="1"/>
    <s v="MORENO PARDO JOHANA MILENA #"/>
    <x v="2"/>
    <d v="2024-03-22T18:01:04"/>
    <n v="1"/>
    <x v="478"/>
    <x v="459"/>
    <n v="485"/>
    <s v="0"/>
    <x v="0"/>
    <x v="28"/>
    <x v="33"/>
    <x v="33"/>
    <n v="1"/>
    <n v="1"/>
    <s v=""/>
    <s v=""/>
    <x v="1"/>
    <x v="0"/>
    <x v="1"/>
    <x v="14"/>
  </r>
  <r>
    <x v="591"/>
    <x v="589"/>
    <x v="591"/>
    <s v="CO16478@mi.com"/>
    <x v="1"/>
    <s v="MARQUEZ HINCAPIE GEINER ANTONIO #"/>
    <x v="2"/>
    <d v="2024-03-18T14:02:11"/>
    <n v="1"/>
    <x v="1"/>
    <x v="1"/>
    <s v="0"/>
    <n v="540"/>
    <x v="1"/>
    <x v="0"/>
    <x v="1"/>
    <x v="1"/>
    <n v="1"/>
    <n v="1"/>
    <s v=""/>
    <s v=""/>
    <x v="1"/>
    <x v="0"/>
    <x v="1"/>
    <x v="4"/>
  </r>
  <r>
    <x v="592"/>
    <x v="590"/>
    <x v="592"/>
    <s v="CO16441@mi.com"/>
    <x v="1"/>
    <s v="LEITON CASTELAR ORLANDO ENRIQUE #"/>
    <x v="3"/>
    <d v="2024-03-14T16:00:25"/>
    <n v="1"/>
    <x v="479"/>
    <x v="262"/>
    <n v="552"/>
    <s v="0"/>
    <x v="0"/>
    <x v="30"/>
    <x v="35"/>
    <x v="35"/>
    <n v="1"/>
    <n v="1"/>
    <s v=""/>
    <s v=""/>
    <x v="1"/>
    <x v="0"/>
    <x v="1"/>
    <x v="6"/>
  </r>
  <r>
    <x v="593"/>
    <x v="591"/>
    <x v="593"/>
    <s v="CO16400@mi.com"/>
    <x v="1"/>
    <s v="SAAVEDRA CALVO JOVANNY ALBERTO #"/>
    <x v="2"/>
    <d v="2024-03-11T13:01:36"/>
    <n v="1"/>
    <x v="480"/>
    <x v="460"/>
    <n v="552"/>
    <s v="0"/>
    <x v="0"/>
    <x v="30"/>
    <x v="35"/>
    <x v="35"/>
    <n v="1"/>
    <n v="1"/>
    <s v=""/>
    <s v=""/>
    <x v="1"/>
    <x v="0"/>
    <x v="1"/>
    <x v="4"/>
  </r>
  <r>
    <x v="594"/>
    <x v="592"/>
    <x v="594"/>
    <s v="CO16383@mi.com"/>
    <x v="1"/>
    <s v="LUGO BOCHAGA LUISANA VERONICA #"/>
    <x v="2"/>
    <d v="2024-03-08T13:00:29"/>
    <n v="1"/>
    <x v="481"/>
    <x v="461"/>
    <n v="427"/>
    <n v="120"/>
    <x v="5"/>
    <x v="169"/>
    <x v="54"/>
    <x v="54"/>
    <n v="1"/>
    <n v="1"/>
    <s v=""/>
    <s v=""/>
    <x v="1"/>
    <x v="0"/>
    <x v="1"/>
    <x v="9"/>
  </r>
  <r>
    <x v="595"/>
    <x v="593"/>
    <x v="595"/>
    <s v="CO16325@mi.com"/>
    <x v="0"/>
    <s v="CUCHUMBE PATIÑO JENY ANDREA #"/>
    <x v="3"/>
    <d v="2024-03-05T16:02:33"/>
    <n v="1"/>
    <x v="482"/>
    <x v="462"/>
    <n v="447"/>
    <n v="180"/>
    <x v="11"/>
    <x v="128"/>
    <x v="172"/>
    <x v="181"/>
    <n v="1"/>
    <n v="1"/>
    <s v=""/>
    <s v=""/>
    <x v="1"/>
    <x v="0"/>
    <x v="1"/>
    <x v="18"/>
  </r>
  <r>
    <x v="596"/>
    <x v="594"/>
    <x v="596"/>
    <s v="CO16290@mi.com"/>
    <x v="1"/>
    <s v="ROJAS RAMIREZ JULIAN ESTEBAN #"/>
    <x v="0"/>
    <d v="2024-03-01T11:00:51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8"/>
  </r>
  <r>
    <x v="597"/>
    <x v="595"/>
    <x v="597"/>
    <s v="CO16291@mi.com"/>
    <x v="0"/>
    <s v="MEJIA LONDOÑO HAROLD #"/>
    <x v="2"/>
    <d v="2024-03-01T11:00:26"/>
    <n v="1"/>
    <x v="10"/>
    <x v="10"/>
    <s v="0"/>
    <n v="540"/>
    <x v="1"/>
    <x v="0"/>
    <x v="1"/>
    <x v="1"/>
    <n v="1"/>
    <n v="1"/>
    <s v=""/>
    <s v=""/>
    <x v="1"/>
    <x v="0"/>
    <x v="1"/>
    <x v="4"/>
  </r>
  <r>
    <x v="598"/>
    <x v="596"/>
    <x v="598"/>
    <s v="CO16269@mi.com"/>
    <x v="1"/>
    <s v="VELASQUEZ TOLOZA JUAN OSWALDO #"/>
    <x v="3"/>
    <d v="2024-02-28T15:00:24"/>
    <n v="1"/>
    <x v="24"/>
    <x v="23"/>
    <s v="0"/>
    <n v="510"/>
    <x v="16"/>
    <x v="0"/>
    <x v="46"/>
    <x v="46"/>
    <n v="1"/>
    <n v="1"/>
    <s v=""/>
    <s v=""/>
    <x v="1"/>
    <x v="0"/>
    <x v="1"/>
    <x v="17"/>
  </r>
  <r>
    <x v="599"/>
    <x v="597"/>
    <x v="599"/>
    <s v="CO16240@mi.com"/>
    <x v="1"/>
    <s v="GARZON CARDONA NATALIA #"/>
    <x v="2"/>
    <d v="2024-02-26T12:00:24"/>
    <n v="1"/>
    <x v="483"/>
    <x v="463"/>
    <n v="483"/>
    <n v="60"/>
    <x v="2"/>
    <x v="16"/>
    <x v="22"/>
    <x v="22"/>
    <n v="1"/>
    <n v="1"/>
    <s v=""/>
    <s v=""/>
    <x v="1"/>
    <x v="0"/>
    <x v="1"/>
    <x v="3"/>
  </r>
  <r>
    <x v="600"/>
    <x v="598"/>
    <x v="600"/>
    <s v="CO16183@mi.com"/>
    <x v="1"/>
    <s v="MARTINEZ FLOREZ MIGUEL ANDRES #"/>
    <x v="2"/>
    <d v="2024-02-19T17:00:44"/>
    <n v="1"/>
    <x v="484"/>
    <x v="464"/>
    <n v="486"/>
    <n v="60"/>
    <x v="2"/>
    <x v="45"/>
    <x v="105"/>
    <x v="106"/>
    <n v="1"/>
    <n v="1"/>
    <s v=""/>
    <s v=""/>
    <x v="1"/>
    <x v="0"/>
    <x v="1"/>
    <x v="11"/>
  </r>
  <r>
    <x v="601"/>
    <x v="599"/>
    <x v="601"/>
    <s v="CO16160@mi.com"/>
    <x v="1"/>
    <s v="HENAO RAMIREZ CRISTIAN CAMILO #"/>
    <x v="0"/>
    <d v="2024-02-19T09:57:03"/>
    <n v="1"/>
    <x v="485"/>
    <x v="465"/>
    <n v="565"/>
    <s v="0"/>
    <x v="0"/>
    <x v="110"/>
    <x v="106"/>
    <x v="116"/>
    <n v="1"/>
    <n v="1"/>
    <s v=""/>
    <s v=""/>
    <x v="1"/>
    <x v="0"/>
    <x v="1"/>
    <x v="12"/>
  </r>
  <r>
    <x v="602"/>
    <x v="600"/>
    <x v="602"/>
    <s v="CO16163@mi.com"/>
    <x v="1"/>
    <s v="MOSQUERA NICOLAS #"/>
    <x v="0"/>
    <d v="2024-02-19T09:56:58"/>
    <n v="1"/>
    <x v="486"/>
    <x v="466"/>
    <n v="549"/>
    <s v="0"/>
    <x v="0"/>
    <x v="39"/>
    <x v="45"/>
    <x v="45"/>
    <n v="1"/>
    <n v="1"/>
    <s v=""/>
    <s v=""/>
    <x v="1"/>
    <x v="0"/>
    <x v="1"/>
    <x v="12"/>
  </r>
  <r>
    <x v="603"/>
    <x v="601"/>
    <x v="603"/>
    <s v="CO16151@mi.com"/>
    <x v="1"/>
    <s v="BARCO SANJUAN ROSANA #"/>
    <x v="2"/>
    <d v="2024-02-16T12:03:03"/>
    <n v="1"/>
    <x v="487"/>
    <x v="467"/>
    <n v="541"/>
    <n v="540"/>
    <x v="1"/>
    <x v="18"/>
    <x v="80"/>
    <x v="80"/>
    <n v="1"/>
    <n v="1"/>
    <s v=""/>
    <s v=""/>
    <x v="2"/>
    <x v="0"/>
    <x v="1"/>
    <x v="4"/>
  </r>
  <r>
    <x v="604"/>
    <x v="602"/>
    <x v="604"/>
    <s v="CO16070@mi.com"/>
    <x v="1"/>
    <s v="AVENDAÑO ANDRES FABIAN #"/>
    <x v="3"/>
    <d v="2024-02-09T03:19:10"/>
    <n v="1"/>
    <x v="488"/>
    <x v="276"/>
    <n v="553"/>
    <s v="0"/>
    <x v="0"/>
    <x v="72"/>
    <x v="73"/>
    <x v="73"/>
    <n v="1"/>
    <n v="1"/>
    <s v=""/>
    <s v=""/>
    <x v="1"/>
    <x v="0"/>
    <x v="1"/>
    <x v="18"/>
  </r>
  <r>
    <x v="605"/>
    <x v="603"/>
    <x v="605"/>
    <s v="CO16063@mi.com"/>
    <x v="0"/>
    <s v="UMBARILA VELOZA CRISTIAN LEONARDO #"/>
    <x v="4"/>
    <d v="2024-02-09T01:43:39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606"/>
    <x v="604"/>
    <x v="606"/>
    <s v="CO15987@mi.com"/>
    <x v="1"/>
    <s v="PAMPLONA QUINTERO CAROLINA #"/>
    <x v="3"/>
    <d v="2024-02-07T02:49:54"/>
    <n v="1"/>
    <x v="489"/>
    <x v="468"/>
    <n v="559"/>
    <s v="0"/>
    <x v="0"/>
    <x v="122"/>
    <x v="66"/>
    <x v="66"/>
    <n v="1"/>
    <n v="1"/>
    <s v=""/>
    <s v=""/>
    <x v="1"/>
    <x v="0"/>
    <x v="1"/>
    <x v="15"/>
  </r>
  <r>
    <x v="607"/>
    <x v="605"/>
    <x v="607"/>
    <s v="CO15886@mi.com"/>
    <x v="1"/>
    <s v="MORENO PARDO JOHANA MILENA #"/>
    <x v="2"/>
    <d v="2024-01-26T19:00:49"/>
    <n v="1"/>
    <x v="490"/>
    <x v="469"/>
    <n v="510"/>
    <s v="0"/>
    <x v="0"/>
    <x v="40"/>
    <x v="46"/>
    <x v="46"/>
    <n v="1"/>
    <n v="1"/>
    <s v=""/>
    <s v=""/>
    <x v="1"/>
    <x v="0"/>
    <x v="1"/>
    <x v="14"/>
  </r>
  <r>
    <x v="608"/>
    <x v="606"/>
    <x v="608"/>
    <s v="CO15754@mi.com"/>
    <x v="1"/>
    <s v="ADAMES GUAYARA MARIA MAGDIELY #"/>
    <x v="0"/>
    <d v="2024-01-18T12:53:48"/>
    <n v="1"/>
    <x v="491"/>
    <x v="470"/>
    <n v="538"/>
    <s v="0"/>
    <x v="0"/>
    <x v="117"/>
    <x v="67"/>
    <x v="67"/>
    <n v="1"/>
    <n v="1"/>
    <s v=""/>
    <s v=""/>
    <x v="1"/>
    <x v="0"/>
    <x v="1"/>
    <x v="2"/>
  </r>
  <r>
    <x v="609"/>
    <x v="607"/>
    <x v="609"/>
    <s v="CO15755@mi.com"/>
    <x v="1"/>
    <s v="ADAMES GUAYARA MARIA MAGDIELY #"/>
    <x v="0"/>
    <d v="2024-01-18T12:53:23"/>
    <n v="1"/>
    <x v="492"/>
    <x v="239"/>
    <n v="527"/>
    <s v="0"/>
    <x v="0"/>
    <x v="150"/>
    <x v="173"/>
    <x v="182"/>
    <n v="1"/>
    <n v="1"/>
    <s v=""/>
    <s v=""/>
    <x v="1"/>
    <x v="0"/>
    <x v="1"/>
    <x v="2"/>
  </r>
  <r>
    <x v="610"/>
    <x v="608"/>
    <x v="610"/>
    <s v="CO15734@mi.com"/>
    <x v="0"/>
    <s v="SALAZAR GOMEZ OSCAR #"/>
    <x v="2"/>
    <d v="2024-01-17T10:00:23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1"/>
  </r>
  <r>
    <x v="611"/>
    <x v="609"/>
    <x v="611"/>
    <s v="CO15731@mi.com"/>
    <x v="1"/>
    <s v="CHAVEZ CAMPO JUAN SEBASTIAN #"/>
    <x v="0"/>
    <d v="2024-01-16T17:47:59"/>
    <n v="1"/>
    <x v="493"/>
    <x v="239"/>
    <n v="546"/>
    <s v="0"/>
    <x v="0"/>
    <x v="103"/>
    <x v="105"/>
    <x v="106"/>
    <n v="1"/>
    <n v="1"/>
    <s v=""/>
    <s v=""/>
    <x v="1"/>
    <x v="0"/>
    <x v="1"/>
    <x v="8"/>
  </r>
  <r>
    <x v="612"/>
    <x v="610"/>
    <x v="612"/>
    <s v="CO15515@mi.com"/>
    <x v="1"/>
    <s v="HERNANDEZ SUAREZ TANIA YORLIANY #"/>
    <x v="0"/>
    <d v="2023-12-18T15:38:05"/>
    <n v="1"/>
    <x v="494"/>
    <x v="471"/>
    <n v="541"/>
    <s v="0"/>
    <x v="0"/>
    <x v="18"/>
    <x v="23"/>
    <x v="23"/>
    <n v="1"/>
    <n v="1"/>
    <s v=""/>
    <s v=""/>
    <x v="1"/>
    <x v="0"/>
    <x v="1"/>
    <x v="0"/>
  </r>
  <r>
    <x v="613"/>
    <x v="611"/>
    <x v="613"/>
    <s v="CO15459@mi.com"/>
    <x v="1"/>
    <s v="ADAMES GUAYARA MARIA MAGDIELY #"/>
    <x v="0"/>
    <d v="2023-12-13T18:37:49"/>
    <n v="1"/>
    <x v="495"/>
    <x v="472"/>
    <n v="496"/>
    <s v="0"/>
    <x v="0"/>
    <x v="3"/>
    <x v="4"/>
    <x v="4"/>
    <n v="1"/>
    <n v="1"/>
    <s v=""/>
    <s v=""/>
    <x v="1"/>
    <x v="0"/>
    <x v="1"/>
    <x v="2"/>
  </r>
  <r>
    <x v="614"/>
    <x v="612"/>
    <x v="614"/>
    <s v="CO15465@mi.com"/>
    <x v="1"/>
    <s v="DELGADO ALVAREZ VICTOR HUGO #"/>
    <x v="0"/>
    <d v="2023-12-13T18:37:33"/>
    <n v="1"/>
    <x v="496"/>
    <x v="473"/>
    <n v="571"/>
    <s v="0"/>
    <x v="0"/>
    <x v="139"/>
    <x v="138"/>
    <x v="143"/>
    <n v="1"/>
    <n v="1"/>
    <s v=""/>
    <s v=""/>
    <x v="1"/>
    <x v="0"/>
    <x v="1"/>
    <x v="2"/>
  </r>
  <r>
    <x v="615"/>
    <x v="613"/>
    <x v="615"/>
    <s v="CO15287@mi.com"/>
    <x v="1"/>
    <s v="CAICEDO MILTON ARNOL #"/>
    <x v="3"/>
    <d v="2023-12-01T12:39:00"/>
    <n v="1"/>
    <x v="497"/>
    <x v="372"/>
    <n v="576"/>
    <s v="0"/>
    <x v="0"/>
    <x v="112"/>
    <x v="118"/>
    <x v="120"/>
    <n v="1"/>
    <n v="1"/>
    <s v=""/>
    <s v=""/>
    <x v="1"/>
    <x v="0"/>
    <x v="1"/>
    <x v="18"/>
  </r>
  <r>
    <x v="616"/>
    <x v="614"/>
    <x v="616"/>
    <s v="CO15235@mi.com"/>
    <x v="1"/>
    <s v="ROJAS RAMIREZ JULIAN ESTEBAN #"/>
    <x v="0"/>
    <d v="2023-11-28T13:38:45"/>
    <n v="1"/>
    <x v="24"/>
    <x v="23"/>
    <s v="0"/>
    <n v="540"/>
    <x v="1"/>
    <x v="0"/>
    <x v="1"/>
    <x v="1"/>
    <n v="1"/>
    <n v="1"/>
    <s v=""/>
    <s v=""/>
    <x v="1"/>
    <x v="0"/>
    <x v="1"/>
    <x v="8"/>
  </r>
  <r>
    <x v="617"/>
    <x v="615"/>
    <x v="617"/>
    <s v="CO15133@mi.com"/>
    <x v="1"/>
    <s v="HERNANDEZ ABRIL NESTOR JAVIER #"/>
    <x v="2"/>
    <d v="2023-11-21T11:51:34"/>
    <n v="1"/>
    <x v="498"/>
    <x v="474"/>
    <n v="484"/>
    <n v="60"/>
    <x v="2"/>
    <x v="50"/>
    <x v="26"/>
    <x v="26"/>
    <n v="1"/>
    <n v="1"/>
    <s v=""/>
    <s v=""/>
    <x v="1"/>
    <x v="0"/>
    <x v="1"/>
    <x v="3"/>
  </r>
  <r>
    <x v="618"/>
    <x v="616"/>
    <x v="618"/>
    <s v="CO15130@mi.com"/>
    <x v="1"/>
    <s v="SOTO GARCIA JEAN CARLOS #"/>
    <x v="0"/>
    <d v="2023-11-21T11:51:31"/>
    <n v="1"/>
    <x v="252"/>
    <x v="243"/>
    <s v="0"/>
    <n v="540"/>
    <x v="1"/>
    <x v="0"/>
    <x v="1"/>
    <x v="1"/>
    <n v="1"/>
    <n v="1"/>
    <s v=""/>
    <s v=""/>
    <x v="1"/>
    <x v="0"/>
    <x v="1"/>
    <x v="12"/>
  </r>
  <r>
    <x v="619"/>
    <x v="617"/>
    <x v="619"/>
    <s v="CO15132@mi.com"/>
    <x v="0"/>
    <s v="UMBARILA VELOZA CRISTIAN LEONARDO #"/>
    <x v="4"/>
    <d v="2023-11-21T11:51:20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620"/>
    <x v="618"/>
    <x v="620"/>
    <s v="CO15148@mi.com"/>
    <x v="1"/>
    <s v="MORENO PARDO JOHANA MILENA #"/>
    <x v="2"/>
    <d v="2023-11-21T11:51:11"/>
    <n v="1"/>
    <x v="499"/>
    <x v="475"/>
    <n v="491"/>
    <s v="0"/>
    <x v="0"/>
    <x v="65"/>
    <x v="136"/>
    <x v="140"/>
    <n v="1"/>
    <n v="1"/>
    <s v=""/>
    <s v=""/>
    <x v="1"/>
    <x v="0"/>
    <x v="1"/>
    <x v="14"/>
  </r>
  <r>
    <x v="621"/>
    <x v="619"/>
    <x v="621"/>
    <s v="CO14994@mi.com"/>
    <x v="0"/>
    <s v="MEJIA LONDOÑO HAROLD #"/>
    <x v="2"/>
    <d v="2023-11-15T18:33:48"/>
    <n v="1"/>
    <x v="10"/>
    <x v="10"/>
    <s v="0"/>
    <n v="540"/>
    <x v="1"/>
    <x v="0"/>
    <x v="1"/>
    <x v="1"/>
    <n v="1"/>
    <n v="1"/>
    <s v=""/>
    <s v=""/>
    <x v="1"/>
    <x v="0"/>
    <x v="1"/>
    <x v="4"/>
  </r>
  <r>
    <x v="622"/>
    <x v="620"/>
    <x v="622"/>
    <s v="CO14991@mi.com"/>
    <x v="1"/>
    <s v="CHAVEZ CAMPO JUAN SEBASTIAN #"/>
    <x v="0"/>
    <d v="2023-11-15T16:40:35"/>
    <n v="1"/>
    <x v="500"/>
    <x v="476"/>
    <n v="542"/>
    <s v="0"/>
    <x v="0"/>
    <x v="57"/>
    <x v="14"/>
    <x v="14"/>
    <n v="1"/>
    <n v="1"/>
    <s v=""/>
    <s v=""/>
    <x v="1"/>
    <x v="0"/>
    <x v="1"/>
    <x v="8"/>
  </r>
  <r>
    <x v="623"/>
    <x v="621"/>
    <x v="623"/>
    <s v="CO14865@mi.com"/>
    <x v="0"/>
    <s v="NAVAS VELASQUEZ ANDRES JULIAN #"/>
    <x v="3"/>
    <d v="2023-11-10T11:49:15"/>
    <n v="1"/>
    <x v="501"/>
    <x v="477"/>
    <n v="275"/>
    <s v="0"/>
    <x v="0"/>
    <x v="170"/>
    <x v="174"/>
    <x v="183"/>
    <n v="1"/>
    <n v="1"/>
    <s v="Sin Justificación"/>
    <s v="Sin Justificación"/>
    <x v="0"/>
    <x v="1"/>
    <x v="0"/>
    <x v="15"/>
  </r>
  <r>
    <x v="624"/>
    <x v="622"/>
    <x v="624"/>
    <s v="CO14851@mi.com"/>
    <x v="1"/>
    <s v="HENAO RAMIREZ CRISTIAN CAMILO #"/>
    <x v="0"/>
    <d v="2023-11-08T15:48:14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2"/>
  </r>
  <r>
    <x v="625"/>
    <x v="623"/>
    <x v="625"/>
    <s v="CO14844@mi.com"/>
    <x v="1"/>
    <s v="AVILA MARTINEZ SAMUEL JOSE #"/>
    <x v="2"/>
    <d v="2023-11-08T15:48:13"/>
    <n v="1"/>
    <x v="502"/>
    <x v="478"/>
    <n v="492"/>
    <s v="0"/>
    <x v="0"/>
    <x v="51"/>
    <x v="108"/>
    <x v="109"/>
    <n v="1"/>
    <n v="1"/>
    <s v=""/>
    <s v=""/>
    <x v="1"/>
    <x v="0"/>
    <x v="1"/>
    <x v="9"/>
  </r>
  <r>
    <x v="626"/>
    <x v="624"/>
    <x v="626"/>
    <s v="CO14852@mi.com"/>
    <x v="1"/>
    <s v="MOSQUERA NICOLAS #"/>
    <x v="0"/>
    <d v="2023-11-08T15:48:12"/>
    <n v="1"/>
    <x v="503"/>
    <x v="479"/>
    <n v="560"/>
    <s v="0"/>
    <x v="0"/>
    <x v="35"/>
    <x v="41"/>
    <x v="41"/>
    <n v="1"/>
    <n v="1"/>
    <s v=""/>
    <s v=""/>
    <x v="1"/>
    <x v="0"/>
    <x v="1"/>
    <x v="12"/>
  </r>
  <r>
    <x v="627"/>
    <x v="625"/>
    <x v="627"/>
    <s v="CO14624@mi.com"/>
    <x v="0"/>
    <s v="MONTAÑO MEDINA DIANA CAROLINA #"/>
    <x v="0"/>
    <d v="2023-10-24T09:28:00"/>
    <n v="1"/>
    <x v="10"/>
    <x v="10"/>
    <s v="0"/>
    <n v="540"/>
    <x v="1"/>
    <x v="0"/>
    <x v="1"/>
    <x v="1"/>
    <n v="1"/>
    <n v="1"/>
    <s v=""/>
    <s v=""/>
    <x v="1"/>
    <x v="0"/>
    <x v="1"/>
    <x v="8"/>
  </r>
  <r>
    <x v="628"/>
    <x v="626"/>
    <x v="628"/>
    <s v="CO14521@mi.com"/>
    <x v="1"/>
    <s v="VELASQUEZ TOLOZA JUAN OSWALDO #"/>
    <x v="3"/>
    <d v="2023-10-17T13:37:34"/>
    <n v="1"/>
    <x v="504"/>
    <x v="480"/>
    <n v="595"/>
    <s v="0"/>
    <x v="0"/>
    <x v="67"/>
    <x v="69"/>
    <x v="69"/>
    <n v="1"/>
    <n v="1"/>
    <s v=""/>
    <s v=""/>
    <x v="1"/>
    <x v="0"/>
    <x v="1"/>
    <x v="17"/>
  </r>
  <r>
    <x v="629"/>
    <x v="627"/>
    <x v="629"/>
    <s v="CO14512@mi.com"/>
    <x v="1"/>
    <s v="MORILLO HEREO ALEJANDRO ALFONSO #"/>
    <x v="2"/>
    <d v="2023-10-17T10:35:17"/>
    <n v="1"/>
    <x v="420"/>
    <x v="404"/>
    <s v="0"/>
    <n v="540"/>
    <x v="1"/>
    <x v="0"/>
    <x v="1"/>
    <x v="1"/>
    <n v="1"/>
    <n v="1"/>
    <s v=""/>
    <s v=""/>
    <x v="1"/>
    <x v="0"/>
    <x v="1"/>
    <x v="16"/>
  </r>
  <r>
    <x v="630"/>
    <x v="628"/>
    <x v="630"/>
    <s v="CO14475@mi.com"/>
    <x v="0"/>
    <s v="GARCIA BELLO JORGE ANDRES #"/>
    <x v="2"/>
    <d v="2023-10-13T16:35:32"/>
    <n v="1"/>
    <x v="10"/>
    <x v="10"/>
    <s v="0"/>
    <n v="480"/>
    <x v="3"/>
    <x v="0"/>
    <x v="21"/>
    <x v="21"/>
    <n v="1"/>
    <n v="1"/>
    <s v=""/>
    <s v=""/>
    <x v="1"/>
    <x v="0"/>
    <x v="1"/>
    <x v="3"/>
  </r>
  <r>
    <x v="631"/>
    <x v="629"/>
    <x v="631"/>
    <s v="CO14473@mi.com"/>
    <x v="1"/>
    <s v="OTALVORA ARGUMEDO JORGE IVAN #"/>
    <x v="0"/>
    <d v="2023-10-12T15:33:35"/>
    <n v="1"/>
    <x v="505"/>
    <x v="481"/>
    <n v="558"/>
    <s v="0"/>
    <x v="0"/>
    <x v="14"/>
    <x v="16"/>
    <x v="16"/>
    <n v="1"/>
    <n v="1"/>
    <s v=""/>
    <s v=""/>
    <x v="1"/>
    <x v="0"/>
    <x v="1"/>
    <x v="0"/>
  </r>
  <r>
    <x v="632"/>
    <x v="630"/>
    <x v="632"/>
    <s v="CO14356@mi.com"/>
    <x v="1"/>
    <s v="HERRERA OLIVERA NATALIA #"/>
    <x v="0"/>
    <d v="2023-10-05T09:40:04"/>
    <n v="1"/>
    <x v="506"/>
    <x v="482"/>
    <n v="511"/>
    <s v="0"/>
    <x v="0"/>
    <x v="171"/>
    <x v="175"/>
    <x v="184"/>
    <n v="1"/>
    <n v="1"/>
    <s v=""/>
    <s v=""/>
    <x v="1"/>
    <x v="0"/>
    <x v="1"/>
    <x v="2"/>
  </r>
  <r>
    <x v="633"/>
    <x v="631"/>
    <x v="633"/>
    <s v="CO14328@mi.com"/>
    <x v="1"/>
    <s v="CAMARGO TORRES AUDREA PATRICIA #"/>
    <x v="0"/>
    <d v="2023-10-02T19:31:53"/>
    <n v="1"/>
    <x v="507"/>
    <x v="483"/>
    <n v="568"/>
    <s v="0"/>
    <x v="0"/>
    <x v="141"/>
    <x v="145"/>
    <x v="150"/>
    <n v="1"/>
    <n v="1"/>
    <s v=""/>
    <s v=""/>
    <x v="1"/>
    <x v="0"/>
    <x v="1"/>
    <x v="0"/>
  </r>
  <r>
    <x v="634"/>
    <x v="632"/>
    <x v="634"/>
    <s v="CO14336@mi.com"/>
    <x v="0"/>
    <s v="ESTERLIN CARLOS ARMANDO #"/>
    <x v="0"/>
    <d v="2023-10-02T19:31:47"/>
    <n v="1"/>
    <x v="10"/>
    <x v="10"/>
    <s v="0"/>
    <n v="540"/>
    <x v="1"/>
    <x v="0"/>
    <x v="1"/>
    <x v="1"/>
    <n v="1"/>
    <n v="1"/>
    <s v=""/>
    <s v=""/>
    <x v="1"/>
    <x v="0"/>
    <x v="1"/>
    <x v="5"/>
  </r>
  <r>
    <x v="635"/>
    <x v="633"/>
    <x v="635"/>
    <s v="CO14297@mi.com"/>
    <x v="1"/>
    <s v="CHAVEZ CAMPO JUAN SEBASTIAN #"/>
    <x v="0"/>
    <d v="2023-10-02T11:26:43"/>
    <n v="1"/>
    <x v="117"/>
    <x v="113"/>
    <s v="0"/>
    <n v="540"/>
    <x v="1"/>
    <x v="0"/>
    <x v="1"/>
    <x v="1"/>
    <n v="1"/>
    <n v="1"/>
    <s v=""/>
    <s v=""/>
    <x v="1"/>
    <x v="0"/>
    <x v="1"/>
    <x v="8"/>
  </r>
  <r>
    <x v="636"/>
    <x v="634"/>
    <x v="636"/>
    <s v="CO14248@mi.com"/>
    <x v="0"/>
    <s v="HERRERA OLIVERA NATALIA #"/>
    <x v="0"/>
    <d v="2023-09-26T14:37:08"/>
    <n v="1"/>
    <x v="10"/>
    <x v="10"/>
    <s v="0"/>
    <n v="540"/>
    <x v="1"/>
    <x v="0"/>
    <x v="1"/>
    <x v="1"/>
    <n v="1"/>
    <n v="1"/>
    <s v=""/>
    <s v=""/>
    <x v="1"/>
    <x v="0"/>
    <x v="1"/>
    <x v="0"/>
  </r>
  <r>
    <x v="637"/>
    <x v="635"/>
    <x v="637"/>
    <s v="CO14131@mi.com"/>
    <x v="1"/>
    <s v="MUÑOZ SANDRA ROCIO #"/>
    <x v="0"/>
    <d v="2023-09-19T10:24:08"/>
    <n v="1"/>
    <x v="508"/>
    <x v="484"/>
    <n v="552"/>
    <s v="0"/>
    <x v="0"/>
    <x v="30"/>
    <x v="35"/>
    <x v="35"/>
    <n v="1"/>
    <n v="1"/>
    <s v=""/>
    <s v=""/>
    <x v="1"/>
    <x v="0"/>
    <x v="1"/>
    <x v="8"/>
  </r>
  <r>
    <x v="638"/>
    <x v="636"/>
    <x v="638"/>
    <s v="CO14072@mi.com"/>
    <x v="1"/>
    <s v="LONDOÑO VALENCIA ESTEFANIA #"/>
    <x v="0"/>
    <d v="2023-09-15T12:31:44"/>
    <n v="1"/>
    <x v="509"/>
    <x v="485"/>
    <n v="536"/>
    <n v="30"/>
    <x v="8"/>
    <x v="9"/>
    <x v="155"/>
    <x v="161"/>
    <n v="1"/>
    <n v="1"/>
    <s v=""/>
    <s v=""/>
    <x v="1"/>
    <x v="0"/>
    <x v="1"/>
    <x v="8"/>
  </r>
  <r>
    <x v="639"/>
    <x v="637"/>
    <x v="639"/>
    <s v="CO14038@mi.com"/>
    <x v="1"/>
    <s v="ROJAS RAMIREZ JULIAN ESTEBAN #"/>
    <x v="0"/>
    <d v="2023-09-12T10:35:37"/>
    <n v="1"/>
    <x v="510"/>
    <x v="486"/>
    <n v="586"/>
    <s v="0"/>
    <x v="0"/>
    <x v="168"/>
    <x v="171"/>
    <x v="180"/>
    <n v="1"/>
    <n v="1"/>
    <s v=""/>
    <s v=""/>
    <x v="1"/>
    <x v="0"/>
    <x v="1"/>
    <x v="8"/>
  </r>
  <r>
    <x v="640"/>
    <x v="638"/>
    <x v="640"/>
    <s v="CO14014@mi.com"/>
    <x v="1"/>
    <s v="OTALVORA ARGUMEDO JORGE IVAN #"/>
    <x v="0"/>
    <d v="2023-09-11T11:21:04"/>
    <n v="1"/>
    <x v="511"/>
    <x v="487"/>
    <n v="471"/>
    <s v="0"/>
    <x v="0"/>
    <x v="172"/>
    <x v="176"/>
    <x v="185"/>
    <n v="1"/>
    <n v="1"/>
    <s v=""/>
    <s v=""/>
    <x v="1"/>
    <x v="0"/>
    <x v="1"/>
    <x v="0"/>
  </r>
  <r>
    <x v="641"/>
    <x v="639"/>
    <x v="641"/>
    <s v="CO13951@mi.com"/>
    <x v="0"/>
    <s v="TORRES JOSE RICARDO #"/>
    <x v="2"/>
    <d v="2023-09-04T12:34:24"/>
    <n v="1"/>
    <x v="42"/>
    <x v="40"/>
    <s v="0"/>
    <n v="540"/>
    <x v="1"/>
    <x v="0"/>
    <x v="1"/>
    <x v="1"/>
    <n v="1"/>
    <n v="1"/>
    <s v=""/>
    <s v=""/>
    <x v="1"/>
    <x v="0"/>
    <x v="1"/>
    <x v="9"/>
  </r>
  <r>
    <x v="642"/>
    <x v="640"/>
    <x v="642"/>
    <s v="CO13881@mi.com"/>
    <x v="1"/>
    <s v="MORENO PARDO JOHANA MILENA #"/>
    <x v="2"/>
    <d v="2023-08-25T18:23:24"/>
    <n v="1"/>
    <x v="142"/>
    <x v="488"/>
    <n v="492"/>
    <s v="0"/>
    <x v="0"/>
    <x v="51"/>
    <x v="108"/>
    <x v="109"/>
    <n v="1"/>
    <n v="1"/>
    <s v=""/>
    <s v=""/>
    <x v="1"/>
    <x v="0"/>
    <x v="1"/>
    <x v="14"/>
  </r>
  <r>
    <x v="643"/>
    <x v="641"/>
    <x v="643"/>
    <s v="CO13866@mi.com"/>
    <x v="1"/>
    <s v="CASTIBLANCO CORAL JEFFERSON AMAURY #"/>
    <x v="2"/>
    <d v="2023-08-24T12:22:08"/>
    <n v="1"/>
    <x v="512"/>
    <x v="489"/>
    <n v="492"/>
    <s v="0"/>
    <x v="0"/>
    <x v="51"/>
    <x v="108"/>
    <x v="109"/>
    <n v="1"/>
    <n v="1"/>
    <s v=""/>
    <s v=""/>
    <x v="1"/>
    <x v="0"/>
    <x v="1"/>
    <x v="4"/>
  </r>
  <r>
    <x v="644"/>
    <x v="642"/>
    <x v="644"/>
    <s v="CO13862@mi.com"/>
    <x v="1"/>
    <s v="CAICEDO MILTON ARNOL #"/>
    <x v="3"/>
    <d v="2023-08-23T16:26:29"/>
    <n v="1"/>
    <x v="42"/>
    <x v="40"/>
    <s v="0"/>
    <n v="540"/>
    <x v="1"/>
    <x v="0"/>
    <x v="1"/>
    <x v="1"/>
    <n v="1"/>
    <n v="1"/>
    <s v=""/>
    <s v=""/>
    <x v="1"/>
    <x v="0"/>
    <x v="1"/>
    <x v="18"/>
  </r>
  <r>
    <x v="645"/>
    <x v="643"/>
    <x v="645"/>
    <s v="CO13748@mi.com"/>
    <x v="1"/>
    <s v="MONTAÑO MEDINA DIANA CAROLINA #"/>
    <x v="0"/>
    <d v="2023-08-16T17:22:26"/>
    <n v="1"/>
    <x v="513"/>
    <x v="490"/>
    <n v="555"/>
    <s v="0"/>
    <x v="0"/>
    <x v="13"/>
    <x v="15"/>
    <x v="15"/>
    <n v="1"/>
    <n v="1"/>
    <s v=""/>
    <s v=""/>
    <x v="1"/>
    <x v="0"/>
    <x v="1"/>
    <x v="8"/>
  </r>
  <r>
    <x v="646"/>
    <x v="644"/>
    <x v="646"/>
    <s v="CO13727@mi.com"/>
    <x v="0"/>
    <s v="UMBARILA VELOZA CRISTIAN LEONARDO #"/>
    <x v="4"/>
    <d v="2023-08-14T16:26:08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647"/>
    <x v="645"/>
    <x v="647"/>
    <s v="CO13733@mi.com"/>
    <x v="1"/>
    <s v="ESCOBAR GIL JUAN CAMILO #"/>
    <x v="0"/>
    <d v="2023-08-14T16:26:02"/>
    <n v="1"/>
    <x v="514"/>
    <x v="403"/>
    <n v="538"/>
    <s v="0"/>
    <x v="0"/>
    <x v="117"/>
    <x v="67"/>
    <x v="67"/>
    <n v="1"/>
    <n v="1"/>
    <s v=""/>
    <s v=""/>
    <x v="1"/>
    <x v="0"/>
    <x v="1"/>
    <x v="12"/>
  </r>
  <r>
    <x v="648"/>
    <x v="646"/>
    <x v="648"/>
    <s v="CO13661@mi.com"/>
    <x v="1"/>
    <s v="MARTINEZ FLOREZ MIGUEL ANDRES #"/>
    <x v="2"/>
    <d v="2023-08-08T13:22:14"/>
    <n v="1"/>
    <x v="24"/>
    <x v="23"/>
    <s v="0"/>
    <n v="540"/>
    <x v="1"/>
    <x v="0"/>
    <x v="1"/>
    <x v="1"/>
    <n v="1"/>
    <n v="1"/>
    <s v=""/>
    <s v=""/>
    <x v="1"/>
    <x v="0"/>
    <x v="1"/>
    <x v="11"/>
  </r>
  <r>
    <x v="649"/>
    <x v="647"/>
    <x v="649"/>
    <s v="CO13664@mi.com"/>
    <x v="4"/>
    <s v="MICHAEL HUMBERTO SOTELO POLANCO #"/>
    <x v="5"/>
    <d v="2023-08-08T13:22:12"/>
    <n v="1"/>
    <x v="273"/>
    <x v="491"/>
    <n v="401"/>
    <n v="540"/>
    <x v="1"/>
    <x v="173"/>
    <x v="177"/>
    <x v="186"/>
    <n v="1"/>
    <n v="1"/>
    <s v=""/>
    <s v=""/>
    <x v="2"/>
    <x v="0"/>
    <x v="1"/>
    <x v="20"/>
  </r>
  <r>
    <x v="650"/>
    <x v="648"/>
    <x v="650"/>
    <s v="CO13656@mi.com"/>
    <x v="4"/>
    <s v="MICHAEL HUMBERTO SOTELO POLANCO #"/>
    <x v="5"/>
    <d v="2023-08-08T13:22:09"/>
    <n v="1"/>
    <x v="515"/>
    <x v="492"/>
    <n v="118"/>
    <n v="540"/>
    <x v="1"/>
    <x v="174"/>
    <x v="178"/>
    <x v="187"/>
    <n v="1"/>
    <n v="1"/>
    <s v=""/>
    <s v=""/>
    <x v="1"/>
    <x v="0"/>
    <x v="1"/>
    <x v="20"/>
  </r>
  <r>
    <x v="651"/>
    <x v="649"/>
    <x v="651"/>
    <s v="CO13653@mi.com"/>
    <x v="1"/>
    <s v="OTALVORA ARGUMEDO JORGE IVAN #"/>
    <x v="0"/>
    <d v="2023-08-08T10:20:15"/>
    <n v="1"/>
    <x v="516"/>
    <x v="493"/>
    <n v="366"/>
    <s v="0"/>
    <x v="0"/>
    <x v="175"/>
    <x v="179"/>
    <x v="188"/>
    <n v="1"/>
    <n v="1"/>
    <s v="Sin Justificación"/>
    <s v="Sin Justificación"/>
    <x v="0"/>
    <x v="1"/>
    <x v="0"/>
    <x v="0"/>
  </r>
  <r>
    <x v="652"/>
    <x v="650"/>
    <x v="652"/>
    <s v="CO13582@mi.com"/>
    <x v="1"/>
    <s v="LUGO BOCHAGA LUISANA VERONICA #"/>
    <x v="2"/>
    <d v="2023-08-01T09:29:23"/>
    <n v="1"/>
    <x v="1"/>
    <x v="1"/>
    <s v="0"/>
    <n v="540"/>
    <x v="1"/>
    <x v="0"/>
    <x v="1"/>
    <x v="1"/>
    <n v="1"/>
    <n v="1"/>
    <s v=""/>
    <s v=""/>
    <x v="1"/>
    <x v="0"/>
    <x v="1"/>
    <x v="9"/>
  </r>
  <r>
    <x v="653"/>
    <x v="651"/>
    <x v="653"/>
    <s v="CO13511@mi.com"/>
    <x v="0"/>
    <s v="SALAZAR GOMEZ OSCAR #"/>
    <x v="2"/>
    <d v="2023-07-24T15:46:30"/>
    <n v="1"/>
    <x v="24"/>
    <x v="23"/>
    <s v="0"/>
    <n v="540"/>
    <x v="1"/>
    <x v="0"/>
    <x v="1"/>
    <x v="1"/>
    <n v="1"/>
    <n v="1"/>
    <s v=""/>
    <s v=""/>
    <x v="1"/>
    <x v="0"/>
    <x v="1"/>
    <x v="11"/>
  </r>
  <r>
    <x v="654"/>
    <x v="652"/>
    <x v="654"/>
    <s v="CO13485@mi.com"/>
    <x v="0"/>
    <s v="GIRALDO RAMIREZ ESTEFANIA #"/>
    <x v="0"/>
    <d v="2023-07-24T11:43:36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2"/>
  </r>
  <r>
    <x v="655"/>
    <x v="653"/>
    <x v="655"/>
    <s v="CO13329@mi.com"/>
    <x v="4"/>
    <s v="MICHAEL HUMBERTO SOTELO POLANCO #"/>
    <x v="5"/>
    <d v="2023-07-12T08:34:47"/>
    <n v="1"/>
    <x v="10"/>
    <x v="10"/>
    <s v="0"/>
    <n v="540"/>
    <x v="1"/>
    <x v="0"/>
    <x v="1"/>
    <x v="1"/>
    <n v="1"/>
    <n v="1"/>
    <s v=""/>
    <s v=""/>
    <x v="1"/>
    <x v="0"/>
    <x v="1"/>
    <x v="20"/>
  </r>
  <r>
    <x v="656"/>
    <x v="654"/>
    <x v="656"/>
    <s v="CO13294@mi.com"/>
    <x v="1"/>
    <s v="CAMARGO TORRES AUDREA PATRICIA #"/>
    <x v="0"/>
    <d v="2023-07-07T12:32:57"/>
    <n v="1"/>
    <x v="117"/>
    <x v="113"/>
    <s v="0"/>
    <n v="540"/>
    <x v="1"/>
    <x v="0"/>
    <x v="1"/>
    <x v="1"/>
    <n v="1"/>
    <n v="1"/>
    <s v=""/>
    <s v=""/>
    <x v="1"/>
    <x v="0"/>
    <x v="1"/>
    <x v="0"/>
  </r>
  <r>
    <x v="657"/>
    <x v="655"/>
    <x v="657"/>
    <s v="CO13282@mi.com"/>
    <x v="1"/>
    <s v="GARZON CARDONA NATALIA #"/>
    <x v="2"/>
    <d v="2023-07-05T11:34:10"/>
    <n v="1"/>
    <x v="517"/>
    <x v="494"/>
    <n v="541"/>
    <n v="60"/>
    <x v="2"/>
    <x v="18"/>
    <x v="180"/>
    <x v="189"/>
    <n v="1"/>
    <n v="1"/>
    <s v=""/>
    <s v=""/>
    <x v="1"/>
    <x v="0"/>
    <x v="1"/>
    <x v="3"/>
  </r>
  <r>
    <x v="658"/>
    <x v="656"/>
    <x v="658"/>
    <s v="CO13180@mi.com"/>
    <x v="1"/>
    <s v="AVILA MARTINEZ SAMUEL JOSE #"/>
    <x v="2"/>
    <d v="2023-06-28T10:41:51"/>
    <n v="1"/>
    <x v="518"/>
    <x v="408"/>
    <n v="493"/>
    <n v="60"/>
    <x v="2"/>
    <x v="89"/>
    <x v="73"/>
    <x v="73"/>
    <n v="1"/>
    <n v="1"/>
    <s v=""/>
    <s v=""/>
    <x v="1"/>
    <x v="0"/>
    <x v="1"/>
    <x v="9"/>
  </r>
  <r>
    <x v="659"/>
    <x v="657"/>
    <x v="659"/>
    <s v="CO13178@mi.com"/>
    <x v="1"/>
    <s v="RUIZ MAYORGA MARIA CHIRLEY #"/>
    <x v="2"/>
    <d v="2023-06-27T11:44:32"/>
    <n v="1"/>
    <x v="519"/>
    <x v="495"/>
    <n v="483"/>
    <s v="0"/>
    <x v="0"/>
    <x v="16"/>
    <x v="18"/>
    <x v="18"/>
    <n v="1"/>
    <n v="1"/>
    <s v=""/>
    <s v=""/>
    <x v="1"/>
    <x v="0"/>
    <x v="1"/>
    <x v="11"/>
  </r>
  <r>
    <x v="660"/>
    <x v="658"/>
    <x v="660"/>
    <s v="CO13170@mi.com"/>
    <x v="1"/>
    <s v="MARTINEZ FLOREZ MIGUEL ANDRES #"/>
    <x v="2"/>
    <d v="2023-06-26T13:32:16"/>
    <n v="1"/>
    <x v="520"/>
    <x v="496"/>
    <n v="483"/>
    <n v="60"/>
    <x v="2"/>
    <x v="16"/>
    <x v="22"/>
    <x v="22"/>
    <n v="1"/>
    <n v="1"/>
    <s v=""/>
    <s v=""/>
    <x v="1"/>
    <x v="0"/>
    <x v="1"/>
    <x v="11"/>
  </r>
  <r>
    <x v="661"/>
    <x v="659"/>
    <x v="661"/>
    <s v="CO13059@mi.com"/>
    <x v="1"/>
    <s v="MORILLO HEREO ALEJANDRO ALFONSO #"/>
    <x v="2"/>
    <d v="2023-06-14T12:35:21"/>
    <n v="1"/>
    <x v="1"/>
    <x v="1"/>
    <s v="0"/>
    <n v="480"/>
    <x v="3"/>
    <x v="0"/>
    <x v="21"/>
    <x v="21"/>
    <n v="1"/>
    <n v="1"/>
    <s v=""/>
    <s v=""/>
    <x v="1"/>
    <x v="0"/>
    <x v="1"/>
    <x v="16"/>
  </r>
  <r>
    <x v="662"/>
    <x v="660"/>
    <x v="662"/>
    <s v="CO12976@mi.com"/>
    <x v="1"/>
    <s v="MORILLO HEREO ALEJANDRO ALFONSO #"/>
    <x v="2"/>
    <d v="2023-06-05T12:30:43"/>
    <n v="1"/>
    <x v="521"/>
    <x v="497"/>
    <n v="483"/>
    <s v="0"/>
    <x v="0"/>
    <x v="16"/>
    <x v="18"/>
    <x v="18"/>
    <n v="1"/>
    <n v="1"/>
    <s v=""/>
    <s v=""/>
    <x v="1"/>
    <x v="0"/>
    <x v="1"/>
    <x v="16"/>
  </r>
  <r>
    <x v="663"/>
    <x v="661"/>
    <x v="663"/>
    <s v="CO12947@mi.com"/>
    <x v="1"/>
    <s v="CAMARGO TORRES AUDREA PATRICIA #"/>
    <x v="0"/>
    <d v="2023-06-01T09:35:27"/>
    <n v="1"/>
    <x v="433"/>
    <x v="498"/>
    <n v="559"/>
    <s v="0"/>
    <x v="0"/>
    <x v="122"/>
    <x v="66"/>
    <x v="66"/>
    <n v="1"/>
    <n v="1"/>
    <s v=""/>
    <s v=""/>
    <x v="1"/>
    <x v="0"/>
    <x v="1"/>
    <x v="0"/>
  </r>
  <r>
    <x v="664"/>
    <x v="662"/>
    <x v="664"/>
    <s v="CO12844@mi.com"/>
    <x v="1"/>
    <s v="HERNANDEZ ABRIL NESTOR JAVIER #"/>
    <x v="2"/>
    <d v="2023-05-25T10:29:36"/>
    <n v="1"/>
    <x v="522"/>
    <x v="499"/>
    <n v="494"/>
    <n v="60"/>
    <x v="2"/>
    <x v="27"/>
    <x v="27"/>
    <x v="27"/>
    <n v="1"/>
    <n v="1"/>
    <s v=""/>
    <s v=""/>
    <x v="1"/>
    <x v="0"/>
    <x v="1"/>
    <x v="3"/>
  </r>
  <r>
    <x v="665"/>
    <x v="663"/>
    <x v="665"/>
    <s v="CO12833@mi.com"/>
    <x v="1"/>
    <s v="LUGO BOCHAGA LUISANA VERONICA #"/>
    <x v="2"/>
    <d v="2023-05-24T10:31:05"/>
    <n v="1"/>
    <x v="523"/>
    <x v="500"/>
    <n v="494"/>
    <n v="60"/>
    <x v="2"/>
    <x v="27"/>
    <x v="27"/>
    <x v="27"/>
    <n v="1"/>
    <n v="1"/>
    <s v=""/>
    <s v=""/>
    <x v="1"/>
    <x v="0"/>
    <x v="1"/>
    <x v="9"/>
  </r>
  <r>
    <x v="666"/>
    <x v="664"/>
    <x v="666"/>
    <s v="CO12832@mi.com"/>
    <x v="1"/>
    <s v="ROJAS RAMIREZ JULIAN ESTEBAN #"/>
    <x v="0"/>
    <d v="2023-05-24T10:31:05"/>
    <n v="1"/>
    <x v="524"/>
    <x v="459"/>
    <n v="546"/>
    <s v="0"/>
    <x v="0"/>
    <x v="103"/>
    <x v="105"/>
    <x v="106"/>
    <n v="1"/>
    <n v="1"/>
    <s v=""/>
    <s v=""/>
    <x v="1"/>
    <x v="0"/>
    <x v="1"/>
    <x v="8"/>
  </r>
  <r>
    <x v="667"/>
    <x v="665"/>
    <x v="667"/>
    <s v="CO12778@mi.com"/>
    <x v="1"/>
    <s v="PRIETO ORTIZ EDWIN DIOSET #"/>
    <x v="3"/>
    <d v="2023-05-17T19:38:01"/>
    <n v="1"/>
    <x v="525"/>
    <x v="501"/>
    <n v="535"/>
    <s v="0"/>
    <x v="0"/>
    <x v="176"/>
    <x v="129"/>
    <x v="190"/>
    <n v="1"/>
    <n v="1"/>
    <s v=""/>
    <s v=""/>
    <x v="1"/>
    <x v="0"/>
    <x v="1"/>
    <x v="17"/>
  </r>
  <r>
    <x v="668"/>
    <x v="666"/>
    <x v="668"/>
    <s v="CO12676@mi.com"/>
    <x v="0"/>
    <s v="UMBARILA VELOZA CRISTIAN LEONARDO #"/>
    <x v="4"/>
    <d v="2023-05-09T16:26:45"/>
    <n v="1"/>
    <x v="10"/>
    <x v="10"/>
    <s v="0"/>
    <n v="1080"/>
    <x v="12"/>
    <x v="0"/>
    <x v="121"/>
    <x v="123"/>
    <n v="1"/>
    <n v="1"/>
    <s v=""/>
    <s v=""/>
    <x v="2"/>
    <x v="0"/>
    <x v="1"/>
    <x v="19"/>
  </r>
  <r>
    <x v="669"/>
    <x v="667"/>
    <x v="669"/>
    <s v="CO12671@mi.com"/>
    <x v="1"/>
    <s v="HERNANDEZ ABRIL NESTOR JAVIER #"/>
    <x v="2"/>
    <d v="2023-05-09T10:14:50"/>
    <n v="1"/>
    <x v="526"/>
    <x v="502"/>
    <n v="502"/>
    <s v="0"/>
    <x v="0"/>
    <x v="114"/>
    <x v="181"/>
    <x v="191"/>
    <n v="1"/>
    <n v="1"/>
    <s v=""/>
    <s v=""/>
    <x v="1"/>
    <x v="0"/>
    <x v="1"/>
    <x v="3"/>
  </r>
  <r>
    <x v="670"/>
    <x v="668"/>
    <x v="670"/>
    <s v="CO12675@mi.com"/>
    <x v="1"/>
    <s v="GUTIERREZ BAQUERO GENNYS JASMIN #"/>
    <x v="0"/>
    <d v="2023-05-09T10:14:48"/>
    <n v="1"/>
    <x v="527"/>
    <x v="503"/>
    <n v="0"/>
    <s v="0"/>
    <x v="0"/>
    <x v="0"/>
    <x v="0"/>
    <x v="0"/>
    <n v="1"/>
    <n v="1"/>
    <s v="Sin Justificación"/>
    <s v="Sin Justificación"/>
    <x v="0"/>
    <x v="1"/>
    <x v="0"/>
    <x v="5"/>
  </r>
  <r>
    <x v="671"/>
    <x v="669"/>
    <x v="671"/>
    <s v="CO12646@mi.com"/>
    <x v="1"/>
    <s v="ROJAS RAMIREZ JULIAN ESTEBAN #"/>
    <x v="0"/>
    <d v="2023-05-04T17:08:18"/>
    <n v="1"/>
    <x v="24"/>
    <x v="23"/>
    <s v="0"/>
    <n v="540"/>
    <x v="1"/>
    <x v="0"/>
    <x v="1"/>
    <x v="1"/>
    <n v="1"/>
    <n v="1"/>
    <s v=""/>
    <s v=""/>
    <x v="1"/>
    <x v="0"/>
    <x v="1"/>
    <x v="8"/>
  </r>
  <r>
    <x v="672"/>
    <x v="670"/>
    <x v="672"/>
    <s v="CO12444@mi.com"/>
    <x v="1"/>
    <s v="HENAO RAMIREZ CRISTIAN CAMILO #"/>
    <x v="0"/>
    <d v="2023-04-18T11:12:50"/>
    <n v="1"/>
    <x v="528"/>
    <x v="504"/>
    <n v="532"/>
    <s v="0"/>
    <x v="0"/>
    <x v="115"/>
    <x v="120"/>
    <x v="122"/>
    <n v="1"/>
    <n v="1"/>
    <s v=""/>
    <s v=""/>
    <x v="1"/>
    <x v="0"/>
    <x v="1"/>
    <x v="12"/>
  </r>
  <r>
    <x v="673"/>
    <x v="671"/>
    <x v="673"/>
    <s v="CO12448@mi.com"/>
    <x v="1"/>
    <s v="ATARA TORRES JOHAN CAMILO #"/>
    <x v="0"/>
    <d v="2023-04-18T11:12:44"/>
    <n v="1"/>
    <x v="529"/>
    <x v="505"/>
    <n v="511"/>
    <s v="0"/>
    <x v="0"/>
    <x v="171"/>
    <x v="175"/>
    <x v="184"/>
    <n v="1"/>
    <n v="1"/>
    <s v=""/>
    <s v=""/>
    <x v="1"/>
    <x v="0"/>
    <x v="1"/>
    <x v="5"/>
  </r>
  <r>
    <x v="674"/>
    <x v="672"/>
    <x v="674"/>
    <s v="CO12401@mi.com"/>
    <x v="3"/>
    <s v="ROJAS RAMIREZ JULIAN ESTEBAN #"/>
    <x v="0"/>
    <d v="2023-04-13T11:09:26"/>
    <n v="1"/>
    <x v="424"/>
    <x v="506"/>
    <n v="557"/>
    <s v="0"/>
    <x v="0"/>
    <x v="91"/>
    <x v="96"/>
    <x v="97"/>
    <n v="1"/>
    <n v="1"/>
    <s v=""/>
    <s v=""/>
    <x v="1"/>
    <x v="0"/>
    <x v="1"/>
    <x v="8"/>
  </r>
  <r>
    <x v="675"/>
    <x v="673"/>
    <x v="675"/>
    <s v="CO12317@mi.com"/>
    <x v="1"/>
    <s v="CASTIBLANCO CORAL JEFFERSON AMAURY #"/>
    <x v="2"/>
    <d v="2023-04-05T10:11:43"/>
    <n v="1"/>
    <x v="530"/>
    <x v="507"/>
    <n v="498"/>
    <s v="0"/>
    <x v="0"/>
    <x v="66"/>
    <x v="89"/>
    <x v="89"/>
    <n v="1"/>
    <n v="1"/>
    <s v=""/>
    <s v=""/>
    <x v="1"/>
    <x v="0"/>
    <x v="1"/>
    <x v="4"/>
  </r>
  <r>
    <x v="676"/>
    <x v="674"/>
    <x v="676"/>
    <s v="CO12319@mi.com"/>
    <x v="1"/>
    <s v="RAMIREZ TORRES OTTO OSWALD #"/>
    <x v="0"/>
    <d v="2023-04-05T10:11:43"/>
    <n v="1"/>
    <x v="531"/>
    <x v="508"/>
    <n v="563"/>
    <s v="0"/>
    <x v="0"/>
    <x v="36"/>
    <x v="42"/>
    <x v="42"/>
    <n v="1"/>
    <n v="1"/>
    <s v=""/>
    <s v=""/>
    <x v="1"/>
    <x v="0"/>
    <x v="1"/>
    <x v="5"/>
  </r>
  <r>
    <x v="677"/>
    <x v="675"/>
    <x v="677"/>
    <s v="CO12320@mi.com"/>
    <x v="1"/>
    <s v="ADAMES GUAYARA MARIA MAGDIELY #"/>
    <x v="0"/>
    <d v="2023-04-05T10:11:43"/>
    <n v="1"/>
    <x v="532"/>
    <x v="509"/>
    <n v="485"/>
    <s v="0"/>
    <x v="0"/>
    <x v="28"/>
    <x v="33"/>
    <x v="33"/>
    <n v="1"/>
    <n v="1"/>
    <s v=""/>
    <s v=""/>
    <x v="1"/>
    <x v="0"/>
    <x v="1"/>
    <x v="2"/>
  </r>
  <r>
    <x v="678"/>
    <x v="676"/>
    <x v="678"/>
    <s v="CO12318@mi.com"/>
    <x v="0"/>
    <s v="GIRALDO RAMIREZ ESTEFANIA #"/>
    <x v="0"/>
    <d v="2023-04-05T10:11:43"/>
    <n v="1"/>
    <x v="10"/>
    <x v="10"/>
    <s v="0"/>
    <n v="540"/>
    <x v="1"/>
    <x v="0"/>
    <x v="1"/>
    <x v="1"/>
    <n v="1"/>
    <n v="1"/>
    <s v=""/>
    <s v=""/>
    <x v="1"/>
    <x v="0"/>
    <x v="1"/>
    <x v="12"/>
  </r>
  <r>
    <x v="679"/>
    <x v="677"/>
    <x v="679"/>
    <s v="CO12301@mi.com"/>
    <x v="1"/>
    <s v="MORILLO HEREO ALEJANDRO ALFONSO #"/>
    <x v="2"/>
    <d v="2023-04-03T12:03:44"/>
    <n v="1"/>
    <x v="533"/>
    <x v="510"/>
    <n v="444"/>
    <s v="0"/>
    <x v="0"/>
    <x v="116"/>
    <x v="182"/>
    <x v="192"/>
    <n v="1"/>
    <n v="1"/>
    <s v="Sin Justificación"/>
    <s v="Sin Justificación"/>
    <x v="0"/>
    <x v="1"/>
    <x v="0"/>
    <x v="16"/>
  </r>
  <r>
    <x v="680"/>
    <x v="678"/>
    <x v="680"/>
    <s v="CO12286@mi.com"/>
    <x v="1"/>
    <s v="ESCOBAR GIL JUAN CAMILO #"/>
    <x v="0"/>
    <d v="2023-03-31T11:10:30"/>
    <n v="1"/>
    <x v="534"/>
    <x v="511"/>
    <n v="528"/>
    <n v="60"/>
    <x v="2"/>
    <x v="73"/>
    <x v="162"/>
    <x v="169"/>
    <n v="1"/>
    <n v="1"/>
    <s v=""/>
    <s v=""/>
    <x v="1"/>
    <x v="0"/>
    <x v="1"/>
    <x v="12"/>
  </r>
  <r>
    <x v="681"/>
    <x v="679"/>
    <x v="681"/>
    <s v="CO12175@mi.com"/>
    <x v="1"/>
    <s v="CASTIBLANCO CORAL JEFFERSON AMAURY #"/>
    <x v="2"/>
    <d v="2023-03-28T11:00:25"/>
    <n v="1"/>
    <x v="535"/>
    <x v="512"/>
    <n v="511"/>
    <s v="0"/>
    <x v="0"/>
    <x v="171"/>
    <x v="175"/>
    <x v="184"/>
    <n v="1"/>
    <n v="1"/>
    <s v=""/>
    <s v=""/>
    <x v="1"/>
    <x v="0"/>
    <x v="1"/>
    <x v="4"/>
  </r>
  <r>
    <x v="682"/>
    <x v="680"/>
    <x v="682"/>
    <s v="CO12177@mi.com"/>
    <x v="1"/>
    <s v="MARQUEZ HINCAPIE GEINER ANTONIO #"/>
    <x v="2"/>
    <d v="2023-03-28T11:00:17"/>
    <n v="1"/>
    <x v="536"/>
    <x v="513"/>
    <n v="479"/>
    <s v="0"/>
    <x v="0"/>
    <x v="31"/>
    <x v="38"/>
    <x v="38"/>
    <n v="1"/>
    <n v="1"/>
    <s v=""/>
    <s v=""/>
    <x v="1"/>
    <x v="0"/>
    <x v="1"/>
    <x v="4"/>
  </r>
  <r>
    <x v="683"/>
    <x v="681"/>
    <x v="683"/>
    <s v="CO12134@mi.com"/>
    <x v="1"/>
    <s v="OLARTE MINORTA NELSON GERARDO #"/>
    <x v="3"/>
    <d v="2023-03-24T14:11:47"/>
    <n v="1"/>
    <x v="537"/>
    <x v="194"/>
    <n v="583"/>
    <s v="0"/>
    <x v="0"/>
    <x v="177"/>
    <x v="183"/>
    <x v="193"/>
    <n v="1"/>
    <n v="1"/>
    <s v=""/>
    <s v=""/>
    <x v="1"/>
    <x v="0"/>
    <x v="1"/>
    <x v="7"/>
  </r>
  <r>
    <x v="684"/>
    <x v="682"/>
    <x v="684"/>
    <s v="CO12135@mi.com"/>
    <x v="1"/>
    <s v="HERRERA OLIVERA NATALIA #"/>
    <x v="0"/>
    <d v="2023-03-24T14:11:46"/>
    <n v="1"/>
    <x v="538"/>
    <x v="514"/>
    <n v="552"/>
    <s v="0"/>
    <x v="0"/>
    <x v="30"/>
    <x v="35"/>
    <x v="35"/>
    <n v="1"/>
    <n v="1"/>
    <s v=""/>
    <s v=""/>
    <x v="1"/>
    <x v="0"/>
    <x v="1"/>
    <x v="2"/>
  </r>
  <r>
    <x v="685"/>
    <x v="683"/>
    <x v="685"/>
    <s v="CO12035@mi.com"/>
    <x v="1"/>
    <s v="HENAO RAMIREZ CRISTIAN CAMILO #"/>
    <x v="0"/>
    <d v="2023-03-16T11:11:21"/>
    <n v="1"/>
    <x v="539"/>
    <x v="317"/>
    <n v="518"/>
    <s v="0"/>
    <x v="0"/>
    <x v="165"/>
    <x v="166"/>
    <x v="173"/>
    <n v="1"/>
    <n v="1"/>
    <s v=""/>
    <s v=""/>
    <x v="1"/>
    <x v="0"/>
    <x v="1"/>
    <x v="12"/>
  </r>
  <r>
    <x v="686"/>
    <x v="684"/>
    <x v="686"/>
    <s v="CO12022@mi.com"/>
    <x v="1"/>
    <s v="ADAMES GUAYARA MARIA MAGDIELY #"/>
    <x v="0"/>
    <d v="2023-03-15T09:59:48"/>
    <n v="1"/>
    <x v="540"/>
    <x v="515"/>
    <n v="531"/>
    <s v="0"/>
    <x v="0"/>
    <x v="83"/>
    <x v="88"/>
    <x v="88"/>
    <n v="1"/>
    <n v="1"/>
    <s v=""/>
    <s v=""/>
    <x v="1"/>
    <x v="0"/>
    <x v="1"/>
    <x v="2"/>
  </r>
  <r>
    <x v="687"/>
    <x v="685"/>
    <x v="687"/>
    <s v="CO11997@mi.com"/>
    <x v="1"/>
    <s v="BARCO SANJUAN ROSANA #"/>
    <x v="2"/>
    <d v="2023-03-14T11:00:50"/>
    <n v="1"/>
    <x v="541"/>
    <x v="516"/>
    <n v="540"/>
    <s v="0"/>
    <x v="0"/>
    <x v="49"/>
    <x v="1"/>
    <x v="1"/>
    <n v="1"/>
    <n v="1"/>
    <s v=""/>
    <s v=""/>
    <x v="1"/>
    <x v="0"/>
    <x v="1"/>
    <x v="4"/>
  </r>
  <r>
    <x v="688"/>
    <x v="686"/>
    <x v="688"/>
    <s v="CO11976@mi.com"/>
    <x v="1"/>
    <s v="AVILA MARTINEZ SAMUEL JOSE #"/>
    <x v="2"/>
    <d v="2023-03-11T14:59:31"/>
    <n v="1"/>
    <x v="542"/>
    <x v="517"/>
    <n v="489"/>
    <n v="60"/>
    <x v="2"/>
    <x v="47"/>
    <x v="45"/>
    <x v="45"/>
    <n v="1"/>
    <n v="1"/>
    <s v=""/>
    <s v=""/>
    <x v="1"/>
    <x v="0"/>
    <x v="1"/>
    <x v="9"/>
  </r>
  <r>
    <x v="689"/>
    <x v="687"/>
    <x v="689"/>
    <s v="CO11932@mi.com"/>
    <x v="3"/>
    <s v="AVENDAÑO ANDRES FABIAN #"/>
    <x v="3"/>
    <d v="2023-03-10T10:02:08"/>
    <n v="1"/>
    <x v="543"/>
    <x v="518"/>
    <n v="543"/>
    <s v="0"/>
    <x v="0"/>
    <x v="48"/>
    <x v="22"/>
    <x v="22"/>
    <n v="1"/>
    <n v="1"/>
    <s v=""/>
    <s v=""/>
    <x v="1"/>
    <x v="0"/>
    <x v="1"/>
    <x v="18"/>
  </r>
  <r>
    <x v="690"/>
    <x v="688"/>
    <x v="690"/>
    <s v="CO11856@mi.com"/>
    <x v="1"/>
    <s v="BARCO SANJUAN ROSANA #"/>
    <x v="2"/>
    <d v="2023-03-01T18:54:48"/>
    <n v="1"/>
    <x v="544"/>
    <x v="519"/>
    <n v="486"/>
    <n v="60"/>
    <x v="2"/>
    <x v="45"/>
    <x v="105"/>
    <x v="106"/>
    <n v="1"/>
    <n v="1"/>
    <s v=""/>
    <s v=""/>
    <x v="1"/>
    <x v="0"/>
    <x v="1"/>
    <x v="4"/>
  </r>
  <r>
    <x v="691"/>
    <x v="689"/>
    <x v="691"/>
    <s v="CO11830@mi.com"/>
    <x v="1"/>
    <s v="AVILA MARTINEZ SAMUEL JOSE #"/>
    <x v="2"/>
    <d v="2023-02-28T15:56:28"/>
    <n v="1"/>
    <x v="545"/>
    <x v="520"/>
    <n v="491"/>
    <s v="0"/>
    <x v="0"/>
    <x v="65"/>
    <x v="136"/>
    <x v="140"/>
    <n v="1"/>
    <n v="1"/>
    <s v=""/>
    <s v=""/>
    <x v="1"/>
    <x v="0"/>
    <x v="1"/>
    <x v="9"/>
  </r>
  <r>
    <x v="692"/>
    <x v="690"/>
    <x v="692"/>
    <s v="CO11808@mi.com"/>
    <x v="1"/>
    <s v="MEJIA RAMIREZ MERLY YURLEY #"/>
    <x v="2"/>
    <d v="2023-02-27T17:59:44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1"/>
  </r>
  <r>
    <x v="693"/>
    <x v="691"/>
    <x v="693"/>
    <s v="CO11708@mi.com"/>
    <x v="1"/>
    <s v="HERRERA CARRILLO DIEGO ALEXANDER #"/>
    <x v="3"/>
    <d v="2023-02-22T12:04:21"/>
    <n v="1"/>
    <x v="546"/>
    <x v="103"/>
    <n v="499"/>
    <n v="60"/>
    <x v="2"/>
    <x v="75"/>
    <x v="66"/>
    <x v="66"/>
    <n v="1"/>
    <n v="1"/>
    <s v=""/>
    <s v=""/>
    <x v="1"/>
    <x v="0"/>
    <x v="1"/>
    <x v="7"/>
  </r>
  <r>
    <x v="694"/>
    <x v="692"/>
    <x v="694"/>
    <s v="CO11709@mi.com"/>
    <x v="4"/>
    <s v="MICHAEL HUMBERTO SOTELO POLANCO #"/>
    <x v="5"/>
    <d v="2023-02-22T12:04:20"/>
    <n v="1"/>
    <x v="10"/>
    <x v="10"/>
    <s v="0"/>
    <n v="540"/>
    <x v="1"/>
    <x v="0"/>
    <x v="1"/>
    <x v="1"/>
    <n v="1"/>
    <n v="1"/>
    <s v=""/>
    <s v=""/>
    <x v="1"/>
    <x v="0"/>
    <x v="1"/>
    <x v="20"/>
  </r>
  <r>
    <x v="695"/>
    <x v="693"/>
    <x v="695"/>
    <s v="CO11662@mi.com"/>
    <x v="4"/>
    <s v="MICHAEL HUMBERTO SOTELO POLANCO #"/>
    <x v="5"/>
    <d v="2023-02-16T15:59:07"/>
    <n v="1"/>
    <x v="547"/>
    <x v="521"/>
    <n v="156"/>
    <n v="480"/>
    <x v="3"/>
    <x v="178"/>
    <x v="184"/>
    <x v="194"/>
    <n v="1"/>
    <n v="1"/>
    <s v=""/>
    <s v=""/>
    <x v="1"/>
    <x v="0"/>
    <x v="1"/>
    <x v="20"/>
  </r>
  <r>
    <x v="696"/>
    <x v="694"/>
    <x v="696"/>
    <s v="CO11625@mi.com"/>
    <x v="1"/>
    <s v="CAICEDO MILTON ARNOL #"/>
    <x v="3"/>
    <d v="2023-02-13T12:05:07"/>
    <n v="1"/>
    <x v="117"/>
    <x v="113"/>
    <s v="0"/>
    <n v="540"/>
    <x v="1"/>
    <x v="0"/>
    <x v="1"/>
    <x v="1"/>
    <n v="1"/>
    <n v="1"/>
    <s v=""/>
    <s v=""/>
    <x v="1"/>
    <x v="0"/>
    <x v="1"/>
    <x v="18"/>
  </r>
  <r>
    <x v="697"/>
    <x v="695"/>
    <x v="697"/>
    <s v="CO11590@mi.com"/>
    <x v="1"/>
    <s v="HENAO RAMIREZ CRISTIAN CAMILO #"/>
    <x v="0"/>
    <d v="2023-02-08T16:59:29"/>
    <n v="1"/>
    <x v="548"/>
    <x v="522"/>
    <n v="428"/>
    <s v="0"/>
    <x v="0"/>
    <x v="179"/>
    <x v="185"/>
    <x v="195"/>
    <n v="1"/>
    <n v="1"/>
    <s v="Sin Justificación"/>
    <s v="Sin Justificación"/>
    <x v="0"/>
    <x v="1"/>
    <x v="0"/>
    <x v="12"/>
  </r>
  <r>
    <x v="698"/>
    <x v="696"/>
    <x v="698"/>
    <s v="CO11562@mi.com"/>
    <x v="1"/>
    <s v="HERRERA CARRILLO DIEGO ALEXANDER #"/>
    <x v="3"/>
    <d v="2023-02-07T13:01:31"/>
    <n v="1"/>
    <x v="549"/>
    <x v="523"/>
    <n v="479"/>
    <n v="60"/>
    <x v="2"/>
    <x v="31"/>
    <x v="6"/>
    <x v="196"/>
    <n v="1"/>
    <n v="1"/>
    <s v=""/>
    <s v=""/>
    <x v="1"/>
    <x v="0"/>
    <x v="1"/>
    <x v="7"/>
  </r>
  <r>
    <x v="699"/>
    <x v="697"/>
    <x v="699"/>
    <s v="CO11541@mi.com"/>
    <x v="0"/>
    <s v="TORRES JOSE RICARDO #"/>
    <x v="2"/>
    <d v="2023-02-06T15:50:56"/>
    <n v="1"/>
    <x v="10"/>
    <x v="10"/>
    <s v="0"/>
    <n v="540"/>
    <x v="1"/>
    <x v="0"/>
    <x v="1"/>
    <x v="1"/>
    <n v="1"/>
    <n v="1"/>
    <s v=""/>
    <s v=""/>
    <x v="1"/>
    <x v="0"/>
    <x v="1"/>
    <x v="9"/>
  </r>
  <r>
    <x v="700"/>
    <x v="698"/>
    <x v="700"/>
    <s v="CO11533@mi.com"/>
    <x v="1"/>
    <s v="RUIZ MAYORGA MARIA CHIRLEY #"/>
    <x v="2"/>
    <d v="2023-02-06T14:50:37"/>
    <n v="1"/>
    <x v="550"/>
    <x v="524"/>
    <n v="481"/>
    <s v="0"/>
    <x v="0"/>
    <x v="24"/>
    <x v="29"/>
    <x v="29"/>
    <n v="1"/>
    <n v="1"/>
    <s v=""/>
    <s v=""/>
    <x v="1"/>
    <x v="0"/>
    <x v="1"/>
    <x v="11"/>
  </r>
  <r>
    <x v="701"/>
    <x v="699"/>
    <x v="701"/>
    <s v="CO11524@mi.com"/>
    <x v="1"/>
    <s v="RAMIREZ TORRES OTTO OSWALD #"/>
    <x v="0"/>
    <d v="2023-02-06T11:04:01"/>
    <n v="1"/>
    <x v="551"/>
    <x v="525"/>
    <n v="536"/>
    <s v="0"/>
    <x v="0"/>
    <x v="9"/>
    <x v="11"/>
    <x v="11"/>
    <n v="1"/>
    <n v="1"/>
    <s v=""/>
    <s v=""/>
    <x v="1"/>
    <x v="0"/>
    <x v="1"/>
    <x v="5"/>
  </r>
  <r>
    <x v="702"/>
    <x v="700"/>
    <x v="702"/>
    <s v="CO11396@mi.com"/>
    <x v="0"/>
    <s v="UMBARILA VELOZA CRISTIAN LEONARDO #"/>
    <x v="4"/>
    <d v="2023-01-23T15:01:22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703"/>
    <x v="701"/>
    <x v="703"/>
    <s v="CO11398@mi.com"/>
    <x v="0"/>
    <s v="UMBARILA VELOZA CRISTIAN LEONARDO #"/>
    <x v="4"/>
    <d v="2023-01-23T14:58:02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704"/>
    <x v="702"/>
    <x v="704"/>
    <s v="CO11399@mi.com"/>
    <x v="0"/>
    <s v="UMBARILA VELOZA CRISTIAN LEONARDO #"/>
    <x v="4"/>
    <d v="2023-01-23T14:57:58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705"/>
    <x v="703"/>
    <x v="705"/>
    <s v="CO11397@mi.com"/>
    <x v="0"/>
    <s v="UMBARILA VELOZA CRISTIAN LEONARDO #"/>
    <x v="4"/>
    <d v="2023-01-23T14:57:58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706"/>
    <x v="704"/>
    <x v="706"/>
    <s v="CO11404@mi.com"/>
    <x v="0"/>
    <s v="UMBARILA VELOZA CRISTIAN LEONARDO #"/>
    <x v="4"/>
    <d v="2023-01-23T14:57:57"/>
    <n v="1"/>
    <x v="10"/>
    <x v="10"/>
    <s v="0"/>
    <n v="540"/>
    <x v="1"/>
    <x v="0"/>
    <x v="1"/>
    <x v="1"/>
    <n v="1"/>
    <n v="1"/>
    <s v=""/>
    <s v=""/>
    <x v="1"/>
    <x v="0"/>
    <x v="1"/>
    <x v="19"/>
  </r>
  <r>
    <x v="707"/>
    <x v="705"/>
    <x v="707"/>
    <s v="CO11383@mi.com"/>
    <x v="1"/>
    <s v="MONTIEL ARTEAGA ANDRES FELIPE #"/>
    <x v="0"/>
    <d v="2023-01-23T12:03:51"/>
    <n v="1"/>
    <x v="552"/>
    <x v="526"/>
    <n v="462"/>
    <s v="0"/>
    <x v="0"/>
    <x v="180"/>
    <x v="186"/>
    <x v="197"/>
    <n v="1"/>
    <n v="1"/>
    <s v="Sin Justificación"/>
    <s v="Sin Justificación"/>
    <x v="0"/>
    <x v="1"/>
    <x v="0"/>
    <x v="0"/>
  </r>
  <r>
    <x v="708"/>
    <x v="706"/>
    <x v="708"/>
    <s v="CO11384@mi.com"/>
    <x v="1"/>
    <s v="CAICEDO MILTON ARNOL #"/>
    <x v="3"/>
    <d v="2023-01-23T11:55:26"/>
    <n v="1"/>
    <x v="553"/>
    <x v="527"/>
    <n v="619"/>
    <s v="0"/>
    <x v="0"/>
    <x v="181"/>
    <x v="187"/>
    <x v="198"/>
    <n v="1"/>
    <n v="1"/>
    <s v=""/>
    <s v=""/>
    <x v="1"/>
    <x v="0"/>
    <x v="1"/>
    <x v="18"/>
  </r>
  <r>
    <x v="709"/>
    <x v="707"/>
    <x v="709"/>
    <s v="CO11315@mi.com"/>
    <x v="1"/>
    <s v="LUGO BOCHAGA LUISANA VERONICA #"/>
    <x v="2"/>
    <d v="2023-01-17T09:57:29"/>
    <n v="1"/>
    <x v="554"/>
    <x v="528"/>
    <n v="487"/>
    <n v="60"/>
    <x v="2"/>
    <x v="23"/>
    <x v="54"/>
    <x v="54"/>
    <n v="1"/>
    <n v="1"/>
    <s v=""/>
    <s v=""/>
    <x v="1"/>
    <x v="0"/>
    <x v="1"/>
    <x v="9"/>
  </r>
  <r>
    <x v="710"/>
    <x v="708"/>
    <x v="710"/>
    <s v="CO11233@mi.com"/>
    <x v="1"/>
    <s v="MORILLO HEREO ALEJANDRO ALFONSO #"/>
    <x v="2"/>
    <d v="2023-01-11T13:42:39"/>
    <n v="1"/>
    <x v="24"/>
    <x v="23"/>
    <s v="0"/>
    <n v="540"/>
    <x v="1"/>
    <x v="0"/>
    <x v="1"/>
    <x v="1"/>
    <n v="1"/>
    <n v="1"/>
    <s v=""/>
    <s v=""/>
    <x v="1"/>
    <x v="0"/>
    <x v="1"/>
    <x v="16"/>
  </r>
  <r>
    <x v="711"/>
    <x v="709"/>
    <x v="711"/>
    <s v="CO11248@mi.com"/>
    <x v="1"/>
    <s v="MEJIA RAMIREZ MERLY YURLEY #"/>
    <x v="2"/>
    <d v="2023-01-11T13:42:30"/>
    <n v="1"/>
    <x v="555"/>
    <x v="529"/>
    <n v="476"/>
    <n v="60"/>
    <x v="2"/>
    <x v="129"/>
    <x v="11"/>
    <x v="11"/>
    <n v="1"/>
    <n v="1"/>
    <s v=""/>
    <s v=""/>
    <x v="1"/>
    <x v="0"/>
    <x v="1"/>
    <x v="11"/>
  </r>
  <r>
    <x v="712"/>
    <x v="710"/>
    <x v="712"/>
    <s v="CO11156@mi.com"/>
    <x v="1"/>
    <s v="HERNANDEZ ABRIL NESTOR JAVIER #"/>
    <x v="2"/>
    <d v="2023-01-02T15:34:35"/>
    <n v="1"/>
    <x v="556"/>
    <x v="530"/>
    <n v="511"/>
    <n v="60"/>
    <x v="2"/>
    <x v="171"/>
    <x v="138"/>
    <x v="143"/>
    <n v="1"/>
    <n v="1"/>
    <s v=""/>
    <s v=""/>
    <x v="1"/>
    <x v="0"/>
    <x v="1"/>
    <x v="3"/>
  </r>
  <r>
    <x v="713"/>
    <x v="711"/>
    <x v="713"/>
    <s v="CO11155@mi.com"/>
    <x v="1"/>
    <s v="HERNANDEZ ABRIL NESTOR JAVIER #"/>
    <x v="2"/>
    <d v="2023-01-02T15:34:30"/>
    <n v="1"/>
    <x v="1"/>
    <x v="1"/>
    <s v="0"/>
    <n v="540"/>
    <x v="1"/>
    <x v="0"/>
    <x v="1"/>
    <x v="1"/>
    <n v="1"/>
    <n v="1"/>
    <s v=""/>
    <s v=""/>
    <x v="1"/>
    <x v="0"/>
    <x v="1"/>
    <x v="3"/>
  </r>
  <r>
    <x v="714"/>
    <x v="712"/>
    <x v="714"/>
    <s v="CO10984@mi.com"/>
    <x v="1"/>
    <s v="SAAVEDRA CALVO JOVANNY ALBERTO #"/>
    <x v="2"/>
    <d v="2022-12-16T17:45:17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4"/>
  </r>
  <r>
    <x v="715"/>
    <x v="713"/>
    <x v="715"/>
    <s v="CO10964@mi.com"/>
    <x v="1"/>
    <s v="MORENO PARDO JOHANA MILENA #"/>
    <x v="2"/>
    <d v="2022-12-16T17:45:13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716"/>
    <x v="714"/>
    <x v="716"/>
    <s v="CO10992@mi.com"/>
    <x v="1"/>
    <s v="MORILLO HEREO ALEJANDRO ALFONSO #"/>
    <x v="2"/>
    <d v="2022-12-16T17:45:02"/>
    <n v="1"/>
    <x v="557"/>
    <x v="531"/>
    <n v="410"/>
    <s v="0"/>
    <x v="0"/>
    <x v="182"/>
    <x v="188"/>
    <x v="199"/>
    <n v="1"/>
    <n v="1"/>
    <s v="Sin Justificación"/>
    <s v="Sin Justificación"/>
    <x v="0"/>
    <x v="1"/>
    <x v="0"/>
    <x v="16"/>
  </r>
  <r>
    <x v="717"/>
    <x v="715"/>
    <x v="717"/>
    <s v="CO11019@mi.com"/>
    <x v="1"/>
    <s v="MORILLO HEREO ALEJANDRO ALFONSO #"/>
    <x v="2"/>
    <d v="2022-12-16T17:44:52"/>
    <n v="1"/>
    <x v="558"/>
    <x v="532"/>
    <n v="436"/>
    <s v="0"/>
    <x v="0"/>
    <x v="125"/>
    <x v="126"/>
    <x v="129"/>
    <n v="1"/>
    <n v="1"/>
    <s v="Sin Justificación"/>
    <s v="Sin Justificación"/>
    <x v="0"/>
    <x v="1"/>
    <x v="0"/>
    <x v="16"/>
  </r>
  <r>
    <x v="718"/>
    <x v="716"/>
    <x v="718"/>
    <s v="CO11020@mi.com"/>
    <x v="1"/>
    <s v="MORILLO HEREO ALEJANDRO ALFONSO #"/>
    <x v="2"/>
    <d v="2022-12-16T17:44:51"/>
    <n v="1"/>
    <x v="559"/>
    <x v="533"/>
    <n v="506"/>
    <s v="0"/>
    <x v="0"/>
    <x v="60"/>
    <x v="65"/>
    <x v="65"/>
    <n v="1"/>
    <n v="1"/>
    <s v=""/>
    <s v=""/>
    <x v="1"/>
    <x v="0"/>
    <x v="1"/>
    <x v="16"/>
  </r>
  <r>
    <x v="719"/>
    <x v="717"/>
    <x v="719"/>
    <s v="CO10899@mi.com"/>
    <x v="1"/>
    <s v="CAICEDO MILTON ARNOL #"/>
    <x v="3"/>
    <d v="2022-12-13T18:38:39"/>
    <n v="1"/>
    <x v="560"/>
    <x v="534"/>
    <n v="531"/>
    <s v="0"/>
    <x v="0"/>
    <x v="83"/>
    <x v="88"/>
    <x v="88"/>
    <n v="1"/>
    <n v="1"/>
    <s v=""/>
    <s v=""/>
    <x v="1"/>
    <x v="0"/>
    <x v="1"/>
    <x v="18"/>
  </r>
  <r>
    <x v="720"/>
    <x v="718"/>
    <x v="720"/>
    <s v="CO10769@mi.com"/>
    <x v="1"/>
    <s v="LEITON CASTELAR ORLANDO ENRIQUE #"/>
    <x v="3"/>
    <d v="2022-11-25T13:30:49"/>
    <n v="1"/>
    <x v="561"/>
    <x v="535"/>
    <n v="520"/>
    <n v="30"/>
    <x v="8"/>
    <x v="20"/>
    <x v="10"/>
    <x v="10"/>
    <n v="1"/>
    <n v="1"/>
    <s v=""/>
    <s v=""/>
    <x v="1"/>
    <x v="0"/>
    <x v="1"/>
    <x v="6"/>
  </r>
  <r>
    <x v="721"/>
    <x v="719"/>
    <x v="721"/>
    <s v="CO10774@mi.com"/>
    <x v="1"/>
    <s v="HERRERA OLIVERA NATALIA #"/>
    <x v="0"/>
    <d v="2022-11-25T13:30:46"/>
    <n v="1"/>
    <x v="562"/>
    <x v="536"/>
    <n v="546"/>
    <s v="0"/>
    <x v="0"/>
    <x v="103"/>
    <x v="105"/>
    <x v="106"/>
    <n v="1"/>
    <n v="1"/>
    <s v=""/>
    <s v=""/>
    <x v="1"/>
    <x v="0"/>
    <x v="1"/>
    <x v="2"/>
  </r>
  <r>
    <x v="722"/>
    <x v="720"/>
    <x v="722"/>
    <s v="CO10749@mi.com"/>
    <x v="1"/>
    <s v="BARCO SANJUAN ROSANA #"/>
    <x v="2"/>
    <d v="2022-11-24T11:32:55"/>
    <n v="1"/>
    <x v="563"/>
    <x v="537"/>
    <n v="437"/>
    <n v="60"/>
    <x v="2"/>
    <x v="183"/>
    <x v="149"/>
    <x v="154"/>
    <n v="1"/>
    <n v="1"/>
    <s v=""/>
    <s v=""/>
    <x v="1"/>
    <x v="0"/>
    <x v="1"/>
    <x v="4"/>
  </r>
  <r>
    <x v="723"/>
    <x v="721"/>
    <x v="723"/>
    <s v="CO10697@mi.com"/>
    <x v="1"/>
    <s v="PAMPLONA QUINTERO CAROLINA #"/>
    <x v="3"/>
    <d v="2022-11-21T18:43:15"/>
    <n v="1"/>
    <x v="564"/>
    <x v="538"/>
    <n v="587"/>
    <s v="0"/>
    <x v="0"/>
    <x v="101"/>
    <x v="115"/>
    <x v="117"/>
    <n v="1"/>
    <n v="1"/>
    <s v=""/>
    <s v=""/>
    <x v="1"/>
    <x v="0"/>
    <x v="1"/>
    <x v="15"/>
  </r>
  <r>
    <x v="724"/>
    <x v="722"/>
    <x v="724"/>
    <s v="CO10698@mi.com"/>
    <x v="1"/>
    <s v="PAMPLONA QUINTERO CAROLINA #"/>
    <x v="3"/>
    <d v="2022-11-21T18:43:14"/>
    <n v="1"/>
    <x v="565"/>
    <x v="539"/>
    <n v="552"/>
    <s v="0"/>
    <x v="0"/>
    <x v="30"/>
    <x v="35"/>
    <x v="35"/>
    <n v="1"/>
    <n v="1"/>
    <s v=""/>
    <s v=""/>
    <x v="1"/>
    <x v="0"/>
    <x v="1"/>
    <x v="15"/>
  </r>
  <r>
    <x v="725"/>
    <x v="723"/>
    <x v="725"/>
    <s v="CO10688@mi.com"/>
    <x v="0"/>
    <s v="ESTERLIN CARLOS ARMANDO #"/>
    <x v="0"/>
    <d v="2022-11-18T10:33:32"/>
    <n v="1"/>
    <x v="10"/>
    <x v="10"/>
    <s v="0"/>
    <n v="540"/>
    <x v="1"/>
    <x v="0"/>
    <x v="1"/>
    <x v="1"/>
    <n v="1"/>
    <n v="1"/>
    <s v=""/>
    <s v=""/>
    <x v="1"/>
    <x v="0"/>
    <x v="1"/>
    <x v="5"/>
  </r>
  <r>
    <x v="726"/>
    <x v="724"/>
    <x v="726"/>
    <s v="CO10519@mi.com"/>
    <x v="1"/>
    <s v="MUÑOZ SANDRA ROCIO #"/>
    <x v="0"/>
    <d v="2022-11-03T10:37:12"/>
    <n v="1"/>
    <x v="566"/>
    <x v="540"/>
    <n v="566"/>
    <s v="0"/>
    <x v="0"/>
    <x v="160"/>
    <x v="155"/>
    <x v="161"/>
    <n v="1"/>
    <n v="1"/>
    <s v=""/>
    <s v=""/>
    <x v="1"/>
    <x v="0"/>
    <x v="1"/>
    <x v="8"/>
  </r>
  <r>
    <x v="727"/>
    <x v="725"/>
    <x v="727"/>
    <s v="CO10475@mi.com"/>
    <x v="0"/>
    <s v="PARRA MANCERA KAREN ANGELICA #"/>
    <x v="3"/>
    <d v="2022-10-26T15:32:48"/>
    <n v="1"/>
    <x v="567"/>
    <x v="541"/>
    <n v="689"/>
    <s v="0"/>
    <x v="0"/>
    <x v="184"/>
    <x v="189"/>
    <x v="200"/>
    <n v="1"/>
    <n v="1"/>
    <s v=""/>
    <s v=""/>
    <x v="1"/>
    <x v="0"/>
    <x v="1"/>
    <x v="7"/>
  </r>
  <r>
    <x v="728"/>
    <x v="726"/>
    <x v="728"/>
    <s v="CO10433@mi.com"/>
    <x v="3"/>
    <s v="PORTOCARRERO ROJAS JESUS ARMANDO #"/>
    <x v="0"/>
    <d v="2022-10-24T15:26:25"/>
    <n v="1"/>
    <x v="568"/>
    <x v="542"/>
    <n v="528"/>
    <s v="0"/>
    <x v="0"/>
    <x v="73"/>
    <x v="74"/>
    <x v="74"/>
    <n v="1"/>
    <n v="1"/>
    <s v=""/>
    <s v=""/>
    <x v="1"/>
    <x v="0"/>
    <x v="1"/>
    <x v="13"/>
  </r>
  <r>
    <x v="729"/>
    <x v="727"/>
    <x v="729"/>
    <s v="CO10430@mi.com"/>
    <x v="1"/>
    <s v="SOTO GARCIA JEAN CARLOS #"/>
    <x v="0"/>
    <d v="2022-10-24T15:26:25"/>
    <n v="1"/>
    <x v="569"/>
    <x v="543"/>
    <n v="332"/>
    <s v="0"/>
    <x v="0"/>
    <x v="185"/>
    <x v="190"/>
    <x v="201"/>
    <n v="1"/>
    <n v="1"/>
    <s v="Sin Justificación"/>
    <s v="Sin Justificación"/>
    <x v="0"/>
    <x v="1"/>
    <x v="0"/>
    <x v="12"/>
  </r>
  <r>
    <x v="730"/>
    <x v="728"/>
    <x v="730"/>
    <s v="CO10088@mi.com"/>
    <x v="1"/>
    <s v="GARZON CARDONA NATALIA #"/>
    <x v="2"/>
    <d v="2022-10-14T07:41:44"/>
    <n v="1"/>
    <x v="570"/>
    <x v="544"/>
    <n v="500"/>
    <n v="60"/>
    <x v="2"/>
    <x v="63"/>
    <x v="41"/>
    <x v="41"/>
    <n v="1"/>
    <n v="1"/>
    <s v=""/>
    <s v=""/>
    <x v="1"/>
    <x v="0"/>
    <x v="1"/>
    <x v="3"/>
  </r>
  <r>
    <x v="731"/>
    <x v="729"/>
    <x v="731"/>
    <s v="CO10097@mi.com"/>
    <x v="1"/>
    <s v="MARTINEZ FLOREZ MIGUEL ANDRES #"/>
    <x v="2"/>
    <d v="2022-10-14T07:41:44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1"/>
  </r>
  <r>
    <x v="732"/>
    <x v="730"/>
    <x v="732"/>
    <s v="CO10079@mi.com"/>
    <x v="1"/>
    <s v="MORILLO HEREO ALEJANDRO ALFONSO #"/>
    <x v="2"/>
    <d v="2022-10-14T07:41:41"/>
    <n v="1"/>
    <x v="571"/>
    <x v="545"/>
    <n v="494"/>
    <s v="0"/>
    <x v="0"/>
    <x v="27"/>
    <x v="32"/>
    <x v="32"/>
    <n v="1"/>
    <n v="1"/>
    <s v=""/>
    <s v=""/>
    <x v="1"/>
    <x v="0"/>
    <x v="1"/>
    <x v="16"/>
  </r>
  <r>
    <x v="733"/>
    <x v="731"/>
    <x v="733"/>
    <s v="CO10072@mi.com"/>
    <x v="1"/>
    <s v="MEJIA RAMIREZ MERLY YURLEY #"/>
    <x v="2"/>
    <d v="2022-10-14T07:41:38"/>
    <n v="1"/>
    <x v="572"/>
    <x v="546"/>
    <n v="427"/>
    <n v="60"/>
    <x v="2"/>
    <x v="169"/>
    <x v="28"/>
    <x v="28"/>
    <n v="1"/>
    <n v="1"/>
    <s v=""/>
    <s v=""/>
    <x v="1"/>
    <x v="0"/>
    <x v="1"/>
    <x v="11"/>
  </r>
  <r>
    <x v="734"/>
    <x v="732"/>
    <x v="734"/>
    <s v="CO10080@mi.com"/>
    <x v="1"/>
    <s v="MORILLO HEREO ALEJANDRO ALFONSO #"/>
    <x v="2"/>
    <d v="2022-10-14T07:41:37"/>
    <n v="1"/>
    <x v="1"/>
    <x v="1"/>
    <s v="0"/>
    <n v="540"/>
    <x v="1"/>
    <x v="0"/>
    <x v="1"/>
    <x v="1"/>
    <n v="1"/>
    <n v="1"/>
    <s v=""/>
    <s v=""/>
    <x v="1"/>
    <x v="0"/>
    <x v="1"/>
    <x v="16"/>
  </r>
  <r>
    <x v="735"/>
    <x v="733"/>
    <x v="735"/>
    <s v="CO10090@mi.com"/>
    <x v="1"/>
    <s v="MORILLO HEREO ALEJANDRO ALFONSO #"/>
    <x v="2"/>
    <d v="2022-10-14T07:41:35"/>
    <n v="1"/>
    <x v="420"/>
    <x v="404"/>
    <s v="0"/>
    <n v="540"/>
    <x v="1"/>
    <x v="0"/>
    <x v="1"/>
    <x v="1"/>
    <n v="1"/>
    <n v="1"/>
    <s v=""/>
    <s v=""/>
    <x v="1"/>
    <x v="0"/>
    <x v="1"/>
    <x v="16"/>
  </r>
  <r>
    <x v="736"/>
    <x v="734"/>
    <x v="736"/>
    <s v="CO10131@mi.com"/>
    <x v="1"/>
    <s v="MORENO PARDO JOHANA MILENA #"/>
    <x v="2"/>
    <d v="2022-10-14T07:41:31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737"/>
    <x v="735"/>
    <x v="737"/>
    <s v="CO10128@mi.com"/>
    <x v="1"/>
    <s v="MORILLO HEREO ALEJANDRO ALFONSO #"/>
    <x v="2"/>
    <d v="2022-10-14T07:41:28"/>
    <n v="1"/>
    <x v="573"/>
    <x v="547"/>
    <n v="616"/>
    <s v="0"/>
    <x v="0"/>
    <x v="186"/>
    <x v="191"/>
    <x v="202"/>
    <n v="1"/>
    <n v="1"/>
    <s v=""/>
    <s v=""/>
    <x v="1"/>
    <x v="0"/>
    <x v="1"/>
    <x v="16"/>
  </r>
  <r>
    <x v="738"/>
    <x v="736"/>
    <x v="738"/>
    <s v="CO10136@mi.com"/>
    <x v="1"/>
    <s v="LUGO BOCHAGA LUISANA VERONICA #"/>
    <x v="2"/>
    <d v="2022-10-14T07:41:15"/>
    <n v="1"/>
    <x v="574"/>
    <x v="548"/>
    <n v="498"/>
    <n v="540"/>
    <x v="1"/>
    <x v="66"/>
    <x v="192"/>
    <x v="203"/>
    <n v="1"/>
    <n v="1"/>
    <s v=""/>
    <s v=""/>
    <x v="2"/>
    <x v="0"/>
    <x v="1"/>
    <x v="9"/>
  </r>
  <r>
    <x v="739"/>
    <x v="737"/>
    <x v="739"/>
    <s v="CO10129@mi.com"/>
    <x v="1"/>
    <s v="MARQUEZ HINCAPIE GEINER ANTONIO #"/>
    <x v="2"/>
    <d v="2022-10-14T07:41:15"/>
    <n v="1"/>
    <x v="575"/>
    <x v="549"/>
    <n v="508"/>
    <n v="60"/>
    <x v="2"/>
    <x v="37"/>
    <x v="145"/>
    <x v="150"/>
    <n v="1"/>
    <n v="1"/>
    <s v=""/>
    <s v=""/>
    <x v="1"/>
    <x v="0"/>
    <x v="1"/>
    <x v="4"/>
  </r>
  <r>
    <x v="740"/>
    <x v="738"/>
    <x v="740"/>
    <s v="CO10119@mi.com"/>
    <x v="1"/>
    <s v="MARQUEZ HINCAPIE GEINER ANTONIO #"/>
    <x v="2"/>
    <d v="2022-10-14T07:41:07"/>
    <n v="1"/>
    <x v="576"/>
    <x v="550"/>
    <n v="430"/>
    <n v="120"/>
    <x v="5"/>
    <x v="167"/>
    <x v="10"/>
    <x v="204"/>
    <n v="1"/>
    <n v="1"/>
    <s v=""/>
    <s v=""/>
    <x v="1"/>
    <x v="0"/>
    <x v="1"/>
    <x v="4"/>
  </r>
  <r>
    <x v="741"/>
    <x v="739"/>
    <x v="741"/>
    <s v="CO10120@mi.com"/>
    <x v="1"/>
    <s v="GARZON CARDONA NATALIA #"/>
    <x v="2"/>
    <d v="2022-10-14T07:41:06"/>
    <n v="1"/>
    <x v="577"/>
    <x v="551"/>
    <n v="494"/>
    <n v="60"/>
    <x v="2"/>
    <x v="27"/>
    <x v="27"/>
    <x v="27"/>
    <n v="1"/>
    <n v="1"/>
    <s v=""/>
    <s v=""/>
    <x v="1"/>
    <x v="0"/>
    <x v="1"/>
    <x v="3"/>
  </r>
  <r>
    <x v="742"/>
    <x v="740"/>
    <x v="742"/>
    <s v="CO9849@mi.com"/>
    <x v="1"/>
    <s v="OLARTE MINORTA NELSON GERARDO #"/>
    <x v="3"/>
    <d v="2022-09-15T16:19:12"/>
    <n v="1"/>
    <x v="578"/>
    <x v="552"/>
    <n v="492"/>
    <s v="0"/>
    <x v="0"/>
    <x v="51"/>
    <x v="108"/>
    <x v="109"/>
    <n v="1"/>
    <n v="1"/>
    <s v=""/>
    <s v=""/>
    <x v="1"/>
    <x v="0"/>
    <x v="1"/>
    <x v="7"/>
  </r>
  <r>
    <x v="743"/>
    <x v="741"/>
    <x v="743"/>
    <s v="CO9749@mi.com"/>
    <x v="0"/>
    <s v="ESTERLIN CARLOS ARMANDO #"/>
    <x v="0"/>
    <d v="2022-09-07T19:24:49"/>
    <n v="1"/>
    <x v="10"/>
    <x v="10"/>
    <s v="0"/>
    <n v="540"/>
    <x v="1"/>
    <x v="0"/>
    <x v="1"/>
    <x v="1"/>
    <n v="1"/>
    <n v="1"/>
    <s v=""/>
    <s v=""/>
    <x v="1"/>
    <x v="0"/>
    <x v="1"/>
    <x v="5"/>
  </r>
  <r>
    <x v="744"/>
    <x v="742"/>
    <x v="744"/>
    <s v="CO9708@mi.com"/>
    <x v="1"/>
    <s v="PAMPLONA QUINTERO CAROLINA #"/>
    <x v="3"/>
    <d v="2022-09-05T18:26:48"/>
    <n v="1"/>
    <x v="579"/>
    <x v="553"/>
    <n v="583"/>
    <s v="0"/>
    <x v="0"/>
    <x v="177"/>
    <x v="183"/>
    <x v="193"/>
    <n v="1"/>
    <n v="1"/>
    <s v=""/>
    <s v=""/>
    <x v="1"/>
    <x v="0"/>
    <x v="1"/>
    <x v="15"/>
  </r>
  <r>
    <x v="745"/>
    <x v="743"/>
    <x v="745"/>
    <s v="CO9269@mi.com"/>
    <x v="1"/>
    <s v="LEITON CASTELAR ORLANDO ENRIQUE #"/>
    <x v="3"/>
    <d v="2022-08-09T15:18:44"/>
    <n v="1"/>
    <x v="580"/>
    <x v="554"/>
    <n v="426"/>
    <n v="120"/>
    <x v="5"/>
    <x v="144"/>
    <x v="105"/>
    <x v="106"/>
    <n v="1"/>
    <n v="1"/>
    <s v=""/>
    <s v=""/>
    <x v="1"/>
    <x v="0"/>
    <x v="1"/>
    <x v="6"/>
  </r>
  <r>
    <x v="746"/>
    <x v="744"/>
    <x v="746"/>
    <s v="CO8796@mi.com"/>
    <x v="1"/>
    <s v="DELGADO ALVAREZ VICTOR HUGO #"/>
    <x v="0"/>
    <d v="2022-07-11T15:07:14"/>
    <n v="1"/>
    <x v="581"/>
    <x v="555"/>
    <n v="597"/>
    <s v="0"/>
    <x v="0"/>
    <x v="187"/>
    <x v="193"/>
    <x v="205"/>
    <n v="1"/>
    <n v="1"/>
    <s v=""/>
    <s v=""/>
    <x v="1"/>
    <x v="0"/>
    <x v="1"/>
    <x v="2"/>
  </r>
  <r>
    <x v="747"/>
    <x v="745"/>
    <x v="747"/>
    <s v="CO8310@mi.com"/>
    <x v="1"/>
    <s v="LUGO BOCHAGA LUISANA VERONICA #"/>
    <x v="2"/>
    <d v="2022-06-15T15:07:00"/>
    <n v="1"/>
    <x v="24"/>
    <x v="23"/>
    <s v="0"/>
    <n v="540"/>
    <x v="1"/>
    <x v="0"/>
    <x v="1"/>
    <x v="1"/>
    <n v="1"/>
    <n v="1"/>
    <s v=""/>
    <s v=""/>
    <x v="1"/>
    <x v="0"/>
    <x v="1"/>
    <x v="9"/>
  </r>
  <r>
    <x v="748"/>
    <x v="746"/>
    <x v="748"/>
    <s v="CO8322@mi.com"/>
    <x v="1"/>
    <s v="MORILLO HEREO ALEJANDRO ALFONSO #"/>
    <x v="2"/>
    <d v="2022-06-15T15:06:43"/>
    <n v="1"/>
    <x v="582"/>
    <x v="556"/>
    <n v="458"/>
    <s v="0"/>
    <x v="0"/>
    <x v="188"/>
    <x v="194"/>
    <x v="206"/>
    <n v="1"/>
    <n v="1"/>
    <s v="Sin Justificación"/>
    <s v="Sin Justificación"/>
    <x v="0"/>
    <x v="1"/>
    <x v="0"/>
    <x v="16"/>
  </r>
  <r>
    <x v="749"/>
    <x v="747"/>
    <x v="749"/>
    <s v="CO8177@mi.com"/>
    <x v="1"/>
    <s v="DELGADO ALVAREZ VICTOR HUGO #"/>
    <x v="0"/>
    <d v="2022-06-13T11:04:32"/>
    <n v="1"/>
    <x v="583"/>
    <x v="557"/>
    <n v="558"/>
    <s v="0"/>
    <x v="0"/>
    <x v="14"/>
    <x v="16"/>
    <x v="16"/>
    <n v="1"/>
    <n v="1"/>
    <s v=""/>
    <s v=""/>
    <x v="1"/>
    <x v="0"/>
    <x v="1"/>
    <x v="2"/>
  </r>
  <r>
    <x v="750"/>
    <x v="748"/>
    <x v="750"/>
    <s v="CO8137@mi.com"/>
    <x v="0"/>
    <s v="GIRALDO RAMIREZ ESTEFANIA #"/>
    <x v="0"/>
    <d v="2022-06-09T16:15:22"/>
    <n v="1"/>
    <x v="10"/>
    <x v="10"/>
    <s v="0"/>
    <n v="540"/>
    <x v="1"/>
    <x v="0"/>
    <x v="1"/>
    <x v="1"/>
    <n v="1"/>
    <n v="1"/>
    <s v=""/>
    <s v=""/>
    <x v="1"/>
    <x v="0"/>
    <x v="1"/>
    <x v="12"/>
  </r>
  <r>
    <x v="751"/>
    <x v="749"/>
    <x v="751"/>
    <s v="CO6916@mi.com"/>
    <x v="1"/>
    <s v="LEITON CASTELAR ORLANDO ENRIQUE #"/>
    <x v="3"/>
    <d v="2022-05-09T09:09:16"/>
    <n v="1"/>
    <x v="584"/>
    <x v="558"/>
    <n v="574"/>
    <s v="0"/>
    <x v="0"/>
    <x v="26"/>
    <x v="31"/>
    <x v="31"/>
    <n v="1"/>
    <n v="1"/>
    <s v=""/>
    <s v=""/>
    <x v="1"/>
    <x v="0"/>
    <x v="1"/>
    <x v="6"/>
  </r>
  <r>
    <x v="752"/>
    <x v="750"/>
    <x v="752"/>
    <s v="CO6358@mi.com"/>
    <x v="0"/>
    <s v="GARCIA BELLO JORGE ANDRES #"/>
    <x v="2"/>
    <d v="2022-03-15T09:50:18"/>
    <n v="1"/>
    <x v="10"/>
    <x v="10"/>
    <s v="0"/>
    <n v="540"/>
    <x v="1"/>
    <x v="0"/>
    <x v="1"/>
    <x v="1"/>
    <n v="1"/>
    <n v="1"/>
    <s v=""/>
    <s v=""/>
    <x v="1"/>
    <x v="0"/>
    <x v="1"/>
    <x v="3"/>
  </r>
  <r>
    <x v="753"/>
    <x v="751"/>
    <x v="753"/>
    <s v="CO5621@mi.com"/>
    <x v="0"/>
    <s v="ESTERLIN CARLOS ARMANDO #"/>
    <x v="0"/>
    <d v="2022-01-20T09:50:35"/>
    <n v="1"/>
    <x v="10"/>
    <x v="10"/>
    <s v="0"/>
    <n v="540"/>
    <x v="1"/>
    <x v="0"/>
    <x v="1"/>
    <x v="1"/>
    <n v="1"/>
    <n v="1"/>
    <s v=""/>
    <s v=""/>
    <x v="1"/>
    <x v="0"/>
    <x v="1"/>
    <x v="5"/>
  </r>
  <r>
    <x v="754"/>
    <x v="752"/>
    <x v="754"/>
    <s v="CO5642@mi.com"/>
    <x v="1"/>
    <s v="LEITON CASTELAR ORLANDO ENRIQUE #"/>
    <x v="3"/>
    <d v="2022-01-20T09:50:30"/>
    <n v="1"/>
    <x v="420"/>
    <x v="404"/>
    <s v="0"/>
    <n v="540"/>
    <x v="1"/>
    <x v="0"/>
    <x v="1"/>
    <x v="1"/>
    <n v="1"/>
    <n v="1"/>
    <s v=""/>
    <s v=""/>
    <x v="1"/>
    <x v="0"/>
    <x v="1"/>
    <x v="6"/>
  </r>
  <r>
    <x v="755"/>
    <x v="753"/>
    <x v="755"/>
    <s v="CO5355@mi.com"/>
    <x v="0"/>
    <s v="RICO OSSA JOSE NOEL #"/>
    <x v="0"/>
    <d v="2022-01-17T12:40:15"/>
    <n v="1"/>
    <x v="10"/>
    <x v="10"/>
    <s v="0"/>
    <n v="540"/>
    <x v="1"/>
    <x v="0"/>
    <x v="1"/>
    <x v="1"/>
    <n v="1"/>
    <n v="1"/>
    <s v=""/>
    <s v=""/>
    <x v="1"/>
    <x v="0"/>
    <x v="1"/>
    <x v="2"/>
  </r>
  <r>
    <x v="756"/>
    <x v="754"/>
    <x v="756"/>
    <s v="CO4833@mi.com"/>
    <x v="1"/>
    <s v="AVILA MARTINEZ SAMUEL JOSE #"/>
    <x v="2"/>
    <d v="2021-12-29T17:50:12"/>
    <n v="1"/>
    <x v="585"/>
    <x v="559"/>
    <n v="493"/>
    <n v="60"/>
    <x v="2"/>
    <x v="89"/>
    <x v="73"/>
    <x v="73"/>
    <n v="1"/>
    <n v="1"/>
    <s v=""/>
    <s v=""/>
    <x v="1"/>
    <x v="0"/>
    <x v="1"/>
    <x v="9"/>
  </r>
  <r>
    <x v="757"/>
    <x v="755"/>
    <x v="757"/>
    <s v="CO4838@mi.com"/>
    <x v="0"/>
    <s v="MARTINEZ PINZON JESUS ANTONIO #"/>
    <x v="2"/>
    <d v="2021-12-29T17:49:59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4"/>
  </r>
  <r>
    <x v="758"/>
    <x v="756"/>
    <x v="758"/>
    <s v="CO3510@mi.com"/>
    <x v="4"/>
    <s v="MICHAEL HUMBERTO SOTELO POLANCO #"/>
    <x v="5"/>
    <d v="2021-11-01T01:38:11"/>
    <n v="1"/>
    <x v="10"/>
    <x v="10"/>
    <s v="0"/>
    <n v="540"/>
    <x v="1"/>
    <x v="0"/>
    <x v="1"/>
    <x v="1"/>
    <n v="1"/>
    <n v="1"/>
    <s v=""/>
    <s v=""/>
    <x v="1"/>
    <x v="0"/>
    <x v="1"/>
    <x v="20"/>
  </r>
  <r>
    <x v="759"/>
    <x v="757"/>
    <x v="759"/>
    <s v="CO1362@mi.com"/>
    <x v="1"/>
    <s v="BARCO SANJUAN ROSANA #"/>
    <x v="2"/>
    <d v="2021-07-02T06:27:10"/>
    <n v="1"/>
    <x v="586"/>
    <x v="560"/>
    <n v="424"/>
    <n v="60"/>
    <x v="2"/>
    <x v="88"/>
    <x v="52"/>
    <x v="52"/>
    <n v="1"/>
    <n v="1"/>
    <s v=""/>
    <s v=""/>
    <x v="1"/>
    <x v="0"/>
    <x v="1"/>
    <x v="4"/>
  </r>
  <r>
    <x v="760"/>
    <x v="758"/>
    <x v="760"/>
    <s v="CO1316@mi.com"/>
    <x v="1"/>
    <s v="OLARTE MINORTA NELSON GERARDO #"/>
    <x v="3"/>
    <d v="2021-07-02T06:22:42"/>
    <n v="1"/>
    <x v="420"/>
    <x v="404"/>
    <s v="0"/>
    <n v="540"/>
    <x v="1"/>
    <x v="0"/>
    <x v="1"/>
    <x v="1"/>
    <n v="1"/>
    <n v="1"/>
    <s v=""/>
    <s v=""/>
    <x v="1"/>
    <x v="0"/>
    <x v="1"/>
    <x v="7"/>
  </r>
  <r>
    <x v="761"/>
    <x v="759"/>
    <x v="761"/>
    <s v="CO1295@mi.com"/>
    <x v="1"/>
    <s v="HENAO RAMIREZ CRISTIAN CAMILO #"/>
    <x v="0"/>
    <d v="2021-07-02T06:22:07"/>
    <n v="1"/>
    <x v="587"/>
    <x v="561"/>
    <n v="545"/>
    <s v="0"/>
    <x v="0"/>
    <x v="87"/>
    <x v="92"/>
    <x v="93"/>
    <n v="1"/>
    <n v="1"/>
    <s v=""/>
    <s v=""/>
    <x v="1"/>
    <x v="0"/>
    <x v="1"/>
    <x v="12"/>
  </r>
  <r>
    <x v="762"/>
    <x v="760"/>
    <x v="762"/>
    <s v="CO1239@mi.com"/>
    <x v="1"/>
    <s v="HERNANDEZ SUAREZ TANIA YORLIANY #"/>
    <x v="0"/>
    <d v="2021-07-02T06:22:02"/>
    <n v="1"/>
    <x v="588"/>
    <x v="562"/>
    <n v="549"/>
    <s v="0"/>
    <x v="0"/>
    <x v="39"/>
    <x v="45"/>
    <x v="45"/>
    <n v="1"/>
    <n v="1"/>
    <s v=""/>
    <s v=""/>
    <x v="1"/>
    <x v="0"/>
    <x v="1"/>
    <x v="0"/>
  </r>
  <r>
    <x v="763"/>
    <x v="761"/>
    <x v="763"/>
    <s v="CO1277@mi.com"/>
    <x v="1"/>
    <s v="DELGADO ALVAREZ VICTOR HUGO #"/>
    <x v="0"/>
    <d v="2021-07-02T06:21:43"/>
    <n v="1"/>
    <x v="589"/>
    <x v="563"/>
    <n v="566"/>
    <s v="0"/>
    <x v="0"/>
    <x v="160"/>
    <x v="155"/>
    <x v="161"/>
    <n v="1"/>
    <n v="1"/>
    <s v=""/>
    <s v=""/>
    <x v="1"/>
    <x v="0"/>
    <x v="1"/>
    <x v="2"/>
  </r>
  <r>
    <x v="764"/>
    <x v="762"/>
    <x v="764"/>
    <s v="CO1553@mi.com"/>
    <x v="1"/>
    <s v="MORILLO HEREO ALEJANDRO ALFONSO #"/>
    <x v="2"/>
    <d v="2021-07-02T06:18:02"/>
    <n v="1"/>
    <x v="590"/>
    <x v="564"/>
    <n v="486"/>
    <s v="0"/>
    <x v="0"/>
    <x v="45"/>
    <x v="49"/>
    <x v="49"/>
    <n v="1"/>
    <n v="1"/>
    <s v=""/>
    <s v=""/>
    <x v="1"/>
    <x v="0"/>
    <x v="1"/>
    <x v="16"/>
  </r>
  <r>
    <x v="765"/>
    <x v="763"/>
    <x v="765"/>
    <s v="CO1555@mi.com"/>
    <x v="1"/>
    <s v="GARZON CARDONA NATALIA #"/>
    <x v="2"/>
    <d v="2021-07-02T06:17:57"/>
    <n v="1"/>
    <x v="591"/>
    <x v="565"/>
    <n v="485"/>
    <n v="60"/>
    <x v="2"/>
    <x v="28"/>
    <x v="92"/>
    <x v="93"/>
    <n v="1"/>
    <n v="1"/>
    <s v=""/>
    <s v=""/>
    <x v="1"/>
    <x v="0"/>
    <x v="1"/>
    <x v="3"/>
  </r>
  <r>
    <x v="766"/>
    <x v="764"/>
    <x v="766"/>
    <s v="CO1468@mi.com"/>
    <x v="1"/>
    <s v="HENAO RAMIREZ CRISTIAN CAMILO #"/>
    <x v="0"/>
    <d v="2021-07-02T06:17:28"/>
    <n v="1"/>
    <x v="592"/>
    <x v="566"/>
    <n v="552"/>
    <s v="0"/>
    <x v="0"/>
    <x v="30"/>
    <x v="35"/>
    <x v="35"/>
    <n v="1"/>
    <n v="1"/>
    <s v=""/>
    <s v=""/>
    <x v="1"/>
    <x v="0"/>
    <x v="1"/>
    <x v="12"/>
  </r>
  <r>
    <x v="767"/>
    <x v="765"/>
    <x v="767"/>
    <s v="CO1486@mi.com"/>
    <x v="1"/>
    <s v="MORENO PARDO JOHANA MILENA #"/>
    <x v="2"/>
    <d v="2021-07-02T06:17:15"/>
    <n v="1"/>
    <x v="593"/>
    <x v="567"/>
    <n v="481"/>
    <s v="0"/>
    <x v="0"/>
    <x v="24"/>
    <x v="29"/>
    <x v="29"/>
    <n v="1"/>
    <n v="1"/>
    <s v=""/>
    <s v=""/>
    <x v="1"/>
    <x v="0"/>
    <x v="1"/>
    <x v="14"/>
  </r>
  <r>
    <x v="768"/>
    <x v="766"/>
    <x v="768"/>
    <s v="CO1445@mi.com"/>
    <x v="0"/>
    <s v="TOVAR JOSE RAMON #"/>
    <x v="2"/>
    <d v="2021-07-02T06:17:09"/>
    <n v="1"/>
    <x v="3"/>
    <x v="3"/>
    <s v="0"/>
    <s v="0"/>
    <x v="0"/>
    <x v="0"/>
    <x v="0"/>
    <x v="0"/>
    <n v="0"/>
    <n v="0"/>
    <s v="Sin Justificación"/>
    <s v="Sin Justificación"/>
    <x v="0"/>
    <x v="1"/>
    <x v="2"/>
    <x v="16"/>
  </r>
  <r>
    <x v="769"/>
    <x v="767"/>
    <x v="769"/>
    <s v="CO1415@mi.com"/>
    <x v="1"/>
    <s v="MORENO PARDO JOHANA MILENA #"/>
    <x v="2"/>
    <d v="2021-07-02T06:17:07"/>
    <n v="1"/>
    <x v="24"/>
    <x v="23"/>
    <s v="0"/>
    <n v="540"/>
    <x v="1"/>
    <x v="0"/>
    <x v="1"/>
    <x v="1"/>
    <n v="1"/>
    <n v="1"/>
    <s v=""/>
    <s v=""/>
    <x v="1"/>
    <x v="0"/>
    <x v="1"/>
    <x v="14"/>
  </r>
  <r>
    <x v="770"/>
    <x v="768"/>
    <x v="770"/>
    <s v="CO1436@mi.com"/>
    <x v="1"/>
    <s v="BARCO SANJUAN ROSANA #"/>
    <x v="2"/>
    <d v="2021-07-02T06:17:04"/>
    <n v="1"/>
    <x v="420"/>
    <x v="404"/>
    <s v="0"/>
    <n v="540"/>
    <x v="1"/>
    <x v="0"/>
    <x v="1"/>
    <x v="1"/>
    <n v="1"/>
    <n v="1"/>
    <s v=""/>
    <s v=""/>
    <x v="1"/>
    <x v="0"/>
    <x v="1"/>
    <x v="4"/>
  </r>
  <r>
    <x v="771"/>
    <x v="769"/>
    <x v="771"/>
    <s v="CO1410@mi.com"/>
    <x v="1"/>
    <s v="RUIZ MAYORGA MARIA CHIRLEY #"/>
    <x v="2"/>
    <d v="2021-07-02T06:17:00"/>
    <n v="1"/>
    <x v="594"/>
    <x v="568"/>
    <n v="616"/>
    <s v="0"/>
    <x v="0"/>
    <x v="186"/>
    <x v="191"/>
    <x v="202"/>
    <n v="1"/>
    <n v="1"/>
    <s v=""/>
    <s v=""/>
    <x v="1"/>
    <x v="0"/>
    <x v="1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99">
  <r>
    <x v="0"/>
    <x v="0"/>
    <x v="0"/>
    <x v="0"/>
    <x v="0"/>
    <s v="CO28405@mi.com"/>
    <x v="0"/>
    <x v="0"/>
    <x v="0"/>
    <x v="0"/>
    <x v="0"/>
    <x v="0"/>
    <s v="No Aplica"/>
    <x v="0"/>
  </r>
  <r>
    <x v="1"/>
    <x v="1"/>
    <x v="1"/>
    <x v="1"/>
    <x v="0"/>
    <s v="CO28405@mi.com"/>
    <x v="0"/>
    <x v="0"/>
    <x v="0"/>
    <x v="0"/>
    <x v="0"/>
    <x v="0"/>
    <s v="No Aplica"/>
    <x v="0"/>
  </r>
  <r>
    <x v="1"/>
    <x v="2"/>
    <x v="2"/>
    <x v="2"/>
    <x v="0"/>
    <s v="CO28405@mi.com"/>
    <x v="0"/>
    <x v="0"/>
    <x v="0"/>
    <x v="0"/>
    <x v="0"/>
    <x v="0"/>
    <s v="No Aplica"/>
    <x v="0"/>
  </r>
  <r>
    <x v="0"/>
    <x v="3"/>
    <x v="3"/>
    <x v="3"/>
    <x v="0"/>
    <s v="CO28405@mi.com"/>
    <x v="0"/>
    <x v="0"/>
    <x v="0"/>
    <x v="0"/>
    <x v="0"/>
    <x v="0"/>
    <s v="No Aplica"/>
    <x v="0"/>
  </r>
  <r>
    <x v="1"/>
    <x v="4"/>
    <x v="4"/>
    <x v="4"/>
    <x v="0"/>
    <s v="CO28405@mi.com"/>
    <x v="1"/>
    <x v="1"/>
    <x v="0"/>
    <x v="0"/>
    <x v="0"/>
    <x v="0"/>
    <s v="No Aplica"/>
    <x v="0"/>
  </r>
  <r>
    <x v="1"/>
    <x v="5"/>
    <x v="5"/>
    <x v="5"/>
    <x v="0"/>
    <s v="CO28405@mi.com"/>
    <x v="2"/>
    <x v="2"/>
    <x v="0"/>
    <x v="0"/>
    <x v="0"/>
    <x v="0"/>
    <s v="No Aplica"/>
    <x v="0"/>
  </r>
  <r>
    <x v="1"/>
    <x v="6"/>
    <x v="6"/>
    <x v="6"/>
    <x v="0"/>
    <s v="CO28405@mi.com"/>
    <x v="3"/>
    <x v="3"/>
    <x v="0"/>
    <x v="0"/>
    <x v="0"/>
    <x v="0"/>
    <s v="No Aplica"/>
    <x v="0"/>
  </r>
  <r>
    <x v="0"/>
    <x v="7"/>
    <x v="7"/>
    <x v="0"/>
    <x v="0"/>
    <s v="CO28405@mi.com"/>
    <x v="4"/>
    <x v="0"/>
    <x v="0"/>
    <x v="0"/>
    <x v="0"/>
    <x v="0"/>
    <s v="No Aplica"/>
    <x v="0"/>
  </r>
  <r>
    <x v="0"/>
    <x v="8"/>
    <x v="8"/>
    <x v="3"/>
    <x v="1"/>
    <s v="CO28084@mi.com"/>
    <x v="5"/>
    <x v="4"/>
    <x v="1"/>
    <x v="1"/>
    <x v="0"/>
    <x v="0"/>
    <s v="No Aplica"/>
    <x v="1"/>
  </r>
  <r>
    <x v="1"/>
    <x v="9"/>
    <x v="9"/>
    <x v="7"/>
    <x v="1"/>
    <s v="CO28084@mi.com"/>
    <x v="3"/>
    <x v="3"/>
    <x v="1"/>
    <x v="1"/>
    <x v="0"/>
    <x v="0"/>
    <s v="No Aplica"/>
    <x v="1"/>
  </r>
  <r>
    <x v="1"/>
    <x v="0"/>
    <x v="0"/>
    <x v="7"/>
    <x v="1"/>
    <s v="CO28084@mi.com"/>
    <x v="3"/>
    <x v="3"/>
    <x v="1"/>
    <x v="1"/>
    <x v="0"/>
    <x v="0"/>
    <s v="No Aplica"/>
    <x v="1"/>
  </r>
  <r>
    <x v="1"/>
    <x v="10"/>
    <x v="10"/>
    <x v="7"/>
    <x v="1"/>
    <s v="CO28084@mi.com"/>
    <x v="3"/>
    <x v="3"/>
    <x v="1"/>
    <x v="1"/>
    <x v="0"/>
    <x v="0"/>
    <s v="No Aplica"/>
    <x v="1"/>
  </r>
  <r>
    <x v="1"/>
    <x v="11"/>
    <x v="11"/>
    <x v="7"/>
    <x v="1"/>
    <s v="CO28084@mi.com"/>
    <x v="3"/>
    <x v="3"/>
    <x v="1"/>
    <x v="1"/>
    <x v="0"/>
    <x v="0"/>
    <s v="No Aplica"/>
    <x v="1"/>
  </r>
  <r>
    <x v="1"/>
    <x v="12"/>
    <x v="12"/>
    <x v="7"/>
    <x v="1"/>
    <s v="CO28084@mi.com"/>
    <x v="3"/>
    <x v="3"/>
    <x v="1"/>
    <x v="1"/>
    <x v="0"/>
    <x v="0"/>
    <s v="No Aplica"/>
    <x v="1"/>
  </r>
  <r>
    <x v="1"/>
    <x v="13"/>
    <x v="13"/>
    <x v="7"/>
    <x v="1"/>
    <s v="CO28084@mi.com"/>
    <x v="3"/>
    <x v="3"/>
    <x v="1"/>
    <x v="1"/>
    <x v="0"/>
    <x v="1"/>
    <n v="45922"/>
    <x v="2"/>
  </r>
  <r>
    <x v="1"/>
    <x v="14"/>
    <x v="14"/>
    <x v="7"/>
    <x v="1"/>
    <s v="CO28084@mi.com"/>
    <x v="3"/>
    <x v="3"/>
    <x v="1"/>
    <x v="1"/>
    <x v="0"/>
    <x v="0"/>
    <s v="No Aplica"/>
    <x v="1"/>
  </r>
  <r>
    <x v="1"/>
    <x v="15"/>
    <x v="15"/>
    <x v="7"/>
    <x v="1"/>
    <s v="CO28084@mi.com"/>
    <x v="3"/>
    <x v="3"/>
    <x v="1"/>
    <x v="1"/>
    <x v="0"/>
    <x v="0"/>
    <s v="No Aplica"/>
    <x v="1"/>
  </r>
  <r>
    <x v="1"/>
    <x v="16"/>
    <x v="16"/>
    <x v="7"/>
    <x v="1"/>
    <s v="CO28084@mi.com"/>
    <x v="3"/>
    <x v="3"/>
    <x v="1"/>
    <x v="1"/>
    <x v="0"/>
    <x v="0"/>
    <s v="No Aplica"/>
    <x v="1"/>
  </r>
  <r>
    <x v="1"/>
    <x v="17"/>
    <x v="17"/>
    <x v="7"/>
    <x v="1"/>
    <s v="CO28084@mi.com"/>
    <x v="3"/>
    <x v="3"/>
    <x v="1"/>
    <x v="1"/>
    <x v="0"/>
    <x v="0"/>
    <s v="No Aplica"/>
    <x v="1"/>
  </r>
  <r>
    <x v="1"/>
    <x v="3"/>
    <x v="3"/>
    <x v="8"/>
    <x v="1"/>
    <s v="CO28084@mi.com"/>
    <x v="3"/>
    <x v="3"/>
    <x v="1"/>
    <x v="1"/>
    <x v="0"/>
    <x v="0"/>
    <s v="No Aplica"/>
    <x v="1"/>
  </r>
  <r>
    <x v="0"/>
    <x v="18"/>
    <x v="18"/>
    <x v="3"/>
    <x v="1"/>
    <s v="CO28084@mi.com"/>
    <x v="0"/>
    <x v="0"/>
    <x v="1"/>
    <x v="1"/>
    <x v="0"/>
    <x v="0"/>
    <s v="No Aplica"/>
    <x v="1"/>
  </r>
  <r>
    <x v="1"/>
    <x v="19"/>
    <x v="19"/>
    <x v="7"/>
    <x v="1"/>
    <s v="CO28084@mi.com"/>
    <x v="3"/>
    <x v="3"/>
    <x v="1"/>
    <x v="1"/>
    <x v="0"/>
    <x v="0"/>
    <s v="No Aplica"/>
    <x v="1"/>
  </r>
  <r>
    <x v="1"/>
    <x v="7"/>
    <x v="7"/>
    <x v="7"/>
    <x v="1"/>
    <s v="CO28084@mi.com"/>
    <x v="3"/>
    <x v="3"/>
    <x v="1"/>
    <x v="1"/>
    <x v="0"/>
    <x v="0"/>
    <s v="No Aplica"/>
    <x v="1"/>
  </r>
  <r>
    <x v="1"/>
    <x v="1"/>
    <x v="1"/>
    <x v="7"/>
    <x v="1"/>
    <s v="CO28084@mi.com"/>
    <x v="3"/>
    <x v="3"/>
    <x v="1"/>
    <x v="1"/>
    <x v="0"/>
    <x v="0"/>
    <s v="No Aplica"/>
    <x v="1"/>
  </r>
  <r>
    <x v="1"/>
    <x v="6"/>
    <x v="6"/>
    <x v="7"/>
    <x v="1"/>
    <s v="CO28084@mi.com"/>
    <x v="3"/>
    <x v="3"/>
    <x v="1"/>
    <x v="1"/>
    <x v="0"/>
    <x v="0"/>
    <s v="No Aplica"/>
    <x v="1"/>
  </r>
  <r>
    <x v="0"/>
    <x v="2"/>
    <x v="2"/>
    <x v="3"/>
    <x v="1"/>
    <s v="CO28084@mi.com"/>
    <x v="5"/>
    <x v="4"/>
    <x v="1"/>
    <x v="1"/>
    <x v="0"/>
    <x v="0"/>
    <s v="No Aplica"/>
    <x v="1"/>
  </r>
  <r>
    <x v="1"/>
    <x v="4"/>
    <x v="4"/>
    <x v="7"/>
    <x v="1"/>
    <s v="CO28084@mi.com"/>
    <x v="3"/>
    <x v="3"/>
    <x v="1"/>
    <x v="1"/>
    <x v="0"/>
    <x v="0"/>
    <s v="No Aplica"/>
    <x v="1"/>
  </r>
  <r>
    <x v="1"/>
    <x v="5"/>
    <x v="5"/>
    <x v="7"/>
    <x v="1"/>
    <s v="CO28084@mi.com"/>
    <x v="3"/>
    <x v="3"/>
    <x v="1"/>
    <x v="1"/>
    <x v="0"/>
    <x v="0"/>
    <s v="No Aplica"/>
    <x v="1"/>
  </r>
  <r>
    <x v="1"/>
    <x v="20"/>
    <x v="20"/>
    <x v="7"/>
    <x v="1"/>
    <s v="CO28084@mi.com"/>
    <x v="3"/>
    <x v="3"/>
    <x v="1"/>
    <x v="1"/>
    <x v="0"/>
    <x v="0"/>
    <s v="No Aplica"/>
    <x v="1"/>
  </r>
  <r>
    <x v="1"/>
    <x v="21"/>
    <x v="21"/>
    <x v="7"/>
    <x v="1"/>
    <s v="CO28084@mi.com"/>
    <x v="3"/>
    <x v="3"/>
    <x v="1"/>
    <x v="1"/>
    <x v="0"/>
    <x v="0"/>
    <s v="No Aplica"/>
    <x v="1"/>
  </r>
  <r>
    <x v="0"/>
    <x v="22"/>
    <x v="22"/>
    <x v="3"/>
    <x v="1"/>
    <s v="CO28084@mi.com"/>
    <x v="5"/>
    <x v="4"/>
    <x v="1"/>
    <x v="1"/>
    <x v="0"/>
    <x v="0"/>
    <s v="No Aplica"/>
    <x v="1"/>
  </r>
  <r>
    <x v="0"/>
    <x v="16"/>
    <x v="16"/>
    <x v="3"/>
    <x v="2"/>
    <s v="CO18331@mi.com"/>
    <x v="0"/>
    <x v="0"/>
    <x v="2"/>
    <x v="2"/>
    <x v="0"/>
    <x v="0"/>
    <s v="No Aplica"/>
    <x v="3"/>
  </r>
  <r>
    <x v="0"/>
    <x v="5"/>
    <x v="5"/>
    <x v="9"/>
    <x v="2"/>
    <s v="CO18331@mi.com"/>
    <x v="6"/>
    <x v="5"/>
    <x v="2"/>
    <x v="2"/>
    <x v="0"/>
    <x v="0"/>
    <s v="No Aplica"/>
    <x v="3"/>
  </r>
  <r>
    <x v="0"/>
    <x v="18"/>
    <x v="18"/>
    <x v="10"/>
    <x v="3"/>
    <s v="CO24538@mi.com"/>
    <x v="0"/>
    <x v="0"/>
    <x v="3"/>
    <x v="3"/>
    <x v="1"/>
    <x v="0"/>
    <s v="No Aplica"/>
    <x v="4"/>
  </r>
  <r>
    <x v="0"/>
    <x v="23"/>
    <x v="23"/>
    <x v="10"/>
    <x v="3"/>
    <s v="CO24538@mi.com"/>
    <x v="0"/>
    <x v="0"/>
    <x v="3"/>
    <x v="3"/>
    <x v="1"/>
    <x v="0"/>
    <s v="No Aplica"/>
    <x v="4"/>
  </r>
  <r>
    <x v="1"/>
    <x v="14"/>
    <x v="14"/>
    <x v="11"/>
    <x v="3"/>
    <s v="CO24538@mi.com"/>
    <x v="5"/>
    <x v="4"/>
    <x v="3"/>
    <x v="3"/>
    <x v="1"/>
    <x v="0"/>
    <s v="No Aplica"/>
    <x v="4"/>
  </r>
  <r>
    <x v="1"/>
    <x v="17"/>
    <x v="17"/>
    <x v="6"/>
    <x v="3"/>
    <s v="CO24538@mi.com"/>
    <x v="5"/>
    <x v="4"/>
    <x v="3"/>
    <x v="3"/>
    <x v="1"/>
    <x v="0"/>
    <s v="No Aplica"/>
    <x v="4"/>
  </r>
  <r>
    <x v="0"/>
    <x v="24"/>
    <x v="24"/>
    <x v="12"/>
    <x v="3"/>
    <s v="CO24538@mi.com"/>
    <x v="0"/>
    <x v="0"/>
    <x v="3"/>
    <x v="3"/>
    <x v="1"/>
    <x v="0"/>
    <s v="No Aplica"/>
    <x v="4"/>
  </r>
  <r>
    <x v="1"/>
    <x v="19"/>
    <x v="19"/>
    <x v="13"/>
    <x v="3"/>
    <s v="CO24538@mi.com"/>
    <x v="5"/>
    <x v="4"/>
    <x v="3"/>
    <x v="3"/>
    <x v="1"/>
    <x v="0"/>
    <s v="No Aplica"/>
    <x v="4"/>
  </r>
  <r>
    <x v="1"/>
    <x v="2"/>
    <x v="2"/>
    <x v="14"/>
    <x v="3"/>
    <s v="CO24538@mi.com"/>
    <x v="5"/>
    <x v="4"/>
    <x v="3"/>
    <x v="3"/>
    <x v="1"/>
    <x v="0"/>
    <s v="No Aplica"/>
    <x v="4"/>
  </r>
  <r>
    <x v="1"/>
    <x v="6"/>
    <x v="6"/>
    <x v="6"/>
    <x v="3"/>
    <s v="CO24538@mi.com"/>
    <x v="7"/>
    <x v="6"/>
    <x v="3"/>
    <x v="3"/>
    <x v="1"/>
    <x v="0"/>
    <s v="No Aplica"/>
    <x v="4"/>
  </r>
  <r>
    <x v="1"/>
    <x v="25"/>
    <x v="25"/>
    <x v="15"/>
    <x v="3"/>
    <s v="CO24538@mi.com"/>
    <x v="5"/>
    <x v="4"/>
    <x v="3"/>
    <x v="3"/>
    <x v="1"/>
    <x v="0"/>
    <s v="No Aplica"/>
    <x v="4"/>
  </r>
  <r>
    <x v="1"/>
    <x v="4"/>
    <x v="4"/>
    <x v="16"/>
    <x v="3"/>
    <s v="CO24538@mi.com"/>
    <x v="5"/>
    <x v="4"/>
    <x v="3"/>
    <x v="3"/>
    <x v="1"/>
    <x v="0"/>
    <s v="No Aplica"/>
    <x v="4"/>
  </r>
  <r>
    <x v="1"/>
    <x v="5"/>
    <x v="5"/>
    <x v="17"/>
    <x v="3"/>
    <s v="CO24538@mi.com"/>
    <x v="7"/>
    <x v="6"/>
    <x v="3"/>
    <x v="3"/>
    <x v="1"/>
    <x v="0"/>
    <s v="No Aplica"/>
    <x v="4"/>
  </r>
  <r>
    <x v="0"/>
    <x v="20"/>
    <x v="20"/>
    <x v="18"/>
    <x v="3"/>
    <s v="CO24538@mi.com"/>
    <x v="0"/>
    <x v="0"/>
    <x v="3"/>
    <x v="3"/>
    <x v="1"/>
    <x v="0"/>
    <s v="No Aplica"/>
    <x v="4"/>
  </r>
  <r>
    <x v="1"/>
    <x v="22"/>
    <x v="22"/>
    <x v="19"/>
    <x v="3"/>
    <s v="CO24538@mi.com"/>
    <x v="5"/>
    <x v="4"/>
    <x v="3"/>
    <x v="3"/>
    <x v="1"/>
    <x v="0"/>
    <s v="No Aplica"/>
    <x v="4"/>
  </r>
  <r>
    <x v="2"/>
    <x v="8"/>
    <x v="8"/>
    <x v="20"/>
    <x v="4"/>
    <s v="CO26792@mi.com"/>
    <x v="3"/>
    <x v="3"/>
    <x v="4"/>
    <x v="4"/>
    <x v="2"/>
    <x v="0"/>
    <s v="No Aplica"/>
    <x v="5"/>
  </r>
  <r>
    <x v="2"/>
    <x v="14"/>
    <x v="14"/>
    <x v="20"/>
    <x v="4"/>
    <s v="CO26792@mi.com"/>
    <x v="3"/>
    <x v="3"/>
    <x v="4"/>
    <x v="4"/>
    <x v="2"/>
    <x v="0"/>
    <s v="No Aplica"/>
    <x v="5"/>
  </r>
  <r>
    <x v="2"/>
    <x v="26"/>
    <x v="26"/>
    <x v="20"/>
    <x v="4"/>
    <s v="CO26792@mi.com"/>
    <x v="3"/>
    <x v="3"/>
    <x v="4"/>
    <x v="4"/>
    <x v="2"/>
    <x v="0"/>
    <s v="No Aplica"/>
    <x v="5"/>
  </r>
  <r>
    <x v="2"/>
    <x v="10"/>
    <x v="10"/>
    <x v="20"/>
    <x v="4"/>
    <s v="CO26792@mi.com"/>
    <x v="3"/>
    <x v="3"/>
    <x v="4"/>
    <x v="4"/>
    <x v="2"/>
    <x v="0"/>
    <s v="No Aplica"/>
    <x v="5"/>
  </r>
  <r>
    <x v="2"/>
    <x v="0"/>
    <x v="0"/>
    <x v="20"/>
    <x v="4"/>
    <s v="CO26792@mi.com"/>
    <x v="3"/>
    <x v="3"/>
    <x v="4"/>
    <x v="4"/>
    <x v="2"/>
    <x v="0"/>
    <s v="No Aplica"/>
    <x v="5"/>
  </r>
  <r>
    <x v="2"/>
    <x v="11"/>
    <x v="11"/>
    <x v="20"/>
    <x v="4"/>
    <s v="CO26792@mi.com"/>
    <x v="3"/>
    <x v="3"/>
    <x v="4"/>
    <x v="4"/>
    <x v="2"/>
    <x v="0"/>
    <s v="No Aplica"/>
    <x v="5"/>
  </r>
  <r>
    <x v="2"/>
    <x v="27"/>
    <x v="27"/>
    <x v="21"/>
    <x v="4"/>
    <s v="CO26792@mi.com"/>
    <x v="0"/>
    <x v="0"/>
    <x v="4"/>
    <x v="4"/>
    <x v="2"/>
    <x v="0"/>
    <s v="No Aplica"/>
    <x v="5"/>
  </r>
  <r>
    <x v="2"/>
    <x v="12"/>
    <x v="12"/>
    <x v="3"/>
    <x v="4"/>
    <s v="CO26792@mi.com"/>
    <x v="0"/>
    <x v="0"/>
    <x v="4"/>
    <x v="4"/>
    <x v="2"/>
    <x v="0"/>
    <s v="No Aplica"/>
    <x v="5"/>
  </r>
  <r>
    <x v="3"/>
    <x v="18"/>
    <x v="18"/>
    <x v="22"/>
    <x v="4"/>
    <s v="CO26792@mi.com"/>
    <x v="3"/>
    <x v="3"/>
    <x v="4"/>
    <x v="4"/>
    <x v="2"/>
    <x v="0"/>
    <s v="No Aplica"/>
    <x v="5"/>
  </r>
  <r>
    <x v="2"/>
    <x v="23"/>
    <x v="23"/>
    <x v="20"/>
    <x v="4"/>
    <s v="CO26792@mi.com"/>
    <x v="1"/>
    <x v="1"/>
    <x v="4"/>
    <x v="4"/>
    <x v="2"/>
    <x v="0"/>
    <s v="No Aplica"/>
    <x v="5"/>
  </r>
  <r>
    <x v="2"/>
    <x v="16"/>
    <x v="16"/>
    <x v="20"/>
    <x v="4"/>
    <s v="CO26792@mi.com"/>
    <x v="1"/>
    <x v="1"/>
    <x v="4"/>
    <x v="4"/>
    <x v="2"/>
    <x v="0"/>
    <s v="No Aplica"/>
    <x v="5"/>
  </r>
  <r>
    <x v="2"/>
    <x v="28"/>
    <x v="28"/>
    <x v="20"/>
    <x v="4"/>
    <s v="CO26792@mi.com"/>
    <x v="1"/>
    <x v="1"/>
    <x v="4"/>
    <x v="4"/>
    <x v="2"/>
    <x v="0"/>
    <s v="No Aplica"/>
    <x v="5"/>
  </r>
  <r>
    <x v="2"/>
    <x v="1"/>
    <x v="1"/>
    <x v="20"/>
    <x v="4"/>
    <s v="CO26792@mi.com"/>
    <x v="1"/>
    <x v="1"/>
    <x v="4"/>
    <x v="4"/>
    <x v="2"/>
    <x v="0"/>
    <s v="No Aplica"/>
    <x v="5"/>
  </r>
  <r>
    <x v="2"/>
    <x v="24"/>
    <x v="24"/>
    <x v="21"/>
    <x v="4"/>
    <s v="CO26792@mi.com"/>
    <x v="0"/>
    <x v="0"/>
    <x v="4"/>
    <x v="4"/>
    <x v="2"/>
    <x v="0"/>
    <s v="No Aplica"/>
    <x v="5"/>
  </r>
  <r>
    <x v="2"/>
    <x v="2"/>
    <x v="2"/>
    <x v="3"/>
    <x v="4"/>
    <s v="CO26792@mi.com"/>
    <x v="0"/>
    <x v="0"/>
    <x v="4"/>
    <x v="4"/>
    <x v="2"/>
    <x v="0"/>
    <s v="No Aplica"/>
    <x v="5"/>
  </r>
  <r>
    <x v="3"/>
    <x v="25"/>
    <x v="25"/>
    <x v="22"/>
    <x v="4"/>
    <s v="CO26792@mi.com"/>
    <x v="3"/>
    <x v="3"/>
    <x v="4"/>
    <x v="4"/>
    <x v="2"/>
    <x v="0"/>
    <s v="No Aplica"/>
    <x v="5"/>
  </r>
  <r>
    <x v="2"/>
    <x v="29"/>
    <x v="29"/>
    <x v="20"/>
    <x v="4"/>
    <s v="CO26792@mi.com"/>
    <x v="1"/>
    <x v="1"/>
    <x v="4"/>
    <x v="4"/>
    <x v="2"/>
    <x v="0"/>
    <s v="No Aplica"/>
    <x v="5"/>
  </r>
  <r>
    <x v="2"/>
    <x v="20"/>
    <x v="20"/>
    <x v="20"/>
    <x v="4"/>
    <s v="CO26792@mi.com"/>
    <x v="1"/>
    <x v="1"/>
    <x v="4"/>
    <x v="4"/>
    <x v="2"/>
    <x v="0"/>
    <s v="No Aplica"/>
    <x v="5"/>
  </r>
  <r>
    <x v="2"/>
    <x v="22"/>
    <x v="22"/>
    <x v="3"/>
    <x v="4"/>
    <s v="CO26792@mi.com"/>
    <x v="0"/>
    <x v="0"/>
    <x v="4"/>
    <x v="4"/>
    <x v="2"/>
    <x v="0"/>
    <s v="No Aplica"/>
    <x v="5"/>
  </r>
  <r>
    <x v="0"/>
    <x v="0"/>
    <x v="0"/>
    <x v="23"/>
    <x v="5"/>
    <s v="CO28234@mi.com"/>
    <x v="1"/>
    <x v="1"/>
    <x v="5"/>
    <x v="5"/>
    <x v="1"/>
    <x v="0"/>
    <s v="No Aplica"/>
    <x v="6"/>
  </r>
  <r>
    <x v="0"/>
    <x v="11"/>
    <x v="11"/>
    <x v="23"/>
    <x v="5"/>
    <s v="CO28234@mi.com"/>
    <x v="1"/>
    <x v="1"/>
    <x v="5"/>
    <x v="5"/>
    <x v="1"/>
    <x v="0"/>
    <s v="No Aplica"/>
    <x v="6"/>
  </r>
  <r>
    <x v="0"/>
    <x v="12"/>
    <x v="12"/>
    <x v="24"/>
    <x v="5"/>
    <s v="CO28234@mi.com"/>
    <x v="0"/>
    <x v="0"/>
    <x v="5"/>
    <x v="5"/>
    <x v="1"/>
    <x v="0"/>
    <s v="No Aplica"/>
    <x v="6"/>
  </r>
  <r>
    <x v="0"/>
    <x v="18"/>
    <x v="18"/>
    <x v="25"/>
    <x v="5"/>
    <s v="CO28234@mi.com"/>
    <x v="1"/>
    <x v="1"/>
    <x v="5"/>
    <x v="5"/>
    <x v="1"/>
    <x v="0"/>
    <s v="No Aplica"/>
    <x v="6"/>
  </r>
  <r>
    <x v="0"/>
    <x v="15"/>
    <x v="15"/>
    <x v="23"/>
    <x v="5"/>
    <s v="CO28234@mi.com"/>
    <x v="1"/>
    <x v="1"/>
    <x v="5"/>
    <x v="5"/>
    <x v="1"/>
    <x v="0"/>
    <s v="No Aplica"/>
    <x v="6"/>
  </r>
  <r>
    <x v="0"/>
    <x v="16"/>
    <x v="16"/>
    <x v="23"/>
    <x v="5"/>
    <s v="CO28234@mi.com"/>
    <x v="1"/>
    <x v="1"/>
    <x v="5"/>
    <x v="5"/>
    <x v="1"/>
    <x v="0"/>
    <s v="No Aplica"/>
    <x v="6"/>
  </r>
  <r>
    <x v="1"/>
    <x v="19"/>
    <x v="19"/>
    <x v="26"/>
    <x v="5"/>
    <s v="CO28234@mi.com"/>
    <x v="3"/>
    <x v="3"/>
    <x v="5"/>
    <x v="5"/>
    <x v="1"/>
    <x v="0"/>
    <s v="No Aplica"/>
    <x v="6"/>
  </r>
  <r>
    <x v="0"/>
    <x v="24"/>
    <x v="24"/>
    <x v="21"/>
    <x v="5"/>
    <s v="CO28234@mi.com"/>
    <x v="0"/>
    <x v="0"/>
    <x v="5"/>
    <x v="5"/>
    <x v="1"/>
    <x v="0"/>
    <s v="No Aplica"/>
    <x v="6"/>
  </r>
  <r>
    <x v="0"/>
    <x v="7"/>
    <x v="7"/>
    <x v="23"/>
    <x v="5"/>
    <s v="CO28234@mi.com"/>
    <x v="1"/>
    <x v="1"/>
    <x v="5"/>
    <x v="5"/>
    <x v="1"/>
    <x v="0"/>
    <s v="No Aplica"/>
    <x v="6"/>
  </r>
  <r>
    <x v="0"/>
    <x v="1"/>
    <x v="1"/>
    <x v="23"/>
    <x v="5"/>
    <s v="CO28234@mi.com"/>
    <x v="1"/>
    <x v="1"/>
    <x v="5"/>
    <x v="5"/>
    <x v="1"/>
    <x v="0"/>
    <s v="No Aplica"/>
    <x v="6"/>
  </r>
  <r>
    <x v="0"/>
    <x v="2"/>
    <x v="2"/>
    <x v="27"/>
    <x v="5"/>
    <s v="CO28234@mi.com"/>
    <x v="0"/>
    <x v="0"/>
    <x v="5"/>
    <x v="5"/>
    <x v="1"/>
    <x v="0"/>
    <s v="No Aplica"/>
    <x v="6"/>
  </r>
  <r>
    <x v="1"/>
    <x v="22"/>
    <x v="22"/>
    <x v="28"/>
    <x v="5"/>
    <s v="CO28234@mi.com"/>
    <x v="3"/>
    <x v="3"/>
    <x v="5"/>
    <x v="5"/>
    <x v="1"/>
    <x v="0"/>
    <s v="No Aplica"/>
    <x v="6"/>
  </r>
  <r>
    <x v="0"/>
    <x v="5"/>
    <x v="5"/>
    <x v="23"/>
    <x v="5"/>
    <s v="CO28234@mi.com"/>
    <x v="8"/>
    <x v="7"/>
    <x v="5"/>
    <x v="5"/>
    <x v="1"/>
    <x v="0"/>
    <s v="No Aplica"/>
    <x v="6"/>
  </r>
  <r>
    <x v="0"/>
    <x v="20"/>
    <x v="20"/>
    <x v="23"/>
    <x v="5"/>
    <s v="CO28234@mi.com"/>
    <x v="8"/>
    <x v="7"/>
    <x v="5"/>
    <x v="5"/>
    <x v="1"/>
    <x v="0"/>
    <s v="No Aplica"/>
    <x v="6"/>
  </r>
  <r>
    <x v="2"/>
    <x v="10"/>
    <x v="10"/>
    <x v="3"/>
    <x v="6"/>
    <s v="CO27758@mi.com"/>
    <x v="0"/>
    <x v="0"/>
    <x v="6"/>
    <x v="6"/>
    <x v="0"/>
    <x v="0"/>
    <s v="No Aplica"/>
    <x v="7"/>
  </r>
  <r>
    <x v="2"/>
    <x v="0"/>
    <x v="0"/>
    <x v="6"/>
    <x v="6"/>
    <s v="CO27758@mi.com"/>
    <x v="3"/>
    <x v="3"/>
    <x v="6"/>
    <x v="6"/>
    <x v="0"/>
    <x v="0"/>
    <s v="No Aplica"/>
    <x v="7"/>
  </r>
  <r>
    <x v="2"/>
    <x v="15"/>
    <x v="15"/>
    <x v="6"/>
    <x v="6"/>
    <s v="CO27758@mi.com"/>
    <x v="3"/>
    <x v="3"/>
    <x v="6"/>
    <x v="6"/>
    <x v="0"/>
    <x v="0"/>
    <s v="No Aplica"/>
    <x v="7"/>
  </r>
  <r>
    <x v="2"/>
    <x v="16"/>
    <x v="16"/>
    <x v="6"/>
    <x v="6"/>
    <s v="CO27758@mi.com"/>
    <x v="3"/>
    <x v="3"/>
    <x v="6"/>
    <x v="6"/>
    <x v="0"/>
    <x v="0"/>
    <s v="No Aplica"/>
    <x v="7"/>
  </r>
  <r>
    <x v="2"/>
    <x v="17"/>
    <x v="17"/>
    <x v="6"/>
    <x v="6"/>
    <s v="CO27758@mi.com"/>
    <x v="3"/>
    <x v="3"/>
    <x v="6"/>
    <x v="6"/>
    <x v="0"/>
    <x v="0"/>
    <s v="No Aplica"/>
    <x v="7"/>
  </r>
  <r>
    <x v="2"/>
    <x v="3"/>
    <x v="3"/>
    <x v="6"/>
    <x v="6"/>
    <s v="CO27758@mi.com"/>
    <x v="3"/>
    <x v="3"/>
    <x v="6"/>
    <x v="6"/>
    <x v="0"/>
    <x v="0"/>
    <s v="No Aplica"/>
    <x v="7"/>
  </r>
  <r>
    <x v="2"/>
    <x v="24"/>
    <x v="24"/>
    <x v="29"/>
    <x v="6"/>
    <s v="CO27758@mi.com"/>
    <x v="0"/>
    <x v="0"/>
    <x v="6"/>
    <x v="6"/>
    <x v="0"/>
    <x v="0"/>
    <s v="No Aplica"/>
    <x v="7"/>
  </r>
  <r>
    <x v="2"/>
    <x v="24"/>
    <x v="24"/>
    <x v="29"/>
    <x v="6"/>
    <s v="CO27758@mi.com"/>
    <x v="0"/>
    <x v="0"/>
    <x v="6"/>
    <x v="6"/>
    <x v="0"/>
    <x v="0"/>
    <s v="No Aplica"/>
    <x v="7"/>
  </r>
  <r>
    <x v="2"/>
    <x v="6"/>
    <x v="6"/>
    <x v="3"/>
    <x v="6"/>
    <s v="CO27758@mi.com"/>
    <x v="0"/>
    <x v="0"/>
    <x v="6"/>
    <x v="6"/>
    <x v="0"/>
    <x v="0"/>
    <s v="No Aplica"/>
    <x v="7"/>
  </r>
  <r>
    <x v="2"/>
    <x v="5"/>
    <x v="5"/>
    <x v="6"/>
    <x v="6"/>
    <s v="CO27758@mi.com"/>
    <x v="3"/>
    <x v="3"/>
    <x v="6"/>
    <x v="6"/>
    <x v="0"/>
    <x v="0"/>
    <s v="No Aplica"/>
    <x v="7"/>
  </r>
  <r>
    <x v="2"/>
    <x v="20"/>
    <x v="20"/>
    <x v="6"/>
    <x v="6"/>
    <s v="CO27758@mi.com"/>
    <x v="3"/>
    <x v="3"/>
    <x v="6"/>
    <x v="6"/>
    <x v="0"/>
    <x v="0"/>
    <s v="No Aplica"/>
    <x v="7"/>
  </r>
  <r>
    <x v="2"/>
    <x v="22"/>
    <x v="22"/>
    <x v="6"/>
    <x v="6"/>
    <s v="CO27758@mi.com"/>
    <x v="3"/>
    <x v="3"/>
    <x v="6"/>
    <x v="6"/>
    <x v="0"/>
    <x v="0"/>
    <s v="No Aplica"/>
    <x v="7"/>
  </r>
  <r>
    <x v="2"/>
    <x v="21"/>
    <x v="21"/>
    <x v="6"/>
    <x v="6"/>
    <s v="CO27758@mi.com"/>
    <x v="3"/>
    <x v="3"/>
    <x v="6"/>
    <x v="6"/>
    <x v="0"/>
    <x v="0"/>
    <s v="No Aplica"/>
    <x v="7"/>
  </r>
  <r>
    <x v="2"/>
    <x v="4"/>
    <x v="4"/>
    <x v="3"/>
    <x v="6"/>
    <s v="CO27758@mi.com"/>
    <x v="0"/>
    <x v="0"/>
    <x v="6"/>
    <x v="6"/>
    <x v="0"/>
    <x v="0"/>
    <s v="No Aplica"/>
    <x v="7"/>
  </r>
  <r>
    <x v="0"/>
    <x v="27"/>
    <x v="27"/>
    <x v="30"/>
    <x v="7"/>
    <s v="CO27420@mi.com"/>
    <x v="4"/>
    <x v="0"/>
    <x v="7"/>
    <x v="7"/>
    <x v="2"/>
    <x v="0"/>
    <s v="No Aplica"/>
    <x v="8"/>
  </r>
  <r>
    <x v="1"/>
    <x v="0"/>
    <x v="0"/>
    <x v="20"/>
    <x v="7"/>
    <s v="CO27420@mi.com"/>
    <x v="3"/>
    <x v="3"/>
    <x v="7"/>
    <x v="7"/>
    <x v="2"/>
    <x v="0"/>
    <s v="No Aplica"/>
    <x v="8"/>
  </r>
  <r>
    <x v="1"/>
    <x v="12"/>
    <x v="12"/>
    <x v="20"/>
    <x v="7"/>
    <s v="CO27420@mi.com"/>
    <x v="3"/>
    <x v="3"/>
    <x v="7"/>
    <x v="7"/>
    <x v="2"/>
    <x v="0"/>
    <s v="No Aplica"/>
    <x v="8"/>
  </r>
  <r>
    <x v="1"/>
    <x v="15"/>
    <x v="15"/>
    <x v="20"/>
    <x v="7"/>
    <s v="CO27420@mi.com"/>
    <x v="3"/>
    <x v="3"/>
    <x v="7"/>
    <x v="7"/>
    <x v="2"/>
    <x v="0"/>
    <s v="No Aplica"/>
    <x v="8"/>
  </r>
  <r>
    <x v="1"/>
    <x v="17"/>
    <x v="17"/>
    <x v="20"/>
    <x v="7"/>
    <s v="CO27420@mi.com"/>
    <x v="3"/>
    <x v="3"/>
    <x v="7"/>
    <x v="7"/>
    <x v="2"/>
    <x v="0"/>
    <s v="No Aplica"/>
    <x v="8"/>
  </r>
  <r>
    <x v="1"/>
    <x v="2"/>
    <x v="2"/>
    <x v="20"/>
    <x v="7"/>
    <s v="CO27420@mi.com"/>
    <x v="3"/>
    <x v="3"/>
    <x v="7"/>
    <x v="7"/>
    <x v="2"/>
    <x v="0"/>
    <s v="No Aplica"/>
    <x v="8"/>
  </r>
  <r>
    <x v="1"/>
    <x v="7"/>
    <x v="7"/>
    <x v="20"/>
    <x v="7"/>
    <s v="CO27420@mi.com"/>
    <x v="3"/>
    <x v="3"/>
    <x v="7"/>
    <x v="7"/>
    <x v="2"/>
    <x v="0"/>
    <s v="No Aplica"/>
    <x v="8"/>
  </r>
  <r>
    <x v="0"/>
    <x v="18"/>
    <x v="18"/>
    <x v="30"/>
    <x v="7"/>
    <s v="CO27420@mi.com"/>
    <x v="4"/>
    <x v="0"/>
    <x v="7"/>
    <x v="7"/>
    <x v="2"/>
    <x v="0"/>
    <s v="No Aplica"/>
    <x v="8"/>
  </r>
  <r>
    <x v="1"/>
    <x v="5"/>
    <x v="5"/>
    <x v="9"/>
    <x v="7"/>
    <s v="CO27420@mi.com"/>
    <x v="9"/>
    <x v="8"/>
    <x v="7"/>
    <x v="7"/>
    <x v="2"/>
    <x v="0"/>
    <s v="No Aplica"/>
    <x v="8"/>
  </r>
  <r>
    <x v="0"/>
    <x v="24"/>
    <x v="24"/>
    <x v="30"/>
    <x v="7"/>
    <s v="CO27420@mi.com"/>
    <x v="4"/>
    <x v="0"/>
    <x v="7"/>
    <x v="7"/>
    <x v="2"/>
    <x v="0"/>
    <s v="No Aplica"/>
    <x v="8"/>
  </r>
  <r>
    <x v="0"/>
    <x v="25"/>
    <x v="25"/>
    <x v="31"/>
    <x v="7"/>
    <s v="CO27420@mi.com"/>
    <x v="4"/>
    <x v="0"/>
    <x v="7"/>
    <x v="7"/>
    <x v="2"/>
    <x v="0"/>
    <s v="No Aplica"/>
    <x v="8"/>
  </r>
  <r>
    <x v="0"/>
    <x v="27"/>
    <x v="27"/>
    <x v="0"/>
    <x v="8"/>
    <s v="CO20073@mi.com"/>
    <x v="0"/>
    <x v="0"/>
    <x v="8"/>
    <x v="8"/>
    <x v="1"/>
    <x v="0"/>
    <s v="No Aplica"/>
    <x v="9"/>
  </r>
  <r>
    <x v="0"/>
    <x v="26"/>
    <x v="26"/>
    <x v="32"/>
    <x v="8"/>
    <s v="CO20073@mi.com"/>
    <x v="10"/>
    <x v="9"/>
    <x v="8"/>
    <x v="8"/>
    <x v="1"/>
    <x v="0"/>
    <s v="No Aplica"/>
    <x v="9"/>
  </r>
  <r>
    <x v="0"/>
    <x v="10"/>
    <x v="10"/>
    <x v="27"/>
    <x v="8"/>
    <s v="CO20073@mi.com"/>
    <x v="0"/>
    <x v="0"/>
    <x v="8"/>
    <x v="8"/>
    <x v="1"/>
    <x v="0"/>
    <s v="No Aplica"/>
    <x v="9"/>
  </r>
  <r>
    <x v="0"/>
    <x v="0"/>
    <x v="0"/>
    <x v="0"/>
    <x v="8"/>
    <s v="CO20073@mi.com"/>
    <x v="0"/>
    <x v="0"/>
    <x v="8"/>
    <x v="8"/>
    <x v="1"/>
    <x v="0"/>
    <s v="No Aplica"/>
    <x v="9"/>
  </r>
  <r>
    <x v="0"/>
    <x v="11"/>
    <x v="11"/>
    <x v="27"/>
    <x v="8"/>
    <s v="CO20073@mi.com"/>
    <x v="0"/>
    <x v="0"/>
    <x v="8"/>
    <x v="8"/>
    <x v="1"/>
    <x v="0"/>
    <s v="No Aplica"/>
    <x v="9"/>
  </r>
  <r>
    <x v="1"/>
    <x v="13"/>
    <x v="13"/>
    <x v="33"/>
    <x v="8"/>
    <s v="CO20073@mi.com"/>
    <x v="0"/>
    <x v="0"/>
    <x v="8"/>
    <x v="8"/>
    <x v="1"/>
    <x v="1"/>
    <n v="45922"/>
    <x v="10"/>
  </r>
  <r>
    <x v="0"/>
    <x v="23"/>
    <x v="23"/>
    <x v="34"/>
    <x v="8"/>
    <s v="CO20073@mi.com"/>
    <x v="3"/>
    <x v="3"/>
    <x v="8"/>
    <x v="8"/>
    <x v="1"/>
    <x v="0"/>
    <s v="No Aplica"/>
    <x v="9"/>
  </r>
  <r>
    <x v="0"/>
    <x v="14"/>
    <x v="14"/>
    <x v="34"/>
    <x v="8"/>
    <s v="CO20073@mi.com"/>
    <x v="3"/>
    <x v="3"/>
    <x v="8"/>
    <x v="8"/>
    <x v="1"/>
    <x v="0"/>
    <s v="No Aplica"/>
    <x v="9"/>
  </r>
  <r>
    <x v="0"/>
    <x v="15"/>
    <x v="15"/>
    <x v="34"/>
    <x v="8"/>
    <s v="CO20073@mi.com"/>
    <x v="3"/>
    <x v="3"/>
    <x v="8"/>
    <x v="8"/>
    <x v="1"/>
    <x v="0"/>
    <s v="No Aplica"/>
    <x v="9"/>
  </r>
  <r>
    <x v="0"/>
    <x v="14"/>
    <x v="14"/>
    <x v="35"/>
    <x v="8"/>
    <s v="CO20073@mi.com"/>
    <x v="10"/>
    <x v="9"/>
    <x v="8"/>
    <x v="8"/>
    <x v="1"/>
    <x v="0"/>
    <s v="No Aplica"/>
    <x v="9"/>
  </r>
  <r>
    <x v="1"/>
    <x v="16"/>
    <x v="16"/>
    <x v="33"/>
    <x v="8"/>
    <s v="CO20073@mi.com"/>
    <x v="0"/>
    <x v="0"/>
    <x v="8"/>
    <x v="8"/>
    <x v="1"/>
    <x v="0"/>
    <s v="No Aplica"/>
    <x v="9"/>
  </r>
  <r>
    <x v="1"/>
    <x v="17"/>
    <x v="17"/>
    <x v="33"/>
    <x v="8"/>
    <s v="CO20073@mi.com"/>
    <x v="0"/>
    <x v="0"/>
    <x v="8"/>
    <x v="8"/>
    <x v="1"/>
    <x v="0"/>
    <s v="No Aplica"/>
    <x v="9"/>
  </r>
  <r>
    <x v="0"/>
    <x v="2"/>
    <x v="2"/>
    <x v="36"/>
    <x v="8"/>
    <s v="CO20073@mi.com"/>
    <x v="2"/>
    <x v="2"/>
    <x v="8"/>
    <x v="8"/>
    <x v="1"/>
    <x v="0"/>
    <s v="No Aplica"/>
    <x v="9"/>
  </r>
  <r>
    <x v="0"/>
    <x v="18"/>
    <x v="18"/>
    <x v="0"/>
    <x v="8"/>
    <s v="CO20073@mi.com"/>
    <x v="11"/>
    <x v="0"/>
    <x v="8"/>
    <x v="8"/>
    <x v="1"/>
    <x v="0"/>
    <s v="No Aplica"/>
    <x v="9"/>
  </r>
  <r>
    <x v="1"/>
    <x v="3"/>
    <x v="3"/>
    <x v="33"/>
    <x v="8"/>
    <s v="CO20073@mi.com"/>
    <x v="0"/>
    <x v="0"/>
    <x v="8"/>
    <x v="8"/>
    <x v="1"/>
    <x v="0"/>
    <s v="No Aplica"/>
    <x v="9"/>
  </r>
  <r>
    <x v="0"/>
    <x v="1"/>
    <x v="1"/>
    <x v="37"/>
    <x v="8"/>
    <s v="CO20073@mi.com"/>
    <x v="8"/>
    <x v="7"/>
    <x v="8"/>
    <x v="8"/>
    <x v="1"/>
    <x v="0"/>
    <s v="No Aplica"/>
    <x v="9"/>
  </r>
  <r>
    <x v="0"/>
    <x v="25"/>
    <x v="25"/>
    <x v="38"/>
    <x v="8"/>
    <s v="CO20073@mi.com"/>
    <x v="12"/>
    <x v="0"/>
    <x v="8"/>
    <x v="8"/>
    <x v="1"/>
    <x v="0"/>
    <s v="No Aplica"/>
    <x v="9"/>
  </r>
  <r>
    <x v="1"/>
    <x v="21"/>
    <x v="21"/>
    <x v="33"/>
    <x v="8"/>
    <s v="CO20073@mi.com"/>
    <x v="13"/>
    <x v="0"/>
    <x v="8"/>
    <x v="8"/>
    <x v="1"/>
    <x v="0"/>
    <s v="No Aplica"/>
    <x v="9"/>
  </r>
  <r>
    <x v="0"/>
    <x v="27"/>
    <x v="27"/>
    <x v="39"/>
    <x v="9"/>
    <s v="CO28075@mi.com"/>
    <x v="14"/>
    <x v="10"/>
    <x v="9"/>
    <x v="9"/>
    <x v="1"/>
    <x v="0"/>
    <s v="No Aplica"/>
    <x v="11"/>
  </r>
  <r>
    <x v="0"/>
    <x v="18"/>
    <x v="18"/>
    <x v="39"/>
    <x v="9"/>
    <s v="CO28075@mi.com"/>
    <x v="0"/>
    <x v="0"/>
    <x v="9"/>
    <x v="9"/>
    <x v="1"/>
    <x v="0"/>
    <s v="No Aplica"/>
    <x v="11"/>
  </r>
  <r>
    <x v="4"/>
    <x v="22"/>
    <x v="22"/>
    <x v="40"/>
    <x v="9"/>
    <s v="CO28075@mi.com"/>
    <x v="5"/>
    <x v="4"/>
    <x v="9"/>
    <x v="9"/>
    <x v="1"/>
    <x v="0"/>
    <s v="No Aplica"/>
    <x v="11"/>
  </r>
  <r>
    <x v="4"/>
    <x v="21"/>
    <x v="21"/>
    <x v="40"/>
    <x v="9"/>
    <s v="CO28075@mi.com"/>
    <x v="5"/>
    <x v="4"/>
    <x v="9"/>
    <x v="9"/>
    <x v="1"/>
    <x v="0"/>
    <s v="No Aplica"/>
    <x v="11"/>
  </r>
  <r>
    <x v="0"/>
    <x v="25"/>
    <x v="25"/>
    <x v="41"/>
    <x v="9"/>
    <s v="CO28075@mi.com"/>
    <x v="5"/>
    <x v="4"/>
    <x v="9"/>
    <x v="9"/>
    <x v="1"/>
    <x v="0"/>
    <s v="No Aplica"/>
    <x v="11"/>
  </r>
  <r>
    <x v="2"/>
    <x v="27"/>
    <x v="27"/>
    <x v="3"/>
    <x v="10"/>
    <s v="CO27424@mi.com"/>
    <x v="5"/>
    <x v="4"/>
    <x v="10"/>
    <x v="10"/>
    <x v="2"/>
    <x v="0"/>
    <s v="No Aplica"/>
    <x v="12"/>
  </r>
  <r>
    <x v="2"/>
    <x v="26"/>
    <x v="26"/>
    <x v="42"/>
    <x v="10"/>
    <s v="CO27424@mi.com"/>
    <x v="10"/>
    <x v="9"/>
    <x v="10"/>
    <x v="10"/>
    <x v="2"/>
    <x v="0"/>
    <s v="No Aplica"/>
    <x v="12"/>
  </r>
  <r>
    <x v="2"/>
    <x v="18"/>
    <x v="18"/>
    <x v="3"/>
    <x v="10"/>
    <s v="CO27424@mi.com"/>
    <x v="5"/>
    <x v="4"/>
    <x v="10"/>
    <x v="10"/>
    <x v="2"/>
    <x v="0"/>
    <s v="No Aplica"/>
    <x v="12"/>
  </r>
  <r>
    <x v="2"/>
    <x v="23"/>
    <x v="23"/>
    <x v="42"/>
    <x v="10"/>
    <s v="CO27424@mi.com"/>
    <x v="10"/>
    <x v="9"/>
    <x v="10"/>
    <x v="10"/>
    <x v="2"/>
    <x v="0"/>
    <s v="No Aplica"/>
    <x v="12"/>
  </r>
  <r>
    <x v="2"/>
    <x v="24"/>
    <x v="24"/>
    <x v="3"/>
    <x v="10"/>
    <s v="CO27424@mi.com"/>
    <x v="5"/>
    <x v="4"/>
    <x v="10"/>
    <x v="10"/>
    <x v="2"/>
    <x v="0"/>
    <s v="No Aplica"/>
    <x v="12"/>
  </r>
  <r>
    <x v="2"/>
    <x v="24"/>
    <x v="24"/>
    <x v="3"/>
    <x v="10"/>
    <s v="CO27424@mi.com"/>
    <x v="5"/>
    <x v="4"/>
    <x v="10"/>
    <x v="10"/>
    <x v="2"/>
    <x v="0"/>
    <s v="No Aplica"/>
    <x v="12"/>
  </r>
  <r>
    <x v="2"/>
    <x v="24"/>
    <x v="24"/>
    <x v="3"/>
    <x v="10"/>
    <s v="CO27424@mi.com"/>
    <x v="5"/>
    <x v="4"/>
    <x v="10"/>
    <x v="10"/>
    <x v="2"/>
    <x v="0"/>
    <s v="No Aplica"/>
    <x v="12"/>
  </r>
  <r>
    <x v="2"/>
    <x v="28"/>
    <x v="28"/>
    <x v="42"/>
    <x v="10"/>
    <s v="CO27424@mi.com"/>
    <x v="10"/>
    <x v="9"/>
    <x v="10"/>
    <x v="10"/>
    <x v="2"/>
    <x v="0"/>
    <s v="No Aplica"/>
    <x v="12"/>
  </r>
  <r>
    <x v="2"/>
    <x v="29"/>
    <x v="29"/>
    <x v="43"/>
    <x v="10"/>
    <s v="CO27424@mi.com"/>
    <x v="10"/>
    <x v="9"/>
    <x v="10"/>
    <x v="10"/>
    <x v="2"/>
    <x v="0"/>
    <s v="No Aplica"/>
    <x v="12"/>
  </r>
  <r>
    <x v="2"/>
    <x v="25"/>
    <x v="25"/>
    <x v="3"/>
    <x v="10"/>
    <s v="CO27424@mi.com"/>
    <x v="5"/>
    <x v="4"/>
    <x v="10"/>
    <x v="10"/>
    <x v="2"/>
    <x v="0"/>
    <s v="No Aplica"/>
    <x v="12"/>
  </r>
  <r>
    <x v="2"/>
    <x v="27"/>
    <x v="27"/>
    <x v="3"/>
    <x v="11"/>
    <s v="CO20703@mi.com"/>
    <x v="4"/>
    <x v="0"/>
    <x v="11"/>
    <x v="11"/>
    <x v="1"/>
    <x v="0"/>
    <s v="No Aplica"/>
    <x v="13"/>
  </r>
  <r>
    <x v="0"/>
    <x v="10"/>
    <x v="10"/>
    <x v="20"/>
    <x v="11"/>
    <s v="CO20703@mi.com"/>
    <x v="5"/>
    <x v="4"/>
    <x v="11"/>
    <x v="11"/>
    <x v="1"/>
    <x v="0"/>
    <s v="No Aplica"/>
    <x v="13"/>
  </r>
  <r>
    <x v="0"/>
    <x v="0"/>
    <x v="0"/>
    <x v="20"/>
    <x v="11"/>
    <s v="CO20703@mi.com"/>
    <x v="5"/>
    <x v="4"/>
    <x v="11"/>
    <x v="11"/>
    <x v="1"/>
    <x v="0"/>
    <s v="No Aplica"/>
    <x v="13"/>
  </r>
  <r>
    <x v="2"/>
    <x v="18"/>
    <x v="18"/>
    <x v="3"/>
    <x v="11"/>
    <s v="CO20703@mi.com"/>
    <x v="4"/>
    <x v="0"/>
    <x v="11"/>
    <x v="11"/>
    <x v="1"/>
    <x v="0"/>
    <s v="No Aplica"/>
    <x v="13"/>
  </r>
  <r>
    <x v="0"/>
    <x v="14"/>
    <x v="14"/>
    <x v="20"/>
    <x v="11"/>
    <s v="CO20703@mi.com"/>
    <x v="5"/>
    <x v="4"/>
    <x v="11"/>
    <x v="11"/>
    <x v="1"/>
    <x v="0"/>
    <s v="No Aplica"/>
    <x v="13"/>
  </r>
  <r>
    <x v="0"/>
    <x v="15"/>
    <x v="15"/>
    <x v="20"/>
    <x v="11"/>
    <s v="CO20703@mi.com"/>
    <x v="5"/>
    <x v="4"/>
    <x v="11"/>
    <x v="11"/>
    <x v="1"/>
    <x v="0"/>
    <s v="No Aplica"/>
    <x v="13"/>
  </r>
  <r>
    <x v="2"/>
    <x v="25"/>
    <x v="25"/>
    <x v="27"/>
    <x v="11"/>
    <s v="CO20703@mi.com"/>
    <x v="4"/>
    <x v="0"/>
    <x v="11"/>
    <x v="11"/>
    <x v="1"/>
    <x v="0"/>
    <s v="No Aplica"/>
    <x v="13"/>
  </r>
  <r>
    <x v="2"/>
    <x v="0"/>
    <x v="0"/>
    <x v="23"/>
    <x v="12"/>
    <s v="CO20160@mi.com"/>
    <x v="8"/>
    <x v="7"/>
    <x v="12"/>
    <x v="12"/>
    <x v="0"/>
    <x v="0"/>
    <s v="No Aplica"/>
    <x v="14"/>
  </r>
  <r>
    <x v="2"/>
    <x v="11"/>
    <x v="11"/>
    <x v="23"/>
    <x v="12"/>
    <s v="CO20160@mi.com"/>
    <x v="8"/>
    <x v="7"/>
    <x v="12"/>
    <x v="12"/>
    <x v="0"/>
    <x v="0"/>
    <s v="No Aplica"/>
    <x v="14"/>
  </r>
  <r>
    <x v="0"/>
    <x v="12"/>
    <x v="12"/>
    <x v="0"/>
    <x v="12"/>
    <s v="CO20160@mi.com"/>
    <x v="0"/>
    <x v="0"/>
    <x v="12"/>
    <x v="12"/>
    <x v="0"/>
    <x v="0"/>
    <s v="No Aplica"/>
    <x v="14"/>
  </r>
  <r>
    <x v="2"/>
    <x v="15"/>
    <x v="15"/>
    <x v="23"/>
    <x v="12"/>
    <s v="CO20160@mi.com"/>
    <x v="1"/>
    <x v="1"/>
    <x v="12"/>
    <x v="12"/>
    <x v="0"/>
    <x v="0"/>
    <s v="No Aplica"/>
    <x v="14"/>
  </r>
  <r>
    <x v="0"/>
    <x v="17"/>
    <x v="17"/>
    <x v="3"/>
    <x v="12"/>
    <s v="CO20160@mi.com"/>
    <x v="0"/>
    <x v="0"/>
    <x v="12"/>
    <x v="12"/>
    <x v="0"/>
    <x v="0"/>
    <s v="No Aplica"/>
    <x v="14"/>
  </r>
  <r>
    <x v="2"/>
    <x v="3"/>
    <x v="3"/>
    <x v="44"/>
    <x v="12"/>
    <s v="CO20160@mi.com"/>
    <x v="1"/>
    <x v="1"/>
    <x v="12"/>
    <x v="12"/>
    <x v="0"/>
    <x v="0"/>
    <s v="No Aplica"/>
    <x v="14"/>
  </r>
  <r>
    <x v="0"/>
    <x v="24"/>
    <x v="24"/>
    <x v="12"/>
    <x v="12"/>
    <s v="CO20160@mi.com"/>
    <x v="0"/>
    <x v="0"/>
    <x v="12"/>
    <x v="12"/>
    <x v="0"/>
    <x v="0"/>
    <s v="No Aplica"/>
    <x v="14"/>
  </r>
  <r>
    <x v="2"/>
    <x v="7"/>
    <x v="7"/>
    <x v="23"/>
    <x v="12"/>
    <s v="CO20160@mi.com"/>
    <x v="8"/>
    <x v="7"/>
    <x v="12"/>
    <x v="12"/>
    <x v="0"/>
    <x v="0"/>
    <s v="No Aplica"/>
    <x v="14"/>
  </r>
  <r>
    <x v="0"/>
    <x v="1"/>
    <x v="1"/>
    <x v="3"/>
    <x v="12"/>
    <s v="CO20160@mi.com"/>
    <x v="0"/>
    <x v="0"/>
    <x v="12"/>
    <x v="12"/>
    <x v="0"/>
    <x v="0"/>
    <s v="No Aplica"/>
    <x v="14"/>
  </r>
  <r>
    <x v="2"/>
    <x v="6"/>
    <x v="6"/>
    <x v="44"/>
    <x v="12"/>
    <s v="CO20160@mi.com"/>
    <x v="8"/>
    <x v="7"/>
    <x v="12"/>
    <x v="12"/>
    <x v="0"/>
    <x v="0"/>
    <s v="No Aplica"/>
    <x v="14"/>
  </r>
  <r>
    <x v="0"/>
    <x v="21"/>
    <x v="21"/>
    <x v="3"/>
    <x v="12"/>
    <s v="CO20160@mi.com"/>
    <x v="0"/>
    <x v="0"/>
    <x v="12"/>
    <x v="12"/>
    <x v="0"/>
    <x v="0"/>
    <s v="No Aplica"/>
    <x v="14"/>
  </r>
  <r>
    <x v="2"/>
    <x v="4"/>
    <x v="4"/>
    <x v="45"/>
    <x v="12"/>
    <s v="CO20160@mi.com"/>
    <x v="3"/>
    <x v="3"/>
    <x v="12"/>
    <x v="12"/>
    <x v="0"/>
    <x v="0"/>
    <s v="No Aplica"/>
    <x v="14"/>
  </r>
  <r>
    <x v="2"/>
    <x v="5"/>
    <x v="5"/>
    <x v="23"/>
    <x v="12"/>
    <s v="CO20160@mi.com"/>
    <x v="3"/>
    <x v="3"/>
    <x v="12"/>
    <x v="12"/>
    <x v="0"/>
    <x v="0"/>
    <s v="No Aplica"/>
    <x v="14"/>
  </r>
  <r>
    <x v="1"/>
    <x v="13"/>
    <x v="13"/>
    <x v="46"/>
    <x v="13"/>
    <s v="CO26027@mi.com"/>
    <x v="0"/>
    <x v="0"/>
    <x v="13"/>
    <x v="13"/>
    <x v="2"/>
    <x v="1"/>
    <n v="45922"/>
    <x v="15"/>
  </r>
  <r>
    <x v="2"/>
    <x v="27"/>
    <x v="27"/>
    <x v="0"/>
    <x v="13"/>
    <s v="CO26027@mi.com"/>
    <x v="0"/>
    <x v="0"/>
    <x v="13"/>
    <x v="13"/>
    <x v="2"/>
    <x v="0"/>
    <s v="No Aplica"/>
    <x v="16"/>
  </r>
  <r>
    <x v="2"/>
    <x v="26"/>
    <x v="26"/>
    <x v="9"/>
    <x v="13"/>
    <s v="CO26027@mi.com"/>
    <x v="9"/>
    <x v="8"/>
    <x v="13"/>
    <x v="13"/>
    <x v="2"/>
    <x v="0"/>
    <s v="No Aplica"/>
    <x v="16"/>
  </r>
  <r>
    <x v="2"/>
    <x v="18"/>
    <x v="18"/>
    <x v="0"/>
    <x v="13"/>
    <s v="CO26027@mi.com"/>
    <x v="5"/>
    <x v="4"/>
    <x v="13"/>
    <x v="13"/>
    <x v="2"/>
    <x v="0"/>
    <s v="No Aplica"/>
    <x v="16"/>
  </r>
  <r>
    <x v="2"/>
    <x v="23"/>
    <x v="23"/>
    <x v="9"/>
    <x v="13"/>
    <s v="CO26027@mi.com"/>
    <x v="9"/>
    <x v="8"/>
    <x v="13"/>
    <x v="13"/>
    <x v="2"/>
    <x v="0"/>
    <s v="No Aplica"/>
    <x v="16"/>
  </r>
  <r>
    <x v="2"/>
    <x v="20"/>
    <x v="20"/>
    <x v="9"/>
    <x v="13"/>
    <s v="CO26027@mi.com"/>
    <x v="10"/>
    <x v="9"/>
    <x v="13"/>
    <x v="13"/>
    <x v="2"/>
    <x v="0"/>
    <s v="No Aplica"/>
    <x v="16"/>
  </r>
  <r>
    <x v="2"/>
    <x v="24"/>
    <x v="24"/>
    <x v="0"/>
    <x v="13"/>
    <s v="CO26027@mi.com"/>
    <x v="0"/>
    <x v="0"/>
    <x v="13"/>
    <x v="13"/>
    <x v="2"/>
    <x v="0"/>
    <s v="No Aplica"/>
    <x v="16"/>
  </r>
  <r>
    <x v="2"/>
    <x v="28"/>
    <x v="28"/>
    <x v="9"/>
    <x v="13"/>
    <s v="CO26027@mi.com"/>
    <x v="10"/>
    <x v="9"/>
    <x v="13"/>
    <x v="13"/>
    <x v="2"/>
    <x v="0"/>
    <s v="No Aplica"/>
    <x v="16"/>
  </r>
  <r>
    <x v="2"/>
    <x v="25"/>
    <x v="25"/>
    <x v="0"/>
    <x v="13"/>
    <s v="CO26027@mi.com"/>
    <x v="0"/>
    <x v="0"/>
    <x v="13"/>
    <x v="13"/>
    <x v="2"/>
    <x v="0"/>
    <s v="No Aplica"/>
    <x v="16"/>
  </r>
  <r>
    <x v="2"/>
    <x v="29"/>
    <x v="29"/>
    <x v="9"/>
    <x v="13"/>
    <s v="CO26027@mi.com"/>
    <x v="9"/>
    <x v="8"/>
    <x v="13"/>
    <x v="13"/>
    <x v="2"/>
    <x v="0"/>
    <s v="No Aplica"/>
    <x v="16"/>
  </r>
  <r>
    <x v="0"/>
    <x v="27"/>
    <x v="27"/>
    <x v="3"/>
    <x v="14"/>
    <s v="CO27279@mi.com"/>
    <x v="0"/>
    <x v="0"/>
    <x v="14"/>
    <x v="11"/>
    <x v="1"/>
    <x v="0"/>
    <s v="No Aplica"/>
    <x v="17"/>
  </r>
  <r>
    <x v="0"/>
    <x v="18"/>
    <x v="18"/>
    <x v="3"/>
    <x v="14"/>
    <s v="CO27279@mi.com"/>
    <x v="0"/>
    <x v="0"/>
    <x v="14"/>
    <x v="11"/>
    <x v="1"/>
    <x v="0"/>
    <s v="No Aplica"/>
    <x v="17"/>
  </r>
  <r>
    <x v="0"/>
    <x v="24"/>
    <x v="24"/>
    <x v="27"/>
    <x v="14"/>
    <s v="CO27279@mi.com"/>
    <x v="0"/>
    <x v="0"/>
    <x v="14"/>
    <x v="11"/>
    <x v="1"/>
    <x v="0"/>
    <s v="No Aplica"/>
    <x v="17"/>
  </r>
  <r>
    <x v="0"/>
    <x v="24"/>
    <x v="24"/>
    <x v="27"/>
    <x v="14"/>
    <s v="CO27279@mi.com"/>
    <x v="0"/>
    <x v="0"/>
    <x v="14"/>
    <x v="11"/>
    <x v="1"/>
    <x v="0"/>
    <s v="No Aplica"/>
    <x v="17"/>
  </r>
  <r>
    <x v="2"/>
    <x v="10"/>
    <x v="10"/>
    <x v="47"/>
    <x v="15"/>
    <s v="CO20590@mi.com"/>
    <x v="3"/>
    <x v="3"/>
    <x v="15"/>
    <x v="6"/>
    <x v="0"/>
    <x v="0"/>
    <s v="No Aplica"/>
    <x v="18"/>
  </r>
  <r>
    <x v="2"/>
    <x v="0"/>
    <x v="0"/>
    <x v="47"/>
    <x v="15"/>
    <s v="CO20590@mi.com"/>
    <x v="3"/>
    <x v="3"/>
    <x v="15"/>
    <x v="6"/>
    <x v="0"/>
    <x v="0"/>
    <s v="No Aplica"/>
    <x v="18"/>
  </r>
  <r>
    <x v="2"/>
    <x v="11"/>
    <x v="11"/>
    <x v="47"/>
    <x v="15"/>
    <s v="CO20590@mi.com"/>
    <x v="3"/>
    <x v="3"/>
    <x v="15"/>
    <x v="6"/>
    <x v="0"/>
    <x v="0"/>
    <s v="No Aplica"/>
    <x v="18"/>
  </r>
  <r>
    <x v="2"/>
    <x v="12"/>
    <x v="12"/>
    <x v="48"/>
    <x v="15"/>
    <s v="CO20590@mi.com"/>
    <x v="3"/>
    <x v="3"/>
    <x v="15"/>
    <x v="6"/>
    <x v="0"/>
    <x v="0"/>
    <s v="No Aplica"/>
    <x v="18"/>
  </r>
  <r>
    <x v="2"/>
    <x v="13"/>
    <x v="13"/>
    <x v="49"/>
    <x v="15"/>
    <s v="CO20590@mi.com"/>
    <x v="0"/>
    <x v="0"/>
    <x v="15"/>
    <x v="6"/>
    <x v="0"/>
    <x v="1"/>
    <n v="45922"/>
    <x v="19"/>
  </r>
  <r>
    <x v="2"/>
    <x v="19"/>
    <x v="19"/>
    <x v="50"/>
    <x v="15"/>
    <s v="CO20590@mi.com"/>
    <x v="15"/>
    <x v="11"/>
    <x v="15"/>
    <x v="6"/>
    <x v="0"/>
    <x v="0"/>
    <s v="No Aplica"/>
    <x v="18"/>
  </r>
  <r>
    <x v="2"/>
    <x v="15"/>
    <x v="15"/>
    <x v="48"/>
    <x v="15"/>
    <s v="CO20590@mi.com"/>
    <x v="3"/>
    <x v="3"/>
    <x v="15"/>
    <x v="6"/>
    <x v="0"/>
    <x v="0"/>
    <s v="No Aplica"/>
    <x v="18"/>
  </r>
  <r>
    <x v="2"/>
    <x v="14"/>
    <x v="14"/>
    <x v="48"/>
    <x v="15"/>
    <s v="CO20590@mi.com"/>
    <x v="3"/>
    <x v="3"/>
    <x v="15"/>
    <x v="6"/>
    <x v="0"/>
    <x v="0"/>
    <s v="No Aplica"/>
    <x v="18"/>
  </r>
  <r>
    <x v="2"/>
    <x v="16"/>
    <x v="16"/>
    <x v="51"/>
    <x v="15"/>
    <s v="CO20590@mi.com"/>
    <x v="3"/>
    <x v="3"/>
    <x v="15"/>
    <x v="6"/>
    <x v="0"/>
    <x v="0"/>
    <s v="No Aplica"/>
    <x v="18"/>
  </r>
  <r>
    <x v="2"/>
    <x v="17"/>
    <x v="17"/>
    <x v="48"/>
    <x v="15"/>
    <s v="CO20590@mi.com"/>
    <x v="3"/>
    <x v="3"/>
    <x v="15"/>
    <x v="6"/>
    <x v="0"/>
    <x v="0"/>
    <s v="No Aplica"/>
    <x v="18"/>
  </r>
  <r>
    <x v="2"/>
    <x v="3"/>
    <x v="3"/>
    <x v="49"/>
    <x v="15"/>
    <s v="CO20590@mi.com"/>
    <x v="0"/>
    <x v="0"/>
    <x v="15"/>
    <x v="6"/>
    <x v="0"/>
    <x v="0"/>
    <s v="No Aplica"/>
    <x v="18"/>
  </r>
  <r>
    <x v="2"/>
    <x v="7"/>
    <x v="7"/>
    <x v="48"/>
    <x v="15"/>
    <s v="CO20590@mi.com"/>
    <x v="3"/>
    <x v="3"/>
    <x v="15"/>
    <x v="6"/>
    <x v="0"/>
    <x v="0"/>
    <s v="No Aplica"/>
    <x v="18"/>
  </r>
  <r>
    <x v="2"/>
    <x v="1"/>
    <x v="1"/>
    <x v="48"/>
    <x v="15"/>
    <s v="CO20590@mi.com"/>
    <x v="3"/>
    <x v="3"/>
    <x v="15"/>
    <x v="6"/>
    <x v="0"/>
    <x v="0"/>
    <s v="No Aplica"/>
    <x v="18"/>
  </r>
  <r>
    <x v="2"/>
    <x v="2"/>
    <x v="2"/>
    <x v="48"/>
    <x v="15"/>
    <s v="CO20590@mi.com"/>
    <x v="3"/>
    <x v="3"/>
    <x v="15"/>
    <x v="6"/>
    <x v="0"/>
    <x v="0"/>
    <s v="No Aplica"/>
    <x v="18"/>
  </r>
  <r>
    <x v="2"/>
    <x v="6"/>
    <x v="6"/>
    <x v="48"/>
    <x v="15"/>
    <s v="CO20590@mi.com"/>
    <x v="3"/>
    <x v="3"/>
    <x v="15"/>
    <x v="6"/>
    <x v="0"/>
    <x v="0"/>
    <s v="No Aplica"/>
    <x v="18"/>
  </r>
  <r>
    <x v="2"/>
    <x v="4"/>
    <x v="4"/>
    <x v="48"/>
    <x v="15"/>
    <s v="CO20590@mi.com"/>
    <x v="3"/>
    <x v="3"/>
    <x v="15"/>
    <x v="6"/>
    <x v="0"/>
    <x v="0"/>
    <s v="No Aplica"/>
    <x v="18"/>
  </r>
  <r>
    <x v="2"/>
    <x v="5"/>
    <x v="5"/>
    <x v="48"/>
    <x v="15"/>
    <s v="CO20590@mi.com"/>
    <x v="3"/>
    <x v="3"/>
    <x v="15"/>
    <x v="6"/>
    <x v="0"/>
    <x v="0"/>
    <s v="No Aplica"/>
    <x v="18"/>
  </r>
  <r>
    <x v="2"/>
    <x v="20"/>
    <x v="20"/>
    <x v="48"/>
    <x v="15"/>
    <s v="CO20590@mi.com"/>
    <x v="3"/>
    <x v="3"/>
    <x v="15"/>
    <x v="6"/>
    <x v="0"/>
    <x v="0"/>
    <s v="No Aplica"/>
    <x v="18"/>
  </r>
  <r>
    <x v="2"/>
    <x v="22"/>
    <x v="22"/>
    <x v="48"/>
    <x v="15"/>
    <s v="CO20590@mi.com"/>
    <x v="3"/>
    <x v="3"/>
    <x v="15"/>
    <x v="6"/>
    <x v="0"/>
    <x v="0"/>
    <s v="No Aplica"/>
    <x v="18"/>
  </r>
  <r>
    <x v="2"/>
    <x v="21"/>
    <x v="21"/>
    <x v="49"/>
    <x v="15"/>
    <s v="CO20590@mi.com"/>
    <x v="0"/>
    <x v="0"/>
    <x v="15"/>
    <x v="6"/>
    <x v="0"/>
    <x v="0"/>
    <s v="No Aplica"/>
    <x v="18"/>
  </r>
  <r>
    <x v="5"/>
    <x v="8"/>
    <x v="8"/>
    <x v="52"/>
    <x v="16"/>
    <s v="CO24514@mi.com"/>
    <x v="3"/>
    <x v="3"/>
    <x v="16"/>
    <x v="14"/>
    <x v="1"/>
    <x v="0"/>
    <s v="No Aplica"/>
    <x v="20"/>
  </r>
  <r>
    <x v="5"/>
    <x v="16"/>
    <x v="16"/>
    <x v="52"/>
    <x v="16"/>
    <s v="CO24514@mi.com"/>
    <x v="3"/>
    <x v="3"/>
    <x v="16"/>
    <x v="14"/>
    <x v="1"/>
    <x v="0"/>
    <s v="No Aplica"/>
    <x v="20"/>
  </r>
  <r>
    <x v="2"/>
    <x v="27"/>
    <x v="27"/>
    <x v="0"/>
    <x v="16"/>
    <s v="CO24514@mi.com"/>
    <x v="0"/>
    <x v="0"/>
    <x v="16"/>
    <x v="14"/>
    <x v="1"/>
    <x v="0"/>
    <s v="No Aplica"/>
    <x v="20"/>
  </r>
  <r>
    <x v="5"/>
    <x v="26"/>
    <x v="26"/>
    <x v="53"/>
    <x v="16"/>
    <s v="CO24514@mi.com"/>
    <x v="1"/>
    <x v="1"/>
    <x v="16"/>
    <x v="14"/>
    <x v="1"/>
    <x v="0"/>
    <s v="No Aplica"/>
    <x v="20"/>
  </r>
  <r>
    <x v="5"/>
    <x v="0"/>
    <x v="0"/>
    <x v="52"/>
    <x v="16"/>
    <s v="CO24514@mi.com"/>
    <x v="3"/>
    <x v="3"/>
    <x v="16"/>
    <x v="14"/>
    <x v="1"/>
    <x v="0"/>
    <s v="No Aplica"/>
    <x v="20"/>
  </r>
  <r>
    <x v="5"/>
    <x v="12"/>
    <x v="12"/>
    <x v="52"/>
    <x v="16"/>
    <s v="CO24514@mi.com"/>
    <x v="3"/>
    <x v="3"/>
    <x v="16"/>
    <x v="14"/>
    <x v="1"/>
    <x v="0"/>
    <s v="No Aplica"/>
    <x v="20"/>
  </r>
  <r>
    <x v="5"/>
    <x v="16"/>
    <x v="16"/>
    <x v="52"/>
    <x v="16"/>
    <s v="CO24514@mi.com"/>
    <x v="3"/>
    <x v="3"/>
    <x v="16"/>
    <x v="14"/>
    <x v="1"/>
    <x v="0"/>
    <s v="No Aplica"/>
    <x v="20"/>
  </r>
  <r>
    <x v="5"/>
    <x v="15"/>
    <x v="15"/>
    <x v="54"/>
    <x v="16"/>
    <s v="CO24514@mi.com"/>
    <x v="0"/>
    <x v="0"/>
    <x v="16"/>
    <x v="14"/>
    <x v="1"/>
    <x v="0"/>
    <s v="No Aplica"/>
    <x v="20"/>
  </r>
  <r>
    <x v="2"/>
    <x v="18"/>
    <x v="18"/>
    <x v="0"/>
    <x v="16"/>
    <s v="CO24514@mi.com"/>
    <x v="0"/>
    <x v="0"/>
    <x v="16"/>
    <x v="14"/>
    <x v="1"/>
    <x v="0"/>
    <s v="No Aplica"/>
    <x v="20"/>
  </r>
  <r>
    <x v="5"/>
    <x v="23"/>
    <x v="23"/>
    <x v="53"/>
    <x v="16"/>
    <s v="CO24514@mi.com"/>
    <x v="1"/>
    <x v="1"/>
    <x v="16"/>
    <x v="14"/>
    <x v="1"/>
    <x v="0"/>
    <s v="No Aplica"/>
    <x v="20"/>
  </r>
  <r>
    <x v="5"/>
    <x v="17"/>
    <x v="17"/>
    <x v="52"/>
    <x v="16"/>
    <s v="CO24514@mi.com"/>
    <x v="3"/>
    <x v="3"/>
    <x v="16"/>
    <x v="14"/>
    <x v="1"/>
    <x v="0"/>
    <s v="No Aplica"/>
    <x v="20"/>
  </r>
  <r>
    <x v="1"/>
    <x v="4"/>
    <x v="4"/>
    <x v="55"/>
    <x v="16"/>
    <s v="CO24514@mi.com"/>
    <x v="16"/>
    <x v="12"/>
    <x v="16"/>
    <x v="14"/>
    <x v="1"/>
    <x v="0"/>
    <s v="No Aplica"/>
    <x v="20"/>
  </r>
  <r>
    <x v="2"/>
    <x v="24"/>
    <x v="24"/>
    <x v="0"/>
    <x v="16"/>
    <s v="CO24514@mi.com"/>
    <x v="0"/>
    <x v="0"/>
    <x v="16"/>
    <x v="14"/>
    <x v="1"/>
    <x v="0"/>
    <s v="No Aplica"/>
    <x v="20"/>
  </r>
  <r>
    <x v="5"/>
    <x v="28"/>
    <x v="28"/>
    <x v="53"/>
    <x v="16"/>
    <s v="CO24514@mi.com"/>
    <x v="1"/>
    <x v="1"/>
    <x v="16"/>
    <x v="14"/>
    <x v="1"/>
    <x v="0"/>
    <s v="No Aplica"/>
    <x v="20"/>
  </r>
  <r>
    <x v="5"/>
    <x v="7"/>
    <x v="7"/>
    <x v="52"/>
    <x v="16"/>
    <s v="CO24514@mi.com"/>
    <x v="3"/>
    <x v="3"/>
    <x v="16"/>
    <x v="14"/>
    <x v="1"/>
    <x v="0"/>
    <s v="No Aplica"/>
    <x v="20"/>
  </r>
  <r>
    <x v="5"/>
    <x v="2"/>
    <x v="2"/>
    <x v="52"/>
    <x v="16"/>
    <s v="CO24514@mi.com"/>
    <x v="3"/>
    <x v="3"/>
    <x v="16"/>
    <x v="14"/>
    <x v="1"/>
    <x v="0"/>
    <s v="No Aplica"/>
    <x v="20"/>
  </r>
  <r>
    <x v="2"/>
    <x v="25"/>
    <x v="25"/>
    <x v="0"/>
    <x v="16"/>
    <s v="CO24514@mi.com"/>
    <x v="0"/>
    <x v="0"/>
    <x v="16"/>
    <x v="14"/>
    <x v="1"/>
    <x v="0"/>
    <s v="No Aplica"/>
    <x v="20"/>
  </r>
  <r>
    <x v="5"/>
    <x v="29"/>
    <x v="29"/>
    <x v="53"/>
    <x v="16"/>
    <s v="CO24514@mi.com"/>
    <x v="1"/>
    <x v="1"/>
    <x v="16"/>
    <x v="14"/>
    <x v="1"/>
    <x v="0"/>
    <s v="No Aplica"/>
    <x v="20"/>
  </r>
  <r>
    <x v="5"/>
    <x v="5"/>
    <x v="5"/>
    <x v="52"/>
    <x v="16"/>
    <s v="CO24514@mi.com"/>
    <x v="3"/>
    <x v="3"/>
    <x v="16"/>
    <x v="14"/>
    <x v="1"/>
    <x v="0"/>
    <s v="No Aplica"/>
    <x v="20"/>
  </r>
  <r>
    <x v="5"/>
    <x v="22"/>
    <x v="22"/>
    <x v="52"/>
    <x v="16"/>
    <s v="CO24514@mi.com"/>
    <x v="3"/>
    <x v="3"/>
    <x v="16"/>
    <x v="14"/>
    <x v="1"/>
    <x v="0"/>
    <s v="No Aplica"/>
    <x v="20"/>
  </r>
  <r>
    <x v="2"/>
    <x v="8"/>
    <x v="8"/>
    <x v="56"/>
    <x v="17"/>
    <s v="CO27680@mi.com"/>
    <x v="3"/>
    <x v="3"/>
    <x v="17"/>
    <x v="14"/>
    <x v="1"/>
    <x v="0"/>
    <s v="No Aplica"/>
    <x v="21"/>
  </r>
  <r>
    <x v="2"/>
    <x v="26"/>
    <x v="26"/>
    <x v="57"/>
    <x v="17"/>
    <s v="CO27680@mi.com"/>
    <x v="2"/>
    <x v="2"/>
    <x v="17"/>
    <x v="14"/>
    <x v="1"/>
    <x v="0"/>
    <s v="No Aplica"/>
    <x v="21"/>
  </r>
  <r>
    <x v="0"/>
    <x v="27"/>
    <x v="27"/>
    <x v="58"/>
    <x v="17"/>
    <s v="CO27680@mi.com"/>
    <x v="0"/>
    <x v="0"/>
    <x v="17"/>
    <x v="14"/>
    <x v="1"/>
    <x v="0"/>
    <s v="No Aplica"/>
    <x v="21"/>
  </r>
  <r>
    <x v="2"/>
    <x v="23"/>
    <x v="23"/>
    <x v="56"/>
    <x v="17"/>
    <s v="CO27680@mi.com"/>
    <x v="3"/>
    <x v="3"/>
    <x v="17"/>
    <x v="14"/>
    <x v="1"/>
    <x v="0"/>
    <s v="No Aplica"/>
    <x v="21"/>
  </r>
  <r>
    <x v="2"/>
    <x v="14"/>
    <x v="14"/>
    <x v="56"/>
    <x v="17"/>
    <s v="CO27680@mi.com"/>
    <x v="3"/>
    <x v="3"/>
    <x v="17"/>
    <x v="14"/>
    <x v="1"/>
    <x v="0"/>
    <s v="No Aplica"/>
    <x v="21"/>
  </r>
  <r>
    <x v="2"/>
    <x v="16"/>
    <x v="16"/>
    <x v="56"/>
    <x v="17"/>
    <s v="CO27680@mi.com"/>
    <x v="3"/>
    <x v="3"/>
    <x v="17"/>
    <x v="14"/>
    <x v="1"/>
    <x v="0"/>
    <s v="No Aplica"/>
    <x v="21"/>
  </r>
  <r>
    <x v="2"/>
    <x v="17"/>
    <x v="17"/>
    <x v="56"/>
    <x v="17"/>
    <s v="CO27680@mi.com"/>
    <x v="3"/>
    <x v="3"/>
    <x v="17"/>
    <x v="14"/>
    <x v="1"/>
    <x v="0"/>
    <s v="No Aplica"/>
    <x v="21"/>
  </r>
  <r>
    <x v="0"/>
    <x v="18"/>
    <x v="18"/>
    <x v="58"/>
    <x v="17"/>
    <s v="CO27680@mi.com"/>
    <x v="0"/>
    <x v="0"/>
    <x v="17"/>
    <x v="14"/>
    <x v="1"/>
    <x v="0"/>
    <s v="No Aplica"/>
    <x v="21"/>
  </r>
  <r>
    <x v="2"/>
    <x v="5"/>
    <x v="5"/>
    <x v="56"/>
    <x v="17"/>
    <s v="CO27680@mi.com"/>
    <x v="3"/>
    <x v="3"/>
    <x v="17"/>
    <x v="14"/>
    <x v="1"/>
    <x v="0"/>
    <s v="No Aplica"/>
    <x v="21"/>
  </r>
  <r>
    <x v="0"/>
    <x v="24"/>
    <x v="24"/>
    <x v="58"/>
    <x v="17"/>
    <s v="CO27680@mi.com"/>
    <x v="0"/>
    <x v="0"/>
    <x v="17"/>
    <x v="14"/>
    <x v="1"/>
    <x v="0"/>
    <s v="No Aplica"/>
    <x v="21"/>
  </r>
  <r>
    <x v="2"/>
    <x v="28"/>
    <x v="28"/>
    <x v="56"/>
    <x v="17"/>
    <s v="CO27680@mi.com"/>
    <x v="3"/>
    <x v="3"/>
    <x v="17"/>
    <x v="14"/>
    <x v="1"/>
    <x v="0"/>
    <s v="No Aplica"/>
    <x v="21"/>
  </r>
  <r>
    <x v="2"/>
    <x v="19"/>
    <x v="19"/>
    <x v="56"/>
    <x v="17"/>
    <s v="CO27680@mi.com"/>
    <x v="3"/>
    <x v="3"/>
    <x v="17"/>
    <x v="14"/>
    <x v="1"/>
    <x v="0"/>
    <s v="No Aplica"/>
    <x v="21"/>
  </r>
  <r>
    <x v="2"/>
    <x v="1"/>
    <x v="1"/>
    <x v="56"/>
    <x v="17"/>
    <s v="CO27680@mi.com"/>
    <x v="3"/>
    <x v="3"/>
    <x v="17"/>
    <x v="14"/>
    <x v="1"/>
    <x v="0"/>
    <s v="No Aplica"/>
    <x v="21"/>
  </r>
  <r>
    <x v="2"/>
    <x v="2"/>
    <x v="2"/>
    <x v="56"/>
    <x v="17"/>
    <s v="CO27680@mi.com"/>
    <x v="3"/>
    <x v="3"/>
    <x v="17"/>
    <x v="14"/>
    <x v="1"/>
    <x v="0"/>
    <s v="No Aplica"/>
    <x v="21"/>
  </r>
  <r>
    <x v="2"/>
    <x v="4"/>
    <x v="4"/>
    <x v="56"/>
    <x v="17"/>
    <s v="CO27680@mi.com"/>
    <x v="3"/>
    <x v="3"/>
    <x v="17"/>
    <x v="14"/>
    <x v="1"/>
    <x v="0"/>
    <s v="No Aplica"/>
    <x v="21"/>
  </r>
  <r>
    <x v="0"/>
    <x v="25"/>
    <x v="25"/>
    <x v="58"/>
    <x v="17"/>
    <s v="CO27680@mi.com"/>
    <x v="17"/>
    <x v="13"/>
    <x v="17"/>
    <x v="14"/>
    <x v="1"/>
    <x v="0"/>
    <s v="No Aplica"/>
    <x v="21"/>
  </r>
  <r>
    <x v="2"/>
    <x v="29"/>
    <x v="29"/>
    <x v="56"/>
    <x v="17"/>
    <s v="CO27680@mi.com"/>
    <x v="3"/>
    <x v="3"/>
    <x v="17"/>
    <x v="14"/>
    <x v="1"/>
    <x v="0"/>
    <s v="No Aplica"/>
    <x v="21"/>
  </r>
  <r>
    <x v="2"/>
    <x v="20"/>
    <x v="20"/>
    <x v="56"/>
    <x v="17"/>
    <s v="CO27680@mi.com"/>
    <x v="3"/>
    <x v="3"/>
    <x v="17"/>
    <x v="14"/>
    <x v="1"/>
    <x v="0"/>
    <s v="No Aplica"/>
    <x v="21"/>
  </r>
  <r>
    <x v="2"/>
    <x v="22"/>
    <x v="22"/>
    <x v="56"/>
    <x v="17"/>
    <s v="CO27680@mi.com"/>
    <x v="3"/>
    <x v="3"/>
    <x v="17"/>
    <x v="14"/>
    <x v="1"/>
    <x v="0"/>
    <s v="No Aplica"/>
    <x v="21"/>
  </r>
  <r>
    <x v="1"/>
    <x v="13"/>
    <x v="13"/>
    <x v="59"/>
    <x v="18"/>
    <s v="CO12286@mi.com"/>
    <x v="3"/>
    <x v="3"/>
    <x v="18"/>
    <x v="15"/>
    <x v="1"/>
    <x v="1"/>
    <n v="45922"/>
    <x v="22"/>
  </r>
  <r>
    <x v="1"/>
    <x v="23"/>
    <x v="23"/>
    <x v="60"/>
    <x v="18"/>
    <s v="CO12286@mi.com"/>
    <x v="1"/>
    <x v="1"/>
    <x v="18"/>
    <x v="15"/>
    <x v="1"/>
    <x v="0"/>
    <s v="No Aplica"/>
    <x v="23"/>
  </r>
  <r>
    <x v="1"/>
    <x v="15"/>
    <x v="15"/>
    <x v="61"/>
    <x v="18"/>
    <s v="CO12286@mi.com"/>
    <x v="1"/>
    <x v="1"/>
    <x v="18"/>
    <x v="15"/>
    <x v="1"/>
    <x v="0"/>
    <s v="No Aplica"/>
    <x v="23"/>
  </r>
  <r>
    <x v="1"/>
    <x v="16"/>
    <x v="16"/>
    <x v="62"/>
    <x v="18"/>
    <s v="CO12286@mi.com"/>
    <x v="3"/>
    <x v="3"/>
    <x v="18"/>
    <x v="15"/>
    <x v="1"/>
    <x v="0"/>
    <s v="No Aplica"/>
    <x v="23"/>
  </r>
  <r>
    <x v="3"/>
    <x v="27"/>
    <x v="27"/>
    <x v="63"/>
    <x v="18"/>
    <s v="CO12286@mi.com"/>
    <x v="0"/>
    <x v="0"/>
    <x v="18"/>
    <x v="15"/>
    <x v="1"/>
    <x v="0"/>
    <s v="No Aplica"/>
    <x v="23"/>
  </r>
  <r>
    <x v="1"/>
    <x v="28"/>
    <x v="28"/>
    <x v="20"/>
    <x v="18"/>
    <s v="CO12286@mi.com"/>
    <x v="1"/>
    <x v="1"/>
    <x v="18"/>
    <x v="15"/>
    <x v="1"/>
    <x v="0"/>
    <s v="No Aplica"/>
    <x v="23"/>
  </r>
  <r>
    <x v="1"/>
    <x v="7"/>
    <x v="7"/>
    <x v="61"/>
    <x v="18"/>
    <s v="CO12286@mi.com"/>
    <x v="1"/>
    <x v="1"/>
    <x v="18"/>
    <x v="15"/>
    <x v="1"/>
    <x v="0"/>
    <s v="No Aplica"/>
    <x v="23"/>
  </r>
  <r>
    <x v="1"/>
    <x v="1"/>
    <x v="1"/>
    <x v="20"/>
    <x v="18"/>
    <s v="CO12286@mi.com"/>
    <x v="3"/>
    <x v="3"/>
    <x v="18"/>
    <x v="15"/>
    <x v="1"/>
    <x v="0"/>
    <s v="No Aplica"/>
    <x v="23"/>
  </r>
  <r>
    <x v="3"/>
    <x v="18"/>
    <x v="18"/>
    <x v="64"/>
    <x v="18"/>
    <s v="CO12286@mi.com"/>
    <x v="0"/>
    <x v="0"/>
    <x v="18"/>
    <x v="15"/>
    <x v="1"/>
    <x v="0"/>
    <s v="No Aplica"/>
    <x v="23"/>
  </r>
  <r>
    <x v="1"/>
    <x v="29"/>
    <x v="29"/>
    <x v="20"/>
    <x v="18"/>
    <s v="CO12286@mi.com"/>
    <x v="1"/>
    <x v="1"/>
    <x v="18"/>
    <x v="15"/>
    <x v="1"/>
    <x v="0"/>
    <s v="No Aplica"/>
    <x v="23"/>
  </r>
  <r>
    <x v="1"/>
    <x v="4"/>
    <x v="4"/>
    <x v="65"/>
    <x v="18"/>
    <s v="CO12286@mi.com"/>
    <x v="16"/>
    <x v="12"/>
    <x v="18"/>
    <x v="15"/>
    <x v="1"/>
    <x v="0"/>
    <s v="No Aplica"/>
    <x v="23"/>
  </r>
  <r>
    <x v="1"/>
    <x v="5"/>
    <x v="5"/>
    <x v="66"/>
    <x v="18"/>
    <s v="CO12286@mi.com"/>
    <x v="3"/>
    <x v="3"/>
    <x v="18"/>
    <x v="15"/>
    <x v="1"/>
    <x v="0"/>
    <s v="No Aplica"/>
    <x v="23"/>
  </r>
  <r>
    <x v="1"/>
    <x v="5"/>
    <x v="5"/>
    <x v="67"/>
    <x v="18"/>
    <s v="CO12286@mi.com"/>
    <x v="3"/>
    <x v="3"/>
    <x v="18"/>
    <x v="15"/>
    <x v="1"/>
    <x v="0"/>
    <s v="No Aplica"/>
    <x v="23"/>
  </r>
  <r>
    <x v="1"/>
    <x v="20"/>
    <x v="20"/>
    <x v="13"/>
    <x v="18"/>
    <s v="CO12286@mi.com"/>
    <x v="3"/>
    <x v="3"/>
    <x v="18"/>
    <x v="15"/>
    <x v="1"/>
    <x v="0"/>
    <s v="No Aplica"/>
    <x v="23"/>
  </r>
  <r>
    <x v="1"/>
    <x v="24"/>
    <x v="24"/>
    <x v="68"/>
    <x v="18"/>
    <s v="CO12286@mi.com"/>
    <x v="0"/>
    <x v="0"/>
    <x v="18"/>
    <x v="15"/>
    <x v="1"/>
    <x v="0"/>
    <s v="No Aplica"/>
    <x v="23"/>
  </r>
  <r>
    <x v="3"/>
    <x v="25"/>
    <x v="25"/>
    <x v="58"/>
    <x v="18"/>
    <s v="CO12286@mi.com"/>
    <x v="0"/>
    <x v="0"/>
    <x v="18"/>
    <x v="15"/>
    <x v="1"/>
    <x v="0"/>
    <s v="No Aplica"/>
    <x v="23"/>
  </r>
  <r>
    <x v="1"/>
    <x v="0"/>
    <x v="0"/>
    <x v="69"/>
    <x v="19"/>
    <s v="CO28322@mi.com"/>
    <x v="17"/>
    <x v="13"/>
    <x v="19"/>
    <x v="16"/>
    <x v="0"/>
    <x v="0"/>
    <s v="No Aplica"/>
    <x v="24"/>
  </r>
  <r>
    <x v="1"/>
    <x v="0"/>
    <x v="0"/>
    <x v="70"/>
    <x v="19"/>
    <s v="CO28322@mi.com"/>
    <x v="17"/>
    <x v="13"/>
    <x v="19"/>
    <x v="16"/>
    <x v="0"/>
    <x v="0"/>
    <s v="No Aplica"/>
    <x v="24"/>
  </r>
  <r>
    <x v="1"/>
    <x v="6"/>
    <x v="6"/>
    <x v="71"/>
    <x v="19"/>
    <s v="CO28322@mi.com"/>
    <x v="11"/>
    <x v="0"/>
    <x v="19"/>
    <x v="16"/>
    <x v="0"/>
    <x v="0"/>
    <s v="No Aplica"/>
    <x v="24"/>
  </r>
  <r>
    <x v="1"/>
    <x v="20"/>
    <x v="20"/>
    <x v="72"/>
    <x v="19"/>
    <s v="CO28322@mi.com"/>
    <x v="18"/>
    <x v="14"/>
    <x v="19"/>
    <x v="16"/>
    <x v="0"/>
    <x v="0"/>
    <s v="No Aplica"/>
    <x v="24"/>
  </r>
  <r>
    <x v="1"/>
    <x v="21"/>
    <x v="21"/>
    <x v="73"/>
    <x v="19"/>
    <s v="CO28322@mi.com"/>
    <x v="2"/>
    <x v="2"/>
    <x v="19"/>
    <x v="16"/>
    <x v="0"/>
    <x v="0"/>
    <s v="No Aplica"/>
    <x v="24"/>
  </r>
  <r>
    <x v="2"/>
    <x v="10"/>
    <x v="10"/>
    <x v="74"/>
    <x v="20"/>
    <s v="CO11233@mi.com"/>
    <x v="3"/>
    <x v="3"/>
    <x v="20"/>
    <x v="17"/>
    <x v="0"/>
    <x v="0"/>
    <s v="No Aplica"/>
    <x v="25"/>
  </r>
  <r>
    <x v="2"/>
    <x v="0"/>
    <x v="0"/>
    <x v="74"/>
    <x v="20"/>
    <s v="CO11233@mi.com"/>
    <x v="3"/>
    <x v="3"/>
    <x v="20"/>
    <x v="17"/>
    <x v="0"/>
    <x v="0"/>
    <s v="No Aplica"/>
    <x v="25"/>
  </r>
  <r>
    <x v="2"/>
    <x v="11"/>
    <x v="11"/>
    <x v="74"/>
    <x v="20"/>
    <s v="CO11233@mi.com"/>
    <x v="3"/>
    <x v="3"/>
    <x v="20"/>
    <x v="17"/>
    <x v="0"/>
    <x v="0"/>
    <s v="No Aplica"/>
    <x v="25"/>
  </r>
  <r>
    <x v="2"/>
    <x v="12"/>
    <x v="12"/>
    <x v="74"/>
    <x v="20"/>
    <s v="CO11233@mi.com"/>
    <x v="3"/>
    <x v="3"/>
    <x v="20"/>
    <x v="17"/>
    <x v="0"/>
    <x v="0"/>
    <s v="No Aplica"/>
    <x v="25"/>
  </r>
  <r>
    <x v="2"/>
    <x v="13"/>
    <x v="13"/>
    <x v="0"/>
    <x v="20"/>
    <s v="CO11233@mi.com"/>
    <x v="19"/>
    <x v="0"/>
    <x v="20"/>
    <x v="17"/>
    <x v="0"/>
    <x v="1"/>
    <n v="45922"/>
    <x v="26"/>
  </r>
  <r>
    <x v="2"/>
    <x v="14"/>
    <x v="14"/>
    <x v="74"/>
    <x v="20"/>
    <s v="CO11233@mi.com"/>
    <x v="3"/>
    <x v="3"/>
    <x v="20"/>
    <x v="17"/>
    <x v="0"/>
    <x v="0"/>
    <s v="No Aplica"/>
    <x v="25"/>
  </r>
  <r>
    <x v="2"/>
    <x v="15"/>
    <x v="15"/>
    <x v="74"/>
    <x v="20"/>
    <s v="CO11233@mi.com"/>
    <x v="3"/>
    <x v="3"/>
    <x v="20"/>
    <x v="17"/>
    <x v="0"/>
    <x v="0"/>
    <s v="No Aplica"/>
    <x v="25"/>
  </r>
  <r>
    <x v="2"/>
    <x v="17"/>
    <x v="17"/>
    <x v="74"/>
    <x v="20"/>
    <s v="CO11233@mi.com"/>
    <x v="3"/>
    <x v="3"/>
    <x v="20"/>
    <x v="17"/>
    <x v="0"/>
    <x v="0"/>
    <s v="No Aplica"/>
    <x v="25"/>
  </r>
  <r>
    <x v="2"/>
    <x v="3"/>
    <x v="3"/>
    <x v="74"/>
    <x v="20"/>
    <s v="CO11233@mi.com"/>
    <x v="3"/>
    <x v="3"/>
    <x v="20"/>
    <x v="17"/>
    <x v="0"/>
    <x v="0"/>
    <s v="No Aplica"/>
    <x v="25"/>
  </r>
  <r>
    <x v="2"/>
    <x v="16"/>
    <x v="16"/>
    <x v="0"/>
    <x v="20"/>
    <s v="CO11233@mi.com"/>
    <x v="19"/>
    <x v="0"/>
    <x v="20"/>
    <x v="17"/>
    <x v="0"/>
    <x v="0"/>
    <s v="No Aplica"/>
    <x v="25"/>
  </r>
  <r>
    <x v="2"/>
    <x v="19"/>
    <x v="19"/>
    <x v="75"/>
    <x v="20"/>
    <s v="CO11233@mi.com"/>
    <x v="3"/>
    <x v="3"/>
    <x v="20"/>
    <x v="17"/>
    <x v="0"/>
    <x v="0"/>
    <s v="No Aplica"/>
    <x v="25"/>
  </r>
  <r>
    <x v="2"/>
    <x v="7"/>
    <x v="7"/>
    <x v="75"/>
    <x v="20"/>
    <s v="CO11233@mi.com"/>
    <x v="3"/>
    <x v="3"/>
    <x v="20"/>
    <x v="17"/>
    <x v="0"/>
    <x v="0"/>
    <s v="No Aplica"/>
    <x v="25"/>
  </r>
  <r>
    <x v="2"/>
    <x v="1"/>
    <x v="1"/>
    <x v="75"/>
    <x v="20"/>
    <s v="CO11233@mi.com"/>
    <x v="3"/>
    <x v="3"/>
    <x v="20"/>
    <x v="17"/>
    <x v="0"/>
    <x v="0"/>
    <s v="No Aplica"/>
    <x v="25"/>
  </r>
  <r>
    <x v="2"/>
    <x v="2"/>
    <x v="2"/>
    <x v="75"/>
    <x v="20"/>
    <s v="CO11233@mi.com"/>
    <x v="3"/>
    <x v="3"/>
    <x v="20"/>
    <x v="17"/>
    <x v="0"/>
    <x v="0"/>
    <s v="No Aplica"/>
    <x v="25"/>
  </r>
  <r>
    <x v="2"/>
    <x v="6"/>
    <x v="6"/>
    <x v="75"/>
    <x v="20"/>
    <s v="CO11233@mi.com"/>
    <x v="3"/>
    <x v="3"/>
    <x v="20"/>
    <x v="17"/>
    <x v="0"/>
    <x v="0"/>
    <s v="No Aplica"/>
    <x v="25"/>
  </r>
  <r>
    <x v="2"/>
    <x v="4"/>
    <x v="4"/>
    <x v="75"/>
    <x v="20"/>
    <s v="CO11233@mi.com"/>
    <x v="3"/>
    <x v="3"/>
    <x v="20"/>
    <x v="17"/>
    <x v="0"/>
    <x v="0"/>
    <s v="No Aplica"/>
    <x v="25"/>
  </r>
  <r>
    <x v="2"/>
    <x v="5"/>
    <x v="5"/>
    <x v="75"/>
    <x v="20"/>
    <s v="CO11233@mi.com"/>
    <x v="3"/>
    <x v="3"/>
    <x v="20"/>
    <x v="17"/>
    <x v="0"/>
    <x v="0"/>
    <s v="No Aplica"/>
    <x v="25"/>
  </r>
  <r>
    <x v="2"/>
    <x v="20"/>
    <x v="20"/>
    <x v="75"/>
    <x v="20"/>
    <s v="CO11233@mi.com"/>
    <x v="3"/>
    <x v="3"/>
    <x v="20"/>
    <x v="17"/>
    <x v="0"/>
    <x v="0"/>
    <s v="No Aplica"/>
    <x v="25"/>
  </r>
  <r>
    <x v="2"/>
    <x v="22"/>
    <x v="22"/>
    <x v="75"/>
    <x v="20"/>
    <s v="CO11233@mi.com"/>
    <x v="3"/>
    <x v="3"/>
    <x v="20"/>
    <x v="17"/>
    <x v="0"/>
    <x v="0"/>
    <s v="No Aplica"/>
    <x v="25"/>
  </r>
  <r>
    <x v="2"/>
    <x v="21"/>
    <x v="21"/>
    <x v="0"/>
    <x v="20"/>
    <s v="CO11233@mi.com"/>
    <x v="19"/>
    <x v="0"/>
    <x v="20"/>
    <x v="17"/>
    <x v="0"/>
    <x v="0"/>
    <s v="No Aplica"/>
    <x v="25"/>
  </r>
  <r>
    <x v="3"/>
    <x v="23"/>
    <x v="23"/>
    <x v="22"/>
    <x v="21"/>
    <s v="CO14328@mi.com"/>
    <x v="8"/>
    <x v="7"/>
    <x v="21"/>
    <x v="18"/>
    <x v="1"/>
    <x v="0"/>
    <s v="No Aplica"/>
    <x v="27"/>
  </r>
  <r>
    <x v="3"/>
    <x v="27"/>
    <x v="27"/>
    <x v="76"/>
    <x v="21"/>
    <s v="CO14328@mi.com"/>
    <x v="14"/>
    <x v="10"/>
    <x v="21"/>
    <x v="18"/>
    <x v="1"/>
    <x v="0"/>
    <s v="No Aplica"/>
    <x v="27"/>
  </r>
  <r>
    <x v="3"/>
    <x v="28"/>
    <x v="28"/>
    <x v="22"/>
    <x v="21"/>
    <s v="CO14328@mi.com"/>
    <x v="8"/>
    <x v="7"/>
    <x v="21"/>
    <x v="18"/>
    <x v="1"/>
    <x v="0"/>
    <s v="No Aplica"/>
    <x v="27"/>
  </r>
  <r>
    <x v="3"/>
    <x v="18"/>
    <x v="18"/>
    <x v="76"/>
    <x v="21"/>
    <s v="CO14328@mi.com"/>
    <x v="14"/>
    <x v="10"/>
    <x v="21"/>
    <x v="18"/>
    <x v="1"/>
    <x v="0"/>
    <s v="No Aplica"/>
    <x v="27"/>
  </r>
  <r>
    <x v="3"/>
    <x v="29"/>
    <x v="29"/>
    <x v="22"/>
    <x v="21"/>
    <s v="CO14328@mi.com"/>
    <x v="8"/>
    <x v="7"/>
    <x v="21"/>
    <x v="18"/>
    <x v="1"/>
    <x v="0"/>
    <s v="No Aplica"/>
    <x v="27"/>
  </r>
  <r>
    <x v="1"/>
    <x v="20"/>
    <x v="20"/>
    <x v="77"/>
    <x v="21"/>
    <s v="CO14328@mi.com"/>
    <x v="10"/>
    <x v="9"/>
    <x v="21"/>
    <x v="18"/>
    <x v="1"/>
    <x v="0"/>
    <s v="No Aplica"/>
    <x v="27"/>
  </r>
  <r>
    <x v="3"/>
    <x v="24"/>
    <x v="24"/>
    <x v="76"/>
    <x v="21"/>
    <s v="CO14328@mi.com"/>
    <x v="0"/>
    <x v="0"/>
    <x v="21"/>
    <x v="18"/>
    <x v="1"/>
    <x v="0"/>
    <s v="No Aplica"/>
    <x v="27"/>
  </r>
  <r>
    <x v="3"/>
    <x v="25"/>
    <x v="25"/>
    <x v="76"/>
    <x v="21"/>
    <s v="CO14328@mi.com"/>
    <x v="0"/>
    <x v="0"/>
    <x v="21"/>
    <x v="18"/>
    <x v="1"/>
    <x v="0"/>
    <s v="No Aplica"/>
    <x v="27"/>
  </r>
  <r>
    <x v="1"/>
    <x v="11"/>
    <x v="11"/>
    <x v="78"/>
    <x v="22"/>
    <s v="CO26892@mi.com"/>
    <x v="3"/>
    <x v="3"/>
    <x v="22"/>
    <x v="0"/>
    <x v="0"/>
    <x v="0"/>
    <s v="No Aplica"/>
    <x v="28"/>
  </r>
  <r>
    <x v="1"/>
    <x v="10"/>
    <x v="10"/>
    <x v="78"/>
    <x v="22"/>
    <s v="CO26892@mi.com"/>
    <x v="3"/>
    <x v="3"/>
    <x v="22"/>
    <x v="0"/>
    <x v="0"/>
    <x v="0"/>
    <s v="No Aplica"/>
    <x v="28"/>
  </r>
  <r>
    <x v="1"/>
    <x v="0"/>
    <x v="0"/>
    <x v="79"/>
    <x v="22"/>
    <s v="CO26892@mi.com"/>
    <x v="3"/>
    <x v="3"/>
    <x v="22"/>
    <x v="0"/>
    <x v="0"/>
    <x v="0"/>
    <s v="No Aplica"/>
    <x v="28"/>
  </r>
  <r>
    <x v="1"/>
    <x v="11"/>
    <x v="11"/>
    <x v="80"/>
    <x v="22"/>
    <s v="CO26892@mi.com"/>
    <x v="3"/>
    <x v="3"/>
    <x v="22"/>
    <x v="0"/>
    <x v="0"/>
    <x v="0"/>
    <s v="No Aplica"/>
    <x v="28"/>
  </r>
  <r>
    <x v="1"/>
    <x v="13"/>
    <x v="13"/>
    <x v="79"/>
    <x v="22"/>
    <s v="CO26892@mi.com"/>
    <x v="3"/>
    <x v="3"/>
    <x v="22"/>
    <x v="0"/>
    <x v="0"/>
    <x v="1"/>
    <n v="45922"/>
    <x v="29"/>
  </r>
  <r>
    <x v="0"/>
    <x v="12"/>
    <x v="12"/>
    <x v="18"/>
    <x v="22"/>
    <s v="CO26892@mi.com"/>
    <x v="20"/>
    <x v="0"/>
    <x v="22"/>
    <x v="0"/>
    <x v="0"/>
    <x v="0"/>
    <s v="No Aplica"/>
    <x v="28"/>
  </r>
  <r>
    <x v="1"/>
    <x v="14"/>
    <x v="14"/>
    <x v="6"/>
    <x v="22"/>
    <s v="CO26892@mi.com"/>
    <x v="3"/>
    <x v="3"/>
    <x v="22"/>
    <x v="0"/>
    <x v="0"/>
    <x v="0"/>
    <s v="No Aplica"/>
    <x v="28"/>
  </r>
  <r>
    <x v="1"/>
    <x v="15"/>
    <x v="15"/>
    <x v="6"/>
    <x v="22"/>
    <s v="CO26892@mi.com"/>
    <x v="3"/>
    <x v="3"/>
    <x v="22"/>
    <x v="0"/>
    <x v="0"/>
    <x v="0"/>
    <s v="No Aplica"/>
    <x v="28"/>
  </r>
  <r>
    <x v="1"/>
    <x v="16"/>
    <x v="16"/>
    <x v="6"/>
    <x v="22"/>
    <s v="CO26892@mi.com"/>
    <x v="3"/>
    <x v="3"/>
    <x v="22"/>
    <x v="0"/>
    <x v="0"/>
    <x v="0"/>
    <s v="No Aplica"/>
    <x v="28"/>
  </r>
  <r>
    <x v="1"/>
    <x v="3"/>
    <x v="3"/>
    <x v="6"/>
    <x v="22"/>
    <s v="CO26892@mi.com"/>
    <x v="3"/>
    <x v="3"/>
    <x v="22"/>
    <x v="0"/>
    <x v="0"/>
    <x v="0"/>
    <s v="No Aplica"/>
    <x v="28"/>
  </r>
  <r>
    <x v="0"/>
    <x v="17"/>
    <x v="17"/>
    <x v="18"/>
    <x v="22"/>
    <s v="CO26892@mi.com"/>
    <x v="19"/>
    <x v="0"/>
    <x v="22"/>
    <x v="0"/>
    <x v="0"/>
    <x v="0"/>
    <s v="No Aplica"/>
    <x v="28"/>
  </r>
  <r>
    <x v="1"/>
    <x v="19"/>
    <x v="19"/>
    <x v="78"/>
    <x v="22"/>
    <s v="CO26892@mi.com"/>
    <x v="3"/>
    <x v="3"/>
    <x v="22"/>
    <x v="0"/>
    <x v="0"/>
    <x v="0"/>
    <s v="No Aplica"/>
    <x v="28"/>
  </r>
  <r>
    <x v="1"/>
    <x v="7"/>
    <x v="7"/>
    <x v="78"/>
    <x v="22"/>
    <s v="CO26892@mi.com"/>
    <x v="3"/>
    <x v="3"/>
    <x v="22"/>
    <x v="0"/>
    <x v="0"/>
    <x v="0"/>
    <s v="No Aplica"/>
    <x v="28"/>
  </r>
  <r>
    <x v="1"/>
    <x v="1"/>
    <x v="1"/>
    <x v="6"/>
    <x v="22"/>
    <s v="CO26892@mi.com"/>
    <x v="3"/>
    <x v="3"/>
    <x v="22"/>
    <x v="0"/>
    <x v="0"/>
    <x v="0"/>
    <s v="No Aplica"/>
    <x v="28"/>
  </r>
  <r>
    <x v="1"/>
    <x v="6"/>
    <x v="6"/>
    <x v="6"/>
    <x v="22"/>
    <s v="CO26892@mi.com"/>
    <x v="3"/>
    <x v="3"/>
    <x v="22"/>
    <x v="0"/>
    <x v="0"/>
    <x v="0"/>
    <s v="No Aplica"/>
    <x v="28"/>
  </r>
  <r>
    <x v="0"/>
    <x v="2"/>
    <x v="2"/>
    <x v="18"/>
    <x v="22"/>
    <s v="CO26892@mi.com"/>
    <x v="20"/>
    <x v="0"/>
    <x v="22"/>
    <x v="0"/>
    <x v="0"/>
    <x v="0"/>
    <s v="No Aplica"/>
    <x v="28"/>
  </r>
  <r>
    <x v="1"/>
    <x v="4"/>
    <x v="4"/>
    <x v="78"/>
    <x v="22"/>
    <s v="CO26892@mi.com"/>
    <x v="3"/>
    <x v="3"/>
    <x v="22"/>
    <x v="0"/>
    <x v="0"/>
    <x v="0"/>
    <s v="No Aplica"/>
    <x v="28"/>
  </r>
  <r>
    <x v="1"/>
    <x v="20"/>
    <x v="20"/>
    <x v="81"/>
    <x v="22"/>
    <s v="CO26892@mi.com"/>
    <x v="3"/>
    <x v="3"/>
    <x v="22"/>
    <x v="0"/>
    <x v="0"/>
    <x v="0"/>
    <s v="No Aplica"/>
    <x v="28"/>
  </r>
  <r>
    <x v="1"/>
    <x v="22"/>
    <x v="22"/>
    <x v="78"/>
    <x v="22"/>
    <s v="CO26892@mi.com"/>
    <x v="3"/>
    <x v="3"/>
    <x v="22"/>
    <x v="0"/>
    <x v="0"/>
    <x v="0"/>
    <s v="No Aplica"/>
    <x v="28"/>
  </r>
  <r>
    <x v="1"/>
    <x v="21"/>
    <x v="21"/>
    <x v="78"/>
    <x v="22"/>
    <s v="CO26892@mi.com"/>
    <x v="3"/>
    <x v="3"/>
    <x v="22"/>
    <x v="0"/>
    <x v="0"/>
    <x v="0"/>
    <s v="No Aplica"/>
    <x v="28"/>
  </r>
  <r>
    <x v="0"/>
    <x v="5"/>
    <x v="5"/>
    <x v="18"/>
    <x v="22"/>
    <s v="CO26892@mi.com"/>
    <x v="20"/>
    <x v="0"/>
    <x v="22"/>
    <x v="0"/>
    <x v="0"/>
    <x v="0"/>
    <s v="No Aplica"/>
    <x v="28"/>
  </r>
  <r>
    <x v="0"/>
    <x v="16"/>
    <x v="16"/>
    <x v="82"/>
    <x v="23"/>
    <s v="CO15754@mi.com"/>
    <x v="0"/>
    <x v="0"/>
    <x v="23"/>
    <x v="11"/>
    <x v="1"/>
    <x v="0"/>
    <s v="No Aplica"/>
    <x v="30"/>
  </r>
  <r>
    <x v="0"/>
    <x v="20"/>
    <x v="20"/>
    <x v="63"/>
    <x v="23"/>
    <s v="CO15754@mi.com"/>
    <x v="0"/>
    <x v="0"/>
    <x v="23"/>
    <x v="11"/>
    <x v="1"/>
    <x v="0"/>
    <s v="No Aplica"/>
    <x v="30"/>
  </r>
  <r>
    <x v="0"/>
    <x v="13"/>
    <x v="13"/>
    <x v="20"/>
    <x v="24"/>
    <s v="CO25983@mi.com"/>
    <x v="5"/>
    <x v="4"/>
    <x v="24"/>
    <x v="11"/>
    <x v="1"/>
    <x v="1"/>
    <n v="45922"/>
    <x v="31"/>
  </r>
  <r>
    <x v="6"/>
    <x v="2"/>
    <x v="2"/>
    <x v="20"/>
    <x v="24"/>
    <s v="CO25983@mi.com"/>
    <x v="5"/>
    <x v="4"/>
    <x v="24"/>
    <x v="11"/>
    <x v="1"/>
    <x v="0"/>
    <s v="No Aplica"/>
    <x v="32"/>
  </r>
  <r>
    <x v="0"/>
    <x v="8"/>
    <x v="8"/>
    <x v="83"/>
    <x v="25"/>
    <s v="CO25746@mi.com"/>
    <x v="3"/>
    <x v="3"/>
    <x v="25"/>
    <x v="19"/>
    <x v="0"/>
    <x v="0"/>
    <s v="No Aplica"/>
    <x v="33"/>
  </r>
  <r>
    <x v="0"/>
    <x v="9"/>
    <x v="9"/>
    <x v="3"/>
    <x v="25"/>
    <s v="CO25746@mi.com"/>
    <x v="5"/>
    <x v="4"/>
    <x v="25"/>
    <x v="19"/>
    <x v="0"/>
    <x v="0"/>
    <s v="No Aplica"/>
    <x v="33"/>
  </r>
  <r>
    <x v="0"/>
    <x v="13"/>
    <x v="13"/>
    <x v="3"/>
    <x v="25"/>
    <s v="CO25746@mi.com"/>
    <x v="0"/>
    <x v="0"/>
    <x v="25"/>
    <x v="19"/>
    <x v="0"/>
    <x v="1"/>
    <n v="45922"/>
    <x v="34"/>
  </r>
  <r>
    <x v="0"/>
    <x v="17"/>
    <x v="17"/>
    <x v="3"/>
    <x v="25"/>
    <s v="CO25746@mi.com"/>
    <x v="5"/>
    <x v="4"/>
    <x v="25"/>
    <x v="19"/>
    <x v="0"/>
    <x v="0"/>
    <s v="No Aplica"/>
    <x v="33"/>
  </r>
  <r>
    <x v="0"/>
    <x v="14"/>
    <x v="14"/>
    <x v="84"/>
    <x v="25"/>
    <s v="CO25746@mi.com"/>
    <x v="3"/>
    <x v="3"/>
    <x v="25"/>
    <x v="19"/>
    <x v="0"/>
    <x v="0"/>
    <s v="No Aplica"/>
    <x v="33"/>
  </r>
  <r>
    <x v="0"/>
    <x v="15"/>
    <x v="15"/>
    <x v="84"/>
    <x v="25"/>
    <s v="CO25746@mi.com"/>
    <x v="3"/>
    <x v="3"/>
    <x v="25"/>
    <x v="19"/>
    <x v="0"/>
    <x v="0"/>
    <s v="No Aplica"/>
    <x v="33"/>
  </r>
  <r>
    <x v="0"/>
    <x v="16"/>
    <x v="16"/>
    <x v="84"/>
    <x v="25"/>
    <s v="CO25746@mi.com"/>
    <x v="3"/>
    <x v="3"/>
    <x v="25"/>
    <x v="19"/>
    <x v="0"/>
    <x v="0"/>
    <s v="No Aplica"/>
    <x v="33"/>
  </r>
  <r>
    <x v="0"/>
    <x v="3"/>
    <x v="3"/>
    <x v="84"/>
    <x v="25"/>
    <s v="CO25746@mi.com"/>
    <x v="3"/>
    <x v="3"/>
    <x v="25"/>
    <x v="19"/>
    <x v="0"/>
    <x v="0"/>
    <s v="No Aplica"/>
    <x v="33"/>
  </r>
  <r>
    <x v="0"/>
    <x v="19"/>
    <x v="19"/>
    <x v="84"/>
    <x v="25"/>
    <s v="CO25746@mi.com"/>
    <x v="3"/>
    <x v="3"/>
    <x v="25"/>
    <x v="19"/>
    <x v="0"/>
    <x v="0"/>
    <s v="No Aplica"/>
    <x v="33"/>
  </r>
  <r>
    <x v="0"/>
    <x v="7"/>
    <x v="7"/>
    <x v="84"/>
    <x v="25"/>
    <s v="CO25746@mi.com"/>
    <x v="3"/>
    <x v="3"/>
    <x v="25"/>
    <x v="19"/>
    <x v="0"/>
    <x v="0"/>
    <s v="No Aplica"/>
    <x v="33"/>
  </r>
  <r>
    <x v="0"/>
    <x v="1"/>
    <x v="1"/>
    <x v="84"/>
    <x v="25"/>
    <s v="CO25746@mi.com"/>
    <x v="3"/>
    <x v="3"/>
    <x v="25"/>
    <x v="19"/>
    <x v="0"/>
    <x v="0"/>
    <s v="No Aplica"/>
    <x v="33"/>
  </r>
  <r>
    <x v="0"/>
    <x v="2"/>
    <x v="2"/>
    <x v="84"/>
    <x v="25"/>
    <s v="CO25746@mi.com"/>
    <x v="3"/>
    <x v="3"/>
    <x v="25"/>
    <x v="19"/>
    <x v="0"/>
    <x v="0"/>
    <s v="No Aplica"/>
    <x v="33"/>
  </r>
  <r>
    <x v="0"/>
    <x v="6"/>
    <x v="6"/>
    <x v="3"/>
    <x v="25"/>
    <s v="CO25746@mi.com"/>
    <x v="5"/>
    <x v="4"/>
    <x v="25"/>
    <x v="19"/>
    <x v="0"/>
    <x v="0"/>
    <s v="No Aplica"/>
    <x v="33"/>
  </r>
  <r>
    <x v="0"/>
    <x v="20"/>
    <x v="20"/>
    <x v="3"/>
    <x v="25"/>
    <s v="CO25746@mi.com"/>
    <x v="5"/>
    <x v="4"/>
    <x v="25"/>
    <x v="19"/>
    <x v="0"/>
    <x v="0"/>
    <s v="No Aplica"/>
    <x v="33"/>
  </r>
  <r>
    <x v="0"/>
    <x v="4"/>
    <x v="4"/>
    <x v="6"/>
    <x v="25"/>
    <s v="CO25746@mi.com"/>
    <x v="3"/>
    <x v="3"/>
    <x v="25"/>
    <x v="19"/>
    <x v="0"/>
    <x v="0"/>
    <s v="No Aplica"/>
    <x v="33"/>
  </r>
  <r>
    <x v="0"/>
    <x v="5"/>
    <x v="5"/>
    <x v="6"/>
    <x v="25"/>
    <s v="CO25746@mi.com"/>
    <x v="3"/>
    <x v="3"/>
    <x v="25"/>
    <x v="19"/>
    <x v="0"/>
    <x v="0"/>
    <s v="No Aplica"/>
    <x v="33"/>
  </r>
  <r>
    <x v="0"/>
    <x v="21"/>
    <x v="21"/>
    <x v="78"/>
    <x v="25"/>
    <s v="CO25746@mi.com"/>
    <x v="3"/>
    <x v="3"/>
    <x v="25"/>
    <x v="19"/>
    <x v="0"/>
    <x v="0"/>
    <s v="No Aplica"/>
    <x v="33"/>
  </r>
  <r>
    <x v="2"/>
    <x v="27"/>
    <x v="27"/>
    <x v="18"/>
    <x v="26"/>
    <s v="CO24512@mi.com"/>
    <x v="21"/>
    <x v="0"/>
    <x v="26"/>
    <x v="20"/>
    <x v="1"/>
    <x v="0"/>
    <s v="No Aplica"/>
    <x v="35"/>
  </r>
  <r>
    <x v="1"/>
    <x v="10"/>
    <x v="10"/>
    <x v="84"/>
    <x v="26"/>
    <s v="CO24512@mi.com"/>
    <x v="1"/>
    <x v="1"/>
    <x v="26"/>
    <x v="20"/>
    <x v="1"/>
    <x v="0"/>
    <s v="No Aplica"/>
    <x v="35"/>
  </r>
  <r>
    <x v="1"/>
    <x v="0"/>
    <x v="0"/>
    <x v="85"/>
    <x v="26"/>
    <s v="CO24512@mi.com"/>
    <x v="1"/>
    <x v="1"/>
    <x v="26"/>
    <x v="20"/>
    <x v="1"/>
    <x v="0"/>
    <s v="No Aplica"/>
    <x v="35"/>
  </r>
  <r>
    <x v="2"/>
    <x v="11"/>
    <x v="11"/>
    <x v="27"/>
    <x v="26"/>
    <s v="CO24512@mi.com"/>
    <x v="21"/>
    <x v="0"/>
    <x v="26"/>
    <x v="20"/>
    <x v="1"/>
    <x v="0"/>
    <s v="No Aplica"/>
    <x v="35"/>
  </r>
  <r>
    <x v="2"/>
    <x v="15"/>
    <x v="15"/>
    <x v="3"/>
    <x v="26"/>
    <s v="CO24512@mi.com"/>
    <x v="21"/>
    <x v="0"/>
    <x v="26"/>
    <x v="20"/>
    <x v="1"/>
    <x v="0"/>
    <s v="No Aplica"/>
    <x v="35"/>
  </r>
  <r>
    <x v="0"/>
    <x v="16"/>
    <x v="16"/>
    <x v="86"/>
    <x v="27"/>
    <s v="CO23238@mi.com"/>
    <x v="0"/>
    <x v="0"/>
    <x v="27"/>
    <x v="21"/>
    <x v="1"/>
    <x v="0"/>
    <s v="No Aplica"/>
    <x v="36"/>
  </r>
  <r>
    <x v="2"/>
    <x v="12"/>
    <x v="12"/>
    <x v="3"/>
    <x v="28"/>
    <s v="CO28311@mi.com"/>
    <x v="0"/>
    <x v="0"/>
    <x v="28"/>
    <x v="2"/>
    <x v="0"/>
    <x v="0"/>
    <s v="No Aplica"/>
    <x v="37"/>
  </r>
  <r>
    <x v="2"/>
    <x v="17"/>
    <x v="17"/>
    <x v="3"/>
    <x v="28"/>
    <s v="CO28311@mi.com"/>
    <x v="0"/>
    <x v="0"/>
    <x v="28"/>
    <x v="2"/>
    <x v="0"/>
    <x v="0"/>
    <s v="No Aplica"/>
    <x v="37"/>
  </r>
  <r>
    <x v="2"/>
    <x v="6"/>
    <x v="6"/>
    <x v="3"/>
    <x v="28"/>
    <s v="CO28311@mi.com"/>
    <x v="0"/>
    <x v="0"/>
    <x v="28"/>
    <x v="2"/>
    <x v="0"/>
    <x v="0"/>
    <s v="No Aplica"/>
    <x v="37"/>
  </r>
  <r>
    <x v="1"/>
    <x v="22"/>
    <x v="22"/>
    <x v="87"/>
    <x v="28"/>
    <s v="CO28311@mi.com"/>
    <x v="1"/>
    <x v="1"/>
    <x v="28"/>
    <x v="2"/>
    <x v="0"/>
    <x v="0"/>
    <s v="No Aplica"/>
    <x v="37"/>
  </r>
  <r>
    <x v="2"/>
    <x v="21"/>
    <x v="21"/>
    <x v="88"/>
    <x v="28"/>
    <s v="CO28311@mi.com"/>
    <x v="0"/>
    <x v="0"/>
    <x v="28"/>
    <x v="2"/>
    <x v="0"/>
    <x v="0"/>
    <s v="No Aplica"/>
    <x v="37"/>
  </r>
  <r>
    <x v="0"/>
    <x v="22"/>
    <x v="22"/>
    <x v="3"/>
    <x v="28"/>
    <s v="CO28311@mi.com"/>
    <x v="0"/>
    <x v="0"/>
    <x v="28"/>
    <x v="2"/>
    <x v="0"/>
    <x v="0"/>
    <s v="No Aplica"/>
    <x v="37"/>
  </r>
  <r>
    <x v="2"/>
    <x v="27"/>
    <x v="27"/>
    <x v="41"/>
    <x v="29"/>
    <s v="CO27220@mi.com"/>
    <x v="0"/>
    <x v="0"/>
    <x v="29"/>
    <x v="22"/>
    <x v="3"/>
    <x v="0"/>
    <s v="No Aplica"/>
    <x v="38"/>
  </r>
  <r>
    <x v="3"/>
    <x v="26"/>
    <x v="26"/>
    <x v="89"/>
    <x v="29"/>
    <s v="CO27220@mi.com"/>
    <x v="8"/>
    <x v="7"/>
    <x v="29"/>
    <x v="22"/>
    <x v="3"/>
    <x v="0"/>
    <s v="No Aplica"/>
    <x v="38"/>
  </r>
  <r>
    <x v="1"/>
    <x v="13"/>
    <x v="13"/>
    <x v="90"/>
    <x v="29"/>
    <s v="CO27220@mi.com"/>
    <x v="0"/>
    <x v="0"/>
    <x v="29"/>
    <x v="22"/>
    <x v="3"/>
    <x v="1"/>
    <n v="45922"/>
    <x v="39"/>
  </r>
  <r>
    <x v="1"/>
    <x v="1"/>
    <x v="1"/>
    <x v="91"/>
    <x v="29"/>
    <s v="CO27220@mi.com"/>
    <x v="10"/>
    <x v="9"/>
    <x v="29"/>
    <x v="22"/>
    <x v="3"/>
    <x v="0"/>
    <s v="No Aplica"/>
    <x v="38"/>
  </r>
  <r>
    <x v="2"/>
    <x v="18"/>
    <x v="18"/>
    <x v="41"/>
    <x v="29"/>
    <s v="CO27220@mi.com"/>
    <x v="0"/>
    <x v="0"/>
    <x v="29"/>
    <x v="22"/>
    <x v="3"/>
    <x v="0"/>
    <s v="No Aplica"/>
    <x v="38"/>
  </r>
  <r>
    <x v="3"/>
    <x v="23"/>
    <x v="23"/>
    <x v="92"/>
    <x v="29"/>
    <s v="CO27220@mi.com"/>
    <x v="8"/>
    <x v="7"/>
    <x v="29"/>
    <x v="22"/>
    <x v="3"/>
    <x v="0"/>
    <s v="No Aplica"/>
    <x v="38"/>
  </r>
  <r>
    <x v="1"/>
    <x v="3"/>
    <x v="3"/>
    <x v="90"/>
    <x v="29"/>
    <s v="CO27220@mi.com"/>
    <x v="0"/>
    <x v="0"/>
    <x v="29"/>
    <x v="22"/>
    <x v="3"/>
    <x v="0"/>
    <s v="No Aplica"/>
    <x v="38"/>
  </r>
  <r>
    <x v="1"/>
    <x v="4"/>
    <x v="4"/>
    <x v="93"/>
    <x v="29"/>
    <s v="CO27220@mi.com"/>
    <x v="8"/>
    <x v="7"/>
    <x v="29"/>
    <x v="22"/>
    <x v="3"/>
    <x v="0"/>
    <s v="No Aplica"/>
    <x v="38"/>
  </r>
  <r>
    <x v="1"/>
    <x v="20"/>
    <x v="20"/>
    <x v="94"/>
    <x v="29"/>
    <s v="CO27220@mi.com"/>
    <x v="9"/>
    <x v="8"/>
    <x v="29"/>
    <x v="22"/>
    <x v="3"/>
    <x v="0"/>
    <s v="No Aplica"/>
    <x v="38"/>
  </r>
  <r>
    <x v="2"/>
    <x v="24"/>
    <x v="24"/>
    <x v="41"/>
    <x v="29"/>
    <s v="CO27220@mi.com"/>
    <x v="0"/>
    <x v="0"/>
    <x v="29"/>
    <x v="22"/>
    <x v="3"/>
    <x v="0"/>
    <s v="No Aplica"/>
    <x v="38"/>
  </r>
  <r>
    <x v="3"/>
    <x v="28"/>
    <x v="28"/>
    <x v="92"/>
    <x v="29"/>
    <s v="CO27220@mi.com"/>
    <x v="8"/>
    <x v="7"/>
    <x v="29"/>
    <x v="22"/>
    <x v="3"/>
    <x v="0"/>
    <s v="No Aplica"/>
    <x v="38"/>
  </r>
  <r>
    <x v="1"/>
    <x v="6"/>
    <x v="6"/>
    <x v="90"/>
    <x v="29"/>
    <s v="CO27220@mi.com"/>
    <x v="0"/>
    <x v="0"/>
    <x v="29"/>
    <x v="22"/>
    <x v="3"/>
    <x v="0"/>
    <s v="No Aplica"/>
    <x v="38"/>
  </r>
  <r>
    <x v="3"/>
    <x v="29"/>
    <x v="29"/>
    <x v="22"/>
    <x v="29"/>
    <s v="CO27220@mi.com"/>
    <x v="8"/>
    <x v="7"/>
    <x v="29"/>
    <x v="22"/>
    <x v="3"/>
    <x v="0"/>
    <s v="No Aplica"/>
    <x v="38"/>
  </r>
  <r>
    <x v="2"/>
    <x v="25"/>
    <x v="25"/>
    <x v="95"/>
    <x v="29"/>
    <s v="CO27220@mi.com"/>
    <x v="0"/>
    <x v="0"/>
    <x v="29"/>
    <x v="22"/>
    <x v="3"/>
    <x v="0"/>
    <s v="No Aplica"/>
    <x v="38"/>
  </r>
  <r>
    <x v="1"/>
    <x v="21"/>
    <x v="21"/>
    <x v="90"/>
    <x v="29"/>
    <s v="CO27220@mi.com"/>
    <x v="0"/>
    <x v="0"/>
    <x v="29"/>
    <x v="22"/>
    <x v="3"/>
    <x v="0"/>
    <s v="No Aplica"/>
    <x v="38"/>
  </r>
  <r>
    <x v="0"/>
    <x v="16"/>
    <x v="16"/>
    <x v="3"/>
    <x v="30"/>
    <s v="CO27575@mi.com"/>
    <x v="5"/>
    <x v="4"/>
    <x v="30"/>
    <x v="2"/>
    <x v="0"/>
    <x v="0"/>
    <s v="No Aplica"/>
    <x v="40"/>
  </r>
  <r>
    <x v="0"/>
    <x v="7"/>
    <x v="7"/>
    <x v="3"/>
    <x v="30"/>
    <s v="CO27575@mi.com"/>
    <x v="0"/>
    <x v="0"/>
    <x v="30"/>
    <x v="2"/>
    <x v="0"/>
    <x v="0"/>
    <s v="No Aplica"/>
    <x v="40"/>
  </r>
  <r>
    <x v="0"/>
    <x v="6"/>
    <x v="6"/>
    <x v="45"/>
    <x v="30"/>
    <s v="CO27575@mi.com"/>
    <x v="3"/>
    <x v="3"/>
    <x v="30"/>
    <x v="2"/>
    <x v="0"/>
    <x v="0"/>
    <s v="No Aplica"/>
    <x v="40"/>
  </r>
  <r>
    <x v="0"/>
    <x v="20"/>
    <x v="20"/>
    <x v="3"/>
    <x v="30"/>
    <s v="CO27575@mi.com"/>
    <x v="0"/>
    <x v="0"/>
    <x v="30"/>
    <x v="2"/>
    <x v="0"/>
    <x v="0"/>
    <s v="No Aplica"/>
    <x v="40"/>
  </r>
  <r>
    <x v="7"/>
    <x v="21"/>
    <x v="30"/>
    <x v="96"/>
    <x v="31"/>
    <s v="CO15130@mi.com"/>
    <x v="22"/>
    <x v="0"/>
    <x v="31"/>
    <x v="9"/>
    <x v="1"/>
    <x v="1"/>
    <n v="45922"/>
    <x v="41"/>
  </r>
  <r>
    <x v="3"/>
    <x v="27"/>
    <x v="27"/>
    <x v="97"/>
    <x v="32"/>
    <s v="CO23415@mi.com"/>
    <x v="14"/>
    <x v="10"/>
    <x v="32"/>
    <x v="23"/>
    <x v="2"/>
    <x v="0"/>
    <s v="No Aplica"/>
    <x v="42"/>
  </r>
  <r>
    <x v="1"/>
    <x v="3"/>
    <x v="3"/>
    <x v="98"/>
    <x v="32"/>
    <s v="CO23415@mi.com"/>
    <x v="8"/>
    <x v="7"/>
    <x v="32"/>
    <x v="23"/>
    <x v="2"/>
    <x v="0"/>
    <s v="No Aplica"/>
    <x v="42"/>
  </r>
  <r>
    <x v="3"/>
    <x v="18"/>
    <x v="18"/>
    <x v="99"/>
    <x v="32"/>
    <s v="CO23415@mi.com"/>
    <x v="14"/>
    <x v="10"/>
    <x v="32"/>
    <x v="23"/>
    <x v="2"/>
    <x v="0"/>
    <s v="No Aplica"/>
    <x v="42"/>
  </r>
  <r>
    <x v="1"/>
    <x v="23"/>
    <x v="23"/>
    <x v="100"/>
    <x v="32"/>
    <s v="CO23415@mi.com"/>
    <x v="8"/>
    <x v="7"/>
    <x v="32"/>
    <x v="23"/>
    <x v="2"/>
    <x v="0"/>
    <s v="No Aplica"/>
    <x v="42"/>
  </r>
  <r>
    <x v="1"/>
    <x v="20"/>
    <x v="20"/>
    <x v="98"/>
    <x v="32"/>
    <s v="CO23415@mi.com"/>
    <x v="23"/>
    <x v="15"/>
    <x v="32"/>
    <x v="23"/>
    <x v="2"/>
    <x v="0"/>
    <s v="No Aplica"/>
    <x v="42"/>
  </r>
  <r>
    <x v="3"/>
    <x v="24"/>
    <x v="24"/>
    <x v="99"/>
    <x v="32"/>
    <s v="CO23415@mi.com"/>
    <x v="14"/>
    <x v="10"/>
    <x v="32"/>
    <x v="23"/>
    <x v="2"/>
    <x v="0"/>
    <s v="No Aplica"/>
    <x v="42"/>
  </r>
  <r>
    <x v="1"/>
    <x v="28"/>
    <x v="28"/>
    <x v="98"/>
    <x v="32"/>
    <s v="CO23415@mi.com"/>
    <x v="8"/>
    <x v="7"/>
    <x v="32"/>
    <x v="23"/>
    <x v="2"/>
    <x v="0"/>
    <s v="No Aplica"/>
    <x v="42"/>
  </r>
  <r>
    <x v="3"/>
    <x v="25"/>
    <x v="25"/>
    <x v="99"/>
    <x v="32"/>
    <s v="CO23415@mi.com"/>
    <x v="14"/>
    <x v="10"/>
    <x v="32"/>
    <x v="23"/>
    <x v="2"/>
    <x v="0"/>
    <s v="No Aplica"/>
    <x v="42"/>
  </r>
  <r>
    <x v="1"/>
    <x v="29"/>
    <x v="29"/>
    <x v="98"/>
    <x v="32"/>
    <s v="CO23415@mi.com"/>
    <x v="8"/>
    <x v="7"/>
    <x v="32"/>
    <x v="23"/>
    <x v="2"/>
    <x v="0"/>
    <s v="No Aplica"/>
    <x v="42"/>
  </r>
  <r>
    <x v="0"/>
    <x v="8"/>
    <x v="8"/>
    <x v="101"/>
    <x v="33"/>
    <s v="CO12976@mi.com"/>
    <x v="4"/>
    <x v="0"/>
    <x v="33"/>
    <x v="17"/>
    <x v="0"/>
    <x v="0"/>
    <s v="No Aplica"/>
    <x v="43"/>
  </r>
  <r>
    <x v="0"/>
    <x v="11"/>
    <x v="11"/>
    <x v="101"/>
    <x v="33"/>
    <s v="CO12976@mi.com"/>
    <x v="4"/>
    <x v="0"/>
    <x v="33"/>
    <x v="17"/>
    <x v="0"/>
    <x v="0"/>
    <s v="No Aplica"/>
    <x v="43"/>
  </r>
  <r>
    <x v="0"/>
    <x v="17"/>
    <x v="17"/>
    <x v="101"/>
    <x v="33"/>
    <s v="CO12976@mi.com"/>
    <x v="4"/>
    <x v="0"/>
    <x v="33"/>
    <x v="17"/>
    <x v="0"/>
    <x v="0"/>
    <s v="No Aplica"/>
    <x v="43"/>
  </r>
  <r>
    <x v="0"/>
    <x v="1"/>
    <x v="1"/>
    <x v="101"/>
    <x v="33"/>
    <s v="CO12976@mi.com"/>
    <x v="19"/>
    <x v="0"/>
    <x v="33"/>
    <x v="17"/>
    <x v="0"/>
    <x v="0"/>
    <s v="No Aplica"/>
    <x v="43"/>
  </r>
  <r>
    <x v="3"/>
    <x v="18"/>
    <x v="18"/>
    <x v="18"/>
    <x v="34"/>
    <s v="CO17061@mi.com"/>
    <x v="0"/>
    <x v="0"/>
    <x v="34"/>
    <x v="24"/>
    <x v="1"/>
    <x v="0"/>
    <s v="No Aplica"/>
    <x v="44"/>
  </r>
  <r>
    <x v="1"/>
    <x v="4"/>
    <x v="4"/>
    <x v="102"/>
    <x v="34"/>
    <s v="CO17061@mi.com"/>
    <x v="16"/>
    <x v="12"/>
    <x v="34"/>
    <x v="24"/>
    <x v="1"/>
    <x v="0"/>
    <s v="No Aplica"/>
    <x v="44"/>
  </r>
  <r>
    <x v="3"/>
    <x v="24"/>
    <x v="24"/>
    <x v="12"/>
    <x v="34"/>
    <s v="CO17061@mi.com"/>
    <x v="0"/>
    <x v="0"/>
    <x v="34"/>
    <x v="24"/>
    <x v="1"/>
    <x v="0"/>
    <s v="No Aplica"/>
    <x v="44"/>
  </r>
  <r>
    <x v="3"/>
    <x v="25"/>
    <x v="25"/>
    <x v="12"/>
    <x v="34"/>
    <s v="CO17061@mi.com"/>
    <x v="0"/>
    <x v="0"/>
    <x v="34"/>
    <x v="24"/>
    <x v="1"/>
    <x v="0"/>
    <s v="No Aplica"/>
    <x v="44"/>
  </r>
  <r>
    <x v="2"/>
    <x v="14"/>
    <x v="14"/>
    <x v="103"/>
    <x v="35"/>
    <s v="CO27423@mi.com"/>
    <x v="3"/>
    <x v="3"/>
    <x v="35"/>
    <x v="25"/>
    <x v="2"/>
    <x v="0"/>
    <s v="No Aplica"/>
    <x v="45"/>
  </r>
  <r>
    <x v="2"/>
    <x v="16"/>
    <x v="16"/>
    <x v="103"/>
    <x v="35"/>
    <s v="CO27423@mi.com"/>
    <x v="3"/>
    <x v="3"/>
    <x v="35"/>
    <x v="25"/>
    <x v="2"/>
    <x v="0"/>
    <s v="No Aplica"/>
    <x v="45"/>
  </r>
  <r>
    <x v="2"/>
    <x v="17"/>
    <x v="17"/>
    <x v="104"/>
    <x v="35"/>
    <s v="CO27423@mi.com"/>
    <x v="3"/>
    <x v="3"/>
    <x v="35"/>
    <x v="25"/>
    <x v="2"/>
    <x v="0"/>
    <s v="No Aplica"/>
    <x v="45"/>
  </r>
  <r>
    <x v="0"/>
    <x v="0"/>
    <x v="0"/>
    <x v="0"/>
    <x v="35"/>
    <s v="CO27423@mi.com"/>
    <x v="19"/>
    <x v="0"/>
    <x v="35"/>
    <x v="25"/>
    <x v="2"/>
    <x v="0"/>
    <s v="No Aplica"/>
    <x v="45"/>
  </r>
  <r>
    <x v="2"/>
    <x v="3"/>
    <x v="3"/>
    <x v="105"/>
    <x v="35"/>
    <s v="CO27423@mi.com"/>
    <x v="3"/>
    <x v="3"/>
    <x v="35"/>
    <x v="25"/>
    <x v="2"/>
    <x v="0"/>
    <s v="No Aplica"/>
    <x v="45"/>
  </r>
  <r>
    <x v="1"/>
    <x v="19"/>
    <x v="19"/>
    <x v="3"/>
    <x v="35"/>
    <s v="CO27423@mi.com"/>
    <x v="0"/>
    <x v="0"/>
    <x v="35"/>
    <x v="25"/>
    <x v="2"/>
    <x v="0"/>
    <s v="No Aplica"/>
    <x v="45"/>
  </r>
  <r>
    <x v="2"/>
    <x v="19"/>
    <x v="19"/>
    <x v="6"/>
    <x v="35"/>
    <s v="CO27423@mi.com"/>
    <x v="3"/>
    <x v="3"/>
    <x v="35"/>
    <x v="25"/>
    <x v="2"/>
    <x v="0"/>
    <s v="No Aplica"/>
    <x v="45"/>
  </r>
  <r>
    <x v="2"/>
    <x v="1"/>
    <x v="1"/>
    <x v="6"/>
    <x v="35"/>
    <s v="CO27423@mi.com"/>
    <x v="3"/>
    <x v="3"/>
    <x v="35"/>
    <x v="25"/>
    <x v="2"/>
    <x v="0"/>
    <s v="No Aplica"/>
    <x v="45"/>
  </r>
  <r>
    <x v="2"/>
    <x v="2"/>
    <x v="2"/>
    <x v="6"/>
    <x v="35"/>
    <s v="CO27423@mi.com"/>
    <x v="3"/>
    <x v="3"/>
    <x v="35"/>
    <x v="25"/>
    <x v="2"/>
    <x v="0"/>
    <s v="No Aplica"/>
    <x v="45"/>
  </r>
  <r>
    <x v="2"/>
    <x v="6"/>
    <x v="6"/>
    <x v="6"/>
    <x v="35"/>
    <s v="CO27423@mi.com"/>
    <x v="3"/>
    <x v="3"/>
    <x v="35"/>
    <x v="25"/>
    <x v="2"/>
    <x v="0"/>
    <s v="No Aplica"/>
    <x v="45"/>
  </r>
  <r>
    <x v="0"/>
    <x v="15"/>
    <x v="15"/>
    <x v="106"/>
    <x v="35"/>
    <s v="CO27423@mi.com"/>
    <x v="19"/>
    <x v="0"/>
    <x v="35"/>
    <x v="25"/>
    <x v="2"/>
    <x v="0"/>
    <s v="No Aplica"/>
    <x v="45"/>
  </r>
  <r>
    <x v="2"/>
    <x v="4"/>
    <x v="4"/>
    <x v="103"/>
    <x v="35"/>
    <s v="CO27423@mi.com"/>
    <x v="3"/>
    <x v="3"/>
    <x v="35"/>
    <x v="25"/>
    <x v="2"/>
    <x v="0"/>
    <s v="No Aplica"/>
    <x v="45"/>
  </r>
  <r>
    <x v="2"/>
    <x v="5"/>
    <x v="5"/>
    <x v="107"/>
    <x v="35"/>
    <s v="CO27423@mi.com"/>
    <x v="18"/>
    <x v="14"/>
    <x v="35"/>
    <x v="25"/>
    <x v="2"/>
    <x v="0"/>
    <s v="No Aplica"/>
    <x v="45"/>
  </r>
  <r>
    <x v="2"/>
    <x v="20"/>
    <x v="20"/>
    <x v="104"/>
    <x v="35"/>
    <s v="CO27423@mi.com"/>
    <x v="3"/>
    <x v="3"/>
    <x v="35"/>
    <x v="25"/>
    <x v="2"/>
    <x v="0"/>
    <s v="No Aplica"/>
    <x v="45"/>
  </r>
  <r>
    <x v="2"/>
    <x v="22"/>
    <x v="22"/>
    <x v="104"/>
    <x v="35"/>
    <s v="CO27423@mi.com"/>
    <x v="3"/>
    <x v="3"/>
    <x v="35"/>
    <x v="25"/>
    <x v="2"/>
    <x v="0"/>
    <s v="No Aplica"/>
    <x v="45"/>
  </r>
  <r>
    <x v="0"/>
    <x v="7"/>
    <x v="7"/>
    <x v="0"/>
    <x v="35"/>
    <s v="CO27423@mi.com"/>
    <x v="11"/>
    <x v="0"/>
    <x v="35"/>
    <x v="25"/>
    <x v="2"/>
    <x v="0"/>
    <s v="No Aplica"/>
    <x v="45"/>
  </r>
  <r>
    <x v="2"/>
    <x v="21"/>
    <x v="21"/>
    <x v="103"/>
    <x v="35"/>
    <s v="CO27423@mi.com"/>
    <x v="3"/>
    <x v="3"/>
    <x v="35"/>
    <x v="25"/>
    <x v="2"/>
    <x v="0"/>
    <s v="No Aplica"/>
    <x v="45"/>
  </r>
  <r>
    <x v="2"/>
    <x v="21"/>
    <x v="21"/>
    <x v="103"/>
    <x v="35"/>
    <s v="CO27423@mi.com"/>
    <x v="3"/>
    <x v="3"/>
    <x v="35"/>
    <x v="25"/>
    <x v="2"/>
    <x v="0"/>
    <s v="No Aplica"/>
    <x v="45"/>
  </r>
  <r>
    <x v="0"/>
    <x v="7"/>
    <x v="7"/>
    <x v="3"/>
    <x v="36"/>
    <s v="CO23273@mi.com"/>
    <x v="0"/>
    <x v="0"/>
    <x v="36"/>
    <x v="26"/>
    <x v="0"/>
    <x v="0"/>
    <s v="No Aplica"/>
    <x v="46"/>
  </r>
  <r>
    <x v="0"/>
    <x v="25"/>
    <x v="25"/>
    <x v="76"/>
    <x v="36"/>
    <s v="CO23273@mi.com"/>
    <x v="0"/>
    <x v="0"/>
    <x v="36"/>
    <x v="26"/>
    <x v="0"/>
    <x v="0"/>
    <s v="No Aplica"/>
    <x v="46"/>
  </r>
  <r>
    <x v="0"/>
    <x v="15"/>
    <x v="15"/>
    <x v="108"/>
    <x v="37"/>
    <s v="CO28309@mi.com"/>
    <x v="0"/>
    <x v="0"/>
    <x v="37"/>
    <x v="11"/>
    <x v="1"/>
    <x v="0"/>
    <s v="No Aplica"/>
    <x v="47"/>
  </r>
  <r>
    <x v="1"/>
    <x v="23"/>
    <x v="23"/>
    <x v="109"/>
    <x v="38"/>
    <s v="CO23786@mi.com"/>
    <x v="3"/>
    <x v="3"/>
    <x v="38"/>
    <x v="15"/>
    <x v="1"/>
    <x v="0"/>
    <s v="No Aplica"/>
    <x v="48"/>
  </r>
  <r>
    <x v="3"/>
    <x v="27"/>
    <x v="27"/>
    <x v="110"/>
    <x v="38"/>
    <s v="CO23786@mi.com"/>
    <x v="0"/>
    <x v="0"/>
    <x v="38"/>
    <x v="15"/>
    <x v="1"/>
    <x v="0"/>
    <s v="No Aplica"/>
    <x v="48"/>
  </r>
  <r>
    <x v="1"/>
    <x v="28"/>
    <x v="28"/>
    <x v="111"/>
    <x v="38"/>
    <s v="CO23786@mi.com"/>
    <x v="3"/>
    <x v="3"/>
    <x v="38"/>
    <x v="15"/>
    <x v="1"/>
    <x v="0"/>
    <s v="No Aplica"/>
    <x v="48"/>
  </r>
  <r>
    <x v="1"/>
    <x v="19"/>
    <x v="19"/>
    <x v="112"/>
    <x v="38"/>
    <s v="CO23786@mi.com"/>
    <x v="3"/>
    <x v="3"/>
    <x v="38"/>
    <x v="15"/>
    <x v="1"/>
    <x v="0"/>
    <s v="No Aplica"/>
    <x v="48"/>
  </r>
  <r>
    <x v="1"/>
    <x v="7"/>
    <x v="7"/>
    <x v="112"/>
    <x v="38"/>
    <s v="CO23786@mi.com"/>
    <x v="3"/>
    <x v="3"/>
    <x v="38"/>
    <x v="15"/>
    <x v="1"/>
    <x v="0"/>
    <s v="No Aplica"/>
    <x v="48"/>
  </r>
  <r>
    <x v="1"/>
    <x v="1"/>
    <x v="1"/>
    <x v="112"/>
    <x v="38"/>
    <s v="CO23786@mi.com"/>
    <x v="3"/>
    <x v="3"/>
    <x v="38"/>
    <x v="15"/>
    <x v="1"/>
    <x v="0"/>
    <s v="No Aplica"/>
    <x v="48"/>
  </r>
  <r>
    <x v="1"/>
    <x v="1"/>
    <x v="1"/>
    <x v="112"/>
    <x v="38"/>
    <s v="CO23786@mi.com"/>
    <x v="3"/>
    <x v="3"/>
    <x v="38"/>
    <x v="15"/>
    <x v="1"/>
    <x v="0"/>
    <s v="No Aplica"/>
    <x v="48"/>
  </r>
  <r>
    <x v="1"/>
    <x v="2"/>
    <x v="2"/>
    <x v="113"/>
    <x v="38"/>
    <s v="CO23786@mi.com"/>
    <x v="3"/>
    <x v="3"/>
    <x v="38"/>
    <x v="15"/>
    <x v="1"/>
    <x v="0"/>
    <s v="No Aplica"/>
    <x v="48"/>
  </r>
  <r>
    <x v="3"/>
    <x v="18"/>
    <x v="18"/>
    <x v="114"/>
    <x v="38"/>
    <s v="CO23786@mi.com"/>
    <x v="0"/>
    <x v="0"/>
    <x v="38"/>
    <x v="15"/>
    <x v="1"/>
    <x v="0"/>
    <s v="No Aplica"/>
    <x v="48"/>
  </r>
  <r>
    <x v="1"/>
    <x v="4"/>
    <x v="4"/>
    <x v="115"/>
    <x v="38"/>
    <s v="CO23786@mi.com"/>
    <x v="1"/>
    <x v="1"/>
    <x v="38"/>
    <x v="15"/>
    <x v="1"/>
    <x v="0"/>
    <s v="No Aplica"/>
    <x v="48"/>
  </r>
  <r>
    <x v="1"/>
    <x v="4"/>
    <x v="4"/>
    <x v="116"/>
    <x v="38"/>
    <s v="CO23786@mi.com"/>
    <x v="6"/>
    <x v="5"/>
    <x v="38"/>
    <x v="15"/>
    <x v="1"/>
    <x v="0"/>
    <s v="No Aplica"/>
    <x v="48"/>
  </r>
  <r>
    <x v="2"/>
    <x v="5"/>
    <x v="5"/>
    <x v="117"/>
    <x v="38"/>
    <s v="CO23786@mi.com"/>
    <x v="0"/>
    <x v="0"/>
    <x v="38"/>
    <x v="15"/>
    <x v="1"/>
    <x v="0"/>
    <s v="No Aplica"/>
    <x v="48"/>
  </r>
  <r>
    <x v="1"/>
    <x v="20"/>
    <x v="20"/>
    <x v="118"/>
    <x v="38"/>
    <s v="CO23786@mi.com"/>
    <x v="1"/>
    <x v="1"/>
    <x v="38"/>
    <x v="15"/>
    <x v="1"/>
    <x v="0"/>
    <s v="No Aplica"/>
    <x v="48"/>
  </r>
  <r>
    <x v="1"/>
    <x v="20"/>
    <x v="20"/>
    <x v="119"/>
    <x v="38"/>
    <s v="CO23786@mi.com"/>
    <x v="10"/>
    <x v="9"/>
    <x v="38"/>
    <x v="15"/>
    <x v="1"/>
    <x v="0"/>
    <s v="No Aplica"/>
    <x v="48"/>
  </r>
  <r>
    <x v="1"/>
    <x v="22"/>
    <x v="22"/>
    <x v="112"/>
    <x v="38"/>
    <s v="CO23786@mi.com"/>
    <x v="3"/>
    <x v="3"/>
    <x v="38"/>
    <x v="15"/>
    <x v="1"/>
    <x v="0"/>
    <s v="No Aplica"/>
    <x v="48"/>
  </r>
  <r>
    <x v="3"/>
    <x v="24"/>
    <x v="24"/>
    <x v="110"/>
    <x v="38"/>
    <s v="CO23786@mi.com"/>
    <x v="0"/>
    <x v="0"/>
    <x v="38"/>
    <x v="15"/>
    <x v="1"/>
    <x v="0"/>
    <s v="No Aplica"/>
    <x v="48"/>
  </r>
  <r>
    <x v="3"/>
    <x v="25"/>
    <x v="25"/>
    <x v="110"/>
    <x v="38"/>
    <s v="CO23786@mi.com"/>
    <x v="0"/>
    <x v="0"/>
    <x v="38"/>
    <x v="15"/>
    <x v="1"/>
    <x v="0"/>
    <s v="No Aplica"/>
    <x v="48"/>
  </r>
  <r>
    <x v="2"/>
    <x v="13"/>
    <x v="13"/>
    <x v="120"/>
    <x v="39"/>
    <s v="CO17059@mi.com"/>
    <x v="15"/>
    <x v="11"/>
    <x v="39"/>
    <x v="15"/>
    <x v="1"/>
    <x v="1"/>
    <n v="45922"/>
    <x v="49"/>
  </r>
  <r>
    <x v="2"/>
    <x v="23"/>
    <x v="23"/>
    <x v="121"/>
    <x v="39"/>
    <s v="CO17059@mi.com"/>
    <x v="10"/>
    <x v="9"/>
    <x v="39"/>
    <x v="15"/>
    <x v="1"/>
    <x v="0"/>
    <s v="No Aplica"/>
    <x v="50"/>
  </r>
  <r>
    <x v="2"/>
    <x v="27"/>
    <x v="27"/>
    <x v="122"/>
    <x v="39"/>
    <s v="CO17059@mi.com"/>
    <x v="0"/>
    <x v="0"/>
    <x v="39"/>
    <x v="15"/>
    <x v="1"/>
    <x v="0"/>
    <s v="No Aplica"/>
    <x v="50"/>
  </r>
  <r>
    <x v="2"/>
    <x v="28"/>
    <x v="28"/>
    <x v="121"/>
    <x v="39"/>
    <s v="CO17059@mi.com"/>
    <x v="10"/>
    <x v="9"/>
    <x v="39"/>
    <x v="15"/>
    <x v="1"/>
    <x v="0"/>
    <s v="No Aplica"/>
    <x v="50"/>
  </r>
  <r>
    <x v="2"/>
    <x v="18"/>
    <x v="18"/>
    <x v="122"/>
    <x v="39"/>
    <s v="CO17059@mi.com"/>
    <x v="0"/>
    <x v="0"/>
    <x v="39"/>
    <x v="15"/>
    <x v="1"/>
    <x v="0"/>
    <s v="No Aplica"/>
    <x v="50"/>
  </r>
  <r>
    <x v="2"/>
    <x v="29"/>
    <x v="29"/>
    <x v="121"/>
    <x v="39"/>
    <s v="CO17059@mi.com"/>
    <x v="10"/>
    <x v="9"/>
    <x v="39"/>
    <x v="15"/>
    <x v="1"/>
    <x v="0"/>
    <s v="No Aplica"/>
    <x v="50"/>
  </r>
  <r>
    <x v="1"/>
    <x v="4"/>
    <x v="4"/>
    <x v="123"/>
    <x v="39"/>
    <s v="CO17059@mi.com"/>
    <x v="1"/>
    <x v="1"/>
    <x v="39"/>
    <x v="15"/>
    <x v="1"/>
    <x v="0"/>
    <s v="No Aplica"/>
    <x v="50"/>
  </r>
  <r>
    <x v="2"/>
    <x v="20"/>
    <x v="20"/>
    <x v="54"/>
    <x v="39"/>
    <s v="CO17059@mi.com"/>
    <x v="0"/>
    <x v="0"/>
    <x v="39"/>
    <x v="15"/>
    <x v="1"/>
    <x v="0"/>
    <s v="No Aplica"/>
    <x v="50"/>
  </r>
  <r>
    <x v="2"/>
    <x v="24"/>
    <x v="24"/>
    <x v="122"/>
    <x v="39"/>
    <s v="CO17059@mi.com"/>
    <x v="0"/>
    <x v="0"/>
    <x v="39"/>
    <x v="15"/>
    <x v="1"/>
    <x v="0"/>
    <s v="No Aplica"/>
    <x v="50"/>
  </r>
  <r>
    <x v="2"/>
    <x v="25"/>
    <x v="25"/>
    <x v="122"/>
    <x v="39"/>
    <s v="CO17059@mi.com"/>
    <x v="0"/>
    <x v="0"/>
    <x v="39"/>
    <x v="15"/>
    <x v="1"/>
    <x v="0"/>
    <s v="No Aplica"/>
    <x v="50"/>
  </r>
  <r>
    <x v="0"/>
    <x v="15"/>
    <x v="15"/>
    <x v="39"/>
    <x v="40"/>
    <s v="CO28341@mi.com"/>
    <x v="0"/>
    <x v="0"/>
    <x v="40"/>
    <x v="27"/>
    <x v="1"/>
    <x v="0"/>
    <s v="No Aplica"/>
    <x v="51"/>
  </r>
  <r>
    <x v="2"/>
    <x v="16"/>
    <x v="16"/>
    <x v="20"/>
    <x v="40"/>
    <s v="CO28341@mi.com"/>
    <x v="1"/>
    <x v="1"/>
    <x v="40"/>
    <x v="27"/>
    <x v="1"/>
    <x v="0"/>
    <s v="No Aplica"/>
    <x v="51"/>
  </r>
  <r>
    <x v="2"/>
    <x v="17"/>
    <x v="17"/>
    <x v="20"/>
    <x v="40"/>
    <s v="CO28341@mi.com"/>
    <x v="1"/>
    <x v="1"/>
    <x v="40"/>
    <x v="27"/>
    <x v="1"/>
    <x v="0"/>
    <s v="No Aplica"/>
    <x v="51"/>
  </r>
  <r>
    <x v="0"/>
    <x v="7"/>
    <x v="7"/>
    <x v="0"/>
    <x v="40"/>
    <s v="CO28341@mi.com"/>
    <x v="0"/>
    <x v="0"/>
    <x v="40"/>
    <x v="27"/>
    <x v="1"/>
    <x v="0"/>
    <s v="No Aplica"/>
    <x v="51"/>
  </r>
  <r>
    <x v="3"/>
    <x v="25"/>
    <x v="25"/>
    <x v="124"/>
    <x v="40"/>
    <s v="CO28341@mi.com"/>
    <x v="3"/>
    <x v="3"/>
    <x v="40"/>
    <x v="27"/>
    <x v="1"/>
    <x v="0"/>
    <s v="No Aplica"/>
    <x v="51"/>
  </r>
  <r>
    <x v="2"/>
    <x v="4"/>
    <x v="4"/>
    <x v="44"/>
    <x v="40"/>
    <s v="CO28341@mi.com"/>
    <x v="1"/>
    <x v="1"/>
    <x v="40"/>
    <x v="27"/>
    <x v="1"/>
    <x v="0"/>
    <s v="No Aplica"/>
    <x v="51"/>
  </r>
  <r>
    <x v="1"/>
    <x v="5"/>
    <x v="5"/>
    <x v="125"/>
    <x v="40"/>
    <s v="CO28341@mi.com"/>
    <x v="1"/>
    <x v="1"/>
    <x v="40"/>
    <x v="27"/>
    <x v="1"/>
    <x v="0"/>
    <s v="No Aplica"/>
    <x v="51"/>
  </r>
  <r>
    <x v="0"/>
    <x v="20"/>
    <x v="20"/>
    <x v="0"/>
    <x v="40"/>
    <s v="CO28341@mi.com"/>
    <x v="0"/>
    <x v="0"/>
    <x v="40"/>
    <x v="27"/>
    <x v="1"/>
    <x v="0"/>
    <s v="No Aplica"/>
    <x v="51"/>
  </r>
  <r>
    <x v="1"/>
    <x v="22"/>
    <x v="22"/>
    <x v="126"/>
    <x v="40"/>
    <s v="CO28341@mi.com"/>
    <x v="1"/>
    <x v="1"/>
    <x v="40"/>
    <x v="27"/>
    <x v="1"/>
    <x v="0"/>
    <s v="No Aplica"/>
    <x v="51"/>
  </r>
  <r>
    <x v="0"/>
    <x v="0"/>
    <x v="0"/>
    <x v="6"/>
    <x v="41"/>
    <s v="CO25545@mi.com"/>
    <x v="3"/>
    <x v="3"/>
    <x v="41"/>
    <x v="19"/>
    <x v="0"/>
    <x v="0"/>
    <s v="No Aplica"/>
    <x v="52"/>
  </r>
  <r>
    <x v="0"/>
    <x v="11"/>
    <x v="11"/>
    <x v="6"/>
    <x v="41"/>
    <s v="CO25545@mi.com"/>
    <x v="3"/>
    <x v="3"/>
    <x v="41"/>
    <x v="19"/>
    <x v="0"/>
    <x v="0"/>
    <s v="No Aplica"/>
    <x v="52"/>
  </r>
  <r>
    <x v="0"/>
    <x v="12"/>
    <x v="12"/>
    <x v="6"/>
    <x v="41"/>
    <s v="CO25545@mi.com"/>
    <x v="3"/>
    <x v="3"/>
    <x v="41"/>
    <x v="19"/>
    <x v="0"/>
    <x v="0"/>
    <s v="No Aplica"/>
    <x v="52"/>
  </r>
  <r>
    <x v="0"/>
    <x v="13"/>
    <x v="13"/>
    <x v="6"/>
    <x v="41"/>
    <s v="CO25545@mi.com"/>
    <x v="3"/>
    <x v="3"/>
    <x v="41"/>
    <x v="19"/>
    <x v="0"/>
    <x v="1"/>
    <n v="45922"/>
    <x v="53"/>
  </r>
  <r>
    <x v="0"/>
    <x v="18"/>
    <x v="18"/>
    <x v="122"/>
    <x v="41"/>
    <s v="CO25545@mi.com"/>
    <x v="0"/>
    <x v="0"/>
    <x v="41"/>
    <x v="19"/>
    <x v="0"/>
    <x v="0"/>
    <s v="No Aplica"/>
    <x v="52"/>
  </r>
  <r>
    <x v="0"/>
    <x v="14"/>
    <x v="14"/>
    <x v="6"/>
    <x v="41"/>
    <s v="CO25545@mi.com"/>
    <x v="3"/>
    <x v="3"/>
    <x v="41"/>
    <x v="19"/>
    <x v="0"/>
    <x v="0"/>
    <s v="No Aplica"/>
    <x v="52"/>
  </r>
  <r>
    <x v="0"/>
    <x v="16"/>
    <x v="16"/>
    <x v="6"/>
    <x v="41"/>
    <s v="CO25545@mi.com"/>
    <x v="3"/>
    <x v="3"/>
    <x v="41"/>
    <x v="19"/>
    <x v="0"/>
    <x v="0"/>
    <s v="No Aplica"/>
    <x v="52"/>
  </r>
  <r>
    <x v="0"/>
    <x v="17"/>
    <x v="17"/>
    <x v="6"/>
    <x v="41"/>
    <s v="CO25545@mi.com"/>
    <x v="3"/>
    <x v="3"/>
    <x v="41"/>
    <x v="19"/>
    <x v="0"/>
    <x v="0"/>
    <s v="No Aplica"/>
    <x v="52"/>
  </r>
  <r>
    <x v="0"/>
    <x v="3"/>
    <x v="3"/>
    <x v="6"/>
    <x v="41"/>
    <s v="CO25545@mi.com"/>
    <x v="3"/>
    <x v="3"/>
    <x v="41"/>
    <x v="19"/>
    <x v="0"/>
    <x v="0"/>
    <s v="No Aplica"/>
    <x v="52"/>
  </r>
  <r>
    <x v="0"/>
    <x v="15"/>
    <x v="15"/>
    <x v="127"/>
    <x v="41"/>
    <s v="CO25545@mi.com"/>
    <x v="0"/>
    <x v="0"/>
    <x v="41"/>
    <x v="19"/>
    <x v="0"/>
    <x v="0"/>
    <s v="No Aplica"/>
    <x v="52"/>
  </r>
  <r>
    <x v="0"/>
    <x v="6"/>
    <x v="6"/>
    <x v="128"/>
    <x v="41"/>
    <s v="CO25545@mi.com"/>
    <x v="0"/>
    <x v="0"/>
    <x v="41"/>
    <x v="19"/>
    <x v="0"/>
    <x v="0"/>
    <s v="No Aplica"/>
    <x v="52"/>
  </r>
  <r>
    <x v="0"/>
    <x v="19"/>
    <x v="19"/>
    <x v="6"/>
    <x v="41"/>
    <s v="CO25545@mi.com"/>
    <x v="3"/>
    <x v="3"/>
    <x v="41"/>
    <x v="19"/>
    <x v="0"/>
    <x v="0"/>
    <s v="No Aplica"/>
    <x v="52"/>
  </r>
  <r>
    <x v="0"/>
    <x v="7"/>
    <x v="7"/>
    <x v="6"/>
    <x v="41"/>
    <s v="CO25545@mi.com"/>
    <x v="3"/>
    <x v="3"/>
    <x v="41"/>
    <x v="19"/>
    <x v="0"/>
    <x v="0"/>
    <s v="No Aplica"/>
    <x v="52"/>
  </r>
  <r>
    <x v="0"/>
    <x v="1"/>
    <x v="1"/>
    <x v="6"/>
    <x v="41"/>
    <s v="CO25545@mi.com"/>
    <x v="3"/>
    <x v="3"/>
    <x v="41"/>
    <x v="19"/>
    <x v="0"/>
    <x v="0"/>
    <s v="No Aplica"/>
    <x v="52"/>
  </r>
  <r>
    <x v="0"/>
    <x v="2"/>
    <x v="2"/>
    <x v="6"/>
    <x v="41"/>
    <s v="CO25545@mi.com"/>
    <x v="3"/>
    <x v="3"/>
    <x v="41"/>
    <x v="19"/>
    <x v="0"/>
    <x v="0"/>
    <s v="No Aplica"/>
    <x v="52"/>
  </r>
  <r>
    <x v="0"/>
    <x v="4"/>
    <x v="4"/>
    <x v="6"/>
    <x v="41"/>
    <s v="CO25545@mi.com"/>
    <x v="3"/>
    <x v="3"/>
    <x v="41"/>
    <x v="19"/>
    <x v="0"/>
    <x v="0"/>
    <s v="No Aplica"/>
    <x v="52"/>
  </r>
  <r>
    <x v="0"/>
    <x v="5"/>
    <x v="5"/>
    <x v="6"/>
    <x v="41"/>
    <s v="CO25545@mi.com"/>
    <x v="3"/>
    <x v="3"/>
    <x v="41"/>
    <x v="19"/>
    <x v="0"/>
    <x v="0"/>
    <s v="No Aplica"/>
    <x v="52"/>
  </r>
  <r>
    <x v="0"/>
    <x v="20"/>
    <x v="20"/>
    <x v="6"/>
    <x v="41"/>
    <s v="CO25545@mi.com"/>
    <x v="3"/>
    <x v="3"/>
    <x v="41"/>
    <x v="19"/>
    <x v="0"/>
    <x v="0"/>
    <s v="No Aplica"/>
    <x v="52"/>
  </r>
  <r>
    <x v="0"/>
    <x v="22"/>
    <x v="22"/>
    <x v="6"/>
    <x v="41"/>
    <s v="CO25545@mi.com"/>
    <x v="3"/>
    <x v="3"/>
    <x v="41"/>
    <x v="19"/>
    <x v="0"/>
    <x v="0"/>
    <s v="No Aplica"/>
    <x v="52"/>
  </r>
  <r>
    <x v="0"/>
    <x v="21"/>
    <x v="21"/>
    <x v="129"/>
    <x v="41"/>
    <s v="CO25545@mi.com"/>
    <x v="0"/>
    <x v="0"/>
    <x v="41"/>
    <x v="19"/>
    <x v="0"/>
    <x v="0"/>
    <s v="No Aplica"/>
    <x v="52"/>
  </r>
  <r>
    <x v="0"/>
    <x v="21"/>
    <x v="21"/>
    <x v="129"/>
    <x v="41"/>
    <s v="CO25545@mi.com"/>
    <x v="0"/>
    <x v="0"/>
    <x v="41"/>
    <x v="19"/>
    <x v="0"/>
    <x v="0"/>
    <s v="No Aplica"/>
    <x v="52"/>
  </r>
  <r>
    <x v="0"/>
    <x v="18"/>
    <x v="18"/>
    <x v="3"/>
    <x v="42"/>
    <s v="CO28339@mi.com"/>
    <x v="19"/>
    <x v="0"/>
    <x v="42"/>
    <x v="28"/>
    <x v="2"/>
    <x v="0"/>
    <s v="No Aplica"/>
    <x v="54"/>
  </r>
  <r>
    <x v="0"/>
    <x v="16"/>
    <x v="16"/>
    <x v="3"/>
    <x v="42"/>
    <s v="CO28339@mi.com"/>
    <x v="19"/>
    <x v="0"/>
    <x v="42"/>
    <x v="28"/>
    <x v="2"/>
    <x v="0"/>
    <s v="No Aplica"/>
    <x v="54"/>
  </r>
  <r>
    <x v="1"/>
    <x v="17"/>
    <x v="17"/>
    <x v="130"/>
    <x v="42"/>
    <s v="CO28339@mi.com"/>
    <x v="0"/>
    <x v="0"/>
    <x v="42"/>
    <x v="28"/>
    <x v="2"/>
    <x v="0"/>
    <s v="No Aplica"/>
    <x v="54"/>
  </r>
  <r>
    <x v="2"/>
    <x v="7"/>
    <x v="7"/>
    <x v="131"/>
    <x v="42"/>
    <s v="CO28339@mi.com"/>
    <x v="3"/>
    <x v="3"/>
    <x v="42"/>
    <x v="28"/>
    <x v="2"/>
    <x v="0"/>
    <s v="No Aplica"/>
    <x v="54"/>
  </r>
  <r>
    <x v="1"/>
    <x v="1"/>
    <x v="1"/>
    <x v="132"/>
    <x v="42"/>
    <s v="CO28339@mi.com"/>
    <x v="5"/>
    <x v="4"/>
    <x v="42"/>
    <x v="28"/>
    <x v="2"/>
    <x v="0"/>
    <s v="No Aplica"/>
    <x v="54"/>
  </r>
  <r>
    <x v="2"/>
    <x v="6"/>
    <x v="6"/>
    <x v="35"/>
    <x v="42"/>
    <s v="CO28339@mi.com"/>
    <x v="1"/>
    <x v="1"/>
    <x v="42"/>
    <x v="28"/>
    <x v="2"/>
    <x v="0"/>
    <s v="No Aplica"/>
    <x v="54"/>
  </r>
  <r>
    <x v="2"/>
    <x v="4"/>
    <x v="4"/>
    <x v="6"/>
    <x v="42"/>
    <s v="CO28339@mi.com"/>
    <x v="3"/>
    <x v="3"/>
    <x v="42"/>
    <x v="28"/>
    <x v="2"/>
    <x v="0"/>
    <s v="No Aplica"/>
    <x v="54"/>
  </r>
  <r>
    <x v="2"/>
    <x v="5"/>
    <x v="5"/>
    <x v="133"/>
    <x v="42"/>
    <s v="CO28339@mi.com"/>
    <x v="7"/>
    <x v="6"/>
    <x v="42"/>
    <x v="28"/>
    <x v="2"/>
    <x v="0"/>
    <s v="No Aplica"/>
    <x v="54"/>
  </r>
  <r>
    <x v="8"/>
    <x v="22"/>
    <x v="22"/>
    <x v="6"/>
    <x v="42"/>
    <s v="CO28339@mi.com"/>
    <x v="3"/>
    <x v="3"/>
    <x v="42"/>
    <x v="28"/>
    <x v="2"/>
    <x v="0"/>
    <s v="No Aplica"/>
    <x v="54"/>
  </r>
  <r>
    <x v="2"/>
    <x v="21"/>
    <x v="21"/>
    <x v="134"/>
    <x v="42"/>
    <s v="CO28339@mi.com"/>
    <x v="3"/>
    <x v="3"/>
    <x v="42"/>
    <x v="28"/>
    <x v="2"/>
    <x v="0"/>
    <s v="No Aplica"/>
    <x v="54"/>
  </r>
  <r>
    <x v="5"/>
    <x v="0"/>
    <x v="0"/>
    <x v="35"/>
    <x v="43"/>
    <s v="CO28118@mi.com"/>
    <x v="1"/>
    <x v="1"/>
    <x v="43"/>
    <x v="29"/>
    <x v="0"/>
    <x v="0"/>
    <s v="No Aplica"/>
    <x v="55"/>
  </r>
  <r>
    <x v="0"/>
    <x v="11"/>
    <x v="11"/>
    <x v="3"/>
    <x v="43"/>
    <s v="CO28118@mi.com"/>
    <x v="0"/>
    <x v="0"/>
    <x v="43"/>
    <x v="29"/>
    <x v="0"/>
    <x v="0"/>
    <s v="No Aplica"/>
    <x v="55"/>
  </r>
  <r>
    <x v="5"/>
    <x v="13"/>
    <x v="13"/>
    <x v="35"/>
    <x v="43"/>
    <s v="CO28118@mi.com"/>
    <x v="1"/>
    <x v="1"/>
    <x v="43"/>
    <x v="29"/>
    <x v="0"/>
    <x v="1"/>
    <n v="45922"/>
    <x v="56"/>
  </r>
  <r>
    <x v="0"/>
    <x v="18"/>
    <x v="18"/>
    <x v="3"/>
    <x v="43"/>
    <s v="CO28118@mi.com"/>
    <x v="0"/>
    <x v="0"/>
    <x v="43"/>
    <x v="29"/>
    <x v="0"/>
    <x v="0"/>
    <s v="No Aplica"/>
    <x v="55"/>
  </r>
  <r>
    <x v="5"/>
    <x v="15"/>
    <x v="15"/>
    <x v="135"/>
    <x v="43"/>
    <s v="CO28118@mi.com"/>
    <x v="1"/>
    <x v="1"/>
    <x v="43"/>
    <x v="29"/>
    <x v="0"/>
    <x v="0"/>
    <s v="No Aplica"/>
    <x v="55"/>
  </r>
  <r>
    <x v="0"/>
    <x v="16"/>
    <x v="16"/>
    <x v="3"/>
    <x v="43"/>
    <s v="CO28118@mi.com"/>
    <x v="0"/>
    <x v="0"/>
    <x v="43"/>
    <x v="29"/>
    <x v="0"/>
    <x v="0"/>
    <s v="No Aplica"/>
    <x v="55"/>
  </r>
  <r>
    <x v="5"/>
    <x v="3"/>
    <x v="3"/>
    <x v="135"/>
    <x v="43"/>
    <s v="CO28118@mi.com"/>
    <x v="1"/>
    <x v="1"/>
    <x v="43"/>
    <x v="29"/>
    <x v="0"/>
    <x v="0"/>
    <s v="No Aplica"/>
    <x v="55"/>
  </r>
  <r>
    <x v="1"/>
    <x v="4"/>
    <x v="4"/>
    <x v="9"/>
    <x v="43"/>
    <s v="CO28118@mi.com"/>
    <x v="6"/>
    <x v="5"/>
    <x v="43"/>
    <x v="29"/>
    <x v="0"/>
    <x v="0"/>
    <s v="No Aplica"/>
    <x v="55"/>
  </r>
  <r>
    <x v="5"/>
    <x v="19"/>
    <x v="19"/>
    <x v="135"/>
    <x v="43"/>
    <s v="CO28118@mi.com"/>
    <x v="1"/>
    <x v="1"/>
    <x v="43"/>
    <x v="29"/>
    <x v="0"/>
    <x v="0"/>
    <s v="No Aplica"/>
    <x v="55"/>
  </r>
  <r>
    <x v="1"/>
    <x v="1"/>
    <x v="1"/>
    <x v="9"/>
    <x v="43"/>
    <s v="CO28118@mi.com"/>
    <x v="0"/>
    <x v="0"/>
    <x v="43"/>
    <x v="29"/>
    <x v="0"/>
    <x v="0"/>
    <s v="No Aplica"/>
    <x v="55"/>
  </r>
  <r>
    <x v="1"/>
    <x v="2"/>
    <x v="2"/>
    <x v="9"/>
    <x v="43"/>
    <s v="CO28118@mi.com"/>
    <x v="0"/>
    <x v="0"/>
    <x v="43"/>
    <x v="29"/>
    <x v="0"/>
    <x v="0"/>
    <s v="No Aplica"/>
    <x v="55"/>
  </r>
  <r>
    <x v="5"/>
    <x v="6"/>
    <x v="6"/>
    <x v="136"/>
    <x v="43"/>
    <s v="CO28118@mi.com"/>
    <x v="1"/>
    <x v="1"/>
    <x v="43"/>
    <x v="29"/>
    <x v="0"/>
    <x v="0"/>
    <s v="No Aplica"/>
    <x v="55"/>
  </r>
  <r>
    <x v="5"/>
    <x v="5"/>
    <x v="5"/>
    <x v="84"/>
    <x v="43"/>
    <s v="CO28118@mi.com"/>
    <x v="1"/>
    <x v="1"/>
    <x v="43"/>
    <x v="29"/>
    <x v="0"/>
    <x v="0"/>
    <s v="No Aplica"/>
    <x v="55"/>
  </r>
  <r>
    <x v="0"/>
    <x v="20"/>
    <x v="20"/>
    <x v="3"/>
    <x v="43"/>
    <s v="CO28118@mi.com"/>
    <x v="0"/>
    <x v="0"/>
    <x v="43"/>
    <x v="29"/>
    <x v="0"/>
    <x v="0"/>
    <s v="No Aplica"/>
    <x v="55"/>
  </r>
  <r>
    <x v="5"/>
    <x v="21"/>
    <x v="21"/>
    <x v="84"/>
    <x v="43"/>
    <s v="CO28118@mi.com"/>
    <x v="1"/>
    <x v="1"/>
    <x v="43"/>
    <x v="29"/>
    <x v="0"/>
    <x v="0"/>
    <s v="No Aplica"/>
    <x v="55"/>
  </r>
  <r>
    <x v="2"/>
    <x v="17"/>
    <x v="17"/>
    <x v="27"/>
    <x v="44"/>
    <s v="CO23465@mi.com"/>
    <x v="0"/>
    <x v="0"/>
    <x v="44"/>
    <x v="11"/>
    <x v="1"/>
    <x v="0"/>
    <s v="No Aplica"/>
    <x v="57"/>
  </r>
  <r>
    <x v="2"/>
    <x v="7"/>
    <x v="7"/>
    <x v="3"/>
    <x v="44"/>
    <s v="CO23465@mi.com"/>
    <x v="0"/>
    <x v="0"/>
    <x v="44"/>
    <x v="11"/>
    <x v="1"/>
    <x v="0"/>
    <s v="No Aplica"/>
    <x v="57"/>
  </r>
  <r>
    <x v="2"/>
    <x v="20"/>
    <x v="20"/>
    <x v="3"/>
    <x v="44"/>
    <s v="CO23465@mi.com"/>
    <x v="17"/>
    <x v="13"/>
    <x v="44"/>
    <x v="11"/>
    <x v="1"/>
    <x v="0"/>
    <s v="No Aplica"/>
    <x v="57"/>
  </r>
  <r>
    <x v="1"/>
    <x v="3"/>
    <x v="3"/>
    <x v="20"/>
    <x v="45"/>
    <s v="CO14014@mi.com"/>
    <x v="3"/>
    <x v="3"/>
    <x v="45"/>
    <x v="3"/>
    <x v="1"/>
    <x v="0"/>
    <s v="No Aplica"/>
    <x v="58"/>
  </r>
  <r>
    <x v="1"/>
    <x v="7"/>
    <x v="7"/>
    <x v="20"/>
    <x v="45"/>
    <s v="CO14014@mi.com"/>
    <x v="3"/>
    <x v="3"/>
    <x v="45"/>
    <x v="3"/>
    <x v="1"/>
    <x v="0"/>
    <s v="No Aplica"/>
    <x v="58"/>
  </r>
  <r>
    <x v="1"/>
    <x v="1"/>
    <x v="1"/>
    <x v="20"/>
    <x v="45"/>
    <s v="CO14014@mi.com"/>
    <x v="3"/>
    <x v="3"/>
    <x v="45"/>
    <x v="3"/>
    <x v="1"/>
    <x v="0"/>
    <s v="No Aplica"/>
    <x v="58"/>
  </r>
  <r>
    <x v="1"/>
    <x v="6"/>
    <x v="6"/>
    <x v="20"/>
    <x v="45"/>
    <s v="CO14014@mi.com"/>
    <x v="3"/>
    <x v="3"/>
    <x v="45"/>
    <x v="3"/>
    <x v="1"/>
    <x v="0"/>
    <s v="No Aplica"/>
    <x v="58"/>
  </r>
  <r>
    <x v="1"/>
    <x v="5"/>
    <x v="5"/>
    <x v="20"/>
    <x v="45"/>
    <s v="CO14014@mi.com"/>
    <x v="3"/>
    <x v="3"/>
    <x v="45"/>
    <x v="3"/>
    <x v="1"/>
    <x v="0"/>
    <s v="No Aplica"/>
    <x v="58"/>
  </r>
  <r>
    <x v="1"/>
    <x v="21"/>
    <x v="21"/>
    <x v="20"/>
    <x v="45"/>
    <s v="CO14014@mi.com"/>
    <x v="3"/>
    <x v="3"/>
    <x v="45"/>
    <x v="3"/>
    <x v="1"/>
    <x v="0"/>
    <s v="No Aplica"/>
    <x v="58"/>
  </r>
  <r>
    <x v="1"/>
    <x v="10"/>
    <x v="10"/>
    <x v="6"/>
    <x v="46"/>
    <s v="CO16927@mi.com"/>
    <x v="3"/>
    <x v="3"/>
    <x v="46"/>
    <x v="0"/>
    <x v="0"/>
    <x v="0"/>
    <s v="No Aplica"/>
    <x v="59"/>
  </r>
  <r>
    <x v="1"/>
    <x v="0"/>
    <x v="0"/>
    <x v="6"/>
    <x v="46"/>
    <s v="CO16927@mi.com"/>
    <x v="3"/>
    <x v="3"/>
    <x v="46"/>
    <x v="0"/>
    <x v="0"/>
    <x v="0"/>
    <s v="No Aplica"/>
    <x v="59"/>
  </r>
  <r>
    <x v="1"/>
    <x v="12"/>
    <x v="12"/>
    <x v="6"/>
    <x v="46"/>
    <s v="CO16927@mi.com"/>
    <x v="3"/>
    <x v="3"/>
    <x v="46"/>
    <x v="0"/>
    <x v="0"/>
    <x v="0"/>
    <s v="No Aplica"/>
    <x v="59"/>
  </r>
  <r>
    <x v="1"/>
    <x v="13"/>
    <x v="13"/>
    <x v="6"/>
    <x v="46"/>
    <s v="CO16927@mi.com"/>
    <x v="3"/>
    <x v="3"/>
    <x v="46"/>
    <x v="0"/>
    <x v="0"/>
    <x v="1"/>
    <n v="45922"/>
    <x v="60"/>
  </r>
  <r>
    <x v="0"/>
    <x v="11"/>
    <x v="11"/>
    <x v="3"/>
    <x v="46"/>
    <s v="CO16927@mi.com"/>
    <x v="4"/>
    <x v="0"/>
    <x v="46"/>
    <x v="0"/>
    <x v="0"/>
    <x v="0"/>
    <s v="No Aplica"/>
    <x v="59"/>
  </r>
  <r>
    <x v="1"/>
    <x v="14"/>
    <x v="14"/>
    <x v="6"/>
    <x v="46"/>
    <s v="CO16927@mi.com"/>
    <x v="3"/>
    <x v="3"/>
    <x v="46"/>
    <x v="0"/>
    <x v="0"/>
    <x v="0"/>
    <s v="No Aplica"/>
    <x v="59"/>
  </r>
  <r>
    <x v="1"/>
    <x v="15"/>
    <x v="15"/>
    <x v="6"/>
    <x v="46"/>
    <s v="CO16927@mi.com"/>
    <x v="3"/>
    <x v="3"/>
    <x v="46"/>
    <x v="0"/>
    <x v="0"/>
    <x v="0"/>
    <s v="No Aplica"/>
    <x v="59"/>
  </r>
  <r>
    <x v="1"/>
    <x v="17"/>
    <x v="17"/>
    <x v="137"/>
    <x v="46"/>
    <s v="CO16927@mi.com"/>
    <x v="3"/>
    <x v="3"/>
    <x v="46"/>
    <x v="0"/>
    <x v="0"/>
    <x v="0"/>
    <s v="No Aplica"/>
    <x v="59"/>
  </r>
  <r>
    <x v="1"/>
    <x v="3"/>
    <x v="3"/>
    <x v="6"/>
    <x v="46"/>
    <s v="CO16927@mi.com"/>
    <x v="3"/>
    <x v="3"/>
    <x v="46"/>
    <x v="0"/>
    <x v="0"/>
    <x v="0"/>
    <s v="No Aplica"/>
    <x v="59"/>
  </r>
  <r>
    <x v="0"/>
    <x v="16"/>
    <x v="16"/>
    <x v="3"/>
    <x v="46"/>
    <s v="CO16927@mi.com"/>
    <x v="4"/>
    <x v="0"/>
    <x v="46"/>
    <x v="0"/>
    <x v="0"/>
    <x v="0"/>
    <s v="No Aplica"/>
    <x v="59"/>
  </r>
  <r>
    <x v="1"/>
    <x v="19"/>
    <x v="19"/>
    <x v="6"/>
    <x v="46"/>
    <s v="CO16927@mi.com"/>
    <x v="3"/>
    <x v="3"/>
    <x v="46"/>
    <x v="0"/>
    <x v="0"/>
    <x v="0"/>
    <s v="No Aplica"/>
    <x v="59"/>
  </r>
  <r>
    <x v="1"/>
    <x v="7"/>
    <x v="7"/>
    <x v="6"/>
    <x v="46"/>
    <s v="CO16927@mi.com"/>
    <x v="3"/>
    <x v="3"/>
    <x v="46"/>
    <x v="0"/>
    <x v="0"/>
    <x v="0"/>
    <s v="No Aplica"/>
    <x v="59"/>
  </r>
  <r>
    <x v="1"/>
    <x v="2"/>
    <x v="2"/>
    <x v="6"/>
    <x v="46"/>
    <s v="CO16927@mi.com"/>
    <x v="3"/>
    <x v="3"/>
    <x v="46"/>
    <x v="0"/>
    <x v="0"/>
    <x v="0"/>
    <s v="No Aplica"/>
    <x v="59"/>
  </r>
  <r>
    <x v="1"/>
    <x v="6"/>
    <x v="6"/>
    <x v="6"/>
    <x v="46"/>
    <s v="CO16927@mi.com"/>
    <x v="3"/>
    <x v="3"/>
    <x v="46"/>
    <x v="0"/>
    <x v="0"/>
    <x v="0"/>
    <s v="No Aplica"/>
    <x v="59"/>
  </r>
  <r>
    <x v="0"/>
    <x v="1"/>
    <x v="1"/>
    <x v="3"/>
    <x v="46"/>
    <s v="CO16927@mi.com"/>
    <x v="4"/>
    <x v="0"/>
    <x v="46"/>
    <x v="0"/>
    <x v="0"/>
    <x v="0"/>
    <s v="No Aplica"/>
    <x v="59"/>
  </r>
  <r>
    <x v="1"/>
    <x v="4"/>
    <x v="4"/>
    <x v="6"/>
    <x v="46"/>
    <s v="CO16927@mi.com"/>
    <x v="3"/>
    <x v="3"/>
    <x v="46"/>
    <x v="0"/>
    <x v="0"/>
    <x v="0"/>
    <s v="No Aplica"/>
    <x v="59"/>
  </r>
  <r>
    <x v="1"/>
    <x v="5"/>
    <x v="5"/>
    <x v="6"/>
    <x v="46"/>
    <s v="CO16927@mi.com"/>
    <x v="3"/>
    <x v="3"/>
    <x v="46"/>
    <x v="0"/>
    <x v="0"/>
    <x v="0"/>
    <s v="No Aplica"/>
    <x v="59"/>
  </r>
  <r>
    <x v="1"/>
    <x v="22"/>
    <x v="22"/>
    <x v="6"/>
    <x v="46"/>
    <s v="CO16927@mi.com"/>
    <x v="3"/>
    <x v="3"/>
    <x v="46"/>
    <x v="0"/>
    <x v="0"/>
    <x v="0"/>
    <s v="No Aplica"/>
    <x v="59"/>
  </r>
  <r>
    <x v="1"/>
    <x v="21"/>
    <x v="21"/>
    <x v="6"/>
    <x v="46"/>
    <s v="CO16927@mi.com"/>
    <x v="3"/>
    <x v="3"/>
    <x v="46"/>
    <x v="0"/>
    <x v="0"/>
    <x v="0"/>
    <s v="No Aplica"/>
    <x v="59"/>
  </r>
  <r>
    <x v="0"/>
    <x v="20"/>
    <x v="20"/>
    <x v="3"/>
    <x v="46"/>
    <s v="CO16927@mi.com"/>
    <x v="4"/>
    <x v="0"/>
    <x v="46"/>
    <x v="0"/>
    <x v="0"/>
    <x v="0"/>
    <s v="No Aplica"/>
    <x v="59"/>
  </r>
  <r>
    <x v="3"/>
    <x v="18"/>
    <x v="18"/>
    <x v="22"/>
    <x v="47"/>
    <s v="CO14852@mi.com"/>
    <x v="0"/>
    <x v="0"/>
    <x v="47"/>
    <x v="24"/>
    <x v="1"/>
    <x v="0"/>
    <s v="No Aplica"/>
    <x v="61"/>
  </r>
  <r>
    <x v="1"/>
    <x v="4"/>
    <x v="4"/>
    <x v="133"/>
    <x v="47"/>
    <s v="CO14852@mi.com"/>
    <x v="16"/>
    <x v="12"/>
    <x v="47"/>
    <x v="24"/>
    <x v="1"/>
    <x v="0"/>
    <s v="No Aplica"/>
    <x v="61"/>
  </r>
  <r>
    <x v="3"/>
    <x v="24"/>
    <x v="24"/>
    <x v="99"/>
    <x v="47"/>
    <s v="CO14852@mi.com"/>
    <x v="0"/>
    <x v="0"/>
    <x v="47"/>
    <x v="24"/>
    <x v="1"/>
    <x v="0"/>
    <s v="No Aplica"/>
    <x v="61"/>
  </r>
  <r>
    <x v="3"/>
    <x v="25"/>
    <x v="25"/>
    <x v="22"/>
    <x v="47"/>
    <s v="CO14852@mi.com"/>
    <x v="0"/>
    <x v="0"/>
    <x v="47"/>
    <x v="24"/>
    <x v="1"/>
    <x v="0"/>
    <s v="No Aplica"/>
    <x v="61"/>
  </r>
  <r>
    <x v="5"/>
    <x v="13"/>
    <x v="13"/>
    <x v="6"/>
    <x v="48"/>
    <s v="CO28826@mi.com"/>
    <x v="3"/>
    <x v="3"/>
    <x v="48"/>
    <x v="26"/>
    <x v="0"/>
    <x v="1"/>
    <n v="45922"/>
    <x v="62"/>
  </r>
  <r>
    <x v="5"/>
    <x v="15"/>
    <x v="15"/>
    <x v="138"/>
    <x v="48"/>
    <s v="CO28826@mi.com"/>
    <x v="9"/>
    <x v="8"/>
    <x v="48"/>
    <x v="26"/>
    <x v="0"/>
    <x v="0"/>
    <s v="No Aplica"/>
    <x v="63"/>
  </r>
  <r>
    <x v="1"/>
    <x v="13"/>
    <x v="13"/>
    <x v="139"/>
    <x v="49"/>
    <s v="CO25552@mi.com"/>
    <x v="8"/>
    <x v="7"/>
    <x v="49"/>
    <x v="30"/>
    <x v="4"/>
    <x v="1"/>
    <n v="45922"/>
    <x v="64"/>
  </r>
  <r>
    <x v="1"/>
    <x v="23"/>
    <x v="23"/>
    <x v="140"/>
    <x v="49"/>
    <s v="CO25552@mi.com"/>
    <x v="10"/>
    <x v="9"/>
    <x v="49"/>
    <x v="30"/>
    <x v="4"/>
    <x v="0"/>
    <s v="No Aplica"/>
    <x v="65"/>
  </r>
  <r>
    <x v="1"/>
    <x v="14"/>
    <x v="14"/>
    <x v="139"/>
    <x v="49"/>
    <s v="CO25552@mi.com"/>
    <x v="8"/>
    <x v="7"/>
    <x v="49"/>
    <x v="30"/>
    <x v="4"/>
    <x v="0"/>
    <s v="No Aplica"/>
    <x v="65"/>
  </r>
  <r>
    <x v="1"/>
    <x v="15"/>
    <x v="15"/>
    <x v="139"/>
    <x v="49"/>
    <s v="CO25552@mi.com"/>
    <x v="8"/>
    <x v="7"/>
    <x v="49"/>
    <x v="30"/>
    <x v="4"/>
    <x v="0"/>
    <s v="No Aplica"/>
    <x v="65"/>
  </r>
  <r>
    <x v="1"/>
    <x v="16"/>
    <x v="16"/>
    <x v="139"/>
    <x v="49"/>
    <s v="CO25552@mi.com"/>
    <x v="8"/>
    <x v="7"/>
    <x v="49"/>
    <x v="30"/>
    <x v="4"/>
    <x v="0"/>
    <s v="No Aplica"/>
    <x v="65"/>
  </r>
  <r>
    <x v="1"/>
    <x v="17"/>
    <x v="17"/>
    <x v="139"/>
    <x v="49"/>
    <s v="CO25552@mi.com"/>
    <x v="8"/>
    <x v="7"/>
    <x v="49"/>
    <x v="30"/>
    <x v="4"/>
    <x v="0"/>
    <s v="No Aplica"/>
    <x v="65"/>
  </r>
  <r>
    <x v="1"/>
    <x v="3"/>
    <x v="3"/>
    <x v="141"/>
    <x v="49"/>
    <s v="CO25552@mi.com"/>
    <x v="18"/>
    <x v="14"/>
    <x v="49"/>
    <x v="30"/>
    <x v="4"/>
    <x v="0"/>
    <s v="No Aplica"/>
    <x v="65"/>
  </r>
  <r>
    <x v="0"/>
    <x v="27"/>
    <x v="27"/>
    <x v="39"/>
    <x v="49"/>
    <s v="CO25552@mi.com"/>
    <x v="0"/>
    <x v="0"/>
    <x v="49"/>
    <x v="30"/>
    <x v="4"/>
    <x v="0"/>
    <s v="No Aplica"/>
    <x v="65"/>
  </r>
  <r>
    <x v="1"/>
    <x v="28"/>
    <x v="28"/>
    <x v="142"/>
    <x v="49"/>
    <s v="CO25552@mi.com"/>
    <x v="2"/>
    <x v="2"/>
    <x v="49"/>
    <x v="30"/>
    <x v="4"/>
    <x v="0"/>
    <s v="No Aplica"/>
    <x v="65"/>
  </r>
  <r>
    <x v="1"/>
    <x v="19"/>
    <x v="19"/>
    <x v="139"/>
    <x v="49"/>
    <s v="CO25552@mi.com"/>
    <x v="8"/>
    <x v="7"/>
    <x v="49"/>
    <x v="30"/>
    <x v="4"/>
    <x v="0"/>
    <s v="No Aplica"/>
    <x v="65"/>
  </r>
  <r>
    <x v="1"/>
    <x v="7"/>
    <x v="7"/>
    <x v="139"/>
    <x v="49"/>
    <s v="CO25552@mi.com"/>
    <x v="8"/>
    <x v="7"/>
    <x v="49"/>
    <x v="30"/>
    <x v="4"/>
    <x v="0"/>
    <s v="No Aplica"/>
    <x v="65"/>
  </r>
  <r>
    <x v="1"/>
    <x v="1"/>
    <x v="1"/>
    <x v="139"/>
    <x v="49"/>
    <s v="CO25552@mi.com"/>
    <x v="8"/>
    <x v="7"/>
    <x v="49"/>
    <x v="30"/>
    <x v="4"/>
    <x v="0"/>
    <s v="No Aplica"/>
    <x v="65"/>
  </r>
  <r>
    <x v="1"/>
    <x v="2"/>
    <x v="2"/>
    <x v="139"/>
    <x v="49"/>
    <s v="CO25552@mi.com"/>
    <x v="8"/>
    <x v="7"/>
    <x v="49"/>
    <x v="30"/>
    <x v="4"/>
    <x v="0"/>
    <s v="No Aplica"/>
    <x v="65"/>
  </r>
  <r>
    <x v="0"/>
    <x v="18"/>
    <x v="18"/>
    <x v="39"/>
    <x v="49"/>
    <s v="CO25552@mi.com"/>
    <x v="0"/>
    <x v="0"/>
    <x v="49"/>
    <x v="30"/>
    <x v="4"/>
    <x v="0"/>
    <s v="No Aplica"/>
    <x v="65"/>
  </r>
  <r>
    <x v="1"/>
    <x v="6"/>
    <x v="6"/>
    <x v="143"/>
    <x v="49"/>
    <s v="CO25552@mi.com"/>
    <x v="18"/>
    <x v="14"/>
    <x v="49"/>
    <x v="30"/>
    <x v="4"/>
    <x v="0"/>
    <s v="No Aplica"/>
    <x v="65"/>
  </r>
  <r>
    <x v="1"/>
    <x v="29"/>
    <x v="29"/>
    <x v="142"/>
    <x v="49"/>
    <s v="CO25552@mi.com"/>
    <x v="2"/>
    <x v="2"/>
    <x v="49"/>
    <x v="30"/>
    <x v="4"/>
    <x v="0"/>
    <s v="No Aplica"/>
    <x v="65"/>
  </r>
  <r>
    <x v="1"/>
    <x v="4"/>
    <x v="4"/>
    <x v="144"/>
    <x v="49"/>
    <s v="CO25552@mi.com"/>
    <x v="8"/>
    <x v="7"/>
    <x v="49"/>
    <x v="30"/>
    <x v="4"/>
    <x v="0"/>
    <s v="No Aplica"/>
    <x v="65"/>
  </r>
  <r>
    <x v="1"/>
    <x v="5"/>
    <x v="5"/>
    <x v="139"/>
    <x v="49"/>
    <s v="CO25552@mi.com"/>
    <x v="8"/>
    <x v="7"/>
    <x v="49"/>
    <x v="30"/>
    <x v="4"/>
    <x v="0"/>
    <s v="No Aplica"/>
    <x v="65"/>
  </r>
  <r>
    <x v="1"/>
    <x v="20"/>
    <x v="20"/>
    <x v="139"/>
    <x v="49"/>
    <s v="CO25552@mi.com"/>
    <x v="8"/>
    <x v="7"/>
    <x v="49"/>
    <x v="30"/>
    <x v="4"/>
    <x v="0"/>
    <s v="No Aplica"/>
    <x v="65"/>
  </r>
  <r>
    <x v="1"/>
    <x v="20"/>
    <x v="20"/>
    <x v="139"/>
    <x v="49"/>
    <s v="CO25552@mi.com"/>
    <x v="8"/>
    <x v="7"/>
    <x v="49"/>
    <x v="30"/>
    <x v="4"/>
    <x v="0"/>
    <s v="No Aplica"/>
    <x v="65"/>
  </r>
  <r>
    <x v="1"/>
    <x v="22"/>
    <x v="22"/>
    <x v="139"/>
    <x v="49"/>
    <s v="CO25552@mi.com"/>
    <x v="8"/>
    <x v="7"/>
    <x v="49"/>
    <x v="30"/>
    <x v="4"/>
    <x v="0"/>
    <s v="No Aplica"/>
    <x v="65"/>
  </r>
  <r>
    <x v="1"/>
    <x v="21"/>
    <x v="21"/>
    <x v="145"/>
    <x v="49"/>
    <s v="CO25552@mi.com"/>
    <x v="18"/>
    <x v="14"/>
    <x v="49"/>
    <x v="30"/>
    <x v="4"/>
    <x v="0"/>
    <s v="No Aplica"/>
    <x v="65"/>
  </r>
  <r>
    <x v="0"/>
    <x v="24"/>
    <x v="24"/>
    <x v="39"/>
    <x v="49"/>
    <s v="CO25552@mi.com"/>
    <x v="0"/>
    <x v="0"/>
    <x v="49"/>
    <x v="30"/>
    <x v="4"/>
    <x v="0"/>
    <s v="No Aplica"/>
    <x v="65"/>
  </r>
  <r>
    <x v="0"/>
    <x v="25"/>
    <x v="25"/>
    <x v="39"/>
    <x v="49"/>
    <s v="CO25552@mi.com"/>
    <x v="0"/>
    <x v="0"/>
    <x v="49"/>
    <x v="30"/>
    <x v="4"/>
    <x v="0"/>
    <s v="No Aplica"/>
    <x v="65"/>
  </r>
  <r>
    <x v="1"/>
    <x v="15"/>
    <x v="15"/>
    <x v="146"/>
    <x v="50"/>
    <s v="CO19978@mi.com"/>
    <x v="3"/>
    <x v="3"/>
    <x v="50"/>
    <x v="21"/>
    <x v="1"/>
    <x v="0"/>
    <s v="No Aplica"/>
    <x v="66"/>
  </r>
  <r>
    <x v="1"/>
    <x v="17"/>
    <x v="17"/>
    <x v="146"/>
    <x v="50"/>
    <s v="CO19978@mi.com"/>
    <x v="3"/>
    <x v="3"/>
    <x v="50"/>
    <x v="21"/>
    <x v="1"/>
    <x v="0"/>
    <s v="No Aplica"/>
    <x v="66"/>
  </r>
  <r>
    <x v="1"/>
    <x v="28"/>
    <x v="28"/>
    <x v="146"/>
    <x v="50"/>
    <s v="CO19978@mi.com"/>
    <x v="3"/>
    <x v="3"/>
    <x v="50"/>
    <x v="21"/>
    <x v="1"/>
    <x v="0"/>
    <s v="No Aplica"/>
    <x v="66"/>
  </r>
  <r>
    <x v="1"/>
    <x v="7"/>
    <x v="7"/>
    <x v="146"/>
    <x v="50"/>
    <s v="CO19978@mi.com"/>
    <x v="3"/>
    <x v="3"/>
    <x v="50"/>
    <x v="21"/>
    <x v="1"/>
    <x v="0"/>
    <s v="No Aplica"/>
    <x v="66"/>
  </r>
  <r>
    <x v="1"/>
    <x v="1"/>
    <x v="1"/>
    <x v="146"/>
    <x v="50"/>
    <s v="CO19978@mi.com"/>
    <x v="3"/>
    <x v="3"/>
    <x v="50"/>
    <x v="21"/>
    <x v="1"/>
    <x v="0"/>
    <s v="No Aplica"/>
    <x v="66"/>
  </r>
  <r>
    <x v="1"/>
    <x v="4"/>
    <x v="4"/>
    <x v="146"/>
    <x v="50"/>
    <s v="CO19978@mi.com"/>
    <x v="1"/>
    <x v="1"/>
    <x v="50"/>
    <x v="21"/>
    <x v="1"/>
    <x v="0"/>
    <s v="No Aplica"/>
    <x v="66"/>
  </r>
  <r>
    <x v="1"/>
    <x v="5"/>
    <x v="5"/>
    <x v="146"/>
    <x v="50"/>
    <s v="CO19978@mi.com"/>
    <x v="1"/>
    <x v="1"/>
    <x v="50"/>
    <x v="21"/>
    <x v="1"/>
    <x v="0"/>
    <s v="No Aplica"/>
    <x v="66"/>
  </r>
  <r>
    <x v="1"/>
    <x v="20"/>
    <x v="20"/>
    <x v="147"/>
    <x v="50"/>
    <s v="CO19978@mi.com"/>
    <x v="8"/>
    <x v="7"/>
    <x v="50"/>
    <x v="21"/>
    <x v="1"/>
    <x v="0"/>
    <s v="No Aplica"/>
    <x v="66"/>
  </r>
  <r>
    <x v="1"/>
    <x v="14"/>
    <x v="14"/>
    <x v="148"/>
    <x v="51"/>
    <s v="CO27277@mi.com"/>
    <x v="3"/>
    <x v="3"/>
    <x v="51"/>
    <x v="31"/>
    <x v="1"/>
    <x v="0"/>
    <s v="No Aplica"/>
    <x v="67"/>
  </r>
  <r>
    <x v="1"/>
    <x v="17"/>
    <x v="17"/>
    <x v="149"/>
    <x v="51"/>
    <s v="CO27277@mi.com"/>
    <x v="3"/>
    <x v="3"/>
    <x v="51"/>
    <x v="31"/>
    <x v="1"/>
    <x v="0"/>
    <s v="No Aplica"/>
    <x v="67"/>
  </r>
  <r>
    <x v="1"/>
    <x v="11"/>
    <x v="11"/>
    <x v="39"/>
    <x v="51"/>
    <s v="CO27277@mi.com"/>
    <x v="0"/>
    <x v="0"/>
    <x v="51"/>
    <x v="31"/>
    <x v="1"/>
    <x v="0"/>
    <s v="No Aplica"/>
    <x v="67"/>
  </r>
  <r>
    <x v="1"/>
    <x v="19"/>
    <x v="19"/>
    <x v="150"/>
    <x v="51"/>
    <s v="CO27277@mi.com"/>
    <x v="16"/>
    <x v="12"/>
    <x v="51"/>
    <x v="31"/>
    <x v="1"/>
    <x v="0"/>
    <s v="No Aplica"/>
    <x v="67"/>
  </r>
  <r>
    <x v="1"/>
    <x v="4"/>
    <x v="4"/>
    <x v="151"/>
    <x v="51"/>
    <s v="CO27277@mi.com"/>
    <x v="15"/>
    <x v="11"/>
    <x v="51"/>
    <x v="31"/>
    <x v="1"/>
    <x v="0"/>
    <s v="No Aplica"/>
    <x v="67"/>
  </r>
  <r>
    <x v="1"/>
    <x v="5"/>
    <x v="5"/>
    <x v="152"/>
    <x v="51"/>
    <s v="CO27277@mi.com"/>
    <x v="15"/>
    <x v="11"/>
    <x v="51"/>
    <x v="31"/>
    <x v="1"/>
    <x v="0"/>
    <s v="No Aplica"/>
    <x v="67"/>
  </r>
  <r>
    <x v="2"/>
    <x v="24"/>
    <x v="24"/>
    <x v="3"/>
    <x v="51"/>
    <s v="CO27277@mi.com"/>
    <x v="0"/>
    <x v="0"/>
    <x v="51"/>
    <x v="31"/>
    <x v="1"/>
    <x v="0"/>
    <s v="No Aplica"/>
    <x v="67"/>
  </r>
  <r>
    <x v="2"/>
    <x v="1"/>
    <x v="1"/>
    <x v="3"/>
    <x v="51"/>
    <s v="CO27277@mi.com"/>
    <x v="14"/>
    <x v="10"/>
    <x v="51"/>
    <x v="31"/>
    <x v="1"/>
    <x v="0"/>
    <s v="No Aplica"/>
    <x v="67"/>
  </r>
  <r>
    <x v="3"/>
    <x v="23"/>
    <x v="23"/>
    <x v="92"/>
    <x v="52"/>
    <s v="CO28652@mi.com"/>
    <x v="10"/>
    <x v="9"/>
    <x v="52"/>
    <x v="32"/>
    <x v="1"/>
    <x v="0"/>
    <s v="No Aplica"/>
    <x v="68"/>
  </r>
  <r>
    <x v="3"/>
    <x v="24"/>
    <x v="24"/>
    <x v="3"/>
    <x v="52"/>
    <s v="CO28652@mi.com"/>
    <x v="0"/>
    <x v="0"/>
    <x v="52"/>
    <x v="32"/>
    <x v="1"/>
    <x v="0"/>
    <s v="No Aplica"/>
    <x v="68"/>
  </r>
  <r>
    <x v="1"/>
    <x v="28"/>
    <x v="28"/>
    <x v="153"/>
    <x v="52"/>
    <s v="CO28652@mi.com"/>
    <x v="10"/>
    <x v="9"/>
    <x v="52"/>
    <x v="32"/>
    <x v="1"/>
    <x v="0"/>
    <s v="No Aplica"/>
    <x v="68"/>
  </r>
  <r>
    <x v="2"/>
    <x v="26"/>
    <x v="26"/>
    <x v="20"/>
    <x v="53"/>
    <s v="CO28320@mi.com"/>
    <x v="23"/>
    <x v="15"/>
    <x v="53"/>
    <x v="31"/>
    <x v="1"/>
    <x v="0"/>
    <s v="No Aplica"/>
    <x v="69"/>
  </r>
  <r>
    <x v="2"/>
    <x v="26"/>
    <x v="26"/>
    <x v="20"/>
    <x v="53"/>
    <s v="CO28320@mi.com"/>
    <x v="16"/>
    <x v="12"/>
    <x v="53"/>
    <x v="31"/>
    <x v="1"/>
    <x v="0"/>
    <s v="No Aplica"/>
    <x v="69"/>
  </r>
  <r>
    <x v="2"/>
    <x v="27"/>
    <x v="27"/>
    <x v="39"/>
    <x v="53"/>
    <s v="CO28320@mi.com"/>
    <x v="4"/>
    <x v="0"/>
    <x v="53"/>
    <x v="31"/>
    <x v="1"/>
    <x v="0"/>
    <s v="No Aplica"/>
    <x v="69"/>
  </r>
  <r>
    <x v="2"/>
    <x v="18"/>
    <x v="18"/>
    <x v="39"/>
    <x v="53"/>
    <s v="CO28320@mi.com"/>
    <x v="4"/>
    <x v="0"/>
    <x v="53"/>
    <x v="31"/>
    <x v="1"/>
    <x v="0"/>
    <s v="No Aplica"/>
    <x v="69"/>
  </r>
  <r>
    <x v="2"/>
    <x v="29"/>
    <x v="29"/>
    <x v="20"/>
    <x v="53"/>
    <s v="CO28320@mi.com"/>
    <x v="23"/>
    <x v="15"/>
    <x v="53"/>
    <x v="31"/>
    <x v="1"/>
    <x v="0"/>
    <s v="No Aplica"/>
    <x v="69"/>
  </r>
  <r>
    <x v="2"/>
    <x v="29"/>
    <x v="29"/>
    <x v="20"/>
    <x v="53"/>
    <s v="CO28320@mi.com"/>
    <x v="16"/>
    <x v="12"/>
    <x v="53"/>
    <x v="31"/>
    <x v="1"/>
    <x v="0"/>
    <s v="No Aplica"/>
    <x v="69"/>
  </r>
  <r>
    <x v="2"/>
    <x v="5"/>
    <x v="5"/>
    <x v="154"/>
    <x v="53"/>
    <s v="CO28320@mi.com"/>
    <x v="9"/>
    <x v="8"/>
    <x v="53"/>
    <x v="31"/>
    <x v="1"/>
    <x v="0"/>
    <s v="No Aplica"/>
    <x v="69"/>
  </r>
  <r>
    <x v="2"/>
    <x v="24"/>
    <x v="24"/>
    <x v="39"/>
    <x v="53"/>
    <s v="CO28320@mi.com"/>
    <x v="4"/>
    <x v="0"/>
    <x v="53"/>
    <x v="31"/>
    <x v="1"/>
    <x v="0"/>
    <s v="No Aplica"/>
    <x v="69"/>
  </r>
  <r>
    <x v="2"/>
    <x v="25"/>
    <x v="25"/>
    <x v="39"/>
    <x v="53"/>
    <s v="CO28320@mi.com"/>
    <x v="4"/>
    <x v="0"/>
    <x v="53"/>
    <x v="31"/>
    <x v="1"/>
    <x v="0"/>
    <s v="No Aplica"/>
    <x v="69"/>
  </r>
  <r>
    <x v="1"/>
    <x v="26"/>
    <x v="26"/>
    <x v="20"/>
    <x v="54"/>
    <s v="CO9749@mi.com"/>
    <x v="3"/>
    <x v="3"/>
    <x v="54"/>
    <x v="33"/>
    <x v="1"/>
    <x v="0"/>
    <s v="No Aplica"/>
    <x v="70"/>
  </r>
  <r>
    <x v="1"/>
    <x v="10"/>
    <x v="10"/>
    <x v="20"/>
    <x v="54"/>
    <s v="CO9749@mi.com"/>
    <x v="3"/>
    <x v="3"/>
    <x v="54"/>
    <x v="33"/>
    <x v="1"/>
    <x v="0"/>
    <s v="No Aplica"/>
    <x v="70"/>
  </r>
  <r>
    <x v="1"/>
    <x v="0"/>
    <x v="0"/>
    <x v="20"/>
    <x v="54"/>
    <s v="CO9749@mi.com"/>
    <x v="3"/>
    <x v="3"/>
    <x v="54"/>
    <x v="33"/>
    <x v="1"/>
    <x v="0"/>
    <s v="No Aplica"/>
    <x v="70"/>
  </r>
  <r>
    <x v="1"/>
    <x v="11"/>
    <x v="11"/>
    <x v="20"/>
    <x v="54"/>
    <s v="CO9749@mi.com"/>
    <x v="3"/>
    <x v="3"/>
    <x v="54"/>
    <x v="33"/>
    <x v="1"/>
    <x v="0"/>
    <s v="No Aplica"/>
    <x v="70"/>
  </r>
  <r>
    <x v="1"/>
    <x v="13"/>
    <x v="13"/>
    <x v="90"/>
    <x v="54"/>
    <s v="CO9749@mi.com"/>
    <x v="0"/>
    <x v="0"/>
    <x v="54"/>
    <x v="33"/>
    <x v="1"/>
    <x v="1"/>
    <n v="45922"/>
    <x v="71"/>
  </r>
  <r>
    <x v="2"/>
    <x v="27"/>
    <x v="27"/>
    <x v="155"/>
    <x v="54"/>
    <s v="CO9749@mi.com"/>
    <x v="0"/>
    <x v="0"/>
    <x v="54"/>
    <x v="33"/>
    <x v="1"/>
    <x v="0"/>
    <s v="No Aplica"/>
    <x v="70"/>
  </r>
  <r>
    <x v="1"/>
    <x v="23"/>
    <x v="23"/>
    <x v="20"/>
    <x v="54"/>
    <s v="CO9749@mi.com"/>
    <x v="3"/>
    <x v="3"/>
    <x v="54"/>
    <x v="33"/>
    <x v="1"/>
    <x v="0"/>
    <s v="No Aplica"/>
    <x v="70"/>
  </r>
  <r>
    <x v="1"/>
    <x v="14"/>
    <x v="14"/>
    <x v="20"/>
    <x v="54"/>
    <s v="CO9749@mi.com"/>
    <x v="3"/>
    <x v="3"/>
    <x v="54"/>
    <x v="33"/>
    <x v="1"/>
    <x v="0"/>
    <s v="No Aplica"/>
    <x v="70"/>
  </r>
  <r>
    <x v="1"/>
    <x v="15"/>
    <x v="15"/>
    <x v="20"/>
    <x v="54"/>
    <s v="CO9749@mi.com"/>
    <x v="3"/>
    <x v="3"/>
    <x v="54"/>
    <x v="33"/>
    <x v="1"/>
    <x v="0"/>
    <s v="No Aplica"/>
    <x v="70"/>
  </r>
  <r>
    <x v="1"/>
    <x v="16"/>
    <x v="16"/>
    <x v="20"/>
    <x v="54"/>
    <s v="CO9749@mi.com"/>
    <x v="3"/>
    <x v="3"/>
    <x v="54"/>
    <x v="33"/>
    <x v="1"/>
    <x v="0"/>
    <s v="No Aplica"/>
    <x v="70"/>
  </r>
  <r>
    <x v="2"/>
    <x v="18"/>
    <x v="18"/>
    <x v="155"/>
    <x v="54"/>
    <s v="CO9749@mi.com"/>
    <x v="0"/>
    <x v="0"/>
    <x v="54"/>
    <x v="33"/>
    <x v="1"/>
    <x v="0"/>
    <s v="No Aplica"/>
    <x v="70"/>
  </r>
  <r>
    <x v="1"/>
    <x v="3"/>
    <x v="3"/>
    <x v="90"/>
    <x v="54"/>
    <s v="CO9749@mi.com"/>
    <x v="0"/>
    <x v="0"/>
    <x v="54"/>
    <x v="33"/>
    <x v="1"/>
    <x v="0"/>
    <s v="No Aplica"/>
    <x v="70"/>
  </r>
  <r>
    <x v="1"/>
    <x v="28"/>
    <x v="28"/>
    <x v="20"/>
    <x v="54"/>
    <s v="CO9749@mi.com"/>
    <x v="3"/>
    <x v="3"/>
    <x v="54"/>
    <x v="33"/>
    <x v="1"/>
    <x v="0"/>
    <s v="No Aplica"/>
    <x v="70"/>
  </r>
  <r>
    <x v="1"/>
    <x v="19"/>
    <x v="19"/>
    <x v="20"/>
    <x v="54"/>
    <s v="CO9749@mi.com"/>
    <x v="3"/>
    <x v="3"/>
    <x v="54"/>
    <x v="33"/>
    <x v="1"/>
    <x v="0"/>
    <s v="No Aplica"/>
    <x v="70"/>
  </r>
  <r>
    <x v="1"/>
    <x v="7"/>
    <x v="7"/>
    <x v="20"/>
    <x v="54"/>
    <s v="CO9749@mi.com"/>
    <x v="3"/>
    <x v="3"/>
    <x v="54"/>
    <x v="33"/>
    <x v="1"/>
    <x v="0"/>
    <s v="No Aplica"/>
    <x v="70"/>
  </r>
  <r>
    <x v="1"/>
    <x v="1"/>
    <x v="1"/>
    <x v="20"/>
    <x v="54"/>
    <s v="CO9749@mi.com"/>
    <x v="3"/>
    <x v="3"/>
    <x v="54"/>
    <x v="33"/>
    <x v="1"/>
    <x v="0"/>
    <s v="No Aplica"/>
    <x v="70"/>
  </r>
  <r>
    <x v="1"/>
    <x v="2"/>
    <x v="2"/>
    <x v="20"/>
    <x v="54"/>
    <s v="CO9749@mi.com"/>
    <x v="3"/>
    <x v="3"/>
    <x v="54"/>
    <x v="33"/>
    <x v="1"/>
    <x v="0"/>
    <s v="No Aplica"/>
    <x v="70"/>
  </r>
  <r>
    <x v="1"/>
    <x v="22"/>
    <x v="22"/>
    <x v="156"/>
    <x v="54"/>
    <s v="CO9749@mi.com"/>
    <x v="18"/>
    <x v="14"/>
    <x v="54"/>
    <x v="33"/>
    <x v="1"/>
    <x v="0"/>
    <s v="No Aplica"/>
    <x v="70"/>
  </r>
  <r>
    <x v="1"/>
    <x v="24"/>
    <x v="24"/>
    <x v="155"/>
    <x v="54"/>
    <s v="CO9749@mi.com"/>
    <x v="0"/>
    <x v="0"/>
    <x v="54"/>
    <x v="33"/>
    <x v="1"/>
    <x v="0"/>
    <s v="No Aplica"/>
    <x v="70"/>
  </r>
  <r>
    <x v="1"/>
    <x v="6"/>
    <x v="6"/>
    <x v="90"/>
    <x v="54"/>
    <s v="CO9749@mi.com"/>
    <x v="0"/>
    <x v="0"/>
    <x v="54"/>
    <x v="33"/>
    <x v="1"/>
    <x v="0"/>
    <s v="No Aplica"/>
    <x v="70"/>
  </r>
  <r>
    <x v="1"/>
    <x v="29"/>
    <x v="29"/>
    <x v="20"/>
    <x v="54"/>
    <s v="CO9749@mi.com"/>
    <x v="3"/>
    <x v="3"/>
    <x v="54"/>
    <x v="33"/>
    <x v="1"/>
    <x v="0"/>
    <s v="No Aplica"/>
    <x v="70"/>
  </r>
  <r>
    <x v="1"/>
    <x v="4"/>
    <x v="4"/>
    <x v="20"/>
    <x v="54"/>
    <s v="CO9749@mi.com"/>
    <x v="3"/>
    <x v="3"/>
    <x v="54"/>
    <x v="33"/>
    <x v="1"/>
    <x v="0"/>
    <s v="No Aplica"/>
    <x v="70"/>
  </r>
  <r>
    <x v="1"/>
    <x v="5"/>
    <x v="5"/>
    <x v="20"/>
    <x v="54"/>
    <s v="CO9749@mi.com"/>
    <x v="3"/>
    <x v="3"/>
    <x v="54"/>
    <x v="33"/>
    <x v="1"/>
    <x v="0"/>
    <s v="No Aplica"/>
    <x v="70"/>
  </r>
  <r>
    <x v="1"/>
    <x v="20"/>
    <x v="20"/>
    <x v="20"/>
    <x v="54"/>
    <s v="CO9749@mi.com"/>
    <x v="3"/>
    <x v="3"/>
    <x v="54"/>
    <x v="33"/>
    <x v="1"/>
    <x v="0"/>
    <s v="No Aplica"/>
    <x v="70"/>
  </r>
  <r>
    <x v="1"/>
    <x v="21"/>
    <x v="21"/>
    <x v="90"/>
    <x v="54"/>
    <s v="CO9749@mi.com"/>
    <x v="0"/>
    <x v="0"/>
    <x v="54"/>
    <x v="33"/>
    <x v="1"/>
    <x v="0"/>
    <s v="No Aplica"/>
    <x v="70"/>
  </r>
  <r>
    <x v="2"/>
    <x v="25"/>
    <x v="25"/>
    <x v="157"/>
    <x v="54"/>
    <s v="CO9749@mi.com"/>
    <x v="0"/>
    <x v="0"/>
    <x v="54"/>
    <x v="33"/>
    <x v="1"/>
    <x v="0"/>
    <s v="No Aplica"/>
    <x v="70"/>
  </r>
  <r>
    <x v="2"/>
    <x v="27"/>
    <x v="27"/>
    <x v="12"/>
    <x v="55"/>
    <s v="CO16325@mi.com"/>
    <x v="0"/>
    <x v="0"/>
    <x v="55"/>
    <x v="34"/>
    <x v="2"/>
    <x v="0"/>
    <s v="No Aplica"/>
    <x v="72"/>
  </r>
  <r>
    <x v="1"/>
    <x v="26"/>
    <x v="26"/>
    <x v="158"/>
    <x v="55"/>
    <s v="CO16325@mi.com"/>
    <x v="10"/>
    <x v="9"/>
    <x v="55"/>
    <x v="34"/>
    <x v="2"/>
    <x v="0"/>
    <s v="No Aplica"/>
    <x v="72"/>
  </r>
  <r>
    <x v="1"/>
    <x v="0"/>
    <x v="0"/>
    <x v="158"/>
    <x v="55"/>
    <s v="CO16325@mi.com"/>
    <x v="8"/>
    <x v="7"/>
    <x v="55"/>
    <x v="34"/>
    <x v="2"/>
    <x v="0"/>
    <s v="No Aplica"/>
    <x v="72"/>
  </r>
  <r>
    <x v="1"/>
    <x v="10"/>
    <x v="10"/>
    <x v="158"/>
    <x v="55"/>
    <s v="CO16325@mi.com"/>
    <x v="8"/>
    <x v="7"/>
    <x v="55"/>
    <x v="34"/>
    <x v="2"/>
    <x v="0"/>
    <s v="No Aplica"/>
    <x v="72"/>
  </r>
  <r>
    <x v="1"/>
    <x v="11"/>
    <x v="11"/>
    <x v="158"/>
    <x v="55"/>
    <s v="CO16325@mi.com"/>
    <x v="8"/>
    <x v="7"/>
    <x v="55"/>
    <x v="34"/>
    <x v="2"/>
    <x v="0"/>
    <s v="No Aplica"/>
    <x v="72"/>
  </r>
  <r>
    <x v="1"/>
    <x v="13"/>
    <x v="13"/>
    <x v="158"/>
    <x v="55"/>
    <s v="CO16325@mi.com"/>
    <x v="8"/>
    <x v="7"/>
    <x v="55"/>
    <x v="34"/>
    <x v="2"/>
    <x v="1"/>
    <n v="45922"/>
    <x v="73"/>
  </r>
  <r>
    <x v="2"/>
    <x v="24"/>
    <x v="24"/>
    <x v="39"/>
    <x v="55"/>
    <s v="CO16325@mi.com"/>
    <x v="0"/>
    <x v="0"/>
    <x v="55"/>
    <x v="34"/>
    <x v="2"/>
    <x v="0"/>
    <s v="No Aplica"/>
    <x v="72"/>
  </r>
  <r>
    <x v="1"/>
    <x v="28"/>
    <x v="28"/>
    <x v="158"/>
    <x v="55"/>
    <s v="CO16325@mi.com"/>
    <x v="10"/>
    <x v="9"/>
    <x v="55"/>
    <x v="34"/>
    <x v="2"/>
    <x v="0"/>
    <s v="No Aplica"/>
    <x v="72"/>
  </r>
  <r>
    <x v="1"/>
    <x v="19"/>
    <x v="19"/>
    <x v="158"/>
    <x v="55"/>
    <s v="CO16325@mi.com"/>
    <x v="8"/>
    <x v="7"/>
    <x v="55"/>
    <x v="34"/>
    <x v="2"/>
    <x v="0"/>
    <s v="No Aplica"/>
    <x v="72"/>
  </r>
  <r>
    <x v="1"/>
    <x v="7"/>
    <x v="7"/>
    <x v="158"/>
    <x v="55"/>
    <s v="CO16325@mi.com"/>
    <x v="8"/>
    <x v="7"/>
    <x v="55"/>
    <x v="34"/>
    <x v="2"/>
    <x v="0"/>
    <s v="No Aplica"/>
    <x v="72"/>
  </r>
  <r>
    <x v="1"/>
    <x v="1"/>
    <x v="1"/>
    <x v="158"/>
    <x v="55"/>
    <s v="CO16325@mi.com"/>
    <x v="8"/>
    <x v="7"/>
    <x v="55"/>
    <x v="34"/>
    <x v="2"/>
    <x v="0"/>
    <s v="No Aplica"/>
    <x v="72"/>
  </r>
  <r>
    <x v="1"/>
    <x v="2"/>
    <x v="2"/>
    <x v="159"/>
    <x v="55"/>
    <s v="CO16325@mi.com"/>
    <x v="0"/>
    <x v="0"/>
    <x v="55"/>
    <x v="34"/>
    <x v="2"/>
    <x v="0"/>
    <s v="No Aplica"/>
    <x v="72"/>
  </r>
  <r>
    <x v="1"/>
    <x v="6"/>
    <x v="6"/>
    <x v="158"/>
    <x v="55"/>
    <s v="CO16325@mi.com"/>
    <x v="8"/>
    <x v="7"/>
    <x v="55"/>
    <x v="34"/>
    <x v="2"/>
    <x v="0"/>
    <s v="No Aplica"/>
    <x v="72"/>
  </r>
  <r>
    <x v="2"/>
    <x v="25"/>
    <x v="25"/>
    <x v="39"/>
    <x v="55"/>
    <s v="CO16325@mi.com"/>
    <x v="0"/>
    <x v="0"/>
    <x v="55"/>
    <x v="34"/>
    <x v="2"/>
    <x v="0"/>
    <s v="No Aplica"/>
    <x v="72"/>
  </r>
  <r>
    <x v="1"/>
    <x v="29"/>
    <x v="29"/>
    <x v="158"/>
    <x v="55"/>
    <s v="CO16325@mi.com"/>
    <x v="10"/>
    <x v="9"/>
    <x v="55"/>
    <x v="34"/>
    <x v="2"/>
    <x v="0"/>
    <s v="No Aplica"/>
    <x v="72"/>
  </r>
  <r>
    <x v="1"/>
    <x v="4"/>
    <x v="4"/>
    <x v="158"/>
    <x v="55"/>
    <s v="CO16325@mi.com"/>
    <x v="8"/>
    <x v="7"/>
    <x v="55"/>
    <x v="34"/>
    <x v="2"/>
    <x v="0"/>
    <s v="No Aplica"/>
    <x v="72"/>
  </r>
  <r>
    <x v="1"/>
    <x v="5"/>
    <x v="5"/>
    <x v="158"/>
    <x v="55"/>
    <s v="CO16325@mi.com"/>
    <x v="8"/>
    <x v="7"/>
    <x v="55"/>
    <x v="34"/>
    <x v="2"/>
    <x v="0"/>
    <s v="No Aplica"/>
    <x v="72"/>
  </r>
  <r>
    <x v="1"/>
    <x v="20"/>
    <x v="20"/>
    <x v="158"/>
    <x v="55"/>
    <s v="CO16325@mi.com"/>
    <x v="10"/>
    <x v="9"/>
    <x v="55"/>
    <x v="34"/>
    <x v="2"/>
    <x v="0"/>
    <s v="No Aplica"/>
    <x v="72"/>
  </r>
  <r>
    <x v="1"/>
    <x v="22"/>
    <x v="22"/>
    <x v="159"/>
    <x v="55"/>
    <s v="CO16325@mi.com"/>
    <x v="0"/>
    <x v="0"/>
    <x v="55"/>
    <x v="34"/>
    <x v="2"/>
    <x v="0"/>
    <s v="No Aplica"/>
    <x v="72"/>
  </r>
  <r>
    <x v="1"/>
    <x v="21"/>
    <x v="21"/>
    <x v="158"/>
    <x v="55"/>
    <s v="CO16325@mi.com"/>
    <x v="8"/>
    <x v="7"/>
    <x v="55"/>
    <x v="34"/>
    <x v="2"/>
    <x v="0"/>
    <s v="No Aplica"/>
    <x v="72"/>
  </r>
  <r>
    <x v="1"/>
    <x v="10"/>
    <x v="10"/>
    <x v="47"/>
    <x v="56"/>
    <s v="CO11155@mi.com"/>
    <x v="3"/>
    <x v="3"/>
    <x v="56"/>
    <x v="0"/>
    <x v="0"/>
    <x v="0"/>
    <s v="No Aplica"/>
    <x v="74"/>
  </r>
  <r>
    <x v="1"/>
    <x v="0"/>
    <x v="0"/>
    <x v="78"/>
    <x v="56"/>
    <s v="CO11155@mi.com"/>
    <x v="3"/>
    <x v="3"/>
    <x v="56"/>
    <x v="0"/>
    <x v="0"/>
    <x v="0"/>
    <s v="No Aplica"/>
    <x v="74"/>
  </r>
  <r>
    <x v="1"/>
    <x v="11"/>
    <x v="11"/>
    <x v="48"/>
    <x v="56"/>
    <s v="CO11155@mi.com"/>
    <x v="3"/>
    <x v="3"/>
    <x v="56"/>
    <x v="0"/>
    <x v="0"/>
    <x v="0"/>
    <s v="No Aplica"/>
    <x v="74"/>
  </r>
  <r>
    <x v="1"/>
    <x v="12"/>
    <x v="12"/>
    <x v="78"/>
    <x v="56"/>
    <s v="CO11155@mi.com"/>
    <x v="3"/>
    <x v="3"/>
    <x v="56"/>
    <x v="0"/>
    <x v="0"/>
    <x v="0"/>
    <s v="No Aplica"/>
    <x v="74"/>
  </r>
  <r>
    <x v="0"/>
    <x v="13"/>
    <x v="13"/>
    <x v="3"/>
    <x v="56"/>
    <s v="CO11155@mi.com"/>
    <x v="0"/>
    <x v="0"/>
    <x v="56"/>
    <x v="0"/>
    <x v="0"/>
    <x v="1"/>
    <n v="45922"/>
    <x v="75"/>
  </r>
  <r>
    <x v="1"/>
    <x v="14"/>
    <x v="14"/>
    <x v="47"/>
    <x v="56"/>
    <s v="CO11155@mi.com"/>
    <x v="3"/>
    <x v="3"/>
    <x v="56"/>
    <x v="0"/>
    <x v="0"/>
    <x v="0"/>
    <s v="No Aplica"/>
    <x v="74"/>
  </r>
  <r>
    <x v="1"/>
    <x v="16"/>
    <x v="16"/>
    <x v="160"/>
    <x v="56"/>
    <s v="CO11155@mi.com"/>
    <x v="3"/>
    <x v="3"/>
    <x v="56"/>
    <x v="0"/>
    <x v="0"/>
    <x v="0"/>
    <s v="No Aplica"/>
    <x v="74"/>
  </r>
  <r>
    <x v="1"/>
    <x v="17"/>
    <x v="17"/>
    <x v="160"/>
    <x v="56"/>
    <s v="CO11155@mi.com"/>
    <x v="3"/>
    <x v="3"/>
    <x v="56"/>
    <x v="0"/>
    <x v="0"/>
    <x v="0"/>
    <s v="No Aplica"/>
    <x v="74"/>
  </r>
  <r>
    <x v="1"/>
    <x v="3"/>
    <x v="3"/>
    <x v="160"/>
    <x v="56"/>
    <s v="CO11155@mi.com"/>
    <x v="3"/>
    <x v="3"/>
    <x v="56"/>
    <x v="0"/>
    <x v="0"/>
    <x v="0"/>
    <s v="No Aplica"/>
    <x v="74"/>
  </r>
  <r>
    <x v="0"/>
    <x v="15"/>
    <x v="15"/>
    <x v="3"/>
    <x v="56"/>
    <s v="CO11155@mi.com"/>
    <x v="0"/>
    <x v="0"/>
    <x v="56"/>
    <x v="0"/>
    <x v="0"/>
    <x v="0"/>
    <s v="No Aplica"/>
    <x v="74"/>
  </r>
  <r>
    <x v="1"/>
    <x v="19"/>
    <x v="19"/>
    <x v="160"/>
    <x v="56"/>
    <s v="CO11155@mi.com"/>
    <x v="3"/>
    <x v="3"/>
    <x v="56"/>
    <x v="0"/>
    <x v="0"/>
    <x v="0"/>
    <s v="No Aplica"/>
    <x v="74"/>
  </r>
  <r>
    <x v="1"/>
    <x v="7"/>
    <x v="7"/>
    <x v="160"/>
    <x v="56"/>
    <s v="CO11155@mi.com"/>
    <x v="3"/>
    <x v="3"/>
    <x v="56"/>
    <x v="0"/>
    <x v="0"/>
    <x v="0"/>
    <s v="No Aplica"/>
    <x v="74"/>
  </r>
  <r>
    <x v="1"/>
    <x v="1"/>
    <x v="1"/>
    <x v="160"/>
    <x v="56"/>
    <s v="CO11155@mi.com"/>
    <x v="3"/>
    <x v="3"/>
    <x v="56"/>
    <x v="0"/>
    <x v="0"/>
    <x v="0"/>
    <s v="No Aplica"/>
    <x v="74"/>
  </r>
  <r>
    <x v="1"/>
    <x v="2"/>
    <x v="2"/>
    <x v="160"/>
    <x v="56"/>
    <s v="CO11155@mi.com"/>
    <x v="3"/>
    <x v="3"/>
    <x v="56"/>
    <x v="0"/>
    <x v="0"/>
    <x v="0"/>
    <s v="No Aplica"/>
    <x v="74"/>
  </r>
  <r>
    <x v="0"/>
    <x v="6"/>
    <x v="6"/>
    <x v="161"/>
    <x v="56"/>
    <s v="CO11155@mi.com"/>
    <x v="0"/>
    <x v="0"/>
    <x v="56"/>
    <x v="0"/>
    <x v="0"/>
    <x v="0"/>
    <s v="No Aplica"/>
    <x v="74"/>
  </r>
  <r>
    <x v="1"/>
    <x v="4"/>
    <x v="4"/>
    <x v="160"/>
    <x v="56"/>
    <s v="CO11155@mi.com"/>
    <x v="3"/>
    <x v="3"/>
    <x v="56"/>
    <x v="0"/>
    <x v="0"/>
    <x v="0"/>
    <s v="No Aplica"/>
    <x v="74"/>
  </r>
  <r>
    <x v="1"/>
    <x v="5"/>
    <x v="5"/>
    <x v="160"/>
    <x v="56"/>
    <s v="CO11155@mi.com"/>
    <x v="3"/>
    <x v="3"/>
    <x v="56"/>
    <x v="0"/>
    <x v="0"/>
    <x v="0"/>
    <s v="No Aplica"/>
    <x v="74"/>
  </r>
  <r>
    <x v="1"/>
    <x v="20"/>
    <x v="20"/>
    <x v="160"/>
    <x v="56"/>
    <s v="CO11155@mi.com"/>
    <x v="3"/>
    <x v="3"/>
    <x v="56"/>
    <x v="0"/>
    <x v="0"/>
    <x v="0"/>
    <s v="No Aplica"/>
    <x v="74"/>
  </r>
  <r>
    <x v="1"/>
    <x v="21"/>
    <x v="21"/>
    <x v="160"/>
    <x v="56"/>
    <s v="CO11155@mi.com"/>
    <x v="3"/>
    <x v="3"/>
    <x v="56"/>
    <x v="0"/>
    <x v="0"/>
    <x v="0"/>
    <s v="No Aplica"/>
    <x v="74"/>
  </r>
  <r>
    <x v="0"/>
    <x v="22"/>
    <x v="22"/>
    <x v="3"/>
    <x v="56"/>
    <s v="CO11155@mi.com"/>
    <x v="0"/>
    <x v="0"/>
    <x v="56"/>
    <x v="0"/>
    <x v="0"/>
    <x v="0"/>
    <s v="No Aplica"/>
    <x v="74"/>
  </r>
  <r>
    <x v="5"/>
    <x v="13"/>
    <x v="13"/>
    <x v="162"/>
    <x v="57"/>
    <s v="CO13951@mi.com"/>
    <x v="0"/>
    <x v="0"/>
    <x v="57"/>
    <x v="35"/>
    <x v="0"/>
    <x v="1"/>
    <n v="45922"/>
    <x v="76"/>
  </r>
  <r>
    <x v="5"/>
    <x v="6"/>
    <x v="6"/>
    <x v="90"/>
    <x v="57"/>
    <s v="CO13951@mi.com"/>
    <x v="0"/>
    <x v="0"/>
    <x v="57"/>
    <x v="35"/>
    <x v="0"/>
    <x v="0"/>
    <s v="No Aplica"/>
    <x v="77"/>
  </r>
  <r>
    <x v="0"/>
    <x v="1"/>
    <x v="1"/>
    <x v="27"/>
    <x v="57"/>
    <s v="CO13951@mi.com"/>
    <x v="0"/>
    <x v="0"/>
    <x v="57"/>
    <x v="35"/>
    <x v="0"/>
    <x v="0"/>
    <s v="No Aplica"/>
    <x v="77"/>
  </r>
  <r>
    <x v="0"/>
    <x v="25"/>
    <x v="25"/>
    <x v="18"/>
    <x v="57"/>
    <s v="CO13951@mi.com"/>
    <x v="0"/>
    <x v="0"/>
    <x v="57"/>
    <x v="35"/>
    <x v="0"/>
    <x v="0"/>
    <s v="No Aplica"/>
    <x v="77"/>
  </r>
  <r>
    <x v="9"/>
    <x v="21"/>
    <x v="29"/>
    <x v="163"/>
    <x v="57"/>
    <s v="CO13951@mi.com"/>
    <x v="24"/>
    <x v="0"/>
    <x v="57"/>
    <x v="35"/>
    <x v="0"/>
    <x v="0"/>
    <s v="No Aplica"/>
    <x v="77"/>
  </r>
  <r>
    <x v="0"/>
    <x v="7"/>
    <x v="7"/>
    <x v="3"/>
    <x v="57"/>
    <s v="CO13951@mi.com"/>
    <x v="0"/>
    <x v="0"/>
    <x v="57"/>
    <x v="35"/>
    <x v="0"/>
    <x v="0"/>
    <s v="No Aplica"/>
    <x v="77"/>
  </r>
  <r>
    <x v="2"/>
    <x v="18"/>
    <x v="18"/>
    <x v="164"/>
    <x v="58"/>
    <s v="CO28472@mi.com"/>
    <x v="3"/>
    <x v="3"/>
    <x v="58"/>
    <x v="7"/>
    <x v="2"/>
    <x v="0"/>
    <s v="No Aplica"/>
    <x v="78"/>
  </r>
  <r>
    <x v="2"/>
    <x v="16"/>
    <x v="16"/>
    <x v="165"/>
    <x v="58"/>
    <s v="CO28472@mi.com"/>
    <x v="3"/>
    <x v="3"/>
    <x v="58"/>
    <x v="7"/>
    <x v="2"/>
    <x v="0"/>
    <s v="No Aplica"/>
    <x v="78"/>
  </r>
  <r>
    <x v="2"/>
    <x v="3"/>
    <x v="3"/>
    <x v="11"/>
    <x v="58"/>
    <s v="CO28472@mi.com"/>
    <x v="3"/>
    <x v="3"/>
    <x v="58"/>
    <x v="7"/>
    <x v="2"/>
    <x v="0"/>
    <s v="No Aplica"/>
    <x v="78"/>
  </r>
  <r>
    <x v="2"/>
    <x v="19"/>
    <x v="19"/>
    <x v="166"/>
    <x v="58"/>
    <s v="CO28472@mi.com"/>
    <x v="3"/>
    <x v="3"/>
    <x v="58"/>
    <x v="7"/>
    <x v="2"/>
    <x v="0"/>
    <s v="No Aplica"/>
    <x v="78"/>
  </r>
  <r>
    <x v="2"/>
    <x v="7"/>
    <x v="7"/>
    <x v="6"/>
    <x v="58"/>
    <s v="CO28472@mi.com"/>
    <x v="3"/>
    <x v="3"/>
    <x v="58"/>
    <x v="7"/>
    <x v="2"/>
    <x v="0"/>
    <s v="No Aplica"/>
    <x v="78"/>
  </r>
  <r>
    <x v="2"/>
    <x v="17"/>
    <x v="17"/>
    <x v="167"/>
    <x v="58"/>
    <s v="CO28472@mi.com"/>
    <x v="0"/>
    <x v="0"/>
    <x v="58"/>
    <x v="7"/>
    <x v="2"/>
    <x v="0"/>
    <s v="No Aplica"/>
    <x v="78"/>
  </r>
  <r>
    <x v="2"/>
    <x v="9"/>
    <x v="9"/>
    <x v="20"/>
    <x v="59"/>
    <s v="CO27724@mi.com"/>
    <x v="3"/>
    <x v="3"/>
    <x v="59"/>
    <x v="19"/>
    <x v="0"/>
    <x v="0"/>
    <s v="No Aplica"/>
    <x v="79"/>
  </r>
  <r>
    <x v="0"/>
    <x v="13"/>
    <x v="13"/>
    <x v="168"/>
    <x v="59"/>
    <s v="CO27724@mi.com"/>
    <x v="10"/>
    <x v="9"/>
    <x v="59"/>
    <x v="19"/>
    <x v="0"/>
    <x v="1"/>
    <n v="45922"/>
    <x v="80"/>
  </r>
  <r>
    <x v="2"/>
    <x v="14"/>
    <x v="14"/>
    <x v="20"/>
    <x v="59"/>
    <s v="CO27724@mi.com"/>
    <x v="3"/>
    <x v="3"/>
    <x v="59"/>
    <x v="19"/>
    <x v="0"/>
    <x v="0"/>
    <s v="No Aplica"/>
    <x v="79"/>
  </r>
  <r>
    <x v="2"/>
    <x v="15"/>
    <x v="15"/>
    <x v="20"/>
    <x v="59"/>
    <s v="CO27724@mi.com"/>
    <x v="3"/>
    <x v="3"/>
    <x v="59"/>
    <x v="19"/>
    <x v="0"/>
    <x v="0"/>
    <s v="No Aplica"/>
    <x v="79"/>
  </r>
  <r>
    <x v="2"/>
    <x v="16"/>
    <x v="16"/>
    <x v="20"/>
    <x v="59"/>
    <s v="CO27724@mi.com"/>
    <x v="1"/>
    <x v="1"/>
    <x v="59"/>
    <x v="19"/>
    <x v="0"/>
    <x v="0"/>
    <s v="No Aplica"/>
    <x v="79"/>
  </r>
  <r>
    <x v="2"/>
    <x v="17"/>
    <x v="17"/>
    <x v="20"/>
    <x v="59"/>
    <s v="CO27724@mi.com"/>
    <x v="3"/>
    <x v="3"/>
    <x v="59"/>
    <x v="19"/>
    <x v="0"/>
    <x v="0"/>
    <s v="No Aplica"/>
    <x v="79"/>
  </r>
  <r>
    <x v="2"/>
    <x v="3"/>
    <x v="3"/>
    <x v="20"/>
    <x v="59"/>
    <s v="CO27724@mi.com"/>
    <x v="3"/>
    <x v="3"/>
    <x v="59"/>
    <x v="19"/>
    <x v="0"/>
    <x v="0"/>
    <s v="No Aplica"/>
    <x v="79"/>
  </r>
  <r>
    <x v="2"/>
    <x v="19"/>
    <x v="19"/>
    <x v="20"/>
    <x v="59"/>
    <s v="CO27724@mi.com"/>
    <x v="3"/>
    <x v="3"/>
    <x v="59"/>
    <x v="19"/>
    <x v="0"/>
    <x v="0"/>
    <s v="No Aplica"/>
    <x v="79"/>
  </r>
  <r>
    <x v="2"/>
    <x v="7"/>
    <x v="7"/>
    <x v="20"/>
    <x v="59"/>
    <s v="CO27724@mi.com"/>
    <x v="3"/>
    <x v="3"/>
    <x v="59"/>
    <x v="19"/>
    <x v="0"/>
    <x v="0"/>
    <s v="No Aplica"/>
    <x v="79"/>
  </r>
  <r>
    <x v="2"/>
    <x v="1"/>
    <x v="1"/>
    <x v="84"/>
    <x v="59"/>
    <s v="CO27724@mi.com"/>
    <x v="3"/>
    <x v="3"/>
    <x v="59"/>
    <x v="19"/>
    <x v="0"/>
    <x v="0"/>
    <s v="No Aplica"/>
    <x v="79"/>
  </r>
  <r>
    <x v="2"/>
    <x v="6"/>
    <x v="6"/>
    <x v="20"/>
    <x v="59"/>
    <s v="CO27724@mi.com"/>
    <x v="3"/>
    <x v="3"/>
    <x v="59"/>
    <x v="19"/>
    <x v="0"/>
    <x v="0"/>
    <s v="No Aplica"/>
    <x v="79"/>
  </r>
  <r>
    <x v="2"/>
    <x v="4"/>
    <x v="4"/>
    <x v="20"/>
    <x v="59"/>
    <s v="CO27724@mi.com"/>
    <x v="3"/>
    <x v="3"/>
    <x v="59"/>
    <x v="19"/>
    <x v="0"/>
    <x v="0"/>
    <s v="No Aplica"/>
    <x v="79"/>
  </r>
  <r>
    <x v="2"/>
    <x v="20"/>
    <x v="20"/>
    <x v="20"/>
    <x v="59"/>
    <s v="CO27724@mi.com"/>
    <x v="3"/>
    <x v="3"/>
    <x v="59"/>
    <x v="19"/>
    <x v="0"/>
    <x v="0"/>
    <s v="No Aplica"/>
    <x v="79"/>
  </r>
  <r>
    <x v="2"/>
    <x v="5"/>
    <x v="5"/>
    <x v="20"/>
    <x v="59"/>
    <s v="CO27724@mi.com"/>
    <x v="3"/>
    <x v="3"/>
    <x v="59"/>
    <x v="19"/>
    <x v="0"/>
    <x v="0"/>
    <s v="No Aplica"/>
    <x v="79"/>
  </r>
  <r>
    <x v="0"/>
    <x v="22"/>
    <x v="22"/>
    <x v="169"/>
    <x v="59"/>
    <s v="CO27724@mi.com"/>
    <x v="17"/>
    <x v="13"/>
    <x v="59"/>
    <x v="19"/>
    <x v="0"/>
    <x v="0"/>
    <s v="No Aplica"/>
    <x v="79"/>
  </r>
  <r>
    <x v="2"/>
    <x v="21"/>
    <x v="21"/>
    <x v="20"/>
    <x v="59"/>
    <s v="CO27724@mi.com"/>
    <x v="3"/>
    <x v="3"/>
    <x v="59"/>
    <x v="19"/>
    <x v="0"/>
    <x v="0"/>
    <s v="No Aplica"/>
    <x v="79"/>
  </r>
  <r>
    <x v="0"/>
    <x v="12"/>
    <x v="12"/>
    <x v="0"/>
    <x v="60"/>
    <s v="CO19898@mi.com"/>
    <x v="5"/>
    <x v="4"/>
    <x v="60"/>
    <x v="17"/>
    <x v="0"/>
    <x v="0"/>
    <s v="No Aplica"/>
    <x v="81"/>
  </r>
  <r>
    <x v="0"/>
    <x v="17"/>
    <x v="17"/>
    <x v="170"/>
    <x v="60"/>
    <s v="CO19898@mi.com"/>
    <x v="0"/>
    <x v="0"/>
    <x v="60"/>
    <x v="17"/>
    <x v="0"/>
    <x v="0"/>
    <s v="No Aplica"/>
    <x v="81"/>
  </r>
  <r>
    <x v="0"/>
    <x v="6"/>
    <x v="6"/>
    <x v="0"/>
    <x v="60"/>
    <s v="CO19898@mi.com"/>
    <x v="0"/>
    <x v="0"/>
    <x v="60"/>
    <x v="17"/>
    <x v="0"/>
    <x v="0"/>
    <s v="No Aplica"/>
    <x v="81"/>
  </r>
  <r>
    <x v="0"/>
    <x v="22"/>
    <x v="22"/>
    <x v="0"/>
    <x v="60"/>
    <s v="CO19898@mi.com"/>
    <x v="0"/>
    <x v="0"/>
    <x v="60"/>
    <x v="17"/>
    <x v="0"/>
    <x v="0"/>
    <s v="No Aplica"/>
    <x v="81"/>
  </r>
  <r>
    <x v="3"/>
    <x v="27"/>
    <x v="27"/>
    <x v="99"/>
    <x v="61"/>
    <s v="CO26908@mi.com"/>
    <x v="0"/>
    <x v="0"/>
    <x v="61"/>
    <x v="36"/>
    <x v="2"/>
    <x v="0"/>
    <s v="No Aplica"/>
    <x v="82"/>
  </r>
  <r>
    <x v="1"/>
    <x v="26"/>
    <x v="26"/>
    <x v="20"/>
    <x v="61"/>
    <s v="CO26908@mi.com"/>
    <x v="10"/>
    <x v="9"/>
    <x v="61"/>
    <x v="36"/>
    <x v="2"/>
    <x v="0"/>
    <s v="No Aplica"/>
    <x v="82"/>
  </r>
  <r>
    <x v="5"/>
    <x v="1"/>
    <x v="1"/>
    <x v="171"/>
    <x v="61"/>
    <s v="CO26908@mi.com"/>
    <x v="15"/>
    <x v="11"/>
    <x v="61"/>
    <x v="36"/>
    <x v="2"/>
    <x v="0"/>
    <s v="No Aplica"/>
    <x v="82"/>
  </r>
  <r>
    <x v="3"/>
    <x v="18"/>
    <x v="18"/>
    <x v="99"/>
    <x v="61"/>
    <s v="CO26908@mi.com"/>
    <x v="0"/>
    <x v="0"/>
    <x v="61"/>
    <x v="36"/>
    <x v="2"/>
    <x v="0"/>
    <s v="No Aplica"/>
    <x v="82"/>
  </r>
  <r>
    <x v="1"/>
    <x v="23"/>
    <x v="23"/>
    <x v="11"/>
    <x v="61"/>
    <s v="CO26908@mi.com"/>
    <x v="10"/>
    <x v="9"/>
    <x v="61"/>
    <x v="36"/>
    <x v="2"/>
    <x v="0"/>
    <s v="No Aplica"/>
    <x v="82"/>
  </r>
  <r>
    <x v="3"/>
    <x v="24"/>
    <x v="24"/>
    <x v="99"/>
    <x v="61"/>
    <s v="CO26908@mi.com"/>
    <x v="0"/>
    <x v="0"/>
    <x v="61"/>
    <x v="36"/>
    <x v="2"/>
    <x v="0"/>
    <s v="No Aplica"/>
    <x v="82"/>
  </r>
  <r>
    <x v="1"/>
    <x v="28"/>
    <x v="28"/>
    <x v="11"/>
    <x v="61"/>
    <s v="CO26908@mi.com"/>
    <x v="10"/>
    <x v="9"/>
    <x v="61"/>
    <x v="36"/>
    <x v="2"/>
    <x v="0"/>
    <s v="No Aplica"/>
    <x v="82"/>
  </r>
  <r>
    <x v="3"/>
    <x v="25"/>
    <x v="25"/>
    <x v="99"/>
    <x v="61"/>
    <s v="CO26908@mi.com"/>
    <x v="0"/>
    <x v="0"/>
    <x v="61"/>
    <x v="36"/>
    <x v="2"/>
    <x v="0"/>
    <s v="No Aplica"/>
    <x v="82"/>
  </r>
  <r>
    <x v="1"/>
    <x v="29"/>
    <x v="29"/>
    <x v="20"/>
    <x v="61"/>
    <s v="CO26908@mi.com"/>
    <x v="10"/>
    <x v="9"/>
    <x v="61"/>
    <x v="36"/>
    <x v="2"/>
    <x v="0"/>
    <s v="No Aplica"/>
    <x v="82"/>
  </r>
  <r>
    <x v="3"/>
    <x v="27"/>
    <x v="27"/>
    <x v="76"/>
    <x v="62"/>
    <s v="CO25433@mi.com"/>
    <x v="4"/>
    <x v="0"/>
    <x v="62"/>
    <x v="37"/>
    <x v="2"/>
    <x v="0"/>
    <s v="No Aplica"/>
    <x v="83"/>
  </r>
  <r>
    <x v="1"/>
    <x v="26"/>
    <x v="26"/>
    <x v="20"/>
    <x v="62"/>
    <s v="CO25433@mi.com"/>
    <x v="18"/>
    <x v="14"/>
    <x v="62"/>
    <x v="37"/>
    <x v="2"/>
    <x v="0"/>
    <s v="No Aplica"/>
    <x v="83"/>
  </r>
  <r>
    <x v="3"/>
    <x v="18"/>
    <x v="18"/>
    <x v="76"/>
    <x v="62"/>
    <s v="CO25433@mi.com"/>
    <x v="4"/>
    <x v="0"/>
    <x v="62"/>
    <x v="37"/>
    <x v="2"/>
    <x v="0"/>
    <s v="No Aplica"/>
    <x v="83"/>
  </r>
  <r>
    <x v="1"/>
    <x v="23"/>
    <x v="23"/>
    <x v="20"/>
    <x v="62"/>
    <s v="CO25433@mi.com"/>
    <x v="18"/>
    <x v="14"/>
    <x v="62"/>
    <x v="37"/>
    <x v="2"/>
    <x v="0"/>
    <s v="No Aplica"/>
    <x v="83"/>
  </r>
  <r>
    <x v="3"/>
    <x v="19"/>
    <x v="19"/>
    <x v="76"/>
    <x v="62"/>
    <s v="CO25433@mi.com"/>
    <x v="4"/>
    <x v="0"/>
    <x v="62"/>
    <x v="37"/>
    <x v="2"/>
    <x v="0"/>
    <s v="No Aplica"/>
    <x v="83"/>
  </r>
  <r>
    <x v="1"/>
    <x v="21"/>
    <x v="21"/>
    <x v="20"/>
    <x v="62"/>
    <s v="CO25433@mi.com"/>
    <x v="18"/>
    <x v="14"/>
    <x v="62"/>
    <x v="37"/>
    <x v="2"/>
    <x v="0"/>
    <s v="No Aplica"/>
    <x v="83"/>
  </r>
  <r>
    <x v="1"/>
    <x v="21"/>
    <x v="21"/>
    <x v="172"/>
    <x v="62"/>
    <s v="CO25433@mi.com"/>
    <x v="8"/>
    <x v="7"/>
    <x v="62"/>
    <x v="37"/>
    <x v="2"/>
    <x v="0"/>
    <s v="No Aplica"/>
    <x v="83"/>
  </r>
  <r>
    <x v="3"/>
    <x v="25"/>
    <x v="25"/>
    <x v="76"/>
    <x v="62"/>
    <s v="CO25433@mi.com"/>
    <x v="4"/>
    <x v="0"/>
    <x v="62"/>
    <x v="37"/>
    <x v="2"/>
    <x v="0"/>
    <s v="No Aplica"/>
    <x v="83"/>
  </r>
  <r>
    <x v="1"/>
    <x v="8"/>
    <x v="8"/>
    <x v="20"/>
    <x v="62"/>
    <s v="CO25433@mi.com"/>
    <x v="18"/>
    <x v="14"/>
    <x v="62"/>
    <x v="37"/>
    <x v="2"/>
    <x v="0"/>
    <s v="No Aplica"/>
    <x v="83"/>
  </r>
  <r>
    <x v="2"/>
    <x v="8"/>
    <x v="8"/>
    <x v="173"/>
    <x v="63"/>
    <s v="CO28269@mi.com"/>
    <x v="1"/>
    <x v="1"/>
    <x v="63"/>
    <x v="19"/>
    <x v="0"/>
    <x v="0"/>
    <s v="No Aplica"/>
    <x v="84"/>
  </r>
  <r>
    <x v="0"/>
    <x v="9"/>
    <x v="9"/>
    <x v="106"/>
    <x v="63"/>
    <s v="CO28269@mi.com"/>
    <x v="0"/>
    <x v="0"/>
    <x v="63"/>
    <x v="19"/>
    <x v="0"/>
    <x v="0"/>
    <s v="No Aplica"/>
    <x v="84"/>
  </r>
  <r>
    <x v="2"/>
    <x v="11"/>
    <x v="11"/>
    <x v="43"/>
    <x v="63"/>
    <s v="CO28269@mi.com"/>
    <x v="1"/>
    <x v="1"/>
    <x v="63"/>
    <x v="19"/>
    <x v="0"/>
    <x v="0"/>
    <s v="No Aplica"/>
    <x v="84"/>
  </r>
  <r>
    <x v="2"/>
    <x v="12"/>
    <x v="12"/>
    <x v="173"/>
    <x v="63"/>
    <s v="CO28269@mi.com"/>
    <x v="1"/>
    <x v="1"/>
    <x v="63"/>
    <x v="19"/>
    <x v="0"/>
    <x v="0"/>
    <s v="No Aplica"/>
    <x v="84"/>
  </r>
  <r>
    <x v="0"/>
    <x v="13"/>
    <x v="13"/>
    <x v="0"/>
    <x v="63"/>
    <s v="CO28269@mi.com"/>
    <x v="0"/>
    <x v="0"/>
    <x v="63"/>
    <x v="19"/>
    <x v="0"/>
    <x v="1"/>
    <n v="45922"/>
    <x v="85"/>
  </r>
  <r>
    <x v="2"/>
    <x v="16"/>
    <x v="16"/>
    <x v="173"/>
    <x v="63"/>
    <s v="CO28269@mi.com"/>
    <x v="1"/>
    <x v="1"/>
    <x v="63"/>
    <x v="19"/>
    <x v="0"/>
    <x v="0"/>
    <s v="No Aplica"/>
    <x v="84"/>
  </r>
  <r>
    <x v="2"/>
    <x v="3"/>
    <x v="3"/>
    <x v="35"/>
    <x v="63"/>
    <s v="CO28269@mi.com"/>
    <x v="1"/>
    <x v="1"/>
    <x v="63"/>
    <x v="19"/>
    <x v="0"/>
    <x v="0"/>
    <s v="No Aplica"/>
    <x v="84"/>
  </r>
  <r>
    <x v="2"/>
    <x v="1"/>
    <x v="1"/>
    <x v="35"/>
    <x v="63"/>
    <s v="CO28269@mi.com"/>
    <x v="1"/>
    <x v="1"/>
    <x v="63"/>
    <x v="19"/>
    <x v="0"/>
    <x v="0"/>
    <s v="No Aplica"/>
    <x v="84"/>
  </r>
  <r>
    <x v="0"/>
    <x v="2"/>
    <x v="2"/>
    <x v="106"/>
    <x v="63"/>
    <s v="CO28269@mi.com"/>
    <x v="0"/>
    <x v="0"/>
    <x v="63"/>
    <x v="19"/>
    <x v="0"/>
    <x v="0"/>
    <s v="No Aplica"/>
    <x v="84"/>
  </r>
  <r>
    <x v="2"/>
    <x v="6"/>
    <x v="6"/>
    <x v="173"/>
    <x v="63"/>
    <s v="CO28269@mi.com"/>
    <x v="1"/>
    <x v="1"/>
    <x v="63"/>
    <x v="19"/>
    <x v="0"/>
    <x v="0"/>
    <s v="No Aplica"/>
    <x v="84"/>
  </r>
  <r>
    <x v="2"/>
    <x v="20"/>
    <x v="20"/>
    <x v="35"/>
    <x v="63"/>
    <s v="CO28269@mi.com"/>
    <x v="1"/>
    <x v="1"/>
    <x v="63"/>
    <x v="19"/>
    <x v="0"/>
    <x v="0"/>
    <s v="No Aplica"/>
    <x v="84"/>
  </r>
  <r>
    <x v="2"/>
    <x v="21"/>
    <x v="21"/>
    <x v="6"/>
    <x v="63"/>
    <s v="CO28269@mi.com"/>
    <x v="1"/>
    <x v="1"/>
    <x v="63"/>
    <x v="19"/>
    <x v="0"/>
    <x v="0"/>
    <s v="No Aplica"/>
    <x v="84"/>
  </r>
  <r>
    <x v="3"/>
    <x v="27"/>
    <x v="27"/>
    <x v="18"/>
    <x v="64"/>
    <s v="CO27755@mi.com"/>
    <x v="0"/>
    <x v="0"/>
    <x v="64"/>
    <x v="3"/>
    <x v="1"/>
    <x v="0"/>
    <s v="No Aplica"/>
    <x v="86"/>
  </r>
  <r>
    <x v="3"/>
    <x v="18"/>
    <x v="18"/>
    <x v="12"/>
    <x v="64"/>
    <s v="CO27755@mi.com"/>
    <x v="0"/>
    <x v="0"/>
    <x v="64"/>
    <x v="3"/>
    <x v="1"/>
    <x v="0"/>
    <s v="No Aplica"/>
    <x v="86"/>
  </r>
  <r>
    <x v="1"/>
    <x v="16"/>
    <x v="16"/>
    <x v="174"/>
    <x v="64"/>
    <s v="CO27755@mi.com"/>
    <x v="3"/>
    <x v="3"/>
    <x v="64"/>
    <x v="3"/>
    <x v="1"/>
    <x v="0"/>
    <s v="No Aplica"/>
    <x v="86"/>
  </r>
  <r>
    <x v="3"/>
    <x v="24"/>
    <x v="24"/>
    <x v="12"/>
    <x v="64"/>
    <s v="CO27755@mi.com"/>
    <x v="0"/>
    <x v="0"/>
    <x v="64"/>
    <x v="3"/>
    <x v="1"/>
    <x v="0"/>
    <s v="No Aplica"/>
    <x v="86"/>
  </r>
  <r>
    <x v="3"/>
    <x v="25"/>
    <x v="25"/>
    <x v="18"/>
    <x v="64"/>
    <s v="CO27755@mi.com"/>
    <x v="0"/>
    <x v="0"/>
    <x v="64"/>
    <x v="3"/>
    <x v="1"/>
    <x v="0"/>
    <s v="No Aplica"/>
    <x v="86"/>
  </r>
  <r>
    <x v="1"/>
    <x v="22"/>
    <x v="22"/>
    <x v="175"/>
    <x v="64"/>
    <s v="CO27755@mi.com"/>
    <x v="0"/>
    <x v="0"/>
    <x v="64"/>
    <x v="3"/>
    <x v="1"/>
    <x v="0"/>
    <s v="No Aplica"/>
    <x v="86"/>
  </r>
  <r>
    <x v="2"/>
    <x v="11"/>
    <x v="11"/>
    <x v="23"/>
    <x v="65"/>
    <s v="CO27882@mi.com"/>
    <x v="1"/>
    <x v="1"/>
    <x v="65"/>
    <x v="12"/>
    <x v="0"/>
    <x v="0"/>
    <s v="No Aplica"/>
    <x v="87"/>
  </r>
  <r>
    <x v="2"/>
    <x v="0"/>
    <x v="0"/>
    <x v="23"/>
    <x v="65"/>
    <s v="CO27882@mi.com"/>
    <x v="1"/>
    <x v="1"/>
    <x v="65"/>
    <x v="12"/>
    <x v="0"/>
    <x v="0"/>
    <s v="No Aplica"/>
    <x v="87"/>
  </r>
  <r>
    <x v="0"/>
    <x v="12"/>
    <x v="12"/>
    <x v="3"/>
    <x v="65"/>
    <s v="CO27882@mi.com"/>
    <x v="0"/>
    <x v="0"/>
    <x v="65"/>
    <x v="12"/>
    <x v="0"/>
    <x v="0"/>
    <s v="No Aplica"/>
    <x v="87"/>
  </r>
  <r>
    <x v="2"/>
    <x v="16"/>
    <x v="16"/>
    <x v="176"/>
    <x v="65"/>
    <s v="CO27882@mi.com"/>
    <x v="1"/>
    <x v="1"/>
    <x v="65"/>
    <x v="12"/>
    <x v="0"/>
    <x v="0"/>
    <s v="No Aplica"/>
    <x v="87"/>
  </r>
  <r>
    <x v="0"/>
    <x v="17"/>
    <x v="17"/>
    <x v="177"/>
    <x v="65"/>
    <s v="CO27882@mi.com"/>
    <x v="0"/>
    <x v="0"/>
    <x v="65"/>
    <x v="12"/>
    <x v="0"/>
    <x v="0"/>
    <s v="No Aplica"/>
    <x v="87"/>
  </r>
  <r>
    <x v="2"/>
    <x v="19"/>
    <x v="19"/>
    <x v="45"/>
    <x v="65"/>
    <s v="CO27882@mi.com"/>
    <x v="3"/>
    <x v="3"/>
    <x v="65"/>
    <x v="12"/>
    <x v="0"/>
    <x v="0"/>
    <s v="No Aplica"/>
    <x v="87"/>
  </r>
  <r>
    <x v="2"/>
    <x v="7"/>
    <x v="7"/>
    <x v="45"/>
    <x v="65"/>
    <s v="CO27882@mi.com"/>
    <x v="3"/>
    <x v="3"/>
    <x v="65"/>
    <x v="12"/>
    <x v="0"/>
    <x v="0"/>
    <s v="No Aplica"/>
    <x v="87"/>
  </r>
  <r>
    <x v="2"/>
    <x v="1"/>
    <x v="1"/>
    <x v="45"/>
    <x v="65"/>
    <s v="CO27882@mi.com"/>
    <x v="3"/>
    <x v="3"/>
    <x v="65"/>
    <x v="12"/>
    <x v="0"/>
    <x v="0"/>
    <s v="No Aplica"/>
    <x v="87"/>
  </r>
  <r>
    <x v="2"/>
    <x v="6"/>
    <x v="6"/>
    <x v="45"/>
    <x v="65"/>
    <s v="CO27882@mi.com"/>
    <x v="3"/>
    <x v="3"/>
    <x v="65"/>
    <x v="12"/>
    <x v="0"/>
    <x v="0"/>
    <s v="No Aplica"/>
    <x v="87"/>
  </r>
  <r>
    <x v="0"/>
    <x v="2"/>
    <x v="2"/>
    <x v="3"/>
    <x v="65"/>
    <s v="CO27882@mi.com"/>
    <x v="0"/>
    <x v="0"/>
    <x v="65"/>
    <x v="12"/>
    <x v="0"/>
    <x v="0"/>
    <s v="No Aplica"/>
    <x v="87"/>
  </r>
  <r>
    <x v="0"/>
    <x v="22"/>
    <x v="22"/>
    <x v="3"/>
    <x v="65"/>
    <s v="CO27882@mi.com"/>
    <x v="0"/>
    <x v="0"/>
    <x v="65"/>
    <x v="12"/>
    <x v="0"/>
    <x v="0"/>
    <s v="No Aplica"/>
    <x v="87"/>
  </r>
  <r>
    <x v="2"/>
    <x v="4"/>
    <x v="4"/>
    <x v="45"/>
    <x v="65"/>
    <s v="CO27882@mi.com"/>
    <x v="3"/>
    <x v="3"/>
    <x v="65"/>
    <x v="12"/>
    <x v="0"/>
    <x v="0"/>
    <s v="No Aplica"/>
    <x v="87"/>
  </r>
  <r>
    <x v="2"/>
    <x v="5"/>
    <x v="5"/>
    <x v="23"/>
    <x v="65"/>
    <s v="CO27882@mi.com"/>
    <x v="3"/>
    <x v="3"/>
    <x v="65"/>
    <x v="12"/>
    <x v="0"/>
    <x v="0"/>
    <s v="No Aplica"/>
    <x v="87"/>
  </r>
  <r>
    <x v="2"/>
    <x v="20"/>
    <x v="20"/>
    <x v="23"/>
    <x v="65"/>
    <s v="CO27882@mi.com"/>
    <x v="3"/>
    <x v="3"/>
    <x v="65"/>
    <x v="12"/>
    <x v="0"/>
    <x v="0"/>
    <s v="No Aplica"/>
    <x v="87"/>
  </r>
  <r>
    <x v="2"/>
    <x v="21"/>
    <x v="21"/>
    <x v="45"/>
    <x v="65"/>
    <s v="CO27882@mi.com"/>
    <x v="3"/>
    <x v="3"/>
    <x v="65"/>
    <x v="12"/>
    <x v="0"/>
    <x v="0"/>
    <s v="No Aplica"/>
    <x v="87"/>
  </r>
  <r>
    <x v="1"/>
    <x v="9"/>
    <x v="9"/>
    <x v="178"/>
    <x v="66"/>
    <s v="CO16291@mi.com"/>
    <x v="0"/>
    <x v="0"/>
    <x v="66"/>
    <x v="38"/>
    <x v="0"/>
    <x v="0"/>
    <s v="No Aplica"/>
    <x v="88"/>
  </r>
  <r>
    <x v="2"/>
    <x v="18"/>
    <x v="18"/>
    <x v="179"/>
    <x v="66"/>
    <s v="CO16291@mi.com"/>
    <x v="16"/>
    <x v="12"/>
    <x v="66"/>
    <x v="38"/>
    <x v="0"/>
    <x v="0"/>
    <s v="No Aplica"/>
    <x v="88"/>
  </r>
  <r>
    <x v="2"/>
    <x v="23"/>
    <x v="23"/>
    <x v="179"/>
    <x v="66"/>
    <s v="CO16291@mi.com"/>
    <x v="1"/>
    <x v="1"/>
    <x v="66"/>
    <x v="38"/>
    <x v="0"/>
    <x v="0"/>
    <s v="No Aplica"/>
    <x v="88"/>
  </r>
  <r>
    <x v="2"/>
    <x v="14"/>
    <x v="14"/>
    <x v="179"/>
    <x v="66"/>
    <s v="CO16291@mi.com"/>
    <x v="3"/>
    <x v="3"/>
    <x v="66"/>
    <x v="38"/>
    <x v="0"/>
    <x v="0"/>
    <s v="No Aplica"/>
    <x v="88"/>
  </r>
  <r>
    <x v="2"/>
    <x v="15"/>
    <x v="15"/>
    <x v="179"/>
    <x v="66"/>
    <s v="CO16291@mi.com"/>
    <x v="3"/>
    <x v="3"/>
    <x v="66"/>
    <x v="38"/>
    <x v="0"/>
    <x v="0"/>
    <s v="No Aplica"/>
    <x v="88"/>
  </r>
  <r>
    <x v="2"/>
    <x v="17"/>
    <x v="17"/>
    <x v="180"/>
    <x v="66"/>
    <s v="CO16291@mi.com"/>
    <x v="1"/>
    <x v="1"/>
    <x v="66"/>
    <x v="38"/>
    <x v="0"/>
    <x v="0"/>
    <s v="No Aplica"/>
    <x v="88"/>
  </r>
  <r>
    <x v="0"/>
    <x v="11"/>
    <x v="11"/>
    <x v="177"/>
    <x v="66"/>
    <s v="CO16291@mi.com"/>
    <x v="0"/>
    <x v="0"/>
    <x v="66"/>
    <x v="38"/>
    <x v="0"/>
    <x v="0"/>
    <s v="No Aplica"/>
    <x v="88"/>
  </r>
  <r>
    <x v="1"/>
    <x v="13"/>
    <x v="13"/>
    <x v="181"/>
    <x v="66"/>
    <s v="CO16291@mi.com"/>
    <x v="0"/>
    <x v="0"/>
    <x v="66"/>
    <x v="38"/>
    <x v="0"/>
    <x v="1"/>
    <n v="45922"/>
    <x v="89"/>
  </r>
  <r>
    <x v="2"/>
    <x v="28"/>
    <x v="28"/>
    <x v="179"/>
    <x v="66"/>
    <s v="CO16291@mi.com"/>
    <x v="1"/>
    <x v="1"/>
    <x v="66"/>
    <x v="38"/>
    <x v="0"/>
    <x v="0"/>
    <s v="No Aplica"/>
    <x v="88"/>
  </r>
  <r>
    <x v="2"/>
    <x v="19"/>
    <x v="19"/>
    <x v="179"/>
    <x v="66"/>
    <s v="CO16291@mi.com"/>
    <x v="16"/>
    <x v="12"/>
    <x v="66"/>
    <x v="38"/>
    <x v="0"/>
    <x v="0"/>
    <s v="No Aplica"/>
    <x v="88"/>
  </r>
  <r>
    <x v="1"/>
    <x v="3"/>
    <x v="3"/>
    <x v="178"/>
    <x v="66"/>
    <s v="CO16291@mi.com"/>
    <x v="10"/>
    <x v="9"/>
    <x v="66"/>
    <x v="38"/>
    <x v="0"/>
    <x v="0"/>
    <s v="No Aplica"/>
    <x v="88"/>
  </r>
  <r>
    <x v="2"/>
    <x v="25"/>
    <x v="25"/>
    <x v="182"/>
    <x v="66"/>
    <s v="CO16291@mi.com"/>
    <x v="6"/>
    <x v="5"/>
    <x v="66"/>
    <x v="38"/>
    <x v="0"/>
    <x v="0"/>
    <s v="No Aplica"/>
    <x v="88"/>
  </r>
  <r>
    <x v="2"/>
    <x v="29"/>
    <x v="29"/>
    <x v="179"/>
    <x v="66"/>
    <s v="CO16291@mi.com"/>
    <x v="16"/>
    <x v="12"/>
    <x v="66"/>
    <x v="38"/>
    <x v="0"/>
    <x v="0"/>
    <s v="No Aplica"/>
    <x v="88"/>
  </r>
  <r>
    <x v="2"/>
    <x v="4"/>
    <x v="4"/>
    <x v="183"/>
    <x v="66"/>
    <s v="CO16291@mi.com"/>
    <x v="8"/>
    <x v="7"/>
    <x v="66"/>
    <x v="38"/>
    <x v="0"/>
    <x v="0"/>
    <s v="No Aplica"/>
    <x v="88"/>
  </r>
  <r>
    <x v="2"/>
    <x v="5"/>
    <x v="5"/>
    <x v="179"/>
    <x v="66"/>
    <s v="CO16291@mi.com"/>
    <x v="3"/>
    <x v="3"/>
    <x v="66"/>
    <x v="38"/>
    <x v="0"/>
    <x v="0"/>
    <s v="No Aplica"/>
    <x v="88"/>
  </r>
  <r>
    <x v="1"/>
    <x v="20"/>
    <x v="20"/>
    <x v="184"/>
    <x v="66"/>
    <s v="CO16291@mi.com"/>
    <x v="8"/>
    <x v="7"/>
    <x v="66"/>
    <x v="38"/>
    <x v="0"/>
    <x v="0"/>
    <s v="No Aplica"/>
    <x v="88"/>
  </r>
  <r>
    <x v="0"/>
    <x v="24"/>
    <x v="24"/>
    <x v="185"/>
    <x v="66"/>
    <s v="CO16291@mi.com"/>
    <x v="0"/>
    <x v="0"/>
    <x v="66"/>
    <x v="38"/>
    <x v="0"/>
    <x v="0"/>
    <s v="No Aplica"/>
    <x v="88"/>
  </r>
  <r>
    <x v="0"/>
    <x v="2"/>
    <x v="2"/>
    <x v="177"/>
    <x v="66"/>
    <s v="CO16291@mi.com"/>
    <x v="0"/>
    <x v="0"/>
    <x v="66"/>
    <x v="38"/>
    <x v="0"/>
    <x v="0"/>
    <s v="No Aplica"/>
    <x v="88"/>
  </r>
  <r>
    <x v="1"/>
    <x v="6"/>
    <x v="6"/>
    <x v="178"/>
    <x v="66"/>
    <s v="CO16291@mi.com"/>
    <x v="0"/>
    <x v="0"/>
    <x v="66"/>
    <x v="38"/>
    <x v="0"/>
    <x v="0"/>
    <s v="No Aplica"/>
    <x v="88"/>
  </r>
  <r>
    <x v="1"/>
    <x v="6"/>
    <x v="6"/>
    <x v="178"/>
    <x v="66"/>
    <s v="CO16291@mi.com"/>
    <x v="0"/>
    <x v="0"/>
    <x v="66"/>
    <x v="38"/>
    <x v="0"/>
    <x v="0"/>
    <s v="No Aplica"/>
    <x v="88"/>
  </r>
  <r>
    <x v="0"/>
    <x v="22"/>
    <x v="22"/>
    <x v="177"/>
    <x v="66"/>
    <s v="CO16291@mi.com"/>
    <x v="0"/>
    <x v="0"/>
    <x v="66"/>
    <x v="38"/>
    <x v="0"/>
    <x v="0"/>
    <s v="No Aplica"/>
    <x v="88"/>
  </r>
  <r>
    <x v="1"/>
    <x v="21"/>
    <x v="21"/>
    <x v="178"/>
    <x v="66"/>
    <s v="CO16291@mi.com"/>
    <x v="0"/>
    <x v="0"/>
    <x v="66"/>
    <x v="38"/>
    <x v="0"/>
    <x v="0"/>
    <s v="No Aplica"/>
    <x v="88"/>
  </r>
  <r>
    <x v="2"/>
    <x v="8"/>
    <x v="8"/>
    <x v="20"/>
    <x v="67"/>
    <s v="CO26793@mi.com"/>
    <x v="3"/>
    <x v="3"/>
    <x v="67"/>
    <x v="4"/>
    <x v="2"/>
    <x v="0"/>
    <s v="No Aplica"/>
    <x v="90"/>
  </r>
  <r>
    <x v="3"/>
    <x v="27"/>
    <x v="27"/>
    <x v="22"/>
    <x v="67"/>
    <s v="CO26793@mi.com"/>
    <x v="0"/>
    <x v="0"/>
    <x v="67"/>
    <x v="4"/>
    <x v="2"/>
    <x v="0"/>
    <s v="No Aplica"/>
    <x v="90"/>
  </r>
  <r>
    <x v="2"/>
    <x v="26"/>
    <x v="26"/>
    <x v="20"/>
    <x v="67"/>
    <s v="CO26793@mi.com"/>
    <x v="3"/>
    <x v="3"/>
    <x v="67"/>
    <x v="4"/>
    <x v="2"/>
    <x v="0"/>
    <s v="No Aplica"/>
    <x v="90"/>
  </r>
  <r>
    <x v="2"/>
    <x v="0"/>
    <x v="0"/>
    <x v="20"/>
    <x v="67"/>
    <s v="CO26793@mi.com"/>
    <x v="3"/>
    <x v="3"/>
    <x v="67"/>
    <x v="4"/>
    <x v="2"/>
    <x v="0"/>
    <s v="No Aplica"/>
    <x v="90"/>
  </r>
  <r>
    <x v="2"/>
    <x v="11"/>
    <x v="11"/>
    <x v="20"/>
    <x v="67"/>
    <s v="CO26793@mi.com"/>
    <x v="3"/>
    <x v="3"/>
    <x v="67"/>
    <x v="4"/>
    <x v="2"/>
    <x v="0"/>
    <s v="No Aplica"/>
    <x v="90"/>
  </r>
  <r>
    <x v="2"/>
    <x v="12"/>
    <x v="12"/>
    <x v="20"/>
    <x v="67"/>
    <s v="CO26793@mi.com"/>
    <x v="3"/>
    <x v="3"/>
    <x v="67"/>
    <x v="4"/>
    <x v="2"/>
    <x v="0"/>
    <s v="No Aplica"/>
    <x v="90"/>
  </r>
  <r>
    <x v="3"/>
    <x v="18"/>
    <x v="18"/>
    <x v="22"/>
    <x v="67"/>
    <s v="CO26793@mi.com"/>
    <x v="0"/>
    <x v="0"/>
    <x v="67"/>
    <x v="4"/>
    <x v="2"/>
    <x v="0"/>
    <s v="No Aplica"/>
    <x v="90"/>
  </r>
  <r>
    <x v="2"/>
    <x v="23"/>
    <x v="23"/>
    <x v="20"/>
    <x v="67"/>
    <s v="CO26793@mi.com"/>
    <x v="1"/>
    <x v="1"/>
    <x v="67"/>
    <x v="4"/>
    <x v="2"/>
    <x v="0"/>
    <s v="No Aplica"/>
    <x v="90"/>
  </r>
  <r>
    <x v="2"/>
    <x v="16"/>
    <x v="16"/>
    <x v="20"/>
    <x v="67"/>
    <s v="CO26793@mi.com"/>
    <x v="1"/>
    <x v="1"/>
    <x v="67"/>
    <x v="4"/>
    <x v="2"/>
    <x v="0"/>
    <s v="No Aplica"/>
    <x v="90"/>
  </r>
  <r>
    <x v="2"/>
    <x v="20"/>
    <x v="20"/>
    <x v="186"/>
    <x v="67"/>
    <s v="CO26793@mi.com"/>
    <x v="25"/>
    <x v="16"/>
    <x v="67"/>
    <x v="4"/>
    <x v="2"/>
    <x v="0"/>
    <s v="No Aplica"/>
    <x v="90"/>
  </r>
  <r>
    <x v="3"/>
    <x v="24"/>
    <x v="24"/>
    <x v="22"/>
    <x v="67"/>
    <s v="CO26793@mi.com"/>
    <x v="0"/>
    <x v="0"/>
    <x v="67"/>
    <x v="4"/>
    <x v="2"/>
    <x v="0"/>
    <s v="No Aplica"/>
    <x v="90"/>
  </r>
  <r>
    <x v="2"/>
    <x v="28"/>
    <x v="28"/>
    <x v="20"/>
    <x v="67"/>
    <s v="CO26793@mi.com"/>
    <x v="1"/>
    <x v="1"/>
    <x v="67"/>
    <x v="4"/>
    <x v="2"/>
    <x v="0"/>
    <s v="No Aplica"/>
    <x v="90"/>
  </r>
  <r>
    <x v="2"/>
    <x v="1"/>
    <x v="1"/>
    <x v="20"/>
    <x v="67"/>
    <s v="CO26793@mi.com"/>
    <x v="1"/>
    <x v="1"/>
    <x v="67"/>
    <x v="4"/>
    <x v="2"/>
    <x v="0"/>
    <s v="No Aplica"/>
    <x v="90"/>
  </r>
  <r>
    <x v="2"/>
    <x v="29"/>
    <x v="29"/>
    <x v="20"/>
    <x v="67"/>
    <s v="CO26793@mi.com"/>
    <x v="1"/>
    <x v="1"/>
    <x v="67"/>
    <x v="4"/>
    <x v="2"/>
    <x v="0"/>
    <s v="No Aplica"/>
    <x v="90"/>
  </r>
  <r>
    <x v="3"/>
    <x v="25"/>
    <x v="25"/>
    <x v="22"/>
    <x v="67"/>
    <s v="CO26793@mi.com"/>
    <x v="0"/>
    <x v="0"/>
    <x v="67"/>
    <x v="4"/>
    <x v="2"/>
    <x v="0"/>
    <s v="No Aplica"/>
    <x v="90"/>
  </r>
  <r>
    <x v="2"/>
    <x v="22"/>
    <x v="22"/>
    <x v="20"/>
    <x v="67"/>
    <s v="CO26793@mi.com"/>
    <x v="1"/>
    <x v="1"/>
    <x v="67"/>
    <x v="4"/>
    <x v="2"/>
    <x v="0"/>
    <s v="No Aplica"/>
    <x v="90"/>
  </r>
  <r>
    <x v="1"/>
    <x v="10"/>
    <x v="10"/>
    <x v="6"/>
    <x v="68"/>
    <s v="CO25128@mi.com"/>
    <x v="3"/>
    <x v="3"/>
    <x v="68"/>
    <x v="1"/>
    <x v="0"/>
    <x v="0"/>
    <s v="No Aplica"/>
    <x v="91"/>
  </r>
  <r>
    <x v="1"/>
    <x v="11"/>
    <x v="11"/>
    <x v="63"/>
    <x v="68"/>
    <s v="CO25128@mi.com"/>
    <x v="5"/>
    <x v="4"/>
    <x v="68"/>
    <x v="1"/>
    <x v="0"/>
    <x v="0"/>
    <s v="No Aplica"/>
    <x v="91"/>
  </r>
  <r>
    <x v="1"/>
    <x v="0"/>
    <x v="0"/>
    <x v="6"/>
    <x v="68"/>
    <s v="CO25128@mi.com"/>
    <x v="3"/>
    <x v="3"/>
    <x v="68"/>
    <x v="1"/>
    <x v="0"/>
    <x v="0"/>
    <s v="No Aplica"/>
    <x v="91"/>
  </r>
  <r>
    <x v="1"/>
    <x v="12"/>
    <x v="12"/>
    <x v="6"/>
    <x v="68"/>
    <s v="CO25128@mi.com"/>
    <x v="3"/>
    <x v="3"/>
    <x v="68"/>
    <x v="1"/>
    <x v="0"/>
    <x v="0"/>
    <s v="No Aplica"/>
    <x v="91"/>
  </r>
  <r>
    <x v="1"/>
    <x v="13"/>
    <x v="13"/>
    <x v="6"/>
    <x v="68"/>
    <s v="CO25128@mi.com"/>
    <x v="3"/>
    <x v="3"/>
    <x v="68"/>
    <x v="1"/>
    <x v="0"/>
    <x v="1"/>
    <n v="45922"/>
    <x v="92"/>
  </r>
  <r>
    <x v="0"/>
    <x v="27"/>
    <x v="27"/>
    <x v="63"/>
    <x v="68"/>
    <s v="CO25128@mi.com"/>
    <x v="5"/>
    <x v="4"/>
    <x v="68"/>
    <x v="1"/>
    <x v="0"/>
    <x v="0"/>
    <s v="No Aplica"/>
    <x v="91"/>
  </r>
  <r>
    <x v="1"/>
    <x v="14"/>
    <x v="14"/>
    <x v="6"/>
    <x v="68"/>
    <s v="CO25128@mi.com"/>
    <x v="3"/>
    <x v="3"/>
    <x v="68"/>
    <x v="1"/>
    <x v="0"/>
    <x v="0"/>
    <s v="No Aplica"/>
    <x v="91"/>
  </r>
  <r>
    <x v="1"/>
    <x v="15"/>
    <x v="15"/>
    <x v="6"/>
    <x v="68"/>
    <s v="CO25128@mi.com"/>
    <x v="3"/>
    <x v="3"/>
    <x v="68"/>
    <x v="1"/>
    <x v="0"/>
    <x v="0"/>
    <s v="No Aplica"/>
    <x v="91"/>
  </r>
  <r>
    <x v="0"/>
    <x v="16"/>
    <x v="16"/>
    <x v="106"/>
    <x v="68"/>
    <s v="CO25128@mi.com"/>
    <x v="5"/>
    <x v="4"/>
    <x v="68"/>
    <x v="1"/>
    <x v="0"/>
    <x v="0"/>
    <s v="No Aplica"/>
    <x v="91"/>
  </r>
  <r>
    <x v="1"/>
    <x v="17"/>
    <x v="17"/>
    <x v="20"/>
    <x v="68"/>
    <s v="CO25128@mi.com"/>
    <x v="3"/>
    <x v="3"/>
    <x v="68"/>
    <x v="1"/>
    <x v="0"/>
    <x v="0"/>
    <s v="No Aplica"/>
    <x v="91"/>
  </r>
  <r>
    <x v="1"/>
    <x v="3"/>
    <x v="3"/>
    <x v="20"/>
    <x v="68"/>
    <s v="CO25128@mi.com"/>
    <x v="3"/>
    <x v="3"/>
    <x v="68"/>
    <x v="1"/>
    <x v="0"/>
    <x v="0"/>
    <s v="No Aplica"/>
    <x v="91"/>
  </r>
  <r>
    <x v="1"/>
    <x v="19"/>
    <x v="19"/>
    <x v="6"/>
    <x v="68"/>
    <s v="CO25128@mi.com"/>
    <x v="3"/>
    <x v="3"/>
    <x v="68"/>
    <x v="1"/>
    <x v="0"/>
    <x v="0"/>
    <s v="No Aplica"/>
    <x v="91"/>
  </r>
  <r>
    <x v="1"/>
    <x v="7"/>
    <x v="7"/>
    <x v="20"/>
    <x v="68"/>
    <s v="CO25128@mi.com"/>
    <x v="3"/>
    <x v="3"/>
    <x v="68"/>
    <x v="1"/>
    <x v="0"/>
    <x v="0"/>
    <s v="No Aplica"/>
    <x v="91"/>
  </r>
  <r>
    <x v="0"/>
    <x v="1"/>
    <x v="1"/>
    <x v="63"/>
    <x v="68"/>
    <s v="CO25128@mi.com"/>
    <x v="5"/>
    <x v="4"/>
    <x v="68"/>
    <x v="1"/>
    <x v="0"/>
    <x v="0"/>
    <s v="No Aplica"/>
    <x v="91"/>
  </r>
  <r>
    <x v="1"/>
    <x v="2"/>
    <x v="2"/>
    <x v="20"/>
    <x v="68"/>
    <s v="CO25128@mi.com"/>
    <x v="3"/>
    <x v="3"/>
    <x v="68"/>
    <x v="1"/>
    <x v="0"/>
    <x v="0"/>
    <s v="No Aplica"/>
    <x v="91"/>
  </r>
  <r>
    <x v="1"/>
    <x v="6"/>
    <x v="6"/>
    <x v="6"/>
    <x v="68"/>
    <s v="CO25128@mi.com"/>
    <x v="3"/>
    <x v="3"/>
    <x v="68"/>
    <x v="1"/>
    <x v="0"/>
    <x v="0"/>
    <s v="No Aplica"/>
    <x v="91"/>
  </r>
  <r>
    <x v="1"/>
    <x v="4"/>
    <x v="4"/>
    <x v="187"/>
    <x v="68"/>
    <s v="CO25128@mi.com"/>
    <x v="3"/>
    <x v="3"/>
    <x v="68"/>
    <x v="1"/>
    <x v="0"/>
    <x v="0"/>
    <s v="No Aplica"/>
    <x v="91"/>
  </r>
  <r>
    <x v="1"/>
    <x v="5"/>
    <x v="5"/>
    <x v="188"/>
    <x v="68"/>
    <s v="CO25128@mi.com"/>
    <x v="3"/>
    <x v="3"/>
    <x v="68"/>
    <x v="1"/>
    <x v="0"/>
    <x v="0"/>
    <s v="No Aplica"/>
    <x v="91"/>
  </r>
  <r>
    <x v="1"/>
    <x v="22"/>
    <x v="22"/>
    <x v="13"/>
    <x v="68"/>
    <s v="CO25128@mi.com"/>
    <x v="3"/>
    <x v="3"/>
    <x v="68"/>
    <x v="1"/>
    <x v="0"/>
    <x v="0"/>
    <s v="No Aplica"/>
    <x v="91"/>
  </r>
  <r>
    <x v="1"/>
    <x v="21"/>
    <x v="21"/>
    <x v="189"/>
    <x v="68"/>
    <s v="CO25128@mi.com"/>
    <x v="3"/>
    <x v="3"/>
    <x v="68"/>
    <x v="1"/>
    <x v="0"/>
    <x v="0"/>
    <s v="No Aplica"/>
    <x v="91"/>
  </r>
  <r>
    <x v="0"/>
    <x v="20"/>
    <x v="20"/>
    <x v="190"/>
    <x v="68"/>
    <s v="CO25128@mi.com"/>
    <x v="0"/>
    <x v="0"/>
    <x v="68"/>
    <x v="1"/>
    <x v="0"/>
    <x v="0"/>
    <s v="No Aplica"/>
    <x v="91"/>
  </r>
  <r>
    <x v="3"/>
    <x v="15"/>
    <x v="15"/>
    <x v="191"/>
    <x v="69"/>
    <s v="CO20001@mi.com"/>
    <x v="0"/>
    <x v="0"/>
    <x v="69"/>
    <x v="39"/>
    <x v="1"/>
    <x v="0"/>
    <s v="No Aplica"/>
    <x v="93"/>
  </r>
  <r>
    <x v="3"/>
    <x v="27"/>
    <x v="27"/>
    <x v="192"/>
    <x v="69"/>
    <s v="CO20001@mi.com"/>
    <x v="0"/>
    <x v="0"/>
    <x v="69"/>
    <x v="39"/>
    <x v="1"/>
    <x v="0"/>
    <s v="No Aplica"/>
    <x v="93"/>
  </r>
  <r>
    <x v="3"/>
    <x v="18"/>
    <x v="18"/>
    <x v="192"/>
    <x v="69"/>
    <s v="CO20001@mi.com"/>
    <x v="0"/>
    <x v="0"/>
    <x v="69"/>
    <x v="39"/>
    <x v="1"/>
    <x v="0"/>
    <s v="No Aplica"/>
    <x v="93"/>
  </r>
  <r>
    <x v="3"/>
    <x v="24"/>
    <x v="24"/>
    <x v="192"/>
    <x v="69"/>
    <s v="CO20001@mi.com"/>
    <x v="0"/>
    <x v="0"/>
    <x v="69"/>
    <x v="39"/>
    <x v="1"/>
    <x v="0"/>
    <s v="No Aplica"/>
    <x v="93"/>
  </r>
  <r>
    <x v="2"/>
    <x v="14"/>
    <x v="14"/>
    <x v="3"/>
    <x v="70"/>
    <s v="CO28473@mi.com"/>
    <x v="26"/>
    <x v="0"/>
    <x v="70"/>
    <x v="2"/>
    <x v="0"/>
    <x v="0"/>
    <s v="No Aplica"/>
    <x v="94"/>
  </r>
  <r>
    <x v="2"/>
    <x v="15"/>
    <x v="15"/>
    <x v="6"/>
    <x v="70"/>
    <s v="CO28473@mi.com"/>
    <x v="5"/>
    <x v="4"/>
    <x v="70"/>
    <x v="2"/>
    <x v="0"/>
    <x v="0"/>
    <s v="No Aplica"/>
    <x v="94"/>
  </r>
  <r>
    <x v="2"/>
    <x v="16"/>
    <x v="16"/>
    <x v="6"/>
    <x v="70"/>
    <s v="CO28473@mi.com"/>
    <x v="5"/>
    <x v="4"/>
    <x v="70"/>
    <x v="2"/>
    <x v="0"/>
    <x v="0"/>
    <s v="No Aplica"/>
    <x v="94"/>
  </r>
  <r>
    <x v="2"/>
    <x v="17"/>
    <x v="17"/>
    <x v="6"/>
    <x v="70"/>
    <s v="CO28473@mi.com"/>
    <x v="5"/>
    <x v="4"/>
    <x v="70"/>
    <x v="2"/>
    <x v="0"/>
    <x v="0"/>
    <s v="No Aplica"/>
    <x v="94"/>
  </r>
  <r>
    <x v="2"/>
    <x v="3"/>
    <x v="3"/>
    <x v="78"/>
    <x v="70"/>
    <s v="CO28473@mi.com"/>
    <x v="5"/>
    <x v="4"/>
    <x v="70"/>
    <x v="2"/>
    <x v="0"/>
    <x v="0"/>
    <s v="No Aplica"/>
    <x v="94"/>
  </r>
  <r>
    <x v="0"/>
    <x v="0"/>
    <x v="0"/>
    <x v="106"/>
    <x v="71"/>
    <s v="CO20356@mi.com"/>
    <x v="4"/>
    <x v="0"/>
    <x v="71"/>
    <x v="2"/>
    <x v="0"/>
    <x v="0"/>
    <s v="No Aplica"/>
    <x v="95"/>
  </r>
  <r>
    <x v="0"/>
    <x v="15"/>
    <x v="15"/>
    <x v="193"/>
    <x v="71"/>
    <s v="CO20356@mi.com"/>
    <x v="4"/>
    <x v="0"/>
    <x v="71"/>
    <x v="2"/>
    <x v="0"/>
    <x v="0"/>
    <s v="No Aplica"/>
    <x v="95"/>
  </r>
  <r>
    <x v="0"/>
    <x v="7"/>
    <x v="7"/>
    <x v="194"/>
    <x v="71"/>
    <s v="CO20356@mi.com"/>
    <x v="4"/>
    <x v="0"/>
    <x v="71"/>
    <x v="2"/>
    <x v="0"/>
    <x v="0"/>
    <s v="No Aplica"/>
    <x v="95"/>
  </r>
  <r>
    <x v="0"/>
    <x v="5"/>
    <x v="5"/>
    <x v="106"/>
    <x v="71"/>
    <s v="CO20356@mi.com"/>
    <x v="4"/>
    <x v="0"/>
    <x v="71"/>
    <x v="2"/>
    <x v="0"/>
    <x v="0"/>
    <s v="No Aplica"/>
    <x v="95"/>
  </r>
  <r>
    <x v="1"/>
    <x v="16"/>
    <x v="16"/>
    <x v="20"/>
    <x v="72"/>
    <s v="CO12022@mi.com"/>
    <x v="7"/>
    <x v="6"/>
    <x v="72"/>
    <x v="11"/>
    <x v="1"/>
    <x v="0"/>
    <s v="No Aplica"/>
    <x v="96"/>
  </r>
  <r>
    <x v="0"/>
    <x v="12"/>
    <x v="12"/>
    <x v="12"/>
    <x v="72"/>
    <s v="CO12022@mi.com"/>
    <x v="17"/>
    <x v="13"/>
    <x v="72"/>
    <x v="11"/>
    <x v="1"/>
    <x v="0"/>
    <s v="No Aplica"/>
    <x v="96"/>
  </r>
  <r>
    <x v="0"/>
    <x v="12"/>
    <x v="12"/>
    <x v="12"/>
    <x v="72"/>
    <s v="CO12022@mi.com"/>
    <x v="17"/>
    <x v="13"/>
    <x v="72"/>
    <x v="11"/>
    <x v="1"/>
    <x v="0"/>
    <s v="No Aplica"/>
    <x v="96"/>
  </r>
  <r>
    <x v="0"/>
    <x v="17"/>
    <x v="17"/>
    <x v="12"/>
    <x v="72"/>
    <s v="CO12022@mi.com"/>
    <x v="17"/>
    <x v="13"/>
    <x v="72"/>
    <x v="11"/>
    <x v="1"/>
    <x v="0"/>
    <s v="No Aplica"/>
    <x v="96"/>
  </r>
  <r>
    <x v="0"/>
    <x v="3"/>
    <x v="3"/>
    <x v="12"/>
    <x v="72"/>
    <s v="CO12022@mi.com"/>
    <x v="0"/>
    <x v="0"/>
    <x v="72"/>
    <x v="11"/>
    <x v="1"/>
    <x v="0"/>
    <s v="No Aplica"/>
    <x v="96"/>
  </r>
  <r>
    <x v="5"/>
    <x v="0"/>
    <x v="0"/>
    <x v="195"/>
    <x v="73"/>
    <s v="CO28432@mi.com"/>
    <x v="1"/>
    <x v="1"/>
    <x v="73"/>
    <x v="29"/>
    <x v="0"/>
    <x v="0"/>
    <s v="No Aplica"/>
    <x v="97"/>
  </r>
  <r>
    <x v="0"/>
    <x v="11"/>
    <x v="11"/>
    <x v="3"/>
    <x v="73"/>
    <s v="CO28432@mi.com"/>
    <x v="0"/>
    <x v="0"/>
    <x v="73"/>
    <x v="29"/>
    <x v="0"/>
    <x v="0"/>
    <s v="No Aplica"/>
    <x v="97"/>
  </r>
  <r>
    <x v="5"/>
    <x v="13"/>
    <x v="13"/>
    <x v="196"/>
    <x v="73"/>
    <s v="CO28432@mi.com"/>
    <x v="1"/>
    <x v="1"/>
    <x v="73"/>
    <x v="29"/>
    <x v="0"/>
    <x v="1"/>
    <n v="45922"/>
    <x v="98"/>
  </r>
  <r>
    <x v="5"/>
    <x v="3"/>
    <x v="3"/>
    <x v="196"/>
    <x v="73"/>
    <s v="CO28432@mi.com"/>
    <x v="1"/>
    <x v="1"/>
    <x v="73"/>
    <x v="29"/>
    <x v="0"/>
    <x v="0"/>
    <s v="No Aplica"/>
    <x v="97"/>
  </r>
  <r>
    <x v="0"/>
    <x v="16"/>
    <x v="16"/>
    <x v="27"/>
    <x v="73"/>
    <s v="CO28432@mi.com"/>
    <x v="0"/>
    <x v="0"/>
    <x v="73"/>
    <x v="29"/>
    <x v="0"/>
    <x v="0"/>
    <s v="No Aplica"/>
    <x v="97"/>
  </r>
  <r>
    <x v="5"/>
    <x v="15"/>
    <x v="15"/>
    <x v="197"/>
    <x v="73"/>
    <s v="CO28432@mi.com"/>
    <x v="1"/>
    <x v="1"/>
    <x v="73"/>
    <x v="29"/>
    <x v="0"/>
    <x v="0"/>
    <s v="No Aplica"/>
    <x v="97"/>
  </r>
  <r>
    <x v="5"/>
    <x v="17"/>
    <x v="17"/>
    <x v="197"/>
    <x v="73"/>
    <s v="CO28432@mi.com"/>
    <x v="1"/>
    <x v="1"/>
    <x v="73"/>
    <x v="29"/>
    <x v="0"/>
    <x v="0"/>
    <s v="No Aplica"/>
    <x v="97"/>
  </r>
  <r>
    <x v="0"/>
    <x v="25"/>
    <x v="25"/>
    <x v="12"/>
    <x v="73"/>
    <s v="CO28432@mi.com"/>
    <x v="0"/>
    <x v="0"/>
    <x v="73"/>
    <x v="29"/>
    <x v="0"/>
    <x v="0"/>
    <s v="No Aplica"/>
    <x v="97"/>
  </r>
  <r>
    <x v="5"/>
    <x v="7"/>
    <x v="7"/>
    <x v="196"/>
    <x v="73"/>
    <s v="CO28432@mi.com"/>
    <x v="1"/>
    <x v="1"/>
    <x v="73"/>
    <x v="29"/>
    <x v="0"/>
    <x v="0"/>
    <s v="No Aplica"/>
    <x v="97"/>
  </r>
  <r>
    <x v="5"/>
    <x v="6"/>
    <x v="6"/>
    <x v="198"/>
    <x v="73"/>
    <s v="CO28432@mi.com"/>
    <x v="1"/>
    <x v="1"/>
    <x v="73"/>
    <x v="29"/>
    <x v="0"/>
    <x v="0"/>
    <s v="No Aplica"/>
    <x v="97"/>
  </r>
  <r>
    <x v="1"/>
    <x v="1"/>
    <x v="1"/>
    <x v="199"/>
    <x v="73"/>
    <s v="CO28432@mi.com"/>
    <x v="0"/>
    <x v="0"/>
    <x v="73"/>
    <x v="29"/>
    <x v="0"/>
    <x v="0"/>
    <s v="No Aplica"/>
    <x v="97"/>
  </r>
  <r>
    <x v="1"/>
    <x v="2"/>
    <x v="2"/>
    <x v="200"/>
    <x v="73"/>
    <s v="CO28432@mi.com"/>
    <x v="0"/>
    <x v="0"/>
    <x v="73"/>
    <x v="29"/>
    <x v="0"/>
    <x v="0"/>
    <s v="No Aplica"/>
    <x v="97"/>
  </r>
  <r>
    <x v="0"/>
    <x v="27"/>
    <x v="27"/>
    <x v="3"/>
    <x v="74"/>
    <s v="CO23173@mi.com"/>
    <x v="0"/>
    <x v="0"/>
    <x v="74"/>
    <x v="40"/>
    <x v="1"/>
    <x v="0"/>
    <s v="No Aplica"/>
    <x v="99"/>
  </r>
  <r>
    <x v="1"/>
    <x v="26"/>
    <x v="26"/>
    <x v="44"/>
    <x v="74"/>
    <s v="CO23173@mi.com"/>
    <x v="1"/>
    <x v="1"/>
    <x v="74"/>
    <x v="40"/>
    <x v="1"/>
    <x v="0"/>
    <s v="No Aplica"/>
    <x v="99"/>
  </r>
  <r>
    <x v="1"/>
    <x v="26"/>
    <x v="26"/>
    <x v="44"/>
    <x v="74"/>
    <s v="CO23173@mi.com"/>
    <x v="1"/>
    <x v="1"/>
    <x v="74"/>
    <x v="40"/>
    <x v="1"/>
    <x v="0"/>
    <s v="No Aplica"/>
    <x v="99"/>
  </r>
  <r>
    <x v="0"/>
    <x v="18"/>
    <x v="18"/>
    <x v="3"/>
    <x v="74"/>
    <s v="CO23173@mi.com"/>
    <x v="21"/>
    <x v="0"/>
    <x v="74"/>
    <x v="40"/>
    <x v="1"/>
    <x v="0"/>
    <s v="No Aplica"/>
    <x v="99"/>
  </r>
  <r>
    <x v="1"/>
    <x v="23"/>
    <x v="23"/>
    <x v="44"/>
    <x v="74"/>
    <s v="CO23173@mi.com"/>
    <x v="1"/>
    <x v="1"/>
    <x v="74"/>
    <x v="40"/>
    <x v="1"/>
    <x v="0"/>
    <s v="No Aplica"/>
    <x v="99"/>
  </r>
  <r>
    <x v="1"/>
    <x v="23"/>
    <x v="23"/>
    <x v="23"/>
    <x v="74"/>
    <s v="CO23173@mi.com"/>
    <x v="1"/>
    <x v="1"/>
    <x v="74"/>
    <x v="40"/>
    <x v="1"/>
    <x v="0"/>
    <s v="No Aplica"/>
    <x v="99"/>
  </r>
  <r>
    <x v="0"/>
    <x v="24"/>
    <x v="24"/>
    <x v="3"/>
    <x v="74"/>
    <s v="CO23173@mi.com"/>
    <x v="21"/>
    <x v="0"/>
    <x v="74"/>
    <x v="40"/>
    <x v="1"/>
    <x v="0"/>
    <s v="No Aplica"/>
    <x v="99"/>
  </r>
  <r>
    <x v="1"/>
    <x v="28"/>
    <x v="28"/>
    <x v="23"/>
    <x v="74"/>
    <s v="CO23173@mi.com"/>
    <x v="1"/>
    <x v="1"/>
    <x v="74"/>
    <x v="40"/>
    <x v="1"/>
    <x v="0"/>
    <s v="No Aplica"/>
    <x v="99"/>
  </r>
  <r>
    <x v="1"/>
    <x v="28"/>
    <x v="28"/>
    <x v="23"/>
    <x v="74"/>
    <s v="CO23173@mi.com"/>
    <x v="1"/>
    <x v="1"/>
    <x v="74"/>
    <x v="40"/>
    <x v="1"/>
    <x v="0"/>
    <s v="No Aplica"/>
    <x v="99"/>
  </r>
  <r>
    <x v="1"/>
    <x v="29"/>
    <x v="29"/>
    <x v="44"/>
    <x v="74"/>
    <s v="CO23173@mi.com"/>
    <x v="10"/>
    <x v="9"/>
    <x v="74"/>
    <x v="40"/>
    <x v="1"/>
    <x v="0"/>
    <s v="No Aplica"/>
    <x v="99"/>
  </r>
  <r>
    <x v="0"/>
    <x v="25"/>
    <x v="25"/>
    <x v="3"/>
    <x v="74"/>
    <s v="CO23173@mi.com"/>
    <x v="0"/>
    <x v="0"/>
    <x v="74"/>
    <x v="40"/>
    <x v="1"/>
    <x v="0"/>
    <s v="No Aplica"/>
    <x v="99"/>
  </r>
  <r>
    <x v="0"/>
    <x v="27"/>
    <x v="27"/>
    <x v="201"/>
    <x v="75"/>
    <s v="CO12832@mi.com"/>
    <x v="5"/>
    <x v="4"/>
    <x v="75"/>
    <x v="5"/>
    <x v="1"/>
    <x v="0"/>
    <s v="No Aplica"/>
    <x v="100"/>
  </r>
  <r>
    <x v="6"/>
    <x v="18"/>
    <x v="18"/>
    <x v="202"/>
    <x v="75"/>
    <s v="CO12832@mi.com"/>
    <x v="0"/>
    <x v="0"/>
    <x v="75"/>
    <x v="5"/>
    <x v="1"/>
    <x v="0"/>
    <s v="No Aplica"/>
    <x v="100"/>
  </r>
  <r>
    <x v="1"/>
    <x v="2"/>
    <x v="2"/>
    <x v="203"/>
    <x v="75"/>
    <s v="CO12832@mi.com"/>
    <x v="3"/>
    <x v="3"/>
    <x v="75"/>
    <x v="5"/>
    <x v="1"/>
    <x v="0"/>
    <s v="No Aplica"/>
    <x v="100"/>
  </r>
  <r>
    <x v="0"/>
    <x v="23"/>
    <x v="23"/>
    <x v="201"/>
    <x v="75"/>
    <s v="CO12832@mi.com"/>
    <x v="0"/>
    <x v="0"/>
    <x v="75"/>
    <x v="5"/>
    <x v="1"/>
    <x v="0"/>
    <s v="No Aplica"/>
    <x v="100"/>
  </r>
  <r>
    <x v="5"/>
    <x v="20"/>
    <x v="20"/>
    <x v="204"/>
    <x v="75"/>
    <s v="CO12832@mi.com"/>
    <x v="0"/>
    <x v="0"/>
    <x v="75"/>
    <x v="5"/>
    <x v="1"/>
    <x v="0"/>
    <s v="No Aplica"/>
    <x v="100"/>
  </r>
  <r>
    <x v="0"/>
    <x v="24"/>
    <x v="24"/>
    <x v="205"/>
    <x v="75"/>
    <s v="CO12832@mi.com"/>
    <x v="5"/>
    <x v="4"/>
    <x v="75"/>
    <x v="5"/>
    <x v="1"/>
    <x v="0"/>
    <s v="No Aplica"/>
    <x v="100"/>
  </r>
  <r>
    <x v="6"/>
    <x v="25"/>
    <x v="25"/>
    <x v="201"/>
    <x v="75"/>
    <s v="CO12832@mi.com"/>
    <x v="0"/>
    <x v="0"/>
    <x v="75"/>
    <x v="5"/>
    <x v="1"/>
    <x v="0"/>
    <s v="No Aplica"/>
    <x v="100"/>
  </r>
  <r>
    <x v="1"/>
    <x v="26"/>
    <x v="26"/>
    <x v="206"/>
    <x v="76"/>
    <s v="CO26392@mi.com"/>
    <x v="1"/>
    <x v="1"/>
    <x v="76"/>
    <x v="36"/>
    <x v="2"/>
    <x v="0"/>
    <s v="No Aplica"/>
    <x v="101"/>
  </r>
  <r>
    <x v="3"/>
    <x v="27"/>
    <x v="27"/>
    <x v="22"/>
    <x v="76"/>
    <s v="CO26392@mi.com"/>
    <x v="14"/>
    <x v="10"/>
    <x v="76"/>
    <x v="36"/>
    <x v="2"/>
    <x v="0"/>
    <s v="No Aplica"/>
    <x v="101"/>
  </r>
  <r>
    <x v="1"/>
    <x v="23"/>
    <x v="23"/>
    <x v="206"/>
    <x v="76"/>
    <s v="CO26392@mi.com"/>
    <x v="1"/>
    <x v="1"/>
    <x v="76"/>
    <x v="36"/>
    <x v="2"/>
    <x v="0"/>
    <s v="No Aplica"/>
    <x v="101"/>
  </r>
  <r>
    <x v="3"/>
    <x v="18"/>
    <x v="18"/>
    <x v="22"/>
    <x v="76"/>
    <s v="CO26392@mi.com"/>
    <x v="14"/>
    <x v="10"/>
    <x v="76"/>
    <x v="36"/>
    <x v="2"/>
    <x v="0"/>
    <s v="No Aplica"/>
    <x v="101"/>
  </r>
  <r>
    <x v="1"/>
    <x v="28"/>
    <x v="28"/>
    <x v="206"/>
    <x v="76"/>
    <s v="CO26392@mi.com"/>
    <x v="1"/>
    <x v="1"/>
    <x v="76"/>
    <x v="36"/>
    <x v="2"/>
    <x v="0"/>
    <s v="No Aplica"/>
    <x v="101"/>
  </r>
  <r>
    <x v="1"/>
    <x v="28"/>
    <x v="28"/>
    <x v="206"/>
    <x v="76"/>
    <s v="CO26392@mi.com"/>
    <x v="1"/>
    <x v="1"/>
    <x v="76"/>
    <x v="36"/>
    <x v="2"/>
    <x v="0"/>
    <s v="No Aplica"/>
    <x v="101"/>
  </r>
  <r>
    <x v="3"/>
    <x v="24"/>
    <x v="24"/>
    <x v="22"/>
    <x v="76"/>
    <s v="CO26392@mi.com"/>
    <x v="0"/>
    <x v="0"/>
    <x v="76"/>
    <x v="36"/>
    <x v="2"/>
    <x v="0"/>
    <s v="No Aplica"/>
    <x v="101"/>
  </r>
  <r>
    <x v="1"/>
    <x v="29"/>
    <x v="29"/>
    <x v="206"/>
    <x v="76"/>
    <s v="CO26392@mi.com"/>
    <x v="1"/>
    <x v="1"/>
    <x v="76"/>
    <x v="36"/>
    <x v="2"/>
    <x v="0"/>
    <s v="No Aplica"/>
    <x v="101"/>
  </r>
  <r>
    <x v="3"/>
    <x v="25"/>
    <x v="25"/>
    <x v="22"/>
    <x v="76"/>
    <s v="CO26392@mi.com"/>
    <x v="14"/>
    <x v="10"/>
    <x v="76"/>
    <x v="36"/>
    <x v="2"/>
    <x v="0"/>
    <s v="No Aplica"/>
    <x v="101"/>
  </r>
  <r>
    <x v="0"/>
    <x v="14"/>
    <x v="14"/>
    <x v="20"/>
    <x v="77"/>
    <s v="CO27686@mi.com"/>
    <x v="3"/>
    <x v="3"/>
    <x v="77"/>
    <x v="11"/>
    <x v="1"/>
    <x v="0"/>
    <s v="No Aplica"/>
    <x v="102"/>
  </r>
  <r>
    <x v="0"/>
    <x v="15"/>
    <x v="15"/>
    <x v="20"/>
    <x v="77"/>
    <s v="CO27686@mi.com"/>
    <x v="3"/>
    <x v="3"/>
    <x v="77"/>
    <x v="11"/>
    <x v="1"/>
    <x v="0"/>
    <s v="No Aplica"/>
    <x v="102"/>
  </r>
  <r>
    <x v="0"/>
    <x v="11"/>
    <x v="11"/>
    <x v="3"/>
    <x v="77"/>
    <s v="CO27686@mi.com"/>
    <x v="0"/>
    <x v="0"/>
    <x v="77"/>
    <x v="11"/>
    <x v="1"/>
    <x v="0"/>
    <s v="No Aplica"/>
    <x v="102"/>
  </r>
  <r>
    <x v="0"/>
    <x v="17"/>
    <x v="17"/>
    <x v="3"/>
    <x v="77"/>
    <s v="CO27686@mi.com"/>
    <x v="0"/>
    <x v="0"/>
    <x v="77"/>
    <x v="11"/>
    <x v="1"/>
    <x v="0"/>
    <s v="No Aplica"/>
    <x v="102"/>
  </r>
  <r>
    <x v="3"/>
    <x v="27"/>
    <x v="27"/>
    <x v="22"/>
    <x v="78"/>
    <s v="CO23467@mi.com"/>
    <x v="14"/>
    <x v="10"/>
    <x v="78"/>
    <x v="23"/>
    <x v="2"/>
    <x v="0"/>
    <s v="No Aplica"/>
    <x v="103"/>
  </r>
  <r>
    <x v="1"/>
    <x v="26"/>
    <x v="26"/>
    <x v="207"/>
    <x v="78"/>
    <s v="CO23467@mi.com"/>
    <x v="10"/>
    <x v="9"/>
    <x v="78"/>
    <x v="23"/>
    <x v="2"/>
    <x v="0"/>
    <s v="No Aplica"/>
    <x v="103"/>
  </r>
  <r>
    <x v="5"/>
    <x v="1"/>
    <x v="1"/>
    <x v="208"/>
    <x v="78"/>
    <s v="CO23467@mi.com"/>
    <x v="14"/>
    <x v="10"/>
    <x v="78"/>
    <x v="23"/>
    <x v="2"/>
    <x v="0"/>
    <s v="No Aplica"/>
    <x v="103"/>
  </r>
  <r>
    <x v="3"/>
    <x v="18"/>
    <x v="18"/>
    <x v="22"/>
    <x v="78"/>
    <s v="CO23467@mi.com"/>
    <x v="14"/>
    <x v="10"/>
    <x v="78"/>
    <x v="23"/>
    <x v="2"/>
    <x v="0"/>
    <s v="No Aplica"/>
    <x v="103"/>
  </r>
  <r>
    <x v="1"/>
    <x v="23"/>
    <x v="23"/>
    <x v="159"/>
    <x v="78"/>
    <s v="CO23467@mi.com"/>
    <x v="8"/>
    <x v="7"/>
    <x v="78"/>
    <x v="23"/>
    <x v="2"/>
    <x v="0"/>
    <s v="No Aplica"/>
    <x v="103"/>
  </r>
  <r>
    <x v="1"/>
    <x v="20"/>
    <x v="20"/>
    <x v="209"/>
    <x v="78"/>
    <s v="CO23467@mi.com"/>
    <x v="8"/>
    <x v="7"/>
    <x v="78"/>
    <x v="23"/>
    <x v="2"/>
    <x v="0"/>
    <s v="No Aplica"/>
    <x v="103"/>
  </r>
  <r>
    <x v="3"/>
    <x v="24"/>
    <x v="24"/>
    <x v="22"/>
    <x v="78"/>
    <s v="CO23467@mi.com"/>
    <x v="14"/>
    <x v="10"/>
    <x v="78"/>
    <x v="23"/>
    <x v="2"/>
    <x v="0"/>
    <s v="No Aplica"/>
    <x v="103"/>
  </r>
  <r>
    <x v="1"/>
    <x v="28"/>
    <x v="28"/>
    <x v="159"/>
    <x v="78"/>
    <s v="CO23467@mi.com"/>
    <x v="10"/>
    <x v="9"/>
    <x v="78"/>
    <x v="23"/>
    <x v="2"/>
    <x v="0"/>
    <s v="No Aplica"/>
    <x v="103"/>
  </r>
  <r>
    <x v="3"/>
    <x v="25"/>
    <x v="25"/>
    <x v="22"/>
    <x v="78"/>
    <s v="CO23467@mi.com"/>
    <x v="14"/>
    <x v="10"/>
    <x v="78"/>
    <x v="23"/>
    <x v="2"/>
    <x v="0"/>
    <s v="No Aplica"/>
    <x v="103"/>
  </r>
  <r>
    <x v="1"/>
    <x v="29"/>
    <x v="29"/>
    <x v="159"/>
    <x v="78"/>
    <s v="CO23467@mi.com"/>
    <x v="10"/>
    <x v="9"/>
    <x v="78"/>
    <x v="23"/>
    <x v="2"/>
    <x v="0"/>
    <s v="No Aplica"/>
    <x v="103"/>
  </r>
  <r>
    <x v="0"/>
    <x v="11"/>
    <x v="11"/>
    <x v="0"/>
    <x v="79"/>
    <s v="CO26869@mi.com"/>
    <x v="0"/>
    <x v="0"/>
    <x v="79"/>
    <x v="19"/>
    <x v="0"/>
    <x v="0"/>
    <s v="No Aplica"/>
    <x v="104"/>
  </r>
  <r>
    <x v="0"/>
    <x v="16"/>
    <x v="16"/>
    <x v="0"/>
    <x v="79"/>
    <s v="CO26869@mi.com"/>
    <x v="0"/>
    <x v="0"/>
    <x v="79"/>
    <x v="19"/>
    <x v="0"/>
    <x v="0"/>
    <s v="No Aplica"/>
    <x v="104"/>
  </r>
  <r>
    <x v="2"/>
    <x v="14"/>
    <x v="14"/>
    <x v="210"/>
    <x v="79"/>
    <s v="CO26869@mi.com"/>
    <x v="3"/>
    <x v="3"/>
    <x v="79"/>
    <x v="19"/>
    <x v="0"/>
    <x v="0"/>
    <s v="No Aplica"/>
    <x v="104"/>
  </r>
  <r>
    <x v="2"/>
    <x v="15"/>
    <x v="15"/>
    <x v="210"/>
    <x v="79"/>
    <s v="CO26869@mi.com"/>
    <x v="3"/>
    <x v="3"/>
    <x v="79"/>
    <x v="19"/>
    <x v="0"/>
    <x v="0"/>
    <s v="No Aplica"/>
    <x v="104"/>
  </r>
  <r>
    <x v="2"/>
    <x v="17"/>
    <x v="17"/>
    <x v="210"/>
    <x v="79"/>
    <s v="CO26869@mi.com"/>
    <x v="3"/>
    <x v="3"/>
    <x v="79"/>
    <x v="19"/>
    <x v="0"/>
    <x v="0"/>
    <s v="No Aplica"/>
    <x v="104"/>
  </r>
  <r>
    <x v="2"/>
    <x v="3"/>
    <x v="3"/>
    <x v="210"/>
    <x v="79"/>
    <s v="CO26869@mi.com"/>
    <x v="3"/>
    <x v="3"/>
    <x v="79"/>
    <x v="19"/>
    <x v="0"/>
    <x v="0"/>
    <s v="No Aplica"/>
    <x v="104"/>
  </r>
  <r>
    <x v="0"/>
    <x v="1"/>
    <x v="1"/>
    <x v="0"/>
    <x v="79"/>
    <s v="CO26869@mi.com"/>
    <x v="0"/>
    <x v="0"/>
    <x v="79"/>
    <x v="19"/>
    <x v="0"/>
    <x v="0"/>
    <s v="No Aplica"/>
    <x v="104"/>
  </r>
  <r>
    <x v="2"/>
    <x v="19"/>
    <x v="19"/>
    <x v="210"/>
    <x v="79"/>
    <s v="CO26869@mi.com"/>
    <x v="3"/>
    <x v="3"/>
    <x v="79"/>
    <x v="19"/>
    <x v="0"/>
    <x v="0"/>
    <s v="No Aplica"/>
    <x v="104"/>
  </r>
  <r>
    <x v="2"/>
    <x v="7"/>
    <x v="7"/>
    <x v="210"/>
    <x v="79"/>
    <s v="CO26869@mi.com"/>
    <x v="3"/>
    <x v="3"/>
    <x v="79"/>
    <x v="19"/>
    <x v="0"/>
    <x v="0"/>
    <s v="No Aplica"/>
    <x v="104"/>
  </r>
  <r>
    <x v="2"/>
    <x v="2"/>
    <x v="2"/>
    <x v="210"/>
    <x v="79"/>
    <s v="CO26869@mi.com"/>
    <x v="3"/>
    <x v="3"/>
    <x v="79"/>
    <x v="19"/>
    <x v="0"/>
    <x v="0"/>
    <s v="No Aplica"/>
    <x v="104"/>
  </r>
  <r>
    <x v="2"/>
    <x v="6"/>
    <x v="6"/>
    <x v="211"/>
    <x v="79"/>
    <s v="CO26869@mi.com"/>
    <x v="3"/>
    <x v="3"/>
    <x v="79"/>
    <x v="19"/>
    <x v="0"/>
    <x v="0"/>
    <s v="No Aplica"/>
    <x v="104"/>
  </r>
  <r>
    <x v="2"/>
    <x v="5"/>
    <x v="5"/>
    <x v="210"/>
    <x v="79"/>
    <s v="CO26869@mi.com"/>
    <x v="3"/>
    <x v="3"/>
    <x v="79"/>
    <x v="19"/>
    <x v="0"/>
    <x v="0"/>
    <s v="No Aplica"/>
    <x v="104"/>
  </r>
  <r>
    <x v="2"/>
    <x v="20"/>
    <x v="20"/>
    <x v="210"/>
    <x v="79"/>
    <s v="CO26869@mi.com"/>
    <x v="1"/>
    <x v="1"/>
    <x v="79"/>
    <x v="19"/>
    <x v="0"/>
    <x v="0"/>
    <s v="No Aplica"/>
    <x v="104"/>
  </r>
  <r>
    <x v="2"/>
    <x v="22"/>
    <x v="22"/>
    <x v="210"/>
    <x v="79"/>
    <s v="CO26869@mi.com"/>
    <x v="3"/>
    <x v="3"/>
    <x v="79"/>
    <x v="19"/>
    <x v="0"/>
    <x v="0"/>
    <s v="No Aplica"/>
    <x v="104"/>
  </r>
  <r>
    <x v="2"/>
    <x v="21"/>
    <x v="21"/>
    <x v="210"/>
    <x v="79"/>
    <s v="CO26869@mi.com"/>
    <x v="3"/>
    <x v="3"/>
    <x v="79"/>
    <x v="19"/>
    <x v="0"/>
    <x v="0"/>
    <s v="No Aplica"/>
    <x v="104"/>
  </r>
  <r>
    <x v="1"/>
    <x v="19"/>
    <x v="19"/>
    <x v="84"/>
    <x v="80"/>
    <s v="CO13653@mi.com"/>
    <x v="3"/>
    <x v="3"/>
    <x v="80"/>
    <x v="3"/>
    <x v="1"/>
    <x v="0"/>
    <s v="No Aplica"/>
    <x v="105"/>
  </r>
  <r>
    <x v="1"/>
    <x v="1"/>
    <x v="1"/>
    <x v="3"/>
    <x v="80"/>
    <s v="CO13653@mi.com"/>
    <x v="0"/>
    <x v="0"/>
    <x v="80"/>
    <x v="3"/>
    <x v="1"/>
    <x v="0"/>
    <s v="No Aplica"/>
    <x v="105"/>
  </r>
  <r>
    <x v="1"/>
    <x v="2"/>
    <x v="2"/>
    <x v="9"/>
    <x v="80"/>
    <s v="CO13653@mi.com"/>
    <x v="3"/>
    <x v="3"/>
    <x v="80"/>
    <x v="3"/>
    <x v="1"/>
    <x v="0"/>
    <s v="No Aplica"/>
    <x v="105"/>
  </r>
  <r>
    <x v="1"/>
    <x v="18"/>
    <x v="18"/>
    <x v="76"/>
    <x v="80"/>
    <s v="CO13653@mi.com"/>
    <x v="7"/>
    <x v="6"/>
    <x v="80"/>
    <x v="3"/>
    <x v="1"/>
    <x v="0"/>
    <s v="No Aplica"/>
    <x v="105"/>
  </r>
  <r>
    <x v="1"/>
    <x v="27"/>
    <x v="27"/>
    <x v="18"/>
    <x v="81"/>
    <s v="CO28225@mi.com"/>
    <x v="5"/>
    <x v="4"/>
    <x v="81"/>
    <x v="20"/>
    <x v="1"/>
    <x v="0"/>
    <s v="No Aplica"/>
    <x v="106"/>
  </r>
  <r>
    <x v="1"/>
    <x v="26"/>
    <x v="26"/>
    <x v="20"/>
    <x v="81"/>
    <s v="CO28225@mi.com"/>
    <x v="1"/>
    <x v="1"/>
    <x v="81"/>
    <x v="20"/>
    <x v="1"/>
    <x v="0"/>
    <s v="No Aplica"/>
    <x v="106"/>
  </r>
  <r>
    <x v="1"/>
    <x v="0"/>
    <x v="0"/>
    <x v="20"/>
    <x v="81"/>
    <s v="CO28225@mi.com"/>
    <x v="3"/>
    <x v="3"/>
    <x v="81"/>
    <x v="20"/>
    <x v="1"/>
    <x v="0"/>
    <s v="No Aplica"/>
    <x v="106"/>
  </r>
  <r>
    <x v="1"/>
    <x v="11"/>
    <x v="11"/>
    <x v="20"/>
    <x v="81"/>
    <s v="CO28225@mi.com"/>
    <x v="3"/>
    <x v="3"/>
    <x v="81"/>
    <x v="20"/>
    <x v="1"/>
    <x v="0"/>
    <s v="No Aplica"/>
    <x v="106"/>
  </r>
  <r>
    <x v="1"/>
    <x v="18"/>
    <x v="18"/>
    <x v="18"/>
    <x v="81"/>
    <s v="CO28225@mi.com"/>
    <x v="0"/>
    <x v="0"/>
    <x v="81"/>
    <x v="20"/>
    <x v="1"/>
    <x v="0"/>
    <s v="No Aplica"/>
    <x v="106"/>
  </r>
  <r>
    <x v="1"/>
    <x v="23"/>
    <x v="23"/>
    <x v="20"/>
    <x v="81"/>
    <s v="CO28225@mi.com"/>
    <x v="1"/>
    <x v="1"/>
    <x v="81"/>
    <x v="20"/>
    <x v="1"/>
    <x v="0"/>
    <s v="No Aplica"/>
    <x v="106"/>
  </r>
  <r>
    <x v="1"/>
    <x v="15"/>
    <x v="15"/>
    <x v="20"/>
    <x v="81"/>
    <s v="CO28225@mi.com"/>
    <x v="3"/>
    <x v="3"/>
    <x v="81"/>
    <x v="20"/>
    <x v="1"/>
    <x v="0"/>
    <s v="No Aplica"/>
    <x v="106"/>
  </r>
  <r>
    <x v="1"/>
    <x v="16"/>
    <x v="16"/>
    <x v="11"/>
    <x v="81"/>
    <s v="CO28225@mi.com"/>
    <x v="3"/>
    <x v="3"/>
    <x v="81"/>
    <x v="20"/>
    <x v="1"/>
    <x v="0"/>
    <s v="No Aplica"/>
    <x v="106"/>
  </r>
  <r>
    <x v="1"/>
    <x v="5"/>
    <x v="5"/>
    <x v="20"/>
    <x v="81"/>
    <s v="CO28225@mi.com"/>
    <x v="3"/>
    <x v="3"/>
    <x v="81"/>
    <x v="20"/>
    <x v="1"/>
    <x v="0"/>
    <s v="No Aplica"/>
    <x v="106"/>
  </r>
  <r>
    <x v="1"/>
    <x v="24"/>
    <x v="24"/>
    <x v="18"/>
    <x v="81"/>
    <s v="CO28225@mi.com"/>
    <x v="0"/>
    <x v="0"/>
    <x v="81"/>
    <x v="20"/>
    <x v="1"/>
    <x v="0"/>
    <s v="No Aplica"/>
    <x v="106"/>
  </r>
  <r>
    <x v="1"/>
    <x v="28"/>
    <x v="28"/>
    <x v="20"/>
    <x v="81"/>
    <s v="CO28225@mi.com"/>
    <x v="1"/>
    <x v="1"/>
    <x v="81"/>
    <x v="20"/>
    <x v="1"/>
    <x v="0"/>
    <s v="No Aplica"/>
    <x v="106"/>
  </r>
  <r>
    <x v="1"/>
    <x v="7"/>
    <x v="7"/>
    <x v="20"/>
    <x v="81"/>
    <s v="CO28225@mi.com"/>
    <x v="3"/>
    <x v="3"/>
    <x v="81"/>
    <x v="20"/>
    <x v="1"/>
    <x v="0"/>
    <s v="No Aplica"/>
    <x v="106"/>
  </r>
  <r>
    <x v="1"/>
    <x v="2"/>
    <x v="2"/>
    <x v="20"/>
    <x v="81"/>
    <s v="CO28225@mi.com"/>
    <x v="3"/>
    <x v="3"/>
    <x v="81"/>
    <x v="20"/>
    <x v="1"/>
    <x v="0"/>
    <s v="No Aplica"/>
    <x v="106"/>
  </r>
  <r>
    <x v="1"/>
    <x v="25"/>
    <x v="25"/>
    <x v="12"/>
    <x v="81"/>
    <s v="CO28225@mi.com"/>
    <x v="0"/>
    <x v="0"/>
    <x v="81"/>
    <x v="20"/>
    <x v="1"/>
    <x v="0"/>
    <s v="No Aplica"/>
    <x v="106"/>
  </r>
  <r>
    <x v="1"/>
    <x v="20"/>
    <x v="20"/>
    <x v="11"/>
    <x v="81"/>
    <s v="CO28225@mi.com"/>
    <x v="3"/>
    <x v="3"/>
    <x v="81"/>
    <x v="20"/>
    <x v="1"/>
    <x v="0"/>
    <s v="No Aplica"/>
    <x v="106"/>
  </r>
  <r>
    <x v="1"/>
    <x v="29"/>
    <x v="29"/>
    <x v="20"/>
    <x v="81"/>
    <s v="CO28225@mi.com"/>
    <x v="1"/>
    <x v="1"/>
    <x v="81"/>
    <x v="20"/>
    <x v="1"/>
    <x v="0"/>
    <s v="No Aplica"/>
    <x v="106"/>
  </r>
  <r>
    <x v="1"/>
    <x v="10"/>
    <x v="10"/>
    <x v="168"/>
    <x v="82"/>
    <s v="CO18064@mi.com"/>
    <x v="1"/>
    <x v="1"/>
    <x v="82"/>
    <x v="20"/>
    <x v="1"/>
    <x v="0"/>
    <s v="No Aplica"/>
    <x v="107"/>
  </r>
  <r>
    <x v="1"/>
    <x v="0"/>
    <x v="0"/>
    <x v="168"/>
    <x v="82"/>
    <s v="CO18064@mi.com"/>
    <x v="1"/>
    <x v="1"/>
    <x v="82"/>
    <x v="20"/>
    <x v="1"/>
    <x v="0"/>
    <s v="No Aplica"/>
    <x v="107"/>
  </r>
  <r>
    <x v="2"/>
    <x v="27"/>
    <x v="27"/>
    <x v="39"/>
    <x v="82"/>
    <s v="CO18064@mi.com"/>
    <x v="0"/>
    <x v="0"/>
    <x v="82"/>
    <x v="20"/>
    <x v="1"/>
    <x v="0"/>
    <s v="No Aplica"/>
    <x v="107"/>
  </r>
  <r>
    <x v="2"/>
    <x v="12"/>
    <x v="12"/>
    <x v="3"/>
    <x v="82"/>
    <s v="CO18064@mi.com"/>
    <x v="0"/>
    <x v="0"/>
    <x v="82"/>
    <x v="20"/>
    <x v="1"/>
    <x v="0"/>
    <s v="No Aplica"/>
    <x v="107"/>
  </r>
  <r>
    <x v="0"/>
    <x v="25"/>
    <x v="25"/>
    <x v="212"/>
    <x v="82"/>
    <s v="CO18064@mi.com"/>
    <x v="0"/>
    <x v="0"/>
    <x v="82"/>
    <x v="20"/>
    <x v="1"/>
    <x v="0"/>
    <s v="No Aplica"/>
    <x v="107"/>
  </r>
  <r>
    <x v="0"/>
    <x v="22"/>
    <x v="22"/>
    <x v="0"/>
    <x v="82"/>
    <s v="CO18064@mi.com"/>
    <x v="0"/>
    <x v="0"/>
    <x v="82"/>
    <x v="20"/>
    <x v="1"/>
    <x v="0"/>
    <s v="No Aplica"/>
    <x v="107"/>
  </r>
  <r>
    <x v="0"/>
    <x v="0"/>
    <x v="0"/>
    <x v="213"/>
    <x v="83"/>
    <s v="CO27752@mi.com"/>
    <x v="4"/>
    <x v="0"/>
    <x v="83"/>
    <x v="7"/>
    <x v="2"/>
    <x v="0"/>
    <s v="No Aplica"/>
    <x v="108"/>
  </r>
  <r>
    <x v="0"/>
    <x v="15"/>
    <x v="15"/>
    <x v="213"/>
    <x v="83"/>
    <s v="CO27752@mi.com"/>
    <x v="19"/>
    <x v="0"/>
    <x v="83"/>
    <x v="7"/>
    <x v="2"/>
    <x v="0"/>
    <s v="No Aplica"/>
    <x v="108"/>
  </r>
  <r>
    <x v="0"/>
    <x v="20"/>
    <x v="20"/>
    <x v="214"/>
    <x v="83"/>
    <s v="CO27752@mi.com"/>
    <x v="4"/>
    <x v="0"/>
    <x v="83"/>
    <x v="7"/>
    <x v="2"/>
    <x v="0"/>
    <s v="No Aplica"/>
    <x v="108"/>
  </r>
  <r>
    <x v="0"/>
    <x v="7"/>
    <x v="7"/>
    <x v="213"/>
    <x v="83"/>
    <s v="CO27752@mi.com"/>
    <x v="4"/>
    <x v="0"/>
    <x v="83"/>
    <x v="7"/>
    <x v="2"/>
    <x v="0"/>
    <s v="No Aplica"/>
    <x v="108"/>
  </r>
  <r>
    <x v="0"/>
    <x v="4"/>
    <x v="4"/>
    <x v="63"/>
    <x v="83"/>
    <s v="CO27752@mi.com"/>
    <x v="4"/>
    <x v="0"/>
    <x v="83"/>
    <x v="7"/>
    <x v="2"/>
    <x v="0"/>
    <s v="No Aplica"/>
    <x v="108"/>
  </r>
  <r>
    <x v="0"/>
    <x v="5"/>
    <x v="5"/>
    <x v="63"/>
    <x v="83"/>
    <s v="CO27752@mi.com"/>
    <x v="19"/>
    <x v="0"/>
    <x v="83"/>
    <x v="7"/>
    <x v="2"/>
    <x v="0"/>
    <s v="No Aplica"/>
    <x v="108"/>
  </r>
  <r>
    <x v="1"/>
    <x v="15"/>
    <x v="15"/>
    <x v="215"/>
    <x v="84"/>
    <s v="CO24105@mi.com"/>
    <x v="8"/>
    <x v="7"/>
    <x v="84"/>
    <x v="30"/>
    <x v="4"/>
    <x v="0"/>
    <s v="No Aplica"/>
    <x v="109"/>
  </r>
  <r>
    <x v="1"/>
    <x v="14"/>
    <x v="14"/>
    <x v="216"/>
    <x v="84"/>
    <s v="CO24105@mi.com"/>
    <x v="7"/>
    <x v="6"/>
    <x v="84"/>
    <x v="30"/>
    <x v="4"/>
    <x v="0"/>
    <s v="No Aplica"/>
    <x v="109"/>
  </r>
  <r>
    <x v="1"/>
    <x v="13"/>
    <x v="13"/>
    <x v="217"/>
    <x v="84"/>
    <s v="CO24105@mi.com"/>
    <x v="0"/>
    <x v="0"/>
    <x v="84"/>
    <x v="30"/>
    <x v="4"/>
    <x v="1"/>
    <n v="45922"/>
    <x v="110"/>
  </r>
  <r>
    <x v="1"/>
    <x v="16"/>
    <x v="16"/>
    <x v="218"/>
    <x v="84"/>
    <s v="CO24105@mi.com"/>
    <x v="7"/>
    <x v="6"/>
    <x v="84"/>
    <x v="30"/>
    <x v="4"/>
    <x v="0"/>
    <s v="No Aplica"/>
    <x v="109"/>
  </r>
  <r>
    <x v="1"/>
    <x v="17"/>
    <x v="17"/>
    <x v="215"/>
    <x v="84"/>
    <s v="CO24105@mi.com"/>
    <x v="8"/>
    <x v="7"/>
    <x v="84"/>
    <x v="30"/>
    <x v="4"/>
    <x v="0"/>
    <s v="No Aplica"/>
    <x v="109"/>
  </r>
  <r>
    <x v="1"/>
    <x v="3"/>
    <x v="3"/>
    <x v="219"/>
    <x v="84"/>
    <s v="CO24105@mi.com"/>
    <x v="0"/>
    <x v="0"/>
    <x v="84"/>
    <x v="30"/>
    <x v="4"/>
    <x v="0"/>
    <s v="No Aplica"/>
    <x v="109"/>
  </r>
  <r>
    <x v="1"/>
    <x v="7"/>
    <x v="7"/>
    <x v="220"/>
    <x v="84"/>
    <s v="CO24105@mi.com"/>
    <x v="0"/>
    <x v="0"/>
    <x v="84"/>
    <x v="30"/>
    <x v="4"/>
    <x v="0"/>
    <s v="No Aplica"/>
    <x v="109"/>
  </r>
  <r>
    <x v="1"/>
    <x v="1"/>
    <x v="1"/>
    <x v="221"/>
    <x v="84"/>
    <s v="CO24105@mi.com"/>
    <x v="3"/>
    <x v="3"/>
    <x v="84"/>
    <x v="30"/>
    <x v="4"/>
    <x v="0"/>
    <s v="No Aplica"/>
    <x v="109"/>
  </r>
  <r>
    <x v="1"/>
    <x v="2"/>
    <x v="2"/>
    <x v="222"/>
    <x v="84"/>
    <s v="CO24105@mi.com"/>
    <x v="16"/>
    <x v="12"/>
    <x v="84"/>
    <x v="30"/>
    <x v="4"/>
    <x v="0"/>
    <s v="No Aplica"/>
    <x v="109"/>
  </r>
  <r>
    <x v="1"/>
    <x v="19"/>
    <x v="19"/>
    <x v="215"/>
    <x v="84"/>
    <s v="CO24105@mi.com"/>
    <x v="8"/>
    <x v="7"/>
    <x v="84"/>
    <x v="30"/>
    <x v="4"/>
    <x v="0"/>
    <s v="No Aplica"/>
    <x v="109"/>
  </r>
  <r>
    <x v="1"/>
    <x v="1"/>
    <x v="1"/>
    <x v="215"/>
    <x v="84"/>
    <s v="CO24105@mi.com"/>
    <x v="8"/>
    <x v="7"/>
    <x v="84"/>
    <x v="30"/>
    <x v="4"/>
    <x v="0"/>
    <s v="No Aplica"/>
    <x v="109"/>
  </r>
  <r>
    <x v="1"/>
    <x v="2"/>
    <x v="2"/>
    <x v="223"/>
    <x v="84"/>
    <s v="CO24105@mi.com"/>
    <x v="8"/>
    <x v="7"/>
    <x v="84"/>
    <x v="30"/>
    <x v="4"/>
    <x v="0"/>
    <s v="No Aplica"/>
    <x v="109"/>
  </r>
  <r>
    <x v="1"/>
    <x v="4"/>
    <x v="4"/>
    <x v="224"/>
    <x v="84"/>
    <s v="CO24105@mi.com"/>
    <x v="0"/>
    <x v="0"/>
    <x v="84"/>
    <x v="30"/>
    <x v="4"/>
    <x v="0"/>
    <s v="No Aplica"/>
    <x v="109"/>
  </r>
  <r>
    <x v="1"/>
    <x v="6"/>
    <x v="6"/>
    <x v="90"/>
    <x v="84"/>
    <s v="CO24105@mi.com"/>
    <x v="0"/>
    <x v="0"/>
    <x v="84"/>
    <x v="30"/>
    <x v="4"/>
    <x v="0"/>
    <s v="No Aplica"/>
    <x v="109"/>
  </r>
  <r>
    <x v="1"/>
    <x v="5"/>
    <x v="5"/>
    <x v="225"/>
    <x v="84"/>
    <s v="CO24105@mi.com"/>
    <x v="0"/>
    <x v="0"/>
    <x v="84"/>
    <x v="30"/>
    <x v="4"/>
    <x v="0"/>
    <s v="No Aplica"/>
    <x v="109"/>
  </r>
  <r>
    <x v="1"/>
    <x v="20"/>
    <x v="20"/>
    <x v="215"/>
    <x v="84"/>
    <s v="CO24105@mi.com"/>
    <x v="8"/>
    <x v="7"/>
    <x v="84"/>
    <x v="30"/>
    <x v="4"/>
    <x v="0"/>
    <s v="No Aplica"/>
    <x v="109"/>
  </r>
  <r>
    <x v="1"/>
    <x v="22"/>
    <x v="22"/>
    <x v="215"/>
    <x v="84"/>
    <s v="CO24105@mi.com"/>
    <x v="8"/>
    <x v="7"/>
    <x v="84"/>
    <x v="30"/>
    <x v="4"/>
    <x v="0"/>
    <s v="No Aplica"/>
    <x v="109"/>
  </r>
  <r>
    <x v="1"/>
    <x v="26"/>
    <x v="26"/>
    <x v="226"/>
    <x v="84"/>
    <s v="CO24105@mi.com"/>
    <x v="0"/>
    <x v="0"/>
    <x v="84"/>
    <x v="30"/>
    <x v="4"/>
    <x v="0"/>
    <s v="No Aplica"/>
    <x v="109"/>
  </r>
  <r>
    <x v="1"/>
    <x v="23"/>
    <x v="23"/>
    <x v="226"/>
    <x v="84"/>
    <s v="CO24105@mi.com"/>
    <x v="0"/>
    <x v="0"/>
    <x v="84"/>
    <x v="30"/>
    <x v="4"/>
    <x v="0"/>
    <s v="No Aplica"/>
    <x v="109"/>
  </r>
  <r>
    <x v="1"/>
    <x v="28"/>
    <x v="28"/>
    <x v="226"/>
    <x v="84"/>
    <s v="CO24105@mi.com"/>
    <x v="0"/>
    <x v="0"/>
    <x v="84"/>
    <x v="30"/>
    <x v="4"/>
    <x v="0"/>
    <s v="No Aplica"/>
    <x v="109"/>
  </r>
  <r>
    <x v="0"/>
    <x v="27"/>
    <x v="27"/>
    <x v="12"/>
    <x v="84"/>
    <s v="CO24105@mi.com"/>
    <x v="0"/>
    <x v="0"/>
    <x v="84"/>
    <x v="30"/>
    <x v="4"/>
    <x v="0"/>
    <s v="No Aplica"/>
    <x v="109"/>
  </r>
  <r>
    <x v="0"/>
    <x v="18"/>
    <x v="18"/>
    <x v="12"/>
    <x v="84"/>
    <s v="CO24105@mi.com"/>
    <x v="0"/>
    <x v="0"/>
    <x v="84"/>
    <x v="30"/>
    <x v="4"/>
    <x v="0"/>
    <s v="No Aplica"/>
    <x v="109"/>
  </r>
  <r>
    <x v="0"/>
    <x v="24"/>
    <x v="24"/>
    <x v="12"/>
    <x v="84"/>
    <s v="CO24105@mi.com"/>
    <x v="0"/>
    <x v="0"/>
    <x v="84"/>
    <x v="30"/>
    <x v="4"/>
    <x v="0"/>
    <s v="No Aplica"/>
    <x v="109"/>
  </r>
  <r>
    <x v="0"/>
    <x v="25"/>
    <x v="25"/>
    <x v="18"/>
    <x v="84"/>
    <s v="CO24105@mi.com"/>
    <x v="0"/>
    <x v="0"/>
    <x v="84"/>
    <x v="30"/>
    <x v="4"/>
    <x v="0"/>
    <s v="No Aplica"/>
    <x v="109"/>
  </r>
  <r>
    <x v="1"/>
    <x v="29"/>
    <x v="29"/>
    <x v="226"/>
    <x v="84"/>
    <s v="CO24105@mi.com"/>
    <x v="13"/>
    <x v="0"/>
    <x v="84"/>
    <x v="30"/>
    <x v="4"/>
    <x v="0"/>
    <s v="No Aplica"/>
    <x v="109"/>
  </r>
  <r>
    <x v="1"/>
    <x v="21"/>
    <x v="21"/>
    <x v="90"/>
    <x v="84"/>
    <s v="CO24105@mi.com"/>
    <x v="0"/>
    <x v="0"/>
    <x v="84"/>
    <x v="30"/>
    <x v="4"/>
    <x v="0"/>
    <s v="No Aplica"/>
    <x v="109"/>
  </r>
  <r>
    <x v="3"/>
    <x v="23"/>
    <x v="23"/>
    <x v="227"/>
    <x v="85"/>
    <s v="CO27145@mi.com"/>
    <x v="1"/>
    <x v="1"/>
    <x v="85"/>
    <x v="32"/>
    <x v="1"/>
    <x v="0"/>
    <s v="No Aplica"/>
    <x v="111"/>
  </r>
  <r>
    <x v="1"/>
    <x v="14"/>
    <x v="14"/>
    <x v="20"/>
    <x v="85"/>
    <s v="CO27145@mi.com"/>
    <x v="16"/>
    <x v="12"/>
    <x v="85"/>
    <x v="32"/>
    <x v="1"/>
    <x v="0"/>
    <s v="No Aplica"/>
    <x v="111"/>
  </r>
  <r>
    <x v="3"/>
    <x v="28"/>
    <x v="28"/>
    <x v="228"/>
    <x v="85"/>
    <s v="CO27145@mi.com"/>
    <x v="1"/>
    <x v="1"/>
    <x v="85"/>
    <x v="32"/>
    <x v="1"/>
    <x v="0"/>
    <s v="No Aplica"/>
    <x v="111"/>
  </r>
  <r>
    <x v="1"/>
    <x v="19"/>
    <x v="19"/>
    <x v="20"/>
    <x v="85"/>
    <s v="CO27145@mi.com"/>
    <x v="16"/>
    <x v="12"/>
    <x v="85"/>
    <x v="32"/>
    <x v="1"/>
    <x v="0"/>
    <s v="No Aplica"/>
    <x v="111"/>
  </r>
  <r>
    <x v="3"/>
    <x v="25"/>
    <x v="25"/>
    <x v="228"/>
    <x v="85"/>
    <s v="CO27145@mi.com"/>
    <x v="3"/>
    <x v="3"/>
    <x v="85"/>
    <x v="32"/>
    <x v="1"/>
    <x v="0"/>
    <s v="No Aplica"/>
    <x v="111"/>
  </r>
  <r>
    <x v="3"/>
    <x v="29"/>
    <x v="29"/>
    <x v="227"/>
    <x v="85"/>
    <s v="CO27145@mi.com"/>
    <x v="6"/>
    <x v="5"/>
    <x v="85"/>
    <x v="32"/>
    <x v="1"/>
    <x v="0"/>
    <s v="No Aplica"/>
    <x v="111"/>
  </r>
  <r>
    <x v="2"/>
    <x v="22"/>
    <x v="22"/>
    <x v="20"/>
    <x v="85"/>
    <s v="CO27145@mi.com"/>
    <x v="3"/>
    <x v="3"/>
    <x v="85"/>
    <x v="32"/>
    <x v="1"/>
    <x v="0"/>
    <s v="No Aplica"/>
    <x v="111"/>
  </r>
  <r>
    <x v="0"/>
    <x v="18"/>
    <x v="18"/>
    <x v="88"/>
    <x v="86"/>
    <s v="CO16890@mi.com"/>
    <x v="0"/>
    <x v="0"/>
    <x v="86"/>
    <x v="24"/>
    <x v="1"/>
    <x v="0"/>
    <s v="No Aplica"/>
    <x v="112"/>
  </r>
  <r>
    <x v="1"/>
    <x v="4"/>
    <x v="4"/>
    <x v="9"/>
    <x v="86"/>
    <s v="CO16890@mi.com"/>
    <x v="16"/>
    <x v="12"/>
    <x v="86"/>
    <x v="24"/>
    <x v="1"/>
    <x v="0"/>
    <s v="No Aplica"/>
    <x v="112"/>
  </r>
  <r>
    <x v="4"/>
    <x v="5"/>
    <x v="5"/>
    <x v="229"/>
    <x v="86"/>
    <s v="CO16890@mi.com"/>
    <x v="6"/>
    <x v="5"/>
    <x v="86"/>
    <x v="24"/>
    <x v="1"/>
    <x v="0"/>
    <s v="No Aplica"/>
    <x v="112"/>
  </r>
  <r>
    <x v="0"/>
    <x v="24"/>
    <x v="24"/>
    <x v="39"/>
    <x v="86"/>
    <s v="CO16890@mi.com"/>
    <x v="0"/>
    <x v="0"/>
    <x v="86"/>
    <x v="24"/>
    <x v="1"/>
    <x v="0"/>
    <s v="No Aplica"/>
    <x v="112"/>
  </r>
  <r>
    <x v="0"/>
    <x v="25"/>
    <x v="25"/>
    <x v="39"/>
    <x v="86"/>
    <s v="CO16890@mi.com"/>
    <x v="0"/>
    <x v="0"/>
    <x v="86"/>
    <x v="24"/>
    <x v="1"/>
    <x v="0"/>
    <s v="No Aplica"/>
    <x v="112"/>
  </r>
  <r>
    <x v="2"/>
    <x v="11"/>
    <x v="11"/>
    <x v="230"/>
    <x v="87"/>
    <s v="CO28688@mi.com"/>
    <x v="0"/>
    <x v="0"/>
    <x v="87"/>
    <x v="29"/>
    <x v="0"/>
    <x v="0"/>
    <s v="No Aplica"/>
    <x v="113"/>
  </r>
  <r>
    <x v="1"/>
    <x v="16"/>
    <x v="16"/>
    <x v="231"/>
    <x v="87"/>
    <s v="CO28688@mi.com"/>
    <x v="0"/>
    <x v="0"/>
    <x v="87"/>
    <x v="29"/>
    <x v="0"/>
    <x v="0"/>
    <s v="No Aplica"/>
    <x v="113"/>
  </r>
  <r>
    <x v="1"/>
    <x v="17"/>
    <x v="17"/>
    <x v="232"/>
    <x v="87"/>
    <s v="CO28688@mi.com"/>
    <x v="0"/>
    <x v="0"/>
    <x v="87"/>
    <x v="29"/>
    <x v="0"/>
    <x v="0"/>
    <s v="No Aplica"/>
    <x v="113"/>
  </r>
  <r>
    <x v="1"/>
    <x v="17"/>
    <x v="17"/>
    <x v="232"/>
    <x v="87"/>
    <s v="CO28688@mi.com"/>
    <x v="0"/>
    <x v="0"/>
    <x v="87"/>
    <x v="29"/>
    <x v="0"/>
    <x v="0"/>
    <s v="No Aplica"/>
    <x v="113"/>
  </r>
  <r>
    <x v="5"/>
    <x v="15"/>
    <x v="15"/>
    <x v="233"/>
    <x v="87"/>
    <s v="CO28688@mi.com"/>
    <x v="1"/>
    <x v="1"/>
    <x v="87"/>
    <x v="29"/>
    <x v="0"/>
    <x v="0"/>
    <s v="No Aplica"/>
    <x v="113"/>
  </r>
  <r>
    <x v="5"/>
    <x v="3"/>
    <x v="3"/>
    <x v="233"/>
    <x v="87"/>
    <s v="CO28688@mi.com"/>
    <x v="1"/>
    <x v="1"/>
    <x v="87"/>
    <x v="29"/>
    <x v="0"/>
    <x v="0"/>
    <s v="No Aplica"/>
    <x v="113"/>
  </r>
  <r>
    <x v="5"/>
    <x v="28"/>
    <x v="28"/>
    <x v="234"/>
    <x v="87"/>
    <s v="CO28688@mi.com"/>
    <x v="1"/>
    <x v="1"/>
    <x v="87"/>
    <x v="29"/>
    <x v="0"/>
    <x v="0"/>
    <s v="No Aplica"/>
    <x v="113"/>
  </r>
  <r>
    <x v="5"/>
    <x v="19"/>
    <x v="19"/>
    <x v="235"/>
    <x v="87"/>
    <s v="CO28688@mi.com"/>
    <x v="18"/>
    <x v="14"/>
    <x v="87"/>
    <x v="29"/>
    <x v="0"/>
    <x v="0"/>
    <s v="No Aplica"/>
    <x v="113"/>
  </r>
  <r>
    <x v="1"/>
    <x v="8"/>
    <x v="8"/>
    <x v="236"/>
    <x v="88"/>
    <s v="CO27777@mi.com"/>
    <x v="3"/>
    <x v="3"/>
    <x v="88"/>
    <x v="1"/>
    <x v="0"/>
    <x v="0"/>
    <s v="No Aplica"/>
    <x v="114"/>
  </r>
  <r>
    <x v="1"/>
    <x v="9"/>
    <x v="9"/>
    <x v="236"/>
    <x v="88"/>
    <s v="CO27777@mi.com"/>
    <x v="3"/>
    <x v="3"/>
    <x v="88"/>
    <x v="1"/>
    <x v="0"/>
    <x v="0"/>
    <s v="No Aplica"/>
    <x v="114"/>
  </r>
  <r>
    <x v="1"/>
    <x v="10"/>
    <x v="10"/>
    <x v="45"/>
    <x v="88"/>
    <s v="CO27777@mi.com"/>
    <x v="3"/>
    <x v="3"/>
    <x v="88"/>
    <x v="1"/>
    <x v="0"/>
    <x v="0"/>
    <s v="No Aplica"/>
    <x v="114"/>
  </r>
  <r>
    <x v="1"/>
    <x v="0"/>
    <x v="0"/>
    <x v="45"/>
    <x v="88"/>
    <s v="CO27777@mi.com"/>
    <x v="3"/>
    <x v="3"/>
    <x v="88"/>
    <x v="1"/>
    <x v="0"/>
    <x v="0"/>
    <s v="No Aplica"/>
    <x v="114"/>
  </r>
  <r>
    <x v="0"/>
    <x v="11"/>
    <x v="11"/>
    <x v="18"/>
    <x v="88"/>
    <s v="CO27777@mi.com"/>
    <x v="4"/>
    <x v="0"/>
    <x v="88"/>
    <x v="1"/>
    <x v="0"/>
    <x v="0"/>
    <s v="No Aplica"/>
    <x v="114"/>
  </r>
  <r>
    <x v="1"/>
    <x v="12"/>
    <x v="12"/>
    <x v="236"/>
    <x v="88"/>
    <s v="CO27777@mi.com"/>
    <x v="3"/>
    <x v="3"/>
    <x v="88"/>
    <x v="1"/>
    <x v="0"/>
    <x v="0"/>
    <s v="No Aplica"/>
    <x v="114"/>
  </r>
  <r>
    <x v="1"/>
    <x v="13"/>
    <x v="13"/>
    <x v="45"/>
    <x v="88"/>
    <s v="CO27777@mi.com"/>
    <x v="3"/>
    <x v="3"/>
    <x v="88"/>
    <x v="1"/>
    <x v="0"/>
    <x v="1"/>
    <n v="45922"/>
    <x v="115"/>
  </r>
  <r>
    <x v="1"/>
    <x v="15"/>
    <x v="15"/>
    <x v="45"/>
    <x v="88"/>
    <s v="CO27777@mi.com"/>
    <x v="3"/>
    <x v="3"/>
    <x v="88"/>
    <x v="1"/>
    <x v="0"/>
    <x v="0"/>
    <s v="No Aplica"/>
    <x v="114"/>
  </r>
  <r>
    <x v="1"/>
    <x v="16"/>
    <x v="16"/>
    <x v="45"/>
    <x v="88"/>
    <s v="CO27777@mi.com"/>
    <x v="3"/>
    <x v="3"/>
    <x v="88"/>
    <x v="1"/>
    <x v="0"/>
    <x v="0"/>
    <s v="No Aplica"/>
    <x v="114"/>
  </r>
  <r>
    <x v="1"/>
    <x v="17"/>
    <x v="17"/>
    <x v="45"/>
    <x v="88"/>
    <s v="CO27777@mi.com"/>
    <x v="3"/>
    <x v="3"/>
    <x v="88"/>
    <x v="1"/>
    <x v="0"/>
    <x v="0"/>
    <s v="No Aplica"/>
    <x v="114"/>
  </r>
  <r>
    <x v="1"/>
    <x v="3"/>
    <x v="3"/>
    <x v="45"/>
    <x v="88"/>
    <s v="CO27777@mi.com"/>
    <x v="3"/>
    <x v="3"/>
    <x v="88"/>
    <x v="1"/>
    <x v="0"/>
    <x v="0"/>
    <s v="No Aplica"/>
    <x v="114"/>
  </r>
  <r>
    <x v="0"/>
    <x v="14"/>
    <x v="14"/>
    <x v="18"/>
    <x v="88"/>
    <s v="CO27777@mi.com"/>
    <x v="4"/>
    <x v="0"/>
    <x v="88"/>
    <x v="1"/>
    <x v="0"/>
    <x v="0"/>
    <s v="No Aplica"/>
    <x v="114"/>
  </r>
  <r>
    <x v="1"/>
    <x v="7"/>
    <x v="7"/>
    <x v="236"/>
    <x v="88"/>
    <s v="CO27777@mi.com"/>
    <x v="3"/>
    <x v="3"/>
    <x v="88"/>
    <x v="1"/>
    <x v="0"/>
    <x v="0"/>
    <s v="No Aplica"/>
    <x v="114"/>
  </r>
  <r>
    <x v="1"/>
    <x v="1"/>
    <x v="1"/>
    <x v="236"/>
    <x v="88"/>
    <s v="CO27777@mi.com"/>
    <x v="3"/>
    <x v="3"/>
    <x v="88"/>
    <x v="1"/>
    <x v="0"/>
    <x v="0"/>
    <s v="No Aplica"/>
    <x v="114"/>
  </r>
  <r>
    <x v="1"/>
    <x v="2"/>
    <x v="2"/>
    <x v="236"/>
    <x v="88"/>
    <s v="CO27777@mi.com"/>
    <x v="3"/>
    <x v="3"/>
    <x v="88"/>
    <x v="1"/>
    <x v="0"/>
    <x v="0"/>
    <s v="No Aplica"/>
    <x v="114"/>
  </r>
  <r>
    <x v="1"/>
    <x v="6"/>
    <x v="6"/>
    <x v="236"/>
    <x v="88"/>
    <s v="CO27777@mi.com"/>
    <x v="3"/>
    <x v="3"/>
    <x v="88"/>
    <x v="1"/>
    <x v="0"/>
    <x v="0"/>
    <s v="No Aplica"/>
    <x v="114"/>
  </r>
  <r>
    <x v="0"/>
    <x v="19"/>
    <x v="19"/>
    <x v="18"/>
    <x v="88"/>
    <s v="CO27777@mi.com"/>
    <x v="4"/>
    <x v="0"/>
    <x v="88"/>
    <x v="1"/>
    <x v="0"/>
    <x v="0"/>
    <s v="No Aplica"/>
    <x v="114"/>
  </r>
  <r>
    <x v="1"/>
    <x v="4"/>
    <x v="4"/>
    <x v="237"/>
    <x v="88"/>
    <s v="CO27777@mi.com"/>
    <x v="3"/>
    <x v="3"/>
    <x v="88"/>
    <x v="1"/>
    <x v="0"/>
    <x v="0"/>
    <s v="No Aplica"/>
    <x v="114"/>
  </r>
  <r>
    <x v="1"/>
    <x v="5"/>
    <x v="5"/>
    <x v="237"/>
    <x v="88"/>
    <s v="CO27777@mi.com"/>
    <x v="3"/>
    <x v="3"/>
    <x v="88"/>
    <x v="1"/>
    <x v="0"/>
    <x v="0"/>
    <s v="No Aplica"/>
    <x v="114"/>
  </r>
  <r>
    <x v="1"/>
    <x v="20"/>
    <x v="20"/>
    <x v="237"/>
    <x v="88"/>
    <s v="CO27777@mi.com"/>
    <x v="3"/>
    <x v="3"/>
    <x v="88"/>
    <x v="1"/>
    <x v="0"/>
    <x v="0"/>
    <s v="No Aplica"/>
    <x v="114"/>
  </r>
  <r>
    <x v="1"/>
    <x v="22"/>
    <x v="22"/>
    <x v="237"/>
    <x v="88"/>
    <s v="CO27777@mi.com"/>
    <x v="3"/>
    <x v="3"/>
    <x v="88"/>
    <x v="1"/>
    <x v="0"/>
    <x v="0"/>
    <s v="No Aplica"/>
    <x v="114"/>
  </r>
  <r>
    <x v="0"/>
    <x v="21"/>
    <x v="21"/>
    <x v="3"/>
    <x v="88"/>
    <s v="CO27777@mi.com"/>
    <x v="4"/>
    <x v="0"/>
    <x v="88"/>
    <x v="1"/>
    <x v="0"/>
    <x v="0"/>
    <s v="No Aplica"/>
    <x v="114"/>
  </r>
  <r>
    <x v="5"/>
    <x v="10"/>
    <x v="10"/>
    <x v="238"/>
    <x v="89"/>
    <s v="CO11315@mi.com"/>
    <x v="3"/>
    <x v="3"/>
    <x v="89"/>
    <x v="29"/>
    <x v="0"/>
    <x v="0"/>
    <s v="No Aplica"/>
    <x v="116"/>
  </r>
  <r>
    <x v="5"/>
    <x v="0"/>
    <x v="0"/>
    <x v="13"/>
    <x v="89"/>
    <s v="CO11315@mi.com"/>
    <x v="3"/>
    <x v="3"/>
    <x v="89"/>
    <x v="29"/>
    <x v="0"/>
    <x v="0"/>
    <s v="No Aplica"/>
    <x v="116"/>
  </r>
  <r>
    <x v="0"/>
    <x v="11"/>
    <x v="11"/>
    <x v="3"/>
    <x v="89"/>
    <s v="CO11315@mi.com"/>
    <x v="0"/>
    <x v="0"/>
    <x v="89"/>
    <x v="29"/>
    <x v="0"/>
    <x v="0"/>
    <s v="No Aplica"/>
    <x v="116"/>
  </r>
  <r>
    <x v="5"/>
    <x v="12"/>
    <x v="12"/>
    <x v="13"/>
    <x v="89"/>
    <s v="CO11315@mi.com"/>
    <x v="3"/>
    <x v="3"/>
    <x v="89"/>
    <x v="29"/>
    <x v="0"/>
    <x v="0"/>
    <s v="No Aplica"/>
    <x v="116"/>
  </r>
  <r>
    <x v="5"/>
    <x v="13"/>
    <x v="13"/>
    <x v="13"/>
    <x v="89"/>
    <s v="CO11315@mi.com"/>
    <x v="3"/>
    <x v="3"/>
    <x v="89"/>
    <x v="29"/>
    <x v="0"/>
    <x v="1"/>
    <n v="45922"/>
    <x v="117"/>
  </r>
  <r>
    <x v="5"/>
    <x v="14"/>
    <x v="14"/>
    <x v="52"/>
    <x v="89"/>
    <s v="CO11315@mi.com"/>
    <x v="3"/>
    <x v="3"/>
    <x v="89"/>
    <x v="29"/>
    <x v="0"/>
    <x v="0"/>
    <s v="No Aplica"/>
    <x v="116"/>
  </r>
  <r>
    <x v="0"/>
    <x v="15"/>
    <x v="15"/>
    <x v="3"/>
    <x v="89"/>
    <s v="CO11315@mi.com"/>
    <x v="0"/>
    <x v="0"/>
    <x v="89"/>
    <x v="29"/>
    <x v="0"/>
    <x v="0"/>
    <s v="No Aplica"/>
    <x v="116"/>
  </r>
  <r>
    <x v="5"/>
    <x v="16"/>
    <x v="16"/>
    <x v="52"/>
    <x v="89"/>
    <s v="CO11315@mi.com"/>
    <x v="3"/>
    <x v="3"/>
    <x v="89"/>
    <x v="29"/>
    <x v="0"/>
    <x v="0"/>
    <s v="No Aplica"/>
    <x v="116"/>
  </r>
  <r>
    <x v="5"/>
    <x v="17"/>
    <x v="17"/>
    <x v="52"/>
    <x v="89"/>
    <s v="CO11315@mi.com"/>
    <x v="3"/>
    <x v="3"/>
    <x v="89"/>
    <x v="29"/>
    <x v="0"/>
    <x v="0"/>
    <s v="No Aplica"/>
    <x v="116"/>
  </r>
  <r>
    <x v="5"/>
    <x v="3"/>
    <x v="3"/>
    <x v="136"/>
    <x v="89"/>
    <s v="CO11315@mi.com"/>
    <x v="3"/>
    <x v="3"/>
    <x v="89"/>
    <x v="29"/>
    <x v="0"/>
    <x v="0"/>
    <s v="No Aplica"/>
    <x v="116"/>
  </r>
  <r>
    <x v="5"/>
    <x v="1"/>
    <x v="1"/>
    <x v="20"/>
    <x v="89"/>
    <s v="CO11315@mi.com"/>
    <x v="3"/>
    <x v="3"/>
    <x v="89"/>
    <x v="29"/>
    <x v="0"/>
    <x v="0"/>
    <s v="No Aplica"/>
    <x v="116"/>
  </r>
  <r>
    <x v="5"/>
    <x v="2"/>
    <x v="2"/>
    <x v="20"/>
    <x v="89"/>
    <s v="CO11315@mi.com"/>
    <x v="3"/>
    <x v="3"/>
    <x v="89"/>
    <x v="29"/>
    <x v="0"/>
    <x v="0"/>
    <s v="No Aplica"/>
    <x v="116"/>
  </r>
  <r>
    <x v="5"/>
    <x v="2"/>
    <x v="2"/>
    <x v="20"/>
    <x v="89"/>
    <s v="CO11315@mi.com"/>
    <x v="3"/>
    <x v="3"/>
    <x v="89"/>
    <x v="29"/>
    <x v="0"/>
    <x v="0"/>
    <s v="No Aplica"/>
    <x v="116"/>
  </r>
  <r>
    <x v="5"/>
    <x v="6"/>
    <x v="6"/>
    <x v="20"/>
    <x v="89"/>
    <s v="CO11315@mi.com"/>
    <x v="3"/>
    <x v="3"/>
    <x v="89"/>
    <x v="29"/>
    <x v="0"/>
    <x v="0"/>
    <s v="No Aplica"/>
    <x v="116"/>
  </r>
  <r>
    <x v="0"/>
    <x v="25"/>
    <x v="25"/>
    <x v="3"/>
    <x v="89"/>
    <s v="CO11315@mi.com"/>
    <x v="0"/>
    <x v="0"/>
    <x v="89"/>
    <x v="29"/>
    <x v="0"/>
    <x v="0"/>
    <s v="No Aplica"/>
    <x v="116"/>
  </r>
  <r>
    <x v="5"/>
    <x v="4"/>
    <x v="4"/>
    <x v="20"/>
    <x v="89"/>
    <s v="CO11315@mi.com"/>
    <x v="3"/>
    <x v="3"/>
    <x v="89"/>
    <x v="29"/>
    <x v="0"/>
    <x v="0"/>
    <s v="No Aplica"/>
    <x v="116"/>
  </r>
  <r>
    <x v="5"/>
    <x v="5"/>
    <x v="5"/>
    <x v="20"/>
    <x v="89"/>
    <s v="CO11315@mi.com"/>
    <x v="3"/>
    <x v="3"/>
    <x v="89"/>
    <x v="29"/>
    <x v="0"/>
    <x v="0"/>
    <s v="No Aplica"/>
    <x v="116"/>
  </r>
  <r>
    <x v="0"/>
    <x v="20"/>
    <x v="20"/>
    <x v="3"/>
    <x v="89"/>
    <s v="CO11315@mi.com"/>
    <x v="0"/>
    <x v="0"/>
    <x v="89"/>
    <x v="29"/>
    <x v="0"/>
    <x v="0"/>
    <s v="No Aplica"/>
    <x v="116"/>
  </r>
  <r>
    <x v="5"/>
    <x v="22"/>
    <x v="22"/>
    <x v="20"/>
    <x v="89"/>
    <s v="CO11315@mi.com"/>
    <x v="3"/>
    <x v="3"/>
    <x v="89"/>
    <x v="29"/>
    <x v="0"/>
    <x v="0"/>
    <s v="No Aplica"/>
    <x v="116"/>
  </r>
  <r>
    <x v="5"/>
    <x v="21"/>
    <x v="21"/>
    <x v="20"/>
    <x v="89"/>
    <s v="CO11315@mi.com"/>
    <x v="3"/>
    <x v="3"/>
    <x v="89"/>
    <x v="29"/>
    <x v="0"/>
    <x v="0"/>
    <s v="No Aplica"/>
    <x v="116"/>
  </r>
  <r>
    <x v="6"/>
    <x v="6"/>
    <x v="6"/>
    <x v="239"/>
    <x v="90"/>
    <s v="CO27769@mi.com"/>
    <x v="7"/>
    <x v="6"/>
    <x v="90"/>
    <x v="11"/>
    <x v="1"/>
    <x v="0"/>
    <s v="No Aplica"/>
    <x v="118"/>
  </r>
  <r>
    <x v="0"/>
    <x v="13"/>
    <x v="13"/>
    <x v="3"/>
    <x v="91"/>
    <s v="CO25549@mi.com"/>
    <x v="5"/>
    <x v="4"/>
    <x v="91"/>
    <x v="17"/>
    <x v="0"/>
    <x v="1"/>
    <n v="45922"/>
    <x v="119"/>
  </r>
  <r>
    <x v="0"/>
    <x v="3"/>
    <x v="3"/>
    <x v="3"/>
    <x v="91"/>
    <s v="CO25549@mi.com"/>
    <x v="5"/>
    <x v="4"/>
    <x v="91"/>
    <x v="17"/>
    <x v="0"/>
    <x v="0"/>
    <s v="No Aplica"/>
    <x v="120"/>
  </r>
  <r>
    <x v="0"/>
    <x v="6"/>
    <x v="6"/>
    <x v="3"/>
    <x v="91"/>
    <s v="CO25549@mi.com"/>
    <x v="5"/>
    <x v="4"/>
    <x v="91"/>
    <x v="17"/>
    <x v="0"/>
    <x v="0"/>
    <s v="No Aplica"/>
    <x v="120"/>
  </r>
  <r>
    <x v="0"/>
    <x v="21"/>
    <x v="21"/>
    <x v="3"/>
    <x v="91"/>
    <s v="CO25549@mi.com"/>
    <x v="5"/>
    <x v="4"/>
    <x v="91"/>
    <x v="17"/>
    <x v="0"/>
    <x v="0"/>
    <s v="No Aplica"/>
    <x v="120"/>
  </r>
  <r>
    <x v="2"/>
    <x v="11"/>
    <x v="11"/>
    <x v="3"/>
    <x v="92"/>
    <s v="CO1486@mi.com"/>
    <x v="0"/>
    <x v="0"/>
    <x v="92"/>
    <x v="2"/>
    <x v="0"/>
    <x v="0"/>
    <s v="No Aplica"/>
    <x v="121"/>
  </r>
  <r>
    <x v="2"/>
    <x v="19"/>
    <x v="19"/>
    <x v="240"/>
    <x v="92"/>
    <s v="CO1486@mi.com"/>
    <x v="16"/>
    <x v="12"/>
    <x v="92"/>
    <x v="2"/>
    <x v="0"/>
    <x v="0"/>
    <s v="No Aplica"/>
    <x v="121"/>
  </r>
  <r>
    <x v="2"/>
    <x v="16"/>
    <x v="16"/>
    <x v="3"/>
    <x v="92"/>
    <s v="CO1486@mi.com"/>
    <x v="0"/>
    <x v="0"/>
    <x v="92"/>
    <x v="2"/>
    <x v="0"/>
    <x v="0"/>
    <s v="No Aplica"/>
    <x v="121"/>
  </r>
  <r>
    <x v="2"/>
    <x v="22"/>
    <x v="22"/>
    <x v="241"/>
    <x v="92"/>
    <s v="CO1486@mi.com"/>
    <x v="1"/>
    <x v="1"/>
    <x v="92"/>
    <x v="2"/>
    <x v="0"/>
    <x v="0"/>
    <s v="No Aplica"/>
    <x v="121"/>
  </r>
  <r>
    <x v="2"/>
    <x v="1"/>
    <x v="1"/>
    <x v="3"/>
    <x v="92"/>
    <s v="CO1486@mi.com"/>
    <x v="0"/>
    <x v="0"/>
    <x v="92"/>
    <x v="2"/>
    <x v="0"/>
    <x v="0"/>
    <s v="No Aplica"/>
    <x v="121"/>
  </r>
  <r>
    <x v="2"/>
    <x v="20"/>
    <x v="20"/>
    <x v="3"/>
    <x v="92"/>
    <s v="CO1486@mi.com"/>
    <x v="5"/>
    <x v="4"/>
    <x v="92"/>
    <x v="2"/>
    <x v="0"/>
    <x v="0"/>
    <s v="No Aplica"/>
    <x v="121"/>
  </r>
  <r>
    <x v="3"/>
    <x v="26"/>
    <x v="26"/>
    <x v="99"/>
    <x v="93"/>
    <s v="CO16063@mi.com"/>
    <x v="8"/>
    <x v="7"/>
    <x v="93"/>
    <x v="22"/>
    <x v="3"/>
    <x v="0"/>
    <s v="No Aplica"/>
    <x v="122"/>
  </r>
  <r>
    <x v="1"/>
    <x v="13"/>
    <x v="13"/>
    <x v="90"/>
    <x v="93"/>
    <s v="CO16063@mi.com"/>
    <x v="0"/>
    <x v="0"/>
    <x v="93"/>
    <x v="22"/>
    <x v="3"/>
    <x v="1"/>
    <n v="45922"/>
    <x v="123"/>
  </r>
  <r>
    <x v="2"/>
    <x v="27"/>
    <x v="27"/>
    <x v="95"/>
    <x v="93"/>
    <s v="CO16063@mi.com"/>
    <x v="0"/>
    <x v="0"/>
    <x v="93"/>
    <x v="22"/>
    <x v="3"/>
    <x v="0"/>
    <s v="No Aplica"/>
    <x v="122"/>
  </r>
  <r>
    <x v="3"/>
    <x v="23"/>
    <x v="23"/>
    <x v="99"/>
    <x v="93"/>
    <s v="CO16063@mi.com"/>
    <x v="8"/>
    <x v="7"/>
    <x v="93"/>
    <x v="22"/>
    <x v="3"/>
    <x v="0"/>
    <s v="No Aplica"/>
    <x v="122"/>
  </r>
  <r>
    <x v="2"/>
    <x v="18"/>
    <x v="18"/>
    <x v="41"/>
    <x v="93"/>
    <s v="CO16063@mi.com"/>
    <x v="0"/>
    <x v="0"/>
    <x v="93"/>
    <x v="22"/>
    <x v="3"/>
    <x v="0"/>
    <s v="No Aplica"/>
    <x v="122"/>
  </r>
  <r>
    <x v="1"/>
    <x v="3"/>
    <x v="3"/>
    <x v="33"/>
    <x v="93"/>
    <s v="CO16063@mi.com"/>
    <x v="0"/>
    <x v="0"/>
    <x v="93"/>
    <x v="22"/>
    <x v="3"/>
    <x v="0"/>
    <s v="No Aplica"/>
    <x v="122"/>
  </r>
  <r>
    <x v="1"/>
    <x v="4"/>
    <x v="4"/>
    <x v="242"/>
    <x v="93"/>
    <s v="CO16063@mi.com"/>
    <x v="8"/>
    <x v="7"/>
    <x v="93"/>
    <x v="22"/>
    <x v="3"/>
    <x v="0"/>
    <s v="No Aplica"/>
    <x v="122"/>
  </r>
  <r>
    <x v="1"/>
    <x v="5"/>
    <x v="5"/>
    <x v="243"/>
    <x v="93"/>
    <s v="CO16063@mi.com"/>
    <x v="18"/>
    <x v="14"/>
    <x v="93"/>
    <x v="22"/>
    <x v="3"/>
    <x v="0"/>
    <s v="No Aplica"/>
    <x v="122"/>
  </r>
  <r>
    <x v="3"/>
    <x v="28"/>
    <x v="28"/>
    <x v="99"/>
    <x v="93"/>
    <s v="CO16063@mi.com"/>
    <x v="8"/>
    <x v="7"/>
    <x v="93"/>
    <x v="22"/>
    <x v="3"/>
    <x v="0"/>
    <s v="No Aplica"/>
    <x v="122"/>
  </r>
  <r>
    <x v="2"/>
    <x v="24"/>
    <x v="24"/>
    <x v="95"/>
    <x v="93"/>
    <s v="CO16063@mi.com"/>
    <x v="0"/>
    <x v="0"/>
    <x v="93"/>
    <x v="22"/>
    <x v="3"/>
    <x v="0"/>
    <s v="No Aplica"/>
    <x v="122"/>
  </r>
  <r>
    <x v="1"/>
    <x v="6"/>
    <x v="6"/>
    <x v="90"/>
    <x v="93"/>
    <s v="CO16063@mi.com"/>
    <x v="0"/>
    <x v="0"/>
    <x v="93"/>
    <x v="22"/>
    <x v="3"/>
    <x v="0"/>
    <s v="No Aplica"/>
    <x v="122"/>
  </r>
  <r>
    <x v="3"/>
    <x v="29"/>
    <x v="29"/>
    <x v="22"/>
    <x v="93"/>
    <s v="CO16063@mi.com"/>
    <x v="8"/>
    <x v="7"/>
    <x v="93"/>
    <x v="22"/>
    <x v="3"/>
    <x v="0"/>
    <s v="No Aplica"/>
    <x v="122"/>
  </r>
  <r>
    <x v="2"/>
    <x v="25"/>
    <x v="25"/>
    <x v="41"/>
    <x v="93"/>
    <s v="CO16063@mi.com"/>
    <x v="0"/>
    <x v="0"/>
    <x v="93"/>
    <x v="22"/>
    <x v="3"/>
    <x v="0"/>
    <s v="No Aplica"/>
    <x v="122"/>
  </r>
  <r>
    <x v="1"/>
    <x v="21"/>
    <x v="21"/>
    <x v="90"/>
    <x v="93"/>
    <s v="CO16063@mi.com"/>
    <x v="0"/>
    <x v="0"/>
    <x v="93"/>
    <x v="22"/>
    <x v="3"/>
    <x v="0"/>
    <s v="No Aplica"/>
    <x v="122"/>
  </r>
  <r>
    <x v="2"/>
    <x v="11"/>
    <x v="11"/>
    <x v="136"/>
    <x v="94"/>
    <s v="CO20338@mi.com"/>
    <x v="1"/>
    <x v="1"/>
    <x v="94"/>
    <x v="29"/>
    <x v="0"/>
    <x v="0"/>
    <s v="No Aplica"/>
    <x v="124"/>
  </r>
  <r>
    <x v="2"/>
    <x v="13"/>
    <x v="13"/>
    <x v="136"/>
    <x v="94"/>
    <s v="CO20338@mi.com"/>
    <x v="1"/>
    <x v="1"/>
    <x v="94"/>
    <x v="29"/>
    <x v="0"/>
    <x v="1"/>
    <n v="45922"/>
    <x v="125"/>
  </r>
  <r>
    <x v="2"/>
    <x v="12"/>
    <x v="12"/>
    <x v="3"/>
    <x v="94"/>
    <s v="CO20338@mi.com"/>
    <x v="27"/>
    <x v="0"/>
    <x v="94"/>
    <x v="29"/>
    <x v="0"/>
    <x v="0"/>
    <s v="No Aplica"/>
    <x v="124"/>
  </r>
  <r>
    <x v="2"/>
    <x v="1"/>
    <x v="1"/>
    <x v="136"/>
    <x v="94"/>
    <s v="CO20338@mi.com"/>
    <x v="1"/>
    <x v="1"/>
    <x v="94"/>
    <x v="29"/>
    <x v="0"/>
    <x v="0"/>
    <s v="No Aplica"/>
    <x v="124"/>
  </r>
  <r>
    <x v="2"/>
    <x v="16"/>
    <x v="16"/>
    <x v="3"/>
    <x v="94"/>
    <s v="CO20338@mi.com"/>
    <x v="7"/>
    <x v="6"/>
    <x v="94"/>
    <x v="29"/>
    <x v="0"/>
    <x v="0"/>
    <s v="No Aplica"/>
    <x v="124"/>
  </r>
  <r>
    <x v="2"/>
    <x v="15"/>
    <x v="15"/>
    <x v="136"/>
    <x v="94"/>
    <s v="CO20338@mi.com"/>
    <x v="1"/>
    <x v="1"/>
    <x v="94"/>
    <x v="29"/>
    <x v="0"/>
    <x v="0"/>
    <s v="No Aplica"/>
    <x v="124"/>
  </r>
  <r>
    <x v="2"/>
    <x v="3"/>
    <x v="3"/>
    <x v="136"/>
    <x v="94"/>
    <s v="CO20338@mi.com"/>
    <x v="1"/>
    <x v="1"/>
    <x v="94"/>
    <x v="29"/>
    <x v="0"/>
    <x v="0"/>
    <s v="No Aplica"/>
    <x v="124"/>
  </r>
  <r>
    <x v="2"/>
    <x v="2"/>
    <x v="2"/>
    <x v="136"/>
    <x v="94"/>
    <s v="CO20338@mi.com"/>
    <x v="1"/>
    <x v="1"/>
    <x v="94"/>
    <x v="29"/>
    <x v="0"/>
    <x v="0"/>
    <s v="No Aplica"/>
    <x v="124"/>
  </r>
  <r>
    <x v="2"/>
    <x v="6"/>
    <x v="6"/>
    <x v="136"/>
    <x v="94"/>
    <s v="CO20338@mi.com"/>
    <x v="1"/>
    <x v="1"/>
    <x v="94"/>
    <x v="29"/>
    <x v="0"/>
    <x v="0"/>
    <s v="No Aplica"/>
    <x v="124"/>
  </r>
  <r>
    <x v="2"/>
    <x v="25"/>
    <x v="25"/>
    <x v="3"/>
    <x v="94"/>
    <s v="CO20338@mi.com"/>
    <x v="0"/>
    <x v="0"/>
    <x v="94"/>
    <x v="29"/>
    <x v="0"/>
    <x v="0"/>
    <s v="No Aplica"/>
    <x v="124"/>
  </r>
  <r>
    <x v="2"/>
    <x v="5"/>
    <x v="5"/>
    <x v="3"/>
    <x v="94"/>
    <s v="CO20338@mi.com"/>
    <x v="0"/>
    <x v="0"/>
    <x v="94"/>
    <x v="29"/>
    <x v="0"/>
    <x v="0"/>
    <s v="No Aplica"/>
    <x v="124"/>
  </r>
  <r>
    <x v="2"/>
    <x v="20"/>
    <x v="20"/>
    <x v="3"/>
    <x v="94"/>
    <s v="CO20338@mi.com"/>
    <x v="0"/>
    <x v="0"/>
    <x v="94"/>
    <x v="29"/>
    <x v="0"/>
    <x v="0"/>
    <s v="No Aplica"/>
    <x v="124"/>
  </r>
  <r>
    <x v="2"/>
    <x v="22"/>
    <x v="22"/>
    <x v="136"/>
    <x v="94"/>
    <s v="CO20338@mi.com"/>
    <x v="1"/>
    <x v="1"/>
    <x v="94"/>
    <x v="29"/>
    <x v="0"/>
    <x v="0"/>
    <s v="No Aplica"/>
    <x v="124"/>
  </r>
  <r>
    <x v="2"/>
    <x v="21"/>
    <x v="21"/>
    <x v="136"/>
    <x v="94"/>
    <s v="CO20338@mi.com"/>
    <x v="1"/>
    <x v="1"/>
    <x v="94"/>
    <x v="29"/>
    <x v="0"/>
    <x v="0"/>
    <s v="No Aplica"/>
    <x v="124"/>
  </r>
  <r>
    <x v="2"/>
    <x v="17"/>
    <x v="17"/>
    <x v="244"/>
    <x v="95"/>
    <s v="CO10129@mi.com"/>
    <x v="3"/>
    <x v="3"/>
    <x v="95"/>
    <x v="41"/>
    <x v="0"/>
    <x v="0"/>
    <s v="No Aplica"/>
    <x v="126"/>
  </r>
  <r>
    <x v="2"/>
    <x v="10"/>
    <x v="10"/>
    <x v="244"/>
    <x v="95"/>
    <s v="CO10129@mi.com"/>
    <x v="3"/>
    <x v="3"/>
    <x v="95"/>
    <x v="41"/>
    <x v="0"/>
    <x v="0"/>
    <s v="No Aplica"/>
    <x v="126"/>
  </r>
  <r>
    <x v="2"/>
    <x v="0"/>
    <x v="0"/>
    <x v="244"/>
    <x v="95"/>
    <s v="CO10129@mi.com"/>
    <x v="3"/>
    <x v="3"/>
    <x v="95"/>
    <x v="41"/>
    <x v="0"/>
    <x v="0"/>
    <s v="No Aplica"/>
    <x v="126"/>
  </r>
  <r>
    <x v="2"/>
    <x v="11"/>
    <x v="11"/>
    <x v="244"/>
    <x v="95"/>
    <s v="CO10129@mi.com"/>
    <x v="3"/>
    <x v="3"/>
    <x v="95"/>
    <x v="41"/>
    <x v="0"/>
    <x v="0"/>
    <s v="No Aplica"/>
    <x v="126"/>
  </r>
  <r>
    <x v="2"/>
    <x v="12"/>
    <x v="12"/>
    <x v="3"/>
    <x v="95"/>
    <s v="CO10129@mi.com"/>
    <x v="4"/>
    <x v="0"/>
    <x v="95"/>
    <x v="41"/>
    <x v="0"/>
    <x v="0"/>
    <s v="No Aplica"/>
    <x v="126"/>
  </r>
  <r>
    <x v="2"/>
    <x v="13"/>
    <x v="13"/>
    <x v="244"/>
    <x v="95"/>
    <s v="CO10129@mi.com"/>
    <x v="3"/>
    <x v="3"/>
    <x v="95"/>
    <x v="41"/>
    <x v="0"/>
    <x v="1"/>
    <n v="45922"/>
    <x v="127"/>
  </r>
  <r>
    <x v="2"/>
    <x v="3"/>
    <x v="3"/>
    <x v="3"/>
    <x v="95"/>
    <s v="CO10129@mi.com"/>
    <x v="4"/>
    <x v="0"/>
    <x v="95"/>
    <x v="41"/>
    <x v="0"/>
    <x v="0"/>
    <s v="No Aplica"/>
    <x v="126"/>
  </r>
  <r>
    <x v="2"/>
    <x v="14"/>
    <x v="14"/>
    <x v="244"/>
    <x v="95"/>
    <s v="CO10129@mi.com"/>
    <x v="3"/>
    <x v="3"/>
    <x v="95"/>
    <x v="41"/>
    <x v="0"/>
    <x v="0"/>
    <s v="No Aplica"/>
    <x v="126"/>
  </r>
  <r>
    <x v="2"/>
    <x v="15"/>
    <x v="15"/>
    <x v="244"/>
    <x v="95"/>
    <s v="CO10129@mi.com"/>
    <x v="3"/>
    <x v="3"/>
    <x v="95"/>
    <x v="41"/>
    <x v="0"/>
    <x v="0"/>
    <s v="No Aplica"/>
    <x v="126"/>
  </r>
  <r>
    <x v="2"/>
    <x v="16"/>
    <x v="16"/>
    <x v="244"/>
    <x v="95"/>
    <s v="CO10129@mi.com"/>
    <x v="3"/>
    <x v="3"/>
    <x v="95"/>
    <x v="41"/>
    <x v="0"/>
    <x v="0"/>
    <s v="No Aplica"/>
    <x v="126"/>
  </r>
  <r>
    <x v="9"/>
    <x v="21"/>
    <x v="4"/>
    <x v="163"/>
    <x v="95"/>
    <s v="CO10129@mi.com"/>
    <x v="28"/>
    <x v="0"/>
    <x v="95"/>
    <x v="41"/>
    <x v="0"/>
    <x v="0"/>
    <s v="No Aplica"/>
    <x v="126"/>
  </r>
  <r>
    <x v="1"/>
    <x v="8"/>
    <x v="8"/>
    <x v="20"/>
    <x v="96"/>
    <s v="CO14072@mi.com"/>
    <x v="15"/>
    <x v="11"/>
    <x v="96"/>
    <x v="42"/>
    <x v="1"/>
    <x v="0"/>
    <s v="No Aplica"/>
    <x v="128"/>
  </r>
  <r>
    <x v="1"/>
    <x v="9"/>
    <x v="9"/>
    <x v="20"/>
    <x v="96"/>
    <s v="CO14072@mi.com"/>
    <x v="15"/>
    <x v="11"/>
    <x v="96"/>
    <x v="42"/>
    <x v="1"/>
    <x v="0"/>
    <s v="No Aplica"/>
    <x v="128"/>
  </r>
  <r>
    <x v="1"/>
    <x v="26"/>
    <x v="26"/>
    <x v="20"/>
    <x v="96"/>
    <s v="CO14072@mi.com"/>
    <x v="16"/>
    <x v="12"/>
    <x v="96"/>
    <x v="42"/>
    <x v="1"/>
    <x v="0"/>
    <s v="No Aplica"/>
    <x v="128"/>
  </r>
  <r>
    <x v="1"/>
    <x v="10"/>
    <x v="10"/>
    <x v="20"/>
    <x v="96"/>
    <s v="CO14072@mi.com"/>
    <x v="15"/>
    <x v="11"/>
    <x v="96"/>
    <x v="42"/>
    <x v="1"/>
    <x v="0"/>
    <s v="No Aplica"/>
    <x v="128"/>
  </r>
  <r>
    <x v="1"/>
    <x v="0"/>
    <x v="0"/>
    <x v="20"/>
    <x v="96"/>
    <s v="CO14072@mi.com"/>
    <x v="15"/>
    <x v="11"/>
    <x v="96"/>
    <x v="42"/>
    <x v="1"/>
    <x v="0"/>
    <s v="No Aplica"/>
    <x v="128"/>
  </r>
  <r>
    <x v="1"/>
    <x v="11"/>
    <x v="11"/>
    <x v="20"/>
    <x v="96"/>
    <s v="CO14072@mi.com"/>
    <x v="15"/>
    <x v="11"/>
    <x v="96"/>
    <x v="42"/>
    <x v="1"/>
    <x v="0"/>
    <s v="No Aplica"/>
    <x v="128"/>
  </r>
  <r>
    <x v="2"/>
    <x v="12"/>
    <x v="12"/>
    <x v="20"/>
    <x v="96"/>
    <s v="CO14072@mi.com"/>
    <x v="15"/>
    <x v="11"/>
    <x v="96"/>
    <x v="42"/>
    <x v="1"/>
    <x v="0"/>
    <s v="No Aplica"/>
    <x v="128"/>
  </r>
  <r>
    <x v="1"/>
    <x v="13"/>
    <x v="13"/>
    <x v="20"/>
    <x v="96"/>
    <s v="CO14072@mi.com"/>
    <x v="15"/>
    <x v="11"/>
    <x v="96"/>
    <x v="42"/>
    <x v="1"/>
    <x v="1"/>
    <n v="45922"/>
    <x v="129"/>
  </r>
  <r>
    <x v="2"/>
    <x v="27"/>
    <x v="27"/>
    <x v="3"/>
    <x v="96"/>
    <s v="CO14072@mi.com"/>
    <x v="0"/>
    <x v="0"/>
    <x v="96"/>
    <x v="42"/>
    <x v="1"/>
    <x v="0"/>
    <s v="No Aplica"/>
    <x v="128"/>
  </r>
  <r>
    <x v="1"/>
    <x v="23"/>
    <x v="23"/>
    <x v="20"/>
    <x v="96"/>
    <s v="CO14072@mi.com"/>
    <x v="16"/>
    <x v="12"/>
    <x v="96"/>
    <x v="42"/>
    <x v="1"/>
    <x v="0"/>
    <s v="No Aplica"/>
    <x v="128"/>
  </r>
  <r>
    <x v="1"/>
    <x v="14"/>
    <x v="14"/>
    <x v="20"/>
    <x v="96"/>
    <s v="CO14072@mi.com"/>
    <x v="15"/>
    <x v="11"/>
    <x v="96"/>
    <x v="42"/>
    <x v="1"/>
    <x v="0"/>
    <s v="No Aplica"/>
    <x v="128"/>
  </r>
  <r>
    <x v="1"/>
    <x v="15"/>
    <x v="15"/>
    <x v="20"/>
    <x v="96"/>
    <s v="CO14072@mi.com"/>
    <x v="15"/>
    <x v="11"/>
    <x v="96"/>
    <x v="42"/>
    <x v="1"/>
    <x v="0"/>
    <s v="No Aplica"/>
    <x v="128"/>
  </r>
  <r>
    <x v="1"/>
    <x v="16"/>
    <x v="16"/>
    <x v="20"/>
    <x v="96"/>
    <s v="CO14072@mi.com"/>
    <x v="15"/>
    <x v="11"/>
    <x v="96"/>
    <x v="42"/>
    <x v="1"/>
    <x v="0"/>
    <s v="No Aplica"/>
    <x v="128"/>
  </r>
  <r>
    <x v="1"/>
    <x v="17"/>
    <x v="17"/>
    <x v="20"/>
    <x v="96"/>
    <s v="CO14072@mi.com"/>
    <x v="15"/>
    <x v="11"/>
    <x v="96"/>
    <x v="42"/>
    <x v="1"/>
    <x v="0"/>
    <s v="No Aplica"/>
    <x v="128"/>
  </r>
  <r>
    <x v="2"/>
    <x v="18"/>
    <x v="18"/>
    <x v="3"/>
    <x v="96"/>
    <s v="CO14072@mi.com"/>
    <x v="0"/>
    <x v="0"/>
    <x v="96"/>
    <x v="42"/>
    <x v="1"/>
    <x v="0"/>
    <s v="No Aplica"/>
    <x v="128"/>
  </r>
  <r>
    <x v="1"/>
    <x v="29"/>
    <x v="29"/>
    <x v="20"/>
    <x v="96"/>
    <s v="CO14072@mi.com"/>
    <x v="15"/>
    <x v="11"/>
    <x v="96"/>
    <x v="42"/>
    <x v="1"/>
    <x v="0"/>
    <s v="No Aplica"/>
    <x v="128"/>
  </r>
  <r>
    <x v="1"/>
    <x v="4"/>
    <x v="4"/>
    <x v="20"/>
    <x v="96"/>
    <s v="CO14072@mi.com"/>
    <x v="15"/>
    <x v="11"/>
    <x v="96"/>
    <x v="42"/>
    <x v="1"/>
    <x v="0"/>
    <s v="No Aplica"/>
    <x v="128"/>
  </r>
  <r>
    <x v="1"/>
    <x v="5"/>
    <x v="5"/>
    <x v="20"/>
    <x v="96"/>
    <s v="CO14072@mi.com"/>
    <x v="15"/>
    <x v="11"/>
    <x v="96"/>
    <x v="42"/>
    <x v="1"/>
    <x v="0"/>
    <s v="No Aplica"/>
    <x v="128"/>
  </r>
  <r>
    <x v="1"/>
    <x v="20"/>
    <x v="20"/>
    <x v="20"/>
    <x v="96"/>
    <s v="CO14072@mi.com"/>
    <x v="15"/>
    <x v="11"/>
    <x v="96"/>
    <x v="42"/>
    <x v="1"/>
    <x v="0"/>
    <s v="No Aplica"/>
    <x v="128"/>
  </r>
  <r>
    <x v="1"/>
    <x v="22"/>
    <x v="22"/>
    <x v="20"/>
    <x v="96"/>
    <s v="CO14072@mi.com"/>
    <x v="15"/>
    <x v="11"/>
    <x v="96"/>
    <x v="42"/>
    <x v="1"/>
    <x v="0"/>
    <s v="No Aplica"/>
    <x v="128"/>
  </r>
  <r>
    <x v="1"/>
    <x v="21"/>
    <x v="21"/>
    <x v="20"/>
    <x v="96"/>
    <s v="CO14072@mi.com"/>
    <x v="15"/>
    <x v="11"/>
    <x v="96"/>
    <x v="42"/>
    <x v="1"/>
    <x v="0"/>
    <s v="No Aplica"/>
    <x v="128"/>
  </r>
  <r>
    <x v="2"/>
    <x v="25"/>
    <x v="25"/>
    <x v="3"/>
    <x v="96"/>
    <s v="CO14072@mi.com"/>
    <x v="0"/>
    <x v="0"/>
    <x v="96"/>
    <x v="42"/>
    <x v="1"/>
    <x v="0"/>
    <s v="No Aplica"/>
    <x v="128"/>
  </r>
  <r>
    <x v="2"/>
    <x v="23"/>
    <x v="23"/>
    <x v="245"/>
    <x v="97"/>
    <s v="CO27310@mi.com"/>
    <x v="10"/>
    <x v="9"/>
    <x v="97"/>
    <x v="10"/>
    <x v="2"/>
    <x v="0"/>
    <s v="No Aplica"/>
    <x v="130"/>
  </r>
  <r>
    <x v="2"/>
    <x v="27"/>
    <x v="27"/>
    <x v="39"/>
    <x v="97"/>
    <s v="CO27310@mi.com"/>
    <x v="0"/>
    <x v="0"/>
    <x v="97"/>
    <x v="10"/>
    <x v="2"/>
    <x v="0"/>
    <s v="No Aplica"/>
    <x v="130"/>
  </r>
  <r>
    <x v="2"/>
    <x v="26"/>
    <x v="26"/>
    <x v="136"/>
    <x v="97"/>
    <s v="CO27310@mi.com"/>
    <x v="10"/>
    <x v="9"/>
    <x v="97"/>
    <x v="10"/>
    <x v="2"/>
    <x v="0"/>
    <s v="No Aplica"/>
    <x v="130"/>
  </r>
  <r>
    <x v="2"/>
    <x v="18"/>
    <x v="18"/>
    <x v="39"/>
    <x v="97"/>
    <s v="CO27310@mi.com"/>
    <x v="0"/>
    <x v="0"/>
    <x v="97"/>
    <x v="10"/>
    <x v="2"/>
    <x v="0"/>
    <s v="No Aplica"/>
    <x v="130"/>
  </r>
  <r>
    <x v="2"/>
    <x v="23"/>
    <x v="23"/>
    <x v="136"/>
    <x v="97"/>
    <s v="CO27310@mi.com"/>
    <x v="10"/>
    <x v="9"/>
    <x v="97"/>
    <x v="10"/>
    <x v="2"/>
    <x v="0"/>
    <s v="No Aplica"/>
    <x v="130"/>
  </r>
  <r>
    <x v="2"/>
    <x v="24"/>
    <x v="24"/>
    <x v="39"/>
    <x v="97"/>
    <s v="CO27310@mi.com"/>
    <x v="0"/>
    <x v="0"/>
    <x v="97"/>
    <x v="10"/>
    <x v="2"/>
    <x v="0"/>
    <s v="No Aplica"/>
    <x v="130"/>
  </r>
  <r>
    <x v="2"/>
    <x v="28"/>
    <x v="28"/>
    <x v="136"/>
    <x v="97"/>
    <s v="CO27310@mi.com"/>
    <x v="10"/>
    <x v="9"/>
    <x v="97"/>
    <x v="10"/>
    <x v="2"/>
    <x v="0"/>
    <s v="No Aplica"/>
    <x v="130"/>
  </r>
  <r>
    <x v="2"/>
    <x v="25"/>
    <x v="25"/>
    <x v="39"/>
    <x v="97"/>
    <s v="CO27310@mi.com"/>
    <x v="0"/>
    <x v="0"/>
    <x v="97"/>
    <x v="10"/>
    <x v="2"/>
    <x v="0"/>
    <s v="No Aplica"/>
    <x v="130"/>
  </r>
  <r>
    <x v="2"/>
    <x v="29"/>
    <x v="29"/>
    <x v="136"/>
    <x v="97"/>
    <s v="CO27310@mi.com"/>
    <x v="10"/>
    <x v="9"/>
    <x v="97"/>
    <x v="10"/>
    <x v="2"/>
    <x v="0"/>
    <s v="No Aplica"/>
    <x v="130"/>
  </r>
  <r>
    <x v="2"/>
    <x v="10"/>
    <x v="10"/>
    <x v="6"/>
    <x v="98"/>
    <s v="CO28828@mi.com"/>
    <x v="3"/>
    <x v="3"/>
    <x v="98"/>
    <x v="43"/>
    <x v="0"/>
    <x v="0"/>
    <s v="No Aplica"/>
    <x v="131"/>
  </r>
  <r>
    <x v="2"/>
    <x v="0"/>
    <x v="0"/>
    <x v="6"/>
    <x v="98"/>
    <s v="CO28828@mi.com"/>
    <x v="1"/>
    <x v="1"/>
    <x v="98"/>
    <x v="43"/>
    <x v="0"/>
    <x v="0"/>
    <s v="No Aplica"/>
    <x v="131"/>
  </r>
  <r>
    <x v="2"/>
    <x v="12"/>
    <x v="12"/>
    <x v="6"/>
    <x v="98"/>
    <s v="CO28828@mi.com"/>
    <x v="3"/>
    <x v="3"/>
    <x v="98"/>
    <x v="43"/>
    <x v="0"/>
    <x v="0"/>
    <s v="No Aplica"/>
    <x v="131"/>
  </r>
  <r>
    <x v="0"/>
    <x v="13"/>
    <x v="13"/>
    <x v="3"/>
    <x v="98"/>
    <s v="CO28828@mi.com"/>
    <x v="0"/>
    <x v="0"/>
    <x v="98"/>
    <x v="43"/>
    <x v="0"/>
    <x v="1"/>
    <n v="45922"/>
    <x v="132"/>
  </r>
  <r>
    <x v="2"/>
    <x v="14"/>
    <x v="14"/>
    <x v="246"/>
    <x v="98"/>
    <s v="CO28828@mi.com"/>
    <x v="25"/>
    <x v="16"/>
    <x v="98"/>
    <x v="43"/>
    <x v="0"/>
    <x v="0"/>
    <s v="No Aplica"/>
    <x v="131"/>
  </r>
  <r>
    <x v="4"/>
    <x v="24"/>
    <x v="24"/>
    <x v="10"/>
    <x v="99"/>
    <s v="CO12135@mi.com"/>
    <x v="0"/>
    <x v="0"/>
    <x v="99"/>
    <x v="39"/>
    <x v="1"/>
    <x v="0"/>
    <s v="No Aplica"/>
    <x v="133"/>
  </r>
  <r>
    <x v="4"/>
    <x v="28"/>
    <x v="28"/>
    <x v="10"/>
    <x v="99"/>
    <s v="CO12135@mi.com"/>
    <x v="0"/>
    <x v="0"/>
    <x v="99"/>
    <x v="39"/>
    <x v="1"/>
    <x v="0"/>
    <s v="No Aplica"/>
    <x v="133"/>
  </r>
  <r>
    <x v="4"/>
    <x v="19"/>
    <x v="19"/>
    <x v="10"/>
    <x v="99"/>
    <s v="CO12135@mi.com"/>
    <x v="0"/>
    <x v="0"/>
    <x v="99"/>
    <x v="39"/>
    <x v="1"/>
    <x v="0"/>
    <s v="No Aplica"/>
    <x v="133"/>
  </r>
  <r>
    <x v="4"/>
    <x v="7"/>
    <x v="7"/>
    <x v="10"/>
    <x v="99"/>
    <s v="CO12135@mi.com"/>
    <x v="0"/>
    <x v="0"/>
    <x v="99"/>
    <x v="39"/>
    <x v="1"/>
    <x v="0"/>
    <s v="No Aplica"/>
    <x v="133"/>
  </r>
  <r>
    <x v="0"/>
    <x v="1"/>
    <x v="1"/>
    <x v="18"/>
    <x v="99"/>
    <s v="CO12135@mi.com"/>
    <x v="0"/>
    <x v="0"/>
    <x v="99"/>
    <x v="39"/>
    <x v="1"/>
    <x v="0"/>
    <s v="No Aplica"/>
    <x v="133"/>
  </r>
  <r>
    <x v="1"/>
    <x v="2"/>
    <x v="2"/>
    <x v="20"/>
    <x v="99"/>
    <s v="CO12135@mi.com"/>
    <x v="1"/>
    <x v="1"/>
    <x v="99"/>
    <x v="39"/>
    <x v="1"/>
    <x v="0"/>
    <s v="No Aplica"/>
    <x v="133"/>
  </r>
  <r>
    <x v="4"/>
    <x v="5"/>
    <x v="5"/>
    <x v="10"/>
    <x v="99"/>
    <s v="CO12135@mi.com"/>
    <x v="0"/>
    <x v="0"/>
    <x v="99"/>
    <x v="39"/>
    <x v="1"/>
    <x v="0"/>
    <s v="No Aplica"/>
    <x v="133"/>
  </r>
  <r>
    <x v="4"/>
    <x v="20"/>
    <x v="20"/>
    <x v="10"/>
    <x v="99"/>
    <s v="CO12135@mi.com"/>
    <x v="0"/>
    <x v="0"/>
    <x v="99"/>
    <x v="39"/>
    <x v="1"/>
    <x v="0"/>
    <s v="No Aplica"/>
    <x v="133"/>
  </r>
  <r>
    <x v="4"/>
    <x v="22"/>
    <x v="22"/>
    <x v="10"/>
    <x v="99"/>
    <s v="CO12135@mi.com"/>
    <x v="0"/>
    <x v="0"/>
    <x v="99"/>
    <x v="39"/>
    <x v="1"/>
    <x v="0"/>
    <s v="No Aplica"/>
    <x v="133"/>
  </r>
  <r>
    <x v="4"/>
    <x v="21"/>
    <x v="21"/>
    <x v="10"/>
    <x v="99"/>
    <s v="CO12135@mi.com"/>
    <x v="0"/>
    <x v="0"/>
    <x v="99"/>
    <x v="39"/>
    <x v="1"/>
    <x v="0"/>
    <s v="No Aplica"/>
    <x v="133"/>
  </r>
  <r>
    <x v="1"/>
    <x v="10"/>
    <x v="10"/>
    <x v="6"/>
    <x v="100"/>
    <s v="CO28276@mi.com"/>
    <x v="3"/>
    <x v="3"/>
    <x v="100"/>
    <x v="0"/>
    <x v="0"/>
    <x v="0"/>
    <s v="No Aplica"/>
    <x v="134"/>
  </r>
  <r>
    <x v="1"/>
    <x v="0"/>
    <x v="0"/>
    <x v="6"/>
    <x v="100"/>
    <s v="CO28276@mi.com"/>
    <x v="3"/>
    <x v="3"/>
    <x v="100"/>
    <x v="0"/>
    <x v="0"/>
    <x v="0"/>
    <s v="No Aplica"/>
    <x v="134"/>
  </r>
  <r>
    <x v="1"/>
    <x v="11"/>
    <x v="11"/>
    <x v="6"/>
    <x v="100"/>
    <s v="CO28276@mi.com"/>
    <x v="3"/>
    <x v="3"/>
    <x v="100"/>
    <x v="0"/>
    <x v="0"/>
    <x v="0"/>
    <s v="No Aplica"/>
    <x v="134"/>
  </r>
  <r>
    <x v="1"/>
    <x v="11"/>
    <x v="11"/>
    <x v="6"/>
    <x v="100"/>
    <s v="CO28276@mi.com"/>
    <x v="3"/>
    <x v="3"/>
    <x v="100"/>
    <x v="0"/>
    <x v="0"/>
    <x v="0"/>
    <s v="No Aplica"/>
    <x v="134"/>
  </r>
  <r>
    <x v="1"/>
    <x v="13"/>
    <x v="13"/>
    <x v="6"/>
    <x v="100"/>
    <s v="CO28276@mi.com"/>
    <x v="17"/>
    <x v="13"/>
    <x v="100"/>
    <x v="0"/>
    <x v="0"/>
    <x v="1"/>
    <n v="45922"/>
    <x v="135"/>
  </r>
  <r>
    <x v="0"/>
    <x v="12"/>
    <x v="12"/>
    <x v="3"/>
    <x v="100"/>
    <s v="CO28276@mi.com"/>
    <x v="4"/>
    <x v="0"/>
    <x v="100"/>
    <x v="0"/>
    <x v="0"/>
    <x v="0"/>
    <s v="No Aplica"/>
    <x v="134"/>
  </r>
  <r>
    <x v="1"/>
    <x v="14"/>
    <x v="14"/>
    <x v="6"/>
    <x v="100"/>
    <s v="CO28276@mi.com"/>
    <x v="3"/>
    <x v="3"/>
    <x v="100"/>
    <x v="0"/>
    <x v="0"/>
    <x v="0"/>
    <s v="No Aplica"/>
    <x v="134"/>
  </r>
  <r>
    <x v="1"/>
    <x v="15"/>
    <x v="15"/>
    <x v="6"/>
    <x v="100"/>
    <s v="CO28276@mi.com"/>
    <x v="3"/>
    <x v="3"/>
    <x v="100"/>
    <x v="0"/>
    <x v="0"/>
    <x v="0"/>
    <s v="No Aplica"/>
    <x v="134"/>
  </r>
  <r>
    <x v="1"/>
    <x v="16"/>
    <x v="16"/>
    <x v="6"/>
    <x v="100"/>
    <s v="CO28276@mi.com"/>
    <x v="3"/>
    <x v="3"/>
    <x v="100"/>
    <x v="0"/>
    <x v="0"/>
    <x v="0"/>
    <s v="No Aplica"/>
    <x v="134"/>
  </r>
  <r>
    <x v="1"/>
    <x v="3"/>
    <x v="3"/>
    <x v="6"/>
    <x v="100"/>
    <s v="CO28276@mi.com"/>
    <x v="3"/>
    <x v="3"/>
    <x v="100"/>
    <x v="0"/>
    <x v="0"/>
    <x v="0"/>
    <s v="No Aplica"/>
    <x v="134"/>
  </r>
  <r>
    <x v="0"/>
    <x v="17"/>
    <x v="17"/>
    <x v="3"/>
    <x v="100"/>
    <s v="CO28276@mi.com"/>
    <x v="4"/>
    <x v="0"/>
    <x v="100"/>
    <x v="0"/>
    <x v="0"/>
    <x v="0"/>
    <s v="No Aplica"/>
    <x v="134"/>
  </r>
  <r>
    <x v="1"/>
    <x v="19"/>
    <x v="19"/>
    <x v="6"/>
    <x v="100"/>
    <s v="CO28276@mi.com"/>
    <x v="3"/>
    <x v="3"/>
    <x v="100"/>
    <x v="0"/>
    <x v="0"/>
    <x v="0"/>
    <s v="No Aplica"/>
    <x v="134"/>
  </r>
  <r>
    <x v="1"/>
    <x v="7"/>
    <x v="7"/>
    <x v="6"/>
    <x v="100"/>
    <s v="CO28276@mi.com"/>
    <x v="3"/>
    <x v="3"/>
    <x v="100"/>
    <x v="0"/>
    <x v="0"/>
    <x v="0"/>
    <s v="No Aplica"/>
    <x v="134"/>
  </r>
  <r>
    <x v="1"/>
    <x v="1"/>
    <x v="1"/>
    <x v="6"/>
    <x v="100"/>
    <s v="CO28276@mi.com"/>
    <x v="3"/>
    <x v="3"/>
    <x v="100"/>
    <x v="0"/>
    <x v="0"/>
    <x v="0"/>
    <s v="No Aplica"/>
    <x v="134"/>
  </r>
  <r>
    <x v="1"/>
    <x v="6"/>
    <x v="6"/>
    <x v="6"/>
    <x v="100"/>
    <s v="CO28276@mi.com"/>
    <x v="3"/>
    <x v="3"/>
    <x v="100"/>
    <x v="0"/>
    <x v="0"/>
    <x v="0"/>
    <s v="No Aplica"/>
    <x v="134"/>
  </r>
  <r>
    <x v="0"/>
    <x v="2"/>
    <x v="2"/>
    <x v="3"/>
    <x v="100"/>
    <s v="CO28276@mi.com"/>
    <x v="4"/>
    <x v="0"/>
    <x v="100"/>
    <x v="0"/>
    <x v="0"/>
    <x v="0"/>
    <s v="No Aplica"/>
    <x v="134"/>
  </r>
  <r>
    <x v="1"/>
    <x v="21"/>
    <x v="21"/>
    <x v="9"/>
    <x v="100"/>
    <s v="CO28276@mi.com"/>
    <x v="10"/>
    <x v="9"/>
    <x v="100"/>
    <x v="0"/>
    <x v="0"/>
    <x v="0"/>
    <s v="No Aplica"/>
    <x v="134"/>
  </r>
  <r>
    <x v="0"/>
    <x v="22"/>
    <x v="22"/>
    <x v="39"/>
    <x v="100"/>
    <s v="CO28276@mi.com"/>
    <x v="0"/>
    <x v="0"/>
    <x v="100"/>
    <x v="0"/>
    <x v="0"/>
    <x v="0"/>
    <s v="No Aplica"/>
    <x v="134"/>
  </r>
  <r>
    <x v="4"/>
    <x v="13"/>
    <x v="11"/>
    <x v="10"/>
    <x v="101"/>
    <s v="CO27602@mi.com"/>
    <x v="29"/>
    <x v="0"/>
    <x v="101"/>
    <x v="4"/>
    <x v="2"/>
    <x v="1"/>
    <n v="45922"/>
    <x v="136"/>
  </r>
  <r>
    <x v="3"/>
    <x v="8"/>
    <x v="8"/>
    <x v="22"/>
    <x v="101"/>
    <s v="CO27602@mi.com"/>
    <x v="15"/>
    <x v="11"/>
    <x v="101"/>
    <x v="4"/>
    <x v="2"/>
    <x v="0"/>
    <s v="No Aplica"/>
    <x v="137"/>
  </r>
  <r>
    <x v="3"/>
    <x v="9"/>
    <x v="9"/>
    <x v="22"/>
    <x v="101"/>
    <s v="CO27602@mi.com"/>
    <x v="15"/>
    <x v="11"/>
    <x v="101"/>
    <x v="4"/>
    <x v="2"/>
    <x v="0"/>
    <s v="No Aplica"/>
    <x v="137"/>
  </r>
  <r>
    <x v="3"/>
    <x v="26"/>
    <x v="26"/>
    <x v="22"/>
    <x v="101"/>
    <s v="CO27602@mi.com"/>
    <x v="3"/>
    <x v="3"/>
    <x v="101"/>
    <x v="4"/>
    <x v="2"/>
    <x v="0"/>
    <s v="No Aplica"/>
    <x v="137"/>
  </r>
  <r>
    <x v="3"/>
    <x v="10"/>
    <x v="10"/>
    <x v="22"/>
    <x v="101"/>
    <s v="CO27602@mi.com"/>
    <x v="15"/>
    <x v="11"/>
    <x v="101"/>
    <x v="4"/>
    <x v="2"/>
    <x v="0"/>
    <s v="No Aplica"/>
    <x v="137"/>
  </r>
  <r>
    <x v="3"/>
    <x v="0"/>
    <x v="0"/>
    <x v="22"/>
    <x v="101"/>
    <s v="CO27602@mi.com"/>
    <x v="15"/>
    <x v="11"/>
    <x v="101"/>
    <x v="4"/>
    <x v="2"/>
    <x v="0"/>
    <s v="No Aplica"/>
    <x v="137"/>
  </r>
  <r>
    <x v="3"/>
    <x v="13"/>
    <x v="13"/>
    <x v="22"/>
    <x v="101"/>
    <s v="CO27602@mi.com"/>
    <x v="15"/>
    <x v="11"/>
    <x v="101"/>
    <x v="4"/>
    <x v="2"/>
    <x v="1"/>
    <n v="45922"/>
    <x v="136"/>
  </r>
  <r>
    <x v="3"/>
    <x v="18"/>
    <x v="18"/>
    <x v="22"/>
    <x v="101"/>
    <s v="CO27602@mi.com"/>
    <x v="0"/>
    <x v="0"/>
    <x v="101"/>
    <x v="4"/>
    <x v="2"/>
    <x v="0"/>
    <s v="No Aplica"/>
    <x v="137"/>
  </r>
  <r>
    <x v="2"/>
    <x v="23"/>
    <x v="23"/>
    <x v="247"/>
    <x v="101"/>
    <s v="CO27602@mi.com"/>
    <x v="10"/>
    <x v="9"/>
    <x v="101"/>
    <x v="4"/>
    <x v="2"/>
    <x v="0"/>
    <s v="No Aplica"/>
    <x v="137"/>
  </r>
  <r>
    <x v="3"/>
    <x v="23"/>
    <x v="23"/>
    <x v="22"/>
    <x v="101"/>
    <s v="CO27602@mi.com"/>
    <x v="3"/>
    <x v="3"/>
    <x v="101"/>
    <x v="4"/>
    <x v="2"/>
    <x v="0"/>
    <s v="No Aplica"/>
    <x v="137"/>
  </r>
  <r>
    <x v="3"/>
    <x v="14"/>
    <x v="14"/>
    <x v="22"/>
    <x v="101"/>
    <s v="CO27602@mi.com"/>
    <x v="15"/>
    <x v="11"/>
    <x v="101"/>
    <x v="4"/>
    <x v="2"/>
    <x v="0"/>
    <s v="No Aplica"/>
    <x v="137"/>
  </r>
  <r>
    <x v="3"/>
    <x v="15"/>
    <x v="15"/>
    <x v="22"/>
    <x v="101"/>
    <s v="CO27602@mi.com"/>
    <x v="15"/>
    <x v="11"/>
    <x v="101"/>
    <x v="4"/>
    <x v="2"/>
    <x v="0"/>
    <s v="No Aplica"/>
    <x v="137"/>
  </r>
  <r>
    <x v="3"/>
    <x v="16"/>
    <x v="16"/>
    <x v="22"/>
    <x v="101"/>
    <s v="CO27602@mi.com"/>
    <x v="15"/>
    <x v="11"/>
    <x v="101"/>
    <x v="4"/>
    <x v="2"/>
    <x v="0"/>
    <s v="No Aplica"/>
    <x v="137"/>
  </r>
  <r>
    <x v="3"/>
    <x v="17"/>
    <x v="17"/>
    <x v="22"/>
    <x v="101"/>
    <s v="CO27602@mi.com"/>
    <x v="15"/>
    <x v="11"/>
    <x v="101"/>
    <x v="4"/>
    <x v="2"/>
    <x v="0"/>
    <s v="No Aplica"/>
    <x v="137"/>
  </r>
  <r>
    <x v="3"/>
    <x v="3"/>
    <x v="3"/>
    <x v="22"/>
    <x v="101"/>
    <s v="CO27602@mi.com"/>
    <x v="15"/>
    <x v="11"/>
    <x v="101"/>
    <x v="4"/>
    <x v="2"/>
    <x v="0"/>
    <s v="No Aplica"/>
    <x v="137"/>
  </r>
  <r>
    <x v="2"/>
    <x v="6"/>
    <x v="6"/>
    <x v="171"/>
    <x v="101"/>
    <s v="CO27602@mi.com"/>
    <x v="9"/>
    <x v="8"/>
    <x v="101"/>
    <x v="4"/>
    <x v="2"/>
    <x v="0"/>
    <s v="No Aplica"/>
    <x v="137"/>
  </r>
  <r>
    <x v="2"/>
    <x v="20"/>
    <x v="20"/>
    <x v="9"/>
    <x v="101"/>
    <s v="CO27602@mi.com"/>
    <x v="10"/>
    <x v="9"/>
    <x v="101"/>
    <x v="4"/>
    <x v="2"/>
    <x v="0"/>
    <s v="No Aplica"/>
    <x v="137"/>
  </r>
  <r>
    <x v="3"/>
    <x v="24"/>
    <x v="24"/>
    <x v="22"/>
    <x v="101"/>
    <s v="CO27602@mi.com"/>
    <x v="0"/>
    <x v="0"/>
    <x v="101"/>
    <x v="4"/>
    <x v="2"/>
    <x v="0"/>
    <s v="No Aplica"/>
    <x v="137"/>
  </r>
  <r>
    <x v="2"/>
    <x v="28"/>
    <x v="28"/>
    <x v="84"/>
    <x v="101"/>
    <s v="CO27602@mi.com"/>
    <x v="10"/>
    <x v="9"/>
    <x v="101"/>
    <x v="4"/>
    <x v="2"/>
    <x v="0"/>
    <s v="No Aplica"/>
    <x v="137"/>
  </r>
  <r>
    <x v="3"/>
    <x v="28"/>
    <x v="28"/>
    <x v="22"/>
    <x v="101"/>
    <s v="CO27602@mi.com"/>
    <x v="3"/>
    <x v="3"/>
    <x v="101"/>
    <x v="4"/>
    <x v="2"/>
    <x v="0"/>
    <s v="No Aplica"/>
    <x v="137"/>
  </r>
  <r>
    <x v="3"/>
    <x v="19"/>
    <x v="19"/>
    <x v="22"/>
    <x v="101"/>
    <s v="CO27602@mi.com"/>
    <x v="15"/>
    <x v="11"/>
    <x v="101"/>
    <x v="4"/>
    <x v="2"/>
    <x v="0"/>
    <s v="No Aplica"/>
    <x v="137"/>
  </r>
  <r>
    <x v="3"/>
    <x v="7"/>
    <x v="7"/>
    <x v="22"/>
    <x v="101"/>
    <s v="CO27602@mi.com"/>
    <x v="15"/>
    <x v="11"/>
    <x v="101"/>
    <x v="4"/>
    <x v="2"/>
    <x v="0"/>
    <s v="No Aplica"/>
    <x v="137"/>
  </r>
  <r>
    <x v="3"/>
    <x v="1"/>
    <x v="1"/>
    <x v="22"/>
    <x v="101"/>
    <s v="CO27602@mi.com"/>
    <x v="15"/>
    <x v="11"/>
    <x v="101"/>
    <x v="4"/>
    <x v="2"/>
    <x v="0"/>
    <s v="No Aplica"/>
    <x v="137"/>
  </r>
  <r>
    <x v="3"/>
    <x v="2"/>
    <x v="2"/>
    <x v="22"/>
    <x v="101"/>
    <s v="CO27602@mi.com"/>
    <x v="15"/>
    <x v="11"/>
    <x v="101"/>
    <x v="4"/>
    <x v="2"/>
    <x v="0"/>
    <s v="No Aplica"/>
    <x v="137"/>
  </r>
  <r>
    <x v="3"/>
    <x v="6"/>
    <x v="6"/>
    <x v="22"/>
    <x v="101"/>
    <s v="CO27602@mi.com"/>
    <x v="15"/>
    <x v="11"/>
    <x v="101"/>
    <x v="4"/>
    <x v="2"/>
    <x v="0"/>
    <s v="No Aplica"/>
    <x v="137"/>
  </r>
  <r>
    <x v="3"/>
    <x v="25"/>
    <x v="25"/>
    <x v="22"/>
    <x v="101"/>
    <s v="CO27602@mi.com"/>
    <x v="0"/>
    <x v="0"/>
    <x v="101"/>
    <x v="4"/>
    <x v="2"/>
    <x v="0"/>
    <s v="No Aplica"/>
    <x v="137"/>
  </r>
  <r>
    <x v="2"/>
    <x v="29"/>
    <x v="29"/>
    <x v="20"/>
    <x v="101"/>
    <s v="CO27602@mi.com"/>
    <x v="10"/>
    <x v="9"/>
    <x v="101"/>
    <x v="4"/>
    <x v="2"/>
    <x v="0"/>
    <s v="No Aplica"/>
    <x v="137"/>
  </r>
  <r>
    <x v="3"/>
    <x v="29"/>
    <x v="29"/>
    <x v="22"/>
    <x v="101"/>
    <s v="CO27602@mi.com"/>
    <x v="3"/>
    <x v="3"/>
    <x v="101"/>
    <x v="4"/>
    <x v="2"/>
    <x v="0"/>
    <s v="No Aplica"/>
    <x v="137"/>
  </r>
  <r>
    <x v="3"/>
    <x v="4"/>
    <x v="4"/>
    <x v="22"/>
    <x v="101"/>
    <s v="CO27602@mi.com"/>
    <x v="15"/>
    <x v="11"/>
    <x v="101"/>
    <x v="4"/>
    <x v="2"/>
    <x v="0"/>
    <s v="No Aplica"/>
    <x v="137"/>
  </r>
  <r>
    <x v="3"/>
    <x v="5"/>
    <x v="5"/>
    <x v="22"/>
    <x v="101"/>
    <s v="CO27602@mi.com"/>
    <x v="15"/>
    <x v="11"/>
    <x v="101"/>
    <x v="4"/>
    <x v="2"/>
    <x v="0"/>
    <s v="No Aplica"/>
    <x v="137"/>
  </r>
  <r>
    <x v="3"/>
    <x v="20"/>
    <x v="20"/>
    <x v="22"/>
    <x v="101"/>
    <s v="CO27602@mi.com"/>
    <x v="15"/>
    <x v="11"/>
    <x v="101"/>
    <x v="4"/>
    <x v="2"/>
    <x v="0"/>
    <s v="No Aplica"/>
    <x v="137"/>
  </r>
  <r>
    <x v="3"/>
    <x v="22"/>
    <x v="22"/>
    <x v="22"/>
    <x v="101"/>
    <s v="CO27602@mi.com"/>
    <x v="15"/>
    <x v="11"/>
    <x v="101"/>
    <x v="4"/>
    <x v="2"/>
    <x v="0"/>
    <s v="No Aplica"/>
    <x v="137"/>
  </r>
  <r>
    <x v="3"/>
    <x v="21"/>
    <x v="21"/>
    <x v="22"/>
    <x v="101"/>
    <s v="CO27602@mi.com"/>
    <x v="15"/>
    <x v="11"/>
    <x v="101"/>
    <x v="4"/>
    <x v="2"/>
    <x v="0"/>
    <s v="No Aplica"/>
    <x v="137"/>
  </r>
  <r>
    <x v="3"/>
    <x v="21"/>
    <x v="21"/>
    <x v="22"/>
    <x v="101"/>
    <s v="CO27602@mi.com"/>
    <x v="15"/>
    <x v="11"/>
    <x v="101"/>
    <x v="4"/>
    <x v="2"/>
    <x v="0"/>
    <s v="No Aplica"/>
    <x v="137"/>
  </r>
  <r>
    <x v="3"/>
    <x v="23"/>
    <x v="23"/>
    <x v="248"/>
    <x v="102"/>
    <s v="CO19000@mi.com"/>
    <x v="23"/>
    <x v="15"/>
    <x v="102"/>
    <x v="3"/>
    <x v="1"/>
    <x v="0"/>
    <s v="No Aplica"/>
    <x v="138"/>
  </r>
  <r>
    <x v="0"/>
    <x v="27"/>
    <x v="27"/>
    <x v="249"/>
    <x v="102"/>
    <s v="CO19000@mi.com"/>
    <x v="0"/>
    <x v="0"/>
    <x v="102"/>
    <x v="3"/>
    <x v="1"/>
    <x v="0"/>
    <s v="No Aplica"/>
    <x v="138"/>
  </r>
  <r>
    <x v="3"/>
    <x v="28"/>
    <x v="28"/>
    <x v="248"/>
    <x v="102"/>
    <s v="CO19000@mi.com"/>
    <x v="25"/>
    <x v="16"/>
    <x v="102"/>
    <x v="3"/>
    <x v="1"/>
    <x v="0"/>
    <s v="No Aplica"/>
    <x v="138"/>
  </r>
  <r>
    <x v="0"/>
    <x v="18"/>
    <x v="18"/>
    <x v="249"/>
    <x v="102"/>
    <s v="CO19000@mi.com"/>
    <x v="0"/>
    <x v="0"/>
    <x v="102"/>
    <x v="3"/>
    <x v="1"/>
    <x v="0"/>
    <s v="No Aplica"/>
    <x v="138"/>
  </r>
  <r>
    <x v="5"/>
    <x v="29"/>
    <x v="29"/>
    <x v="9"/>
    <x v="102"/>
    <s v="CO19000@mi.com"/>
    <x v="1"/>
    <x v="1"/>
    <x v="102"/>
    <x v="3"/>
    <x v="1"/>
    <x v="0"/>
    <s v="No Aplica"/>
    <x v="138"/>
  </r>
  <r>
    <x v="5"/>
    <x v="4"/>
    <x v="4"/>
    <x v="250"/>
    <x v="102"/>
    <s v="CO19000@mi.com"/>
    <x v="0"/>
    <x v="0"/>
    <x v="102"/>
    <x v="3"/>
    <x v="1"/>
    <x v="0"/>
    <s v="No Aplica"/>
    <x v="138"/>
  </r>
  <r>
    <x v="0"/>
    <x v="24"/>
    <x v="24"/>
    <x v="249"/>
    <x v="102"/>
    <s v="CO19000@mi.com"/>
    <x v="0"/>
    <x v="0"/>
    <x v="102"/>
    <x v="3"/>
    <x v="1"/>
    <x v="0"/>
    <s v="No Aplica"/>
    <x v="138"/>
  </r>
  <r>
    <x v="0"/>
    <x v="25"/>
    <x v="25"/>
    <x v="249"/>
    <x v="102"/>
    <s v="CO19000@mi.com"/>
    <x v="0"/>
    <x v="0"/>
    <x v="102"/>
    <x v="3"/>
    <x v="1"/>
    <x v="0"/>
    <s v="No Aplica"/>
    <x v="138"/>
  </r>
  <r>
    <x v="3"/>
    <x v="27"/>
    <x v="27"/>
    <x v="22"/>
    <x v="103"/>
    <s v="CO27839@mi.com"/>
    <x v="0"/>
    <x v="0"/>
    <x v="103"/>
    <x v="4"/>
    <x v="2"/>
    <x v="0"/>
    <s v="No Aplica"/>
    <x v="139"/>
  </r>
  <r>
    <x v="2"/>
    <x v="26"/>
    <x v="26"/>
    <x v="20"/>
    <x v="103"/>
    <s v="CO27839@mi.com"/>
    <x v="10"/>
    <x v="9"/>
    <x v="103"/>
    <x v="4"/>
    <x v="2"/>
    <x v="0"/>
    <s v="No Aplica"/>
    <x v="139"/>
  </r>
  <r>
    <x v="3"/>
    <x v="26"/>
    <x v="26"/>
    <x v="22"/>
    <x v="103"/>
    <s v="CO27839@mi.com"/>
    <x v="3"/>
    <x v="3"/>
    <x v="103"/>
    <x v="4"/>
    <x v="2"/>
    <x v="0"/>
    <s v="No Aplica"/>
    <x v="139"/>
  </r>
  <r>
    <x v="3"/>
    <x v="10"/>
    <x v="10"/>
    <x v="22"/>
    <x v="103"/>
    <s v="CO27839@mi.com"/>
    <x v="15"/>
    <x v="11"/>
    <x v="103"/>
    <x v="4"/>
    <x v="2"/>
    <x v="0"/>
    <s v="No Aplica"/>
    <x v="139"/>
  </r>
  <r>
    <x v="3"/>
    <x v="0"/>
    <x v="0"/>
    <x v="22"/>
    <x v="103"/>
    <s v="CO27839@mi.com"/>
    <x v="15"/>
    <x v="11"/>
    <x v="103"/>
    <x v="4"/>
    <x v="2"/>
    <x v="0"/>
    <s v="No Aplica"/>
    <x v="139"/>
  </r>
  <r>
    <x v="3"/>
    <x v="11"/>
    <x v="11"/>
    <x v="22"/>
    <x v="103"/>
    <s v="CO27839@mi.com"/>
    <x v="15"/>
    <x v="11"/>
    <x v="103"/>
    <x v="4"/>
    <x v="2"/>
    <x v="0"/>
    <s v="No Aplica"/>
    <x v="139"/>
  </r>
  <r>
    <x v="3"/>
    <x v="12"/>
    <x v="12"/>
    <x v="22"/>
    <x v="103"/>
    <s v="CO27839@mi.com"/>
    <x v="15"/>
    <x v="11"/>
    <x v="103"/>
    <x v="4"/>
    <x v="2"/>
    <x v="0"/>
    <s v="No Aplica"/>
    <x v="139"/>
  </r>
  <r>
    <x v="3"/>
    <x v="13"/>
    <x v="13"/>
    <x v="22"/>
    <x v="103"/>
    <s v="CO27839@mi.com"/>
    <x v="15"/>
    <x v="11"/>
    <x v="103"/>
    <x v="4"/>
    <x v="2"/>
    <x v="1"/>
    <n v="45922"/>
    <x v="140"/>
  </r>
  <r>
    <x v="2"/>
    <x v="19"/>
    <x v="19"/>
    <x v="251"/>
    <x v="103"/>
    <s v="CO27839@mi.com"/>
    <x v="16"/>
    <x v="12"/>
    <x v="103"/>
    <x v="4"/>
    <x v="2"/>
    <x v="0"/>
    <s v="No Aplica"/>
    <x v="139"/>
  </r>
  <r>
    <x v="2"/>
    <x v="23"/>
    <x v="23"/>
    <x v="20"/>
    <x v="103"/>
    <s v="CO27839@mi.com"/>
    <x v="10"/>
    <x v="9"/>
    <x v="103"/>
    <x v="4"/>
    <x v="2"/>
    <x v="0"/>
    <s v="No Aplica"/>
    <x v="139"/>
  </r>
  <r>
    <x v="3"/>
    <x v="18"/>
    <x v="18"/>
    <x v="22"/>
    <x v="103"/>
    <s v="CO27839@mi.com"/>
    <x v="0"/>
    <x v="0"/>
    <x v="103"/>
    <x v="4"/>
    <x v="2"/>
    <x v="0"/>
    <s v="No Aplica"/>
    <x v="139"/>
  </r>
  <r>
    <x v="3"/>
    <x v="23"/>
    <x v="23"/>
    <x v="22"/>
    <x v="103"/>
    <s v="CO27839@mi.com"/>
    <x v="3"/>
    <x v="3"/>
    <x v="103"/>
    <x v="4"/>
    <x v="2"/>
    <x v="0"/>
    <s v="No Aplica"/>
    <x v="139"/>
  </r>
  <r>
    <x v="3"/>
    <x v="14"/>
    <x v="14"/>
    <x v="22"/>
    <x v="103"/>
    <s v="CO27839@mi.com"/>
    <x v="15"/>
    <x v="11"/>
    <x v="103"/>
    <x v="4"/>
    <x v="2"/>
    <x v="0"/>
    <s v="No Aplica"/>
    <x v="139"/>
  </r>
  <r>
    <x v="3"/>
    <x v="15"/>
    <x v="15"/>
    <x v="22"/>
    <x v="103"/>
    <s v="CO27839@mi.com"/>
    <x v="15"/>
    <x v="11"/>
    <x v="103"/>
    <x v="4"/>
    <x v="2"/>
    <x v="0"/>
    <s v="No Aplica"/>
    <x v="139"/>
  </r>
  <r>
    <x v="3"/>
    <x v="16"/>
    <x v="16"/>
    <x v="22"/>
    <x v="103"/>
    <s v="CO27839@mi.com"/>
    <x v="15"/>
    <x v="11"/>
    <x v="103"/>
    <x v="4"/>
    <x v="2"/>
    <x v="0"/>
    <s v="No Aplica"/>
    <x v="139"/>
  </r>
  <r>
    <x v="3"/>
    <x v="17"/>
    <x v="17"/>
    <x v="22"/>
    <x v="103"/>
    <s v="CO27839@mi.com"/>
    <x v="15"/>
    <x v="11"/>
    <x v="103"/>
    <x v="4"/>
    <x v="2"/>
    <x v="0"/>
    <s v="No Aplica"/>
    <x v="139"/>
  </r>
  <r>
    <x v="3"/>
    <x v="3"/>
    <x v="3"/>
    <x v="22"/>
    <x v="103"/>
    <s v="CO27839@mi.com"/>
    <x v="15"/>
    <x v="11"/>
    <x v="103"/>
    <x v="4"/>
    <x v="2"/>
    <x v="0"/>
    <s v="No Aplica"/>
    <x v="139"/>
  </r>
  <r>
    <x v="2"/>
    <x v="29"/>
    <x v="29"/>
    <x v="20"/>
    <x v="103"/>
    <s v="CO27839@mi.com"/>
    <x v="10"/>
    <x v="9"/>
    <x v="103"/>
    <x v="4"/>
    <x v="2"/>
    <x v="0"/>
    <s v="No Aplica"/>
    <x v="139"/>
  </r>
  <r>
    <x v="3"/>
    <x v="29"/>
    <x v="29"/>
    <x v="22"/>
    <x v="103"/>
    <s v="CO27839@mi.com"/>
    <x v="3"/>
    <x v="3"/>
    <x v="103"/>
    <x v="4"/>
    <x v="2"/>
    <x v="0"/>
    <s v="No Aplica"/>
    <x v="139"/>
  </r>
  <r>
    <x v="3"/>
    <x v="4"/>
    <x v="4"/>
    <x v="22"/>
    <x v="103"/>
    <s v="CO27839@mi.com"/>
    <x v="15"/>
    <x v="11"/>
    <x v="103"/>
    <x v="4"/>
    <x v="2"/>
    <x v="0"/>
    <s v="No Aplica"/>
    <x v="139"/>
  </r>
  <r>
    <x v="3"/>
    <x v="5"/>
    <x v="5"/>
    <x v="22"/>
    <x v="103"/>
    <s v="CO27839@mi.com"/>
    <x v="15"/>
    <x v="11"/>
    <x v="103"/>
    <x v="4"/>
    <x v="2"/>
    <x v="0"/>
    <s v="No Aplica"/>
    <x v="139"/>
  </r>
  <r>
    <x v="3"/>
    <x v="20"/>
    <x v="20"/>
    <x v="22"/>
    <x v="103"/>
    <s v="CO27839@mi.com"/>
    <x v="15"/>
    <x v="11"/>
    <x v="103"/>
    <x v="4"/>
    <x v="2"/>
    <x v="0"/>
    <s v="No Aplica"/>
    <x v="139"/>
  </r>
  <r>
    <x v="3"/>
    <x v="22"/>
    <x v="22"/>
    <x v="22"/>
    <x v="103"/>
    <s v="CO27839@mi.com"/>
    <x v="15"/>
    <x v="11"/>
    <x v="103"/>
    <x v="4"/>
    <x v="2"/>
    <x v="0"/>
    <s v="No Aplica"/>
    <x v="139"/>
  </r>
  <r>
    <x v="2"/>
    <x v="28"/>
    <x v="28"/>
    <x v="20"/>
    <x v="103"/>
    <s v="CO27839@mi.com"/>
    <x v="10"/>
    <x v="9"/>
    <x v="103"/>
    <x v="4"/>
    <x v="2"/>
    <x v="0"/>
    <s v="No Aplica"/>
    <x v="139"/>
  </r>
  <r>
    <x v="3"/>
    <x v="28"/>
    <x v="28"/>
    <x v="22"/>
    <x v="103"/>
    <s v="CO27839@mi.com"/>
    <x v="3"/>
    <x v="3"/>
    <x v="103"/>
    <x v="4"/>
    <x v="2"/>
    <x v="0"/>
    <s v="No Aplica"/>
    <x v="139"/>
  </r>
  <r>
    <x v="3"/>
    <x v="19"/>
    <x v="19"/>
    <x v="22"/>
    <x v="103"/>
    <s v="CO27839@mi.com"/>
    <x v="15"/>
    <x v="11"/>
    <x v="103"/>
    <x v="4"/>
    <x v="2"/>
    <x v="0"/>
    <s v="No Aplica"/>
    <x v="139"/>
  </r>
  <r>
    <x v="3"/>
    <x v="7"/>
    <x v="7"/>
    <x v="22"/>
    <x v="103"/>
    <s v="CO27839@mi.com"/>
    <x v="15"/>
    <x v="11"/>
    <x v="103"/>
    <x v="4"/>
    <x v="2"/>
    <x v="0"/>
    <s v="No Aplica"/>
    <x v="139"/>
  </r>
  <r>
    <x v="3"/>
    <x v="1"/>
    <x v="1"/>
    <x v="22"/>
    <x v="103"/>
    <s v="CO27839@mi.com"/>
    <x v="15"/>
    <x v="11"/>
    <x v="103"/>
    <x v="4"/>
    <x v="2"/>
    <x v="0"/>
    <s v="No Aplica"/>
    <x v="139"/>
  </r>
  <r>
    <x v="3"/>
    <x v="2"/>
    <x v="2"/>
    <x v="22"/>
    <x v="103"/>
    <s v="CO27839@mi.com"/>
    <x v="15"/>
    <x v="11"/>
    <x v="103"/>
    <x v="4"/>
    <x v="2"/>
    <x v="0"/>
    <s v="No Aplica"/>
    <x v="139"/>
  </r>
  <r>
    <x v="3"/>
    <x v="6"/>
    <x v="6"/>
    <x v="22"/>
    <x v="103"/>
    <s v="CO27839@mi.com"/>
    <x v="15"/>
    <x v="11"/>
    <x v="103"/>
    <x v="4"/>
    <x v="2"/>
    <x v="0"/>
    <s v="No Aplica"/>
    <x v="139"/>
  </r>
  <r>
    <x v="2"/>
    <x v="21"/>
    <x v="21"/>
    <x v="22"/>
    <x v="103"/>
    <s v="CO27839@mi.com"/>
    <x v="3"/>
    <x v="3"/>
    <x v="103"/>
    <x v="4"/>
    <x v="2"/>
    <x v="0"/>
    <s v="No Aplica"/>
    <x v="139"/>
  </r>
  <r>
    <x v="3"/>
    <x v="25"/>
    <x v="25"/>
    <x v="99"/>
    <x v="103"/>
    <s v="CO27839@mi.com"/>
    <x v="0"/>
    <x v="0"/>
    <x v="103"/>
    <x v="4"/>
    <x v="2"/>
    <x v="0"/>
    <s v="No Aplica"/>
    <x v="139"/>
  </r>
  <r>
    <x v="2"/>
    <x v="20"/>
    <x v="20"/>
    <x v="3"/>
    <x v="103"/>
    <s v="CO27839@mi.com"/>
    <x v="0"/>
    <x v="0"/>
    <x v="103"/>
    <x v="4"/>
    <x v="2"/>
    <x v="0"/>
    <s v="No Aplica"/>
    <x v="139"/>
  </r>
  <r>
    <x v="2"/>
    <x v="22"/>
    <x v="22"/>
    <x v="20"/>
    <x v="103"/>
    <s v="CO27839@mi.com"/>
    <x v="1"/>
    <x v="1"/>
    <x v="103"/>
    <x v="4"/>
    <x v="2"/>
    <x v="0"/>
    <s v="No Aplica"/>
    <x v="139"/>
  </r>
  <r>
    <x v="2"/>
    <x v="27"/>
    <x v="27"/>
    <x v="3"/>
    <x v="104"/>
    <s v="CO24454@mi.com"/>
    <x v="0"/>
    <x v="0"/>
    <x v="104"/>
    <x v="26"/>
    <x v="0"/>
    <x v="0"/>
    <s v="No Aplica"/>
    <x v="141"/>
  </r>
  <r>
    <x v="2"/>
    <x v="11"/>
    <x v="11"/>
    <x v="252"/>
    <x v="104"/>
    <s v="CO24454@mi.com"/>
    <x v="0"/>
    <x v="0"/>
    <x v="104"/>
    <x v="26"/>
    <x v="0"/>
    <x v="0"/>
    <s v="No Aplica"/>
    <x v="141"/>
  </r>
  <r>
    <x v="5"/>
    <x v="13"/>
    <x v="13"/>
    <x v="6"/>
    <x v="104"/>
    <s v="CO24454@mi.com"/>
    <x v="3"/>
    <x v="3"/>
    <x v="104"/>
    <x v="26"/>
    <x v="0"/>
    <x v="1"/>
    <n v="45922"/>
    <x v="142"/>
  </r>
  <r>
    <x v="5"/>
    <x v="14"/>
    <x v="14"/>
    <x v="6"/>
    <x v="104"/>
    <s v="CO24454@mi.com"/>
    <x v="3"/>
    <x v="3"/>
    <x v="104"/>
    <x v="26"/>
    <x v="0"/>
    <x v="0"/>
    <s v="No Aplica"/>
    <x v="141"/>
  </r>
  <r>
    <x v="5"/>
    <x v="15"/>
    <x v="15"/>
    <x v="6"/>
    <x v="104"/>
    <s v="CO24454@mi.com"/>
    <x v="3"/>
    <x v="3"/>
    <x v="104"/>
    <x v="26"/>
    <x v="0"/>
    <x v="0"/>
    <s v="No Aplica"/>
    <x v="141"/>
  </r>
  <r>
    <x v="2"/>
    <x v="16"/>
    <x v="16"/>
    <x v="3"/>
    <x v="104"/>
    <s v="CO24454@mi.com"/>
    <x v="0"/>
    <x v="0"/>
    <x v="104"/>
    <x v="26"/>
    <x v="0"/>
    <x v="0"/>
    <s v="No Aplica"/>
    <x v="141"/>
  </r>
  <r>
    <x v="5"/>
    <x v="17"/>
    <x v="17"/>
    <x v="6"/>
    <x v="104"/>
    <s v="CO24454@mi.com"/>
    <x v="3"/>
    <x v="3"/>
    <x v="104"/>
    <x v="26"/>
    <x v="0"/>
    <x v="0"/>
    <s v="No Aplica"/>
    <x v="141"/>
  </r>
  <r>
    <x v="5"/>
    <x v="3"/>
    <x v="3"/>
    <x v="6"/>
    <x v="104"/>
    <s v="CO24454@mi.com"/>
    <x v="3"/>
    <x v="3"/>
    <x v="104"/>
    <x v="26"/>
    <x v="0"/>
    <x v="0"/>
    <s v="No Aplica"/>
    <x v="141"/>
  </r>
  <r>
    <x v="5"/>
    <x v="25"/>
    <x v="25"/>
    <x v="253"/>
    <x v="104"/>
    <s v="CO24454@mi.com"/>
    <x v="0"/>
    <x v="0"/>
    <x v="104"/>
    <x v="26"/>
    <x v="0"/>
    <x v="0"/>
    <s v="No Aplica"/>
    <x v="141"/>
  </r>
  <r>
    <x v="5"/>
    <x v="4"/>
    <x v="4"/>
    <x v="254"/>
    <x v="104"/>
    <s v="CO24454@mi.com"/>
    <x v="3"/>
    <x v="3"/>
    <x v="104"/>
    <x v="26"/>
    <x v="0"/>
    <x v="0"/>
    <s v="No Aplica"/>
    <x v="141"/>
  </r>
  <r>
    <x v="2"/>
    <x v="5"/>
    <x v="5"/>
    <x v="252"/>
    <x v="104"/>
    <s v="CO24454@mi.com"/>
    <x v="0"/>
    <x v="0"/>
    <x v="104"/>
    <x v="26"/>
    <x v="0"/>
    <x v="0"/>
    <s v="No Aplica"/>
    <x v="141"/>
  </r>
  <r>
    <x v="5"/>
    <x v="22"/>
    <x v="22"/>
    <x v="255"/>
    <x v="104"/>
    <s v="CO24454@mi.com"/>
    <x v="5"/>
    <x v="4"/>
    <x v="104"/>
    <x v="26"/>
    <x v="0"/>
    <x v="0"/>
    <s v="No Aplica"/>
    <x v="141"/>
  </r>
  <r>
    <x v="5"/>
    <x v="21"/>
    <x v="21"/>
    <x v="6"/>
    <x v="104"/>
    <s v="CO24454@mi.com"/>
    <x v="3"/>
    <x v="3"/>
    <x v="104"/>
    <x v="26"/>
    <x v="0"/>
    <x v="0"/>
    <s v="No Aplica"/>
    <x v="141"/>
  </r>
  <r>
    <x v="1"/>
    <x v="1"/>
    <x v="1"/>
    <x v="256"/>
    <x v="105"/>
    <s v="CO28467@mi.com"/>
    <x v="0"/>
    <x v="0"/>
    <x v="105"/>
    <x v="43"/>
    <x v="0"/>
    <x v="0"/>
    <s v="No Aplica"/>
    <x v="143"/>
  </r>
  <r>
    <x v="0"/>
    <x v="14"/>
    <x v="23"/>
    <x v="0"/>
    <x v="105"/>
    <s v="CO28467@mi.com"/>
    <x v="12"/>
    <x v="0"/>
    <x v="105"/>
    <x v="43"/>
    <x v="0"/>
    <x v="0"/>
    <s v="No Aplica"/>
    <x v="143"/>
  </r>
  <r>
    <x v="1"/>
    <x v="2"/>
    <x v="2"/>
    <x v="257"/>
    <x v="105"/>
    <s v="CO28467@mi.com"/>
    <x v="0"/>
    <x v="0"/>
    <x v="105"/>
    <x v="43"/>
    <x v="0"/>
    <x v="0"/>
    <s v="No Aplica"/>
    <x v="143"/>
  </r>
  <r>
    <x v="0"/>
    <x v="19"/>
    <x v="19"/>
    <x v="212"/>
    <x v="105"/>
    <s v="CO28467@mi.com"/>
    <x v="0"/>
    <x v="0"/>
    <x v="105"/>
    <x v="43"/>
    <x v="0"/>
    <x v="0"/>
    <s v="No Aplica"/>
    <x v="143"/>
  </r>
  <r>
    <x v="2"/>
    <x v="27"/>
    <x v="27"/>
    <x v="95"/>
    <x v="106"/>
    <s v="CO17021@mi.com"/>
    <x v="0"/>
    <x v="0"/>
    <x v="106"/>
    <x v="34"/>
    <x v="2"/>
    <x v="0"/>
    <s v="No Aplica"/>
    <x v="144"/>
  </r>
  <r>
    <x v="1"/>
    <x v="26"/>
    <x v="26"/>
    <x v="258"/>
    <x v="106"/>
    <s v="CO17021@mi.com"/>
    <x v="8"/>
    <x v="7"/>
    <x v="106"/>
    <x v="34"/>
    <x v="2"/>
    <x v="0"/>
    <s v="No Aplica"/>
    <x v="144"/>
  </r>
  <r>
    <x v="1"/>
    <x v="10"/>
    <x v="10"/>
    <x v="258"/>
    <x v="106"/>
    <s v="CO17021@mi.com"/>
    <x v="8"/>
    <x v="7"/>
    <x v="106"/>
    <x v="34"/>
    <x v="2"/>
    <x v="0"/>
    <s v="No Aplica"/>
    <x v="144"/>
  </r>
  <r>
    <x v="1"/>
    <x v="0"/>
    <x v="0"/>
    <x v="258"/>
    <x v="106"/>
    <s v="CO17021@mi.com"/>
    <x v="8"/>
    <x v="7"/>
    <x v="106"/>
    <x v="34"/>
    <x v="2"/>
    <x v="0"/>
    <s v="No Aplica"/>
    <x v="144"/>
  </r>
  <r>
    <x v="1"/>
    <x v="11"/>
    <x v="11"/>
    <x v="258"/>
    <x v="106"/>
    <s v="CO17021@mi.com"/>
    <x v="8"/>
    <x v="7"/>
    <x v="106"/>
    <x v="34"/>
    <x v="2"/>
    <x v="0"/>
    <s v="No Aplica"/>
    <x v="144"/>
  </r>
  <r>
    <x v="1"/>
    <x v="12"/>
    <x v="12"/>
    <x v="90"/>
    <x v="106"/>
    <s v="CO17021@mi.com"/>
    <x v="0"/>
    <x v="0"/>
    <x v="106"/>
    <x v="34"/>
    <x v="2"/>
    <x v="0"/>
    <s v="No Aplica"/>
    <x v="144"/>
  </r>
  <r>
    <x v="1"/>
    <x v="13"/>
    <x v="13"/>
    <x v="258"/>
    <x v="106"/>
    <s v="CO17021@mi.com"/>
    <x v="8"/>
    <x v="7"/>
    <x v="106"/>
    <x v="34"/>
    <x v="2"/>
    <x v="1"/>
    <n v="45922"/>
    <x v="145"/>
  </r>
  <r>
    <x v="1"/>
    <x v="20"/>
    <x v="20"/>
    <x v="259"/>
    <x v="106"/>
    <s v="CO17021@mi.com"/>
    <x v="8"/>
    <x v="7"/>
    <x v="106"/>
    <x v="34"/>
    <x v="2"/>
    <x v="0"/>
    <s v="No Aplica"/>
    <x v="144"/>
  </r>
  <r>
    <x v="2"/>
    <x v="24"/>
    <x v="24"/>
    <x v="95"/>
    <x v="106"/>
    <s v="CO17021@mi.com"/>
    <x v="0"/>
    <x v="0"/>
    <x v="106"/>
    <x v="34"/>
    <x v="2"/>
    <x v="0"/>
    <s v="No Aplica"/>
    <x v="144"/>
  </r>
  <r>
    <x v="1"/>
    <x v="28"/>
    <x v="28"/>
    <x v="258"/>
    <x v="106"/>
    <s v="CO17021@mi.com"/>
    <x v="8"/>
    <x v="7"/>
    <x v="106"/>
    <x v="34"/>
    <x v="2"/>
    <x v="0"/>
    <s v="No Aplica"/>
    <x v="144"/>
  </r>
  <r>
    <x v="1"/>
    <x v="19"/>
    <x v="19"/>
    <x v="258"/>
    <x v="106"/>
    <s v="CO17021@mi.com"/>
    <x v="8"/>
    <x v="7"/>
    <x v="106"/>
    <x v="34"/>
    <x v="2"/>
    <x v="0"/>
    <s v="No Aplica"/>
    <x v="144"/>
  </r>
  <r>
    <x v="1"/>
    <x v="7"/>
    <x v="7"/>
    <x v="258"/>
    <x v="106"/>
    <s v="CO17021@mi.com"/>
    <x v="8"/>
    <x v="7"/>
    <x v="106"/>
    <x v="34"/>
    <x v="2"/>
    <x v="0"/>
    <s v="No Aplica"/>
    <x v="144"/>
  </r>
  <r>
    <x v="1"/>
    <x v="1"/>
    <x v="1"/>
    <x v="258"/>
    <x v="106"/>
    <s v="CO17021@mi.com"/>
    <x v="8"/>
    <x v="7"/>
    <x v="106"/>
    <x v="34"/>
    <x v="2"/>
    <x v="0"/>
    <s v="No Aplica"/>
    <x v="144"/>
  </r>
  <r>
    <x v="1"/>
    <x v="2"/>
    <x v="2"/>
    <x v="90"/>
    <x v="106"/>
    <s v="CO17021@mi.com"/>
    <x v="0"/>
    <x v="0"/>
    <x v="106"/>
    <x v="34"/>
    <x v="2"/>
    <x v="0"/>
    <s v="No Aplica"/>
    <x v="144"/>
  </r>
  <r>
    <x v="1"/>
    <x v="6"/>
    <x v="6"/>
    <x v="258"/>
    <x v="106"/>
    <s v="CO17021@mi.com"/>
    <x v="8"/>
    <x v="7"/>
    <x v="106"/>
    <x v="34"/>
    <x v="2"/>
    <x v="0"/>
    <s v="No Aplica"/>
    <x v="144"/>
  </r>
  <r>
    <x v="1"/>
    <x v="29"/>
    <x v="29"/>
    <x v="258"/>
    <x v="106"/>
    <s v="CO17021@mi.com"/>
    <x v="8"/>
    <x v="7"/>
    <x v="106"/>
    <x v="34"/>
    <x v="2"/>
    <x v="0"/>
    <s v="No Aplica"/>
    <x v="144"/>
  </r>
  <r>
    <x v="1"/>
    <x v="4"/>
    <x v="4"/>
    <x v="258"/>
    <x v="106"/>
    <s v="CO17021@mi.com"/>
    <x v="8"/>
    <x v="7"/>
    <x v="106"/>
    <x v="34"/>
    <x v="2"/>
    <x v="0"/>
    <s v="No Aplica"/>
    <x v="144"/>
  </r>
  <r>
    <x v="1"/>
    <x v="5"/>
    <x v="5"/>
    <x v="258"/>
    <x v="106"/>
    <s v="CO17021@mi.com"/>
    <x v="8"/>
    <x v="7"/>
    <x v="106"/>
    <x v="34"/>
    <x v="2"/>
    <x v="0"/>
    <s v="No Aplica"/>
    <x v="144"/>
  </r>
  <r>
    <x v="1"/>
    <x v="20"/>
    <x v="20"/>
    <x v="258"/>
    <x v="106"/>
    <s v="CO17021@mi.com"/>
    <x v="8"/>
    <x v="7"/>
    <x v="106"/>
    <x v="34"/>
    <x v="2"/>
    <x v="0"/>
    <s v="No Aplica"/>
    <x v="144"/>
  </r>
  <r>
    <x v="1"/>
    <x v="21"/>
    <x v="21"/>
    <x v="258"/>
    <x v="106"/>
    <s v="CO17021@mi.com"/>
    <x v="8"/>
    <x v="7"/>
    <x v="106"/>
    <x v="34"/>
    <x v="2"/>
    <x v="0"/>
    <s v="No Aplica"/>
    <x v="144"/>
  </r>
  <r>
    <x v="2"/>
    <x v="25"/>
    <x v="25"/>
    <x v="95"/>
    <x v="106"/>
    <s v="CO17021@mi.com"/>
    <x v="0"/>
    <x v="0"/>
    <x v="106"/>
    <x v="34"/>
    <x v="2"/>
    <x v="0"/>
    <s v="No Aplica"/>
    <x v="144"/>
  </r>
  <r>
    <x v="1"/>
    <x v="22"/>
    <x v="22"/>
    <x v="90"/>
    <x v="106"/>
    <s v="CO17021@mi.com"/>
    <x v="0"/>
    <x v="0"/>
    <x v="106"/>
    <x v="34"/>
    <x v="2"/>
    <x v="0"/>
    <s v="No Aplica"/>
    <x v="144"/>
  </r>
  <r>
    <x v="1"/>
    <x v="13"/>
    <x v="13"/>
    <x v="177"/>
    <x v="107"/>
    <s v="CO27127@mi.com"/>
    <x v="0"/>
    <x v="0"/>
    <x v="107"/>
    <x v="13"/>
    <x v="2"/>
    <x v="1"/>
    <n v="45922"/>
    <x v="146"/>
  </r>
  <r>
    <x v="0"/>
    <x v="27"/>
    <x v="27"/>
    <x v="95"/>
    <x v="107"/>
    <s v="CO27127@mi.com"/>
    <x v="0"/>
    <x v="0"/>
    <x v="107"/>
    <x v="13"/>
    <x v="2"/>
    <x v="0"/>
    <s v="No Aplica"/>
    <x v="147"/>
  </r>
  <r>
    <x v="0"/>
    <x v="18"/>
    <x v="18"/>
    <x v="41"/>
    <x v="107"/>
    <s v="CO27127@mi.com"/>
    <x v="0"/>
    <x v="0"/>
    <x v="107"/>
    <x v="13"/>
    <x v="2"/>
    <x v="0"/>
    <s v="No Aplica"/>
    <x v="147"/>
  </r>
  <r>
    <x v="2"/>
    <x v="20"/>
    <x v="20"/>
    <x v="260"/>
    <x v="107"/>
    <s v="CO27127@mi.com"/>
    <x v="1"/>
    <x v="1"/>
    <x v="107"/>
    <x v="13"/>
    <x v="2"/>
    <x v="0"/>
    <s v="No Aplica"/>
    <x v="147"/>
  </r>
  <r>
    <x v="1"/>
    <x v="20"/>
    <x v="20"/>
    <x v="261"/>
    <x v="107"/>
    <s v="CO27127@mi.com"/>
    <x v="9"/>
    <x v="8"/>
    <x v="107"/>
    <x v="13"/>
    <x v="2"/>
    <x v="0"/>
    <s v="No Aplica"/>
    <x v="147"/>
  </r>
  <r>
    <x v="0"/>
    <x v="24"/>
    <x v="24"/>
    <x v="95"/>
    <x v="107"/>
    <s v="CO27127@mi.com"/>
    <x v="0"/>
    <x v="0"/>
    <x v="107"/>
    <x v="13"/>
    <x v="2"/>
    <x v="0"/>
    <s v="No Aplica"/>
    <x v="147"/>
  </r>
  <r>
    <x v="0"/>
    <x v="25"/>
    <x v="25"/>
    <x v="95"/>
    <x v="107"/>
    <s v="CO27127@mi.com"/>
    <x v="0"/>
    <x v="0"/>
    <x v="107"/>
    <x v="13"/>
    <x v="2"/>
    <x v="0"/>
    <s v="No Aplica"/>
    <x v="147"/>
  </r>
  <r>
    <x v="1"/>
    <x v="1"/>
    <x v="1"/>
    <x v="246"/>
    <x v="108"/>
    <s v="CO28439@mi.com"/>
    <x v="14"/>
    <x v="10"/>
    <x v="108"/>
    <x v="24"/>
    <x v="1"/>
    <x v="0"/>
    <s v="No Aplica"/>
    <x v="148"/>
  </r>
  <r>
    <x v="1"/>
    <x v="2"/>
    <x v="2"/>
    <x v="246"/>
    <x v="108"/>
    <s v="CO28439@mi.com"/>
    <x v="0"/>
    <x v="0"/>
    <x v="108"/>
    <x v="24"/>
    <x v="1"/>
    <x v="0"/>
    <s v="No Aplica"/>
    <x v="148"/>
  </r>
  <r>
    <x v="3"/>
    <x v="6"/>
    <x v="6"/>
    <x v="18"/>
    <x v="108"/>
    <s v="CO28439@mi.com"/>
    <x v="0"/>
    <x v="0"/>
    <x v="108"/>
    <x v="24"/>
    <x v="1"/>
    <x v="0"/>
    <s v="No Aplica"/>
    <x v="148"/>
  </r>
  <r>
    <x v="1"/>
    <x v="18"/>
    <x v="18"/>
    <x v="22"/>
    <x v="109"/>
    <s v="CO12947@mi.com"/>
    <x v="3"/>
    <x v="3"/>
    <x v="109"/>
    <x v="18"/>
    <x v="1"/>
    <x v="0"/>
    <s v="No Aplica"/>
    <x v="149"/>
  </r>
  <r>
    <x v="1"/>
    <x v="3"/>
    <x v="3"/>
    <x v="20"/>
    <x v="109"/>
    <s v="CO12947@mi.com"/>
    <x v="10"/>
    <x v="9"/>
    <x v="109"/>
    <x v="18"/>
    <x v="1"/>
    <x v="0"/>
    <s v="No Aplica"/>
    <x v="149"/>
  </r>
  <r>
    <x v="1"/>
    <x v="7"/>
    <x v="7"/>
    <x v="20"/>
    <x v="109"/>
    <s v="CO12947@mi.com"/>
    <x v="1"/>
    <x v="1"/>
    <x v="109"/>
    <x v="18"/>
    <x v="1"/>
    <x v="0"/>
    <s v="No Aplica"/>
    <x v="149"/>
  </r>
  <r>
    <x v="1"/>
    <x v="1"/>
    <x v="1"/>
    <x v="20"/>
    <x v="109"/>
    <s v="CO12947@mi.com"/>
    <x v="1"/>
    <x v="1"/>
    <x v="109"/>
    <x v="18"/>
    <x v="1"/>
    <x v="0"/>
    <s v="No Aplica"/>
    <x v="149"/>
  </r>
  <r>
    <x v="1"/>
    <x v="20"/>
    <x v="20"/>
    <x v="262"/>
    <x v="109"/>
    <s v="CO12947@mi.com"/>
    <x v="10"/>
    <x v="9"/>
    <x v="109"/>
    <x v="18"/>
    <x v="1"/>
    <x v="0"/>
    <s v="No Aplica"/>
    <x v="149"/>
  </r>
  <r>
    <x v="0"/>
    <x v="27"/>
    <x v="27"/>
    <x v="39"/>
    <x v="110"/>
    <s v="CO24178@mi.com"/>
    <x v="0"/>
    <x v="0"/>
    <x v="110"/>
    <x v="9"/>
    <x v="1"/>
    <x v="0"/>
    <s v="No Aplica"/>
    <x v="150"/>
  </r>
  <r>
    <x v="3"/>
    <x v="26"/>
    <x v="26"/>
    <x v="22"/>
    <x v="110"/>
    <s v="CO24178@mi.com"/>
    <x v="3"/>
    <x v="3"/>
    <x v="110"/>
    <x v="9"/>
    <x v="1"/>
    <x v="0"/>
    <s v="No Aplica"/>
    <x v="150"/>
  </r>
  <r>
    <x v="0"/>
    <x v="18"/>
    <x v="18"/>
    <x v="39"/>
    <x v="110"/>
    <s v="CO24178@mi.com"/>
    <x v="0"/>
    <x v="0"/>
    <x v="110"/>
    <x v="9"/>
    <x v="1"/>
    <x v="0"/>
    <s v="No Aplica"/>
    <x v="150"/>
  </r>
  <r>
    <x v="3"/>
    <x v="23"/>
    <x v="23"/>
    <x v="22"/>
    <x v="110"/>
    <s v="CO24178@mi.com"/>
    <x v="3"/>
    <x v="3"/>
    <x v="110"/>
    <x v="9"/>
    <x v="1"/>
    <x v="0"/>
    <s v="No Aplica"/>
    <x v="150"/>
  </r>
  <r>
    <x v="1"/>
    <x v="4"/>
    <x v="4"/>
    <x v="263"/>
    <x v="110"/>
    <s v="CO24178@mi.com"/>
    <x v="16"/>
    <x v="12"/>
    <x v="110"/>
    <x v="9"/>
    <x v="1"/>
    <x v="0"/>
    <s v="No Aplica"/>
    <x v="150"/>
  </r>
  <r>
    <x v="1"/>
    <x v="20"/>
    <x v="20"/>
    <x v="264"/>
    <x v="110"/>
    <s v="CO24178@mi.com"/>
    <x v="6"/>
    <x v="5"/>
    <x v="110"/>
    <x v="9"/>
    <x v="1"/>
    <x v="0"/>
    <s v="No Aplica"/>
    <x v="150"/>
  </r>
  <r>
    <x v="0"/>
    <x v="24"/>
    <x v="24"/>
    <x v="24"/>
    <x v="110"/>
    <s v="CO24178@mi.com"/>
    <x v="0"/>
    <x v="0"/>
    <x v="110"/>
    <x v="9"/>
    <x v="1"/>
    <x v="0"/>
    <s v="No Aplica"/>
    <x v="150"/>
  </r>
  <r>
    <x v="3"/>
    <x v="28"/>
    <x v="28"/>
    <x v="22"/>
    <x v="110"/>
    <s v="CO24178@mi.com"/>
    <x v="3"/>
    <x v="3"/>
    <x v="110"/>
    <x v="9"/>
    <x v="1"/>
    <x v="0"/>
    <s v="No Aplica"/>
    <x v="150"/>
  </r>
  <r>
    <x v="0"/>
    <x v="25"/>
    <x v="25"/>
    <x v="39"/>
    <x v="110"/>
    <s v="CO24178@mi.com"/>
    <x v="0"/>
    <x v="0"/>
    <x v="110"/>
    <x v="9"/>
    <x v="1"/>
    <x v="0"/>
    <s v="No Aplica"/>
    <x v="150"/>
  </r>
  <r>
    <x v="3"/>
    <x v="29"/>
    <x v="29"/>
    <x v="22"/>
    <x v="110"/>
    <s v="CO24178@mi.com"/>
    <x v="3"/>
    <x v="3"/>
    <x v="110"/>
    <x v="9"/>
    <x v="1"/>
    <x v="0"/>
    <s v="No Aplica"/>
    <x v="150"/>
  </r>
  <r>
    <x v="2"/>
    <x v="8"/>
    <x v="8"/>
    <x v="6"/>
    <x v="111"/>
    <s v="CO26956@mi.com"/>
    <x v="3"/>
    <x v="3"/>
    <x v="111"/>
    <x v="17"/>
    <x v="0"/>
    <x v="0"/>
    <s v="No Aplica"/>
    <x v="151"/>
  </r>
  <r>
    <x v="2"/>
    <x v="9"/>
    <x v="9"/>
    <x v="6"/>
    <x v="111"/>
    <s v="CO26956@mi.com"/>
    <x v="3"/>
    <x v="3"/>
    <x v="111"/>
    <x v="17"/>
    <x v="0"/>
    <x v="0"/>
    <s v="No Aplica"/>
    <x v="151"/>
  </r>
  <r>
    <x v="2"/>
    <x v="10"/>
    <x v="10"/>
    <x v="6"/>
    <x v="111"/>
    <s v="CO26956@mi.com"/>
    <x v="3"/>
    <x v="3"/>
    <x v="111"/>
    <x v="17"/>
    <x v="0"/>
    <x v="0"/>
    <s v="No Aplica"/>
    <x v="151"/>
  </r>
  <r>
    <x v="2"/>
    <x v="0"/>
    <x v="0"/>
    <x v="265"/>
    <x v="111"/>
    <s v="CO26956@mi.com"/>
    <x v="3"/>
    <x v="3"/>
    <x v="111"/>
    <x v="17"/>
    <x v="0"/>
    <x v="0"/>
    <s v="No Aplica"/>
    <x v="151"/>
  </r>
  <r>
    <x v="2"/>
    <x v="11"/>
    <x v="11"/>
    <x v="6"/>
    <x v="111"/>
    <s v="CO26956@mi.com"/>
    <x v="3"/>
    <x v="3"/>
    <x v="111"/>
    <x v="17"/>
    <x v="0"/>
    <x v="0"/>
    <s v="No Aplica"/>
    <x v="151"/>
  </r>
  <r>
    <x v="2"/>
    <x v="13"/>
    <x v="13"/>
    <x v="6"/>
    <x v="111"/>
    <s v="CO26956@mi.com"/>
    <x v="3"/>
    <x v="3"/>
    <x v="111"/>
    <x v="17"/>
    <x v="0"/>
    <x v="1"/>
    <n v="45922"/>
    <x v="152"/>
  </r>
  <r>
    <x v="2"/>
    <x v="12"/>
    <x v="12"/>
    <x v="0"/>
    <x v="111"/>
    <s v="CO26956@mi.com"/>
    <x v="0"/>
    <x v="0"/>
    <x v="111"/>
    <x v="17"/>
    <x v="0"/>
    <x v="0"/>
    <s v="No Aplica"/>
    <x v="151"/>
  </r>
  <r>
    <x v="2"/>
    <x v="14"/>
    <x v="14"/>
    <x v="6"/>
    <x v="111"/>
    <s v="CO26956@mi.com"/>
    <x v="3"/>
    <x v="3"/>
    <x v="111"/>
    <x v="17"/>
    <x v="0"/>
    <x v="0"/>
    <s v="No Aplica"/>
    <x v="151"/>
  </r>
  <r>
    <x v="2"/>
    <x v="16"/>
    <x v="16"/>
    <x v="6"/>
    <x v="111"/>
    <s v="CO26956@mi.com"/>
    <x v="3"/>
    <x v="3"/>
    <x v="111"/>
    <x v="17"/>
    <x v="0"/>
    <x v="0"/>
    <s v="No Aplica"/>
    <x v="151"/>
  </r>
  <r>
    <x v="2"/>
    <x v="17"/>
    <x v="17"/>
    <x v="6"/>
    <x v="111"/>
    <s v="CO26956@mi.com"/>
    <x v="3"/>
    <x v="3"/>
    <x v="111"/>
    <x v="17"/>
    <x v="0"/>
    <x v="0"/>
    <s v="No Aplica"/>
    <x v="151"/>
  </r>
  <r>
    <x v="2"/>
    <x v="3"/>
    <x v="3"/>
    <x v="6"/>
    <x v="111"/>
    <s v="CO26956@mi.com"/>
    <x v="3"/>
    <x v="3"/>
    <x v="111"/>
    <x v="17"/>
    <x v="0"/>
    <x v="0"/>
    <s v="No Aplica"/>
    <x v="151"/>
  </r>
  <r>
    <x v="2"/>
    <x v="15"/>
    <x v="15"/>
    <x v="0"/>
    <x v="111"/>
    <s v="CO26956@mi.com"/>
    <x v="0"/>
    <x v="0"/>
    <x v="111"/>
    <x v="17"/>
    <x v="0"/>
    <x v="0"/>
    <s v="No Aplica"/>
    <x v="151"/>
  </r>
  <r>
    <x v="2"/>
    <x v="19"/>
    <x v="19"/>
    <x v="6"/>
    <x v="111"/>
    <s v="CO26956@mi.com"/>
    <x v="3"/>
    <x v="3"/>
    <x v="111"/>
    <x v="17"/>
    <x v="0"/>
    <x v="0"/>
    <s v="No Aplica"/>
    <x v="151"/>
  </r>
  <r>
    <x v="2"/>
    <x v="7"/>
    <x v="7"/>
    <x v="6"/>
    <x v="111"/>
    <s v="CO26956@mi.com"/>
    <x v="3"/>
    <x v="3"/>
    <x v="111"/>
    <x v="17"/>
    <x v="0"/>
    <x v="0"/>
    <s v="No Aplica"/>
    <x v="151"/>
  </r>
  <r>
    <x v="2"/>
    <x v="2"/>
    <x v="2"/>
    <x v="0"/>
    <x v="111"/>
    <s v="CO26956@mi.com"/>
    <x v="0"/>
    <x v="0"/>
    <x v="111"/>
    <x v="17"/>
    <x v="0"/>
    <x v="0"/>
    <s v="No Aplica"/>
    <x v="151"/>
  </r>
  <r>
    <x v="2"/>
    <x v="6"/>
    <x v="6"/>
    <x v="265"/>
    <x v="111"/>
    <s v="CO26956@mi.com"/>
    <x v="3"/>
    <x v="3"/>
    <x v="111"/>
    <x v="17"/>
    <x v="0"/>
    <x v="0"/>
    <s v="No Aplica"/>
    <x v="151"/>
  </r>
  <r>
    <x v="2"/>
    <x v="4"/>
    <x v="4"/>
    <x v="6"/>
    <x v="111"/>
    <s v="CO26956@mi.com"/>
    <x v="3"/>
    <x v="3"/>
    <x v="111"/>
    <x v="17"/>
    <x v="0"/>
    <x v="0"/>
    <s v="No Aplica"/>
    <x v="151"/>
  </r>
  <r>
    <x v="2"/>
    <x v="5"/>
    <x v="5"/>
    <x v="6"/>
    <x v="111"/>
    <s v="CO26956@mi.com"/>
    <x v="3"/>
    <x v="3"/>
    <x v="111"/>
    <x v="17"/>
    <x v="0"/>
    <x v="0"/>
    <s v="No Aplica"/>
    <x v="151"/>
  </r>
  <r>
    <x v="2"/>
    <x v="20"/>
    <x v="20"/>
    <x v="0"/>
    <x v="111"/>
    <s v="CO26956@mi.com"/>
    <x v="0"/>
    <x v="0"/>
    <x v="111"/>
    <x v="17"/>
    <x v="0"/>
    <x v="0"/>
    <s v="No Aplica"/>
    <x v="151"/>
  </r>
  <r>
    <x v="2"/>
    <x v="22"/>
    <x v="22"/>
    <x v="6"/>
    <x v="111"/>
    <s v="CO26956@mi.com"/>
    <x v="3"/>
    <x v="3"/>
    <x v="111"/>
    <x v="17"/>
    <x v="0"/>
    <x v="0"/>
    <s v="No Aplica"/>
    <x v="151"/>
  </r>
  <r>
    <x v="2"/>
    <x v="21"/>
    <x v="21"/>
    <x v="6"/>
    <x v="111"/>
    <s v="CO26956@mi.com"/>
    <x v="3"/>
    <x v="3"/>
    <x v="111"/>
    <x v="17"/>
    <x v="0"/>
    <x v="0"/>
    <s v="No Aplica"/>
    <x v="151"/>
  </r>
  <r>
    <x v="1"/>
    <x v="13"/>
    <x v="13"/>
    <x v="266"/>
    <x v="112"/>
    <s v="CO11662@mi.com"/>
    <x v="5"/>
    <x v="4"/>
    <x v="112"/>
    <x v="30"/>
    <x v="4"/>
    <x v="1"/>
    <n v="45922"/>
    <x v="153"/>
  </r>
  <r>
    <x v="1"/>
    <x v="14"/>
    <x v="14"/>
    <x v="267"/>
    <x v="112"/>
    <s v="CO11662@mi.com"/>
    <x v="30"/>
    <x v="17"/>
    <x v="112"/>
    <x v="30"/>
    <x v="4"/>
    <x v="0"/>
    <s v="No Aplica"/>
    <x v="154"/>
  </r>
  <r>
    <x v="1"/>
    <x v="15"/>
    <x v="15"/>
    <x v="268"/>
    <x v="112"/>
    <s v="CO11662@mi.com"/>
    <x v="5"/>
    <x v="4"/>
    <x v="112"/>
    <x v="30"/>
    <x v="4"/>
    <x v="0"/>
    <s v="No Aplica"/>
    <x v="154"/>
  </r>
  <r>
    <x v="1"/>
    <x v="16"/>
    <x v="16"/>
    <x v="269"/>
    <x v="112"/>
    <s v="CO11662@mi.com"/>
    <x v="10"/>
    <x v="9"/>
    <x v="112"/>
    <x v="30"/>
    <x v="4"/>
    <x v="0"/>
    <s v="No Aplica"/>
    <x v="154"/>
  </r>
  <r>
    <x v="1"/>
    <x v="17"/>
    <x v="17"/>
    <x v="270"/>
    <x v="112"/>
    <s v="CO11662@mi.com"/>
    <x v="7"/>
    <x v="6"/>
    <x v="112"/>
    <x v="30"/>
    <x v="4"/>
    <x v="0"/>
    <s v="No Aplica"/>
    <x v="154"/>
  </r>
  <r>
    <x v="1"/>
    <x v="3"/>
    <x v="3"/>
    <x v="271"/>
    <x v="112"/>
    <s v="CO11662@mi.com"/>
    <x v="7"/>
    <x v="6"/>
    <x v="112"/>
    <x v="30"/>
    <x v="4"/>
    <x v="0"/>
    <s v="No Aplica"/>
    <x v="154"/>
  </r>
  <r>
    <x v="1"/>
    <x v="19"/>
    <x v="19"/>
    <x v="268"/>
    <x v="112"/>
    <s v="CO11662@mi.com"/>
    <x v="31"/>
    <x v="18"/>
    <x v="112"/>
    <x v="30"/>
    <x v="4"/>
    <x v="0"/>
    <s v="No Aplica"/>
    <x v="154"/>
  </r>
  <r>
    <x v="1"/>
    <x v="7"/>
    <x v="7"/>
    <x v="272"/>
    <x v="112"/>
    <s v="CO11662@mi.com"/>
    <x v="18"/>
    <x v="14"/>
    <x v="112"/>
    <x v="30"/>
    <x v="4"/>
    <x v="0"/>
    <s v="No Aplica"/>
    <x v="154"/>
  </r>
  <r>
    <x v="1"/>
    <x v="1"/>
    <x v="1"/>
    <x v="273"/>
    <x v="112"/>
    <s v="CO11662@mi.com"/>
    <x v="8"/>
    <x v="7"/>
    <x v="112"/>
    <x v="30"/>
    <x v="4"/>
    <x v="0"/>
    <s v="No Aplica"/>
    <x v="154"/>
  </r>
  <r>
    <x v="1"/>
    <x v="2"/>
    <x v="2"/>
    <x v="273"/>
    <x v="112"/>
    <s v="CO11662@mi.com"/>
    <x v="10"/>
    <x v="9"/>
    <x v="112"/>
    <x v="30"/>
    <x v="4"/>
    <x v="0"/>
    <s v="No Aplica"/>
    <x v="154"/>
  </r>
  <r>
    <x v="1"/>
    <x v="6"/>
    <x v="6"/>
    <x v="274"/>
    <x v="112"/>
    <s v="CO11662@mi.com"/>
    <x v="7"/>
    <x v="6"/>
    <x v="112"/>
    <x v="30"/>
    <x v="4"/>
    <x v="0"/>
    <s v="No Aplica"/>
    <x v="154"/>
  </r>
  <r>
    <x v="1"/>
    <x v="4"/>
    <x v="4"/>
    <x v="275"/>
    <x v="112"/>
    <s v="CO11662@mi.com"/>
    <x v="31"/>
    <x v="18"/>
    <x v="112"/>
    <x v="30"/>
    <x v="4"/>
    <x v="0"/>
    <s v="No Aplica"/>
    <x v="154"/>
  </r>
  <r>
    <x v="1"/>
    <x v="5"/>
    <x v="5"/>
    <x v="276"/>
    <x v="112"/>
    <s v="CO11662@mi.com"/>
    <x v="31"/>
    <x v="18"/>
    <x v="112"/>
    <x v="30"/>
    <x v="4"/>
    <x v="0"/>
    <s v="No Aplica"/>
    <x v="154"/>
  </r>
  <r>
    <x v="1"/>
    <x v="20"/>
    <x v="20"/>
    <x v="277"/>
    <x v="112"/>
    <s v="CO11662@mi.com"/>
    <x v="8"/>
    <x v="7"/>
    <x v="112"/>
    <x v="30"/>
    <x v="4"/>
    <x v="0"/>
    <s v="No Aplica"/>
    <x v="154"/>
  </r>
  <r>
    <x v="1"/>
    <x v="22"/>
    <x v="22"/>
    <x v="278"/>
    <x v="112"/>
    <s v="CO11662@mi.com"/>
    <x v="10"/>
    <x v="9"/>
    <x v="112"/>
    <x v="30"/>
    <x v="4"/>
    <x v="0"/>
    <s v="No Aplica"/>
    <x v="154"/>
  </r>
  <r>
    <x v="0"/>
    <x v="27"/>
    <x v="27"/>
    <x v="12"/>
    <x v="112"/>
    <s v="CO11662@mi.com"/>
    <x v="0"/>
    <x v="0"/>
    <x v="112"/>
    <x v="30"/>
    <x v="4"/>
    <x v="0"/>
    <s v="No Aplica"/>
    <x v="154"/>
  </r>
  <r>
    <x v="1"/>
    <x v="26"/>
    <x v="26"/>
    <x v="279"/>
    <x v="112"/>
    <s v="CO11662@mi.com"/>
    <x v="0"/>
    <x v="0"/>
    <x v="112"/>
    <x v="30"/>
    <x v="4"/>
    <x v="0"/>
    <s v="No Aplica"/>
    <x v="154"/>
  </r>
  <r>
    <x v="0"/>
    <x v="18"/>
    <x v="18"/>
    <x v="18"/>
    <x v="112"/>
    <s v="CO11662@mi.com"/>
    <x v="0"/>
    <x v="0"/>
    <x v="112"/>
    <x v="30"/>
    <x v="4"/>
    <x v="0"/>
    <s v="No Aplica"/>
    <x v="154"/>
  </r>
  <r>
    <x v="1"/>
    <x v="23"/>
    <x v="23"/>
    <x v="280"/>
    <x v="112"/>
    <s v="CO11662@mi.com"/>
    <x v="0"/>
    <x v="0"/>
    <x v="112"/>
    <x v="30"/>
    <x v="4"/>
    <x v="0"/>
    <s v="No Aplica"/>
    <x v="154"/>
  </r>
  <r>
    <x v="0"/>
    <x v="24"/>
    <x v="24"/>
    <x v="12"/>
    <x v="112"/>
    <s v="CO11662@mi.com"/>
    <x v="0"/>
    <x v="0"/>
    <x v="112"/>
    <x v="30"/>
    <x v="4"/>
    <x v="0"/>
    <s v="No Aplica"/>
    <x v="154"/>
  </r>
  <r>
    <x v="1"/>
    <x v="28"/>
    <x v="28"/>
    <x v="280"/>
    <x v="112"/>
    <s v="CO11662@mi.com"/>
    <x v="0"/>
    <x v="0"/>
    <x v="112"/>
    <x v="30"/>
    <x v="4"/>
    <x v="0"/>
    <s v="No Aplica"/>
    <x v="154"/>
  </r>
  <r>
    <x v="1"/>
    <x v="21"/>
    <x v="21"/>
    <x v="90"/>
    <x v="112"/>
    <s v="CO11662@mi.com"/>
    <x v="2"/>
    <x v="2"/>
    <x v="112"/>
    <x v="30"/>
    <x v="4"/>
    <x v="0"/>
    <s v="No Aplica"/>
    <x v="154"/>
  </r>
  <r>
    <x v="0"/>
    <x v="25"/>
    <x v="25"/>
    <x v="18"/>
    <x v="112"/>
    <s v="CO11662@mi.com"/>
    <x v="0"/>
    <x v="0"/>
    <x v="112"/>
    <x v="30"/>
    <x v="4"/>
    <x v="0"/>
    <s v="No Aplica"/>
    <x v="154"/>
  </r>
  <r>
    <x v="1"/>
    <x v="29"/>
    <x v="29"/>
    <x v="280"/>
    <x v="112"/>
    <s v="CO11662@mi.com"/>
    <x v="0"/>
    <x v="0"/>
    <x v="112"/>
    <x v="30"/>
    <x v="4"/>
    <x v="0"/>
    <s v="No Aplica"/>
    <x v="154"/>
  </r>
  <r>
    <x v="1"/>
    <x v="9"/>
    <x v="9"/>
    <x v="281"/>
    <x v="113"/>
    <s v="CO14248@mi.com"/>
    <x v="13"/>
    <x v="0"/>
    <x v="113"/>
    <x v="39"/>
    <x v="1"/>
    <x v="0"/>
    <s v="No Aplica"/>
    <x v="155"/>
  </r>
  <r>
    <x v="1"/>
    <x v="16"/>
    <x v="16"/>
    <x v="282"/>
    <x v="113"/>
    <s v="CO14248@mi.com"/>
    <x v="8"/>
    <x v="7"/>
    <x v="113"/>
    <x v="39"/>
    <x v="1"/>
    <x v="0"/>
    <s v="No Aplica"/>
    <x v="155"/>
  </r>
  <r>
    <x v="0"/>
    <x v="27"/>
    <x v="27"/>
    <x v="283"/>
    <x v="113"/>
    <s v="CO14248@mi.com"/>
    <x v="0"/>
    <x v="0"/>
    <x v="113"/>
    <x v="39"/>
    <x v="1"/>
    <x v="0"/>
    <s v="No Aplica"/>
    <x v="155"/>
  </r>
  <r>
    <x v="1"/>
    <x v="13"/>
    <x v="13"/>
    <x v="33"/>
    <x v="113"/>
    <s v="CO14248@mi.com"/>
    <x v="13"/>
    <x v="0"/>
    <x v="113"/>
    <x v="39"/>
    <x v="1"/>
    <x v="1"/>
    <n v="45922"/>
    <x v="156"/>
  </r>
  <r>
    <x v="1"/>
    <x v="17"/>
    <x v="17"/>
    <x v="282"/>
    <x v="113"/>
    <s v="CO14248@mi.com"/>
    <x v="8"/>
    <x v="7"/>
    <x v="113"/>
    <x v="39"/>
    <x v="1"/>
    <x v="0"/>
    <s v="No Aplica"/>
    <x v="155"/>
  </r>
  <r>
    <x v="1"/>
    <x v="2"/>
    <x v="2"/>
    <x v="282"/>
    <x v="113"/>
    <s v="CO14248@mi.com"/>
    <x v="8"/>
    <x v="7"/>
    <x v="113"/>
    <x v="39"/>
    <x v="1"/>
    <x v="0"/>
    <s v="No Aplica"/>
    <x v="155"/>
  </r>
  <r>
    <x v="0"/>
    <x v="18"/>
    <x v="18"/>
    <x v="283"/>
    <x v="113"/>
    <s v="CO14248@mi.com"/>
    <x v="0"/>
    <x v="0"/>
    <x v="113"/>
    <x v="39"/>
    <x v="1"/>
    <x v="0"/>
    <s v="No Aplica"/>
    <x v="155"/>
  </r>
  <r>
    <x v="1"/>
    <x v="3"/>
    <x v="3"/>
    <x v="33"/>
    <x v="113"/>
    <s v="CO14248@mi.com"/>
    <x v="13"/>
    <x v="0"/>
    <x v="113"/>
    <x v="39"/>
    <x v="1"/>
    <x v="0"/>
    <s v="No Aplica"/>
    <x v="155"/>
  </r>
  <r>
    <x v="1"/>
    <x v="5"/>
    <x v="5"/>
    <x v="284"/>
    <x v="113"/>
    <s v="CO14248@mi.com"/>
    <x v="0"/>
    <x v="0"/>
    <x v="113"/>
    <x v="39"/>
    <x v="1"/>
    <x v="0"/>
    <s v="No Aplica"/>
    <x v="155"/>
  </r>
  <r>
    <x v="1"/>
    <x v="6"/>
    <x v="6"/>
    <x v="33"/>
    <x v="113"/>
    <s v="CO14248@mi.com"/>
    <x v="13"/>
    <x v="0"/>
    <x v="113"/>
    <x v="39"/>
    <x v="1"/>
    <x v="0"/>
    <s v="No Aplica"/>
    <x v="155"/>
  </r>
  <r>
    <x v="1"/>
    <x v="20"/>
    <x v="20"/>
    <x v="285"/>
    <x v="113"/>
    <s v="CO14248@mi.com"/>
    <x v="2"/>
    <x v="2"/>
    <x v="113"/>
    <x v="39"/>
    <x v="1"/>
    <x v="0"/>
    <s v="No Aplica"/>
    <x v="155"/>
  </r>
  <r>
    <x v="1"/>
    <x v="20"/>
    <x v="20"/>
    <x v="262"/>
    <x v="113"/>
    <s v="CO14248@mi.com"/>
    <x v="10"/>
    <x v="9"/>
    <x v="113"/>
    <x v="39"/>
    <x v="1"/>
    <x v="0"/>
    <s v="No Aplica"/>
    <x v="155"/>
  </r>
  <r>
    <x v="2"/>
    <x v="4"/>
    <x v="4"/>
    <x v="41"/>
    <x v="114"/>
    <s v="CO27298@mi.com"/>
    <x v="0"/>
    <x v="0"/>
    <x v="114"/>
    <x v="13"/>
    <x v="2"/>
    <x v="0"/>
    <s v="No Aplica"/>
    <x v="157"/>
  </r>
  <r>
    <x v="4"/>
    <x v="12"/>
    <x v="12"/>
    <x v="10"/>
    <x v="114"/>
    <s v="CO27298@mi.com"/>
    <x v="0"/>
    <x v="0"/>
    <x v="114"/>
    <x v="13"/>
    <x v="2"/>
    <x v="0"/>
    <s v="No Aplica"/>
    <x v="157"/>
  </r>
  <r>
    <x v="4"/>
    <x v="13"/>
    <x v="13"/>
    <x v="10"/>
    <x v="114"/>
    <s v="CO27298@mi.com"/>
    <x v="0"/>
    <x v="0"/>
    <x v="114"/>
    <x v="13"/>
    <x v="2"/>
    <x v="1"/>
    <n v="45922"/>
    <x v="158"/>
  </r>
  <r>
    <x v="4"/>
    <x v="23"/>
    <x v="23"/>
    <x v="10"/>
    <x v="114"/>
    <s v="CO27298@mi.com"/>
    <x v="0"/>
    <x v="0"/>
    <x v="114"/>
    <x v="13"/>
    <x v="2"/>
    <x v="0"/>
    <s v="No Aplica"/>
    <x v="157"/>
  </r>
  <r>
    <x v="4"/>
    <x v="14"/>
    <x v="14"/>
    <x v="10"/>
    <x v="114"/>
    <s v="CO27298@mi.com"/>
    <x v="0"/>
    <x v="0"/>
    <x v="114"/>
    <x v="13"/>
    <x v="2"/>
    <x v="0"/>
    <s v="No Aplica"/>
    <x v="157"/>
  </r>
  <r>
    <x v="5"/>
    <x v="16"/>
    <x v="16"/>
    <x v="286"/>
    <x v="114"/>
    <s v="CO27298@mi.com"/>
    <x v="0"/>
    <x v="0"/>
    <x v="114"/>
    <x v="13"/>
    <x v="2"/>
    <x v="0"/>
    <s v="No Aplica"/>
    <x v="157"/>
  </r>
  <r>
    <x v="2"/>
    <x v="27"/>
    <x v="27"/>
    <x v="95"/>
    <x v="114"/>
    <s v="CO27298@mi.com"/>
    <x v="0"/>
    <x v="0"/>
    <x v="114"/>
    <x v="13"/>
    <x v="2"/>
    <x v="0"/>
    <s v="No Aplica"/>
    <x v="157"/>
  </r>
  <r>
    <x v="2"/>
    <x v="18"/>
    <x v="18"/>
    <x v="95"/>
    <x v="114"/>
    <s v="CO27298@mi.com"/>
    <x v="0"/>
    <x v="0"/>
    <x v="114"/>
    <x v="13"/>
    <x v="2"/>
    <x v="0"/>
    <s v="No Aplica"/>
    <x v="157"/>
  </r>
  <r>
    <x v="1"/>
    <x v="20"/>
    <x v="20"/>
    <x v="287"/>
    <x v="114"/>
    <s v="CO27298@mi.com"/>
    <x v="10"/>
    <x v="9"/>
    <x v="114"/>
    <x v="13"/>
    <x v="2"/>
    <x v="0"/>
    <s v="No Aplica"/>
    <x v="157"/>
  </r>
  <r>
    <x v="2"/>
    <x v="24"/>
    <x v="24"/>
    <x v="95"/>
    <x v="114"/>
    <s v="CO27298@mi.com"/>
    <x v="0"/>
    <x v="0"/>
    <x v="114"/>
    <x v="13"/>
    <x v="2"/>
    <x v="0"/>
    <s v="No Aplica"/>
    <x v="157"/>
  </r>
  <r>
    <x v="2"/>
    <x v="25"/>
    <x v="25"/>
    <x v="95"/>
    <x v="114"/>
    <s v="CO27298@mi.com"/>
    <x v="0"/>
    <x v="0"/>
    <x v="114"/>
    <x v="13"/>
    <x v="2"/>
    <x v="0"/>
    <s v="No Aplica"/>
    <x v="157"/>
  </r>
  <r>
    <x v="2"/>
    <x v="15"/>
    <x v="15"/>
    <x v="288"/>
    <x v="115"/>
    <s v="CO27164@mi.com"/>
    <x v="3"/>
    <x v="3"/>
    <x v="115"/>
    <x v="7"/>
    <x v="2"/>
    <x v="0"/>
    <s v="No Aplica"/>
    <x v="159"/>
  </r>
  <r>
    <x v="2"/>
    <x v="16"/>
    <x v="16"/>
    <x v="6"/>
    <x v="115"/>
    <s v="CO27164@mi.com"/>
    <x v="3"/>
    <x v="3"/>
    <x v="115"/>
    <x v="7"/>
    <x v="2"/>
    <x v="0"/>
    <s v="No Aplica"/>
    <x v="159"/>
  </r>
  <r>
    <x v="0"/>
    <x v="12"/>
    <x v="12"/>
    <x v="39"/>
    <x v="115"/>
    <s v="CO27164@mi.com"/>
    <x v="19"/>
    <x v="0"/>
    <x v="115"/>
    <x v="7"/>
    <x v="2"/>
    <x v="0"/>
    <s v="No Aplica"/>
    <x v="159"/>
  </r>
  <r>
    <x v="1"/>
    <x v="19"/>
    <x v="19"/>
    <x v="13"/>
    <x v="115"/>
    <s v="CO27164@mi.com"/>
    <x v="3"/>
    <x v="3"/>
    <x v="115"/>
    <x v="7"/>
    <x v="2"/>
    <x v="0"/>
    <s v="No Aplica"/>
    <x v="159"/>
  </r>
  <r>
    <x v="1"/>
    <x v="1"/>
    <x v="1"/>
    <x v="6"/>
    <x v="115"/>
    <s v="CO27164@mi.com"/>
    <x v="3"/>
    <x v="3"/>
    <x v="115"/>
    <x v="7"/>
    <x v="2"/>
    <x v="0"/>
    <s v="No Aplica"/>
    <x v="159"/>
  </r>
  <r>
    <x v="3"/>
    <x v="25"/>
    <x v="25"/>
    <x v="289"/>
    <x v="115"/>
    <s v="CO27164@mi.com"/>
    <x v="7"/>
    <x v="6"/>
    <x v="115"/>
    <x v="7"/>
    <x v="2"/>
    <x v="0"/>
    <s v="No Aplica"/>
    <x v="159"/>
  </r>
  <r>
    <x v="1"/>
    <x v="4"/>
    <x v="4"/>
    <x v="6"/>
    <x v="115"/>
    <s v="CO27164@mi.com"/>
    <x v="3"/>
    <x v="3"/>
    <x v="115"/>
    <x v="7"/>
    <x v="2"/>
    <x v="0"/>
    <s v="No Aplica"/>
    <x v="159"/>
  </r>
  <r>
    <x v="1"/>
    <x v="5"/>
    <x v="5"/>
    <x v="290"/>
    <x v="115"/>
    <s v="CO27164@mi.com"/>
    <x v="3"/>
    <x v="3"/>
    <x v="115"/>
    <x v="7"/>
    <x v="2"/>
    <x v="0"/>
    <s v="No Aplica"/>
    <x v="159"/>
  </r>
  <r>
    <x v="2"/>
    <x v="20"/>
    <x v="20"/>
    <x v="291"/>
    <x v="115"/>
    <s v="CO27164@mi.com"/>
    <x v="15"/>
    <x v="11"/>
    <x v="115"/>
    <x v="7"/>
    <x v="2"/>
    <x v="0"/>
    <s v="No Aplica"/>
    <x v="159"/>
  </r>
  <r>
    <x v="0"/>
    <x v="2"/>
    <x v="2"/>
    <x v="39"/>
    <x v="115"/>
    <s v="CO27164@mi.com"/>
    <x v="19"/>
    <x v="0"/>
    <x v="115"/>
    <x v="7"/>
    <x v="2"/>
    <x v="0"/>
    <s v="No Aplica"/>
    <x v="159"/>
  </r>
  <r>
    <x v="0"/>
    <x v="22"/>
    <x v="22"/>
    <x v="39"/>
    <x v="115"/>
    <s v="CO27164@mi.com"/>
    <x v="19"/>
    <x v="0"/>
    <x v="115"/>
    <x v="7"/>
    <x v="2"/>
    <x v="0"/>
    <s v="No Aplica"/>
    <x v="159"/>
  </r>
  <r>
    <x v="2"/>
    <x v="24"/>
    <x v="24"/>
    <x v="292"/>
    <x v="116"/>
    <s v="CO10079@mi.com"/>
    <x v="11"/>
    <x v="0"/>
    <x v="116"/>
    <x v="17"/>
    <x v="0"/>
    <x v="0"/>
    <s v="No Aplica"/>
    <x v="160"/>
  </r>
  <r>
    <x v="6"/>
    <x v="12"/>
    <x v="12"/>
    <x v="3"/>
    <x v="116"/>
    <s v="CO10079@mi.com"/>
    <x v="11"/>
    <x v="0"/>
    <x v="116"/>
    <x v="17"/>
    <x v="0"/>
    <x v="0"/>
    <s v="No Aplica"/>
    <x v="160"/>
  </r>
  <r>
    <x v="2"/>
    <x v="21"/>
    <x v="21"/>
    <x v="3"/>
    <x v="116"/>
    <s v="CO10079@mi.com"/>
    <x v="12"/>
    <x v="0"/>
    <x v="116"/>
    <x v="17"/>
    <x v="0"/>
    <x v="0"/>
    <s v="No Aplica"/>
    <x v="160"/>
  </r>
  <r>
    <x v="2"/>
    <x v="14"/>
    <x v="14"/>
    <x v="6"/>
    <x v="117"/>
    <s v="CO27604@mi.com"/>
    <x v="3"/>
    <x v="3"/>
    <x v="117"/>
    <x v="6"/>
    <x v="0"/>
    <x v="0"/>
    <s v="No Aplica"/>
    <x v="161"/>
  </r>
  <r>
    <x v="2"/>
    <x v="15"/>
    <x v="15"/>
    <x v="6"/>
    <x v="117"/>
    <s v="CO27604@mi.com"/>
    <x v="3"/>
    <x v="3"/>
    <x v="117"/>
    <x v="6"/>
    <x v="0"/>
    <x v="0"/>
    <s v="No Aplica"/>
    <x v="161"/>
  </r>
  <r>
    <x v="2"/>
    <x v="16"/>
    <x v="16"/>
    <x v="3"/>
    <x v="117"/>
    <s v="CO27604@mi.com"/>
    <x v="0"/>
    <x v="0"/>
    <x v="117"/>
    <x v="6"/>
    <x v="0"/>
    <x v="0"/>
    <s v="No Aplica"/>
    <x v="161"/>
  </r>
  <r>
    <x v="2"/>
    <x v="17"/>
    <x v="17"/>
    <x v="293"/>
    <x v="117"/>
    <s v="CO27604@mi.com"/>
    <x v="3"/>
    <x v="3"/>
    <x v="117"/>
    <x v="6"/>
    <x v="0"/>
    <x v="0"/>
    <s v="No Aplica"/>
    <x v="161"/>
  </r>
  <r>
    <x v="2"/>
    <x v="3"/>
    <x v="3"/>
    <x v="6"/>
    <x v="117"/>
    <s v="CO27604@mi.com"/>
    <x v="3"/>
    <x v="3"/>
    <x v="117"/>
    <x v="6"/>
    <x v="0"/>
    <x v="0"/>
    <s v="No Aplica"/>
    <x v="161"/>
  </r>
  <r>
    <x v="2"/>
    <x v="4"/>
    <x v="4"/>
    <x v="294"/>
    <x v="117"/>
    <s v="CO27604@mi.com"/>
    <x v="16"/>
    <x v="12"/>
    <x v="117"/>
    <x v="6"/>
    <x v="0"/>
    <x v="0"/>
    <s v="No Aplica"/>
    <x v="161"/>
  </r>
  <r>
    <x v="2"/>
    <x v="1"/>
    <x v="1"/>
    <x v="3"/>
    <x v="117"/>
    <s v="CO27604@mi.com"/>
    <x v="0"/>
    <x v="0"/>
    <x v="117"/>
    <x v="6"/>
    <x v="0"/>
    <x v="0"/>
    <s v="No Aplica"/>
    <x v="161"/>
  </r>
  <r>
    <x v="2"/>
    <x v="19"/>
    <x v="19"/>
    <x v="295"/>
    <x v="117"/>
    <s v="CO27604@mi.com"/>
    <x v="3"/>
    <x v="3"/>
    <x v="117"/>
    <x v="6"/>
    <x v="0"/>
    <x v="0"/>
    <s v="No Aplica"/>
    <x v="161"/>
  </r>
  <r>
    <x v="2"/>
    <x v="7"/>
    <x v="7"/>
    <x v="295"/>
    <x v="117"/>
    <s v="CO27604@mi.com"/>
    <x v="3"/>
    <x v="3"/>
    <x v="117"/>
    <x v="6"/>
    <x v="0"/>
    <x v="0"/>
    <s v="No Aplica"/>
    <x v="161"/>
  </r>
  <r>
    <x v="2"/>
    <x v="2"/>
    <x v="2"/>
    <x v="295"/>
    <x v="117"/>
    <s v="CO27604@mi.com"/>
    <x v="3"/>
    <x v="3"/>
    <x v="117"/>
    <x v="6"/>
    <x v="0"/>
    <x v="0"/>
    <s v="No Aplica"/>
    <x v="161"/>
  </r>
  <r>
    <x v="2"/>
    <x v="6"/>
    <x v="6"/>
    <x v="295"/>
    <x v="117"/>
    <s v="CO27604@mi.com"/>
    <x v="3"/>
    <x v="3"/>
    <x v="117"/>
    <x v="6"/>
    <x v="0"/>
    <x v="0"/>
    <s v="No Aplica"/>
    <x v="161"/>
  </r>
  <r>
    <x v="2"/>
    <x v="4"/>
    <x v="4"/>
    <x v="6"/>
    <x v="117"/>
    <s v="CO27604@mi.com"/>
    <x v="3"/>
    <x v="3"/>
    <x v="117"/>
    <x v="6"/>
    <x v="0"/>
    <x v="0"/>
    <s v="No Aplica"/>
    <x v="161"/>
  </r>
  <r>
    <x v="2"/>
    <x v="5"/>
    <x v="5"/>
    <x v="6"/>
    <x v="117"/>
    <s v="CO27604@mi.com"/>
    <x v="3"/>
    <x v="3"/>
    <x v="117"/>
    <x v="6"/>
    <x v="0"/>
    <x v="0"/>
    <s v="No Aplica"/>
    <x v="161"/>
  </r>
  <r>
    <x v="2"/>
    <x v="20"/>
    <x v="20"/>
    <x v="3"/>
    <x v="117"/>
    <s v="CO27604@mi.com"/>
    <x v="0"/>
    <x v="0"/>
    <x v="117"/>
    <x v="6"/>
    <x v="0"/>
    <x v="0"/>
    <s v="No Aplica"/>
    <x v="161"/>
  </r>
  <r>
    <x v="2"/>
    <x v="22"/>
    <x v="22"/>
    <x v="6"/>
    <x v="117"/>
    <s v="CO27604@mi.com"/>
    <x v="3"/>
    <x v="3"/>
    <x v="117"/>
    <x v="6"/>
    <x v="0"/>
    <x v="0"/>
    <s v="No Aplica"/>
    <x v="161"/>
  </r>
  <r>
    <x v="2"/>
    <x v="21"/>
    <x v="21"/>
    <x v="6"/>
    <x v="117"/>
    <s v="CO27604@mi.com"/>
    <x v="3"/>
    <x v="3"/>
    <x v="117"/>
    <x v="6"/>
    <x v="0"/>
    <x v="0"/>
    <s v="No Aplica"/>
    <x v="161"/>
  </r>
  <r>
    <x v="2"/>
    <x v="23"/>
    <x v="23"/>
    <x v="296"/>
    <x v="118"/>
    <s v="CO16876@mi.com"/>
    <x v="2"/>
    <x v="2"/>
    <x v="118"/>
    <x v="31"/>
    <x v="1"/>
    <x v="0"/>
    <s v="No Aplica"/>
    <x v="162"/>
  </r>
  <r>
    <x v="2"/>
    <x v="27"/>
    <x v="27"/>
    <x v="3"/>
    <x v="118"/>
    <s v="CO16876@mi.com"/>
    <x v="4"/>
    <x v="0"/>
    <x v="118"/>
    <x v="31"/>
    <x v="1"/>
    <x v="0"/>
    <s v="No Aplica"/>
    <x v="162"/>
  </r>
  <r>
    <x v="2"/>
    <x v="28"/>
    <x v="28"/>
    <x v="297"/>
    <x v="118"/>
    <s v="CO16876@mi.com"/>
    <x v="2"/>
    <x v="2"/>
    <x v="118"/>
    <x v="31"/>
    <x v="1"/>
    <x v="0"/>
    <s v="No Aplica"/>
    <x v="162"/>
  </r>
  <r>
    <x v="2"/>
    <x v="18"/>
    <x v="18"/>
    <x v="3"/>
    <x v="118"/>
    <s v="CO16876@mi.com"/>
    <x v="4"/>
    <x v="0"/>
    <x v="118"/>
    <x v="31"/>
    <x v="1"/>
    <x v="0"/>
    <s v="No Aplica"/>
    <x v="162"/>
  </r>
  <r>
    <x v="2"/>
    <x v="29"/>
    <x v="29"/>
    <x v="20"/>
    <x v="118"/>
    <s v="CO16876@mi.com"/>
    <x v="2"/>
    <x v="2"/>
    <x v="118"/>
    <x v="31"/>
    <x v="1"/>
    <x v="0"/>
    <s v="No Aplica"/>
    <x v="162"/>
  </r>
  <r>
    <x v="2"/>
    <x v="24"/>
    <x v="24"/>
    <x v="3"/>
    <x v="118"/>
    <s v="CO16876@mi.com"/>
    <x v="4"/>
    <x v="0"/>
    <x v="118"/>
    <x v="31"/>
    <x v="1"/>
    <x v="0"/>
    <s v="No Aplica"/>
    <x v="162"/>
  </r>
  <r>
    <x v="2"/>
    <x v="24"/>
    <x v="24"/>
    <x v="3"/>
    <x v="118"/>
    <s v="CO16876@mi.com"/>
    <x v="4"/>
    <x v="0"/>
    <x v="118"/>
    <x v="31"/>
    <x v="1"/>
    <x v="0"/>
    <s v="No Aplica"/>
    <x v="162"/>
  </r>
  <r>
    <x v="2"/>
    <x v="25"/>
    <x v="25"/>
    <x v="3"/>
    <x v="118"/>
    <s v="CO16876@mi.com"/>
    <x v="4"/>
    <x v="0"/>
    <x v="118"/>
    <x v="31"/>
    <x v="1"/>
    <x v="0"/>
    <s v="No Aplica"/>
    <x v="162"/>
  </r>
  <r>
    <x v="2"/>
    <x v="14"/>
    <x v="14"/>
    <x v="244"/>
    <x v="119"/>
    <s v="CO28645@mi.com"/>
    <x v="3"/>
    <x v="3"/>
    <x v="119"/>
    <x v="41"/>
    <x v="0"/>
    <x v="0"/>
    <s v="No Aplica"/>
    <x v="163"/>
  </r>
  <r>
    <x v="2"/>
    <x v="16"/>
    <x v="16"/>
    <x v="244"/>
    <x v="119"/>
    <s v="CO28645@mi.com"/>
    <x v="3"/>
    <x v="3"/>
    <x v="119"/>
    <x v="41"/>
    <x v="0"/>
    <x v="0"/>
    <s v="No Aplica"/>
    <x v="163"/>
  </r>
  <r>
    <x v="2"/>
    <x v="17"/>
    <x v="17"/>
    <x v="244"/>
    <x v="119"/>
    <s v="CO28645@mi.com"/>
    <x v="3"/>
    <x v="3"/>
    <x v="119"/>
    <x v="41"/>
    <x v="0"/>
    <x v="0"/>
    <s v="No Aplica"/>
    <x v="163"/>
  </r>
  <r>
    <x v="2"/>
    <x v="3"/>
    <x v="3"/>
    <x v="244"/>
    <x v="119"/>
    <s v="CO28645@mi.com"/>
    <x v="3"/>
    <x v="3"/>
    <x v="119"/>
    <x v="41"/>
    <x v="0"/>
    <x v="0"/>
    <s v="No Aplica"/>
    <x v="163"/>
  </r>
  <r>
    <x v="0"/>
    <x v="15"/>
    <x v="15"/>
    <x v="298"/>
    <x v="119"/>
    <s v="CO28645@mi.com"/>
    <x v="0"/>
    <x v="0"/>
    <x v="119"/>
    <x v="41"/>
    <x v="0"/>
    <x v="0"/>
    <s v="No Aplica"/>
    <x v="163"/>
  </r>
  <r>
    <x v="2"/>
    <x v="27"/>
    <x v="27"/>
    <x v="39"/>
    <x v="120"/>
    <s v="CO27309@mi.com"/>
    <x v="0"/>
    <x v="0"/>
    <x v="120"/>
    <x v="10"/>
    <x v="2"/>
    <x v="0"/>
    <s v="No Aplica"/>
    <x v="164"/>
  </r>
  <r>
    <x v="2"/>
    <x v="18"/>
    <x v="18"/>
    <x v="39"/>
    <x v="120"/>
    <s v="CO27309@mi.com"/>
    <x v="0"/>
    <x v="0"/>
    <x v="120"/>
    <x v="10"/>
    <x v="2"/>
    <x v="0"/>
    <s v="No Aplica"/>
    <x v="164"/>
  </r>
  <r>
    <x v="2"/>
    <x v="24"/>
    <x v="24"/>
    <x v="39"/>
    <x v="120"/>
    <s v="CO27309@mi.com"/>
    <x v="0"/>
    <x v="0"/>
    <x v="120"/>
    <x v="10"/>
    <x v="2"/>
    <x v="0"/>
    <s v="No Aplica"/>
    <x v="164"/>
  </r>
  <r>
    <x v="2"/>
    <x v="25"/>
    <x v="25"/>
    <x v="39"/>
    <x v="120"/>
    <s v="CO27309@mi.com"/>
    <x v="0"/>
    <x v="0"/>
    <x v="120"/>
    <x v="10"/>
    <x v="2"/>
    <x v="0"/>
    <s v="No Aplica"/>
    <x v="164"/>
  </r>
  <r>
    <x v="2"/>
    <x v="13"/>
    <x v="13"/>
    <x v="35"/>
    <x v="121"/>
    <s v="CO23442@mi.com"/>
    <x v="1"/>
    <x v="1"/>
    <x v="121"/>
    <x v="44"/>
    <x v="2"/>
    <x v="1"/>
    <n v="45922"/>
    <x v="165"/>
  </r>
  <r>
    <x v="5"/>
    <x v="15"/>
    <x v="15"/>
    <x v="10"/>
    <x v="121"/>
    <s v="CO23442@mi.com"/>
    <x v="19"/>
    <x v="0"/>
    <x v="121"/>
    <x v="44"/>
    <x v="2"/>
    <x v="0"/>
    <s v="No Aplica"/>
    <x v="166"/>
  </r>
  <r>
    <x v="5"/>
    <x v="16"/>
    <x v="16"/>
    <x v="10"/>
    <x v="121"/>
    <s v="CO23442@mi.com"/>
    <x v="0"/>
    <x v="0"/>
    <x v="121"/>
    <x v="44"/>
    <x v="2"/>
    <x v="0"/>
    <s v="No Aplica"/>
    <x v="166"/>
  </r>
  <r>
    <x v="2"/>
    <x v="17"/>
    <x v="17"/>
    <x v="6"/>
    <x v="121"/>
    <s v="CO23442@mi.com"/>
    <x v="1"/>
    <x v="1"/>
    <x v="121"/>
    <x v="44"/>
    <x v="2"/>
    <x v="0"/>
    <s v="No Aplica"/>
    <x v="166"/>
  </r>
  <r>
    <x v="2"/>
    <x v="3"/>
    <x v="3"/>
    <x v="35"/>
    <x v="121"/>
    <s v="CO23442@mi.com"/>
    <x v="1"/>
    <x v="1"/>
    <x v="121"/>
    <x v="44"/>
    <x v="2"/>
    <x v="0"/>
    <s v="No Aplica"/>
    <x v="166"/>
  </r>
  <r>
    <x v="0"/>
    <x v="11"/>
    <x v="11"/>
    <x v="3"/>
    <x v="121"/>
    <s v="CO23442@mi.com"/>
    <x v="19"/>
    <x v="0"/>
    <x v="121"/>
    <x v="44"/>
    <x v="2"/>
    <x v="0"/>
    <s v="No Aplica"/>
    <x v="166"/>
  </r>
  <r>
    <x v="2"/>
    <x v="19"/>
    <x v="19"/>
    <x v="35"/>
    <x v="121"/>
    <s v="CO23442@mi.com"/>
    <x v="3"/>
    <x v="3"/>
    <x v="121"/>
    <x v="44"/>
    <x v="2"/>
    <x v="0"/>
    <s v="No Aplica"/>
    <x v="166"/>
  </r>
  <r>
    <x v="2"/>
    <x v="1"/>
    <x v="1"/>
    <x v="35"/>
    <x v="121"/>
    <s v="CO23442@mi.com"/>
    <x v="1"/>
    <x v="1"/>
    <x v="121"/>
    <x v="44"/>
    <x v="2"/>
    <x v="0"/>
    <s v="No Aplica"/>
    <x v="166"/>
  </r>
  <r>
    <x v="2"/>
    <x v="2"/>
    <x v="2"/>
    <x v="35"/>
    <x v="121"/>
    <s v="CO23442@mi.com"/>
    <x v="3"/>
    <x v="3"/>
    <x v="121"/>
    <x v="44"/>
    <x v="2"/>
    <x v="0"/>
    <s v="No Aplica"/>
    <x v="166"/>
  </r>
  <r>
    <x v="0"/>
    <x v="7"/>
    <x v="7"/>
    <x v="3"/>
    <x v="121"/>
    <s v="CO23442@mi.com"/>
    <x v="19"/>
    <x v="0"/>
    <x v="121"/>
    <x v="44"/>
    <x v="2"/>
    <x v="0"/>
    <s v="No Aplica"/>
    <x v="166"/>
  </r>
  <r>
    <x v="2"/>
    <x v="29"/>
    <x v="29"/>
    <x v="35"/>
    <x v="121"/>
    <s v="CO23442@mi.com"/>
    <x v="1"/>
    <x v="1"/>
    <x v="121"/>
    <x v="44"/>
    <x v="2"/>
    <x v="0"/>
    <s v="No Aplica"/>
    <x v="166"/>
  </r>
  <r>
    <x v="1"/>
    <x v="5"/>
    <x v="5"/>
    <x v="9"/>
    <x v="121"/>
    <s v="CO23442@mi.com"/>
    <x v="2"/>
    <x v="2"/>
    <x v="121"/>
    <x v="44"/>
    <x v="2"/>
    <x v="0"/>
    <s v="No Aplica"/>
    <x v="166"/>
  </r>
  <r>
    <x v="0"/>
    <x v="22"/>
    <x v="22"/>
    <x v="3"/>
    <x v="121"/>
    <s v="CO23442@mi.com"/>
    <x v="19"/>
    <x v="0"/>
    <x v="121"/>
    <x v="44"/>
    <x v="2"/>
    <x v="0"/>
    <s v="No Aplica"/>
    <x v="166"/>
  </r>
  <r>
    <x v="1"/>
    <x v="10"/>
    <x v="10"/>
    <x v="6"/>
    <x v="122"/>
    <s v="CO8796@mi.com"/>
    <x v="3"/>
    <x v="3"/>
    <x v="122"/>
    <x v="45"/>
    <x v="1"/>
    <x v="0"/>
    <s v="No Aplica"/>
    <x v="167"/>
  </r>
  <r>
    <x v="1"/>
    <x v="0"/>
    <x v="0"/>
    <x v="6"/>
    <x v="122"/>
    <s v="CO8796@mi.com"/>
    <x v="3"/>
    <x v="3"/>
    <x v="122"/>
    <x v="45"/>
    <x v="1"/>
    <x v="0"/>
    <s v="No Aplica"/>
    <x v="167"/>
  </r>
  <r>
    <x v="1"/>
    <x v="11"/>
    <x v="11"/>
    <x v="6"/>
    <x v="122"/>
    <s v="CO8796@mi.com"/>
    <x v="3"/>
    <x v="3"/>
    <x v="122"/>
    <x v="45"/>
    <x v="1"/>
    <x v="0"/>
    <s v="No Aplica"/>
    <x v="167"/>
  </r>
  <r>
    <x v="1"/>
    <x v="27"/>
    <x v="27"/>
    <x v="6"/>
    <x v="122"/>
    <s v="CO8796@mi.com"/>
    <x v="32"/>
    <x v="0"/>
    <x v="122"/>
    <x v="45"/>
    <x v="1"/>
    <x v="0"/>
    <s v="No Aplica"/>
    <x v="167"/>
  </r>
  <r>
    <x v="1"/>
    <x v="14"/>
    <x v="14"/>
    <x v="6"/>
    <x v="122"/>
    <s v="CO8796@mi.com"/>
    <x v="3"/>
    <x v="3"/>
    <x v="122"/>
    <x v="45"/>
    <x v="1"/>
    <x v="0"/>
    <s v="No Aplica"/>
    <x v="167"/>
  </r>
  <r>
    <x v="1"/>
    <x v="15"/>
    <x v="15"/>
    <x v="6"/>
    <x v="122"/>
    <s v="CO8796@mi.com"/>
    <x v="3"/>
    <x v="3"/>
    <x v="122"/>
    <x v="45"/>
    <x v="1"/>
    <x v="0"/>
    <s v="No Aplica"/>
    <x v="167"/>
  </r>
  <r>
    <x v="1"/>
    <x v="16"/>
    <x v="16"/>
    <x v="6"/>
    <x v="122"/>
    <s v="CO8796@mi.com"/>
    <x v="3"/>
    <x v="3"/>
    <x v="122"/>
    <x v="45"/>
    <x v="1"/>
    <x v="0"/>
    <s v="No Aplica"/>
    <x v="167"/>
  </r>
  <r>
    <x v="1"/>
    <x v="18"/>
    <x v="18"/>
    <x v="3"/>
    <x v="122"/>
    <s v="CO8796@mi.com"/>
    <x v="33"/>
    <x v="0"/>
    <x v="122"/>
    <x v="45"/>
    <x v="1"/>
    <x v="0"/>
    <s v="No Aplica"/>
    <x v="167"/>
  </r>
  <r>
    <x v="1"/>
    <x v="4"/>
    <x v="4"/>
    <x v="6"/>
    <x v="122"/>
    <s v="CO8796@mi.com"/>
    <x v="3"/>
    <x v="3"/>
    <x v="122"/>
    <x v="45"/>
    <x v="1"/>
    <x v="0"/>
    <s v="No Aplica"/>
    <x v="167"/>
  </r>
  <r>
    <x v="1"/>
    <x v="5"/>
    <x v="5"/>
    <x v="6"/>
    <x v="122"/>
    <s v="CO8796@mi.com"/>
    <x v="3"/>
    <x v="3"/>
    <x v="122"/>
    <x v="45"/>
    <x v="1"/>
    <x v="0"/>
    <s v="No Aplica"/>
    <x v="167"/>
  </r>
  <r>
    <x v="1"/>
    <x v="20"/>
    <x v="20"/>
    <x v="6"/>
    <x v="122"/>
    <s v="CO8796@mi.com"/>
    <x v="3"/>
    <x v="3"/>
    <x v="122"/>
    <x v="45"/>
    <x v="1"/>
    <x v="0"/>
    <s v="No Aplica"/>
    <x v="167"/>
  </r>
  <r>
    <x v="1"/>
    <x v="25"/>
    <x v="25"/>
    <x v="3"/>
    <x v="122"/>
    <s v="CO8796@mi.com"/>
    <x v="32"/>
    <x v="0"/>
    <x v="122"/>
    <x v="45"/>
    <x v="1"/>
    <x v="0"/>
    <s v="No Aplica"/>
    <x v="167"/>
  </r>
  <r>
    <x v="3"/>
    <x v="27"/>
    <x v="27"/>
    <x v="299"/>
    <x v="123"/>
    <s v="CO27679@mi.com"/>
    <x v="0"/>
    <x v="0"/>
    <x v="123"/>
    <x v="21"/>
    <x v="1"/>
    <x v="0"/>
    <s v="No Aplica"/>
    <x v="168"/>
  </r>
  <r>
    <x v="3"/>
    <x v="6"/>
    <x v="6"/>
    <x v="300"/>
    <x v="123"/>
    <s v="CO27679@mi.com"/>
    <x v="0"/>
    <x v="0"/>
    <x v="123"/>
    <x v="21"/>
    <x v="1"/>
    <x v="0"/>
    <s v="No Aplica"/>
    <x v="168"/>
  </r>
  <r>
    <x v="1"/>
    <x v="4"/>
    <x v="4"/>
    <x v="301"/>
    <x v="123"/>
    <s v="CO27679@mi.com"/>
    <x v="16"/>
    <x v="12"/>
    <x v="123"/>
    <x v="21"/>
    <x v="1"/>
    <x v="0"/>
    <s v="No Aplica"/>
    <x v="168"/>
  </r>
  <r>
    <x v="3"/>
    <x v="24"/>
    <x v="24"/>
    <x v="299"/>
    <x v="123"/>
    <s v="CO27679@mi.com"/>
    <x v="0"/>
    <x v="0"/>
    <x v="123"/>
    <x v="21"/>
    <x v="1"/>
    <x v="0"/>
    <s v="No Aplica"/>
    <x v="168"/>
  </r>
  <r>
    <x v="3"/>
    <x v="18"/>
    <x v="18"/>
    <x v="299"/>
    <x v="123"/>
    <s v="CO27679@mi.com"/>
    <x v="0"/>
    <x v="0"/>
    <x v="123"/>
    <x v="21"/>
    <x v="1"/>
    <x v="0"/>
    <s v="No Aplica"/>
    <x v="168"/>
  </r>
  <r>
    <x v="3"/>
    <x v="25"/>
    <x v="25"/>
    <x v="299"/>
    <x v="123"/>
    <s v="CO27679@mi.com"/>
    <x v="0"/>
    <x v="0"/>
    <x v="123"/>
    <x v="21"/>
    <x v="1"/>
    <x v="0"/>
    <s v="No Aplica"/>
    <x v="168"/>
  </r>
  <r>
    <x v="2"/>
    <x v="10"/>
    <x v="10"/>
    <x v="35"/>
    <x v="124"/>
    <s v="CO26827@mi.com"/>
    <x v="3"/>
    <x v="3"/>
    <x v="124"/>
    <x v="2"/>
    <x v="0"/>
    <x v="0"/>
    <s v="No Aplica"/>
    <x v="169"/>
  </r>
  <r>
    <x v="2"/>
    <x v="0"/>
    <x v="0"/>
    <x v="35"/>
    <x v="124"/>
    <s v="CO26827@mi.com"/>
    <x v="3"/>
    <x v="3"/>
    <x v="124"/>
    <x v="2"/>
    <x v="0"/>
    <x v="0"/>
    <s v="No Aplica"/>
    <x v="169"/>
  </r>
  <r>
    <x v="2"/>
    <x v="11"/>
    <x v="11"/>
    <x v="35"/>
    <x v="124"/>
    <s v="CO26827@mi.com"/>
    <x v="3"/>
    <x v="3"/>
    <x v="124"/>
    <x v="2"/>
    <x v="0"/>
    <x v="0"/>
    <s v="No Aplica"/>
    <x v="169"/>
  </r>
  <r>
    <x v="0"/>
    <x v="12"/>
    <x v="12"/>
    <x v="12"/>
    <x v="124"/>
    <s v="CO26827@mi.com"/>
    <x v="17"/>
    <x v="13"/>
    <x v="124"/>
    <x v="2"/>
    <x v="0"/>
    <x v="0"/>
    <s v="No Aplica"/>
    <x v="169"/>
  </r>
  <r>
    <x v="2"/>
    <x v="13"/>
    <x v="13"/>
    <x v="35"/>
    <x v="124"/>
    <s v="CO26827@mi.com"/>
    <x v="3"/>
    <x v="3"/>
    <x v="124"/>
    <x v="2"/>
    <x v="0"/>
    <x v="1"/>
    <n v="45922"/>
    <x v="170"/>
  </r>
  <r>
    <x v="0"/>
    <x v="3"/>
    <x v="3"/>
    <x v="12"/>
    <x v="124"/>
    <s v="CO26827@mi.com"/>
    <x v="17"/>
    <x v="13"/>
    <x v="124"/>
    <x v="2"/>
    <x v="0"/>
    <x v="0"/>
    <s v="No Aplica"/>
    <x v="169"/>
  </r>
  <r>
    <x v="2"/>
    <x v="14"/>
    <x v="14"/>
    <x v="35"/>
    <x v="124"/>
    <s v="CO26827@mi.com"/>
    <x v="3"/>
    <x v="3"/>
    <x v="124"/>
    <x v="2"/>
    <x v="0"/>
    <x v="0"/>
    <s v="No Aplica"/>
    <x v="169"/>
  </r>
  <r>
    <x v="2"/>
    <x v="15"/>
    <x v="15"/>
    <x v="35"/>
    <x v="124"/>
    <s v="CO26827@mi.com"/>
    <x v="3"/>
    <x v="3"/>
    <x v="124"/>
    <x v="2"/>
    <x v="0"/>
    <x v="0"/>
    <s v="No Aplica"/>
    <x v="169"/>
  </r>
  <r>
    <x v="2"/>
    <x v="16"/>
    <x v="16"/>
    <x v="35"/>
    <x v="124"/>
    <s v="CO26827@mi.com"/>
    <x v="3"/>
    <x v="3"/>
    <x v="124"/>
    <x v="2"/>
    <x v="0"/>
    <x v="0"/>
    <s v="No Aplica"/>
    <x v="169"/>
  </r>
  <r>
    <x v="2"/>
    <x v="17"/>
    <x v="17"/>
    <x v="35"/>
    <x v="124"/>
    <s v="CO26827@mi.com"/>
    <x v="3"/>
    <x v="3"/>
    <x v="124"/>
    <x v="2"/>
    <x v="0"/>
    <x v="0"/>
    <s v="No Aplica"/>
    <x v="169"/>
  </r>
  <r>
    <x v="0"/>
    <x v="1"/>
    <x v="1"/>
    <x v="27"/>
    <x v="124"/>
    <s v="CO26827@mi.com"/>
    <x v="17"/>
    <x v="13"/>
    <x v="124"/>
    <x v="2"/>
    <x v="0"/>
    <x v="0"/>
    <s v="No Aplica"/>
    <x v="169"/>
  </r>
  <r>
    <x v="2"/>
    <x v="28"/>
    <x v="28"/>
    <x v="35"/>
    <x v="124"/>
    <s v="CO26827@mi.com"/>
    <x v="3"/>
    <x v="3"/>
    <x v="124"/>
    <x v="2"/>
    <x v="0"/>
    <x v="0"/>
    <s v="No Aplica"/>
    <x v="169"/>
  </r>
  <r>
    <x v="2"/>
    <x v="19"/>
    <x v="19"/>
    <x v="35"/>
    <x v="124"/>
    <s v="CO26827@mi.com"/>
    <x v="3"/>
    <x v="3"/>
    <x v="124"/>
    <x v="2"/>
    <x v="0"/>
    <x v="0"/>
    <s v="No Aplica"/>
    <x v="169"/>
  </r>
  <r>
    <x v="2"/>
    <x v="7"/>
    <x v="7"/>
    <x v="35"/>
    <x v="124"/>
    <s v="CO26827@mi.com"/>
    <x v="3"/>
    <x v="3"/>
    <x v="124"/>
    <x v="2"/>
    <x v="0"/>
    <x v="0"/>
    <s v="No Aplica"/>
    <x v="169"/>
  </r>
  <r>
    <x v="2"/>
    <x v="2"/>
    <x v="2"/>
    <x v="35"/>
    <x v="124"/>
    <s v="CO26827@mi.com"/>
    <x v="3"/>
    <x v="3"/>
    <x v="124"/>
    <x v="2"/>
    <x v="0"/>
    <x v="0"/>
    <s v="No Aplica"/>
    <x v="169"/>
  </r>
  <r>
    <x v="2"/>
    <x v="6"/>
    <x v="6"/>
    <x v="35"/>
    <x v="124"/>
    <s v="CO26827@mi.com"/>
    <x v="3"/>
    <x v="3"/>
    <x v="124"/>
    <x v="2"/>
    <x v="0"/>
    <x v="0"/>
    <s v="No Aplica"/>
    <x v="169"/>
  </r>
  <r>
    <x v="0"/>
    <x v="5"/>
    <x v="5"/>
    <x v="3"/>
    <x v="124"/>
    <s v="CO26827@mi.com"/>
    <x v="17"/>
    <x v="13"/>
    <x v="124"/>
    <x v="2"/>
    <x v="0"/>
    <x v="0"/>
    <s v="No Aplica"/>
    <x v="169"/>
  </r>
  <r>
    <x v="2"/>
    <x v="4"/>
    <x v="4"/>
    <x v="35"/>
    <x v="124"/>
    <s v="CO26827@mi.com"/>
    <x v="3"/>
    <x v="3"/>
    <x v="124"/>
    <x v="2"/>
    <x v="0"/>
    <x v="0"/>
    <s v="No Aplica"/>
    <x v="169"/>
  </r>
  <r>
    <x v="2"/>
    <x v="20"/>
    <x v="20"/>
    <x v="35"/>
    <x v="124"/>
    <s v="CO26827@mi.com"/>
    <x v="3"/>
    <x v="3"/>
    <x v="124"/>
    <x v="2"/>
    <x v="0"/>
    <x v="0"/>
    <s v="No Aplica"/>
    <x v="169"/>
  </r>
  <r>
    <x v="2"/>
    <x v="22"/>
    <x v="22"/>
    <x v="35"/>
    <x v="124"/>
    <s v="CO26827@mi.com"/>
    <x v="3"/>
    <x v="3"/>
    <x v="124"/>
    <x v="2"/>
    <x v="0"/>
    <x v="0"/>
    <s v="No Aplica"/>
    <x v="169"/>
  </r>
  <r>
    <x v="2"/>
    <x v="21"/>
    <x v="21"/>
    <x v="173"/>
    <x v="124"/>
    <s v="CO26827@mi.com"/>
    <x v="3"/>
    <x v="3"/>
    <x v="124"/>
    <x v="2"/>
    <x v="0"/>
    <x v="0"/>
    <s v="No Aplica"/>
    <x v="169"/>
  </r>
  <r>
    <x v="2"/>
    <x v="12"/>
    <x v="12"/>
    <x v="3"/>
    <x v="125"/>
    <s v="CO10128@mi.com"/>
    <x v="5"/>
    <x v="4"/>
    <x v="125"/>
    <x v="17"/>
    <x v="0"/>
    <x v="0"/>
    <s v="No Aplica"/>
    <x v="171"/>
  </r>
  <r>
    <x v="2"/>
    <x v="3"/>
    <x v="3"/>
    <x v="3"/>
    <x v="125"/>
    <s v="CO10128@mi.com"/>
    <x v="0"/>
    <x v="0"/>
    <x v="125"/>
    <x v="17"/>
    <x v="0"/>
    <x v="0"/>
    <s v="No Aplica"/>
    <x v="171"/>
  </r>
  <r>
    <x v="2"/>
    <x v="6"/>
    <x v="6"/>
    <x v="3"/>
    <x v="125"/>
    <s v="CO10128@mi.com"/>
    <x v="5"/>
    <x v="4"/>
    <x v="125"/>
    <x v="17"/>
    <x v="0"/>
    <x v="0"/>
    <s v="No Aplica"/>
    <x v="171"/>
  </r>
  <r>
    <x v="2"/>
    <x v="21"/>
    <x v="21"/>
    <x v="3"/>
    <x v="125"/>
    <s v="CO10128@mi.com"/>
    <x v="5"/>
    <x v="4"/>
    <x v="125"/>
    <x v="17"/>
    <x v="0"/>
    <x v="0"/>
    <s v="No Aplica"/>
    <x v="171"/>
  </r>
  <r>
    <x v="2"/>
    <x v="27"/>
    <x v="27"/>
    <x v="302"/>
    <x v="126"/>
    <s v="CO16671@mi.com"/>
    <x v="0"/>
    <x v="0"/>
    <x v="126"/>
    <x v="46"/>
    <x v="2"/>
    <x v="0"/>
    <s v="No Aplica"/>
    <x v="172"/>
  </r>
  <r>
    <x v="2"/>
    <x v="18"/>
    <x v="18"/>
    <x v="302"/>
    <x v="126"/>
    <s v="CO16671@mi.com"/>
    <x v="14"/>
    <x v="10"/>
    <x v="126"/>
    <x v="46"/>
    <x v="2"/>
    <x v="0"/>
    <s v="No Aplica"/>
    <x v="172"/>
  </r>
  <r>
    <x v="1"/>
    <x v="20"/>
    <x v="20"/>
    <x v="303"/>
    <x v="126"/>
    <s v="CO16671@mi.com"/>
    <x v="9"/>
    <x v="8"/>
    <x v="126"/>
    <x v="46"/>
    <x v="2"/>
    <x v="0"/>
    <s v="No Aplica"/>
    <x v="172"/>
  </r>
  <r>
    <x v="2"/>
    <x v="24"/>
    <x v="24"/>
    <x v="302"/>
    <x v="126"/>
    <s v="CO16671@mi.com"/>
    <x v="14"/>
    <x v="10"/>
    <x v="126"/>
    <x v="46"/>
    <x v="2"/>
    <x v="0"/>
    <s v="No Aplica"/>
    <x v="172"/>
  </r>
  <r>
    <x v="2"/>
    <x v="25"/>
    <x v="25"/>
    <x v="302"/>
    <x v="126"/>
    <s v="CO16671@mi.com"/>
    <x v="14"/>
    <x v="10"/>
    <x v="126"/>
    <x v="46"/>
    <x v="2"/>
    <x v="0"/>
    <s v="No Aplica"/>
    <x v="172"/>
  </r>
  <r>
    <x v="9"/>
    <x v="12"/>
    <x v="31"/>
    <x v="163"/>
    <x v="127"/>
    <s v="CO9708@mi.com"/>
    <x v="34"/>
    <x v="0"/>
    <x v="127"/>
    <x v="46"/>
    <x v="2"/>
    <x v="0"/>
    <s v="No Aplica"/>
    <x v="173"/>
  </r>
  <r>
    <x v="3"/>
    <x v="28"/>
    <x v="28"/>
    <x v="99"/>
    <x v="127"/>
    <s v="CO9708@mi.com"/>
    <x v="8"/>
    <x v="7"/>
    <x v="127"/>
    <x v="46"/>
    <x v="2"/>
    <x v="0"/>
    <s v="No Aplica"/>
    <x v="173"/>
  </r>
  <r>
    <x v="2"/>
    <x v="18"/>
    <x v="18"/>
    <x v="302"/>
    <x v="127"/>
    <s v="CO9708@mi.com"/>
    <x v="0"/>
    <x v="0"/>
    <x v="127"/>
    <x v="46"/>
    <x v="2"/>
    <x v="0"/>
    <s v="No Aplica"/>
    <x v="173"/>
  </r>
  <r>
    <x v="3"/>
    <x v="29"/>
    <x v="29"/>
    <x v="99"/>
    <x v="127"/>
    <s v="CO9708@mi.com"/>
    <x v="8"/>
    <x v="7"/>
    <x v="127"/>
    <x v="46"/>
    <x v="2"/>
    <x v="0"/>
    <s v="No Aplica"/>
    <x v="173"/>
  </r>
  <r>
    <x v="1"/>
    <x v="20"/>
    <x v="20"/>
    <x v="304"/>
    <x v="127"/>
    <s v="CO9708@mi.com"/>
    <x v="10"/>
    <x v="9"/>
    <x v="127"/>
    <x v="46"/>
    <x v="2"/>
    <x v="0"/>
    <s v="No Aplica"/>
    <x v="173"/>
  </r>
  <r>
    <x v="1"/>
    <x v="20"/>
    <x v="20"/>
    <x v="304"/>
    <x v="127"/>
    <s v="CO9708@mi.com"/>
    <x v="10"/>
    <x v="9"/>
    <x v="127"/>
    <x v="46"/>
    <x v="2"/>
    <x v="0"/>
    <s v="No Aplica"/>
    <x v="173"/>
  </r>
  <r>
    <x v="2"/>
    <x v="24"/>
    <x v="24"/>
    <x v="302"/>
    <x v="127"/>
    <s v="CO9708@mi.com"/>
    <x v="0"/>
    <x v="0"/>
    <x v="127"/>
    <x v="46"/>
    <x v="2"/>
    <x v="0"/>
    <s v="No Aplica"/>
    <x v="173"/>
  </r>
  <r>
    <x v="2"/>
    <x v="25"/>
    <x v="25"/>
    <x v="302"/>
    <x v="127"/>
    <s v="CO9708@mi.com"/>
    <x v="0"/>
    <x v="0"/>
    <x v="127"/>
    <x v="46"/>
    <x v="2"/>
    <x v="0"/>
    <s v="No Aplica"/>
    <x v="173"/>
  </r>
  <r>
    <x v="3"/>
    <x v="27"/>
    <x v="27"/>
    <x v="0"/>
    <x v="128"/>
    <s v="CO12035@mi.com"/>
    <x v="0"/>
    <x v="0"/>
    <x v="128"/>
    <x v="21"/>
    <x v="1"/>
    <x v="0"/>
    <s v="No Aplica"/>
    <x v="174"/>
  </r>
  <r>
    <x v="5"/>
    <x v="28"/>
    <x v="28"/>
    <x v="305"/>
    <x v="128"/>
    <s v="CO12035@mi.com"/>
    <x v="3"/>
    <x v="3"/>
    <x v="128"/>
    <x v="21"/>
    <x v="1"/>
    <x v="0"/>
    <s v="No Aplica"/>
    <x v="174"/>
  </r>
  <r>
    <x v="3"/>
    <x v="18"/>
    <x v="18"/>
    <x v="0"/>
    <x v="128"/>
    <s v="CO12035@mi.com"/>
    <x v="0"/>
    <x v="0"/>
    <x v="128"/>
    <x v="21"/>
    <x v="1"/>
    <x v="0"/>
    <s v="No Aplica"/>
    <x v="174"/>
  </r>
  <r>
    <x v="3"/>
    <x v="24"/>
    <x v="24"/>
    <x v="0"/>
    <x v="128"/>
    <s v="CO12035@mi.com"/>
    <x v="0"/>
    <x v="0"/>
    <x v="128"/>
    <x v="21"/>
    <x v="1"/>
    <x v="0"/>
    <s v="No Aplica"/>
    <x v="174"/>
  </r>
  <r>
    <x v="5"/>
    <x v="25"/>
    <x v="25"/>
    <x v="0"/>
    <x v="128"/>
    <s v="CO12035@mi.com"/>
    <x v="0"/>
    <x v="0"/>
    <x v="128"/>
    <x v="21"/>
    <x v="1"/>
    <x v="0"/>
    <s v="No Aplica"/>
    <x v="174"/>
  </r>
  <r>
    <x v="2"/>
    <x v="10"/>
    <x v="10"/>
    <x v="3"/>
    <x v="129"/>
    <s v="CO18934@mi.com"/>
    <x v="26"/>
    <x v="0"/>
    <x v="129"/>
    <x v="2"/>
    <x v="0"/>
    <x v="0"/>
    <s v="No Aplica"/>
    <x v="175"/>
  </r>
  <r>
    <x v="2"/>
    <x v="0"/>
    <x v="0"/>
    <x v="6"/>
    <x v="129"/>
    <s v="CO18934@mi.com"/>
    <x v="5"/>
    <x v="4"/>
    <x v="129"/>
    <x v="2"/>
    <x v="0"/>
    <x v="0"/>
    <s v="No Aplica"/>
    <x v="175"/>
  </r>
  <r>
    <x v="2"/>
    <x v="11"/>
    <x v="11"/>
    <x v="47"/>
    <x v="129"/>
    <s v="CO18934@mi.com"/>
    <x v="5"/>
    <x v="4"/>
    <x v="129"/>
    <x v="2"/>
    <x v="0"/>
    <x v="0"/>
    <s v="No Aplica"/>
    <x v="175"/>
  </r>
  <r>
    <x v="2"/>
    <x v="12"/>
    <x v="12"/>
    <x v="47"/>
    <x v="129"/>
    <s v="CO18934@mi.com"/>
    <x v="5"/>
    <x v="4"/>
    <x v="129"/>
    <x v="2"/>
    <x v="0"/>
    <x v="0"/>
    <s v="No Aplica"/>
    <x v="175"/>
  </r>
  <r>
    <x v="2"/>
    <x v="13"/>
    <x v="13"/>
    <x v="6"/>
    <x v="129"/>
    <s v="CO18934@mi.com"/>
    <x v="5"/>
    <x v="4"/>
    <x v="129"/>
    <x v="2"/>
    <x v="0"/>
    <x v="1"/>
    <n v="45922"/>
    <x v="176"/>
  </r>
  <r>
    <x v="2"/>
    <x v="15"/>
    <x v="15"/>
    <x v="6"/>
    <x v="129"/>
    <s v="CO18934@mi.com"/>
    <x v="5"/>
    <x v="4"/>
    <x v="129"/>
    <x v="2"/>
    <x v="0"/>
    <x v="0"/>
    <s v="No Aplica"/>
    <x v="175"/>
  </r>
  <r>
    <x v="2"/>
    <x v="16"/>
    <x v="16"/>
    <x v="6"/>
    <x v="129"/>
    <s v="CO18934@mi.com"/>
    <x v="5"/>
    <x v="4"/>
    <x v="129"/>
    <x v="2"/>
    <x v="0"/>
    <x v="0"/>
    <s v="No Aplica"/>
    <x v="175"/>
  </r>
  <r>
    <x v="2"/>
    <x v="17"/>
    <x v="17"/>
    <x v="47"/>
    <x v="129"/>
    <s v="CO18934@mi.com"/>
    <x v="5"/>
    <x v="4"/>
    <x v="129"/>
    <x v="2"/>
    <x v="0"/>
    <x v="0"/>
    <s v="No Aplica"/>
    <x v="175"/>
  </r>
  <r>
    <x v="2"/>
    <x v="3"/>
    <x v="3"/>
    <x v="6"/>
    <x v="129"/>
    <s v="CO18934@mi.com"/>
    <x v="5"/>
    <x v="4"/>
    <x v="129"/>
    <x v="2"/>
    <x v="0"/>
    <x v="0"/>
    <s v="No Aplica"/>
    <x v="175"/>
  </r>
  <r>
    <x v="2"/>
    <x v="19"/>
    <x v="19"/>
    <x v="47"/>
    <x v="129"/>
    <s v="CO18934@mi.com"/>
    <x v="5"/>
    <x v="4"/>
    <x v="129"/>
    <x v="2"/>
    <x v="0"/>
    <x v="0"/>
    <s v="No Aplica"/>
    <x v="175"/>
  </r>
  <r>
    <x v="2"/>
    <x v="7"/>
    <x v="7"/>
    <x v="3"/>
    <x v="129"/>
    <s v="CO18934@mi.com"/>
    <x v="35"/>
    <x v="0"/>
    <x v="129"/>
    <x v="2"/>
    <x v="0"/>
    <x v="0"/>
    <s v="No Aplica"/>
    <x v="175"/>
  </r>
  <r>
    <x v="2"/>
    <x v="1"/>
    <x v="1"/>
    <x v="47"/>
    <x v="129"/>
    <s v="CO18934@mi.com"/>
    <x v="5"/>
    <x v="4"/>
    <x v="129"/>
    <x v="2"/>
    <x v="0"/>
    <x v="0"/>
    <s v="No Aplica"/>
    <x v="175"/>
  </r>
  <r>
    <x v="2"/>
    <x v="2"/>
    <x v="2"/>
    <x v="47"/>
    <x v="129"/>
    <s v="CO18934@mi.com"/>
    <x v="5"/>
    <x v="4"/>
    <x v="129"/>
    <x v="2"/>
    <x v="0"/>
    <x v="0"/>
    <s v="No Aplica"/>
    <x v="175"/>
  </r>
  <r>
    <x v="2"/>
    <x v="6"/>
    <x v="6"/>
    <x v="47"/>
    <x v="129"/>
    <s v="CO18934@mi.com"/>
    <x v="5"/>
    <x v="4"/>
    <x v="129"/>
    <x v="2"/>
    <x v="0"/>
    <x v="0"/>
    <s v="No Aplica"/>
    <x v="175"/>
  </r>
  <r>
    <x v="2"/>
    <x v="4"/>
    <x v="4"/>
    <x v="3"/>
    <x v="129"/>
    <s v="CO18934@mi.com"/>
    <x v="26"/>
    <x v="0"/>
    <x v="129"/>
    <x v="2"/>
    <x v="0"/>
    <x v="0"/>
    <s v="No Aplica"/>
    <x v="175"/>
  </r>
  <r>
    <x v="2"/>
    <x v="5"/>
    <x v="5"/>
    <x v="6"/>
    <x v="129"/>
    <s v="CO18934@mi.com"/>
    <x v="5"/>
    <x v="4"/>
    <x v="129"/>
    <x v="2"/>
    <x v="0"/>
    <x v="0"/>
    <s v="No Aplica"/>
    <x v="175"/>
  </r>
  <r>
    <x v="2"/>
    <x v="20"/>
    <x v="20"/>
    <x v="6"/>
    <x v="129"/>
    <s v="CO18934@mi.com"/>
    <x v="5"/>
    <x v="4"/>
    <x v="129"/>
    <x v="2"/>
    <x v="0"/>
    <x v="0"/>
    <s v="No Aplica"/>
    <x v="175"/>
  </r>
  <r>
    <x v="2"/>
    <x v="22"/>
    <x v="22"/>
    <x v="47"/>
    <x v="129"/>
    <s v="CO18934@mi.com"/>
    <x v="5"/>
    <x v="4"/>
    <x v="129"/>
    <x v="2"/>
    <x v="0"/>
    <x v="0"/>
    <s v="No Aplica"/>
    <x v="175"/>
  </r>
  <r>
    <x v="2"/>
    <x v="21"/>
    <x v="21"/>
    <x v="47"/>
    <x v="129"/>
    <s v="CO18934@mi.com"/>
    <x v="5"/>
    <x v="4"/>
    <x v="129"/>
    <x v="2"/>
    <x v="0"/>
    <x v="0"/>
    <s v="No Aplica"/>
    <x v="175"/>
  </r>
  <r>
    <x v="2"/>
    <x v="23"/>
    <x v="23"/>
    <x v="20"/>
    <x v="130"/>
    <s v="CO28342@mi.com"/>
    <x v="16"/>
    <x v="12"/>
    <x v="130"/>
    <x v="27"/>
    <x v="1"/>
    <x v="0"/>
    <s v="No Aplica"/>
    <x v="177"/>
  </r>
  <r>
    <x v="2"/>
    <x v="15"/>
    <x v="15"/>
    <x v="20"/>
    <x v="130"/>
    <s v="CO28342@mi.com"/>
    <x v="3"/>
    <x v="3"/>
    <x v="130"/>
    <x v="27"/>
    <x v="1"/>
    <x v="0"/>
    <s v="No Aplica"/>
    <x v="177"/>
  </r>
  <r>
    <x v="2"/>
    <x v="16"/>
    <x v="16"/>
    <x v="11"/>
    <x v="130"/>
    <s v="CO28342@mi.com"/>
    <x v="3"/>
    <x v="3"/>
    <x v="130"/>
    <x v="27"/>
    <x v="1"/>
    <x v="0"/>
    <s v="No Aplica"/>
    <x v="177"/>
  </r>
  <r>
    <x v="2"/>
    <x v="17"/>
    <x v="17"/>
    <x v="11"/>
    <x v="130"/>
    <s v="CO28342@mi.com"/>
    <x v="15"/>
    <x v="11"/>
    <x v="130"/>
    <x v="27"/>
    <x v="1"/>
    <x v="0"/>
    <s v="No Aplica"/>
    <x v="177"/>
  </r>
  <r>
    <x v="2"/>
    <x v="27"/>
    <x v="27"/>
    <x v="24"/>
    <x v="130"/>
    <s v="CO28342@mi.com"/>
    <x v="0"/>
    <x v="0"/>
    <x v="130"/>
    <x v="27"/>
    <x v="1"/>
    <x v="0"/>
    <s v="No Aplica"/>
    <x v="177"/>
  </r>
  <r>
    <x v="2"/>
    <x v="19"/>
    <x v="19"/>
    <x v="306"/>
    <x v="130"/>
    <s v="CO28342@mi.com"/>
    <x v="5"/>
    <x v="4"/>
    <x v="130"/>
    <x v="27"/>
    <x v="1"/>
    <x v="0"/>
    <s v="No Aplica"/>
    <x v="177"/>
  </r>
  <r>
    <x v="2"/>
    <x v="7"/>
    <x v="7"/>
    <x v="307"/>
    <x v="130"/>
    <s v="CO28342@mi.com"/>
    <x v="5"/>
    <x v="4"/>
    <x v="130"/>
    <x v="27"/>
    <x v="1"/>
    <x v="0"/>
    <s v="No Aplica"/>
    <x v="177"/>
  </r>
  <r>
    <x v="2"/>
    <x v="1"/>
    <x v="1"/>
    <x v="307"/>
    <x v="130"/>
    <s v="CO28342@mi.com"/>
    <x v="5"/>
    <x v="4"/>
    <x v="130"/>
    <x v="27"/>
    <x v="1"/>
    <x v="0"/>
    <s v="No Aplica"/>
    <x v="177"/>
  </r>
  <r>
    <x v="2"/>
    <x v="1"/>
    <x v="1"/>
    <x v="307"/>
    <x v="130"/>
    <s v="CO28342@mi.com"/>
    <x v="5"/>
    <x v="4"/>
    <x v="130"/>
    <x v="27"/>
    <x v="1"/>
    <x v="0"/>
    <s v="No Aplica"/>
    <x v="177"/>
  </r>
  <r>
    <x v="8"/>
    <x v="2"/>
    <x v="2"/>
    <x v="11"/>
    <x v="130"/>
    <s v="CO28342@mi.com"/>
    <x v="5"/>
    <x v="4"/>
    <x v="130"/>
    <x v="27"/>
    <x v="1"/>
    <x v="0"/>
    <s v="No Aplica"/>
    <x v="177"/>
  </r>
  <r>
    <x v="0"/>
    <x v="18"/>
    <x v="18"/>
    <x v="21"/>
    <x v="130"/>
    <s v="CO28342@mi.com"/>
    <x v="0"/>
    <x v="0"/>
    <x v="130"/>
    <x v="27"/>
    <x v="1"/>
    <x v="0"/>
    <s v="No Aplica"/>
    <x v="177"/>
  </r>
  <r>
    <x v="3"/>
    <x v="29"/>
    <x v="29"/>
    <x v="308"/>
    <x v="130"/>
    <s v="CO28342@mi.com"/>
    <x v="7"/>
    <x v="6"/>
    <x v="130"/>
    <x v="27"/>
    <x v="1"/>
    <x v="0"/>
    <s v="No Aplica"/>
    <x v="177"/>
  </r>
  <r>
    <x v="1"/>
    <x v="5"/>
    <x v="5"/>
    <x v="20"/>
    <x v="130"/>
    <s v="CO28342@mi.com"/>
    <x v="1"/>
    <x v="1"/>
    <x v="130"/>
    <x v="27"/>
    <x v="1"/>
    <x v="0"/>
    <s v="No Aplica"/>
    <x v="177"/>
  </r>
  <r>
    <x v="1"/>
    <x v="20"/>
    <x v="20"/>
    <x v="20"/>
    <x v="130"/>
    <s v="CO28342@mi.com"/>
    <x v="1"/>
    <x v="1"/>
    <x v="130"/>
    <x v="27"/>
    <x v="1"/>
    <x v="0"/>
    <s v="No Aplica"/>
    <x v="177"/>
  </r>
  <r>
    <x v="0"/>
    <x v="24"/>
    <x v="24"/>
    <x v="24"/>
    <x v="130"/>
    <s v="CO28342@mi.com"/>
    <x v="0"/>
    <x v="0"/>
    <x v="130"/>
    <x v="27"/>
    <x v="1"/>
    <x v="0"/>
    <s v="No Aplica"/>
    <x v="177"/>
  </r>
  <r>
    <x v="0"/>
    <x v="25"/>
    <x v="25"/>
    <x v="39"/>
    <x v="130"/>
    <s v="CO28342@mi.com"/>
    <x v="0"/>
    <x v="0"/>
    <x v="130"/>
    <x v="27"/>
    <x v="1"/>
    <x v="0"/>
    <s v="No Aplica"/>
    <x v="177"/>
  </r>
  <r>
    <x v="0"/>
    <x v="27"/>
    <x v="27"/>
    <x v="309"/>
    <x v="131"/>
    <s v="CO28076@mi.com"/>
    <x v="0"/>
    <x v="0"/>
    <x v="131"/>
    <x v="9"/>
    <x v="1"/>
    <x v="0"/>
    <s v="No Aplica"/>
    <x v="178"/>
  </r>
  <r>
    <x v="5"/>
    <x v="19"/>
    <x v="19"/>
    <x v="310"/>
    <x v="131"/>
    <s v="CO28076@mi.com"/>
    <x v="3"/>
    <x v="3"/>
    <x v="131"/>
    <x v="9"/>
    <x v="1"/>
    <x v="0"/>
    <s v="No Aplica"/>
    <x v="178"/>
  </r>
  <r>
    <x v="0"/>
    <x v="6"/>
    <x v="6"/>
    <x v="311"/>
    <x v="131"/>
    <s v="CO28076@mi.com"/>
    <x v="0"/>
    <x v="0"/>
    <x v="131"/>
    <x v="9"/>
    <x v="1"/>
    <x v="0"/>
    <s v="No Aplica"/>
    <x v="178"/>
  </r>
  <r>
    <x v="1"/>
    <x v="4"/>
    <x v="4"/>
    <x v="312"/>
    <x v="131"/>
    <s v="CO28076@mi.com"/>
    <x v="6"/>
    <x v="5"/>
    <x v="131"/>
    <x v="9"/>
    <x v="1"/>
    <x v="0"/>
    <s v="No Aplica"/>
    <x v="178"/>
  </r>
  <r>
    <x v="1"/>
    <x v="20"/>
    <x v="20"/>
    <x v="264"/>
    <x v="131"/>
    <s v="CO28076@mi.com"/>
    <x v="8"/>
    <x v="7"/>
    <x v="131"/>
    <x v="9"/>
    <x v="1"/>
    <x v="0"/>
    <s v="No Aplica"/>
    <x v="178"/>
  </r>
  <r>
    <x v="0"/>
    <x v="24"/>
    <x v="24"/>
    <x v="41"/>
    <x v="131"/>
    <s v="CO28076@mi.com"/>
    <x v="0"/>
    <x v="0"/>
    <x v="131"/>
    <x v="9"/>
    <x v="1"/>
    <x v="0"/>
    <s v="No Aplica"/>
    <x v="178"/>
  </r>
  <r>
    <x v="0"/>
    <x v="25"/>
    <x v="25"/>
    <x v="311"/>
    <x v="131"/>
    <s v="CO28076@mi.com"/>
    <x v="0"/>
    <x v="0"/>
    <x v="131"/>
    <x v="9"/>
    <x v="1"/>
    <x v="0"/>
    <s v="No Aplica"/>
    <x v="178"/>
  </r>
  <r>
    <x v="0"/>
    <x v="25"/>
    <x v="25"/>
    <x v="309"/>
    <x v="131"/>
    <s v="CO28076@mi.com"/>
    <x v="17"/>
    <x v="13"/>
    <x v="131"/>
    <x v="9"/>
    <x v="1"/>
    <x v="0"/>
    <s v="No Aplica"/>
    <x v="178"/>
  </r>
  <r>
    <x v="1"/>
    <x v="19"/>
    <x v="19"/>
    <x v="313"/>
    <x v="132"/>
    <s v="CO27681@mi.com"/>
    <x v="6"/>
    <x v="5"/>
    <x v="132"/>
    <x v="21"/>
    <x v="1"/>
    <x v="0"/>
    <s v="No Aplica"/>
    <x v="179"/>
  </r>
  <r>
    <x v="2"/>
    <x v="12"/>
    <x v="12"/>
    <x v="0"/>
    <x v="133"/>
    <s v="CO23242@mi.com"/>
    <x v="0"/>
    <x v="0"/>
    <x v="133"/>
    <x v="2"/>
    <x v="0"/>
    <x v="0"/>
    <s v="No Aplica"/>
    <x v="180"/>
  </r>
  <r>
    <x v="2"/>
    <x v="22"/>
    <x v="22"/>
    <x v="0"/>
    <x v="133"/>
    <s v="CO23242@mi.com"/>
    <x v="0"/>
    <x v="0"/>
    <x v="133"/>
    <x v="2"/>
    <x v="0"/>
    <x v="0"/>
    <s v="No Aplica"/>
    <x v="180"/>
  </r>
  <r>
    <x v="4"/>
    <x v="3"/>
    <x v="8"/>
    <x v="314"/>
    <x v="134"/>
    <s v="CO14297@mi.com"/>
    <x v="36"/>
    <x v="0"/>
    <x v="134"/>
    <x v="31"/>
    <x v="1"/>
    <x v="1"/>
    <n v="45922"/>
    <x v="181"/>
  </r>
  <r>
    <x v="4"/>
    <x v="6"/>
    <x v="24"/>
    <x v="10"/>
    <x v="134"/>
    <s v="CO14297@mi.com"/>
    <x v="37"/>
    <x v="0"/>
    <x v="134"/>
    <x v="31"/>
    <x v="1"/>
    <x v="0"/>
    <s v="No Aplica"/>
    <x v="182"/>
  </r>
  <r>
    <x v="4"/>
    <x v="21"/>
    <x v="25"/>
    <x v="10"/>
    <x v="134"/>
    <s v="CO14297@mi.com"/>
    <x v="37"/>
    <x v="0"/>
    <x v="134"/>
    <x v="31"/>
    <x v="1"/>
    <x v="0"/>
    <s v="No Aplica"/>
    <x v="182"/>
  </r>
  <r>
    <x v="2"/>
    <x v="23"/>
    <x v="23"/>
    <x v="315"/>
    <x v="135"/>
    <s v="CO15731@mi.com"/>
    <x v="10"/>
    <x v="9"/>
    <x v="135"/>
    <x v="31"/>
    <x v="1"/>
    <x v="0"/>
    <s v="No Aplica"/>
    <x v="183"/>
  </r>
  <r>
    <x v="2"/>
    <x v="27"/>
    <x v="27"/>
    <x v="3"/>
    <x v="135"/>
    <s v="CO15731@mi.com"/>
    <x v="4"/>
    <x v="0"/>
    <x v="135"/>
    <x v="31"/>
    <x v="1"/>
    <x v="0"/>
    <s v="No Aplica"/>
    <x v="183"/>
  </r>
  <r>
    <x v="2"/>
    <x v="27"/>
    <x v="27"/>
    <x v="3"/>
    <x v="135"/>
    <s v="CO15731@mi.com"/>
    <x v="4"/>
    <x v="0"/>
    <x v="135"/>
    <x v="31"/>
    <x v="1"/>
    <x v="0"/>
    <s v="No Aplica"/>
    <x v="183"/>
  </r>
  <r>
    <x v="2"/>
    <x v="28"/>
    <x v="28"/>
    <x v="315"/>
    <x v="135"/>
    <s v="CO15731@mi.com"/>
    <x v="10"/>
    <x v="9"/>
    <x v="135"/>
    <x v="31"/>
    <x v="1"/>
    <x v="0"/>
    <s v="No Aplica"/>
    <x v="183"/>
  </r>
  <r>
    <x v="2"/>
    <x v="2"/>
    <x v="2"/>
    <x v="316"/>
    <x v="135"/>
    <s v="CO15731@mi.com"/>
    <x v="3"/>
    <x v="3"/>
    <x v="135"/>
    <x v="31"/>
    <x v="1"/>
    <x v="0"/>
    <s v="No Aplica"/>
    <x v="183"/>
  </r>
  <r>
    <x v="2"/>
    <x v="18"/>
    <x v="18"/>
    <x v="3"/>
    <x v="135"/>
    <s v="CO15731@mi.com"/>
    <x v="4"/>
    <x v="0"/>
    <x v="135"/>
    <x v="31"/>
    <x v="1"/>
    <x v="0"/>
    <s v="No Aplica"/>
    <x v="183"/>
  </r>
  <r>
    <x v="2"/>
    <x v="29"/>
    <x v="29"/>
    <x v="315"/>
    <x v="135"/>
    <s v="CO15731@mi.com"/>
    <x v="10"/>
    <x v="9"/>
    <x v="135"/>
    <x v="31"/>
    <x v="1"/>
    <x v="0"/>
    <s v="No Aplica"/>
    <x v="183"/>
  </r>
  <r>
    <x v="2"/>
    <x v="24"/>
    <x v="24"/>
    <x v="12"/>
    <x v="135"/>
    <s v="CO15731@mi.com"/>
    <x v="4"/>
    <x v="0"/>
    <x v="135"/>
    <x v="31"/>
    <x v="1"/>
    <x v="0"/>
    <s v="No Aplica"/>
    <x v="183"/>
  </r>
  <r>
    <x v="2"/>
    <x v="24"/>
    <x v="24"/>
    <x v="12"/>
    <x v="135"/>
    <s v="CO15731@mi.com"/>
    <x v="4"/>
    <x v="0"/>
    <x v="135"/>
    <x v="31"/>
    <x v="1"/>
    <x v="0"/>
    <s v="No Aplica"/>
    <x v="183"/>
  </r>
  <r>
    <x v="2"/>
    <x v="25"/>
    <x v="25"/>
    <x v="3"/>
    <x v="135"/>
    <s v="CO15731@mi.com"/>
    <x v="4"/>
    <x v="0"/>
    <x v="135"/>
    <x v="31"/>
    <x v="1"/>
    <x v="0"/>
    <s v="No Aplica"/>
    <x v="183"/>
  </r>
  <r>
    <x v="2"/>
    <x v="3"/>
    <x v="3"/>
    <x v="3"/>
    <x v="136"/>
    <s v="CO10698@mi.com"/>
    <x v="0"/>
    <x v="0"/>
    <x v="136"/>
    <x v="46"/>
    <x v="2"/>
    <x v="0"/>
    <s v="No Aplica"/>
    <x v="184"/>
  </r>
  <r>
    <x v="2"/>
    <x v="18"/>
    <x v="18"/>
    <x v="3"/>
    <x v="136"/>
    <s v="CO10698@mi.com"/>
    <x v="0"/>
    <x v="0"/>
    <x v="136"/>
    <x v="46"/>
    <x v="2"/>
    <x v="0"/>
    <s v="No Aplica"/>
    <x v="184"/>
  </r>
  <r>
    <x v="2"/>
    <x v="23"/>
    <x v="23"/>
    <x v="3"/>
    <x v="136"/>
    <s v="CO10698@mi.com"/>
    <x v="0"/>
    <x v="0"/>
    <x v="136"/>
    <x v="46"/>
    <x v="2"/>
    <x v="0"/>
    <s v="No Aplica"/>
    <x v="184"/>
  </r>
  <r>
    <x v="2"/>
    <x v="25"/>
    <x v="25"/>
    <x v="3"/>
    <x v="136"/>
    <s v="CO10698@mi.com"/>
    <x v="0"/>
    <x v="0"/>
    <x v="136"/>
    <x v="46"/>
    <x v="2"/>
    <x v="0"/>
    <s v="No Aplica"/>
    <x v="184"/>
  </r>
  <r>
    <x v="2"/>
    <x v="14"/>
    <x v="14"/>
    <x v="6"/>
    <x v="137"/>
    <s v="CO1410@mi.com"/>
    <x v="3"/>
    <x v="3"/>
    <x v="137"/>
    <x v="6"/>
    <x v="0"/>
    <x v="0"/>
    <s v="No Aplica"/>
    <x v="185"/>
  </r>
  <r>
    <x v="2"/>
    <x v="15"/>
    <x v="15"/>
    <x v="6"/>
    <x v="137"/>
    <s v="CO1410@mi.com"/>
    <x v="3"/>
    <x v="3"/>
    <x v="137"/>
    <x v="6"/>
    <x v="0"/>
    <x v="0"/>
    <s v="No Aplica"/>
    <x v="185"/>
  </r>
  <r>
    <x v="2"/>
    <x v="16"/>
    <x v="16"/>
    <x v="6"/>
    <x v="137"/>
    <s v="CO1410@mi.com"/>
    <x v="3"/>
    <x v="3"/>
    <x v="137"/>
    <x v="6"/>
    <x v="0"/>
    <x v="0"/>
    <s v="No Aplica"/>
    <x v="185"/>
  </r>
  <r>
    <x v="2"/>
    <x v="3"/>
    <x v="3"/>
    <x v="6"/>
    <x v="137"/>
    <s v="CO1410@mi.com"/>
    <x v="3"/>
    <x v="3"/>
    <x v="137"/>
    <x v="6"/>
    <x v="0"/>
    <x v="0"/>
    <s v="No Aplica"/>
    <x v="185"/>
  </r>
  <r>
    <x v="2"/>
    <x v="17"/>
    <x v="17"/>
    <x v="0"/>
    <x v="137"/>
    <s v="CO1410@mi.com"/>
    <x v="0"/>
    <x v="0"/>
    <x v="137"/>
    <x v="6"/>
    <x v="0"/>
    <x v="0"/>
    <s v="No Aplica"/>
    <x v="185"/>
  </r>
  <r>
    <x v="2"/>
    <x v="19"/>
    <x v="19"/>
    <x v="6"/>
    <x v="137"/>
    <s v="CO1410@mi.com"/>
    <x v="3"/>
    <x v="3"/>
    <x v="137"/>
    <x v="6"/>
    <x v="0"/>
    <x v="0"/>
    <s v="No Aplica"/>
    <x v="185"/>
  </r>
  <r>
    <x v="2"/>
    <x v="7"/>
    <x v="7"/>
    <x v="6"/>
    <x v="137"/>
    <s v="CO1410@mi.com"/>
    <x v="3"/>
    <x v="3"/>
    <x v="137"/>
    <x v="6"/>
    <x v="0"/>
    <x v="0"/>
    <s v="No Aplica"/>
    <x v="185"/>
  </r>
  <r>
    <x v="2"/>
    <x v="1"/>
    <x v="1"/>
    <x v="6"/>
    <x v="137"/>
    <s v="CO1410@mi.com"/>
    <x v="3"/>
    <x v="3"/>
    <x v="137"/>
    <x v="6"/>
    <x v="0"/>
    <x v="0"/>
    <s v="No Aplica"/>
    <x v="185"/>
  </r>
  <r>
    <x v="2"/>
    <x v="6"/>
    <x v="6"/>
    <x v="6"/>
    <x v="137"/>
    <s v="CO1410@mi.com"/>
    <x v="3"/>
    <x v="3"/>
    <x v="137"/>
    <x v="6"/>
    <x v="0"/>
    <x v="0"/>
    <s v="No Aplica"/>
    <x v="185"/>
  </r>
  <r>
    <x v="2"/>
    <x v="2"/>
    <x v="2"/>
    <x v="0"/>
    <x v="137"/>
    <s v="CO1410@mi.com"/>
    <x v="0"/>
    <x v="0"/>
    <x v="137"/>
    <x v="6"/>
    <x v="0"/>
    <x v="0"/>
    <s v="No Aplica"/>
    <x v="185"/>
  </r>
  <r>
    <x v="2"/>
    <x v="4"/>
    <x v="4"/>
    <x v="6"/>
    <x v="137"/>
    <s v="CO1410@mi.com"/>
    <x v="3"/>
    <x v="3"/>
    <x v="137"/>
    <x v="6"/>
    <x v="0"/>
    <x v="0"/>
    <s v="No Aplica"/>
    <x v="185"/>
  </r>
  <r>
    <x v="2"/>
    <x v="5"/>
    <x v="5"/>
    <x v="6"/>
    <x v="137"/>
    <s v="CO1410@mi.com"/>
    <x v="3"/>
    <x v="3"/>
    <x v="137"/>
    <x v="6"/>
    <x v="0"/>
    <x v="0"/>
    <s v="No Aplica"/>
    <x v="185"/>
  </r>
  <r>
    <x v="2"/>
    <x v="20"/>
    <x v="20"/>
    <x v="6"/>
    <x v="137"/>
    <s v="CO1410@mi.com"/>
    <x v="3"/>
    <x v="3"/>
    <x v="137"/>
    <x v="6"/>
    <x v="0"/>
    <x v="0"/>
    <s v="No Aplica"/>
    <x v="185"/>
  </r>
  <r>
    <x v="2"/>
    <x v="22"/>
    <x v="22"/>
    <x v="0"/>
    <x v="137"/>
    <s v="CO1410@mi.com"/>
    <x v="0"/>
    <x v="0"/>
    <x v="137"/>
    <x v="6"/>
    <x v="0"/>
    <x v="0"/>
    <s v="No Aplica"/>
    <x v="185"/>
  </r>
  <r>
    <x v="2"/>
    <x v="21"/>
    <x v="21"/>
    <x v="6"/>
    <x v="137"/>
    <s v="CO1410@mi.com"/>
    <x v="3"/>
    <x v="3"/>
    <x v="137"/>
    <x v="6"/>
    <x v="0"/>
    <x v="0"/>
    <s v="No Aplica"/>
    <x v="185"/>
  </r>
  <r>
    <x v="2"/>
    <x v="9"/>
    <x v="9"/>
    <x v="317"/>
    <x v="138"/>
    <s v="CO28275@mi.com"/>
    <x v="0"/>
    <x v="0"/>
    <x v="138"/>
    <x v="16"/>
    <x v="0"/>
    <x v="0"/>
    <s v="No Aplica"/>
    <x v="186"/>
  </r>
  <r>
    <x v="2"/>
    <x v="10"/>
    <x v="10"/>
    <x v="317"/>
    <x v="138"/>
    <s v="CO28275@mi.com"/>
    <x v="0"/>
    <x v="0"/>
    <x v="138"/>
    <x v="16"/>
    <x v="0"/>
    <x v="0"/>
    <s v="No Aplica"/>
    <x v="186"/>
  </r>
  <r>
    <x v="2"/>
    <x v="0"/>
    <x v="0"/>
    <x v="317"/>
    <x v="138"/>
    <s v="CO28275@mi.com"/>
    <x v="0"/>
    <x v="0"/>
    <x v="138"/>
    <x v="16"/>
    <x v="0"/>
    <x v="0"/>
    <s v="No Aplica"/>
    <x v="186"/>
  </r>
  <r>
    <x v="2"/>
    <x v="11"/>
    <x v="11"/>
    <x v="317"/>
    <x v="138"/>
    <s v="CO28275@mi.com"/>
    <x v="0"/>
    <x v="0"/>
    <x v="138"/>
    <x v="16"/>
    <x v="0"/>
    <x v="0"/>
    <s v="No Aplica"/>
    <x v="186"/>
  </r>
  <r>
    <x v="2"/>
    <x v="12"/>
    <x v="12"/>
    <x v="3"/>
    <x v="138"/>
    <s v="CO28275@mi.com"/>
    <x v="0"/>
    <x v="0"/>
    <x v="138"/>
    <x v="16"/>
    <x v="0"/>
    <x v="0"/>
    <s v="No Aplica"/>
    <x v="186"/>
  </r>
  <r>
    <x v="2"/>
    <x v="13"/>
    <x v="13"/>
    <x v="317"/>
    <x v="138"/>
    <s v="CO28275@mi.com"/>
    <x v="0"/>
    <x v="0"/>
    <x v="138"/>
    <x v="16"/>
    <x v="0"/>
    <x v="1"/>
    <n v="45922"/>
    <x v="187"/>
  </r>
  <r>
    <x v="2"/>
    <x v="8"/>
    <x v="8"/>
    <x v="3"/>
    <x v="138"/>
    <s v="CO28275@mi.com"/>
    <x v="0"/>
    <x v="0"/>
    <x v="138"/>
    <x v="16"/>
    <x v="0"/>
    <x v="0"/>
    <s v="No Aplica"/>
    <x v="186"/>
  </r>
  <r>
    <x v="2"/>
    <x v="15"/>
    <x v="15"/>
    <x v="20"/>
    <x v="138"/>
    <s v="CO28275@mi.com"/>
    <x v="3"/>
    <x v="3"/>
    <x v="138"/>
    <x v="16"/>
    <x v="0"/>
    <x v="0"/>
    <s v="No Aplica"/>
    <x v="186"/>
  </r>
  <r>
    <x v="2"/>
    <x v="14"/>
    <x v="14"/>
    <x v="20"/>
    <x v="138"/>
    <s v="CO28275@mi.com"/>
    <x v="3"/>
    <x v="3"/>
    <x v="138"/>
    <x v="16"/>
    <x v="0"/>
    <x v="0"/>
    <s v="No Aplica"/>
    <x v="186"/>
  </r>
  <r>
    <x v="2"/>
    <x v="16"/>
    <x v="16"/>
    <x v="20"/>
    <x v="138"/>
    <s v="CO28275@mi.com"/>
    <x v="3"/>
    <x v="3"/>
    <x v="138"/>
    <x v="16"/>
    <x v="0"/>
    <x v="0"/>
    <s v="No Aplica"/>
    <x v="186"/>
  </r>
  <r>
    <x v="2"/>
    <x v="17"/>
    <x v="17"/>
    <x v="11"/>
    <x v="138"/>
    <s v="CO28275@mi.com"/>
    <x v="3"/>
    <x v="3"/>
    <x v="138"/>
    <x v="16"/>
    <x v="0"/>
    <x v="0"/>
    <s v="No Aplica"/>
    <x v="186"/>
  </r>
  <r>
    <x v="2"/>
    <x v="3"/>
    <x v="3"/>
    <x v="20"/>
    <x v="138"/>
    <s v="CO28275@mi.com"/>
    <x v="3"/>
    <x v="3"/>
    <x v="138"/>
    <x v="16"/>
    <x v="0"/>
    <x v="0"/>
    <s v="No Aplica"/>
    <x v="186"/>
  </r>
  <r>
    <x v="2"/>
    <x v="19"/>
    <x v="19"/>
    <x v="20"/>
    <x v="138"/>
    <s v="CO28275@mi.com"/>
    <x v="3"/>
    <x v="3"/>
    <x v="138"/>
    <x v="16"/>
    <x v="0"/>
    <x v="0"/>
    <s v="No Aplica"/>
    <x v="186"/>
  </r>
  <r>
    <x v="2"/>
    <x v="7"/>
    <x v="7"/>
    <x v="20"/>
    <x v="138"/>
    <s v="CO28275@mi.com"/>
    <x v="3"/>
    <x v="3"/>
    <x v="138"/>
    <x v="16"/>
    <x v="0"/>
    <x v="0"/>
    <s v="No Aplica"/>
    <x v="186"/>
  </r>
  <r>
    <x v="2"/>
    <x v="1"/>
    <x v="1"/>
    <x v="20"/>
    <x v="138"/>
    <s v="CO28275@mi.com"/>
    <x v="3"/>
    <x v="3"/>
    <x v="138"/>
    <x v="16"/>
    <x v="0"/>
    <x v="0"/>
    <s v="No Aplica"/>
    <x v="186"/>
  </r>
  <r>
    <x v="2"/>
    <x v="2"/>
    <x v="2"/>
    <x v="20"/>
    <x v="138"/>
    <s v="CO28275@mi.com"/>
    <x v="3"/>
    <x v="3"/>
    <x v="138"/>
    <x v="16"/>
    <x v="0"/>
    <x v="0"/>
    <s v="No Aplica"/>
    <x v="186"/>
  </r>
  <r>
    <x v="2"/>
    <x v="6"/>
    <x v="6"/>
    <x v="3"/>
    <x v="138"/>
    <s v="CO28275@mi.com"/>
    <x v="0"/>
    <x v="0"/>
    <x v="138"/>
    <x v="16"/>
    <x v="0"/>
    <x v="0"/>
    <s v="No Aplica"/>
    <x v="186"/>
  </r>
  <r>
    <x v="2"/>
    <x v="20"/>
    <x v="20"/>
    <x v="20"/>
    <x v="138"/>
    <s v="CO28275@mi.com"/>
    <x v="3"/>
    <x v="3"/>
    <x v="138"/>
    <x v="16"/>
    <x v="0"/>
    <x v="0"/>
    <s v="No Aplica"/>
    <x v="186"/>
  </r>
  <r>
    <x v="2"/>
    <x v="22"/>
    <x v="22"/>
    <x v="20"/>
    <x v="138"/>
    <s v="CO28275@mi.com"/>
    <x v="3"/>
    <x v="3"/>
    <x v="138"/>
    <x v="16"/>
    <x v="0"/>
    <x v="0"/>
    <s v="No Aplica"/>
    <x v="186"/>
  </r>
  <r>
    <x v="2"/>
    <x v="21"/>
    <x v="21"/>
    <x v="18"/>
    <x v="138"/>
    <s v="CO28275@mi.com"/>
    <x v="0"/>
    <x v="0"/>
    <x v="138"/>
    <x v="16"/>
    <x v="0"/>
    <x v="0"/>
    <s v="No Aplica"/>
    <x v="186"/>
  </r>
  <r>
    <x v="1"/>
    <x v="13"/>
    <x v="13"/>
    <x v="318"/>
    <x v="139"/>
    <s v="CO20410@mi.com"/>
    <x v="0"/>
    <x v="0"/>
    <x v="139"/>
    <x v="38"/>
    <x v="0"/>
    <x v="1"/>
    <n v="45922"/>
    <x v="188"/>
  </r>
  <r>
    <x v="2"/>
    <x v="17"/>
    <x v="17"/>
    <x v="319"/>
    <x v="139"/>
    <s v="CO20410@mi.com"/>
    <x v="2"/>
    <x v="2"/>
    <x v="139"/>
    <x v="38"/>
    <x v="0"/>
    <x v="0"/>
    <s v="No Aplica"/>
    <x v="189"/>
  </r>
  <r>
    <x v="1"/>
    <x v="3"/>
    <x v="3"/>
    <x v="33"/>
    <x v="139"/>
    <s v="CO20410@mi.com"/>
    <x v="0"/>
    <x v="0"/>
    <x v="139"/>
    <x v="38"/>
    <x v="0"/>
    <x v="0"/>
    <s v="No Aplica"/>
    <x v="189"/>
  </r>
  <r>
    <x v="0"/>
    <x v="2"/>
    <x v="2"/>
    <x v="63"/>
    <x v="139"/>
    <s v="CO20410@mi.com"/>
    <x v="13"/>
    <x v="0"/>
    <x v="139"/>
    <x v="38"/>
    <x v="0"/>
    <x v="0"/>
    <s v="No Aplica"/>
    <x v="189"/>
  </r>
  <r>
    <x v="0"/>
    <x v="6"/>
    <x v="6"/>
    <x v="33"/>
    <x v="139"/>
    <s v="CO20410@mi.com"/>
    <x v="0"/>
    <x v="0"/>
    <x v="139"/>
    <x v="38"/>
    <x v="0"/>
    <x v="0"/>
    <s v="No Aplica"/>
    <x v="189"/>
  </r>
  <r>
    <x v="2"/>
    <x v="5"/>
    <x v="5"/>
    <x v="320"/>
    <x v="139"/>
    <s v="CO20410@mi.com"/>
    <x v="18"/>
    <x v="14"/>
    <x v="139"/>
    <x v="38"/>
    <x v="0"/>
    <x v="0"/>
    <s v="No Aplica"/>
    <x v="189"/>
  </r>
  <r>
    <x v="1"/>
    <x v="21"/>
    <x v="21"/>
    <x v="33"/>
    <x v="139"/>
    <s v="CO20410@mi.com"/>
    <x v="0"/>
    <x v="0"/>
    <x v="139"/>
    <x v="38"/>
    <x v="0"/>
    <x v="0"/>
    <s v="No Aplica"/>
    <x v="189"/>
  </r>
  <r>
    <x v="1"/>
    <x v="5"/>
    <x v="5"/>
    <x v="321"/>
    <x v="140"/>
    <s v="CO10519@mi.com"/>
    <x v="1"/>
    <x v="1"/>
    <x v="140"/>
    <x v="40"/>
    <x v="1"/>
    <x v="0"/>
    <s v="No Aplica"/>
    <x v="190"/>
  </r>
  <r>
    <x v="7"/>
    <x v="27"/>
    <x v="27"/>
    <x v="322"/>
    <x v="140"/>
    <s v="CO10519@mi.com"/>
    <x v="0"/>
    <x v="0"/>
    <x v="140"/>
    <x v="40"/>
    <x v="1"/>
    <x v="0"/>
    <s v="No Aplica"/>
    <x v="190"/>
  </r>
  <r>
    <x v="7"/>
    <x v="26"/>
    <x v="26"/>
    <x v="323"/>
    <x v="140"/>
    <s v="CO10519@mi.com"/>
    <x v="1"/>
    <x v="1"/>
    <x v="140"/>
    <x v="40"/>
    <x v="1"/>
    <x v="0"/>
    <s v="No Aplica"/>
    <x v="190"/>
  </r>
  <r>
    <x v="7"/>
    <x v="0"/>
    <x v="0"/>
    <x v="324"/>
    <x v="140"/>
    <s v="CO10519@mi.com"/>
    <x v="3"/>
    <x v="3"/>
    <x v="140"/>
    <x v="40"/>
    <x v="1"/>
    <x v="0"/>
    <s v="No Aplica"/>
    <x v="190"/>
  </r>
  <r>
    <x v="7"/>
    <x v="11"/>
    <x v="11"/>
    <x v="324"/>
    <x v="140"/>
    <s v="CO10519@mi.com"/>
    <x v="3"/>
    <x v="3"/>
    <x v="140"/>
    <x v="40"/>
    <x v="1"/>
    <x v="0"/>
    <s v="No Aplica"/>
    <x v="190"/>
  </r>
  <r>
    <x v="1"/>
    <x v="18"/>
    <x v="18"/>
    <x v="325"/>
    <x v="140"/>
    <s v="CO10519@mi.com"/>
    <x v="0"/>
    <x v="0"/>
    <x v="140"/>
    <x v="40"/>
    <x v="1"/>
    <x v="0"/>
    <s v="No Aplica"/>
    <x v="190"/>
  </r>
  <r>
    <x v="1"/>
    <x v="23"/>
    <x v="23"/>
    <x v="326"/>
    <x v="140"/>
    <s v="CO10519@mi.com"/>
    <x v="1"/>
    <x v="1"/>
    <x v="140"/>
    <x v="40"/>
    <x v="1"/>
    <x v="0"/>
    <s v="No Aplica"/>
    <x v="190"/>
  </r>
  <r>
    <x v="1"/>
    <x v="15"/>
    <x v="15"/>
    <x v="327"/>
    <x v="140"/>
    <s v="CO10519@mi.com"/>
    <x v="3"/>
    <x v="3"/>
    <x v="140"/>
    <x v="40"/>
    <x v="1"/>
    <x v="0"/>
    <s v="No Aplica"/>
    <x v="190"/>
  </r>
  <r>
    <x v="1"/>
    <x v="16"/>
    <x v="16"/>
    <x v="324"/>
    <x v="140"/>
    <s v="CO10519@mi.com"/>
    <x v="3"/>
    <x v="3"/>
    <x v="140"/>
    <x v="40"/>
    <x v="1"/>
    <x v="0"/>
    <s v="No Aplica"/>
    <x v="190"/>
  </r>
  <r>
    <x v="1"/>
    <x v="24"/>
    <x v="24"/>
    <x v="322"/>
    <x v="140"/>
    <s v="CO10519@mi.com"/>
    <x v="0"/>
    <x v="0"/>
    <x v="140"/>
    <x v="40"/>
    <x v="1"/>
    <x v="0"/>
    <s v="No Aplica"/>
    <x v="190"/>
  </r>
  <r>
    <x v="1"/>
    <x v="28"/>
    <x v="28"/>
    <x v="323"/>
    <x v="140"/>
    <s v="CO10519@mi.com"/>
    <x v="1"/>
    <x v="1"/>
    <x v="140"/>
    <x v="40"/>
    <x v="1"/>
    <x v="0"/>
    <s v="No Aplica"/>
    <x v="190"/>
  </r>
  <r>
    <x v="1"/>
    <x v="7"/>
    <x v="7"/>
    <x v="328"/>
    <x v="140"/>
    <s v="CO10519@mi.com"/>
    <x v="3"/>
    <x v="3"/>
    <x v="140"/>
    <x v="40"/>
    <x v="1"/>
    <x v="0"/>
    <s v="No Aplica"/>
    <x v="190"/>
  </r>
  <r>
    <x v="1"/>
    <x v="1"/>
    <x v="1"/>
    <x v="324"/>
    <x v="140"/>
    <s v="CO10519@mi.com"/>
    <x v="3"/>
    <x v="3"/>
    <x v="140"/>
    <x v="40"/>
    <x v="1"/>
    <x v="0"/>
    <s v="No Aplica"/>
    <x v="190"/>
  </r>
  <r>
    <x v="1"/>
    <x v="25"/>
    <x v="25"/>
    <x v="329"/>
    <x v="140"/>
    <s v="CO10519@mi.com"/>
    <x v="0"/>
    <x v="0"/>
    <x v="140"/>
    <x v="40"/>
    <x v="1"/>
    <x v="0"/>
    <s v="No Aplica"/>
    <x v="190"/>
  </r>
  <r>
    <x v="1"/>
    <x v="29"/>
    <x v="29"/>
    <x v="323"/>
    <x v="140"/>
    <s v="CO10519@mi.com"/>
    <x v="1"/>
    <x v="1"/>
    <x v="140"/>
    <x v="40"/>
    <x v="1"/>
    <x v="0"/>
    <s v="No Aplica"/>
    <x v="190"/>
  </r>
  <r>
    <x v="1"/>
    <x v="5"/>
    <x v="5"/>
    <x v="324"/>
    <x v="140"/>
    <s v="CO10519@mi.com"/>
    <x v="3"/>
    <x v="3"/>
    <x v="140"/>
    <x v="40"/>
    <x v="1"/>
    <x v="0"/>
    <s v="No Aplica"/>
    <x v="190"/>
  </r>
  <r>
    <x v="1"/>
    <x v="20"/>
    <x v="20"/>
    <x v="327"/>
    <x v="140"/>
    <s v="CO10519@mi.com"/>
    <x v="3"/>
    <x v="3"/>
    <x v="140"/>
    <x v="40"/>
    <x v="1"/>
    <x v="0"/>
    <s v="No Aplica"/>
    <x v="190"/>
  </r>
  <r>
    <x v="0"/>
    <x v="10"/>
    <x v="10"/>
    <x v="84"/>
    <x v="141"/>
    <s v="CO11248@mi.com"/>
    <x v="3"/>
    <x v="3"/>
    <x v="141"/>
    <x v="19"/>
    <x v="0"/>
    <x v="0"/>
    <s v="No Aplica"/>
    <x v="191"/>
  </r>
  <r>
    <x v="0"/>
    <x v="0"/>
    <x v="0"/>
    <x v="84"/>
    <x v="141"/>
    <s v="CO11248@mi.com"/>
    <x v="3"/>
    <x v="3"/>
    <x v="141"/>
    <x v="19"/>
    <x v="0"/>
    <x v="0"/>
    <s v="No Aplica"/>
    <x v="191"/>
  </r>
  <r>
    <x v="0"/>
    <x v="11"/>
    <x v="11"/>
    <x v="3"/>
    <x v="141"/>
    <s v="CO11248@mi.com"/>
    <x v="0"/>
    <x v="0"/>
    <x v="141"/>
    <x v="19"/>
    <x v="0"/>
    <x v="0"/>
    <s v="No Aplica"/>
    <x v="191"/>
  </r>
  <r>
    <x v="0"/>
    <x v="12"/>
    <x v="12"/>
    <x v="84"/>
    <x v="141"/>
    <s v="CO11248@mi.com"/>
    <x v="3"/>
    <x v="3"/>
    <x v="141"/>
    <x v="19"/>
    <x v="0"/>
    <x v="0"/>
    <s v="No Aplica"/>
    <x v="191"/>
  </r>
  <r>
    <x v="0"/>
    <x v="13"/>
    <x v="13"/>
    <x v="83"/>
    <x v="141"/>
    <s v="CO11248@mi.com"/>
    <x v="3"/>
    <x v="3"/>
    <x v="141"/>
    <x v="19"/>
    <x v="0"/>
    <x v="1"/>
    <n v="45922"/>
    <x v="192"/>
  </r>
  <r>
    <x v="0"/>
    <x v="14"/>
    <x v="14"/>
    <x v="84"/>
    <x v="141"/>
    <s v="CO11248@mi.com"/>
    <x v="3"/>
    <x v="3"/>
    <x v="141"/>
    <x v="19"/>
    <x v="0"/>
    <x v="0"/>
    <s v="No Aplica"/>
    <x v="191"/>
  </r>
  <r>
    <x v="0"/>
    <x v="15"/>
    <x v="15"/>
    <x v="84"/>
    <x v="141"/>
    <s v="CO11248@mi.com"/>
    <x v="3"/>
    <x v="3"/>
    <x v="141"/>
    <x v="19"/>
    <x v="0"/>
    <x v="0"/>
    <s v="No Aplica"/>
    <x v="191"/>
  </r>
  <r>
    <x v="0"/>
    <x v="16"/>
    <x v="16"/>
    <x v="3"/>
    <x v="141"/>
    <s v="CO11248@mi.com"/>
    <x v="0"/>
    <x v="0"/>
    <x v="141"/>
    <x v="19"/>
    <x v="0"/>
    <x v="0"/>
    <s v="No Aplica"/>
    <x v="191"/>
  </r>
  <r>
    <x v="0"/>
    <x v="17"/>
    <x v="17"/>
    <x v="84"/>
    <x v="141"/>
    <s v="CO11248@mi.com"/>
    <x v="3"/>
    <x v="3"/>
    <x v="141"/>
    <x v="19"/>
    <x v="0"/>
    <x v="0"/>
    <s v="No Aplica"/>
    <x v="191"/>
  </r>
  <r>
    <x v="0"/>
    <x v="3"/>
    <x v="3"/>
    <x v="84"/>
    <x v="141"/>
    <s v="CO11248@mi.com"/>
    <x v="3"/>
    <x v="3"/>
    <x v="141"/>
    <x v="19"/>
    <x v="0"/>
    <x v="0"/>
    <s v="No Aplica"/>
    <x v="191"/>
  </r>
  <r>
    <x v="0"/>
    <x v="1"/>
    <x v="1"/>
    <x v="3"/>
    <x v="141"/>
    <s v="CO11248@mi.com"/>
    <x v="0"/>
    <x v="0"/>
    <x v="141"/>
    <x v="19"/>
    <x v="0"/>
    <x v="0"/>
    <s v="No Aplica"/>
    <x v="191"/>
  </r>
  <r>
    <x v="0"/>
    <x v="19"/>
    <x v="19"/>
    <x v="84"/>
    <x v="141"/>
    <s v="CO11248@mi.com"/>
    <x v="3"/>
    <x v="3"/>
    <x v="141"/>
    <x v="19"/>
    <x v="0"/>
    <x v="0"/>
    <s v="No Aplica"/>
    <x v="191"/>
  </r>
  <r>
    <x v="0"/>
    <x v="7"/>
    <x v="7"/>
    <x v="84"/>
    <x v="141"/>
    <s v="CO11248@mi.com"/>
    <x v="3"/>
    <x v="3"/>
    <x v="141"/>
    <x v="19"/>
    <x v="0"/>
    <x v="0"/>
    <s v="No Aplica"/>
    <x v="191"/>
  </r>
  <r>
    <x v="0"/>
    <x v="2"/>
    <x v="2"/>
    <x v="84"/>
    <x v="141"/>
    <s v="CO11248@mi.com"/>
    <x v="3"/>
    <x v="3"/>
    <x v="141"/>
    <x v="19"/>
    <x v="0"/>
    <x v="0"/>
    <s v="No Aplica"/>
    <x v="191"/>
  </r>
  <r>
    <x v="0"/>
    <x v="6"/>
    <x v="6"/>
    <x v="84"/>
    <x v="141"/>
    <s v="CO11248@mi.com"/>
    <x v="3"/>
    <x v="3"/>
    <x v="141"/>
    <x v="19"/>
    <x v="0"/>
    <x v="0"/>
    <s v="No Aplica"/>
    <x v="191"/>
  </r>
  <r>
    <x v="0"/>
    <x v="5"/>
    <x v="5"/>
    <x v="84"/>
    <x v="141"/>
    <s v="CO11248@mi.com"/>
    <x v="3"/>
    <x v="3"/>
    <x v="141"/>
    <x v="19"/>
    <x v="0"/>
    <x v="0"/>
    <s v="No Aplica"/>
    <x v="191"/>
  </r>
  <r>
    <x v="0"/>
    <x v="22"/>
    <x v="22"/>
    <x v="84"/>
    <x v="141"/>
    <s v="CO11248@mi.com"/>
    <x v="3"/>
    <x v="3"/>
    <x v="141"/>
    <x v="19"/>
    <x v="0"/>
    <x v="0"/>
    <s v="No Aplica"/>
    <x v="191"/>
  </r>
  <r>
    <x v="0"/>
    <x v="21"/>
    <x v="21"/>
    <x v="293"/>
    <x v="141"/>
    <s v="CO11248@mi.com"/>
    <x v="3"/>
    <x v="3"/>
    <x v="141"/>
    <x v="19"/>
    <x v="0"/>
    <x v="0"/>
    <s v="No Aplica"/>
    <x v="191"/>
  </r>
  <r>
    <x v="0"/>
    <x v="20"/>
    <x v="20"/>
    <x v="3"/>
    <x v="141"/>
    <s v="CO11248@mi.com"/>
    <x v="0"/>
    <x v="0"/>
    <x v="141"/>
    <x v="19"/>
    <x v="0"/>
    <x v="0"/>
    <s v="No Aplica"/>
    <x v="191"/>
  </r>
  <r>
    <x v="2"/>
    <x v="12"/>
    <x v="12"/>
    <x v="330"/>
    <x v="142"/>
    <s v="CO16400@mi.com"/>
    <x v="0"/>
    <x v="0"/>
    <x v="142"/>
    <x v="43"/>
    <x v="0"/>
    <x v="0"/>
    <s v="No Aplica"/>
    <x v="193"/>
  </r>
  <r>
    <x v="2"/>
    <x v="21"/>
    <x v="21"/>
    <x v="45"/>
    <x v="142"/>
    <s v="CO16400@mi.com"/>
    <x v="1"/>
    <x v="1"/>
    <x v="142"/>
    <x v="43"/>
    <x v="0"/>
    <x v="0"/>
    <s v="No Aplica"/>
    <x v="193"/>
  </r>
  <r>
    <x v="2"/>
    <x v="22"/>
    <x v="22"/>
    <x v="12"/>
    <x v="142"/>
    <s v="CO16400@mi.com"/>
    <x v="0"/>
    <x v="0"/>
    <x v="142"/>
    <x v="43"/>
    <x v="0"/>
    <x v="0"/>
    <s v="No Aplica"/>
    <x v="193"/>
  </r>
  <r>
    <x v="1"/>
    <x v="10"/>
    <x v="10"/>
    <x v="52"/>
    <x v="143"/>
    <s v="CO27557@mi.com"/>
    <x v="3"/>
    <x v="3"/>
    <x v="143"/>
    <x v="46"/>
    <x v="2"/>
    <x v="0"/>
    <s v="No Aplica"/>
    <x v="194"/>
  </r>
  <r>
    <x v="1"/>
    <x v="0"/>
    <x v="0"/>
    <x v="52"/>
    <x v="143"/>
    <s v="CO27557@mi.com"/>
    <x v="3"/>
    <x v="3"/>
    <x v="143"/>
    <x v="46"/>
    <x v="2"/>
    <x v="0"/>
    <s v="No Aplica"/>
    <x v="194"/>
  </r>
  <r>
    <x v="1"/>
    <x v="11"/>
    <x v="11"/>
    <x v="52"/>
    <x v="143"/>
    <s v="CO27557@mi.com"/>
    <x v="3"/>
    <x v="3"/>
    <x v="143"/>
    <x v="46"/>
    <x v="2"/>
    <x v="0"/>
    <s v="No Aplica"/>
    <x v="194"/>
  </r>
  <r>
    <x v="1"/>
    <x v="12"/>
    <x v="12"/>
    <x v="331"/>
    <x v="143"/>
    <s v="CO27557@mi.com"/>
    <x v="3"/>
    <x v="3"/>
    <x v="143"/>
    <x v="46"/>
    <x v="2"/>
    <x v="0"/>
    <s v="No Aplica"/>
    <x v="194"/>
  </r>
  <r>
    <x v="2"/>
    <x v="27"/>
    <x v="27"/>
    <x v="3"/>
    <x v="143"/>
    <s v="CO27557@mi.com"/>
    <x v="0"/>
    <x v="0"/>
    <x v="143"/>
    <x v="46"/>
    <x v="2"/>
    <x v="0"/>
    <s v="No Aplica"/>
    <x v="194"/>
  </r>
  <r>
    <x v="1"/>
    <x v="23"/>
    <x v="23"/>
    <x v="52"/>
    <x v="143"/>
    <s v="CO27557@mi.com"/>
    <x v="3"/>
    <x v="3"/>
    <x v="143"/>
    <x v="46"/>
    <x v="2"/>
    <x v="0"/>
    <s v="No Aplica"/>
    <x v="194"/>
  </r>
  <r>
    <x v="1"/>
    <x v="15"/>
    <x v="15"/>
    <x v="52"/>
    <x v="143"/>
    <s v="CO27557@mi.com"/>
    <x v="3"/>
    <x v="3"/>
    <x v="143"/>
    <x v="46"/>
    <x v="2"/>
    <x v="0"/>
    <s v="No Aplica"/>
    <x v="194"/>
  </r>
  <r>
    <x v="1"/>
    <x v="16"/>
    <x v="16"/>
    <x v="52"/>
    <x v="143"/>
    <s v="CO27557@mi.com"/>
    <x v="3"/>
    <x v="3"/>
    <x v="143"/>
    <x v="46"/>
    <x v="2"/>
    <x v="0"/>
    <s v="No Aplica"/>
    <x v="194"/>
  </r>
  <r>
    <x v="1"/>
    <x v="17"/>
    <x v="17"/>
    <x v="52"/>
    <x v="143"/>
    <s v="CO27557@mi.com"/>
    <x v="3"/>
    <x v="3"/>
    <x v="143"/>
    <x v="46"/>
    <x v="2"/>
    <x v="0"/>
    <s v="No Aplica"/>
    <x v="194"/>
  </r>
  <r>
    <x v="2"/>
    <x v="18"/>
    <x v="18"/>
    <x v="3"/>
    <x v="143"/>
    <s v="CO27557@mi.com"/>
    <x v="0"/>
    <x v="0"/>
    <x v="143"/>
    <x v="46"/>
    <x v="2"/>
    <x v="0"/>
    <s v="No Aplica"/>
    <x v="194"/>
  </r>
  <r>
    <x v="2"/>
    <x v="20"/>
    <x v="20"/>
    <x v="3"/>
    <x v="143"/>
    <s v="CO27557@mi.com"/>
    <x v="16"/>
    <x v="12"/>
    <x v="143"/>
    <x v="46"/>
    <x v="2"/>
    <x v="0"/>
    <s v="No Aplica"/>
    <x v="194"/>
  </r>
  <r>
    <x v="1"/>
    <x v="28"/>
    <x v="28"/>
    <x v="52"/>
    <x v="143"/>
    <s v="CO27557@mi.com"/>
    <x v="3"/>
    <x v="3"/>
    <x v="143"/>
    <x v="46"/>
    <x v="2"/>
    <x v="0"/>
    <s v="No Aplica"/>
    <x v="194"/>
  </r>
  <r>
    <x v="1"/>
    <x v="7"/>
    <x v="7"/>
    <x v="52"/>
    <x v="143"/>
    <s v="CO27557@mi.com"/>
    <x v="3"/>
    <x v="3"/>
    <x v="143"/>
    <x v="46"/>
    <x v="2"/>
    <x v="0"/>
    <s v="No Aplica"/>
    <x v="194"/>
  </r>
  <r>
    <x v="1"/>
    <x v="1"/>
    <x v="1"/>
    <x v="52"/>
    <x v="143"/>
    <s v="CO27557@mi.com"/>
    <x v="3"/>
    <x v="3"/>
    <x v="143"/>
    <x v="46"/>
    <x v="2"/>
    <x v="0"/>
    <s v="No Aplica"/>
    <x v="194"/>
  </r>
  <r>
    <x v="1"/>
    <x v="2"/>
    <x v="2"/>
    <x v="52"/>
    <x v="143"/>
    <s v="CO27557@mi.com"/>
    <x v="3"/>
    <x v="3"/>
    <x v="143"/>
    <x v="46"/>
    <x v="2"/>
    <x v="0"/>
    <s v="No Aplica"/>
    <x v="194"/>
  </r>
  <r>
    <x v="2"/>
    <x v="24"/>
    <x v="24"/>
    <x v="3"/>
    <x v="143"/>
    <s v="CO27557@mi.com"/>
    <x v="0"/>
    <x v="0"/>
    <x v="143"/>
    <x v="46"/>
    <x v="2"/>
    <x v="0"/>
    <s v="No Aplica"/>
    <x v="194"/>
  </r>
  <r>
    <x v="2"/>
    <x v="25"/>
    <x v="25"/>
    <x v="3"/>
    <x v="143"/>
    <s v="CO27557@mi.com"/>
    <x v="0"/>
    <x v="0"/>
    <x v="143"/>
    <x v="46"/>
    <x v="2"/>
    <x v="0"/>
    <s v="No Aplica"/>
    <x v="194"/>
  </r>
  <r>
    <x v="1"/>
    <x v="29"/>
    <x v="29"/>
    <x v="52"/>
    <x v="143"/>
    <s v="CO27557@mi.com"/>
    <x v="3"/>
    <x v="3"/>
    <x v="143"/>
    <x v="46"/>
    <x v="2"/>
    <x v="0"/>
    <s v="No Aplica"/>
    <x v="194"/>
  </r>
  <r>
    <x v="1"/>
    <x v="4"/>
    <x v="4"/>
    <x v="52"/>
    <x v="143"/>
    <s v="CO27557@mi.com"/>
    <x v="3"/>
    <x v="3"/>
    <x v="143"/>
    <x v="46"/>
    <x v="2"/>
    <x v="0"/>
    <s v="No Aplica"/>
    <x v="194"/>
  </r>
  <r>
    <x v="1"/>
    <x v="5"/>
    <x v="5"/>
    <x v="332"/>
    <x v="143"/>
    <s v="CO27557@mi.com"/>
    <x v="3"/>
    <x v="3"/>
    <x v="143"/>
    <x v="46"/>
    <x v="2"/>
    <x v="0"/>
    <s v="No Aplica"/>
    <x v="194"/>
  </r>
  <r>
    <x v="1"/>
    <x v="20"/>
    <x v="20"/>
    <x v="52"/>
    <x v="143"/>
    <s v="CO27557@mi.com"/>
    <x v="3"/>
    <x v="3"/>
    <x v="143"/>
    <x v="46"/>
    <x v="2"/>
    <x v="0"/>
    <s v="No Aplica"/>
    <x v="194"/>
  </r>
  <r>
    <x v="1"/>
    <x v="22"/>
    <x v="22"/>
    <x v="3"/>
    <x v="143"/>
    <s v="CO27557@mi.com"/>
    <x v="0"/>
    <x v="0"/>
    <x v="143"/>
    <x v="46"/>
    <x v="2"/>
    <x v="0"/>
    <s v="No Aplica"/>
    <x v="194"/>
  </r>
  <r>
    <x v="2"/>
    <x v="27"/>
    <x v="27"/>
    <x v="330"/>
    <x v="144"/>
    <s v="CO12675@mi.com"/>
    <x v="4"/>
    <x v="0"/>
    <x v="144"/>
    <x v="20"/>
    <x v="1"/>
    <x v="0"/>
    <s v="No Aplica"/>
    <x v="195"/>
  </r>
  <r>
    <x v="2"/>
    <x v="26"/>
    <x v="26"/>
    <x v="333"/>
    <x v="144"/>
    <s v="CO12675@mi.com"/>
    <x v="16"/>
    <x v="12"/>
    <x v="144"/>
    <x v="20"/>
    <x v="1"/>
    <x v="0"/>
    <s v="No Aplica"/>
    <x v="195"/>
  </r>
  <r>
    <x v="2"/>
    <x v="28"/>
    <x v="28"/>
    <x v="92"/>
    <x v="144"/>
    <s v="CO12675@mi.com"/>
    <x v="16"/>
    <x v="12"/>
    <x v="144"/>
    <x v="20"/>
    <x v="1"/>
    <x v="0"/>
    <s v="No Aplica"/>
    <x v="195"/>
  </r>
  <r>
    <x v="2"/>
    <x v="23"/>
    <x v="23"/>
    <x v="92"/>
    <x v="144"/>
    <s v="CO12675@mi.com"/>
    <x v="16"/>
    <x v="12"/>
    <x v="144"/>
    <x v="20"/>
    <x v="1"/>
    <x v="0"/>
    <s v="No Aplica"/>
    <x v="195"/>
  </r>
  <r>
    <x v="2"/>
    <x v="18"/>
    <x v="18"/>
    <x v="330"/>
    <x v="144"/>
    <s v="CO12675@mi.com"/>
    <x v="4"/>
    <x v="0"/>
    <x v="144"/>
    <x v="20"/>
    <x v="1"/>
    <x v="0"/>
    <s v="No Aplica"/>
    <x v="195"/>
  </r>
  <r>
    <x v="2"/>
    <x v="5"/>
    <x v="5"/>
    <x v="334"/>
    <x v="144"/>
    <s v="CO12675@mi.com"/>
    <x v="15"/>
    <x v="11"/>
    <x v="144"/>
    <x v="20"/>
    <x v="1"/>
    <x v="0"/>
    <s v="No Aplica"/>
    <x v="195"/>
  </r>
  <r>
    <x v="2"/>
    <x v="24"/>
    <x v="24"/>
    <x v="330"/>
    <x v="144"/>
    <s v="CO12675@mi.com"/>
    <x v="4"/>
    <x v="0"/>
    <x v="144"/>
    <x v="20"/>
    <x v="1"/>
    <x v="0"/>
    <s v="No Aplica"/>
    <x v="195"/>
  </r>
  <r>
    <x v="2"/>
    <x v="25"/>
    <x v="25"/>
    <x v="330"/>
    <x v="144"/>
    <s v="CO12675@mi.com"/>
    <x v="4"/>
    <x v="0"/>
    <x v="144"/>
    <x v="20"/>
    <x v="1"/>
    <x v="0"/>
    <s v="No Aplica"/>
    <x v="195"/>
  </r>
  <r>
    <x v="0"/>
    <x v="12"/>
    <x v="12"/>
    <x v="27"/>
    <x v="145"/>
    <s v="CO27369@mi.com"/>
    <x v="0"/>
    <x v="0"/>
    <x v="145"/>
    <x v="11"/>
    <x v="1"/>
    <x v="0"/>
    <s v="No Aplica"/>
    <x v="196"/>
  </r>
  <r>
    <x v="0"/>
    <x v="2"/>
    <x v="2"/>
    <x v="335"/>
    <x v="145"/>
    <s v="CO27369@mi.com"/>
    <x v="2"/>
    <x v="2"/>
    <x v="145"/>
    <x v="11"/>
    <x v="1"/>
    <x v="0"/>
    <s v="No Aplica"/>
    <x v="196"/>
  </r>
  <r>
    <x v="0"/>
    <x v="17"/>
    <x v="17"/>
    <x v="3"/>
    <x v="146"/>
    <s v="CO23325@mi.com"/>
    <x v="0"/>
    <x v="0"/>
    <x v="146"/>
    <x v="45"/>
    <x v="1"/>
    <x v="0"/>
    <s v="No Aplica"/>
    <x v="197"/>
  </r>
  <r>
    <x v="0"/>
    <x v="2"/>
    <x v="2"/>
    <x v="3"/>
    <x v="146"/>
    <s v="CO23325@mi.com"/>
    <x v="0"/>
    <x v="0"/>
    <x v="146"/>
    <x v="45"/>
    <x v="1"/>
    <x v="0"/>
    <s v="No Aplica"/>
    <x v="197"/>
  </r>
  <r>
    <x v="0"/>
    <x v="18"/>
    <x v="18"/>
    <x v="39"/>
    <x v="147"/>
    <s v="CO27731@mi.com"/>
    <x v="7"/>
    <x v="6"/>
    <x v="147"/>
    <x v="31"/>
    <x v="1"/>
    <x v="0"/>
    <s v="No Aplica"/>
    <x v="198"/>
  </r>
  <r>
    <x v="0"/>
    <x v="24"/>
    <x v="24"/>
    <x v="39"/>
    <x v="147"/>
    <s v="CO27731@mi.com"/>
    <x v="0"/>
    <x v="0"/>
    <x v="147"/>
    <x v="31"/>
    <x v="1"/>
    <x v="0"/>
    <s v="No Aplica"/>
    <x v="198"/>
  </r>
  <r>
    <x v="0"/>
    <x v="25"/>
    <x v="25"/>
    <x v="88"/>
    <x v="147"/>
    <s v="CO27731@mi.com"/>
    <x v="0"/>
    <x v="0"/>
    <x v="147"/>
    <x v="31"/>
    <x v="1"/>
    <x v="0"/>
    <s v="No Aplica"/>
    <x v="198"/>
  </r>
  <r>
    <x v="2"/>
    <x v="10"/>
    <x v="10"/>
    <x v="45"/>
    <x v="148"/>
    <s v="CO28355@mi.com"/>
    <x v="3"/>
    <x v="3"/>
    <x v="148"/>
    <x v="43"/>
    <x v="0"/>
    <x v="0"/>
    <s v="No Aplica"/>
    <x v="199"/>
  </r>
  <r>
    <x v="2"/>
    <x v="0"/>
    <x v="0"/>
    <x v="45"/>
    <x v="148"/>
    <s v="CO28355@mi.com"/>
    <x v="3"/>
    <x v="3"/>
    <x v="148"/>
    <x v="43"/>
    <x v="0"/>
    <x v="0"/>
    <s v="No Aplica"/>
    <x v="199"/>
  </r>
  <r>
    <x v="2"/>
    <x v="11"/>
    <x v="11"/>
    <x v="45"/>
    <x v="148"/>
    <s v="CO28355@mi.com"/>
    <x v="3"/>
    <x v="3"/>
    <x v="148"/>
    <x v="43"/>
    <x v="0"/>
    <x v="0"/>
    <s v="No Aplica"/>
    <x v="199"/>
  </r>
  <r>
    <x v="0"/>
    <x v="12"/>
    <x v="12"/>
    <x v="12"/>
    <x v="148"/>
    <s v="CO28355@mi.com"/>
    <x v="0"/>
    <x v="0"/>
    <x v="148"/>
    <x v="43"/>
    <x v="0"/>
    <x v="0"/>
    <s v="No Aplica"/>
    <x v="199"/>
  </r>
  <r>
    <x v="2"/>
    <x v="13"/>
    <x v="13"/>
    <x v="45"/>
    <x v="148"/>
    <s v="CO28355@mi.com"/>
    <x v="3"/>
    <x v="3"/>
    <x v="148"/>
    <x v="43"/>
    <x v="0"/>
    <x v="1"/>
    <n v="45922"/>
    <x v="200"/>
  </r>
  <r>
    <x v="2"/>
    <x v="14"/>
    <x v="14"/>
    <x v="336"/>
    <x v="148"/>
    <s v="CO28355@mi.com"/>
    <x v="3"/>
    <x v="3"/>
    <x v="148"/>
    <x v="43"/>
    <x v="0"/>
    <x v="0"/>
    <s v="No Aplica"/>
    <x v="199"/>
  </r>
  <r>
    <x v="2"/>
    <x v="15"/>
    <x v="15"/>
    <x v="336"/>
    <x v="148"/>
    <s v="CO28355@mi.com"/>
    <x v="3"/>
    <x v="3"/>
    <x v="148"/>
    <x v="43"/>
    <x v="0"/>
    <x v="0"/>
    <s v="No Aplica"/>
    <x v="199"/>
  </r>
  <r>
    <x v="2"/>
    <x v="16"/>
    <x v="16"/>
    <x v="336"/>
    <x v="148"/>
    <s v="CO28355@mi.com"/>
    <x v="3"/>
    <x v="3"/>
    <x v="148"/>
    <x v="43"/>
    <x v="0"/>
    <x v="0"/>
    <s v="No Aplica"/>
    <x v="199"/>
  </r>
  <r>
    <x v="0"/>
    <x v="17"/>
    <x v="17"/>
    <x v="12"/>
    <x v="148"/>
    <s v="CO28355@mi.com"/>
    <x v="0"/>
    <x v="0"/>
    <x v="148"/>
    <x v="43"/>
    <x v="0"/>
    <x v="0"/>
    <s v="No Aplica"/>
    <x v="199"/>
  </r>
  <r>
    <x v="2"/>
    <x v="3"/>
    <x v="3"/>
    <x v="45"/>
    <x v="148"/>
    <s v="CO28355@mi.com"/>
    <x v="3"/>
    <x v="3"/>
    <x v="148"/>
    <x v="43"/>
    <x v="0"/>
    <x v="0"/>
    <s v="No Aplica"/>
    <x v="199"/>
  </r>
  <r>
    <x v="2"/>
    <x v="19"/>
    <x v="19"/>
    <x v="336"/>
    <x v="148"/>
    <s v="CO28355@mi.com"/>
    <x v="3"/>
    <x v="3"/>
    <x v="148"/>
    <x v="43"/>
    <x v="0"/>
    <x v="0"/>
    <s v="No Aplica"/>
    <x v="199"/>
  </r>
  <r>
    <x v="2"/>
    <x v="7"/>
    <x v="7"/>
    <x v="336"/>
    <x v="148"/>
    <s v="CO28355@mi.com"/>
    <x v="3"/>
    <x v="3"/>
    <x v="148"/>
    <x v="43"/>
    <x v="0"/>
    <x v="0"/>
    <s v="No Aplica"/>
    <x v="199"/>
  </r>
  <r>
    <x v="2"/>
    <x v="1"/>
    <x v="1"/>
    <x v="336"/>
    <x v="148"/>
    <s v="CO28355@mi.com"/>
    <x v="3"/>
    <x v="3"/>
    <x v="148"/>
    <x v="43"/>
    <x v="0"/>
    <x v="0"/>
    <s v="No Aplica"/>
    <x v="199"/>
  </r>
  <r>
    <x v="2"/>
    <x v="6"/>
    <x v="6"/>
    <x v="45"/>
    <x v="148"/>
    <s v="CO28355@mi.com"/>
    <x v="3"/>
    <x v="3"/>
    <x v="148"/>
    <x v="43"/>
    <x v="0"/>
    <x v="0"/>
    <s v="No Aplica"/>
    <x v="199"/>
  </r>
  <r>
    <x v="2"/>
    <x v="4"/>
    <x v="4"/>
    <x v="45"/>
    <x v="148"/>
    <s v="CO28355@mi.com"/>
    <x v="3"/>
    <x v="3"/>
    <x v="148"/>
    <x v="43"/>
    <x v="0"/>
    <x v="0"/>
    <s v="No Aplica"/>
    <x v="199"/>
  </r>
  <r>
    <x v="2"/>
    <x v="5"/>
    <x v="5"/>
    <x v="45"/>
    <x v="148"/>
    <s v="CO28355@mi.com"/>
    <x v="3"/>
    <x v="3"/>
    <x v="148"/>
    <x v="43"/>
    <x v="0"/>
    <x v="0"/>
    <s v="No Aplica"/>
    <x v="199"/>
  </r>
  <r>
    <x v="2"/>
    <x v="20"/>
    <x v="20"/>
    <x v="45"/>
    <x v="148"/>
    <s v="CO28355@mi.com"/>
    <x v="3"/>
    <x v="3"/>
    <x v="148"/>
    <x v="43"/>
    <x v="0"/>
    <x v="0"/>
    <s v="No Aplica"/>
    <x v="199"/>
  </r>
  <r>
    <x v="2"/>
    <x v="21"/>
    <x v="21"/>
    <x v="45"/>
    <x v="148"/>
    <s v="CO28355@mi.com"/>
    <x v="3"/>
    <x v="3"/>
    <x v="148"/>
    <x v="43"/>
    <x v="0"/>
    <x v="0"/>
    <s v="No Aplica"/>
    <x v="199"/>
  </r>
  <r>
    <x v="0"/>
    <x v="22"/>
    <x v="22"/>
    <x v="18"/>
    <x v="148"/>
    <s v="CO28355@mi.com"/>
    <x v="0"/>
    <x v="0"/>
    <x v="148"/>
    <x v="43"/>
    <x v="0"/>
    <x v="0"/>
    <s v="No Aplica"/>
    <x v="199"/>
  </r>
  <r>
    <x v="0"/>
    <x v="27"/>
    <x v="27"/>
    <x v="337"/>
    <x v="149"/>
    <s v="CO27231@mi.com"/>
    <x v="0"/>
    <x v="0"/>
    <x v="149"/>
    <x v="40"/>
    <x v="1"/>
    <x v="0"/>
    <s v="No Aplica"/>
    <x v="201"/>
  </r>
  <r>
    <x v="1"/>
    <x v="26"/>
    <x v="26"/>
    <x v="338"/>
    <x v="149"/>
    <s v="CO27231@mi.com"/>
    <x v="1"/>
    <x v="1"/>
    <x v="149"/>
    <x v="40"/>
    <x v="1"/>
    <x v="0"/>
    <s v="No Aplica"/>
    <x v="201"/>
  </r>
  <r>
    <x v="1"/>
    <x v="0"/>
    <x v="0"/>
    <x v="339"/>
    <x v="149"/>
    <s v="CO27231@mi.com"/>
    <x v="3"/>
    <x v="3"/>
    <x v="149"/>
    <x v="40"/>
    <x v="1"/>
    <x v="0"/>
    <s v="No Aplica"/>
    <x v="201"/>
  </r>
  <r>
    <x v="1"/>
    <x v="11"/>
    <x v="11"/>
    <x v="340"/>
    <x v="149"/>
    <s v="CO27231@mi.com"/>
    <x v="3"/>
    <x v="3"/>
    <x v="149"/>
    <x v="40"/>
    <x v="1"/>
    <x v="0"/>
    <s v="No Aplica"/>
    <x v="201"/>
  </r>
  <r>
    <x v="1"/>
    <x v="23"/>
    <x v="23"/>
    <x v="341"/>
    <x v="149"/>
    <s v="CO27231@mi.com"/>
    <x v="1"/>
    <x v="1"/>
    <x v="149"/>
    <x v="40"/>
    <x v="1"/>
    <x v="0"/>
    <s v="No Aplica"/>
    <x v="201"/>
  </r>
  <r>
    <x v="0"/>
    <x v="18"/>
    <x v="18"/>
    <x v="337"/>
    <x v="149"/>
    <s v="CO27231@mi.com"/>
    <x v="0"/>
    <x v="0"/>
    <x v="149"/>
    <x v="40"/>
    <x v="1"/>
    <x v="0"/>
    <s v="No Aplica"/>
    <x v="201"/>
  </r>
  <r>
    <x v="1"/>
    <x v="15"/>
    <x v="15"/>
    <x v="340"/>
    <x v="149"/>
    <s v="CO27231@mi.com"/>
    <x v="3"/>
    <x v="3"/>
    <x v="149"/>
    <x v="40"/>
    <x v="1"/>
    <x v="0"/>
    <s v="No Aplica"/>
    <x v="201"/>
  </r>
  <r>
    <x v="1"/>
    <x v="16"/>
    <x v="16"/>
    <x v="339"/>
    <x v="149"/>
    <s v="CO27231@mi.com"/>
    <x v="3"/>
    <x v="3"/>
    <x v="149"/>
    <x v="40"/>
    <x v="1"/>
    <x v="0"/>
    <s v="No Aplica"/>
    <x v="201"/>
  </r>
  <r>
    <x v="1"/>
    <x v="20"/>
    <x v="20"/>
    <x v="342"/>
    <x v="149"/>
    <s v="CO27231@mi.com"/>
    <x v="25"/>
    <x v="16"/>
    <x v="149"/>
    <x v="40"/>
    <x v="1"/>
    <x v="0"/>
    <s v="No Aplica"/>
    <x v="201"/>
  </r>
  <r>
    <x v="0"/>
    <x v="24"/>
    <x v="24"/>
    <x v="337"/>
    <x v="149"/>
    <s v="CO27231@mi.com"/>
    <x v="0"/>
    <x v="0"/>
    <x v="149"/>
    <x v="40"/>
    <x v="1"/>
    <x v="0"/>
    <s v="No Aplica"/>
    <x v="201"/>
  </r>
  <r>
    <x v="1"/>
    <x v="28"/>
    <x v="28"/>
    <x v="338"/>
    <x v="149"/>
    <s v="CO27231@mi.com"/>
    <x v="1"/>
    <x v="1"/>
    <x v="149"/>
    <x v="40"/>
    <x v="1"/>
    <x v="0"/>
    <s v="No Aplica"/>
    <x v="201"/>
  </r>
  <r>
    <x v="1"/>
    <x v="7"/>
    <x v="7"/>
    <x v="340"/>
    <x v="149"/>
    <s v="CO27231@mi.com"/>
    <x v="3"/>
    <x v="3"/>
    <x v="149"/>
    <x v="40"/>
    <x v="1"/>
    <x v="0"/>
    <s v="No Aplica"/>
    <x v="201"/>
  </r>
  <r>
    <x v="1"/>
    <x v="1"/>
    <x v="1"/>
    <x v="340"/>
    <x v="149"/>
    <s v="CO27231@mi.com"/>
    <x v="3"/>
    <x v="3"/>
    <x v="149"/>
    <x v="40"/>
    <x v="1"/>
    <x v="0"/>
    <s v="No Aplica"/>
    <x v="201"/>
  </r>
  <r>
    <x v="0"/>
    <x v="25"/>
    <x v="25"/>
    <x v="337"/>
    <x v="149"/>
    <s v="CO27231@mi.com"/>
    <x v="0"/>
    <x v="0"/>
    <x v="149"/>
    <x v="40"/>
    <x v="1"/>
    <x v="0"/>
    <s v="No Aplica"/>
    <x v="201"/>
  </r>
  <r>
    <x v="1"/>
    <x v="29"/>
    <x v="29"/>
    <x v="338"/>
    <x v="149"/>
    <s v="CO27231@mi.com"/>
    <x v="1"/>
    <x v="1"/>
    <x v="149"/>
    <x v="40"/>
    <x v="1"/>
    <x v="0"/>
    <s v="No Aplica"/>
    <x v="201"/>
  </r>
  <r>
    <x v="1"/>
    <x v="5"/>
    <x v="5"/>
    <x v="340"/>
    <x v="149"/>
    <s v="CO27231@mi.com"/>
    <x v="3"/>
    <x v="3"/>
    <x v="149"/>
    <x v="40"/>
    <x v="1"/>
    <x v="0"/>
    <s v="No Aplica"/>
    <x v="201"/>
  </r>
  <r>
    <x v="1"/>
    <x v="20"/>
    <x v="20"/>
    <x v="343"/>
    <x v="149"/>
    <s v="CO27231@mi.com"/>
    <x v="3"/>
    <x v="3"/>
    <x v="149"/>
    <x v="40"/>
    <x v="1"/>
    <x v="0"/>
    <s v="No Aplica"/>
    <x v="201"/>
  </r>
  <r>
    <x v="1"/>
    <x v="16"/>
    <x v="16"/>
    <x v="344"/>
    <x v="150"/>
    <s v="CO28410@mi.com"/>
    <x v="23"/>
    <x v="15"/>
    <x v="150"/>
    <x v="47"/>
    <x v="1"/>
    <x v="0"/>
    <s v="No Aplica"/>
    <x v="202"/>
  </r>
  <r>
    <x v="1"/>
    <x v="17"/>
    <x v="17"/>
    <x v="345"/>
    <x v="150"/>
    <s v="CO28410@mi.com"/>
    <x v="16"/>
    <x v="12"/>
    <x v="150"/>
    <x v="47"/>
    <x v="1"/>
    <x v="0"/>
    <s v="No Aplica"/>
    <x v="202"/>
  </r>
  <r>
    <x v="1"/>
    <x v="6"/>
    <x v="6"/>
    <x v="90"/>
    <x v="150"/>
    <s v="CO28410@mi.com"/>
    <x v="13"/>
    <x v="0"/>
    <x v="150"/>
    <x v="47"/>
    <x v="1"/>
    <x v="0"/>
    <s v="No Aplica"/>
    <x v="202"/>
  </r>
  <r>
    <x v="1"/>
    <x v="3"/>
    <x v="3"/>
    <x v="346"/>
    <x v="150"/>
    <s v="CO28410@mi.com"/>
    <x v="13"/>
    <x v="0"/>
    <x v="150"/>
    <x v="47"/>
    <x v="1"/>
    <x v="0"/>
    <s v="No Aplica"/>
    <x v="202"/>
  </r>
  <r>
    <x v="1"/>
    <x v="28"/>
    <x v="28"/>
    <x v="44"/>
    <x v="150"/>
    <s v="CO28410@mi.com"/>
    <x v="10"/>
    <x v="9"/>
    <x v="150"/>
    <x v="47"/>
    <x v="1"/>
    <x v="0"/>
    <s v="No Aplica"/>
    <x v="202"/>
  </r>
  <r>
    <x v="0"/>
    <x v="18"/>
    <x v="18"/>
    <x v="12"/>
    <x v="150"/>
    <s v="CO28410@mi.com"/>
    <x v="0"/>
    <x v="0"/>
    <x v="150"/>
    <x v="47"/>
    <x v="1"/>
    <x v="0"/>
    <s v="No Aplica"/>
    <x v="202"/>
  </r>
  <r>
    <x v="0"/>
    <x v="27"/>
    <x v="27"/>
    <x v="18"/>
    <x v="150"/>
    <s v="CO28410@mi.com"/>
    <x v="0"/>
    <x v="0"/>
    <x v="150"/>
    <x v="47"/>
    <x v="1"/>
    <x v="0"/>
    <s v="No Aplica"/>
    <x v="202"/>
  </r>
  <r>
    <x v="0"/>
    <x v="24"/>
    <x v="24"/>
    <x v="18"/>
    <x v="150"/>
    <s v="CO28410@mi.com"/>
    <x v="0"/>
    <x v="0"/>
    <x v="150"/>
    <x v="47"/>
    <x v="1"/>
    <x v="0"/>
    <s v="No Aplica"/>
    <x v="202"/>
  </r>
  <r>
    <x v="0"/>
    <x v="14"/>
    <x v="14"/>
    <x v="0"/>
    <x v="151"/>
    <s v="CO24296@mi.com"/>
    <x v="0"/>
    <x v="0"/>
    <x v="151"/>
    <x v="11"/>
    <x v="1"/>
    <x v="0"/>
    <s v="No Aplica"/>
    <x v="203"/>
  </r>
  <r>
    <x v="0"/>
    <x v="16"/>
    <x v="16"/>
    <x v="11"/>
    <x v="151"/>
    <s v="CO24296@mi.com"/>
    <x v="1"/>
    <x v="1"/>
    <x v="151"/>
    <x v="11"/>
    <x v="1"/>
    <x v="0"/>
    <s v="No Aplica"/>
    <x v="203"/>
  </r>
  <r>
    <x v="0"/>
    <x v="17"/>
    <x v="17"/>
    <x v="11"/>
    <x v="151"/>
    <s v="CO24296@mi.com"/>
    <x v="1"/>
    <x v="1"/>
    <x v="151"/>
    <x v="11"/>
    <x v="1"/>
    <x v="0"/>
    <s v="No Aplica"/>
    <x v="203"/>
  </r>
  <r>
    <x v="0"/>
    <x v="13"/>
    <x v="13"/>
    <x v="3"/>
    <x v="152"/>
    <s v="CO28307@mi.com"/>
    <x v="5"/>
    <x v="4"/>
    <x v="152"/>
    <x v="48"/>
    <x v="0"/>
    <x v="1"/>
    <n v="45922"/>
    <x v="204"/>
  </r>
  <r>
    <x v="0"/>
    <x v="3"/>
    <x v="3"/>
    <x v="0"/>
    <x v="152"/>
    <s v="CO28307@mi.com"/>
    <x v="5"/>
    <x v="4"/>
    <x v="152"/>
    <x v="48"/>
    <x v="0"/>
    <x v="0"/>
    <s v="No Aplica"/>
    <x v="205"/>
  </r>
  <r>
    <x v="0"/>
    <x v="6"/>
    <x v="6"/>
    <x v="347"/>
    <x v="152"/>
    <s v="CO28307@mi.com"/>
    <x v="0"/>
    <x v="0"/>
    <x v="152"/>
    <x v="48"/>
    <x v="0"/>
    <x v="0"/>
    <s v="No Aplica"/>
    <x v="205"/>
  </r>
  <r>
    <x v="2"/>
    <x v="15"/>
    <x v="15"/>
    <x v="0"/>
    <x v="153"/>
    <s v="CO28077@mi.com"/>
    <x v="0"/>
    <x v="0"/>
    <x v="153"/>
    <x v="49"/>
    <x v="1"/>
    <x v="0"/>
    <s v="No Aplica"/>
    <x v="206"/>
  </r>
  <r>
    <x v="2"/>
    <x v="7"/>
    <x v="7"/>
    <x v="0"/>
    <x v="153"/>
    <s v="CO28077@mi.com"/>
    <x v="0"/>
    <x v="0"/>
    <x v="153"/>
    <x v="49"/>
    <x v="1"/>
    <x v="0"/>
    <s v="No Aplica"/>
    <x v="206"/>
  </r>
  <r>
    <x v="2"/>
    <x v="5"/>
    <x v="5"/>
    <x v="0"/>
    <x v="153"/>
    <s v="CO28077@mi.com"/>
    <x v="0"/>
    <x v="0"/>
    <x v="153"/>
    <x v="49"/>
    <x v="1"/>
    <x v="0"/>
    <s v="No Aplica"/>
    <x v="206"/>
  </r>
  <r>
    <x v="2"/>
    <x v="8"/>
    <x v="8"/>
    <x v="20"/>
    <x v="154"/>
    <s v="CO25409@mi.com"/>
    <x v="3"/>
    <x v="3"/>
    <x v="154"/>
    <x v="4"/>
    <x v="2"/>
    <x v="0"/>
    <s v="No Aplica"/>
    <x v="207"/>
  </r>
  <r>
    <x v="5"/>
    <x v="15"/>
    <x v="15"/>
    <x v="348"/>
    <x v="154"/>
    <s v="CO25409@mi.com"/>
    <x v="0"/>
    <x v="0"/>
    <x v="154"/>
    <x v="4"/>
    <x v="2"/>
    <x v="0"/>
    <s v="No Aplica"/>
    <x v="207"/>
  </r>
  <r>
    <x v="5"/>
    <x v="16"/>
    <x v="16"/>
    <x v="348"/>
    <x v="154"/>
    <s v="CO25409@mi.com"/>
    <x v="9"/>
    <x v="8"/>
    <x v="154"/>
    <x v="4"/>
    <x v="2"/>
    <x v="0"/>
    <s v="No Aplica"/>
    <x v="207"/>
  </r>
  <r>
    <x v="2"/>
    <x v="27"/>
    <x v="27"/>
    <x v="39"/>
    <x v="154"/>
    <s v="CO25409@mi.com"/>
    <x v="0"/>
    <x v="0"/>
    <x v="154"/>
    <x v="4"/>
    <x v="2"/>
    <x v="0"/>
    <s v="No Aplica"/>
    <x v="207"/>
  </r>
  <r>
    <x v="2"/>
    <x v="26"/>
    <x v="26"/>
    <x v="20"/>
    <x v="154"/>
    <s v="CO25409@mi.com"/>
    <x v="3"/>
    <x v="3"/>
    <x v="154"/>
    <x v="4"/>
    <x v="2"/>
    <x v="0"/>
    <s v="No Aplica"/>
    <x v="207"/>
  </r>
  <r>
    <x v="2"/>
    <x v="0"/>
    <x v="0"/>
    <x v="20"/>
    <x v="154"/>
    <s v="CO25409@mi.com"/>
    <x v="3"/>
    <x v="3"/>
    <x v="154"/>
    <x v="4"/>
    <x v="2"/>
    <x v="0"/>
    <s v="No Aplica"/>
    <x v="207"/>
  </r>
  <r>
    <x v="2"/>
    <x v="10"/>
    <x v="10"/>
    <x v="20"/>
    <x v="154"/>
    <s v="CO25409@mi.com"/>
    <x v="3"/>
    <x v="3"/>
    <x v="154"/>
    <x v="4"/>
    <x v="2"/>
    <x v="0"/>
    <s v="No Aplica"/>
    <x v="207"/>
  </r>
  <r>
    <x v="2"/>
    <x v="11"/>
    <x v="11"/>
    <x v="20"/>
    <x v="154"/>
    <s v="CO25409@mi.com"/>
    <x v="3"/>
    <x v="3"/>
    <x v="154"/>
    <x v="4"/>
    <x v="2"/>
    <x v="0"/>
    <s v="No Aplica"/>
    <x v="207"/>
  </r>
  <r>
    <x v="2"/>
    <x v="12"/>
    <x v="12"/>
    <x v="39"/>
    <x v="154"/>
    <s v="CO25409@mi.com"/>
    <x v="0"/>
    <x v="0"/>
    <x v="154"/>
    <x v="4"/>
    <x v="2"/>
    <x v="0"/>
    <s v="No Aplica"/>
    <x v="207"/>
  </r>
  <r>
    <x v="3"/>
    <x v="18"/>
    <x v="18"/>
    <x v="92"/>
    <x v="154"/>
    <s v="CO25409@mi.com"/>
    <x v="8"/>
    <x v="7"/>
    <x v="154"/>
    <x v="4"/>
    <x v="2"/>
    <x v="0"/>
    <s v="No Aplica"/>
    <x v="207"/>
  </r>
  <r>
    <x v="2"/>
    <x v="23"/>
    <x v="23"/>
    <x v="20"/>
    <x v="154"/>
    <s v="CO25409@mi.com"/>
    <x v="1"/>
    <x v="1"/>
    <x v="154"/>
    <x v="4"/>
    <x v="2"/>
    <x v="0"/>
    <s v="No Aplica"/>
    <x v="207"/>
  </r>
  <r>
    <x v="2"/>
    <x v="16"/>
    <x v="16"/>
    <x v="20"/>
    <x v="154"/>
    <s v="CO25409@mi.com"/>
    <x v="1"/>
    <x v="1"/>
    <x v="154"/>
    <x v="4"/>
    <x v="2"/>
    <x v="0"/>
    <s v="No Aplica"/>
    <x v="207"/>
  </r>
  <r>
    <x v="2"/>
    <x v="5"/>
    <x v="5"/>
    <x v="20"/>
    <x v="154"/>
    <s v="CO25409@mi.com"/>
    <x v="1"/>
    <x v="1"/>
    <x v="154"/>
    <x v="4"/>
    <x v="2"/>
    <x v="0"/>
    <s v="No Aplica"/>
    <x v="207"/>
  </r>
  <r>
    <x v="2"/>
    <x v="20"/>
    <x v="20"/>
    <x v="349"/>
    <x v="154"/>
    <s v="CO25409@mi.com"/>
    <x v="16"/>
    <x v="12"/>
    <x v="154"/>
    <x v="4"/>
    <x v="2"/>
    <x v="0"/>
    <s v="No Aplica"/>
    <x v="207"/>
  </r>
  <r>
    <x v="2"/>
    <x v="24"/>
    <x v="24"/>
    <x v="39"/>
    <x v="154"/>
    <s v="CO25409@mi.com"/>
    <x v="0"/>
    <x v="0"/>
    <x v="154"/>
    <x v="4"/>
    <x v="2"/>
    <x v="0"/>
    <s v="No Aplica"/>
    <x v="207"/>
  </r>
  <r>
    <x v="2"/>
    <x v="28"/>
    <x v="28"/>
    <x v="20"/>
    <x v="154"/>
    <s v="CO25409@mi.com"/>
    <x v="1"/>
    <x v="1"/>
    <x v="154"/>
    <x v="4"/>
    <x v="2"/>
    <x v="0"/>
    <s v="No Aplica"/>
    <x v="207"/>
  </r>
  <r>
    <x v="2"/>
    <x v="1"/>
    <x v="1"/>
    <x v="20"/>
    <x v="154"/>
    <s v="CO25409@mi.com"/>
    <x v="1"/>
    <x v="1"/>
    <x v="154"/>
    <x v="4"/>
    <x v="2"/>
    <x v="0"/>
    <s v="No Aplica"/>
    <x v="207"/>
  </r>
  <r>
    <x v="3"/>
    <x v="25"/>
    <x v="25"/>
    <x v="92"/>
    <x v="154"/>
    <s v="CO25409@mi.com"/>
    <x v="8"/>
    <x v="7"/>
    <x v="154"/>
    <x v="4"/>
    <x v="2"/>
    <x v="0"/>
    <s v="No Aplica"/>
    <x v="207"/>
  </r>
  <r>
    <x v="2"/>
    <x v="29"/>
    <x v="29"/>
    <x v="20"/>
    <x v="154"/>
    <s v="CO25409@mi.com"/>
    <x v="1"/>
    <x v="1"/>
    <x v="154"/>
    <x v="4"/>
    <x v="2"/>
    <x v="0"/>
    <s v="No Aplica"/>
    <x v="207"/>
  </r>
  <r>
    <x v="2"/>
    <x v="20"/>
    <x v="20"/>
    <x v="20"/>
    <x v="154"/>
    <s v="CO25409@mi.com"/>
    <x v="1"/>
    <x v="1"/>
    <x v="154"/>
    <x v="4"/>
    <x v="2"/>
    <x v="0"/>
    <s v="No Aplica"/>
    <x v="207"/>
  </r>
  <r>
    <x v="2"/>
    <x v="22"/>
    <x v="22"/>
    <x v="39"/>
    <x v="154"/>
    <s v="CO25409@mi.com"/>
    <x v="0"/>
    <x v="0"/>
    <x v="154"/>
    <x v="4"/>
    <x v="2"/>
    <x v="0"/>
    <s v="No Aplica"/>
    <x v="207"/>
  </r>
  <r>
    <x v="2"/>
    <x v="10"/>
    <x v="10"/>
    <x v="84"/>
    <x v="155"/>
    <s v="CO13170@mi.com"/>
    <x v="3"/>
    <x v="3"/>
    <x v="155"/>
    <x v="16"/>
    <x v="0"/>
    <x v="0"/>
    <s v="No Aplica"/>
    <x v="208"/>
  </r>
  <r>
    <x v="2"/>
    <x v="0"/>
    <x v="0"/>
    <x v="84"/>
    <x v="155"/>
    <s v="CO13170@mi.com"/>
    <x v="3"/>
    <x v="3"/>
    <x v="155"/>
    <x v="16"/>
    <x v="0"/>
    <x v="0"/>
    <s v="No Aplica"/>
    <x v="208"/>
  </r>
  <r>
    <x v="2"/>
    <x v="12"/>
    <x v="12"/>
    <x v="84"/>
    <x v="155"/>
    <s v="CO13170@mi.com"/>
    <x v="3"/>
    <x v="3"/>
    <x v="155"/>
    <x v="16"/>
    <x v="0"/>
    <x v="0"/>
    <s v="No Aplica"/>
    <x v="208"/>
  </r>
  <r>
    <x v="2"/>
    <x v="13"/>
    <x v="13"/>
    <x v="84"/>
    <x v="155"/>
    <s v="CO13170@mi.com"/>
    <x v="3"/>
    <x v="3"/>
    <x v="155"/>
    <x v="16"/>
    <x v="0"/>
    <x v="1"/>
    <n v="45922"/>
    <x v="209"/>
  </r>
  <r>
    <x v="2"/>
    <x v="11"/>
    <x v="11"/>
    <x v="3"/>
    <x v="155"/>
    <s v="CO13170@mi.com"/>
    <x v="0"/>
    <x v="0"/>
    <x v="155"/>
    <x v="16"/>
    <x v="0"/>
    <x v="0"/>
    <s v="No Aplica"/>
    <x v="208"/>
  </r>
  <r>
    <x v="2"/>
    <x v="14"/>
    <x v="14"/>
    <x v="84"/>
    <x v="155"/>
    <s v="CO13170@mi.com"/>
    <x v="3"/>
    <x v="3"/>
    <x v="155"/>
    <x v="16"/>
    <x v="0"/>
    <x v="0"/>
    <s v="No Aplica"/>
    <x v="208"/>
  </r>
  <r>
    <x v="2"/>
    <x v="15"/>
    <x v="15"/>
    <x v="84"/>
    <x v="155"/>
    <s v="CO13170@mi.com"/>
    <x v="3"/>
    <x v="3"/>
    <x v="155"/>
    <x v="16"/>
    <x v="0"/>
    <x v="0"/>
    <s v="No Aplica"/>
    <x v="208"/>
  </r>
  <r>
    <x v="2"/>
    <x v="16"/>
    <x v="16"/>
    <x v="84"/>
    <x v="155"/>
    <s v="CO13170@mi.com"/>
    <x v="3"/>
    <x v="3"/>
    <x v="155"/>
    <x v="16"/>
    <x v="0"/>
    <x v="0"/>
    <s v="No Aplica"/>
    <x v="208"/>
  </r>
  <r>
    <x v="2"/>
    <x v="3"/>
    <x v="3"/>
    <x v="84"/>
    <x v="155"/>
    <s v="CO13170@mi.com"/>
    <x v="3"/>
    <x v="3"/>
    <x v="155"/>
    <x v="16"/>
    <x v="0"/>
    <x v="0"/>
    <s v="No Aplica"/>
    <x v="208"/>
  </r>
  <r>
    <x v="2"/>
    <x v="17"/>
    <x v="17"/>
    <x v="3"/>
    <x v="155"/>
    <s v="CO13170@mi.com"/>
    <x v="0"/>
    <x v="0"/>
    <x v="155"/>
    <x v="16"/>
    <x v="0"/>
    <x v="0"/>
    <s v="No Aplica"/>
    <x v="208"/>
  </r>
  <r>
    <x v="2"/>
    <x v="19"/>
    <x v="19"/>
    <x v="84"/>
    <x v="155"/>
    <s v="CO13170@mi.com"/>
    <x v="3"/>
    <x v="3"/>
    <x v="155"/>
    <x v="16"/>
    <x v="0"/>
    <x v="0"/>
    <s v="No Aplica"/>
    <x v="208"/>
  </r>
  <r>
    <x v="2"/>
    <x v="7"/>
    <x v="7"/>
    <x v="84"/>
    <x v="155"/>
    <s v="CO13170@mi.com"/>
    <x v="3"/>
    <x v="3"/>
    <x v="155"/>
    <x v="16"/>
    <x v="0"/>
    <x v="0"/>
    <s v="No Aplica"/>
    <x v="208"/>
  </r>
  <r>
    <x v="2"/>
    <x v="1"/>
    <x v="1"/>
    <x v="84"/>
    <x v="155"/>
    <s v="CO13170@mi.com"/>
    <x v="3"/>
    <x v="3"/>
    <x v="155"/>
    <x v="16"/>
    <x v="0"/>
    <x v="0"/>
    <s v="No Aplica"/>
    <x v="208"/>
  </r>
  <r>
    <x v="2"/>
    <x v="6"/>
    <x v="6"/>
    <x v="84"/>
    <x v="155"/>
    <s v="CO13170@mi.com"/>
    <x v="3"/>
    <x v="3"/>
    <x v="155"/>
    <x v="16"/>
    <x v="0"/>
    <x v="0"/>
    <s v="No Aplica"/>
    <x v="208"/>
  </r>
  <r>
    <x v="2"/>
    <x v="2"/>
    <x v="2"/>
    <x v="3"/>
    <x v="155"/>
    <s v="CO13170@mi.com"/>
    <x v="0"/>
    <x v="0"/>
    <x v="155"/>
    <x v="16"/>
    <x v="0"/>
    <x v="0"/>
    <s v="No Aplica"/>
    <x v="208"/>
  </r>
  <r>
    <x v="5"/>
    <x v="0"/>
    <x v="0"/>
    <x v="173"/>
    <x v="156"/>
    <s v="CO26843@mi.com"/>
    <x v="1"/>
    <x v="1"/>
    <x v="156"/>
    <x v="44"/>
    <x v="2"/>
    <x v="0"/>
    <s v="No Aplica"/>
    <x v="210"/>
  </r>
  <r>
    <x v="0"/>
    <x v="12"/>
    <x v="12"/>
    <x v="3"/>
    <x v="156"/>
    <s v="CO26843@mi.com"/>
    <x v="4"/>
    <x v="0"/>
    <x v="156"/>
    <x v="44"/>
    <x v="2"/>
    <x v="0"/>
    <s v="No Aplica"/>
    <x v="210"/>
  </r>
  <r>
    <x v="5"/>
    <x v="13"/>
    <x v="13"/>
    <x v="173"/>
    <x v="156"/>
    <s v="CO26843@mi.com"/>
    <x v="1"/>
    <x v="1"/>
    <x v="156"/>
    <x v="44"/>
    <x v="2"/>
    <x v="1"/>
    <n v="45922"/>
    <x v="211"/>
  </r>
  <r>
    <x v="0"/>
    <x v="17"/>
    <x v="17"/>
    <x v="3"/>
    <x v="156"/>
    <s v="CO26843@mi.com"/>
    <x v="4"/>
    <x v="0"/>
    <x v="156"/>
    <x v="44"/>
    <x v="2"/>
    <x v="0"/>
    <s v="No Aplica"/>
    <x v="210"/>
  </r>
  <r>
    <x v="5"/>
    <x v="3"/>
    <x v="3"/>
    <x v="350"/>
    <x v="156"/>
    <s v="CO26843@mi.com"/>
    <x v="10"/>
    <x v="9"/>
    <x v="156"/>
    <x v="44"/>
    <x v="2"/>
    <x v="0"/>
    <s v="No Aplica"/>
    <x v="210"/>
  </r>
  <r>
    <x v="5"/>
    <x v="7"/>
    <x v="7"/>
    <x v="173"/>
    <x v="156"/>
    <s v="CO26843@mi.com"/>
    <x v="3"/>
    <x v="3"/>
    <x v="156"/>
    <x v="44"/>
    <x v="2"/>
    <x v="0"/>
    <s v="No Aplica"/>
    <x v="210"/>
  </r>
  <r>
    <x v="5"/>
    <x v="1"/>
    <x v="1"/>
    <x v="173"/>
    <x v="156"/>
    <s v="CO26843@mi.com"/>
    <x v="3"/>
    <x v="3"/>
    <x v="156"/>
    <x v="44"/>
    <x v="2"/>
    <x v="0"/>
    <s v="No Aplica"/>
    <x v="210"/>
  </r>
  <r>
    <x v="5"/>
    <x v="2"/>
    <x v="2"/>
    <x v="173"/>
    <x v="156"/>
    <s v="CO26843@mi.com"/>
    <x v="1"/>
    <x v="1"/>
    <x v="156"/>
    <x v="44"/>
    <x v="2"/>
    <x v="0"/>
    <s v="No Aplica"/>
    <x v="210"/>
  </r>
  <r>
    <x v="1"/>
    <x v="5"/>
    <x v="5"/>
    <x v="351"/>
    <x v="156"/>
    <s v="CO26843@mi.com"/>
    <x v="18"/>
    <x v="14"/>
    <x v="156"/>
    <x v="44"/>
    <x v="2"/>
    <x v="0"/>
    <s v="No Aplica"/>
    <x v="210"/>
  </r>
  <r>
    <x v="0"/>
    <x v="25"/>
    <x v="25"/>
    <x v="39"/>
    <x v="156"/>
    <s v="CO26843@mi.com"/>
    <x v="4"/>
    <x v="0"/>
    <x v="156"/>
    <x v="44"/>
    <x v="2"/>
    <x v="0"/>
    <s v="No Aplica"/>
    <x v="210"/>
  </r>
  <r>
    <x v="5"/>
    <x v="22"/>
    <x v="22"/>
    <x v="350"/>
    <x v="156"/>
    <s v="CO26843@mi.com"/>
    <x v="1"/>
    <x v="1"/>
    <x v="156"/>
    <x v="44"/>
    <x v="2"/>
    <x v="0"/>
    <s v="No Aplica"/>
    <x v="210"/>
  </r>
  <r>
    <x v="0"/>
    <x v="20"/>
    <x v="20"/>
    <x v="3"/>
    <x v="156"/>
    <s v="CO26843@mi.com"/>
    <x v="4"/>
    <x v="0"/>
    <x v="156"/>
    <x v="44"/>
    <x v="2"/>
    <x v="0"/>
    <s v="No Aplica"/>
    <x v="210"/>
  </r>
  <r>
    <x v="5"/>
    <x v="21"/>
    <x v="21"/>
    <x v="173"/>
    <x v="156"/>
    <s v="CO26843@mi.com"/>
    <x v="1"/>
    <x v="1"/>
    <x v="156"/>
    <x v="44"/>
    <x v="2"/>
    <x v="0"/>
    <s v="No Aplica"/>
    <x v="210"/>
  </r>
  <r>
    <x v="9"/>
    <x v="3"/>
    <x v="32"/>
    <x v="163"/>
    <x v="157"/>
    <s v="CO10090@mi.com"/>
    <x v="34"/>
    <x v="0"/>
    <x v="157"/>
    <x v="17"/>
    <x v="0"/>
    <x v="1"/>
    <n v="45922"/>
    <x v="212"/>
  </r>
  <r>
    <x v="0"/>
    <x v="1"/>
    <x v="1"/>
    <x v="3"/>
    <x v="157"/>
    <s v="CO10090@mi.com"/>
    <x v="4"/>
    <x v="0"/>
    <x v="157"/>
    <x v="17"/>
    <x v="0"/>
    <x v="0"/>
    <s v="No Aplica"/>
    <x v="213"/>
  </r>
  <r>
    <x v="0"/>
    <x v="20"/>
    <x v="20"/>
    <x v="3"/>
    <x v="157"/>
    <s v="CO10090@mi.com"/>
    <x v="4"/>
    <x v="0"/>
    <x v="157"/>
    <x v="17"/>
    <x v="0"/>
    <x v="0"/>
    <s v="No Aplica"/>
    <x v="213"/>
  </r>
  <r>
    <x v="3"/>
    <x v="27"/>
    <x v="27"/>
    <x v="161"/>
    <x v="158"/>
    <s v="CO1295@mi.com"/>
    <x v="0"/>
    <x v="0"/>
    <x v="158"/>
    <x v="21"/>
    <x v="1"/>
    <x v="0"/>
    <s v="No Aplica"/>
    <x v="214"/>
  </r>
  <r>
    <x v="3"/>
    <x v="18"/>
    <x v="18"/>
    <x v="161"/>
    <x v="158"/>
    <s v="CO1295@mi.com"/>
    <x v="0"/>
    <x v="0"/>
    <x v="158"/>
    <x v="21"/>
    <x v="1"/>
    <x v="0"/>
    <s v="No Aplica"/>
    <x v="214"/>
  </r>
  <r>
    <x v="3"/>
    <x v="24"/>
    <x v="24"/>
    <x v="161"/>
    <x v="158"/>
    <s v="CO1295@mi.com"/>
    <x v="0"/>
    <x v="0"/>
    <x v="158"/>
    <x v="21"/>
    <x v="1"/>
    <x v="0"/>
    <s v="No Aplica"/>
    <x v="214"/>
  </r>
  <r>
    <x v="3"/>
    <x v="25"/>
    <x v="25"/>
    <x v="161"/>
    <x v="158"/>
    <s v="CO1295@mi.com"/>
    <x v="0"/>
    <x v="0"/>
    <x v="158"/>
    <x v="21"/>
    <x v="1"/>
    <x v="0"/>
    <s v="No Aplica"/>
    <x v="214"/>
  </r>
  <r>
    <x v="3"/>
    <x v="26"/>
    <x v="26"/>
    <x v="352"/>
    <x v="159"/>
    <s v="CO11397@mi.com"/>
    <x v="8"/>
    <x v="7"/>
    <x v="159"/>
    <x v="22"/>
    <x v="3"/>
    <x v="0"/>
    <s v="No Aplica"/>
    <x v="215"/>
  </r>
  <r>
    <x v="0"/>
    <x v="27"/>
    <x v="27"/>
    <x v="353"/>
    <x v="159"/>
    <s v="CO11397@mi.com"/>
    <x v="0"/>
    <x v="0"/>
    <x v="159"/>
    <x v="22"/>
    <x v="3"/>
    <x v="0"/>
    <s v="No Aplica"/>
    <x v="215"/>
  </r>
  <r>
    <x v="1"/>
    <x v="13"/>
    <x v="13"/>
    <x v="354"/>
    <x v="159"/>
    <s v="CO11397@mi.com"/>
    <x v="0"/>
    <x v="0"/>
    <x v="159"/>
    <x v="22"/>
    <x v="3"/>
    <x v="1"/>
    <n v="45922"/>
    <x v="216"/>
  </r>
  <r>
    <x v="1"/>
    <x v="19"/>
    <x v="19"/>
    <x v="355"/>
    <x v="159"/>
    <s v="CO11397@mi.com"/>
    <x v="16"/>
    <x v="12"/>
    <x v="159"/>
    <x v="22"/>
    <x v="3"/>
    <x v="0"/>
    <s v="No Aplica"/>
    <x v="215"/>
  </r>
  <r>
    <x v="1"/>
    <x v="2"/>
    <x v="2"/>
    <x v="356"/>
    <x v="159"/>
    <s v="CO11397@mi.com"/>
    <x v="9"/>
    <x v="8"/>
    <x v="159"/>
    <x v="22"/>
    <x v="3"/>
    <x v="0"/>
    <s v="No Aplica"/>
    <x v="215"/>
  </r>
  <r>
    <x v="3"/>
    <x v="23"/>
    <x v="23"/>
    <x v="352"/>
    <x v="159"/>
    <s v="CO11397@mi.com"/>
    <x v="8"/>
    <x v="7"/>
    <x v="159"/>
    <x v="22"/>
    <x v="3"/>
    <x v="0"/>
    <s v="No Aplica"/>
    <x v="215"/>
  </r>
  <r>
    <x v="0"/>
    <x v="18"/>
    <x v="18"/>
    <x v="353"/>
    <x v="159"/>
    <s v="CO11397@mi.com"/>
    <x v="0"/>
    <x v="0"/>
    <x v="159"/>
    <x v="22"/>
    <x v="3"/>
    <x v="0"/>
    <s v="No Aplica"/>
    <x v="215"/>
  </r>
  <r>
    <x v="1"/>
    <x v="3"/>
    <x v="3"/>
    <x v="346"/>
    <x v="159"/>
    <s v="CO11397@mi.com"/>
    <x v="0"/>
    <x v="0"/>
    <x v="159"/>
    <x v="22"/>
    <x v="3"/>
    <x v="0"/>
    <s v="No Aplica"/>
    <x v="215"/>
  </r>
  <r>
    <x v="1"/>
    <x v="4"/>
    <x v="4"/>
    <x v="357"/>
    <x v="159"/>
    <s v="CO11397@mi.com"/>
    <x v="8"/>
    <x v="7"/>
    <x v="159"/>
    <x v="22"/>
    <x v="3"/>
    <x v="0"/>
    <s v="No Aplica"/>
    <x v="215"/>
  </r>
  <r>
    <x v="3"/>
    <x v="28"/>
    <x v="28"/>
    <x v="352"/>
    <x v="159"/>
    <s v="CO11397@mi.com"/>
    <x v="8"/>
    <x v="7"/>
    <x v="159"/>
    <x v="22"/>
    <x v="3"/>
    <x v="0"/>
    <s v="No Aplica"/>
    <x v="215"/>
  </r>
  <r>
    <x v="0"/>
    <x v="24"/>
    <x v="24"/>
    <x v="353"/>
    <x v="159"/>
    <s v="CO11397@mi.com"/>
    <x v="0"/>
    <x v="0"/>
    <x v="159"/>
    <x v="22"/>
    <x v="3"/>
    <x v="0"/>
    <s v="No Aplica"/>
    <x v="215"/>
  </r>
  <r>
    <x v="1"/>
    <x v="6"/>
    <x v="6"/>
    <x v="354"/>
    <x v="159"/>
    <s v="CO11397@mi.com"/>
    <x v="0"/>
    <x v="0"/>
    <x v="159"/>
    <x v="22"/>
    <x v="3"/>
    <x v="0"/>
    <s v="No Aplica"/>
    <x v="215"/>
  </r>
  <r>
    <x v="3"/>
    <x v="29"/>
    <x v="29"/>
    <x v="352"/>
    <x v="159"/>
    <s v="CO11397@mi.com"/>
    <x v="8"/>
    <x v="7"/>
    <x v="159"/>
    <x v="22"/>
    <x v="3"/>
    <x v="0"/>
    <s v="No Aplica"/>
    <x v="215"/>
  </r>
  <r>
    <x v="0"/>
    <x v="25"/>
    <x v="25"/>
    <x v="353"/>
    <x v="159"/>
    <s v="CO11397@mi.com"/>
    <x v="0"/>
    <x v="0"/>
    <x v="159"/>
    <x v="22"/>
    <x v="3"/>
    <x v="0"/>
    <s v="No Aplica"/>
    <x v="215"/>
  </r>
  <r>
    <x v="1"/>
    <x v="21"/>
    <x v="21"/>
    <x v="346"/>
    <x v="159"/>
    <s v="CO11397@mi.com"/>
    <x v="0"/>
    <x v="0"/>
    <x v="159"/>
    <x v="22"/>
    <x v="3"/>
    <x v="0"/>
    <s v="No Aplica"/>
    <x v="215"/>
  </r>
  <r>
    <x v="2"/>
    <x v="27"/>
    <x v="27"/>
    <x v="330"/>
    <x v="160"/>
    <s v="CO27723@mi.com"/>
    <x v="4"/>
    <x v="0"/>
    <x v="160"/>
    <x v="20"/>
    <x v="1"/>
    <x v="0"/>
    <s v="No Aplica"/>
    <x v="217"/>
  </r>
  <r>
    <x v="2"/>
    <x v="23"/>
    <x v="23"/>
    <x v="92"/>
    <x v="160"/>
    <s v="CO27723@mi.com"/>
    <x v="16"/>
    <x v="12"/>
    <x v="160"/>
    <x v="20"/>
    <x v="1"/>
    <x v="0"/>
    <s v="No Aplica"/>
    <x v="217"/>
  </r>
  <r>
    <x v="2"/>
    <x v="28"/>
    <x v="28"/>
    <x v="89"/>
    <x v="160"/>
    <s v="CO27723@mi.com"/>
    <x v="16"/>
    <x v="12"/>
    <x v="160"/>
    <x v="20"/>
    <x v="1"/>
    <x v="0"/>
    <s v="No Aplica"/>
    <x v="217"/>
  </r>
  <r>
    <x v="2"/>
    <x v="18"/>
    <x v="18"/>
    <x v="39"/>
    <x v="160"/>
    <s v="CO27723@mi.com"/>
    <x v="4"/>
    <x v="0"/>
    <x v="160"/>
    <x v="20"/>
    <x v="1"/>
    <x v="0"/>
    <s v="No Aplica"/>
    <x v="217"/>
  </r>
  <r>
    <x v="2"/>
    <x v="24"/>
    <x v="24"/>
    <x v="330"/>
    <x v="160"/>
    <s v="CO27723@mi.com"/>
    <x v="4"/>
    <x v="0"/>
    <x v="160"/>
    <x v="20"/>
    <x v="1"/>
    <x v="0"/>
    <s v="No Aplica"/>
    <x v="217"/>
  </r>
  <r>
    <x v="2"/>
    <x v="25"/>
    <x v="25"/>
    <x v="330"/>
    <x v="160"/>
    <s v="CO27723@mi.com"/>
    <x v="4"/>
    <x v="0"/>
    <x v="160"/>
    <x v="20"/>
    <x v="1"/>
    <x v="0"/>
    <s v="No Aplica"/>
    <x v="217"/>
  </r>
  <r>
    <x v="0"/>
    <x v="18"/>
    <x v="18"/>
    <x v="0"/>
    <x v="161"/>
    <s v="CO26921@mi.com"/>
    <x v="0"/>
    <x v="0"/>
    <x v="161"/>
    <x v="45"/>
    <x v="1"/>
    <x v="0"/>
    <s v="No Aplica"/>
    <x v="218"/>
  </r>
  <r>
    <x v="0"/>
    <x v="24"/>
    <x v="24"/>
    <x v="0"/>
    <x v="161"/>
    <s v="CO26921@mi.com"/>
    <x v="0"/>
    <x v="0"/>
    <x v="161"/>
    <x v="45"/>
    <x v="1"/>
    <x v="0"/>
    <s v="No Aplica"/>
    <x v="218"/>
  </r>
  <r>
    <x v="0"/>
    <x v="25"/>
    <x v="25"/>
    <x v="0"/>
    <x v="161"/>
    <s v="CO26921@mi.com"/>
    <x v="0"/>
    <x v="0"/>
    <x v="161"/>
    <x v="45"/>
    <x v="1"/>
    <x v="0"/>
    <s v="No Aplica"/>
    <x v="218"/>
  </r>
  <r>
    <x v="2"/>
    <x v="8"/>
    <x v="8"/>
    <x v="358"/>
    <x v="162"/>
    <s v="CO16441@mi.com"/>
    <x v="3"/>
    <x v="3"/>
    <x v="162"/>
    <x v="4"/>
    <x v="2"/>
    <x v="0"/>
    <s v="No Aplica"/>
    <x v="219"/>
  </r>
  <r>
    <x v="2"/>
    <x v="15"/>
    <x v="15"/>
    <x v="359"/>
    <x v="162"/>
    <s v="CO16441@mi.com"/>
    <x v="3"/>
    <x v="3"/>
    <x v="162"/>
    <x v="4"/>
    <x v="2"/>
    <x v="0"/>
    <s v="No Aplica"/>
    <x v="219"/>
  </r>
  <r>
    <x v="2"/>
    <x v="16"/>
    <x v="16"/>
    <x v="358"/>
    <x v="162"/>
    <s v="CO16441@mi.com"/>
    <x v="1"/>
    <x v="1"/>
    <x v="162"/>
    <x v="4"/>
    <x v="2"/>
    <x v="0"/>
    <s v="No Aplica"/>
    <x v="219"/>
  </r>
  <r>
    <x v="2"/>
    <x v="10"/>
    <x v="10"/>
    <x v="358"/>
    <x v="162"/>
    <s v="CO16441@mi.com"/>
    <x v="3"/>
    <x v="3"/>
    <x v="162"/>
    <x v="4"/>
    <x v="2"/>
    <x v="0"/>
    <s v="No Aplica"/>
    <x v="219"/>
  </r>
  <r>
    <x v="2"/>
    <x v="0"/>
    <x v="0"/>
    <x v="358"/>
    <x v="162"/>
    <s v="CO16441@mi.com"/>
    <x v="3"/>
    <x v="3"/>
    <x v="162"/>
    <x v="4"/>
    <x v="2"/>
    <x v="0"/>
    <s v="No Aplica"/>
    <x v="219"/>
  </r>
  <r>
    <x v="2"/>
    <x v="11"/>
    <x v="11"/>
    <x v="358"/>
    <x v="162"/>
    <s v="CO16441@mi.com"/>
    <x v="3"/>
    <x v="3"/>
    <x v="162"/>
    <x v="4"/>
    <x v="2"/>
    <x v="0"/>
    <s v="No Aplica"/>
    <x v="219"/>
  </r>
  <r>
    <x v="2"/>
    <x v="12"/>
    <x v="12"/>
    <x v="358"/>
    <x v="162"/>
    <s v="CO16441@mi.com"/>
    <x v="3"/>
    <x v="3"/>
    <x v="162"/>
    <x v="4"/>
    <x v="2"/>
    <x v="0"/>
    <s v="No Aplica"/>
    <x v="219"/>
  </r>
  <r>
    <x v="2"/>
    <x v="27"/>
    <x v="27"/>
    <x v="3"/>
    <x v="162"/>
    <s v="CO16441@mi.com"/>
    <x v="0"/>
    <x v="0"/>
    <x v="162"/>
    <x v="4"/>
    <x v="2"/>
    <x v="0"/>
    <s v="No Aplica"/>
    <x v="219"/>
  </r>
  <r>
    <x v="2"/>
    <x v="19"/>
    <x v="19"/>
    <x v="359"/>
    <x v="162"/>
    <s v="CO16441@mi.com"/>
    <x v="1"/>
    <x v="1"/>
    <x v="162"/>
    <x v="4"/>
    <x v="2"/>
    <x v="0"/>
    <s v="No Aplica"/>
    <x v="219"/>
  </r>
  <r>
    <x v="3"/>
    <x v="19"/>
    <x v="19"/>
    <x v="360"/>
    <x v="162"/>
    <s v="CO16441@mi.com"/>
    <x v="15"/>
    <x v="11"/>
    <x v="162"/>
    <x v="4"/>
    <x v="2"/>
    <x v="0"/>
    <s v="No Aplica"/>
    <x v="219"/>
  </r>
  <r>
    <x v="2"/>
    <x v="2"/>
    <x v="2"/>
    <x v="84"/>
    <x v="162"/>
    <s v="CO16441@mi.com"/>
    <x v="1"/>
    <x v="1"/>
    <x v="162"/>
    <x v="4"/>
    <x v="2"/>
    <x v="0"/>
    <s v="No Aplica"/>
    <x v="219"/>
  </r>
  <r>
    <x v="5"/>
    <x v="6"/>
    <x v="6"/>
    <x v="361"/>
    <x v="162"/>
    <s v="CO16441@mi.com"/>
    <x v="23"/>
    <x v="15"/>
    <x v="162"/>
    <x v="4"/>
    <x v="2"/>
    <x v="0"/>
    <s v="No Aplica"/>
    <x v="219"/>
  </r>
  <r>
    <x v="2"/>
    <x v="23"/>
    <x v="23"/>
    <x v="358"/>
    <x v="162"/>
    <s v="CO16441@mi.com"/>
    <x v="1"/>
    <x v="1"/>
    <x v="162"/>
    <x v="4"/>
    <x v="2"/>
    <x v="0"/>
    <s v="No Aplica"/>
    <x v="219"/>
  </r>
  <r>
    <x v="2"/>
    <x v="17"/>
    <x v="17"/>
    <x v="358"/>
    <x v="162"/>
    <s v="CO16441@mi.com"/>
    <x v="1"/>
    <x v="1"/>
    <x v="162"/>
    <x v="4"/>
    <x v="2"/>
    <x v="0"/>
    <s v="No Aplica"/>
    <x v="219"/>
  </r>
  <r>
    <x v="2"/>
    <x v="18"/>
    <x v="18"/>
    <x v="3"/>
    <x v="162"/>
    <s v="CO16441@mi.com"/>
    <x v="0"/>
    <x v="0"/>
    <x v="162"/>
    <x v="4"/>
    <x v="2"/>
    <x v="0"/>
    <s v="No Aplica"/>
    <x v="219"/>
  </r>
  <r>
    <x v="2"/>
    <x v="22"/>
    <x v="22"/>
    <x v="358"/>
    <x v="162"/>
    <s v="CO16441@mi.com"/>
    <x v="6"/>
    <x v="5"/>
    <x v="162"/>
    <x v="4"/>
    <x v="2"/>
    <x v="0"/>
    <s v="No Aplica"/>
    <x v="219"/>
  </r>
  <r>
    <x v="2"/>
    <x v="28"/>
    <x v="28"/>
    <x v="358"/>
    <x v="162"/>
    <s v="CO16441@mi.com"/>
    <x v="1"/>
    <x v="1"/>
    <x v="162"/>
    <x v="4"/>
    <x v="2"/>
    <x v="0"/>
    <s v="No Aplica"/>
    <x v="219"/>
  </r>
  <r>
    <x v="2"/>
    <x v="2"/>
    <x v="2"/>
    <x v="358"/>
    <x v="162"/>
    <s v="CO16441@mi.com"/>
    <x v="1"/>
    <x v="1"/>
    <x v="162"/>
    <x v="4"/>
    <x v="2"/>
    <x v="0"/>
    <s v="No Aplica"/>
    <x v="219"/>
  </r>
  <r>
    <x v="2"/>
    <x v="24"/>
    <x v="24"/>
    <x v="3"/>
    <x v="162"/>
    <s v="CO16441@mi.com"/>
    <x v="0"/>
    <x v="0"/>
    <x v="162"/>
    <x v="4"/>
    <x v="2"/>
    <x v="0"/>
    <s v="No Aplica"/>
    <x v="219"/>
  </r>
  <r>
    <x v="3"/>
    <x v="4"/>
    <x v="4"/>
    <x v="22"/>
    <x v="162"/>
    <s v="CO16441@mi.com"/>
    <x v="15"/>
    <x v="11"/>
    <x v="162"/>
    <x v="4"/>
    <x v="2"/>
    <x v="0"/>
    <s v="No Aplica"/>
    <x v="219"/>
  </r>
  <r>
    <x v="3"/>
    <x v="5"/>
    <x v="5"/>
    <x v="22"/>
    <x v="162"/>
    <s v="CO16441@mi.com"/>
    <x v="15"/>
    <x v="11"/>
    <x v="162"/>
    <x v="4"/>
    <x v="2"/>
    <x v="0"/>
    <s v="No Aplica"/>
    <x v="219"/>
  </r>
  <r>
    <x v="3"/>
    <x v="20"/>
    <x v="20"/>
    <x v="22"/>
    <x v="162"/>
    <s v="CO16441@mi.com"/>
    <x v="15"/>
    <x v="11"/>
    <x v="162"/>
    <x v="4"/>
    <x v="2"/>
    <x v="0"/>
    <s v="No Aplica"/>
    <x v="219"/>
  </r>
  <r>
    <x v="3"/>
    <x v="22"/>
    <x v="22"/>
    <x v="22"/>
    <x v="162"/>
    <s v="CO16441@mi.com"/>
    <x v="15"/>
    <x v="11"/>
    <x v="162"/>
    <x v="4"/>
    <x v="2"/>
    <x v="0"/>
    <s v="No Aplica"/>
    <x v="219"/>
  </r>
  <r>
    <x v="3"/>
    <x v="21"/>
    <x v="21"/>
    <x v="22"/>
    <x v="162"/>
    <s v="CO16441@mi.com"/>
    <x v="15"/>
    <x v="11"/>
    <x v="162"/>
    <x v="4"/>
    <x v="2"/>
    <x v="0"/>
    <s v="No Aplica"/>
    <x v="219"/>
  </r>
  <r>
    <x v="2"/>
    <x v="29"/>
    <x v="29"/>
    <x v="358"/>
    <x v="162"/>
    <s v="CO16441@mi.com"/>
    <x v="10"/>
    <x v="9"/>
    <x v="162"/>
    <x v="4"/>
    <x v="2"/>
    <x v="0"/>
    <s v="No Aplica"/>
    <x v="219"/>
  </r>
  <r>
    <x v="3"/>
    <x v="29"/>
    <x v="29"/>
    <x v="22"/>
    <x v="162"/>
    <s v="CO16441@mi.com"/>
    <x v="3"/>
    <x v="3"/>
    <x v="162"/>
    <x v="4"/>
    <x v="2"/>
    <x v="0"/>
    <s v="No Aplica"/>
    <x v="219"/>
  </r>
  <r>
    <x v="2"/>
    <x v="25"/>
    <x v="25"/>
    <x v="3"/>
    <x v="162"/>
    <s v="CO16441@mi.com"/>
    <x v="0"/>
    <x v="0"/>
    <x v="162"/>
    <x v="4"/>
    <x v="2"/>
    <x v="0"/>
    <s v="No Aplica"/>
    <x v="219"/>
  </r>
  <r>
    <x v="0"/>
    <x v="11"/>
    <x v="11"/>
    <x v="0"/>
    <x v="163"/>
    <s v="CO20668@mi.com"/>
    <x v="13"/>
    <x v="0"/>
    <x v="163"/>
    <x v="2"/>
    <x v="0"/>
    <x v="0"/>
    <s v="No Aplica"/>
    <x v="220"/>
  </r>
  <r>
    <x v="6"/>
    <x v="6"/>
    <x v="6"/>
    <x v="362"/>
    <x v="163"/>
    <s v="CO20668@mi.com"/>
    <x v="5"/>
    <x v="4"/>
    <x v="163"/>
    <x v="2"/>
    <x v="0"/>
    <x v="0"/>
    <s v="No Aplica"/>
    <x v="220"/>
  </r>
  <r>
    <x v="0"/>
    <x v="16"/>
    <x v="16"/>
    <x v="0"/>
    <x v="163"/>
    <s v="CO20668@mi.com"/>
    <x v="0"/>
    <x v="0"/>
    <x v="163"/>
    <x v="2"/>
    <x v="0"/>
    <x v="0"/>
    <s v="No Aplica"/>
    <x v="220"/>
  </r>
  <r>
    <x v="0"/>
    <x v="1"/>
    <x v="1"/>
    <x v="0"/>
    <x v="163"/>
    <s v="CO20668@mi.com"/>
    <x v="0"/>
    <x v="0"/>
    <x v="163"/>
    <x v="2"/>
    <x v="0"/>
    <x v="0"/>
    <s v="No Aplica"/>
    <x v="220"/>
  </r>
  <r>
    <x v="0"/>
    <x v="20"/>
    <x v="20"/>
    <x v="0"/>
    <x v="163"/>
    <s v="CO20668@mi.com"/>
    <x v="0"/>
    <x v="0"/>
    <x v="163"/>
    <x v="2"/>
    <x v="0"/>
    <x v="0"/>
    <s v="No Aplica"/>
    <x v="220"/>
  </r>
  <r>
    <x v="0"/>
    <x v="27"/>
    <x v="27"/>
    <x v="363"/>
    <x v="164"/>
    <s v="CO27747@mi.com"/>
    <x v="0"/>
    <x v="0"/>
    <x v="164"/>
    <x v="50"/>
    <x v="1"/>
    <x v="0"/>
    <s v="No Aplica"/>
    <x v="221"/>
  </r>
  <r>
    <x v="1"/>
    <x v="26"/>
    <x v="26"/>
    <x v="20"/>
    <x v="164"/>
    <s v="CO27747@mi.com"/>
    <x v="2"/>
    <x v="2"/>
    <x v="164"/>
    <x v="50"/>
    <x v="1"/>
    <x v="0"/>
    <s v="No Aplica"/>
    <x v="221"/>
  </r>
  <r>
    <x v="1"/>
    <x v="23"/>
    <x v="23"/>
    <x v="364"/>
    <x v="164"/>
    <s v="CO27747@mi.com"/>
    <x v="2"/>
    <x v="2"/>
    <x v="164"/>
    <x v="50"/>
    <x v="1"/>
    <x v="0"/>
    <s v="No Aplica"/>
    <x v="221"/>
  </r>
  <r>
    <x v="0"/>
    <x v="18"/>
    <x v="18"/>
    <x v="365"/>
    <x v="164"/>
    <s v="CO27747@mi.com"/>
    <x v="0"/>
    <x v="0"/>
    <x v="164"/>
    <x v="50"/>
    <x v="1"/>
    <x v="0"/>
    <s v="No Aplica"/>
    <x v="221"/>
  </r>
  <r>
    <x v="1"/>
    <x v="22"/>
    <x v="22"/>
    <x v="9"/>
    <x v="164"/>
    <s v="CO27747@mi.com"/>
    <x v="2"/>
    <x v="2"/>
    <x v="164"/>
    <x v="50"/>
    <x v="1"/>
    <x v="0"/>
    <s v="No Aplica"/>
    <x v="221"/>
  </r>
  <r>
    <x v="0"/>
    <x v="25"/>
    <x v="25"/>
    <x v="366"/>
    <x v="164"/>
    <s v="CO27747@mi.com"/>
    <x v="0"/>
    <x v="0"/>
    <x v="164"/>
    <x v="50"/>
    <x v="1"/>
    <x v="0"/>
    <s v="No Aplica"/>
    <x v="221"/>
  </r>
  <r>
    <x v="1"/>
    <x v="29"/>
    <x v="29"/>
    <x v="173"/>
    <x v="164"/>
    <s v="CO27747@mi.com"/>
    <x v="2"/>
    <x v="2"/>
    <x v="164"/>
    <x v="50"/>
    <x v="1"/>
    <x v="0"/>
    <s v="No Aplica"/>
    <x v="221"/>
  </r>
  <r>
    <x v="1"/>
    <x v="6"/>
    <x v="6"/>
    <x v="367"/>
    <x v="165"/>
    <s v="CO27894@mi.com"/>
    <x v="16"/>
    <x v="12"/>
    <x v="165"/>
    <x v="5"/>
    <x v="1"/>
    <x v="0"/>
    <s v="No Aplica"/>
    <x v="222"/>
  </r>
  <r>
    <x v="1"/>
    <x v="20"/>
    <x v="20"/>
    <x v="368"/>
    <x v="165"/>
    <s v="CO27894@mi.com"/>
    <x v="2"/>
    <x v="2"/>
    <x v="165"/>
    <x v="5"/>
    <x v="1"/>
    <x v="0"/>
    <s v="No Aplica"/>
    <x v="222"/>
  </r>
  <r>
    <x v="0"/>
    <x v="5"/>
    <x v="5"/>
    <x v="3"/>
    <x v="165"/>
    <s v="CO27894@mi.com"/>
    <x v="5"/>
    <x v="4"/>
    <x v="165"/>
    <x v="5"/>
    <x v="1"/>
    <x v="0"/>
    <s v="No Aplica"/>
    <x v="222"/>
  </r>
  <r>
    <x v="2"/>
    <x v="10"/>
    <x v="10"/>
    <x v="369"/>
    <x v="166"/>
    <s v="CO25744@mi.com"/>
    <x v="3"/>
    <x v="3"/>
    <x v="166"/>
    <x v="2"/>
    <x v="0"/>
    <x v="0"/>
    <s v="No Aplica"/>
    <x v="223"/>
  </r>
  <r>
    <x v="2"/>
    <x v="0"/>
    <x v="0"/>
    <x v="369"/>
    <x v="166"/>
    <s v="CO25744@mi.com"/>
    <x v="3"/>
    <x v="3"/>
    <x v="166"/>
    <x v="2"/>
    <x v="0"/>
    <x v="0"/>
    <s v="No Aplica"/>
    <x v="223"/>
  </r>
  <r>
    <x v="2"/>
    <x v="11"/>
    <x v="11"/>
    <x v="3"/>
    <x v="166"/>
    <s v="CO25744@mi.com"/>
    <x v="0"/>
    <x v="0"/>
    <x v="166"/>
    <x v="2"/>
    <x v="0"/>
    <x v="0"/>
    <s v="No Aplica"/>
    <x v="223"/>
  </r>
  <r>
    <x v="2"/>
    <x v="12"/>
    <x v="12"/>
    <x v="369"/>
    <x v="166"/>
    <s v="CO25744@mi.com"/>
    <x v="3"/>
    <x v="3"/>
    <x v="166"/>
    <x v="2"/>
    <x v="0"/>
    <x v="0"/>
    <s v="No Aplica"/>
    <x v="223"/>
  </r>
  <r>
    <x v="2"/>
    <x v="13"/>
    <x v="13"/>
    <x v="369"/>
    <x v="166"/>
    <s v="CO25744@mi.com"/>
    <x v="3"/>
    <x v="3"/>
    <x v="166"/>
    <x v="2"/>
    <x v="0"/>
    <x v="1"/>
    <n v="45922"/>
    <x v="224"/>
  </r>
  <r>
    <x v="2"/>
    <x v="15"/>
    <x v="15"/>
    <x v="369"/>
    <x v="166"/>
    <s v="CO25744@mi.com"/>
    <x v="3"/>
    <x v="3"/>
    <x v="166"/>
    <x v="2"/>
    <x v="0"/>
    <x v="0"/>
    <s v="No Aplica"/>
    <x v="223"/>
  </r>
  <r>
    <x v="2"/>
    <x v="14"/>
    <x v="14"/>
    <x v="369"/>
    <x v="166"/>
    <s v="CO25744@mi.com"/>
    <x v="3"/>
    <x v="3"/>
    <x v="166"/>
    <x v="2"/>
    <x v="0"/>
    <x v="0"/>
    <s v="No Aplica"/>
    <x v="223"/>
  </r>
  <r>
    <x v="2"/>
    <x v="16"/>
    <x v="16"/>
    <x v="3"/>
    <x v="166"/>
    <s v="CO25744@mi.com"/>
    <x v="0"/>
    <x v="0"/>
    <x v="166"/>
    <x v="2"/>
    <x v="0"/>
    <x v="0"/>
    <s v="No Aplica"/>
    <x v="223"/>
  </r>
  <r>
    <x v="2"/>
    <x v="17"/>
    <x v="17"/>
    <x v="369"/>
    <x v="166"/>
    <s v="CO25744@mi.com"/>
    <x v="3"/>
    <x v="3"/>
    <x v="166"/>
    <x v="2"/>
    <x v="0"/>
    <x v="0"/>
    <s v="No Aplica"/>
    <x v="223"/>
  </r>
  <r>
    <x v="2"/>
    <x v="3"/>
    <x v="3"/>
    <x v="369"/>
    <x v="166"/>
    <s v="CO25744@mi.com"/>
    <x v="3"/>
    <x v="3"/>
    <x v="166"/>
    <x v="2"/>
    <x v="0"/>
    <x v="0"/>
    <s v="No Aplica"/>
    <x v="223"/>
  </r>
  <r>
    <x v="2"/>
    <x v="22"/>
    <x v="22"/>
    <x v="9"/>
    <x v="166"/>
    <s v="CO25744@mi.com"/>
    <x v="1"/>
    <x v="1"/>
    <x v="166"/>
    <x v="2"/>
    <x v="0"/>
    <x v="0"/>
    <s v="No Aplica"/>
    <x v="223"/>
  </r>
  <r>
    <x v="2"/>
    <x v="19"/>
    <x v="19"/>
    <x v="369"/>
    <x v="166"/>
    <s v="CO25744@mi.com"/>
    <x v="3"/>
    <x v="3"/>
    <x v="166"/>
    <x v="2"/>
    <x v="0"/>
    <x v="0"/>
    <s v="No Aplica"/>
    <x v="223"/>
  </r>
  <r>
    <x v="2"/>
    <x v="1"/>
    <x v="1"/>
    <x v="369"/>
    <x v="166"/>
    <s v="CO25744@mi.com"/>
    <x v="3"/>
    <x v="3"/>
    <x v="166"/>
    <x v="2"/>
    <x v="0"/>
    <x v="0"/>
    <s v="No Aplica"/>
    <x v="223"/>
  </r>
  <r>
    <x v="2"/>
    <x v="7"/>
    <x v="7"/>
    <x v="369"/>
    <x v="166"/>
    <s v="CO25744@mi.com"/>
    <x v="3"/>
    <x v="3"/>
    <x v="166"/>
    <x v="2"/>
    <x v="0"/>
    <x v="0"/>
    <s v="No Aplica"/>
    <x v="223"/>
  </r>
  <r>
    <x v="2"/>
    <x v="2"/>
    <x v="2"/>
    <x v="3"/>
    <x v="166"/>
    <s v="CO25744@mi.com"/>
    <x v="0"/>
    <x v="0"/>
    <x v="166"/>
    <x v="2"/>
    <x v="0"/>
    <x v="0"/>
    <s v="No Aplica"/>
    <x v="223"/>
  </r>
  <r>
    <x v="2"/>
    <x v="6"/>
    <x v="6"/>
    <x v="369"/>
    <x v="166"/>
    <s v="CO25744@mi.com"/>
    <x v="3"/>
    <x v="3"/>
    <x v="166"/>
    <x v="2"/>
    <x v="0"/>
    <x v="0"/>
    <s v="No Aplica"/>
    <x v="223"/>
  </r>
  <r>
    <x v="2"/>
    <x v="4"/>
    <x v="4"/>
    <x v="3"/>
    <x v="166"/>
    <s v="CO25744@mi.com"/>
    <x v="0"/>
    <x v="0"/>
    <x v="166"/>
    <x v="2"/>
    <x v="0"/>
    <x v="0"/>
    <s v="No Aplica"/>
    <x v="223"/>
  </r>
  <r>
    <x v="2"/>
    <x v="5"/>
    <x v="5"/>
    <x v="369"/>
    <x v="166"/>
    <s v="CO25744@mi.com"/>
    <x v="3"/>
    <x v="3"/>
    <x v="166"/>
    <x v="2"/>
    <x v="0"/>
    <x v="0"/>
    <s v="No Aplica"/>
    <x v="223"/>
  </r>
  <r>
    <x v="2"/>
    <x v="20"/>
    <x v="20"/>
    <x v="369"/>
    <x v="166"/>
    <s v="CO25744@mi.com"/>
    <x v="3"/>
    <x v="3"/>
    <x v="166"/>
    <x v="2"/>
    <x v="0"/>
    <x v="0"/>
    <s v="No Aplica"/>
    <x v="223"/>
  </r>
  <r>
    <x v="2"/>
    <x v="22"/>
    <x v="22"/>
    <x v="369"/>
    <x v="166"/>
    <s v="CO25744@mi.com"/>
    <x v="17"/>
    <x v="13"/>
    <x v="166"/>
    <x v="2"/>
    <x v="0"/>
    <x v="0"/>
    <s v="No Aplica"/>
    <x v="223"/>
  </r>
  <r>
    <x v="2"/>
    <x v="21"/>
    <x v="21"/>
    <x v="369"/>
    <x v="166"/>
    <s v="CO25744@mi.com"/>
    <x v="3"/>
    <x v="3"/>
    <x v="166"/>
    <x v="2"/>
    <x v="0"/>
    <x v="0"/>
    <s v="No Aplica"/>
    <x v="223"/>
  </r>
  <r>
    <x v="2"/>
    <x v="4"/>
    <x v="4"/>
    <x v="12"/>
    <x v="167"/>
    <s v="CO26512@mi.com"/>
    <x v="2"/>
    <x v="2"/>
    <x v="167"/>
    <x v="20"/>
    <x v="1"/>
    <x v="0"/>
    <s v="No Aplica"/>
    <x v="225"/>
  </r>
  <r>
    <x v="1"/>
    <x v="18"/>
    <x v="18"/>
    <x v="228"/>
    <x v="167"/>
    <s v="CO26512@mi.com"/>
    <x v="10"/>
    <x v="9"/>
    <x v="167"/>
    <x v="20"/>
    <x v="1"/>
    <x v="0"/>
    <s v="No Aplica"/>
    <x v="225"/>
  </r>
  <r>
    <x v="2"/>
    <x v="27"/>
    <x v="27"/>
    <x v="18"/>
    <x v="167"/>
    <s v="CO26512@mi.com"/>
    <x v="2"/>
    <x v="2"/>
    <x v="167"/>
    <x v="20"/>
    <x v="1"/>
    <x v="0"/>
    <s v="No Aplica"/>
    <x v="225"/>
  </r>
  <r>
    <x v="0"/>
    <x v="12"/>
    <x v="12"/>
    <x v="3"/>
    <x v="168"/>
    <s v="CO27507@mi.com"/>
    <x v="19"/>
    <x v="0"/>
    <x v="168"/>
    <x v="0"/>
    <x v="0"/>
    <x v="0"/>
    <s v="No Aplica"/>
    <x v="226"/>
  </r>
  <r>
    <x v="0"/>
    <x v="17"/>
    <x v="17"/>
    <x v="3"/>
    <x v="168"/>
    <s v="CO27507@mi.com"/>
    <x v="19"/>
    <x v="0"/>
    <x v="168"/>
    <x v="0"/>
    <x v="0"/>
    <x v="0"/>
    <s v="No Aplica"/>
    <x v="226"/>
  </r>
  <r>
    <x v="0"/>
    <x v="22"/>
    <x v="22"/>
    <x v="3"/>
    <x v="168"/>
    <s v="CO27507@mi.com"/>
    <x v="19"/>
    <x v="0"/>
    <x v="168"/>
    <x v="0"/>
    <x v="0"/>
    <x v="0"/>
    <s v="No Aplica"/>
    <x v="226"/>
  </r>
  <r>
    <x v="6"/>
    <x v="15"/>
    <x v="15"/>
    <x v="370"/>
    <x v="169"/>
    <s v="CO28691@mi.com"/>
    <x v="3"/>
    <x v="3"/>
    <x v="169"/>
    <x v="25"/>
    <x v="2"/>
    <x v="0"/>
    <s v="No Aplica"/>
    <x v="227"/>
  </r>
  <r>
    <x v="0"/>
    <x v="16"/>
    <x v="16"/>
    <x v="3"/>
    <x v="169"/>
    <s v="CO28691@mi.com"/>
    <x v="4"/>
    <x v="0"/>
    <x v="169"/>
    <x v="25"/>
    <x v="2"/>
    <x v="0"/>
    <s v="No Aplica"/>
    <x v="227"/>
  </r>
  <r>
    <x v="2"/>
    <x v="10"/>
    <x v="10"/>
    <x v="43"/>
    <x v="169"/>
    <s v="CO28691@mi.com"/>
    <x v="3"/>
    <x v="3"/>
    <x v="169"/>
    <x v="25"/>
    <x v="2"/>
    <x v="0"/>
    <s v="No Aplica"/>
    <x v="227"/>
  </r>
  <r>
    <x v="2"/>
    <x v="0"/>
    <x v="0"/>
    <x v="43"/>
    <x v="169"/>
    <s v="CO28691@mi.com"/>
    <x v="3"/>
    <x v="3"/>
    <x v="169"/>
    <x v="25"/>
    <x v="2"/>
    <x v="0"/>
    <s v="No Aplica"/>
    <x v="227"/>
  </r>
  <r>
    <x v="2"/>
    <x v="12"/>
    <x v="12"/>
    <x v="350"/>
    <x v="169"/>
    <s v="CO28691@mi.com"/>
    <x v="3"/>
    <x v="3"/>
    <x v="169"/>
    <x v="25"/>
    <x v="2"/>
    <x v="0"/>
    <s v="No Aplica"/>
    <x v="227"/>
  </r>
  <r>
    <x v="1"/>
    <x v="13"/>
    <x v="13"/>
    <x v="35"/>
    <x v="169"/>
    <s v="CO28691@mi.com"/>
    <x v="3"/>
    <x v="3"/>
    <x v="169"/>
    <x v="25"/>
    <x v="2"/>
    <x v="1"/>
    <n v="45922"/>
    <x v="228"/>
  </r>
  <r>
    <x v="0"/>
    <x v="11"/>
    <x v="11"/>
    <x v="3"/>
    <x v="169"/>
    <s v="CO28691@mi.com"/>
    <x v="4"/>
    <x v="0"/>
    <x v="169"/>
    <x v="25"/>
    <x v="2"/>
    <x v="0"/>
    <s v="No Aplica"/>
    <x v="227"/>
  </r>
  <r>
    <x v="2"/>
    <x v="3"/>
    <x v="3"/>
    <x v="371"/>
    <x v="169"/>
    <s v="CO28691@mi.com"/>
    <x v="23"/>
    <x v="15"/>
    <x v="169"/>
    <x v="25"/>
    <x v="2"/>
    <x v="0"/>
    <s v="No Aplica"/>
    <x v="227"/>
  </r>
  <r>
    <x v="3"/>
    <x v="18"/>
    <x v="18"/>
    <x v="372"/>
    <x v="170"/>
    <s v="CO24115@mi.com"/>
    <x v="3"/>
    <x v="3"/>
    <x v="170"/>
    <x v="39"/>
    <x v="1"/>
    <x v="0"/>
    <s v="No Aplica"/>
    <x v="229"/>
  </r>
  <r>
    <x v="1"/>
    <x v="14"/>
    <x v="14"/>
    <x v="373"/>
    <x v="170"/>
    <s v="CO24115@mi.com"/>
    <x v="3"/>
    <x v="3"/>
    <x v="170"/>
    <x v="39"/>
    <x v="1"/>
    <x v="0"/>
    <s v="No Aplica"/>
    <x v="229"/>
  </r>
  <r>
    <x v="0"/>
    <x v="15"/>
    <x v="15"/>
    <x v="249"/>
    <x v="170"/>
    <s v="CO24115@mi.com"/>
    <x v="0"/>
    <x v="0"/>
    <x v="170"/>
    <x v="39"/>
    <x v="1"/>
    <x v="0"/>
    <s v="No Aplica"/>
    <x v="229"/>
  </r>
  <r>
    <x v="1"/>
    <x v="16"/>
    <x v="16"/>
    <x v="20"/>
    <x v="170"/>
    <s v="CO24115@mi.com"/>
    <x v="3"/>
    <x v="3"/>
    <x v="170"/>
    <x v="39"/>
    <x v="1"/>
    <x v="0"/>
    <s v="No Aplica"/>
    <x v="229"/>
  </r>
  <r>
    <x v="1"/>
    <x v="17"/>
    <x v="17"/>
    <x v="374"/>
    <x v="170"/>
    <s v="CO24115@mi.com"/>
    <x v="3"/>
    <x v="3"/>
    <x v="170"/>
    <x v="39"/>
    <x v="1"/>
    <x v="0"/>
    <s v="No Aplica"/>
    <x v="229"/>
  </r>
  <r>
    <x v="1"/>
    <x v="3"/>
    <x v="3"/>
    <x v="20"/>
    <x v="170"/>
    <s v="CO24115@mi.com"/>
    <x v="3"/>
    <x v="3"/>
    <x v="170"/>
    <x v="39"/>
    <x v="1"/>
    <x v="0"/>
    <s v="No Aplica"/>
    <x v="229"/>
  </r>
  <r>
    <x v="3"/>
    <x v="24"/>
    <x v="24"/>
    <x v="92"/>
    <x v="170"/>
    <s v="CO24115@mi.com"/>
    <x v="3"/>
    <x v="3"/>
    <x v="170"/>
    <x v="39"/>
    <x v="1"/>
    <x v="0"/>
    <s v="No Aplica"/>
    <x v="229"/>
  </r>
  <r>
    <x v="0"/>
    <x v="7"/>
    <x v="7"/>
    <x v="249"/>
    <x v="170"/>
    <s v="CO24115@mi.com"/>
    <x v="0"/>
    <x v="0"/>
    <x v="170"/>
    <x v="39"/>
    <x v="1"/>
    <x v="0"/>
    <s v="No Aplica"/>
    <x v="229"/>
  </r>
  <r>
    <x v="1"/>
    <x v="19"/>
    <x v="19"/>
    <x v="20"/>
    <x v="170"/>
    <s v="CO24115@mi.com"/>
    <x v="5"/>
    <x v="4"/>
    <x v="170"/>
    <x v="39"/>
    <x v="1"/>
    <x v="0"/>
    <s v="No Aplica"/>
    <x v="229"/>
  </r>
  <r>
    <x v="1"/>
    <x v="1"/>
    <x v="1"/>
    <x v="20"/>
    <x v="170"/>
    <s v="CO24115@mi.com"/>
    <x v="3"/>
    <x v="3"/>
    <x v="170"/>
    <x v="39"/>
    <x v="1"/>
    <x v="0"/>
    <s v="No Aplica"/>
    <x v="229"/>
  </r>
  <r>
    <x v="1"/>
    <x v="2"/>
    <x v="2"/>
    <x v="20"/>
    <x v="170"/>
    <s v="CO24115@mi.com"/>
    <x v="3"/>
    <x v="3"/>
    <x v="170"/>
    <x v="39"/>
    <x v="1"/>
    <x v="0"/>
    <s v="No Aplica"/>
    <x v="229"/>
  </r>
  <r>
    <x v="1"/>
    <x v="6"/>
    <x v="6"/>
    <x v="375"/>
    <x v="170"/>
    <s v="CO24115@mi.com"/>
    <x v="3"/>
    <x v="3"/>
    <x v="170"/>
    <x v="39"/>
    <x v="1"/>
    <x v="0"/>
    <s v="No Aplica"/>
    <x v="229"/>
  </r>
  <r>
    <x v="3"/>
    <x v="25"/>
    <x v="25"/>
    <x v="92"/>
    <x v="170"/>
    <s v="CO24115@mi.com"/>
    <x v="3"/>
    <x v="3"/>
    <x v="170"/>
    <x v="39"/>
    <x v="1"/>
    <x v="0"/>
    <s v="No Aplica"/>
    <x v="229"/>
  </r>
  <r>
    <x v="3"/>
    <x v="27"/>
    <x v="27"/>
    <x v="99"/>
    <x v="171"/>
    <s v="CO27261@mi.com"/>
    <x v="21"/>
    <x v="0"/>
    <x v="171"/>
    <x v="21"/>
    <x v="1"/>
    <x v="0"/>
    <s v="No Aplica"/>
    <x v="230"/>
  </r>
  <r>
    <x v="3"/>
    <x v="26"/>
    <x v="26"/>
    <x v="99"/>
    <x v="171"/>
    <s v="CO27261@mi.com"/>
    <x v="8"/>
    <x v="7"/>
    <x v="171"/>
    <x v="21"/>
    <x v="1"/>
    <x v="0"/>
    <s v="No Aplica"/>
    <x v="230"/>
  </r>
  <r>
    <x v="3"/>
    <x v="18"/>
    <x v="18"/>
    <x v="22"/>
    <x v="171"/>
    <s v="CO27261@mi.com"/>
    <x v="0"/>
    <x v="0"/>
    <x v="171"/>
    <x v="21"/>
    <x v="1"/>
    <x v="0"/>
    <s v="No Aplica"/>
    <x v="230"/>
  </r>
  <r>
    <x v="3"/>
    <x v="23"/>
    <x v="23"/>
    <x v="22"/>
    <x v="171"/>
    <s v="CO27261@mi.com"/>
    <x v="10"/>
    <x v="9"/>
    <x v="171"/>
    <x v="21"/>
    <x v="1"/>
    <x v="0"/>
    <s v="No Aplica"/>
    <x v="230"/>
  </r>
  <r>
    <x v="1"/>
    <x v="25"/>
    <x v="25"/>
    <x v="99"/>
    <x v="171"/>
    <s v="CO27261@mi.com"/>
    <x v="0"/>
    <x v="0"/>
    <x v="171"/>
    <x v="21"/>
    <x v="1"/>
    <x v="0"/>
    <s v="No Aplica"/>
    <x v="230"/>
  </r>
  <r>
    <x v="3"/>
    <x v="29"/>
    <x v="29"/>
    <x v="99"/>
    <x v="171"/>
    <s v="CO27261@mi.com"/>
    <x v="23"/>
    <x v="15"/>
    <x v="171"/>
    <x v="21"/>
    <x v="1"/>
    <x v="0"/>
    <s v="No Aplica"/>
    <x v="230"/>
  </r>
  <r>
    <x v="1"/>
    <x v="13"/>
    <x v="13"/>
    <x v="171"/>
    <x v="172"/>
    <s v="CO27260@mi.com"/>
    <x v="1"/>
    <x v="1"/>
    <x v="172"/>
    <x v="9"/>
    <x v="1"/>
    <x v="1"/>
    <n v="45922"/>
    <x v="231"/>
  </r>
  <r>
    <x v="0"/>
    <x v="27"/>
    <x v="27"/>
    <x v="95"/>
    <x v="172"/>
    <s v="CO27260@mi.com"/>
    <x v="0"/>
    <x v="0"/>
    <x v="172"/>
    <x v="9"/>
    <x v="1"/>
    <x v="0"/>
    <s v="No Aplica"/>
    <x v="232"/>
  </r>
  <r>
    <x v="0"/>
    <x v="18"/>
    <x v="18"/>
    <x v="95"/>
    <x v="172"/>
    <s v="CO27260@mi.com"/>
    <x v="0"/>
    <x v="0"/>
    <x v="172"/>
    <x v="9"/>
    <x v="1"/>
    <x v="0"/>
    <s v="No Aplica"/>
    <x v="232"/>
  </r>
  <r>
    <x v="1"/>
    <x v="20"/>
    <x v="20"/>
    <x v="376"/>
    <x v="172"/>
    <s v="CO27260@mi.com"/>
    <x v="1"/>
    <x v="1"/>
    <x v="172"/>
    <x v="9"/>
    <x v="1"/>
    <x v="0"/>
    <s v="No Aplica"/>
    <x v="232"/>
  </r>
  <r>
    <x v="0"/>
    <x v="24"/>
    <x v="24"/>
    <x v="95"/>
    <x v="172"/>
    <s v="CO27260@mi.com"/>
    <x v="0"/>
    <x v="0"/>
    <x v="172"/>
    <x v="9"/>
    <x v="1"/>
    <x v="0"/>
    <s v="No Aplica"/>
    <x v="232"/>
  </r>
  <r>
    <x v="0"/>
    <x v="29"/>
    <x v="29"/>
    <x v="95"/>
    <x v="172"/>
    <s v="CO27260@mi.com"/>
    <x v="0"/>
    <x v="0"/>
    <x v="172"/>
    <x v="9"/>
    <x v="1"/>
    <x v="0"/>
    <s v="No Aplica"/>
    <x v="232"/>
  </r>
  <r>
    <x v="1"/>
    <x v="14"/>
    <x v="14"/>
    <x v="377"/>
    <x v="173"/>
    <s v="CO14131@mi.com"/>
    <x v="1"/>
    <x v="1"/>
    <x v="173"/>
    <x v="40"/>
    <x v="1"/>
    <x v="0"/>
    <s v="No Aplica"/>
    <x v="233"/>
  </r>
  <r>
    <x v="1"/>
    <x v="14"/>
    <x v="14"/>
    <x v="378"/>
    <x v="173"/>
    <s v="CO14131@mi.com"/>
    <x v="1"/>
    <x v="1"/>
    <x v="173"/>
    <x v="40"/>
    <x v="1"/>
    <x v="0"/>
    <s v="No Aplica"/>
    <x v="233"/>
  </r>
  <r>
    <x v="2"/>
    <x v="27"/>
    <x v="27"/>
    <x v="0"/>
    <x v="173"/>
    <s v="CO14131@mi.com"/>
    <x v="0"/>
    <x v="0"/>
    <x v="173"/>
    <x v="40"/>
    <x v="1"/>
    <x v="0"/>
    <s v="No Aplica"/>
    <x v="233"/>
  </r>
  <r>
    <x v="1"/>
    <x v="26"/>
    <x v="26"/>
    <x v="45"/>
    <x v="173"/>
    <s v="CO14131@mi.com"/>
    <x v="3"/>
    <x v="3"/>
    <x v="173"/>
    <x v="40"/>
    <x v="1"/>
    <x v="0"/>
    <s v="No Aplica"/>
    <x v="233"/>
  </r>
  <r>
    <x v="1"/>
    <x v="26"/>
    <x v="26"/>
    <x v="45"/>
    <x v="173"/>
    <s v="CO14131@mi.com"/>
    <x v="3"/>
    <x v="3"/>
    <x v="173"/>
    <x v="40"/>
    <x v="1"/>
    <x v="0"/>
    <s v="No Aplica"/>
    <x v="233"/>
  </r>
  <r>
    <x v="1"/>
    <x v="0"/>
    <x v="0"/>
    <x v="45"/>
    <x v="173"/>
    <s v="CO14131@mi.com"/>
    <x v="3"/>
    <x v="3"/>
    <x v="173"/>
    <x v="40"/>
    <x v="1"/>
    <x v="0"/>
    <s v="No Aplica"/>
    <x v="233"/>
  </r>
  <r>
    <x v="1"/>
    <x v="11"/>
    <x v="11"/>
    <x v="336"/>
    <x v="173"/>
    <s v="CO14131@mi.com"/>
    <x v="3"/>
    <x v="3"/>
    <x v="173"/>
    <x v="40"/>
    <x v="1"/>
    <x v="0"/>
    <s v="No Aplica"/>
    <x v="233"/>
  </r>
  <r>
    <x v="1"/>
    <x v="23"/>
    <x v="23"/>
    <x v="45"/>
    <x v="173"/>
    <s v="CO14131@mi.com"/>
    <x v="3"/>
    <x v="3"/>
    <x v="173"/>
    <x v="40"/>
    <x v="1"/>
    <x v="0"/>
    <s v="No Aplica"/>
    <x v="233"/>
  </r>
  <r>
    <x v="1"/>
    <x v="23"/>
    <x v="23"/>
    <x v="45"/>
    <x v="173"/>
    <s v="CO14131@mi.com"/>
    <x v="3"/>
    <x v="3"/>
    <x v="173"/>
    <x v="40"/>
    <x v="1"/>
    <x v="0"/>
    <s v="No Aplica"/>
    <x v="233"/>
  </r>
  <r>
    <x v="1"/>
    <x v="15"/>
    <x v="15"/>
    <x v="45"/>
    <x v="173"/>
    <s v="CO14131@mi.com"/>
    <x v="3"/>
    <x v="3"/>
    <x v="173"/>
    <x v="40"/>
    <x v="1"/>
    <x v="0"/>
    <s v="No Aplica"/>
    <x v="233"/>
  </r>
  <r>
    <x v="1"/>
    <x v="16"/>
    <x v="16"/>
    <x v="45"/>
    <x v="173"/>
    <s v="CO14131@mi.com"/>
    <x v="3"/>
    <x v="3"/>
    <x v="173"/>
    <x v="40"/>
    <x v="1"/>
    <x v="0"/>
    <s v="No Aplica"/>
    <x v="233"/>
  </r>
  <r>
    <x v="2"/>
    <x v="18"/>
    <x v="18"/>
    <x v="0"/>
    <x v="173"/>
    <s v="CO14131@mi.com"/>
    <x v="0"/>
    <x v="0"/>
    <x v="173"/>
    <x v="40"/>
    <x v="1"/>
    <x v="0"/>
    <s v="No Aplica"/>
    <x v="233"/>
  </r>
  <r>
    <x v="1"/>
    <x v="4"/>
    <x v="4"/>
    <x v="379"/>
    <x v="173"/>
    <s v="CO14131@mi.com"/>
    <x v="16"/>
    <x v="12"/>
    <x v="173"/>
    <x v="40"/>
    <x v="1"/>
    <x v="0"/>
    <s v="No Aplica"/>
    <x v="233"/>
  </r>
  <r>
    <x v="1"/>
    <x v="4"/>
    <x v="4"/>
    <x v="379"/>
    <x v="173"/>
    <s v="CO14131@mi.com"/>
    <x v="16"/>
    <x v="12"/>
    <x v="173"/>
    <x v="40"/>
    <x v="1"/>
    <x v="0"/>
    <s v="No Aplica"/>
    <x v="233"/>
  </r>
  <r>
    <x v="1"/>
    <x v="28"/>
    <x v="28"/>
    <x v="45"/>
    <x v="173"/>
    <s v="CO14131@mi.com"/>
    <x v="3"/>
    <x v="3"/>
    <x v="173"/>
    <x v="40"/>
    <x v="1"/>
    <x v="0"/>
    <s v="No Aplica"/>
    <x v="233"/>
  </r>
  <r>
    <x v="1"/>
    <x v="28"/>
    <x v="28"/>
    <x v="45"/>
    <x v="173"/>
    <s v="CO14131@mi.com"/>
    <x v="3"/>
    <x v="3"/>
    <x v="173"/>
    <x v="40"/>
    <x v="1"/>
    <x v="0"/>
    <s v="No Aplica"/>
    <x v="233"/>
  </r>
  <r>
    <x v="1"/>
    <x v="7"/>
    <x v="7"/>
    <x v="45"/>
    <x v="173"/>
    <s v="CO14131@mi.com"/>
    <x v="3"/>
    <x v="3"/>
    <x v="173"/>
    <x v="40"/>
    <x v="1"/>
    <x v="0"/>
    <s v="No Aplica"/>
    <x v="233"/>
  </r>
  <r>
    <x v="1"/>
    <x v="1"/>
    <x v="1"/>
    <x v="336"/>
    <x v="173"/>
    <s v="CO14131@mi.com"/>
    <x v="3"/>
    <x v="3"/>
    <x v="173"/>
    <x v="40"/>
    <x v="1"/>
    <x v="0"/>
    <s v="No Aplica"/>
    <x v="233"/>
  </r>
  <r>
    <x v="2"/>
    <x v="24"/>
    <x v="24"/>
    <x v="0"/>
    <x v="173"/>
    <s v="CO14131@mi.com"/>
    <x v="0"/>
    <x v="0"/>
    <x v="173"/>
    <x v="40"/>
    <x v="1"/>
    <x v="0"/>
    <s v="No Aplica"/>
    <x v="233"/>
  </r>
  <r>
    <x v="1"/>
    <x v="5"/>
    <x v="5"/>
    <x v="45"/>
    <x v="173"/>
    <s v="CO14131@mi.com"/>
    <x v="3"/>
    <x v="3"/>
    <x v="173"/>
    <x v="40"/>
    <x v="1"/>
    <x v="0"/>
    <s v="No Aplica"/>
    <x v="233"/>
  </r>
  <r>
    <x v="1"/>
    <x v="20"/>
    <x v="20"/>
    <x v="336"/>
    <x v="173"/>
    <s v="CO14131@mi.com"/>
    <x v="3"/>
    <x v="3"/>
    <x v="173"/>
    <x v="40"/>
    <x v="1"/>
    <x v="0"/>
    <s v="No Aplica"/>
    <x v="233"/>
  </r>
  <r>
    <x v="1"/>
    <x v="29"/>
    <x v="29"/>
    <x v="336"/>
    <x v="173"/>
    <s v="CO14131@mi.com"/>
    <x v="3"/>
    <x v="3"/>
    <x v="173"/>
    <x v="40"/>
    <x v="1"/>
    <x v="0"/>
    <s v="No Aplica"/>
    <x v="233"/>
  </r>
  <r>
    <x v="1"/>
    <x v="29"/>
    <x v="29"/>
    <x v="45"/>
    <x v="173"/>
    <s v="CO14131@mi.com"/>
    <x v="3"/>
    <x v="3"/>
    <x v="173"/>
    <x v="40"/>
    <x v="1"/>
    <x v="0"/>
    <s v="No Aplica"/>
    <x v="233"/>
  </r>
  <r>
    <x v="2"/>
    <x v="25"/>
    <x v="25"/>
    <x v="0"/>
    <x v="173"/>
    <s v="CO14131@mi.com"/>
    <x v="0"/>
    <x v="0"/>
    <x v="173"/>
    <x v="40"/>
    <x v="1"/>
    <x v="0"/>
    <s v="No Aplica"/>
    <x v="233"/>
  </r>
  <r>
    <x v="2"/>
    <x v="17"/>
    <x v="17"/>
    <x v="39"/>
    <x v="174"/>
    <s v="CO27581@mi.com"/>
    <x v="11"/>
    <x v="0"/>
    <x v="174"/>
    <x v="44"/>
    <x v="2"/>
    <x v="0"/>
    <s v="No Aplica"/>
    <x v="234"/>
  </r>
  <r>
    <x v="2"/>
    <x v="1"/>
    <x v="1"/>
    <x v="23"/>
    <x v="174"/>
    <s v="CO27581@mi.com"/>
    <x v="3"/>
    <x v="3"/>
    <x v="174"/>
    <x v="44"/>
    <x v="2"/>
    <x v="0"/>
    <s v="No Aplica"/>
    <x v="234"/>
  </r>
  <r>
    <x v="2"/>
    <x v="2"/>
    <x v="2"/>
    <x v="24"/>
    <x v="174"/>
    <s v="CO27581@mi.com"/>
    <x v="27"/>
    <x v="0"/>
    <x v="174"/>
    <x v="44"/>
    <x v="2"/>
    <x v="0"/>
    <s v="No Aplica"/>
    <x v="234"/>
  </r>
  <r>
    <x v="2"/>
    <x v="6"/>
    <x v="6"/>
    <x v="44"/>
    <x v="174"/>
    <s v="CO27581@mi.com"/>
    <x v="3"/>
    <x v="3"/>
    <x v="174"/>
    <x v="44"/>
    <x v="2"/>
    <x v="0"/>
    <s v="No Aplica"/>
    <x v="234"/>
  </r>
  <r>
    <x v="2"/>
    <x v="4"/>
    <x v="4"/>
    <x v="173"/>
    <x v="174"/>
    <s v="CO27581@mi.com"/>
    <x v="5"/>
    <x v="4"/>
    <x v="174"/>
    <x v="44"/>
    <x v="2"/>
    <x v="0"/>
    <s v="No Aplica"/>
    <x v="234"/>
  </r>
  <r>
    <x v="1"/>
    <x v="5"/>
    <x v="5"/>
    <x v="380"/>
    <x v="174"/>
    <s v="CO27581@mi.com"/>
    <x v="8"/>
    <x v="7"/>
    <x v="174"/>
    <x v="44"/>
    <x v="2"/>
    <x v="0"/>
    <s v="No Aplica"/>
    <x v="234"/>
  </r>
  <r>
    <x v="2"/>
    <x v="22"/>
    <x v="22"/>
    <x v="39"/>
    <x v="174"/>
    <s v="CO27581@mi.com"/>
    <x v="0"/>
    <x v="0"/>
    <x v="174"/>
    <x v="44"/>
    <x v="2"/>
    <x v="0"/>
    <s v="No Aplica"/>
    <x v="234"/>
  </r>
  <r>
    <x v="2"/>
    <x v="22"/>
    <x v="22"/>
    <x v="39"/>
    <x v="174"/>
    <s v="CO27581@mi.com"/>
    <x v="0"/>
    <x v="0"/>
    <x v="174"/>
    <x v="44"/>
    <x v="2"/>
    <x v="0"/>
    <s v="No Aplica"/>
    <x v="234"/>
  </r>
  <r>
    <x v="2"/>
    <x v="22"/>
    <x v="22"/>
    <x v="39"/>
    <x v="174"/>
    <s v="CO27581@mi.com"/>
    <x v="0"/>
    <x v="0"/>
    <x v="174"/>
    <x v="44"/>
    <x v="2"/>
    <x v="0"/>
    <s v="No Aplica"/>
    <x v="234"/>
  </r>
  <r>
    <x v="1"/>
    <x v="21"/>
    <x v="21"/>
    <x v="9"/>
    <x v="174"/>
    <s v="CO27581@mi.com"/>
    <x v="10"/>
    <x v="9"/>
    <x v="174"/>
    <x v="44"/>
    <x v="2"/>
    <x v="0"/>
    <s v="No Aplica"/>
    <x v="234"/>
  </r>
  <r>
    <x v="1"/>
    <x v="8"/>
    <x v="8"/>
    <x v="6"/>
    <x v="175"/>
    <s v="CO25784@mi.com"/>
    <x v="3"/>
    <x v="3"/>
    <x v="175"/>
    <x v="1"/>
    <x v="0"/>
    <x v="0"/>
    <s v="No Aplica"/>
    <x v="235"/>
  </r>
  <r>
    <x v="1"/>
    <x v="9"/>
    <x v="9"/>
    <x v="6"/>
    <x v="175"/>
    <s v="CO25784@mi.com"/>
    <x v="3"/>
    <x v="3"/>
    <x v="175"/>
    <x v="1"/>
    <x v="0"/>
    <x v="0"/>
    <s v="No Aplica"/>
    <x v="235"/>
  </r>
  <r>
    <x v="1"/>
    <x v="10"/>
    <x v="10"/>
    <x v="6"/>
    <x v="175"/>
    <s v="CO25784@mi.com"/>
    <x v="3"/>
    <x v="3"/>
    <x v="175"/>
    <x v="1"/>
    <x v="0"/>
    <x v="0"/>
    <s v="No Aplica"/>
    <x v="235"/>
  </r>
  <r>
    <x v="0"/>
    <x v="0"/>
    <x v="0"/>
    <x v="249"/>
    <x v="175"/>
    <s v="CO25784@mi.com"/>
    <x v="4"/>
    <x v="0"/>
    <x v="175"/>
    <x v="1"/>
    <x v="0"/>
    <x v="0"/>
    <s v="No Aplica"/>
    <x v="235"/>
  </r>
  <r>
    <x v="1"/>
    <x v="11"/>
    <x v="11"/>
    <x v="295"/>
    <x v="175"/>
    <s v="CO25784@mi.com"/>
    <x v="3"/>
    <x v="3"/>
    <x v="175"/>
    <x v="1"/>
    <x v="0"/>
    <x v="0"/>
    <s v="No Aplica"/>
    <x v="235"/>
  </r>
  <r>
    <x v="1"/>
    <x v="12"/>
    <x v="12"/>
    <x v="6"/>
    <x v="175"/>
    <s v="CO25784@mi.com"/>
    <x v="3"/>
    <x v="3"/>
    <x v="175"/>
    <x v="1"/>
    <x v="0"/>
    <x v="0"/>
    <s v="No Aplica"/>
    <x v="235"/>
  </r>
  <r>
    <x v="1"/>
    <x v="13"/>
    <x v="13"/>
    <x v="6"/>
    <x v="175"/>
    <s v="CO25784@mi.com"/>
    <x v="3"/>
    <x v="3"/>
    <x v="175"/>
    <x v="1"/>
    <x v="0"/>
    <x v="1"/>
    <n v="45922"/>
    <x v="236"/>
  </r>
  <r>
    <x v="1"/>
    <x v="14"/>
    <x v="14"/>
    <x v="6"/>
    <x v="175"/>
    <s v="CO25784@mi.com"/>
    <x v="3"/>
    <x v="3"/>
    <x v="175"/>
    <x v="1"/>
    <x v="0"/>
    <x v="0"/>
    <s v="No Aplica"/>
    <x v="235"/>
  </r>
  <r>
    <x v="0"/>
    <x v="3"/>
    <x v="3"/>
    <x v="249"/>
    <x v="175"/>
    <s v="CO25784@mi.com"/>
    <x v="4"/>
    <x v="0"/>
    <x v="175"/>
    <x v="1"/>
    <x v="0"/>
    <x v="0"/>
    <s v="No Aplica"/>
    <x v="235"/>
  </r>
  <r>
    <x v="1"/>
    <x v="15"/>
    <x v="15"/>
    <x v="6"/>
    <x v="175"/>
    <s v="CO25784@mi.com"/>
    <x v="3"/>
    <x v="3"/>
    <x v="175"/>
    <x v="1"/>
    <x v="0"/>
    <x v="0"/>
    <s v="No Aplica"/>
    <x v="235"/>
  </r>
  <r>
    <x v="1"/>
    <x v="16"/>
    <x v="16"/>
    <x v="6"/>
    <x v="175"/>
    <s v="CO25784@mi.com"/>
    <x v="3"/>
    <x v="3"/>
    <x v="175"/>
    <x v="1"/>
    <x v="0"/>
    <x v="0"/>
    <s v="No Aplica"/>
    <x v="235"/>
  </r>
  <r>
    <x v="1"/>
    <x v="17"/>
    <x v="17"/>
    <x v="6"/>
    <x v="175"/>
    <s v="CO25784@mi.com"/>
    <x v="3"/>
    <x v="3"/>
    <x v="175"/>
    <x v="1"/>
    <x v="0"/>
    <x v="0"/>
    <s v="No Aplica"/>
    <x v="235"/>
  </r>
  <r>
    <x v="1"/>
    <x v="19"/>
    <x v="19"/>
    <x v="6"/>
    <x v="175"/>
    <s v="CO25784@mi.com"/>
    <x v="3"/>
    <x v="3"/>
    <x v="175"/>
    <x v="1"/>
    <x v="0"/>
    <x v="0"/>
    <s v="No Aplica"/>
    <x v="235"/>
  </r>
  <r>
    <x v="1"/>
    <x v="7"/>
    <x v="7"/>
    <x v="6"/>
    <x v="175"/>
    <s v="CO25784@mi.com"/>
    <x v="3"/>
    <x v="3"/>
    <x v="175"/>
    <x v="1"/>
    <x v="0"/>
    <x v="0"/>
    <s v="No Aplica"/>
    <x v="235"/>
  </r>
  <r>
    <x v="0"/>
    <x v="1"/>
    <x v="1"/>
    <x v="0"/>
    <x v="175"/>
    <s v="CO25784@mi.com"/>
    <x v="4"/>
    <x v="0"/>
    <x v="175"/>
    <x v="1"/>
    <x v="0"/>
    <x v="0"/>
    <s v="No Aplica"/>
    <x v="235"/>
  </r>
  <r>
    <x v="1"/>
    <x v="2"/>
    <x v="2"/>
    <x v="6"/>
    <x v="175"/>
    <s v="CO25784@mi.com"/>
    <x v="3"/>
    <x v="3"/>
    <x v="175"/>
    <x v="1"/>
    <x v="0"/>
    <x v="0"/>
    <s v="No Aplica"/>
    <x v="235"/>
  </r>
  <r>
    <x v="1"/>
    <x v="6"/>
    <x v="6"/>
    <x v="6"/>
    <x v="175"/>
    <s v="CO25784@mi.com"/>
    <x v="3"/>
    <x v="3"/>
    <x v="175"/>
    <x v="1"/>
    <x v="0"/>
    <x v="0"/>
    <s v="No Aplica"/>
    <x v="235"/>
  </r>
  <r>
    <x v="1"/>
    <x v="4"/>
    <x v="4"/>
    <x v="6"/>
    <x v="175"/>
    <s v="CO25784@mi.com"/>
    <x v="3"/>
    <x v="3"/>
    <x v="175"/>
    <x v="1"/>
    <x v="0"/>
    <x v="0"/>
    <s v="No Aplica"/>
    <x v="235"/>
  </r>
  <r>
    <x v="1"/>
    <x v="5"/>
    <x v="5"/>
    <x v="6"/>
    <x v="175"/>
    <s v="CO25784@mi.com"/>
    <x v="3"/>
    <x v="3"/>
    <x v="175"/>
    <x v="1"/>
    <x v="0"/>
    <x v="0"/>
    <s v="No Aplica"/>
    <x v="235"/>
  </r>
  <r>
    <x v="1"/>
    <x v="22"/>
    <x v="22"/>
    <x v="6"/>
    <x v="175"/>
    <s v="CO25784@mi.com"/>
    <x v="3"/>
    <x v="3"/>
    <x v="175"/>
    <x v="1"/>
    <x v="0"/>
    <x v="0"/>
    <s v="No Aplica"/>
    <x v="235"/>
  </r>
  <r>
    <x v="1"/>
    <x v="21"/>
    <x v="21"/>
    <x v="6"/>
    <x v="175"/>
    <s v="CO25784@mi.com"/>
    <x v="3"/>
    <x v="3"/>
    <x v="175"/>
    <x v="1"/>
    <x v="0"/>
    <x v="0"/>
    <s v="No Aplica"/>
    <x v="235"/>
  </r>
  <r>
    <x v="0"/>
    <x v="20"/>
    <x v="20"/>
    <x v="249"/>
    <x v="175"/>
    <s v="CO25784@mi.com"/>
    <x v="4"/>
    <x v="0"/>
    <x v="175"/>
    <x v="1"/>
    <x v="0"/>
    <x v="0"/>
    <s v="No Aplica"/>
    <x v="235"/>
  </r>
  <r>
    <x v="2"/>
    <x v="0"/>
    <x v="0"/>
    <x v="45"/>
    <x v="176"/>
    <s v="CO11856@mi.com"/>
    <x v="3"/>
    <x v="3"/>
    <x v="176"/>
    <x v="12"/>
    <x v="0"/>
    <x v="0"/>
    <s v="No Aplica"/>
    <x v="237"/>
  </r>
  <r>
    <x v="2"/>
    <x v="12"/>
    <x v="12"/>
    <x v="381"/>
    <x v="176"/>
    <s v="CO11856@mi.com"/>
    <x v="8"/>
    <x v="7"/>
    <x v="176"/>
    <x v="12"/>
    <x v="0"/>
    <x v="0"/>
    <s v="No Aplica"/>
    <x v="237"/>
  </r>
  <r>
    <x v="2"/>
    <x v="13"/>
    <x v="13"/>
    <x v="45"/>
    <x v="176"/>
    <s v="CO11856@mi.com"/>
    <x v="3"/>
    <x v="3"/>
    <x v="176"/>
    <x v="12"/>
    <x v="0"/>
    <x v="1"/>
    <n v="45922"/>
    <x v="238"/>
  </r>
  <r>
    <x v="0"/>
    <x v="11"/>
    <x v="11"/>
    <x v="27"/>
    <x v="176"/>
    <s v="CO11856@mi.com"/>
    <x v="0"/>
    <x v="0"/>
    <x v="176"/>
    <x v="12"/>
    <x v="0"/>
    <x v="0"/>
    <s v="No Aplica"/>
    <x v="237"/>
  </r>
  <r>
    <x v="2"/>
    <x v="15"/>
    <x v="15"/>
    <x v="45"/>
    <x v="176"/>
    <s v="CO11856@mi.com"/>
    <x v="3"/>
    <x v="3"/>
    <x v="176"/>
    <x v="12"/>
    <x v="0"/>
    <x v="0"/>
    <s v="No Aplica"/>
    <x v="237"/>
  </r>
  <r>
    <x v="2"/>
    <x v="16"/>
    <x v="16"/>
    <x v="45"/>
    <x v="176"/>
    <s v="CO11856@mi.com"/>
    <x v="3"/>
    <x v="3"/>
    <x v="176"/>
    <x v="12"/>
    <x v="0"/>
    <x v="0"/>
    <s v="No Aplica"/>
    <x v="237"/>
  </r>
  <r>
    <x v="2"/>
    <x v="3"/>
    <x v="3"/>
    <x v="381"/>
    <x v="176"/>
    <s v="CO11856@mi.com"/>
    <x v="8"/>
    <x v="7"/>
    <x v="176"/>
    <x v="12"/>
    <x v="0"/>
    <x v="0"/>
    <s v="No Aplica"/>
    <x v="237"/>
  </r>
  <r>
    <x v="0"/>
    <x v="17"/>
    <x v="17"/>
    <x v="27"/>
    <x v="176"/>
    <s v="CO11856@mi.com"/>
    <x v="0"/>
    <x v="0"/>
    <x v="176"/>
    <x v="12"/>
    <x v="0"/>
    <x v="0"/>
    <s v="No Aplica"/>
    <x v="237"/>
  </r>
  <r>
    <x v="2"/>
    <x v="19"/>
    <x v="19"/>
    <x v="382"/>
    <x v="176"/>
    <s v="CO11856@mi.com"/>
    <x v="8"/>
    <x v="7"/>
    <x v="176"/>
    <x v="12"/>
    <x v="0"/>
    <x v="0"/>
    <s v="No Aplica"/>
    <x v="237"/>
  </r>
  <r>
    <x v="2"/>
    <x v="1"/>
    <x v="1"/>
    <x v="45"/>
    <x v="176"/>
    <s v="CO11856@mi.com"/>
    <x v="3"/>
    <x v="3"/>
    <x v="176"/>
    <x v="12"/>
    <x v="0"/>
    <x v="0"/>
    <s v="No Aplica"/>
    <x v="237"/>
  </r>
  <r>
    <x v="2"/>
    <x v="2"/>
    <x v="2"/>
    <x v="45"/>
    <x v="176"/>
    <s v="CO11856@mi.com"/>
    <x v="3"/>
    <x v="3"/>
    <x v="176"/>
    <x v="12"/>
    <x v="0"/>
    <x v="0"/>
    <s v="No Aplica"/>
    <x v="237"/>
  </r>
  <r>
    <x v="0"/>
    <x v="6"/>
    <x v="6"/>
    <x v="27"/>
    <x v="176"/>
    <s v="CO11856@mi.com"/>
    <x v="0"/>
    <x v="0"/>
    <x v="176"/>
    <x v="12"/>
    <x v="0"/>
    <x v="0"/>
    <s v="No Aplica"/>
    <x v="237"/>
  </r>
  <r>
    <x v="2"/>
    <x v="4"/>
    <x v="4"/>
    <x v="45"/>
    <x v="176"/>
    <s v="CO11856@mi.com"/>
    <x v="3"/>
    <x v="3"/>
    <x v="176"/>
    <x v="12"/>
    <x v="0"/>
    <x v="0"/>
    <s v="No Aplica"/>
    <x v="237"/>
  </r>
  <r>
    <x v="2"/>
    <x v="5"/>
    <x v="5"/>
    <x v="45"/>
    <x v="176"/>
    <s v="CO11856@mi.com"/>
    <x v="3"/>
    <x v="3"/>
    <x v="176"/>
    <x v="12"/>
    <x v="0"/>
    <x v="0"/>
    <s v="No Aplica"/>
    <x v="237"/>
  </r>
  <r>
    <x v="2"/>
    <x v="22"/>
    <x v="22"/>
    <x v="45"/>
    <x v="176"/>
    <s v="CO11856@mi.com"/>
    <x v="3"/>
    <x v="3"/>
    <x v="176"/>
    <x v="12"/>
    <x v="0"/>
    <x v="0"/>
    <s v="No Aplica"/>
    <x v="237"/>
  </r>
  <r>
    <x v="2"/>
    <x v="21"/>
    <x v="21"/>
    <x v="45"/>
    <x v="176"/>
    <s v="CO11856@mi.com"/>
    <x v="3"/>
    <x v="3"/>
    <x v="176"/>
    <x v="12"/>
    <x v="0"/>
    <x v="0"/>
    <s v="No Aplica"/>
    <x v="237"/>
  </r>
  <r>
    <x v="0"/>
    <x v="20"/>
    <x v="20"/>
    <x v="27"/>
    <x v="176"/>
    <s v="CO11856@mi.com"/>
    <x v="0"/>
    <x v="0"/>
    <x v="176"/>
    <x v="12"/>
    <x v="0"/>
    <x v="0"/>
    <s v="No Aplica"/>
    <x v="237"/>
  </r>
  <r>
    <x v="2"/>
    <x v="12"/>
    <x v="12"/>
    <x v="3"/>
    <x v="177"/>
    <s v="CO23590@mi.com"/>
    <x v="0"/>
    <x v="0"/>
    <x v="177"/>
    <x v="48"/>
    <x v="0"/>
    <x v="0"/>
    <s v="No Aplica"/>
    <x v="239"/>
  </r>
  <r>
    <x v="2"/>
    <x v="2"/>
    <x v="2"/>
    <x v="3"/>
    <x v="177"/>
    <s v="CO23590@mi.com"/>
    <x v="0"/>
    <x v="0"/>
    <x v="177"/>
    <x v="48"/>
    <x v="0"/>
    <x v="0"/>
    <s v="No Aplica"/>
    <x v="239"/>
  </r>
  <r>
    <x v="1"/>
    <x v="14"/>
    <x v="14"/>
    <x v="20"/>
    <x v="178"/>
    <s v="CO19886@mi.com"/>
    <x v="3"/>
    <x v="3"/>
    <x v="178"/>
    <x v="3"/>
    <x v="1"/>
    <x v="0"/>
    <s v="No Aplica"/>
    <x v="240"/>
  </r>
  <r>
    <x v="1"/>
    <x v="15"/>
    <x v="15"/>
    <x v="20"/>
    <x v="178"/>
    <s v="CO19886@mi.com"/>
    <x v="3"/>
    <x v="3"/>
    <x v="178"/>
    <x v="3"/>
    <x v="1"/>
    <x v="0"/>
    <s v="No Aplica"/>
    <x v="240"/>
  </r>
  <r>
    <x v="1"/>
    <x v="17"/>
    <x v="17"/>
    <x v="20"/>
    <x v="178"/>
    <s v="CO19886@mi.com"/>
    <x v="3"/>
    <x v="3"/>
    <x v="178"/>
    <x v="3"/>
    <x v="1"/>
    <x v="0"/>
    <s v="No Aplica"/>
    <x v="240"/>
  </r>
  <r>
    <x v="1"/>
    <x v="3"/>
    <x v="3"/>
    <x v="20"/>
    <x v="178"/>
    <s v="CO19886@mi.com"/>
    <x v="3"/>
    <x v="3"/>
    <x v="178"/>
    <x v="3"/>
    <x v="1"/>
    <x v="0"/>
    <s v="No Aplica"/>
    <x v="240"/>
  </r>
  <r>
    <x v="0"/>
    <x v="24"/>
    <x v="24"/>
    <x v="12"/>
    <x v="178"/>
    <s v="CO19886@mi.com"/>
    <x v="5"/>
    <x v="4"/>
    <x v="178"/>
    <x v="3"/>
    <x v="1"/>
    <x v="0"/>
    <s v="No Aplica"/>
    <x v="240"/>
  </r>
  <r>
    <x v="0"/>
    <x v="7"/>
    <x v="7"/>
    <x v="3"/>
    <x v="178"/>
    <s v="CO19886@mi.com"/>
    <x v="0"/>
    <x v="0"/>
    <x v="178"/>
    <x v="3"/>
    <x v="1"/>
    <x v="0"/>
    <s v="No Aplica"/>
    <x v="240"/>
  </r>
  <r>
    <x v="1"/>
    <x v="1"/>
    <x v="1"/>
    <x v="20"/>
    <x v="178"/>
    <s v="CO19886@mi.com"/>
    <x v="1"/>
    <x v="1"/>
    <x v="178"/>
    <x v="3"/>
    <x v="1"/>
    <x v="0"/>
    <s v="No Aplica"/>
    <x v="240"/>
  </r>
  <r>
    <x v="1"/>
    <x v="6"/>
    <x v="6"/>
    <x v="20"/>
    <x v="178"/>
    <s v="CO19886@mi.com"/>
    <x v="1"/>
    <x v="1"/>
    <x v="178"/>
    <x v="3"/>
    <x v="1"/>
    <x v="0"/>
    <s v="No Aplica"/>
    <x v="240"/>
  </r>
  <r>
    <x v="1"/>
    <x v="29"/>
    <x v="29"/>
    <x v="20"/>
    <x v="178"/>
    <s v="CO19886@mi.com"/>
    <x v="15"/>
    <x v="11"/>
    <x v="178"/>
    <x v="3"/>
    <x v="1"/>
    <x v="0"/>
    <s v="No Aplica"/>
    <x v="240"/>
  </r>
  <r>
    <x v="1"/>
    <x v="29"/>
    <x v="29"/>
    <x v="20"/>
    <x v="178"/>
    <s v="CO19886@mi.com"/>
    <x v="15"/>
    <x v="11"/>
    <x v="178"/>
    <x v="3"/>
    <x v="1"/>
    <x v="0"/>
    <s v="No Aplica"/>
    <x v="240"/>
  </r>
  <r>
    <x v="0"/>
    <x v="4"/>
    <x v="4"/>
    <x v="3"/>
    <x v="178"/>
    <s v="CO19886@mi.com"/>
    <x v="0"/>
    <x v="0"/>
    <x v="178"/>
    <x v="3"/>
    <x v="1"/>
    <x v="0"/>
    <s v="No Aplica"/>
    <x v="240"/>
  </r>
  <r>
    <x v="1"/>
    <x v="22"/>
    <x v="22"/>
    <x v="20"/>
    <x v="178"/>
    <s v="CO19886@mi.com"/>
    <x v="3"/>
    <x v="3"/>
    <x v="178"/>
    <x v="3"/>
    <x v="1"/>
    <x v="0"/>
    <s v="No Aplica"/>
    <x v="240"/>
  </r>
  <r>
    <x v="1"/>
    <x v="21"/>
    <x v="21"/>
    <x v="20"/>
    <x v="178"/>
    <s v="CO19886@mi.com"/>
    <x v="15"/>
    <x v="11"/>
    <x v="178"/>
    <x v="3"/>
    <x v="1"/>
    <x v="0"/>
    <s v="No Aplica"/>
    <x v="240"/>
  </r>
  <r>
    <x v="1"/>
    <x v="21"/>
    <x v="21"/>
    <x v="20"/>
    <x v="178"/>
    <s v="CO19886@mi.com"/>
    <x v="15"/>
    <x v="11"/>
    <x v="178"/>
    <x v="3"/>
    <x v="1"/>
    <x v="0"/>
    <s v="No Aplica"/>
    <x v="240"/>
  </r>
  <r>
    <x v="2"/>
    <x v="17"/>
    <x v="17"/>
    <x v="383"/>
    <x v="179"/>
    <s v="CO28074@mi.com"/>
    <x v="5"/>
    <x v="4"/>
    <x v="179"/>
    <x v="44"/>
    <x v="2"/>
    <x v="0"/>
    <s v="No Aplica"/>
    <x v="241"/>
  </r>
  <r>
    <x v="2"/>
    <x v="19"/>
    <x v="19"/>
    <x v="384"/>
    <x v="179"/>
    <s v="CO28074@mi.com"/>
    <x v="15"/>
    <x v="11"/>
    <x v="179"/>
    <x v="44"/>
    <x v="2"/>
    <x v="0"/>
    <s v="No Aplica"/>
    <x v="241"/>
  </r>
  <r>
    <x v="2"/>
    <x v="7"/>
    <x v="7"/>
    <x v="383"/>
    <x v="179"/>
    <s v="CO28074@mi.com"/>
    <x v="7"/>
    <x v="6"/>
    <x v="179"/>
    <x v="44"/>
    <x v="2"/>
    <x v="0"/>
    <s v="No Aplica"/>
    <x v="241"/>
  </r>
  <r>
    <x v="2"/>
    <x v="2"/>
    <x v="2"/>
    <x v="20"/>
    <x v="179"/>
    <s v="CO28074@mi.com"/>
    <x v="5"/>
    <x v="4"/>
    <x v="179"/>
    <x v="44"/>
    <x v="2"/>
    <x v="0"/>
    <s v="No Aplica"/>
    <x v="241"/>
  </r>
  <r>
    <x v="2"/>
    <x v="6"/>
    <x v="6"/>
    <x v="20"/>
    <x v="179"/>
    <s v="CO28074@mi.com"/>
    <x v="5"/>
    <x v="4"/>
    <x v="179"/>
    <x v="44"/>
    <x v="2"/>
    <x v="0"/>
    <s v="No Aplica"/>
    <x v="241"/>
  </r>
  <r>
    <x v="2"/>
    <x v="5"/>
    <x v="5"/>
    <x v="246"/>
    <x v="179"/>
    <s v="CO28074@mi.com"/>
    <x v="9"/>
    <x v="8"/>
    <x v="179"/>
    <x v="44"/>
    <x v="2"/>
    <x v="0"/>
    <s v="No Aplica"/>
    <x v="241"/>
  </r>
  <r>
    <x v="2"/>
    <x v="20"/>
    <x v="20"/>
    <x v="385"/>
    <x v="179"/>
    <s v="CO28074@mi.com"/>
    <x v="5"/>
    <x v="4"/>
    <x v="179"/>
    <x v="44"/>
    <x v="2"/>
    <x v="0"/>
    <s v="No Aplica"/>
    <x v="241"/>
  </r>
  <r>
    <x v="2"/>
    <x v="21"/>
    <x v="21"/>
    <x v="9"/>
    <x v="179"/>
    <s v="CO28074@mi.com"/>
    <x v="10"/>
    <x v="9"/>
    <x v="179"/>
    <x v="44"/>
    <x v="2"/>
    <x v="0"/>
    <s v="No Aplica"/>
    <x v="241"/>
  </r>
  <r>
    <x v="2"/>
    <x v="11"/>
    <x v="11"/>
    <x v="386"/>
    <x v="180"/>
    <s v="CO16865@mi.com"/>
    <x v="13"/>
    <x v="0"/>
    <x v="180"/>
    <x v="17"/>
    <x v="0"/>
    <x v="0"/>
    <s v="No Aplica"/>
    <x v="242"/>
  </r>
  <r>
    <x v="2"/>
    <x v="16"/>
    <x v="16"/>
    <x v="39"/>
    <x v="180"/>
    <s v="CO16865@mi.com"/>
    <x v="17"/>
    <x v="13"/>
    <x v="180"/>
    <x v="17"/>
    <x v="0"/>
    <x v="0"/>
    <s v="No Aplica"/>
    <x v="242"/>
  </r>
  <r>
    <x v="2"/>
    <x v="1"/>
    <x v="1"/>
    <x v="39"/>
    <x v="180"/>
    <s v="CO16865@mi.com"/>
    <x v="17"/>
    <x v="13"/>
    <x v="180"/>
    <x v="17"/>
    <x v="0"/>
    <x v="0"/>
    <s v="No Aplica"/>
    <x v="242"/>
  </r>
  <r>
    <x v="2"/>
    <x v="6"/>
    <x v="6"/>
    <x v="39"/>
    <x v="180"/>
    <s v="CO16865@mi.com"/>
    <x v="17"/>
    <x v="13"/>
    <x v="180"/>
    <x v="17"/>
    <x v="0"/>
    <x v="0"/>
    <s v="No Aplica"/>
    <x v="242"/>
  </r>
  <r>
    <x v="2"/>
    <x v="20"/>
    <x v="20"/>
    <x v="24"/>
    <x v="180"/>
    <s v="CO16865@mi.com"/>
    <x v="0"/>
    <x v="0"/>
    <x v="180"/>
    <x v="17"/>
    <x v="0"/>
    <x v="0"/>
    <s v="No Aplica"/>
    <x v="242"/>
  </r>
  <r>
    <x v="3"/>
    <x v="27"/>
    <x v="27"/>
    <x v="22"/>
    <x v="181"/>
    <s v="CO28823@mi.com"/>
    <x v="0"/>
    <x v="0"/>
    <x v="181"/>
    <x v="4"/>
    <x v="2"/>
    <x v="0"/>
    <s v="No Aplica"/>
    <x v="243"/>
  </r>
  <r>
    <x v="3"/>
    <x v="26"/>
    <x v="26"/>
    <x v="99"/>
    <x v="181"/>
    <s v="CO28823@mi.com"/>
    <x v="2"/>
    <x v="2"/>
    <x v="181"/>
    <x v="4"/>
    <x v="2"/>
    <x v="0"/>
    <s v="No Aplica"/>
    <x v="243"/>
  </r>
  <r>
    <x v="3"/>
    <x v="23"/>
    <x v="23"/>
    <x v="22"/>
    <x v="181"/>
    <s v="CO28823@mi.com"/>
    <x v="2"/>
    <x v="2"/>
    <x v="181"/>
    <x v="4"/>
    <x v="2"/>
    <x v="0"/>
    <s v="No Aplica"/>
    <x v="243"/>
  </r>
  <r>
    <x v="3"/>
    <x v="18"/>
    <x v="18"/>
    <x v="22"/>
    <x v="181"/>
    <s v="CO28823@mi.com"/>
    <x v="0"/>
    <x v="0"/>
    <x v="181"/>
    <x v="4"/>
    <x v="2"/>
    <x v="0"/>
    <s v="No Aplica"/>
    <x v="243"/>
  </r>
  <r>
    <x v="2"/>
    <x v="14"/>
    <x v="14"/>
    <x v="387"/>
    <x v="181"/>
    <s v="CO28823@mi.com"/>
    <x v="10"/>
    <x v="9"/>
    <x v="181"/>
    <x v="4"/>
    <x v="2"/>
    <x v="0"/>
    <s v="No Aplica"/>
    <x v="243"/>
  </r>
  <r>
    <x v="1"/>
    <x v="15"/>
    <x v="15"/>
    <x v="388"/>
    <x v="182"/>
    <s v="CO11399@mi.com"/>
    <x v="5"/>
    <x v="4"/>
    <x v="182"/>
    <x v="22"/>
    <x v="3"/>
    <x v="0"/>
    <s v="No Aplica"/>
    <x v="244"/>
  </r>
  <r>
    <x v="1"/>
    <x v="16"/>
    <x v="16"/>
    <x v="389"/>
    <x v="182"/>
    <s v="CO11399@mi.com"/>
    <x v="5"/>
    <x v="4"/>
    <x v="182"/>
    <x v="22"/>
    <x v="3"/>
    <x v="0"/>
    <s v="No Aplica"/>
    <x v="244"/>
  </r>
  <r>
    <x v="2"/>
    <x v="27"/>
    <x v="27"/>
    <x v="88"/>
    <x v="182"/>
    <s v="CO11399@mi.com"/>
    <x v="0"/>
    <x v="0"/>
    <x v="182"/>
    <x v="22"/>
    <x v="3"/>
    <x v="0"/>
    <s v="No Aplica"/>
    <x v="244"/>
  </r>
  <r>
    <x v="3"/>
    <x v="26"/>
    <x v="26"/>
    <x v="22"/>
    <x v="182"/>
    <s v="CO11399@mi.com"/>
    <x v="8"/>
    <x v="7"/>
    <x v="182"/>
    <x v="22"/>
    <x v="3"/>
    <x v="0"/>
    <s v="No Aplica"/>
    <x v="244"/>
  </r>
  <r>
    <x v="1"/>
    <x v="13"/>
    <x v="13"/>
    <x v="33"/>
    <x v="182"/>
    <s v="CO11399@mi.com"/>
    <x v="0"/>
    <x v="0"/>
    <x v="182"/>
    <x v="22"/>
    <x v="3"/>
    <x v="1"/>
    <n v="45922"/>
    <x v="245"/>
  </r>
  <r>
    <x v="1"/>
    <x v="1"/>
    <x v="1"/>
    <x v="158"/>
    <x v="182"/>
    <s v="CO11399@mi.com"/>
    <x v="15"/>
    <x v="11"/>
    <x v="182"/>
    <x v="22"/>
    <x v="3"/>
    <x v="0"/>
    <s v="No Aplica"/>
    <x v="244"/>
  </r>
  <r>
    <x v="2"/>
    <x v="18"/>
    <x v="18"/>
    <x v="39"/>
    <x v="182"/>
    <s v="CO11399@mi.com"/>
    <x v="0"/>
    <x v="0"/>
    <x v="182"/>
    <x v="22"/>
    <x v="3"/>
    <x v="0"/>
    <s v="No Aplica"/>
    <x v="244"/>
  </r>
  <r>
    <x v="3"/>
    <x v="23"/>
    <x v="23"/>
    <x v="22"/>
    <x v="182"/>
    <s v="CO11399@mi.com"/>
    <x v="8"/>
    <x v="7"/>
    <x v="182"/>
    <x v="22"/>
    <x v="3"/>
    <x v="0"/>
    <s v="No Aplica"/>
    <x v="244"/>
  </r>
  <r>
    <x v="1"/>
    <x v="3"/>
    <x v="3"/>
    <x v="33"/>
    <x v="182"/>
    <s v="CO11399@mi.com"/>
    <x v="0"/>
    <x v="0"/>
    <x v="182"/>
    <x v="22"/>
    <x v="3"/>
    <x v="0"/>
    <s v="No Aplica"/>
    <x v="244"/>
  </r>
  <r>
    <x v="1"/>
    <x v="4"/>
    <x v="4"/>
    <x v="390"/>
    <x v="182"/>
    <s v="CO11399@mi.com"/>
    <x v="16"/>
    <x v="12"/>
    <x v="182"/>
    <x v="22"/>
    <x v="3"/>
    <x v="0"/>
    <s v="No Aplica"/>
    <x v="244"/>
  </r>
  <r>
    <x v="1"/>
    <x v="20"/>
    <x v="20"/>
    <x v="264"/>
    <x v="182"/>
    <s v="CO11399@mi.com"/>
    <x v="23"/>
    <x v="15"/>
    <x v="182"/>
    <x v="22"/>
    <x v="3"/>
    <x v="0"/>
    <s v="No Aplica"/>
    <x v="244"/>
  </r>
  <r>
    <x v="2"/>
    <x v="24"/>
    <x v="24"/>
    <x v="39"/>
    <x v="182"/>
    <s v="CO11399@mi.com"/>
    <x v="0"/>
    <x v="0"/>
    <x v="182"/>
    <x v="22"/>
    <x v="3"/>
    <x v="0"/>
    <s v="No Aplica"/>
    <x v="244"/>
  </r>
  <r>
    <x v="3"/>
    <x v="28"/>
    <x v="28"/>
    <x v="22"/>
    <x v="182"/>
    <s v="CO11399@mi.com"/>
    <x v="8"/>
    <x v="7"/>
    <x v="182"/>
    <x v="22"/>
    <x v="3"/>
    <x v="0"/>
    <s v="No Aplica"/>
    <x v="244"/>
  </r>
  <r>
    <x v="1"/>
    <x v="6"/>
    <x v="6"/>
    <x v="391"/>
    <x v="182"/>
    <s v="CO11399@mi.com"/>
    <x v="0"/>
    <x v="0"/>
    <x v="182"/>
    <x v="22"/>
    <x v="3"/>
    <x v="0"/>
    <s v="No Aplica"/>
    <x v="244"/>
  </r>
  <r>
    <x v="2"/>
    <x v="25"/>
    <x v="25"/>
    <x v="88"/>
    <x v="182"/>
    <s v="CO11399@mi.com"/>
    <x v="0"/>
    <x v="0"/>
    <x v="182"/>
    <x v="22"/>
    <x v="3"/>
    <x v="0"/>
    <s v="No Aplica"/>
    <x v="244"/>
  </r>
  <r>
    <x v="3"/>
    <x v="29"/>
    <x v="29"/>
    <x v="22"/>
    <x v="182"/>
    <s v="CO11399@mi.com"/>
    <x v="8"/>
    <x v="7"/>
    <x v="182"/>
    <x v="22"/>
    <x v="3"/>
    <x v="0"/>
    <s v="No Aplica"/>
    <x v="244"/>
  </r>
  <r>
    <x v="1"/>
    <x v="21"/>
    <x v="21"/>
    <x v="391"/>
    <x v="182"/>
    <s v="CO11399@mi.com"/>
    <x v="0"/>
    <x v="0"/>
    <x v="182"/>
    <x v="22"/>
    <x v="3"/>
    <x v="0"/>
    <s v="No Aplica"/>
    <x v="244"/>
  </r>
  <r>
    <x v="0"/>
    <x v="27"/>
    <x v="27"/>
    <x v="3"/>
    <x v="183"/>
    <s v="CO27094@mi.com"/>
    <x v="0"/>
    <x v="0"/>
    <x v="183"/>
    <x v="51"/>
    <x v="1"/>
    <x v="0"/>
    <s v="No Aplica"/>
    <x v="246"/>
  </r>
  <r>
    <x v="1"/>
    <x v="26"/>
    <x v="26"/>
    <x v="20"/>
    <x v="183"/>
    <s v="CO27094@mi.com"/>
    <x v="2"/>
    <x v="2"/>
    <x v="183"/>
    <x v="51"/>
    <x v="1"/>
    <x v="0"/>
    <s v="No Aplica"/>
    <x v="246"/>
  </r>
  <r>
    <x v="0"/>
    <x v="18"/>
    <x v="18"/>
    <x v="3"/>
    <x v="183"/>
    <s v="CO27094@mi.com"/>
    <x v="0"/>
    <x v="0"/>
    <x v="183"/>
    <x v="51"/>
    <x v="1"/>
    <x v="0"/>
    <s v="No Aplica"/>
    <x v="246"/>
  </r>
  <r>
    <x v="1"/>
    <x v="23"/>
    <x v="23"/>
    <x v="20"/>
    <x v="183"/>
    <s v="CO27094@mi.com"/>
    <x v="2"/>
    <x v="2"/>
    <x v="183"/>
    <x v="51"/>
    <x v="1"/>
    <x v="0"/>
    <s v="No Aplica"/>
    <x v="246"/>
  </r>
  <r>
    <x v="1"/>
    <x v="22"/>
    <x v="22"/>
    <x v="392"/>
    <x v="183"/>
    <s v="CO27094@mi.com"/>
    <x v="10"/>
    <x v="9"/>
    <x v="183"/>
    <x v="51"/>
    <x v="1"/>
    <x v="0"/>
    <s v="No Aplica"/>
    <x v="246"/>
  </r>
  <r>
    <x v="0"/>
    <x v="24"/>
    <x v="24"/>
    <x v="3"/>
    <x v="183"/>
    <s v="CO27094@mi.com"/>
    <x v="0"/>
    <x v="0"/>
    <x v="183"/>
    <x v="51"/>
    <x v="1"/>
    <x v="0"/>
    <s v="No Aplica"/>
    <x v="246"/>
  </r>
  <r>
    <x v="1"/>
    <x v="28"/>
    <x v="28"/>
    <x v="20"/>
    <x v="183"/>
    <s v="CO27094@mi.com"/>
    <x v="2"/>
    <x v="2"/>
    <x v="183"/>
    <x v="51"/>
    <x v="1"/>
    <x v="0"/>
    <s v="No Aplica"/>
    <x v="246"/>
  </r>
  <r>
    <x v="0"/>
    <x v="25"/>
    <x v="25"/>
    <x v="3"/>
    <x v="183"/>
    <s v="CO27094@mi.com"/>
    <x v="0"/>
    <x v="0"/>
    <x v="183"/>
    <x v="51"/>
    <x v="1"/>
    <x v="0"/>
    <s v="No Aplica"/>
    <x v="246"/>
  </r>
  <r>
    <x v="1"/>
    <x v="29"/>
    <x v="29"/>
    <x v="20"/>
    <x v="183"/>
    <s v="CO27094@mi.com"/>
    <x v="2"/>
    <x v="2"/>
    <x v="183"/>
    <x v="51"/>
    <x v="1"/>
    <x v="0"/>
    <s v="No Aplica"/>
    <x v="246"/>
  </r>
  <r>
    <x v="1"/>
    <x v="10"/>
    <x v="10"/>
    <x v="6"/>
    <x v="184"/>
    <s v="CO26872@mi.com"/>
    <x v="3"/>
    <x v="3"/>
    <x v="184"/>
    <x v="0"/>
    <x v="0"/>
    <x v="0"/>
    <s v="No Aplica"/>
    <x v="247"/>
  </r>
  <r>
    <x v="1"/>
    <x v="0"/>
    <x v="0"/>
    <x v="6"/>
    <x v="184"/>
    <s v="CO26872@mi.com"/>
    <x v="3"/>
    <x v="3"/>
    <x v="184"/>
    <x v="0"/>
    <x v="0"/>
    <x v="0"/>
    <s v="No Aplica"/>
    <x v="247"/>
  </r>
  <r>
    <x v="1"/>
    <x v="12"/>
    <x v="12"/>
    <x v="6"/>
    <x v="184"/>
    <s v="CO26872@mi.com"/>
    <x v="3"/>
    <x v="3"/>
    <x v="184"/>
    <x v="0"/>
    <x v="0"/>
    <x v="0"/>
    <s v="No Aplica"/>
    <x v="247"/>
  </r>
  <r>
    <x v="1"/>
    <x v="13"/>
    <x v="13"/>
    <x v="6"/>
    <x v="184"/>
    <s v="CO26872@mi.com"/>
    <x v="3"/>
    <x v="3"/>
    <x v="184"/>
    <x v="0"/>
    <x v="0"/>
    <x v="1"/>
    <n v="45922"/>
    <x v="248"/>
  </r>
  <r>
    <x v="0"/>
    <x v="11"/>
    <x v="11"/>
    <x v="106"/>
    <x v="184"/>
    <s v="CO26872@mi.com"/>
    <x v="19"/>
    <x v="0"/>
    <x v="184"/>
    <x v="0"/>
    <x v="0"/>
    <x v="0"/>
    <s v="No Aplica"/>
    <x v="247"/>
  </r>
  <r>
    <x v="1"/>
    <x v="14"/>
    <x v="14"/>
    <x v="6"/>
    <x v="184"/>
    <s v="CO26872@mi.com"/>
    <x v="3"/>
    <x v="3"/>
    <x v="184"/>
    <x v="0"/>
    <x v="0"/>
    <x v="0"/>
    <s v="No Aplica"/>
    <x v="247"/>
  </r>
  <r>
    <x v="1"/>
    <x v="15"/>
    <x v="15"/>
    <x v="6"/>
    <x v="184"/>
    <s v="CO26872@mi.com"/>
    <x v="3"/>
    <x v="3"/>
    <x v="184"/>
    <x v="0"/>
    <x v="0"/>
    <x v="0"/>
    <s v="No Aplica"/>
    <x v="247"/>
  </r>
  <r>
    <x v="1"/>
    <x v="16"/>
    <x v="16"/>
    <x v="6"/>
    <x v="184"/>
    <s v="CO26872@mi.com"/>
    <x v="3"/>
    <x v="3"/>
    <x v="184"/>
    <x v="0"/>
    <x v="0"/>
    <x v="0"/>
    <s v="No Aplica"/>
    <x v="247"/>
  </r>
  <r>
    <x v="1"/>
    <x v="17"/>
    <x v="17"/>
    <x v="6"/>
    <x v="184"/>
    <s v="CO26872@mi.com"/>
    <x v="3"/>
    <x v="3"/>
    <x v="184"/>
    <x v="0"/>
    <x v="0"/>
    <x v="0"/>
    <s v="No Aplica"/>
    <x v="247"/>
  </r>
  <r>
    <x v="0"/>
    <x v="3"/>
    <x v="3"/>
    <x v="106"/>
    <x v="184"/>
    <s v="CO26872@mi.com"/>
    <x v="19"/>
    <x v="0"/>
    <x v="184"/>
    <x v="0"/>
    <x v="0"/>
    <x v="0"/>
    <s v="No Aplica"/>
    <x v="247"/>
  </r>
  <r>
    <x v="1"/>
    <x v="19"/>
    <x v="19"/>
    <x v="6"/>
    <x v="184"/>
    <s v="CO26872@mi.com"/>
    <x v="3"/>
    <x v="3"/>
    <x v="184"/>
    <x v="0"/>
    <x v="0"/>
    <x v="0"/>
    <s v="No Aplica"/>
    <x v="247"/>
  </r>
  <r>
    <x v="1"/>
    <x v="7"/>
    <x v="7"/>
    <x v="6"/>
    <x v="184"/>
    <s v="CO26872@mi.com"/>
    <x v="3"/>
    <x v="3"/>
    <x v="184"/>
    <x v="0"/>
    <x v="0"/>
    <x v="0"/>
    <s v="No Aplica"/>
    <x v="247"/>
  </r>
  <r>
    <x v="1"/>
    <x v="1"/>
    <x v="1"/>
    <x v="6"/>
    <x v="184"/>
    <s v="CO26872@mi.com"/>
    <x v="3"/>
    <x v="3"/>
    <x v="184"/>
    <x v="0"/>
    <x v="0"/>
    <x v="0"/>
    <s v="No Aplica"/>
    <x v="247"/>
  </r>
  <r>
    <x v="1"/>
    <x v="2"/>
    <x v="2"/>
    <x v="6"/>
    <x v="184"/>
    <s v="CO26872@mi.com"/>
    <x v="3"/>
    <x v="3"/>
    <x v="184"/>
    <x v="0"/>
    <x v="0"/>
    <x v="0"/>
    <s v="No Aplica"/>
    <x v="247"/>
  </r>
  <r>
    <x v="0"/>
    <x v="6"/>
    <x v="6"/>
    <x v="106"/>
    <x v="184"/>
    <s v="CO26872@mi.com"/>
    <x v="19"/>
    <x v="0"/>
    <x v="184"/>
    <x v="0"/>
    <x v="0"/>
    <x v="0"/>
    <s v="No Aplica"/>
    <x v="247"/>
  </r>
  <r>
    <x v="1"/>
    <x v="4"/>
    <x v="4"/>
    <x v="393"/>
    <x v="184"/>
    <s v="CO26872@mi.com"/>
    <x v="3"/>
    <x v="3"/>
    <x v="184"/>
    <x v="0"/>
    <x v="0"/>
    <x v="0"/>
    <s v="No Aplica"/>
    <x v="247"/>
  </r>
  <r>
    <x v="1"/>
    <x v="5"/>
    <x v="5"/>
    <x v="6"/>
    <x v="184"/>
    <s v="CO26872@mi.com"/>
    <x v="3"/>
    <x v="3"/>
    <x v="184"/>
    <x v="0"/>
    <x v="0"/>
    <x v="0"/>
    <s v="No Aplica"/>
    <x v="247"/>
  </r>
  <r>
    <x v="1"/>
    <x v="20"/>
    <x v="20"/>
    <x v="6"/>
    <x v="184"/>
    <s v="CO26872@mi.com"/>
    <x v="3"/>
    <x v="3"/>
    <x v="184"/>
    <x v="0"/>
    <x v="0"/>
    <x v="0"/>
    <s v="No Aplica"/>
    <x v="247"/>
  </r>
  <r>
    <x v="1"/>
    <x v="22"/>
    <x v="22"/>
    <x v="6"/>
    <x v="184"/>
    <s v="CO26872@mi.com"/>
    <x v="3"/>
    <x v="3"/>
    <x v="184"/>
    <x v="0"/>
    <x v="0"/>
    <x v="0"/>
    <s v="No Aplica"/>
    <x v="247"/>
  </r>
  <r>
    <x v="0"/>
    <x v="21"/>
    <x v="21"/>
    <x v="212"/>
    <x v="184"/>
    <s v="CO26872@mi.com"/>
    <x v="19"/>
    <x v="0"/>
    <x v="184"/>
    <x v="0"/>
    <x v="0"/>
    <x v="0"/>
    <s v="No Aplica"/>
    <x v="247"/>
  </r>
  <r>
    <x v="1"/>
    <x v="17"/>
    <x v="17"/>
    <x v="394"/>
    <x v="185"/>
    <s v="CO26922@mi.com"/>
    <x v="23"/>
    <x v="15"/>
    <x v="185"/>
    <x v="15"/>
    <x v="1"/>
    <x v="0"/>
    <s v="No Aplica"/>
    <x v="249"/>
  </r>
  <r>
    <x v="3"/>
    <x v="27"/>
    <x v="27"/>
    <x v="395"/>
    <x v="185"/>
    <s v="CO26922@mi.com"/>
    <x v="0"/>
    <x v="0"/>
    <x v="185"/>
    <x v="15"/>
    <x v="1"/>
    <x v="0"/>
    <s v="No Aplica"/>
    <x v="249"/>
  </r>
  <r>
    <x v="3"/>
    <x v="28"/>
    <x v="28"/>
    <x v="92"/>
    <x v="185"/>
    <s v="CO26922@mi.com"/>
    <x v="15"/>
    <x v="11"/>
    <x v="185"/>
    <x v="15"/>
    <x v="1"/>
    <x v="0"/>
    <s v="No Aplica"/>
    <x v="249"/>
  </r>
  <r>
    <x v="3"/>
    <x v="28"/>
    <x v="28"/>
    <x v="396"/>
    <x v="185"/>
    <s v="CO26922@mi.com"/>
    <x v="3"/>
    <x v="3"/>
    <x v="185"/>
    <x v="15"/>
    <x v="1"/>
    <x v="0"/>
    <s v="No Aplica"/>
    <x v="249"/>
  </r>
  <r>
    <x v="3"/>
    <x v="7"/>
    <x v="7"/>
    <x v="22"/>
    <x v="185"/>
    <s v="CO26922@mi.com"/>
    <x v="3"/>
    <x v="3"/>
    <x v="185"/>
    <x v="15"/>
    <x v="1"/>
    <x v="0"/>
    <s v="No Aplica"/>
    <x v="249"/>
  </r>
  <r>
    <x v="3"/>
    <x v="1"/>
    <x v="1"/>
    <x v="22"/>
    <x v="185"/>
    <s v="CO26922@mi.com"/>
    <x v="3"/>
    <x v="3"/>
    <x v="185"/>
    <x v="15"/>
    <x v="1"/>
    <x v="0"/>
    <s v="No Aplica"/>
    <x v="249"/>
  </r>
  <r>
    <x v="3"/>
    <x v="18"/>
    <x v="18"/>
    <x v="397"/>
    <x v="185"/>
    <s v="CO26922@mi.com"/>
    <x v="0"/>
    <x v="0"/>
    <x v="185"/>
    <x v="15"/>
    <x v="1"/>
    <x v="0"/>
    <s v="No Aplica"/>
    <x v="249"/>
  </r>
  <r>
    <x v="3"/>
    <x v="29"/>
    <x v="29"/>
    <x v="396"/>
    <x v="185"/>
    <s v="CO26922@mi.com"/>
    <x v="1"/>
    <x v="1"/>
    <x v="185"/>
    <x v="15"/>
    <x v="1"/>
    <x v="0"/>
    <s v="No Aplica"/>
    <x v="249"/>
  </r>
  <r>
    <x v="3"/>
    <x v="29"/>
    <x v="29"/>
    <x v="396"/>
    <x v="185"/>
    <s v="CO26922@mi.com"/>
    <x v="1"/>
    <x v="1"/>
    <x v="185"/>
    <x v="15"/>
    <x v="1"/>
    <x v="0"/>
    <s v="No Aplica"/>
    <x v="249"/>
  </r>
  <r>
    <x v="1"/>
    <x v="4"/>
    <x v="4"/>
    <x v="398"/>
    <x v="185"/>
    <s v="CO26922@mi.com"/>
    <x v="3"/>
    <x v="3"/>
    <x v="185"/>
    <x v="15"/>
    <x v="1"/>
    <x v="0"/>
    <s v="No Aplica"/>
    <x v="249"/>
  </r>
  <r>
    <x v="1"/>
    <x v="4"/>
    <x v="4"/>
    <x v="399"/>
    <x v="185"/>
    <s v="CO26922@mi.com"/>
    <x v="1"/>
    <x v="1"/>
    <x v="185"/>
    <x v="15"/>
    <x v="1"/>
    <x v="0"/>
    <s v="No Aplica"/>
    <x v="249"/>
  </r>
  <r>
    <x v="1"/>
    <x v="20"/>
    <x v="20"/>
    <x v="400"/>
    <x v="185"/>
    <s v="CO26922@mi.com"/>
    <x v="15"/>
    <x v="11"/>
    <x v="185"/>
    <x v="15"/>
    <x v="1"/>
    <x v="0"/>
    <s v="No Aplica"/>
    <x v="249"/>
  </r>
  <r>
    <x v="5"/>
    <x v="22"/>
    <x v="22"/>
    <x v="401"/>
    <x v="185"/>
    <s v="CO26922@mi.com"/>
    <x v="16"/>
    <x v="12"/>
    <x v="185"/>
    <x v="15"/>
    <x v="1"/>
    <x v="0"/>
    <s v="No Aplica"/>
    <x v="249"/>
  </r>
  <r>
    <x v="8"/>
    <x v="21"/>
    <x v="21"/>
    <x v="348"/>
    <x v="185"/>
    <s v="CO26922@mi.com"/>
    <x v="21"/>
    <x v="0"/>
    <x v="185"/>
    <x v="15"/>
    <x v="1"/>
    <x v="0"/>
    <s v="No Aplica"/>
    <x v="249"/>
  </r>
  <r>
    <x v="3"/>
    <x v="24"/>
    <x v="24"/>
    <x v="402"/>
    <x v="185"/>
    <s v="CO26922@mi.com"/>
    <x v="0"/>
    <x v="0"/>
    <x v="185"/>
    <x v="15"/>
    <x v="1"/>
    <x v="0"/>
    <s v="No Aplica"/>
    <x v="249"/>
  </r>
  <r>
    <x v="3"/>
    <x v="25"/>
    <x v="25"/>
    <x v="402"/>
    <x v="185"/>
    <s v="CO26922@mi.com"/>
    <x v="0"/>
    <x v="0"/>
    <x v="185"/>
    <x v="15"/>
    <x v="1"/>
    <x v="0"/>
    <s v="No Aplica"/>
    <x v="249"/>
  </r>
  <r>
    <x v="2"/>
    <x v="8"/>
    <x v="8"/>
    <x v="20"/>
    <x v="186"/>
    <s v="CO27311@mi.com"/>
    <x v="3"/>
    <x v="3"/>
    <x v="186"/>
    <x v="4"/>
    <x v="2"/>
    <x v="0"/>
    <s v="No Aplica"/>
    <x v="250"/>
  </r>
  <r>
    <x v="2"/>
    <x v="11"/>
    <x v="11"/>
    <x v="20"/>
    <x v="186"/>
    <s v="CO27311@mi.com"/>
    <x v="3"/>
    <x v="3"/>
    <x v="186"/>
    <x v="4"/>
    <x v="2"/>
    <x v="0"/>
    <s v="No Aplica"/>
    <x v="250"/>
  </r>
  <r>
    <x v="2"/>
    <x v="0"/>
    <x v="0"/>
    <x v="3"/>
    <x v="186"/>
    <s v="CO27311@mi.com"/>
    <x v="0"/>
    <x v="0"/>
    <x v="186"/>
    <x v="4"/>
    <x v="2"/>
    <x v="0"/>
    <s v="No Aplica"/>
    <x v="250"/>
  </r>
  <r>
    <x v="2"/>
    <x v="27"/>
    <x v="27"/>
    <x v="22"/>
    <x v="186"/>
    <s v="CO27311@mi.com"/>
    <x v="0"/>
    <x v="0"/>
    <x v="186"/>
    <x v="4"/>
    <x v="2"/>
    <x v="0"/>
    <s v="No Aplica"/>
    <x v="250"/>
  </r>
  <r>
    <x v="2"/>
    <x v="26"/>
    <x v="26"/>
    <x v="20"/>
    <x v="186"/>
    <s v="CO27311@mi.com"/>
    <x v="3"/>
    <x v="3"/>
    <x v="186"/>
    <x v="4"/>
    <x v="2"/>
    <x v="0"/>
    <s v="No Aplica"/>
    <x v="250"/>
  </r>
  <r>
    <x v="2"/>
    <x v="10"/>
    <x v="10"/>
    <x v="20"/>
    <x v="186"/>
    <s v="CO27311@mi.com"/>
    <x v="3"/>
    <x v="3"/>
    <x v="186"/>
    <x v="4"/>
    <x v="2"/>
    <x v="0"/>
    <s v="No Aplica"/>
    <x v="250"/>
  </r>
  <r>
    <x v="2"/>
    <x v="12"/>
    <x v="12"/>
    <x v="20"/>
    <x v="186"/>
    <s v="CO27311@mi.com"/>
    <x v="3"/>
    <x v="3"/>
    <x v="186"/>
    <x v="4"/>
    <x v="2"/>
    <x v="0"/>
    <s v="No Aplica"/>
    <x v="250"/>
  </r>
  <r>
    <x v="5"/>
    <x v="28"/>
    <x v="28"/>
    <x v="403"/>
    <x v="186"/>
    <s v="CO27311@mi.com"/>
    <x v="3"/>
    <x v="3"/>
    <x v="186"/>
    <x v="4"/>
    <x v="2"/>
    <x v="0"/>
    <s v="No Aplica"/>
    <x v="250"/>
  </r>
  <r>
    <x v="3"/>
    <x v="18"/>
    <x v="18"/>
    <x v="22"/>
    <x v="186"/>
    <s v="CO27311@mi.com"/>
    <x v="10"/>
    <x v="9"/>
    <x v="186"/>
    <x v="4"/>
    <x v="2"/>
    <x v="0"/>
    <s v="No Aplica"/>
    <x v="250"/>
  </r>
  <r>
    <x v="2"/>
    <x v="16"/>
    <x v="16"/>
    <x v="20"/>
    <x v="186"/>
    <s v="CO27311@mi.com"/>
    <x v="1"/>
    <x v="1"/>
    <x v="186"/>
    <x v="4"/>
    <x v="2"/>
    <x v="0"/>
    <s v="No Aplica"/>
    <x v="250"/>
  </r>
  <r>
    <x v="2"/>
    <x v="17"/>
    <x v="17"/>
    <x v="404"/>
    <x v="186"/>
    <s v="CO27311@mi.com"/>
    <x v="1"/>
    <x v="1"/>
    <x v="186"/>
    <x v="4"/>
    <x v="2"/>
    <x v="0"/>
    <s v="No Aplica"/>
    <x v="250"/>
  </r>
  <r>
    <x v="2"/>
    <x v="24"/>
    <x v="24"/>
    <x v="22"/>
    <x v="186"/>
    <s v="CO27311@mi.com"/>
    <x v="0"/>
    <x v="0"/>
    <x v="186"/>
    <x v="4"/>
    <x v="2"/>
    <x v="0"/>
    <s v="No Aplica"/>
    <x v="250"/>
  </r>
  <r>
    <x v="2"/>
    <x v="7"/>
    <x v="7"/>
    <x v="358"/>
    <x v="186"/>
    <s v="CO27311@mi.com"/>
    <x v="1"/>
    <x v="1"/>
    <x v="186"/>
    <x v="4"/>
    <x v="2"/>
    <x v="0"/>
    <s v="No Aplica"/>
    <x v="250"/>
  </r>
  <r>
    <x v="2"/>
    <x v="1"/>
    <x v="1"/>
    <x v="358"/>
    <x v="186"/>
    <s v="CO27311@mi.com"/>
    <x v="1"/>
    <x v="1"/>
    <x v="186"/>
    <x v="4"/>
    <x v="2"/>
    <x v="0"/>
    <s v="No Aplica"/>
    <x v="250"/>
  </r>
  <r>
    <x v="2"/>
    <x v="2"/>
    <x v="2"/>
    <x v="63"/>
    <x v="186"/>
    <s v="CO27311@mi.com"/>
    <x v="0"/>
    <x v="0"/>
    <x v="186"/>
    <x v="4"/>
    <x v="2"/>
    <x v="0"/>
    <s v="No Aplica"/>
    <x v="250"/>
  </r>
  <r>
    <x v="3"/>
    <x v="25"/>
    <x v="25"/>
    <x v="22"/>
    <x v="186"/>
    <s v="CO27311@mi.com"/>
    <x v="10"/>
    <x v="9"/>
    <x v="186"/>
    <x v="4"/>
    <x v="2"/>
    <x v="0"/>
    <s v="No Aplica"/>
    <x v="250"/>
  </r>
  <r>
    <x v="2"/>
    <x v="22"/>
    <x v="22"/>
    <x v="404"/>
    <x v="186"/>
    <s v="CO27311@mi.com"/>
    <x v="1"/>
    <x v="1"/>
    <x v="186"/>
    <x v="4"/>
    <x v="2"/>
    <x v="0"/>
    <s v="No Aplica"/>
    <x v="250"/>
  </r>
  <r>
    <x v="2"/>
    <x v="5"/>
    <x v="5"/>
    <x v="405"/>
    <x v="186"/>
    <s v="CO27311@mi.com"/>
    <x v="1"/>
    <x v="1"/>
    <x v="186"/>
    <x v="4"/>
    <x v="2"/>
    <x v="0"/>
    <s v="No Aplica"/>
    <x v="250"/>
  </r>
  <r>
    <x v="2"/>
    <x v="20"/>
    <x v="20"/>
    <x v="3"/>
    <x v="186"/>
    <s v="CO27311@mi.com"/>
    <x v="0"/>
    <x v="0"/>
    <x v="186"/>
    <x v="4"/>
    <x v="2"/>
    <x v="0"/>
    <s v="No Aplica"/>
    <x v="250"/>
  </r>
  <r>
    <x v="2"/>
    <x v="28"/>
    <x v="28"/>
    <x v="406"/>
    <x v="187"/>
    <s v="CO10433@mi.com"/>
    <x v="0"/>
    <x v="0"/>
    <x v="187"/>
    <x v="50"/>
    <x v="1"/>
    <x v="0"/>
    <s v="No Aplica"/>
    <x v="251"/>
  </r>
  <r>
    <x v="2"/>
    <x v="7"/>
    <x v="7"/>
    <x v="407"/>
    <x v="187"/>
    <s v="CO10433@mi.com"/>
    <x v="11"/>
    <x v="0"/>
    <x v="187"/>
    <x v="50"/>
    <x v="1"/>
    <x v="0"/>
    <s v="No Aplica"/>
    <x v="251"/>
  </r>
  <r>
    <x v="0"/>
    <x v="18"/>
    <x v="18"/>
    <x v="3"/>
    <x v="187"/>
    <s v="CO10433@mi.com"/>
    <x v="0"/>
    <x v="0"/>
    <x v="187"/>
    <x v="50"/>
    <x v="1"/>
    <x v="0"/>
    <s v="No Aplica"/>
    <x v="251"/>
  </r>
  <r>
    <x v="9"/>
    <x v="23"/>
    <x v="23"/>
    <x v="408"/>
    <x v="187"/>
    <s v="CO10433@mi.com"/>
    <x v="2"/>
    <x v="2"/>
    <x v="187"/>
    <x v="50"/>
    <x v="1"/>
    <x v="0"/>
    <s v="No Aplica"/>
    <x v="251"/>
  </r>
  <r>
    <x v="9"/>
    <x v="14"/>
    <x v="14"/>
    <x v="408"/>
    <x v="187"/>
    <s v="CO10433@mi.com"/>
    <x v="0"/>
    <x v="0"/>
    <x v="187"/>
    <x v="50"/>
    <x v="1"/>
    <x v="0"/>
    <s v="No Aplica"/>
    <x v="251"/>
  </r>
  <r>
    <x v="9"/>
    <x v="15"/>
    <x v="15"/>
    <x v="408"/>
    <x v="187"/>
    <s v="CO10433@mi.com"/>
    <x v="0"/>
    <x v="0"/>
    <x v="187"/>
    <x v="50"/>
    <x v="1"/>
    <x v="0"/>
    <s v="No Aplica"/>
    <x v="251"/>
  </r>
  <r>
    <x v="9"/>
    <x v="16"/>
    <x v="16"/>
    <x v="408"/>
    <x v="187"/>
    <s v="CO10433@mi.com"/>
    <x v="0"/>
    <x v="0"/>
    <x v="187"/>
    <x v="50"/>
    <x v="1"/>
    <x v="0"/>
    <s v="No Aplica"/>
    <x v="251"/>
  </r>
  <r>
    <x v="9"/>
    <x v="17"/>
    <x v="17"/>
    <x v="408"/>
    <x v="187"/>
    <s v="CO10433@mi.com"/>
    <x v="0"/>
    <x v="0"/>
    <x v="187"/>
    <x v="50"/>
    <x v="1"/>
    <x v="0"/>
    <s v="No Aplica"/>
    <x v="251"/>
  </r>
  <r>
    <x v="9"/>
    <x v="3"/>
    <x v="3"/>
    <x v="409"/>
    <x v="187"/>
    <s v="CO10433@mi.com"/>
    <x v="0"/>
    <x v="0"/>
    <x v="187"/>
    <x v="50"/>
    <x v="1"/>
    <x v="0"/>
    <s v="No Aplica"/>
    <x v="251"/>
  </r>
  <r>
    <x v="0"/>
    <x v="24"/>
    <x v="24"/>
    <x v="3"/>
    <x v="187"/>
    <s v="CO10433@mi.com"/>
    <x v="0"/>
    <x v="0"/>
    <x v="187"/>
    <x v="50"/>
    <x v="1"/>
    <x v="0"/>
    <s v="No Aplica"/>
    <x v="251"/>
  </r>
  <r>
    <x v="0"/>
    <x v="25"/>
    <x v="25"/>
    <x v="3"/>
    <x v="187"/>
    <s v="CO10433@mi.com"/>
    <x v="0"/>
    <x v="0"/>
    <x v="187"/>
    <x v="50"/>
    <x v="1"/>
    <x v="0"/>
    <s v="No Aplica"/>
    <x v="251"/>
  </r>
  <r>
    <x v="2"/>
    <x v="13"/>
    <x v="13"/>
    <x v="3"/>
    <x v="188"/>
    <s v="CO15235@mi.com"/>
    <x v="0"/>
    <x v="0"/>
    <x v="188"/>
    <x v="5"/>
    <x v="1"/>
    <x v="1"/>
    <n v="45922"/>
    <x v="252"/>
  </r>
  <r>
    <x v="2"/>
    <x v="2"/>
    <x v="2"/>
    <x v="3"/>
    <x v="188"/>
    <s v="CO15235@mi.com"/>
    <x v="0"/>
    <x v="0"/>
    <x v="188"/>
    <x v="5"/>
    <x v="1"/>
    <x v="0"/>
    <s v="No Aplica"/>
    <x v="253"/>
  </r>
  <r>
    <x v="1"/>
    <x v="4"/>
    <x v="4"/>
    <x v="23"/>
    <x v="188"/>
    <s v="CO15235@mi.com"/>
    <x v="1"/>
    <x v="1"/>
    <x v="188"/>
    <x v="5"/>
    <x v="1"/>
    <x v="0"/>
    <s v="No Aplica"/>
    <x v="253"/>
  </r>
  <r>
    <x v="2"/>
    <x v="5"/>
    <x v="5"/>
    <x v="0"/>
    <x v="188"/>
    <s v="CO15235@mi.com"/>
    <x v="0"/>
    <x v="0"/>
    <x v="188"/>
    <x v="5"/>
    <x v="1"/>
    <x v="0"/>
    <s v="No Aplica"/>
    <x v="253"/>
  </r>
  <r>
    <x v="1"/>
    <x v="20"/>
    <x v="20"/>
    <x v="410"/>
    <x v="188"/>
    <s v="CO15235@mi.com"/>
    <x v="10"/>
    <x v="9"/>
    <x v="188"/>
    <x v="5"/>
    <x v="1"/>
    <x v="0"/>
    <s v="No Aplica"/>
    <x v="253"/>
  </r>
  <r>
    <x v="2"/>
    <x v="13"/>
    <x v="13"/>
    <x v="411"/>
    <x v="189"/>
    <s v="CO17654@mi.com"/>
    <x v="3"/>
    <x v="3"/>
    <x v="189"/>
    <x v="42"/>
    <x v="1"/>
    <x v="1"/>
    <n v="45922"/>
    <x v="254"/>
  </r>
  <r>
    <x v="2"/>
    <x v="23"/>
    <x v="23"/>
    <x v="412"/>
    <x v="189"/>
    <s v="CO17654@mi.com"/>
    <x v="8"/>
    <x v="7"/>
    <x v="189"/>
    <x v="42"/>
    <x v="1"/>
    <x v="0"/>
    <s v="No Aplica"/>
    <x v="255"/>
  </r>
  <r>
    <x v="2"/>
    <x v="14"/>
    <x v="14"/>
    <x v="413"/>
    <x v="189"/>
    <s v="CO17654@mi.com"/>
    <x v="3"/>
    <x v="3"/>
    <x v="189"/>
    <x v="42"/>
    <x v="1"/>
    <x v="0"/>
    <s v="No Aplica"/>
    <x v="255"/>
  </r>
  <r>
    <x v="2"/>
    <x v="27"/>
    <x v="27"/>
    <x v="185"/>
    <x v="189"/>
    <s v="CO17654@mi.com"/>
    <x v="0"/>
    <x v="0"/>
    <x v="189"/>
    <x v="42"/>
    <x v="1"/>
    <x v="0"/>
    <s v="No Aplica"/>
    <x v="255"/>
  </r>
  <r>
    <x v="2"/>
    <x v="24"/>
    <x v="24"/>
    <x v="185"/>
    <x v="189"/>
    <s v="CO17654@mi.com"/>
    <x v="0"/>
    <x v="0"/>
    <x v="189"/>
    <x v="42"/>
    <x v="1"/>
    <x v="0"/>
    <s v="No Aplica"/>
    <x v="255"/>
  </r>
  <r>
    <x v="2"/>
    <x v="28"/>
    <x v="28"/>
    <x v="414"/>
    <x v="189"/>
    <s v="CO17654@mi.com"/>
    <x v="8"/>
    <x v="7"/>
    <x v="189"/>
    <x v="42"/>
    <x v="1"/>
    <x v="0"/>
    <s v="No Aplica"/>
    <x v="255"/>
  </r>
  <r>
    <x v="2"/>
    <x v="1"/>
    <x v="1"/>
    <x v="411"/>
    <x v="189"/>
    <s v="CO17654@mi.com"/>
    <x v="3"/>
    <x v="3"/>
    <x v="189"/>
    <x v="42"/>
    <x v="1"/>
    <x v="0"/>
    <s v="No Aplica"/>
    <x v="255"/>
  </r>
  <r>
    <x v="2"/>
    <x v="18"/>
    <x v="18"/>
    <x v="185"/>
    <x v="189"/>
    <s v="CO17654@mi.com"/>
    <x v="0"/>
    <x v="0"/>
    <x v="189"/>
    <x v="42"/>
    <x v="1"/>
    <x v="0"/>
    <s v="No Aplica"/>
    <x v="255"/>
  </r>
  <r>
    <x v="2"/>
    <x v="25"/>
    <x v="25"/>
    <x v="185"/>
    <x v="189"/>
    <s v="CO17654@mi.com"/>
    <x v="0"/>
    <x v="0"/>
    <x v="189"/>
    <x v="42"/>
    <x v="1"/>
    <x v="0"/>
    <s v="No Aplica"/>
    <x v="255"/>
  </r>
  <r>
    <x v="2"/>
    <x v="29"/>
    <x v="29"/>
    <x v="415"/>
    <x v="189"/>
    <s v="CO17654@mi.com"/>
    <x v="8"/>
    <x v="7"/>
    <x v="189"/>
    <x v="42"/>
    <x v="1"/>
    <x v="0"/>
    <s v="No Aplica"/>
    <x v="255"/>
  </r>
  <r>
    <x v="2"/>
    <x v="5"/>
    <x v="5"/>
    <x v="54"/>
    <x v="189"/>
    <s v="CO17654@mi.com"/>
    <x v="0"/>
    <x v="0"/>
    <x v="189"/>
    <x v="42"/>
    <x v="1"/>
    <x v="0"/>
    <s v="No Aplica"/>
    <x v="255"/>
  </r>
  <r>
    <x v="2"/>
    <x v="5"/>
    <x v="5"/>
    <x v="54"/>
    <x v="189"/>
    <s v="CO17654@mi.com"/>
    <x v="0"/>
    <x v="0"/>
    <x v="189"/>
    <x v="42"/>
    <x v="1"/>
    <x v="0"/>
    <s v="No Aplica"/>
    <x v="255"/>
  </r>
  <r>
    <x v="2"/>
    <x v="22"/>
    <x v="22"/>
    <x v="411"/>
    <x v="189"/>
    <s v="CO17654@mi.com"/>
    <x v="3"/>
    <x v="3"/>
    <x v="189"/>
    <x v="42"/>
    <x v="1"/>
    <x v="0"/>
    <s v="No Aplica"/>
    <x v="255"/>
  </r>
  <r>
    <x v="1"/>
    <x v="13"/>
    <x v="13"/>
    <x v="416"/>
    <x v="190"/>
    <s v="CO20392@mi.com"/>
    <x v="0"/>
    <x v="0"/>
    <x v="190"/>
    <x v="30"/>
    <x v="4"/>
    <x v="1"/>
    <n v="45922"/>
    <x v="256"/>
  </r>
  <r>
    <x v="1"/>
    <x v="23"/>
    <x v="23"/>
    <x v="417"/>
    <x v="190"/>
    <s v="CO20392@mi.com"/>
    <x v="0"/>
    <x v="0"/>
    <x v="190"/>
    <x v="30"/>
    <x v="4"/>
    <x v="0"/>
    <s v="No Aplica"/>
    <x v="257"/>
  </r>
  <r>
    <x v="1"/>
    <x v="23"/>
    <x v="23"/>
    <x v="417"/>
    <x v="190"/>
    <s v="CO20392@mi.com"/>
    <x v="0"/>
    <x v="0"/>
    <x v="190"/>
    <x v="30"/>
    <x v="4"/>
    <x v="0"/>
    <s v="No Aplica"/>
    <x v="257"/>
  </r>
  <r>
    <x v="1"/>
    <x v="14"/>
    <x v="14"/>
    <x v="418"/>
    <x v="190"/>
    <s v="CO20392@mi.com"/>
    <x v="8"/>
    <x v="7"/>
    <x v="190"/>
    <x v="30"/>
    <x v="4"/>
    <x v="0"/>
    <s v="No Aplica"/>
    <x v="257"/>
  </r>
  <r>
    <x v="1"/>
    <x v="15"/>
    <x v="15"/>
    <x v="418"/>
    <x v="190"/>
    <s v="CO20392@mi.com"/>
    <x v="8"/>
    <x v="7"/>
    <x v="190"/>
    <x v="30"/>
    <x v="4"/>
    <x v="0"/>
    <s v="No Aplica"/>
    <x v="257"/>
  </r>
  <r>
    <x v="1"/>
    <x v="16"/>
    <x v="16"/>
    <x v="419"/>
    <x v="190"/>
    <s v="CO20392@mi.com"/>
    <x v="0"/>
    <x v="0"/>
    <x v="190"/>
    <x v="30"/>
    <x v="4"/>
    <x v="0"/>
    <s v="No Aplica"/>
    <x v="257"/>
  </r>
  <r>
    <x v="1"/>
    <x v="17"/>
    <x v="17"/>
    <x v="420"/>
    <x v="190"/>
    <s v="CO20392@mi.com"/>
    <x v="8"/>
    <x v="7"/>
    <x v="190"/>
    <x v="30"/>
    <x v="4"/>
    <x v="0"/>
    <s v="No Aplica"/>
    <x v="257"/>
  </r>
  <r>
    <x v="1"/>
    <x v="3"/>
    <x v="3"/>
    <x v="421"/>
    <x v="190"/>
    <s v="CO20392@mi.com"/>
    <x v="0"/>
    <x v="0"/>
    <x v="190"/>
    <x v="30"/>
    <x v="4"/>
    <x v="0"/>
    <s v="No Aplica"/>
    <x v="257"/>
  </r>
  <r>
    <x v="1"/>
    <x v="28"/>
    <x v="28"/>
    <x v="422"/>
    <x v="190"/>
    <s v="CO20392@mi.com"/>
    <x v="0"/>
    <x v="0"/>
    <x v="190"/>
    <x v="30"/>
    <x v="4"/>
    <x v="0"/>
    <s v="No Aplica"/>
    <x v="257"/>
  </r>
  <r>
    <x v="1"/>
    <x v="19"/>
    <x v="19"/>
    <x v="423"/>
    <x v="190"/>
    <s v="CO20392@mi.com"/>
    <x v="8"/>
    <x v="7"/>
    <x v="190"/>
    <x v="30"/>
    <x v="4"/>
    <x v="0"/>
    <s v="No Aplica"/>
    <x v="257"/>
  </r>
  <r>
    <x v="1"/>
    <x v="7"/>
    <x v="7"/>
    <x v="424"/>
    <x v="190"/>
    <s v="CO20392@mi.com"/>
    <x v="8"/>
    <x v="7"/>
    <x v="190"/>
    <x v="30"/>
    <x v="4"/>
    <x v="0"/>
    <s v="No Aplica"/>
    <x v="257"/>
  </r>
  <r>
    <x v="1"/>
    <x v="1"/>
    <x v="1"/>
    <x v="418"/>
    <x v="190"/>
    <s v="CO20392@mi.com"/>
    <x v="8"/>
    <x v="7"/>
    <x v="190"/>
    <x v="30"/>
    <x v="4"/>
    <x v="0"/>
    <s v="No Aplica"/>
    <x v="257"/>
  </r>
  <r>
    <x v="1"/>
    <x v="2"/>
    <x v="2"/>
    <x v="425"/>
    <x v="190"/>
    <s v="CO20392@mi.com"/>
    <x v="8"/>
    <x v="7"/>
    <x v="190"/>
    <x v="30"/>
    <x v="4"/>
    <x v="0"/>
    <s v="No Aplica"/>
    <x v="257"/>
  </r>
  <r>
    <x v="1"/>
    <x v="6"/>
    <x v="6"/>
    <x v="426"/>
    <x v="190"/>
    <s v="CO20392@mi.com"/>
    <x v="0"/>
    <x v="0"/>
    <x v="190"/>
    <x v="30"/>
    <x v="4"/>
    <x v="0"/>
    <s v="No Aplica"/>
    <x v="257"/>
  </r>
  <r>
    <x v="1"/>
    <x v="29"/>
    <x v="29"/>
    <x v="427"/>
    <x v="190"/>
    <s v="CO20392@mi.com"/>
    <x v="0"/>
    <x v="0"/>
    <x v="190"/>
    <x v="30"/>
    <x v="4"/>
    <x v="0"/>
    <s v="No Aplica"/>
    <x v="257"/>
  </r>
  <r>
    <x v="1"/>
    <x v="4"/>
    <x v="4"/>
    <x v="424"/>
    <x v="190"/>
    <s v="CO20392@mi.com"/>
    <x v="10"/>
    <x v="9"/>
    <x v="190"/>
    <x v="30"/>
    <x v="4"/>
    <x v="0"/>
    <s v="No Aplica"/>
    <x v="257"/>
  </r>
  <r>
    <x v="1"/>
    <x v="5"/>
    <x v="5"/>
    <x v="418"/>
    <x v="190"/>
    <s v="CO20392@mi.com"/>
    <x v="8"/>
    <x v="7"/>
    <x v="190"/>
    <x v="30"/>
    <x v="4"/>
    <x v="0"/>
    <s v="No Aplica"/>
    <x v="257"/>
  </r>
  <r>
    <x v="1"/>
    <x v="20"/>
    <x v="20"/>
    <x v="420"/>
    <x v="190"/>
    <s v="CO20392@mi.com"/>
    <x v="8"/>
    <x v="7"/>
    <x v="190"/>
    <x v="30"/>
    <x v="4"/>
    <x v="0"/>
    <s v="No Aplica"/>
    <x v="257"/>
  </r>
  <r>
    <x v="1"/>
    <x v="22"/>
    <x v="22"/>
    <x v="424"/>
    <x v="190"/>
    <s v="CO20392@mi.com"/>
    <x v="10"/>
    <x v="9"/>
    <x v="190"/>
    <x v="30"/>
    <x v="4"/>
    <x v="0"/>
    <s v="No Aplica"/>
    <x v="257"/>
  </r>
  <r>
    <x v="1"/>
    <x v="21"/>
    <x v="21"/>
    <x v="428"/>
    <x v="190"/>
    <s v="CO20392@mi.com"/>
    <x v="0"/>
    <x v="0"/>
    <x v="190"/>
    <x v="30"/>
    <x v="4"/>
    <x v="0"/>
    <s v="No Aplica"/>
    <x v="257"/>
  </r>
  <r>
    <x v="4"/>
    <x v="27"/>
    <x v="27"/>
    <x v="12"/>
    <x v="190"/>
    <s v="CO20392@mi.com"/>
    <x v="0"/>
    <x v="0"/>
    <x v="190"/>
    <x v="30"/>
    <x v="4"/>
    <x v="0"/>
    <s v="No Aplica"/>
    <x v="257"/>
  </r>
  <r>
    <x v="4"/>
    <x v="18"/>
    <x v="18"/>
    <x v="18"/>
    <x v="190"/>
    <s v="CO20392@mi.com"/>
    <x v="0"/>
    <x v="0"/>
    <x v="190"/>
    <x v="30"/>
    <x v="4"/>
    <x v="0"/>
    <s v="No Aplica"/>
    <x v="257"/>
  </r>
  <r>
    <x v="4"/>
    <x v="24"/>
    <x v="24"/>
    <x v="18"/>
    <x v="190"/>
    <s v="CO20392@mi.com"/>
    <x v="0"/>
    <x v="0"/>
    <x v="190"/>
    <x v="30"/>
    <x v="4"/>
    <x v="0"/>
    <s v="No Aplica"/>
    <x v="257"/>
  </r>
  <r>
    <x v="4"/>
    <x v="25"/>
    <x v="25"/>
    <x v="12"/>
    <x v="190"/>
    <s v="CO20392@mi.com"/>
    <x v="0"/>
    <x v="0"/>
    <x v="190"/>
    <x v="30"/>
    <x v="4"/>
    <x v="0"/>
    <s v="No Aplica"/>
    <x v="257"/>
  </r>
  <r>
    <x v="3"/>
    <x v="8"/>
    <x v="8"/>
    <x v="429"/>
    <x v="191"/>
    <s v="CO27495@mi.com"/>
    <x v="15"/>
    <x v="11"/>
    <x v="191"/>
    <x v="4"/>
    <x v="2"/>
    <x v="0"/>
    <s v="No Aplica"/>
    <x v="258"/>
  </r>
  <r>
    <x v="3"/>
    <x v="9"/>
    <x v="9"/>
    <x v="247"/>
    <x v="191"/>
    <s v="CO27495@mi.com"/>
    <x v="15"/>
    <x v="11"/>
    <x v="191"/>
    <x v="4"/>
    <x v="2"/>
    <x v="0"/>
    <s v="No Aplica"/>
    <x v="258"/>
  </r>
  <r>
    <x v="3"/>
    <x v="27"/>
    <x v="27"/>
    <x v="430"/>
    <x v="191"/>
    <s v="CO27495@mi.com"/>
    <x v="0"/>
    <x v="0"/>
    <x v="191"/>
    <x v="4"/>
    <x v="2"/>
    <x v="0"/>
    <s v="No Aplica"/>
    <x v="258"/>
  </r>
  <r>
    <x v="2"/>
    <x v="26"/>
    <x v="26"/>
    <x v="247"/>
    <x v="191"/>
    <s v="CO27495@mi.com"/>
    <x v="2"/>
    <x v="2"/>
    <x v="191"/>
    <x v="4"/>
    <x v="2"/>
    <x v="0"/>
    <s v="No Aplica"/>
    <x v="258"/>
  </r>
  <r>
    <x v="3"/>
    <x v="10"/>
    <x v="10"/>
    <x v="247"/>
    <x v="191"/>
    <s v="CO27495@mi.com"/>
    <x v="15"/>
    <x v="11"/>
    <x v="191"/>
    <x v="4"/>
    <x v="2"/>
    <x v="0"/>
    <s v="No Aplica"/>
    <x v="258"/>
  </r>
  <r>
    <x v="3"/>
    <x v="0"/>
    <x v="0"/>
    <x v="247"/>
    <x v="191"/>
    <s v="CO27495@mi.com"/>
    <x v="15"/>
    <x v="11"/>
    <x v="191"/>
    <x v="4"/>
    <x v="2"/>
    <x v="0"/>
    <s v="No Aplica"/>
    <x v="258"/>
  </r>
  <r>
    <x v="3"/>
    <x v="11"/>
    <x v="11"/>
    <x v="430"/>
    <x v="191"/>
    <s v="CO27495@mi.com"/>
    <x v="15"/>
    <x v="11"/>
    <x v="191"/>
    <x v="4"/>
    <x v="2"/>
    <x v="0"/>
    <s v="No Aplica"/>
    <x v="258"/>
  </r>
  <r>
    <x v="3"/>
    <x v="12"/>
    <x v="12"/>
    <x v="247"/>
    <x v="191"/>
    <s v="CO27495@mi.com"/>
    <x v="15"/>
    <x v="11"/>
    <x v="191"/>
    <x v="4"/>
    <x v="2"/>
    <x v="0"/>
    <s v="No Aplica"/>
    <x v="258"/>
  </r>
  <r>
    <x v="3"/>
    <x v="13"/>
    <x v="13"/>
    <x v="247"/>
    <x v="191"/>
    <s v="CO27495@mi.com"/>
    <x v="15"/>
    <x v="11"/>
    <x v="191"/>
    <x v="4"/>
    <x v="2"/>
    <x v="1"/>
    <n v="45922"/>
    <x v="259"/>
  </r>
  <r>
    <x v="2"/>
    <x v="23"/>
    <x v="23"/>
    <x v="431"/>
    <x v="191"/>
    <s v="CO27495@mi.com"/>
    <x v="10"/>
    <x v="9"/>
    <x v="191"/>
    <x v="4"/>
    <x v="2"/>
    <x v="0"/>
    <s v="No Aplica"/>
    <x v="258"/>
  </r>
  <r>
    <x v="2"/>
    <x v="18"/>
    <x v="18"/>
    <x v="432"/>
    <x v="191"/>
    <s v="CO27495@mi.com"/>
    <x v="0"/>
    <x v="0"/>
    <x v="191"/>
    <x v="4"/>
    <x v="2"/>
    <x v="0"/>
    <s v="No Aplica"/>
    <x v="258"/>
  </r>
  <r>
    <x v="3"/>
    <x v="23"/>
    <x v="23"/>
    <x v="430"/>
    <x v="191"/>
    <s v="CO27495@mi.com"/>
    <x v="3"/>
    <x v="3"/>
    <x v="191"/>
    <x v="4"/>
    <x v="2"/>
    <x v="0"/>
    <s v="No Aplica"/>
    <x v="258"/>
  </r>
  <r>
    <x v="3"/>
    <x v="14"/>
    <x v="14"/>
    <x v="430"/>
    <x v="191"/>
    <s v="CO27495@mi.com"/>
    <x v="15"/>
    <x v="11"/>
    <x v="191"/>
    <x v="4"/>
    <x v="2"/>
    <x v="0"/>
    <s v="No Aplica"/>
    <x v="258"/>
  </r>
  <r>
    <x v="3"/>
    <x v="15"/>
    <x v="15"/>
    <x v="430"/>
    <x v="191"/>
    <s v="CO27495@mi.com"/>
    <x v="15"/>
    <x v="11"/>
    <x v="191"/>
    <x v="4"/>
    <x v="2"/>
    <x v="0"/>
    <s v="No Aplica"/>
    <x v="258"/>
  </r>
  <r>
    <x v="3"/>
    <x v="16"/>
    <x v="16"/>
    <x v="430"/>
    <x v="191"/>
    <s v="CO27495@mi.com"/>
    <x v="15"/>
    <x v="11"/>
    <x v="191"/>
    <x v="4"/>
    <x v="2"/>
    <x v="0"/>
    <s v="No Aplica"/>
    <x v="258"/>
  </r>
  <r>
    <x v="3"/>
    <x v="17"/>
    <x v="17"/>
    <x v="432"/>
    <x v="191"/>
    <s v="CO27495@mi.com"/>
    <x v="15"/>
    <x v="11"/>
    <x v="191"/>
    <x v="4"/>
    <x v="2"/>
    <x v="0"/>
    <s v="No Aplica"/>
    <x v="258"/>
  </r>
  <r>
    <x v="3"/>
    <x v="3"/>
    <x v="3"/>
    <x v="430"/>
    <x v="191"/>
    <s v="CO27495@mi.com"/>
    <x v="15"/>
    <x v="11"/>
    <x v="191"/>
    <x v="4"/>
    <x v="2"/>
    <x v="0"/>
    <s v="No Aplica"/>
    <x v="258"/>
  </r>
  <r>
    <x v="3"/>
    <x v="24"/>
    <x v="24"/>
    <x v="247"/>
    <x v="191"/>
    <s v="CO27495@mi.com"/>
    <x v="0"/>
    <x v="0"/>
    <x v="191"/>
    <x v="4"/>
    <x v="2"/>
    <x v="0"/>
    <s v="No Aplica"/>
    <x v="258"/>
  </r>
  <r>
    <x v="2"/>
    <x v="28"/>
    <x v="28"/>
    <x v="247"/>
    <x v="191"/>
    <s v="CO27495@mi.com"/>
    <x v="2"/>
    <x v="2"/>
    <x v="191"/>
    <x v="4"/>
    <x v="2"/>
    <x v="0"/>
    <s v="No Aplica"/>
    <x v="258"/>
  </r>
  <r>
    <x v="3"/>
    <x v="19"/>
    <x v="19"/>
    <x v="84"/>
    <x v="191"/>
    <s v="CO27495@mi.com"/>
    <x v="15"/>
    <x v="11"/>
    <x v="191"/>
    <x v="4"/>
    <x v="2"/>
    <x v="0"/>
    <s v="No Aplica"/>
    <x v="258"/>
  </r>
  <r>
    <x v="3"/>
    <x v="7"/>
    <x v="7"/>
    <x v="84"/>
    <x v="191"/>
    <s v="CO27495@mi.com"/>
    <x v="15"/>
    <x v="11"/>
    <x v="191"/>
    <x v="4"/>
    <x v="2"/>
    <x v="0"/>
    <s v="No Aplica"/>
    <x v="258"/>
  </r>
  <r>
    <x v="3"/>
    <x v="1"/>
    <x v="1"/>
    <x v="84"/>
    <x v="191"/>
    <s v="CO27495@mi.com"/>
    <x v="15"/>
    <x v="11"/>
    <x v="191"/>
    <x v="4"/>
    <x v="2"/>
    <x v="0"/>
    <s v="No Aplica"/>
    <x v="258"/>
  </r>
  <r>
    <x v="3"/>
    <x v="2"/>
    <x v="2"/>
    <x v="84"/>
    <x v="191"/>
    <s v="CO27495@mi.com"/>
    <x v="15"/>
    <x v="11"/>
    <x v="191"/>
    <x v="4"/>
    <x v="2"/>
    <x v="0"/>
    <s v="No Aplica"/>
    <x v="258"/>
  </r>
  <r>
    <x v="3"/>
    <x v="6"/>
    <x v="6"/>
    <x v="84"/>
    <x v="191"/>
    <s v="CO27495@mi.com"/>
    <x v="15"/>
    <x v="11"/>
    <x v="191"/>
    <x v="4"/>
    <x v="2"/>
    <x v="0"/>
    <s v="No Aplica"/>
    <x v="258"/>
  </r>
  <r>
    <x v="3"/>
    <x v="25"/>
    <x v="25"/>
    <x v="12"/>
    <x v="191"/>
    <s v="CO27495@mi.com"/>
    <x v="0"/>
    <x v="0"/>
    <x v="191"/>
    <x v="4"/>
    <x v="2"/>
    <x v="0"/>
    <s v="No Aplica"/>
    <x v="258"/>
  </r>
  <r>
    <x v="2"/>
    <x v="29"/>
    <x v="29"/>
    <x v="84"/>
    <x v="191"/>
    <s v="CO27495@mi.com"/>
    <x v="1"/>
    <x v="1"/>
    <x v="191"/>
    <x v="4"/>
    <x v="2"/>
    <x v="0"/>
    <s v="No Aplica"/>
    <x v="258"/>
  </r>
  <r>
    <x v="2"/>
    <x v="20"/>
    <x v="20"/>
    <x v="84"/>
    <x v="191"/>
    <s v="CO27495@mi.com"/>
    <x v="1"/>
    <x v="1"/>
    <x v="191"/>
    <x v="4"/>
    <x v="2"/>
    <x v="0"/>
    <s v="No Aplica"/>
    <x v="258"/>
  </r>
  <r>
    <x v="5"/>
    <x v="10"/>
    <x v="10"/>
    <x v="20"/>
    <x v="192"/>
    <s v="CO26521@mi.com"/>
    <x v="3"/>
    <x v="3"/>
    <x v="192"/>
    <x v="29"/>
    <x v="0"/>
    <x v="0"/>
    <s v="No Aplica"/>
    <x v="260"/>
  </r>
  <r>
    <x v="5"/>
    <x v="0"/>
    <x v="0"/>
    <x v="20"/>
    <x v="192"/>
    <s v="CO26521@mi.com"/>
    <x v="3"/>
    <x v="3"/>
    <x v="192"/>
    <x v="29"/>
    <x v="0"/>
    <x v="0"/>
    <s v="No Aplica"/>
    <x v="260"/>
  </r>
  <r>
    <x v="5"/>
    <x v="11"/>
    <x v="11"/>
    <x v="20"/>
    <x v="192"/>
    <s v="CO26521@mi.com"/>
    <x v="3"/>
    <x v="3"/>
    <x v="192"/>
    <x v="29"/>
    <x v="0"/>
    <x v="0"/>
    <s v="No Aplica"/>
    <x v="260"/>
  </r>
  <r>
    <x v="0"/>
    <x v="12"/>
    <x v="12"/>
    <x v="3"/>
    <x v="192"/>
    <s v="CO26521@mi.com"/>
    <x v="0"/>
    <x v="0"/>
    <x v="192"/>
    <x v="29"/>
    <x v="0"/>
    <x v="0"/>
    <s v="No Aplica"/>
    <x v="260"/>
  </r>
  <r>
    <x v="5"/>
    <x v="13"/>
    <x v="13"/>
    <x v="20"/>
    <x v="192"/>
    <s v="CO26521@mi.com"/>
    <x v="3"/>
    <x v="3"/>
    <x v="192"/>
    <x v="29"/>
    <x v="0"/>
    <x v="1"/>
    <n v="45922"/>
    <x v="261"/>
  </r>
  <r>
    <x v="5"/>
    <x v="15"/>
    <x v="15"/>
    <x v="20"/>
    <x v="192"/>
    <s v="CO26521@mi.com"/>
    <x v="3"/>
    <x v="3"/>
    <x v="192"/>
    <x v="29"/>
    <x v="0"/>
    <x v="0"/>
    <s v="No Aplica"/>
    <x v="260"/>
  </r>
  <r>
    <x v="5"/>
    <x v="16"/>
    <x v="16"/>
    <x v="20"/>
    <x v="192"/>
    <s v="CO26521@mi.com"/>
    <x v="3"/>
    <x v="3"/>
    <x v="192"/>
    <x v="29"/>
    <x v="0"/>
    <x v="0"/>
    <s v="No Aplica"/>
    <x v="260"/>
  </r>
  <r>
    <x v="5"/>
    <x v="17"/>
    <x v="17"/>
    <x v="20"/>
    <x v="192"/>
    <s v="CO26521@mi.com"/>
    <x v="3"/>
    <x v="3"/>
    <x v="192"/>
    <x v="29"/>
    <x v="0"/>
    <x v="0"/>
    <s v="No Aplica"/>
    <x v="260"/>
  </r>
  <r>
    <x v="5"/>
    <x v="3"/>
    <x v="3"/>
    <x v="20"/>
    <x v="192"/>
    <s v="CO26521@mi.com"/>
    <x v="3"/>
    <x v="3"/>
    <x v="192"/>
    <x v="29"/>
    <x v="0"/>
    <x v="0"/>
    <s v="No Aplica"/>
    <x v="260"/>
  </r>
  <r>
    <x v="0"/>
    <x v="24"/>
    <x v="24"/>
    <x v="3"/>
    <x v="192"/>
    <s v="CO26521@mi.com"/>
    <x v="0"/>
    <x v="0"/>
    <x v="192"/>
    <x v="29"/>
    <x v="0"/>
    <x v="0"/>
    <s v="No Aplica"/>
    <x v="260"/>
  </r>
  <r>
    <x v="5"/>
    <x v="19"/>
    <x v="19"/>
    <x v="20"/>
    <x v="192"/>
    <s v="CO26521@mi.com"/>
    <x v="3"/>
    <x v="3"/>
    <x v="192"/>
    <x v="29"/>
    <x v="0"/>
    <x v="0"/>
    <s v="No Aplica"/>
    <x v="260"/>
  </r>
  <r>
    <x v="5"/>
    <x v="7"/>
    <x v="7"/>
    <x v="20"/>
    <x v="192"/>
    <s v="CO26521@mi.com"/>
    <x v="3"/>
    <x v="3"/>
    <x v="192"/>
    <x v="29"/>
    <x v="0"/>
    <x v="0"/>
    <s v="No Aplica"/>
    <x v="260"/>
  </r>
  <r>
    <x v="0"/>
    <x v="1"/>
    <x v="1"/>
    <x v="433"/>
    <x v="192"/>
    <s v="CO26521@mi.com"/>
    <x v="0"/>
    <x v="0"/>
    <x v="192"/>
    <x v="29"/>
    <x v="0"/>
    <x v="0"/>
    <s v="No Aplica"/>
    <x v="260"/>
  </r>
  <r>
    <x v="5"/>
    <x v="2"/>
    <x v="2"/>
    <x v="20"/>
    <x v="192"/>
    <s v="CO26521@mi.com"/>
    <x v="3"/>
    <x v="3"/>
    <x v="192"/>
    <x v="29"/>
    <x v="0"/>
    <x v="0"/>
    <s v="No Aplica"/>
    <x v="260"/>
  </r>
  <r>
    <x v="5"/>
    <x v="6"/>
    <x v="6"/>
    <x v="20"/>
    <x v="192"/>
    <s v="CO26521@mi.com"/>
    <x v="3"/>
    <x v="3"/>
    <x v="192"/>
    <x v="29"/>
    <x v="0"/>
    <x v="0"/>
    <s v="No Aplica"/>
    <x v="260"/>
  </r>
  <r>
    <x v="5"/>
    <x v="4"/>
    <x v="4"/>
    <x v="20"/>
    <x v="192"/>
    <s v="CO26521@mi.com"/>
    <x v="3"/>
    <x v="3"/>
    <x v="192"/>
    <x v="29"/>
    <x v="0"/>
    <x v="0"/>
    <s v="No Aplica"/>
    <x v="260"/>
  </r>
  <r>
    <x v="5"/>
    <x v="5"/>
    <x v="5"/>
    <x v="20"/>
    <x v="192"/>
    <s v="CO26521@mi.com"/>
    <x v="3"/>
    <x v="3"/>
    <x v="192"/>
    <x v="29"/>
    <x v="0"/>
    <x v="0"/>
    <s v="No Aplica"/>
    <x v="260"/>
  </r>
  <r>
    <x v="5"/>
    <x v="20"/>
    <x v="20"/>
    <x v="20"/>
    <x v="192"/>
    <s v="CO26521@mi.com"/>
    <x v="3"/>
    <x v="3"/>
    <x v="192"/>
    <x v="29"/>
    <x v="0"/>
    <x v="0"/>
    <s v="No Aplica"/>
    <x v="260"/>
  </r>
  <r>
    <x v="5"/>
    <x v="22"/>
    <x v="22"/>
    <x v="20"/>
    <x v="192"/>
    <s v="CO26521@mi.com"/>
    <x v="3"/>
    <x v="3"/>
    <x v="192"/>
    <x v="29"/>
    <x v="0"/>
    <x v="0"/>
    <s v="No Aplica"/>
    <x v="260"/>
  </r>
  <r>
    <x v="5"/>
    <x v="21"/>
    <x v="21"/>
    <x v="20"/>
    <x v="192"/>
    <s v="CO26521@mi.com"/>
    <x v="3"/>
    <x v="3"/>
    <x v="192"/>
    <x v="29"/>
    <x v="0"/>
    <x v="0"/>
    <s v="No Aplica"/>
    <x v="260"/>
  </r>
  <r>
    <x v="5"/>
    <x v="11"/>
    <x v="11"/>
    <x v="60"/>
    <x v="193"/>
    <s v="CO16383@mi.com"/>
    <x v="1"/>
    <x v="1"/>
    <x v="193"/>
    <x v="29"/>
    <x v="0"/>
    <x v="0"/>
    <s v="No Aplica"/>
    <x v="262"/>
  </r>
  <r>
    <x v="2"/>
    <x v="12"/>
    <x v="12"/>
    <x v="3"/>
    <x v="193"/>
    <s v="CO16383@mi.com"/>
    <x v="7"/>
    <x v="6"/>
    <x v="193"/>
    <x v="29"/>
    <x v="0"/>
    <x v="0"/>
    <s v="No Aplica"/>
    <x v="262"/>
  </r>
  <r>
    <x v="5"/>
    <x v="13"/>
    <x v="13"/>
    <x v="60"/>
    <x v="193"/>
    <s v="CO16383@mi.com"/>
    <x v="1"/>
    <x v="1"/>
    <x v="193"/>
    <x v="29"/>
    <x v="0"/>
    <x v="1"/>
    <n v="45922"/>
    <x v="263"/>
  </r>
  <r>
    <x v="5"/>
    <x v="17"/>
    <x v="17"/>
    <x v="60"/>
    <x v="193"/>
    <s v="CO16383@mi.com"/>
    <x v="1"/>
    <x v="1"/>
    <x v="193"/>
    <x v="29"/>
    <x v="0"/>
    <x v="0"/>
    <s v="No Aplica"/>
    <x v="262"/>
  </r>
  <r>
    <x v="5"/>
    <x v="3"/>
    <x v="3"/>
    <x v="434"/>
    <x v="193"/>
    <s v="CO16383@mi.com"/>
    <x v="1"/>
    <x v="1"/>
    <x v="193"/>
    <x v="29"/>
    <x v="0"/>
    <x v="0"/>
    <s v="No Aplica"/>
    <x v="262"/>
  </r>
  <r>
    <x v="2"/>
    <x v="2"/>
    <x v="2"/>
    <x v="3"/>
    <x v="193"/>
    <s v="CO16383@mi.com"/>
    <x v="0"/>
    <x v="0"/>
    <x v="193"/>
    <x v="29"/>
    <x v="0"/>
    <x v="0"/>
    <s v="No Aplica"/>
    <x v="262"/>
  </r>
  <r>
    <x v="5"/>
    <x v="1"/>
    <x v="1"/>
    <x v="60"/>
    <x v="193"/>
    <s v="CO16383@mi.com"/>
    <x v="1"/>
    <x v="1"/>
    <x v="193"/>
    <x v="29"/>
    <x v="0"/>
    <x v="0"/>
    <s v="No Aplica"/>
    <x v="262"/>
  </r>
  <r>
    <x v="5"/>
    <x v="6"/>
    <x v="6"/>
    <x v="20"/>
    <x v="193"/>
    <s v="CO16383@mi.com"/>
    <x v="1"/>
    <x v="1"/>
    <x v="193"/>
    <x v="29"/>
    <x v="0"/>
    <x v="0"/>
    <s v="No Aplica"/>
    <x v="262"/>
  </r>
  <r>
    <x v="5"/>
    <x v="5"/>
    <x v="5"/>
    <x v="60"/>
    <x v="193"/>
    <s v="CO16383@mi.com"/>
    <x v="1"/>
    <x v="1"/>
    <x v="193"/>
    <x v="29"/>
    <x v="0"/>
    <x v="0"/>
    <s v="No Aplica"/>
    <x v="262"/>
  </r>
  <r>
    <x v="5"/>
    <x v="20"/>
    <x v="20"/>
    <x v="60"/>
    <x v="193"/>
    <s v="CO16383@mi.com"/>
    <x v="1"/>
    <x v="1"/>
    <x v="193"/>
    <x v="29"/>
    <x v="0"/>
    <x v="0"/>
    <s v="No Aplica"/>
    <x v="262"/>
  </r>
  <r>
    <x v="2"/>
    <x v="22"/>
    <x v="22"/>
    <x v="3"/>
    <x v="193"/>
    <s v="CO16383@mi.com"/>
    <x v="0"/>
    <x v="0"/>
    <x v="193"/>
    <x v="29"/>
    <x v="0"/>
    <x v="0"/>
    <s v="No Aplica"/>
    <x v="262"/>
  </r>
  <r>
    <x v="2"/>
    <x v="10"/>
    <x v="10"/>
    <x v="435"/>
    <x v="194"/>
    <s v="CO18178@mi.com"/>
    <x v="3"/>
    <x v="3"/>
    <x v="194"/>
    <x v="43"/>
    <x v="0"/>
    <x v="0"/>
    <s v="No Aplica"/>
    <x v="264"/>
  </r>
  <r>
    <x v="2"/>
    <x v="0"/>
    <x v="0"/>
    <x v="436"/>
    <x v="194"/>
    <s v="CO18178@mi.com"/>
    <x v="3"/>
    <x v="3"/>
    <x v="194"/>
    <x v="43"/>
    <x v="0"/>
    <x v="0"/>
    <s v="No Aplica"/>
    <x v="264"/>
  </r>
  <r>
    <x v="2"/>
    <x v="11"/>
    <x v="11"/>
    <x v="437"/>
    <x v="194"/>
    <s v="CO18178@mi.com"/>
    <x v="3"/>
    <x v="3"/>
    <x v="194"/>
    <x v="43"/>
    <x v="0"/>
    <x v="0"/>
    <s v="No Aplica"/>
    <x v="264"/>
  </r>
  <r>
    <x v="2"/>
    <x v="13"/>
    <x v="13"/>
    <x v="438"/>
    <x v="194"/>
    <s v="CO18178@mi.com"/>
    <x v="3"/>
    <x v="3"/>
    <x v="194"/>
    <x v="43"/>
    <x v="0"/>
    <x v="1"/>
    <n v="45922"/>
    <x v="265"/>
  </r>
  <r>
    <x v="2"/>
    <x v="12"/>
    <x v="12"/>
    <x v="439"/>
    <x v="194"/>
    <s v="CO18178@mi.com"/>
    <x v="0"/>
    <x v="0"/>
    <x v="194"/>
    <x v="43"/>
    <x v="0"/>
    <x v="0"/>
    <s v="No Aplica"/>
    <x v="264"/>
  </r>
  <r>
    <x v="2"/>
    <x v="14"/>
    <x v="14"/>
    <x v="440"/>
    <x v="194"/>
    <s v="CO18178@mi.com"/>
    <x v="3"/>
    <x v="3"/>
    <x v="194"/>
    <x v="43"/>
    <x v="0"/>
    <x v="0"/>
    <s v="No Aplica"/>
    <x v="264"/>
  </r>
  <r>
    <x v="2"/>
    <x v="15"/>
    <x v="15"/>
    <x v="441"/>
    <x v="194"/>
    <s v="CO18178@mi.com"/>
    <x v="3"/>
    <x v="3"/>
    <x v="194"/>
    <x v="43"/>
    <x v="0"/>
    <x v="0"/>
    <s v="No Aplica"/>
    <x v="264"/>
  </r>
  <r>
    <x v="2"/>
    <x v="16"/>
    <x v="16"/>
    <x v="442"/>
    <x v="194"/>
    <s v="CO18178@mi.com"/>
    <x v="3"/>
    <x v="3"/>
    <x v="194"/>
    <x v="43"/>
    <x v="0"/>
    <x v="0"/>
    <s v="No Aplica"/>
    <x v="264"/>
  </r>
  <r>
    <x v="2"/>
    <x v="3"/>
    <x v="3"/>
    <x v="443"/>
    <x v="194"/>
    <s v="CO18178@mi.com"/>
    <x v="3"/>
    <x v="3"/>
    <x v="194"/>
    <x v="43"/>
    <x v="0"/>
    <x v="0"/>
    <s v="No Aplica"/>
    <x v="264"/>
  </r>
  <r>
    <x v="2"/>
    <x v="17"/>
    <x v="17"/>
    <x v="439"/>
    <x v="194"/>
    <s v="CO18178@mi.com"/>
    <x v="0"/>
    <x v="0"/>
    <x v="194"/>
    <x v="43"/>
    <x v="0"/>
    <x v="0"/>
    <s v="No Aplica"/>
    <x v="264"/>
  </r>
  <r>
    <x v="2"/>
    <x v="19"/>
    <x v="19"/>
    <x v="435"/>
    <x v="194"/>
    <s v="CO18178@mi.com"/>
    <x v="3"/>
    <x v="3"/>
    <x v="194"/>
    <x v="43"/>
    <x v="0"/>
    <x v="0"/>
    <s v="No Aplica"/>
    <x v="264"/>
  </r>
  <r>
    <x v="2"/>
    <x v="7"/>
    <x v="7"/>
    <x v="436"/>
    <x v="194"/>
    <s v="CO18178@mi.com"/>
    <x v="3"/>
    <x v="3"/>
    <x v="194"/>
    <x v="43"/>
    <x v="0"/>
    <x v="0"/>
    <s v="No Aplica"/>
    <x v="264"/>
  </r>
  <r>
    <x v="2"/>
    <x v="1"/>
    <x v="1"/>
    <x v="437"/>
    <x v="194"/>
    <s v="CO18178@mi.com"/>
    <x v="3"/>
    <x v="3"/>
    <x v="194"/>
    <x v="43"/>
    <x v="0"/>
    <x v="0"/>
    <s v="No Aplica"/>
    <x v="264"/>
  </r>
  <r>
    <x v="2"/>
    <x v="6"/>
    <x v="6"/>
    <x v="438"/>
    <x v="194"/>
    <s v="CO18178@mi.com"/>
    <x v="3"/>
    <x v="3"/>
    <x v="194"/>
    <x v="43"/>
    <x v="0"/>
    <x v="0"/>
    <s v="No Aplica"/>
    <x v="264"/>
  </r>
  <r>
    <x v="2"/>
    <x v="2"/>
    <x v="2"/>
    <x v="439"/>
    <x v="194"/>
    <s v="CO18178@mi.com"/>
    <x v="0"/>
    <x v="0"/>
    <x v="194"/>
    <x v="43"/>
    <x v="0"/>
    <x v="0"/>
    <s v="No Aplica"/>
    <x v="264"/>
  </r>
  <r>
    <x v="2"/>
    <x v="20"/>
    <x v="20"/>
    <x v="444"/>
    <x v="194"/>
    <s v="CO18178@mi.com"/>
    <x v="8"/>
    <x v="7"/>
    <x v="194"/>
    <x v="43"/>
    <x v="0"/>
    <x v="0"/>
    <s v="No Aplica"/>
    <x v="264"/>
  </r>
  <r>
    <x v="2"/>
    <x v="22"/>
    <x v="22"/>
    <x v="445"/>
    <x v="194"/>
    <s v="CO18178@mi.com"/>
    <x v="0"/>
    <x v="0"/>
    <x v="194"/>
    <x v="43"/>
    <x v="0"/>
    <x v="0"/>
    <s v="No Aplica"/>
    <x v="264"/>
  </r>
  <r>
    <x v="2"/>
    <x v="0"/>
    <x v="0"/>
    <x v="446"/>
    <x v="195"/>
    <s v="CO28690@mi.com"/>
    <x v="8"/>
    <x v="7"/>
    <x v="195"/>
    <x v="12"/>
    <x v="0"/>
    <x v="0"/>
    <s v="No Aplica"/>
    <x v="266"/>
  </r>
  <r>
    <x v="2"/>
    <x v="11"/>
    <x v="11"/>
    <x v="447"/>
    <x v="195"/>
    <s v="CO28690@mi.com"/>
    <x v="8"/>
    <x v="7"/>
    <x v="195"/>
    <x v="12"/>
    <x v="0"/>
    <x v="0"/>
    <s v="No Aplica"/>
    <x v="266"/>
  </r>
  <r>
    <x v="0"/>
    <x v="12"/>
    <x v="12"/>
    <x v="177"/>
    <x v="195"/>
    <s v="CO28690@mi.com"/>
    <x v="0"/>
    <x v="0"/>
    <x v="195"/>
    <x v="12"/>
    <x v="0"/>
    <x v="0"/>
    <s v="No Aplica"/>
    <x v="266"/>
  </r>
  <r>
    <x v="1"/>
    <x v="16"/>
    <x v="16"/>
    <x v="448"/>
    <x v="195"/>
    <s v="CO28690@mi.com"/>
    <x v="0"/>
    <x v="0"/>
    <x v="195"/>
    <x v="12"/>
    <x v="0"/>
    <x v="0"/>
    <s v="No Aplica"/>
    <x v="266"/>
  </r>
  <r>
    <x v="1"/>
    <x v="17"/>
    <x v="17"/>
    <x v="449"/>
    <x v="195"/>
    <s v="CO28690@mi.com"/>
    <x v="0"/>
    <x v="0"/>
    <x v="195"/>
    <x v="12"/>
    <x v="0"/>
    <x v="0"/>
    <s v="No Aplica"/>
    <x v="266"/>
  </r>
  <r>
    <x v="2"/>
    <x v="8"/>
    <x v="8"/>
    <x v="13"/>
    <x v="196"/>
    <s v="CO19131@mi.com"/>
    <x v="3"/>
    <x v="3"/>
    <x v="196"/>
    <x v="4"/>
    <x v="2"/>
    <x v="0"/>
    <s v="No Aplica"/>
    <x v="267"/>
  </r>
  <r>
    <x v="2"/>
    <x v="15"/>
    <x v="15"/>
    <x v="450"/>
    <x v="196"/>
    <s v="CO19131@mi.com"/>
    <x v="3"/>
    <x v="3"/>
    <x v="196"/>
    <x v="4"/>
    <x v="2"/>
    <x v="0"/>
    <s v="No Aplica"/>
    <x v="267"/>
  </r>
  <r>
    <x v="2"/>
    <x v="27"/>
    <x v="27"/>
    <x v="24"/>
    <x v="196"/>
    <s v="CO19131@mi.com"/>
    <x v="0"/>
    <x v="0"/>
    <x v="196"/>
    <x v="4"/>
    <x v="2"/>
    <x v="0"/>
    <s v="No Aplica"/>
    <x v="267"/>
  </r>
  <r>
    <x v="2"/>
    <x v="10"/>
    <x v="10"/>
    <x v="451"/>
    <x v="196"/>
    <s v="CO19131@mi.com"/>
    <x v="3"/>
    <x v="3"/>
    <x v="196"/>
    <x v="4"/>
    <x v="2"/>
    <x v="0"/>
    <s v="No Aplica"/>
    <x v="267"/>
  </r>
  <r>
    <x v="2"/>
    <x v="0"/>
    <x v="0"/>
    <x v="187"/>
    <x v="196"/>
    <s v="CO19131@mi.com"/>
    <x v="3"/>
    <x v="3"/>
    <x v="196"/>
    <x v="4"/>
    <x v="2"/>
    <x v="0"/>
    <s v="No Aplica"/>
    <x v="267"/>
  </r>
  <r>
    <x v="2"/>
    <x v="11"/>
    <x v="11"/>
    <x v="24"/>
    <x v="196"/>
    <s v="CO19131@mi.com"/>
    <x v="0"/>
    <x v="0"/>
    <x v="196"/>
    <x v="4"/>
    <x v="2"/>
    <x v="0"/>
    <s v="No Aplica"/>
    <x v="267"/>
  </r>
  <r>
    <x v="2"/>
    <x v="12"/>
    <x v="12"/>
    <x v="60"/>
    <x v="196"/>
    <s v="CO19131@mi.com"/>
    <x v="3"/>
    <x v="3"/>
    <x v="196"/>
    <x v="4"/>
    <x v="2"/>
    <x v="0"/>
    <s v="No Aplica"/>
    <x v="267"/>
  </r>
  <r>
    <x v="3"/>
    <x v="18"/>
    <x v="18"/>
    <x v="92"/>
    <x v="196"/>
    <s v="CO19131@mi.com"/>
    <x v="8"/>
    <x v="7"/>
    <x v="196"/>
    <x v="4"/>
    <x v="2"/>
    <x v="0"/>
    <s v="No Aplica"/>
    <x v="267"/>
  </r>
  <r>
    <x v="2"/>
    <x v="23"/>
    <x v="23"/>
    <x v="60"/>
    <x v="196"/>
    <s v="CO19131@mi.com"/>
    <x v="1"/>
    <x v="1"/>
    <x v="196"/>
    <x v="4"/>
    <x v="2"/>
    <x v="0"/>
    <s v="No Aplica"/>
    <x v="267"/>
  </r>
  <r>
    <x v="2"/>
    <x v="16"/>
    <x v="16"/>
    <x v="60"/>
    <x v="196"/>
    <s v="CO19131@mi.com"/>
    <x v="1"/>
    <x v="1"/>
    <x v="196"/>
    <x v="4"/>
    <x v="2"/>
    <x v="0"/>
    <s v="No Aplica"/>
    <x v="267"/>
  </r>
  <r>
    <x v="2"/>
    <x v="5"/>
    <x v="5"/>
    <x v="452"/>
    <x v="196"/>
    <s v="CO19131@mi.com"/>
    <x v="1"/>
    <x v="1"/>
    <x v="196"/>
    <x v="4"/>
    <x v="2"/>
    <x v="0"/>
    <s v="No Aplica"/>
    <x v="267"/>
  </r>
  <r>
    <x v="2"/>
    <x v="5"/>
    <x v="5"/>
    <x v="453"/>
    <x v="196"/>
    <s v="CO19131@mi.com"/>
    <x v="1"/>
    <x v="1"/>
    <x v="196"/>
    <x v="4"/>
    <x v="2"/>
    <x v="0"/>
    <s v="No Aplica"/>
    <x v="267"/>
  </r>
  <r>
    <x v="2"/>
    <x v="24"/>
    <x v="24"/>
    <x v="39"/>
    <x v="196"/>
    <s v="CO19131@mi.com"/>
    <x v="0"/>
    <x v="0"/>
    <x v="196"/>
    <x v="4"/>
    <x v="2"/>
    <x v="0"/>
    <s v="No Aplica"/>
    <x v="267"/>
  </r>
  <r>
    <x v="2"/>
    <x v="28"/>
    <x v="28"/>
    <x v="60"/>
    <x v="196"/>
    <s v="CO19131@mi.com"/>
    <x v="1"/>
    <x v="1"/>
    <x v="196"/>
    <x v="4"/>
    <x v="2"/>
    <x v="0"/>
    <s v="No Aplica"/>
    <x v="267"/>
  </r>
  <r>
    <x v="2"/>
    <x v="1"/>
    <x v="1"/>
    <x v="60"/>
    <x v="196"/>
    <s v="CO19131@mi.com"/>
    <x v="1"/>
    <x v="1"/>
    <x v="196"/>
    <x v="4"/>
    <x v="2"/>
    <x v="0"/>
    <s v="No Aplica"/>
    <x v="267"/>
  </r>
  <r>
    <x v="2"/>
    <x v="2"/>
    <x v="2"/>
    <x v="39"/>
    <x v="196"/>
    <s v="CO19131@mi.com"/>
    <x v="0"/>
    <x v="0"/>
    <x v="196"/>
    <x v="4"/>
    <x v="2"/>
    <x v="0"/>
    <s v="No Aplica"/>
    <x v="267"/>
  </r>
  <r>
    <x v="3"/>
    <x v="25"/>
    <x v="25"/>
    <x v="92"/>
    <x v="196"/>
    <s v="CO19131@mi.com"/>
    <x v="8"/>
    <x v="7"/>
    <x v="196"/>
    <x v="4"/>
    <x v="2"/>
    <x v="0"/>
    <s v="No Aplica"/>
    <x v="267"/>
  </r>
  <r>
    <x v="2"/>
    <x v="29"/>
    <x v="29"/>
    <x v="60"/>
    <x v="196"/>
    <s v="CO19131@mi.com"/>
    <x v="1"/>
    <x v="1"/>
    <x v="196"/>
    <x v="4"/>
    <x v="2"/>
    <x v="0"/>
    <s v="No Aplica"/>
    <x v="267"/>
  </r>
  <r>
    <x v="2"/>
    <x v="20"/>
    <x v="20"/>
    <x v="60"/>
    <x v="196"/>
    <s v="CO19131@mi.com"/>
    <x v="1"/>
    <x v="1"/>
    <x v="196"/>
    <x v="4"/>
    <x v="2"/>
    <x v="0"/>
    <s v="No Aplica"/>
    <x v="267"/>
  </r>
  <r>
    <x v="2"/>
    <x v="22"/>
    <x v="22"/>
    <x v="39"/>
    <x v="196"/>
    <s v="CO19131@mi.com"/>
    <x v="0"/>
    <x v="0"/>
    <x v="196"/>
    <x v="4"/>
    <x v="2"/>
    <x v="0"/>
    <s v="No Aplica"/>
    <x v="267"/>
  </r>
  <r>
    <x v="0"/>
    <x v="3"/>
    <x v="3"/>
    <x v="0"/>
    <x v="197"/>
    <s v="CO23591@mi.com"/>
    <x v="5"/>
    <x v="4"/>
    <x v="197"/>
    <x v="48"/>
    <x v="0"/>
    <x v="0"/>
    <s v="No Aplica"/>
    <x v="268"/>
  </r>
  <r>
    <x v="4"/>
    <x v="5"/>
    <x v="5"/>
    <x v="10"/>
    <x v="198"/>
    <s v="CO27815@mi.com"/>
    <x v="0"/>
    <x v="0"/>
    <x v="198"/>
    <x v="13"/>
    <x v="2"/>
    <x v="0"/>
    <s v="No Aplica"/>
    <x v="269"/>
  </r>
  <r>
    <x v="4"/>
    <x v="10"/>
    <x v="10"/>
    <x v="10"/>
    <x v="198"/>
    <s v="CO27815@mi.com"/>
    <x v="0"/>
    <x v="0"/>
    <x v="198"/>
    <x v="13"/>
    <x v="2"/>
    <x v="0"/>
    <s v="No Aplica"/>
    <x v="269"/>
  </r>
  <r>
    <x v="4"/>
    <x v="0"/>
    <x v="0"/>
    <x v="10"/>
    <x v="198"/>
    <s v="CO27815@mi.com"/>
    <x v="0"/>
    <x v="0"/>
    <x v="198"/>
    <x v="13"/>
    <x v="2"/>
    <x v="0"/>
    <s v="No Aplica"/>
    <x v="269"/>
  </r>
  <r>
    <x v="4"/>
    <x v="11"/>
    <x v="11"/>
    <x v="10"/>
    <x v="198"/>
    <s v="CO27815@mi.com"/>
    <x v="0"/>
    <x v="0"/>
    <x v="198"/>
    <x v="13"/>
    <x v="2"/>
    <x v="0"/>
    <s v="No Aplica"/>
    <x v="269"/>
  </r>
  <r>
    <x v="4"/>
    <x v="12"/>
    <x v="12"/>
    <x v="10"/>
    <x v="198"/>
    <s v="CO27815@mi.com"/>
    <x v="0"/>
    <x v="0"/>
    <x v="198"/>
    <x v="13"/>
    <x v="2"/>
    <x v="0"/>
    <s v="No Aplica"/>
    <x v="269"/>
  </r>
  <r>
    <x v="4"/>
    <x v="13"/>
    <x v="13"/>
    <x v="10"/>
    <x v="198"/>
    <s v="CO27815@mi.com"/>
    <x v="0"/>
    <x v="0"/>
    <x v="198"/>
    <x v="13"/>
    <x v="2"/>
    <x v="1"/>
    <n v="45922"/>
    <x v="270"/>
  </r>
  <r>
    <x v="4"/>
    <x v="18"/>
    <x v="18"/>
    <x v="10"/>
    <x v="198"/>
    <s v="CO27815@mi.com"/>
    <x v="0"/>
    <x v="0"/>
    <x v="198"/>
    <x v="13"/>
    <x v="2"/>
    <x v="0"/>
    <s v="No Aplica"/>
    <x v="269"/>
  </r>
  <r>
    <x v="4"/>
    <x v="23"/>
    <x v="23"/>
    <x v="10"/>
    <x v="198"/>
    <s v="CO27815@mi.com"/>
    <x v="0"/>
    <x v="0"/>
    <x v="198"/>
    <x v="13"/>
    <x v="2"/>
    <x v="0"/>
    <s v="No Aplica"/>
    <x v="269"/>
  </r>
  <r>
    <x v="4"/>
    <x v="14"/>
    <x v="14"/>
    <x v="10"/>
    <x v="198"/>
    <s v="CO27815@mi.com"/>
    <x v="0"/>
    <x v="0"/>
    <x v="198"/>
    <x v="13"/>
    <x v="2"/>
    <x v="0"/>
    <s v="No Aplica"/>
    <x v="269"/>
  </r>
  <r>
    <x v="4"/>
    <x v="15"/>
    <x v="15"/>
    <x v="10"/>
    <x v="198"/>
    <s v="CO27815@mi.com"/>
    <x v="0"/>
    <x v="0"/>
    <x v="198"/>
    <x v="13"/>
    <x v="2"/>
    <x v="0"/>
    <s v="No Aplica"/>
    <x v="269"/>
  </r>
  <r>
    <x v="4"/>
    <x v="16"/>
    <x v="16"/>
    <x v="10"/>
    <x v="198"/>
    <s v="CO27815@mi.com"/>
    <x v="0"/>
    <x v="0"/>
    <x v="198"/>
    <x v="13"/>
    <x v="2"/>
    <x v="0"/>
    <s v="No Aplica"/>
    <x v="269"/>
  </r>
  <r>
    <x v="4"/>
    <x v="17"/>
    <x v="17"/>
    <x v="10"/>
    <x v="198"/>
    <s v="CO27815@mi.com"/>
    <x v="0"/>
    <x v="0"/>
    <x v="198"/>
    <x v="13"/>
    <x v="2"/>
    <x v="0"/>
    <s v="No Aplica"/>
    <x v="269"/>
  </r>
  <r>
    <x v="4"/>
    <x v="3"/>
    <x v="3"/>
    <x v="10"/>
    <x v="198"/>
    <s v="CO27815@mi.com"/>
    <x v="0"/>
    <x v="0"/>
    <x v="198"/>
    <x v="13"/>
    <x v="2"/>
    <x v="0"/>
    <s v="No Aplica"/>
    <x v="269"/>
  </r>
  <r>
    <x v="4"/>
    <x v="24"/>
    <x v="24"/>
    <x v="10"/>
    <x v="198"/>
    <s v="CO27815@mi.com"/>
    <x v="0"/>
    <x v="0"/>
    <x v="198"/>
    <x v="13"/>
    <x v="2"/>
    <x v="0"/>
    <s v="No Aplica"/>
    <x v="269"/>
  </r>
  <r>
    <x v="4"/>
    <x v="28"/>
    <x v="28"/>
    <x v="10"/>
    <x v="198"/>
    <s v="CO27815@mi.com"/>
    <x v="0"/>
    <x v="0"/>
    <x v="198"/>
    <x v="13"/>
    <x v="2"/>
    <x v="0"/>
    <s v="No Aplica"/>
    <x v="269"/>
  </r>
  <r>
    <x v="4"/>
    <x v="19"/>
    <x v="19"/>
    <x v="10"/>
    <x v="198"/>
    <s v="CO27815@mi.com"/>
    <x v="0"/>
    <x v="0"/>
    <x v="198"/>
    <x v="13"/>
    <x v="2"/>
    <x v="0"/>
    <s v="No Aplica"/>
    <x v="269"/>
  </r>
  <r>
    <x v="4"/>
    <x v="7"/>
    <x v="7"/>
    <x v="10"/>
    <x v="198"/>
    <s v="CO27815@mi.com"/>
    <x v="0"/>
    <x v="0"/>
    <x v="198"/>
    <x v="13"/>
    <x v="2"/>
    <x v="0"/>
    <s v="No Aplica"/>
    <x v="269"/>
  </r>
  <r>
    <x v="4"/>
    <x v="1"/>
    <x v="1"/>
    <x v="10"/>
    <x v="198"/>
    <s v="CO27815@mi.com"/>
    <x v="0"/>
    <x v="0"/>
    <x v="198"/>
    <x v="13"/>
    <x v="2"/>
    <x v="0"/>
    <s v="No Aplica"/>
    <x v="269"/>
  </r>
  <r>
    <x v="4"/>
    <x v="2"/>
    <x v="2"/>
    <x v="10"/>
    <x v="198"/>
    <s v="CO27815@mi.com"/>
    <x v="0"/>
    <x v="0"/>
    <x v="198"/>
    <x v="13"/>
    <x v="2"/>
    <x v="0"/>
    <s v="No Aplica"/>
    <x v="269"/>
  </r>
  <r>
    <x v="4"/>
    <x v="6"/>
    <x v="6"/>
    <x v="10"/>
    <x v="198"/>
    <s v="CO27815@mi.com"/>
    <x v="0"/>
    <x v="0"/>
    <x v="198"/>
    <x v="13"/>
    <x v="2"/>
    <x v="0"/>
    <s v="No Aplica"/>
    <x v="269"/>
  </r>
  <r>
    <x v="4"/>
    <x v="25"/>
    <x v="25"/>
    <x v="10"/>
    <x v="198"/>
    <s v="CO27815@mi.com"/>
    <x v="0"/>
    <x v="0"/>
    <x v="198"/>
    <x v="13"/>
    <x v="2"/>
    <x v="0"/>
    <s v="No Aplica"/>
    <x v="269"/>
  </r>
  <r>
    <x v="4"/>
    <x v="29"/>
    <x v="29"/>
    <x v="10"/>
    <x v="198"/>
    <s v="CO27815@mi.com"/>
    <x v="0"/>
    <x v="0"/>
    <x v="198"/>
    <x v="13"/>
    <x v="2"/>
    <x v="0"/>
    <s v="No Aplica"/>
    <x v="269"/>
  </r>
  <r>
    <x v="4"/>
    <x v="4"/>
    <x v="4"/>
    <x v="10"/>
    <x v="198"/>
    <s v="CO27815@mi.com"/>
    <x v="0"/>
    <x v="0"/>
    <x v="198"/>
    <x v="13"/>
    <x v="2"/>
    <x v="0"/>
    <s v="No Aplica"/>
    <x v="269"/>
  </r>
  <r>
    <x v="4"/>
    <x v="20"/>
    <x v="20"/>
    <x v="10"/>
    <x v="198"/>
    <s v="CO27815@mi.com"/>
    <x v="0"/>
    <x v="0"/>
    <x v="198"/>
    <x v="13"/>
    <x v="2"/>
    <x v="0"/>
    <s v="No Aplica"/>
    <x v="269"/>
  </r>
  <r>
    <x v="4"/>
    <x v="22"/>
    <x v="22"/>
    <x v="10"/>
    <x v="198"/>
    <s v="CO27815@mi.com"/>
    <x v="0"/>
    <x v="0"/>
    <x v="198"/>
    <x v="13"/>
    <x v="2"/>
    <x v="0"/>
    <s v="No Aplica"/>
    <x v="269"/>
  </r>
  <r>
    <x v="4"/>
    <x v="21"/>
    <x v="21"/>
    <x v="10"/>
    <x v="198"/>
    <s v="CO27815@mi.com"/>
    <x v="0"/>
    <x v="0"/>
    <x v="198"/>
    <x v="13"/>
    <x v="2"/>
    <x v="0"/>
    <s v="No Aplica"/>
    <x v="269"/>
  </r>
  <r>
    <x v="0"/>
    <x v="16"/>
    <x v="16"/>
    <x v="0"/>
    <x v="199"/>
    <s v="CO28389@mi.com"/>
    <x v="11"/>
    <x v="0"/>
    <x v="199"/>
    <x v="2"/>
    <x v="0"/>
    <x v="0"/>
    <s v="No Aplica"/>
    <x v="271"/>
  </r>
  <r>
    <x v="0"/>
    <x v="3"/>
    <x v="3"/>
    <x v="3"/>
    <x v="199"/>
    <s v="CO28389@mi.com"/>
    <x v="13"/>
    <x v="0"/>
    <x v="199"/>
    <x v="2"/>
    <x v="0"/>
    <x v="0"/>
    <s v="No Aplica"/>
    <x v="271"/>
  </r>
  <r>
    <x v="0"/>
    <x v="20"/>
    <x v="20"/>
    <x v="454"/>
    <x v="199"/>
    <s v="CO28389@mi.com"/>
    <x v="6"/>
    <x v="5"/>
    <x v="199"/>
    <x v="2"/>
    <x v="0"/>
    <x v="0"/>
    <s v="No Aplica"/>
    <x v="271"/>
  </r>
  <r>
    <x v="0"/>
    <x v="19"/>
    <x v="19"/>
    <x v="455"/>
    <x v="199"/>
    <s v="CO28389@mi.com"/>
    <x v="16"/>
    <x v="12"/>
    <x v="199"/>
    <x v="2"/>
    <x v="0"/>
    <x v="0"/>
    <s v="No Aplica"/>
    <x v="271"/>
  </r>
  <r>
    <x v="0"/>
    <x v="6"/>
    <x v="6"/>
    <x v="3"/>
    <x v="199"/>
    <s v="CO28389@mi.com"/>
    <x v="0"/>
    <x v="0"/>
    <x v="199"/>
    <x v="2"/>
    <x v="0"/>
    <x v="0"/>
    <s v="No Aplica"/>
    <x v="271"/>
  </r>
  <r>
    <x v="2"/>
    <x v="15"/>
    <x v="15"/>
    <x v="0"/>
    <x v="200"/>
    <s v="CO27638@mi.com"/>
    <x v="0"/>
    <x v="0"/>
    <x v="200"/>
    <x v="6"/>
    <x v="0"/>
    <x v="0"/>
    <s v="No Aplica"/>
    <x v="272"/>
  </r>
  <r>
    <x v="2"/>
    <x v="14"/>
    <x v="14"/>
    <x v="6"/>
    <x v="200"/>
    <s v="CO27638@mi.com"/>
    <x v="3"/>
    <x v="3"/>
    <x v="200"/>
    <x v="6"/>
    <x v="0"/>
    <x v="0"/>
    <s v="No Aplica"/>
    <x v="272"/>
  </r>
  <r>
    <x v="2"/>
    <x v="16"/>
    <x v="16"/>
    <x v="6"/>
    <x v="200"/>
    <s v="CO27638@mi.com"/>
    <x v="3"/>
    <x v="3"/>
    <x v="200"/>
    <x v="6"/>
    <x v="0"/>
    <x v="0"/>
    <s v="No Aplica"/>
    <x v="272"/>
  </r>
  <r>
    <x v="2"/>
    <x v="17"/>
    <x v="17"/>
    <x v="6"/>
    <x v="200"/>
    <s v="CO27638@mi.com"/>
    <x v="3"/>
    <x v="3"/>
    <x v="200"/>
    <x v="6"/>
    <x v="0"/>
    <x v="0"/>
    <s v="No Aplica"/>
    <x v="272"/>
  </r>
  <r>
    <x v="2"/>
    <x v="3"/>
    <x v="3"/>
    <x v="6"/>
    <x v="200"/>
    <s v="CO27638@mi.com"/>
    <x v="3"/>
    <x v="3"/>
    <x v="200"/>
    <x v="6"/>
    <x v="0"/>
    <x v="0"/>
    <s v="No Aplica"/>
    <x v="272"/>
  </r>
  <r>
    <x v="2"/>
    <x v="19"/>
    <x v="19"/>
    <x v="6"/>
    <x v="200"/>
    <s v="CO27638@mi.com"/>
    <x v="3"/>
    <x v="3"/>
    <x v="200"/>
    <x v="6"/>
    <x v="0"/>
    <x v="0"/>
    <s v="No Aplica"/>
    <x v="272"/>
  </r>
  <r>
    <x v="2"/>
    <x v="7"/>
    <x v="7"/>
    <x v="0"/>
    <x v="200"/>
    <s v="CO27638@mi.com"/>
    <x v="0"/>
    <x v="0"/>
    <x v="200"/>
    <x v="6"/>
    <x v="0"/>
    <x v="0"/>
    <s v="No Aplica"/>
    <x v="272"/>
  </r>
  <r>
    <x v="2"/>
    <x v="1"/>
    <x v="1"/>
    <x v="6"/>
    <x v="200"/>
    <s v="CO27638@mi.com"/>
    <x v="3"/>
    <x v="3"/>
    <x v="200"/>
    <x v="6"/>
    <x v="0"/>
    <x v="0"/>
    <s v="No Aplica"/>
    <x v="272"/>
  </r>
  <r>
    <x v="2"/>
    <x v="2"/>
    <x v="2"/>
    <x v="6"/>
    <x v="200"/>
    <s v="CO27638@mi.com"/>
    <x v="3"/>
    <x v="3"/>
    <x v="200"/>
    <x v="6"/>
    <x v="0"/>
    <x v="0"/>
    <s v="No Aplica"/>
    <x v="272"/>
  </r>
  <r>
    <x v="2"/>
    <x v="6"/>
    <x v="6"/>
    <x v="6"/>
    <x v="200"/>
    <s v="CO27638@mi.com"/>
    <x v="3"/>
    <x v="3"/>
    <x v="200"/>
    <x v="6"/>
    <x v="0"/>
    <x v="0"/>
    <s v="No Aplica"/>
    <x v="272"/>
  </r>
  <r>
    <x v="2"/>
    <x v="4"/>
    <x v="4"/>
    <x v="6"/>
    <x v="200"/>
    <s v="CO27638@mi.com"/>
    <x v="3"/>
    <x v="3"/>
    <x v="200"/>
    <x v="6"/>
    <x v="0"/>
    <x v="0"/>
    <s v="No Aplica"/>
    <x v="272"/>
  </r>
  <r>
    <x v="2"/>
    <x v="5"/>
    <x v="5"/>
    <x v="456"/>
    <x v="200"/>
    <s v="CO27638@mi.com"/>
    <x v="5"/>
    <x v="4"/>
    <x v="200"/>
    <x v="6"/>
    <x v="0"/>
    <x v="0"/>
    <s v="No Aplica"/>
    <x v="272"/>
  </r>
  <r>
    <x v="2"/>
    <x v="20"/>
    <x v="20"/>
    <x v="6"/>
    <x v="200"/>
    <s v="CO27638@mi.com"/>
    <x v="3"/>
    <x v="3"/>
    <x v="200"/>
    <x v="6"/>
    <x v="0"/>
    <x v="0"/>
    <s v="No Aplica"/>
    <x v="272"/>
  </r>
  <r>
    <x v="2"/>
    <x v="22"/>
    <x v="22"/>
    <x v="6"/>
    <x v="200"/>
    <s v="CO27638@mi.com"/>
    <x v="3"/>
    <x v="3"/>
    <x v="200"/>
    <x v="6"/>
    <x v="0"/>
    <x v="0"/>
    <s v="No Aplica"/>
    <x v="272"/>
  </r>
  <r>
    <x v="2"/>
    <x v="21"/>
    <x v="21"/>
    <x v="6"/>
    <x v="200"/>
    <s v="CO27638@mi.com"/>
    <x v="3"/>
    <x v="3"/>
    <x v="200"/>
    <x v="6"/>
    <x v="0"/>
    <x v="0"/>
    <s v="No Aplica"/>
    <x v="272"/>
  </r>
  <r>
    <x v="2"/>
    <x v="8"/>
    <x v="8"/>
    <x v="3"/>
    <x v="201"/>
    <s v="CO1468@mi.com"/>
    <x v="0"/>
    <x v="0"/>
    <x v="201"/>
    <x v="21"/>
    <x v="1"/>
    <x v="0"/>
    <s v="No Aplica"/>
    <x v="273"/>
  </r>
  <r>
    <x v="2"/>
    <x v="16"/>
    <x v="16"/>
    <x v="27"/>
    <x v="201"/>
    <s v="CO1468@mi.com"/>
    <x v="0"/>
    <x v="0"/>
    <x v="201"/>
    <x v="21"/>
    <x v="1"/>
    <x v="0"/>
    <s v="No Aplica"/>
    <x v="273"/>
  </r>
  <r>
    <x v="2"/>
    <x v="18"/>
    <x v="18"/>
    <x v="18"/>
    <x v="201"/>
    <s v="CO1468@mi.com"/>
    <x v="5"/>
    <x v="4"/>
    <x v="201"/>
    <x v="21"/>
    <x v="1"/>
    <x v="0"/>
    <s v="No Aplica"/>
    <x v="273"/>
  </r>
  <r>
    <x v="1"/>
    <x v="4"/>
    <x v="4"/>
    <x v="457"/>
    <x v="201"/>
    <s v="CO1468@mi.com"/>
    <x v="16"/>
    <x v="12"/>
    <x v="201"/>
    <x v="21"/>
    <x v="1"/>
    <x v="0"/>
    <s v="No Aplica"/>
    <x v="273"/>
  </r>
  <r>
    <x v="1"/>
    <x v="20"/>
    <x v="20"/>
    <x v="458"/>
    <x v="201"/>
    <s v="CO1468@mi.com"/>
    <x v="8"/>
    <x v="7"/>
    <x v="201"/>
    <x v="21"/>
    <x v="1"/>
    <x v="0"/>
    <s v="No Aplica"/>
    <x v="273"/>
  </r>
  <r>
    <x v="2"/>
    <x v="25"/>
    <x v="25"/>
    <x v="18"/>
    <x v="201"/>
    <s v="CO1468@mi.com"/>
    <x v="5"/>
    <x v="4"/>
    <x v="201"/>
    <x v="21"/>
    <x v="1"/>
    <x v="0"/>
    <s v="No Aplica"/>
    <x v="273"/>
  </r>
  <r>
    <x v="2"/>
    <x v="22"/>
    <x v="22"/>
    <x v="27"/>
    <x v="201"/>
    <s v="CO1468@mi.com"/>
    <x v="0"/>
    <x v="0"/>
    <x v="201"/>
    <x v="21"/>
    <x v="1"/>
    <x v="0"/>
    <s v="No Aplica"/>
    <x v="273"/>
  </r>
  <r>
    <x v="2"/>
    <x v="27"/>
    <x v="27"/>
    <x v="459"/>
    <x v="202"/>
    <s v="CO8137@mi.com"/>
    <x v="0"/>
    <x v="0"/>
    <x v="202"/>
    <x v="52"/>
    <x v="1"/>
    <x v="0"/>
    <s v="No Aplica"/>
    <x v="274"/>
  </r>
  <r>
    <x v="1"/>
    <x v="13"/>
    <x v="13"/>
    <x v="33"/>
    <x v="202"/>
    <s v="CO8137@mi.com"/>
    <x v="0"/>
    <x v="0"/>
    <x v="202"/>
    <x v="52"/>
    <x v="1"/>
    <x v="1"/>
    <n v="45922"/>
    <x v="275"/>
  </r>
  <r>
    <x v="2"/>
    <x v="18"/>
    <x v="18"/>
    <x v="459"/>
    <x v="202"/>
    <s v="CO8137@mi.com"/>
    <x v="0"/>
    <x v="0"/>
    <x v="202"/>
    <x v="52"/>
    <x v="1"/>
    <x v="0"/>
    <s v="No Aplica"/>
    <x v="274"/>
  </r>
  <r>
    <x v="1"/>
    <x v="3"/>
    <x v="3"/>
    <x v="33"/>
    <x v="202"/>
    <s v="CO8137@mi.com"/>
    <x v="0"/>
    <x v="0"/>
    <x v="202"/>
    <x v="52"/>
    <x v="1"/>
    <x v="0"/>
    <s v="No Aplica"/>
    <x v="274"/>
  </r>
  <r>
    <x v="1"/>
    <x v="4"/>
    <x v="4"/>
    <x v="460"/>
    <x v="202"/>
    <s v="CO8137@mi.com"/>
    <x v="2"/>
    <x v="2"/>
    <x v="202"/>
    <x v="52"/>
    <x v="1"/>
    <x v="0"/>
    <s v="No Aplica"/>
    <x v="274"/>
  </r>
  <r>
    <x v="1"/>
    <x v="5"/>
    <x v="5"/>
    <x v="461"/>
    <x v="202"/>
    <s v="CO8137@mi.com"/>
    <x v="11"/>
    <x v="0"/>
    <x v="202"/>
    <x v="52"/>
    <x v="1"/>
    <x v="0"/>
    <s v="No Aplica"/>
    <x v="274"/>
  </r>
  <r>
    <x v="2"/>
    <x v="24"/>
    <x v="24"/>
    <x v="459"/>
    <x v="202"/>
    <s v="CO8137@mi.com"/>
    <x v="0"/>
    <x v="0"/>
    <x v="202"/>
    <x v="52"/>
    <x v="1"/>
    <x v="0"/>
    <s v="No Aplica"/>
    <x v="274"/>
  </r>
  <r>
    <x v="1"/>
    <x v="6"/>
    <x v="6"/>
    <x v="33"/>
    <x v="202"/>
    <s v="CO8137@mi.com"/>
    <x v="0"/>
    <x v="0"/>
    <x v="202"/>
    <x v="52"/>
    <x v="1"/>
    <x v="0"/>
    <s v="No Aplica"/>
    <x v="274"/>
  </r>
  <r>
    <x v="2"/>
    <x v="25"/>
    <x v="25"/>
    <x v="459"/>
    <x v="202"/>
    <s v="CO8137@mi.com"/>
    <x v="0"/>
    <x v="0"/>
    <x v="202"/>
    <x v="52"/>
    <x v="1"/>
    <x v="0"/>
    <s v="No Aplica"/>
    <x v="274"/>
  </r>
  <r>
    <x v="1"/>
    <x v="21"/>
    <x v="21"/>
    <x v="33"/>
    <x v="202"/>
    <s v="CO8137@mi.com"/>
    <x v="0"/>
    <x v="0"/>
    <x v="202"/>
    <x v="52"/>
    <x v="1"/>
    <x v="0"/>
    <s v="No Aplica"/>
    <x v="274"/>
  </r>
  <r>
    <x v="0"/>
    <x v="11"/>
    <x v="11"/>
    <x v="3"/>
    <x v="203"/>
    <s v="CO28315@mi.com"/>
    <x v="0"/>
    <x v="0"/>
    <x v="203"/>
    <x v="12"/>
    <x v="0"/>
    <x v="0"/>
    <s v="No Aplica"/>
    <x v="276"/>
  </r>
  <r>
    <x v="2"/>
    <x v="0"/>
    <x v="0"/>
    <x v="23"/>
    <x v="203"/>
    <s v="CO28315@mi.com"/>
    <x v="1"/>
    <x v="1"/>
    <x v="203"/>
    <x v="12"/>
    <x v="0"/>
    <x v="0"/>
    <s v="No Aplica"/>
    <x v="276"/>
  </r>
  <r>
    <x v="2"/>
    <x v="12"/>
    <x v="12"/>
    <x v="3"/>
    <x v="203"/>
    <s v="CO28315@mi.com"/>
    <x v="0"/>
    <x v="0"/>
    <x v="203"/>
    <x v="12"/>
    <x v="0"/>
    <x v="0"/>
    <s v="No Aplica"/>
    <x v="276"/>
  </r>
  <r>
    <x v="2"/>
    <x v="16"/>
    <x v="16"/>
    <x v="462"/>
    <x v="203"/>
    <s v="CO28315@mi.com"/>
    <x v="8"/>
    <x v="7"/>
    <x v="203"/>
    <x v="12"/>
    <x v="0"/>
    <x v="0"/>
    <s v="No Aplica"/>
    <x v="276"/>
  </r>
  <r>
    <x v="2"/>
    <x v="3"/>
    <x v="3"/>
    <x v="447"/>
    <x v="203"/>
    <s v="CO28315@mi.com"/>
    <x v="8"/>
    <x v="7"/>
    <x v="203"/>
    <x v="12"/>
    <x v="0"/>
    <x v="0"/>
    <s v="No Aplica"/>
    <x v="276"/>
  </r>
  <r>
    <x v="2"/>
    <x v="17"/>
    <x v="17"/>
    <x v="27"/>
    <x v="203"/>
    <s v="CO28315@mi.com"/>
    <x v="0"/>
    <x v="0"/>
    <x v="203"/>
    <x v="12"/>
    <x v="0"/>
    <x v="0"/>
    <s v="No Aplica"/>
    <x v="276"/>
  </r>
  <r>
    <x v="2"/>
    <x v="7"/>
    <x v="7"/>
    <x v="23"/>
    <x v="203"/>
    <s v="CO28315@mi.com"/>
    <x v="1"/>
    <x v="1"/>
    <x v="203"/>
    <x v="12"/>
    <x v="0"/>
    <x v="0"/>
    <s v="No Aplica"/>
    <x v="276"/>
  </r>
  <r>
    <x v="2"/>
    <x v="1"/>
    <x v="1"/>
    <x v="23"/>
    <x v="203"/>
    <s v="CO28315@mi.com"/>
    <x v="1"/>
    <x v="1"/>
    <x v="203"/>
    <x v="12"/>
    <x v="0"/>
    <x v="0"/>
    <s v="No Aplica"/>
    <x v="276"/>
  </r>
  <r>
    <x v="0"/>
    <x v="6"/>
    <x v="6"/>
    <x v="177"/>
    <x v="203"/>
    <s v="CO28315@mi.com"/>
    <x v="0"/>
    <x v="0"/>
    <x v="203"/>
    <x v="12"/>
    <x v="0"/>
    <x v="0"/>
    <s v="No Aplica"/>
    <x v="276"/>
  </r>
  <r>
    <x v="2"/>
    <x v="5"/>
    <x v="5"/>
    <x v="23"/>
    <x v="203"/>
    <s v="CO28315@mi.com"/>
    <x v="1"/>
    <x v="1"/>
    <x v="203"/>
    <x v="12"/>
    <x v="0"/>
    <x v="0"/>
    <s v="No Aplica"/>
    <x v="276"/>
  </r>
  <r>
    <x v="2"/>
    <x v="21"/>
    <x v="21"/>
    <x v="44"/>
    <x v="203"/>
    <s v="CO28315@mi.com"/>
    <x v="1"/>
    <x v="1"/>
    <x v="203"/>
    <x v="12"/>
    <x v="0"/>
    <x v="0"/>
    <s v="No Aplica"/>
    <x v="276"/>
  </r>
  <r>
    <x v="0"/>
    <x v="20"/>
    <x v="20"/>
    <x v="177"/>
    <x v="203"/>
    <s v="CO28315@mi.com"/>
    <x v="0"/>
    <x v="0"/>
    <x v="203"/>
    <x v="12"/>
    <x v="0"/>
    <x v="0"/>
    <s v="No Aplica"/>
    <x v="276"/>
  </r>
  <r>
    <x v="0"/>
    <x v="3"/>
    <x v="3"/>
    <x v="3"/>
    <x v="204"/>
    <s v="CO26957@mi.com"/>
    <x v="19"/>
    <x v="0"/>
    <x v="204"/>
    <x v="17"/>
    <x v="0"/>
    <x v="0"/>
    <s v="No Aplica"/>
    <x v="277"/>
  </r>
  <r>
    <x v="0"/>
    <x v="9"/>
    <x v="9"/>
    <x v="3"/>
    <x v="205"/>
    <s v="CO25882@mi.com"/>
    <x v="17"/>
    <x v="13"/>
    <x v="205"/>
    <x v="17"/>
    <x v="0"/>
    <x v="0"/>
    <s v="No Aplica"/>
    <x v="278"/>
  </r>
  <r>
    <x v="0"/>
    <x v="13"/>
    <x v="13"/>
    <x v="3"/>
    <x v="205"/>
    <s v="CO25882@mi.com"/>
    <x v="17"/>
    <x v="13"/>
    <x v="205"/>
    <x v="17"/>
    <x v="0"/>
    <x v="1"/>
    <n v="45922"/>
    <x v="279"/>
  </r>
  <r>
    <x v="0"/>
    <x v="3"/>
    <x v="3"/>
    <x v="3"/>
    <x v="205"/>
    <s v="CO25882@mi.com"/>
    <x v="17"/>
    <x v="13"/>
    <x v="205"/>
    <x v="17"/>
    <x v="0"/>
    <x v="0"/>
    <s v="No Aplica"/>
    <x v="278"/>
  </r>
  <r>
    <x v="0"/>
    <x v="6"/>
    <x v="6"/>
    <x v="3"/>
    <x v="205"/>
    <s v="CO25882@mi.com"/>
    <x v="17"/>
    <x v="13"/>
    <x v="205"/>
    <x v="17"/>
    <x v="0"/>
    <x v="0"/>
    <s v="No Aplica"/>
    <x v="278"/>
  </r>
  <r>
    <x v="2"/>
    <x v="10"/>
    <x v="10"/>
    <x v="60"/>
    <x v="206"/>
    <s v="CO10072@mi.com"/>
    <x v="3"/>
    <x v="3"/>
    <x v="206"/>
    <x v="19"/>
    <x v="0"/>
    <x v="0"/>
    <s v="No Aplica"/>
    <x v="280"/>
  </r>
  <r>
    <x v="2"/>
    <x v="0"/>
    <x v="0"/>
    <x v="60"/>
    <x v="206"/>
    <s v="CO10072@mi.com"/>
    <x v="3"/>
    <x v="3"/>
    <x v="206"/>
    <x v="19"/>
    <x v="0"/>
    <x v="0"/>
    <s v="No Aplica"/>
    <x v="280"/>
  </r>
  <r>
    <x v="0"/>
    <x v="11"/>
    <x v="11"/>
    <x v="63"/>
    <x v="206"/>
    <s v="CO10072@mi.com"/>
    <x v="0"/>
    <x v="0"/>
    <x v="206"/>
    <x v="19"/>
    <x v="0"/>
    <x v="0"/>
    <s v="No Aplica"/>
    <x v="280"/>
  </r>
  <r>
    <x v="2"/>
    <x v="12"/>
    <x v="12"/>
    <x v="60"/>
    <x v="206"/>
    <s v="CO10072@mi.com"/>
    <x v="3"/>
    <x v="3"/>
    <x v="206"/>
    <x v="19"/>
    <x v="0"/>
    <x v="0"/>
    <s v="No Aplica"/>
    <x v="280"/>
  </r>
  <r>
    <x v="2"/>
    <x v="13"/>
    <x v="13"/>
    <x v="60"/>
    <x v="206"/>
    <s v="CO10072@mi.com"/>
    <x v="3"/>
    <x v="3"/>
    <x v="206"/>
    <x v="19"/>
    <x v="0"/>
    <x v="1"/>
    <n v="45922"/>
    <x v="281"/>
  </r>
  <r>
    <x v="2"/>
    <x v="14"/>
    <x v="14"/>
    <x v="60"/>
    <x v="206"/>
    <s v="CO10072@mi.com"/>
    <x v="3"/>
    <x v="3"/>
    <x v="206"/>
    <x v="19"/>
    <x v="0"/>
    <x v="0"/>
    <s v="No Aplica"/>
    <x v="280"/>
  </r>
  <r>
    <x v="2"/>
    <x v="15"/>
    <x v="15"/>
    <x v="60"/>
    <x v="206"/>
    <s v="CO10072@mi.com"/>
    <x v="3"/>
    <x v="3"/>
    <x v="206"/>
    <x v="19"/>
    <x v="0"/>
    <x v="0"/>
    <s v="No Aplica"/>
    <x v="280"/>
  </r>
  <r>
    <x v="0"/>
    <x v="16"/>
    <x v="16"/>
    <x v="63"/>
    <x v="206"/>
    <s v="CO10072@mi.com"/>
    <x v="0"/>
    <x v="0"/>
    <x v="206"/>
    <x v="19"/>
    <x v="0"/>
    <x v="0"/>
    <s v="No Aplica"/>
    <x v="280"/>
  </r>
  <r>
    <x v="2"/>
    <x v="17"/>
    <x v="17"/>
    <x v="60"/>
    <x v="206"/>
    <s v="CO10072@mi.com"/>
    <x v="3"/>
    <x v="3"/>
    <x v="206"/>
    <x v="19"/>
    <x v="0"/>
    <x v="0"/>
    <s v="No Aplica"/>
    <x v="280"/>
  </r>
  <r>
    <x v="2"/>
    <x v="3"/>
    <x v="3"/>
    <x v="13"/>
    <x v="206"/>
    <s v="CO10072@mi.com"/>
    <x v="3"/>
    <x v="3"/>
    <x v="206"/>
    <x v="19"/>
    <x v="0"/>
    <x v="0"/>
    <s v="No Aplica"/>
    <x v="280"/>
  </r>
  <r>
    <x v="0"/>
    <x v="7"/>
    <x v="7"/>
    <x v="63"/>
    <x v="206"/>
    <s v="CO10072@mi.com"/>
    <x v="0"/>
    <x v="0"/>
    <x v="206"/>
    <x v="19"/>
    <x v="0"/>
    <x v="0"/>
    <s v="No Aplica"/>
    <x v="280"/>
  </r>
  <r>
    <x v="2"/>
    <x v="1"/>
    <x v="1"/>
    <x v="60"/>
    <x v="206"/>
    <s v="CO10072@mi.com"/>
    <x v="3"/>
    <x v="3"/>
    <x v="206"/>
    <x v="19"/>
    <x v="0"/>
    <x v="0"/>
    <s v="No Aplica"/>
    <x v="280"/>
  </r>
  <r>
    <x v="2"/>
    <x v="19"/>
    <x v="19"/>
    <x v="60"/>
    <x v="206"/>
    <s v="CO10072@mi.com"/>
    <x v="3"/>
    <x v="3"/>
    <x v="206"/>
    <x v="19"/>
    <x v="0"/>
    <x v="0"/>
    <s v="No Aplica"/>
    <x v="280"/>
  </r>
  <r>
    <x v="2"/>
    <x v="2"/>
    <x v="2"/>
    <x v="60"/>
    <x v="206"/>
    <s v="CO10072@mi.com"/>
    <x v="3"/>
    <x v="3"/>
    <x v="206"/>
    <x v="19"/>
    <x v="0"/>
    <x v="0"/>
    <s v="No Aplica"/>
    <x v="280"/>
  </r>
  <r>
    <x v="2"/>
    <x v="6"/>
    <x v="6"/>
    <x v="60"/>
    <x v="206"/>
    <s v="CO10072@mi.com"/>
    <x v="3"/>
    <x v="3"/>
    <x v="206"/>
    <x v="19"/>
    <x v="0"/>
    <x v="0"/>
    <s v="No Aplica"/>
    <x v="280"/>
  </r>
  <r>
    <x v="2"/>
    <x v="4"/>
    <x v="4"/>
    <x v="60"/>
    <x v="206"/>
    <s v="CO10072@mi.com"/>
    <x v="3"/>
    <x v="3"/>
    <x v="206"/>
    <x v="19"/>
    <x v="0"/>
    <x v="0"/>
    <s v="No Aplica"/>
    <x v="280"/>
  </r>
  <r>
    <x v="2"/>
    <x v="5"/>
    <x v="5"/>
    <x v="60"/>
    <x v="206"/>
    <s v="CO10072@mi.com"/>
    <x v="3"/>
    <x v="3"/>
    <x v="206"/>
    <x v="19"/>
    <x v="0"/>
    <x v="0"/>
    <s v="No Aplica"/>
    <x v="280"/>
  </r>
  <r>
    <x v="2"/>
    <x v="20"/>
    <x v="20"/>
    <x v="60"/>
    <x v="206"/>
    <s v="CO10072@mi.com"/>
    <x v="3"/>
    <x v="3"/>
    <x v="206"/>
    <x v="19"/>
    <x v="0"/>
    <x v="0"/>
    <s v="No Aplica"/>
    <x v="280"/>
  </r>
  <r>
    <x v="2"/>
    <x v="22"/>
    <x v="22"/>
    <x v="60"/>
    <x v="206"/>
    <s v="CO10072@mi.com"/>
    <x v="3"/>
    <x v="3"/>
    <x v="206"/>
    <x v="19"/>
    <x v="0"/>
    <x v="0"/>
    <s v="No Aplica"/>
    <x v="280"/>
  </r>
  <r>
    <x v="0"/>
    <x v="21"/>
    <x v="21"/>
    <x v="63"/>
    <x v="206"/>
    <s v="CO10072@mi.com"/>
    <x v="0"/>
    <x v="0"/>
    <x v="206"/>
    <x v="19"/>
    <x v="0"/>
    <x v="0"/>
    <s v="No Aplica"/>
    <x v="280"/>
  </r>
  <r>
    <x v="1"/>
    <x v="10"/>
    <x v="10"/>
    <x v="6"/>
    <x v="207"/>
    <s v="CO11156@mi.com"/>
    <x v="3"/>
    <x v="3"/>
    <x v="207"/>
    <x v="0"/>
    <x v="0"/>
    <x v="0"/>
    <s v="No Aplica"/>
    <x v="282"/>
  </r>
  <r>
    <x v="1"/>
    <x v="11"/>
    <x v="11"/>
    <x v="6"/>
    <x v="207"/>
    <s v="CO11156@mi.com"/>
    <x v="3"/>
    <x v="3"/>
    <x v="207"/>
    <x v="0"/>
    <x v="0"/>
    <x v="0"/>
    <s v="No Aplica"/>
    <x v="282"/>
  </r>
  <r>
    <x v="1"/>
    <x v="12"/>
    <x v="12"/>
    <x v="6"/>
    <x v="207"/>
    <s v="CO11156@mi.com"/>
    <x v="3"/>
    <x v="3"/>
    <x v="207"/>
    <x v="0"/>
    <x v="0"/>
    <x v="0"/>
    <s v="No Aplica"/>
    <x v="282"/>
  </r>
  <r>
    <x v="1"/>
    <x v="13"/>
    <x v="13"/>
    <x v="6"/>
    <x v="207"/>
    <s v="CO11156@mi.com"/>
    <x v="3"/>
    <x v="3"/>
    <x v="207"/>
    <x v="0"/>
    <x v="0"/>
    <x v="1"/>
    <n v="45922"/>
    <x v="283"/>
  </r>
  <r>
    <x v="2"/>
    <x v="0"/>
    <x v="0"/>
    <x v="0"/>
    <x v="207"/>
    <s v="CO11156@mi.com"/>
    <x v="4"/>
    <x v="0"/>
    <x v="207"/>
    <x v="0"/>
    <x v="0"/>
    <x v="0"/>
    <s v="No Aplica"/>
    <x v="282"/>
  </r>
  <r>
    <x v="1"/>
    <x v="15"/>
    <x v="15"/>
    <x v="6"/>
    <x v="207"/>
    <s v="CO11156@mi.com"/>
    <x v="3"/>
    <x v="3"/>
    <x v="207"/>
    <x v="0"/>
    <x v="0"/>
    <x v="0"/>
    <s v="No Aplica"/>
    <x v="282"/>
  </r>
  <r>
    <x v="1"/>
    <x v="16"/>
    <x v="16"/>
    <x v="6"/>
    <x v="207"/>
    <s v="CO11156@mi.com"/>
    <x v="3"/>
    <x v="3"/>
    <x v="207"/>
    <x v="0"/>
    <x v="0"/>
    <x v="0"/>
    <s v="No Aplica"/>
    <x v="282"/>
  </r>
  <r>
    <x v="1"/>
    <x v="17"/>
    <x v="17"/>
    <x v="6"/>
    <x v="207"/>
    <s v="CO11156@mi.com"/>
    <x v="3"/>
    <x v="3"/>
    <x v="207"/>
    <x v="0"/>
    <x v="0"/>
    <x v="0"/>
    <s v="No Aplica"/>
    <x v="282"/>
  </r>
  <r>
    <x v="1"/>
    <x v="3"/>
    <x v="3"/>
    <x v="6"/>
    <x v="207"/>
    <s v="CO11156@mi.com"/>
    <x v="3"/>
    <x v="3"/>
    <x v="207"/>
    <x v="0"/>
    <x v="0"/>
    <x v="0"/>
    <s v="No Aplica"/>
    <x v="282"/>
  </r>
  <r>
    <x v="2"/>
    <x v="14"/>
    <x v="14"/>
    <x v="3"/>
    <x v="207"/>
    <s v="CO11156@mi.com"/>
    <x v="4"/>
    <x v="0"/>
    <x v="207"/>
    <x v="0"/>
    <x v="0"/>
    <x v="0"/>
    <s v="No Aplica"/>
    <x v="282"/>
  </r>
  <r>
    <x v="1"/>
    <x v="19"/>
    <x v="19"/>
    <x v="6"/>
    <x v="207"/>
    <s v="CO11156@mi.com"/>
    <x v="3"/>
    <x v="3"/>
    <x v="207"/>
    <x v="0"/>
    <x v="0"/>
    <x v="0"/>
    <s v="No Aplica"/>
    <x v="282"/>
  </r>
  <r>
    <x v="1"/>
    <x v="7"/>
    <x v="7"/>
    <x v="6"/>
    <x v="207"/>
    <s v="CO11156@mi.com"/>
    <x v="3"/>
    <x v="3"/>
    <x v="207"/>
    <x v="0"/>
    <x v="0"/>
    <x v="0"/>
    <s v="No Aplica"/>
    <x v="282"/>
  </r>
  <r>
    <x v="1"/>
    <x v="1"/>
    <x v="1"/>
    <x v="6"/>
    <x v="207"/>
    <s v="CO11156@mi.com"/>
    <x v="3"/>
    <x v="3"/>
    <x v="207"/>
    <x v="0"/>
    <x v="0"/>
    <x v="0"/>
    <s v="No Aplica"/>
    <x v="282"/>
  </r>
  <r>
    <x v="1"/>
    <x v="6"/>
    <x v="6"/>
    <x v="6"/>
    <x v="207"/>
    <s v="CO11156@mi.com"/>
    <x v="3"/>
    <x v="3"/>
    <x v="207"/>
    <x v="0"/>
    <x v="0"/>
    <x v="0"/>
    <s v="No Aplica"/>
    <x v="282"/>
  </r>
  <r>
    <x v="2"/>
    <x v="2"/>
    <x v="2"/>
    <x v="0"/>
    <x v="207"/>
    <s v="CO11156@mi.com"/>
    <x v="4"/>
    <x v="0"/>
    <x v="207"/>
    <x v="0"/>
    <x v="0"/>
    <x v="0"/>
    <s v="No Aplica"/>
    <x v="282"/>
  </r>
  <r>
    <x v="1"/>
    <x v="4"/>
    <x v="4"/>
    <x v="6"/>
    <x v="207"/>
    <s v="CO11156@mi.com"/>
    <x v="3"/>
    <x v="3"/>
    <x v="207"/>
    <x v="0"/>
    <x v="0"/>
    <x v="0"/>
    <s v="No Aplica"/>
    <x v="282"/>
  </r>
  <r>
    <x v="1"/>
    <x v="5"/>
    <x v="5"/>
    <x v="6"/>
    <x v="207"/>
    <s v="CO11156@mi.com"/>
    <x v="3"/>
    <x v="3"/>
    <x v="207"/>
    <x v="0"/>
    <x v="0"/>
    <x v="0"/>
    <s v="No Aplica"/>
    <x v="282"/>
  </r>
  <r>
    <x v="1"/>
    <x v="20"/>
    <x v="20"/>
    <x v="6"/>
    <x v="207"/>
    <s v="CO11156@mi.com"/>
    <x v="3"/>
    <x v="3"/>
    <x v="207"/>
    <x v="0"/>
    <x v="0"/>
    <x v="0"/>
    <s v="No Aplica"/>
    <x v="282"/>
  </r>
  <r>
    <x v="1"/>
    <x v="21"/>
    <x v="21"/>
    <x v="6"/>
    <x v="207"/>
    <s v="CO11156@mi.com"/>
    <x v="3"/>
    <x v="3"/>
    <x v="207"/>
    <x v="0"/>
    <x v="0"/>
    <x v="0"/>
    <s v="No Aplica"/>
    <x v="282"/>
  </r>
  <r>
    <x v="2"/>
    <x v="22"/>
    <x v="22"/>
    <x v="0"/>
    <x v="207"/>
    <s v="CO11156@mi.com"/>
    <x v="4"/>
    <x v="0"/>
    <x v="207"/>
    <x v="0"/>
    <x v="0"/>
    <x v="0"/>
    <s v="No Aplica"/>
    <x v="282"/>
  </r>
  <r>
    <x v="2"/>
    <x v="27"/>
    <x v="27"/>
    <x v="12"/>
    <x v="208"/>
    <s v="CO11384@mi.com"/>
    <x v="0"/>
    <x v="0"/>
    <x v="208"/>
    <x v="13"/>
    <x v="2"/>
    <x v="0"/>
    <s v="No Aplica"/>
    <x v="284"/>
  </r>
  <r>
    <x v="2"/>
    <x v="26"/>
    <x v="26"/>
    <x v="463"/>
    <x v="208"/>
    <s v="CO11384@mi.com"/>
    <x v="10"/>
    <x v="9"/>
    <x v="208"/>
    <x v="13"/>
    <x v="2"/>
    <x v="0"/>
    <s v="No Aplica"/>
    <x v="284"/>
  </r>
  <r>
    <x v="2"/>
    <x v="28"/>
    <x v="28"/>
    <x v="464"/>
    <x v="208"/>
    <s v="CO11384@mi.com"/>
    <x v="15"/>
    <x v="11"/>
    <x v="208"/>
    <x v="13"/>
    <x v="2"/>
    <x v="0"/>
    <s v="No Aplica"/>
    <x v="284"/>
  </r>
  <r>
    <x v="2"/>
    <x v="7"/>
    <x v="7"/>
    <x v="171"/>
    <x v="208"/>
    <s v="CO11384@mi.com"/>
    <x v="15"/>
    <x v="11"/>
    <x v="208"/>
    <x v="13"/>
    <x v="2"/>
    <x v="0"/>
    <s v="No Aplica"/>
    <x v="284"/>
  </r>
  <r>
    <x v="2"/>
    <x v="23"/>
    <x v="23"/>
    <x v="465"/>
    <x v="208"/>
    <s v="CO11384@mi.com"/>
    <x v="10"/>
    <x v="9"/>
    <x v="208"/>
    <x v="13"/>
    <x v="2"/>
    <x v="0"/>
    <s v="No Aplica"/>
    <x v="284"/>
  </r>
  <r>
    <x v="2"/>
    <x v="18"/>
    <x v="18"/>
    <x v="12"/>
    <x v="208"/>
    <s v="CO11384@mi.com"/>
    <x v="0"/>
    <x v="0"/>
    <x v="208"/>
    <x v="13"/>
    <x v="2"/>
    <x v="0"/>
    <s v="No Aplica"/>
    <x v="284"/>
  </r>
  <r>
    <x v="3"/>
    <x v="4"/>
    <x v="4"/>
    <x v="466"/>
    <x v="208"/>
    <s v="CO11384@mi.com"/>
    <x v="15"/>
    <x v="11"/>
    <x v="208"/>
    <x v="13"/>
    <x v="2"/>
    <x v="0"/>
    <s v="No Aplica"/>
    <x v="284"/>
  </r>
  <r>
    <x v="2"/>
    <x v="5"/>
    <x v="5"/>
    <x v="467"/>
    <x v="208"/>
    <s v="CO11384@mi.com"/>
    <x v="6"/>
    <x v="5"/>
    <x v="208"/>
    <x v="13"/>
    <x v="2"/>
    <x v="0"/>
    <s v="No Aplica"/>
    <x v="284"/>
  </r>
  <r>
    <x v="2"/>
    <x v="24"/>
    <x v="24"/>
    <x v="12"/>
    <x v="208"/>
    <s v="CO11384@mi.com"/>
    <x v="0"/>
    <x v="0"/>
    <x v="208"/>
    <x v="13"/>
    <x v="2"/>
    <x v="0"/>
    <s v="No Aplica"/>
    <x v="284"/>
  </r>
  <r>
    <x v="2"/>
    <x v="28"/>
    <x v="28"/>
    <x v="468"/>
    <x v="208"/>
    <s v="CO11384@mi.com"/>
    <x v="10"/>
    <x v="9"/>
    <x v="208"/>
    <x v="13"/>
    <x v="2"/>
    <x v="0"/>
    <s v="No Aplica"/>
    <x v="284"/>
  </r>
  <r>
    <x v="2"/>
    <x v="29"/>
    <x v="29"/>
    <x v="463"/>
    <x v="208"/>
    <s v="CO11384@mi.com"/>
    <x v="10"/>
    <x v="9"/>
    <x v="208"/>
    <x v="13"/>
    <x v="2"/>
    <x v="0"/>
    <s v="No Aplica"/>
    <x v="284"/>
  </r>
  <r>
    <x v="2"/>
    <x v="25"/>
    <x v="25"/>
    <x v="12"/>
    <x v="208"/>
    <s v="CO11384@mi.com"/>
    <x v="0"/>
    <x v="0"/>
    <x v="208"/>
    <x v="13"/>
    <x v="2"/>
    <x v="0"/>
    <s v="No Aplica"/>
    <x v="284"/>
  </r>
  <r>
    <x v="5"/>
    <x v="16"/>
    <x v="16"/>
    <x v="469"/>
    <x v="209"/>
    <s v="CO8177@mi.com"/>
    <x v="30"/>
    <x v="17"/>
    <x v="209"/>
    <x v="45"/>
    <x v="1"/>
    <x v="0"/>
    <s v="No Aplica"/>
    <x v="285"/>
  </r>
  <r>
    <x v="0"/>
    <x v="14"/>
    <x v="14"/>
    <x v="3"/>
    <x v="209"/>
    <s v="CO8177@mi.com"/>
    <x v="0"/>
    <x v="0"/>
    <x v="209"/>
    <x v="45"/>
    <x v="1"/>
    <x v="0"/>
    <s v="No Aplica"/>
    <x v="285"/>
  </r>
  <r>
    <x v="0"/>
    <x v="7"/>
    <x v="7"/>
    <x v="3"/>
    <x v="209"/>
    <s v="CO8177@mi.com"/>
    <x v="0"/>
    <x v="0"/>
    <x v="209"/>
    <x v="45"/>
    <x v="1"/>
    <x v="0"/>
    <s v="No Aplica"/>
    <x v="285"/>
  </r>
  <r>
    <x v="0"/>
    <x v="12"/>
    <x v="12"/>
    <x v="470"/>
    <x v="210"/>
    <s v="CO21464@mi.com"/>
    <x v="0"/>
    <x v="0"/>
    <x v="210"/>
    <x v="45"/>
    <x v="1"/>
    <x v="0"/>
    <s v="No Aplica"/>
    <x v="286"/>
  </r>
  <r>
    <x v="0"/>
    <x v="16"/>
    <x v="16"/>
    <x v="249"/>
    <x v="210"/>
    <s v="CO21464@mi.com"/>
    <x v="0"/>
    <x v="0"/>
    <x v="210"/>
    <x v="45"/>
    <x v="1"/>
    <x v="0"/>
    <s v="No Aplica"/>
    <x v="286"/>
  </r>
  <r>
    <x v="0"/>
    <x v="2"/>
    <x v="2"/>
    <x v="249"/>
    <x v="210"/>
    <s v="CO21464@mi.com"/>
    <x v="0"/>
    <x v="0"/>
    <x v="210"/>
    <x v="45"/>
    <x v="1"/>
    <x v="0"/>
    <s v="No Aplica"/>
    <x v="286"/>
  </r>
  <r>
    <x v="0"/>
    <x v="25"/>
    <x v="25"/>
    <x v="249"/>
    <x v="210"/>
    <s v="CO21464@mi.com"/>
    <x v="0"/>
    <x v="0"/>
    <x v="210"/>
    <x v="45"/>
    <x v="1"/>
    <x v="0"/>
    <s v="No Aplica"/>
    <x v="286"/>
  </r>
  <r>
    <x v="2"/>
    <x v="18"/>
    <x v="18"/>
    <x v="39"/>
    <x v="211"/>
    <s v="CO26884@mi.com"/>
    <x v="5"/>
    <x v="4"/>
    <x v="211"/>
    <x v="5"/>
    <x v="1"/>
    <x v="0"/>
    <s v="No Aplica"/>
    <x v="287"/>
  </r>
  <r>
    <x v="1"/>
    <x v="14"/>
    <x v="14"/>
    <x v="336"/>
    <x v="211"/>
    <s v="CO26884@mi.com"/>
    <x v="3"/>
    <x v="3"/>
    <x v="211"/>
    <x v="5"/>
    <x v="1"/>
    <x v="0"/>
    <s v="No Aplica"/>
    <x v="287"/>
  </r>
  <r>
    <x v="1"/>
    <x v="15"/>
    <x v="15"/>
    <x v="45"/>
    <x v="211"/>
    <s v="CO26884@mi.com"/>
    <x v="3"/>
    <x v="3"/>
    <x v="211"/>
    <x v="5"/>
    <x v="1"/>
    <x v="0"/>
    <s v="No Aplica"/>
    <x v="287"/>
  </r>
  <r>
    <x v="2"/>
    <x v="16"/>
    <x v="16"/>
    <x v="330"/>
    <x v="211"/>
    <s v="CO26884@mi.com"/>
    <x v="0"/>
    <x v="0"/>
    <x v="211"/>
    <x v="5"/>
    <x v="1"/>
    <x v="0"/>
    <s v="No Aplica"/>
    <x v="287"/>
  </r>
  <r>
    <x v="1"/>
    <x v="17"/>
    <x v="17"/>
    <x v="336"/>
    <x v="211"/>
    <s v="CO26884@mi.com"/>
    <x v="3"/>
    <x v="3"/>
    <x v="211"/>
    <x v="5"/>
    <x v="1"/>
    <x v="0"/>
    <s v="No Aplica"/>
    <x v="287"/>
  </r>
  <r>
    <x v="1"/>
    <x v="3"/>
    <x v="3"/>
    <x v="336"/>
    <x v="211"/>
    <s v="CO26884@mi.com"/>
    <x v="3"/>
    <x v="3"/>
    <x v="211"/>
    <x v="5"/>
    <x v="1"/>
    <x v="0"/>
    <s v="No Aplica"/>
    <x v="287"/>
  </r>
  <r>
    <x v="1"/>
    <x v="24"/>
    <x v="24"/>
    <x v="45"/>
    <x v="211"/>
    <s v="CO26884@mi.com"/>
    <x v="3"/>
    <x v="3"/>
    <x v="211"/>
    <x v="5"/>
    <x v="1"/>
    <x v="0"/>
    <s v="No Aplica"/>
    <x v="287"/>
  </r>
  <r>
    <x v="1"/>
    <x v="7"/>
    <x v="7"/>
    <x v="336"/>
    <x v="211"/>
    <s v="CO26884@mi.com"/>
    <x v="3"/>
    <x v="3"/>
    <x v="211"/>
    <x v="5"/>
    <x v="1"/>
    <x v="0"/>
    <s v="No Aplica"/>
    <x v="287"/>
  </r>
  <r>
    <x v="1"/>
    <x v="1"/>
    <x v="1"/>
    <x v="336"/>
    <x v="211"/>
    <s v="CO26884@mi.com"/>
    <x v="3"/>
    <x v="3"/>
    <x v="211"/>
    <x v="5"/>
    <x v="1"/>
    <x v="0"/>
    <s v="No Aplica"/>
    <x v="287"/>
  </r>
  <r>
    <x v="2"/>
    <x v="2"/>
    <x v="2"/>
    <x v="39"/>
    <x v="211"/>
    <s v="CO26884@mi.com"/>
    <x v="0"/>
    <x v="0"/>
    <x v="211"/>
    <x v="5"/>
    <x v="1"/>
    <x v="0"/>
    <s v="No Aplica"/>
    <x v="287"/>
  </r>
  <r>
    <x v="1"/>
    <x v="6"/>
    <x v="6"/>
    <x v="45"/>
    <x v="211"/>
    <s v="CO26884@mi.com"/>
    <x v="3"/>
    <x v="3"/>
    <x v="211"/>
    <x v="5"/>
    <x v="1"/>
    <x v="0"/>
    <s v="No Aplica"/>
    <x v="287"/>
  </r>
  <r>
    <x v="1"/>
    <x v="25"/>
    <x v="25"/>
    <x v="471"/>
    <x v="211"/>
    <s v="CO26884@mi.com"/>
    <x v="3"/>
    <x v="3"/>
    <x v="211"/>
    <x v="5"/>
    <x v="1"/>
    <x v="0"/>
    <s v="No Aplica"/>
    <x v="287"/>
  </r>
  <r>
    <x v="1"/>
    <x v="29"/>
    <x v="29"/>
    <x v="45"/>
    <x v="211"/>
    <s v="CO26884@mi.com"/>
    <x v="3"/>
    <x v="3"/>
    <x v="211"/>
    <x v="5"/>
    <x v="1"/>
    <x v="0"/>
    <s v="No Aplica"/>
    <x v="287"/>
  </r>
  <r>
    <x v="1"/>
    <x v="4"/>
    <x v="4"/>
    <x v="472"/>
    <x v="211"/>
    <s v="CO26884@mi.com"/>
    <x v="10"/>
    <x v="9"/>
    <x v="211"/>
    <x v="5"/>
    <x v="1"/>
    <x v="0"/>
    <s v="No Aplica"/>
    <x v="287"/>
  </r>
  <r>
    <x v="2"/>
    <x v="5"/>
    <x v="5"/>
    <x v="39"/>
    <x v="211"/>
    <s v="CO26884@mi.com"/>
    <x v="0"/>
    <x v="0"/>
    <x v="211"/>
    <x v="5"/>
    <x v="1"/>
    <x v="0"/>
    <s v="No Aplica"/>
    <x v="287"/>
  </r>
  <r>
    <x v="1"/>
    <x v="22"/>
    <x v="22"/>
    <x v="45"/>
    <x v="211"/>
    <s v="CO26884@mi.com"/>
    <x v="3"/>
    <x v="3"/>
    <x v="211"/>
    <x v="5"/>
    <x v="1"/>
    <x v="0"/>
    <s v="No Aplica"/>
    <x v="287"/>
  </r>
  <r>
    <x v="1"/>
    <x v="21"/>
    <x v="21"/>
    <x v="473"/>
    <x v="211"/>
    <s v="CO26884@mi.com"/>
    <x v="3"/>
    <x v="3"/>
    <x v="211"/>
    <x v="5"/>
    <x v="1"/>
    <x v="0"/>
    <s v="No Aplica"/>
    <x v="287"/>
  </r>
  <r>
    <x v="5"/>
    <x v="8"/>
    <x v="8"/>
    <x v="6"/>
    <x v="212"/>
    <s v="CO28105@mi.com"/>
    <x v="3"/>
    <x v="3"/>
    <x v="212"/>
    <x v="19"/>
    <x v="0"/>
    <x v="0"/>
    <s v="No Aplica"/>
    <x v="288"/>
  </r>
  <r>
    <x v="5"/>
    <x v="9"/>
    <x v="9"/>
    <x v="6"/>
    <x v="212"/>
    <s v="CO28105@mi.com"/>
    <x v="3"/>
    <x v="3"/>
    <x v="212"/>
    <x v="19"/>
    <x v="0"/>
    <x v="0"/>
    <s v="No Aplica"/>
    <x v="288"/>
  </r>
  <r>
    <x v="5"/>
    <x v="10"/>
    <x v="10"/>
    <x v="6"/>
    <x v="212"/>
    <s v="CO28105@mi.com"/>
    <x v="3"/>
    <x v="3"/>
    <x v="212"/>
    <x v="19"/>
    <x v="0"/>
    <x v="0"/>
    <s v="No Aplica"/>
    <x v="288"/>
  </r>
  <r>
    <x v="5"/>
    <x v="0"/>
    <x v="0"/>
    <x v="6"/>
    <x v="212"/>
    <s v="CO28105@mi.com"/>
    <x v="3"/>
    <x v="3"/>
    <x v="212"/>
    <x v="19"/>
    <x v="0"/>
    <x v="0"/>
    <s v="No Aplica"/>
    <x v="288"/>
  </r>
  <r>
    <x v="0"/>
    <x v="11"/>
    <x v="11"/>
    <x v="63"/>
    <x v="212"/>
    <s v="CO28105@mi.com"/>
    <x v="0"/>
    <x v="0"/>
    <x v="212"/>
    <x v="19"/>
    <x v="0"/>
    <x v="0"/>
    <s v="No Aplica"/>
    <x v="288"/>
  </r>
  <r>
    <x v="5"/>
    <x v="12"/>
    <x v="12"/>
    <x v="6"/>
    <x v="212"/>
    <s v="CO28105@mi.com"/>
    <x v="3"/>
    <x v="3"/>
    <x v="212"/>
    <x v="19"/>
    <x v="0"/>
    <x v="0"/>
    <s v="No Aplica"/>
    <x v="288"/>
  </r>
  <r>
    <x v="5"/>
    <x v="13"/>
    <x v="13"/>
    <x v="6"/>
    <x v="212"/>
    <s v="CO28105@mi.com"/>
    <x v="3"/>
    <x v="3"/>
    <x v="212"/>
    <x v="19"/>
    <x v="0"/>
    <x v="1"/>
    <n v="45922"/>
    <x v="289"/>
  </r>
  <r>
    <x v="5"/>
    <x v="14"/>
    <x v="14"/>
    <x v="35"/>
    <x v="212"/>
    <s v="CO28105@mi.com"/>
    <x v="3"/>
    <x v="3"/>
    <x v="212"/>
    <x v="19"/>
    <x v="0"/>
    <x v="0"/>
    <s v="No Aplica"/>
    <x v="288"/>
  </r>
  <r>
    <x v="5"/>
    <x v="15"/>
    <x v="15"/>
    <x v="35"/>
    <x v="212"/>
    <s v="CO28105@mi.com"/>
    <x v="3"/>
    <x v="3"/>
    <x v="212"/>
    <x v="19"/>
    <x v="0"/>
    <x v="0"/>
    <s v="No Aplica"/>
    <x v="288"/>
  </r>
  <r>
    <x v="5"/>
    <x v="17"/>
    <x v="17"/>
    <x v="35"/>
    <x v="212"/>
    <s v="CO28105@mi.com"/>
    <x v="3"/>
    <x v="3"/>
    <x v="212"/>
    <x v="19"/>
    <x v="0"/>
    <x v="0"/>
    <s v="No Aplica"/>
    <x v="288"/>
  </r>
  <r>
    <x v="5"/>
    <x v="3"/>
    <x v="3"/>
    <x v="474"/>
    <x v="212"/>
    <s v="CO28105@mi.com"/>
    <x v="3"/>
    <x v="3"/>
    <x v="212"/>
    <x v="19"/>
    <x v="0"/>
    <x v="0"/>
    <s v="No Aplica"/>
    <x v="288"/>
  </r>
  <r>
    <x v="0"/>
    <x v="16"/>
    <x v="16"/>
    <x v="3"/>
    <x v="212"/>
    <s v="CO28105@mi.com"/>
    <x v="0"/>
    <x v="0"/>
    <x v="212"/>
    <x v="19"/>
    <x v="0"/>
    <x v="0"/>
    <s v="No Aplica"/>
    <x v="288"/>
  </r>
  <r>
    <x v="5"/>
    <x v="19"/>
    <x v="19"/>
    <x v="6"/>
    <x v="212"/>
    <s v="CO28105@mi.com"/>
    <x v="3"/>
    <x v="3"/>
    <x v="212"/>
    <x v="19"/>
    <x v="0"/>
    <x v="0"/>
    <s v="No Aplica"/>
    <x v="288"/>
  </r>
  <r>
    <x v="5"/>
    <x v="7"/>
    <x v="7"/>
    <x v="6"/>
    <x v="212"/>
    <s v="CO28105@mi.com"/>
    <x v="3"/>
    <x v="3"/>
    <x v="212"/>
    <x v="19"/>
    <x v="0"/>
    <x v="0"/>
    <s v="No Aplica"/>
    <x v="288"/>
  </r>
  <r>
    <x v="0"/>
    <x v="1"/>
    <x v="1"/>
    <x v="3"/>
    <x v="212"/>
    <s v="CO28105@mi.com"/>
    <x v="0"/>
    <x v="0"/>
    <x v="212"/>
    <x v="19"/>
    <x v="0"/>
    <x v="0"/>
    <s v="No Aplica"/>
    <x v="288"/>
  </r>
  <r>
    <x v="5"/>
    <x v="2"/>
    <x v="2"/>
    <x v="35"/>
    <x v="212"/>
    <s v="CO28105@mi.com"/>
    <x v="3"/>
    <x v="3"/>
    <x v="212"/>
    <x v="19"/>
    <x v="0"/>
    <x v="0"/>
    <s v="No Aplica"/>
    <x v="288"/>
  </r>
  <r>
    <x v="5"/>
    <x v="6"/>
    <x v="6"/>
    <x v="6"/>
    <x v="212"/>
    <s v="CO28105@mi.com"/>
    <x v="3"/>
    <x v="3"/>
    <x v="212"/>
    <x v="19"/>
    <x v="0"/>
    <x v="0"/>
    <s v="No Aplica"/>
    <x v="288"/>
  </r>
  <r>
    <x v="0"/>
    <x v="0"/>
    <x v="0"/>
    <x v="27"/>
    <x v="213"/>
    <s v="CO27770@mi.com"/>
    <x v="0"/>
    <x v="0"/>
    <x v="213"/>
    <x v="11"/>
    <x v="1"/>
    <x v="0"/>
    <s v="No Aplica"/>
    <x v="290"/>
  </r>
  <r>
    <x v="0"/>
    <x v="12"/>
    <x v="12"/>
    <x v="475"/>
    <x v="213"/>
    <s v="CO27770@mi.com"/>
    <x v="0"/>
    <x v="0"/>
    <x v="213"/>
    <x v="11"/>
    <x v="1"/>
    <x v="0"/>
    <s v="No Aplica"/>
    <x v="290"/>
  </r>
  <r>
    <x v="2"/>
    <x v="13"/>
    <x v="13"/>
    <x v="476"/>
    <x v="214"/>
    <s v="CO1415@mi.com"/>
    <x v="0"/>
    <x v="0"/>
    <x v="214"/>
    <x v="2"/>
    <x v="0"/>
    <x v="1"/>
    <n v="45922"/>
    <x v="291"/>
  </r>
  <r>
    <x v="0"/>
    <x v="6"/>
    <x v="2"/>
    <x v="3"/>
    <x v="214"/>
    <s v="CO1415@mi.com"/>
    <x v="12"/>
    <x v="0"/>
    <x v="214"/>
    <x v="2"/>
    <x v="0"/>
    <x v="0"/>
    <s v="No Aplica"/>
    <x v="292"/>
  </r>
  <r>
    <x v="0"/>
    <x v="12"/>
    <x v="12"/>
    <x v="18"/>
    <x v="215"/>
    <s v="CO26924@mi.com"/>
    <x v="0"/>
    <x v="0"/>
    <x v="215"/>
    <x v="11"/>
    <x v="1"/>
    <x v="0"/>
    <s v="No Aplica"/>
    <x v="293"/>
  </r>
  <r>
    <x v="0"/>
    <x v="16"/>
    <x v="16"/>
    <x v="18"/>
    <x v="215"/>
    <s v="CO26924@mi.com"/>
    <x v="0"/>
    <x v="0"/>
    <x v="215"/>
    <x v="11"/>
    <x v="1"/>
    <x v="0"/>
    <s v="No Aplica"/>
    <x v="293"/>
  </r>
  <r>
    <x v="0"/>
    <x v="7"/>
    <x v="7"/>
    <x v="18"/>
    <x v="215"/>
    <s v="CO26924@mi.com"/>
    <x v="0"/>
    <x v="0"/>
    <x v="215"/>
    <x v="11"/>
    <x v="1"/>
    <x v="0"/>
    <s v="No Aplica"/>
    <x v="293"/>
  </r>
  <r>
    <x v="0"/>
    <x v="25"/>
    <x v="25"/>
    <x v="18"/>
    <x v="215"/>
    <s v="CO26924@mi.com"/>
    <x v="0"/>
    <x v="0"/>
    <x v="215"/>
    <x v="11"/>
    <x v="1"/>
    <x v="0"/>
    <s v="No Aplica"/>
    <x v="293"/>
  </r>
  <r>
    <x v="5"/>
    <x v="13"/>
    <x v="13"/>
    <x v="403"/>
    <x v="216"/>
    <s v="CO13862@mi.com"/>
    <x v="0"/>
    <x v="0"/>
    <x v="216"/>
    <x v="13"/>
    <x v="2"/>
    <x v="1"/>
    <n v="45922"/>
    <x v="294"/>
  </r>
  <r>
    <x v="2"/>
    <x v="27"/>
    <x v="27"/>
    <x v="41"/>
    <x v="216"/>
    <s v="CO13862@mi.com"/>
    <x v="0"/>
    <x v="0"/>
    <x v="216"/>
    <x v="13"/>
    <x v="2"/>
    <x v="0"/>
    <s v="No Aplica"/>
    <x v="295"/>
  </r>
  <r>
    <x v="1"/>
    <x v="26"/>
    <x v="26"/>
    <x v="9"/>
    <x v="216"/>
    <s v="CO13862@mi.com"/>
    <x v="17"/>
    <x v="13"/>
    <x v="216"/>
    <x v="13"/>
    <x v="2"/>
    <x v="0"/>
    <s v="No Aplica"/>
    <x v="295"/>
  </r>
  <r>
    <x v="5"/>
    <x v="7"/>
    <x v="7"/>
    <x v="477"/>
    <x v="216"/>
    <s v="CO13862@mi.com"/>
    <x v="16"/>
    <x v="12"/>
    <x v="216"/>
    <x v="13"/>
    <x v="2"/>
    <x v="0"/>
    <s v="No Aplica"/>
    <x v="295"/>
  </r>
  <r>
    <x v="2"/>
    <x v="18"/>
    <x v="18"/>
    <x v="41"/>
    <x v="216"/>
    <s v="CO13862@mi.com"/>
    <x v="0"/>
    <x v="0"/>
    <x v="216"/>
    <x v="13"/>
    <x v="2"/>
    <x v="0"/>
    <s v="No Aplica"/>
    <x v="295"/>
  </r>
  <r>
    <x v="1"/>
    <x v="23"/>
    <x v="23"/>
    <x v="159"/>
    <x v="216"/>
    <s v="CO13862@mi.com"/>
    <x v="10"/>
    <x v="9"/>
    <x v="216"/>
    <x v="13"/>
    <x v="2"/>
    <x v="0"/>
    <s v="No Aplica"/>
    <x v="295"/>
  </r>
  <r>
    <x v="5"/>
    <x v="20"/>
    <x v="20"/>
    <x v="171"/>
    <x v="216"/>
    <s v="CO13862@mi.com"/>
    <x v="15"/>
    <x v="11"/>
    <x v="216"/>
    <x v="13"/>
    <x v="2"/>
    <x v="0"/>
    <s v="No Aplica"/>
    <x v="295"/>
  </r>
  <r>
    <x v="2"/>
    <x v="24"/>
    <x v="24"/>
    <x v="41"/>
    <x v="216"/>
    <s v="CO13862@mi.com"/>
    <x v="0"/>
    <x v="0"/>
    <x v="216"/>
    <x v="13"/>
    <x v="2"/>
    <x v="0"/>
    <s v="No Aplica"/>
    <x v="295"/>
  </r>
  <r>
    <x v="1"/>
    <x v="28"/>
    <x v="28"/>
    <x v="9"/>
    <x v="216"/>
    <s v="CO13862@mi.com"/>
    <x v="10"/>
    <x v="9"/>
    <x v="216"/>
    <x v="13"/>
    <x v="2"/>
    <x v="0"/>
    <s v="No Aplica"/>
    <x v="295"/>
  </r>
  <r>
    <x v="2"/>
    <x v="25"/>
    <x v="25"/>
    <x v="41"/>
    <x v="216"/>
    <s v="CO13862@mi.com"/>
    <x v="0"/>
    <x v="0"/>
    <x v="216"/>
    <x v="13"/>
    <x v="2"/>
    <x v="0"/>
    <s v="No Aplica"/>
    <x v="295"/>
  </r>
  <r>
    <x v="1"/>
    <x v="29"/>
    <x v="29"/>
    <x v="9"/>
    <x v="216"/>
    <s v="CO13862@mi.com"/>
    <x v="10"/>
    <x v="9"/>
    <x v="216"/>
    <x v="13"/>
    <x v="2"/>
    <x v="0"/>
    <s v="No Aplica"/>
    <x v="295"/>
  </r>
  <r>
    <x v="5"/>
    <x v="27"/>
    <x v="27"/>
    <x v="478"/>
    <x v="217"/>
    <s v="CO19271@mi.com"/>
    <x v="5"/>
    <x v="4"/>
    <x v="217"/>
    <x v="29"/>
    <x v="0"/>
    <x v="0"/>
    <s v="No Aplica"/>
    <x v="296"/>
  </r>
  <r>
    <x v="5"/>
    <x v="0"/>
    <x v="0"/>
    <x v="20"/>
    <x v="217"/>
    <s v="CO19271@mi.com"/>
    <x v="5"/>
    <x v="4"/>
    <x v="217"/>
    <x v="29"/>
    <x v="0"/>
    <x v="0"/>
    <s v="No Aplica"/>
    <x v="296"/>
  </r>
  <r>
    <x v="5"/>
    <x v="11"/>
    <x v="11"/>
    <x v="20"/>
    <x v="217"/>
    <s v="CO19271@mi.com"/>
    <x v="7"/>
    <x v="6"/>
    <x v="217"/>
    <x v="29"/>
    <x v="0"/>
    <x v="0"/>
    <s v="No Aplica"/>
    <x v="296"/>
  </r>
  <r>
    <x v="2"/>
    <x v="13"/>
    <x v="13"/>
    <x v="3"/>
    <x v="217"/>
    <s v="CO19271@mi.com"/>
    <x v="0"/>
    <x v="0"/>
    <x v="217"/>
    <x v="29"/>
    <x v="0"/>
    <x v="1"/>
    <n v="45922"/>
    <x v="297"/>
  </r>
  <r>
    <x v="2"/>
    <x v="18"/>
    <x v="18"/>
    <x v="3"/>
    <x v="217"/>
    <s v="CO19271@mi.com"/>
    <x v="0"/>
    <x v="0"/>
    <x v="217"/>
    <x v="29"/>
    <x v="0"/>
    <x v="0"/>
    <s v="No Aplica"/>
    <x v="296"/>
  </r>
  <r>
    <x v="5"/>
    <x v="15"/>
    <x v="15"/>
    <x v="20"/>
    <x v="217"/>
    <s v="CO19271@mi.com"/>
    <x v="7"/>
    <x v="6"/>
    <x v="217"/>
    <x v="29"/>
    <x v="0"/>
    <x v="0"/>
    <s v="No Aplica"/>
    <x v="296"/>
  </r>
  <r>
    <x v="2"/>
    <x v="16"/>
    <x v="16"/>
    <x v="3"/>
    <x v="217"/>
    <s v="CO19271@mi.com"/>
    <x v="0"/>
    <x v="0"/>
    <x v="217"/>
    <x v="29"/>
    <x v="0"/>
    <x v="0"/>
    <s v="No Aplica"/>
    <x v="296"/>
  </r>
  <r>
    <x v="5"/>
    <x v="17"/>
    <x v="17"/>
    <x v="20"/>
    <x v="217"/>
    <s v="CO19271@mi.com"/>
    <x v="7"/>
    <x v="6"/>
    <x v="217"/>
    <x v="29"/>
    <x v="0"/>
    <x v="0"/>
    <s v="No Aplica"/>
    <x v="296"/>
  </r>
  <r>
    <x v="5"/>
    <x v="24"/>
    <x v="24"/>
    <x v="478"/>
    <x v="217"/>
    <s v="CO19271@mi.com"/>
    <x v="5"/>
    <x v="4"/>
    <x v="217"/>
    <x v="29"/>
    <x v="0"/>
    <x v="0"/>
    <s v="No Aplica"/>
    <x v="296"/>
  </r>
  <r>
    <x v="5"/>
    <x v="19"/>
    <x v="19"/>
    <x v="20"/>
    <x v="217"/>
    <s v="CO19271@mi.com"/>
    <x v="7"/>
    <x v="6"/>
    <x v="217"/>
    <x v="29"/>
    <x v="0"/>
    <x v="0"/>
    <s v="No Aplica"/>
    <x v="296"/>
  </r>
  <r>
    <x v="5"/>
    <x v="1"/>
    <x v="1"/>
    <x v="20"/>
    <x v="217"/>
    <s v="CO19271@mi.com"/>
    <x v="5"/>
    <x v="4"/>
    <x v="217"/>
    <x v="29"/>
    <x v="0"/>
    <x v="0"/>
    <s v="No Aplica"/>
    <x v="296"/>
  </r>
  <r>
    <x v="2"/>
    <x v="6"/>
    <x v="6"/>
    <x v="3"/>
    <x v="217"/>
    <s v="CO19271@mi.com"/>
    <x v="0"/>
    <x v="0"/>
    <x v="217"/>
    <x v="29"/>
    <x v="0"/>
    <x v="0"/>
    <s v="No Aplica"/>
    <x v="296"/>
  </r>
  <r>
    <x v="2"/>
    <x v="21"/>
    <x v="21"/>
    <x v="3"/>
    <x v="217"/>
    <s v="CO19271@mi.com"/>
    <x v="0"/>
    <x v="0"/>
    <x v="217"/>
    <x v="29"/>
    <x v="0"/>
    <x v="0"/>
    <s v="No Aplica"/>
    <x v="296"/>
  </r>
  <r>
    <x v="5"/>
    <x v="5"/>
    <x v="5"/>
    <x v="84"/>
    <x v="217"/>
    <s v="CO19271@mi.com"/>
    <x v="5"/>
    <x v="4"/>
    <x v="217"/>
    <x v="29"/>
    <x v="0"/>
    <x v="0"/>
    <s v="No Aplica"/>
    <x v="296"/>
  </r>
  <r>
    <x v="5"/>
    <x v="20"/>
    <x v="20"/>
    <x v="84"/>
    <x v="217"/>
    <s v="CO19271@mi.com"/>
    <x v="7"/>
    <x v="6"/>
    <x v="217"/>
    <x v="29"/>
    <x v="0"/>
    <x v="0"/>
    <s v="No Aplica"/>
    <x v="296"/>
  </r>
  <r>
    <x v="2"/>
    <x v="22"/>
    <x v="22"/>
    <x v="3"/>
    <x v="217"/>
    <s v="CO19271@mi.com"/>
    <x v="0"/>
    <x v="0"/>
    <x v="217"/>
    <x v="29"/>
    <x v="0"/>
    <x v="0"/>
    <s v="No Aplica"/>
    <x v="296"/>
  </r>
  <r>
    <x v="2"/>
    <x v="0"/>
    <x v="0"/>
    <x v="479"/>
    <x v="218"/>
    <s v="CO24148@mi.com"/>
    <x v="3"/>
    <x v="3"/>
    <x v="218"/>
    <x v="12"/>
    <x v="0"/>
    <x v="0"/>
    <s v="No Aplica"/>
    <x v="298"/>
  </r>
  <r>
    <x v="2"/>
    <x v="11"/>
    <x v="11"/>
    <x v="381"/>
    <x v="218"/>
    <s v="CO24148@mi.com"/>
    <x v="8"/>
    <x v="7"/>
    <x v="218"/>
    <x v="12"/>
    <x v="0"/>
    <x v="0"/>
    <s v="No Aplica"/>
    <x v="298"/>
  </r>
  <r>
    <x v="2"/>
    <x v="12"/>
    <x v="12"/>
    <x v="480"/>
    <x v="218"/>
    <s v="CO24148@mi.com"/>
    <x v="3"/>
    <x v="3"/>
    <x v="218"/>
    <x v="12"/>
    <x v="0"/>
    <x v="0"/>
    <s v="No Aplica"/>
    <x v="298"/>
  </r>
  <r>
    <x v="2"/>
    <x v="13"/>
    <x v="13"/>
    <x v="481"/>
    <x v="218"/>
    <s v="CO24148@mi.com"/>
    <x v="0"/>
    <x v="0"/>
    <x v="218"/>
    <x v="12"/>
    <x v="0"/>
    <x v="1"/>
    <n v="45922"/>
    <x v="299"/>
  </r>
  <r>
    <x v="2"/>
    <x v="15"/>
    <x v="15"/>
    <x v="480"/>
    <x v="218"/>
    <s v="CO24148@mi.com"/>
    <x v="3"/>
    <x v="3"/>
    <x v="218"/>
    <x v="12"/>
    <x v="0"/>
    <x v="0"/>
    <s v="No Aplica"/>
    <x v="298"/>
  </r>
  <r>
    <x v="2"/>
    <x v="16"/>
    <x v="16"/>
    <x v="381"/>
    <x v="218"/>
    <s v="CO24148@mi.com"/>
    <x v="8"/>
    <x v="7"/>
    <x v="218"/>
    <x v="12"/>
    <x v="0"/>
    <x v="0"/>
    <s v="No Aplica"/>
    <x v="298"/>
  </r>
  <r>
    <x v="2"/>
    <x v="17"/>
    <x v="17"/>
    <x v="45"/>
    <x v="218"/>
    <s v="CO24148@mi.com"/>
    <x v="3"/>
    <x v="3"/>
    <x v="218"/>
    <x v="12"/>
    <x v="0"/>
    <x v="0"/>
    <s v="No Aplica"/>
    <x v="298"/>
  </r>
  <r>
    <x v="2"/>
    <x v="3"/>
    <x v="3"/>
    <x v="481"/>
    <x v="218"/>
    <s v="CO24148@mi.com"/>
    <x v="0"/>
    <x v="0"/>
    <x v="218"/>
    <x v="12"/>
    <x v="0"/>
    <x v="0"/>
    <s v="No Aplica"/>
    <x v="298"/>
  </r>
  <r>
    <x v="2"/>
    <x v="7"/>
    <x v="7"/>
    <x v="480"/>
    <x v="218"/>
    <s v="CO24148@mi.com"/>
    <x v="3"/>
    <x v="3"/>
    <x v="218"/>
    <x v="12"/>
    <x v="0"/>
    <x v="0"/>
    <s v="No Aplica"/>
    <x v="298"/>
  </r>
  <r>
    <x v="2"/>
    <x v="1"/>
    <x v="1"/>
    <x v="482"/>
    <x v="218"/>
    <s v="CO24148@mi.com"/>
    <x v="8"/>
    <x v="7"/>
    <x v="218"/>
    <x v="12"/>
    <x v="0"/>
    <x v="0"/>
    <s v="No Aplica"/>
    <x v="298"/>
  </r>
  <r>
    <x v="2"/>
    <x v="2"/>
    <x v="2"/>
    <x v="480"/>
    <x v="218"/>
    <s v="CO24148@mi.com"/>
    <x v="3"/>
    <x v="3"/>
    <x v="218"/>
    <x v="12"/>
    <x v="0"/>
    <x v="0"/>
    <s v="No Aplica"/>
    <x v="298"/>
  </r>
  <r>
    <x v="2"/>
    <x v="6"/>
    <x v="6"/>
    <x v="481"/>
    <x v="218"/>
    <s v="CO24148@mi.com"/>
    <x v="0"/>
    <x v="0"/>
    <x v="218"/>
    <x v="12"/>
    <x v="0"/>
    <x v="0"/>
    <s v="No Aplica"/>
    <x v="298"/>
  </r>
  <r>
    <x v="2"/>
    <x v="4"/>
    <x v="4"/>
    <x v="45"/>
    <x v="218"/>
    <s v="CO24148@mi.com"/>
    <x v="3"/>
    <x v="3"/>
    <x v="218"/>
    <x v="12"/>
    <x v="0"/>
    <x v="0"/>
    <s v="No Aplica"/>
    <x v="298"/>
  </r>
  <r>
    <x v="2"/>
    <x v="20"/>
    <x v="20"/>
    <x v="45"/>
    <x v="218"/>
    <s v="CO24148@mi.com"/>
    <x v="3"/>
    <x v="3"/>
    <x v="218"/>
    <x v="12"/>
    <x v="0"/>
    <x v="0"/>
    <s v="No Aplica"/>
    <x v="298"/>
  </r>
  <r>
    <x v="2"/>
    <x v="22"/>
    <x v="22"/>
    <x v="483"/>
    <x v="218"/>
    <s v="CO24148@mi.com"/>
    <x v="3"/>
    <x v="3"/>
    <x v="218"/>
    <x v="12"/>
    <x v="0"/>
    <x v="0"/>
    <s v="No Aplica"/>
    <x v="298"/>
  </r>
  <r>
    <x v="2"/>
    <x v="21"/>
    <x v="21"/>
    <x v="177"/>
    <x v="218"/>
    <s v="CO24148@mi.com"/>
    <x v="0"/>
    <x v="0"/>
    <x v="218"/>
    <x v="12"/>
    <x v="0"/>
    <x v="0"/>
    <s v="No Aplica"/>
    <x v="298"/>
  </r>
  <r>
    <x v="1"/>
    <x v="19"/>
    <x v="19"/>
    <x v="484"/>
    <x v="219"/>
    <s v="CO27744@mi.com"/>
    <x v="1"/>
    <x v="1"/>
    <x v="219"/>
    <x v="2"/>
    <x v="0"/>
    <x v="0"/>
    <s v="No Aplica"/>
    <x v="300"/>
  </r>
  <r>
    <x v="0"/>
    <x v="13"/>
    <x v="13"/>
    <x v="485"/>
    <x v="219"/>
    <s v="CO27744@mi.com"/>
    <x v="0"/>
    <x v="0"/>
    <x v="219"/>
    <x v="2"/>
    <x v="0"/>
    <x v="1"/>
    <n v="45922"/>
    <x v="301"/>
  </r>
  <r>
    <x v="0"/>
    <x v="17"/>
    <x v="17"/>
    <x v="0"/>
    <x v="219"/>
    <s v="CO27744@mi.com"/>
    <x v="0"/>
    <x v="0"/>
    <x v="219"/>
    <x v="2"/>
    <x v="0"/>
    <x v="0"/>
    <s v="No Aplica"/>
    <x v="300"/>
  </r>
  <r>
    <x v="2"/>
    <x v="1"/>
    <x v="1"/>
    <x v="0"/>
    <x v="219"/>
    <s v="CO27744@mi.com"/>
    <x v="0"/>
    <x v="0"/>
    <x v="219"/>
    <x v="2"/>
    <x v="0"/>
    <x v="0"/>
    <s v="No Aplica"/>
    <x v="300"/>
  </r>
  <r>
    <x v="2"/>
    <x v="20"/>
    <x v="20"/>
    <x v="0"/>
    <x v="219"/>
    <s v="CO27744@mi.com"/>
    <x v="0"/>
    <x v="0"/>
    <x v="219"/>
    <x v="2"/>
    <x v="0"/>
    <x v="0"/>
    <s v="No Aplica"/>
    <x v="300"/>
  </r>
  <r>
    <x v="1"/>
    <x v="21"/>
    <x v="21"/>
    <x v="486"/>
    <x v="219"/>
    <s v="CO27744@mi.com"/>
    <x v="0"/>
    <x v="0"/>
    <x v="219"/>
    <x v="2"/>
    <x v="0"/>
    <x v="0"/>
    <s v="No Aplica"/>
    <x v="300"/>
  </r>
  <r>
    <x v="0"/>
    <x v="27"/>
    <x v="27"/>
    <x v="27"/>
    <x v="220"/>
    <s v="CO25349@mi.com"/>
    <x v="4"/>
    <x v="0"/>
    <x v="220"/>
    <x v="7"/>
    <x v="2"/>
    <x v="0"/>
    <s v="No Aplica"/>
    <x v="302"/>
  </r>
  <r>
    <x v="3"/>
    <x v="26"/>
    <x v="26"/>
    <x v="89"/>
    <x v="220"/>
    <s v="CO25349@mi.com"/>
    <x v="10"/>
    <x v="9"/>
    <x v="220"/>
    <x v="7"/>
    <x v="2"/>
    <x v="0"/>
    <s v="No Aplica"/>
    <x v="302"/>
  </r>
  <r>
    <x v="0"/>
    <x v="18"/>
    <x v="18"/>
    <x v="27"/>
    <x v="220"/>
    <s v="CO25349@mi.com"/>
    <x v="4"/>
    <x v="0"/>
    <x v="220"/>
    <x v="7"/>
    <x v="2"/>
    <x v="0"/>
    <s v="No Aplica"/>
    <x v="302"/>
  </r>
  <r>
    <x v="3"/>
    <x v="23"/>
    <x v="23"/>
    <x v="89"/>
    <x v="220"/>
    <s v="CO25349@mi.com"/>
    <x v="10"/>
    <x v="9"/>
    <x v="220"/>
    <x v="7"/>
    <x v="2"/>
    <x v="0"/>
    <s v="No Aplica"/>
    <x v="302"/>
  </r>
  <r>
    <x v="0"/>
    <x v="24"/>
    <x v="24"/>
    <x v="27"/>
    <x v="220"/>
    <s v="CO25349@mi.com"/>
    <x v="4"/>
    <x v="0"/>
    <x v="220"/>
    <x v="7"/>
    <x v="2"/>
    <x v="0"/>
    <s v="No Aplica"/>
    <x v="302"/>
  </r>
  <r>
    <x v="5"/>
    <x v="29"/>
    <x v="29"/>
    <x v="487"/>
    <x v="220"/>
    <s v="CO25349@mi.com"/>
    <x v="10"/>
    <x v="9"/>
    <x v="220"/>
    <x v="7"/>
    <x v="2"/>
    <x v="0"/>
    <s v="No Aplica"/>
    <x v="302"/>
  </r>
  <r>
    <x v="1"/>
    <x v="5"/>
    <x v="5"/>
    <x v="488"/>
    <x v="220"/>
    <s v="CO25349@mi.com"/>
    <x v="31"/>
    <x v="18"/>
    <x v="220"/>
    <x v="7"/>
    <x v="2"/>
    <x v="0"/>
    <s v="No Aplica"/>
    <x v="302"/>
  </r>
  <r>
    <x v="0"/>
    <x v="25"/>
    <x v="25"/>
    <x v="27"/>
    <x v="220"/>
    <s v="CO25349@mi.com"/>
    <x v="4"/>
    <x v="0"/>
    <x v="220"/>
    <x v="7"/>
    <x v="2"/>
    <x v="0"/>
    <s v="No Aplica"/>
    <x v="302"/>
  </r>
  <r>
    <x v="3"/>
    <x v="29"/>
    <x v="29"/>
    <x v="89"/>
    <x v="220"/>
    <s v="CO25349@mi.com"/>
    <x v="10"/>
    <x v="9"/>
    <x v="220"/>
    <x v="7"/>
    <x v="2"/>
    <x v="0"/>
    <s v="No Aplica"/>
    <x v="302"/>
  </r>
  <r>
    <x v="2"/>
    <x v="27"/>
    <x v="27"/>
    <x v="27"/>
    <x v="221"/>
    <s v="CO24169@mi.com"/>
    <x v="27"/>
    <x v="0"/>
    <x v="221"/>
    <x v="11"/>
    <x v="1"/>
    <x v="0"/>
    <s v="No Aplica"/>
    <x v="303"/>
  </r>
  <r>
    <x v="2"/>
    <x v="28"/>
    <x v="28"/>
    <x v="3"/>
    <x v="221"/>
    <s v="CO24169@mi.com"/>
    <x v="27"/>
    <x v="0"/>
    <x v="221"/>
    <x v="11"/>
    <x v="1"/>
    <x v="0"/>
    <s v="No Aplica"/>
    <x v="303"/>
  </r>
  <r>
    <x v="2"/>
    <x v="25"/>
    <x v="25"/>
    <x v="3"/>
    <x v="221"/>
    <s v="CO24169@mi.com"/>
    <x v="27"/>
    <x v="0"/>
    <x v="221"/>
    <x v="11"/>
    <x v="1"/>
    <x v="0"/>
    <s v="No Aplica"/>
    <x v="303"/>
  </r>
  <r>
    <x v="2"/>
    <x v="7"/>
    <x v="7"/>
    <x v="489"/>
    <x v="222"/>
    <s v="CO19759@mi.com"/>
    <x v="3"/>
    <x v="3"/>
    <x v="222"/>
    <x v="6"/>
    <x v="0"/>
    <x v="0"/>
    <s v="No Aplica"/>
    <x v="304"/>
  </r>
  <r>
    <x v="2"/>
    <x v="14"/>
    <x v="14"/>
    <x v="13"/>
    <x v="222"/>
    <s v="CO19759@mi.com"/>
    <x v="3"/>
    <x v="3"/>
    <x v="222"/>
    <x v="6"/>
    <x v="0"/>
    <x v="0"/>
    <s v="No Aplica"/>
    <x v="304"/>
  </r>
  <r>
    <x v="2"/>
    <x v="15"/>
    <x v="15"/>
    <x v="490"/>
    <x v="222"/>
    <s v="CO19759@mi.com"/>
    <x v="3"/>
    <x v="3"/>
    <x v="222"/>
    <x v="6"/>
    <x v="0"/>
    <x v="0"/>
    <s v="No Aplica"/>
    <x v="304"/>
  </r>
  <r>
    <x v="0"/>
    <x v="16"/>
    <x v="16"/>
    <x v="0"/>
    <x v="222"/>
    <s v="CO19759@mi.com"/>
    <x v="0"/>
    <x v="0"/>
    <x v="222"/>
    <x v="6"/>
    <x v="0"/>
    <x v="0"/>
    <s v="No Aplica"/>
    <x v="304"/>
  </r>
  <r>
    <x v="2"/>
    <x v="17"/>
    <x v="17"/>
    <x v="187"/>
    <x v="222"/>
    <s v="CO19759@mi.com"/>
    <x v="3"/>
    <x v="3"/>
    <x v="222"/>
    <x v="6"/>
    <x v="0"/>
    <x v="0"/>
    <s v="No Aplica"/>
    <x v="304"/>
  </r>
  <r>
    <x v="2"/>
    <x v="3"/>
    <x v="3"/>
    <x v="490"/>
    <x v="222"/>
    <s v="CO19759@mi.com"/>
    <x v="3"/>
    <x v="3"/>
    <x v="222"/>
    <x v="6"/>
    <x v="0"/>
    <x v="0"/>
    <s v="No Aplica"/>
    <x v="304"/>
  </r>
  <r>
    <x v="2"/>
    <x v="5"/>
    <x v="5"/>
    <x v="9"/>
    <x v="222"/>
    <s v="CO19759@mi.com"/>
    <x v="10"/>
    <x v="9"/>
    <x v="222"/>
    <x v="6"/>
    <x v="0"/>
    <x v="0"/>
    <s v="No Aplica"/>
    <x v="304"/>
  </r>
  <r>
    <x v="2"/>
    <x v="19"/>
    <x v="19"/>
    <x v="491"/>
    <x v="222"/>
    <s v="CO19759@mi.com"/>
    <x v="3"/>
    <x v="3"/>
    <x v="222"/>
    <x v="6"/>
    <x v="0"/>
    <x v="0"/>
    <s v="No Aplica"/>
    <x v="304"/>
  </r>
  <r>
    <x v="2"/>
    <x v="7"/>
    <x v="7"/>
    <x v="187"/>
    <x v="222"/>
    <s v="CO19759@mi.com"/>
    <x v="3"/>
    <x v="3"/>
    <x v="222"/>
    <x v="6"/>
    <x v="0"/>
    <x v="0"/>
    <s v="No Aplica"/>
    <x v="304"/>
  </r>
  <r>
    <x v="2"/>
    <x v="2"/>
    <x v="2"/>
    <x v="187"/>
    <x v="222"/>
    <s v="CO19759@mi.com"/>
    <x v="3"/>
    <x v="3"/>
    <x v="222"/>
    <x v="6"/>
    <x v="0"/>
    <x v="0"/>
    <s v="No Aplica"/>
    <x v="304"/>
  </r>
  <r>
    <x v="2"/>
    <x v="6"/>
    <x v="6"/>
    <x v="13"/>
    <x v="222"/>
    <s v="CO19759@mi.com"/>
    <x v="3"/>
    <x v="3"/>
    <x v="222"/>
    <x v="6"/>
    <x v="0"/>
    <x v="0"/>
    <s v="No Aplica"/>
    <x v="304"/>
  </r>
  <r>
    <x v="2"/>
    <x v="4"/>
    <x v="4"/>
    <x v="187"/>
    <x v="222"/>
    <s v="CO19759@mi.com"/>
    <x v="3"/>
    <x v="3"/>
    <x v="222"/>
    <x v="6"/>
    <x v="0"/>
    <x v="0"/>
    <s v="No Aplica"/>
    <x v="304"/>
  </r>
  <r>
    <x v="2"/>
    <x v="5"/>
    <x v="5"/>
    <x v="13"/>
    <x v="222"/>
    <s v="CO19759@mi.com"/>
    <x v="3"/>
    <x v="3"/>
    <x v="222"/>
    <x v="6"/>
    <x v="0"/>
    <x v="0"/>
    <s v="No Aplica"/>
    <x v="304"/>
  </r>
  <r>
    <x v="0"/>
    <x v="20"/>
    <x v="20"/>
    <x v="212"/>
    <x v="222"/>
    <s v="CO19759@mi.com"/>
    <x v="0"/>
    <x v="0"/>
    <x v="222"/>
    <x v="6"/>
    <x v="0"/>
    <x v="0"/>
    <s v="No Aplica"/>
    <x v="304"/>
  </r>
  <r>
    <x v="2"/>
    <x v="22"/>
    <x v="22"/>
    <x v="187"/>
    <x v="222"/>
    <s v="CO19759@mi.com"/>
    <x v="3"/>
    <x v="3"/>
    <x v="222"/>
    <x v="6"/>
    <x v="0"/>
    <x v="0"/>
    <s v="No Aplica"/>
    <x v="304"/>
  </r>
  <r>
    <x v="2"/>
    <x v="21"/>
    <x v="21"/>
    <x v="187"/>
    <x v="222"/>
    <s v="CO19759@mi.com"/>
    <x v="3"/>
    <x v="3"/>
    <x v="222"/>
    <x v="6"/>
    <x v="0"/>
    <x v="0"/>
    <s v="No Aplica"/>
    <x v="304"/>
  </r>
  <r>
    <x v="1"/>
    <x v="17"/>
    <x v="17"/>
    <x v="492"/>
    <x v="223"/>
    <s v="CO25443@mi.com"/>
    <x v="15"/>
    <x v="11"/>
    <x v="223"/>
    <x v="13"/>
    <x v="2"/>
    <x v="0"/>
    <s v="No Aplica"/>
    <x v="305"/>
  </r>
  <r>
    <x v="2"/>
    <x v="26"/>
    <x v="26"/>
    <x v="493"/>
    <x v="223"/>
    <s v="CO25443@mi.com"/>
    <x v="10"/>
    <x v="9"/>
    <x v="223"/>
    <x v="13"/>
    <x v="2"/>
    <x v="0"/>
    <s v="No Aplica"/>
    <x v="305"/>
  </r>
  <r>
    <x v="2"/>
    <x v="27"/>
    <x v="27"/>
    <x v="494"/>
    <x v="223"/>
    <s v="CO25443@mi.com"/>
    <x v="0"/>
    <x v="0"/>
    <x v="223"/>
    <x v="13"/>
    <x v="2"/>
    <x v="0"/>
    <s v="No Aplica"/>
    <x v="305"/>
  </r>
  <r>
    <x v="2"/>
    <x v="6"/>
    <x v="6"/>
    <x v="196"/>
    <x v="223"/>
    <s v="CO25443@mi.com"/>
    <x v="10"/>
    <x v="9"/>
    <x v="223"/>
    <x v="13"/>
    <x v="2"/>
    <x v="0"/>
    <s v="No Aplica"/>
    <x v="305"/>
  </r>
  <r>
    <x v="2"/>
    <x v="18"/>
    <x v="18"/>
    <x v="494"/>
    <x v="223"/>
    <s v="CO25443@mi.com"/>
    <x v="0"/>
    <x v="0"/>
    <x v="223"/>
    <x v="13"/>
    <x v="2"/>
    <x v="0"/>
    <s v="No Aplica"/>
    <x v="305"/>
  </r>
  <r>
    <x v="1"/>
    <x v="20"/>
    <x v="20"/>
    <x v="495"/>
    <x v="223"/>
    <s v="CO25443@mi.com"/>
    <x v="25"/>
    <x v="16"/>
    <x v="223"/>
    <x v="13"/>
    <x v="2"/>
    <x v="0"/>
    <s v="No Aplica"/>
    <x v="305"/>
  </r>
  <r>
    <x v="2"/>
    <x v="28"/>
    <x v="28"/>
    <x v="496"/>
    <x v="223"/>
    <s v="CO25443@mi.com"/>
    <x v="10"/>
    <x v="9"/>
    <x v="223"/>
    <x v="13"/>
    <x v="2"/>
    <x v="0"/>
    <s v="No Aplica"/>
    <x v="305"/>
  </r>
  <r>
    <x v="2"/>
    <x v="24"/>
    <x v="24"/>
    <x v="494"/>
    <x v="223"/>
    <s v="CO25443@mi.com"/>
    <x v="0"/>
    <x v="0"/>
    <x v="223"/>
    <x v="13"/>
    <x v="2"/>
    <x v="0"/>
    <s v="No Aplica"/>
    <x v="305"/>
  </r>
  <r>
    <x v="2"/>
    <x v="25"/>
    <x v="25"/>
    <x v="494"/>
    <x v="223"/>
    <s v="CO25443@mi.com"/>
    <x v="0"/>
    <x v="0"/>
    <x v="223"/>
    <x v="13"/>
    <x v="2"/>
    <x v="0"/>
    <s v="No Aplica"/>
    <x v="305"/>
  </r>
  <r>
    <x v="2"/>
    <x v="29"/>
    <x v="29"/>
    <x v="496"/>
    <x v="223"/>
    <s v="CO25443@mi.com"/>
    <x v="10"/>
    <x v="9"/>
    <x v="223"/>
    <x v="13"/>
    <x v="2"/>
    <x v="0"/>
    <s v="No Aplica"/>
    <x v="305"/>
  </r>
  <r>
    <x v="0"/>
    <x v="13"/>
    <x v="13"/>
    <x v="3"/>
    <x v="224"/>
    <s v="v-ggarciad@xiaomi.com"/>
    <x v="19"/>
    <x v="0"/>
    <x v="224"/>
    <x v="53"/>
    <x v="5"/>
    <x v="1"/>
    <n v="45922"/>
    <x v="306"/>
  </r>
  <r>
    <x v="0"/>
    <x v="18"/>
    <x v="18"/>
    <x v="27"/>
    <x v="224"/>
    <s v="v-ggarciad@xiaomi.com"/>
    <x v="19"/>
    <x v="0"/>
    <x v="224"/>
    <x v="53"/>
    <x v="5"/>
    <x v="0"/>
    <s v="No Aplica"/>
    <x v="307"/>
  </r>
  <r>
    <x v="2"/>
    <x v="14"/>
    <x v="14"/>
    <x v="6"/>
    <x v="225"/>
    <s v="CO28522@mi.com"/>
    <x v="3"/>
    <x v="3"/>
    <x v="225"/>
    <x v="25"/>
    <x v="2"/>
    <x v="0"/>
    <s v="No Aplica"/>
    <x v="308"/>
  </r>
  <r>
    <x v="2"/>
    <x v="15"/>
    <x v="15"/>
    <x v="20"/>
    <x v="225"/>
    <s v="CO28522@mi.com"/>
    <x v="3"/>
    <x v="3"/>
    <x v="225"/>
    <x v="25"/>
    <x v="2"/>
    <x v="0"/>
    <s v="No Aplica"/>
    <x v="308"/>
  </r>
  <r>
    <x v="0"/>
    <x v="16"/>
    <x v="16"/>
    <x v="27"/>
    <x v="225"/>
    <s v="CO28522@mi.com"/>
    <x v="4"/>
    <x v="0"/>
    <x v="225"/>
    <x v="25"/>
    <x v="2"/>
    <x v="0"/>
    <s v="No Aplica"/>
    <x v="308"/>
  </r>
  <r>
    <x v="2"/>
    <x v="17"/>
    <x v="17"/>
    <x v="20"/>
    <x v="225"/>
    <s v="CO28522@mi.com"/>
    <x v="3"/>
    <x v="3"/>
    <x v="225"/>
    <x v="25"/>
    <x v="2"/>
    <x v="0"/>
    <s v="No Aplica"/>
    <x v="308"/>
  </r>
  <r>
    <x v="3"/>
    <x v="18"/>
    <x v="18"/>
    <x v="497"/>
    <x v="226"/>
    <s v="CO23221@mi.com"/>
    <x v="3"/>
    <x v="3"/>
    <x v="226"/>
    <x v="27"/>
    <x v="1"/>
    <x v="0"/>
    <s v="No Aplica"/>
    <x v="309"/>
  </r>
  <r>
    <x v="2"/>
    <x v="14"/>
    <x v="14"/>
    <x v="498"/>
    <x v="226"/>
    <s v="CO23221@mi.com"/>
    <x v="3"/>
    <x v="3"/>
    <x v="226"/>
    <x v="27"/>
    <x v="1"/>
    <x v="0"/>
    <s v="No Aplica"/>
    <x v="309"/>
  </r>
  <r>
    <x v="2"/>
    <x v="15"/>
    <x v="15"/>
    <x v="499"/>
    <x v="226"/>
    <s v="CO23221@mi.com"/>
    <x v="3"/>
    <x v="3"/>
    <x v="226"/>
    <x v="27"/>
    <x v="1"/>
    <x v="0"/>
    <s v="No Aplica"/>
    <x v="309"/>
  </r>
  <r>
    <x v="2"/>
    <x v="16"/>
    <x v="16"/>
    <x v="498"/>
    <x v="226"/>
    <s v="CO23221@mi.com"/>
    <x v="3"/>
    <x v="3"/>
    <x v="226"/>
    <x v="27"/>
    <x v="1"/>
    <x v="0"/>
    <s v="No Aplica"/>
    <x v="309"/>
  </r>
  <r>
    <x v="2"/>
    <x v="17"/>
    <x v="17"/>
    <x v="500"/>
    <x v="226"/>
    <s v="CO23221@mi.com"/>
    <x v="3"/>
    <x v="3"/>
    <x v="226"/>
    <x v="27"/>
    <x v="1"/>
    <x v="0"/>
    <s v="No Aplica"/>
    <x v="309"/>
  </r>
  <r>
    <x v="0"/>
    <x v="24"/>
    <x v="24"/>
    <x v="213"/>
    <x v="226"/>
    <s v="CO23221@mi.com"/>
    <x v="0"/>
    <x v="0"/>
    <x v="226"/>
    <x v="27"/>
    <x v="1"/>
    <x v="0"/>
    <s v="No Aplica"/>
    <x v="309"/>
  </r>
  <r>
    <x v="2"/>
    <x v="7"/>
    <x v="7"/>
    <x v="501"/>
    <x v="226"/>
    <s v="CO23221@mi.com"/>
    <x v="10"/>
    <x v="9"/>
    <x v="226"/>
    <x v="27"/>
    <x v="1"/>
    <x v="0"/>
    <s v="No Aplica"/>
    <x v="309"/>
  </r>
  <r>
    <x v="0"/>
    <x v="2"/>
    <x v="2"/>
    <x v="213"/>
    <x v="226"/>
    <s v="CO23221@mi.com"/>
    <x v="0"/>
    <x v="0"/>
    <x v="226"/>
    <x v="27"/>
    <x v="1"/>
    <x v="0"/>
    <s v="No Aplica"/>
    <x v="309"/>
  </r>
  <r>
    <x v="1"/>
    <x v="25"/>
    <x v="25"/>
    <x v="497"/>
    <x v="226"/>
    <s v="CO23221@mi.com"/>
    <x v="3"/>
    <x v="3"/>
    <x v="226"/>
    <x v="27"/>
    <x v="1"/>
    <x v="0"/>
    <s v="No Aplica"/>
    <x v="309"/>
  </r>
  <r>
    <x v="2"/>
    <x v="4"/>
    <x v="4"/>
    <x v="501"/>
    <x v="226"/>
    <s v="CO23221@mi.com"/>
    <x v="1"/>
    <x v="1"/>
    <x v="226"/>
    <x v="27"/>
    <x v="1"/>
    <x v="0"/>
    <s v="No Aplica"/>
    <x v="309"/>
  </r>
  <r>
    <x v="1"/>
    <x v="5"/>
    <x v="5"/>
    <x v="502"/>
    <x v="226"/>
    <s v="CO23221@mi.com"/>
    <x v="1"/>
    <x v="1"/>
    <x v="226"/>
    <x v="27"/>
    <x v="1"/>
    <x v="0"/>
    <s v="No Aplica"/>
    <x v="309"/>
  </r>
  <r>
    <x v="5"/>
    <x v="13"/>
    <x v="13"/>
    <x v="171"/>
    <x v="227"/>
    <s v="CO19642@mi.com"/>
    <x v="15"/>
    <x v="11"/>
    <x v="227"/>
    <x v="13"/>
    <x v="2"/>
    <x v="1"/>
    <n v="45922"/>
    <x v="310"/>
  </r>
  <r>
    <x v="1"/>
    <x v="26"/>
    <x v="26"/>
    <x v="9"/>
    <x v="227"/>
    <s v="CO19642@mi.com"/>
    <x v="9"/>
    <x v="8"/>
    <x v="227"/>
    <x v="13"/>
    <x v="2"/>
    <x v="0"/>
    <s v="No Aplica"/>
    <x v="311"/>
  </r>
  <r>
    <x v="2"/>
    <x v="27"/>
    <x v="27"/>
    <x v="3"/>
    <x v="227"/>
    <s v="CO19642@mi.com"/>
    <x v="0"/>
    <x v="0"/>
    <x v="227"/>
    <x v="13"/>
    <x v="2"/>
    <x v="0"/>
    <s v="No Aplica"/>
    <x v="311"/>
  </r>
  <r>
    <x v="2"/>
    <x v="18"/>
    <x v="18"/>
    <x v="3"/>
    <x v="227"/>
    <s v="CO19642@mi.com"/>
    <x v="0"/>
    <x v="0"/>
    <x v="227"/>
    <x v="13"/>
    <x v="2"/>
    <x v="0"/>
    <s v="No Aplica"/>
    <x v="311"/>
  </r>
  <r>
    <x v="1"/>
    <x v="23"/>
    <x v="23"/>
    <x v="9"/>
    <x v="227"/>
    <s v="CO19642@mi.com"/>
    <x v="9"/>
    <x v="8"/>
    <x v="227"/>
    <x v="13"/>
    <x v="2"/>
    <x v="0"/>
    <s v="No Aplica"/>
    <x v="311"/>
  </r>
  <r>
    <x v="1"/>
    <x v="20"/>
    <x v="20"/>
    <x v="9"/>
    <x v="227"/>
    <s v="CO19642@mi.com"/>
    <x v="9"/>
    <x v="8"/>
    <x v="227"/>
    <x v="13"/>
    <x v="2"/>
    <x v="0"/>
    <s v="No Aplica"/>
    <x v="311"/>
  </r>
  <r>
    <x v="5"/>
    <x v="21"/>
    <x v="21"/>
    <x v="171"/>
    <x v="227"/>
    <s v="CO19642@mi.com"/>
    <x v="16"/>
    <x v="12"/>
    <x v="227"/>
    <x v="13"/>
    <x v="2"/>
    <x v="0"/>
    <s v="No Aplica"/>
    <x v="311"/>
  </r>
  <r>
    <x v="2"/>
    <x v="24"/>
    <x v="24"/>
    <x v="3"/>
    <x v="227"/>
    <s v="CO19642@mi.com"/>
    <x v="0"/>
    <x v="0"/>
    <x v="227"/>
    <x v="13"/>
    <x v="2"/>
    <x v="0"/>
    <s v="No Aplica"/>
    <x v="311"/>
  </r>
  <r>
    <x v="1"/>
    <x v="28"/>
    <x v="28"/>
    <x v="9"/>
    <x v="227"/>
    <s v="CO19642@mi.com"/>
    <x v="9"/>
    <x v="8"/>
    <x v="227"/>
    <x v="13"/>
    <x v="2"/>
    <x v="0"/>
    <s v="No Aplica"/>
    <x v="311"/>
  </r>
  <r>
    <x v="2"/>
    <x v="25"/>
    <x v="25"/>
    <x v="3"/>
    <x v="227"/>
    <s v="CO19642@mi.com"/>
    <x v="0"/>
    <x v="0"/>
    <x v="227"/>
    <x v="13"/>
    <x v="2"/>
    <x v="0"/>
    <s v="No Aplica"/>
    <x v="311"/>
  </r>
  <r>
    <x v="1"/>
    <x v="29"/>
    <x v="29"/>
    <x v="9"/>
    <x v="227"/>
    <s v="CO19642@mi.com"/>
    <x v="9"/>
    <x v="8"/>
    <x v="227"/>
    <x v="13"/>
    <x v="2"/>
    <x v="0"/>
    <s v="No Aplica"/>
    <x v="311"/>
  </r>
  <r>
    <x v="4"/>
    <x v="12"/>
    <x v="12"/>
    <x v="503"/>
    <x v="228"/>
    <s v="CO28119@mi.com"/>
    <x v="0"/>
    <x v="0"/>
    <x v="228"/>
    <x v="26"/>
    <x v="0"/>
    <x v="0"/>
    <s v="No Aplica"/>
    <x v="312"/>
  </r>
  <r>
    <x v="4"/>
    <x v="15"/>
    <x v="15"/>
    <x v="504"/>
    <x v="228"/>
    <s v="CO28119@mi.com"/>
    <x v="1"/>
    <x v="1"/>
    <x v="228"/>
    <x v="26"/>
    <x v="0"/>
    <x v="0"/>
    <s v="No Aplica"/>
    <x v="312"/>
  </r>
  <r>
    <x v="4"/>
    <x v="15"/>
    <x v="15"/>
    <x v="505"/>
    <x v="228"/>
    <s v="CO28119@mi.com"/>
    <x v="3"/>
    <x v="3"/>
    <x v="228"/>
    <x v="26"/>
    <x v="0"/>
    <x v="0"/>
    <s v="No Aplica"/>
    <x v="312"/>
  </r>
  <r>
    <x v="4"/>
    <x v="1"/>
    <x v="1"/>
    <x v="18"/>
    <x v="228"/>
    <s v="CO28119@mi.com"/>
    <x v="0"/>
    <x v="0"/>
    <x v="228"/>
    <x v="26"/>
    <x v="0"/>
    <x v="0"/>
    <s v="No Aplica"/>
    <x v="312"/>
  </r>
  <r>
    <x v="0"/>
    <x v="10"/>
    <x v="10"/>
    <x v="491"/>
    <x v="229"/>
    <s v="CO17800@mi.com"/>
    <x v="3"/>
    <x v="3"/>
    <x v="229"/>
    <x v="19"/>
    <x v="0"/>
    <x v="0"/>
    <s v="No Aplica"/>
    <x v="313"/>
  </r>
  <r>
    <x v="0"/>
    <x v="0"/>
    <x v="0"/>
    <x v="491"/>
    <x v="229"/>
    <s v="CO17800@mi.com"/>
    <x v="3"/>
    <x v="3"/>
    <x v="229"/>
    <x v="19"/>
    <x v="0"/>
    <x v="0"/>
    <s v="No Aplica"/>
    <x v="313"/>
  </r>
  <r>
    <x v="0"/>
    <x v="12"/>
    <x v="12"/>
    <x v="491"/>
    <x v="229"/>
    <s v="CO17800@mi.com"/>
    <x v="3"/>
    <x v="3"/>
    <x v="229"/>
    <x v="19"/>
    <x v="0"/>
    <x v="0"/>
    <s v="No Aplica"/>
    <x v="313"/>
  </r>
  <r>
    <x v="0"/>
    <x v="13"/>
    <x v="13"/>
    <x v="491"/>
    <x v="229"/>
    <s v="CO17800@mi.com"/>
    <x v="3"/>
    <x v="3"/>
    <x v="229"/>
    <x v="19"/>
    <x v="0"/>
    <x v="1"/>
    <n v="45922"/>
    <x v="314"/>
  </r>
  <r>
    <x v="0"/>
    <x v="11"/>
    <x v="11"/>
    <x v="0"/>
    <x v="229"/>
    <s v="CO17800@mi.com"/>
    <x v="0"/>
    <x v="0"/>
    <x v="229"/>
    <x v="19"/>
    <x v="0"/>
    <x v="0"/>
    <s v="No Aplica"/>
    <x v="313"/>
  </r>
  <r>
    <x v="0"/>
    <x v="22"/>
    <x v="22"/>
    <x v="0"/>
    <x v="229"/>
    <s v="CO17800@mi.com"/>
    <x v="0"/>
    <x v="0"/>
    <x v="229"/>
    <x v="19"/>
    <x v="0"/>
    <x v="0"/>
    <s v="No Aplica"/>
    <x v="313"/>
  </r>
  <r>
    <x v="0"/>
    <x v="21"/>
    <x v="21"/>
    <x v="491"/>
    <x v="229"/>
    <s v="CO17800@mi.com"/>
    <x v="3"/>
    <x v="3"/>
    <x v="229"/>
    <x v="19"/>
    <x v="0"/>
    <x v="0"/>
    <s v="No Aplica"/>
    <x v="313"/>
  </r>
  <r>
    <x v="9"/>
    <x v="20"/>
    <x v="14"/>
    <x v="408"/>
    <x v="229"/>
    <s v="CO17800@mi.com"/>
    <x v="34"/>
    <x v="0"/>
    <x v="229"/>
    <x v="19"/>
    <x v="0"/>
    <x v="0"/>
    <s v="No Aplica"/>
    <x v="313"/>
  </r>
  <r>
    <x v="0"/>
    <x v="18"/>
    <x v="18"/>
    <x v="18"/>
    <x v="230"/>
    <s v="CO17876@mi.com"/>
    <x v="5"/>
    <x v="4"/>
    <x v="230"/>
    <x v="3"/>
    <x v="1"/>
    <x v="0"/>
    <s v="No Aplica"/>
    <x v="315"/>
  </r>
  <r>
    <x v="1"/>
    <x v="23"/>
    <x v="23"/>
    <x v="92"/>
    <x v="230"/>
    <s v="CO17876@mi.com"/>
    <x v="2"/>
    <x v="2"/>
    <x v="230"/>
    <x v="3"/>
    <x v="1"/>
    <x v="0"/>
    <s v="No Aplica"/>
    <x v="315"/>
  </r>
  <r>
    <x v="0"/>
    <x v="16"/>
    <x v="16"/>
    <x v="27"/>
    <x v="230"/>
    <s v="CO17876@mi.com"/>
    <x v="0"/>
    <x v="0"/>
    <x v="230"/>
    <x v="3"/>
    <x v="1"/>
    <x v="0"/>
    <s v="No Aplica"/>
    <x v="315"/>
  </r>
  <r>
    <x v="1"/>
    <x v="28"/>
    <x v="28"/>
    <x v="506"/>
    <x v="230"/>
    <s v="CO17876@mi.com"/>
    <x v="2"/>
    <x v="2"/>
    <x v="230"/>
    <x v="3"/>
    <x v="1"/>
    <x v="0"/>
    <s v="No Aplica"/>
    <x v="315"/>
  </r>
  <r>
    <x v="4"/>
    <x v="7"/>
    <x v="7"/>
    <x v="507"/>
    <x v="230"/>
    <s v="CO17876@mi.com"/>
    <x v="0"/>
    <x v="0"/>
    <x v="230"/>
    <x v="3"/>
    <x v="1"/>
    <x v="0"/>
    <s v="No Aplica"/>
    <x v="315"/>
  </r>
  <r>
    <x v="4"/>
    <x v="1"/>
    <x v="1"/>
    <x v="507"/>
    <x v="230"/>
    <s v="CO17876@mi.com"/>
    <x v="0"/>
    <x v="0"/>
    <x v="230"/>
    <x v="3"/>
    <x v="1"/>
    <x v="0"/>
    <s v="No Aplica"/>
    <x v="315"/>
  </r>
  <r>
    <x v="1"/>
    <x v="2"/>
    <x v="2"/>
    <x v="20"/>
    <x v="230"/>
    <s v="CO17876@mi.com"/>
    <x v="8"/>
    <x v="7"/>
    <x v="230"/>
    <x v="3"/>
    <x v="1"/>
    <x v="0"/>
    <s v="No Aplica"/>
    <x v="315"/>
  </r>
  <r>
    <x v="0"/>
    <x v="25"/>
    <x v="25"/>
    <x v="18"/>
    <x v="230"/>
    <s v="CO17876@mi.com"/>
    <x v="5"/>
    <x v="4"/>
    <x v="230"/>
    <x v="3"/>
    <x v="1"/>
    <x v="0"/>
    <s v="No Aplica"/>
    <x v="315"/>
  </r>
  <r>
    <x v="1"/>
    <x v="29"/>
    <x v="29"/>
    <x v="508"/>
    <x v="230"/>
    <s v="CO17876@mi.com"/>
    <x v="0"/>
    <x v="0"/>
    <x v="230"/>
    <x v="3"/>
    <x v="1"/>
    <x v="0"/>
    <s v="No Aplica"/>
    <x v="315"/>
  </r>
  <r>
    <x v="0"/>
    <x v="20"/>
    <x v="20"/>
    <x v="27"/>
    <x v="230"/>
    <s v="CO17876@mi.com"/>
    <x v="0"/>
    <x v="0"/>
    <x v="230"/>
    <x v="3"/>
    <x v="1"/>
    <x v="0"/>
    <s v="No Aplica"/>
    <x v="315"/>
  </r>
  <r>
    <x v="9"/>
    <x v="19"/>
    <x v="19"/>
    <x v="163"/>
    <x v="231"/>
    <s v="CO19732@mi.com"/>
    <x v="5"/>
    <x v="4"/>
    <x v="231"/>
    <x v="2"/>
    <x v="0"/>
    <x v="0"/>
    <s v="No Aplica"/>
    <x v="316"/>
  </r>
  <r>
    <x v="0"/>
    <x v="7"/>
    <x v="7"/>
    <x v="0"/>
    <x v="231"/>
    <s v="CO19732@mi.com"/>
    <x v="5"/>
    <x v="4"/>
    <x v="231"/>
    <x v="2"/>
    <x v="0"/>
    <x v="0"/>
    <s v="No Aplica"/>
    <x v="316"/>
  </r>
  <r>
    <x v="2"/>
    <x v="18"/>
    <x v="18"/>
    <x v="509"/>
    <x v="232"/>
    <s v="CO28400@mi.com"/>
    <x v="0"/>
    <x v="0"/>
    <x v="232"/>
    <x v="7"/>
    <x v="2"/>
    <x v="0"/>
    <s v="No Aplica"/>
    <x v="317"/>
  </r>
  <r>
    <x v="2"/>
    <x v="17"/>
    <x v="17"/>
    <x v="0"/>
    <x v="232"/>
    <s v="CO28400@mi.com"/>
    <x v="0"/>
    <x v="0"/>
    <x v="232"/>
    <x v="7"/>
    <x v="2"/>
    <x v="0"/>
    <s v="No Aplica"/>
    <x v="317"/>
  </r>
  <r>
    <x v="1"/>
    <x v="2"/>
    <x v="2"/>
    <x v="510"/>
    <x v="232"/>
    <s v="CO28400@mi.com"/>
    <x v="0"/>
    <x v="0"/>
    <x v="232"/>
    <x v="7"/>
    <x v="2"/>
    <x v="0"/>
    <s v="No Aplica"/>
    <x v="317"/>
  </r>
  <r>
    <x v="1"/>
    <x v="2"/>
    <x v="2"/>
    <x v="510"/>
    <x v="232"/>
    <s v="CO28400@mi.com"/>
    <x v="0"/>
    <x v="0"/>
    <x v="232"/>
    <x v="7"/>
    <x v="2"/>
    <x v="0"/>
    <s v="No Aplica"/>
    <x v="317"/>
  </r>
  <r>
    <x v="1"/>
    <x v="5"/>
    <x v="5"/>
    <x v="511"/>
    <x v="232"/>
    <s v="CO28400@mi.com"/>
    <x v="0"/>
    <x v="0"/>
    <x v="232"/>
    <x v="7"/>
    <x v="2"/>
    <x v="0"/>
    <s v="No Aplica"/>
    <x v="317"/>
  </r>
  <r>
    <x v="1"/>
    <x v="20"/>
    <x v="20"/>
    <x v="512"/>
    <x v="232"/>
    <s v="CO28400@mi.com"/>
    <x v="18"/>
    <x v="14"/>
    <x v="232"/>
    <x v="7"/>
    <x v="2"/>
    <x v="0"/>
    <s v="No Aplica"/>
    <x v="317"/>
  </r>
  <r>
    <x v="0"/>
    <x v="11"/>
    <x v="11"/>
    <x v="18"/>
    <x v="233"/>
    <s v="CO20600@mi.com"/>
    <x v="19"/>
    <x v="0"/>
    <x v="233"/>
    <x v="17"/>
    <x v="0"/>
    <x v="0"/>
    <s v="No Aplica"/>
    <x v="318"/>
  </r>
  <r>
    <x v="0"/>
    <x v="3"/>
    <x v="3"/>
    <x v="18"/>
    <x v="233"/>
    <s v="CO20600@mi.com"/>
    <x v="19"/>
    <x v="0"/>
    <x v="233"/>
    <x v="17"/>
    <x v="0"/>
    <x v="0"/>
    <s v="No Aplica"/>
    <x v="318"/>
  </r>
  <r>
    <x v="0"/>
    <x v="2"/>
    <x v="2"/>
    <x v="3"/>
    <x v="233"/>
    <s v="CO20600@mi.com"/>
    <x v="19"/>
    <x v="0"/>
    <x v="233"/>
    <x v="17"/>
    <x v="0"/>
    <x v="0"/>
    <s v="No Aplica"/>
    <x v="318"/>
  </r>
  <r>
    <x v="0"/>
    <x v="5"/>
    <x v="5"/>
    <x v="54"/>
    <x v="233"/>
    <s v="CO20600@mi.com"/>
    <x v="19"/>
    <x v="0"/>
    <x v="233"/>
    <x v="17"/>
    <x v="0"/>
    <x v="0"/>
    <s v="No Aplica"/>
    <x v="318"/>
  </r>
  <r>
    <x v="5"/>
    <x v="13"/>
    <x v="13"/>
    <x v="513"/>
    <x v="234"/>
    <s v="CO28317@mi.com"/>
    <x v="3"/>
    <x v="3"/>
    <x v="234"/>
    <x v="26"/>
    <x v="0"/>
    <x v="1"/>
    <n v="45922"/>
    <x v="319"/>
  </r>
  <r>
    <x v="5"/>
    <x v="10"/>
    <x v="10"/>
    <x v="513"/>
    <x v="234"/>
    <s v="CO28317@mi.com"/>
    <x v="3"/>
    <x v="3"/>
    <x v="234"/>
    <x v="26"/>
    <x v="0"/>
    <x v="0"/>
    <s v="No Aplica"/>
    <x v="320"/>
  </r>
  <r>
    <x v="5"/>
    <x v="0"/>
    <x v="0"/>
    <x v="513"/>
    <x v="234"/>
    <s v="CO28317@mi.com"/>
    <x v="3"/>
    <x v="3"/>
    <x v="234"/>
    <x v="26"/>
    <x v="0"/>
    <x v="0"/>
    <s v="No Aplica"/>
    <x v="320"/>
  </r>
  <r>
    <x v="2"/>
    <x v="11"/>
    <x v="11"/>
    <x v="513"/>
    <x v="234"/>
    <s v="CO28317@mi.com"/>
    <x v="0"/>
    <x v="0"/>
    <x v="234"/>
    <x v="26"/>
    <x v="0"/>
    <x v="0"/>
    <s v="No Aplica"/>
    <x v="320"/>
  </r>
  <r>
    <x v="5"/>
    <x v="12"/>
    <x v="12"/>
    <x v="513"/>
    <x v="234"/>
    <s v="CO28317@mi.com"/>
    <x v="3"/>
    <x v="3"/>
    <x v="234"/>
    <x v="26"/>
    <x v="0"/>
    <x v="0"/>
    <s v="No Aplica"/>
    <x v="320"/>
  </r>
  <r>
    <x v="5"/>
    <x v="13"/>
    <x v="13"/>
    <x v="513"/>
    <x v="234"/>
    <s v="CO28317@mi.com"/>
    <x v="0"/>
    <x v="0"/>
    <x v="234"/>
    <x v="26"/>
    <x v="0"/>
    <x v="1"/>
    <n v="45922"/>
    <x v="319"/>
  </r>
  <r>
    <x v="5"/>
    <x v="17"/>
    <x v="17"/>
    <x v="27"/>
    <x v="234"/>
    <s v="CO28317@mi.com"/>
    <x v="5"/>
    <x v="4"/>
    <x v="234"/>
    <x v="26"/>
    <x v="0"/>
    <x v="0"/>
    <s v="No Aplica"/>
    <x v="320"/>
  </r>
  <r>
    <x v="5"/>
    <x v="14"/>
    <x v="14"/>
    <x v="513"/>
    <x v="234"/>
    <s v="CO28317@mi.com"/>
    <x v="3"/>
    <x v="3"/>
    <x v="234"/>
    <x v="26"/>
    <x v="0"/>
    <x v="0"/>
    <s v="No Aplica"/>
    <x v="320"/>
  </r>
  <r>
    <x v="5"/>
    <x v="15"/>
    <x v="15"/>
    <x v="513"/>
    <x v="234"/>
    <s v="CO28317@mi.com"/>
    <x v="3"/>
    <x v="3"/>
    <x v="234"/>
    <x v="26"/>
    <x v="0"/>
    <x v="0"/>
    <s v="No Aplica"/>
    <x v="320"/>
  </r>
  <r>
    <x v="2"/>
    <x v="16"/>
    <x v="16"/>
    <x v="27"/>
    <x v="234"/>
    <s v="CO28317@mi.com"/>
    <x v="0"/>
    <x v="0"/>
    <x v="234"/>
    <x v="26"/>
    <x v="0"/>
    <x v="0"/>
    <s v="No Aplica"/>
    <x v="320"/>
  </r>
  <r>
    <x v="5"/>
    <x v="17"/>
    <x v="17"/>
    <x v="513"/>
    <x v="234"/>
    <s v="CO28317@mi.com"/>
    <x v="3"/>
    <x v="3"/>
    <x v="234"/>
    <x v="26"/>
    <x v="0"/>
    <x v="0"/>
    <s v="No Aplica"/>
    <x v="320"/>
  </r>
  <r>
    <x v="5"/>
    <x v="3"/>
    <x v="3"/>
    <x v="513"/>
    <x v="234"/>
    <s v="CO28317@mi.com"/>
    <x v="3"/>
    <x v="3"/>
    <x v="234"/>
    <x v="26"/>
    <x v="0"/>
    <x v="0"/>
    <s v="No Aplica"/>
    <x v="320"/>
  </r>
  <r>
    <x v="5"/>
    <x v="4"/>
    <x v="4"/>
    <x v="513"/>
    <x v="234"/>
    <s v="CO28317@mi.com"/>
    <x v="3"/>
    <x v="3"/>
    <x v="234"/>
    <x v="26"/>
    <x v="0"/>
    <x v="0"/>
    <s v="No Aplica"/>
    <x v="320"/>
  </r>
  <r>
    <x v="2"/>
    <x v="5"/>
    <x v="5"/>
    <x v="3"/>
    <x v="234"/>
    <s v="CO28317@mi.com"/>
    <x v="0"/>
    <x v="0"/>
    <x v="234"/>
    <x v="26"/>
    <x v="0"/>
    <x v="0"/>
    <s v="No Aplica"/>
    <x v="320"/>
  </r>
  <r>
    <x v="5"/>
    <x v="20"/>
    <x v="20"/>
    <x v="513"/>
    <x v="234"/>
    <s v="CO28317@mi.com"/>
    <x v="3"/>
    <x v="3"/>
    <x v="234"/>
    <x v="26"/>
    <x v="0"/>
    <x v="0"/>
    <s v="No Aplica"/>
    <x v="320"/>
  </r>
  <r>
    <x v="5"/>
    <x v="22"/>
    <x v="22"/>
    <x v="513"/>
    <x v="234"/>
    <s v="CO28317@mi.com"/>
    <x v="3"/>
    <x v="3"/>
    <x v="234"/>
    <x v="26"/>
    <x v="0"/>
    <x v="0"/>
    <s v="No Aplica"/>
    <x v="320"/>
  </r>
  <r>
    <x v="5"/>
    <x v="19"/>
    <x v="19"/>
    <x v="197"/>
    <x v="234"/>
    <s v="CO28317@mi.com"/>
    <x v="3"/>
    <x v="3"/>
    <x v="234"/>
    <x v="26"/>
    <x v="0"/>
    <x v="0"/>
    <s v="No Aplica"/>
    <x v="320"/>
  </r>
  <r>
    <x v="5"/>
    <x v="7"/>
    <x v="7"/>
    <x v="197"/>
    <x v="234"/>
    <s v="CO28317@mi.com"/>
    <x v="3"/>
    <x v="3"/>
    <x v="234"/>
    <x v="26"/>
    <x v="0"/>
    <x v="0"/>
    <s v="No Aplica"/>
    <x v="320"/>
  </r>
  <r>
    <x v="5"/>
    <x v="2"/>
    <x v="2"/>
    <x v="197"/>
    <x v="234"/>
    <s v="CO28317@mi.com"/>
    <x v="3"/>
    <x v="3"/>
    <x v="234"/>
    <x v="26"/>
    <x v="0"/>
    <x v="0"/>
    <s v="No Aplica"/>
    <x v="320"/>
  </r>
  <r>
    <x v="2"/>
    <x v="1"/>
    <x v="1"/>
    <x v="27"/>
    <x v="234"/>
    <s v="CO28317@mi.com"/>
    <x v="0"/>
    <x v="0"/>
    <x v="234"/>
    <x v="26"/>
    <x v="0"/>
    <x v="0"/>
    <s v="No Aplica"/>
    <x v="320"/>
  </r>
  <r>
    <x v="5"/>
    <x v="6"/>
    <x v="6"/>
    <x v="197"/>
    <x v="234"/>
    <s v="CO28317@mi.com"/>
    <x v="3"/>
    <x v="3"/>
    <x v="234"/>
    <x v="26"/>
    <x v="0"/>
    <x v="0"/>
    <s v="No Aplica"/>
    <x v="320"/>
  </r>
  <r>
    <x v="5"/>
    <x v="21"/>
    <x v="21"/>
    <x v="6"/>
    <x v="234"/>
    <s v="CO28317@mi.com"/>
    <x v="3"/>
    <x v="3"/>
    <x v="234"/>
    <x v="26"/>
    <x v="0"/>
    <x v="0"/>
    <s v="No Aplica"/>
    <x v="320"/>
  </r>
  <r>
    <x v="2"/>
    <x v="27"/>
    <x v="27"/>
    <x v="39"/>
    <x v="235"/>
    <s v="CO24654@mi.com"/>
    <x v="0"/>
    <x v="0"/>
    <x v="235"/>
    <x v="10"/>
    <x v="2"/>
    <x v="0"/>
    <s v="No Aplica"/>
    <x v="321"/>
  </r>
  <r>
    <x v="2"/>
    <x v="26"/>
    <x v="26"/>
    <x v="514"/>
    <x v="235"/>
    <s v="CO24654@mi.com"/>
    <x v="10"/>
    <x v="9"/>
    <x v="235"/>
    <x v="10"/>
    <x v="2"/>
    <x v="0"/>
    <s v="No Aplica"/>
    <x v="321"/>
  </r>
  <r>
    <x v="2"/>
    <x v="18"/>
    <x v="18"/>
    <x v="39"/>
    <x v="235"/>
    <s v="CO24654@mi.com"/>
    <x v="0"/>
    <x v="0"/>
    <x v="235"/>
    <x v="10"/>
    <x v="2"/>
    <x v="0"/>
    <s v="No Aplica"/>
    <x v="321"/>
  </r>
  <r>
    <x v="2"/>
    <x v="23"/>
    <x v="23"/>
    <x v="515"/>
    <x v="235"/>
    <s v="CO24654@mi.com"/>
    <x v="10"/>
    <x v="9"/>
    <x v="235"/>
    <x v="10"/>
    <x v="2"/>
    <x v="0"/>
    <s v="No Aplica"/>
    <x v="321"/>
  </r>
  <r>
    <x v="2"/>
    <x v="29"/>
    <x v="29"/>
    <x v="54"/>
    <x v="235"/>
    <s v="CO24654@mi.com"/>
    <x v="5"/>
    <x v="4"/>
    <x v="235"/>
    <x v="10"/>
    <x v="2"/>
    <x v="0"/>
    <s v="No Aplica"/>
    <x v="321"/>
  </r>
  <r>
    <x v="2"/>
    <x v="20"/>
    <x v="20"/>
    <x v="349"/>
    <x v="235"/>
    <s v="CO24654@mi.com"/>
    <x v="6"/>
    <x v="5"/>
    <x v="235"/>
    <x v="10"/>
    <x v="2"/>
    <x v="0"/>
    <s v="No Aplica"/>
    <x v="321"/>
  </r>
  <r>
    <x v="2"/>
    <x v="24"/>
    <x v="24"/>
    <x v="39"/>
    <x v="235"/>
    <s v="CO24654@mi.com"/>
    <x v="0"/>
    <x v="0"/>
    <x v="235"/>
    <x v="10"/>
    <x v="2"/>
    <x v="0"/>
    <s v="No Aplica"/>
    <x v="321"/>
  </r>
  <r>
    <x v="2"/>
    <x v="28"/>
    <x v="28"/>
    <x v="514"/>
    <x v="235"/>
    <s v="CO24654@mi.com"/>
    <x v="10"/>
    <x v="9"/>
    <x v="235"/>
    <x v="10"/>
    <x v="2"/>
    <x v="0"/>
    <s v="No Aplica"/>
    <x v="321"/>
  </r>
  <r>
    <x v="2"/>
    <x v="25"/>
    <x v="25"/>
    <x v="39"/>
    <x v="235"/>
    <s v="CO24654@mi.com"/>
    <x v="0"/>
    <x v="0"/>
    <x v="235"/>
    <x v="10"/>
    <x v="2"/>
    <x v="0"/>
    <s v="No Aplica"/>
    <x v="321"/>
  </r>
  <r>
    <x v="5"/>
    <x v="12"/>
    <x v="12"/>
    <x v="35"/>
    <x v="236"/>
    <s v="CO24453@mi.com"/>
    <x v="1"/>
    <x v="1"/>
    <x v="236"/>
    <x v="29"/>
    <x v="0"/>
    <x v="0"/>
    <s v="No Aplica"/>
    <x v="322"/>
  </r>
  <r>
    <x v="5"/>
    <x v="13"/>
    <x v="13"/>
    <x v="35"/>
    <x v="236"/>
    <s v="CO24453@mi.com"/>
    <x v="1"/>
    <x v="1"/>
    <x v="236"/>
    <x v="29"/>
    <x v="0"/>
    <x v="1"/>
    <n v="45922"/>
    <x v="323"/>
  </r>
  <r>
    <x v="5"/>
    <x v="17"/>
    <x v="17"/>
    <x v="35"/>
    <x v="236"/>
    <s v="CO24453@mi.com"/>
    <x v="1"/>
    <x v="1"/>
    <x v="236"/>
    <x v="29"/>
    <x v="0"/>
    <x v="0"/>
    <s v="No Aplica"/>
    <x v="322"/>
  </r>
  <r>
    <x v="5"/>
    <x v="3"/>
    <x v="3"/>
    <x v="35"/>
    <x v="236"/>
    <s v="CO24453@mi.com"/>
    <x v="1"/>
    <x v="1"/>
    <x v="236"/>
    <x v="29"/>
    <x v="0"/>
    <x v="0"/>
    <s v="No Aplica"/>
    <x v="322"/>
  </r>
  <r>
    <x v="2"/>
    <x v="24"/>
    <x v="24"/>
    <x v="12"/>
    <x v="236"/>
    <s v="CO24453@mi.com"/>
    <x v="0"/>
    <x v="0"/>
    <x v="236"/>
    <x v="29"/>
    <x v="0"/>
    <x v="0"/>
    <s v="No Aplica"/>
    <x v="322"/>
  </r>
  <r>
    <x v="2"/>
    <x v="1"/>
    <x v="1"/>
    <x v="3"/>
    <x v="236"/>
    <s v="CO24453@mi.com"/>
    <x v="0"/>
    <x v="0"/>
    <x v="236"/>
    <x v="29"/>
    <x v="0"/>
    <x v="0"/>
    <s v="No Aplica"/>
    <x v="322"/>
  </r>
  <r>
    <x v="5"/>
    <x v="2"/>
    <x v="2"/>
    <x v="35"/>
    <x v="236"/>
    <s v="CO24453@mi.com"/>
    <x v="1"/>
    <x v="1"/>
    <x v="236"/>
    <x v="29"/>
    <x v="0"/>
    <x v="0"/>
    <s v="No Aplica"/>
    <x v="322"/>
  </r>
  <r>
    <x v="5"/>
    <x v="6"/>
    <x v="6"/>
    <x v="35"/>
    <x v="236"/>
    <s v="CO24453@mi.com"/>
    <x v="1"/>
    <x v="1"/>
    <x v="236"/>
    <x v="29"/>
    <x v="0"/>
    <x v="0"/>
    <s v="No Aplica"/>
    <x v="322"/>
  </r>
  <r>
    <x v="2"/>
    <x v="5"/>
    <x v="5"/>
    <x v="3"/>
    <x v="236"/>
    <s v="CO24453@mi.com"/>
    <x v="0"/>
    <x v="0"/>
    <x v="236"/>
    <x v="29"/>
    <x v="0"/>
    <x v="0"/>
    <s v="No Aplica"/>
    <x v="322"/>
  </r>
  <r>
    <x v="5"/>
    <x v="20"/>
    <x v="20"/>
    <x v="35"/>
    <x v="236"/>
    <s v="CO24453@mi.com"/>
    <x v="1"/>
    <x v="1"/>
    <x v="236"/>
    <x v="29"/>
    <x v="0"/>
    <x v="0"/>
    <s v="No Aplica"/>
    <x v="322"/>
  </r>
  <r>
    <x v="5"/>
    <x v="21"/>
    <x v="21"/>
    <x v="35"/>
    <x v="236"/>
    <s v="CO24453@mi.com"/>
    <x v="1"/>
    <x v="1"/>
    <x v="236"/>
    <x v="29"/>
    <x v="0"/>
    <x v="0"/>
    <s v="No Aplica"/>
    <x v="322"/>
  </r>
  <r>
    <x v="2"/>
    <x v="0"/>
    <x v="0"/>
    <x v="196"/>
    <x v="237"/>
    <s v="CO27884@mi.com"/>
    <x v="1"/>
    <x v="1"/>
    <x v="237"/>
    <x v="29"/>
    <x v="0"/>
    <x v="0"/>
    <s v="No Aplica"/>
    <x v="324"/>
  </r>
  <r>
    <x v="2"/>
    <x v="11"/>
    <x v="11"/>
    <x v="20"/>
    <x v="237"/>
    <s v="CO27884@mi.com"/>
    <x v="1"/>
    <x v="1"/>
    <x v="237"/>
    <x v="29"/>
    <x v="0"/>
    <x v="0"/>
    <s v="No Aplica"/>
    <x v="324"/>
  </r>
  <r>
    <x v="2"/>
    <x v="12"/>
    <x v="12"/>
    <x v="0"/>
    <x v="237"/>
    <s v="CO27884@mi.com"/>
    <x v="0"/>
    <x v="0"/>
    <x v="237"/>
    <x v="29"/>
    <x v="0"/>
    <x v="0"/>
    <s v="No Aplica"/>
    <x v="324"/>
  </r>
  <r>
    <x v="2"/>
    <x v="17"/>
    <x v="17"/>
    <x v="39"/>
    <x v="237"/>
    <s v="CO27884@mi.com"/>
    <x v="0"/>
    <x v="0"/>
    <x v="237"/>
    <x v="29"/>
    <x v="0"/>
    <x v="0"/>
    <s v="No Aplica"/>
    <x v="324"/>
  </r>
  <r>
    <x v="5"/>
    <x v="15"/>
    <x v="15"/>
    <x v="516"/>
    <x v="237"/>
    <s v="CO27884@mi.com"/>
    <x v="1"/>
    <x v="1"/>
    <x v="237"/>
    <x v="29"/>
    <x v="0"/>
    <x v="0"/>
    <s v="No Aplica"/>
    <x v="324"/>
  </r>
  <r>
    <x v="5"/>
    <x v="16"/>
    <x v="16"/>
    <x v="516"/>
    <x v="237"/>
    <s v="CO27884@mi.com"/>
    <x v="1"/>
    <x v="1"/>
    <x v="237"/>
    <x v="29"/>
    <x v="0"/>
    <x v="0"/>
    <s v="No Aplica"/>
    <x v="324"/>
  </r>
  <r>
    <x v="2"/>
    <x v="24"/>
    <x v="24"/>
    <x v="167"/>
    <x v="237"/>
    <s v="CO27884@mi.com"/>
    <x v="0"/>
    <x v="0"/>
    <x v="237"/>
    <x v="29"/>
    <x v="0"/>
    <x v="0"/>
    <s v="No Aplica"/>
    <x v="324"/>
  </r>
  <r>
    <x v="1"/>
    <x v="1"/>
    <x v="1"/>
    <x v="100"/>
    <x v="237"/>
    <s v="CO27884@mi.com"/>
    <x v="0"/>
    <x v="0"/>
    <x v="237"/>
    <x v="29"/>
    <x v="0"/>
    <x v="0"/>
    <s v="No Aplica"/>
    <x v="324"/>
  </r>
  <r>
    <x v="1"/>
    <x v="2"/>
    <x v="2"/>
    <x v="100"/>
    <x v="237"/>
    <s v="CO27884@mi.com"/>
    <x v="0"/>
    <x v="0"/>
    <x v="237"/>
    <x v="29"/>
    <x v="0"/>
    <x v="0"/>
    <s v="No Aplica"/>
    <x v="324"/>
  </r>
  <r>
    <x v="5"/>
    <x v="7"/>
    <x v="7"/>
    <x v="196"/>
    <x v="237"/>
    <s v="CO27884@mi.com"/>
    <x v="1"/>
    <x v="1"/>
    <x v="237"/>
    <x v="29"/>
    <x v="0"/>
    <x v="0"/>
    <s v="No Aplica"/>
    <x v="324"/>
  </r>
  <r>
    <x v="5"/>
    <x v="6"/>
    <x v="6"/>
    <x v="196"/>
    <x v="237"/>
    <s v="CO27884@mi.com"/>
    <x v="1"/>
    <x v="1"/>
    <x v="237"/>
    <x v="29"/>
    <x v="0"/>
    <x v="0"/>
    <s v="No Aplica"/>
    <x v="324"/>
  </r>
  <r>
    <x v="8"/>
    <x v="5"/>
    <x v="5"/>
    <x v="195"/>
    <x v="237"/>
    <s v="CO27884@mi.com"/>
    <x v="1"/>
    <x v="1"/>
    <x v="237"/>
    <x v="29"/>
    <x v="0"/>
    <x v="0"/>
    <s v="No Aplica"/>
    <x v="324"/>
  </r>
  <r>
    <x v="8"/>
    <x v="20"/>
    <x v="20"/>
    <x v="195"/>
    <x v="237"/>
    <s v="CO27884@mi.com"/>
    <x v="1"/>
    <x v="1"/>
    <x v="237"/>
    <x v="29"/>
    <x v="0"/>
    <x v="0"/>
    <s v="No Aplica"/>
    <x v="324"/>
  </r>
  <r>
    <x v="0"/>
    <x v="25"/>
    <x v="25"/>
    <x v="517"/>
    <x v="237"/>
    <s v="CO27884@mi.com"/>
    <x v="19"/>
    <x v="0"/>
    <x v="237"/>
    <x v="29"/>
    <x v="0"/>
    <x v="0"/>
    <s v="No Aplica"/>
    <x v="324"/>
  </r>
  <r>
    <x v="0"/>
    <x v="22"/>
    <x v="22"/>
    <x v="212"/>
    <x v="237"/>
    <s v="CO27884@mi.com"/>
    <x v="19"/>
    <x v="0"/>
    <x v="237"/>
    <x v="29"/>
    <x v="0"/>
    <x v="0"/>
    <s v="No Aplica"/>
    <x v="324"/>
  </r>
  <r>
    <x v="1"/>
    <x v="8"/>
    <x v="8"/>
    <x v="518"/>
    <x v="238"/>
    <s v="CO27819@mi.com"/>
    <x v="3"/>
    <x v="3"/>
    <x v="238"/>
    <x v="19"/>
    <x v="0"/>
    <x v="0"/>
    <s v="No Aplica"/>
    <x v="325"/>
  </r>
  <r>
    <x v="1"/>
    <x v="9"/>
    <x v="9"/>
    <x v="518"/>
    <x v="238"/>
    <s v="CO27819@mi.com"/>
    <x v="3"/>
    <x v="3"/>
    <x v="238"/>
    <x v="19"/>
    <x v="0"/>
    <x v="0"/>
    <s v="No Aplica"/>
    <x v="325"/>
  </r>
  <r>
    <x v="1"/>
    <x v="10"/>
    <x v="10"/>
    <x v="293"/>
    <x v="238"/>
    <s v="CO27819@mi.com"/>
    <x v="3"/>
    <x v="3"/>
    <x v="238"/>
    <x v="19"/>
    <x v="0"/>
    <x v="0"/>
    <s v="No Aplica"/>
    <x v="325"/>
  </r>
  <r>
    <x v="1"/>
    <x v="0"/>
    <x v="0"/>
    <x v="293"/>
    <x v="238"/>
    <s v="CO27819@mi.com"/>
    <x v="3"/>
    <x v="3"/>
    <x v="238"/>
    <x v="19"/>
    <x v="0"/>
    <x v="0"/>
    <s v="No Aplica"/>
    <x v="325"/>
  </r>
  <r>
    <x v="0"/>
    <x v="11"/>
    <x v="11"/>
    <x v="0"/>
    <x v="238"/>
    <s v="CO27819@mi.com"/>
    <x v="0"/>
    <x v="0"/>
    <x v="238"/>
    <x v="19"/>
    <x v="0"/>
    <x v="0"/>
    <s v="No Aplica"/>
    <x v="325"/>
  </r>
  <r>
    <x v="1"/>
    <x v="12"/>
    <x v="12"/>
    <x v="293"/>
    <x v="238"/>
    <s v="CO27819@mi.com"/>
    <x v="3"/>
    <x v="3"/>
    <x v="238"/>
    <x v="19"/>
    <x v="0"/>
    <x v="0"/>
    <s v="No Aplica"/>
    <x v="325"/>
  </r>
  <r>
    <x v="1"/>
    <x v="13"/>
    <x v="13"/>
    <x v="11"/>
    <x v="238"/>
    <s v="CO27819@mi.com"/>
    <x v="3"/>
    <x v="3"/>
    <x v="238"/>
    <x v="19"/>
    <x v="0"/>
    <x v="1"/>
    <n v="45922"/>
    <x v="326"/>
  </r>
  <r>
    <x v="1"/>
    <x v="14"/>
    <x v="14"/>
    <x v="11"/>
    <x v="238"/>
    <s v="CO27819@mi.com"/>
    <x v="3"/>
    <x v="3"/>
    <x v="238"/>
    <x v="19"/>
    <x v="0"/>
    <x v="0"/>
    <s v="No Aplica"/>
    <x v="325"/>
  </r>
  <r>
    <x v="1"/>
    <x v="15"/>
    <x v="15"/>
    <x v="11"/>
    <x v="238"/>
    <s v="CO27819@mi.com"/>
    <x v="3"/>
    <x v="3"/>
    <x v="238"/>
    <x v="19"/>
    <x v="0"/>
    <x v="0"/>
    <s v="No Aplica"/>
    <x v="325"/>
  </r>
  <r>
    <x v="0"/>
    <x v="16"/>
    <x v="16"/>
    <x v="0"/>
    <x v="238"/>
    <s v="CO27819@mi.com"/>
    <x v="0"/>
    <x v="0"/>
    <x v="238"/>
    <x v="19"/>
    <x v="0"/>
    <x v="0"/>
    <s v="No Aplica"/>
    <x v="325"/>
  </r>
  <r>
    <x v="1"/>
    <x v="17"/>
    <x v="17"/>
    <x v="11"/>
    <x v="238"/>
    <s v="CO27819@mi.com"/>
    <x v="3"/>
    <x v="3"/>
    <x v="238"/>
    <x v="19"/>
    <x v="0"/>
    <x v="0"/>
    <s v="No Aplica"/>
    <x v="325"/>
  </r>
  <r>
    <x v="1"/>
    <x v="3"/>
    <x v="3"/>
    <x v="20"/>
    <x v="238"/>
    <s v="CO27819@mi.com"/>
    <x v="3"/>
    <x v="3"/>
    <x v="238"/>
    <x v="19"/>
    <x v="0"/>
    <x v="0"/>
    <s v="No Aplica"/>
    <x v="325"/>
  </r>
  <r>
    <x v="1"/>
    <x v="19"/>
    <x v="19"/>
    <x v="519"/>
    <x v="238"/>
    <s v="CO27819@mi.com"/>
    <x v="3"/>
    <x v="3"/>
    <x v="238"/>
    <x v="19"/>
    <x v="0"/>
    <x v="0"/>
    <s v="No Aplica"/>
    <x v="325"/>
  </r>
  <r>
    <x v="1"/>
    <x v="7"/>
    <x v="7"/>
    <x v="11"/>
    <x v="238"/>
    <s v="CO27819@mi.com"/>
    <x v="3"/>
    <x v="3"/>
    <x v="238"/>
    <x v="19"/>
    <x v="0"/>
    <x v="0"/>
    <s v="No Aplica"/>
    <x v="325"/>
  </r>
  <r>
    <x v="6"/>
    <x v="1"/>
    <x v="1"/>
    <x v="39"/>
    <x v="238"/>
    <s v="CO27819@mi.com"/>
    <x v="0"/>
    <x v="0"/>
    <x v="238"/>
    <x v="19"/>
    <x v="0"/>
    <x v="0"/>
    <s v="No Aplica"/>
    <x v="325"/>
  </r>
  <r>
    <x v="1"/>
    <x v="2"/>
    <x v="2"/>
    <x v="518"/>
    <x v="238"/>
    <s v="CO27819@mi.com"/>
    <x v="3"/>
    <x v="3"/>
    <x v="238"/>
    <x v="19"/>
    <x v="0"/>
    <x v="0"/>
    <s v="No Aplica"/>
    <x v="325"/>
  </r>
  <r>
    <x v="1"/>
    <x v="6"/>
    <x v="6"/>
    <x v="518"/>
    <x v="238"/>
    <s v="CO27819@mi.com"/>
    <x v="3"/>
    <x v="3"/>
    <x v="238"/>
    <x v="19"/>
    <x v="0"/>
    <x v="0"/>
    <s v="No Aplica"/>
    <x v="325"/>
  </r>
  <r>
    <x v="1"/>
    <x v="4"/>
    <x v="4"/>
    <x v="518"/>
    <x v="238"/>
    <s v="CO27819@mi.com"/>
    <x v="3"/>
    <x v="3"/>
    <x v="238"/>
    <x v="19"/>
    <x v="0"/>
    <x v="0"/>
    <s v="No Aplica"/>
    <x v="325"/>
  </r>
  <r>
    <x v="1"/>
    <x v="20"/>
    <x v="20"/>
    <x v="518"/>
    <x v="238"/>
    <s v="CO27819@mi.com"/>
    <x v="3"/>
    <x v="3"/>
    <x v="238"/>
    <x v="19"/>
    <x v="0"/>
    <x v="0"/>
    <s v="No Aplica"/>
    <x v="325"/>
  </r>
  <r>
    <x v="1"/>
    <x v="5"/>
    <x v="5"/>
    <x v="518"/>
    <x v="238"/>
    <s v="CO27819@mi.com"/>
    <x v="3"/>
    <x v="3"/>
    <x v="238"/>
    <x v="19"/>
    <x v="0"/>
    <x v="0"/>
    <s v="No Aplica"/>
    <x v="325"/>
  </r>
  <r>
    <x v="0"/>
    <x v="22"/>
    <x v="22"/>
    <x v="0"/>
    <x v="238"/>
    <s v="CO27819@mi.com"/>
    <x v="0"/>
    <x v="0"/>
    <x v="238"/>
    <x v="19"/>
    <x v="0"/>
    <x v="0"/>
    <s v="No Aplica"/>
    <x v="325"/>
  </r>
  <r>
    <x v="1"/>
    <x v="21"/>
    <x v="21"/>
    <x v="13"/>
    <x v="238"/>
    <s v="CO27819@mi.com"/>
    <x v="3"/>
    <x v="3"/>
    <x v="238"/>
    <x v="19"/>
    <x v="0"/>
    <x v="0"/>
    <s v="No Aplica"/>
    <x v="325"/>
  </r>
  <r>
    <x v="3"/>
    <x v="23"/>
    <x v="23"/>
    <x v="22"/>
    <x v="239"/>
    <s v="CO23267@mi.com"/>
    <x v="2"/>
    <x v="2"/>
    <x v="239"/>
    <x v="3"/>
    <x v="1"/>
    <x v="0"/>
    <s v="No Aplica"/>
    <x v="327"/>
  </r>
  <r>
    <x v="0"/>
    <x v="27"/>
    <x v="27"/>
    <x v="12"/>
    <x v="239"/>
    <s v="CO23267@mi.com"/>
    <x v="0"/>
    <x v="0"/>
    <x v="239"/>
    <x v="3"/>
    <x v="1"/>
    <x v="0"/>
    <s v="No Aplica"/>
    <x v="327"/>
  </r>
  <r>
    <x v="3"/>
    <x v="28"/>
    <x v="28"/>
    <x v="22"/>
    <x v="239"/>
    <s v="CO23267@mi.com"/>
    <x v="2"/>
    <x v="2"/>
    <x v="239"/>
    <x v="3"/>
    <x v="1"/>
    <x v="0"/>
    <s v="No Aplica"/>
    <x v="327"/>
  </r>
  <r>
    <x v="0"/>
    <x v="18"/>
    <x v="18"/>
    <x v="12"/>
    <x v="239"/>
    <s v="CO23267@mi.com"/>
    <x v="0"/>
    <x v="0"/>
    <x v="239"/>
    <x v="3"/>
    <x v="1"/>
    <x v="0"/>
    <s v="No Aplica"/>
    <x v="327"/>
  </r>
  <r>
    <x v="3"/>
    <x v="29"/>
    <x v="29"/>
    <x v="22"/>
    <x v="239"/>
    <s v="CO23267@mi.com"/>
    <x v="2"/>
    <x v="2"/>
    <x v="239"/>
    <x v="3"/>
    <x v="1"/>
    <x v="0"/>
    <s v="No Aplica"/>
    <x v="327"/>
  </r>
  <r>
    <x v="0"/>
    <x v="24"/>
    <x v="24"/>
    <x v="12"/>
    <x v="239"/>
    <s v="CO23267@mi.com"/>
    <x v="0"/>
    <x v="0"/>
    <x v="239"/>
    <x v="3"/>
    <x v="1"/>
    <x v="0"/>
    <s v="No Aplica"/>
    <x v="327"/>
  </r>
  <r>
    <x v="0"/>
    <x v="25"/>
    <x v="25"/>
    <x v="12"/>
    <x v="239"/>
    <s v="CO23267@mi.com"/>
    <x v="0"/>
    <x v="0"/>
    <x v="239"/>
    <x v="3"/>
    <x v="1"/>
    <x v="0"/>
    <s v="No Aplica"/>
    <x v="327"/>
  </r>
  <r>
    <x v="2"/>
    <x v="11"/>
    <x v="11"/>
    <x v="3"/>
    <x v="240"/>
    <s v="CO27273@mi.com"/>
    <x v="38"/>
    <x v="0"/>
    <x v="240"/>
    <x v="2"/>
    <x v="0"/>
    <x v="0"/>
    <s v="No Aplica"/>
    <x v="328"/>
  </r>
  <r>
    <x v="0"/>
    <x v="2"/>
    <x v="2"/>
    <x v="3"/>
    <x v="240"/>
    <s v="CO27273@mi.com"/>
    <x v="0"/>
    <x v="0"/>
    <x v="240"/>
    <x v="2"/>
    <x v="0"/>
    <x v="0"/>
    <s v="No Aplica"/>
    <x v="328"/>
  </r>
  <r>
    <x v="5"/>
    <x v="8"/>
    <x v="8"/>
    <x v="84"/>
    <x v="241"/>
    <s v="CO27240@mi.com"/>
    <x v="3"/>
    <x v="3"/>
    <x v="241"/>
    <x v="26"/>
    <x v="0"/>
    <x v="0"/>
    <s v="No Aplica"/>
    <x v="329"/>
  </r>
  <r>
    <x v="0"/>
    <x v="9"/>
    <x v="9"/>
    <x v="3"/>
    <x v="241"/>
    <s v="CO27240@mi.com"/>
    <x v="0"/>
    <x v="0"/>
    <x v="241"/>
    <x v="26"/>
    <x v="0"/>
    <x v="0"/>
    <s v="No Aplica"/>
    <x v="329"/>
  </r>
  <r>
    <x v="5"/>
    <x v="10"/>
    <x v="10"/>
    <x v="84"/>
    <x v="241"/>
    <s v="CO27240@mi.com"/>
    <x v="3"/>
    <x v="3"/>
    <x v="241"/>
    <x v="26"/>
    <x v="0"/>
    <x v="0"/>
    <s v="No Aplica"/>
    <x v="329"/>
  </r>
  <r>
    <x v="5"/>
    <x v="0"/>
    <x v="0"/>
    <x v="84"/>
    <x v="241"/>
    <s v="CO27240@mi.com"/>
    <x v="3"/>
    <x v="3"/>
    <x v="241"/>
    <x v="26"/>
    <x v="0"/>
    <x v="0"/>
    <s v="No Aplica"/>
    <x v="329"/>
  </r>
  <r>
    <x v="5"/>
    <x v="11"/>
    <x v="11"/>
    <x v="84"/>
    <x v="241"/>
    <s v="CO27240@mi.com"/>
    <x v="3"/>
    <x v="3"/>
    <x v="241"/>
    <x v="26"/>
    <x v="0"/>
    <x v="0"/>
    <s v="No Aplica"/>
    <x v="329"/>
  </r>
  <r>
    <x v="5"/>
    <x v="13"/>
    <x v="13"/>
    <x v="84"/>
    <x v="241"/>
    <s v="CO27240@mi.com"/>
    <x v="3"/>
    <x v="3"/>
    <x v="241"/>
    <x v="26"/>
    <x v="0"/>
    <x v="1"/>
    <n v="45922"/>
    <x v="330"/>
  </r>
  <r>
    <x v="0"/>
    <x v="12"/>
    <x v="12"/>
    <x v="3"/>
    <x v="241"/>
    <s v="CO27240@mi.com"/>
    <x v="0"/>
    <x v="0"/>
    <x v="241"/>
    <x v="26"/>
    <x v="0"/>
    <x v="0"/>
    <s v="No Aplica"/>
    <x v="329"/>
  </r>
  <r>
    <x v="5"/>
    <x v="14"/>
    <x v="14"/>
    <x v="84"/>
    <x v="241"/>
    <s v="CO27240@mi.com"/>
    <x v="3"/>
    <x v="3"/>
    <x v="241"/>
    <x v="26"/>
    <x v="0"/>
    <x v="0"/>
    <s v="No Aplica"/>
    <x v="329"/>
  </r>
  <r>
    <x v="5"/>
    <x v="15"/>
    <x v="15"/>
    <x v="84"/>
    <x v="241"/>
    <s v="CO27240@mi.com"/>
    <x v="3"/>
    <x v="3"/>
    <x v="241"/>
    <x v="26"/>
    <x v="0"/>
    <x v="0"/>
    <s v="No Aplica"/>
    <x v="329"/>
  </r>
  <r>
    <x v="5"/>
    <x v="16"/>
    <x v="16"/>
    <x v="84"/>
    <x v="241"/>
    <s v="CO27240@mi.com"/>
    <x v="3"/>
    <x v="3"/>
    <x v="241"/>
    <x v="26"/>
    <x v="0"/>
    <x v="0"/>
    <s v="No Aplica"/>
    <x v="329"/>
  </r>
  <r>
    <x v="0"/>
    <x v="17"/>
    <x v="17"/>
    <x v="3"/>
    <x v="241"/>
    <s v="CO27240@mi.com"/>
    <x v="0"/>
    <x v="0"/>
    <x v="241"/>
    <x v="26"/>
    <x v="0"/>
    <x v="0"/>
    <s v="No Aplica"/>
    <x v="329"/>
  </r>
  <r>
    <x v="5"/>
    <x v="3"/>
    <x v="3"/>
    <x v="84"/>
    <x v="241"/>
    <s v="CO27240@mi.com"/>
    <x v="3"/>
    <x v="3"/>
    <x v="241"/>
    <x v="26"/>
    <x v="0"/>
    <x v="0"/>
    <s v="No Aplica"/>
    <x v="329"/>
  </r>
  <r>
    <x v="5"/>
    <x v="19"/>
    <x v="19"/>
    <x v="84"/>
    <x v="241"/>
    <s v="CO27240@mi.com"/>
    <x v="3"/>
    <x v="3"/>
    <x v="241"/>
    <x v="26"/>
    <x v="0"/>
    <x v="0"/>
    <s v="No Aplica"/>
    <x v="329"/>
  </r>
  <r>
    <x v="5"/>
    <x v="7"/>
    <x v="7"/>
    <x v="84"/>
    <x v="241"/>
    <s v="CO27240@mi.com"/>
    <x v="3"/>
    <x v="3"/>
    <x v="241"/>
    <x v="26"/>
    <x v="0"/>
    <x v="0"/>
    <s v="No Aplica"/>
    <x v="329"/>
  </r>
  <r>
    <x v="5"/>
    <x v="1"/>
    <x v="1"/>
    <x v="84"/>
    <x v="241"/>
    <s v="CO27240@mi.com"/>
    <x v="3"/>
    <x v="3"/>
    <x v="241"/>
    <x v="26"/>
    <x v="0"/>
    <x v="0"/>
    <s v="No Aplica"/>
    <x v="329"/>
  </r>
  <r>
    <x v="5"/>
    <x v="6"/>
    <x v="6"/>
    <x v="84"/>
    <x v="241"/>
    <s v="CO27240@mi.com"/>
    <x v="3"/>
    <x v="3"/>
    <x v="241"/>
    <x v="26"/>
    <x v="0"/>
    <x v="0"/>
    <s v="No Aplica"/>
    <x v="329"/>
  </r>
  <r>
    <x v="0"/>
    <x v="2"/>
    <x v="2"/>
    <x v="3"/>
    <x v="241"/>
    <s v="CO27240@mi.com"/>
    <x v="0"/>
    <x v="0"/>
    <x v="241"/>
    <x v="26"/>
    <x v="0"/>
    <x v="0"/>
    <s v="No Aplica"/>
    <x v="329"/>
  </r>
  <r>
    <x v="0"/>
    <x v="25"/>
    <x v="25"/>
    <x v="3"/>
    <x v="241"/>
    <s v="CO27240@mi.com"/>
    <x v="0"/>
    <x v="0"/>
    <x v="241"/>
    <x v="26"/>
    <x v="0"/>
    <x v="0"/>
    <s v="No Aplica"/>
    <x v="329"/>
  </r>
  <r>
    <x v="5"/>
    <x v="4"/>
    <x v="4"/>
    <x v="84"/>
    <x v="241"/>
    <s v="CO27240@mi.com"/>
    <x v="3"/>
    <x v="3"/>
    <x v="241"/>
    <x v="26"/>
    <x v="0"/>
    <x v="0"/>
    <s v="No Aplica"/>
    <x v="329"/>
  </r>
  <r>
    <x v="5"/>
    <x v="5"/>
    <x v="5"/>
    <x v="84"/>
    <x v="241"/>
    <s v="CO27240@mi.com"/>
    <x v="3"/>
    <x v="3"/>
    <x v="241"/>
    <x v="26"/>
    <x v="0"/>
    <x v="0"/>
    <s v="No Aplica"/>
    <x v="329"/>
  </r>
  <r>
    <x v="5"/>
    <x v="20"/>
    <x v="20"/>
    <x v="84"/>
    <x v="241"/>
    <s v="CO27240@mi.com"/>
    <x v="3"/>
    <x v="3"/>
    <x v="241"/>
    <x v="26"/>
    <x v="0"/>
    <x v="0"/>
    <s v="No Aplica"/>
    <x v="329"/>
  </r>
  <r>
    <x v="0"/>
    <x v="22"/>
    <x v="22"/>
    <x v="3"/>
    <x v="241"/>
    <s v="CO27240@mi.com"/>
    <x v="0"/>
    <x v="0"/>
    <x v="241"/>
    <x v="26"/>
    <x v="0"/>
    <x v="0"/>
    <s v="No Aplica"/>
    <x v="329"/>
  </r>
  <r>
    <x v="5"/>
    <x v="21"/>
    <x v="21"/>
    <x v="84"/>
    <x v="241"/>
    <s v="CO27240@mi.com"/>
    <x v="3"/>
    <x v="3"/>
    <x v="241"/>
    <x v="26"/>
    <x v="0"/>
    <x v="0"/>
    <s v="No Aplica"/>
    <x v="329"/>
  </r>
  <r>
    <x v="3"/>
    <x v="27"/>
    <x v="27"/>
    <x v="76"/>
    <x v="242"/>
    <s v="CO26647@mi.com"/>
    <x v="4"/>
    <x v="0"/>
    <x v="242"/>
    <x v="37"/>
    <x v="2"/>
    <x v="0"/>
    <s v="No Aplica"/>
    <x v="331"/>
  </r>
  <r>
    <x v="1"/>
    <x v="19"/>
    <x v="19"/>
    <x v="207"/>
    <x v="242"/>
    <s v="CO26647@mi.com"/>
    <x v="9"/>
    <x v="8"/>
    <x v="242"/>
    <x v="37"/>
    <x v="2"/>
    <x v="0"/>
    <s v="No Aplica"/>
    <x v="331"/>
  </r>
  <r>
    <x v="3"/>
    <x v="18"/>
    <x v="18"/>
    <x v="283"/>
    <x v="242"/>
    <s v="CO26647@mi.com"/>
    <x v="4"/>
    <x v="0"/>
    <x v="242"/>
    <x v="37"/>
    <x v="2"/>
    <x v="0"/>
    <s v="No Aplica"/>
    <x v="331"/>
  </r>
  <r>
    <x v="1"/>
    <x v="21"/>
    <x v="21"/>
    <x v="207"/>
    <x v="242"/>
    <s v="CO26647@mi.com"/>
    <x v="8"/>
    <x v="7"/>
    <x v="242"/>
    <x v="37"/>
    <x v="2"/>
    <x v="0"/>
    <s v="No Aplica"/>
    <x v="331"/>
  </r>
  <r>
    <x v="3"/>
    <x v="24"/>
    <x v="24"/>
    <x v="283"/>
    <x v="242"/>
    <s v="CO26647@mi.com"/>
    <x v="4"/>
    <x v="0"/>
    <x v="242"/>
    <x v="37"/>
    <x v="2"/>
    <x v="0"/>
    <s v="No Aplica"/>
    <x v="331"/>
  </r>
  <r>
    <x v="3"/>
    <x v="25"/>
    <x v="25"/>
    <x v="76"/>
    <x v="242"/>
    <s v="CO26647@mi.com"/>
    <x v="4"/>
    <x v="0"/>
    <x v="242"/>
    <x v="37"/>
    <x v="2"/>
    <x v="0"/>
    <s v="No Aplica"/>
    <x v="331"/>
  </r>
  <r>
    <x v="1"/>
    <x v="9"/>
    <x v="9"/>
    <x v="60"/>
    <x v="243"/>
    <s v="CO14475@mi.com"/>
    <x v="10"/>
    <x v="9"/>
    <x v="243"/>
    <x v="54"/>
    <x v="0"/>
    <x v="0"/>
    <s v="No Aplica"/>
    <x v="332"/>
  </r>
  <r>
    <x v="1"/>
    <x v="9"/>
    <x v="9"/>
    <x v="90"/>
    <x v="243"/>
    <s v="CO14475@mi.com"/>
    <x v="10"/>
    <x v="9"/>
    <x v="243"/>
    <x v="54"/>
    <x v="0"/>
    <x v="0"/>
    <s v="No Aplica"/>
    <x v="332"/>
  </r>
  <r>
    <x v="1"/>
    <x v="13"/>
    <x v="13"/>
    <x v="60"/>
    <x v="243"/>
    <s v="CO14475@mi.com"/>
    <x v="10"/>
    <x v="9"/>
    <x v="243"/>
    <x v="54"/>
    <x v="0"/>
    <x v="1"/>
    <n v="45922"/>
    <x v="333"/>
  </r>
  <r>
    <x v="1"/>
    <x v="13"/>
    <x v="13"/>
    <x v="90"/>
    <x v="243"/>
    <s v="CO14475@mi.com"/>
    <x v="10"/>
    <x v="9"/>
    <x v="243"/>
    <x v="54"/>
    <x v="0"/>
    <x v="1"/>
    <n v="45922"/>
    <x v="333"/>
  </r>
  <r>
    <x v="1"/>
    <x v="19"/>
    <x v="19"/>
    <x v="520"/>
    <x v="243"/>
    <s v="CO14475@mi.com"/>
    <x v="3"/>
    <x v="3"/>
    <x v="243"/>
    <x v="54"/>
    <x v="0"/>
    <x v="0"/>
    <s v="No Aplica"/>
    <x v="332"/>
  </r>
  <r>
    <x v="1"/>
    <x v="7"/>
    <x v="7"/>
    <x v="521"/>
    <x v="243"/>
    <s v="CO14475@mi.com"/>
    <x v="16"/>
    <x v="12"/>
    <x v="243"/>
    <x v="54"/>
    <x v="0"/>
    <x v="0"/>
    <s v="No Aplica"/>
    <x v="332"/>
  </r>
  <r>
    <x v="0"/>
    <x v="18"/>
    <x v="18"/>
    <x v="3"/>
    <x v="243"/>
    <s v="CO14475@mi.com"/>
    <x v="0"/>
    <x v="0"/>
    <x v="243"/>
    <x v="54"/>
    <x v="0"/>
    <x v="0"/>
    <s v="No Aplica"/>
    <x v="332"/>
  </r>
  <r>
    <x v="0"/>
    <x v="17"/>
    <x v="17"/>
    <x v="3"/>
    <x v="243"/>
    <s v="CO14475@mi.com"/>
    <x v="0"/>
    <x v="0"/>
    <x v="243"/>
    <x v="54"/>
    <x v="0"/>
    <x v="0"/>
    <s v="No Aplica"/>
    <x v="332"/>
  </r>
  <r>
    <x v="1"/>
    <x v="3"/>
    <x v="3"/>
    <x v="60"/>
    <x v="243"/>
    <s v="CO14475@mi.com"/>
    <x v="10"/>
    <x v="9"/>
    <x v="243"/>
    <x v="54"/>
    <x v="0"/>
    <x v="0"/>
    <s v="No Aplica"/>
    <x v="332"/>
  </r>
  <r>
    <x v="1"/>
    <x v="3"/>
    <x v="3"/>
    <x v="90"/>
    <x v="243"/>
    <s v="CO14475@mi.com"/>
    <x v="10"/>
    <x v="9"/>
    <x v="243"/>
    <x v="54"/>
    <x v="0"/>
    <x v="0"/>
    <s v="No Aplica"/>
    <x v="332"/>
  </r>
  <r>
    <x v="1"/>
    <x v="4"/>
    <x v="4"/>
    <x v="522"/>
    <x v="243"/>
    <s v="CO14475@mi.com"/>
    <x v="8"/>
    <x v="7"/>
    <x v="243"/>
    <x v="54"/>
    <x v="0"/>
    <x v="0"/>
    <s v="No Aplica"/>
    <x v="332"/>
  </r>
  <r>
    <x v="1"/>
    <x v="5"/>
    <x v="5"/>
    <x v="303"/>
    <x v="243"/>
    <s v="CO14475@mi.com"/>
    <x v="8"/>
    <x v="7"/>
    <x v="243"/>
    <x v="54"/>
    <x v="0"/>
    <x v="0"/>
    <s v="No Aplica"/>
    <x v="332"/>
  </r>
  <r>
    <x v="0"/>
    <x v="2"/>
    <x v="2"/>
    <x v="3"/>
    <x v="243"/>
    <s v="CO14475@mi.com"/>
    <x v="0"/>
    <x v="0"/>
    <x v="243"/>
    <x v="54"/>
    <x v="0"/>
    <x v="0"/>
    <s v="No Aplica"/>
    <x v="332"/>
  </r>
  <r>
    <x v="1"/>
    <x v="6"/>
    <x v="6"/>
    <x v="60"/>
    <x v="243"/>
    <s v="CO14475@mi.com"/>
    <x v="10"/>
    <x v="9"/>
    <x v="243"/>
    <x v="54"/>
    <x v="0"/>
    <x v="0"/>
    <s v="No Aplica"/>
    <x v="332"/>
  </r>
  <r>
    <x v="1"/>
    <x v="6"/>
    <x v="6"/>
    <x v="90"/>
    <x v="243"/>
    <s v="CO14475@mi.com"/>
    <x v="10"/>
    <x v="9"/>
    <x v="243"/>
    <x v="54"/>
    <x v="0"/>
    <x v="0"/>
    <s v="No Aplica"/>
    <x v="332"/>
  </r>
  <r>
    <x v="0"/>
    <x v="22"/>
    <x v="22"/>
    <x v="3"/>
    <x v="243"/>
    <s v="CO14475@mi.com"/>
    <x v="0"/>
    <x v="0"/>
    <x v="243"/>
    <x v="54"/>
    <x v="0"/>
    <x v="0"/>
    <s v="No Aplica"/>
    <x v="332"/>
  </r>
  <r>
    <x v="1"/>
    <x v="21"/>
    <x v="21"/>
    <x v="60"/>
    <x v="243"/>
    <s v="CO14475@mi.com"/>
    <x v="10"/>
    <x v="9"/>
    <x v="243"/>
    <x v="54"/>
    <x v="0"/>
    <x v="0"/>
    <s v="No Aplica"/>
    <x v="332"/>
  </r>
  <r>
    <x v="1"/>
    <x v="21"/>
    <x v="21"/>
    <x v="90"/>
    <x v="243"/>
    <s v="CO14475@mi.com"/>
    <x v="10"/>
    <x v="9"/>
    <x v="243"/>
    <x v="54"/>
    <x v="0"/>
    <x v="0"/>
    <s v="No Aplica"/>
    <x v="332"/>
  </r>
  <r>
    <x v="2"/>
    <x v="0"/>
    <x v="0"/>
    <x v="6"/>
    <x v="244"/>
    <s v="CO27542@mi.com"/>
    <x v="3"/>
    <x v="3"/>
    <x v="244"/>
    <x v="2"/>
    <x v="0"/>
    <x v="0"/>
    <s v="No Aplica"/>
    <x v="334"/>
  </r>
  <r>
    <x v="2"/>
    <x v="11"/>
    <x v="11"/>
    <x v="6"/>
    <x v="244"/>
    <s v="CO27542@mi.com"/>
    <x v="3"/>
    <x v="3"/>
    <x v="244"/>
    <x v="2"/>
    <x v="0"/>
    <x v="0"/>
    <s v="No Aplica"/>
    <x v="334"/>
  </r>
  <r>
    <x v="2"/>
    <x v="12"/>
    <x v="12"/>
    <x v="6"/>
    <x v="244"/>
    <s v="CO27542@mi.com"/>
    <x v="3"/>
    <x v="3"/>
    <x v="244"/>
    <x v="2"/>
    <x v="0"/>
    <x v="0"/>
    <s v="No Aplica"/>
    <x v="334"/>
  </r>
  <r>
    <x v="2"/>
    <x v="13"/>
    <x v="13"/>
    <x v="6"/>
    <x v="244"/>
    <s v="CO27542@mi.com"/>
    <x v="3"/>
    <x v="3"/>
    <x v="244"/>
    <x v="2"/>
    <x v="0"/>
    <x v="1"/>
    <n v="45922"/>
    <x v="335"/>
  </r>
  <r>
    <x v="2"/>
    <x v="17"/>
    <x v="17"/>
    <x v="3"/>
    <x v="244"/>
    <s v="CO27542@mi.com"/>
    <x v="0"/>
    <x v="0"/>
    <x v="244"/>
    <x v="2"/>
    <x v="0"/>
    <x v="0"/>
    <s v="No Aplica"/>
    <x v="334"/>
  </r>
  <r>
    <x v="2"/>
    <x v="14"/>
    <x v="14"/>
    <x v="6"/>
    <x v="244"/>
    <s v="CO27542@mi.com"/>
    <x v="3"/>
    <x v="3"/>
    <x v="244"/>
    <x v="2"/>
    <x v="0"/>
    <x v="0"/>
    <s v="No Aplica"/>
    <x v="334"/>
  </r>
  <r>
    <x v="2"/>
    <x v="15"/>
    <x v="15"/>
    <x v="6"/>
    <x v="244"/>
    <s v="CO27542@mi.com"/>
    <x v="3"/>
    <x v="3"/>
    <x v="244"/>
    <x v="2"/>
    <x v="0"/>
    <x v="0"/>
    <s v="No Aplica"/>
    <x v="334"/>
  </r>
  <r>
    <x v="2"/>
    <x v="16"/>
    <x v="16"/>
    <x v="6"/>
    <x v="244"/>
    <s v="CO27542@mi.com"/>
    <x v="3"/>
    <x v="3"/>
    <x v="244"/>
    <x v="2"/>
    <x v="0"/>
    <x v="0"/>
    <s v="No Aplica"/>
    <x v="334"/>
  </r>
  <r>
    <x v="2"/>
    <x v="3"/>
    <x v="3"/>
    <x v="6"/>
    <x v="244"/>
    <s v="CO27542@mi.com"/>
    <x v="3"/>
    <x v="3"/>
    <x v="244"/>
    <x v="2"/>
    <x v="0"/>
    <x v="0"/>
    <s v="No Aplica"/>
    <x v="334"/>
  </r>
  <r>
    <x v="2"/>
    <x v="19"/>
    <x v="19"/>
    <x v="6"/>
    <x v="244"/>
    <s v="CO27542@mi.com"/>
    <x v="3"/>
    <x v="3"/>
    <x v="244"/>
    <x v="2"/>
    <x v="0"/>
    <x v="0"/>
    <s v="No Aplica"/>
    <x v="334"/>
  </r>
  <r>
    <x v="2"/>
    <x v="7"/>
    <x v="7"/>
    <x v="6"/>
    <x v="244"/>
    <s v="CO27542@mi.com"/>
    <x v="3"/>
    <x v="3"/>
    <x v="244"/>
    <x v="2"/>
    <x v="0"/>
    <x v="0"/>
    <s v="No Aplica"/>
    <x v="334"/>
  </r>
  <r>
    <x v="2"/>
    <x v="1"/>
    <x v="1"/>
    <x v="6"/>
    <x v="244"/>
    <s v="CO27542@mi.com"/>
    <x v="3"/>
    <x v="3"/>
    <x v="244"/>
    <x v="2"/>
    <x v="0"/>
    <x v="0"/>
    <s v="No Aplica"/>
    <x v="334"/>
  </r>
  <r>
    <x v="2"/>
    <x v="6"/>
    <x v="6"/>
    <x v="6"/>
    <x v="244"/>
    <s v="CO27542@mi.com"/>
    <x v="3"/>
    <x v="3"/>
    <x v="244"/>
    <x v="2"/>
    <x v="0"/>
    <x v="0"/>
    <s v="No Aplica"/>
    <x v="334"/>
  </r>
  <r>
    <x v="2"/>
    <x v="2"/>
    <x v="2"/>
    <x v="3"/>
    <x v="244"/>
    <s v="CO27542@mi.com"/>
    <x v="0"/>
    <x v="0"/>
    <x v="244"/>
    <x v="2"/>
    <x v="0"/>
    <x v="0"/>
    <s v="No Aplica"/>
    <x v="334"/>
  </r>
  <r>
    <x v="2"/>
    <x v="4"/>
    <x v="4"/>
    <x v="6"/>
    <x v="244"/>
    <s v="CO27542@mi.com"/>
    <x v="3"/>
    <x v="3"/>
    <x v="244"/>
    <x v="2"/>
    <x v="0"/>
    <x v="0"/>
    <s v="No Aplica"/>
    <x v="334"/>
  </r>
  <r>
    <x v="2"/>
    <x v="5"/>
    <x v="5"/>
    <x v="6"/>
    <x v="244"/>
    <s v="CO27542@mi.com"/>
    <x v="3"/>
    <x v="3"/>
    <x v="244"/>
    <x v="2"/>
    <x v="0"/>
    <x v="0"/>
    <s v="No Aplica"/>
    <x v="334"/>
  </r>
  <r>
    <x v="2"/>
    <x v="20"/>
    <x v="20"/>
    <x v="6"/>
    <x v="244"/>
    <s v="CO27542@mi.com"/>
    <x v="3"/>
    <x v="3"/>
    <x v="244"/>
    <x v="2"/>
    <x v="0"/>
    <x v="0"/>
    <s v="No Aplica"/>
    <x v="334"/>
  </r>
  <r>
    <x v="2"/>
    <x v="22"/>
    <x v="22"/>
    <x v="6"/>
    <x v="244"/>
    <s v="CO27542@mi.com"/>
    <x v="3"/>
    <x v="3"/>
    <x v="244"/>
    <x v="2"/>
    <x v="0"/>
    <x v="0"/>
    <s v="No Aplica"/>
    <x v="334"/>
  </r>
  <r>
    <x v="2"/>
    <x v="21"/>
    <x v="21"/>
    <x v="3"/>
    <x v="244"/>
    <s v="CO27542@mi.com"/>
    <x v="0"/>
    <x v="0"/>
    <x v="244"/>
    <x v="2"/>
    <x v="0"/>
    <x v="0"/>
    <s v="No Aplica"/>
    <x v="334"/>
  </r>
  <r>
    <x v="2"/>
    <x v="27"/>
    <x v="27"/>
    <x v="95"/>
    <x v="245"/>
    <s v="CO23178@mi.com"/>
    <x v="0"/>
    <x v="0"/>
    <x v="245"/>
    <x v="13"/>
    <x v="2"/>
    <x v="0"/>
    <s v="No Aplica"/>
    <x v="336"/>
  </r>
  <r>
    <x v="2"/>
    <x v="26"/>
    <x v="26"/>
    <x v="247"/>
    <x v="245"/>
    <s v="CO23178@mi.com"/>
    <x v="10"/>
    <x v="9"/>
    <x v="245"/>
    <x v="13"/>
    <x v="2"/>
    <x v="0"/>
    <s v="No Aplica"/>
    <x v="336"/>
  </r>
  <r>
    <x v="2"/>
    <x v="18"/>
    <x v="18"/>
    <x v="95"/>
    <x v="245"/>
    <s v="CO23178@mi.com"/>
    <x v="0"/>
    <x v="0"/>
    <x v="245"/>
    <x v="13"/>
    <x v="2"/>
    <x v="0"/>
    <s v="No Aplica"/>
    <x v="336"/>
  </r>
  <r>
    <x v="2"/>
    <x v="23"/>
    <x v="23"/>
    <x v="247"/>
    <x v="245"/>
    <s v="CO23178@mi.com"/>
    <x v="10"/>
    <x v="9"/>
    <x v="245"/>
    <x v="13"/>
    <x v="2"/>
    <x v="0"/>
    <s v="No Aplica"/>
    <x v="336"/>
  </r>
  <r>
    <x v="1"/>
    <x v="20"/>
    <x v="20"/>
    <x v="28"/>
    <x v="245"/>
    <s v="CO23178@mi.com"/>
    <x v="2"/>
    <x v="2"/>
    <x v="245"/>
    <x v="13"/>
    <x v="2"/>
    <x v="0"/>
    <s v="No Aplica"/>
    <x v="336"/>
  </r>
  <r>
    <x v="2"/>
    <x v="24"/>
    <x v="24"/>
    <x v="95"/>
    <x v="245"/>
    <s v="CO23178@mi.com"/>
    <x v="0"/>
    <x v="0"/>
    <x v="245"/>
    <x v="13"/>
    <x v="2"/>
    <x v="0"/>
    <s v="No Aplica"/>
    <x v="336"/>
  </r>
  <r>
    <x v="2"/>
    <x v="28"/>
    <x v="28"/>
    <x v="247"/>
    <x v="245"/>
    <s v="CO23178@mi.com"/>
    <x v="10"/>
    <x v="9"/>
    <x v="245"/>
    <x v="13"/>
    <x v="2"/>
    <x v="0"/>
    <s v="No Aplica"/>
    <x v="336"/>
  </r>
  <r>
    <x v="2"/>
    <x v="25"/>
    <x v="25"/>
    <x v="41"/>
    <x v="245"/>
    <s v="CO23178@mi.com"/>
    <x v="0"/>
    <x v="0"/>
    <x v="245"/>
    <x v="13"/>
    <x v="2"/>
    <x v="0"/>
    <s v="No Aplica"/>
    <x v="336"/>
  </r>
  <r>
    <x v="1"/>
    <x v="29"/>
    <x v="29"/>
    <x v="247"/>
    <x v="245"/>
    <s v="CO23178@mi.com"/>
    <x v="10"/>
    <x v="9"/>
    <x v="245"/>
    <x v="13"/>
    <x v="2"/>
    <x v="0"/>
    <s v="No Aplica"/>
    <x v="336"/>
  </r>
  <r>
    <x v="1"/>
    <x v="10"/>
    <x v="10"/>
    <x v="6"/>
    <x v="246"/>
    <s v="CO27606@mi.com"/>
    <x v="3"/>
    <x v="3"/>
    <x v="246"/>
    <x v="0"/>
    <x v="0"/>
    <x v="0"/>
    <s v="No Aplica"/>
    <x v="337"/>
  </r>
  <r>
    <x v="1"/>
    <x v="0"/>
    <x v="0"/>
    <x v="6"/>
    <x v="246"/>
    <s v="CO27606@mi.com"/>
    <x v="3"/>
    <x v="3"/>
    <x v="246"/>
    <x v="0"/>
    <x v="0"/>
    <x v="0"/>
    <s v="No Aplica"/>
    <x v="337"/>
  </r>
  <r>
    <x v="1"/>
    <x v="12"/>
    <x v="12"/>
    <x v="6"/>
    <x v="246"/>
    <s v="CO27606@mi.com"/>
    <x v="3"/>
    <x v="3"/>
    <x v="246"/>
    <x v="0"/>
    <x v="0"/>
    <x v="0"/>
    <s v="No Aplica"/>
    <x v="337"/>
  </r>
  <r>
    <x v="1"/>
    <x v="13"/>
    <x v="13"/>
    <x v="523"/>
    <x v="246"/>
    <s v="CO27606@mi.com"/>
    <x v="3"/>
    <x v="3"/>
    <x v="246"/>
    <x v="0"/>
    <x v="0"/>
    <x v="1"/>
    <n v="45922"/>
    <x v="338"/>
  </r>
  <r>
    <x v="0"/>
    <x v="11"/>
    <x v="11"/>
    <x v="0"/>
    <x v="246"/>
    <s v="CO27606@mi.com"/>
    <x v="4"/>
    <x v="0"/>
    <x v="246"/>
    <x v="0"/>
    <x v="0"/>
    <x v="0"/>
    <s v="No Aplica"/>
    <x v="337"/>
  </r>
  <r>
    <x v="1"/>
    <x v="14"/>
    <x v="14"/>
    <x v="6"/>
    <x v="246"/>
    <s v="CO27606@mi.com"/>
    <x v="3"/>
    <x v="3"/>
    <x v="246"/>
    <x v="0"/>
    <x v="0"/>
    <x v="0"/>
    <s v="No Aplica"/>
    <x v="337"/>
  </r>
  <r>
    <x v="1"/>
    <x v="15"/>
    <x v="15"/>
    <x v="6"/>
    <x v="246"/>
    <s v="CO27606@mi.com"/>
    <x v="3"/>
    <x v="3"/>
    <x v="246"/>
    <x v="0"/>
    <x v="0"/>
    <x v="0"/>
    <s v="No Aplica"/>
    <x v="337"/>
  </r>
  <r>
    <x v="1"/>
    <x v="17"/>
    <x v="17"/>
    <x v="6"/>
    <x v="246"/>
    <s v="CO27606@mi.com"/>
    <x v="3"/>
    <x v="3"/>
    <x v="246"/>
    <x v="0"/>
    <x v="0"/>
    <x v="0"/>
    <s v="No Aplica"/>
    <x v="337"/>
  </r>
  <r>
    <x v="1"/>
    <x v="3"/>
    <x v="3"/>
    <x v="6"/>
    <x v="246"/>
    <s v="CO27606@mi.com"/>
    <x v="3"/>
    <x v="3"/>
    <x v="246"/>
    <x v="0"/>
    <x v="0"/>
    <x v="0"/>
    <s v="No Aplica"/>
    <x v="337"/>
  </r>
  <r>
    <x v="0"/>
    <x v="16"/>
    <x v="16"/>
    <x v="63"/>
    <x v="246"/>
    <s v="CO27606@mi.com"/>
    <x v="4"/>
    <x v="0"/>
    <x v="246"/>
    <x v="0"/>
    <x v="0"/>
    <x v="0"/>
    <s v="No Aplica"/>
    <x v="337"/>
  </r>
  <r>
    <x v="1"/>
    <x v="7"/>
    <x v="19"/>
    <x v="6"/>
    <x v="246"/>
    <s v="CO27606@mi.com"/>
    <x v="0"/>
    <x v="0"/>
    <x v="246"/>
    <x v="0"/>
    <x v="0"/>
    <x v="0"/>
    <s v="No Aplica"/>
    <x v="337"/>
  </r>
  <r>
    <x v="1"/>
    <x v="1"/>
    <x v="1"/>
    <x v="6"/>
    <x v="246"/>
    <s v="CO27606@mi.com"/>
    <x v="3"/>
    <x v="3"/>
    <x v="246"/>
    <x v="0"/>
    <x v="0"/>
    <x v="0"/>
    <s v="No Aplica"/>
    <x v="337"/>
  </r>
  <r>
    <x v="1"/>
    <x v="2"/>
    <x v="2"/>
    <x v="265"/>
    <x v="246"/>
    <s v="CO27606@mi.com"/>
    <x v="3"/>
    <x v="3"/>
    <x v="246"/>
    <x v="0"/>
    <x v="0"/>
    <x v="0"/>
    <s v="No Aplica"/>
    <x v="337"/>
  </r>
  <r>
    <x v="0"/>
    <x v="6"/>
    <x v="6"/>
    <x v="0"/>
    <x v="246"/>
    <s v="CO27606@mi.com"/>
    <x v="4"/>
    <x v="0"/>
    <x v="246"/>
    <x v="0"/>
    <x v="0"/>
    <x v="0"/>
    <s v="No Aplica"/>
    <x v="337"/>
  </r>
  <r>
    <x v="1"/>
    <x v="20"/>
    <x v="20"/>
    <x v="6"/>
    <x v="247"/>
    <s v="CO28437@mi.com"/>
    <x v="3"/>
    <x v="3"/>
    <x v="247"/>
    <x v="1"/>
    <x v="0"/>
    <x v="0"/>
    <s v="No Aplica"/>
    <x v="339"/>
  </r>
  <r>
    <x v="1"/>
    <x v="22"/>
    <x v="22"/>
    <x v="6"/>
    <x v="247"/>
    <s v="CO28437@mi.com"/>
    <x v="3"/>
    <x v="3"/>
    <x v="247"/>
    <x v="1"/>
    <x v="0"/>
    <x v="0"/>
    <s v="No Aplica"/>
    <x v="339"/>
  </r>
  <r>
    <x v="1"/>
    <x v="8"/>
    <x v="8"/>
    <x v="6"/>
    <x v="247"/>
    <s v="CO28437@mi.com"/>
    <x v="3"/>
    <x v="3"/>
    <x v="247"/>
    <x v="1"/>
    <x v="0"/>
    <x v="0"/>
    <s v="No Aplica"/>
    <x v="339"/>
  </r>
  <r>
    <x v="0"/>
    <x v="9"/>
    <x v="9"/>
    <x v="0"/>
    <x v="247"/>
    <s v="CO28437@mi.com"/>
    <x v="4"/>
    <x v="0"/>
    <x v="247"/>
    <x v="1"/>
    <x v="0"/>
    <x v="0"/>
    <s v="No Aplica"/>
    <x v="339"/>
  </r>
  <r>
    <x v="1"/>
    <x v="10"/>
    <x v="10"/>
    <x v="6"/>
    <x v="247"/>
    <s v="CO28437@mi.com"/>
    <x v="3"/>
    <x v="3"/>
    <x v="247"/>
    <x v="1"/>
    <x v="0"/>
    <x v="0"/>
    <s v="No Aplica"/>
    <x v="339"/>
  </r>
  <r>
    <x v="1"/>
    <x v="0"/>
    <x v="0"/>
    <x v="6"/>
    <x v="247"/>
    <s v="CO28437@mi.com"/>
    <x v="3"/>
    <x v="3"/>
    <x v="247"/>
    <x v="1"/>
    <x v="0"/>
    <x v="0"/>
    <s v="No Aplica"/>
    <x v="339"/>
  </r>
  <r>
    <x v="1"/>
    <x v="11"/>
    <x v="11"/>
    <x v="6"/>
    <x v="247"/>
    <s v="CO28437@mi.com"/>
    <x v="3"/>
    <x v="3"/>
    <x v="247"/>
    <x v="1"/>
    <x v="0"/>
    <x v="0"/>
    <s v="No Aplica"/>
    <x v="339"/>
  </r>
  <r>
    <x v="1"/>
    <x v="12"/>
    <x v="12"/>
    <x v="6"/>
    <x v="247"/>
    <s v="CO28437@mi.com"/>
    <x v="3"/>
    <x v="3"/>
    <x v="247"/>
    <x v="1"/>
    <x v="0"/>
    <x v="0"/>
    <s v="No Aplica"/>
    <x v="339"/>
  </r>
  <r>
    <x v="0"/>
    <x v="13"/>
    <x v="13"/>
    <x v="0"/>
    <x v="247"/>
    <s v="CO28437@mi.com"/>
    <x v="4"/>
    <x v="0"/>
    <x v="247"/>
    <x v="1"/>
    <x v="0"/>
    <x v="1"/>
    <n v="45922"/>
    <x v="340"/>
  </r>
  <r>
    <x v="1"/>
    <x v="14"/>
    <x v="14"/>
    <x v="6"/>
    <x v="247"/>
    <s v="CO28437@mi.com"/>
    <x v="3"/>
    <x v="3"/>
    <x v="247"/>
    <x v="1"/>
    <x v="0"/>
    <x v="0"/>
    <s v="No Aplica"/>
    <x v="339"/>
  </r>
  <r>
    <x v="1"/>
    <x v="15"/>
    <x v="15"/>
    <x v="6"/>
    <x v="247"/>
    <s v="CO28437@mi.com"/>
    <x v="3"/>
    <x v="3"/>
    <x v="247"/>
    <x v="1"/>
    <x v="0"/>
    <x v="0"/>
    <s v="No Aplica"/>
    <x v="339"/>
  </r>
  <r>
    <x v="1"/>
    <x v="16"/>
    <x v="16"/>
    <x v="6"/>
    <x v="247"/>
    <s v="CO28437@mi.com"/>
    <x v="3"/>
    <x v="3"/>
    <x v="247"/>
    <x v="1"/>
    <x v="0"/>
    <x v="0"/>
    <s v="No Aplica"/>
    <x v="339"/>
  </r>
  <r>
    <x v="1"/>
    <x v="17"/>
    <x v="17"/>
    <x v="6"/>
    <x v="247"/>
    <s v="CO28437@mi.com"/>
    <x v="3"/>
    <x v="3"/>
    <x v="247"/>
    <x v="1"/>
    <x v="0"/>
    <x v="0"/>
    <s v="No Aplica"/>
    <x v="339"/>
  </r>
  <r>
    <x v="0"/>
    <x v="3"/>
    <x v="3"/>
    <x v="0"/>
    <x v="247"/>
    <s v="CO28437@mi.com"/>
    <x v="19"/>
    <x v="0"/>
    <x v="247"/>
    <x v="1"/>
    <x v="0"/>
    <x v="0"/>
    <s v="No Aplica"/>
    <x v="339"/>
  </r>
  <r>
    <x v="1"/>
    <x v="19"/>
    <x v="19"/>
    <x v="67"/>
    <x v="247"/>
    <s v="CO28437@mi.com"/>
    <x v="3"/>
    <x v="3"/>
    <x v="247"/>
    <x v="1"/>
    <x v="0"/>
    <x v="0"/>
    <s v="No Aplica"/>
    <x v="339"/>
  </r>
  <r>
    <x v="1"/>
    <x v="7"/>
    <x v="7"/>
    <x v="67"/>
    <x v="247"/>
    <s v="CO28437@mi.com"/>
    <x v="3"/>
    <x v="3"/>
    <x v="247"/>
    <x v="1"/>
    <x v="0"/>
    <x v="0"/>
    <s v="No Aplica"/>
    <x v="339"/>
  </r>
  <r>
    <x v="1"/>
    <x v="1"/>
    <x v="1"/>
    <x v="67"/>
    <x v="247"/>
    <s v="CO28437@mi.com"/>
    <x v="3"/>
    <x v="3"/>
    <x v="247"/>
    <x v="1"/>
    <x v="0"/>
    <x v="0"/>
    <s v="No Aplica"/>
    <x v="339"/>
  </r>
  <r>
    <x v="1"/>
    <x v="2"/>
    <x v="2"/>
    <x v="13"/>
    <x v="247"/>
    <s v="CO28437@mi.com"/>
    <x v="3"/>
    <x v="3"/>
    <x v="247"/>
    <x v="1"/>
    <x v="0"/>
    <x v="0"/>
    <s v="No Aplica"/>
    <x v="339"/>
  </r>
  <r>
    <x v="0"/>
    <x v="6"/>
    <x v="6"/>
    <x v="3"/>
    <x v="247"/>
    <s v="CO28437@mi.com"/>
    <x v="0"/>
    <x v="0"/>
    <x v="247"/>
    <x v="1"/>
    <x v="0"/>
    <x v="0"/>
    <s v="No Aplica"/>
    <x v="339"/>
  </r>
  <r>
    <x v="2"/>
    <x v="8"/>
    <x v="8"/>
    <x v="524"/>
    <x v="248"/>
    <s v="CO19527@mi.com"/>
    <x v="3"/>
    <x v="3"/>
    <x v="248"/>
    <x v="20"/>
    <x v="1"/>
    <x v="0"/>
    <s v="No Aplica"/>
    <x v="341"/>
  </r>
  <r>
    <x v="2"/>
    <x v="10"/>
    <x v="10"/>
    <x v="524"/>
    <x v="248"/>
    <s v="CO19527@mi.com"/>
    <x v="3"/>
    <x v="3"/>
    <x v="248"/>
    <x v="20"/>
    <x v="1"/>
    <x v="0"/>
    <s v="No Aplica"/>
    <x v="341"/>
  </r>
  <r>
    <x v="2"/>
    <x v="0"/>
    <x v="0"/>
    <x v="524"/>
    <x v="248"/>
    <s v="CO19527@mi.com"/>
    <x v="3"/>
    <x v="3"/>
    <x v="248"/>
    <x v="20"/>
    <x v="1"/>
    <x v="0"/>
    <s v="No Aplica"/>
    <x v="341"/>
  </r>
  <r>
    <x v="2"/>
    <x v="11"/>
    <x v="11"/>
    <x v="524"/>
    <x v="248"/>
    <s v="CO19527@mi.com"/>
    <x v="3"/>
    <x v="3"/>
    <x v="248"/>
    <x v="20"/>
    <x v="1"/>
    <x v="0"/>
    <s v="No Aplica"/>
    <x v="341"/>
  </r>
  <r>
    <x v="2"/>
    <x v="12"/>
    <x v="12"/>
    <x v="524"/>
    <x v="248"/>
    <s v="CO19527@mi.com"/>
    <x v="3"/>
    <x v="3"/>
    <x v="248"/>
    <x v="20"/>
    <x v="1"/>
    <x v="0"/>
    <s v="No Aplica"/>
    <x v="341"/>
  </r>
  <r>
    <x v="2"/>
    <x v="27"/>
    <x v="27"/>
    <x v="525"/>
    <x v="248"/>
    <s v="CO19527@mi.com"/>
    <x v="0"/>
    <x v="0"/>
    <x v="248"/>
    <x v="20"/>
    <x v="1"/>
    <x v="0"/>
    <s v="No Aplica"/>
    <x v="341"/>
  </r>
  <r>
    <x v="2"/>
    <x v="14"/>
    <x v="14"/>
    <x v="524"/>
    <x v="248"/>
    <s v="CO19527@mi.com"/>
    <x v="3"/>
    <x v="3"/>
    <x v="248"/>
    <x v="20"/>
    <x v="1"/>
    <x v="0"/>
    <s v="No Aplica"/>
    <x v="341"/>
  </r>
  <r>
    <x v="2"/>
    <x v="15"/>
    <x v="15"/>
    <x v="524"/>
    <x v="248"/>
    <s v="CO19527@mi.com"/>
    <x v="3"/>
    <x v="3"/>
    <x v="248"/>
    <x v="20"/>
    <x v="1"/>
    <x v="0"/>
    <s v="No Aplica"/>
    <x v="341"/>
  </r>
  <r>
    <x v="2"/>
    <x v="16"/>
    <x v="16"/>
    <x v="524"/>
    <x v="248"/>
    <s v="CO19527@mi.com"/>
    <x v="3"/>
    <x v="3"/>
    <x v="248"/>
    <x v="20"/>
    <x v="1"/>
    <x v="0"/>
    <s v="No Aplica"/>
    <x v="341"/>
  </r>
  <r>
    <x v="2"/>
    <x v="17"/>
    <x v="17"/>
    <x v="524"/>
    <x v="248"/>
    <s v="CO19527@mi.com"/>
    <x v="3"/>
    <x v="3"/>
    <x v="248"/>
    <x v="20"/>
    <x v="1"/>
    <x v="0"/>
    <s v="No Aplica"/>
    <x v="341"/>
  </r>
  <r>
    <x v="2"/>
    <x v="18"/>
    <x v="18"/>
    <x v="525"/>
    <x v="248"/>
    <s v="CO19527@mi.com"/>
    <x v="0"/>
    <x v="0"/>
    <x v="248"/>
    <x v="20"/>
    <x v="1"/>
    <x v="0"/>
    <s v="No Aplica"/>
    <x v="341"/>
  </r>
  <r>
    <x v="2"/>
    <x v="19"/>
    <x v="19"/>
    <x v="524"/>
    <x v="248"/>
    <s v="CO19527@mi.com"/>
    <x v="3"/>
    <x v="3"/>
    <x v="248"/>
    <x v="20"/>
    <x v="1"/>
    <x v="0"/>
    <s v="No Aplica"/>
    <x v="341"/>
  </r>
  <r>
    <x v="2"/>
    <x v="7"/>
    <x v="7"/>
    <x v="524"/>
    <x v="248"/>
    <s v="CO19527@mi.com"/>
    <x v="3"/>
    <x v="3"/>
    <x v="248"/>
    <x v="20"/>
    <x v="1"/>
    <x v="0"/>
    <s v="No Aplica"/>
    <x v="341"/>
  </r>
  <r>
    <x v="2"/>
    <x v="1"/>
    <x v="1"/>
    <x v="524"/>
    <x v="248"/>
    <s v="CO19527@mi.com"/>
    <x v="3"/>
    <x v="3"/>
    <x v="248"/>
    <x v="20"/>
    <x v="1"/>
    <x v="0"/>
    <s v="No Aplica"/>
    <x v="341"/>
  </r>
  <r>
    <x v="2"/>
    <x v="2"/>
    <x v="2"/>
    <x v="524"/>
    <x v="248"/>
    <s v="CO19527@mi.com"/>
    <x v="3"/>
    <x v="3"/>
    <x v="248"/>
    <x v="20"/>
    <x v="1"/>
    <x v="0"/>
    <s v="No Aplica"/>
    <x v="341"/>
  </r>
  <r>
    <x v="2"/>
    <x v="24"/>
    <x v="24"/>
    <x v="525"/>
    <x v="248"/>
    <s v="CO19527@mi.com"/>
    <x v="0"/>
    <x v="0"/>
    <x v="248"/>
    <x v="20"/>
    <x v="1"/>
    <x v="0"/>
    <s v="No Aplica"/>
    <x v="341"/>
  </r>
  <r>
    <x v="2"/>
    <x v="4"/>
    <x v="4"/>
    <x v="524"/>
    <x v="248"/>
    <s v="CO19527@mi.com"/>
    <x v="3"/>
    <x v="3"/>
    <x v="248"/>
    <x v="20"/>
    <x v="1"/>
    <x v="0"/>
    <s v="No Aplica"/>
    <x v="341"/>
  </r>
  <r>
    <x v="2"/>
    <x v="5"/>
    <x v="5"/>
    <x v="524"/>
    <x v="248"/>
    <s v="CO19527@mi.com"/>
    <x v="3"/>
    <x v="3"/>
    <x v="248"/>
    <x v="20"/>
    <x v="1"/>
    <x v="0"/>
    <s v="No Aplica"/>
    <x v="341"/>
  </r>
  <r>
    <x v="2"/>
    <x v="20"/>
    <x v="20"/>
    <x v="524"/>
    <x v="248"/>
    <s v="CO19527@mi.com"/>
    <x v="3"/>
    <x v="3"/>
    <x v="248"/>
    <x v="20"/>
    <x v="1"/>
    <x v="0"/>
    <s v="No Aplica"/>
    <x v="341"/>
  </r>
  <r>
    <x v="2"/>
    <x v="22"/>
    <x v="22"/>
    <x v="524"/>
    <x v="248"/>
    <s v="CO19527@mi.com"/>
    <x v="3"/>
    <x v="3"/>
    <x v="248"/>
    <x v="20"/>
    <x v="1"/>
    <x v="0"/>
    <s v="No Aplica"/>
    <x v="341"/>
  </r>
  <r>
    <x v="2"/>
    <x v="25"/>
    <x v="25"/>
    <x v="525"/>
    <x v="248"/>
    <s v="CO19527@mi.com"/>
    <x v="0"/>
    <x v="0"/>
    <x v="248"/>
    <x v="20"/>
    <x v="1"/>
    <x v="0"/>
    <s v="No Aplica"/>
    <x v="341"/>
  </r>
  <r>
    <x v="2"/>
    <x v="13"/>
    <x v="13"/>
    <x v="526"/>
    <x v="249"/>
    <s v="CO23176@mi.com"/>
    <x v="15"/>
    <x v="11"/>
    <x v="249"/>
    <x v="5"/>
    <x v="1"/>
    <x v="1"/>
    <n v="45922"/>
    <x v="342"/>
  </r>
  <r>
    <x v="2"/>
    <x v="14"/>
    <x v="14"/>
    <x v="527"/>
    <x v="249"/>
    <s v="CO23176@mi.com"/>
    <x v="3"/>
    <x v="3"/>
    <x v="249"/>
    <x v="5"/>
    <x v="1"/>
    <x v="0"/>
    <s v="No Aplica"/>
    <x v="343"/>
  </r>
  <r>
    <x v="2"/>
    <x v="16"/>
    <x v="16"/>
    <x v="528"/>
    <x v="249"/>
    <s v="CO23176@mi.com"/>
    <x v="3"/>
    <x v="3"/>
    <x v="249"/>
    <x v="5"/>
    <x v="1"/>
    <x v="0"/>
    <s v="No Aplica"/>
    <x v="343"/>
  </r>
  <r>
    <x v="2"/>
    <x v="26"/>
    <x v="26"/>
    <x v="529"/>
    <x v="249"/>
    <s v="CO23176@mi.com"/>
    <x v="1"/>
    <x v="1"/>
    <x v="249"/>
    <x v="5"/>
    <x v="1"/>
    <x v="0"/>
    <s v="No Aplica"/>
    <x v="343"/>
  </r>
  <r>
    <x v="2"/>
    <x v="27"/>
    <x v="27"/>
    <x v="530"/>
    <x v="249"/>
    <s v="CO23176@mi.com"/>
    <x v="0"/>
    <x v="0"/>
    <x v="249"/>
    <x v="5"/>
    <x v="1"/>
    <x v="0"/>
    <s v="No Aplica"/>
    <x v="343"/>
  </r>
  <r>
    <x v="2"/>
    <x v="19"/>
    <x v="19"/>
    <x v="528"/>
    <x v="249"/>
    <s v="CO23176@mi.com"/>
    <x v="3"/>
    <x v="3"/>
    <x v="249"/>
    <x v="5"/>
    <x v="1"/>
    <x v="0"/>
    <s v="No Aplica"/>
    <x v="343"/>
  </r>
  <r>
    <x v="2"/>
    <x v="1"/>
    <x v="1"/>
    <x v="295"/>
    <x v="249"/>
    <s v="CO23176@mi.com"/>
    <x v="3"/>
    <x v="3"/>
    <x v="249"/>
    <x v="5"/>
    <x v="1"/>
    <x v="0"/>
    <s v="No Aplica"/>
    <x v="343"/>
  </r>
  <r>
    <x v="2"/>
    <x v="23"/>
    <x v="23"/>
    <x v="531"/>
    <x v="249"/>
    <s v="CO23176@mi.com"/>
    <x v="1"/>
    <x v="1"/>
    <x v="249"/>
    <x v="5"/>
    <x v="1"/>
    <x v="0"/>
    <s v="No Aplica"/>
    <x v="343"/>
  </r>
  <r>
    <x v="2"/>
    <x v="18"/>
    <x v="18"/>
    <x v="532"/>
    <x v="249"/>
    <s v="CO23176@mi.com"/>
    <x v="0"/>
    <x v="0"/>
    <x v="249"/>
    <x v="5"/>
    <x v="1"/>
    <x v="0"/>
    <s v="No Aplica"/>
    <x v="343"/>
  </r>
  <r>
    <x v="2"/>
    <x v="6"/>
    <x v="6"/>
    <x v="533"/>
    <x v="249"/>
    <s v="CO23176@mi.com"/>
    <x v="15"/>
    <x v="11"/>
    <x v="249"/>
    <x v="5"/>
    <x v="1"/>
    <x v="0"/>
    <s v="No Aplica"/>
    <x v="343"/>
  </r>
  <r>
    <x v="2"/>
    <x v="4"/>
    <x v="4"/>
    <x v="265"/>
    <x v="249"/>
    <s v="CO23176@mi.com"/>
    <x v="3"/>
    <x v="3"/>
    <x v="249"/>
    <x v="5"/>
    <x v="1"/>
    <x v="0"/>
    <s v="No Aplica"/>
    <x v="343"/>
  </r>
  <r>
    <x v="2"/>
    <x v="20"/>
    <x v="20"/>
    <x v="534"/>
    <x v="249"/>
    <s v="CO23176@mi.com"/>
    <x v="31"/>
    <x v="18"/>
    <x v="249"/>
    <x v="5"/>
    <x v="1"/>
    <x v="0"/>
    <s v="No Aplica"/>
    <x v="343"/>
  </r>
  <r>
    <x v="2"/>
    <x v="20"/>
    <x v="20"/>
    <x v="535"/>
    <x v="249"/>
    <s v="CO23176@mi.com"/>
    <x v="31"/>
    <x v="18"/>
    <x v="249"/>
    <x v="5"/>
    <x v="1"/>
    <x v="0"/>
    <s v="No Aplica"/>
    <x v="343"/>
  </r>
  <r>
    <x v="2"/>
    <x v="28"/>
    <x v="28"/>
    <x v="536"/>
    <x v="249"/>
    <s v="CO23176@mi.com"/>
    <x v="1"/>
    <x v="1"/>
    <x v="249"/>
    <x v="5"/>
    <x v="1"/>
    <x v="0"/>
    <s v="No Aplica"/>
    <x v="343"/>
  </r>
  <r>
    <x v="2"/>
    <x v="24"/>
    <x v="24"/>
    <x v="532"/>
    <x v="249"/>
    <s v="CO23176@mi.com"/>
    <x v="0"/>
    <x v="0"/>
    <x v="249"/>
    <x v="5"/>
    <x v="1"/>
    <x v="0"/>
    <s v="No Aplica"/>
    <x v="343"/>
  </r>
  <r>
    <x v="2"/>
    <x v="29"/>
    <x v="29"/>
    <x v="32"/>
    <x v="249"/>
    <s v="CO23176@mi.com"/>
    <x v="1"/>
    <x v="1"/>
    <x v="249"/>
    <x v="5"/>
    <x v="1"/>
    <x v="0"/>
    <s v="No Aplica"/>
    <x v="343"/>
  </r>
  <r>
    <x v="2"/>
    <x v="25"/>
    <x v="25"/>
    <x v="530"/>
    <x v="249"/>
    <s v="CO23176@mi.com"/>
    <x v="0"/>
    <x v="0"/>
    <x v="249"/>
    <x v="5"/>
    <x v="1"/>
    <x v="0"/>
    <s v="No Aplica"/>
    <x v="343"/>
  </r>
  <r>
    <x v="0"/>
    <x v="10"/>
    <x v="10"/>
    <x v="3"/>
    <x v="250"/>
    <s v="CO10136@mi.com"/>
    <x v="0"/>
    <x v="0"/>
    <x v="250"/>
    <x v="29"/>
    <x v="0"/>
    <x v="0"/>
    <s v="No Aplica"/>
    <x v="344"/>
  </r>
  <r>
    <x v="9"/>
    <x v="16"/>
    <x v="0"/>
    <x v="163"/>
    <x v="250"/>
    <s v="CO10136@mi.com"/>
    <x v="39"/>
    <x v="0"/>
    <x v="250"/>
    <x v="29"/>
    <x v="0"/>
    <x v="1"/>
    <n v="45922"/>
    <x v="345"/>
  </r>
  <r>
    <x v="0"/>
    <x v="17"/>
    <x v="17"/>
    <x v="3"/>
    <x v="250"/>
    <s v="CO10136@mi.com"/>
    <x v="0"/>
    <x v="0"/>
    <x v="250"/>
    <x v="29"/>
    <x v="0"/>
    <x v="0"/>
    <s v="No Aplica"/>
    <x v="344"/>
  </r>
  <r>
    <x v="5"/>
    <x v="3"/>
    <x v="3"/>
    <x v="168"/>
    <x v="250"/>
    <s v="CO10136@mi.com"/>
    <x v="1"/>
    <x v="1"/>
    <x v="250"/>
    <x v="29"/>
    <x v="0"/>
    <x v="0"/>
    <s v="No Aplica"/>
    <x v="344"/>
  </r>
  <r>
    <x v="5"/>
    <x v="19"/>
    <x v="19"/>
    <x v="67"/>
    <x v="250"/>
    <s v="CO10136@mi.com"/>
    <x v="3"/>
    <x v="3"/>
    <x v="250"/>
    <x v="29"/>
    <x v="0"/>
    <x v="0"/>
    <s v="No Aplica"/>
    <x v="344"/>
  </r>
  <r>
    <x v="5"/>
    <x v="7"/>
    <x v="7"/>
    <x v="67"/>
    <x v="250"/>
    <s v="CO10136@mi.com"/>
    <x v="3"/>
    <x v="3"/>
    <x v="250"/>
    <x v="29"/>
    <x v="0"/>
    <x v="0"/>
    <s v="No Aplica"/>
    <x v="344"/>
  </r>
  <r>
    <x v="5"/>
    <x v="1"/>
    <x v="1"/>
    <x v="67"/>
    <x v="250"/>
    <s v="CO10136@mi.com"/>
    <x v="3"/>
    <x v="3"/>
    <x v="250"/>
    <x v="29"/>
    <x v="0"/>
    <x v="0"/>
    <s v="No Aplica"/>
    <x v="344"/>
  </r>
  <r>
    <x v="2"/>
    <x v="2"/>
    <x v="2"/>
    <x v="3"/>
    <x v="250"/>
    <s v="CO10136@mi.com"/>
    <x v="0"/>
    <x v="0"/>
    <x v="250"/>
    <x v="29"/>
    <x v="0"/>
    <x v="0"/>
    <s v="No Aplica"/>
    <x v="344"/>
  </r>
  <r>
    <x v="5"/>
    <x v="6"/>
    <x v="6"/>
    <x v="67"/>
    <x v="250"/>
    <s v="CO10136@mi.com"/>
    <x v="3"/>
    <x v="3"/>
    <x v="250"/>
    <x v="29"/>
    <x v="0"/>
    <x v="0"/>
    <s v="No Aplica"/>
    <x v="344"/>
  </r>
  <r>
    <x v="5"/>
    <x v="5"/>
    <x v="5"/>
    <x v="67"/>
    <x v="250"/>
    <s v="CO10136@mi.com"/>
    <x v="3"/>
    <x v="3"/>
    <x v="250"/>
    <x v="29"/>
    <x v="0"/>
    <x v="0"/>
    <s v="No Aplica"/>
    <x v="344"/>
  </r>
  <r>
    <x v="5"/>
    <x v="20"/>
    <x v="20"/>
    <x v="67"/>
    <x v="250"/>
    <s v="CO10136@mi.com"/>
    <x v="3"/>
    <x v="3"/>
    <x v="250"/>
    <x v="29"/>
    <x v="0"/>
    <x v="0"/>
    <s v="No Aplica"/>
    <x v="344"/>
  </r>
  <r>
    <x v="5"/>
    <x v="22"/>
    <x v="22"/>
    <x v="67"/>
    <x v="250"/>
    <s v="CO10136@mi.com"/>
    <x v="3"/>
    <x v="3"/>
    <x v="250"/>
    <x v="29"/>
    <x v="0"/>
    <x v="0"/>
    <s v="No Aplica"/>
    <x v="344"/>
  </r>
  <r>
    <x v="5"/>
    <x v="21"/>
    <x v="21"/>
    <x v="67"/>
    <x v="250"/>
    <s v="CO10136@mi.com"/>
    <x v="3"/>
    <x v="3"/>
    <x v="250"/>
    <x v="29"/>
    <x v="0"/>
    <x v="0"/>
    <s v="No Aplica"/>
    <x v="344"/>
  </r>
  <r>
    <x v="0"/>
    <x v="17"/>
    <x v="17"/>
    <x v="0"/>
    <x v="251"/>
    <s v="CO18483@mi.com"/>
    <x v="5"/>
    <x v="4"/>
    <x v="251"/>
    <x v="26"/>
    <x v="0"/>
    <x v="0"/>
    <s v="No Aplica"/>
    <x v="346"/>
  </r>
  <r>
    <x v="5"/>
    <x v="2"/>
    <x v="2"/>
    <x v="0"/>
    <x v="251"/>
    <s v="CO18483@mi.com"/>
    <x v="5"/>
    <x v="4"/>
    <x v="251"/>
    <x v="26"/>
    <x v="0"/>
    <x v="0"/>
    <s v="No Aplica"/>
    <x v="346"/>
  </r>
  <r>
    <x v="5"/>
    <x v="22"/>
    <x v="22"/>
    <x v="212"/>
    <x v="251"/>
    <s v="CO18483@mi.com"/>
    <x v="5"/>
    <x v="4"/>
    <x v="251"/>
    <x v="26"/>
    <x v="0"/>
    <x v="0"/>
    <s v="No Aplica"/>
    <x v="346"/>
  </r>
  <r>
    <x v="1"/>
    <x v="13"/>
    <x v="13"/>
    <x v="90"/>
    <x v="252"/>
    <s v="CO11709@mi.com"/>
    <x v="0"/>
    <x v="0"/>
    <x v="252"/>
    <x v="30"/>
    <x v="4"/>
    <x v="1"/>
    <n v="45922"/>
    <x v="347"/>
  </r>
  <r>
    <x v="1"/>
    <x v="14"/>
    <x v="14"/>
    <x v="537"/>
    <x v="252"/>
    <s v="CO11709@mi.com"/>
    <x v="0"/>
    <x v="0"/>
    <x v="252"/>
    <x v="30"/>
    <x v="4"/>
    <x v="0"/>
    <s v="No Aplica"/>
    <x v="348"/>
  </r>
  <r>
    <x v="1"/>
    <x v="15"/>
    <x v="15"/>
    <x v="90"/>
    <x v="252"/>
    <s v="CO11709@mi.com"/>
    <x v="0"/>
    <x v="0"/>
    <x v="252"/>
    <x v="30"/>
    <x v="4"/>
    <x v="0"/>
    <s v="No Aplica"/>
    <x v="348"/>
  </r>
  <r>
    <x v="1"/>
    <x v="16"/>
    <x v="16"/>
    <x v="90"/>
    <x v="252"/>
    <s v="CO11709@mi.com"/>
    <x v="0"/>
    <x v="0"/>
    <x v="252"/>
    <x v="30"/>
    <x v="4"/>
    <x v="0"/>
    <s v="No Aplica"/>
    <x v="348"/>
  </r>
  <r>
    <x v="1"/>
    <x v="17"/>
    <x v="17"/>
    <x v="90"/>
    <x v="252"/>
    <s v="CO11709@mi.com"/>
    <x v="0"/>
    <x v="0"/>
    <x v="252"/>
    <x v="30"/>
    <x v="4"/>
    <x v="0"/>
    <s v="No Aplica"/>
    <x v="348"/>
  </r>
  <r>
    <x v="1"/>
    <x v="3"/>
    <x v="3"/>
    <x v="90"/>
    <x v="252"/>
    <s v="CO11709@mi.com"/>
    <x v="0"/>
    <x v="0"/>
    <x v="252"/>
    <x v="30"/>
    <x v="4"/>
    <x v="0"/>
    <s v="No Aplica"/>
    <x v="348"/>
  </r>
  <r>
    <x v="1"/>
    <x v="26"/>
    <x v="26"/>
    <x v="538"/>
    <x v="252"/>
    <s v="CO11709@mi.com"/>
    <x v="0"/>
    <x v="0"/>
    <x v="252"/>
    <x v="30"/>
    <x v="4"/>
    <x v="0"/>
    <s v="No Aplica"/>
    <x v="348"/>
  </r>
  <r>
    <x v="1"/>
    <x v="19"/>
    <x v="19"/>
    <x v="159"/>
    <x v="252"/>
    <s v="CO11709@mi.com"/>
    <x v="0"/>
    <x v="0"/>
    <x v="252"/>
    <x v="30"/>
    <x v="4"/>
    <x v="0"/>
    <s v="No Aplica"/>
    <x v="348"/>
  </r>
  <r>
    <x v="1"/>
    <x v="7"/>
    <x v="7"/>
    <x v="90"/>
    <x v="252"/>
    <s v="CO11709@mi.com"/>
    <x v="0"/>
    <x v="0"/>
    <x v="252"/>
    <x v="30"/>
    <x v="4"/>
    <x v="0"/>
    <s v="No Aplica"/>
    <x v="348"/>
  </r>
  <r>
    <x v="1"/>
    <x v="1"/>
    <x v="1"/>
    <x v="539"/>
    <x v="252"/>
    <s v="CO11709@mi.com"/>
    <x v="0"/>
    <x v="0"/>
    <x v="252"/>
    <x v="30"/>
    <x v="4"/>
    <x v="0"/>
    <s v="No Aplica"/>
    <x v="348"/>
  </r>
  <r>
    <x v="1"/>
    <x v="2"/>
    <x v="2"/>
    <x v="540"/>
    <x v="252"/>
    <s v="CO11709@mi.com"/>
    <x v="0"/>
    <x v="0"/>
    <x v="252"/>
    <x v="30"/>
    <x v="4"/>
    <x v="0"/>
    <s v="No Aplica"/>
    <x v="348"/>
  </r>
  <r>
    <x v="1"/>
    <x v="6"/>
    <x v="6"/>
    <x v="90"/>
    <x v="252"/>
    <s v="CO11709@mi.com"/>
    <x v="0"/>
    <x v="0"/>
    <x v="252"/>
    <x v="30"/>
    <x v="4"/>
    <x v="0"/>
    <s v="No Aplica"/>
    <x v="348"/>
  </r>
  <r>
    <x v="1"/>
    <x v="4"/>
    <x v="4"/>
    <x v="90"/>
    <x v="252"/>
    <s v="CO11709@mi.com"/>
    <x v="0"/>
    <x v="0"/>
    <x v="252"/>
    <x v="30"/>
    <x v="4"/>
    <x v="0"/>
    <s v="No Aplica"/>
    <x v="348"/>
  </r>
  <r>
    <x v="1"/>
    <x v="5"/>
    <x v="5"/>
    <x v="90"/>
    <x v="252"/>
    <s v="CO11709@mi.com"/>
    <x v="0"/>
    <x v="0"/>
    <x v="252"/>
    <x v="30"/>
    <x v="4"/>
    <x v="0"/>
    <s v="No Aplica"/>
    <x v="348"/>
  </r>
  <r>
    <x v="1"/>
    <x v="20"/>
    <x v="20"/>
    <x v="541"/>
    <x v="252"/>
    <s v="CO11709@mi.com"/>
    <x v="0"/>
    <x v="0"/>
    <x v="252"/>
    <x v="30"/>
    <x v="4"/>
    <x v="0"/>
    <s v="No Aplica"/>
    <x v="348"/>
  </r>
  <r>
    <x v="1"/>
    <x v="22"/>
    <x v="22"/>
    <x v="90"/>
    <x v="252"/>
    <s v="CO11709@mi.com"/>
    <x v="0"/>
    <x v="0"/>
    <x v="252"/>
    <x v="30"/>
    <x v="4"/>
    <x v="0"/>
    <s v="No Aplica"/>
    <x v="348"/>
  </r>
  <r>
    <x v="0"/>
    <x v="18"/>
    <x v="18"/>
    <x v="185"/>
    <x v="252"/>
    <s v="CO11709@mi.com"/>
    <x v="0"/>
    <x v="0"/>
    <x v="252"/>
    <x v="30"/>
    <x v="4"/>
    <x v="0"/>
    <s v="No Aplica"/>
    <x v="348"/>
  </r>
  <r>
    <x v="1"/>
    <x v="23"/>
    <x v="23"/>
    <x v="538"/>
    <x v="252"/>
    <s v="CO11709@mi.com"/>
    <x v="0"/>
    <x v="0"/>
    <x v="252"/>
    <x v="30"/>
    <x v="4"/>
    <x v="0"/>
    <s v="No Aplica"/>
    <x v="348"/>
  </r>
  <r>
    <x v="0"/>
    <x v="24"/>
    <x v="24"/>
    <x v="185"/>
    <x v="252"/>
    <s v="CO11709@mi.com"/>
    <x v="0"/>
    <x v="0"/>
    <x v="252"/>
    <x v="30"/>
    <x v="4"/>
    <x v="0"/>
    <s v="No Aplica"/>
    <x v="348"/>
  </r>
  <r>
    <x v="1"/>
    <x v="28"/>
    <x v="28"/>
    <x v="538"/>
    <x v="252"/>
    <s v="CO11709@mi.com"/>
    <x v="0"/>
    <x v="0"/>
    <x v="252"/>
    <x v="30"/>
    <x v="4"/>
    <x v="0"/>
    <s v="No Aplica"/>
    <x v="348"/>
  </r>
  <r>
    <x v="1"/>
    <x v="21"/>
    <x v="21"/>
    <x v="90"/>
    <x v="252"/>
    <s v="CO11709@mi.com"/>
    <x v="0"/>
    <x v="0"/>
    <x v="252"/>
    <x v="30"/>
    <x v="4"/>
    <x v="0"/>
    <s v="No Aplica"/>
    <x v="348"/>
  </r>
  <r>
    <x v="0"/>
    <x v="25"/>
    <x v="25"/>
    <x v="185"/>
    <x v="252"/>
    <s v="CO11709@mi.com"/>
    <x v="0"/>
    <x v="0"/>
    <x v="252"/>
    <x v="30"/>
    <x v="4"/>
    <x v="0"/>
    <s v="No Aplica"/>
    <x v="348"/>
  </r>
  <r>
    <x v="1"/>
    <x v="29"/>
    <x v="29"/>
    <x v="538"/>
    <x v="252"/>
    <s v="CO11709@mi.com"/>
    <x v="0"/>
    <x v="0"/>
    <x v="252"/>
    <x v="30"/>
    <x v="4"/>
    <x v="0"/>
    <s v="No Aplica"/>
    <x v="348"/>
  </r>
  <r>
    <x v="0"/>
    <x v="13"/>
    <x v="13"/>
    <x v="212"/>
    <x v="253"/>
    <s v="CO18561@mi.com"/>
    <x v="0"/>
    <x v="0"/>
    <x v="253"/>
    <x v="5"/>
    <x v="1"/>
    <x v="1"/>
    <n v="45922"/>
    <x v="349"/>
  </r>
  <r>
    <x v="1"/>
    <x v="23"/>
    <x v="23"/>
    <x v="336"/>
    <x v="253"/>
    <s v="CO18561@mi.com"/>
    <x v="3"/>
    <x v="3"/>
    <x v="253"/>
    <x v="5"/>
    <x v="1"/>
    <x v="0"/>
    <s v="No Aplica"/>
    <x v="350"/>
  </r>
  <r>
    <x v="1"/>
    <x v="14"/>
    <x v="14"/>
    <x v="45"/>
    <x v="253"/>
    <s v="CO18561@mi.com"/>
    <x v="3"/>
    <x v="3"/>
    <x v="253"/>
    <x v="5"/>
    <x v="1"/>
    <x v="0"/>
    <s v="No Aplica"/>
    <x v="350"/>
  </r>
  <r>
    <x v="1"/>
    <x v="15"/>
    <x v="15"/>
    <x v="336"/>
    <x v="253"/>
    <s v="CO18561@mi.com"/>
    <x v="3"/>
    <x v="3"/>
    <x v="253"/>
    <x v="5"/>
    <x v="1"/>
    <x v="0"/>
    <s v="No Aplica"/>
    <x v="350"/>
  </r>
  <r>
    <x v="1"/>
    <x v="24"/>
    <x v="24"/>
    <x v="542"/>
    <x v="253"/>
    <s v="CO18561@mi.com"/>
    <x v="5"/>
    <x v="4"/>
    <x v="253"/>
    <x v="5"/>
    <x v="1"/>
    <x v="0"/>
    <s v="No Aplica"/>
    <x v="350"/>
  </r>
  <r>
    <x v="1"/>
    <x v="7"/>
    <x v="7"/>
    <x v="45"/>
    <x v="253"/>
    <s v="CO18561@mi.com"/>
    <x v="3"/>
    <x v="3"/>
    <x v="253"/>
    <x v="5"/>
    <x v="1"/>
    <x v="0"/>
    <s v="No Aplica"/>
    <x v="350"/>
  </r>
  <r>
    <x v="0"/>
    <x v="1"/>
    <x v="1"/>
    <x v="3"/>
    <x v="253"/>
    <s v="CO18561@mi.com"/>
    <x v="0"/>
    <x v="0"/>
    <x v="253"/>
    <x v="5"/>
    <x v="1"/>
    <x v="0"/>
    <s v="No Aplica"/>
    <x v="350"/>
  </r>
  <r>
    <x v="1"/>
    <x v="2"/>
    <x v="2"/>
    <x v="45"/>
    <x v="253"/>
    <s v="CO18561@mi.com"/>
    <x v="3"/>
    <x v="3"/>
    <x v="253"/>
    <x v="5"/>
    <x v="1"/>
    <x v="0"/>
    <s v="No Aplica"/>
    <x v="350"/>
  </r>
  <r>
    <x v="1"/>
    <x v="6"/>
    <x v="6"/>
    <x v="45"/>
    <x v="253"/>
    <s v="CO18561@mi.com"/>
    <x v="3"/>
    <x v="3"/>
    <x v="253"/>
    <x v="5"/>
    <x v="1"/>
    <x v="0"/>
    <s v="No Aplica"/>
    <x v="350"/>
  </r>
  <r>
    <x v="1"/>
    <x v="29"/>
    <x v="29"/>
    <x v="45"/>
    <x v="253"/>
    <s v="CO18561@mi.com"/>
    <x v="3"/>
    <x v="3"/>
    <x v="253"/>
    <x v="5"/>
    <x v="1"/>
    <x v="0"/>
    <s v="No Aplica"/>
    <x v="350"/>
  </r>
  <r>
    <x v="1"/>
    <x v="5"/>
    <x v="5"/>
    <x v="336"/>
    <x v="253"/>
    <s v="CO18561@mi.com"/>
    <x v="3"/>
    <x v="3"/>
    <x v="253"/>
    <x v="5"/>
    <x v="1"/>
    <x v="0"/>
    <s v="No Aplica"/>
    <x v="350"/>
  </r>
  <r>
    <x v="1"/>
    <x v="20"/>
    <x v="20"/>
    <x v="9"/>
    <x v="253"/>
    <s v="CO18561@mi.com"/>
    <x v="10"/>
    <x v="9"/>
    <x v="253"/>
    <x v="5"/>
    <x v="1"/>
    <x v="0"/>
    <s v="No Aplica"/>
    <x v="350"/>
  </r>
  <r>
    <x v="0"/>
    <x v="22"/>
    <x v="22"/>
    <x v="0"/>
    <x v="253"/>
    <s v="CO18561@mi.com"/>
    <x v="0"/>
    <x v="0"/>
    <x v="253"/>
    <x v="5"/>
    <x v="1"/>
    <x v="0"/>
    <s v="No Aplica"/>
    <x v="350"/>
  </r>
  <r>
    <x v="0"/>
    <x v="16"/>
    <x v="16"/>
    <x v="54"/>
    <x v="254"/>
    <s v="CO20772@mi.com"/>
    <x v="0"/>
    <x v="0"/>
    <x v="254"/>
    <x v="42"/>
    <x v="1"/>
    <x v="0"/>
    <s v="No Aplica"/>
    <x v="351"/>
  </r>
  <r>
    <x v="2"/>
    <x v="27"/>
    <x v="27"/>
    <x v="3"/>
    <x v="254"/>
    <s v="CO20772@mi.com"/>
    <x v="21"/>
    <x v="0"/>
    <x v="254"/>
    <x v="42"/>
    <x v="1"/>
    <x v="0"/>
    <s v="No Aplica"/>
    <x v="351"/>
  </r>
  <r>
    <x v="1"/>
    <x v="26"/>
    <x v="26"/>
    <x v="173"/>
    <x v="254"/>
    <s v="CO20772@mi.com"/>
    <x v="6"/>
    <x v="5"/>
    <x v="254"/>
    <x v="42"/>
    <x v="1"/>
    <x v="0"/>
    <s v="No Aplica"/>
    <x v="351"/>
  </r>
  <r>
    <x v="2"/>
    <x v="18"/>
    <x v="18"/>
    <x v="3"/>
    <x v="254"/>
    <s v="CO20772@mi.com"/>
    <x v="21"/>
    <x v="0"/>
    <x v="254"/>
    <x v="42"/>
    <x v="1"/>
    <x v="0"/>
    <s v="No Aplica"/>
    <x v="351"/>
  </r>
  <r>
    <x v="1"/>
    <x v="23"/>
    <x v="23"/>
    <x v="43"/>
    <x v="254"/>
    <s v="CO20772@mi.com"/>
    <x v="6"/>
    <x v="5"/>
    <x v="254"/>
    <x v="42"/>
    <x v="1"/>
    <x v="0"/>
    <s v="No Aplica"/>
    <x v="351"/>
  </r>
  <r>
    <x v="2"/>
    <x v="24"/>
    <x v="24"/>
    <x v="3"/>
    <x v="254"/>
    <s v="CO20772@mi.com"/>
    <x v="21"/>
    <x v="0"/>
    <x v="254"/>
    <x v="42"/>
    <x v="1"/>
    <x v="0"/>
    <s v="No Aplica"/>
    <x v="351"/>
  </r>
  <r>
    <x v="1"/>
    <x v="28"/>
    <x v="28"/>
    <x v="173"/>
    <x v="254"/>
    <s v="CO20772@mi.com"/>
    <x v="6"/>
    <x v="5"/>
    <x v="254"/>
    <x v="42"/>
    <x v="1"/>
    <x v="0"/>
    <s v="No Aplica"/>
    <x v="351"/>
  </r>
  <r>
    <x v="1"/>
    <x v="29"/>
    <x v="29"/>
    <x v="173"/>
    <x v="254"/>
    <s v="CO20772@mi.com"/>
    <x v="6"/>
    <x v="5"/>
    <x v="254"/>
    <x v="42"/>
    <x v="1"/>
    <x v="0"/>
    <s v="No Aplica"/>
    <x v="351"/>
  </r>
  <r>
    <x v="2"/>
    <x v="25"/>
    <x v="25"/>
    <x v="3"/>
    <x v="254"/>
    <s v="CO20772@mi.com"/>
    <x v="21"/>
    <x v="0"/>
    <x v="254"/>
    <x v="42"/>
    <x v="1"/>
    <x v="0"/>
    <s v="No Aplica"/>
    <x v="351"/>
  </r>
  <r>
    <x v="0"/>
    <x v="17"/>
    <x v="17"/>
    <x v="12"/>
    <x v="255"/>
    <s v="CO26903@mi.com"/>
    <x v="5"/>
    <x v="4"/>
    <x v="255"/>
    <x v="45"/>
    <x v="1"/>
    <x v="0"/>
    <s v="No Aplica"/>
    <x v="352"/>
  </r>
  <r>
    <x v="0"/>
    <x v="7"/>
    <x v="7"/>
    <x v="12"/>
    <x v="255"/>
    <s v="CO26903@mi.com"/>
    <x v="5"/>
    <x v="4"/>
    <x v="255"/>
    <x v="45"/>
    <x v="1"/>
    <x v="0"/>
    <s v="No Aplica"/>
    <x v="352"/>
  </r>
  <r>
    <x v="3"/>
    <x v="27"/>
    <x v="27"/>
    <x v="22"/>
    <x v="256"/>
    <s v="CO14521@mi.com"/>
    <x v="0"/>
    <x v="0"/>
    <x v="256"/>
    <x v="23"/>
    <x v="2"/>
    <x v="0"/>
    <s v="No Aplica"/>
    <x v="353"/>
  </r>
  <r>
    <x v="1"/>
    <x v="26"/>
    <x v="26"/>
    <x v="543"/>
    <x v="256"/>
    <s v="CO14521@mi.com"/>
    <x v="10"/>
    <x v="9"/>
    <x v="256"/>
    <x v="23"/>
    <x v="2"/>
    <x v="0"/>
    <s v="No Aplica"/>
    <x v="353"/>
  </r>
  <r>
    <x v="3"/>
    <x v="18"/>
    <x v="18"/>
    <x v="22"/>
    <x v="256"/>
    <s v="CO14521@mi.com"/>
    <x v="0"/>
    <x v="0"/>
    <x v="256"/>
    <x v="23"/>
    <x v="2"/>
    <x v="0"/>
    <s v="No Aplica"/>
    <x v="353"/>
  </r>
  <r>
    <x v="1"/>
    <x v="23"/>
    <x v="23"/>
    <x v="543"/>
    <x v="256"/>
    <s v="CO14521@mi.com"/>
    <x v="10"/>
    <x v="9"/>
    <x v="256"/>
    <x v="23"/>
    <x v="2"/>
    <x v="0"/>
    <s v="No Aplica"/>
    <x v="353"/>
  </r>
  <r>
    <x v="3"/>
    <x v="24"/>
    <x v="24"/>
    <x v="22"/>
    <x v="256"/>
    <s v="CO14521@mi.com"/>
    <x v="0"/>
    <x v="0"/>
    <x v="256"/>
    <x v="23"/>
    <x v="2"/>
    <x v="0"/>
    <s v="No Aplica"/>
    <x v="353"/>
  </r>
  <r>
    <x v="1"/>
    <x v="28"/>
    <x v="28"/>
    <x v="543"/>
    <x v="256"/>
    <s v="CO14521@mi.com"/>
    <x v="10"/>
    <x v="9"/>
    <x v="256"/>
    <x v="23"/>
    <x v="2"/>
    <x v="0"/>
    <s v="No Aplica"/>
    <x v="353"/>
  </r>
  <r>
    <x v="3"/>
    <x v="25"/>
    <x v="25"/>
    <x v="22"/>
    <x v="256"/>
    <s v="CO14521@mi.com"/>
    <x v="0"/>
    <x v="0"/>
    <x v="256"/>
    <x v="23"/>
    <x v="2"/>
    <x v="0"/>
    <s v="No Aplica"/>
    <x v="353"/>
  </r>
  <r>
    <x v="1"/>
    <x v="29"/>
    <x v="29"/>
    <x v="543"/>
    <x v="256"/>
    <s v="CO14521@mi.com"/>
    <x v="10"/>
    <x v="9"/>
    <x v="256"/>
    <x v="23"/>
    <x v="2"/>
    <x v="0"/>
    <s v="No Aplica"/>
    <x v="353"/>
  </r>
  <r>
    <x v="2"/>
    <x v="10"/>
    <x v="10"/>
    <x v="45"/>
    <x v="257"/>
    <s v="CO25444@mi.com"/>
    <x v="3"/>
    <x v="3"/>
    <x v="257"/>
    <x v="43"/>
    <x v="0"/>
    <x v="0"/>
    <s v="No Aplica"/>
    <x v="354"/>
  </r>
  <r>
    <x v="2"/>
    <x v="0"/>
    <x v="0"/>
    <x v="45"/>
    <x v="257"/>
    <s v="CO25444@mi.com"/>
    <x v="3"/>
    <x v="3"/>
    <x v="257"/>
    <x v="43"/>
    <x v="0"/>
    <x v="0"/>
    <s v="No Aplica"/>
    <x v="354"/>
  </r>
  <r>
    <x v="2"/>
    <x v="11"/>
    <x v="11"/>
    <x v="45"/>
    <x v="257"/>
    <s v="CO25444@mi.com"/>
    <x v="3"/>
    <x v="3"/>
    <x v="257"/>
    <x v="43"/>
    <x v="0"/>
    <x v="0"/>
    <s v="No Aplica"/>
    <x v="354"/>
  </r>
  <r>
    <x v="2"/>
    <x v="12"/>
    <x v="12"/>
    <x v="45"/>
    <x v="257"/>
    <s v="CO25444@mi.com"/>
    <x v="3"/>
    <x v="3"/>
    <x v="257"/>
    <x v="43"/>
    <x v="0"/>
    <x v="0"/>
    <s v="No Aplica"/>
    <x v="354"/>
  </r>
  <r>
    <x v="0"/>
    <x v="13"/>
    <x v="13"/>
    <x v="544"/>
    <x v="257"/>
    <s v="CO25444@mi.com"/>
    <x v="0"/>
    <x v="0"/>
    <x v="257"/>
    <x v="43"/>
    <x v="0"/>
    <x v="1"/>
    <n v="45922"/>
    <x v="355"/>
  </r>
  <r>
    <x v="2"/>
    <x v="14"/>
    <x v="14"/>
    <x v="45"/>
    <x v="257"/>
    <s v="CO25444@mi.com"/>
    <x v="3"/>
    <x v="3"/>
    <x v="257"/>
    <x v="43"/>
    <x v="0"/>
    <x v="0"/>
    <s v="No Aplica"/>
    <x v="354"/>
  </r>
  <r>
    <x v="2"/>
    <x v="15"/>
    <x v="15"/>
    <x v="45"/>
    <x v="257"/>
    <s v="CO25444@mi.com"/>
    <x v="3"/>
    <x v="3"/>
    <x v="257"/>
    <x v="43"/>
    <x v="0"/>
    <x v="0"/>
    <s v="No Aplica"/>
    <x v="354"/>
  </r>
  <r>
    <x v="2"/>
    <x v="17"/>
    <x v="17"/>
    <x v="45"/>
    <x v="257"/>
    <s v="CO25444@mi.com"/>
    <x v="3"/>
    <x v="3"/>
    <x v="257"/>
    <x v="43"/>
    <x v="0"/>
    <x v="0"/>
    <s v="No Aplica"/>
    <x v="354"/>
  </r>
  <r>
    <x v="2"/>
    <x v="3"/>
    <x v="3"/>
    <x v="45"/>
    <x v="257"/>
    <s v="CO25444@mi.com"/>
    <x v="3"/>
    <x v="3"/>
    <x v="257"/>
    <x v="43"/>
    <x v="0"/>
    <x v="0"/>
    <s v="No Aplica"/>
    <x v="354"/>
  </r>
  <r>
    <x v="0"/>
    <x v="16"/>
    <x v="16"/>
    <x v="545"/>
    <x v="257"/>
    <s v="CO25444@mi.com"/>
    <x v="0"/>
    <x v="0"/>
    <x v="257"/>
    <x v="43"/>
    <x v="0"/>
    <x v="0"/>
    <s v="No Aplica"/>
    <x v="354"/>
  </r>
  <r>
    <x v="0"/>
    <x v="2"/>
    <x v="2"/>
    <x v="546"/>
    <x v="257"/>
    <s v="CO25444@mi.com"/>
    <x v="0"/>
    <x v="0"/>
    <x v="257"/>
    <x v="43"/>
    <x v="0"/>
    <x v="0"/>
    <s v="No Aplica"/>
    <x v="354"/>
  </r>
  <r>
    <x v="2"/>
    <x v="19"/>
    <x v="19"/>
    <x v="45"/>
    <x v="257"/>
    <s v="CO25444@mi.com"/>
    <x v="3"/>
    <x v="3"/>
    <x v="257"/>
    <x v="43"/>
    <x v="0"/>
    <x v="0"/>
    <s v="No Aplica"/>
    <x v="354"/>
  </r>
  <r>
    <x v="2"/>
    <x v="7"/>
    <x v="7"/>
    <x v="45"/>
    <x v="257"/>
    <s v="CO25444@mi.com"/>
    <x v="3"/>
    <x v="3"/>
    <x v="257"/>
    <x v="43"/>
    <x v="0"/>
    <x v="0"/>
    <s v="No Aplica"/>
    <x v="354"/>
  </r>
  <r>
    <x v="2"/>
    <x v="6"/>
    <x v="6"/>
    <x v="45"/>
    <x v="257"/>
    <s v="CO25444@mi.com"/>
    <x v="3"/>
    <x v="3"/>
    <x v="257"/>
    <x v="43"/>
    <x v="0"/>
    <x v="0"/>
    <s v="No Aplica"/>
    <x v="354"/>
  </r>
  <r>
    <x v="2"/>
    <x v="4"/>
    <x v="4"/>
    <x v="45"/>
    <x v="257"/>
    <s v="CO25444@mi.com"/>
    <x v="3"/>
    <x v="3"/>
    <x v="257"/>
    <x v="43"/>
    <x v="0"/>
    <x v="0"/>
    <s v="No Aplica"/>
    <x v="354"/>
  </r>
  <r>
    <x v="2"/>
    <x v="5"/>
    <x v="5"/>
    <x v="45"/>
    <x v="257"/>
    <s v="CO25444@mi.com"/>
    <x v="3"/>
    <x v="3"/>
    <x v="257"/>
    <x v="43"/>
    <x v="0"/>
    <x v="0"/>
    <s v="No Aplica"/>
    <x v="354"/>
  </r>
  <r>
    <x v="2"/>
    <x v="22"/>
    <x v="22"/>
    <x v="45"/>
    <x v="257"/>
    <s v="CO25444@mi.com"/>
    <x v="3"/>
    <x v="3"/>
    <x v="257"/>
    <x v="43"/>
    <x v="0"/>
    <x v="0"/>
    <s v="No Aplica"/>
    <x v="354"/>
  </r>
  <r>
    <x v="2"/>
    <x v="21"/>
    <x v="21"/>
    <x v="45"/>
    <x v="257"/>
    <s v="CO25444@mi.com"/>
    <x v="3"/>
    <x v="3"/>
    <x v="257"/>
    <x v="43"/>
    <x v="0"/>
    <x v="0"/>
    <s v="No Aplica"/>
    <x v="354"/>
  </r>
  <r>
    <x v="0"/>
    <x v="20"/>
    <x v="20"/>
    <x v="547"/>
    <x v="257"/>
    <s v="CO25444@mi.com"/>
    <x v="0"/>
    <x v="0"/>
    <x v="257"/>
    <x v="43"/>
    <x v="0"/>
    <x v="0"/>
    <s v="No Aplica"/>
    <x v="354"/>
  </r>
  <r>
    <x v="3"/>
    <x v="27"/>
    <x v="27"/>
    <x v="99"/>
    <x v="258"/>
    <s v="CO26905@mi.com"/>
    <x v="14"/>
    <x v="10"/>
    <x v="258"/>
    <x v="23"/>
    <x v="2"/>
    <x v="0"/>
    <s v="No Aplica"/>
    <x v="356"/>
  </r>
  <r>
    <x v="1"/>
    <x v="26"/>
    <x v="26"/>
    <x v="159"/>
    <x v="258"/>
    <s v="CO26905@mi.com"/>
    <x v="10"/>
    <x v="9"/>
    <x v="258"/>
    <x v="23"/>
    <x v="2"/>
    <x v="0"/>
    <s v="No Aplica"/>
    <x v="356"/>
  </r>
  <r>
    <x v="3"/>
    <x v="18"/>
    <x v="18"/>
    <x v="22"/>
    <x v="258"/>
    <s v="CO26905@mi.com"/>
    <x v="14"/>
    <x v="10"/>
    <x v="258"/>
    <x v="23"/>
    <x v="2"/>
    <x v="0"/>
    <s v="No Aplica"/>
    <x v="356"/>
  </r>
  <r>
    <x v="1"/>
    <x v="23"/>
    <x v="23"/>
    <x v="159"/>
    <x v="258"/>
    <s v="CO26905@mi.com"/>
    <x v="10"/>
    <x v="9"/>
    <x v="258"/>
    <x v="23"/>
    <x v="2"/>
    <x v="0"/>
    <s v="No Aplica"/>
    <x v="356"/>
  </r>
  <r>
    <x v="1"/>
    <x v="20"/>
    <x v="20"/>
    <x v="548"/>
    <x v="258"/>
    <s v="CO26905@mi.com"/>
    <x v="1"/>
    <x v="1"/>
    <x v="258"/>
    <x v="23"/>
    <x v="2"/>
    <x v="0"/>
    <s v="No Aplica"/>
    <x v="356"/>
  </r>
  <r>
    <x v="3"/>
    <x v="24"/>
    <x v="24"/>
    <x v="22"/>
    <x v="258"/>
    <s v="CO26905@mi.com"/>
    <x v="14"/>
    <x v="10"/>
    <x v="258"/>
    <x v="23"/>
    <x v="2"/>
    <x v="0"/>
    <s v="No Aplica"/>
    <x v="356"/>
  </r>
  <r>
    <x v="1"/>
    <x v="28"/>
    <x v="28"/>
    <x v="159"/>
    <x v="258"/>
    <s v="CO26905@mi.com"/>
    <x v="10"/>
    <x v="9"/>
    <x v="258"/>
    <x v="23"/>
    <x v="2"/>
    <x v="0"/>
    <s v="No Aplica"/>
    <x v="356"/>
  </r>
  <r>
    <x v="3"/>
    <x v="25"/>
    <x v="25"/>
    <x v="22"/>
    <x v="258"/>
    <s v="CO26905@mi.com"/>
    <x v="14"/>
    <x v="10"/>
    <x v="258"/>
    <x v="23"/>
    <x v="2"/>
    <x v="0"/>
    <s v="No Aplica"/>
    <x v="356"/>
  </r>
  <r>
    <x v="1"/>
    <x v="29"/>
    <x v="29"/>
    <x v="159"/>
    <x v="258"/>
    <s v="CO26905@mi.com"/>
    <x v="10"/>
    <x v="9"/>
    <x v="258"/>
    <x v="23"/>
    <x v="2"/>
    <x v="0"/>
    <s v="No Aplica"/>
    <x v="356"/>
  </r>
  <r>
    <x v="0"/>
    <x v="12"/>
    <x v="12"/>
    <x v="27"/>
    <x v="259"/>
    <s v="CO12671@mi.com"/>
    <x v="0"/>
    <x v="0"/>
    <x v="259"/>
    <x v="0"/>
    <x v="0"/>
    <x v="0"/>
    <s v="No Aplica"/>
    <x v="357"/>
  </r>
  <r>
    <x v="0"/>
    <x v="3"/>
    <x v="3"/>
    <x v="3"/>
    <x v="259"/>
    <s v="CO12671@mi.com"/>
    <x v="0"/>
    <x v="0"/>
    <x v="259"/>
    <x v="0"/>
    <x v="0"/>
    <x v="0"/>
    <s v="No Aplica"/>
    <x v="357"/>
  </r>
  <r>
    <x v="0"/>
    <x v="2"/>
    <x v="2"/>
    <x v="3"/>
    <x v="259"/>
    <s v="CO12671@mi.com"/>
    <x v="0"/>
    <x v="0"/>
    <x v="259"/>
    <x v="0"/>
    <x v="0"/>
    <x v="0"/>
    <s v="No Aplica"/>
    <x v="357"/>
  </r>
  <r>
    <x v="0"/>
    <x v="22"/>
    <x v="22"/>
    <x v="549"/>
    <x v="259"/>
    <s v="CO12671@mi.com"/>
    <x v="0"/>
    <x v="0"/>
    <x v="259"/>
    <x v="0"/>
    <x v="0"/>
    <x v="0"/>
    <s v="No Aplica"/>
    <x v="357"/>
  </r>
  <r>
    <x v="0"/>
    <x v="27"/>
    <x v="27"/>
    <x v="0"/>
    <x v="260"/>
    <s v="CO12833@mi.com"/>
    <x v="0"/>
    <x v="0"/>
    <x v="260"/>
    <x v="29"/>
    <x v="0"/>
    <x v="0"/>
    <s v="No Aplica"/>
    <x v="358"/>
  </r>
  <r>
    <x v="5"/>
    <x v="11"/>
    <x v="11"/>
    <x v="20"/>
    <x v="260"/>
    <s v="CO12833@mi.com"/>
    <x v="3"/>
    <x v="3"/>
    <x v="260"/>
    <x v="29"/>
    <x v="0"/>
    <x v="0"/>
    <s v="No Aplica"/>
    <x v="358"/>
  </r>
  <r>
    <x v="5"/>
    <x v="12"/>
    <x v="12"/>
    <x v="20"/>
    <x v="260"/>
    <s v="CO12833@mi.com"/>
    <x v="3"/>
    <x v="3"/>
    <x v="260"/>
    <x v="29"/>
    <x v="0"/>
    <x v="0"/>
    <s v="No Aplica"/>
    <x v="358"/>
  </r>
  <r>
    <x v="5"/>
    <x v="13"/>
    <x v="13"/>
    <x v="20"/>
    <x v="260"/>
    <s v="CO12833@mi.com"/>
    <x v="3"/>
    <x v="3"/>
    <x v="260"/>
    <x v="29"/>
    <x v="0"/>
    <x v="1"/>
    <n v="45922"/>
    <x v="359"/>
  </r>
  <r>
    <x v="5"/>
    <x v="15"/>
    <x v="15"/>
    <x v="20"/>
    <x v="260"/>
    <s v="CO12833@mi.com"/>
    <x v="1"/>
    <x v="1"/>
    <x v="260"/>
    <x v="29"/>
    <x v="0"/>
    <x v="0"/>
    <s v="No Aplica"/>
    <x v="358"/>
  </r>
  <r>
    <x v="0"/>
    <x v="16"/>
    <x v="16"/>
    <x v="0"/>
    <x v="260"/>
    <s v="CO12833@mi.com"/>
    <x v="0"/>
    <x v="0"/>
    <x v="260"/>
    <x v="29"/>
    <x v="0"/>
    <x v="0"/>
    <s v="No Aplica"/>
    <x v="358"/>
  </r>
  <r>
    <x v="5"/>
    <x v="3"/>
    <x v="3"/>
    <x v="20"/>
    <x v="260"/>
    <s v="CO12833@mi.com"/>
    <x v="1"/>
    <x v="1"/>
    <x v="260"/>
    <x v="29"/>
    <x v="0"/>
    <x v="0"/>
    <s v="No Aplica"/>
    <x v="358"/>
  </r>
  <r>
    <x v="0"/>
    <x v="24"/>
    <x v="24"/>
    <x v="0"/>
    <x v="260"/>
    <s v="CO12833@mi.com"/>
    <x v="0"/>
    <x v="0"/>
    <x v="260"/>
    <x v="29"/>
    <x v="0"/>
    <x v="0"/>
    <s v="No Aplica"/>
    <x v="358"/>
  </r>
  <r>
    <x v="5"/>
    <x v="7"/>
    <x v="7"/>
    <x v="20"/>
    <x v="260"/>
    <s v="CO12833@mi.com"/>
    <x v="1"/>
    <x v="1"/>
    <x v="260"/>
    <x v="29"/>
    <x v="0"/>
    <x v="0"/>
    <s v="No Aplica"/>
    <x v="358"/>
  </r>
  <r>
    <x v="0"/>
    <x v="2"/>
    <x v="2"/>
    <x v="0"/>
    <x v="260"/>
    <s v="CO12833@mi.com"/>
    <x v="0"/>
    <x v="0"/>
    <x v="260"/>
    <x v="29"/>
    <x v="0"/>
    <x v="0"/>
    <s v="No Aplica"/>
    <x v="358"/>
  </r>
  <r>
    <x v="5"/>
    <x v="6"/>
    <x v="6"/>
    <x v="20"/>
    <x v="260"/>
    <s v="CO12833@mi.com"/>
    <x v="1"/>
    <x v="1"/>
    <x v="260"/>
    <x v="29"/>
    <x v="0"/>
    <x v="0"/>
    <s v="No Aplica"/>
    <x v="358"/>
  </r>
  <r>
    <x v="5"/>
    <x v="4"/>
    <x v="4"/>
    <x v="20"/>
    <x v="260"/>
    <s v="CO12833@mi.com"/>
    <x v="1"/>
    <x v="1"/>
    <x v="260"/>
    <x v="29"/>
    <x v="0"/>
    <x v="0"/>
    <s v="No Aplica"/>
    <x v="358"/>
  </r>
  <r>
    <x v="0"/>
    <x v="5"/>
    <x v="5"/>
    <x v="0"/>
    <x v="260"/>
    <s v="CO12833@mi.com"/>
    <x v="0"/>
    <x v="0"/>
    <x v="260"/>
    <x v="29"/>
    <x v="0"/>
    <x v="0"/>
    <s v="No Aplica"/>
    <x v="358"/>
  </r>
  <r>
    <x v="5"/>
    <x v="21"/>
    <x v="21"/>
    <x v="20"/>
    <x v="260"/>
    <s v="CO12833@mi.com"/>
    <x v="1"/>
    <x v="1"/>
    <x v="260"/>
    <x v="29"/>
    <x v="0"/>
    <x v="0"/>
    <s v="No Aplica"/>
    <x v="358"/>
  </r>
  <r>
    <x v="0"/>
    <x v="12"/>
    <x v="12"/>
    <x v="3"/>
    <x v="261"/>
    <s v="CO10964@mi.com"/>
    <x v="5"/>
    <x v="4"/>
    <x v="261"/>
    <x v="2"/>
    <x v="0"/>
    <x v="0"/>
    <s v="No Aplica"/>
    <x v="360"/>
  </r>
  <r>
    <x v="0"/>
    <x v="17"/>
    <x v="17"/>
    <x v="3"/>
    <x v="261"/>
    <s v="CO10964@mi.com"/>
    <x v="5"/>
    <x v="4"/>
    <x v="261"/>
    <x v="2"/>
    <x v="0"/>
    <x v="0"/>
    <s v="No Aplica"/>
    <x v="360"/>
  </r>
  <r>
    <x v="0"/>
    <x v="6"/>
    <x v="6"/>
    <x v="550"/>
    <x v="261"/>
    <s v="CO10964@mi.com"/>
    <x v="7"/>
    <x v="6"/>
    <x v="261"/>
    <x v="2"/>
    <x v="0"/>
    <x v="0"/>
    <s v="No Aplica"/>
    <x v="360"/>
  </r>
  <r>
    <x v="5"/>
    <x v="10"/>
    <x v="10"/>
    <x v="20"/>
    <x v="262"/>
    <s v="CO8310@mi.com"/>
    <x v="1"/>
    <x v="1"/>
    <x v="262"/>
    <x v="29"/>
    <x v="0"/>
    <x v="0"/>
    <s v="No Aplica"/>
    <x v="361"/>
  </r>
  <r>
    <x v="5"/>
    <x v="0"/>
    <x v="0"/>
    <x v="20"/>
    <x v="262"/>
    <s v="CO8310@mi.com"/>
    <x v="1"/>
    <x v="1"/>
    <x v="262"/>
    <x v="29"/>
    <x v="0"/>
    <x v="0"/>
    <s v="No Aplica"/>
    <x v="361"/>
  </r>
  <r>
    <x v="2"/>
    <x v="11"/>
    <x v="11"/>
    <x v="3"/>
    <x v="262"/>
    <s v="CO8310@mi.com"/>
    <x v="0"/>
    <x v="0"/>
    <x v="262"/>
    <x v="29"/>
    <x v="0"/>
    <x v="0"/>
    <s v="No Aplica"/>
    <x v="361"/>
  </r>
  <r>
    <x v="2"/>
    <x v="12"/>
    <x v="12"/>
    <x v="3"/>
    <x v="262"/>
    <s v="CO8310@mi.com"/>
    <x v="0"/>
    <x v="0"/>
    <x v="262"/>
    <x v="29"/>
    <x v="0"/>
    <x v="0"/>
    <s v="No Aplica"/>
    <x v="361"/>
  </r>
  <r>
    <x v="2"/>
    <x v="13"/>
    <x v="13"/>
    <x v="3"/>
    <x v="262"/>
    <s v="CO8310@mi.com"/>
    <x v="0"/>
    <x v="0"/>
    <x v="262"/>
    <x v="29"/>
    <x v="0"/>
    <x v="1"/>
    <n v="45922"/>
    <x v="362"/>
  </r>
  <r>
    <x v="5"/>
    <x v="7"/>
    <x v="7"/>
    <x v="20"/>
    <x v="262"/>
    <s v="CO8310@mi.com"/>
    <x v="1"/>
    <x v="1"/>
    <x v="262"/>
    <x v="29"/>
    <x v="0"/>
    <x v="0"/>
    <s v="No Aplica"/>
    <x v="361"/>
  </r>
  <r>
    <x v="2"/>
    <x v="1"/>
    <x v="1"/>
    <x v="3"/>
    <x v="262"/>
    <s v="CO8310@mi.com"/>
    <x v="0"/>
    <x v="0"/>
    <x v="262"/>
    <x v="29"/>
    <x v="0"/>
    <x v="0"/>
    <s v="No Aplica"/>
    <x v="361"/>
  </r>
  <r>
    <x v="5"/>
    <x v="15"/>
    <x v="15"/>
    <x v="20"/>
    <x v="262"/>
    <s v="CO8310@mi.com"/>
    <x v="1"/>
    <x v="1"/>
    <x v="262"/>
    <x v="29"/>
    <x v="0"/>
    <x v="0"/>
    <s v="No Aplica"/>
    <x v="361"/>
  </r>
  <r>
    <x v="2"/>
    <x v="17"/>
    <x v="17"/>
    <x v="3"/>
    <x v="262"/>
    <s v="CO8310@mi.com"/>
    <x v="0"/>
    <x v="0"/>
    <x v="262"/>
    <x v="29"/>
    <x v="0"/>
    <x v="0"/>
    <s v="No Aplica"/>
    <x v="361"/>
  </r>
  <r>
    <x v="5"/>
    <x v="3"/>
    <x v="3"/>
    <x v="20"/>
    <x v="262"/>
    <s v="CO8310@mi.com"/>
    <x v="1"/>
    <x v="1"/>
    <x v="262"/>
    <x v="29"/>
    <x v="0"/>
    <x v="0"/>
    <s v="No Aplica"/>
    <x v="361"/>
  </r>
  <r>
    <x v="5"/>
    <x v="2"/>
    <x v="2"/>
    <x v="551"/>
    <x v="262"/>
    <s v="CO8310@mi.com"/>
    <x v="15"/>
    <x v="11"/>
    <x v="262"/>
    <x v="29"/>
    <x v="0"/>
    <x v="0"/>
    <s v="No Aplica"/>
    <x v="361"/>
  </r>
  <r>
    <x v="5"/>
    <x v="6"/>
    <x v="6"/>
    <x v="20"/>
    <x v="262"/>
    <s v="CO8310@mi.com"/>
    <x v="1"/>
    <x v="1"/>
    <x v="262"/>
    <x v="29"/>
    <x v="0"/>
    <x v="0"/>
    <s v="No Aplica"/>
    <x v="361"/>
  </r>
  <r>
    <x v="2"/>
    <x v="25"/>
    <x v="25"/>
    <x v="12"/>
    <x v="262"/>
    <s v="CO8310@mi.com"/>
    <x v="0"/>
    <x v="0"/>
    <x v="262"/>
    <x v="29"/>
    <x v="0"/>
    <x v="0"/>
    <s v="No Aplica"/>
    <x v="361"/>
  </r>
  <r>
    <x v="5"/>
    <x v="20"/>
    <x v="20"/>
    <x v="20"/>
    <x v="262"/>
    <s v="CO8310@mi.com"/>
    <x v="1"/>
    <x v="1"/>
    <x v="262"/>
    <x v="29"/>
    <x v="0"/>
    <x v="0"/>
    <s v="No Aplica"/>
    <x v="361"/>
  </r>
  <r>
    <x v="5"/>
    <x v="22"/>
    <x v="22"/>
    <x v="20"/>
    <x v="262"/>
    <s v="CO8310@mi.com"/>
    <x v="1"/>
    <x v="1"/>
    <x v="262"/>
    <x v="29"/>
    <x v="0"/>
    <x v="0"/>
    <s v="No Aplica"/>
    <x v="361"/>
  </r>
  <r>
    <x v="5"/>
    <x v="21"/>
    <x v="21"/>
    <x v="20"/>
    <x v="262"/>
    <s v="CO8310@mi.com"/>
    <x v="1"/>
    <x v="1"/>
    <x v="262"/>
    <x v="29"/>
    <x v="0"/>
    <x v="0"/>
    <s v="No Aplica"/>
    <x v="361"/>
  </r>
  <r>
    <x v="2"/>
    <x v="27"/>
    <x v="27"/>
    <x v="88"/>
    <x v="263"/>
    <s v="CO26217@mi.com"/>
    <x v="0"/>
    <x v="0"/>
    <x v="263"/>
    <x v="10"/>
    <x v="2"/>
    <x v="0"/>
    <s v="No Aplica"/>
    <x v="363"/>
  </r>
  <r>
    <x v="2"/>
    <x v="26"/>
    <x v="26"/>
    <x v="136"/>
    <x v="263"/>
    <s v="CO26217@mi.com"/>
    <x v="10"/>
    <x v="9"/>
    <x v="263"/>
    <x v="10"/>
    <x v="2"/>
    <x v="0"/>
    <s v="No Aplica"/>
    <x v="363"/>
  </r>
  <r>
    <x v="2"/>
    <x v="18"/>
    <x v="18"/>
    <x v="88"/>
    <x v="263"/>
    <s v="CO26217@mi.com"/>
    <x v="0"/>
    <x v="0"/>
    <x v="263"/>
    <x v="10"/>
    <x v="2"/>
    <x v="0"/>
    <s v="No Aplica"/>
    <x v="363"/>
  </r>
  <r>
    <x v="2"/>
    <x v="23"/>
    <x v="23"/>
    <x v="136"/>
    <x v="263"/>
    <s v="CO26217@mi.com"/>
    <x v="10"/>
    <x v="9"/>
    <x v="263"/>
    <x v="10"/>
    <x v="2"/>
    <x v="0"/>
    <s v="No Aplica"/>
    <x v="363"/>
  </r>
  <r>
    <x v="2"/>
    <x v="20"/>
    <x v="20"/>
    <x v="552"/>
    <x v="263"/>
    <s v="CO26217@mi.com"/>
    <x v="6"/>
    <x v="5"/>
    <x v="263"/>
    <x v="10"/>
    <x v="2"/>
    <x v="0"/>
    <s v="No Aplica"/>
    <x v="363"/>
  </r>
  <r>
    <x v="2"/>
    <x v="24"/>
    <x v="24"/>
    <x v="88"/>
    <x v="263"/>
    <s v="CO26217@mi.com"/>
    <x v="0"/>
    <x v="0"/>
    <x v="263"/>
    <x v="10"/>
    <x v="2"/>
    <x v="0"/>
    <s v="No Aplica"/>
    <x v="363"/>
  </r>
  <r>
    <x v="2"/>
    <x v="28"/>
    <x v="28"/>
    <x v="136"/>
    <x v="263"/>
    <s v="CO26217@mi.com"/>
    <x v="10"/>
    <x v="9"/>
    <x v="263"/>
    <x v="10"/>
    <x v="2"/>
    <x v="0"/>
    <s v="No Aplica"/>
    <x v="363"/>
  </r>
  <r>
    <x v="2"/>
    <x v="25"/>
    <x v="25"/>
    <x v="88"/>
    <x v="263"/>
    <s v="CO26217@mi.com"/>
    <x v="0"/>
    <x v="0"/>
    <x v="263"/>
    <x v="10"/>
    <x v="2"/>
    <x v="0"/>
    <s v="No Aplica"/>
    <x v="363"/>
  </r>
  <r>
    <x v="2"/>
    <x v="29"/>
    <x v="29"/>
    <x v="136"/>
    <x v="263"/>
    <s v="CO26217@mi.com"/>
    <x v="10"/>
    <x v="9"/>
    <x v="263"/>
    <x v="10"/>
    <x v="2"/>
    <x v="0"/>
    <s v="No Aplica"/>
    <x v="363"/>
  </r>
  <r>
    <x v="3"/>
    <x v="27"/>
    <x v="27"/>
    <x v="22"/>
    <x v="264"/>
    <s v="CO16160@mi.com"/>
    <x v="0"/>
    <x v="0"/>
    <x v="264"/>
    <x v="21"/>
    <x v="1"/>
    <x v="0"/>
    <s v="No Aplica"/>
    <x v="364"/>
  </r>
  <r>
    <x v="3"/>
    <x v="26"/>
    <x v="26"/>
    <x v="22"/>
    <x v="264"/>
    <s v="CO16160@mi.com"/>
    <x v="10"/>
    <x v="9"/>
    <x v="264"/>
    <x v="21"/>
    <x v="1"/>
    <x v="0"/>
    <s v="No Aplica"/>
    <x v="364"/>
  </r>
  <r>
    <x v="3"/>
    <x v="18"/>
    <x v="18"/>
    <x v="22"/>
    <x v="264"/>
    <s v="CO16160@mi.com"/>
    <x v="0"/>
    <x v="0"/>
    <x v="264"/>
    <x v="21"/>
    <x v="1"/>
    <x v="0"/>
    <s v="No Aplica"/>
    <x v="364"/>
  </r>
  <r>
    <x v="3"/>
    <x v="23"/>
    <x v="23"/>
    <x v="22"/>
    <x v="264"/>
    <s v="CO16160@mi.com"/>
    <x v="10"/>
    <x v="9"/>
    <x v="264"/>
    <x v="21"/>
    <x v="1"/>
    <x v="0"/>
    <s v="No Aplica"/>
    <x v="364"/>
  </r>
  <r>
    <x v="3"/>
    <x v="24"/>
    <x v="24"/>
    <x v="22"/>
    <x v="264"/>
    <s v="CO16160@mi.com"/>
    <x v="0"/>
    <x v="0"/>
    <x v="264"/>
    <x v="21"/>
    <x v="1"/>
    <x v="0"/>
    <s v="No Aplica"/>
    <x v="364"/>
  </r>
  <r>
    <x v="3"/>
    <x v="28"/>
    <x v="28"/>
    <x v="3"/>
    <x v="264"/>
    <s v="CO16160@mi.com"/>
    <x v="10"/>
    <x v="9"/>
    <x v="264"/>
    <x v="21"/>
    <x v="1"/>
    <x v="0"/>
    <s v="No Aplica"/>
    <x v="364"/>
  </r>
  <r>
    <x v="3"/>
    <x v="28"/>
    <x v="28"/>
    <x v="3"/>
    <x v="264"/>
    <s v="CO16160@mi.com"/>
    <x v="10"/>
    <x v="9"/>
    <x v="264"/>
    <x v="21"/>
    <x v="1"/>
    <x v="0"/>
    <s v="No Aplica"/>
    <x v="364"/>
  </r>
  <r>
    <x v="3"/>
    <x v="25"/>
    <x v="25"/>
    <x v="22"/>
    <x v="264"/>
    <s v="CO16160@mi.com"/>
    <x v="0"/>
    <x v="0"/>
    <x v="264"/>
    <x v="21"/>
    <x v="1"/>
    <x v="0"/>
    <s v="No Aplica"/>
    <x v="364"/>
  </r>
  <r>
    <x v="2"/>
    <x v="10"/>
    <x v="10"/>
    <x v="6"/>
    <x v="265"/>
    <s v="CO28390@mi.com"/>
    <x v="3"/>
    <x v="3"/>
    <x v="265"/>
    <x v="2"/>
    <x v="0"/>
    <x v="0"/>
    <s v="No Aplica"/>
    <x v="365"/>
  </r>
  <r>
    <x v="2"/>
    <x v="0"/>
    <x v="0"/>
    <x v="6"/>
    <x v="265"/>
    <s v="CO28390@mi.com"/>
    <x v="3"/>
    <x v="3"/>
    <x v="265"/>
    <x v="2"/>
    <x v="0"/>
    <x v="0"/>
    <s v="No Aplica"/>
    <x v="365"/>
  </r>
  <r>
    <x v="2"/>
    <x v="11"/>
    <x v="11"/>
    <x v="6"/>
    <x v="265"/>
    <s v="CO28390@mi.com"/>
    <x v="3"/>
    <x v="3"/>
    <x v="265"/>
    <x v="2"/>
    <x v="0"/>
    <x v="0"/>
    <s v="No Aplica"/>
    <x v="365"/>
  </r>
  <r>
    <x v="2"/>
    <x v="12"/>
    <x v="12"/>
    <x v="6"/>
    <x v="265"/>
    <s v="CO28390@mi.com"/>
    <x v="3"/>
    <x v="3"/>
    <x v="265"/>
    <x v="2"/>
    <x v="0"/>
    <x v="0"/>
    <s v="No Aplica"/>
    <x v="365"/>
  </r>
  <r>
    <x v="2"/>
    <x v="13"/>
    <x v="13"/>
    <x v="3"/>
    <x v="265"/>
    <s v="CO28390@mi.com"/>
    <x v="0"/>
    <x v="0"/>
    <x v="265"/>
    <x v="2"/>
    <x v="0"/>
    <x v="1"/>
    <n v="45922"/>
    <x v="366"/>
  </r>
  <r>
    <x v="2"/>
    <x v="16"/>
    <x v="16"/>
    <x v="3"/>
    <x v="265"/>
    <s v="CO28390@mi.com"/>
    <x v="0"/>
    <x v="0"/>
    <x v="265"/>
    <x v="2"/>
    <x v="0"/>
    <x v="0"/>
    <s v="No Aplica"/>
    <x v="365"/>
  </r>
  <r>
    <x v="2"/>
    <x v="17"/>
    <x v="17"/>
    <x v="6"/>
    <x v="265"/>
    <s v="CO28390@mi.com"/>
    <x v="3"/>
    <x v="3"/>
    <x v="265"/>
    <x v="2"/>
    <x v="0"/>
    <x v="0"/>
    <s v="No Aplica"/>
    <x v="365"/>
  </r>
  <r>
    <x v="2"/>
    <x v="14"/>
    <x v="14"/>
    <x v="6"/>
    <x v="265"/>
    <s v="CO28390@mi.com"/>
    <x v="3"/>
    <x v="3"/>
    <x v="265"/>
    <x v="2"/>
    <x v="0"/>
    <x v="0"/>
    <s v="No Aplica"/>
    <x v="365"/>
  </r>
  <r>
    <x v="2"/>
    <x v="15"/>
    <x v="15"/>
    <x v="35"/>
    <x v="265"/>
    <s v="CO28390@mi.com"/>
    <x v="3"/>
    <x v="3"/>
    <x v="265"/>
    <x v="2"/>
    <x v="0"/>
    <x v="0"/>
    <s v="No Aplica"/>
    <x v="365"/>
  </r>
  <r>
    <x v="2"/>
    <x v="3"/>
    <x v="3"/>
    <x v="173"/>
    <x v="265"/>
    <s v="CO28390@mi.com"/>
    <x v="3"/>
    <x v="3"/>
    <x v="265"/>
    <x v="2"/>
    <x v="0"/>
    <x v="0"/>
    <s v="No Aplica"/>
    <x v="365"/>
  </r>
  <r>
    <x v="5"/>
    <x v="13"/>
    <x v="13"/>
    <x v="171"/>
    <x v="266"/>
    <s v="CO27872@mi.com"/>
    <x v="23"/>
    <x v="15"/>
    <x v="266"/>
    <x v="9"/>
    <x v="1"/>
    <x v="1"/>
    <n v="45922"/>
    <x v="367"/>
  </r>
  <r>
    <x v="0"/>
    <x v="27"/>
    <x v="27"/>
    <x v="41"/>
    <x v="266"/>
    <s v="CO27872@mi.com"/>
    <x v="5"/>
    <x v="4"/>
    <x v="266"/>
    <x v="9"/>
    <x v="1"/>
    <x v="0"/>
    <s v="No Aplica"/>
    <x v="368"/>
  </r>
  <r>
    <x v="0"/>
    <x v="18"/>
    <x v="18"/>
    <x v="41"/>
    <x v="266"/>
    <s v="CO27872@mi.com"/>
    <x v="5"/>
    <x v="4"/>
    <x v="266"/>
    <x v="9"/>
    <x v="1"/>
    <x v="0"/>
    <s v="No Aplica"/>
    <x v="368"/>
  </r>
  <r>
    <x v="1"/>
    <x v="4"/>
    <x v="4"/>
    <x v="553"/>
    <x v="266"/>
    <s v="CO27872@mi.com"/>
    <x v="9"/>
    <x v="8"/>
    <x v="266"/>
    <x v="9"/>
    <x v="1"/>
    <x v="0"/>
    <s v="No Aplica"/>
    <x v="368"/>
  </r>
  <r>
    <x v="1"/>
    <x v="20"/>
    <x v="20"/>
    <x v="554"/>
    <x v="266"/>
    <s v="CO27872@mi.com"/>
    <x v="1"/>
    <x v="1"/>
    <x v="266"/>
    <x v="9"/>
    <x v="1"/>
    <x v="0"/>
    <s v="No Aplica"/>
    <x v="368"/>
  </r>
  <r>
    <x v="0"/>
    <x v="24"/>
    <x v="24"/>
    <x v="41"/>
    <x v="266"/>
    <s v="CO27872@mi.com"/>
    <x v="0"/>
    <x v="0"/>
    <x v="266"/>
    <x v="9"/>
    <x v="1"/>
    <x v="0"/>
    <s v="No Aplica"/>
    <x v="368"/>
  </r>
  <r>
    <x v="0"/>
    <x v="25"/>
    <x v="25"/>
    <x v="41"/>
    <x v="266"/>
    <s v="CO27872@mi.com"/>
    <x v="5"/>
    <x v="4"/>
    <x v="266"/>
    <x v="9"/>
    <x v="1"/>
    <x v="0"/>
    <s v="No Aplica"/>
    <x v="368"/>
  </r>
  <r>
    <x v="2"/>
    <x v="20"/>
    <x v="20"/>
    <x v="84"/>
    <x v="267"/>
    <s v="CO27804@mi.com"/>
    <x v="3"/>
    <x v="3"/>
    <x v="267"/>
    <x v="2"/>
    <x v="0"/>
    <x v="0"/>
    <s v="No Aplica"/>
    <x v="369"/>
  </r>
  <r>
    <x v="2"/>
    <x v="22"/>
    <x v="22"/>
    <x v="3"/>
    <x v="267"/>
    <s v="CO27804@mi.com"/>
    <x v="0"/>
    <x v="0"/>
    <x v="267"/>
    <x v="2"/>
    <x v="0"/>
    <x v="0"/>
    <s v="No Aplica"/>
    <x v="369"/>
  </r>
  <r>
    <x v="2"/>
    <x v="21"/>
    <x v="21"/>
    <x v="84"/>
    <x v="267"/>
    <s v="CO27804@mi.com"/>
    <x v="3"/>
    <x v="3"/>
    <x v="267"/>
    <x v="2"/>
    <x v="0"/>
    <x v="0"/>
    <s v="No Aplica"/>
    <x v="369"/>
  </r>
  <r>
    <x v="5"/>
    <x v="15"/>
    <x v="15"/>
    <x v="555"/>
    <x v="268"/>
    <s v="CO28401@mi.com"/>
    <x v="16"/>
    <x v="12"/>
    <x v="268"/>
    <x v="25"/>
    <x v="2"/>
    <x v="0"/>
    <s v="No Aplica"/>
    <x v="370"/>
  </r>
  <r>
    <x v="0"/>
    <x v="27"/>
    <x v="27"/>
    <x v="556"/>
    <x v="268"/>
    <s v="CO28401@mi.com"/>
    <x v="4"/>
    <x v="0"/>
    <x v="268"/>
    <x v="25"/>
    <x v="2"/>
    <x v="0"/>
    <s v="No Aplica"/>
    <x v="370"/>
  </r>
  <r>
    <x v="0"/>
    <x v="18"/>
    <x v="18"/>
    <x v="556"/>
    <x v="268"/>
    <s v="CO28401@mi.com"/>
    <x v="4"/>
    <x v="0"/>
    <x v="268"/>
    <x v="25"/>
    <x v="2"/>
    <x v="0"/>
    <s v="No Aplica"/>
    <x v="370"/>
  </r>
  <r>
    <x v="1"/>
    <x v="1"/>
    <x v="1"/>
    <x v="9"/>
    <x v="268"/>
    <s v="CO28401@mi.com"/>
    <x v="0"/>
    <x v="0"/>
    <x v="268"/>
    <x v="25"/>
    <x v="2"/>
    <x v="0"/>
    <s v="No Aplica"/>
    <x v="370"/>
  </r>
  <r>
    <x v="1"/>
    <x v="2"/>
    <x v="2"/>
    <x v="9"/>
    <x v="268"/>
    <s v="CO28401@mi.com"/>
    <x v="0"/>
    <x v="0"/>
    <x v="268"/>
    <x v="25"/>
    <x v="2"/>
    <x v="0"/>
    <s v="No Aplica"/>
    <x v="370"/>
  </r>
  <r>
    <x v="1"/>
    <x v="2"/>
    <x v="2"/>
    <x v="9"/>
    <x v="268"/>
    <s v="CO28401@mi.com"/>
    <x v="0"/>
    <x v="0"/>
    <x v="268"/>
    <x v="25"/>
    <x v="2"/>
    <x v="0"/>
    <s v="No Aplica"/>
    <x v="370"/>
  </r>
  <r>
    <x v="1"/>
    <x v="28"/>
    <x v="28"/>
    <x v="557"/>
    <x v="268"/>
    <s v="CO28401@mi.com"/>
    <x v="2"/>
    <x v="2"/>
    <x v="268"/>
    <x v="25"/>
    <x v="2"/>
    <x v="0"/>
    <s v="No Aplica"/>
    <x v="370"/>
  </r>
  <r>
    <x v="1"/>
    <x v="19"/>
    <x v="19"/>
    <x v="558"/>
    <x v="268"/>
    <s v="CO28401@mi.com"/>
    <x v="0"/>
    <x v="0"/>
    <x v="268"/>
    <x v="25"/>
    <x v="2"/>
    <x v="0"/>
    <s v="No Aplica"/>
    <x v="370"/>
  </r>
  <r>
    <x v="1"/>
    <x v="5"/>
    <x v="5"/>
    <x v="559"/>
    <x v="268"/>
    <s v="CO28401@mi.com"/>
    <x v="2"/>
    <x v="2"/>
    <x v="268"/>
    <x v="25"/>
    <x v="2"/>
    <x v="0"/>
    <s v="No Aplica"/>
    <x v="370"/>
  </r>
  <r>
    <x v="1"/>
    <x v="20"/>
    <x v="20"/>
    <x v="560"/>
    <x v="268"/>
    <s v="CO28401@mi.com"/>
    <x v="7"/>
    <x v="6"/>
    <x v="268"/>
    <x v="25"/>
    <x v="2"/>
    <x v="0"/>
    <s v="No Aplica"/>
    <x v="370"/>
  </r>
  <r>
    <x v="2"/>
    <x v="14"/>
    <x v="14"/>
    <x v="135"/>
    <x v="269"/>
    <s v="CO18039@mi.com"/>
    <x v="16"/>
    <x v="12"/>
    <x v="269"/>
    <x v="31"/>
    <x v="1"/>
    <x v="0"/>
    <s v="No Aplica"/>
    <x v="371"/>
  </r>
  <r>
    <x v="0"/>
    <x v="18"/>
    <x v="18"/>
    <x v="3"/>
    <x v="269"/>
    <s v="CO18039@mi.com"/>
    <x v="0"/>
    <x v="0"/>
    <x v="269"/>
    <x v="31"/>
    <x v="1"/>
    <x v="0"/>
    <s v="No Aplica"/>
    <x v="371"/>
  </r>
  <r>
    <x v="2"/>
    <x v="15"/>
    <x v="15"/>
    <x v="135"/>
    <x v="269"/>
    <s v="CO18039@mi.com"/>
    <x v="3"/>
    <x v="3"/>
    <x v="269"/>
    <x v="31"/>
    <x v="1"/>
    <x v="0"/>
    <s v="No Aplica"/>
    <x v="371"/>
  </r>
  <r>
    <x v="2"/>
    <x v="16"/>
    <x v="16"/>
    <x v="135"/>
    <x v="269"/>
    <s v="CO18039@mi.com"/>
    <x v="3"/>
    <x v="3"/>
    <x v="269"/>
    <x v="31"/>
    <x v="1"/>
    <x v="0"/>
    <s v="No Aplica"/>
    <x v="371"/>
  </r>
  <r>
    <x v="2"/>
    <x v="29"/>
    <x v="29"/>
    <x v="135"/>
    <x v="269"/>
    <s v="CO18039@mi.com"/>
    <x v="16"/>
    <x v="12"/>
    <x v="269"/>
    <x v="31"/>
    <x v="1"/>
    <x v="0"/>
    <s v="No Aplica"/>
    <x v="371"/>
  </r>
  <r>
    <x v="2"/>
    <x v="4"/>
    <x v="4"/>
    <x v="135"/>
    <x v="269"/>
    <s v="CO18039@mi.com"/>
    <x v="6"/>
    <x v="5"/>
    <x v="269"/>
    <x v="31"/>
    <x v="1"/>
    <x v="0"/>
    <s v="No Aplica"/>
    <x v="371"/>
  </r>
  <r>
    <x v="0"/>
    <x v="27"/>
    <x v="27"/>
    <x v="3"/>
    <x v="270"/>
    <s v="CO27902@mi.com"/>
    <x v="0"/>
    <x v="0"/>
    <x v="270"/>
    <x v="51"/>
    <x v="1"/>
    <x v="0"/>
    <s v="No Aplica"/>
    <x v="372"/>
  </r>
  <r>
    <x v="1"/>
    <x v="26"/>
    <x v="26"/>
    <x v="20"/>
    <x v="270"/>
    <s v="CO27902@mi.com"/>
    <x v="2"/>
    <x v="2"/>
    <x v="270"/>
    <x v="51"/>
    <x v="1"/>
    <x v="0"/>
    <s v="No Aplica"/>
    <x v="372"/>
  </r>
  <r>
    <x v="0"/>
    <x v="18"/>
    <x v="18"/>
    <x v="41"/>
    <x v="270"/>
    <s v="CO27902@mi.com"/>
    <x v="0"/>
    <x v="0"/>
    <x v="270"/>
    <x v="51"/>
    <x v="1"/>
    <x v="0"/>
    <s v="No Aplica"/>
    <x v="372"/>
  </r>
  <r>
    <x v="1"/>
    <x v="23"/>
    <x v="23"/>
    <x v="20"/>
    <x v="270"/>
    <s v="CO27902@mi.com"/>
    <x v="2"/>
    <x v="2"/>
    <x v="270"/>
    <x v="51"/>
    <x v="1"/>
    <x v="0"/>
    <s v="No Aplica"/>
    <x v="372"/>
  </r>
  <r>
    <x v="1"/>
    <x v="22"/>
    <x v="22"/>
    <x v="561"/>
    <x v="270"/>
    <s v="CO27902@mi.com"/>
    <x v="10"/>
    <x v="9"/>
    <x v="270"/>
    <x v="51"/>
    <x v="1"/>
    <x v="0"/>
    <s v="No Aplica"/>
    <x v="372"/>
  </r>
  <r>
    <x v="0"/>
    <x v="24"/>
    <x v="24"/>
    <x v="41"/>
    <x v="270"/>
    <s v="CO27902@mi.com"/>
    <x v="0"/>
    <x v="0"/>
    <x v="270"/>
    <x v="51"/>
    <x v="1"/>
    <x v="0"/>
    <s v="No Aplica"/>
    <x v="372"/>
  </r>
  <r>
    <x v="1"/>
    <x v="28"/>
    <x v="28"/>
    <x v="20"/>
    <x v="270"/>
    <s v="CO27902@mi.com"/>
    <x v="2"/>
    <x v="2"/>
    <x v="270"/>
    <x v="51"/>
    <x v="1"/>
    <x v="0"/>
    <s v="No Aplica"/>
    <x v="372"/>
  </r>
  <r>
    <x v="0"/>
    <x v="25"/>
    <x v="25"/>
    <x v="95"/>
    <x v="270"/>
    <s v="CO27902@mi.com"/>
    <x v="0"/>
    <x v="0"/>
    <x v="270"/>
    <x v="51"/>
    <x v="1"/>
    <x v="0"/>
    <s v="No Aplica"/>
    <x v="372"/>
  </r>
  <r>
    <x v="1"/>
    <x v="29"/>
    <x v="29"/>
    <x v="20"/>
    <x v="270"/>
    <s v="CO27902@mi.com"/>
    <x v="2"/>
    <x v="2"/>
    <x v="270"/>
    <x v="51"/>
    <x v="1"/>
    <x v="0"/>
    <s v="No Aplica"/>
    <x v="372"/>
  </r>
  <r>
    <x v="2"/>
    <x v="10"/>
    <x v="10"/>
    <x v="13"/>
    <x v="271"/>
    <s v="CO27280@mi.com"/>
    <x v="3"/>
    <x v="3"/>
    <x v="271"/>
    <x v="6"/>
    <x v="0"/>
    <x v="0"/>
    <s v="No Aplica"/>
    <x v="373"/>
  </r>
  <r>
    <x v="2"/>
    <x v="0"/>
    <x v="0"/>
    <x v="20"/>
    <x v="271"/>
    <s v="CO27280@mi.com"/>
    <x v="3"/>
    <x v="3"/>
    <x v="271"/>
    <x v="6"/>
    <x v="0"/>
    <x v="0"/>
    <s v="No Aplica"/>
    <x v="373"/>
  </r>
  <r>
    <x v="2"/>
    <x v="11"/>
    <x v="11"/>
    <x v="3"/>
    <x v="271"/>
    <s v="CO27280@mi.com"/>
    <x v="0"/>
    <x v="0"/>
    <x v="271"/>
    <x v="6"/>
    <x v="0"/>
    <x v="0"/>
    <s v="No Aplica"/>
    <x v="373"/>
  </r>
  <r>
    <x v="2"/>
    <x v="12"/>
    <x v="12"/>
    <x v="13"/>
    <x v="271"/>
    <s v="CO27280@mi.com"/>
    <x v="3"/>
    <x v="3"/>
    <x v="271"/>
    <x v="6"/>
    <x v="0"/>
    <x v="0"/>
    <s v="No Aplica"/>
    <x v="373"/>
  </r>
  <r>
    <x v="2"/>
    <x v="13"/>
    <x v="13"/>
    <x v="13"/>
    <x v="271"/>
    <s v="CO27280@mi.com"/>
    <x v="3"/>
    <x v="3"/>
    <x v="271"/>
    <x v="6"/>
    <x v="0"/>
    <x v="1"/>
    <n v="45922"/>
    <x v="374"/>
  </r>
  <r>
    <x v="2"/>
    <x v="14"/>
    <x v="14"/>
    <x v="13"/>
    <x v="271"/>
    <s v="CO27280@mi.com"/>
    <x v="3"/>
    <x v="3"/>
    <x v="271"/>
    <x v="6"/>
    <x v="0"/>
    <x v="0"/>
    <s v="No Aplica"/>
    <x v="373"/>
  </r>
  <r>
    <x v="2"/>
    <x v="15"/>
    <x v="15"/>
    <x v="13"/>
    <x v="271"/>
    <s v="CO27280@mi.com"/>
    <x v="3"/>
    <x v="3"/>
    <x v="271"/>
    <x v="6"/>
    <x v="0"/>
    <x v="0"/>
    <s v="No Aplica"/>
    <x v="373"/>
  </r>
  <r>
    <x v="2"/>
    <x v="16"/>
    <x v="16"/>
    <x v="13"/>
    <x v="271"/>
    <s v="CO27280@mi.com"/>
    <x v="3"/>
    <x v="3"/>
    <x v="271"/>
    <x v="6"/>
    <x v="0"/>
    <x v="0"/>
    <s v="No Aplica"/>
    <x v="373"/>
  </r>
  <r>
    <x v="2"/>
    <x v="3"/>
    <x v="3"/>
    <x v="20"/>
    <x v="271"/>
    <s v="CO27280@mi.com"/>
    <x v="3"/>
    <x v="3"/>
    <x v="271"/>
    <x v="6"/>
    <x v="0"/>
    <x v="0"/>
    <s v="No Aplica"/>
    <x v="373"/>
  </r>
  <r>
    <x v="2"/>
    <x v="17"/>
    <x v="17"/>
    <x v="27"/>
    <x v="271"/>
    <s v="CO27280@mi.com"/>
    <x v="0"/>
    <x v="0"/>
    <x v="271"/>
    <x v="6"/>
    <x v="0"/>
    <x v="0"/>
    <s v="No Aplica"/>
    <x v="373"/>
  </r>
  <r>
    <x v="2"/>
    <x v="2"/>
    <x v="2"/>
    <x v="3"/>
    <x v="271"/>
    <s v="CO27280@mi.com"/>
    <x v="0"/>
    <x v="0"/>
    <x v="271"/>
    <x v="6"/>
    <x v="0"/>
    <x v="0"/>
    <s v="No Aplica"/>
    <x v="373"/>
  </r>
  <r>
    <x v="2"/>
    <x v="19"/>
    <x v="19"/>
    <x v="6"/>
    <x v="271"/>
    <s v="CO27280@mi.com"/>
    <x v="3"/>
    <x v="3"/>
    <x v="271"/>
    <x v="6"/>
    <x v="0"/>
    <x v="0"/>
    <s v="No Aplica"/>
    <x v="373"/>
  </r>
  <r>
    <x v="2"/>
    <x v="7"/>
    <x v="7"/>
    <x v="6"/>
    <x v="271"/>
    <s v="CO27280@mi.com"/>
    <x v="3"/>
    <x v="3"/>
    <x v="271"/>
    <x v="6"/>
    <x v="0"/>
    <x v="0"/>
    <s v="No Aplica"/>
    <x v="373"/>
  </r>
  <r>
    <x v="2"/>
    <x v="1"/>
    <x v="1"/>
    <x v="6"/>
    <x v="271"/>
    <s v="CO27280@mi.com"/>
    <x v="3"/>
    <x v="3"/>
    <x v="271"/>
    <x v="6"/>
    <x v="0"/>
    <x v="0"/>
    <s v="No Aplica"/>
    <x v="373"/>
  </r>
  <r>
    <x v="2"/>
    <x v="6"/>
    <x v="6"/>
    <x v="6"/>
    <x v="271"/>
    <s v="CO27280@mi.com"/>
    <x v="3"/>
    <x v="3"/>
    <x v="271"/>
    <x v="6"/>
    <x v="0"/>
    <x v="0"/>
    <s v="No Aplica"/>
    <x v="373"/>
  </r>
  <r>
    <x v="2"/>
    <x v="4"/>
    <x v="4"/>
    <x v="6"/>
    <x v="271"/>
    <s v="CO27280@mi.com"/>
    <x v="3"/>
    <x v="3"/>
    <x v="271"/>
    <x v="6"/>
    <x v="0"/>
    <x v="0"/>
    <s v="No Aplica"/>
    <x v="373"/>
  </r>
  <r>
    <x v="2"/>
    <x v="5"/>
    <x v="5"/>
    <x v="6"/>
    <x v="271"/>
    <s v="CO27280@mi.com"/>
    <x v="3"/>
    <x v="3"/>
    <x v="271"/>
    <x v="6"/>
    <x v="0"/>
    <x v="0"/>
    <s v="No Aplica"/>
    <x v="373"/>
  </r>
  <r>
    <x v="2"/>
    <x v="22"/>
    <x v="22"/>
    <x v="3"/>
    <x v="271"/>
    <s v="CO27280@mi.com"/>
    <x v="0"/>
    <x v="0"/>
    <x v="271"/>
    <x v="6"/>
    <x v="0"/>
    <x v="0"/>
    <s v="No Aplica"/>
    <x v="373"/>
  </r>
  <r>
    <x v="2"/>
    <x v="21"/>
    <x v="21"/>
    <x v="6"/>
    <x v="271"/>
    <s v="CO27280@mi.com"/>
    <x v="3"/>
    <x v="3"/>
    <x v="271"/>
    <x v="6"/>
    <x v="0"/>
    <x v="0"/>
    <s v="No Aplica"/>
    <x v="373"/>
  </r>
  <r>
    <x v="2"/>
    <x v="8"/>
    <x v="8"/>
    <x v="3"/>
    <x v="272"/>
    <s v="CO1553@mi.com"/>
    <x v="0"/>
    <x v="0"/>
    <x v="272"/>
    <x v="17"/>
    <x v="0"/>
    <x v="0"/>
    <s v="No Aplica"/>
    <x v="375"/>
  </r>
  <r>
    <x v="2"/>
    <x v="12"/>
    <x v="12"/>
    <x v="3"/>
    <x v="272"/>
    <s v="CO1553@mi.com"/>
    <x v="0"/>
    <x v="0"/>
    <x v="272"/>
    <x v="17"/>
    <x v="0"/>
    <x v="0"/>
    <s v="No Aplica"/>
    <x v="375"/>
  </r>
  <r>
    <x v="2"/>
    <x v="17"/>
    <x v="17"/>
    <x v="3"/>
    <x v="272"/>
    <s v="CO1553@mi.com"/>
    <x v="0"/>
    <x v="0"/>
    <x v="272"/>
    <x v="17"/>
    <x v="0"/>
    <x v="0"/>
    <s v="No Aplica"/>
    <x v="375"/>
  </r>
  <r>
    <x v="2"/>
    <x v="2"/>
    <x v="2"/>
    <x v="3"/>
    <x v="272"/>
    <s v="CO1553@mi.com"/>
    <x v="0"/>
    <x v="0"/>
    <x v="272"/>
    <x v="17"/>
    <x v="0"/>
    <x v="0"/>
    <s v="No Aplica"/>
    <x v="375"/>
  </r>
  <r>
    <x v="2"/>
    <x v="22"/>
    <x v="22"/>
    <x v="3"/>
    <x v="272"/>
    <s v="CO1553@mi.com"/>
    <x v="0"/>
    <x v="0"/>
    <x v="272"/>
    <x v="17"/>
    <x v="0"/>
    <x v="0"/>
    <s v="No Aplica"/>
    <x v="375"/>
  </r>
  <r>
    <x v="2"/>
    <x v="26"/>
    <x v="26"/>
    <x v="92"/>
    <x v="273"/>
    <s v="CO27874@mi.com"/>
    <x v="8"/>
    <x v="7"/>
    <x v="273"/>
    <x v="55"/>
    <x v="1"/>
    <x v="0"/>
    <s v="No Aplica"/>
    <x v="376"/>
  </r>
  <r>
    <x v="2"/>
    <x v="10"/>
    <x v="10"/>
    <x v="206"/>
    <x v="273"/>
    <s v="CO27874@mi.com"/>
    <x v="3"/>
    <x v="3"/>
    <x v="273"/>
    <x v="55"/>
    <x v="1"/>
    <x v="0"/>
    <s v="No Aplica"/>
    <x v="376"/>
  </r>
  <r>
    <x v="2"/>
    <x v="0"/>
    <x v="0"/>
    <x v="206"/>
    <x v="273"/>
    <s v="CO27874@mi.com"/>
    <x v="3"/>
    <x v="3"/>
    <x v="273"/>
    <x v="55"/>
    <x v="1"/>
    <x v="0"/>
    <s v="No Aplica"/>
    <x v="376"/>
  </r>
  <r>
    <x v="2"/>
    <x v="11"/>
    <x v="11"/>
    <x v="206"/>
    <x v="273"/>
    <s v="CO27874@mi.com"/>
    <x v="3"/>
    <x v="3"/>
    <x v="273"/>
    <x v="55"/>
    <x v="1"/>
    <x v="0"/>
    <s v="No Aplica"/>
    <x v="376"/>
  </r>
  <r>
    <x v="2"/>
    <x v="12"/>
    <x v="12"/>
    <x v="206"/>
    <x v="273"/>
    <s v="CO27874@mi.com"/>
    <x v="3"/>
    <x v="3"/>
    <x v="273"/>
    <x v="55"/>
    <x v="1"/>
    <x v="0"/>
    <s v="No Aplica"/>
    <x v="376"/>
  </r>
  <r>
    <x v="2"/>
    <x v="27"/>
    <x v="27"/>
    <x v="22"/>
    <x v="273"/>
    <s v="CO27874@mi.com"/>
    <x v="14"/>
    <x v="10"/>
    <x v="273"/>
    <x v="55"/>
    <x v="1"/>
    <x v="0"/>
    <s v="No Aplica"/>
    <x v="376"/>
  </r>
  <r>
    <x v="2"/>
    <x v="23"/>
    <x v="23"/>
    <x v="562"/>
    <x v="273"/>
    <s v="CO27874@mi.com"/>
    <x v="8"/>
    <x v="7"/>
    <x v="273"/>
    <x v="55"/>
    <x v="1"/>
    <x v="0"/>
    <s v="No Aplica"/>
    <x v="376"/>
  </r>
  <r>
    <x v="2"/>
    <x v="14"/>
    <x v="14"/>
    <x v="563"/>
    <x v="273"/>
    <s v="CO27874@mi.com"/>
    <x v="3"/>
    <x v="3"/>
    <x v="273"/>
    <x v="55"/>
    <x v="1"/>
    <x v="0"/>
    <s v="No Aplica"/>
    <x v="376"/>
  </r>
  <r>
    <x v="2"/>
    <x v="15"/>
    <x v="15"/>
    <x v="563"/>
    <x v="273"/>
    <s v="CO27874@mi.com"/>
    <x v="3"/>
    <x v="3"/>
    <x v="273"/>
    <x v="55"/>
    <x v="1"/>
    <x v="0"/>
    <s v="No Aplica"/>
    <x v="376"/>
  </r>
  <r>
    <x v="2"/>
    <x v="16"/>
    <x v="16"/>
    <x v="563"/>
    <x v="273"/>
    <s v="CO27874@mi.com"/>
    <x v="3"/>
    <x v="3"/>
    <x v="273"/>
    <x v="55"/>
    <x v="1"/>
    <x v="0"/>
    <s v="No Aplica"/>
    <x v="376"/>
  </r>
  <r>
    <x v="2"/>
    <x v="17"/>
    <x v="17"/>
    <x v="564"/>
    <x v="273"/>
    <s v="CO27874@mi.com"/>
    <x v="3"/>
    <x v="3"/>
    <x v="273"/>
    <x v="55"/>
    <x v="1"/>
    <x v="0"/>
    <s v="No Aplica"/>
    <x v="376"/>
  </r>
  <r>
    <x v="2"/>
    <x v="18"/>
    <x v="18"/>
    <x v="565"/>
    <x v="273"/>
    <s v="CO27874@mi.com"/>
    <x v="0"/>
    <x v="0"/>
    <x v="273"/>
    <x v="55"/>
    <x v="1"/>
    <x v="0"/>
    <s v="No Aplica"/>
    <x v="376"/>
  </r>
  <r>
    <x v="2"/>
    <x v="24"/>
    <x v="24"/>
    <x v="252"/>
    <x v="273"/>
    <s v="CO27874@mi.com"/>
    <x v="0"/>
    <x v="0"/>
    <x v="273"/>
    <x v="55"/>
    <x v="1"/>
    <x v="0"/>
    <s v="No Aplica"/>
    <x v="376"/>
  </r>
  <r>
    <x v="2"/>
    <x v="25"/>
    <x v="25"/>
    <x v="252"/>
    <x v="273"/>
    <s v="CO27874@mi.com"/>
    <x v="0"/>
    <x v="0"/>
    <x v="273"/>
    <x v="55"/>
    <x v="1"/>
    <x v="0"/>
    <s v="No Aplica"/>
    <x v="376"/>
  </r>
  <r>
    <x v="2"/>
    <x v="13"/>
    <x v="13"/>
    <x v="3"/>
    <x v="274"/>
    <s v="CO28108@mi.com"/>
    <x v="5"/>
    <x v="4"/>
    <x v="274"/>
    <x v="16"/>
    <x v="0"/>
    <x v="1"/>
    <n v="45922"/>
    <x v="377"/>
  </r>
  <r>
    <x v="2"/>
    <x v="6"/>
    <x v="6"/>
    <x v="3"/>
    <x v="274"/>
    <s v="CO28108@mi.com"/>
    <x v="0"/>
    <x v="0"/>
    <x v="274"/>
    <x v="16"/>
    <x v="0"/>
    <x v="0"/>
    <s v="No Aplica"/>
    <x v="378"/>
  </r>
  <r>
    <x v="2"/>
    <x v="4"/>
    <x v="4"/>
    <x v="566"/>
    <x v="274"/>
    <s v="CO28108@mi.com"/>
    <x v="3"/>
    <x v="3"/>
    <x v="274"/>
    <x v="16"/>
    <x v="0"/>
    <x v="0"/>
    <s v="No Aplica"/>
    <x v="378"/>
  </r>
  <r>
    <x v="2"/>
    <x v="21"/>
    <x v="21"/>
    <x v="566"/>
    <x v="274"/>
    <s v="CO28108@mi.com"/>
    <x v="3"/>
    <x v="3"/>
    <x v="274"/>
    <x v="16"/>
    <x v="0"/>
    <x v="0"/>
    <s v="No Aplica"/>
    <x v="378"/>
  </r>
  <r>
    <x v="2"/>
    <x v="5"/>
    <x v="5"/>
    <x v="3"/>
    <x v="274"/>
    <s v="CO28108@mi.com"/>
    <x v="5"/>
    <x v="4"/>
    <x v="274"/>
    <x v="16"/>
    <x v="0"/>
    <x v="0"/>
    <s v="No Aplica"/>
    <x v="378"/>
  </r>
  <r>
    <x v="0"/>
    <x v="0"/>
    <x v="0"/>
    <x v="0"/>
    <x v="275"/>
    <s v="CO10984@mi.com"/>
    <x v="0"/>
    <x v="0"/>
    <x v="275"/>
    <x v="43"/>
    <x v="0"/>
    <x v="0"/>
    <s v="No Aplica"/>
    <x v="379"/>
  </r>
  <r>
    <x v="0"/>
    <x v="15"/>
    <x v="15"/>
    <x v="0"/>
    <x v="275"/>
    <s v="CO10984@mi.com"/>
    <x v="0"/>
    <x v="0"/>
    <x v="275"/>
    <x v="43"/>
    <x v="0"/>
    <x v="0"/>
    <s v="No Aplica"/>
    <x v="379"/>
  </r>
  <r>
    <x v="0"/>
    <x v="7"/>
    <x v="7"/>
    <x v="0"/>
    <x v="275"/>
    <s v="CO10984@mi.com"/>
    <x v="0"/>
    <x v="0"/>
    <x v="275"/>
    <x v="43"/>
    <x v="0"/>
    <x v="0"/>
    <s v="No Aplica"/>
    <x v="379"/>
  </r>
  <r>
    <x v="0"/>
    <x v="5"/>
    <x v="5"/>
    <x v="3"/>
    <x v="275"/>
    <s v="CO10984@mi.com"/>
    <x v="0"/>
    <x v="0"/>
    <x v="275"/>
    <x v="43"/>
    <x v="0"/>
    <x v="0"/>
    <s v="No Aplica"/>
    <x v="379"/>
  </r>
  <r>
    <x v="0"/>
    <x v="21"/>
    <x v="21"/>
    <x v="0"/>
    <x v="275"/>
    <s v="CO10984@mi.com"/>
    <x v="13"/>
    <x v="0"/>
    <x v="275"/>
    <x v="43"/>
    <x v="0"/>
    <x v="0"/>
    <s v="No Aplica"/>
    <x v="379"/>
  </r>
  <r>
    <x v="2"/>
    <x v="10"/>
    <x v="10"/>
    <x v="244"/>
    <x v="276"/>
    <s v="CO16478@mi.com"/>
    <x v="3"/>
    <x v="3"/>
    <x v="276"/>
    <x v="41"/>
    <x v="0"/>
    <x v="0"/>
    <s v="No Aplica"/>
    <x v="380"/>
  </r>
  <r>
    <x v="2"/>
    <x v="0"/>
    <x v="0"/>
    <x v="244"/>
    <x v="276"/>
    <s v="CO16478@mi.com"/>
    <x v="3"/>
    <x v="3"/>
    <x v="276"/>
    <x v="41"/>
    <x v="0"/>
    <x v="0"/>
    <s v="No Aplica"/>
    <x v="380"/>
  </r>
  <r>
    <x v="2"/>
    <x v="11"/>
    <x v="11"/>
    <x v="244"/>
    <x v="276"/>
    <s v="CO16478@mi.com"/>
    <x v="3"/>
    <x v="3"/>
    <x v="276"/>
    <x v="41"/>
    <x v="0"/>
    <x v="0"/>
    <s v="No Aplica"/>
    <x v="380"/>
  </r>
  <r>
    <x v="2"/>
    <x v="12"/>
    <x v="12"/>
    <x v="244"/>
    <x v="276"/>
    <s v="CO16478@mi.com"/>
    <x v="3"/>
    <x v="3"/>
    <x v="276"/>
    <x v="41"/>
    <x v="0"/>
    <x v="0"/>
    <s v="No Aplica"/>
    <x v="380"/>
  </r>
  <r>
    <x v="0"/>
    <x v="13"/>
    <x v="13"/>
    <x v="212"/>
    <x v="276"/>
    <s v="CO16478@mi.com"/>
    <x v="0"/>
    <x v="0"/>
    <x v="276"/>
    <x v="41"/>
    <x v="0"/>
    <x v="1"/>
    <n v="45922"/>
    <x v="381"/>
  </r>
  <r>
    <x v="2"/>
    <x v="14"/>
    <x v="14"/>
    <x v="567"/>
    <x v="276"/>
    <s v="CO16478@mi.com"/>
    <x v="3"/>
    <x v="3"/>
    <x v="276"/>
    <x v="41"/>
    <x v="0"/>
    <x v="0"/>
    <s v="No Aplica"/>
    <x v="380"/>
  </r>
  <r>
    <x v="2"/>
    <x v="15"/>
    <x v="15"/>
    <x v="244"/>
    <x v="276"/>
    <s v="CO16478@mi.com"/>
    <x v="3"/>
    <x v="3"/>
    <x v="276"/>
    <x v="41"/>
    <x v="0"/>
    <x v="0"/>
    <s v="No Aplica"/>
    <x v="380"/>
  </r>
  <r>
    <x v="2"/>
    <x v="16"/>
    <x v="16"/>
    <x v="244"/>
    <x v="276"/>
    <s v="CO16478@mi.com"/>
    <x v="3"/>
    <x v="3"/>
    <x v="276"/>
    <x v="41"/>
    <x v="0"/>
    <x v="0"/>
    <s v="No Aplica"/>
    <x v="380"/>
  </r>
  <r>
    <x v="2"/>
    <x v="17"/>
    <x v="17"/>
    <x v="244"/>
    <x v="276"/>
    <s v="CO16478@mi.com"/>
    <x v="3"/>
    <x v="3"/>
    <x v="276"/>
    <x v="41"/>
    <x v="0"/>
    <x v="0"/>
    <s v="No Aplica"/>
    <x v="380"/>
  </r>
  <r>
    <x v="0"/>
    <x v="3"/>
    <x v="3"/>
    <x v="212"/>
    <x v="276"/>
    <s v="CO16478@mi.com"/>
    <x v="0"/>
    <x v="0"/>
    <x v="276"/>
    <x v="41"/>
    <x v="0"/>
    <x v="0"/>
    <s v="No Aplica"/>
    <x v="380"/>
  </r>
  <r>
    <x v="2"/>
    <x v="19"/>
    <x v="19"/>
    <x v="244"/>
    <x v="276"/>
    <s v="CO16478@mi.com"/>
    <x v="3"/>
    <x v="3"/>
    <x v="276"/>
    <x v="41"/>
    <x v="0"/>
    <x v="0"/>
    <s v="No Aplica"/>
    <x v="380"/>
  </r>
  <r>
    <x v="2"/>
    <x v="7"/>
    <x v="7"/>
    <x v="244"/>
    <x v="276"/>
    <s v="CO16478@mi.com"/>
    <x v="3"/>
    <x v="3"/>
    <x v="276"/>
    <x v="41"/>
    <x v="0"/>
    <x v="0"/>
    <s v="No Aplica"/>
    <x v="380"/>
  </r>
  <r>
    <x v="2"/>
    <x v="1"/>
    <x v="1"/>
    <x v="244"/>
    <x v="276"/>
    <s v="CO16478@mi.com"/>
    <x v="3"/>
    <x v="3"/>
    <x v="276"/>
    <x v="41"/>
    <x v="0"/>
    <x v="0"/>
    <s v="No Aplica"/>
    <x v="380"/>
  </r>
  <r>
    <x v="2"/>
    <x v="2"/>
    <x v="2"/>
    <x v="244"/>
    <x v="276"/>
    <s v="CO16478@mi.com"/>
    <x v="3"/>
    <x v="3"/>
    <x v="276"/>
    <x v="41"/>
    <x v="0"/>
    <x v="0"/>
    <s v="No Aplica"/>
    <x v="380"/>
  </r>
  <r>
    <x v="0"/>
    <x v="6"/>
    <x v="6"/>
    <x v="212"/>
    <x v="276"/>
    <s v="CO16478@mi.com"/>
    <x v="0"/>
    <x v="0"/>
    <x v="276"/>
    <x v="41"/>
    <x v="0"/>
    <x v="0"/>
    <s v="No Aplica"/>
    <x v="380"/>
  </r>
  <r>
    <x v="2"/>
    <x v="4"/>
    <x v="4"/>
    <x v="244"/>
    <x v="276"/>
    <s v="CO16478@mi.com"/>
    <x v="3"/>
    <x v="3"/>
    <x v="276"/>
    <x v="41"/>
    <x v="0"/>
    <x v="0"/>
    <s v="No Aplica"/>
    <x v="380"/>
  </r>
  <r>
    <x v="2"/>
    <x v="5"/>
    <x v="5"/>
    <x v="212"/>
    <x v="276"/>
    <s v="CO16478@mi.com"/>
    <x v="3"/>
    <x v="3"/>
    <x v="276"/>
    <x v="41"/>
    <x v="0"/>
    <x v="0"/>
    <s v="No Aplica"/>
    <x v="380"/>
  </r>
  <r>
    <x v="2"/>
    <x v="20"/>
    <x v="20"/>
    <x v="212"/>
    <x v="276"/>
    <s v="CO16478@mi.com"/>
    <x v="3"/>
    <x v="3"/>
    <x v="276"/>
    <x v="41"/>
    <x v="0"/>
    <x v="0"/>
    <s v="No Aplica"/>
    <x v="380"/>
  </r>
  <r>
    <x v="2"/>
    <x v="22"/>
    <x v="22"/>
    <x v="244"/>
    <x v="276"/>
    <s v="CO16478@mi.com"/>
    <x v="3"/>
    <x v="3"/>
    <x v="276"/>
    <x v="41"/>
    <x v="0"/>
    <x v="0"/>
    <s v="No Aplica"/>
    <x v="380"/>
  </r>
  <r>
    <x v="0"/>
    <x v="21"/>
    <x v="21"/>
    <x v="212"/>
    <x v="276"/>
    <s v="CO16478@mi.com"/>
    <x v="0"/>
    <x v="0"/>
    <x v="276"/>
    <x v="41"/>
    <x v="0"/>
    <x v="0"/>
    <s v="No Aplica"/>
    <x v="380"/>
  </r>
  <r>
    <x v="0"/>
    <x v="8"/>
    <x v="8"/>
    <x v="568"/>
    <x v="277"/>
    <s v="CO19204@mi.com"/>
    <x v="3"/>
    <x v="3"/>
    <x v="277"/>
    <x v="16"/>
    <x v="0"/>
    <x v="0"/>
    <s v="No Aplica"/>
    <x v="382"/>
  </r>
  <r>
    <x v="0"/>
    <x v="9"/>
    <x v="9"/>
    <x v="569"/>
    <x v="277"/>
    <s v="CO19204@mi.com"/>
    <x v="3"/>
    <x v="3"/>
    <x v="277"/>
    <x v="16"/>
    <x v="0"/>
    <x v="0"/>
    <s v="No Aplica"/>
    <x v="382"/>
  </r>
  <r>
    <x v="0"/>
    <x v="10"/>
    <x v="10"/>
    <x v="569"/>
    <x v="277"/>
    <s v="CO19204@mi.com"/>
    <x v="3"/>
    <x v="3"/>
    <x v="277"/>
    <x v="16"/>
    <x v="0"/>
    <x v="0"/>
    <s v="No Aplica"/>
    <x v="382"/>
  </r>
  <r>
    <x v="0"/>
    <x v="0"/>
    <x v="0"/>
    <x v="569"/>
    <x v="277"/>
    <s v="CO19204@mi.com"/>
    <x v="3"/>
    <x v="3"/>
    <x v="277"/>
    <x v="16"/>
    <x v="0"/>
    <x v="0"/>
    <s v="No Aplica"/>
    <x v="382"/>
  </r>
  <r>
    <x v="0"/>
    <x v="12"/>
    <x v="12"/>
    <x v="569"/>
    <x v="277"/>
    <s v="CO19204@mi.com"/>
    <x v="3"/>
    <x v="3"/>
    <x v="277"/>
    <x v="16"/>
    <x v="0"/>
    <x v="0"/>
    <s v="No Aplica"/>
    <x v="382"/>
  </r>
  <r>
    <x v="0"/>
    <x v="13"/>
    <x v="13"/>
    <x v="570"/>
    <x v="277"/>
    <s v="CO19204@mi.com"/>
    <x v="3"/>
    <x v="3"/>
    <x v="277"/>
    <x v="16"/>
    <x v="0"/>
    <x v="1"/>
    <n v="45922"/>
    <x v="383"/>
  </r>
  <r>
    <x v="0"/>
    <x v="11"/>
    <x v="11"/>
    <x v="106"/>
    <x v="277"/>
    <s v="CO19204@mi.com"/>
    <x v="5"/>
    <x v="4"/>
    <x v="277"/>
    <x v="16"/>
    <x v="0"/>
    <x v="0"/>
    <s v="No Aplica"/>
    <x v="382"/>
  </r>
  <r>
    <x v="0"/>
    <x v="14"/>
    <x v="14"/>
    <x v="569"/>
    <x v="277"/>
    <s v="CO19204@mi.com"/>
    <x v="3"/>
    <x v="3"/>
    <x v="277"/>
    <x v="16"/>
    <x v="0"/>
    <x v="0"/>
    <s v="No Aplica"/>
    <x v="382"/>
  </r>
  <r>
    <x v="0"/>
    <x v="15"/>
    <x v="15"/>
    <x v="569"/>
    <x v="277"/>
    <s v="CO19204@mi.com"/>
    <x v="3"/>
    <x v="3"/>
    <x v="277"/>
    <x v="16"/>
    <x v="0"/>
    <x v="0"/>
    <s v="No Aplica"/>
    <x v="382"/>
  </r>
  <r>
    <x v="0"/>
    <x v="17"/>
    <x v="17"/>
    <x v="569"/>
    <x v="277"/>
    <s v="CO19204@mi.com"/>
    <x v="3"/>
    <x v="3"/>
    <x v="277"/>
    <x v="16"/>
    <x v="0"/>
    <x v="0"/>
    <s v="No Aplica"/>
    <x v="382"/>
  </r>
  <r>
    <x v="0"/>
    <x v="3"/>
    <x v="3"/>
    <x v="569"/>
    <x v="277"/>
    <s v="CO19204@mi.com"/>
    <x v="3"/>
    <x v="3"/>
    <x v="277"/>
    <x v="16"/>
    <x v="0"/>
    <x v="0"/>
    <s v="No Aplica"/>
    <x v="382"/>
  </r>
  <r>
    <x v="0"/>
    <x v="16"/>
    <x v="16"/>
    <x v="106"/>
    <x v="277"/>
    <s v="CO19204@mi.com"/>
    <x v="7"/>
    <x v="6"/>
    <x v="277"/>
    <x v="16"/>
    <x v="0"/>
    <x v="0"/>
    <s v="No Aplica"/>
    <x v="382"/>
  </r>
  <r>
    <x v="0"/>
    <x v="7"/>
    <x v="7"/>
    <x v="106"/>
    <x v="277"/>
    <s v="CO19204@mi.com"/>
    <x v="7"/>
    <x v="6"/>
    <x v="277"/>
    <x v="16"/>
    <x v="0"/>
    <x v="0"/>
    <s v="No Aplica"/>
    <x v="382"/>
  </r>
  <r>
    <x v="0"/>
    <x v="19"/>
    <x v="19"/>
    <x v="569"/>
    <x v="277"/>
    <s v="CO19204@mi.com"/>
    <x v="3"/>
    <x v="3"/>
    <x v="277"/>
    <x v="16"/>
    <x v="0"/>
    <x v="0"/>
    <s v="No Aplica"/>
    <x v="382"/>
  </r>
  <r>
    <x v="0"/>
    <x v="1"/>
    <x v="1"/>
    <x v="569"/>
    <x v="277"/>
    <s v="CO19204@mi.com"/>
    <x v="3"/>
    <x v="3"/>
    <x v="277"/>
    <x v="16"/>
    <x v="0"/>
    <x v="0"/>
    <s v="No Aplica"/>
    <x v="382"/>
  </r>
  <r>
    <x v="0"/>
    <x v="2"/>
    <x v="2"/>
    <x v="569"/>
    <x v="277"/>
    <s v="CO19204@mi.com"/>
    <x v="3"/>
    <x v="3"/>
    <x v="277"/>
    <x v="16"/>
    <x v="0"/>
    <x v="0"/>
    <s v="No Aplica"/>
    <x v="382"/>
  </r>
  <r>
    <x v="0"/>
    <x v="6"/>
    <x v="6"/>
    <x v="569"/>
    <x v="277"/>
    <s v="CO19204@mi.com"/>
    <x v="3"/>
    <x v="3"/>
    <x v="277"/>
    <x v="16"/>
    <x v="0"/>
    <x v="0"/>
    <s v="No Aplica"/>
    <x v="382"/>
  </r>
  <r>
    <x v="0"/>
    <x v="4"/>
    <x v="4"/>
    <x v="571"/>
    <x v="277"/>
    <s v="CO19204@mi.com"/>
    <x v="3"/>
    <x v="3"/>
    <x v="277"/>
    <x v="16"/>
    <x v="0"/>
    <x v="0"/>
    <s v="No Aplica"/>
    <x v="382"/>
  </r>
  <r>
    <x v="0"/>
    <x v="5"/>
    <x v="5"/>
    <x v="572"/>
    <x v="277"/>
    <s v="CO19204@mi.com"/>
    <x v="3"/>
    <x v="3"/>
    <x v="277"/>
    <x v="16"/>
    <x v="0"/>
    <x v="0"/>
    <s v="No Aplica"/>
    <x v="382"/>
  </r>
  <r>
    <x v="0"/>
    <x v="20"/>
    <x v="20"/>
    <x v="569"/>
    <x v="277"/>
    <s v="CO19204@mi.com"/>
    <x v="3"/>
    <x v="3"/>
    <x v="277"/>
    <x v="16"/>
    <x v="0"/>
    <x v="0"/>
    <s v="No Aplica"/>
    <x v="382"/>
  </r>
  <r>
    <x v="0"/>
    <x v="21"/>
    <x v="21"/>
    <x v="572"/>
    <x v="277"/>
    <s v="CO19204@mi.com"/>
    <x v="3"/>
    <x v="3"/>
    <x v="277"/>
    <x v="16"/>
    <x v="0"/>
    <x v="0"/>
    <s v="No Aplica"/>
    <x v="382"/>
  </r>
  <r>
    <x v="0"/>
    <x v="22"/>
    <x v="22"/>
    <x v="106"/>
    <x v="277"/>
    <s v="CO19204@mi.com"/>
    <x v="0"/>
    <x v="0"/>
    <x v="277"/>
    <x v="16"/>
    <x v="0"/>
    <x v="0"/>
    <s v="No Aplica"/>
    <x v="382"/>
  </r>
  <r>
    <x v="0"/>
    <x v="12"/>
    <x v="12"/>
    <x v="3"/>
    <x v="278"/>
    <s v="CO27498@mi.com"/>
    <x v="0"/>
    <x v="0"/>
    <x v="278"/>
    <x v="39"/>
    <x v="1"/>
    <x v="0"/>
    <s v="No Aplica"/>
    <x v="384"/>
  </r>
  <r>
    <x v="1"/>
    <x v="13"/>
    <x v="13"/>
    <x v="20"/>
    <x v="278"/>
    <s v="CO27498@mi.com"/>
    <x v="8"/>
    <x v="7"/>
    <x v="278"/>
    <x v="39"/>
    <x v="1"/>
    <x v="1"/>
    <n v="45922"/>
    <x v="385"/>
  </r>
  <r>
    <x v="1"/>
    <x v="14"/>
    <x v="14"/>
    <x v="20"/>
    <x v="278"/>
    <s v="CO27498@mi.com"/>
    <x v="1"/>
    <x v="1"/>
    <x v="278"/>
    <x v="39"/>
    <x v="1"/>
    <x v="0"/>
    <s v="No Aplica"/>
    <x v="384"/>
  </r>
  <r>
    <x v="1"/>
    <x v="15"/>
    <x v="15"/>
    <x v="20"/>
    <x v="278"/>
    <s v="CO27498@mi.com"/>
    <x v="3"/>
    <x v="3"/>
    <x v="278"/>
    <x v="39"/>
    <x v="1"/>
    <x v="0"/>
    <s v="No Aplica"/>
    <x v="384"/>
  </r>
  <r>
    <x v="0"/>
    <x v="16"/>
    <x v="16"/>
    <x v="3"/>
    <x v="278"/>
    <s v="CO27498@mi.com"/>
    <x v="0"/>
    <x v="0"/>
    <x v="278"/>
    <x v="39"/>
    <x v="1"/>
    <x v="0"/>
    <s v="No Aplica"/>
    <x v="384"/>
  </r>
  <r>
    <x v="1"/>
    <x v="3"/>
    <x v="3"/>
    <x v="20"/>
    <x v="278"/>
    <s v="CO27498@mi.com"/>
    <x v="3"/>
    <x v="3"/>
    <x v="278"/>
    <x v="39"/>
    <x v="1"/>
    <x v="0"/>
    <s v="No Aplica"/>
    <x v="384"/>
  </r>
  <r>
    <x v="1"/>
    <x v="28"/>
    <x v="28"/>
    <x v="253"/>
    <x v="278"/>
    <s v="CO27498@mi.com"/>
    <x v="15"/>
    <x v="11"/>
    <x v="278"/>
    <x v="39"/>
    <x v="1"/>
    <x v="0"/>
    <s v="No Aplica"/>
    <x v="384"/>
  </r>
  <r>
    <x v="0"/>
    <x v="7"/>
    <x v="7"/>
    <x v="3"/>
    <x v="278"/>
    <s v="CO27498@mi.com"/>
    <x v="0"/>
    <x v="0"/>
    <x v="278"/>
    <x v="39"/>
    <x v="1"/>
    <x v="0"/>
    <s v="No Aplica"/>
    <x v="384"/>
  </r>
  <r>
    <x v="1"/>
    <x v="2"/>
    <x v="2"/>
    <x v="20"/>
    <x v="278"/>
    <s v="CO27498@mi.com"/>
    <x v="1"/>
    <x v="1"/>
    <x v="278"/>
    <x v="39"/>
    <x v="1"/>
    <x v="0"/>
    <s v="No Aplica"/>
    <x v="384"/>
  </r>
  <r>
    <x v="1"/>
    <x v="6"/>
    <x v="6"/>
    <x v="20"/>
    <x v="278"/>
    <s v="CO27498@mi.com"/>
    <x v="1"/>
    <x v="1"/>
    <x v="278"/>
    <x v="39"/>
    <x v="1"/>
    <x v="0"/>
    <s v="No Aplica"/>
    <x v="384"/>
  </r>
  <r>
    <x v="1"/>
    <x v="29"/>
    <x v="29"/>
    <x v="573"/>
    <x v="278"/>
    <s v="CO27498@mi.com"/>
    <x v="16"/>
    <x v="12"/>
    <x v="278"/>
    <x v="39"/>
    <x v="1"/>
    <x v="0"/>
    <s v="No Aplica"/>
    <x v="384"/>
  </r>
  <r>
    <x v="1"/>
    <x v="4"/>
    <x v="4"/>
    <x v="574"/>
    <x v="278"/>
    <s v="CO27498@mi.com"/>
    <x v="1"/>
    <x v="1"/>
    <x v="278"/>
    <x v="39"/>
    <x v="1"/>
    <x v="0"/>
    <s v="No Aplica"/>
    <x v="384"/>
  </r>
  <r>
    <x v="0"/>
    <x v="5"/>
    <x v="5"/>
    <x v="3"/>
    <x v="278"/>
    <s v="CO27498@mi.com"/>
    <x v="0"/>
    <x v="0"/>
    <x v="278"/>
    <x v="39"/>
    <x v="1"/>
    <x v="0"/>
    <s v="No Aplica"/>
    <x v="384"/>
  </r>
  <r>
    <x v="1"/>
    <x v="20"/>
    <x v="20"/>
    <x v="474"/>
    <x v="278"/>
    <s v="CO27498@mi.com"/>
    <x v="3"/>
    <x v="3"/>
    <x v="278"/>
    <x v="39"/>
    <x v="1"/>
    <x v="0"/>
    <s v="No Aplica"/>
    <x v="384"/>
  </r>
  <r>
    <x v="1"/>
    <x v="22"/>
    <x v="22"/>
    <x v="474"/>
    <x v="278"/>
    <s v="CO27498@mi.com"/>
    <x v="3"/>
    <x v="3"/>
    <x v="278"/>
    <x v="39"/>
    <x v="1"/>
    <x v="0"/>
    <s v="No Aplica"/>
    <x v="384"/>
  </r>
  <r>
    <x v="1"/>
    <x v="18"/>
    <x v="18"/>
    <x v="575"/>
    <x v="279"/>
    <s v="CO14473@mi.com"/>
    <x v="1"/>
    <x v="1"/>
    <x v="279"/>
    <x v="3"/>
    <x v="1"/>
    <x v="0"/>
    <s v="No Aplica"/>
    <x v="386"/>
  </r>
  <r>
    <x v="1"/>
    <x v="15"/>
    <x v="15"/>
    <x v="20"/>
    <x v="279"/>
    <s v="CO14473@mi.com"/>
    <x v="1"/>
    <x v="1"/>
    <x v="279"/>
    <x v="3"/>
    <x v="1"/>
    <x v="0"/>
    <s v="No Aplica"/>
    <x v="386"/>
  </r>
  <r>
    <x v="0"/>
    <x v="16"/>
    <x v="16"/>
    <x v="3"/>
    <x v="279"/>
    <s v="CO14473@mi.com"/>
    <x v="0"/>
    <x v="0"/>
    <x v="279"/>
    <x v="3"/>
    <x v="1"/>
    <x v="0"/>
    <s v="No Aplica"/>
    <x v="386"/>
  </r>
  <r>
    <x v="1"/>
    <x v="17"/>
    <x v="17"/>
    <x v="20"/>
    <x v="279"/>
    <s v="CO14473@mi.com"/>
    <x v="1"/>
    <x v="1"/>
    <x v="279"/>
    <x v="3"/>
    <x v="1"/>
    <x v="0"/>
    <s v="No Aplica"/>
    <x v="386"/>
  </r>
  <r>
    <x v="1"/>
    <x v="24"/>
    <x v="24"/>
    <x v="575"/>
    <x v="279"/>
    <s v="CO14473@mi.com"/>
    <x v="1"/>
    <x v="1"/>
    <x v="279"/>
    <x v="3"/>
    <x v="1"/>
    <x v="0"/>
    <s v="No Aplica"/>
    <x v="386"/>
  </r>
  <r>
    <x v="0"/>
    <x v="7"/>
    <x v="7"/>
    <x v="3"/>
    <x v="279"/>
    <s v="CO14473@mi.com"/>
    <x v="0"/>
    <x v="0"/>
    <x v="279"/>
    <x v="3"/>
    <x v="1"/>
    <x v="0"/>
    <s v="No Aplica"/>
    <x v="386"/>
  </r>
  <r>
    <x v="1"/>
    <x v="2"/>
    <x v="2"/>
    <x v="20"/>
    <x v="279"/>
    <s v="CO14473@mi.com"/>
    <x v="1"/>
    <x v="1"/>
    <x v="279"/>
    <x v="3"/>
    <x v="1"/>
    <x v="0"/>
    <s v="No Aplica"/>
    <x v="386"/>
  </r>
  <r>
    <x v="1"/>
    <x v="2"/>
    <x v="2"/>
    <x v="20"/>
    <x v="279"/>
    <s v="CO14473@mi.com"/>
    <x v="1"/>
    <x v="1"/>
    <x v="279"/>
    <x v="3"/>
    <x v="1"/>
    <x v="0"/>
    <s v="No Aplica"/>
    <x v="386"/>
  </r>
  <r>
    <x v="1"/>
    <x v="6"/>
    <x v="6"/>
    <x v="20"/>
    <x v="279"/>
    <s v="CO14473@mi.com"/>
    <x v="1"/>
    <x v="1"/>
    <x v="279"/>
    <x v="3"/>
    <x v="1"/>
    <x v="0"/>
    <s v="No Aplica"/>
    <x v="386"/>
  </r>
  <r>
    <x v="1"/>
    <x v="25"/>
    <x v="25"/>
    <x v="575"/>
    <x v="279"/>
    <s v="CO14473@mi.com"/>
    <x v="1"/>
    <x v="1"/>
    <x v="279"/>
    <x v="3"/>
    <x v="1"/>
    <x v="0"/>
    <s v="No Aplica"/>
    <x v="386"/>
  </r>
  <r>
    <x v="1"/>
    <x v="4"/>
    <x v="4"/>
    <x v="20"/>
    <x v="279"/>
    <s v="CO14473@mi.com"/>
    <x v="3"/>
    <x v="3"/>
    <x v="279"/>
    <x v="3"/>
    <x v="1"/>
    <x v="0"/>
    <s v="No Aplica"/>
    <x v="386"/>
  </r>
  <r>
    <x v="1"/>
    <x v="4"/>
    <x v="4"/>
    <x v="576"/>
    <x v="279"/>
    <s v="CO14473@mi.com"/>
    <x v="3"/>
    <x v="3"/>
    <x v="279"/>
    <x v="3"/>
    <x v="1"/>
    <x v="0"/>
    <s v="No Aplica"/>
    <x v="386"/>
  </r>
  <r>
    <x v="1"/>
    <x v="5"/>
    <x v="5"/>
    <x v="20"/>
    <x v="279"/>
    <s v="CO14473@mi.com"/>
    <x v="3"/>
    <x v="3"/>
    <x v="279"/>
    <x v="3"/>
    <x v="1"/>
    <x v="0"/>
    <s v="No Aplica"/>
    <x v="386"/>
  </r>
  <r>
    <x v="1"/>
    <x v="22"/>
    <x v="22"/>
    <x v="20"/>
    <x v="279"/>
    <s v="CO14473@mi.com"/>
    <x v="3"/>
    <x v="3"/>
    <x v="279"/>
    <x v="3"/>
    <x v="1"/>
    <x v="0"/>
    <s v="No Aplica"/>
    <x v="386"/>
  </r>
  <r>
    <x v="1"/>
    <x v="21"/>
    <x v="21"/>
    <x v="20"/>
    <x v="279"/>
    <s v="CO14473@mi.com"/>
    <x v="3"/>
    <x v="3"/>
    <x v="279"/>
    <x v="3"/>
    <x v="1"/>
    <x v="0"/>
    <s v="No Aplica"/>
    <x v="386"/>
  </r>
  <r>
    <x v="1"/>
    <x v="26"/>
    <x v="26"/>
    <x v="173"/>
    <x v="280"/>
    <s v="CO26029@mi.com"/>
    <x v="2"/>
    <x v="2"/>
    <x v="280"/>
    <x v="50"/>
    <x v="1"/>
    <x v="0"/>
    <s v="No Aplica"/>
    <x v="387"/>
  </r>
  <r>
    <x v="0"/>
    <x v="27"/>
    <x v="27"/>
    <x v="12"/>
    <x v="280"/>
    <s v="CO26029@mi.com"/>
    <x v="0"/>
    <x v="0"/>
    <x v="280"/>
    <x v="50"/>
    <x v="1"/>
    <x v="0"/>
    <s v="No Aplica"/>
    <x v="387"/>
  </r>
  <r>
    <x v="0"/>
    <x v="18"/>
    <x v="18"/>
    <x v="3"/>
    <x v="280"/>
    <s v="CO26029@mi.com"/>
    <x v="0"/>
    <x v="0"/>
    <x v="280"/>
    <x v="50"/>
    <x v="1"/>
    <x v="0"/>
    <s v="No Aplica"/>
    <x v="387"/>
  </r>
  <r>
    <x v="1"/>
    <x v="22"/>
    <x v="22"/>
    <x v="9"/>
    <x v="280"/>
    <s v="CO26029@mi.com"/>
    <x v="25"/>
    <x v="16"/>
    <x v="280"/>
    <x v="50"/>
    <x v="1"/>
    <x v="0"/>
    <s v="No Aplica"/>
    <x v="387"/>
  </r>
  <r>
    <x v="0"/>
    <x v="24"/>
    <x v="24"/>
    <x v="577"/>
    <x v="280"/>
    <s v="CO26029@mi.com"/>
    <x v="0"/>
    <x v="0"/>
    <x v="280"/>
    <x v="50"/>
    <x v="1"/>
    <x v="0"/>
    <s v="No Aplica"/>
    <x v="387"/>
  </r>
  <r>
    <x v="0"/>
    <x v="25"/>
    <x v="25"/>
    <x v="577"/>
    <x v="280"/>
    <s v="CO26029@mi.com"/>
    <x v="0"/>
    <x v="0"/>
    <x v="280"/>
    <x v="50"/>
    <x v="1"/>
    <x v="0"/>
    <s v="No Aplica"/>
    <x v="387"/>
  </r>
  <r>
    <x v="1"/>
    <x v="26"/>
    <x v="26"/>
    <x v="173"/>
    <x v="281"/>
    <s v="CO27901@mi.com"/>
    <x v="2"/>
    <x v="2"/>
    <x v="281"/>
    <x v="50"/>
    <x v="1"/>
    <x v="0"/>
    <s v="No Aplica"/>
    <x v="388"/>
  </r>
  <r>
    <x v="0"/>
    <x v="27"/>
    <x v="27"/>
    <x v="578"/>
    <x v="281"/>
    <s v="CO27901@mi.com"/>
    <x v="0"/>
    <x v="0"/>
    <x v="281"/>
    <x v="50"/>
    <x v="1"/>
    <x v="0"/>
    <s v="No Aplica"/>
    <x v="388"/>
  </r>
  <r>
    <x v="0"/>
    <x v="18"/>
    <x v="18"/>
    <x v="0"/>
    <x v="281"/>
    <s v="CO27901@mi.com"/>
    <x v="0"/>
    <x v="0"/>
    <x v="281"/>
    <x v="50"/>
    <x v="1"/>
    <x v="0"/>
    <s v="No Aplica"/>
    <x v="388"/>
  </r>
  <r>
    <x v="1"/>
    <x v="23"/>
    <x v="23"/>
    <x v="350"/>
    <x v="281"/>
    <s v="CO27901@mi.com"/>
    <x v="2"/>
    <x v="2"/>
    <x v="281"/>
    <x v="50"/>
    <x v="1"/>
    <x v="0"/>
    <s v="No Aplica"/>
    <x v="388"/>
  </r>
  <r>
    <x v="1"/>
    <x v="22"/>
    <x v="22"/>
    <x v="9"/>
    <x v="281"/>
    <s v="CO27901@mi.com"/>
    <x v="9"/>
    <x v="8"/>
    <x v="281"/>
    <x v="50"/>
    <x v="1"/>
    <x v="0"/>
    <s v="No Aplica"/>
    <x v="388"/>
  </r>
  <r>
    <x v="0"/>
    <x v="24"/>
    <x v="24"/>
    <x v="0"/>
    <x v="281"/>
    <s v="CO27901@mi.com"/>
    <x v="0"/>
    <x v="0"/>
    <x v="281"/>
    <x v="50"/>
    <x v="1"/>
    <x v="0"/>
    <s v="No Aplica"/>
    <x v="388"/>
  </r>
  <r>
    <x v="1"/>
    <x v="28"/>
    <x v="28"/>
    <x v="350"/>
    <x v="281"/>
    <s v="CO27901@mi.com"/>
    <x v="2"/>
    <x v="2"/>
    <x v="281"/>
    <x v="50"/>
    <x v="1"/>
    <x v="0"/>
    <s v="No Aplica"/>
    <x v="388"/>
  </r>
  <r>
    <x v="1"/>
    <x v="21"/>
    <x v="21"/>
    <x v="11"/>
    <x v="281"/>
    <s v="CO27901@mi.com"/>
    <x v="2"/>
    <x v="2"/>
    <x v="281"/>
    <x v="50"/>
    <x v="1"/>
    <x v="0"/>
    <s v="No Aplica"/>
    <x v="388"/>
  </r>
  <r>
    <x v="0"/>
    <x v="25"/>
    <x v="25"/>
    <x v="0"/>
    <x v="281"/>
    <s v="CO27901@mi.com"/>
    <x v="0"/>
    <x v="0"/>
    <x v="281"/>
    <x v="50"/>
    <x v="1"/>
    <x v="0"/>
    <s v="No Aplica"/>
    <x v="388"/>
  </r>
  <r>
    <x v="0"/>
    <x v="0"/>
    <x v="0"/>
    <x v="3"/>
    <x v="282"/>
    <s v="CO12444@mi.com"/>
    <x v="0"/>
    <x v="0"/>
    <x v="282"/>
    <x v="21"/>
    <x v="1"/>
    <x v="0"/>
    <s v="No Aplica"/>
    <x v="389"/>
  </r>
  <r>
    <x v="0"/>
    <x v="15"/>
    <x v="15"/>
    <x v="3"/>
    <x v="282"/>
    <s v="CO12444@mi.com"/>
    <x v="0"/>
    <x v="0"/>
    <x v="282"/>
    <x v="21"/>
    <x v="1"/>
    <x v="0"/>
    <s v="No Aplica"/>
    <x v="389"/>
  </r>
  <r>
    <x v="0"/>
    <x v="28"/>
    <x v="28"/>
    <x v="3"/>
    <x v="282"/>
    <s v="CO12444@mi.com"/>
    <x v="0"/>
    <x v="0"/>
    <x v="282"/>
    <x v="21"/>
    <x v="1"/>
    <x v="0"/>
    <s v="No Aplica"/>
    <x v="389"/>
  </r>
  <r>
    <x v="0"/>
    <x v="5"/>
    <x v="5"/>
    <x v="3"/>
    <x v="282"/>
    <s v="CO12444@mi.com"/>
    <x v="0"/>
    <x v="0"/>
    <x v="282"/>
    <x v="21"/>
    <x v="1"/>
    <x v="0"/>
    <s v="No Aplica"/>
    <x v="389"/>
  </r>
  <r>
    <x v="3"/>
    <x v="23"/>
    <x v="23"/>
    <x v="159"/>
    <x v="283"/>
    <s v="CO19880@mi.com"/>
    <x v="2"/>
    <x v="2"/>
    <x v="283"/>
    <x v="18"/>
    <x v="1"/>
    <x v="0"/>
    <s v="No Aplica"/>
    <x v="390"/>
  </r>
  <r>
    <x v="1"/>
    <x v="15"/>
    <x v="15"/>
    <x v="579"/>
    <x v="283"/>
    <s v="CO19880@mi.com"/>
    <x v="1"/>
    <x v="1"/>
    <x v="283"/>
    <x v="18"/>
    <x v="1"/>
    <x v="0"/>
    <s v="No Aplica"/>
    <x v="390"/>
  </r>
  <r>
    <x v="3"/>
    <x v="27"/>
    <x v="27"/>
    <x v="76"/>
    <x v="283"/>
    <s v="CO19880@mi.com"/>
    <x v="0"/>
    <x v="0"/>
    <x v="283"/>
    <x v="18"/>
    <x v="1"/>
    <x v="0"/>
    <s v="No Aplica"/>
    <x v="390"/>
  </r>
  <r>
    <x v="3"/>
    <x v="28"/>
    <x v="28"/>
    <x v="159"/>
    <x v="283"/>
    <s v="CO19880@mi.com"/>
    <x v="2"/>
    <x v="2"/>
    <x v="283"/>
    <x v="18"/>
    <x v="1"/>
    <x v="0"/>
    <s v="No Aplica"/>
    <x v="390"/>
  </r>
  <r>
    <x v="3"/>
    <x v="18"/>
    <x v="18"/>
    <x v="283"/>
    <x v="283"/>
    <s v="CO19880@mi.com"/>
    <x v="0"/>
    <x v="0"/>
    <x v="283"/>
    <x v="18"/>
    <x v="1"/>
    <x v="0"/>
    <s v="No Aplica"/>
    <x v="390"/>
  </r>
  <r>
    <x v="3"/>
    <x v="29"/>
    <x v="29"/>
    <x v="159"/>
    <x v="283"/>
    <s v="CO19880@mi.com"/>
    <x v="18"/>
    <x v="14"/>
    <x v="283"/>
    <x v="18"/>
    <x v="1"/>
    <x v="0"/>
    <s v="No Aplica"/>
    <x v="390"/>
  </r>
  <r>
    <x v="1"/>
    <x v="20"/>
    <x v="20"/>
    <x v="580"/>
    <x v="283"/>
    <s v="CO19880@mi.com"/>
    <x v="9"/>
    <x v="8"/>
    <x v="283"/>
    <x v="18"/>
    <x v="1"/>
    <x v="0"/>
    <s v="No Aplica"/>
    <x v="390"/>
  </r>
  <r>
    <x v="3"/>
    <x v="24"/>
    <x v="24"/>
    <x v="283"/>
    <x v="283"/>
    <s v="CO19880@mi.com"/>
    <x v="0"/>
    <x v="0"/>
    <x v="283"/>
    <x v="18"/>
    <x v="1"/>
    <x v="0"/>
    <s v="No Aplica"/>
    <x v="390"/>
  </r>
  <r>
    <x v="3"/>
    <x v="25"/>
    <x v="25"/>
    <x v="283"/>
    <x v="283"/>
    <s v="CO19880@mi.com"/>
    <x v="0"/>
    <x v="0"/>
    <x v="283"/>
    <x v="18"/>
    <x v="1"/>
    <x v="0"/>
    <s v="No Aplica"/>
    <x v="390"/>
  </r>
  <r>
    <x v="1"/>
    <x v="14"/>
    <x v="14"/>
    <x v="146"/>
    <x v="284"/>
    <s v="CO27077@mi.com"/>
    <x v="3"/>
    <x v="3"/>
    <x v="284"/>
    <x v="21"/>
    <x v="1"/>
    <x v="0"/>
    <s v="No Aplica"/>
    <x v="391"/>
  </r>
  <r>
    <x v="1"/>
    <x v="14"/>
    <x v="14"/>
    <x v="146"/>
    <x v="284"/>
    <s v="CO27077@mi.com"/>
    <x v="3"/>
    <x v="3"/>
    <x v="284"/>
    <x v="21"/>
    <x v="1"/>
    <x v="0"/>
    <s v="No Aplica"/>
    <x v="391"/>
  </r>
  <r>
    <x v="1"/>
    <x v="20"/>
    <x v="20"/>
    <x v="349"/>
    <x v="285"/>
    <s v="CO1436@mi.com"/>
    <x v="1"/>
    <x v="1"/>
    <x v="285"/>
    <x v="12"/>
    <x v="0"/>
    <x v="0"/>
    <s v="No Aplica"/>
    <x v="392"/>
  </r>
  <r>
    <x v="9"/>
    <x v="13"/>
    <x v="13"/>
    <x v="581"/>
    <x v="285"/>
    <s v="CO1436@mi.com"/>
    <x v="0"/>
    <x v="0"/>
    <x v="285"/>
    <x v="12"/>
    <x v="0"/>
    <x v="1"/>
    <n v="45922"/>
    <x v="393"/>
  </r>
  <r>
    <x v="9"/>
    <x v="18"/>
    <x v="18"/>
    <x v="581"/>
    <x v="285"/>
    <s v="CO1436@mi.com"/>
    <x v="0"/>
    <x v="0"/>
    <x v="285"/>
    <x v="12"/>
    <x v="0"/>
    <x v="0"/>
    <s v="No Aplica"/>
    <x v="392"/>
  </r>
  <r>
    <x v="9"/>
    <x v="23"/>
    <x v="23"/>
    <x v="581"/>
    <x v="285"/>
    <s v="CO1436@mi.com"/>
    <x v="0"/>
    <x v="0"/>
    <x v="285"/>
    <x v="12"/>
    <x v="0"/>
    <x v="0"/>
    <s v="No Aplica"/>
    <x v="392"/>
  </r>
  <r>
    <x v="9"/>
    <x v="14"/>
    <x v="14"/>
    <x v="581"/>
    <x v="285"/>
    <s v="CO1436@mi.com"/>
    <x v="0"/>
    <x v="0"/>
    <x v="285"/>
    <x v="12"/>
    <x v="0"/>
    <x v="0"/>
    <s v="No Aplica"/>
    <x v="392"/>
  </r>
  <r>
    <x v="9"/>
    <x v="15"/>
    <x v="15"/>
    <x v="581"/>
    <x v="285"/>
    <s v="CO1436@mi.com"/>
    <x v="0"/>
    <x v="0"/>
    <x v="285"/>
    <x v="12"/>
    <x v="0"/>
    <x v="0"/>
    <s v="No Aplica"/>
    <x v="392"/>
  </r>
  <r>
    <x v="9"/>
    <x v="16"/>
    <x v="16"/>
    <x v="581"/>
    <x v="285"/>
    <s v="CO1436@mi.com"/>
    <x v="0"/>
    <x v="0"/>
    <x v="285"/>
    <x v="12"/>
    <x v="0"/>
    <x v="0"/>
    <s v="No Aplica"/>
    <x v="392"/>
  </r>
  <r>
    <x v="9"/>
    <x v="17"/>
    <x v="17"/>
    <x v="581"/>
    <x v="285"/>
    <s v="CO1436@mi.com"/>
    <x v="0"/>
    <x v="0"/>
    <x v="285"/>
    <x v="12"/>
    <x v="0"/>
    <x v="0"/>
    <s v="No Aplica"/>
    <x v="392"/>
  </r>
  <r>
    <x v="9"/>
    <x v="3"/>
    <x v="3"/>
    <x v="581"/>
    <x v="285"/>
    <s v="CO1436@mi.com"/>
    <x v="0"/>
    <x v="0"/>
    <x v="285"/>
    <x v="12"/>
    <x v="0"/>
    <x v="0"/>
    <s v="No Aplica"/>
    <x v="392"/>
  </r>
  <r>
    <x v="9"/>
    <x v="24"/>
    <x v="24"/>
    <x v="581"/>
    <x v="285"/>
    <s v="CO1436@mi.com"/>
    <x v="0"/>
    <x v="0"/>
    <x v="285"/>
    <x v="12"/>
    <x v="0"/>
    <x v="0"/>
    <s v="No Aplica"/>
    <x v="392"/>
  </r>
  <r>
    <x v="9"/>
    <x v="28"/>
    <x v="28"/>
    <x v="581"/>
    <x v="285"/>
    <s v="CO1436@mi.com"/>
    <x v="0"/>
    <x v="0"/>
    <x v="285"/>
    <x v="12"/>
    <x v="0"/>
    <x v="0"/>
    <s v="No Aplica"/>
    <x v="392"/>
  </r>
  <r>
    <x v="9"/>
    <x v="19"/>
    <x v="19"/>
    <x v="581"/>
    <x v="285"/>
    <s v="CO1436@mi.com"/>
    <x v="0"/>
    <x v="0"/>
    <x v="285"/>
    <x v="12"/>
    <x v="0"/>
    <x v="0"/>
    <s v="No Aplica"/>
    <x v="392"/>
  </r>
  <r>
    <x v="9"/>
    <x v="7"/>
    <x v="7"/>
    <x v="581"/>
    <x v="285"/>
    <s v="CO1436@mi.com"/>
    <x v="0"/>
    <x v="0"/>
    <x v="285"/>
    <x v="12"/>
    <x v="0"/>
    <x v="0"/>
    <s v="No Aplica"/>
    <x v="392"/>
  </r>
  <r>
    <x v="9"/>
    <x v="1"/>
    <x v="1"/>
    <x v="581"/>
    <x v="285"/>
    <s v="CO1436@mi.com"/>
    <x v="0"/>
    <x v="0"/>
    <x v="285"/>
    <x v="12"/>
    <x v="0"/>
    <x v="0"/>
    <s v="No Aplica"/>
    <x v="392"/>
  </r>
  <r>
    <x v="9"/>
    <x v="2"/>
    <x v="2"/>
    <x v="581"/>
    <x v="285"/>
    <s v="CO1436@mi.com"/>
    <x v="0"/>
    <x v="0"/>
    <x v="285"/>
    <x v="12"/>
    <x v="0"/>
    <x v="0"/>
    <s v="No Aplica"/>
    <x v="392"/>
  </r>
  <r>
    <x v="9"/>
    <x v="6"/>
    <x v="6"/>
    <x v="581"/>
    <x v="285"/>
    <s v="CO1436@mi.com"/>
    <x v="0"/>
    <x v="0"/>
    <x v="285"/>
    <x v="12"/>
    <x v="0"/>
    <x v="0"/>
    <s v="No Aplica"/>
    <x v="392"/>
  </r>
  <r>
    <x v="9"/>
    <x v="25"/>
    <x v="25"/>
    <x v="581"/>
    <x v="285"/>
    <s v="CO1436@mi.com"/>
    <x v="0"/>
    <x v="0"/>
    <x v="285"/>
    <x v="12"/>
    <x v="0"/>
    <x v="0"/>
    <s v="No Aplica"/>
    <x v="392"/>
  </r>
  <r>
    <x v="9"/>
    <x v="29"/>
    <x v="29"/>
    <x v="581"/>
    <x v="285"/>
    <s v="CO1436@mi.com"/>
    <x v="0"/>
    <x v="0"/>
    <x v="285"/>
    <x v="12"/>
    <x v="0"/>
    <x v="0"/>
    <s v="No Aplica"/>
    <x v="392"/>
  </r>
  <r>
    <x v="9"/>
    <x v="4"/>
    <x v="4"/>
    <x v="163"/>
    <x v="285"/>
    <s v="CO1436@mi.com"/>
    <x v="0"/>
    <x v="0"/>
    <x v="285"/>
    <x v="12"/>
    <x v="0"/>
    <x v="0"/>
    <s v="No Aplica"/>
    <x v="392"/>
  </r>
  <r>
    <x v="2"/>
    <x v="5"/>
    <x v="5"/>
    <x v="3"/>
    <x v="285"/>
    <s v="CO1436@mi.com"/>
    <x v="0"/>
    <x v="0"/>
    <x v="285"/>
    <x v="12"/>
    <x v="0"/>
    <x v="0"/>
    <s v="No Aplica"/>
    <x v="392"/>
  </r>
  <r>
    <x v="3"/>
    <x v="22"/>
    <x v="22"/>
    <x v="582"/>
    <x v="285"/>
    <s v="CO1436@mi.com"/>
    <x v="8"/>
    <x v="7"/>
    <x v="285"/>
    <x v="12"/>
    <x v="0"/>
    <x v="0"/>
    <s v="No Aplica"/>
    <x v="392"/>
  </r>
  <r>
    <x v="3"/>
    <x v="21"/>
    <x v="21"/>
    <x v="582"/>
    <x v="285"/>
    <s v="CO1436@mi.com"/>
    <x v="8"/>
    <x v="7"/>
    <x v="285"/>
    <x v="12"/>
    <x v="0"/>
    <x v="0"/>
    <s v="No Aplica"/>
    <x v="392"/>
  </r>
  <r>
    <x v="2"/>
    <x v="20"/>
    <x v="20"/>
    <x v="3"/>
    <x v="285"/>
    <s v="CO1436@mi.com"/>
    <x v="0"/>
    <x v="0"/>
    <x v="285"/>
    <x v="12"/>
    <x v="0"/>
    <x v="0"/>
    <s v="No Aplica"/>
    <x v="392"/>
  </r>
  <r>
    <x v="0"/>
    <x v="8"/>
    <x v="8"/>
    <x v="27"/>
    <x v="286"/>
    <s v="CO28358@mi.com"/>
    <x v="5"/>
    <x v="4"/>
    <x v="286"/>
    <x v="17"/>
    <x v="0"/>
    <x v="0"/>
    <s v="No Aplica"/>
    <x v="394"/>
  </r>
  <r>
    <x v="0"/>
    <x v="12"/>
    <x v="12"/>
    <x v="3"/>
    <x v="286"/>
    <s v="CO28358@mi.com"/>
    <x v="5"/>
    <x v="4"/>
    <x v="286"/>
    <x v="17"/>
    <x v="0"/>
    <x v="0"/>
    <s v="No Aplica"/>
    <x v="394"/>
  </r>
  <r>
    <x v="0"/>
    <x v="7"/>
    <x v="7"/>
    <x v="583"/>
    <x v="286"/>
    <s v="CO28358@mi.com"/>
    <x v="5"/>
    <x v="4"/>
    <x v="286"/>
    <x v="17"/>
    <x v="0"/>
    <x v="0"/>
    <s v="No Aplica"/>
    <x v="394"/>
  </r>
  <r>
    <x v="1"/>
    <x v="1"/>
    <x v="1"/>
    <x v="584"/>
    <x v="286"/>
    <s v="CO28358@mi.com"/>
    <x v="0"/>
    <x v="0"/>
    <x v="286"/>
    <x v="17"/>
    <x v="0"/>
    <x v="0"/>
    <s v="No Aplica"/>
    <x v="394"/>
  </r>
  <r>
    <x v="0"/>
    <x v="17"/>
    <x v="17"/>
    <x v="3"/>
    <x v="286"/>
    <s v="CO28358@mi.com"/>
    <x v="5"/>
    <x v="4"/>
    <x v="286"/>
    <x v="17"/>
    <x v="0"/>
    <x v="0"/>
    <s v="No Aplica"/>
    <x v="394"/>
  </r>
  <r>
    <x v="0"/>
    <x v="2"/>
    <x v="2"/>
    <x v="27"/>
    <x v="286"/>
    <s v="CO28358@mi.com"/>
    <x v="5"/>
    <x v="4"/>
    <x v="286"/>
    <x v="17"/>
    <x v="0"/>
    <x v="0"/>
    <s v="No Aplica"/>
    <x v="394"/>
  </r>
  <r>
    <x v="0"/>
    <x v="22"/>
    <x v="22"/>
    <x v="27"/>
    <x v="286"/>
    <s v="CO28358@mi.com"/>
    <x v="5"/>
    <x v="4"/>
    <x v="286"/>
    <x v="17"/>
    <x v="0"/>
    <x v="0"/>
    <s v="No Aplica"/>
    <x v="394"/>
  </r>
  <r>
    <x v="1"/>
    <x v="26"/>
    <x v="26"/>
    <x v="23"/>
    <x v="287"/>
    <s v="CO24107@mi.com"/>
    <x v="10"/>
    <x v="9"/>
    <x v="287"/>
    <x v="40"/>
    <x v="1"/>
    <x v="0"/>
    <s v="No Aplica"/>
    <x v="395"/>
  </r>
  <r>
    <x v="0"/>
    <x v="27"/>
    <x v="27"/>
    <x v="12"/>
    <x v="287"/>
    <s v="CO24107@mi.com"/>
    <x v="0"/>
    <x v="0"/>
    <x v="287"/>
    <x v="40"/>
    <x v="1"/>
    <x v="0"/>
    <s v="No Aplica"/>
    <x v="395"/>
  </r>
  <r>
    <x v="1"/>
    <x v="23"/>
    <x v="23"/>
    <x v="23"/>
    <x v="287"/>
    <s v="CO24107@mi.com"/>
    <x v="10"/>
    <x v="9"/>
    <x v="287"/>
    <x v="40"/>
    <x v="1"/>
    <x v="0"/>
    <s v="No Aplica"/>
    <x v="395"/>
  </r>
  <r>
    <x v="0"/>
    <x v="18"/>
    <x v="18"/>
    <x v="12"/>
    <x v="287"/>
    <s v="CO24107@mi.com"/>
    <x v="0"/>
    <x v="0"/>
    <x v="287"/>
    <x v="40"/>
    <x v="1"/>
    <x v="0"/>
    <s v="No Aplica"/>
    <x v="395"/>
  </r>
  <r>
    <x v="1"/>
    <x v="28"/>
    <x v="28"/>
    <x v="23"/>
    <x v="287"/>
    <s v="CO24107@mi.com"/>
    <x v="10"/>
    <x v="9"/>
    <x v="287"/>
    <x v="40"/>
    <x v="1"/>
    <x v="0"/>
    <s v="No Aplica"/>
    <x v="395"/>
  </r>
  <r>
    <x v="0"/>
    <x v="24"/>
    <x v="24"/>
    <x v="12"/>
    <x v="287"/>
    <s v="CO24107@mi.com"/>
    <x v="0"/>
    <x v="0"/>
    <x v="287"/>
    <x v="40"/>
    <x v="1"/>
    <x v="0"/>
    <s v="No Aplica"/>
    <x v="395"/>
  </r>
  <r>
    <x v="1"/>
    <x v="29"/>
    <x v="29"/>
    <x v="23"/>
    <x v="287"/>
    <s v="CO24107@mi.com"/>
    <x v="10"/>
    <x v="9"/>
    <x v="287"/>
    <x v="40"/>
    <x v="1"/>
    <x v="0"/>
    <s v="No Aplica"/>
    <x v="395"/>
  </r>
  <r>
    <x v="0"/>
    <x v="25"/>
    <x v="25"/>
    <x v="12"/>
    <x v="287"/>
    <s v="CO24107@mi.com"/>
    <x v="0"/>
    <x v="0"/>
    <x v="287"/>
    <x v="40"/>
    <x v="1"/>
    <x v="0"/>
    <s v="No Aplica"/>
    <x v="395"/>
  </r>
  <r>
    <x v="2"/>
    <x v="10"/>
    <x v="10"/>
    <x v="52"/>
    <x v="288"/>
    <s v="CO19646@mi.com"/>
    <x v="3"/>
    <x v="3"/>
    <x v="288"/>
    <x v="41"/>
    <x v="0"/>
    <x v="0"/>
    <s v="No Aplica"/>
    <x v="396"/>
  </r>
  <r>
    <x v="2"/>
    <x v="0"/>
    <x v="0"/>
    <x v="52"/>
    <x v="288"/>
    <s v="CO19646@mi.com"/>
    <x v="3"/>
    <x v="3"/>
    <x v="288"/>
    <x v="41"/>
    <x v="0"/>
    <x v="0"/>
    <s v="No Aplica"/>
    <x v="396"/>
  </r>
  <r>
    <x v="2"/>
    <x v="11"/>
    <x v="11"/>
    <x v="52"/>
    <x v="288"/>
    <s v="CO19646@mi.com"/>
    <x v="3"/>
    <x v="3"/>
    <x v="288"/>
    <x v="41"/>
    <x v="0"/>
    <x v="0"/>
    <s v="No Aplica"/>
    <x v="396"/>
  </r>
  <r>
    <x v="0"/>
    <x v="12"/>
    <x v="12"/>
    <x v="3"/>
    <x v="288"/>
    <s v="CO19646@mi.com"/>
    <x v="5"/>
    <x v="4"/>
    <x v="288"/>
    <x v="41"/>
    <x v="0"/>
    <x v="0"/>
    <s v="No Aplica"/>
    <x v="396"/>
  </r>
  <r>
    <x v="2"/>
    <x v="13"/>
    <x v="13"/>
    <x v="52"/>
    <x v="288"/>
    <s v="CO19646@mi.com"/>
    <x v="3"/>
    <x v="3"/>
    <x v="288"/>
    <x v="41"/>
    <x v="0"/>
    <x v="1"/>
    <n v="45922"/>
    <x v="397"/>
  </r>
  <r>
    <x v="2"/>
    <x v="14"/>
    <x v="14"/>
    <x v="52"/>
    <x v="288"/>
    <s v="CO19646@mi.com"/>
    <x v="3"/>
    <x v="3"/>
    <x v="288"/>
    <x v="41"/>
    <x v="0"/>
    <x v="0"/>
    <s v="No Aplica"/>
    <x v="396"/>
  </r>
  <r>
    <x v="2"/>
    <x v="15"/>
    <x v="15"/>
    <x v="52"/>
    <x v="288"/>
    <s v="CO19646@mi.com"/>
    <x v="3"/>
    <x v="3"/>
    <x v="288"/>
    <x v="41"/>
    <x v="0"/>
    <x v="0"/>
    <s v="No Aplica"/>
    <x v="396"/>
  </r>
  <r>
    <x v="2"/>
    <x v="16"/>
    <x v="16"/>
    <x v="52"/>
    <x v="288"/>
    <s v="CO19646@mi.com"/>
    <x v="3"/>
    <x v="3"/>
    <x v="288"/>
    <x v="41"/>
    <x v="0"/>
    <x v="0"/>
    <s v="No Aplica"/>
    <x v="396"/>
  </r>
  <r>
    <x v="0"/>
    <x v="17"/>
    <x v="17"/>
    <x v="3"/>
    <x v="288"/>
    <s v="CO19646@mi.com"/>
    <x v="5"/>
    <x v="4"/>
    <x v="288"/>
    <x v="41"/>
    <x v="0"/>
    <x v="0"/>
    <s v="No Aplica"/>
    <x v="396"/>
  </r>
  <r>
    <x v="2"/>
    <x v="3"/>
    <x v="3"/>
    <x v="52"/>
    <x v="288"/>
    <s v="CO19646@mi.com"/>
    <x v="3"/>
    <x v="3"/>
    <x v="288"/>
    <x v="41"/>
    <x v="0"/>
    <x v="0"/>
    <s v="No Aplica"/>
    <x v="396"/>
  </r>
  <r>
    <x v="2"/>
    <x v="19"/>
    <x v="19"/>
    <x v="52"/>
    <x v="288"/>
    <s v="CO19646@mi.com"/>
    <x v="3"/>
    <x v="3"/>
    <x v="288"/>
    <x v="41"/>
    <x v="0"/>
    <x v="0"/>
    <s v="No Aplica"/>
    <x v="396"/>
  </r>
  <r>
    <x v="2"/>
    <x v="7"/>
    <x v="7"/>
    <x v="52"/>
    <x v="288"/>
    <s v="CO19646@mi.com"/>
    <x v="3"/>
    <x v="3"/>
    <x v="288"/>
    <x v="41"/>
    <x v="0"/>
    <x v="0"/>
    <s v="No Aplica"/>
    <x v="396"/>
  </r>
  <r>
    <x v="2"/>
    <x v="2"/>
    <x v="2"/>
    <x v="52"/>
    <x v="288"/>
    <s v="CO19646@mi.com"/>
    <x v="3"/>
    <x v="3"/>
    <x v="288"/>
    <x v="41"/>
    <x v="0"/>
    <x v="0"/>
    <s v="No Aplica"/>
    <x v="396"/>
  </r>
  <r>
    <x v="0"/>
    <x v="1"/>
    <x v="1"/>
    <x v="3"/>
    <x v="288"/>
    <s v="CO19646@mi.com"/>
    <x v="5"/>
    <x v="4"/>
    <x v="288"/>
    <x v="41"/>
    <x v="0"/>
    <x v="0"/>
    <s v="No Aplica"/>
    <x v="396"/>
  </r>
  <r>
    <x v="2"/>
    <x v="6"/>
    <x v="6"/>
    <x v="52"/>
    <x v="288"/>
    <s v="CO19646@mi.com"/>
    <x v="3"/>
    <x v="3"/>
    <x v="288"/>
    <x v="41"/>
    <x v="0"/>
    <x v="0"/>
    <s v="No Aplica"/>
    <x v="396"/>
  </r>
  <r>
    <x v="2"/>
    <x v="4"/>
    <x v="4"/>
    <x v="52"/>
    <x v="288"/>
    <s v="CO19646@mi.com"/>
    <x v="3"/>
    <x v="3"/>
    <x v="288"/>
    <x v="41"/>
    <x v="0"/>
    <x v="0"/>
    <s v="No Aplica"/>
    <x v="396"/>
  </r>
  <r>
    <x v="2"/>
    <x v="20"/>
    <x v="20"/>
    <x v="52"/>
    <x v="288"/>
    <s v="CO19646@mi.com"/>
    <x v="3"/>
    <x v="3"/>
    <x v="288"/>
    <x v="41"/>
    <x v="0"/>
    <x v="0"/>
    <s v="No Aplica"/>
    <x v="396"/>
  </r>
  <r>
    <x v="2"/>
    <x v="22"/>
    <x v="22"/>
    <x v="52"/>
    <x v="288"/>
    <s v="CO19646@mi.com"/>
    <x v="3"/>
    <x v="3"/>
    <x v="288"/>
    <x v="41"/>
    <x v="0"/>
    <x v="0"/>
    <s v="No Aplica"/>
    <x v="396"/>
  </r>
  <r>
    <x v="2"/>
    <x v="21"/>
    <x v="21"/>
    <x v="52"/>
    <x v="288"/>
    <s v="CO19646@mi.com"/>
    <x v="3"/>
    <x v="3"/>
    <x v="288"/>
    <x v="41"/>
    <x v="0"/>
    <x v="0"/>
    <s v="No Aplica"/>
    <x v="396"/>
  </r>
  <r>
    <x v="0"/>
    <x v="5"/>
    <x v="5"/>
    <x v="3"/>
    <x v="288"/>
    <s v="CO19646@mi.com"/>
    <x v="5"/>
    <x v="4"/>
    <x v="288"/>
    <x v="41"/>
    <x v="0"/>
    <x v="0"/>
    <s v="No Aplica"/>
    <x v="396"/>
  </r>
  <r>
    <x v="1"/>
    <x v="9"/>
    <x v="9"/>
    <x v="90"/>
    <x v="289"/>
    <s v="CO14336@mi.com"/>
    <x v="0"/>
    <x v="0"/>
    <x v="289"/>
    <x v="33"/>
    <x v="1"/>
    <x v="0"/>
    <s v="No Aplica"/>
    <x v="398"/>
  </r>
  <r>
    <x v="1"/>
    <x v="27"/>
    <x v="27"/>
    <x v="12"/>
    <x v="289"/>
    <s v="CO14336@mi.com"/>
    <x v="0"/>
    <x v="0"/>
    <x v="289"/>
    <x v="33"/>
    <x v="1"/>
    <x v="0"/>
    <s v="No Aplica"/>
    <x v="398"/>
  </r>
  <r>
    <x v="1"/>
    <x v="26"/>
    <x v="26"/>
    <x v="20"/>
    <x v="289"/>
    <s v="CO14336@mi.com"/>
    <x v="3"/>
    <x v="3"/>
    <x v="289"/>
    <x v="33"/>
    <x v="1"/>
    <x v="0"/>
    <s v="No Aplica"/>
    <x v="398"/>
  </r>
  <r>
    <x v="1"/>
    <x v="10"/>
    <x v="10"/>
    <x v="20"/>
    <x v="289"/>
    <s v="CO14336@mi.com"/>
    <x v="3"/>
    <x v="3"/>
    <x v="289"/>
    <x v="33"/>
    <x v="1"/>
    <x v="0"/>
    <s v="No Aplica"/>
    <x v="398"/>
  </r>
  <r>
    <x v="1"/>
    <x v="0"/>
    <x v="0"/>
    <x v="20"/>
    <x v="289"/>
    <s v="CO14336@mi.com"/>
    <x v="3"/>
    <x v="3"/>
    <x v="289"/>
    <x v="33"/>
    <x v="1"/>
    <x v="0"/>
    <s v="No Aplica"/>
    <x v="398"/>
  </r>
  <r>
    <x v="1"/>
    <x v="11"/>
    <x v="11"/>
    <x v="20"/>
    <x v="289"/>
    <s v="CO14336@mi.com"/>
    <x v="3"/>
    <x v="3"/>
    <x v="289"/>
    <x v="33"/>
    <x v="1"/>
    <x v="0"/>
    <s v="No Aplica"/>
    <x v="398"/>
  </r>
  <r>
    <x v="1"/>
    <x v="13"/>
    <x v="13"/>
    <x v="90"/>
    <x v="289"/>
    <s v="CO14336@mi.com"/>
    <x v="0"/>
    <x v="0"/>
    <x v="289"/>
    <x v="33"/>
    <x v="1"/>
    <x v="1"/>
    <n v="45922"/>
    <x v="399"/>
  </r>
  <r>
    <x v="1"/>
    <x v="2"/>
    <x v="2"/>
    <x v="585"/>
    <x v="289"/>
    <s v="CO14336@mi.com"/>
    <x v="3"/>
    <x v="3"/>
    <x v="289"/>
    <x v="33"/>
    <x v="1"/>
    <x v="0"/>
    <s v="No Aplica"/>
    <x v="398"/>
  </r>
  <r>
    <x v="1"/>
    <x v="16"/>
    <x v="16"/>
    <x v="20"/>
    <x v="289"/>
    <s v="CO14336@mi.com"/>
    <x v="3"/>
    <x v="3"/>
    <x v="289"/>
    <x v="33"/>
    <x v="1"/>
    <x v="0"/>
    <s v="No Aplica"/>
    <x v="398"/>
  </r>
  <r>
    <x v="1"/>
    <x v="15"/>
    <x v="15"/>
    <x v="20"/>
    <x v="289"/>
    <s v="CO14336@mi.com"/>
    <x v="3"/>
    <x v="3"/>
    <x v="289"/>
    <x v="33"/>
    <x v="1"/>
    <x v="0"/>
    <s v="No Aplica"/>
    <x v="398"/>
  </r>
  <r>
    <x v="1"/>
    <x v="14"/>
    <x v="14"/>
    <x v="20"/>
    <x v="289"/>
    <s v="CO14336@mi.com"/>
    <x v="3"/>
    <x v="3"/>
    <x v="289"/>
    <x v="33"/>
    <x v="1"/>
    <x v="0"/>
    <s v="No Aplica"/>
    <x v="398"/>
  </r>
  <r>
    <x v="1"/>
    <x v="23"/>
    <x v="23"/>
    <x v="586"/>
    <x v="289"/>
    <s v="CO14336@mi.com"/>
    <x v="3"/>
    <x v="3"/>
    <x v="289"/>
    <x v="33"/>
    <x v="1"/>
    <x v="0"/>
    <s v="No Aplica"/>
    <x v="398"/>
  </r>
  <r>
    <x v="2"/>
    <x v="18"/>
    <x v="18"/>
    <x v="12"/>
    <x v="289"/>
    <s v="CO14336@mi.com"/>
    <x v="0"/>
    <x v="0"/>
    <x v="289"/>
    <x v="33"/>
    <x v="1"/>
    <x v="0"/>
    <s v="No Aplica"/>
    <x v="398"/>
  </r>
  <r>
    <x v="1"/>
    <x v="3"/>
    <x v="3"/>
    <x v="90"/>
    <x v="289"/>
    <s v="CO14336@mi.com"/>
    <x v="0"/>
    <x v="0"/>
    <x v="289"/>
    <x v="33"/>
    <x v="1"/>
    <x v="0"/>
    <s v="No Aplica"/>
    <x v="398"/>
  </r>
  <r>
    <x v="2"/>
    <x v="24"/>
    <x v="24"/>
    <x v="12"/>
    <x v="289"/>
    <s v="CO14336@mi.com"/>
    <x v="0"/>
    <x v="0"/>
    <x v="289"/>
    <x v="33"/>
    <x v="1"/>
    <x v="0"/>
    <s v="No Aplica"/>
    <x v="398"/>
  </r>
  <r>
    <x v="1"/>
    <x v="28"/>
    <x v="28"/>
    <x v="20"/>
    <x v="289"/>
    <s v="CO14336@mi.com"/>
    <x v="3"/>
    <x v="3"/>
    <x v="289"/>
    <x v="33"/>
    <x v="1"/>
    <x v="0"/>
    <s v="No Aplica"/>
    <x v="398"/>
  </r>
  <r>
    <x v="1"/>
    <x v="19"/>
    <x v="19"/>
    <x v="20"/>
    <x v="289"/>
    <s v="CO14336@mi.com"/>
    <x v="3"/>
    <x v="3"/>
    <x v="289"/>
    <x v="33"/>
    <x v="1"/>
    <x v="0"/>
    <s v="No Aplica"/>
    <x v="398"/>
  </r>
  <r>
    <x v="1"/>
    <x v="7"/>
    <x v="7"/>
    <x v="20"/>
    <x v="289"/>
    <s v="CO14336@mi.com"/>
    <x v="3"/>
    <x v="3"/>
    <x v="289"/>
    <x v="33"/>
    <x v="1"/>
    <x v="0"/>
    <s v="No Aplica"/>
    <x v="398"/>
  </r>
  <r>
    <x v="1"/>
    <x v="1"/>
    <x v="1"/>
    <x v="20"/>
    <x v="289"/>
    <s v="CO14336@mi.com"/>
    <x v="3"/>
    <x v="3"/>
    <x v="289"/>
    <x v="33"/>
    <x v="1"/>
    <x v="0"/>
    <s v="No Aplica"/>
    <x v="398"/>
  </r>
  <r>
    <x v="1"/>
    <x v="6"/>
    <x v="6"/>
    <x v="90"/>
    <x v="289"/>
    <s v="CO14336@mi.com"/>
    <x v="0"/>
    <x v="0"/>
    <x v="289"/>
    <x v="33"/>
    <x v="1"/>
    <x v="0"/>
    <s v="No Aplica"/>
    <x v="398"/>
  </r>
  <r>
    <x v="2"/>
    <x v="25"/>
    <x v="25"/>
    <x v="12"/>
    <x v="289"/>
    <s v="CO14336@mi.com"/>
    <x v="0"/>
    <x v="0"/>
    <x v="289"/>
    <x v="33"/>
    <x v="1"/>
    <x v="0"/>
    <s v="No Aplica"/>
    <x v="398"/>
  </r>
  <r>
    <x v="1"/>
    <x v="29"/>
    <x v="29"/>
    <x v="20"/>
    <x v="289"/>
    <s v="CO14336@mi.com"/>
    <x v="3"/>
    <x v="3"/>
    <x v="289"/>
    <x v="33"/>
    <x v="1"/>
    <x v="0"/>
    <s v="No Aplica"/>
    <x v="398"/>
  </r>
  <r>
    <x v="1"/>
    <x v="4"/>
    <x v="4"/>
    <x v="20"/>
    <x v="289"/>
    <s v="CO14336@mi.com"/>
    <x v="3"/>
    <x v="3"/>
    <x v="289"/>
    <x v="33"/>
    <x v="1"/>
    <x v="0"/>
    <s v="No Aplica"/>
    <x v="398"/>
  </r>
  <r>
    <x v="1"/>
    <x v="5"/>
    <x v="5"/>
    <x v="20"/>
    <x v="289"/>
    <s v="CO14336@mi.com"/>
    <x v="3"/>
    <x v="3"/>
    <x v="289"/>
    <x v="33"/>
    <x v="1"/>
    <x v="0"/>
    <s v="No Aplica"/>
    <x v="398"/>
  </r>
  <r>
    <x v="1"/>
    <x v="20"/>
    <x v="20"/>
    <x v="20"/>
    <x v="289"/>
    <s v="CO14336@mi.com"/>
    <x v="3"/>
    <x v="3"/>
    <x v="289"/>
    <x v="33"/>
    <x v="1"/>
    <x v="0"/>
    <s v="No Aplica"/>
    <x v="398"/>
  </r>
  <r>
    <x v="1"/>
    <x v="21"/>
    <x v="21"/>
    <x v="90"/>
    <x v="289"/>
    <s v="CO14336@mi.com"/>
    <x v="0"/>
    <x v="0"/>
    <x v="289"/>
    <x v="33"/>
    <x v="1"/>
    <x v="0"/>
    <s v="No Aplica"/>
    <x v="398"/>
  </r>
  <r>
    <x v="2"/>
    <x v="17"/>
    <x v="17"/>
    <x v="587"/>
    <x v="290"/>
    <s v="CO25184@mi.com"/>
    <x v="0"/>
    <x v="0"/>
    <x v="290"/>
    <x v="45"/>
    <x v="1"/>
    <x v="0"/>
    <s v="No Aplica"/>
    <x v="400"/>
  </r>
  <r>
    <x v="0"/>
    <x v="9"/>
    <x v="9"/>
    <x v="27"/>
    <x v="291"/>
    <s v="CO10080@mi.com"/>
    <x v="0"/>
    <x v="0"/>
    <x v="291"/>
    <x v="17"/>
    <x v="0"/>
    <x v="0"/>
    <s v="No Aplica"/>
    <x v="401"/>
  </r>
  <r>
    <x v="0"/>
    <x v="13"/>
    <x v="13"/>
    <x v="27"/>
    <x v="291"/>
    <s v="CO10080@mi.com"/>
    <x v="0"/>
    <x v="0"/>
    <x v="291"/>
    <x v="17"/>
    <x v="0"/>
    <x v="1"/>
    <n v="45922"/>
    <x v="402"/>
  </r>
  <r>
    <x v="0"/>
    <x v="17"/>
    <x v="17"/>
    <x v="27"/>
    <x v="291"/>
    <s v="CO10080@mi.com"/>
    <x v="0"/>
    <x v="0"/>
    <x v="291"/>
    <x v="17"/>
    <x v="0"/>
    <x v="0"/>
    <s v="No Aplica"/>
    <x v="401"/>
  </r>
  <r>
    <x v="0"/>
    <x v="2"/>
    <x v="2"/>
    <x v="27"/>
    <x v="291"/>
    <s v="CO10080@mi.com"/>
    <x v="7"/>
    <x v="6"/>
    <x v="291"/>
    <x v="17"/>
    <x v="0"/>
    <x v="0"/>
    <s v="No Aplica"/>
    <x v="401"/>
  </r>
  <r>
    <x v="0"/>
    <x v="21"/>
    <x v="21"/>
    <x v="27"/>
    <x v="291"/>
    <s v="CO10080@mi.com"/>
    <x v="21"/>
    <x v="0"/>
    <x v="291"/>
    <x v="17"/>
    <x v="0"/>
    <x v="0"/>
    <s v="No Aplica"/>
    <x v="401"/>
  </r>
  <r>
    <x v="0"/>
    <x v="18"/>
    <x v="18"/>
    <x v="588"/>
    <x v="292"/>
    <s v="CO24656@mi.com"/>
    <x v="0"/>
    <x v="0"/>
    <x v="292"/>
    <x v="24"/>
    <x v="1"/>
    <x v="0"/>
    <s v="No Aplica"/>
    <x v="403"/>
  </r>
  <r>
    <x v="1"/>
    <x v="4"/>
    <x v="4"/>
    <x v="589"/>
    <x v="292"/>
    <s v="CO24656@mi.com"/>
    <x v="16"/>
    <x v="12"/>
    <x v="292"/>
    <x v="24"/>
    <x v="1"/>
    <x v="0"/>
    <s v="No Aplica"/>
    <x v="403"/>
  </r>
  <r>
    <x v="0"/>
    <x v="24"/>
    <x v="24"/>
    <x v="588"/>
    <x v="292"/>
    <s v="CO24656@mi.com"/>
    <x v="0"/>
    <x v="0"/>
    <x v="292"/>
    <x v="24"/>
    <x v="1"/>
    <x v="0"/>
    <s v="No Aplica"/>
    <x v="403"/>
  </r>
  <r>
    <x v="0"/>
    <x v="25"/>
    <x v="25"/>
    <x v="590"/>
    <x v="292"/>
    <s v="CO24656@mi.com"/>
    <x v="0"/>
    <x v="0"/>
    <x v="292"/>
    <x v="24"/>
    <x v="1"/>
    <x v="0"/>
    <s v="No Aplica"/>
    <x v="403"/>
  </r>
  <r>
    <x v="2"/>
    <x v="27"/>
    <x v="27"/>
    <x v="3"/>
    <x v="293"/>
    <s v="CO15755@mi.com"/>
    <x v="7"/>
    <x v="6"/>
    <x v="293"/>
    <x v="11"/>
    <x v="1"/>
    <x v="0"/>
    <s v="No Aplica"/>
    <x v="404"/>
  </r>
  <r>
    <x v="2"/>
    <x v="11"/>
    <x v="11"/>
    <x v="3"/>
    <x v="293"/>
    <s v="CO15755@mi.com"/>
    <x v="0"/>
    <x v="0"/>
    <x v="293"/>
    <x v="11"/>
    <x v="1"/>
    <x v="0"/>
    <s v="No Aplica"/>
    <x v="404"/>
  </r>
  <r>
    <x v="2"/>
    <x v="16"/>
    <x v="16"/>
    <x v="3"/>
    <x v="293"/>
    <s v="CO15755@mi.com"/>
    <x v="0"/>
    <x v="0"/>
    <x v="293"/>
    <x v="11"/>
    <x v="1"/>
    <x v="0"/>
    <s v="No Aplica"/>
    <x v="404"/>
  </r>
  <r>
    <x v="2"/>
    <x v="1"/>
    <x v="1"/>
    <x v="3"/>
    <x v="293"/>
    <s v="CO15755@mi.com"/>
    <x v="0"/>
    <x v="0"/>
    <x v="293"/>
    <x v="11"/>
    <x v="1"/>
    <x v="0"/>
    <s v="No Aplica"/>
    <x v="404"/>
  </r>
  <r>
    <x v="2"/>
    <x v="20"/>
    <x v="20"/>
    <x v="3"/>
    <x v="293"/>
    <s v="CO15755@mi.com"/>
    <x v="0"/>
    <x v="0"/>
    <x v="293"/>
    <x v="11"/>
    <x v="1"/>
    <x v="0"/>
    <s v="No Aplica"/>
    <x v="404"/>
  </r>
  <r>
    <x v="1"/>
    <x v="26"/>
    <x v="26"/>
    <x v="11"/>
    <x v="294"/>
    <s v="CO28408@mi.com"/>
    <x v="2"/>
    <x v="2"/>
    <x v="294"/>
    <x v="50"/>
    <x v="1"/>
    <x v="0"/>
    <s v="No Aplica"/>
    <x v="405"/>
  </r>
  <r>
    <x v="0"/>
    <x v="27"/>
    <x v="27"/>
    <x v="212"/>
    <x v="294"/>
    <s v="CO28408@mi.com"/>
    <x v="0"/>
    <x v="0"/>
    <x v="294"/>
    <x v="50"/>
    <x v="1"/>
    <x v="0"/>
    <s v="No Aplica"/>
    <x v="405"/>
  </r>
  <r>
    <x v="0"/>
    <x v="18"/>
    <x v="18"/>
    <x v="27"/>
    <x v="294"/>
    <s v="CO28408@mi.com"/>
    <x v="0"/>
    <x v="0"/>
    <x v="294"/>
    <x v="50"/>
    <x v="1"/>
    <x v="0"/>
    <s v="No Aplica"/>
    <x v="405"/>
  </r>
  <r>
    <x v="1"/>
    <x v="23"/>
    <x v="23"/>
    <x v="11"/>
    <x v="294"/>
    <s v="CO28408@mi.com"/>
    <x v="2"/>
    <x v="2"/>
    <x v="294"/>
    <x v="50"/>
    <x v="1"/>
    <x v="0"/>
    <s v="No Aplica"/>
    <x v="405"/>
  </r>
  <r>
    <x v="10"/>
    <x v="0"/>
    <x v="0"/>
    <x v="44"/>
    <x v="295"/>
    <s v="CO26808@mi.com"/>
    <x v="1"/>
    <x v="1"/>
    <x v="295"/>
    <x v="12"/>
    <x v="0"/>
    <x v="0"/>
    <s v="No Aplica"/>
    <x v="406"/>
  </r>
  <r>
    <x v="2"/>
    <x v="11"/>
    <x v="11"/>
    <x v="3"/>
    <x v="295"/>
    <s v="CO26808@mi.com"/>
    <x v="0"/>
    <x v="0"/>
    <x v="295"/>
    <x v="12"/>
    <x v="0"/>
    <x v="0"/>
    <s v="No Aplica"/>
    <x v="406"/>
  </r>
  <r>
    <x v="2"/>
    <x v="12"/>
    <x v="12"/>
    <x v="44"/>
    <x v="295"/>
    <s v="CO26808@mi.com"/>
    <x v="1"/>
    <x v="1"/>
    <x v="295"/>
    <x v="12"/>
    <x v="0"/>
    <x v="0"/>
    <s v="No Aplica"/>
    <x v="406"/>
  </r>
  <r>
    <x v="1"/>
    <x v="19"/>
    <x v="19"/>
    <x v="591"/>
    <x v="295"/>
    <s v="CO26808@mi.com"/>
    <x v="16"/>
    <x v="12"/>
    <x v="295"/>
    <x v="12"/>
    <x v="0"/>
    <x v="0"/>
    <s v="No Aplica"/>
    <x v="406"/>
  </r>
  <r>
    <x v="2"/>
    <x v="16"/>
    <x v="16"/>
    <x v="3"/>
    <x v="295"/>
    <s v="CO26808@mi.com"/>
    <x v="0"/>
    <x v="0"/>
    <x v="295"/>
    <x v="12"/>
    <x v="0"/>
    <x v="0"/>
    <s v="No Aplica"/>
    <x v="406"/>
  </r>
  <r>
    <x v="2"/>
    <x v="16"/>
    <x v="16"/>
    <x v="3"/>
    <x v="295"/>
    <s v="CO26808@mi.com"/>
    <x v="0"/>
    <x v="0"/>
    <x v="295"/>
    <x v="12"/>
    <x v="0"/>
    <x v="0"/>
    <s v="No Aplica"/>
    <x v="406"/>
  </r>
  <r>
    <x v="2"/>
    <x v="15"/>
    <x v="15"/>
    <x v="44"/>
    <x v="295"/>
    <s v="CO26808@mi.com"/>
    <x v="1"/>
    <x v="1"/>
    <x v="295"/>
    <x v="12"/>
    <x v="0"/>
    <x v="0"/>
    <s v="No Aplica"/>
    <x v="406"/>
  </r>
  <r>
    <x v="2"/>
    <x v="17"/>
    <x v="17"/>
    <x v="23"/>
    <x v="295"/>
    <s v="CO26808@mi.com"/>
    <x v="1"/>
    <x v="1"/>
    <x v="295"/>
    <x v="12"/>
    <x v="0"/>
    <x v="0"/>
    <s v="No Aplica"/>
    <x v="406"/>
  </r>
  <r>
    <x v="2"/>
    <x v="19"/>
    <x v="19"/>
    <x v="336"/>
    <x v="295"/>
    <s v="CO26808@mi.com"/>
    <x v="3"/>
    <x v="3"/>
    <x v="295"/>
    <x v="12"/>
    <x v="0"/>
    <x v="0"/>
    <s v="No Aplica"/>
    <x v="406"/>
  </r>
  <r>
    <x v="2"/>
    <x v="1"/>
    <x v="1"/>
    <x v="3"/>
    <x v="295"/>
    <s v="CO26808@mi.com"/>
    <x v="0"/>
    <x v="0"/>
    <x v="295"/>
    <x v="12"/>
    <x v="0"/>
    <x v="0"/>
    <s v="No Aplica"/>
    <x v="406"/>
  </r>
  <r>
    <x v="2"/>
    <x v="2"/>
    <x v="2"/>
    <x v="44"/>
    <x v="295"/>
    <s v="CO26808@mi.com"/>
    <x v="3"/>
    <x v="3"/>
    <x v="295"/>
    <x v="12"/>
    <x v="0"/>
    <x v="0"/>
    <s v="No Aplica"/>
    <x v="406"/>
  </r>
  <r>
    <x v="2"/>
    <x v="6"/>
    <x v="6"/>
    <x v="336"/>
    <x v="295"/>
    <s v="CO26808@mi.com"/>
    <x v="3"/>
    <x v="3"/>
    <x v="295"/>
    <x v="12"/>
    <x v="0"/>
    <x v="0"/>
    <s v="No Aplica"/>
    <x v="406"/>
  </r>
  <r>
    <x v="2"/>
    <x v="20"/>
    <x v="20"/>
    <x v="3"/>
    <x v="295"/>
    <s v="CO26808@mi.com"/>
    <x v="0"/>
    <x v="0"/>
    <x v="295"/>
    <x v="12"/>
    <x v="0"/>
    <x v="0"/>
    <s v="No Aplica"/>
    <x v="406"/>
  </r>
  <r>
    <x v="2"/>
    <x v="4"/>
    <x v="4"/>
    <x v="44"/>
    <x v="295"/>
    <s v="CO26808@mi.com"/>
    <x v="3"/>
    <x v="3"/>
    <x v="295"/>
    <x v="12"/>
    <x v="0"/>
    <x v="0"/>
    <s v="No Aplica"/>
    <x v="406"/>
  </r>
  <r>
    <x v="2"/>
    <x v="5"/>
    <x v="5"/>
    <x v="44"/>
    <x v="295"/>
    <s v="CO26808@mi.com"/>
    <x v="3"/>
    <x v="3"/>
    <x v="295"/>
    <x v="12"/>
    <x v="0"/>
    <x v="0"/>
    <s v="No Aplica"/>
    <x v="406"/>
  </r>
  <r>
    <x v="2"/>
    <x v="22"/>
    <x v="22"/>
    <x v="44"/>
    <x v="295"/>
    <s v="CO26808@mi.com"/>
    <x v="3"/>
    <x v="3"/>
    <x v="295"/>
    <x v="12"/>
    <x v="0"/>
    <x v="0"/>
    <s v="No Aplica"/>
    <x v="406"/>
  </r>
  <r>
    <x v="2"/>
    <x v="21"/>
    <x v="21"/>
    <x v="44"/>
    <x v="295"/>
    <s v="CO26808@mi.com"/>
    <x v="3"/>
    <x v="3"/>
    <x v="295"/>
    <x v="12"/>
    <x v="0"/>
    <x v="0"/>
    <s v="No Aplica"/>
    <x v="406"/>
  </r>
  <r>
    <x v="5"/>
    <x v="17"/>
    <x v="17"/>
    <x v="592"/>
    <x v="296"/>
    <s v="CO16932@mi.com"/>
    <x v="3"/>
    <x v="3"/>
    <x v="296"/>
    <x v="10"/>
    <x v="2"/>
    <x v="0"/>
    <s v="No Aplica"/>
    <x v="407"/>
  </r>
  <r>
    <x v="2"/>
    <x v="27"/>
    <x v="27"/>
    <x v="39"/>
    <x v="296"/>
    <s v="CO16932@mi.com"/>
    <x v="0"/>
    <x v="0"/>
    <x v="296"/>
    <x v="10"/>
    <x v="2"/>
    <x v="0"/>
    <s v="No Aplica"/>
    <x v="407"/>
  </r>
  <r>
    <x v="2"/>
    <x v="26"/>
    <x v="26"/>
    <x v="593"/>
    <x v="296"/>
    <s v="CO16932@mi.com"/>
    <x v="10"/>
    <x v="9"/>
    <x v="296"/>
    <x v="10"/>
    <x v="2"/>
    <x v="0"/>
    <s v="No Aplica"/>
    <x v="407"/>
  </r>
  <r>
    <x v="2"/>
    <x v="18"/>
    <x v="18"/>
    <x v="39"/>
    <x v="296"/>
    <s v="CO16932@mi.com"/>
    <x v="0"/>
    <x v="0"/>
    <x v="296"/>
    <x v="10"/>
    <x v="2"/>
    <x v="0"/>
    <s v="No Aplica"/>
    <x v="407"/>
  </r>
  <r>
    <x v="2"/>
    <x v="23"/>
    <x v="23"/>
    <x v="594"/>
    <x v="296"/>
    <s v="CO16932@mi.com"/>
    <x v="10"/>
    <x v="9"/>
    <x v="296"/>
    <x v="10"/>
    <x v="2"/>
    <x v="0"/>
    <s v="No Aplica"/>
    <x v="407"/>
  </r>
  <r>
    <x v="2"/>
    <x v="5"/>
    <x v="5"/>
    <x v="27"/>
    <x v="296"/>
    <s v="CO16932@mi.com"/>
    <x v="0"/>
    <x v="0"/>
    <x v="296"/>
    <x v="10"/>
    <x v="2"/>
    <x v="0"/>
    <s v="No Aplica"/>
    <x v="407"/>
  </r>
  <r>
    <x v="2"/>
    <x v="20"/>
    <x v="20"/>
    <x v="9"/>
    <x v="296"/>
    <s v="CO16932@mi.com"/>
    <x v="6"/>
    <x v="5"/>
    <x v="296"/>
    <x v="10"/>
    <x v="2"/>
    <x v="0"/>
    <s v="No Aplica"/>
    <x v="407"/>
  </r>
  <r>
    <x v="2"/>
    <x v="24"/>
    <x v="24"/>
    <x v="595"/>
    <x v="296"/>
    <s v="CO16932@mi.com"/>
    <x v="0"/>
    <x v="0"/>
    <x v="296"/>
    <x v="10"/>
    <x v="2"/>
    <x v="0"/>
    <s v="No Aplica"/>
    <x v="407"/>
  </r>
  <r>
    <x v="2"/>
    <x v="24"/>
    <x v="24"/>
    <x v="595"/>
    <x v="296"/>
    <s v="CO16932@mi.com"/>
    <x v="0"/>
    <x v="0"/>
    <x v="296"/>
    <x v="10"/>
    <x v="2"/>
    <x v="0"/>
    <s v="No Aplica"/>
    <x v="407"/>
  </r>
  <r>
    <x v="2"/>
    <x v="28"/>
    <x v="28"/>
    <x v="596"/>
    <x v="296"/>
    <s v="CO16932@mi.com"/>
    <x v="10"/>
    <x v="9"/>
    <x v="296"/>
    <x v="10"/>
    <x v="2"/>
    <x v="0"/>
    <s v="No Aplica"/>
    <x v="407"/>
  </r>
  <r>
    <x v="2"/>
    <x v="28"/>
    <x v="28"/>
    <x v="596"/>
    <x v="296"/>
    <s v="CO16932@mi.com"/>
    <x v="10"/>
    <x v="9"/>
    <x v="296"/>
    <x v="10"/>
    <x v="2"/>
    <x v="0"/>
    <s v="No Aplica"/>
    <x v="407"/>
  </r>
  <r>
    <x v="2"/>
    <x v="28"/>
    <x v="28"/>
    <x v="596"/>
    <x v="296"/>
    <s v="CO16932@mi.com"/>
    <x v="10"/>
    <x v="9"/>
    <x v="296"/>
    <x v="10"/>
    <x v="2"/>
    <x v="0"/>
    <s v="No Aplica"/>
    <x v="407"/>
  </r>
  <r>
    <x v="2"/>
    <x v="25"/>
    <x v="25"/>
    <x v="39"/>
    <x v="296"/>
    <s v="CO16932@mi.com"/>
    <x v="0"/>
    <x v="0"/>
    <x v="296"/>
    <x v="10"/>
    <x v="2"/>
    <x v="0"/>
    <s v="No Aplica"/>
    <x v="407"/>
  </r>
  <r>
    <x v="2"/>
    <x v="29"/>
    <x v="29"/>
    <x v="597"/>
    <x v="296"/>
    <s v="CO16932@mi.com"/>
    <x v="10"/>
    <x v="9"/>
    <x v="296"/>
    <x v="10"/>
    <x v="2"/>
    <x v="0"/>
    <s v="No Aplica"/>
    <x v="407"/>
  </r>
  <r>
    <x v="0"/>
    <x v="12"/>
    <x v="12"/>
    <x v="3"/>
    <x v="297"/>
    <s v="CO18929@mi.com"/>
    <x v="5"/>
    <x v="4"/>
    <x v="297"/>
    <x v="0"/>
    <x v="0"/>
    <x v="0"/>
    <s v="No Aplica"/>
    <x v="408"/>
  </r>
  <r>
    <x v="0"/>
    <x v="17"/>
    <x v="17"/>
    <x v="3"/>
    <x v="297"/>
    <s v="CO18929@mi.com"/>
    <x v="0"/>
    <x v="0"/>
    <x v="297"/>
    <x v="0"/>
    <x v="0"/>
    <x v="0"/>
    <s v="No Aplica"/>
    <x v="408"/>
  </r>
  <r>
    <x v="0"/>
    <x v="2"/>
    <x v="2"/>
    <x v="3"/>
    <x v="297"/>
    <s v="CO18929@mi.com"/>
    <x v="0"/>
    <x v="0"/>
    <x v="297"/>
    <x v="0"/>
    <x v="0"/>
    <x v="0"/>
    <s v="No Aplica"/>
    <x v="408"/>
  </r>
  <r>
    <x v="0"/>
    <x v="20"/>
    <x v="20"/>
    <x v="3"/>
    <x v="297"/>
    <s v="CO18929@mi.com"/>
    <x v="0"/>
    <x v="0"/>
    <x v="297"/>
    <x v="0"/>
    <x v="0"/>
    <x v="0"/>
    <s v="No Aplica"/>
    <x v="408"/>
  </r>
  <r>
    <x v="3"/>
    <x v="23"/>
    <x v="23"/>
    <x v="598"/>
    <x v="298"/>
    <s v="CO17058@mi.com"/>
    <x v="10"/>
    <x v="9"/>
    <x v="298"/>
    <x v="15"/>
    <x v="1"/>
    <x v="0"/>
    <s v="No Aplica"/>
    <x v="409"/>
  </r>
  <r>
    <x v="1"/>
    <x v="23"/>
    <x v="23"/>
    <x v="599"/>
    <x v="298"/>
    <s v="CO17058@mi.com"/>
    <x v="15"/>
    <x v="11"/>
    <x v="298"/>
    <x v="15"/>
    <x v="1"/>
    <x v="0"/>
    <s v="No Aplica"/>
    <x v="409"/>
  </r>
  <r>
    <x v="3"/>
    <x v="27"/>
    <x v="27"/>
    <x v="600"/>
    <x v="298"/>
    <s v="CO17058@mi.com"/>
    <x v="0"/>
    <x v="0"/>
    <x v="298"/>
    <x v="15"/>
    <x v="1"/>
    <x v="0"/>
    <s v="No Aplica"/>
    <x v="409"/>
  </r>
  <r>
    <x v="3"/>
    <x v="28"/>
    <x v="28"/>
    <x v="601"/>
    <x v="298"/>
    <s v="CO17058@mi.com"/>
    <x v="2"/>
    <x v="2"/>
    <x v="298"/>
    <x v="15"/>
    <x v="1"/>
    <x v="0"/>
    <s v="No Aplica"/>
    <x v="409"/>
  </r>
  <r>
    <x v="3"/>
    <x v="18"/>
    <x v="18"/>
    <x v="600"/>
    <x v="298"/>
    <s v="CO17058@mi.com"/>
    <x v="0"/>
    <x v="0"/>
    <x v="298"/>
    <x v="15"/>
    <x v="1"/>
    <x v="0"/>
    <s v="No Aplica"/>
    <x v="409"/>
  </r>
  <r>
    <x v="3"/>
    <x v="29"/>
    <x v="29"/>
    <x v="598"/>
    <x v="298"/>
    <s v="CO17058@mi.com"/>
    <x v="2"/>
    <x v="2"/>
    <x v="298"/>
    <x v="15"/>
    <x v="1"/>
    <x v="0"/>
    <s v="No Aplica"/>
    <x v="409"/>
  </r>
  <r>
    <x v="1"/>
    <x v="4"/>
    <x v="4"/>
    <x v="602"/>
    <x v="298"/>
    <s v="CO17058@mi.com"/>
    <x v="3"/>
    <x v="3"/>
    <x v="298"/>
    <x v="15"/>
    <x v="1"/>
    <x v="0"/>
    <s v="No Aplica"/>
    <x v="409"/>
  </r>
  <r>
    <x v="1"/>
    <x v="4"/>
    <x v="4"/>
    <x v="603"/>
    <x v="298"/>
    <s v="CO17058@mi.com"/>
    <x v="3"/>
    <x v="3"/>
    <x v="298"/>
    <x v="15"/>
    <x v="1"/>
    <x v="0"/>
    <s v="No Aplica"/>
    <x v="409"/>
  </r>
  <r>
    <x v="3"/>
    <x v="24"/>
    <x v="24"/>
    <x v="600"/>
    <x v="298"/>
    <s v="CO17058@mi.com"/>
    <x v="0"/>
    <x v="0"/>
    <x v="298"/>
    <x v="15"/>
    <x v="1"/>
    <x v="0"/>
    <s v="No Aplica"/>
    <x v="409"/>
  </r>
  <r>
    <x v="3"/>
    <x v="25"/>
    <x v="25"/>
    <x v="600"/>
    <x v="298"/>
    <s v="CO17058@mi.com"/>
    <x v="0"/>
    <x v="0"/>
    <x v="298"/>
    <x v="15"/>
    <x v="1"/>
    <x v="0"/>
    <s v="No Aplica"/>
    <x v="409"/>
  </r>
  <r>
    <x v="2"/>
    <x v="27"/>
    <x v="27"/>
    <x v="604"/>
    <x v="299"/>
    <s v="CO27873@mi.com"/>
    <x v="0"/>
    <x v="0"/>
    <x v="299"/>
    <x v="42"/>
    <x v="1"/>
    <x v="0"/>
    <s v="No Aplica"/>
    <x v="410"/>
  </r>
  <r>
    <x v="2"/>
    <x v="26"/>
    <x v="26"/>
    <x v="605"/>
    <x v="299"/>
    <s v="CO27873@mi.com"/>
    <x v="8"/>
    <x v="7"/>
    <x v="299"/>
    <x v="42"/>
    <x v="1"/>
    <x v="0"/>
    <s v="No Aplica"/>
    <x v="410"/>
  </r>
  <r>
    <x v="2"/>
    <x v="24"/>
    <x v="24"/>
    <x v="606"/>
    <x v="299"/>
    <s v="CO27873@mi.com"/>
    <x v="0"/>
    <x v="0"/>
    <x v="299"/>
    <x v="42"/>
    <x v="1"/>
    <x v="0"/>
    <s v="No Aplica"/>
    <x v="410"/>
  </r>
  <r>
    <x v="2"/>
    <x v="18"/>
    <x v="18"/>
    <x v="122"/>
    <x v="299"/>
    <s v="CO27873@mi.com"/>
    <x v="0"/>
    <x v="0"/>
    <x v="299"/>
    <x v="42"/>
    <x v="1"/>
    <x v="0"/>
    <s v="No Aplica"/>
    <x v="410"/>
  </r>
  <r>
    <x v="2"/>
    <x v="23"/>
    <x v="23"/>
    <x v="607"/>
    <x v="299"/>
    <s v="CO27873@mi.com"/>
    <x v="8"/>
    <x v="7"/>
    <x v="299"/>
    <x v="42"/>
    <x v="1"/>
    <x v="0"/>
    <s v="No Aplica"/>
    <x v="410"/>
  </r>
  <r>
    <x v="2"/>
    <x v="25"/>
    <x v="25"/>
    <x v="604"/>
    <x v="299"/>
    <s v="CO27873@mi.com"/>
    <x v="0"/>
    <x v="0"/>
    <x v="299"/>
    <x v="42"/>
    <x v="1"/>
    <x v="0"/>
    <s v="No Aplica"/>
    <x v="410"/>
  </r>
  <r>
    <x v="2"/>
    <x v="29"/>
    <x v="29"/>
    <x v="607"/>
    <x v="299"/>
    <s v="CO27873@mi.com"/>
    <x v="8"/>
    <x v="7"/>
    <x v="299"/>
    <x v="42"/>
    <x v="1"/>
    <x v="0"/>
    <s v="No Aplica"/>
    <x v="410"/>
  </r>
  <r>
    <x v="2"/>
    <x v="5"/>
    <x v="5"/>
    <x v="252"/>
    <x v="299"/>
    <s v="CO27873@mi.com"/>
    <x v="0"/>
    <x v="0"/>
    <x v="299"/>
    <x v="42"/>
    <x v="1"/>
    <x v="0"/>
    <s v="No Aplica"/>
    <x v="410"/>
  </r>
  <r>
    <x v="2"/>
    <x v="22"/>
    <x v="22"/>
    <x v="608"/>
    <x v="299"/>
    <s v="CO27873@mi.com"/>
    <x v="3"/>
    <x v="3"/>
    <x v="299"/>
    <x v="42"/>
    <x v="1"/>
    <x v="0"/>
    <s v="No Aplica"/>
    <x v="410"/>
  </r>
  <r>
    <x v="3"/>
    <x v="18"/>
    <x v="18"/>
    <x v="249"/>
    <x v="300"/>
    <s v="CO20718@mi.com"/>
    <x v="0"/>
    <x v="0"/>
    <x v="300"/>
    <x v="24"/>
    <x v="1"/>
    <x v="0"/>
    <s v="No Aplica"/>
    <x v="411"/>
  </r>
  <r>
    <x v="1"/>
    <x v="4"/>
    <x v="4"/>
    <x v="609"/>
    <x v="300"/>
    <s v="CO20718@mi.com"/>
    <x v="16"/>
    <x v="12"/>
    <x v="300"/>
    <x v="24"/>
    <x v="1"/>
    <x v="0"/>
    <s v="No Aplica"/>
    <x v="411"/>
  </r>
  <r>
    <x v="3"/>
    <x v="24"/>
    <x v="24"/>
    <x v="22"/>
    <x v="300"/>
    <s v="CO20718@mi.com"/>
    <x v="0"/>
    <x v="0"/>
    <x v="300"/>
    <x v="24"/>
    <x v="1"/>
    <x v="0"/>
    <s v="No Aplica"/>
    <x v="411"/>
  </r>
  <r>
    <x v="3"/>
    <x v="25"/>
    <x v="25"/>
    <x v="21"/>
    <x v="300"/>
    <s v="CO20718@mi.com"/>
    <x v="0"/>
    <x v="0"/>
    <x v="300"/>
    <x v="24"/>
    <x v="1"/>
    <x v="0"/>
    <s v="No Aplica"/>
    <x v="411"/>
  </r>
  <r>
    <x v="0"/>
    <x v="10"/>
    <x v="10"/>
    <x v="3"/>
    <x v="301"/>
    <s v="CO16904@mi.com"/>
    <x v="0"/>
    <x v="0"/>
    <x v="301"/>
    <x v="41"/>
    <x v="0"/>
    <x v="0"/>
    <s v="No Aplica"/>
    <x v="412"/>
  </r>
  <r>
    <x v="2"/>
    <x v="0"/>
    <x v="0"/>
    <x v="610"/>
    <x v="301"/>
    <s v="CO16904@mi.com"/>
    <x v="3"/>
    <x v="3"/>
    <x v="301"/>
    <x v="41"/>
    <x v="0"/>
    <x v="0"/>
    <s v="No Aplica"/>
    <x v="412"/>
  </r>
  <r>
    <x v="2"/>
    <x v="11"/>
    <x v="11"/>
    <x v="610"/>
    <x v="301"/>
    <s v="CO16904@mi.com"/>
    <x v="3"/>
    <x v="3"/>
    <x v="301"/>
    <x v="41"/>
    <x v="0"/>
    <x v="0"/>
    <s v="No Aplica"/>
    <x v="412"/>
  </r>
  <r>
    <x v="2"/>
    <x v="12"/>
    <x v="12"/>
    <x v="610"/>
    <x v="301"/>
    <s v="CO16904@mi.com"/>
    <x v="3"/>
    <x v="3"/>
    <x v="301"/>
    <x v="41"/>
    <x v="0"/>
    <x v="0"/>
    <s v="No Aplica"/>
    <x v="412"/>
  </r>
  <r>
    <x v="2"/>
    <x v="13"/>
    <x v="13"/>
    <x v="610"/>
    <x v="301"/>
    <s v="CO16904@mi.com"/>
    <x v="3"/>
    <x v="3"/>
    <x v="301"/>
    <x v="41"/>
    <x v="0"/>
    <x v="1"/>
    <n v="45922"/>
    <x v="413"/>
  </r>
  <r>
    <x v="2"/>
    <x v="14"/>
    <x v="14"/>
    <x v="610"/>
    <x v="301"/>
    <s v="CO16904@mi.com"/>
    <x v="3"/>
    <x v="3"/>
    <x v="301"/>
    <x v="41"/>
    <x v="0"/>
    <x v="0"/>
    <s v="No Aplica"/>
    <x v="412"/>
  </r>
  <r>
    <x v="2"/>
    <x v="16"/>
    <x v="16"/>
    <x v="610"/>
    <x v="301"/>
    <s v="CO16904@mi.com"/>
    <x v="3"/>
    <x v="3"/>
    <x v="301"/>
    <x v="41"/>
    <x v="0"/>
    <x v="0"/>
    <s v="No Aplica"/>
    <x v="412"/>
  </r>
  <r>
    <x v="2"/>
    <x v="15"/>
    <x v="15"/>
    <x v="610"/>
    <x v="301"/>
    <s v="CO16904@mi.com"/>
    <x v="17"/>
    <x v="13"/>
    <x v="301"/>
    <x v="41"/>
    <x v="0"/>
    <x v="0"/>
    <s v="No Aplica"/>
    <x v="412"/>
  </r>
  <r>
    <x v="2"/>
    <x v="17"/>
    <x v="17"/>
    <x v="610"/>
    <x v="301"/>
    <s v="CO16904@mi.com"/>
    <x v="3"/>
    <x v="3"/>
    <x v="301"/>
    <x v="41"/>
    <x v="0"/>
    <x v="0"/>
    <s v="No Aplica"/>
    <x v="412"/>
  </r>
  <r>
    <x v="0"/>
    <x v="3"/>
    <x v="3"/>
    <x v="610"/>
    <x v="301"/>
    <s v="CO16904@mi.com"/>
    <x v="5"/>
    <x v="4"/>
    <x v="301"/>
    <x v="41"/>
    <x v="0"/>
    <x v="0"/>
    <s v="No Aplica"/>
    <x v="412"/>
  </r>
  <r>
    <x v="2"/>
    <x v="19"/>
    <x v="19"/>
    <x v="610"/>
    <x v="301"/>
    <s v="CO16904@mi.com"/>
    <x v="3"/>
    <x v="3"/>
    <x v="301"/>
    <x v="41"/>
    <x v="0"/>
    <x v="0"/>
    <s v="No Aplica"/>
    <x v="412"/>
  </r>
  <r>
    <x v="2"/>
    <x v="7"/>
    <x v="7"/>
    <x v="610"/>
    <x v="301"/>
    <s v="CO16904@mi.com"/>
    <x v="3"/>
    <x v="3"/>
    <x v="301"/>
    <x v="41"/>
    <x v="0"/>
    <x v="0"/>
    <s v="No Aplica"/>
    <x v="412"/>
  </r>
  <r>
    <x v="2"/>
    <x v="1"/>
    <x v="1"/>
    <x v="610"/>
    <x v="301"/>
    <s v="CO16904@mi.com"/>
    <x v="3"/>
    <x v="3"/>
    <x v="301"/>
    <x v="41"/>
    <x v="0"/>
    <x v="0"/>
    <s v="No Aplica"/>
    <x v="412"/>
  </r>
  <r>
    <x v="2"/>
    <x v="2"/>
    <x v="2"/>
    <x v="610"/>
    <x v="301"/>
    <s v="CO16904@mi.com"/>
    <x v="3"/>
    <x v="3"/>
    <x v="301"/>
    <x v="41"/>
    <x v="0"/>
    <x v="0"/>
    <s v="No Aplica"/>
    <x v="412"/>
  </r>
  <r>
    <x v="2"/>
    <x v="6"/>
    <x v="6"/>
    <x v="610"/>
    <x v="301"/>
    <s v="CO16904@mi.com"/>
    <x v="3"/>
    <x v="3"/>
    <x v="301"/>
    <x v="41"/>
    <x v="0"/>
    <x v="0"/>
    <s v="No Aplica"/>
    <x v="412"/>
  </r>
  <r>
    <x v="0"/>
    <x v="25"/>
    <x v="25"/>
    <x v="12"/>
    <x v="301"/>
    <s v="CO16904@mi.com"/>
    <x v="0"/>
    <x v="0"/>
    <x v="301"/>
    <x v="41"/>
    <x v="0"/>
    <x v="0"/>
    <s v="No Aplica"/>
    <x v="412"/>
  </r>
  <r>
    <x v="3"/>
    <x v="20"/>
    <x v="20"/>
    <x v="349"/>
    <x v="301"/>
    <s v="CO16904@mi.com"/>
    <x v="1"/>
    <x v="1"/>
    <x v="301"/>
    <x v="41"/>
    <x v="0"/>
    <x v="0"/>
    <s v="No Aplica"/>
    <x v="412"/>
  </r>
  <r>
    <x v="2"/>
    <x v="4"/>
    <x v="4"/>
    <x v="610"/>
    <x v="301"/>
    <s v="CO16904@mi.com"/>
    <x v="3"/>
    <x v="3"/>
    <x v="301"/>
    <x v="41"/>
    <x v="0"/>
    <x v="0"/>
    <s v="No Aplica"/>
    <x v="412"/>
  </r>
  <r>
    <x v="2"/>
    <x v="5"/>
    <x v="5"/>
    <x v="610"/>
    <x v="301"/>
    <s v="CO16904@mi.com"/>
    <x v="3"/>
    <x v="3"/>
    <x v="301"/>
    <x v="41"/>
    <x v="0"/>
    <x v="0"/>
    <s v="No Aplica"/>
    <x v="412"/>
  </r>
  <r>
    <x v="2"/>
    <x v="20"/>
    <x v="20"/>
    <x v="610"/>
    <x v="301"/>
    <s v="CO16904@mi.com"/>
    <x v="3"/>
    <x v="3"/>
    <x v="301"/>
    <x v="41"/>
    <x v="0"/>
    <x v="0"/>
    <s v="No Aplica"/>
    <x v="412"/>
  </r>
  <r>
    <x v="2"/>
    <x v="21"/>
    <x v="21"/>
    <x v="610"/>
    <x v="301"/>
    <s v="CO16904@mi.com"/>
    <x v="3"/>
    <x v="3"/>
    <x v="301"/>
    <x v="41"/>
    <x v="0"/>
    <x v="0"/>
    <s v="No Aplica"/>
    <x v="412"/>
  </r>
  <r>
    <x v="0"/>
    <x v="22"/>
    <x v="22"/>
    <x v="3"/>
    <x v="301"/>
    <s v="CO16904@mi.com"/>
    <x v="5"/>
    <x v="4"/>
    <x v="301"/>
    <x v="41"/>
    <x v="0"/>
    <x v="0"/>
    <s v="No Aplica"/>
    <x v="412"/>
  </r>
  <r>
    <x v="2"/>
    <x v="27"/>
    <x v="27"/>
    <x v="12"/>
    <x v="302"/>
    <s v="CO27221@mi.com"/>
    <x v="0"/>
    <x v="0"/>
    <x v="302"/>
    <x v="22"/>
    <x v="3"/>
    <x v="0"/>
    <s v="No Aplica"/>
    <x v="414"/>
  </r>
  <r>
    <x v="3"/>
    <x v="26"/>
    <x v="26"/>
    <x v="22"/>
    <x v="302"/>
    <s v="CO27221@mi.com"/>
    <x v="8"/>
    <x v="7"/>
    <x v="302"/>
    <x v="22"/>
    <x v="3"/>
    <x v="0"/>
    <s v="No Aplica"/>
    <x v="414"/>
  </r>
  <r>
    <x v="1"/>
    <x v="13"/>
    <x v="13"/>
    <x v="90"/>
    <x v="302"/>
    <s v="CO27221@mi.com"/>
    <x v="0"/>
    <x v="0"/>
    <x v="302"/>
    <x v="22"/>
    <x v="3"/>
    <x v="1"/>
    <n v="45922"/>
    <x v="415"/>
  </r>
  <r>
    <x v="1"/>
    <x v="1"/>
    <x v="1"/>
    <x v="611"/>
    <x v="302"/>
    <s v="CO27221@mi.com"/>
    <x v="9"/>
    <x v="8"/>
    <x v="302"/>
    <x v="22"/>
    <x v="3"/>
    <x v="0"/>
    <s v="No Aplica"/>
    <x v="414"/>
  </r>
  <r>
    <x v="2"/>
    <x v="18"/>
    <x v="18"/>
    <x v="12"/>
    <x v="302"/>
    <s v="CO27221@mi.com"/>
    <x v="5"/>
    <x v="4"/>
    <x v="302"/>
    <x v="22"/>
    <x v="3"/>
    <x v="0"/>
    <s v="No Aplica"/>
    <x v="414"/>
  </r>
  <r>
    <x v="3"/>
    <x v="23"/>
    <x v="23"/>
    <x v="22"/>
    <x v="302"/>
    <s v="CO27221@mi.com"/>
    <x v="8"/>
    <x v="7"/>
    <x v="302"/>
    <x v="22"/>
    <x v="3"/>
    <x v="0"/>
    <s v="No Aplica"/>
    <x v="414"/>
  </r>
  <r>
    <x v="1"/>
    <x v="3"/>
    <x v="3"/>
    <x v="90"/>
    <x v="302"/>
    <s v="CO27221@mi.com"/>
    <x v="5"/>
    <x v="4"/>
    <x v="302"/>
    <x v="22"/>
    <x v="3"/>
    <x v="0"/>
    <s v="No Aplica"/>
    <x v="414"/>
  </r>
  <r>
    <x v="1"/>
    <x v="4"/>
    <x v="4"/>
    <x v="612"/>
    <x v="302"/>
    <s v="CO27221@mi.com"/>
    <x v="8"/>
    <x v="7"/>
    <x v="302"/>
    <x v="22"/>
    <x v="3"/>
    <x v="0"/>
    <s v="No Aplica"/>
    <x v="414"/>
  </r>
  <r>
    <x v="1"/>
    <x v="20"/>
    <x v="20"/>
    <x v="262"/>
    <x v="302"/>
    <s v="CO27221@mi.com"/>
    <x v="9"/>
    <x v="8"/>
    <x v="302"/>
    <x v="22"/>
    <x v="3"/>
    <x v="0"/>
    <s v="No Aplica"/>
    <x v="414"/>
  </r>
  <r>
    <x v="2"/>
    <x v="24"/>
    <x v="24"/>
    <x v="12"/>
    <x v="302"/>
    <s v="CO27221@mi.com"/>
    <x v="0"/>
    <x v="0"/>
    <x v="302"/>
    <x v="22"/>
    <x v="3"/>
    <x v="0"/>
    <s v="No Aplica"/>
    <x v="414"/>
  </r>
  <r>
    <x v="3"/>
    <x v="28"/>
    <x v="28"/>
    <x v="22"/>
    <x v="302"/>
    <s v="CO27221@mi.com"/>
    <x v="8"/>
    <x v="7"/>
    <x v="302"/>
    <x v="22"/>
    <x v="3"/>
    <x v="0"/>
    <s v="No Aplica"/>
    <x v="414"/>
  </r>
  <r>
    <x v="1"/>
    <x v="6"/>
    <x v="6"/>
    <x v="90"/>
    <x v="302"/>
    <s v="CO27221@mi.com"/>
    <x v="5"/>
    <x v="4"/>
    <x v="302"/>
    <x v="22"/>
    <x v="3"/>
    <x v="0"/>
    <s v="No Aplica"/>
    <x v="414"/>
  </r>
  <r>
    <x v="2"/>
    <x v="25"/>
    <x v="25"/>
    <x v="12"/>
    <x v="302"/>
    <s v="CO27221@mi.com"/>
    <x v="0"/>
    <x v="0"/>
    <x v="302"/>
    <x v="22"/>
    <x v="3"/>
    <x v="0"/>
    <s v="No Aplica"/>
    <x v="414"/>
  </r>
  <r>
    <x v="3"/>
    <x v="29"/>
    <x v="29"/>
    <x v="22"/>
    <x v="302"/>
    <s v="CO27221@mi.com"/>
    <x v="8"/>
    <x v="7"/>
    <x v="302"/>
    <x v="22"/>
    <x v="3"/>
    <x v="0"/>
    <s v="No Aplica"/>
    <x v="414"/>
  </r>
  <r>
    <x v="1"/>
    <x v="21"/>
    <x v="21"/>
    <x v="90"/>
    <x v="302"/>
    <s v="CO27221@mi.com"/>
    <x v="0"/>
    <x v="0"/>
    <x v="302"/>
    <x v="22"/>
    <x v="3"/>
    <x v="0"/>
    <s v="No Aplica"/>
    <x v="414"/>
  </r>
  <r>
    <x v="2"/>
    <x v="27"/>
    <x v="27"/>
    <x v="0"/>
    <x v="303"/>
    <s v="CO12318@mi.com"/>
    <x v="0"/>
    <x v="0"/>
    <x v="303"/>
    <x v="52"/>
    <x v="1"/>
    <x v="0"/>
    <s v="No Aplica"/>
    <x v="416"/>
  </r>
  <r>
    <x v="1"/>
    <x v="13"/>
    <x v="13"/>
    <x v="33"/>
    <x v="303"/>
    <s v="CO12318@mi.com"/>
    <x v="0"/>
    <x v="0"/>
    <x v="303"/>
    <x v="52"/>
    <x v="1"/>
    <x v="1"/>
    <n v="45922"/>
    <x v="417"/>
  </r>
  <r>
    <x v="2"/>
    <x v="18"/>
    <x v="18"/>
    <x v="0"/>
    <x v="303"/>
    <s v="CO12318@mi.com"/>
    <x v="0"/>
    <x v="0"/>
    <x v="303"/>
    <x v="52"/>
    <x v="1"/>
    <x v="0"/>
    <s v="No Aplica"/>
    <x v="416"/>
  </r>
  <r>
    <x v="1"/>
    <x v="3"/>
    <x v="3"/>
    <x v="33"/>
    <x v="303"/>
    <s v="CO12318@mi.com"/>
    <x v="0"/>
    <x v="0"/>
    <x v="303"/>
    <x v="52"/>
    <x v="1"/>
    <x v="0"/>
    <s v="No Aplica"/>
    <x v="416"/>
  </r>
  <r>
    <x v="2"/>
    <x v="24"/>
    <x v="24"/>
    <x v="0"/>
    <x v="303"/>
    <s v="CO12318@mi.com"/>
    <x v="0"/>
    <x v="0"/>
    <x v="303"/>
    <x v="52"/>
    <x v="1"/>
    <x v="0"/>
    <s v="No Aplica"/>
    <x v="416"/>
  </r>
  <r>
    <x v="1"/>
    <x v="6"/>
    <x v="6"/>
    <x v="33"/>
    <x v="303"/>
    <s v="CO12318@mi.com"/>
    <x v="0"/>
    <x v="0"/>
    <x v="303"/>
    <x v="52"/>
    <x v="1"/>
    <x v="0"/>
    <s v="No Aplica"/>
    <x v="416"/>
  </r>
  <r>
    <x v="2"/>
    <x v="25"/>
    <x v="25"/>
    <x v="0"/>
    <x v="303"/>
    <s v="CO12318@mi.com"/>
    <x v="0"/>
    <x v="0"/>
    <x v="303"/>
    <x v="52"/>
    <x v="1"/>
    <x v="0"/>
    <s v="No Aplica"/>
    <x v="416"/>
  </r>
  <r>
    <x v="1"/>
    <x v="21"/>
    <x v="21"/>
    <x v="33"/>
    <x v="303"/>
    <s v="CO12318@mi.com"/>
    <x v="0"/>
    <x v="0"/>
    <x v="303"/>
    <x v="52"/>
    <x v="1"/>
    <x v="0"/>
    <s v="No Aplica"/>
    <x v="416"/>
  </r>
  <r>
    <x v="1"/>
    <x v="9"/>
    <x v="9"/>
    <x v="32"/>
    <x v="304"/>
    <s v="CO6358@mi.com"/>
    <x v="10"/>
    <x v="9"/>
    <x v="304"/>
    <x v="54"/>
    <x v="0"/>
    <x v="0"/>
    <s v="No Aplica"/>
    <x v="418"/>
  </r>
  <r>
    <x v="1"/>
    <x v="9"/>
    <x v="9"/>
    <x v="90"/>
    <x v="304"/>
    <s v="CO6358@mi.com"/>
    <x v="2"/>
    <x v="2"/>
    <x v="304"/>
    <x v="54"/>
    <x v="0"/>
    <x v="0"/>
    <s v="No Aplica"/>
    <x v="418"/>
  </r>
  <r>
    <x v="0"/>
    <x v="8"/>
    <x v="8"/>
    <x v="0"/>
    <x v="304"/>
    <s v="CO6358@mi.com"/>
    <x v="4"/>
    <x v="0"/>
    <x v="304"/>
    <x v="54"/>
    <x v="0"/>
    <x v="0"/>
    <s v="No Aplica"/>
    <x v="418"/>
  </r>
  <r>
    <x v="0"/>
    <x v="11"/>
    <x v="11"/>
    <x v="3"/>
    <x v="304"/>
    <s v="CO6358@mi.com"/>
    <x v="4"/>
    <x v="0"/>
    <x v="304"/>
    <x v="54"/>
    <x v="0"/>
    <x v="0"/>
    <s v="No Aplica"/>
    <x v="418"/>
  </r>
  <r>
    <x v="1"/>
    <x v="13"/>
    <x v="13"/>
    <x v="613"/>
    <x v="304"/>
    <s v="CO6358@mi.com"/>
    <x v="10"/>
    <x v="9"/>
    <x v="304"/>
    <x v="54"/>
    <x v="0"/>
    <x v="1"/>
    <n v="45922"/>
    <x v="419"/>
  </r>
  <r>
    <x v="1"/>
    <x v="13"/>
    <x v="13"/>
    <x v="90"/>
    <x v="304"/>
    <s v="CO6358@mi.com"/>
    <x v="2"/>
    <x v="2"/>
    <x v="304"/>
    <x v="54"/>
    <x v="0"/>
    <x v="1"/>
    <n v="45922"/>
    <x v="419"/>
  </r>
  <r>
    <x v="1"/>
    <x v="19"/>
    <x v="19"/>
    <x v="614"/>
    <x v="304"/>
    <s v="CO6358@mi.com"/>
    <x v="8"/>
    <x v="7"/>
    <x v="304"/>
    <x v="54"/>
    <x v="0"/>
    <x v="0"/>
    <s v="No Aplica"/>
    <x v="418"/>
  </r>
  <r>
    <x v="1"/>
    <x v="3"/>
    <x v="3"/>
    <x v="531"/>
    <x v="304"/>
    <s v="CO6358@mi.com"/>
    <x v="10"/>
    <x v="9"/>
    <x v="304"/>
    <x v="54"/>
    <x v="0"/>
    <x v="0"/>
    <s v="No Aplica"/>
    <x v="418"/>
  </r>
  <r>
    <x v="1"/>
    <x v="3"/>
    <x v="3"/>
    <x v="615"/>
    <x v="304"/>
    <s v="CO6358@mi.com"/>
    <x v="2"/>
    <x v="2"/>
    <x v="304"/>
    <x v="54"/>
    <x v="0"/>
    <x v="0"/>
    <s v="No Aplica"/>
    <x v="418"/>
  </r>
  <r>
    <x v="1"/>
    <x v="4"/>
    <x v="4"/>
    <x v="616"/>
    <x v="304"/>
    <s v="CO6358@mi.com"/>
    <x v="8"/>
    <x v="7"/>
    <x v="304"/>
    <x v="54"/>
    <x v="0"/>
    <x v="0"/>
    <s v="No Aplica"/>
    <x v="418"/>
  </r>
  <r>
    <x v="1"/>
    <x v="6"/>
    <x v="6"/>
    <x v="613"/>
    <x v="304"/>
    <s v="CO6358@mi.com"/>
    <x v="9"/>
    <x v="8"/>
    <x v="304"/>
    <x v="54"/>
    <x v="0"/>
    <x v="0"/>
    <s v="No Aplica"/>
    <x v="418"/>
  </r>
  <r>
    <x v="1"/>
    <x v="6"/>
    <x v="6"/>
    <x v="90"/>
    <x v="304"/>
    <s v="CO6358@mi.com"/>
    <x v="9"/>
    <x v="8"/>
    <x v="304"/>
    <x v="54"/>
    <x v="0"/>
    <x v="0"/>
    <s v="No Aplica"/>
    <x v="418"/>
  </r>
  <r>
    <x v="1"/>
    <x v="21"/>
    <x v="21"/>
    <x v="35"/>
    <x v="304"/>
    <s v="CO6358@mi.com"/>
    <x v="10"/>
    <x v="9"/>
    <x v="304"/>
    <x v="54"/>
    <x v="0"/>
    <x v="0"/>
    <s v="No Aplica"/>
    <x v="418"/>
  </r>
  <r>
    <x v="1"/>
    <x v="21"/>
    <x v="21"/>
    <x v="90"/>
    <x v="304"/>
    <s v="CO6358@mi.com"/>
    <x v="2"/>
    <x v="2"/>
    <x v="304"/>
    <x v="54"/>
    <x v="0"/>
    <x v="0"/>
    <s v="No Aplica"/>
    <x v="418"/>
  </r>
  <r>
    <x v="1"/>
    <x v="14"/>
    <x v="14"/>
    <x v="20"/>
    <x v="305"/>
    <s v="CO24239@mi.com"/>
    <x v="0"/>
    <x v="0"/>
    <x v="305"/>
    <x v="27"/>
    <x v="1"/>
    <x v="0"/>
    <s v="No Aplica"/>
    <x v="420"/>
  </r>
  <r>
    <x v="1"/>
    <x v="15"/>
    <x v="15"/>
    <x v="20"/>
    <x v="305"/>
    <s v="CO24239@mi.com"/>
    <x v="3"/>
    <x v="3"/>
    <x v="305"/>
    <x v="27"/>
    <x v="1"/>
    <x v="0"/>
    <s v="No Aplica"/>
    <x v="420"/>
  </r>
  <r>
    <x v="1"/>
    <x v="16"/>
    <x v="16"/>
    <x v="20"/>
    <x v="305"/>
    <s v="CO24239@mi.com"/>
    <x v="3"/>
    <x v="3"/>
    <x v="305"/>
    <x v="27"/>
    <x v="1"/>
    <x v="0"/>
    <s v="No Aplica"/>
    <x v="420"/>
  </r>
  <r>
    <x v="1"/>
    <x v="17"/>
    <x v="17"/>
    <x v="20"/>
    <x v="305"/>
    <s v="CO24239@mi.com"/>
    <x v="3"/>
    <x v="3"/>
    <x v="305"/>
    <x v="27"/>
    <x v="1"/>
    <x v="0"/>
    <s v="No Aplica"/>
    <x v="420"/>
  </r>
  <r>
    <x v="1"/>
    <x v="17"/>
    <x v="17"/>
    <x v="20"/>
    <x v="305"/>
    <s v="CO24239@mi.com"/>
    <x v="3"/>
    <x v="3"/>
    <x v="305"/>
    <x v="27"/>
    <x v="1"/>
    <x v="0"/>
    <s v="No Aplica"/>
    <x v="420"/>
  </r>
  <r>
    <x v="0"/>
    <x v="27"/>
    <x v="27"/>
    <x v="39"/>
    <x v="305"/>
    <s v="CO24239@mi.com"/>
    <x v="0"/>
    <x v="0"/>
    <x v="305"/>
    <x v="27"/>
    <x v="1"/>
    <x v="0"/>
    <s v="No Aplica"/>
    <x v="420"/>
  </r>
  <r>
    <x v="1"/>
    <x v="7"/>
    <x v="7"/>
    <x v="20"/>
    <x v="305"/>
    <s v="CO24239@mi.com"/>
    <x v="3"/>
    <x v="3"/>
    <x v="305"/>
    <x v="27"/>
    <x v="1"/>
    <x v="0"/>
    <s v="No Aplica"/>
    <x v="420"/>
  </r>
  <r>
    <x v="0"/>
    <x v="1"/>
    <x v="1"/>
    <x v="617"/>
    <x v="305"/>
    <s v="CO24239@mi.com"/>
    <x v="0"/>
    <x v="0"/>
    <x v="305"/>
    <x v="27"/>
    <x v="1"/>
    <x v="0"/>
    <s v="No Aplica"/>
    <x v="420"/>
  </r>
  <r>
    <x v="1"/>
    <x v="19"/>
    <x v="19"/>
    <x v="20"/>
    <x v="305"/>
    <s v="CO24239@mi.com"/>
    <x v="3"/>
    <x v="3"/>
    <x v="305"/>
    <x v="27"/>
    <x v="1"/>
    <x v="0"/>
    <s v="No Aplica"/>
    <x v="420"/>
  </r>
  <r>
    <x v="1"/>
    <x v="2"/>
    <x v="2"/>
    <x v="20"/>
    <x v="305"/>
    <s v="CO24239@mi.com"/>
    <x v="3"/>
    <x v="3"/>
    <x v="305"/>
    <x v="27"/>
    <x v="1"/>
    <x v="0"/>
    <s v="No Aplica"/>
    <x v="420"/>
  </r>
  <r>
    <x v="1"/>
    <x v="18"/>
    <x v="18"/>
    <x v="39"/>
    <x v="305"/>
    <s v="CO24239@mi.com"/>
    <x v="0"/>
    <x v="0"/>
    <x v="305"/>
    <x v="27"/>
    <x v="1"/>
    <x v="0"/>
    <s v="No Aplica"/>
    <x v="420"/>
  </r>
  <r>
    <x v="1"/>
    <x v="25"/>
    <x v="25"/>
    <x v="618"/>
    <x v="305"/>
    <s v="CO24239@mi.com"/>
    <x v="3"/>
    <x v="3"/>
    <x v="305"/>
    <x v="27"/>
    <x v="1"/>
    <x v="0"/>
    <s v="No Aplica"/>
    <x v="420"/>
  </r>
  <r>
    <x v="1"/>
    <x v="20"/>
    <x v="20"/>
    <x v="20"/>
    <x v="305"/>
    <s v="CO24239@mi.com"/>
    <x v="1"/>
    <x v="1"/>
    <x v="305"/>
    <x v="27"/>
    <x v="1"/>
    <x v="0"/>
    <s v="No Aplica"/>
    <x v="420"/>
  </r>
  <r>
    <x v="1"/>
    <x v="22"/>
    <x v="22"/>
    <x v="20"/>
    <x v="305"/>
    <s v="CO24239@mi.com"/>
    <x v="1"/>
    <x v="1"/>
    <x v="305"/>
    <x v="27"/>
    <x v="1"/>
    <x v="0"/>
    <s v="No Aplica"/>
    <x v="420"/>
  </r>
  <r>
    <x v="1"/>
    <x v="21"/>
    <x v="21"/>
    <x v="619"/>
    <x v="305"/>
    <s v="CO24239@mi.com"/>
    <x v="3"/>
    <x v="3"/>
    <x v="305"/>
    <x v="27"/>
    <x v="1"/>
    <x v="0"/>
    <s v="No Aplica"/>
    <x v="420"/>
  </r>
  <r>
    <x v="0"/>
    <x v="24"/>
    <x v="24"/>
    <x v="330"/>
    <x v="305"/>
    <s v="CO24239@mi.com"/>
    <x v="0"/>
    <x v="0"/>
    <x v="305"/>
    <x v="27"/>
    <x v="1"/>
    <x v="0"/>
    <s v="No Aplica"/>
    <x v="420"/>
  </r>
  <r>
    <x v="0"/>
    <x v="18"/>
    <x v="18"/>
    <x v="12"/>
    <x v="306"/>
    <s v="CO16163@mi.com"/>
    <x v="5"/>
    <x v="4"/>
    <x v="306"/>
    <x v="24"/>
    <x v="1"/>
    <x v="0"/>
    <s v="No Aplica"/>
    <x v="421"/>
  </r>
  <r>
    <x v="0"/>
    <x v="16"/>
    <x v="16"/>
    <x v="12"/>
    <x v="306"/>
    <s v="CO16163@mi.com"/>
    <x v="0"/>
    <x v="0"/>
    <x v="306"/>
    <x v="24"/>
    <x v="1"/>
    <x v="0"/>
    <s v="No Aplica"/>
    <x v="421"/>
  </r>
  <r>
    <x v="1"/>
    <x v="4"/>
    <x v="4"/>
    <x v="9"/>
    <x v="306"/>
    <s v="CO16163@mi.com"/>
    <x v="16"/>
    <x v="12"/>
    <x v="306"/>
    <x v="24"/>
    <x v="1"/>
    <x v="0"/>
    <s v="No Aplica"/>
    <x v="421"/>
  </r>
  <r>
    <x v="0"/>
    <x v="25"/>
    <x v="25"/>
    <x v="12"/>
    <x v="306"/>
    <s v="CO16163@mi.com"/>
    <x v="5"/>
    <x v="4"/>
    <x v="306"/>
    <x v="24"/>
    <x v="1"/>
    <x v="0"/>
    <s v="No Aplica"/>
    <x v="421"/>
  </r>
  <r>
    <x v="0"/>
    <x v="20"/>
    <x v="20"/>
    <x v="12"/>
    <x v="306"/>
    <s v="CO16163@mi.com"/>
    <x v="0"/>
    <x v="0"/>
    <x v="306"/>
    <x v="24"/>
    <x v="1"/>
    <x v="0"/>
    <s v="No Aplica"/>
    <x v="421"/>
  </r>
  <r>
    <x v="3"/>
    <x v="13"/>
    <x v="13"/>
    <x v="396"/>
    <x v="307"/>
    <s v="CO24655@mi.com"/>
    <x v="16"/>
    <x v="12"/>
    <x v="307"/>
    <x v="15"/>
    <x v="1"/>
    <x v="1"/>
    <n v="45922"/>
    <x v="422"/>
  </r>
  <r>
    <x v="1"/>
    <x v="13"/>
    <x v="13"/>
    <x v="396"/>
    <x v="307"/>
    <s v="CO24655@mi.com"/>
    <x v="15"/>
    <x v="11"/>
    <x v="307"/>
    <x v="15"/>
    <x v="1"/>
    <x v="1"/>
    <n v="45922"/>
    <x v="422"/>
  </r>
  <r>
    <x v="3"/>
    <x v="23"/>
    <x v="23"/>
    <x v="22"/>
    <x v="307"/>
    <s v="CO24655@mi.com"/>
    <x v="1"/>
    <x v="1"/>
    <x v="307"/>
    <x v="15"/>
    <x v="1"/>
    <x v="0"/>
    <s v="No Aplica"/>
    <x v="423"/>
  </r>
  <r>
    <x v="1"/>
    <x v="15"/>
    <x v="15"/>
    <x v="411"/>
    <x v="307"/>
    <s v="CO24655@mi.com"/>
    <x v="3"/>
    <x v="3"/>
    <x v="307"/>
    <x v="15"/>
    <x v="1"/>
    <x v="0"/>
    <s v="No Aplica"/>
    <x v="423"/>
  </r>
  <r>
    <x v="2"/>
    <x v="16"/>
    <x v="16"/>
    <x v="3"/>
    <x v="307"/>
    <s v="CO24655@mi.com"/>
    <x v="0"/>
    <x v="0"/>
    <x v="307"/>
    <x v="15"/>
    <x v="1"/>
    <x v="0"/>
    <s v="No Aplica"/>
    <x v="423"/>
  </r>
  <r>
    <x v="3"/>
    <x v="27"/>
    <x v="27"/>
    <x v="620"/>
    <x v="307"/>
    <s v="CO24655@mi.com"/>
    <x v="0"/>
    <x v="0"/>
    <x v="307"/>
    <x v="15"/>
    <x v="1"/>
    <x v="0"/>
    <s v="No Aplica"/>
    <x v="423"/>
  </r>
  <r>
    <x v="1"/>
    <x v="3"/>
    <x v="3"/>
    <x v="621"/>
    <x v="307"/>
    <s v="CO24655@mi.com"/>
    <x v="3"/>
    <x v="3"/>
    <x v="307"/>
    <x v="15"/>
    <x v="1"/>
    <x v="0"/>
    <s v="No Aplica"/>
    <x v="423"/>
  </r>
  <r>
    <x v="3"/>
    <x v="28"/>
    <x v="28"/>
    <x v="22"/>
    <x v="307"/>
    <s v="CO24655@mi.com"/>
    <x v="10"/>
    <x v="9"/>
    <x v="307"/>
    <x v="15"/>
    <x v="1"/>
    <x v="0"/>
    <s v="No Aplica"/>
    <x v="423"/>
  </r>
  <r>
    <x v="1"/>
    <x v="28"/>
    <x v="28"/>
    <x v="622"/>
    <x v="307"/>
    <s v="CO24655@mi.com"/>
    <x v="3"/>
    <x v="3"/>
    <x v="307"/>
    <x v="15"/>
    <x v="1"/>
    <x v="0"/>
    <s v="No Aplica"/>
    <x v="423"/>
  </r>
  <r>
    <x v="1"/>
    <x v="19"/>
    <x v="19"/>
    <x v="623"/>
    <x v="307"/>
    <s v="CO24655@mi.com"/>
    <x v="3"/>
    <x v="3"/>
    <x v="307"/>
    <x v="15"/>
    <x v="1"/>
    <x v="0"/>
    <s v="No Aplica"/>
    <x v="423"/>
  </r>
  <r>
    <x v="3"/>
    <x v="7"/>
    <x v="7"/>
    <x v="396"/>
    <x v="307"/>
    <s v="CO24655@mi.com"/>
    <x v="1"/>
    <x v="1"/>
    <x v="307"/>
    <x v="15"/>
    <x v="1"/>
    <x v="0"/>
    <s v="No Aplica"/>
    <x v="423"/>
  </r>
  <r>
    <x v="1"/>
    <x v="7"/>
    <x v="7"/>
    <x v="396"/>
    <x v="307"/>
    <s v="CO24655@mi.com"/>
    <x v="3"/>
    <x v="3"/>
    <x v="307"/>
    <x v="15"/>
    <x v="1"/>
    <x v="0"/>
    <s v="No Aplica"/>
    <x v="423"/>
  </r>
  <r>
    <x v="1"/>
    <x v="1"/>
    <x v="1"/>
    <x v="13"/>
    <x v="307"/>
    <s v="CO24655@mi.com"/>
    <x v="3"/>
    <x v="3"/>
    <x v="307"/>
    <x v="15"/>
    <x v="1"/>
    <x v="0"/>
    <s v="No Aplica"/>
    <x v="423"/>
  </r>
  <r>
    <x v="3"/>
    <x v="18"/>
    <x v="18"/>
    <x v="620"/>
    <x v="307"/>
    <s v="CO24655@mi.com"/>
    <x v="0"/>
    <x v="0"/>
    <x v="307"/>
    <x v="15"/>
    <x v="1"/>
    <x v="0"/>
    <s v="No Aplica"/>
    <x v="423"/>
  </r>
  <r>
    <x v="3"/>
    <x v="29"/>
    <x v="29"/>
    <x v="22"/>
    <x v="307"/>
    <s v="CO24655@mi.com"/>
    <x v="10"/>
    <x v="9"/>
    <x v="307"/>
    <x v="15"/>
    <x v="1"/>
    <x v="0"/>
    <s v="No Aplica"/>
    <x v="423"/>
  </r>
  <r>
    <x v="1"/>
    <x v="4"/>
    <x v="4"/>
    <x v="624"/>
    <x v="307"/>
    <s v="CO24655@mi.com"/>
    <x v="3"/>
    <x v="3"/>
    <x v="307"/>
    <x v="15"/>
    <x v="1"/>
    <x v="0"/>
    <s v="No Aplica"/>
    <x v="423"/>
  </r>
  <r>
    <x v="1"/>
    <x v="4"/>
    <x v="4"/>
    <x v="625"/>
    <x v="307"/>
    <s v="CO24655@mi.com"/>
    <x v="6"/>
    <x v="5"/>
    <x v="307"/>
    <x v="15"/>
    <x v="1"/>
    <x v="0"/>
    <s v="No Aplica"/>
    <x v="423"/>
  </r>
  <r>
    <x v="1"/>
    <x v="5"/>
    <x v="5"/>
    <x v="52"/>
    <x v="307"/>
    <s v="CO24655@mi.com"/>
    <x v="15"/>
    <x v="11"/>
    <x v="307"/>
    <x v="15"/>
    <x v="1"/>
    <x v="0"/>
    <s v="No Aplica"/>
    <x v="423"/>
  </r>
  <r>
    <x v="3"/>
    <x v="20"/>
    <x v="20"/>
    <x v="624"/>
    <x v="307"/>
    <s v="CO24655@mi.com"/>
    <x v="3"/>
    <x v="3"/>
    <x v="307"/>
    <x v="15"/>
    <x v="1"/>
    <x v="0"/>
    <s v="No Aplica"/>
    <x v="423"/>
  </r>
  <r>
    <x v="3"/>
    <x v="22"/>
    <x v="22"/>
    <x v="626"/>
    <x v="307"/>
    <s v="CO24655@mi.com"/>
    <x v="8"/>
    <x v="7"/>
    <x v="307"/>
    <x v="15"/>
    <x v="1"/>
    <x v="0"/>
    <s v="No Aplica"/>
    <x v="423"/>
  </r>
  <r>
    <x v="3"/>
    <x v="21"/>
    <x v="21"/>
    <x v="626"/>
    <x v="307"/>
    <s v="CO24655@mi.com"/>
    <x v="10"/>
    <x v="9"/>
    <x v="307"/>
    <x v="15"/>
    <x v="1"/>
    <x v="0"/>
    <s v="No Aplica"/>
    <x v="423"/>
  </r>
  <r>
    <x v="3"/>
    <x v="24"/>
    <x v="24"/>
    <x v="627"/>
    <x v="307"/>
    <s v="CO24655@mi.com"/>
    <x v="0"/>
    <x v="0"/>
    <x v="307"/>
    <x v="15"/>
    <x v="1"/>
    <x v="0"/>
    <s v="No Aplica"/>
    <x v="423"/>
  </r>
  <r>
    <x v="3"/>
    <x v="25"/>
    <x v="25"/>
    <x v="620"/>
    <x v="307"/>
    <s v="CO24655@mi.com"/>
    <x v="0"/>
    <x v="0"/>
    <x v="307"/>
    <x v="15"/>
    <x v="1"/>
    <x v="0"/>
    <s v="No Aplica"/>
    <x v="423"/>
  </r>
  <r>
    <x v="1"/>
    <x v="27"/>
    <x v="27"/>
    <x v="3"/>
    <x v="308"/>
    <s v="CO27748@mi.com"/>
    <x v="0"/>
    <x v="0"/>
    <x v="308"/>
    <x v="51"/>
    <x v="1"/>
    <x v="0"/>
    <s v="No Aplica"/>
    <x v="424"/>
  </r>
  <r>
    <x v="1"/>
    <x v="26"/>
    <x v="26"/>
    <x v="3"/>
    <x v="308"/>
    <s v="CO27748@mi.com"/>
    <x v="2"/>
    <x v="2"/>
    <x v="308"/>
    <x v="51"/>
    <x v="1"/>
    <x v="0"/>
    <s v="No Aplica"/>
    <x v="424"/>
  </r>
  <r>
    <x v="0"/>
    <x v="18"/>
    <x v="18"/>
    <x v="3"/>
    <x v="308"/>
    <s v="CO27748@mi.com"/>
    <x v="0"/>
    <x v="0"/>
    <x v="308"/>
    <x v="51"/>
    <x v="1"/>
    <x v="0"/>
    <s v="No Aplica"/>
    <x v="424"/>
  </r>
  <r>
    <x v="1"/>
    <x v="23"/>
    <x v="23"/>
    <x v="3"/>
    <x v="308"/>
    <s v="CO27748@mi.com"/>
    <x v="2"/>
    <x v="2"/>
    <x v="308"/>
    <x v="51"/>
    <x v="1"/>
    <x v="0"/>
    <s v="No Aplica"/>
    <x v="424"/>
  </r>
  <r>
    <x v="1"/>
    <x v="22"/>
    <x v="22"/>
    <x v="28"/>
    <x v="308"/>
    <s v="CO27748@mi.com"/>
    <x v="10"/>
    <x v="9"/>
    <x v="308"/>
    <x v="51"/>
    <x v="1"/>
    <x v="0"/>
    <s v="No Aplica"/>
    <x v="424"/>
  </r>
  <r>
    <x v="0"/>
    <x v="24"/>
    <x v="24"/>
    <x v="76"/>
    <x v="308"/>
    <s v="CO27748@mi.com"/>
    <x v="0"/>
    <x v="0"/>
    <x v="308"/>
    <x v="51"/>
    <x v="1"/>
    <x v="0"/>
    <s v="No Aplica"/>
    <x v="424"/>
  </r>
  <r>
    <x v="1"/>
    <x v="28"/>
    <x v="28"/>
    <x v="27"/>
    <x v="308"/>
    <s v="CO27748@mi.com"/>
    <x v="2"/>
    <x v="2"/>
    <x v="308"/>
    <x v="51"/>
    <x v="1"/>
    <x v="0"/>
    <s v="No Aplica"/>
    <x v="424"/>
  </r>
  <r>
    <x v="0"/>
    <x v="25"/>
    <x v="25"/>
    <x v="283"/>
    <x v="308"/>
    <s v="CO27748@mi.com"/>
    <x v="0"/>
    <x v="0"/>
    <x v="308"/>
    <x v="51"/>
    <x v="1"/>
    <x v="0"/>
    <s v="No Aplica"/>
    <x v="424"/>
  </r>
  <r>
    <x v="1"/>
    <x v="29"/>
    <x v="29"/>
    <x v="27"/>
    <x v="308"/>
    <s v="CO27748@mi.com"/>
    <x v="2"/>
    <x v="2"/>
    <x v="308"/>
    <x v="51"/>
    <x v="1"/>
    <x v="0"/>
    <s v="No Aplica"/>
    <x v="424"/>
  </r>
  <r>
    <x v="2"/>
    <x v="11"/>
    <x v="11"/>
    <x v="3"/>
    <x v="309"/>
    <s v="CO18042@mi.com"/>
    <x v="0"/>
    <x v="0"/>
    <x v="309"/>
    <x v="11"/>
    <x v="1"/>
    <x v="0"/>
    <s v="No Aplica"/>
    <x v="425"/>
  </r>
  <r>
    <x v="2"/>
    <x v="1"/>
    <x v="1"/>
    <x v="3"/>
    <x v="309"/>
    <s v="CO18042@mi.com"/>
    <x v="0"/>
    <x v="0"/>
    <x v="309"/>
    <x v="11"/>
    <x v="1"/>
    <x v="0"/>
    <s v="No Aplica"/>
    <x v="425"/>
  </r>
  <r>
    <x v="3"/>
    <x v="8"/>
    <x v="8"/>
    <x v="22"/>
    <x v="310"/>
    <s v="CO24536@mi.com"/>
    <x v="15"/>
    <x v="11"/>
    <x v="310"/>
    <x v="4"/>
    <x v="2"/>
    <x v="0"/>
    <s v="No Aplica"/>
    <x v="426"/>
  </r>
  <r>
    <x v="3"/>
    <x v="9"/>
    <x v="9"/>
    <x v="22"/>
    <x v="310"/>
    <s v="CO24536@mi.com"/>
    <x v="15"/>
    <x v="11"/>
    <x v="310"/>
    <x v="4"/>
    <x v="2"/>
    <x v="0"/>
    <s v="No Aplica"/>
    <x v="426"/>
  </r>
  <r>
    <x v="3"/>
    <x v="10"/>
    <x v="10"/>
    <x v="22"/>
    <x v="310"/>
    <s v="CO24536@mi.com"/>
    <x v="15"/>
    <x v="11"/>
    <x v="310"/>
    <x v="4"/>
    <x v="2"/>
    <x v="0"/>
    <s v="No Aplica"/>
    <x v="426"/>
  </r>
  <r>
    <x v="3"/>
    <x v="0"/>
    <x v="0"/>
    <x v="22"/>
    <x v="310"/>
    <s v="CO24536@mi.com"/>
    <x v="15"/>
    <x v="11"/>
    <x v="310"/>
    <x v="4"/>
    <x v="2"/>
    <x v="0"/>
    <s v="No Aplica"/>
    <x v="426"/>
  </r>
  <r>
    <x v="3"/>
    <x v="11"/>
    <x v="11"/>
    <x v="22"/>
    <x v="310"/>
    <s v="CO24536@mi.com"/>
    <x v="15"/>
    <x v="11"/>
    <x v="310"/>
    <x v="4"/>
    <x v="2"/>
    <x v="0"/>
    <s v="No Aplica"/>
    <x v="426"/>
  </r>
  <r>
    <x v="3"/>
    <x v="12"/>
    <x v="12"/>
    <x v="22"/>
    <x v="310"/>
    <s v="CO24536@mi.com"/>
    <x v="15"/>
    <x v="11"/>
    <x v="310"/>
    <x v="4"/>
    <x v="2"/>
    <x v="0"/>
    <s v="No Aplica"/>
    <x v="426"/>
  </r>
  <r>
    <x v="3"/>
    <x v="13"/>
    <x v="13"/>
    <x v="22"/>
    <x v="310"/>
    <s v="CO24536@mi.com"/>
    <x v="15"/>
    <x v="11"/>
    <x v="310"/>
    <x v="4"/>
    <x v="2"/>
    <x v="1"/>
    <n v="45922"/>
    <x v="427"/>
  </r>
  <r>
    <x v="3"/>
    <x v="26"/>
    <x v="26"/>
    <x v="22"/>
    <x v="310"/>
    <s v="CO24536@mi.com"/>
    <x v="3"/>
    <x v="3"/>
    <x v="310"/>
    <x v="4"/>
    <x v="2"/>
    <x v="0"/>
    <s v="No Aplica"/>
    <x v="426"/>
  </r>
  <r>
    <x v="3"/>
    <x v="27"/>
    <x v="27"/>
    <x v="22"/>
    <x v="310"/>
    <s v="CO24536@mi.com"/>
    <x v="0"/>
    <x v="0"/>
    <x v="310"/>
    <x v="4"/>
    <x v="2"/>
    <x v="0"/>
    <s v="No Aplica"/>
    <x v="426"/>
  </r>
  <r>
    <x v="2"/>
    <x v="26"/>
    <x v="26"/>
    <x v="11"/>
    <x v="310"/>
    <s v="CO24536@mi.com"/>
    <x v="10"/>
    <x v="9"/>
    <x v="310"/>
    <x v="4"/>
    <x v="2"/>
    <x v="0"/>
    <s v="No Aplica"/>
    <x v="426"/>
  </r>
  <r>
    <x v="3"/>
    <x v="14"/>
    <x v="14"/>
    <x v="22"/>
    <x v="310"/>
    <s v="CO24536@mi.com"/>
    <x v="15"/>
    <x v="11"/>
    <x v="310"/>
    <x v="4"/>
    <x v="2"/>
    <x v="0"/>
    <s v="No Aplica"/>
    <x v="426"/>
  </r>
  <r>
    <x v="3"/>
    <x v="15"/>
    <x v="15"/>
    <x v="22"/>
    <x v="310"/>
    <s v="CO24536@mi.com"/>
    <x v="15"/>
    <x v="11"/>
    <x v="310"/>
    <x v="4"/>
    <x v="2"/>
    <x v="0"/>
    <s v="No Aplica"/>
    <x v="426"/>
  </r>
  <r>
    <x v="3"/>
    <x v="16"/>
    <x v="16"/>
    <x v="22"/>
    <x v="310"/>
    <s v="CO24536@mi.com"/>
    <x v="15"/>
    <x v="11"/>
    <x v="310"/>
    <x v="4"/>
    <x v="2"/>
    <x v="0"/>
    <s v="No Aplica"/>
    <x v="426"/>
  </r>
  <r>
    <x v="3"/>
    <x v="17"/>
    <x v="17"/>
    <x v="22"/>
    <x v="310"/>
    <s v="CO24536@mi.com"/>
    <x v="15"/>
    <x v="11"/>
    <x v="310"/>
    <x v="4"/>
    <x v="2"/>
    <x v="0"/>
    <s v="No Aplica"/>
    <x v="426"/>
  </r>
  <r>
    <x v="3"/>
    <x v="3"/>
    <x v="3"/>
    <x v="22"/>
    <x v="310"/>
    <s v="CO24536@mi.com"/>
    <x v="15"/>
    <x v="11"/>
    <x v="310"/>
    <x v="4"/>
    <x v="2"/>
    <x v="0"/>
    <s v="No Aplica"/>
    <x v="426"/>
  </r>
  <r>
    <x v="3"/>
    <x v="23"/>
    <x v="23"/>
    <x v="22"/>
    <x v="310"/>
    <s v="CO24536@mi.com"/>
    <x v="3"/>
    <x v="3"/>
    <x v="310"/>
    <x v="4"/>
    <x v="2"/>
    <x v="0"/>
    <s v="No Aplica"/>
    <x v="426"/>
  </r>
  <r>
    <x v="2"/>
    <x v="23"/>
    <x v="23"/>
    <x v="20"/>
    <x v="310"/>
    <s v="CO24536@mi.com"/>
    <x v="10"/>
    <x v="9"/>
    <x v="310"/>
    <x v="4"/>
    <x v="2"/>
    <x v="0"/>
    <s v="No Aplica"/>
    <x v="426"/>
  </r>
  <r>
    <x v="3"/>
    <x v="18"/>
    <x v="18"/>
    <x v="22"/>
    <x v="310"/>
    <s v="CO24536@mi.com"/>
    <x v="0"/>
    <x v="0"/>
    <x v="310"/>
    <x v="4"/>
    <x v="2"/>
    <x v="0"/>
    <s v="No Aplica"/>
    <x v="426"/>
  </r>
  <r>
    <x v="1"/>
    <x v="20"/>
    <x v="20"/>
    <x v="9"/>
    <x v="310"/>
    <s v="CO24536@mi.com"/>
    <x v="10"/>
    <x v="9"/>
    <x v="310"/>
    <x v="4"/>
    <x v="2"/>
    <x v="0"/>
    <s v="No Aplica"/>
    <x v="426"/>
  </r>
  <r>
    <x v="1"/>
    <x v="20"/>
    <x v="20"/>
    <x v="9"/>
    <x v="310"/>
    <s v="CO24536@mi.com"/>
    <x v="10"/>
    <x v="9"/>
    <x v="310"/>
    <x v="4"/>
    <x v="2"/>
    <x v="0"/>
    <s v="No Aplica"/>
    <x v="426"/>
  </r>
  <r>
    <x v="4"/>
    <x v="21"/>
    <x v="22"/>
    <x v="628"/>
    <x v="310"/>
    <s v="CO24536@mi.com"/>
    <x v="12"/>
    <x v="0"/>
    <x v="310"/>
    <x v="4"/>
    <x v="2"/>
    <x v="0"/>
    <s v="No Aplica"/>
    <x v="426"/>
  </r>
  <r>
    <x v="3"/>
    <x v="28"/>
    <x v="28"/>
    <x v="22"/>
    <x v="310"/>
    <s v="CO24536@mi.com"/>
    <x v="3"/>
    <x v="3"/>
    <x v="310"/>
    <x v="4"/>
    <x v="2"/>
    <x v="0"/>
    <s v="No Aplica"/>
    <x v="426"/>
  </r>
  <r>
    <x v="3"/>
    <x v="24"/>
    <x v="24"/>
    <x v="22"/>
    <x v="310"/>
    <s v="CO24536@mi.com"/>
    <x v="0"/>
    <x v="0"/>
    <x v="310"/>
    <x v="4"/>
    <x v="2"/>
    <x v="0"/>
    <s v="No Aplica"/>
    <x v="426"/>
  </r>
  <r>
    <x v="2"/>
    <x v="28"/>
    <x v="28"/>
    <x v="20"/>
    <x v="310"/>
    <s v="CO24536@mi.com"/>
    <x v="10"/>
    <x v="9"/>
    <x v="310"/>
    <x v="4"/>
    <x v="2"/>
    <x v="0"/>
    <s v="No Aplica"/>
    <x v="426"/>
  </r>
  <r>
    <x v="3"/>
    <x v="19"/>
    <x v="19"/>
    <x v="22"/>
    <x v="310"/>
    <s v="CO24536@mi.com"/>
    <x v="15"/>
    <x v="11"/>
    <x v="310"/>
    <x v="4"/>
    <x v="2"/>
    <x v="0"/>
    <s v="No Aplica"/>
    <x v="426"/>
  </r>
  <r>
    <x v="3"/>
    <x v="7"/>
    <x v="7"/>
    <x v="22"/>
    <x v="310"/>
    <s v="CO24536@mi.com"/>
    <x v="15"/>
    <x v="11"/>
    <x v="310"/>
    <x v="4"/>
    <x v="2"/>
    <x v="0"/>
    <s v="No Aplica"/>
    <x v="426"/>
  </r>
  <r>
    <x v="3"/>
    <x v="1"/>
    <x v="1"/>
    <x v="22"/>
    <x v="310"/>
    <s v="CO24536@mi.com"/>
    <x v="15"/>
    <x v="11"/>
    <x v="310"/>
    <x v="4"/>
    <x v="2"/>
    <x v="0"/>
    <s v="No Aplica"/>
    <x v="426"/>
  </r>
  <r>
    <x v="3"/>
    <x v="2"/>
    <x v="2"/>
    <x v="22"/>
    <x v="310"/>
    <s v="CO24536@mi.com"/>
    <x v="15"/>
    <x v="11"/>
    <x v="310"/>
    <x v="4"/>
    <x v="2"/>
    <x v="0"/>
    <s v="No Aplica"/>
    <x v="426"/>
  </r>
  <r>
    <x v="3"/>
    <x v="6"/>
    <x v="6"/>
    <x v="22"/>
    <x v="310"/>
    <s v="CO24536@mi.com"/>
    <x v="15"/>
    <x v="11"/>
    <x v="310"/>
    <x v="4"/>
    <x v="2"/>
    <x v="0"/>
    <s v="No Aplica"/>
    <x v="426"/>
  </r>
  <r>
    <x v="3"/>
    <x v="4"/>
    <x v="4"/>
    <x v="22"/>
    <x v="310"/>
    <s v="CO24536@mi.com"/>
    <x v="15"/>
    <x v="11"/>
    <x v="310"/>
    <x v="4"/>
    <x v="2"/>
    <x v="0"/>
    <s v="No Aplica"/>
    <x v="426"/>
  </r>
  <r>
    <x v="3"/>
    <x v="5"/>
    <x v="5"/>
    <x v="22"/>
    <x v="310"/>
    <s v="CO24536@mi.com"/>
    <x v="15"/>
    <x v="11"/>
    <x v="310"/>
    <x v="4"/>
    <x v="2"/>
    <x v="0"/>
    <s v="No Aplica"/>
    <x v="426"/>
  </r>
  <r>
    <x v="3"/>
    <x v="20"/>
    <x v="20"/>
    <x v="22"/>
    <x v="310"/>
    <s v="CO24536@mi.com"/>
    <x v="15"/>
    <x v="11"/>
    <x v="310"/>
    <x v="4"/>
    <x v="2"/>
    <x v="0"/>
    <s v="No Aplica"/>
    <x v="426"/>
  </r>
  <r>
    <x v="3"/>
    <x v="21"/>
    <x v="21"/>
    <x v="22"/>
    <x v="310"/>
    <s v="CO24536@mi.com"/>
    <x v="15"/>
    <x v="11"/>
    <x v="310"/>
    <x v="4"/>
    <x v="2"/>
    <x v="0"/>
    <s v="No Aplica"/>
    <x v="426"/>
  </r>
  <r>
    <x v="2"/>
    <x v="29"/>
    <x v="29"/>
    <x v="20"/>
    <x v="310"/>
    <s v="CO24536@mi.com"/>
    <x v="10"/>
    <x v="9"/>
    <x v="310"/>
    <x v="4"/>
    <x v="2"/>
    <x v="0"/>
    <s v="No Aplica"/>
    <x v="426"/>
  </r>
  <r>
    <x v="3"/>
    <x v="29"/>
    <x v="29"/>
    <x v="22"/>
    <x v="310"/>
    <s v="CO24536@mi.com"/>
    <x v="3"/>
    <x v="3"/>
    <x v="310"/>
    <x v="4"/>
    <x v="2"/>
    <x v="0"/>
    <s v="No Aplica"/>
    <x v="426"/>
  </r>
  <r>
    <x v="3"/>
    <x v="25"/>
    <x v="25"/>
    <x v="22"/>
    <x v="310"/>
    <s v="CO24536@mi.com"/>
    <x v="0"/>
    <x v="0"/>
    <x v="310"/>
    <x v="4"/>
    <x v="2"/>
    <x v="0"/>
    <s v="No Aplica"/>
    <x v="426"/>
  </r>
  <r>
    <x v="2"/>
    <x v="9"/>
    <x v="9"/>
    <x v="213"/>
    <x v="311"/>
    <s v="CO18310@mi.com"/>
    <x v="0"/>
    <x v="0"/>
    <x v="311"/>
    <x v="17"/>
    <x v="0"/>
    <x v="0"/>
    <s v="No Aplica"/>
    <x v="428"/>
  </r>
  <r>
    <x v="2"/>
    <x v="13"/>
    <x v="13"/>
    <x v="213"/>
    <x v="311"/>
    <s v="CO18310@mi.com"/>
    <x v="7"/>
    <x v="6"/>
    <x v="311"/>
    <x v="17"/>
    <x v="0"/>
    <x v="1"/>
    <n v="45922"/>
    <x v="429"/>
  </r>
  <r>
    <x v="2"/>
    <x v="17"/>
    <x v="17"/>
    <x v="213"/>
    <x v="311"/>
    <s v="CO18310@mi.com"/>
    <x v="5"/>
    <x v="4"/>
    <x v="311"/>
    <x v="17"/>
    <x v="0"/>
    <x v="0"/>
    <s v="No Aplica"/>
    <x v="428"/>
  </r>
  <r>
    <x v="2"/>
    <x v="17"/>
    <x v="17"/>
    <x v="213"/>
    <x v="311"/>
    <s v="CO18310@mi.com"/>
    <x v="5"/>
    <x v="4"/>
    <x v="311"/>
    <x v="17"/>
    <x v="0"/>
    <x v="0"/>
    <s v="No Aplica"/>
    <x v="428"/>
  </r>
  <r>
    <x v="2"/>
    <x v="2"/>
    <x v="2"/>
    <x v="213"/>
    <x v="311"/>
    <s v="CO18310@mi.com"/>
    <x v="7"/>
    <x v="6"/>
    <x v="311"/>
    <x v="17"/>
    <x v="0"/>
    <x v="0"/>
    <s v="No Aplica"/>
    <x v="428"/>
  </r>
  <r>
    <x v="2"/>
    <x v="21"/>
    <x v="21"/>
    <x v="213"/>
    <x v="311"/>
    <s v="CO18310@mi.com"/>
    <x v="5"/>
    <x v="4"/>
    <x v="311"/>
    <x v="17"/>
    <x v="0"/>
    <x v="0"/>
    <s v="No Aplica"/>
    <x v="428"/>
  </r>
  <r>
    <x v="0"/>
    <x v="27"/>
    <x v="27"/>
    <x v="0"/>
    <x v="312"/>
    <s v="CO24405@mi.com"/>
    <x v="0"/>
    <x v="0"/>
    <x v="312"/>
    <x v="50"/>
    <x v="1"/>
    <x v="0"/>
    <s v="No Aplica"/>
    <x v="430"/>
  </r>
  <r>
    <x v="1"/>
    <x v="26"/>
    <x v="26"/>
    <x v="173"/>
    <x v="312"/>
    <s v="CO24405@mi.com"/>
    <x v="2"/>
    <x v="2"/>
    <x v="312"/>
    <x v="50"/>
    <x v="1"/>
    <x v="0"/>
    <s v="No Aplica"/>
    <x v="430"/>
  </r>
  <r>
    <x v="0"/>
    <x v="18"/>
    <x v="18"/>
    <x v="0"/>
    <x v="312"/>
    <s v="CO24405@mi.com"/>
    <x v="0"/>
    <x v="0"/>
    <x v="312"/>
    <x v="50"/>
    <x v="1"/>
    <x v="0"/>
    <s v="No Aplica"/>
    <x v="430"/>
  </r>
  <r>
    <x v="1"/>
    <x v="23"/>
    <x v="23"/>
    <x v="173"/>
    <x v="312"/>
    <s v="CO24405@mi.com"/>
    <x v="2"/>
    <x v="2"/>
    <x v="312"/>
    <x v="50"/>
    <x v="1"/>
    <x v="0"/>
    <s v="No Aplica"/>
    <x v="430"/>
  </r>
  <r>
    <x v="0"/>
    <x v="24"/>
    <x v="24"/>
    <x v="76"/>
    <x v="312"/>
    <s v="CO24405@mi.com"/>
    <x v="0"/>
    <x v="0"/>
    <x v="312"/>
    <x v="50"/>
    <x v="1"/>
    <x v="0"/>
    <s v="No Aplica"/>
    <x v="430"/>
  </r>
  <r>
    <x v="1"/>
    <x v="28"/>
    <x v="28"/>
    <x v="173"/>
    <x v="312"/>
    <s v="CO24405@mi.com"/>
    <x v="2"/>
    <x v="2"/>
    <x v="312"/>
    <x v="50"/>
    <x v="1"/>
    <x v="0"/>
    <s v="No Aplica"/>
    <x v="430"/>
  </r>
  <r>
    <x v="0"/>
    <x v="25"/>
    <x v="25"/>
    <x v="76"/>
    <x v="312"/>
    <s v="CO24405@mi.com"/>
    <x v="0"/>
    <x v="0"/>
    <x v="312"/>
    <x v="50"/>
    <x v="1"/>
    <x v="0"/>
    <s v="No Aplica"/>
    <x v="430"/>
  </r>
  <r>
    <x v="1"/>
    <x v="29"/>
    <x v="29"/>
    <x v="173"/>
    <x v="312"/>
    <s v="CO24405@mi.com"/>
    <x v="2"/>
    <x v="2"/>
    <x v="312"/>
    <x v="50"/>
    <x v="1"/>
    <x v="0"/>
    <s v="No Aplica"/>
    <x v="430"/>
  </r>
  <r>
    <x v="0"/>
    <x v="16"/>
    <x v="16"/>
    <x v="265"/>
    <x v="313"/>
    <s v="CO13881@mi.com"/>
    <x v="3"/>
    <x v="3"/>
    <x v="313"/>
    <x v="2"/>
    <x v="0"/>
    <x v="0"/>
    <s v="No Aplica"/>
    <x v="431"/>
  </r>
  <r>
    <x v="0"/>
    <x v="17"/>
    <x v="17"/>
    <x v="265"/>
    <x v="313"/>
    <s v="CO13881@mi.com"/>
    <x v="3"/>
    <x v="3"/>
    <x v="313"/>
    <x v="2"/>
    <x v="0"/>
    <x v="0"/>
    <s v="No Aplica"/>
    <x v="431"/>
  </r>
  <r>
    <x v="0"/>
    <x v="3"/>
    <x v="3"/>
    <x v="265"/>
    <x v="313"/>
    <s v="CO13881@mi.com"/>
    <x v="3"/>
    <x v="3"/>
    <x v="313"/>
    <x v="2"/>
    <x v="0"/>
    <x v="0"/>
    <s v="No Aplica"/>
    <x v="431"/>
  </r>
  <r>
    <x v="0"/>
    <x v="15"/>
    <x v="15"/>
    <x v="3"/>
    <x v="313"/>
    <s v="CO13881@mi.com"/>
    <x v="0"/>
    <x v="0"/>
    <x v="313"/>
    <x v="2"/>
    <x v="0"/>
    <x v="0"/>
    <s v="No Aplica"/>
    <x v="431"/>
  </r>
  <r>
    <x v="0"/>
    <x v="19"/>
    <x v="19"/>
    <x v="265"/>
    <x v="313"/>
    <s v="CO13881@mi.com"/>
    <x v="3"/>
    <x v="3"/>
    <x v="313"/>
    <x v="2"/>
    <x v="0"/>
    <x v="0"/>
    <s v="No Aplica"/>
    <x v="431"/>
  </r>
  <r>
    <x v="0"/>
    <x v="19"/>
    <x v="19"/>
    <x v="629"/>
    <x v="313"/>
    <s v="CO13881@mi.com"/>
    <x v="16"/>
    <x v="12"/>
    <x v="313"/>
    <x v="2"/>
    <x v="0"/>
    <x v="0"/>
    <s v="No Aplica"/>
    <x v="431"/>
  </r>
  <r>
    <x v="0"/>
    <x v="7"/>
    <x v="7"/>
    <x v="265"/>
    <x v="313"/>
    <s v="CO13881@mi.com"/>
    <x v="3"/>
    <x v="3"/>
    <x v="313"/>
    <x v="2"/>
    <x v="0"/>
    <x v="0"/>
    <s v="No Aplica"/>
    <x v="431"/>
  </r>
  <r>
    <x v="0"/>
    <x v="1"/>
    <x v="1"/>
    <x v="265"/>
    <x v="313"/>
    <s v="CO13881@mi.com"/>
    <x v="3"/>
    <x v="3"/>
    <x v="313"/>
    <x v="2"/>
    <x v="0"/>
    <x v="0"/>
    <s v="No Aplica"/>
    <x v="431"/>
  </r>
  <r>
    <x v="0"/>
    <x v="2"/>
    <x v="2"/>
    <x v="3"/>
    <x v="313"/>
    <s v="CO13881@mi.com"/>
    <x v="0"/>
    <x v="0"/>
    <x v="313"/>
    <x v="2"/>
    <x v="0"/>
    <x v="0"/>
    <s v="No Aplica"/>
    <x v="431"/>
  </r>
  <r>
    <x v="0"/>
    <x v="6"/>
    <x v="6"/>
    <x v="265"/>
    <x v="313"/>
    <s v="CO13881@mi.com"/>
    <x v="3"/>
    <x v="3"/>
    <x v="313"/>
    <x v="2"/>
    <x v="0"/>
    <x v="0"/>
    <s v="No Aplica"/>
    <x v="431"/>
  </r>
  <r>
    <x v="0"/>
    <x v="4"/>
    <x v="4"/>
    <x v="265"/>
    <x v="313"/>
    <s v="CO13881@mi.com"/>
    <x v="3"/>
    <x v="3"/>
    <x v="313"/>
    <x v="2"/>
    <x v="0"/>
    <x v="0"/>
    <s v="No Aplica"/>
    <x v="431"/>
  </r>
  <r>
    <x v="0"/>
    <x v="5"/>
    <x v="5"/>
    <x v="9"/>
    <x v="313"/>
    <s v="CO13881@mi.com"/>
    <x v="6"/>
    <x v="5"/>
    <x v="313"/>
    <x v="2"/>
    <x v="0"/>
    <x v="0"/>
    <s v="No Aplica"/>
    <x v="431"/>
  </r>
  <r>
    <x v="0"/>
    <x v="20"/>
    <x v="20"/>
    <x v="265"/>
    <x v="313"/>
    <s v="CO13881@mi.com"/>
    <x v="3"/>
    <x v="3"/>
    <x v="313"/>
    <x v="2"/>
    <x v="0"/>
    <x v="0"/>
    <s v="No Aplica"/>
    <x v="431"/>
  </r>
  <r>
    <x v="0"/>
    <x v="21"/>
    <x v="21"/>
    <x v="265"/>
    <x v="313"/>
    <s v="CO13881@mi.com"/>
    <x v="3"/>
    <x v="3"/>
    <x v="313"/>
    <x v="2"/>
    <x v="0"/>
    <x v="0"/>
    <s v="No Aplica"/>
    <x v="431"/>
  </r>
  <r>
    <x v="0"/>
    <x v="22"/>
    <x v="22"/>
    <x v="3"/>
    <x v="313"/>
    <s v="CO13881@mi.com"/>
    <x v="0"/>
    <x v="0"/>
    <x v="313"/>
    <x v="2"/>
    <x v="0"/>
    <x v="0"/>
    <s v="No Aplica"/>
    <x v="431"/>
  </r>
  <r>
    <x v="1"/>
    <x v="9"/>
    <x v="9"/>
    <x v="33"/>
    <x v="314"/>
    <s v="CO20067@mi.com"/>
    <x v="0"/>
    <x v="0"/>
    <x v="314"/>
    <x v="39"/>
    <x v="1"/>
    <x v="0"/>
    <s v="No Aplica"/>
    <x v="432"/>
  </r>
  <r>
    <x v="3"/>
    <x v="18"/>
    <x v="18"/>
    <x v="41"/>
    <x v="314"/>
    <s v="CO20067@mi.com"/>
    <x v="0"/>
    <x v="0"/>
    <x v="314"/>
    <x v="39"/>
    <x v="1"/>
    <x v="0"/>
    <s v="No Aplica"/>
    <x v="432"/>
  </r>
  <r>
    <x v="1"/>
    <x v="3"/>
    <x v="3"/>
    <x v="33"/>
    <x v="314"/>
    <s v="CO20067@mi.com"/>
    <x v="0"/>
    <x v="0"/>
    <x v="314"/>
    <x v="39"/>
    <x v="1"/>
    <x v="0"/>
    <s v="No Aplica"/>
    <x v="432"/>
  </r>
  <r>
    <x v="1"/>
    <x v="4"/>
    <x v="4"/>
    <x v="630"/>
    <x v="314"/>
    <s v="CO20067@mi.com"/>
    <x v="8"/>
    <x v="7"/>
    <x v="314"/>
    <x v="39"/>
    <x v="1"/>
    <x v="0"/>
    <s v="No Aplica"/>
    <x v="432"/>
  </r>
  <r>
    <x v="1"/>
    <x v="5"/>
    <x v="5"/>
    <x v="631"/>
    <x v="314"/>
    <s v="CO20067@mi.com"/>
    <x v="2"/>
    <x v="2"/>
    <x v="314"/>
    <x v="39"/>
    <x v="1"/>
    <x v="0"/>
    <s v="No Aplica"/>
    <x v="432"/>
  </r>
  <r>
    <x v="3"/>
    <x v="24"/>
    <x v="24"/>
    <x v="41"/>
    <x v="314"/>
    <s v="CO20067@mi.com"/>
    <x v="0"/>
    <x v="0"/>
    <x v="314"/>
    <x v="39"/>
    <x v="1"/>
    <x v="0"/>
    <s v="No Aplica"/>
    <x v="432"/>
  </r>
  <r>
    <x v="3"/>
    <x v="24"/>
    <x v="24"/>
    <x v="41"/>
    <x v="314"/>
    <s v="CO20067@mi.com"/>
    <x v="0"/>
    <x v="0"/>
    <x v="314"/>
    <x v="39"/>
    <x v="1"/>
    <x v="0"/>
    <s v="No Aplica"/>
    <x v="432"/>
  </r>
  <r>
    <x v="3"/>
    <x v="24"/>
    <x v="24"/>
    <x v="41"/>
    <x v="314"/>
    <s v="CO20067@mi.com"/>
    <x v="0"/>
    <x v="0"/>
    <x v="314"/>
    <x v="39"/>
    <x v="1"/>
    <x v="0"/>
    <s v="No Aplica"/>
    <x v="432"/>
  </r>
  <r>
    <x v="1"/>
    <x v="6"/>
    <x v="6"/>
    <x v="33"/>
    <x v="314"/>
    <s v="CO20067@mi.com"/>
    <x v="0"/>
    <x v="0"/>
    <x v="314"/>
    <x v="39"/>
    <x v="1"/>
    <x v="0"/>
    <s v="No Aplica"/>
    <x v="432"/>
  </r>
  <r>
    <x v="1"/>
    <x v="21"/>
    <x v="21"/>
    <x v="33"/>
    <x v="314"/>
    <s v="CO20067@mi.com"/>
    <x v="0"/>
    <x v="0"/>
    <x v="314"/>
    <x v="39"/>
    <x v="1"/>
    <x v="0"/>
    <s v="No Aplica"/>
    <x v="432"/>
  </r>
  <r>
    <x v="2"/>
    <x v="10"/>
    <x v="10"/>
    <x v="383"/>
    <x v="315"/>
    <s v="CO19696@mi.com"/>
    <x v="3"/>
    <x v="3"/>
    <x v="315"/>
    <x v="41"/>
    <x v="0"/>
    <x v="0"/>
    <s v="No Aplica"/>
    <x v="433"/>
  </r>
  <r>
    <x v="2"/>
    <x v="0"/>
    <x v="0"/>
    <x v="244"/>
    <x v="315"/>
    <s v="CO19696@mi.com"/>
    <x v="3"/>
    <x v="3"/>
    <x v="315"/>
    <x v="41"/>
    <x v="0"/>
    <x v="0"/>
    <s v="No Aplica"/>
    <x v="433"/>
  </r>
  <r>
    <x v="2"/>
    <x v="11"/>
    <x v="11"/>
    <x v="383"/>
    <x v="315"/>
    <s v="CO19696@mi.com"/>
    <x v="3"/>
    <x v="3"/>
    <x v="315"/>
    <x v="41"/>
    <x v="0"/>
    <x v="0"/>
    <s v="No Aplica"/>
    <x v="433"/>
  </r>
  <r>
    <x v="2"/>
    <x v="12"/>
    <x v="12"/>
    <x v="383"/>
    <x v="315"/>
    <s v="CO19696@mi.com"/>
    <x v="3"/>
    <x v="3"/>
    <x v="315"/>
    <x v="41"/>
    <x v="0"/>
    <x v="0"/>
    <s v="No Aplica"/>
    <x v="433"/>
  </r>
  <r>
    <x v="0"/>
    <x v="13"/>
    <x v="13"/>
    <x v="3"/>
    <x v="315"/>
    <s v="CO19696@mi.com"/>
    <x v="0"/>
    <x v="0"/>
    <x v="315"/>
    <x v="41"/>
    <x v="0"/>
    <x v="1"/>
    <n v="45922"/>
    <x v="434"/>
  </r>
  <r>
    <x v="2"/>
    <x v="14"/>
    <x v="14"/>
    <x v="632"/>
    <x v="315"/>
    <s v="CO19696@mi.com"/>
    <x v="3"/>
    <x v="3"/>
    <x v="315"/>
    <x v="41"/>
    <x v="0"/>
    <x v="0"/>
    <s v="No Aplica"/>
    <x v="433"/>
  </r>
  <r>
    <x v="2"/>
    <x v="16"/>
    <x v="16"/>
    <x v="244"/>
    <x v="315"/>
    <s v="CO19696@mi.com"/>
    <x v="3"/>
    <x v="3"/>
    <x v="315"/>
    <x v="41"/>
    <x v="0"/>
    <x v="0"/>
    <s v="No Aplica"/>
    <x v="433"/>
  </r>
  <r>
    <x v="2"/>
    <x v="17"/>
    <x v="17"/>
    <x v="244"/>
    <x v="315"/>
    <s v="CO19696@mi.com"/>
    <x v="3"/>
    <x v="3"/>
    <x v="315"/>
    <x v="41"/>
    <x v="0"/>
    <x v="0"/>
    <s v="No Aplica"/>
    <x v="433"/>
  </r>
  <r>
    <x v="2"/>
    <x v="3"/>
    <x v="3"/>
    <x v="383"/>
    <x v="315"/>
    <s v="CO19696@mi.com"/>
    <x v="3"/>
    <x v="3"/>
    <x v="315"/>
    <x v="41"/>
    <x v="0"/>
    <x v="0"/>
    <s v="No Aplica"/>
    <x v="433"/>
  </r>
  <r>
    <x v="0"/>
    <x v="15"/>
    <x v="15"/>
    <x v="12"/>
    <x v="315"/>
    <s v="CO19696@mi.com"/>
    <x v="0"/>
    <x v="0"/>
    <x v="315"/>
    <x v="41"/>
    <x v="0"/>
    <x v="0"/>
    <s v="No Aplica"/>
    <x v="433"/>
  </r>
  <r>
    <x v="2"/>
    <x v="19"/>
    <x v="19"/>
    <x v="383"/>
    <x v="315"/>
    <s v="CO19696@mi.com"/>
    <x v="3"/>
    <x v="3"/>
    <x v="315"/>
    <x v="41"/>
    <x v="0"/>
    <x v="0"/>
    <s v="No Aplica"/>
    <x v="433"/>
  </r>
  <r>
    <x v="2"/>
    <x v="7"/>
    <x v="7"/>
    <x v="383"/>
    <x v="315"/>
    <s v="CO19696@mi.com"/>
    <x v="3"/>
    <x v="3"/>
    <x v="315"/>
    <x v="41"/>
    <x v="0"/>
    <x v="0"/>
    <s v="No Aplica"/>
    <x v="433"/>
  </r>
  <r>
    <x v="2"/>
    <x v="1"/>
    <x v="1"/>
    <x v="383"/>
    <x v="315"/>
    <s v="CO19696@mi.com"/>
    <x v="3"/>
    <x v="3"/>
    <x v="315"/>
    <x v="41"/>
    <x v="0"/>
    <x v="0"/>
    <s v="No Aplica"/>
    <x v="433"/>
  </r>
  <r>
    <x v="2"/>
    <x v="6"/>
    <x v="6"/>
    <x v="383"/>
    <x v="315"/>
    <s v="CO19696@mi.com"/>
    <x v="3"/>
    <x v="3"/>
    <x v="315"/>
    <x v="41"/>
    <x v="0"/>
    <x v="0"/>
    <s v="No Aplica"/>
    <x v="433"/>
  </r>
  <r>
    <x v="0"/>
    <x v="2"/>
    <x v="2"/>
    <x v="12"/>
    <x v="315"/>
    <s v="CO19696@mi.com"/>
    <x v="0"/>
    <x v="0"/>
    <x v="315"/>
    <x v="41"/>
    <x v="0"/>
    <x v="0"/>
    <s v="No Aplica"/>
    <x v="433"/>
  </r>
  <r>
    <x v="2"/>
    <x v="5"/>
    <x v="5"/>
    <x v="383"/>
    <x v="315"/>
    <s v="CO19696@mi.com"/>
    <x v="3"/>
    <x v="3"/>
    <x v="315"/>
    <x v="41"/>
    <x v="0"/>
    <x v="0"/>
    <s v="No Aplica"/>
    <x v="433"/>
  </r>
  <r>
    <x v="2"/>
    <x v="20"/>
    <x v="20"/>
    <x v="383"/>
    <x v="315"/>
    <s v="CO19696@mi.com"/>
    <x v="3"/>
    <x v="3"/>
    <x v="315"/>
    <x v="41"/>
    <x v="0"/>
    <x v="0"/>
    <s v="No Aplica"/>
    <x v="433"/>
  </r>
  <r>
    <x v="2"/>
    <x v="22"/>
    <x v="22"/>
    <x v="383"/>
    <x v="315"/>
    <s v="CO19696@mi.com"/>
    <x v="3"/>
    <x v="3"/>
    <x v="315"/>
    <x v="41"/>
    <x v="0"/>
    <x v="0"/>
    <s v="No Aplica"/>
    <x v="433"/>
  </r>
  <r>
    <x v="2"/>
    <x v="21"/>
    <x v="21"/>
    <x v="383"/>
    <x v="315"/>
    <s v="CO19696@mi.com"/>
    <x v="3"/>
    <x v="3"/>
    <x v="315"/>
    <x v="41"/>
    <x v="0"/>
    <x v="0"/>
    <s v="No Aplica"/>
    <x v="433"/>
  </r>
  <r>
    <x v="0"/>
    <x v="4"/>
    <x v="4"/>
    <x v="12"/>
    <x v="315"/>
    <s v="CO19696@mi.com"/>
    <x v="5"/>
    <x v="4"/>
    <x v="315"/>
    <x v="41"/>
    <x v="0"/>
    <x v="0"/>
    <s v="No Aplica"/>
    <x v="433"/>
  </r>
  <r>
    <x v="1"/>
    <x v="12"/>
    <x v="12"/>
    <x v="90"/>
    <x v="316"/>
    <s v="CO27394@mi.com"/>
    <x v="13"/>
    <x v="0"/>
    <x v="316"/>
    <x v="56"/>
    <x v="2"/>
    <x v="0"/>
    <s v="No Aplica"/>
    <x v="435"/>
  </r>
  <r>
    <x v="1"/>
    <x v="28"/>
    <x v="28"/>
    <x v="90"/>
    <x v="316"/>
    <s v="CO27394@mi.com"/>
    <x v="21"/>
    <x v="0"/>
    <x v="316"/>
    <x v="56"/>
    <x v="2"/>
    <x v="0"/>
    <s v="No Aplica"/>
    <x v="435"/>
  </r>
  <r>
    <x v="0"/>
    <x v="18"/>
    <x v="18"/>
    <x v="3"/>
    <x v="316"/>
    <s v="CO27394@mi.com"/>
    <x v="4"/>
    <x v="0"/>
    <x v="316"/>
    <x v="56"/>
    <x v="2"/>
    <x v="0"/>
    <s v="No Aplica"/>
    <x v="435"/>
  </r>
  <r>
    <x v="1"/>
    <x v="17"/>
    <x v="17"/>
    <x v="90"/>
    <x v="316"/>
    <s v="CO27394@mi.com"/>
    <x v="13"/>
    <x v="0"/>
    <x v="316"/>
    <x v="56"/>
    <x v="2"/>
    <x v="0"/>
    <s v="No Aplica"/>
    <x v="435"/>
  </r>
  <r>
    <x v="1"/>
    <x v="29"/>
    <x v="29"/>
    <x v="90"/>
    <x v="316"/>
    <s v="CO27394@mi.com"/>
    <x v="10"/>
    <x v="9"/>
    <x v="316"/>
    <x v="56"/>
    <x v="2"/>
    <x v="0"/>
    <s v="No Aplica"/>
    <x v="435"/>
  </r>
  <r>
    <x v="0"/>
    <x v="24"/>
    <x v="24"/>
    <x v="3"/>
    <x v="316"/>
    <s v="CO27394@mi.com"/>
    <x v="4"/>
    <x v="0"/>
    <x v="316"/>
    <x v="56"/>
    <x v="2"/>
    <x v="0"/>
    <s v="No Aplica"/>
    <x v="435"/>
  </r>
  <r>
    <x v="1"/>
    <x v="2"/>
    <x v="2"/>
    <x v="90"/>
    <x v="316"/>
    <s v="CO27394@mi.com"/>
    <x v="40"/>
    <x v="0"/>
    <x v="316"/>
    <x v="56"/>
    <x v="2"/>
    <x v="0"/>
    <s v="No Aplica"/>
    <x v="435"/>
  </r>
  <r>
    <x v="0"/>
    <x v="25"/>
    <x v="25"/>
    <x v="3"/>
    <x v="316"/>
    <s v="CO27394@mi.com"/>
    <x v="4"/>
    <x v="0"/>
    <x v="316"/>
    <x v="56"/>
    <x v="2"/>
    <x v="0"/>
    <s v="No Aplica"/>
    <x v="435"/>
  </r>
  <r>
    <x v="1"/>
    <x v="22"/>
    <x v="22"/>
    <x v="90"/>
    <x v="316"/>
    <s v="CO27394@mi.com"/>
    <x v="4"/>
    <x v="0"/>
    <x v="316"/>
    <x v="56"/>
    <x v="2"/>
    <x v="0"/>
    <s v="No Aplica"/>
    <x v="435"/>
  </r>
  <r>
    <x v="1"/>
    <x v="9"/>
    <x v="9"/>
    <x v="90"/>
    <x v="317"/>
    <s v="CO10688@mi.com"/>
    <x v="0"/>
    <x v="0"/>
    <x v="317"/>
    <x v="33"/>
    <x v="1"/>
    <x v="0"/>
    <s v="No Aplica"/>
    <x v="436"/>
  </r>
  <r>
    <x v="1"/>
    <x v="26"/>
    <x v="26"/>
    <x v="20"/>
    <x v="317"/>
    <s v="CO10688@mi.com"/>
    <x v="3"/>
    <x v="3"/>
    <x v="317"/>
    <x v="33"/>
    <x v="1"/>
    <x v="0"/>
    <s v="No Aplica"/>
    <x v="436"/>
  </r>
  <r>
    <x v="1"/>
    <x v="10"/>
    <x v="10"/>
    <x v="20"/>
    <x v="317"/>
    <s v="CO10688@mi.com"/>
    <x v="3"/>
    <x v="3"/>
    <x v="317"/>
    <x v="33"/>
    <x v="1"/>
    <x v="0"/>
    <s v="No Aplica"/>
    <x v="436"/>
  </r>
  <r>
    <x v="1"/>
    <x v="0"/>
    <x v="0"/>
    <x v="20"/>
    <x v="317"/>
    <s v="CO10688@mi.com"/>
    <x v="3"/>
    <x v="3"/>
    <x v="317"/>
    <x v="33"/>
    <x v="1"/>
    <x v="0"/>
    <s v="No Aplica"/>
    <x v="436"/>
  </r>
  <r>
    <x v="1"/>
    <x v="11"/>
    <x v="11"/>
    <x v="20"/>
    <x v="317"/>
    <s v="CO10688@mi.com"/>
    <x v="3"/>
    <x v="3"/>
    <x v="317"/>
    <x v="33"/>
    <x v="1"/>
    <x v="0"/>
    <s v="No Aplica"/>
    <x v="436"/>
  </r>
  <r>
    <x v="2"/>
    <x v="27"/>
    <x v="27"/>
    <x v="633"/>
    <x v="317"/>
    <s v="CO10688@mi.com"/>
    <x v="0"/>
    <x v="0"/>
    <x v="317"/>
    <x v="33"/>
    <x v="1"/>
    <x v="0"/>
    <s v="No Aplica"/>
    <x v="436"/>
  </r>
  <r>
    <x v="1"/>
    <x v="13"/>
    <x v="13"/>
    <x v="90"/>
    <x v="317"/>
    <s v="CO10688@mi.com"/>
    <x v="0"/>
    <x v="0"/>
    <x v="317"/>
    <x v="33"/>
    <x v="1"/>
    <x v="1"/>
    <n v="45922"/>
    <x v="437"/>
  </r>
  <r>
    <x v="1"/>
    <x v="23"/>
    <x v="23"/>
    <x v="20"/>
    <x v="317"/>
    <s v="CO10688@mi.com"/>
    <x v="3"/>
    <x v="3"/>
    <x v="317"/>
    <x v="33"/>
    <x v="1"/>
    <x v="0"/>
    <s v="No Aplica"/>
    <x v="436"/>
  </r>
  <r>
    <x v="1"/>
    <x v="14"/>
    <x v="14"/>
    <x v="20"/>
    <x v="317"/>
    <s v="CO10688@mi.com"/>
    <x v="3"/>
    <x v="3"/>
    <x v="317"/>
    <x v="33"/>
    <x v="1"/>
    <x v="0"/>
    <s v="No Aplica"/>
    <x v="436"/>
  </r>
  <r>
    <x v="1"/>
    <x v="15"/>
    <x v="15"/>
    <x v="20"/>
    <x v="317"/>
    <s v="CO10688@mi.com"/>
    <x v="3"/>
    <x v="3"/>
    <x v="317"/>
    <x v="33"/>
    <x v="1"/>
    <x v="0"/>
    <s v="No Aplica"/>
    <x v="436"/>
  </r>
  <r>
    <x v="1"/>
    <x v="16"/>
    <x v="16"/>
    <x v="20"/>
    <x v="317"/>
    <s v="CO10688@mi.com"/>
    <x v="3"/>
    <x v="3"/>
    <x v="317"/>
    <x v="33"/>
    <x v="1"/>
    <x v="0"/>
    <s v="No Aplica"/>
    <x v="436"/>
  </r>
  <r>
    <x v="2"/>
    <x v="18"/>
    <x v="18"/>
    <x v="3"/>
    <x v="317"/>
    <s v="CO10688@mi.com"/>
    <x v="0"/>
    <x v="0"/>
    <x v="317"/>
    <x v="33"/>
    <x v="1"/>
    <x v="0"/>
    <s v="No Aplica"/>
    <x v="436"/>
  </r>
  <r>
    <x v="1"/>
    <x v="3"/>
    <x v="3"/>
    <x v="90"/>
    <x v="317"/>
    <s v="CO10688@mi.com"/>
    <x v="0"/>
    <x v="0"/>
    <x v="317"/>
    <x v="33"/>
    <x v="1"/>
    <x v="0"/>
    <s v="No Aplica"/>
    <x v="436"/>
  </r>
  <r>
    <x v="1"/>
    <x v="28"/>
    <x v="28"/>
    <x v="20"/>
    <x v="317"/>
    <s v="CO10688@mi.com"/>
    <x v="3"/>
    <x v="3"/>
    <x v="317"/>
    <x v="33"/>
    <x v="1"/>
    <x v="0"/>
    <s v="No Aplica"/>
    <x v="436"/>
  </r>
  <r>
    <x v="1"/>
    <x v="7"/>
    <x v="7"/>
    <x v="20"/>
    <x v="317"/>
    <s v="CO10688@mi.com"/>
    <x v="3"/>
    <x v="3"/>
    <x v="317"/>
    <x v="33"/>
    <x v="1"/>
    <x v="0"/>
    <s v="No Aplica"/>
    <x v="436"/>
  </r>
  <r>
    <x v="1"/>
    <x v="1"/>
    <x v="1"/>
    <x v="20"/>
    <x v="317"/>
    <s v="CO10688@mi.com"/>
    <x v="3"/>
    <x v="3"/>
    <x v="317"/>
    <x v="33"/>
    <x v="1"/>
    <x v="0"/>
    <s v="No Aplica"/>
    <x v="436"/>
  </r>
  <r>
    <x v="2"/>
    <x v="24"/>
    <x v="24"/>
    <x v="3"/>
    <x v="317"/>
    <s v="CO10688@mi.com"/>
    <x v="0"/>
    <x v="0"/>
    <x v="317"/>
    <x v="33"/>
    <x v="1"/>
    <x v="0"/>
    <s v="No Aplica"/>
    <x v="436"/>
  </r>
  <r>
    <x v="1"/>
    <x v="6"/>
    <x v="6"/>
    <x v="90"/>
    <x v="317"/>
    <s v="CO10688@mi.com"/>
    <x v="0"/>
    <x v="0"/>
    <x v="317"/>
    <x v="33"/>
    <x v="1"/>
    <x v="0"/>
    <s v="No Aplica"/>
    <x v="436"/>
  </r>
  <r>
    <x v="1"/>
    <x v="29"/>
    <x v="29"/>
    <x v="20"/>
    <x v="317"/>
    <s v="CO10688@mi.com"/>
    <x v="3"/>
    <x v="3"/>
    <x v="317"/>
    <x v="33"/>
    <x v="1"/>
    <x v="0"/>
    <s v="No Aplica"/>
    <x v="436"/>
  </r>
  <r>
    <x v="1"/>
    <x v="4"/>
    <x v="4"/>
    <x v="20"/>
    <x v="317"/>
    <s v="CO10688@mi.com"/>
    <x v="3"/>
    <x v="3"/>
    <x v="317"/>
    <x v="33"/>
    <x v="1"/>
    <x v="0"/>
    <s v="No Aplica"/>
    <x v="436"/>
  </r>
  <r>
    <x v="1"/>
    <x v="5"/>
    <x v="5"/>
    <x v="20"/>
    <x v="317"/>
    <s v="CO10688@mi.com"/>
    <x v="3"/>
    <x v="3"/>
    <x v="317"/>
    <x v="33"/>
    <x v="1"/>
    <x v="0"/>
    <s v="No Aplica"/>
    <x v="436"/>
  </r>
  <r>
    <x v="1"/>
    <x v="20"/>
    <x v="20"/>
    <x v="20"/>
    <x v="317"/>
    <s v="CO10688@mi.com"/>
    <x v="3"/>
    <x v="3"/>
    <x v="317"/>
    <x v="33"/>
    <x v="1"/>
    <x v="0"/>
    <s v="No Aplica"/>
    <x v="436"/>
  </r>
  <r>
    <x v="2"/>
    <x v="25"/>
    <x v="25"/>
    <x v="3"/>
    <x v="317"/>
    <s v="CO10688@mi.com"/>
    <x v="0"/>
    <x v="0"/>
    <x v="317"/>
    <x v="33"/>
    <x v="1"/>
    <x v="0"/>
    <s v="No Aplica"/>
    <x v="436"/>
  </r>
  <r>
    <x v="1"/>
    <x v="21"/>
    <x v="21"/>
    <x v="90"/>
    <x v="317"/>
    <s v="CO10688@mi.com"/>
    <x v="0"/>
    <x v="0"/>
    <x v="317"/>
    <x v="33"/>
    <x v="1"/>
    <x v="0"/>
    <s v="No Aplica"/>
    <x v="436"/>
  </r>
  <r>
    <x v="1"/>
    <x v="26"/>
    <x v="26"/>
    <x v="90"/>
    <x v="318"/>
    <s v="CO5355@mi.com"/>
    <x v="0"/>
    <x v="0"/>
    <x v="318"/>
    <x v="8"/>
    <x v="1"/>
    <x v="0"/>
    <s v="No Aplica"/>
    <x v="438"/>
  </r>
  <r>
    <x v="1"/>
    <x v="10"/>
    <x v="10"/>
    <x v="90"/>
    <x v="318"/>
    <s v="CO5355@mi.com"/>
    <x v="0"/>
    <x v="0"/>
    <x v="318"/>
    <x v="8"/>
    <x v="1"/>
    <x v="0"/>
    <s v="No Aplica"/>
    <x v="438"/>
  </r>
  <r>
    <x v="1"/>
    <x v="0"/>
    <x v="0"/>
    <x v="634"/>
    <x v="318"/>
    <s v="CO5355@mi.com"/>
    <x v="0"/>
    <x v="0"/>
    <x v="318"/>
    <x v="8"/>
    <x v="1"/>
    <x v="0"/>
    <s v="No Aplica"/>
    <x v="438"/>
  </r>
  <r>
    <x v="1"/>
    <x v="11"/>
    <x v="11"/>
    <x v="90"/>
    <x v="318"/>
    <s v="CO5355@mi.com"/>
    <x v="0"/>
    <x v="0"/>
    <x v="318"/>
    <x v="8"/>
    <x v="1"/>
    <x v="0"/>
    <s v="No Aplica"/>
    <x v="438"/>
  </r>
  <r>
    <x v="1"/>
    <x v="12"/>
    <x v="12"/>
    <x v="90"/>
    <x v="318"/>
    <s v="CO5355@mi.com"/>
    <x v="0"/>
    <x v="0"/>
    <x v="318"/>
    <x v="8"/>
    <x v="1"/>
    <x v="0"/>
    <s v="No Aplica"/>
    <x v="438"/>
  </r>
  <r>
    <x v="1"/>
    <x v="8"/>
    <x v="8"/>
    <x v="90"/>
    <x v="318"/>
    <s v="CO5355@mi.com"/>
    <x v="0"/>
    <x v="0"/>
    <x v="318"/>
    <x v="8"/>
    <x v="1"/>
    <x v="0"/>
    <s v="No Aplica"/>
    <x v="438"/>
  </r>
  <r>
    <x v="1"/>
    <x v="9"/>
    <x v="9"/>
    <x v="90"/>
    <x v="318"/>
    <s v="CO5355@mi.com"/>
    <x v="0"/>
    <x v="0"/>
    <x v="318"/>
    <x v="8"/>
    <x v="1"/>
    <x v="0"/>
    <s v="No Aplica"/>
    <x v="438"/>
  </r>
  <r>
    <x v="1"/>
    <x v="13"/>
    <x v="13"/>
    <x v="90"/>
    <x v="318"/>
    <s v="CO5355@mi.com"/>
    <x v="0"/>
    <x v="0"/>
    <x v="318"/>
    <x v="8"/>
    <x v="1"/>
    <x v="1"/>
    <n v="45922"/>
    <x v="439"/>
  </r>
  <r>
    <x v="3"/>
    <x v="27"/>
    <x v="27"/>
    <x v="76"/>
    <x v="318"/>
    <s v="CO5355@mi.com"/>
    <x v="0"/>
    <x v="0"/>
    <x v="318"/>
    <x v="8"/>
    <x v="1"/>
    <x v="0"/>
    <s v="No Aplica"/>
    <x v="438"/>
  </r>
  <r>
    <x v="3"/>
    <x v="18"/>
    <x v="18"/>
    <x v="76"/>
    <x v="318"/>
    <s v="CO5355@mi.com"/>
    <x v="0"/>
    <x v="0"/>
    <x v="318"/>
    <x v="8"/>
    <x v="1"/>
    <x v="0"/>
    <s v="No Aplica"/>
    <x v="438"/>
  </r>
  <r>
    <x v="1"/>
    <x v="23"/>
    <x v="23"/>
    <x v="90"/>
    <x v="318"/>
    <s v="CO5355@mi.com"/>
    <x v="0"/>
    <x v="0"/>
    <x v="318"/>
    <x v="8"/>
    <x v="1"/>
    <x v="0"/>
    <s v="No Aplica"/>
    <x v="438"/>
  </r>
  <r>
    <x v="1"/>
    <x v="14"/>
    <x v="14"/>
    <x v="90"/>
    <x v="318"/>
    <s v="CO5355@mi.com"/>
    <x v="0"/>
    <x v="0"/>
    <x v="318"/>
    <x v="8"/>
    <x v="1"/>
    <x v="0"/>
    <s v="No Aplica"/>
    <x v="438"/>
  </r>
  <r>
    <x v="1"/>
    <x v="15"/>
    <x v="15"/>
    <x v="90"/>
    <x v="318"/>
    <s v="CO5355@mi.com"/>
    <x v="0"/>
    <x v="0"/>
    <x v="318"/>
    <x v="8"/>
    <x v="1"/>
    <x v="0"/>
    <s v="No Aplica"/>
    <x v="438"/>
  </r>
  <r>
    <x v="1"/>
    <x v="16"/>
    <x v="16"/>
    <x v="90"/>
    <x v="318"/>
    <s v="CO5355@mi.com"/>
    <x v="0"/>
    <x v="0"/>
    <x v="318"/>
    <x v="8"/>
    <x v="1"/>
    <x v="0"/>
    <s v="No Aplica"/>
    <x v="438"/>
  </r>
  <r>
    <x v="1"/>
    <x v="17"/>
    <x v="17"/>
    <x v="90"/>
    <x v="318"/>
    <s v="CO5355@mi.com"/>
    <x v="0"/>
    <x v="0"/>
    <x v="318"/>
    <x v="8"/>
    <x v="1"/>
    <x v="0"/>
    <s v="No Aplica"/>
    <x v="438"/>
  </r>
  <r>
    <x v="1"/>
    <x v="3"/>
    <x v="3"/>
    <x v="90"/>
    <x v="318"/>
    <s v="CO5355@mi.com"/>
    <x v="0"/>
    <x v="0"/>
    <x v="318"/>
    <x v="8"/>
    <x v="1"/>
    <x v="0"/>
    <s v="No Aplica"/>
    <x v="438"/>
  </r>
  <r>
    <x v="1"/>
    <x v="28"/>
    <x v="28"/>
    <x v="90"/>
    <x v="318"/>
    <s v="CO5355@mi.com"/>
    <x v="0"/>
    <x v="0"/>
    <x v="318"/>
    <x v="8"/>
    <x v="1"/>
    <x v="0"/>
    <s v="No Aplica"/>
    <x v="438"/>
  </r>
  <r>
    <x v="1"/>
    <x v="19"/>
    <x v="19"/>
    <x v="90"/>
    <x v="318"/>
    <s v="CO5355@mi.com"/>
    <x v="0"/>
    <x v="0"/>
    <x v="318"/>
    <x v="8"/>
    <x v="1"/>
    <x v="0"/>
    <s v="No Aplica"/>
    <x v="438"/>
  </r>
  <r>
    <x v="1"/>
    <x v="7"/>
    <x v="7"/>
    <x v="90"/>
    <x v="318"/>
    <s v="CO5355@mi.com"/>
    <x v="0"/>
    <x v="0"/>
    <x v="318"/>
    <x v="8"/>
    <x v="1"/>
    <x v="0"/>
    <s v="No Aplica"/>
    <x v="438"/>
  </r>
  <r>
    <x v="1"/>
    <x v="1"/>
    <x v="1"/>
    <x v="90"/>
    <x v="318"/>
    <s v="CO5355@mi.com"/>
    <x v="0"/>
    <x v="0"/>
    <x v="318"/>
    <x v="8"/>
    <x v="1"/>
    <x v="0"/>
    <s v="No Aplica"/>
    <x v="438"/>
  </r>
  <r>
    <x v="1"/>
    <x v="2"/>
    <x v="2"/>
    <x v="90"/>
    <x v="318"/>
    <s v="CO5355@mi.com"/>
    <x v="0"/>
    <x v="0"/>
    <x v="318"/>
    <x v="8"/>
    <x v="1"/>
    <x v="0"/>
    <s v="No Aplica"/>
    <x v="438"/>
  </r>
  <r>
    <x v="1"/>
    <x v="25"/>
    <x v="25"/>
    <x v="90"/>
    <x v="318"/>
    <s v="CO5355@mi.com"/>
    <x v="0"/>
    <x v="0"/>
    <x v="318"/>
    <x v="8"/>
    <x v="1"/>
    <x v="0"/>
    <s v="No Aplica"/>
    <x v="438"/>
  </r>
  <r>
    <x v="1"/>
    <x v="4"/>
    <x v="4"/>
    <x v="90"/>
    <x v="318"/>
    <s v="CO5355@mi.com"/>
    <x v="0"/>
    <x v="0"/>
    <x v="318"/>
    <x v="8"/>
    <x v="1"/>
    <x v="0"/>
    <s v="No Aplica"/>
    <x v="438"/>
  </r>
  <r>
    <x v="1"/>
    <x v="5"/>
    <x v="5"/>
    <x v="90"/>
    <x v="318"/>
    <s v="CO5355@mi.com"/>
    <x v="0"/>
    <x v="0"/>
    <x v="318"/>
    <x v="8"/>
    <x v="1"/>
    <x v="0"/>
    <s v="No Aplica"/>
    <x v="438"/>
  </r>
  <r>
    <x v="3"/>
    <x v="24"/>
    <x v="24"/>
    <x v="76"/>
    <x v="318"/>
    <s v="CO5355@mi.com"/>
    <x v="0"/>
    <x v="0"/>
    <x v="318"/>
    <x v="8"/>
    <x v="1"/>
    <x v="0"/>
    <s v="No Aplica"/>
    <x v="438"/>
  </r>
  <r>
    <x v="1"/>
    <x v="6"/>
    <x v="6"/>
    <x v="90"/>
    <x v="318"/>
    <s v="CO5355@mi.com"/>
    <x v="13"/>
    <x v="0"/>
    <x v="318"/>
    <x v="8"/>
    <x v="1"/>
    <x v="0"/>
    <s v="No Aplica"/>
    <x v="438"/>
  </r>
  <r>
    <x v="1"/>
    <x v="6"/>
    <x v="6"/>
    <x v="90"/>
    <x v="318"/>
    <s v="CO5355@mi.com"/>
    <x v="13"/>
    <x v="0"/>
    <x v="318"/>
    <x v="8"/>
    <x v="1"/>
    <x v="0"/>
    <s v="No Aplica"/>
    <x v="438"/>
  </r>
  <r>
    <x v="3"/>
    <x v="29"/>
    <x v="29"/>
    <x v="76"/>
    <x v="318"/>
    <s v="CO5355@mi.com"/>
    <x v="13"/>
    <x v="0"/>
    <x v="318"/>
    <x v="8"/>
    <x v="1"/>
    <x v="0"/>
    <s v="No Aplica"/>
    <x v="438"/>
  </r>
  <r>
    <x v="1"/>
    <x v="21"/>
    <x v="21"/>
    <x v="33"/>
    <x v="318"/>
    <s v="CO5355@mi.com"/>
    <x v="13"/>
    <x v="0"/>
    <x v="318"/>
    <x v="8"/>
    <x v="1"/>
    <x v="0"/>
    <s v="No Aplica"/>
    <x v="438"/>
  </r>
  <r>
    <x v="2"/>
    <x v="26"/>
    <x v="26"/>
    <x v="635"/>
    <x v="319"/>
    <s v="CO26930@mi.com"/>
    <x v="10"/>
    <x v="9"/>
    <x v="319"/>
    <x v="10"/>
    <x v="2"/>
    <x v="0"/>
    <s v="No Aplica"/>
    <x v="440"/>
  </r>
  <r>
    <x v="2"/>
    <x v="27"/>
    <x v="27"/>
    <x v="283"/>
    <x v="319"/>
    <s v="CO26930@mi.com"/>
    <x v="14"/>
    <x v="10"/>
    <x v="319"/>
    <x v="10"/>
    <x v="2"/>
    <x v="0"/>
    <s v="No Aplica"/>
    <x v="440"/>
  </r>
  <r>
    <x v="2"/>
    <x v="18"/>
    <x v="18"/>
    <x v="76"/>
    <x v="319"/>
    <s v="CO26930@mi.com"/>
    <x v="14"/>
    <x v="10"/>
    <x v="319"/>
    <x v="10"/>
    <x v="2"/>
    <x v="0"/>
    <s v="No Aplica"/>
    <x v="440"/>
  </r>
  <r>
    <x v="2"/>
    <x v="23"/>
    <x v="23"/>
    <x v="635"/>
    <x v="319"/>
    <s v="CO26930@mi.com"/>
    <x v="10"/>
    <x v="9"/>
    <x v="319"/>
    <x v="10"/>
    <x v="2"/>
    <x v="0"/>
    <s v="No Aplica"/>
    <x v="440"/>
  </r>
  <r>
    <x v="2"/>
    <x v="5"/>
    <x v="5"/>
    <x v="133"/>
    <x v="319"/>
    <s v="CO26930@mi.com"/>
    <x v="16"/>
    <x v="12"/>
    <x v="319"/>
    <x v="10"/>
    <x v="2"/>
    <x v="0"/>
    <s v="No Aplica"/>
    <x v="440"/>
  </r>
  <r>
    <x v="2"/>
    <x v="28"/>
    <x v="28"/>
    <x v="136"/>
    <x v="319"/>
    <s v="CO26930@mi.com"/>
    <x v="10"/>
    <x v="9"/>
    <x v="319"/>
    <x v="10"/>
    <x v="2"/>
    <x v="0"/>
    <s v="No Aplica"/>
    <x v="440"/>
  </r>
  <r>
    <x v="2"/>
    <x v="24"/>
    <x v="24"/>
    <x v="76"/>
    <x v="319"/>
    <s v="CO26930@mi.com"/>
    <x v="14"/>
    <x v="10"/>
    <x v="319"/>
    <x v="10"/>
    <x v="2"/>
    <x v="0"/>
    <s v="No Aplica"/>
    <x v="440"/>
  </r>
  <r>
    <x v="2"/>
    <x v="29"/>
    <x v="29"/>
    <x v="635"/>
    <x v="319"/>
    <s v="CO26930@mi.com"/>
    <x v="10"/>
    <x v="9"/>
    <x v="319"/>
    <x v="10"/>
    <x v="2"/>
    <x v="0"/>
    <s v="No Aplica"/>
    <x v="440"/>
  </r>
  <r>
    <x v="2"/>
    <x v="25"/>
    <x v="25"/>
    <x v="76"/>
    <x v="319"/>
    <s v="CO26930@mi.com"/>
    <x v="14"/>
    <x v="10"/>
    <x v="319"/>
    <x v="10"/>
    <x v="2"/>
    <x v="0"/>
    <s v="No Aplica"/>
    <x v="440"/>
  </r>
  <r>
    <x v="2"/>
    <x v="11"/>
    <x v="11"/>
    <x v="3"/>
    <x v="320"/>
    <s v="CO25912@mi.com"/>
    <x v="8"/>
    <x v="7"/>
    <x v="320"/>
    <x v="11"/>
    <x v="1"/>
    <x v="0"/>
    <s v="No Aplica"/>
    <x v="441"/>
  </r>
  <r>
    <x v="2"/>
    <x v="16"/>
    <x v="16"/>
    <x v="3"/>
    <x v="320"/>
    <s v="CO25912@mi.com"/>
    <x v="1"/>
    <x v="1"/>
    <x v="320"/>
    <x v="11"/>
    <x v="1"/>
    <x v="0"/>
    <s v="No Aplica"/>
    <x v="441"/>
  </r>
  <r>
    <x v="2"/>
    <x v="1"/>
    <x v="1"/>
    <x v="3"/>
    <x v="320"/>
    <s v="CO25912@mi.com"/>
    <x v="17"/>
    <x v="13"/>
    <x v="320"/>
    <x v="11"/>
    <x v="1"/>
    <x v="0"/>
    <s v="No Aplica"/>
    <x v="441"/>
  </r>
  <r>
    <x v="2"/>
    <x v="20"/>
    <x v="20"/>
    <x v="287"/>
    <x v="320"/>
    <s v="CO25912@mi.com"/>
    <x v="13"/>
    <x v="0"/>
    <x v="320"/>
    <x v="11"/>
    <x v="1"/>
    <x v="0"/>
    <s v="No Aplica"/>
    <x v="441"/>
  </r>
  <r>
    <x v="3"/>
    <x v="27"/>
    <x v="27"/>
    <x v="636"/>
    <x v="321"/>
    <s v="CO19235@mi.com"/>
    <x v="41"/>
    <x v="0"/>
    <x v="321"/>
    <x v="28"/>
    <x v="2"/>
    <x v="0"/>
    <s v="No Aplica"/>
    <x v="442"/>
  </r>
  <r>
    <x v="3"/>
    <x v="18"/>
    <x v="18"/>
    <x v="637"/>
    <x v="321"/>
    <s v="CO19235@mi.com"/>
    <x v="41"/>
    <x v="0"/>
    <x v="321"/>
    <x v="28"/>
    <x v="2"/>
    <x v="0"/>
    <s v="No Aplica"/>
    <x v="442"/>
  </r>
  <r>
    <x v="0"/>
    <x v="29"/>
    <x v="29"/>
    <x v="163"/>
    <x v="321"/>
    <s v="CO19235@mi.com"/>
    <x v="41"/>
    <x v="0"/>
    <x v="321"/>
    <x v="28"/>
    <x v="2"/>
    <x v="0"/>
    <s v="No Aplica"/>
    <x v="442"/>
  </r>
  <r>
    <x v="0"/>
    <x v="4"/>
    <x v="4"/>
    <x v="163"/>
    <x v="321"/>
    <s v="CO19235@mi.com"/>
    <x v="41"/>
    <x v="0"/>
    <x v="321"/>
    <x v="28"/>
    <x v="2"/>
    <x v="0"/>
    <s v="No Aplica"/>
    <x v="442"/>
  </r>
  <r>
    <x v="0"/>
    <x v="5"/>
    <x v="5"/>
    <x v="163"/>
    <x v="321"/>
    <s v="CO19235@mi.com"/>
    <x v="41"/>
    <x v="0"/>
    <x v="321"/>
    <x v="28"/>
    <x v="2"/>
    <x v="0"/>
    <s v="No Aplica"/>
    <x v="442"/>
  </r>
  <r>
    <x v="0"/>
    <x v="20"/>
    <x v="20"/>
    <x v="163"/>
    <x v="321"/>
    <s v="CO19235@mi.com"/>
    <x v="41"/>
    <x v="0"/>
    <x v="321"/>
    <x v="28"/>
    <x v="2"/>
    <x v="0"/>
    <s v="No Aplica"/>
    <x v="442"/>
  </r>
  <r>
    <x v="0"/>
    <x v="22"/>
    <x v="22"/>
    <x v="163"/>
    <x v="321"/>
    <s v="CO19235@mi.com"/>
    <x v="41"/>
    <x v="0"/>
    <x v="321"/>
    <x v="28"/>
    <x v="2"/>
    <x v="0"/>
    <s v="No Aplica"/>
    <x v="442"/>
  </r>
  <r>
    <x v="0"/>
    <x v="21"/>
    <x v="21"/>
    <x v="163"/>
    <x v="321"/>
    <s v="CO19235@mi.com"/>
    <x v="41"/>
    <x v="0"/>
    <x v="321"/>
    <x v="28"/>
    <x v="2"/>
    <x v="0"/>
    <s v="No Aplica"/>
    <x v="442"/>
  </r>
  <r>
    <x v="3"/>
    <x v="25"/>
    <x v="25"/>
    <x v="638"/>
    <x v="321"/>
    <s v="CO19235@mi.com"/>
    <x v="26"/>
    <x v="0"/>
    <x v="321"/>
    <x v="28"/>
    <x v="2"/>
    <x v="0"/>
    <s v="No Aplica"/>
    <x v="442"/>
  </r>
  <r>
    <x v="2"/>
    <x v="10"/>
    <x v="10"/>
    <x v="336"/>
    <x v="322"/>
    <s v="CO27803@mi.com"/>
    <x v="3"/>
    <x v="3"/>
    <x v="322"/>
    <x v="2"/>
    <x v="0"/>
    <x v="0"/>
    <s v="No Aplica"/>
    <x v="443"/>
  </r>
  <r>
    <x v="2"/>
    <x v="0"/>
    <x v="0"/>
    <x v="336"/>
    <x v="322"/>
    <s v="CO27803@mi.com"/>
    <x v="3"/>
    <x v="3"/>
    <x v="322"/>
    <x v="2"/>
    <x v="0"/>
    <x v="0"/>
    <s v="No Aplica"/>
    <x v="443"/>
  </r>
  <r>
    <x v="0"/>
    <x v="11"/>
    <x v="11"/>
    <x v="639"/>
    <x v="322"/>
    <s v="CO27803@mi.com"/>
    <x v="38"/>
    <x v="0"/>
    <x v="322"/>
    <x v="2"/>
    <x v="0"/>
    <x v="0"/>
    <s v="No Aplica"/>
    <x v="443"/>
  </r>
  <r>
    <x v="2"/>
    <x v="12"/>
    <x v="12"/>
    <x v="336"/>
    <x v="322"/>
    <s v="CO27803@mi.com"/>
    <x v="3"/>
    <x v="3"/>
    <x v="322"/>
    <x v="2"/>
    <x v="0"/>
    <x v="0"/>
    <s v="No Aplica"/>
    <x v="443"/>
  </r>
  <r>
    <x v="2"/>
    <x v="12"/>
    <x v="12"/>
    <x v="336"/>
    <x v="322"/>
    <s v="CO27803@mi.com"/>
    <x v="3"/>
    <x v="3"/>
    <x v="322"/>
    <x v="2"/>
    <x v="0"/>
    <x v="0"/>
    <s v="No Aplica"/>
    <x v="443"/>
  </r>
  <r>
    <x v="2"/>
    <x v="13"/>
    <x v="13"/>
    <x v="336"/>
    <x v="322"/>
    <s v="CO27803@mi.com"/>
    <x v="3"/>
    <x v="3"/>
    <x v="322"/>
    <x v="2"/>
    <x v="0"/>
    <x v="1"/>
    <n v="45922"/>
    <x v="444"/>
  </r>
  <r>
    <x v="2"/>
    <x v="14"/>
    <x v="14"/>
    <x v="45"/>
    <x v="322"/>
    <s v="CO27803@mi.com"/>
    <x v="3"/>
    <x v="3"/>
    <x v="322"/>
    <x v="2"/>
    <x v="0"/>
    <x v="0"/>
    <s v="No Aplica"/>
    <x v="443"/>
  </r>
  <r>
    <x v="2"/>
    <x v="15"/>
    <x v="15"/>
    <x v="336"/>
    <x v="322"/>
    <s v="CO27803@mi.com"/>
    <x v="3"/>
    <x v="3"/>
    <x v="322"/>
    <x v="2"/>
    <x v="0"/>
    <x v="0"/>
    <s v="No Aplica"/>
    <x v="443"/>
  </r>
  <r>
    <x v="2"/>
    <x v="16"/>
    <x v="16"/>
    <x v="336"/>
    <x v="322"/>
    <s v="CO27803@mi.com"/>
    <x v="3"/>
    <x v="3"/>
    <x v="322"/>
    <x v="2"/>
    <x v="0"/>
    <x v="0"/>
    <s v="No Aplica"/>
    <x v="443"/>
  </r>
  <r>
    <x v="0"/>
    <x v="17"/>
    <x v="17"/>
    <x v="12"/>
    <x v="322"/>
    <s v="CO27803@mi.com"/>
    <x v="0"/>
    <x v="0"/>
    <x v="322"/>
    <x v="2"/>
    <x v="0"/>
    <x v="0"/>
    <s v="No Aplica"/>
    <x v="443"/>
  </r>
  <r>
    <x v="2"/>
    <x v="3"/>
    <x v="3"/>
    <x v="336"/>
    <x v="322"/>
    <s v="CO27803@mi.com"/>
    <x v="3"/>
    <x v="3"/>
    <x v="322"/>
    <x v="2"/>
    <x v="0"/>
    <x v="0"/>
    <s v="No Aplica"/>
    <x v="443"/>
  </r>
  <r>
    <x v="2"/>
    <x v="19"/>
    <x v="19"/>
    <x v="336"/>
    <x v="322"/>
    <s v="CO27803@mi.com"/>
    <x v="3"/>
    <x v="3"/>
    <x v="322"/>
    <x v="2"/>
    <x v="0"/>
    <x v="0"/>
    <s v="No Aplica"/>
    <x v="443"/>
  </r>
  <r>
    <x v="2"/>
    <x v="7"/>
    <x v="7"/>
    <x v="336"/>
    <x v="322"/>
    <s v="CO27803@mi.com"/>
    <x v="3"/>
    <x v="3"/>
    <x v="322"/>
    <x v="2"/>
    <x v="0"/>
    <x v="0"/>
    <s v="No Aplica"/>
    <x v="443"/>
  </r>
  <r>
    <x v="2"/>
    <x v="2"/>
    <x v="2"/>
    <x v="336"/>
    <x v="322"/>
    <s v="CO27803@mi.com"/>
    <x v="3"/>
    <x v="3"/>
    <x v="322"/>
    <x v="2"/>
    <x v="0"/>
    <x v="0"/>
    <s v="No Aplica"/>
    <x v="443"/>
  </r>
  <r>
    <x v="2"/>
    <x v="6"/>
    <x v="6"/>
    <x v="336"/>
    <x v="322"/>
    <s v="CO27803@mi.com"/>
    <x v="3"/>
    <x v="3"/>
    <x v="322"/>
    <x v="2"/>
    <x v="0"/>
    <x v="0"/>
    <s v="No Aplica"/>
    <x v="443"/>
  </r>
  <r>
    <x v="0"/>
    <x v="1"/>
    <x v="1"/>
    <x v="12"/>
    <x v="322"/>
    <s v="CO27803@mi.com"/>
    <x v="0"/>
    <x v="0"/>
    <x v="322"/>
    <x v="2"/>
    <x v="0"/>
    <x v="0"/>
    <s v="No Aplica"/>
    <x v="443"/>
  </r>
  <r>
    <x v="2"/>
    <x v="4"/>
    <x v="4"/>
    <x v="336"/>
    <x v="322"/>
    <s v="CO27803@mi.com"/>
    <x v="3"/>
    <x v="3"/>
    <x v="322"/>
    <x v="2"/>
    <x v="0"/>
    <x v="0"/>
    <s v="No Aplica"/>
    <x v="443"/>
  </r>
  <r>
    <x v="2"/>
    <x v="5"/>
    <x v="5"/>
    <x v="45"/>
    <x v="322"/>
    <s v="CO27803@mi.com"/>
    <x v="3"/>
    <x v="3"/>
    <x v="322"/>
    <x v="2"/>
    <x v="0"/>
    <x v="0"/>
    <s v="No Aplica"/>
    <x v="443"/>
  </r>
  <r>
    <x v="0"/>
    <x v="20"/>
    <x v="20"/>
    <x v="18"/>
    <x v="322"/>
    <s v="CO27803@mi.com"/>
    <x v="5"/>
    <x v="4"/>
    <x v="322"/>
    <x v="2"/>
    <x v="0"/>
    <x v="0"/>
    <s v="No Aplica"/>
    <x v="443"/>
  </r>
  <r>
    <x v="2"/>
    <x v="21"/>
    <x v="21"/>
    <x v="23"/>
    <x v="322"/>
    <s v="CO27803@mi.com"/>
    <x v="3"/>
    <x v="3"/>
    <x v="322"/>
    <x v="2"/>
    <x v="0"/>
    <x v="0"/>
    <s v="No Aplica"/>
    <x v="443"/>
  </r>
  <r>
    <x v="2"/>
    <x v="22"/>
    <x v="22"/>
    <x v="23"/>
    <x v="322"/>
    <s v="CO27803@mi.com"/>
    <x v="3"/>
    <x v="3"/>
    <x v="322"/>
    <x v="2"/>
    <x v="0"/>
    <x v="0"/>
    <s v="No Aplica"/>
    <x v="443"/>
  </r>
  <r>
    <x v="1"/>
    <x v="13"/>
    <x v="13"/>
    <x v="20"/>
    <x v="323"/>
    <s v="CO27285@mi.com"/>
    <x v="1"/>
    <x v="1"/>
    <x v="323"/>
    <x v="18"/>
    <x v="1"/>
    <x v="1"/>
    <n v="45922"/>
    <x v="445"/>
  </r>
  <r>
    <x v="1"/>
    <x v="15"/>
    <x v="15"/>
    <x v="20"/>
    <x v="323"/>
    <s v="CO27285@mi.com"/>
    <x v="1"/>
    <x v="1"/>
    <x v="323"/>
    <x v="18"/>
    <x v="1"/>
    <x v="0"/>
    <s v="No Aplica"/>
    <x v="446"/>
  </r>
  <r>
    <x v="1"/>
    <x v="16"/>
    <x v="16"/>
    <x v="249"/>
    <x v="323"/>
    <s v="CO27285@mi.com"/>
    <x v="0"/>
    <x v="0"/>
    <x v="323"/>
    <x v="18"/>
    <x v="1"/>
    <x v="0"/>
    <s v="No Aplica"/>
    <x v="446"/>
  </r>
  <r>
    <x v="1"/>
    <x v="17"/>
    <x v="17"/>
    <x v="20"/>
    <x v="323"/>
    <s v="CO27285@mi.com"/>
    <x v="1"/>
    <x v="1"/>
    <x v="323"/>
    <x v="18"/>
    <x v="1"/>
    <x v="0"/>
    <s v="No Aplica"/>
    <x v="446"/>
  </r>
  <r>
    <x v="1"/>
    <x v="19"/>
    <x v="19"/>
    <x v="20"/>
    <x v="323"/>
    <s v="CO27285@mi.com"/>
    <x v="3"/>
    <x v="3"/>
    <x v="323"/>
    <x v="18"/>
    <x v="1"/>
    <x v="0"/>
    <s v="No Aplica"/>
    <x v="446"/>
  </r>
  <r>
    <x v="1"/>
    <x v="7"/>
    <x v="7"/>
    <x v="20"/>
    <x v="323"/>
    <s v="CO27285@mi.com"/>
    <x v="3"/>
    <x v="3"/>
    <x v="323"/>
    <x v="18"/>
    <x v="1"/>
    <x v="0"/>
    <s v="No Aplica"/>
    <x v="446"/>
  </r>
  <r>
    <x v="1"/>
    <x v="1"/>
    <x v="1"/>
    <x v="640"/>
    <x v="323"/>
    <s v="CO27285@mi.com"/>
    <x v="0"/>
    <x v="0"/>
    <x v="323"/>
    <x v="18"/>
    <x v="1"/>
    <x v="0"/>
    <s v="No Aplica"/>
    <x v="446"/>
  </r>
  <r>
    <x v="1"/>
    <x v="6"/>
    <x v="6"/>
    <x v="20"/>
    <x v="323"/>
    <s v="CO27285@mi.com"/>
    <x v="1"/>
    <x v="1"/>
    <x v="323"/>
    <x v="18"/>
    <x v="1"/>
    <x v="0"/>
    <s v="No Aplica"/>
    <x v="446"/>
  </r>
  <r>
    <x v="1"/>
    <x v="25"/>
    <x v="25"/>
    <x v="249"/>
    <x v="323"/>
    <s v="CO27285@mi.com"/>
    <x v="0"/>
    <x v="0"/>
    <x v="323"/>
    <x v="18"/>
    <x v="1"/>
    <x v="0"/>
    <s v="No Aplica"/>
    <x v="446"/>
  </r>
  <r>
    <x v="1"/>
    <x v="20"/>
    <x v="20"/>
    <x v="287"/>
    <x v="323"/>
    <s v="CO27285@mi.com"/>
    <x v="10"/>
    <x v="9"/>
    <x v="323"/>
    <x v="18"/>
    <x v="1"/>
    <x v="0"/>
    <s v="No Aplica"/>
    <x v="446"/>
  </r>
  <r>
    <x v="1"/>
    <x v="4"/>
    <x v="4"/>
    <x v="20"/>
    <x v="323"/>
    <s v="CO27285@mi.com"/>
    <x v="1"/>
    <x v="1"/>
    <x v="323"/>
    <x v="18"/>
    <x v="1"/>
    <x v="0"/>
    <s v="No Aplica"/>
    <x v="446"/>
  </r>
  <r>
    <x v="1"/>
    <x v="5"/>
    <x v="5"/>
    <x v="20"/>
    <x v="323"/>
    <s v="CO27285@mi.com"/>
    <x v="1"/>
    <x v="1"/>
    <x v="323"/>
    <x v="18"/>
    <x v="1"/>
    <x v="0"/>
    <s v="No Aplica"/>
    <x v="446"/>
  </r>
  <r>
    <x v="1"/>
    <x v="22"/>
    <x v="22"/>
    <x v="39"/>
    <x v="323"/>
    <s v="CO27285@mi.com"/>
    <x v="0"/>
    <x v="0"/>
    <x v="323"/>
    <x v="18"/>
    <x v="1"/>
    <x v="0"/>
    <s v="No Aplica"/>
    <x v="446"/>
  </r>
  <r>
    <x v="1"/>
    <x v="11"/>
    <x v="11"/>
    <x v="6"/>
    <x v="324"/>
    <s v="CO25103@mi.com"/>
    <x v="3"/>
    <x v="3"/>
    <x v="324"/>
    <x v="42"/>
    <x v="1"/>
    <x v="0"/>
    <s v="No Aplica"/>
    <x v="447"/>
  </r>
  <r>
    <x v="1"/>
    <x v="26"/>
    <x v="26"/>
    <x v="6"/>
    <x v="324"/>
    <s v="CO25103@mi.com"/>
    <x v="1"/>
    <x v="1"/>
    <x v="324"/>
    <x v="42"/>
    <x v="1"/>
    <x v="0"/>
    <s v="No Aplica"/>
    <x v="447"/>
  </r>
  <r>
    <x v="2"/>
    <x v="27"/>
    <x v="27"/>
    <x v="0"/>
    <x v="324"/>
    <s v="CO25103@mi.com"/>
    <x v="0"/>
    <x v="0"/>
    <x v="324"/>
    <x v="42"/>
    <x v="1"/>
    <x v="0"/>
    <s v="No Aplica"/>
    <x v="447"/>
  </r>
  <r>
    <x v="2"/>
    <x v="18"/>
    <x v="18"/>
    <x v="0"/>
    <x v="324"/>
    <s v="CO25103@mi.com"/>
    <x v="0"/>
    <x v="0"/>
    <x v="324"/>
    <x v="42"/>
    <x v="1"/>
    <x v="0"/>
    <s v="No Aplica"/>
    <x v="447"/>
  </r>
  <r>
    <x v="1"/>
    <x v="23"/>
    <x v="23"/>
    <x v="6"/>
    <x v="324"/>
    <s v="CO25103@mi.com"/>
    <x v="1"/>
    <x v="1"/>
    <x v="324"/>
    <x v="42"/>
    <x v="1"/>
    <x v="0"/>
    <s v="No Aplica"/>
    <x v="447"/>
  </r>
  <r>
    <x v="1"/>
    <x v="16"/>
    <x v="16"/>
    <x v="6"/>
    <x v="324"/>
    <s v="CO25103@mi.com"/>
    <x v="3"/>
    <x v="3"/>
    <x v="324"/>
    <x v="42"/>
    <x v="1"/>
    <x v="0"/>
    <s v="No Aplica"/>
    <x v="447"/>
  </r>
  <r>
    <x v="2"/>
    <x v="29"/>
    <x v="29"/>
    <x v="641"/>
    <x v="324"/>
    <s v="CO25103@mi.com"/>
    <x v="1"/>
    <x v="1"/>
    <x v="324"/>
    <x v="42"/>
    <x v="1"/>
    <x v="0"/>
    <s v="No Aplica"/>
    <x v="447"/>
  </r>
  <r>
    <x v="2"/>
    <x v="25"/>
    <x v="25"/>
    <x v="122"/>
    <x v="324"/>
    <s v="CO25103@mi.com"/>
    <x v="0"/>
    <x v="0"/>
    <x v="324"/>
    <x v="42"/>
    <x v="1"/>
    <x v="0"/>
    <s v="No Aplica"/>
    <x v="447"/>
  </r>
  <r>
    <x v="9"/>
    <x v="25"/>
    <x v="25"/>
    <x v="12"/>
    <x v="325"/>
    <s v="CO11590@mi.com"/>
    <x v="0"/>
    <x v="0"/>
    <x v="325"/>
    <x v="21"/>
    <x v="1"/>
    <x v="0"/>
    <s v="No Aplica"/>
    <x v="448"/>
  </r>
  <r>
    <x v="5"/>
    <x v="14"/>
    <x v="14"/>
    <x v="642"/>
    <x v="326"/>
    <s v="CO10899@mi.com"/>
    <x v="6"/>
    <x v="5"/>
    <x v="326"/>
    <x v="13"/>
    <x v="2"/>
    <x v="0"/>
    <s v="No Aplica"/>
    <x v="449"/>
  </r>
  <r>
    <x v="1"/>
    <x v="26"/>
    <x v="26"/>
    <x v="9"/>
    <x v="326"/>
    <s v="CO10899@mi.com"/>
    <x v="10"/>
    <x v="9"/>
    <x v="326"/>
    <x v="13"/>
    <x v="2"/>
    <x v="0"/>
    <s v="No Aplica"/>
    <x v="449"/>
  </r>
  <r>
    <x v="2"/>
    <x v="27"/>
    <x v="27"/>
    <x v="3"/>
    <x v="326"/>
    <s v="CO10899@mi.com"/>
    <x v="0"/>
    <x v="0"/>
    <x v="326"/>
    <x v="13"/>
    <x v="2"/>
    <x v="0"/>
    <s v="No Aplica"/>
    <x v="449"/>
  </r>
  <r>
    <x v="5"/>
    <x v="1"/>
    <x v="1"/>
    <x v="643"/>
    <x v="326"/>
    <s v="CO10899@mi.com"/>
    <x v="15"/>
    <x v="11"/>
    <x v="326"/>
    <x v="13"/>
    <x v="2"/>
    <x v="0"/>
    <s v="No Aplica"/>
    <x v="449"/>
  </r>
  <r>
    <x v="1"/>
    <x v="23"/>
    <x v="23"/>
    <x v="9"/>
    <x v="326"/>
    <s v="CO10899@mi.com"/>
    <x v="10"/>
    <x v="9"/>
    <x v="326"/>
    <x v="13"/>
    <x v="2"/>
    <x v="0"/>
    <s v="No Aplica"/>
    <x v="449"/>
  </r>
  <r>
    <x v="2"/>
    <x v="18"/>
    <x v="18"/>
    <x v="3"/>
    <x v="326"/>
    <s v="CO10899@mi.com"/>
    <x v="0"/>
    <x v="0"/>
    <x v="326"/>
    <x v="13"/>
    <x v="2"/>
    <x v="0"/>
    <s v="No Aplica"/>
    <x v="449"/>
  </r>
  <r>
    <x v="5"/>
    <x v="4"/>
    <x v="4"/>
    <x v="644"/>
    <x v="326"/>
    <s v="CO10899@mi.com"/>
    <x v="6"/>
    <x v="5"/>
    <x v="326"/>
    <x v="13"/>
    <x v="2"/>
    <x v="0"/>
    <s v="No Aplica"/>
    <x v="449"/>
  </r>
  <r>
    <x v="1"/>
    <x v="20"/>
    <x v="20"/>
    <x v="645"/>
    <x v="326"/>
    <s v="CO10899@mi.com"/>
    <x v="9"/>
    <x v="8"/>
    <x v="326"/>
    <x v="13"/>
    <x v="2"/>
    <x v="0"/>
    <s v="No Aplica"/>
    <x v="449"/>
  </r>
  <r>
    <x v="2"/>
    <x v="24"/>
    <x v="24"/>
    <x v="3"/>
    <x v="326"/>
    <s v="CO10899@mi.com"/>
    <x v="0"/>
    <x v="0"/>
    <x v="326"/>
    <x v="13"/>
    <x v="2"/>
    <x v="0"/>
    <s v="No Aplica"/>
    <x v="449"/>
  </r>
  <r>
    <x v="1"/>
    <x v="28"/>
    <x v="28"/>
    <x v="9"/>
    <x v="326"/>
    <s v="CO10899@mi.com"/>
    <x v="10"/>
    <x v="9"/>
    <x v="326"/>
    <x v="13"/>
    <x v="2"/>
    <x v="0"/>
    <s v="No Aplica"/>
    <x v="449"/>
  </r>
  <r>
    <x v="1"/>
    <x v="29"/>
    <x v="29"/>
    <x v="9"/>
    <x v="326"/>
    <s v="CO10899@mi.com"/>
    <x v="10"/>
    <x v="9"/>
    <x v="326"/>
    <x v="13"/>
    <x v="2"/>
    <x v="0"/>
    <s v="No Aplica"/>
    <x v="449"/>
  </r>
  <r>
    <x v="2"/>
    <x v="25"/>
    <x v="25"/>
    <x v="3"/>
    <x v="326"/>
    <s v="CO10899@mi.com"/>
    <x v="0"/>
    <x v="0"/>
    <x v="326"/>
    <x v="13"/>
    <x v="2"/>
    <x v="0"/>
    <s v="No Aplica"/>
    <x v="449"/>
  </r>
  <r>
    <x v="0"/>
    <x v="12"/>
    <x v="12"/>
    <x v="3"/>
    <x v="327"/>
    <s v="CO20596@mi.com"/>
    <x v="0"/>
    <x v="0"/>
    <x v="327"/>
    <x v="48"/>
    <x v="0"/>
    <x v="0"/>
    <s v="No Aplica"/>
    <x v="450"/>
  </r>
  <r>
    <x v="0"/>
    <x v="17"/>
    <x v="17"/>
    <x v="3"/>
    <x v="327"/>
    <s v="CO20596@mi.com"/>
    <x v="0"/>
    <x v="0"/>
    <x v="327"/>
    <x v="48"/>
    <x v="0"/>
    <x v="0"/>
    <s v="No Aplica"/>
    <x v="450"/>
  </r>
  <r>
    <x v="0"/>
    <x v="2"/>
    <x v="2"/>
    <x v="3"/>
    <x v="327"/>
    <s v="CO20596@mi.com"/>
    <x v="0"/>
    <x v="0"/>
    <x v="327"/>
    <x v="48"/>
    <x v="0"/>
    <x v="0"/>
    <s v="No Aplica"/>
    <x v="450"/>
  </r>
  <r>
    <x v="0"/>
    <x v="22"/>
    <x v="22"/>
    <x v="3"/>
    <x v="327"/>
    <s v="CO20596@mi.com"/>
    <x v="0"/>
    <x v="0"/>
    <x v="327"/>
    <x v="48"/>
    <x v="0"/>
    <x v="0"/>
    <s v="No Aplica"/>
    <x v="450"/>
  </r>
  <r>
    <x v="0"/>
    <x v="18"/>
    <x v="18"/>
    <x v="12"/>
    <x v="328"/>
    <s v="CO28471@mi.com"/>
    <x v="0"/>
    <x v="0"/>
    <x v="328"/>
    <x v="26"/>
    <x v="0"/>
    <x v="0"/>
    <s v="No Aplica"/>
    <x v="451"/>
  </r>
  <r>
    <x v="0"/>
    <x v="11"/>
    <x v="11"/>
    <x v="39"/>
    <x v="329"/>
    <s v="CO27759@mi.com"/>
    <x v="19"/>
    <x v="0"/>
    <x v="329"/>
    <x v="31"/>
    <x v="1"/>
    <x v="0"/>
    <s v="No Aplica"/>
    <x v="452"/>
  </r>
  <r>
    <x v="1"/>
    <x v="14"/>
    <x v="14"/>
    <x v="646"/>
    <x v="329"/>
    <s v="CO27759@mi.com"/>
    <x v="16"/>
    <x v="12"/>
    <x v="329"/>
    <x v="31"/>
    <x v="1"/>
    <x v="0"/>
    <s v="No Aplica"/>
    <x v="452"/>
  </r>
  <r>
    <x v="1"/>
    <x v="15"/>
    <x v="15"/>
    <x v="647"/>
    <x v="329"/>
    <s v="CO27759@mi.com"/>
    <x v="3"/>
    <x v="3"/>
    <x v="329"/>
    <x v="31"/>
    <x v="1"/>
    <x v="0"/>
    <s v="No Aplica"/>
    <x v="452"/>
  </r>
  <r>
    <x v="1"/>
    <x v="16"/>
    <x v="16"/>
    <x v="647"/>
    <x v="329"/>
    <s v="CO27759@mi.com"/>
    <x v="3"/>
    <x v="3"/>
    <x v="329"/>
    <x v="31"/>
    <x v="1"/>
    <x v="0"/>
    <s v="No Aplica"/>
    <x v="452"/>
  </r>
  <r>
    <x v="0"/>
    <x v="24"/>
    <x v="24"/>
    <x v="648"/>
    <x v="329"/>
    <s v="CO27759@mi.com"/>
    <x v="4"/>
    <x v="0"/>
    <x v="329"/>
    <x v="31"/>
    <x v="1"/>
    <x v="0"/>
    <s v="No Aplica"/>
    <x v="452"/>
  </r>
  <r>
    <x v="1"/>
    <x v="19"/>
    <x v="19"/>
    <x v="647"/>
    <x v="329"/>
    <s v="CO27759@mi.com"/>
    <x v="16"/>
    <x v="12"/>
    <x v="329"/>
    <x v="31"/>
    <x v="1"/>
    <x v="0"/>
    <s v="No Aplica"/>
    <x v="452"/>
  </r>
  <r>
    <x v="1"/>
    <x v="7"/>
    <x v="7"/>
    <x v="649"/>
    <x v="329"/>
    <s v="CO27759@mi.com"/>
    <x v="16"/>
    <x v="12"/>
    <x v="329"/>
    <x v="31"/>
    <x v="1"/>
    <x v="0"/>
    <s v="No Aplica"/>
    <x v="452"/>
  </r>
  <r>
    <x v="1"/>
    <x v="1"/>
    <x v="1"/>
    <x v="650"/>
    <x v="329"/>
    <s v="CO27759@mi.com"/>
    <x v="19"/>
    <x v="0"/>
    <x v="329"/>
    <x v="31"/>
    <x v="1"/>
    <x v="0"/>
    <s v="No Aplica"/>
    <x v="452"/>
  </r>
  <r>
    <x v="1"/>
    <x v="2"/>
    <x v="2"/>
    <x v="651"/>
    <x v="329"/>
    <s v="CO27759@mi.com"/>
    <x v="3"/>
    <x v="3"/>
    <x v="329"/>
    <x v="31"/>
    <x v="1"/>
    <x v="0"/>
    <s v="No Aplica"/>
    <x v="452"/>
  </r>
  <r>
    <x v="1"/>
    <x v="5"/>
    <x v="5"/>
    <x v="652"/>
    <x v="329"/>
    <s v="CO27759@mi.com"/>
    <x v="19"/>
    <x v="0"/>
    <x v="329"/>
    <x v="31"/>
    <x v="1"/>
    <x v="0"/>
    <s v="No Aplica"/>
    <x v="452"/>
  </r>
  <r>
    <x v="1"/>
    <x v="29"/>
    <x v="29"/>
    <x v="135"/>
    <x v="329"/>
    <s v="CO27759@mi.com"/>
    <x v="3"/>
    <x v="3"/>
    <x v="329"/>
    <x v="31"/>
    <x v="1"/>
    <x v="0"/>
    <s v="No Aplica"/>
    <x v="452"/>
  </r>
  <r>
    <x v="1"/>
    <x v="4"/>
    <x v="4"/>
    <x v="135"/>
    <x v="329"/>
    <s v="CO27759@mi.com"/>
    <x v="3"/>
    <x v="3"/>
    <x v="329"/>
    <x v="31"/>
    <x v="1"/>
    <x v="0"/>
    <s v="No Aplica"/>
    <x v="452"/>
  </r>
  <r>
    <x v="1"/>
    <x v="20"/>
    <x v="20"/>
    <x v="135"/>
    <x v="329"/>
    <s v="CO27759@mi.com"/>
    <x v="3"/>
    <x v="3"/>
    <x v="329"/>
    <x v="31"/>
    <x v="1"/>
    <x v="0"/>
    <s v="No Aplica"/>
    <x v="452"/>
  </r>
  <r>
    <x v="1"/>
    <x v="21"/>
    <x v="21"/>
    <x v="135"/>
    <x v="329"/>
    <s v="CO27759@mi.com"/>
    <x v="3"/>
    <x v="3"/>
    <x v="329"/>
    <x v="31"/>
    <x v="1"/>
    <x v="0"/>
    <s v="No Aplica"/>
    <x v="452"/>
  </r>
  <r>
    <x v="2"/>
    <x v="26"/>
    <x v="26"/>
    <x v="635"/>
    <x v="330"/>
    <s v="CO11932@mi.com"/>
    <x v="10"/>
    <x v="9"/>
    <x v="330"/>
    <x v="10"/>
    <x v="2"/>
    <x v="0"/>
    <s v="No Aplica"/>
    <x v="453"/>
  </r>
  <r>
    <x v="2"/>
    <x v="27"/>
    <x v="27"/>
    <x v="3"/>
    <x v="330"/>
    <s v="CO11932@mi.com"/>
    <x v="0"/>
    <x v="0"/>
    <x v="330"/>
    <x v="10"/>
    <x v="2"/>
    <x v="0"/>
    <s v="No Aplica"/>
    <x v="453"/>
  </r>
  <r>
    <x v="2"/>
    <x v="23"/>
    <x v="23"/>
    <x v="635"/>
    <x v="330"/>
    <s v="CO11932@mi.com"/>
    <x v="10"/>
    <x v="9"/>
    <x v="330"/>
    <x v="10"/>
    <x v="2"/>
    <x v="0"/>
    <s v="No Aplica"/>
    <x v="453"/>
  </r>
  <r>
    <x v="2"/>
    <x v="18"/>
    <x v="18"/>
    <x v="0"/>
    <x v="330"/>
    <s v="CO11932@mi.com"/>
    <x v="0"/>
    <x v="0"/>
    <x v="330"/>
    <x v="10"/>
    <x v="2"/>
    <x v="0"/>
    <s v="No Aplica"/>
    <x v="453"/>
  </r>
  <r>
    <x v="2"/>
    <x v="4"/>
    <x v="4"/>
    <x v="0"/>
    <x v="330"/>
    <s v="CO11932@mi.com"/>
    <x v="0"/>
    <x v="0"/>
    <x v="330"/>
    <x v="10"/>
    <x v="2"/>
    <x v="0"/>
    <s v="No Aplica"/>
    <x v="453"/>
  </r>
  <r>
    <x v="2"/>
    <x v="28"/>
    <x v="28"/>
    <x v="635"/>
    <x v="330"/>
    <s v="CO11932@mi.com"/>
    <x v="10"/>
    <x v="9"/>
    <x v="330"/>
    <x v="10"/>
    <x v="2"/>
    <x v="0"/>
    <s v="No Aplica"/>
    <x v="453"/>
  </r>
  <r>
    <x v="2"/>
    <x v="24"/>
    <x v="24"/>
    <x v="3"/>
    <x v="330"/>
    <s v="CO11932@mi.com"/>
    <x v="0"/>
    <x v="0"/>
    <x v="330"/>
    <x v="10"/>
    <x v="2"/>
    <x v="0"/>
    <s v="No Aplica"/>
    <x v="453"/>
  </r>
  <r>
    <x v="2"/>
    <x v="25"/>
    <x v="25"/>
    <x v="0"/>
    <x v="330"/>
    <s v="CO11932@mi.com"/>
    <x v="0"/>
    <x v="0"/>
    <x v="330"/>
    <x v="10"/>
    <x v="2"/>
    <x v="0"/>
    <s v="No Aplica"/>
    <x v="453"/>
  </r>
  <r>
    <x v="2"/>
    <x v="29"/>
    <x v="29"/>
    <x v="635"/>
    <x v="330"/>
    <s v="CO11932@mi.com"/>
    <x v="10"/>
    <x v="9"/>
    <x v="330"/>
    <x v="10"/>
    <x v="2"/>
    <x v="0"/>
    <s v="No Aplica"/>
    <x v="453"/>
  </r>
  <r>
    <x v="2"/>
    <x v="12"/>
    <x v="12"/>
    <x v="653"/>
    <x v="331"/>
    <s v="CO25860@mi.com"/>
    <x v="0"/>
    <x v="0"/>
    <x v="331"/>
    <x v="31"/>
    <x v="1"/>
    <x v="0"/>
    <s v="No Aplica"/>
    <x v="454"/>
  </r>
  <r>
    <x v="2"/>
    <x v="14"/>
    <x v="14"/>
    <x v="654"/>
    <x v="331"/>
    <s v="CO25860@mi.com"/>
    <x v="3"/>
    <x v="3"/>
    <x v="331"/>
    <x v="31"/>
    <x v="1"/>
    <x v="0"/>
    <s v="No Aplica"/>
    <x v="454"/>
  </r>
  <r>
    <x v="2"/>
    <x v="27"/>
    <x v="27"/>
    <x v="655"/>
    <x v="331"/>
    <s v="CO25860@mi.com"/>
    <x v="7"/>
    <x v="6"/>
    <x v="331"/>
    <x v="31"/>
    <x v="1"/>
    <x v="0"/>
    <s v="No Aplica"/>
    <x v="454"/>
  </r>
  <r>
    <x v="6"/>
    <x v="7"/>
    <x v="7"/>
    <x v="656"/>
    <x v="331"/>
    <s v="CO25860@mi.com"/>
    <x v="16"/>
    <x v="12"/>
    <x v="331"/>
    <x v="31"/>
    <x v="1"/>
    <x v="0"/>
    <s v="No Aplica"/>
    <x v="454"/>
  </r>
  <r>
    <x v="6"/>
    <x v="2"/>
    <x v="2"/>
    <x v="63"/>
    <x v="331"/>
    <s v="CO25860@mi.com"/>
    <x v="14"/>
    <x v="10"/>
    <x v="331"/>
    <x v="31"/>
    <x v="1"/>
    <x v="0"/>
    <s v="No Aplica"/>
    <x v="454"/>
  </r>
  <r>
    <x v="1"/>
    <x v="29"/>
    <x v="29"/>
    <x v="657"/>
    <x v="331"/>
    <s v="CO25860@mi.com"/>
    <x v="15"/>
    <x v="11"/>
    <x v="331"/>
    <x v="31"/>
    <x v="1"/>
    <x v="0"/>
    <s v="No Aplica"/>
    <x v="454"/>
  </r>
  <r>
    <x v="1"/>
    <x v="23"/>
    <x v="23"/>
    <x v="542"/>
    <x v="332"/>
    <s v="CO1239@mi.com"/>
    <x v="1"/>
    <x v="1"/>
    <x v="332"/>
    <x v="27"/>
    <x v="1"/>
    <x v="0"/>
    <s v="No Aplica"/>
    <x v="455"/>
  </r>
  <r>
    <x v="1"/>
    <x v="15"/>
    <x v="15"/>
    <x v="20"/>
    <x v="332"/>
    <s v="CO1239@mi.com"/>
    <x v="3"/>
    <x v="3"/>
    <x v="332"/>
    <x v="27"/>
    <x v="1"/>
    <x v="0"/>
    <s v="No Aplica"/>
    <x v="455"/>
  </r>
  <r>
    <x v="1"/>
    <x v="16"/>
    <x v="16"/>
    <x v="20"/>
    <x v="332"/>
    <s v="CO1239@mi.com"/>
    <x v="3"/>
    <x v="3"/>
    <x v="332"/>
    <x v="27"/>
    <x v="1"/>
    <x v="0"/>
    <s v="No Aplica"/>
    <x v="455"/>
  </r>
  <r>
    <x v="0"/>
    <x v="27"/>
    <x v="27"/>
    <x v="39"/>
    <x v="332"/>
    <s v="CO1239@mi.com"/>
    <x v="4"/>
    <x v="0"/>
    <x v="332"/>
    <x v="27"/>
    <x v="1"/>
    <x v="0"/>
    <s v="No Aplica"/>
    <x v="455"/>
  </r>
  <r>
    <x v="1"/>
    <x v="28"/>
    <x v="28"/>
    <x v="334"/>
    <x v="332"/>
    <s v="CO1239@mi.com"/>
    <x v="6"/>
    <x v="5"/>
    <x v="332"/>
    <x v="27"/>
    <x v="1"/>
    <x v="0"/>
    <s v="No Aplica"/>
    <x v="455"/>
  </r>
  <r>
    <x v="1"/>
    <x v="28"/>
    <x v="28"/>
    <x v="20"/>
    <x v="332"/>
    <s v="CO1239@mi.com"/>
    <x v="1"/>
    <x v="1"/>
    <x v="332"/>
    <x v="27"/>
    <x v="1"/>
    <x v="0"/>
    <s v="No Aplica"/>
    <x v="455"/>
  </r>
  <r>
    <x v="1"/>
    <x v="7"/>
    <x v="7"/>
    <x v="20"/>
    <x v="332"/>
    <s v="CO1239@mi.com"/>
    <x v="3"/>
    <x v="3"/>
    <x v="332"/>
    <x v="27"/>
    <x v="1"/>
    <x v="0"/>
    <s v="No Aplica"/>
    <x v="455"/>
  </r>
  <r>
    <x v="1"/>
    <x v="1"/>
    <x v="1"/>
    <x v="20"/>
    <x v="332"/>
    <s v="CO1239@mi.com"/>
    <x v="3"/>
    <x v="3"/>
    <x v="332"/>
    <x v="27"/>
    <x v="1"/>
    <x v="0"/>
    <s v="No Aplica"/>
    <x v="455"/>
  </r>
  <r>
    <x v="0"/>
    <x v="18"/>
    <x v="18"/>
    <x v="39"/>
    <x v="332"/>
    <s v="CO1239@mi.com"/>
    <x v="4"/>
    <x v="0"/>
    <x v="332"/>
    <x v="27"/>
    <x v="1"/>
    <x v="0"/>
    <s v="No Aplica"/>
    <x v="455"/>
  </r>
  <r>
    <x v="1"/>
    <x v="29"/>
    <x v="29"/>
    <x v="542"/>
    <x v="332"/>
    <s v="CO1239@mi.com"/>
    <x v="1"/>
    <x v="1"/>
    <x v="332"/>
    <x v="27"/>
    <x v="1"/>
    <x v="0"/>
    <s v="No Aplica"/>
    <x v="455"/>
  </r>
  <r>
    <x v="1"/>
    <x v="5"/>
    <x v="5"/>
    <x v="20"/>
    <x v="332"/>
    <s v="CO1239@mi.com"/>
    <x v="3"/>
    <x v="3"/>
    <x v="332"/>
    <x v="27"/>
    <x v="1"/>
    <x v="0"/>
    <s v="No Aplica"/>
    <x v="455"/>
  </r>
  <r>
    <x v="1"/>
    <x v="20"/>
    <x v="20"/>
    <x v="20"/>
    <x v="332"/>
    <s v="CO1239@mi.com"/>
    <x v="3"/>
    <x v="3"/>
    <x v="332"/>
    <x v="27"/>
    <x v="1"/>
    <x v="0"/>
    <s v="No Aplica"/>
    <x v="455"/>
  </r>
  <r>
    <x v="0"/>
    <x v="24"/>
    <x v="24"/>
    <x v="39"/>
    <x v="332"/>
    <s v="CO1239@mi.com"/>
    <x v="4"/>
    <x v="0"/>
    <x v="332"/>
    <x v="27"/>
    <x v="1"/>
    <x v="0"/>
    <s v="No Aplica"/>
    <x v="455"/>
  </r>
  <r>
    <x v="3"/>
    <x v="25"/>
    <x v="25"/>
    <x v="12"/>
    <x v="332"/>
    <s v="CO1239@mi.com"/>
    <x v="4"/>
    <x v="0"/>
    <x v="332"/>
    <x v="27"/>
    <x v="1"/>
    <x v="0"/>
    <s v="No Aplica"/>
    <x v="455"/>
  </r>
  <r>
    <x v="0"/>
    <x v="27"/>
    <x v="27"/>
    <x v="658"/>
    <x v="333"/>
    <s v="CO28274@mi.com"/>
    <x v="0"/>
    <x v="0"/>
    <x v="333"/>
    <x v="31"/>
    <x v="1"/>
    <x v="0"/>
    <s v="No Aplica"/>
    <x v="456"/>
  </r>
  <r>
    <x v="0"/>
    <x v="18"/>
    <x v="18"/>
    <x v="39"/>
    <x v="333"/>
    <s v="CO28274@mi.com"/>
    <x v="0"/>
    <x v="0"/>
    <x v="333"/>
    <x v="31"/>
    <x v="1"/>
    <x v="0"/>
    <s v="No Aplica"/>
    <x v="456"/>
  </r>
  <r>
    <x v="1"/>
    <x v="28"/>
    <x v="28"/>
    <x v="45"/>
    <x v="333"/>
    <s v="CO28274@mi.com"/>
    <x v="7"/>
    <x v="6"/>
    <x v="333"/>
    <x v="31"/>
    <x v="1"/>
    <x v="0"/>
    <s v="No Aplica"/>
    <x v="456"/>
  </r>
  <r>
    <x v="1"/>
    <x v="1"/>
    <x v="1"/>
    <x v="45"/>
    <x v="333"/>
    <s v="CO28274@mi.com"/>
    <x v="5"/>
    <x v="4"/>
    <x v="333"/>
    <x v="31"/>
    <x v="1"/>
    <x v="0"/>
    <s v="No Aplica"/>
    <x v="456"/>
  </r>
  <r>
    <x v="1"/>
    <x v="2"/>
    <x v="2"/>
    <x v="45"/>
    <x v="333"/>
    <s v="CO28274@mi.com"/>
    <x v="5"/>
    <x v="4"/>
    <x v="333"/>
    <x v="31"/>
    <x v="1"/>
    <x v="0"/>
    <s v="No Aplica"/>
    <x v="456"/>
  </r>
  <r>
    <x v="0"/>
    <x v="24"/>
    <x v="24"/>
    <x v="0"/>
    <x v="333"/>
    <s v="CO28274@mi.com"/>
    <x v="17"/>
    <x v="13"/>
    <x v="333"/>
    <x v="31"/>
    <x v="1"/>
    <x v="0"/>
    <s v="No Aplica"/>
    <x v="456"/>
  </r>
  <r>
    <x v="0"/>
    <x v="25"/>
    <x v="25"/>
    <x v="3"/>
    <x v="333"/>
    <s v="CO28274@mi.com"/>
    <x v="0"/>
    <x v="0"/>
    <x v="333"/>
    <x v="31"/>
    <x v="1"/>
    <x v="0"/>
    <s v="No Aplica"/>
    <x v="456"/>
  </r>
  <r>
    <x v="1"/>
    <x v="29"/>
    <x v="29"/>
    <x v="336"/>
    <x v="333"/>
    <s v="CO28274@mi.com"/>
    <x v="1"/>
    <x v="1"/>
    <x v="333"/>
    <x v="31"/>
    <x v="1"/>
    <x v="0"/>
    <s v="No Aplica"/>
    <x v="456"/>
  </r>
  <r>
    <x v="1"/>
    <x v="5"/>
    <x v="5"/>
    <x v="45"/>
    <x v="333"/>
    <s v="CO28274@mi.com"/>
    <x v="3"/>
    <x v="3"/>
    <x v="333"/>
    <x v="31"/>
    <x v="1"/>
    <x v="0"/>
    <s v="No Aplica"/>
    <x v="456"/>
  </r>
  <r>
    <x v="1"/>
    <x v="20"/>
    <x v="20"/>
    <x v="659"/>
    <x v="333"/>
    <s v="CO28274@mi.com"/>
    <x v="3"/>
    <x v="3"/>
    <x v="333"/>
    <x v="31"/>
    <x v="1"/>
    <x v="0"/>
    <s v="No Aplica"/>
    <x v="456"/>
  </r>
  <r>
    <x v="5"/>
    <x v="8"/>
    <x v="8"/>
    <x v="52"/>
    <x v="334"/>
    <s v="CO18309@mi.com"/>
    <x v="3"/>
    <x v="3"/>
    <x v="334"/>
    <x v="26"/>
    <x v="0"/>
    <x v="0"/>
    <s v="No Aplica"/>
    <x v="457"/>
  </r>
  <r>
    <x v="5"/>
    <x v="9"/>
    <x v="9"/>
    <x v="52"/>
    <x v="334"/>
    <s v="CO18309@mi.com"/>
    <x v="3"/>
    <x v="3"/>
    <x v="334"/>
    <x v="26"/>
    <x v="0"/>
    <x v="0"/>
    <s v="No Aplica"/>
    <x v="457"/>
  </r>
  <r>
    <x v="5"/>
    <x v="10"/>
    <x v="10"/>
    <x v="52"/>
    <x v="334"/>
    <s v="CO18309@mi.com"/>
    <x v="3"/>
    <x v="3"/>
    <x v="334"/>
    <x v="26"/>
    <x v="0"/>
    <x v="0"/>
    <s v="No Aplica"/>
    <x v="457"/>
  </r>
  <r>
    <x v="0"/>
    <x v="0"/>
    <x v="0"/>
    <x v="3"/>
    <x v="334"/>
    <s v="CO18309@mi.com"/>
    <x v="0"/>
    <x v="0"/>
    <x v="334"/>
    <x v="26"/>
    <x v="0"/>
    <x v="0"/>
    <s v="No Aplica"/>
    <x v="457"/>
  </r>
  <r>
    <x v="5"/>
    <x v="11"/>
    <x v="11"/>
    <x v="52"/>
    <x v="334"/>
    <s v="CO18309@mi.com"/>
    <x v="3"/>
    <x v="3"/>
    <x v="334"/>
    <x v="26"/>
    <x v="0"/>
    <x v="0"/>
    <s v="No Aplica"/>
    <x v="457"/>
  </r>
  <r>
    <x v="5"/>
    <x v="12"/>
    <x v="12"/>
    <x v="52"/>
    <x v="334"/>
    <s v="CO18309@mi.com"/>
    <x v="3"/>
    <x v="3"/>
    <x v="334"/>
    <x v="26"/>
    <x v="0"/>
    <x v="0"/>
    <s v="No Aplica"/>
    <x v="457"/>
  </r>
  <r>
    <x v="5"/>
    <x v="13"/>
    <x v="13"/>
    <x v="52"/>
    <x v="334"/>
    <s v="CO18309@mi.com"/>
    <x v="3"/>
    <x v="3"/>
    <x v="334"/>
    <x v="26"/>
    <x v="0"/>
    <x v="1"/>
    <n v="45922"/>
    <x v="458"/>
  </r>
  <r>
    <x v="5"/>
    <x v="14"/>
    <x v="14"/>
    <x v="52"/>
    <x v="334"/>
    <s v="CO18309@mi.com"/>
    <x v="3"/>
    <x v="3"/>
    <x v="334"/>
    <x v="26"/>
    <x v="0"/>
    <x v="0"/>
    <s v="No Aplica"/>
    <x v="457"/>
  </r>
  <r>
    <x v="5"/>
    <x v="16"/>
    <x v="16"/>
    <x v="52"/>
    <x v="334"/>
    <s v="CO18309@mi.com"/>
    <x v="3"/>
    <x v="3"/>
    <x v="334"/>
    <x v="26"/>
    <x v="0"/>
    <x v="0"/>
    <s v="No Aplica"/>
    <x v="457"/>
  </r>
  <r>
    <x v="5"/>
    <x v="17"/>
    <x v="17"/>
    <x v="52"/>
    <x v="334"/>
    <s v="CO18309@mi.com"/>
    <x v="3"/>
    <x v="3"/>
    <x v="334"/>
    <x v="26"/>
    <x v="0"/>
    <x v="0"/>
    <s v="No Aplica"/>
    <x v="457"/>
  </r>
  <r>
    <x v="5"/>
    <x v="3"/>
    <x v="3"/>
    <x v="52"/>
    <x v="334"/>
    <s v="CO18309@mi.com"/>
    <x v="3"/>
    <x v="3"/>
    <x v="334"/>
    <x v="26"/>
    <x v="0"/>
    <x v="0"/>
    <s v="No Aplica"/>
    <x v="457"/>
  </r>
  <r>
    <x v="0"/>
    <x v="15"/>
    <x v="15"/>
    <x v="3"/>
    <x v="334"/>
    <s v="CO18309@mi.com"/>
    <x v="0"/>
    <x v="0"/>
    <x v="334"/>
    <x v="26"/>
    <x v="0"/>
    <x v="0"/>
    <s v="No Aplica"/>
    <x v="457"/>
  </r>
  <r>
    <x v="5"/>
    <x v="7"/>
    <x v="7"/>
    <x v="52"/>
    <x v="334"/>
    <s v="CO18309@mi.com"/>
    <x v="3"/>
    <x v="3"/>
    <x v="334"/>
    <x v="26"/>
    <x v="0"/>
    <x v="0"/>
    <s v="No Aplica"/>
    <x v="457"/>
  </r>
  <r>
    <x v="5"/>
    <x v="6"/>
    <x v="6"/>
    <x v="660"/>
    <x v="334"/>
    <s v="CO18309@mi.com"/>
    <x v="16"/>
    <x v="12"/>
    <x v="334"/>
    <x v="26"/>
    <x v="0"/>
    <x v="0"/>
    <s v="No Aplica"/>
    <x v="457"/>
  </r>
  <r>
    <x v="5"/>
    <x v="1"/>
    <x v="1"/>
    <x v="52"/>
    <x v="334"/>
    <s v="CO18309@mi.com"/>
    <x v="3"/>
    <x v="3"/>
    <x v="334"/>
    <x v="26"/>
    <x v="0"/>
    <x v="0"/>
    <s v="No Aplica"/>
    <x v="457"/>
  </r>
  <r>
    <x v="0"/>
    <x v="2"/>
    <x v="2"/>
    <x v="3"/>
    <x v="334"/>
    <s v="CO18309@mi.com"/>
    <x v="0"/>
    <x v="0"/>
    <x v="334"/>
    <x v="26"/>
    <x v="0"/>
    <x v="0"/>
    <s v="No Aplica"/>
    <x v="457"/>
  </r>
  <r>
    <x v="0"/>
    <x v="5"/>
    <x v="5"/>
    <x v="3"/>
    <x v="334"/>
    <s v="CO18309@mi.com"/>
    <x v="0"/>
    <x v="0"/>
    <x v="334"/>
    <x v="26"/>
    <x v="0"/>
    <x v="0"/>
    <s v="No Aplica"/>
    <x v="457"/>
  </r>
  <r>
    <x v="5"/>
    <x v="20"/>
    <x v="20"/>
    <x v="52"/>
    <x v="334"/>
    <s v="CO18309@mi.com"/>
    <x v="3"/>
    <x v="3"/>
    <x v="334"/>
    <x v="26"/>
    <x v="0"/>
    <x v="0"/>
    <s v="No Aplica"/>
    <x v="457"/>
  </r>
  <r>
    <x v="5"/>
    <x v="22"/>
    <x v="22"/>
    <x v="52"/>
    <x v="334"/>
    <s v="CO18309@mi.com"/>
    <x v="3"/>
    <x v="3"/>
    <x v="334"/>
    <x v="26"/>
    <x v="0"/>
    <x v="0"/>
    <s v="No Aplica"/>
    <x v="457"/>
  </r>
  <r>
    <x v="5"/>
    <x v="21"/>
    <x v="21"/>
    <x v="52"/>
    <x v="334"/>
    <s v="CO18309@mi.com"/>
    <x v="3"/>
    <x v="3"/>
    <x v="334"/>
    <x v="26"/>
    <x v="0"/>
    <x v="0"/>
    <s v="No Aplica"/>
    <x v="457"/>
  </r>
  <r>
    <x v="5"/>
    <x v="6"/>
    <x v="6"/>
    <x v="52"/>
    <x v="334"/>
    <s v="CO18309@mi.com"/>
    <x v="3"/>
    <x v="3"/>
    <x v="334"/>
    <x v="26"/>
    <x v="0"/>
    <x v="0"/>
    <s v="No Aplica"/>
    <x v="457"/>
  </r>
  <r>
    <x v="2"/>
    <x v="8"/>
    <x v="8"/>
    <x v="84"/>
    <x v="335"/>
    <s v="CO13661@mi.com"/>
    <x v="3"/>
    <x v="3"/>
    <x v="335"/>
    <x v="16"/>
    <x v="0"/>
    <x v="0"/>
    <s v="No Aplica"/>
    <x v="459"/>
  </r>
  <r>
    <x v="2"/>
    <x v="9"/>
    <x v="9"/>
    <x v="27"/>
    <x v="335"/>
    <s v="CO13661@mi.com"/>
    <x v="0"/>
    <x v="0"/>
    <x v="335"/>
    <x v="16"/>
    <x v="0"/>
    <x v="0"/>
    <s v="No Aplica"/>
    <x v="459"/>
  </r>
  <r>
    <x v="2"/>
    <x v="10"/>
    <x v="10"/>
    <x v="84"/>
    <x v="335"/>
    <s v="CO13661@mi.com"/>
    <x v="3"/>
    <x v="3"/>
    <x v="335"/>
    <x v="16"/>
    <x v="0"/>
    <x v="0"/>
    <s v="No Aplica"/>
    <x v="459"/>
  </r>
  <r>
    <x v="2"/>
    <x v="0"/>
    <x v="0"/>
    <x v="84"/>
    <x v="335"/>
    <s v="CO13661@mi.com"/>
    <x v="3"/>
    <x v="3"/>
    <x v="335"/>
    <x v="16"/>
    <x v="0"/>
    <x v="0"/>
    <s v="No Aplica"/>
    <x v="459"/>
  </r>
  <r>
    <x v="2"/>
    <x v="11"/>
    <x v="11"/>
    <x v="84"/>
    <x v="335"/>
    <s v="CO13661@mi.com"/>
    <x v="3"/>
    <x v="3"/>
    <x v="335"/>
    <x v="16"/>
    <x v="0"/>
    <x v="0"/>
    <s v="No Aplica"/>
    <x v="459"/>
  </r>
  <r>
    <x v="2"/>
    <x v="12"/>
    <x v="12"/>
    <x v="84"/>
    <x v="335"/>
    <s v="CO13661@mi.com"/>
    <x v="3"/>
    <x v="3"/>
    <x v="335"/>
    <x v="16"/>
    <x v="0"/>
    <x v="0"/>
    <s v="No Aplica"/>
    <x v="459"/>
  </r>
  <r>
    <x v="2"/>
    <x v="13"/>
    <x v="13"/>
    <x v="3"/>
    <x v="335"/>
    <s v="CO13661@mi.com"/>
    <x v="0"/>
    <x v="0"/>
    <x v="335"/>
    <x v="16"/>
    <x v="0"/>
    <x v="1"/>
    <n v="45922"/>
    <x v="460"/>
  </r>
  <r>
    <x v="2"/>
    <x v="14"/>
    <x v="14"/>
    <x v="20"/>
    <x v="335"/>
    <s v="CO13661@mi.com"/>
    <x v="3"/>
    <x v="3"/>
    <x v="335"/>
    <x v="16"/>
    <x v="0"/>
    <x v="0"/>
    <s v="No Aplica"/>
    <x v="459"/>
  </r>
  <r>
    <x v="2"/>
    <x v="15"/>
    <x v="15"/>
    <x v="20"/>
    <x v="335"/>
    <s v="CO13661@mi.com"/>
    <x v="3"/>
    <x v="3"/>
    <x v="335"/>
    <x v="16"/>
    <x v="0"/>
    <x v="0"/>
    <s v="No Aplica"/>
    <x v="459"/>
  </r>
  <r>
    <x v="2"/>
    <x v="16"/>
    <x v="16"/>
    <x v="20"/>
    <x v="335"/>
    <s v="CO13661@mi.com"/>
    <x v="3"/>
    <x v="3"/>
    <x v="335"/>
    <x v="16"/>
    <x v="0"/>
    <x v="0"/>
    <s v="No Aplica"/>
    <x v="459"/>
  </r>
  <r>
    <x v="2"/>
    <x v="17"/>
    <x v="17"/>
    <x v="20"/>
    <x v="335"/>
    <s v="CO13661@mi.com"/>
    <x v="3"/>
    <x v="3"/>
    <x v="335"/>
    <x v="16"/>
    <x v="0"/>
    <x v="0"/>
    <s v="No Aplica"/>
    <x v="459"/>
  </r>
  <r>
    <x v="2"/>
    <x v="3"/>
    <x v="3"/>
    <x v="3"/>
    <x v="335"/>
    <s v="CO13661@mi.com"/>
    <x v="5"/>
    <x v="4"/>
    <x v="335"/>
    <x v="16"/>
    <x v="0"/>
    <x v="0"/>
    <s v="No Aplica"/>
    <x v="459"/>
  </r>
  <r>
    <x v="2"/>
    <x v="19"/>
    <x v="19"/>
    <x v="84"/>
    <x v="335"/>
    <s v="CO13661@mi.com"/>
    <x v="3"/>
    <x v="3"/>
    <x v="335"/>
    <x v="16"/>
    <x v="0"/>
    <x v="0"/>
    <s v="No Aplica"/>
    <x v="459"/>
  </r>
  <r>
    <x v="2"/>
    <x v="7"/>
    <x v="7"/>
    <x v="20"/>
    <x v="335"/>
    <s v="CO13661@mi.com"/>
    <x v="3"/>
    <x v="3"/>
    <x v="335"/>
    <x v="16"/>
    <x v="0"/>
    <x v="0"/>
    <s v="No Aplica"/>
    <x v="459"/>
  </r>
  <r>
    <x v="2"/>
    <x v="1"/>
    <x v="1"/>
    <x v="20"/>
    <x v="335"/>
    <s v="CO13661@mi.com"/>
    <x v="3"/>
    <x v="3"/>
    <x v="335"/>
    <x v="16"/>
    <x v="0"/>
    <x v="0"/>
    <s v="No Aplica"/>
    <x v="459"/>
  </r>
  <r>
    <x v="2"/>
    <x v="2"/>
    <x v="2"/>
    <x v="661"/>
    <x v="335"/>
    <s v="CO13661@mi.com"/>
    <x v="0"/>
    <x v="0"/>
    <x v="335"/>
    <x v="16"/>
    <x v="0"/>
    <x v="0"/>
    <s v="No Aplica"/>
    <x v="459"/>
  </r>
  <r>
    <x v="2"/>
    <x v="6"/>
    <x v="6"/>
    <x v="661"/>
    <x v="335"/>
    <s v="CO13661@mi.com"/>
    <x v="0"/>
    <x v="0"/>
    <x v="335"/>
    <x v="16"/>
    <x v="0"/>
    <x v="0"/>
    <s v="No Aplica"/>
    <x v="459"/>
  </r>
  <r>
    <x v="2"/>
    <x v="25"/>
    <x v="25"/>
    <x v="12"/>
    <x v="335"/>
    <s v="CO13661@mi.com"/>
    <x v="0"/>
    <x v="0"/>
    <x v="335"/>
    <x v="16"/>
    <x v="0"/>
    <x v="0"/>
    <s v="No Aplica"/>
    <x v="459"/>
  </r>
  <r>
    <x v="2"/>
    <x v="4"/>
    <x v="4"/>
    <x v="84"/>
    <x v="335"/>
    <s v="CO13661@mi.com"/>
    <x v="3"/>
    <x v="3"/>
    <x v="335"/>
    <x v="16"/>
    <x v="0"/>
    <x v="0"/>
    <s v="No Aplica"/>
    <x v="459"/>
  </r>
  <r>
    <x v="2"/>
    <x v="5"/>
    <x v="5"/>
    <x v="84"/>
    <x v="335"/>
    <s v="CO13661@mi.com"/>
    <x v="3"/>
    <x v="3"/>
    <x v="335"/>
    <x v="16"/>
    <x v="0"/>
    <x v="0"/>
    <s v="No Aplica"/>
    <x v="459"/>
  </r>
  <r>
    <x v="2"/>
    <x v="20"/>
    <x v="20"/>
    <x v="84"/>
    <x v="335"/>
    <s v="CO13661@mi.com"/>
    <x v="3"/>
    <x v="3"/>
    <x v="335"/>
    <x v="16"/>
    <x v="0"/>
    <x v="0"/>
    <s v="No Aplica"/>
    <x v="459"/>
  </r>
  <r>
    <x v="2"/>
    <x v="22"/>
    <x v="22"/>
    <x v="84"/>
    <x v="335"/>
    <s v="CO13661@mi.com"/>
    <x v="3"/>
    <x v="3"/>
    <x v="335"/>
    <x v="16"/>
    <x v="0"/>
    <x v="0"/>
    <s v="No Aplica"/>
    <x v="459"/>
  </r>
  <r>
    <x v="2"/>
    <x v="21"/>
    <x v="21"/>
    <x v="84"/>
    <x v="335"/>
    <s v="CO13661@mi.com"/>
    <x v="3"/>
    <x v="3"/>
    <x v="335"/>
    <x v="16"/>
    <x v="0"/>
    <x v="0"/>
    <s v="No Aplica"/>
    <x v="459"/>
  </r>
  <r>
    <x v="0"/>
    <x v="13"/>
    <x v="13"/>
    <x v="106"/>
    <x v="336"/>
    <s v="CO24230@mi.com"/>
    <x v="0"/>
    <x v="0"/>
    <x v="336"/>
    <x v="19"/>
    <x v="0"/>
    <x v="1"/>
    <n v="45922"/>
    <x v="461"/>
  </r>
  <r>
    <x v="0"/>
    <x v="15"/>
    <x v="15"/>
    <x v="6"/>
    <x v="336"/>
    <s v="CO24230@mi.com"/>
    <x v="3"/>
    <x v="3"/>
    <x v="336"/>
    <x v="19"/>
    <x v="0"/>
    <x v="0"/>
    <s v="No Aplica"/>
    <x v="462"/>
  </r>
  <r>
    <x v="0"/>
    <x v="16"/>
    <x v="16"/>
    <x v="6"/>
    <x v="336"/>
    <s v="CO24230@mi.com"/>
    <x v="3"/>
    <x v="3"/>
    <x v="336"/>
    <x v="19"/>
    <x v="0"/>
    <x v="0"/>
    <s v="No Aplica"/>
    <x v="462"/>
  </r>
  <r>
    <x v="0"/>
    <x v="17"/>
    <x v="17"/>
    <x v="106"/>
    <x v="336"/>
    <s v="CO24230@mi.com"/>
    <x v="0"/>
    <x v="0"/>
    <x v="336"/>
    <x v="19"/>
    <x v="0"/>
    <x v="0"/>
    <s v="No Aplica"/>
    <x v="462"/>
  </r>
  <r>
    <x v="0"/>
    <x v="3"/>
    <x v="3"/>
    <x v="6"/>
    <x v="336"/>
    <s v="CO24230@mi.com"/>
    <x v="3"/>
    <x v="3"/>
    <x v="336"/>
    <x v="19"/>
    <x v="0"/>
    <x v="0"/>
    <s v="No Aplica"/>
    <x v="462"/>
  </r>
  <r>
    <x v="0"/>
    <x v="19"/>
    <x v="19"/>
    <x v="6"/>
    <x v="336"/>
    <s v="CO24230@mi.com"/>
    <x v="3"/>
    <x v="3"/>
    <x v="336"/>
    <x v="19"/>
    <x v="0"/>
    <x v="0"/>
    <s v="No Aplica"/>
    <x v="462"/>
  </r>
  <r>
    <x v="0"/>
    <x v="7"/>
    <x v="7"/>
    <x v="6"/>
    <x v="336"/>
    <s v="CO24230@mi.com"/>
    <x v="3"/>
    <x v="3"/>
    <x v="336"/>
    <x v="19"/>
    <x v="0"/>
    <x v="0"/>
    <s v="No Aplica"/>
    <x v="462"/>
  </r>
  <r>
    <x v="0"/>
    <x v="1"/>
    <x v="1"/>
    <x v="6"/>
    <x v="336"/>
    <s v="CO24230@mi.com"/>
    <x v="3"/>
    <x v="3"/>
    <x v="336"/>
    <x v="19"/>
    <x v="0"/>
    <x v="0"/>
    <s v="No Aplica"/>
    <x v="462"/>
  </r>
  <r>
    <x v="0"/>
    <x v="2"/>
    <x v="2"/>
    <x v="6"/>
    <x v="336"/>
    <s v="CO24230@mi.com"/>
    <x v="3"/>
    <x v="3"/>
    <x v="336"/>
    <x v="19"/>
    <x v="0"/>
    <x v="0"/>
    <s v="No Aplica"/>
    <x v="462"/>
  </r>
  <r>
    <x v="0"/>
    <x v="6"/>
    <x v="6"/>
    <x v="662"/>
    <x v="336"/>
    <s v="CO24230@mi.com"/>
    <x v="0"/>
    <x v="0"/>
    <x v="336"/>
    <x v="19"/>
    <x v="0"/>
    <x v="0"/>
    <s v="No Aplica"/>
    <x v="462"/>
  </r>
  <r>
    <x v="0"/>
    <x v="4"/>
    <x v="4"/>
    <x v="6"/>
    <x v="336"/>
    <s v="CO24230@mi.com"/>
    <x v="3"/>
    <x v="3"/>
    <x v="336"/>
    <x v="19"/>
    <x v="0"/>
    <x v="0"/>
    <s v="No Aplica"/>
    <x v="462"/>
  </r>
  <r>
    <x v="0"/>
    <x v="5"/>
    <x v="5"/>
    <x v="6"/>
    <x v="336"/>
    <s v="CO24230@mi.com"/>
    <x v="3"/>
    <x v="3"/>
    <x v="336"/>
    <x v="19"/>
    <x v="0"/>
    <x v="0"/>
    <s v="No Aplica"/>
    <x v="462"/>
  </r>
  <r>
    <x v="0"/>
    <x v="20"/>
    <x v="20"/>
    <x v="6"/>
    <x v="336"/>
    <s v="CO24230@mi.com"/>
    <x v="3"/>
    <x v="3"/>
    <x v="336"/>
    <x v="19"/>
    <x v="0"/>
    <x v="0"/>
    <s v="No Aplica"/>
    <x v="462"/>
  </r>
  <r>
    <x v="0"/>
    <x v="21"/>
    <x v="21"/>
    <x v="6"/>
    <x v="336"/>
    <s v="CO24230@mi.com"/>
    <x v="3"/>
    <x v="3"/>
    <x v="336"/>
    <x v="19"/>
    <x v="0"/>
    <x v="0"/>
    <s v="No Aplica"/>
    <x v="462"/>
  </r>
  <r>
    <x v="0"/>
    <x v="22"/>
    <x v="22"/>
    <x v="662"/>
    <x v="336"/>
    <s v="CO24230@mi.com"/>
    <x v="0"/>
    <x v="0"/>
    <x v="336"/>
    <x v="19"/>
    <x v="0"/>
    <x v="0"/>
    <s v="No Aplica"/>
    <x v="462"/>
  </r>
  <r>
    <x v="0"/>
    <x v="14"/>
    <x v="14"/>
    <x v="52"/>
    <x v="337"/>
    <s v="CO11533@mi.com"/>
    <x v="5"/>
    <x v="4"/>
    <x v="337"/>
    <x v="6"/>
    <x v="0"/>
    <x v="0"/>
    <s v="No Aplica"/>
    <x v="463"/>
  </r>
  <r>
    <x v="0"/>
    <x v="15"/>
    <x v="15"/>
    <x v="52"/>
    <x v="337"/>
    <s v="CO11533@mi.com"/>
    <x v="5"/>
    <x v="4"/>
    <x v="337"/>
    <x v="6"/>
    <x v="0"/>
    <x v="0"/>
    <s v="No Aplica"/>
    <x v="463"/>
  </r>
  <r>
    <x v="0"/>
    <x v="17"/>
    <x v="17"/>
    <x v="52"/>
    <x v="337"/>
    <s v="CO11533@mi.com"/>
    <x v="5"/>
    <x v="4"/>
    <x v="337"/>
    <x v="6"/>
    <x v="0"/>
    <x v="0"/>
    <s v="No Aplica"/>
    <x v="463"/>
  </r>
  <r>
    <x v="0"/>
    <x v="3"/>
    <x v="3"/>
    <x v="52"/>
    <x v="337"/>
    <s v="CO11533@mi.com"/>
    <x v="5"/>
    <x v="4"/>
    <x v="337"/>
    <x v="6"/>
    <x v="0"/>
    <x v="0"/>
    <s v="No Aplica"/>
    <x v="463"/>
  </r>
  <r>
    <x v="0"/>
    <x v="16"/>
    <x v="16"/>
    <x v="0"/>
    <x v="337"/>
    <s v="CO11533@mi.com"/>
    <x v="19"/>
    <x v="0"/>
    <x v="337"/>
    <x v="6"/>
    <x v="0"/>
    <x v="0"/>
    <s v="No Aplica"/>
    <x v="463"/>
  </r>
  <r>
    <x v="0"/>
    <x v="19"/>
    <x v="19"/>
    <x v="52"/>
    <x v="337"/>
    <s v="CO11533@mi.com"/>
    <x v="5"/>
    <x v="4"/>
    <x v="337"/>
    <x v="6"/>
    <x v="0"/>
    <x v="0"/>
    <s v="No Aplica"/>
    <x v="463"/>
  </r>
  <r>
    <x v="0"/>
    <x v="7"/>
    <x v="7"/>
    <x v="52"/>
    <x v="337"/>
    <s v="CO11533@mi.com"/>
    <x v="5"/>
    <x v="4"/>
    <x v="337"/>
    <x v="6"/>
    <x v="0"/>
    <x v="0"/>
    <s v="No Aplica"/>
    <x v="463"/>
  </r>
  <r>
    <x v="0"/>
    <x v="2"/>
    <x v="2"/>
    <x v="52"/>
    <x v="337"/>
    <s v="CO11533@mi.com"/>
    <x v="5"/>
    <x v="4"/>
    <x v="337"/>
    <x v="6"/>
    <x v="0"/>
    <x v="0"/>
    <s v="No Aplica"/>
    <x v="463"/>
  </r>
  <r>
    <x v="0"/>
    <x v="6"/>
    <x v="6"/>
    <x v="52"/>
    <x v="337"/>
    <s v="CO11533@mi.com"/>
    <x v="5"/>
    <x v="4"/>
    <x v="337"/>
    <x v="6"/>
    <x v="0"/>
    <x v="0"/>
    <s v="No Aplica"/>
    <x v="463"/>
  </r>
  <r>
    <x v="0"/>
    <x v="5"/>
    <x v="5"/>
    <x v="52"/>
    <x v="337"/>
    <s v="CO11533@mi.com"/>
    <x v="5"/>
    <x v="4"/>
    <x v="337"/>
    <x v="6"/>
    <x v="0"/>
    <x v="0"/>
    <s v="No Aplica"/>
    <x v="463"/>
  </r>
  <r>
    <x v="0"/>
    <x v="20"/>
    <x v="20"/>
    <x v="52"/>
    <x v="337"/>
    <s v="CO11533@mi.com"/>
    <x v="5"/>
    <x v="4"/>
    <x v="337"/>
    <x v="6"/>
    <x v="0"/>
    <x v="0"/>
    <s v="No Aplica"/>
    <x v="463"/>
  </r>
  <r>
    <x v="0"/>
    <x v="22"/>
    <x v="22"/>
    <x v="52"/>
    <x v="337"/>
    <s v="CO11533@mi.com"/>
    <x v="5"/>
    <x v="4"/>
    <x v="337"/>
    <x v="6"/>
    <x v="0"/>
    <x v="0"/>
    <s v="No Aplica"/>
    <x v="463"/>
  </r>
  <r>
    <x v="0"/>
    <x v="21"/>
    <x v="21"/>
    <x v="52"/>
    <x v="337"/>
    <s v="CO11533@mi.com"/>
    <x v="5"/>
    <x v="4"/>
    <x v="337"/>
    <x v="6"/>
    <x v="0"/>
    <x v="0"/>
    <s v="No Aplica"/>
    <x v="463"/>
  </r>
  <r>
    <x v="5"/>
    <x v="8"/>
    <x v="8"/>
    <x v="52"/>
    <x v="338"/>
    <s v="CO24193@mi.com"/>
    <x v="3"/>
    <x v="3"/>
    <x v="338"/>
    <x v="26"/>
    <x v="0"/>
    <x v="0"/>
    <s v="No Aplica"/>
    <x v="464"/>
  </r>
  <r>
    <x v="0"/>
    <x v="9"/>
    <x v="9"/>
    <x v="3"/>
    <x v="338"/>
    <s v="CO24193@mi.com"/>
    <x v="0"/>
    <x v="0"/>
    <x v="338"/>
    <x v="26"/>
    <x v="0"/>
    <x v="0"/>
    <s v="No Aplica"/>
    <x v="464"/>
  </r>
  <r>
    <x v="5"/>
    <x v="10"/>
    <x v="10"/>
    <x v="52"/>
    <x v="338"/>
    <s v="CO24193@mi.com"/>
    <x v="3"/>
    <x v="3"/>
    <x v="338"/>
    <x v="26"/>
    <x v="0"/>
    <x v="0"/>
    <s v="No Aplica"/>
    <x v="464"/>
  </r>
  <r>
    <x v="5"/>
    <x v="0"/>
    <x v="0"/>
    <x v="52"/>
    <x v="338"/>
    <s v="CO24193@mi.com"/>
    <x v="3"/>
    <x v="3"/>
    <x v="338"/>
    <x v="26"/>
    <x v="0"/>
    <x v="0"/>
    <s v="No Aplica"/>
    <x v="464"/>
  </r>
  <r>
    <x v="5"/>
    <x v="11"/>
    <x v="11"/>
    <x v="52"/>
    <x v="338"/>
    <s v="CO24193@mi.com"/>
    <x v="3"/>
    <x v="3"/>
    <x v="338"/>
    <x v="26"/>
    <x v="0"/>
    <x v="0"/>
    <s v="No Aplica"/>
    <x v="464"/>
  </r>
  <r>
    <x v="0"/>
    <x v="12"/>
    <x v="12"/>
    <x v="3"/>
    <x v="338"/>
    <s v="CO24193@mi.com"/>
    <x v="0"/>
    <x v="0"/>
    <x v="338"/>
    <x v="26"/>
    <x v="0"/>
    <x v="0"/>
    <s v="No Aplica"/>
    <x v="464"/>
  </r>
  <r>
    <x v="5"/>
    <x v="13"/>
    <x v="13"/>
    <x v="52"/>
    <x v="338"/>
    <s v="CO24193@mi.com"/>
    <x v="3"/>
    <x v="3"/>
    <x v="338"/>
    <x v="26"/>
    <x v="0"/>
    <x v="1"/>
    <n v="45922"/>
    <x v="465"/>
  </r>
  <r>
    <x v="0"/>
    <x v="15"/>
    <x v="15"/>
    <x v="3"/>
    <x v="338"/>
    <s v="CO24193@mi.com"/>
    <x v="0"/>
    <x v="0"/>
    <x v="338"/>
    <x v="26"/>
    <x v="0"/>
    <x v="0"/>
    <s v="No Aplica"/>
    <x v="464"/>
  </r>
  <r>
    <x v="5"/>
    <x v="17"/>
    <x v="17"/>
    <x v="52"/>
    <x v="338"/>
    <s v="CO24193@mi.com"/>
    <x v="3"/>
    <x v="3"/>
    <x v="338"/>
    <x v="26"/>
    <x v="0"/>
    <x v="0"/>
    <s v="No Aplica"/>
    <x v="464"/>
  </r>
  <r>
    <x v="5"/>
    <x v="14"/>
    <x v="14"/>
    <x v="52"/>
    <x v="338"/>
    <s v="CO24193@mi.com"/>
    <x v="3"/>
    <x v="3"/>
    <x v="338"/>
    <x v="26"/>
    <x v="0"/>
    <x v="0"/>
    <s v="No Aplica"/>
    <x v="464"/>
  </r>
  <r>
    <x v="5"/>
    <x v="16"/>
    <x v="16"/>
    <x v="52"/>
    <x v="338"/>
    <s v="CO24193@mi.com"/>
    <x v="3"/>
    <x v="3"/>
    <x v="338"/>
    <x v="26"/>
    <x v="0"/>
    <x v="0"/>
    <s v="No Aplica"/>
    <x v="464"/>
  </r>
  <r>
    <x v="5"/>
    <x v="3"/>
    <x v="3"/>
    <x v="52"/>
    <x v="338"/>
    <s v="CO24193@mi.com"/>
    <x v="3"/>
    <x v="3"/>
    <x v="338"/>
    <x v="26"/>
    <x v="0"/>
    <x v="0"/>
    <s v="No Aplica"/>
    <x v="464"/>
  </r>
  <r>
    <x v="5"/>
    <x v="19"/>
    <x v="19"/>
    <x v="52"/>
    <x v="338"/>
    <s v="CO24193@mi.com"/>
    <x v="3"/>
    <x v="3"/>
    <x v="338"/>
    <x v="26"/>
    <x v="0"/>
    <x v="0"/>
    <s v="No Aplica"/>
    <x v="464"/>
  </r>
  <r>
    <x v="5"/>
    <x v="7"/>
    <x v="7"/>
    <x v="52"/>
    <x v="338"/>
    <s v="CO24193@mi.com"/>
    <x v="3"/>
    <x v="3"/>
    <x v="338"/>
    <x v="26"/>
    <x v="0"/>
    <x v="0"/>
    <s v="No Aplica"/>
    <x v="464"/>
  </r>
  <r>
    <x v="5"/>
    <x v="1"/>
    <x v="1"/>
    <x v="52"/>
    <x v="338"/>
    <s v="CO24193@mi.com"/>
    <x v="3"/>
    <x v="3"/>
    <x v="338"/>
    <x v="26"/>
    <x v="0"/>
    <x v="0"/>
    <s v="No Aplica"/>
    <x v="464"/>
  </r>
  <r>
    <x v="5"/>
    <x v="2"/>
    <x v="2"/>
    <x v="52"/>
    <x v="338"/>
    <s v="CO24193@mi.com"/>
    <x v="3"/>
    <x v="3"/>
    <x v="338"/>
    <x v="26"/>
    <x v="0"/>
    <x v="0"/>
    <s v="No Aplica"/>
    <x v="464"/>
  </r>
  <r>
    <x v="0"/>
    <x v="6"/>
    <x v="6"/>
    <x v="3"/>
    <x v="338"/>
    <s v="CO24193@mi.com"/>
    <x v="0"/>
    <x v="0"/>
    <x v="338"/>
    <x v="26"/>
    <x v="0"/>
    <x v="0"/>
    <s v="No Aplica"/>
    <x v="464"/>
  </r>
  <r>
    <x v="0"/>
    <x v="25"/>
    <x v="25"/>
    <x v="12"/>
    <x v="338"/>
    <s v="CO24193@mi.com"/>
    <x v="0"/>
    <x v="0"/>
    <x v="338"/>
    <x v="26"/>
    <x v="0"/>
    <x v="0"/>
    <s v="No Aplica"/>
    <x v="464"/>
  </r>
  <r>
    <x v="5"/>
    <x v="4"/>
    <x v="4"/>
    <x v="52"/>
    <x v="338"/>
    <s v="CO24193@mi.com"/>
    <x v="3"/>
    <x v="3"/>
    <x v="338"/>
    <x v="26"/>
    <x v="0"/>
    <x v="0"/>
    <s v="No Aplica"/>
    <x v="464"/>
  </r>
  <r>
    <x v="5"/>
    <x v="5"/>
    <x v="5"/>
    <x v="52"/>
    <x v="338"/>
    <s v="CO24193@mi.com"/>
    <x v="3"/>
    <x v="3"/>
    <x v="338"/>
    <x v="26"/>
    <x v="0"/>
    <x v="0"/>
    <s v="No Aplica"/>
    <x v="464"/>
  </r>
  <r>
    <x v="5"/>
    <x v="20"/>
    <x v="20"/>
    <x v="52"/>
    <x v="338"/>
    <s v="CO24193@mi.com"/>
    <x v="3"/>
    <x v="3"/>
    <x v="338"/>
    <x v="26"/>
    <x v="0"/>
    <x v="0"/>
    <s v="No Aplica"/>
    <x v="464"/>
  </r>
  <r>
    <x v="0"/>
    <x v="22"/>
    <x v="22"/>
    <x v="3"/>
    <x v="338"/>
    <s v="CO24193@mi.com"/>
    <x v="0"/>
    <x v="0"/>
    <x v="338"/>
    <x v="26"/>
    <x v="0"/>
    <x v="0"/>
    <s v="No Aplica"/>
    <x v="464"/>
  </r>
  <r>
    <x v="5"/>
    <x v="21"/>
    <x v="21"/>
    <x v="52"/>
    <x v="338"/>
    <s v="CO24193@mi.com"/>
    <x v="3"/>
    <x v="3"/>
    <x v="338"/>
    <x v="26"/>
    <x v="0"/>
    <x v="0"/>
    <s v="No Aplica"/>
    <x v="464"/>
  </r>
  <r>
    <x v="1"/>
    <x v="8"/>
    <x v="8"/>
    <x v="146"/>
    <x v="339"/>
    <s v="CO19236@mi.com"/>
    <x v="3"/>
    <x v="3"/>
    <x v="339"/>
    <x v="1"/>
    <x v="0"/>
    <x v="0"/>
    <s v="No Aplica"/>
    <x v="466"/>
  </r>
  <r>
    <x v="1"/>
    <x v="9"/>
    <x v="9"/>
    <x v="146"/>
    <x v="339"/>
    <s v="CO19236@mi.com"/>
    <x v="3"/>
    <x v="3"/>
    <x v="339"/>
    <x v="1"/>
    <x v="0"/>
    <x v="0"/>
    <s v="No Aplica"/>
    <x v="466"/>
  </r>
  <r>
    <x v="1"/>
    <x v="10"/>
    <x v="10"/>
    <x v="146"/>
    <x v="339"/>
    <s v="CO19236@mi.com"/>
    <x v="3"/>
    <x v="3"/>
    <x v="339"/>
    <x v="1"/>
    <x v="0"/>
    <x v="0"/>
    <s v="No Aplica"/>
    <x v="466"/>
  </r>
  <r>
    <x v="1"/>
    <x v="0"/>
    <x v="0"/>
    <x v="146"/>
    <x v="339"/>
    <s v="CO19236@mi.com"/>
    <x v="3"/>
    <x v="3"/>
    <x v="339"/>
    <x v="1"/>
    <x v="0"/>
    <x v="0"/>
    <s v="No Aplica"/>
    <x v="466"/>
  </r>
  <r>
    <x v="1"/>
    <x v="12"/>
    <x v="12"/>
    <x v="146"/>
    <x v="339"/>
    <s v="CO19236@mi.com"/>
    <x v="3"/>
    <x v="3"/>
    <x v="339"/>
    <x v="1"/>
    <x v="0"/>
    <x v="0"/>
    <s v="No Aplica"/>
    <x v="466"/>
  </r>
  <r>
    <x v="1"/>
    <x v="13"/>
    <x v="13"/>
    <x v="146"/>
    <x v="339"/>
    <s v="CO19236@mi.com"/>
    <x v="3"/>
    <x v="3"/>
    <x v="339"/>
    <x v="1"/>
    <x v="0"/>
    <x v="1"/>
    <n v="45922"/>
    <x v="467"/>
  </r>
  <r>
    <x v="0"/>
    <x v="11"/>
    <x v="11"/>
    <x v="0"/>
    <x v="339"/>
    <s v="CO19236@mi.com"/>
    <x v="0"/>
    <x v="0"/>
    <x v="339"/>
    <x v="1"/>
    <x v="0"/>
    <x v="0"/>
    <s v="No Aplica"/>
    <x v="466"/>
  </r>
  <r>
    <x v="1"/>
    <x v="14"/>
    <x v="14"/>
    <x v="146"/>
    <x v="339"/>
    <s v="CO19236@mi.com"/>
    <x v="3"/>
    <x v="3"/>
    <x v="339"/>
    <x v="1"/>
    <x v="0"/>
    <x v="0"/>
    <s v="No Aplica"/>
    <x v="466"/>
  </r>
  <r>
    <x v="1"/>
    <x v="15"/>
    <x v="15"/>
    <x v="146"/>
    <x v="339"/>
    <s v="CO19236@mi.com"/>
    <x v="3"/>
    <x v="3"/>
    <x v="339"/>
    <x v="1"/>
    <x v="0"/>
    <x v="0"/>
    <s v="No Aplica"/>
    <x v="466"/>
  </r>
  <r>
    <x v="1"/>
    <x v="17"/>
    <x v="17"/>
    <x v="146"/>
    <x v="339"/>
    <s v="CO19236@mi.com"/>
    <x v="3"/>
    <x v="3"/>
    <x v="339"/>
    <x v="1"/>
    <x v="0"/>
    <x v="0"/>
    <s v="No Aplica"/>
    <x v="466"/>
  </r>
  <r>
    <x v="1"/>
    <x v="3"/>
    <x v="3"/>
    <x v="146"/>
    <x v="339"/>
    <s v="CO19236@mi.com"/>
    <x v="3"/>
    <x v="3"/>
    <x v="339"/>
    <x v="1"/>
    <x v="0"/>
    <x v="0"/>
    <s v="No Aplica"/>
    <x v="466"/>
  </r>
  <r>
    <x v="0"/>
    <x v="16"/>
    <x v="16"/>
    <x v="0"/>
    <x v="339"/>
    <s v="CO19236@mi.com"/>
    <x v="0"/>
    <x v="0"/>
    <x v="339"/>
    <x v="1"/>
    <x v="0"/>
    <x v="0"/>
    <s v="No Aplica"/>
    <x v="466"/>
  </r>
  <r>
    <x v="1"/>
    <x v="19"/>
    <x v="19"/>
    <x v="146"/>
    <x v="339"/>
    <s v="CO19236@mi.com"/>
    <x v="3"/>
    <x v="3"/>
    <x v="339"/>
    <x v="1"/>
    <x v="0"/>
    <x v="0"/>
    <s v="No Aplica"/>
    <x v="466"/>
  </r>
  <r>
    <x v="1"/>
    <x v="7"/>
    <x v="7"/>
    <x v="146"/>
    <x v="339"/>
    <s v="CO19236@mi.com"/>
    <x v="3"/>
    <x v="3"/>
    <x v="339"/>
    <x v="1"/>
    <x v="0"/>
    <x v="0"/>
    <s v="No Aplica"/>
    <x v="466"/>
  </r>
  <r>
    <x v="1"/>
    <x v="2"/>
    <x v="2"/>
    <x v="146"/>
    <x v="339"/>
    <s v="CO19236@mi.com"/>
    <x v="3"/>
    <x v="3"/>
    <x v="339"/>
    <x v="1"/>
    <x v="0"/>
    <x v="0"/>
    <s v="No Aplica"/>
    <x v="466"/>
  </r>
  <r>
    <x v="1"/>
    <x v="6"/>
    <x v="6"/>
    <x v="146"/>
    <x v="339"/>
    <s v="CO19236@mi.com"/>
    <x v="3"/>
    <x v="3"/>
    <x v="339"/>
    <x v="1"/>
    <x v="0"/>
    <x v="0"/>
    <s v="No Aplica"/>
    <x v="466"/>
  </r>
  <r>
    <x v="0"/>
    <x v="1"/>
    <x v="1"/>
    <x v="0"/>
    <x v="339"/>
    <s v="CO19236@mi.com"/>
    <x v="0"/>
    <x v="0"/>
    <x v="339"/>
    <x v="1"/>
    <x v="0"/>
    <x v="0"/>
    <s v="No Aplica"/>
    <x v="466"/>
  </r>
  <r>
    <x v="1"/>
    <x v="4"/>
    <x v="4"/>
    <x v="146"/>
    <x v="339"/>
    <s v="CO19236@mi.com"/>
    <x v="3"/>
    <x v="3"/>
    <x v="339"/>
    <x v="1"/>
    <x v="0"/>
    <x v="0"/>
    <s v="No Aplica"/>
    <x v="466"/>
  </r>
  <r>
    <x v="1"/>
    <x v="5"/>
    <x v="5"/>
    <x v="146"/>
    <x v="339"/>
    <s v="CO19236@mi.com"/>
    <x v="3"/>
    <x v="3"/>
    <x v="339"/>
    <x v="1"/>
    <x v="0"/>
    <x v="0"/>
    <s v="No Aplica"/>
    <x v="466"/>
  </r>
  <r>
    <x v="1"/>
    <x v="22"/>
    <x v="22"/>
    <x v="146"/>
    <x v="339"/>
    <s v="CO19236@mi.com"/>
    <x v="3"/>
    <x v="3"/>
    <x v="339"/>
    <x v="1"/>
    <x v="0"/>
    <x v="0"/>
    <s v="No Aplica"/>
    <x v="466"/>
  </r>
  <r>
    <x v="1"/>
    <x v="21"/>
    <x v="21"/>
    <x v="146"/>
    <x v="339"/>
    <s v="CO19236@mi.com"/>
    <x v="3"/>
    <x v="3"/>
    <x v="339"/>
    <x v="1"/>
    <x v="0"/>
    <x v="0"/>
    <s v="No Aplica"/>
    <x v="466"/>
  </r>
  <r>
    <x v="0"/>
    <x v="20"/>
    <x v="20"/>
    <x v="0"/>
    <x v="339"/>
    <s v="CO19236@mi.com"/>
    <x v="0"/>
    <x v="0"/>
    <x v="339"/>
    <x v="1"/>
    <x v="0"/>
    <x v="0"/>
    <s v="No Aplica"/>
    <x v="466"/>
  </r>
  <r>
    <x v="1"/>
    <x v="8"/>
    <x v="8"/>
    <x v="159"/>
    <x v="340"/>
    <s v="CO27160@mi.com"/>
    <x v="0"/>
    <x v="0"/>
    <x v="340"/>
    <x v="57"/>
    <x v="2"/>
    <x v="0"/>
    <s v="No Aplica"/>
    <x v="468"/>
  </r>
  <r>
    <x v="1"/>
    <x v="9"/>
    <x v="9"/>
    <x v="663"/>
    <x v="340"/>
    <s v="CO27160@mi.com"/>
    <x v="8"/>
    <x v="7"/>
    <x v="340"/>
    <x v="57"/>
    <x v="2"/>
    <x v="0"/>
    <s v="No Aplica"/>
    <x v="468"/>
  </r>
  <r>
    <x v="2"/>
    <x v="27"/>
    <x v="27"/>
    <x v="283"/>
    <x v="340"/>
    <s v="CO27160@mi.com"/>
    <x v="0"/>
    <x v="0"/>
    <x v="340"/>
    <x v="57"/>
    <x v="2"/>
    <x v="0"/>
    <s v="No Aplica"/>
    <x v="468"/>
  </r>
  <r>
    <x v="2"/>
    <x v="26"/>
    <x v="26"/>
    <x v="20"/>
    <x v="340"/>
    <s v="CO27160@mi.com"/>
    <x v="10"/>
    <x v="9"/>
    <x v="340"/>
    <x v="57"/>
    <x v="2"/>
    <x v="0"/>
    <s v="No Aplica"/>
    <x v="468"/>
  </r>
  <r>
    <x v="1"/>
    <x v="26"/>
    <x v="26"/>
    <x v="663"/>
    <x v="340"/>
    <s v="CO27160@mi.com"/>
    <x v="1"/>
    <x v="1"/>
    <x v="340"/>
    <x v="57"/>
    <x v="2"/>
    <x v="0"/>
    <s v="No Aplica"/>
    <x v="468"/>
  </r>
  <r>
    <x v="1"/>
    <x v="10"/>
    <x v="10"/>
    <x v="663"/>
    <x v="340"/>
    <s v="CO27160@mi.com"/>
    <x v="8"/>
    <x v="7"/>
    <x v="340"/>
    <x v="57"/>
    <x v="2"/>
    <x v="0"/>
    <s v="No Aplica"/>
    <x v="468"/>
  </r>
  <r>
    <x v="1"/>
    <x v="0"/>
    <x v="0"/>
    <x v="663"/>
    <x v="340"/>
    <s v="CO27160@mi.com"/>
    <x v="8"/>
    <x v="7"/>
    <x v="340"/>
    <x v="57"/>
    <x v="2"/>
    <x v="0"/>
    <s v="No Aplica"/>
    <x v="468"/>
  </r>
  <r>
    <x v="1"/>
    <x v="11"/>
    <x v="11"/>
    <x v="664"/>
    <x v="340"/>
    <s v="CO27160@mi.com"/>
    <x v="8"/>
    <x v="7"/>
    <x v="340"/>
    <x v="57"/>
    <x v="2"/>
    <x v="0"/>
    <s v="No Aplica"/>
    <x v="468"/>
  </r>
  <r>
    <x v="1"/>
    <x v="12"/>
    <x v="12"/>
    <x v="90"/>
    <x v="340"/>
    <s v="CO27160@mi.com"/>
    <x v="0"/>
    <x v="0"/>
    <x v="340"/>
    <x v="57"/>
    <x v="2"/>
    <x v="0"/>
    <s v="No Aplica"/>
    <x v="468"/>
  </r>
  <r>
    <x v="1"/>
    <x v="13"/>
    <x v="13"/>
    <x v="663"/>
    <x v="340"/>
    <s v="CO27160@mi.com"/>
    <x v="8"/>
    <x v="7"/>
    <x v="340"/>
    <x v="57"/>
    <x v="2"/>
    <x v="1"/>
    <n v="45922"/>
    <x v="469"/>
  </r>
  <r>
    <x v="2"/>
    <x v="18"/>
    <x v="18"/>
    <x v="283"/>
    <x v="340"/>
    <s v="CO27160@mi.com"/>
    <x v="0"/>
    <x v="0"/>
    <x v="340"/>
    <x v="57"/>
    <x v="2"/>
    <x v="0"/>
    <s v="No Aplica"/>
    <x v="468"/>
  </r>
  <r>
    <x v="2"/>
    <x v="23"/>
    <x v="23"/>
    <x v="11"/>
    <x v="340"/>
    <s v="CO27160@mi.com"/>
    <x v="10"/>
    <x v="9"/>
    <x v="340"/>
    <x v="57"/>
    <x v="2"/>
    <x v="0"/>
    <s v="No Aplica"/>
    <x v="468"/>
  </r>
  <r>
    <x v="1"/>
    <x v="23"/>
    <x v="23"/>
    <x v="664"/>
    <x v="340"/>
    <s v="CO27160@mi.com"/>
    <x v="1"/>
    <x v="1"/>
    <x v="340"/>
    <x v="57"/>
    <x v="2"/>
    <x v="0"/>
    <s v="No Aplica"/>
    <x v="468"/>
  </r>
  <r>
    <x v="1"/>
    <x v="14"/>
    <x v="14"/>
    <x v="664"/>
    <x v="340"/>
    <s v="CO27160@mi.com"/>
    <x v="8"/>
    <x v="7"/>
    <x v="340"/>
    <x v="57"/>
    <x v="2"/>
    <x v="0"/>
    <s v="No Aplica"/>
    <x v="468"/>
  </r>
  <r>
    <x v="1"/>
    <x v="15"/>
    <x v="15"/>
    <x v="664"/>
    <x v="340"/>
    <s v="CO27160@mi.com"/>
    <x v="8"/>
    <x v="7"/>
    <x v="340"/>
    <x v="57"/>
    <x v="2"/>
    <x v="0"/>
    <s v="No Aplica"/>
    <x v="468"/>
  </r>
  <r>
    <x v="1"/>
    <x v="16"/>
    <x v="16"/>
    <x v="664"/>
    <x v="340"/>
    <s v="CO27160@mi.com"/>
    <x v="8"/>
    <x v="7"/>
    <x v="340"/>
    <x v="57"/>
    <x v="2"/>
    <x v="0"/>
    <s v="No Aplica"/>
    <x v="468"/>
  </r>
  <r>
    <x v="1"/>
    <x v="17"/>
    <x v="17"/>
    <x v="665"/>
    <x v="340"/>
    <s v="CO27160@mi.com"/>
    <x v="0"/>
    <x v="0"/>
    <x v="340"/>
    <x v="57"/>
    <x v="2"/>
    <x v="0"/>
    <s v="No Aplica"/>
    <x v="468"/>
  </r>
  <r>
    <x v="1"/>
    <x v="3"/>
    <x v="3"/>
    <x v="664"/>
    <x v="340"/>
    <s v="CO27160@mi.com"/>
    <x v="8"/>
    <x v="7"/>
    <x v="340"/>
    <x v="57"/>
    <x v="2"/>
    <x v="0"/>
    <s v="No Aplica"/>
    <x v="468"/>
  </r>
  <r>
    <x v="1"/>
    <x v="5"/>
    <x v="5"/>
    <x v="666"/>
    <x v="340"/>
    <s v="CO27160@mi.com"/>
    <x v="8"/>
    <x v="7"/>
    <x v="340"/>
    <x v="57"/>
    <x v="2"/>
    <x v="0"/>
    <s v="No Aplica"/>
    <x v="468"/>
  </r>
  <r>
    <x v="1"/>
    <x v="20"/>
    <x v="20"/>
    <x v="9"/>
    <x v="340"/>
    <s v="CO27160@mi.com"/>
    <x v="1"/>
    <x v="1"/>
    <x v="340"/>
    <x v="57"/>
    <x v="2"/>
    <x v="0"/>
    <s v="No Aplica"/>
    <x v="468"/>
  </r>
  <r>
    <x v="2"/>
    <x v="24"/>
    <x v="24"/>
    <x v="283"/>
    <x v="340"/>
    <s v="CO27160@mi.com"/>
    <x v="0"/>
    <x v="0"/>
    <x v="340"/>
    <x v="57"/>
    <x v="2"/>
    <x v="0"/>
    <s v="No Aplica"/>
    <x v="468"/>
  </r>
  <r>
    <x v="2"/>
    <x v="24"/>
    <x v="24"/>
    <x v="283"/>
    <x v="340"/>
    <s v="CO27160@mi.com"/>
    <x v="0"/>
    <x v="0"/>
    <x v="340"/>
    <x v="57"/>
    <x v="2"/>
    <x v="0"/>
    <s v="No Aplica"/>
    <x v="468"/>
  </r>
  <r>
    <x v="2"/>
    <x v="24"/>
    <x v="24"/>
    <x v="283"/>
    <x v="340"/>
    <s v="CO27160@mi.com"/>
    <x v="0"/>
    <x v="0"/>
    <x v="340"/>
    <x v="57"/>
    <x v="2"/>
    <x v="0"/>
    <s v="No Aplica"/>
    <x v="468"/>
  </r>
  <r>
    <x v="1"/>
    <x v="28"/>
    <x v="28"/>
    <x v="664"/>
    <x v="340"/>
    <s v="CO27160@mi.com"/>
    <x v="10"/>
    <x v="9"/>
    <x v="340"/>
    <x v="57"/>
    <x v="2"/>
    <x v="0"/>
    <s v="No Aplica"/>
    <x v="468"/>
  </r>
  <r>
    <x v="1"/>
    <x v="28"/>
    <x v="28"/>
    <x v="664"/>
    <x v="340"/>
    <s v="CO27160@mi.com"/>
    <x v="10"/>
    <x v="9"/>
    <x v="340"/>
    <x v="57"/>
    <x v="2"/>
    <x v="0"/>
    <s v="No Aplica"/>
    <x v="468"/>
  </r>
  <r>
    <x v="1"/>
    <x v="28"/>
    <x v="28"/>
    <x v="664"/>
    <x v="340"/>
    <s v="CO27160@mi.com"/>
    <x v="1"/>
    <x v="1"/>
    <x v="340"/>
    <x v="57"/>
    <x v="2"/>
    <x v="0"/>
    <s v="No Aplica"/>
    <x v="468"/>
  </r>
  <r>
    <x v="1"/>
    <x v="19"/>
    <x v="19"/>
    <x v="664"/>
    <x v="340"/>
    <s v="CO27160@mi.com"/>
    <x v="8"/>
    <x v="7"/>
    <x v="340"/>
    <x v="57"/>
    <x v="2"/>
    <x v="0"/>
    <s v="No Aplica"/>
    <x v="468"/>
  </r>
  <r>
    <x v="1"/>
    <x v="7"/>
    <x v="7"/>
    <x v="663"/>
    <x v="340"/>
    <s v="CO27160@mi.com"/>
    <x v="8"/>
    <x v="7"/>
    <x v="340"/>
    <x v="57"/>
    <x v="2"/>
    <x v="0"/>
    <s v="No Aplica"/>
    <x v="468"/>
  </r>
  <r>
    <x v="1"/>
    <x v="1"/>
    <x v="1"/>
    <x v="664"/>
    <x v="340"/>
    <s v="CO27160@mi.com"/>
    <x v="8"/>
    <x v="7"/>
    <x v="340"/>
    <x v="57"/>
    <x v="2"/>
    <x v="0"/>
    <s v="No Aplica"/>
    <x v="468"/>
  </r>
  <r>
    <x v="1"/>
    <x v="2"/>
    <x v="2"/>
    <x v="90"/>
    <x v="340"/>
    <s v="CO27160@mi.com"/>
    <x v="0"/>
    <x v="0"/>
    <x v="340"/>
    <x v="57"/>
    <x v="2"/>
    <x v="0"/>
    <s v="No Aplica"/>
    <x v="468"/>
  </r>
  <r>
    <x v="1"/>
    <x v="6"/>
    <x v="6"/>
    <x v="664"/>
    <x v="340"/>
    <s v="CO27160@mi.com"/>
    <x v="8"/>
    <x v="7"/>
    <x v="340"/>
    <x v="57"/>
    <x v="2"/>
    <x v="0"/>
    <s v="No Aplica"/>
    <x v="468"/>
  </r>
  <r>
    <x v="2"/>
    <x v="25"/>
    <x v="25"/>
    <x v="283"/>
    <x v="340"/>
    <s v="CO27160@mi.com"/>
    <x v="0"/>
    <x v="0"/>
    <x v="340"/>
    <x v="57"/>
    <x v="2"/>
    <x v="0"/>
    <s v="No Aplica"/>
    <x v="468"/>
  </r>
  <r>
    <x v="2"/>
    <x v="29"/>
    <x v="29"/>
    <x v="20"/>
    <x v="340"/>
    <s v="CO27160@mi.com"/>
    <x v="10"/>
    <x v="9"/>
    <x v="340"/>
    <x v="57"/>
    <x v="2"/>
    <x v="0"/>
    <s v="No Aplica"/>
    <x v="468"/>
  </r>
  <r>
    <x v="1"/>
    <x v="29"/>
    <x v="29"/>
    <x v="663"/>
    <x v="340"/>
    <s v="CO27160@mi.com"/>
    <x v="1"/>
    <x v="1"/>
    <x v="340"/>
    <x v="57"/>
    <x v="2"/>
    <x v="0"/>
    <s v="No Aplica"/>
    <x v="468"/>
  </r>
  <r>
    <x v="1"/>
    <x v="4"/>
    <x v="4"/>
    <x v="663"/>
    <x v="340"/>
    <s v="CO27160@mi.com"/>
    <x v="8"/>
    <x v="7"/>
    <x v="340"/>
    <x v="57"/>
    <x v="2"/>
    <x v="0"/>
    <s v="No Aplica"/>
    <x v="468"/>
  </r>
  <r>
    <x v="1"/>
    <x v="5"/>
    <x v="5"/>
    <x v="663"/>
    <x v="340"/>
    <s v="CO27160@mi.com"/>
    <x v="8"/>
    <x v="7"/>
    <x v="340"/>
    <x v="57"/>
    <x v="2"/>
    <x v="0"/>
    <s v="No Aplica"/>
    <x v="468"/>
  </r>
  <r>
    <x v="1"/>
    <x v="20"/>
    <x v="20"/>
    <x v="663"/>
    <x v="340"/>
    <s v="CO27160@mi.com"/>
    <x v="8"/>
    <x v="7"/>
    <x v="340"/>
    <x v="57"/>
    <x v="2"/>
    <x v="0"/>
    <s v="No Aplica"/>
    <x v="468"/>
  </r>
  <r>
    <x v="1"/>
    <x v="22"/>
    <x v="22"/>
    <x v="90"/>
    <x v="340"/>
    <s v="CO27160@mi.com"/>
    <x v="0"/>
    <x v="0"/>
    <x v="340"/>
    <x v="57"/>
    <x v="2"/>
    <x v="0"/>
    <s v="No Aplica"/>
    <x v="468"/>
  </r>
  <r>
    <x v="1"/>
    <x v="21"/>
    <x v="21"/>
    <x v="664"/>
    <x v="340"/>
    <s v="CO27160@mi.com"/>
    <x v="8"/>
    <x v="7"/>
    <x v="340"/>
    <x v="57"/>
    <x v="2"/>
    <x v="0"/>
    <s v="No Aplica"/>
    <x v="468"/>
  </r>
  <r>
    <x v="3"/>
    <x v="15"/>
    <x v="15"/>
    <x v="667"/>
    <x v="341"/>
    <s v="CO28426@mi.com"/>
    <x v="26"/>
    <x v="0"/>
    <x v="341"/>
    <x v="28"/>
    <x v="2"/>
    <x v="0"/>
    <s v="No Aplica"/>
    <x v="470"/>
  </r>
  <r>
    <x v="0"/>
    <x v="27"/>
    <x v="27"/>
    <x v="12"/>
    <x v="342"/>
    <s v="CO26859@mi.com"/>
    <x v="5"/>
    <x v="4"/>
    <x v="342"/>
    <x v="18"/>
    <x v="1"/>
    <x v="0"/>
    <s v="No Aplica"/>
    <x v="471"/>
  </r>
  <r>
    <x v="1"/>
    <x v="0"/>
    <x v="0"/>
    <x v="3"/>
    <x v="342"/>
    <s v="CO26859@mi.com"/>
    <x v="0"/>
    <x v="0"/>
    <x v="342"/>
    <x v="18"/>
    <x v="1"/>
    <x v="0"/>
    <s v="No Aplica"/>
    <x v="471"/>
  </r>
  <r>
    <x v="1"/>
    <x v="12"/>
    <x v="12"/>
    <x v="20"/>
    <x v="342"/>
    <s v="CO26859@mi.com"/>
    <x v="10"/>
    <x v="9"/>
    <x v="342"/>
    <x v="18"/>
    <x v="1"/>
    <x v="0"/>
    <s v="No Aplica"/>
    <x v="471"/>
  </r>
  <r>
    <x v="1"/>
    <x v="18"/>
    <x v="18"/>
    <x v="92"/>
    <x v="342"/>
    <s v="CO26859@mi.com"/>
    <x v="3"/>
    <x v="3"/>
    <x v="342"/>
    <x v="18"/>
    <x v="1"/>
    <x v="0"/>
    <s v="No Aplica"/>
    <x v="471"/>
  </r>
  <r>
    <x v="1"/>
    <x v="15"/>
    <x v="15"/>
    <x v="3"/>
    <x v="342"/>
    <s v="CO26859@mi.com"/>
    <x v="0"/>
    <x v="0"/>
    <x v="342"/>
    <x v="18"/>
    <x v="1"/>
    <x v="0"/>
    <s v="No Aplica"/>
    <x v="471"/>
  </r>
  <r>
    <x v="1"/>
    <x v="16"/>
    <x v="16"/>
    <x v="20"/>
    <x v="342"/>
    <s v="CO26859@mi.com"/>
    <x v="1"/>
    <x v="1"/>
    <x v="342"/>
    <x v="18"/>
    <x v="1"/>
    <x v="0"/>
    <s v="No Aplica"/>
    <x v="471"/>
  </r>
  <r>
    <x v="1"/>
    <x v="17"/>
    <x v="17"/>
    <x v="20"/>
    <x v="342"/>
    <s v="CO26859@mi.com"/>
    <x v="1"/>
    <x v="1"/>
    <x v="342"/>
    <x v="18"/>
    <x v="1"/>
    <x v="0"/>
    <s v="No Aplica"/>
    <x v="471"/>
  </r>
  <r>
    <x v="1"/>
    <x v="24"/>
    <x v="24"/>
    <x v="92"/>
    <x v="342"/>
    <s v="CO26859@mi.com"/>
    <x v="3"/>
    <x v="3"/>
    <x v="342"/>
    <x v="18"/>
    <x v="1"/>
    <x v="0"/>
    <s v="No Aplica"/>
    <x v="471"/>
  </r>
  <r>
    <x v="1"/>
    <x v="6"/>
    <x v="6"/>
    <x v="11"/>
    <x v="342"/>
    <s v="CO26859@mi.com"/>
    <x v="10"/>
    <x v="9"/>
    <x v="342"/>
    <x v="18"/>
    <x v="1"/>
    <x v="0"/>
    <s v="No Aplica"/>
    <x v="471"/>
  </r>
  <r>
    <x v="1"/>
    <x v="25"/>
    <x v="25"/>
    <x v="92"/>
    <x v="342"/>
    <s v="CO26859@mi.com"/>
    <x v="3"/>
    <x v="3"/>
    <x v="342"/>
    <x v="18"/>
    <x v="1"/>
    <x v="0"/>
    <s v="No Aplica"/>
    <x v="471"/>
  </r>
  <r>
    <x v="1"/>
    <x v="4"/>
    <x v="4"/>
    <x v="668"/>
    <x v="342"/>
    <s v="CO26859@mi.com"/>
    <x v="10"/>
    <x v="9"/>
    <x v="342"/>
    <x v="18"/>
    <x v="1"/>
    <x v="0"/>
    <s v="No Aplica"/>
    <x v="471"/>
  </r>
  <r>
    <x v="0"/>
    <x v="5"/>
    <x v="5"/>
    <x v="0"/>
    <x v="342"/>
    <s v="CO26859@mi.com"/>
    <x v="0"/>
    <x v="0"/>
    <x v="342"/>
    <x v="18"/>
    <x v="1"/>
    <x v="0"/>
    <s v="No Aplica"/>
    <x v="471"/>
  </r>
  <r>
    <x v="0"/>
    <x v="5"/>
    <x v="5"/>
    <x v="0"/>
    <x v="342"/>
    <s v="CO26859@mi.com"/>
    <x v="0"/>
    <x v="0"/>
    <x v="342"/>
    <x v="18"/>
    <x v="1"/>
    <x v="0"/>
    <s v="No Aplica"/>
    <x v="471"/>
  </r>
  <r>
    <x v="1"/>
    <x v="20"/>
    <x v="20"/>
    <x v="669"/>
    <x v="342"/>
    <s v="CO26859@mi.com"/>
    <x v="10"/>
    <x v="9"/>
    <x v="342"/>
    <x v="18"/>
    <x v="1"/>
    <x v="0"/>
    <s v="No Aplica"/>
    <x v="471"/>
  </r>
  <r>
    <x v="1"/>
    <x v="20"/>
    <x v="20"/>
    <x v="669"/>
    <x v="342"/>
    <s v="CO26859@mi.com"/>
    <x v="10"/>
    <x v="9"/>
    <x v="342"/>
    <x v="18"/>
    <x v="1"/>
    <x v="0"/>
    <s v="No Aplica"/>
    <x v="471"/>
  </r>
  <r>
    <x v="0"/>
    <x v="17"/>
    <x v="17"/>
    <x v="18"/>
    <x v="343"/>
    <s v="CO26731@mi.com"/>
    <x v="0"/>
    <x v="0"/>
    <x v="343"/>
    <x v="29"/>
    <x v="0"/>
    <x v="0"/>
    <s v="No Aplica"/>
    <x v="472"/>
  </r>
  <r>
    <x v="0"/>
    <x v="12"/>
    <x v="12"/>
    <x v="24"/>
    <x v="343"/>
    <s v="CO26731@mi.com"/>
    <x v="0"/>
    <x v="0"/>
    <x v="343"/>
    <x v="29"/>
    <x v="0"/>
    <x v="0"/>
    <s v="No Aplica"/>
    <x v="472"/>
  </r>
  <r>
    <x v="5"/>
    <x v="0"/>
    <x v="0"/>
    <x v="531"/>
    <x v="343"/>
    <s v="CO26731@mi.com"/>
    <x v="1"/>
    <x v="1"/>
    <x v="343"/>
    <x v="29"/>
    <x v="0"/>
    <x v="0"/>
    <s v="No Aplica"/>
    <x v="472"/>
  </r>
  <r>
    <x v="5"/>
    <x v="13"/>
    <x v="13"/>
    <x v="531"/>
    <x v="343"/>
    <s v="CO26731@mi.com"/>
    <x v="1"/>
    <x v="1"/>
    <x v="343"/>
    <x v="29"/>
    <x v="0"/>
    <x v="1"/>
    <n v="45922"/>
    <x v="473"/>
  </r>
  <r>
    <x v="5"/>
    <x v="15"/>
    <x v="15"/>
    <x v="84"/>
    <x v="343"/>
    <s v="CO26731@mi.com"/>
    <x v="1"/>
    <x v="1"/>
    <x v="343"/>
    <x v="29"/>
    <x v="0"/>
    <x v="0"/>
    <s v="No Aplica"/>
    <x v="472"/>
  </r>
  <r>
    <x v="5"/>
    <x v="3"/>
    <x v="3"/>
    <x v="84"/>
    <x v="343"/>
    <s v="CO26731@mi.com"/>
    <x v="1"/>
    <x v="1"/>
    <x v="343"/>
    <x v="29"/>
    <x v="0"/>
    <x v="0"/>
    <s v="No Aplica"/>
    <x v="472"/>
  </r>
  <r>
    <x v="0"/>
    <x v="24"/>
    <x v="24"/>
    <x v="3"/>
    <x v="343"/>
    <s v="CO26731@mi.com"/>
    <x v="0"/>
    <x v="0"/>
    <x v="343"/>
    <x v="29"/>
    <x v="0"/>
    <x v="0"/>
    <s v="No Aplica"/>
    <x v="472"/>
  </r>
  <r>
    <x v="5"/>
    <x v="28"/>
    <x v="28"/>
    <x v="35"/>
    <x v="343"/>
    <s v="CO26731@mi.com"/>
    <x v="1"/>
    <x v="1"/>
    <x v="343"/>
    <x v="29"/>
    <x v="0"/>
    <x v="0"/>
    <s v="No Aplica"/>
    <x v="472"/>
  </r>
  <r>
    <x v="0"/>
    <x v="7"/>
    <x v="7"/>
    <x v="3"/>
    <x v="343"/>
    <s v="CO26731@mi.com"/>
    <x v="0"/>
    <x v="0"/>
    <x v="343"/>
    <x v="29"/>
    <x v="0"/>
    <x v="0"/>
    <s v="No Aplica"/>
    <x v="472"/>
  </r>
  <r>
    <x v="5"/>
    <x v="6"/>
    <x v="6"/>
    <x v="35"/>
    <x v="343"/>
    <s v="CO26731@mi.com"/>
    <x v="1"/>
    <x v="1"/>
    <x v="343"/>
    <x v="29"/>
    <x v="0"/>
    <x v="0"/>
    <s v="No Aplica"/>
    <x v="472"/>
  </r>
  <r>
    <x v="5"/>
    <x v="5"/>
    <x v="5"/>
    <x v="84"/>
    <x v="343"/>
    <s v="CO26731@mi.com"/>
    <x v="1"/>
    <x v="1"/>
    <x v="343"/>
    <x v="29"/>
    <x v="0"/>
    <x v="0"/>
    <s v="No Aplica"/>
    <x v="472"/>
  </r>
  <r>
    <x v="0"/>
    <x v="22"/>
    <x v="22"/>
    <x v="3"/>
    <x v="343"/>
    <s v="CO26731@mi.com"/>
    <x v="0"/>
    <x v="0"/>
    <x v="343"/>
    <x v="29"/>
    <x v="0"/>
    <x v="0"/>
    <s v="No Aplica"/>
    <x v="472"/>
  </r>
  <r>
    <x v="5"/>
    <x v="21"/>
    <x v="21"/>
    <x v="84"/>
    <x v="343"/>
    <s v="CO26731@mi.com"/>
    <x v="1"/>
    <x v="1"/>
    <x v="343"/>
    <x v="29"/>
    <x v="0"/>
    <x v="0"/>
    <s v="No Aplica"/>
    <x v="472"/>
  </r>
  <r>
    <x v="5"/>
    <x v="12"/>
    <x v="12"/>
    <x v="6"/>
    <x v="344"/>
    <s v="CO27657@mi.com"/>
    <x v="7"/>
    <x v="6"/>
    <x v="344"/>
    <x v="29"/>
    <x v="0"/>
    <x v="0"/>
    <s v="No Aplica"/>
    <x v="474"/>
  </r>
  <r>
    <x v="5"/>
    <x v="13"/>
    <x v="13"/>
    <x v="35"/>
    <x v="344"/>
    <s v="CO27657@mi.com"/>
    <x v="7"/>
    <x v="6"/>
    <x v="344"/>
    <x v="29"/>
    <x v="0"/>
    <x v="1"/>
    <n v="45922"/>
    <x v="475"/>
  </r>
  <r>
    <x v="2"/>
    <x v="16"/>
    <x v="16"/>
    <x v="3"/>
    <x v="344"/>
    <s v="CO27657@mi.com"/>
    <x v="0"/>
    <x v="0"/>
    <x v="344"/>
    <x v="29"/>
    <x v="0"/>
    <x v="0"/>
    <s v="No Aplica"/>
    <x v="474"/>
  </r>
  <r>
    <x v="5"/>
    <x v="15"/>
    <x v="15"/>
    <x v="265"/>
    <x v="344"/>
    <s v="CO27657@mi.com"/>
    <x v="1"/>
    <x v="1"/>
    <x v="344"/>
    <x v="29"/>
    <x v="0"/>
    <x v="0"/>
    <s v="No Aplica"/>
    <x v="474"/>
  </r>
  <r>
    <x v="5"/>
    <x v="17"/>
    <x v="17"/>
    <x v="146"/>
    <x v="344"/>
    <s v="CO27657@mi.com"/>
    <x v="3"/>
    <x v="3"/>
    <x v="344"/>
    <x v="29"/>
    <x v="0"/>
    <x v="0"/>
    <s v="No Aplica"/>
    <x v="474"/>
  </r>
  <r>
    <x v="5"/>
    <x v="3"/>
    <x v="3"/>
    <x v="146"/>
    <x v="344"/>
    <s v="CO27657@mi.com"/>
    <x v="3"/>
    <x v="3"/>
    <x v="344"/>
    <x v="29"/>
    <x v="0"/>
    <x v="0"/>
    <s v="No Aplica"/>
    <x v="474"/>
  </r>
  <r>
    <x v="5"/>
    <x v="7"/>
    <x v="7"/>
    <x v="146"/>
    <x v="344"/>
    <s v="CO27657@mi.com"/>
    <x v="1"/>
    <x v="1"/>
    <x v="344"/>
    <x v="29"/>
    <x v="0"/>
    <x v="0"/>
    <s v="No Aplica"/>
    <x v="474"/>
  </r>
  <r>
    <x v="2"/>
    <x v="2"/>
    <x v="2"/>
    <x v="3"/>
    <x v="344"/>
    <s v="CO27657@mi.com"/>
    <x v="0"/>
    <x v="0"/>
    <x v="344"/>
    <x v="29"/>
    <x v="0"/>
    <x v="0"/>
    <s v="No Aplica"/>
    <x v="474"/>
  </r>
  <r>
    <x v="5"/>
    <x v="6"/>
    <x v="6"/>
    <x v="135"/>
    <x v="344"/>
    <s v="CO27657@mi.com"/>
    <x v="1"/>
    <x v="1"/>
    <x v="344"/>
    <x v="29"/>
    <x v="0"/>
    <x v="0"/>
    <s v="No Aplica"/>
    <x v="474"/>
  </r>
  <r>
    <x v="5"/>
    <x v="21"/>
    <x v="21"/>
    <x v="146"/>
    <x v="344"/>
    <s v="CO27657@mi.com"/>
    <x v="1"/>
    <x v="1"/>
    <x v="344"/>
    <x v="29"/>
    <x v="0"/>
    <x v="0"/>
    <s v="No Aplica"/>
    <x v="474"/>
  </r>
  <r>
    <x v="5"/>
    <x v="5"/>
    <x v="5"/>
    <x v="146"/>
    <x v="344"/>
    <s v="CO27657@mi.com"/>
    <x v="1"/>
    <x v="1"/>
    <x v="344"/>
    <x v="29"/>
    <x v="0"/>
    <x v="0"/>
    <s v="No Aplica"/>
    <x v="474"/>
  </r>
  <r>
    <x v="2"/>
    <x v="22"/>
    <x v="22"/>
    <x v="3"/>
    <x v="344"/>
    <s v="CO27657@mi.com"/>
    <x v="0"/>
    <x v="0"/>
    <x v="344"/>
    <x v="29"/>
    <x v="0"/>
    <x v="0"/>
    <s v="No Aplica"/>
    <x v="474"/>
  </r>
  <r>
    <x v="1"/>
    <x v="13"/>
    <x v="13"/>
    <x v="90"/>
    <x v="345"/>
    <s v="CO28825@mi.com"/>
    <x v="0"/>
    <x v="0"/>
    <x v="345"/>
    <x v="47"/>
    <x v="1"/>
    <x v="1"/>
    <n v="45922"/>
    <x v="476"/>
  </r>
  <r>
    <x v="1"/>
    <x v="8"/>
    <x v="8"/>
    <x v="90"/>
    <x v="345"/>
    <s v="CO28825@mi.com"/>
    <x v="0"/>
    <x v="0"/>
    <x v="345"/>
    <x v="47"/>
    <x v="1"/>
    <x v="0"/>
    <s v="No Aplica"/>
    <x v="477"/>
  </r>
  <r>
    <x v="2"/>
    <x v="26"/>
    <x v="26"/>
    <x v="35"/>
    <x v="345"/>
    <s v="CO28825@mi.com"/>
    <x v="8"/>
    <x v="7"/>
    <x v="345"/>
    <x v="47"/>
    <x v="1"/>
    <x v="0"/>
    <s v="No Aplica"/>
    <x v="477"/>
  </r>
  <r>
    <x v="0"/>
    <x v="27"/>
    <x v="27"/>
    <x v="185"/>
    <x v="346"/>
    <s v="CO16151@mi.com"/>
    <x v="0"/>
    <x v="0"/>
    <x v="346"/>
    <x v="12"/>
    <x v="0"/>
    <x v="0"/>
    <s v="No Aplica"/>
    <x v="478"/>
  </r>
  <r>
    <x v="0"/>
    <x v="11"/>
    <x v="11"/>
    <x v="23"/>
    <x v="346"/>
    <s v="CO16151@mi.com"/>
    <x v="8"/>
    <x v="7"/>
    <x v="346"/>
    <x v="12"/>
    <x v="0"/>
    <x v="0"/>
    <s v="No Aplica"/>
    <x v="478"/>
  </r>
  <r>
    <x v="0"/>
    <x v="12"/>
    <x v="12"/>
    <x v="23"/>
    <x v="346"/>
    <s v="CO16151@mi.com"/>
    <x v="8"/>
    <x v="7"/>
    <x v="346"/>
    <x v="12"/>
    <x v="0"/>
    <x v="0"/>
    <s v="No Aplica"/>
    <x v="478"/>
  </r>
  <r>
    <x v="0"/>
    <x v="13"/>
    <x v="13"/>
    <x v="0"/>
    <x v="346"/>
    <s v="CO16151@mi.com"/>
    <x v="0"/>
    <x v="0"/>
    <x v="346"/>
    <x v="12"/>
    <x v="0"/>
    <x v="1"/>
    <n v="45922"/>
    <x v="479"/>
  </r>
  <r>
    <x v="0"/>
    <x v="17"/>
    <x v="17"/>
    <x v="23"/>
    <x v="346"/>
    <s v="CO16151@mi.com"/>
    <x v="1"/>
    <x v="1"/>
    <x v="346"/>
    <x v="12"/>
    <x v="0"/>
    <x v="0"/>
    <s v="No Aplica"/>
    <x v="478"/>
  </r>
  <r>
    <x v="0"/>
    <x v="16"/>
    <x v="16"/>
    <x v="0"/>
    <x v="346"/>
    <s v="CO16151@mi.com"/>
    <x v="0"/>
    <x v="0"/>
    <x v="346"/>
    <x v="12"/>
    <x v="0"/>
    <x v="0"/>
    <s v="No Aplica"/>
    <x v="478"/>
  </r>
  <r>
    <x v="0"/>
    <x v="16"/>
    <x v="16"/>
    <x v="0"/>
    <x v="346"/>
    <s v="CO16151@mi.com"/>
    <x v="0"/>
    <x v="0"/>
    <x v="346"/>
    <x v="12"/>
    <x v="0"/>
    <x v="0"/>
    <s v="No Aplica"/>
    <x v="478"/>
  </r>
  <r>
    <x v="2"/>
    <x v="20"/>
    <x v="20"/>
    <x v="670"/>
    <x v="346"/>
    <s v="CO16151@mi.com"/>
    <x v="16"/>
    <x v="12"/>
    <x v="346"/>
    <x v="12"/>
    <x v="0"/>
    <x v="0"/>
    <s v="No Aplica"/>
    <x v="478"/>
  </r>
  <r>
    <x v="0"/>
    <x v="7"/>
    <x v="7"/>
    <x v="23"/>
    <x v="346"/>
    <s v="CO16151@mi.com"/>
    <x v="8"/>
    <x v="7"/>
    <x v="346"/>
    <x v="12"/>
    <x v="0"/>
    <x v="0"/>
    <s v="No Aplica"/>
    <x v="478"/>
  </r>
  <r>
    <x v="0"/>
    <x v="1"/>
    <x v="1"/>
    <x v="23"/>
    <x v="346"/>
    <s v="CO16151@mi.com"/>
    <x v="8"/>
    <x v="7"/>
    <x v="346"/>
    <x v="12"/>
    <x v="0"/>
    <x v="0"/>
    <s v="No Aplica"/>
    <x v="478"/>
  </r>
  <r>
    <x v="0"/>
    <x v="2"/>
    <x v="2"/>
    <x v="0"/>
    <x v="346"/>
    <s v="CO16151@mi.com"/>
    <x v="0"/>
    <x v="0"/>
    <x v="346"/>
    <x v="12"/>
    <x v="0"/>
    <x v="0"/>
    <s v="No Aplica"/>
    <x v="478"/>
  </r>
  <r>
    <x v="0"/>
    <x v="5"/>
    <x v="5"/>
    <x v="23"/>
    <x v="346"/>
    <s v="CO16151@mi.com"/>
    <x v="1"/>
    <x v="1"/>
    <x v="346"/>
    <x v="12"/>
    <x v="0"/>
    <x v="0"/>
    <s v="No Aplica"/>
    <x v="478"/>
  </r>
  <r>
    <x v="0"/>
    <x v="22"/>
    <x v="22"/>
    <x v="23"/>
    <x v="346"/>
    <s v="CO16151@mi.com"/>
    <x v="1"/>
    <x v="1"/>
    <x v="346"/>
    <x v="12"/>
    <x v="0"/>
    <x v="0"/>
    <s v="No Aplica"/>
    <x v="478"/>
  </r>
  <r>
    <x v="0"/>
    <x v="20"/>
    <x v="20"/>
    <x v="3"/>
    <x v="346"/>
    <s v="CO16151@mi.com"/>
    <x v="0"/>
    <x v="0"/>
    <x v="346"/>
    <x v="12"/>
    <x v="0"/>
    <x v="0"/>
    <s v="No Aplica"/>
    <x v="478"/>
  </r>
  <r>
    <x v="0"/>
    <x v="21"/>
    <x v="21"/>
    <x v="3"/>
    <x v="346"/>
    <s v="CO16151@mi.com"/>
    <x v="0"/>
    <x v="0"/>
    <x v="346"/>
    <x v="12"/>
    <x v="0"/>
    <x v="0"/>
    <s v="No Aplica"/>
    <x v="478"/>
  </r>
  <r>
    <x v="2"/>
    <x v="12"/>
    <x v="12"/>
    <x v="468"/>
    <x v="347"/>
    <s v="CO20511@mi.com"/>
    <x v="1"/>
    <x v="1"/>
    <x v="347"/>
    <x v="44"/>
    <x v="2"/>
    <x v="0"/>
    <s v="No Aplica"/>
    <x v="480"/>
  </r>
  <r>
    <x v="2"/>
    <x v="13"/>
    <x v="13"/>
    <x v="468"/>
    <x v="347"/>
    <s v="CO20511@mi.com"/>
    <x v="1"/>
    <x v="1"/>
    <x v="347"/>
    <x v="44"/>
    <x v="2"/>
    <x v="1"/>
    <n v="45922"/>
    <x v="481"/>
  </r>
  <r>
    <x v="2"/>
    <x v="15"/>
    <x v="15"/>
    <x v="671"/>
    <x v="347"/>
    <s v="CO20511@mi.com"/>
    <x v="1"/>
    <x v="1"/>
    <x v="347"/>
    <x v="44"/>
    <x v="2"/>
    <x v="0"/>
    <s v="No Aplica"/>
    <x v="480"/>
  </r>
  <r>
    <x v="2"/>
    <x v="17"/>
    <x v="17"/>
    <x v="468"/>
    <x v="347"/>
    <s v="CO20511@mi.com"/>
    <x v="1"/>
    <x v="1"/>
    <x v="347"/>
    <x v="44"/>
    <x v="2"/>
    <x v="0"/>
    <s v="No Aplica"/>
    <x v="480"/>
  </r>
  <r>
    <x v="2"/>
    <x v="27"/>
    <x v="27"/>
    <x v="41"/>
    <x v="347"/>
    <s v="CO20511@mi.com"/>
    <x v="19"/>
    <x v="0"/>
    <x v="347"/>
    <x v="44"/>
    <x v="2"/>
    <x v="0"/>
    <s v="No Aplica"/>
    <x v="480"/>
  </r>
  <r>
    <x v="2"/>
    <x v="0"/>
    <x v="0"/>
    <x v="3"/>
    <x v="347"/>
    <s v="CO20511@mi.com"/>
    <x v="19"/>
    <x v="0"/>
    <x v="347"/>
    <x v="44"/>
    <x v="2"/>
    <x v="0"/>
    <s v="No Aplica"/>
    <x v="480"/>
  </r>
  <r>
    <x v="2"/>
    <x v="1"/>
    <x v="1"/>
    <x v="20"/>
    <x v="347"/>
    <s v="CO20511@mi.com"/>
    <x v="1"/>
    <x v="1"/>
    <x v="347"/>
    <x v="44"/>
    <x v="2"/>
    <x v="0"/>
    <s v="No Aplica"/>
    <x v="480"/>
  </r>
  <r>
    <x v="2"/>
    <x v="2"/>
    <x v="2"/>
    <x v="20"/>
    <x v="347"/>
    <s v="CO20511@mi.com"/>
    <x v="3"/>
    <x v="3"/>
    <x v="347"/>
    <x v="44"/>
    <x v="2"/>
    <x v="0"/>
    <s v="No Aplica"/>
    <x v="480"/>
  </r>
  <r>
    <x v="2"/>
    <x v="19"/>
    <x v="19"/>
    <x v="3"/>
    <x v="347"/>
    <s v="CO20511@mi.com"/>
    <x v="19"/>
    <x v="0"/>
    <x v="347"/>
    <x v="44"/>
    <x v="2"/>
    <x v="0"/>
    <s v="No Aplica"/>
    <x v="480"/>
  </r>
  <r>
    <x v="2"/>
    <x v="14"/>
    <x v="14"/>
    <x v="3"/>
    <x v="347"/>
    <s v="CO20511@mi.com"/>
    <x v="19"/>
    <x v="0"/>
    <x v="347"/>
    <x v="44"/>
    <x v="2"/>
    <x v="0"/>
    <s v="No Aplica"/>
    <x v="480"/>
  </r>
  <r>
    <x v="2"/>
    <x v="5"/>
    <x v="5"/>
    <x v="672"/>
    <x v="347"/>
    <s v="CO20511@mi.com"/>
    <x v="3"/>
    <x v="3"/>
    <x v="347"/>
    <x v="44"/>
    <x v="2"/>
    <x v="0"/>
    <s v="No Aplica"/>
    <x v="480"/>
  </r>
  <r>
    <x v="2"/>
    <x v="20"/>
    <x v="20"/>
    <x v="20"/>
    <x v="347"/>
    <s v="CO20511@mi.com"/>
    <x v="3"/>
    <x v="3"/>
    <x v="347"/>
    <x v="44"/>
    <x v="2"/>
    <x v="0"/>
    <s v="No Aplica"/>
    <x v="480"/>
  </r>
  <r>
    <x v="2"/>
    <x v="4"/>
    <x v="4"/>
    <x v="673"/>
    <x v="347"/>
    <s v="CO20511@mi.com"/>
    <x v="3"/>
    <x v="3"/>
    <x v="347"/>
    <x v="44"/>
    <x v="2"/>
    <x v="0"/>
    <s v="No Aplica"/>
    <x v="480"/>
  </r>
  <r>
    <x v="2"/>
    <x v="22"/>
    <x v="22"/>
    <x v="173"/>
    <x v="347"/>
    <s v="CO20511@mi.com"/>
    <x v="1"/>
    <x v="1"/>
    <x v="347"/>
    <x v="44"/>
    <x v="2"/>
    <x v="0"/>
    <s v="No Aplica"/>
    <x v="480"/>
  </r>
  <r>
    <x v="2"/>
    <x v="7"/>
    <x v="7"/>
    <x v="3"/>
    <x v="347"/>
    <s v="CO20511@mi.com"/>
    <x v="19"/>
    <x v="0"/>
    <x v="347"/>
    <x v="44"/>
    <x v="2"/>
    <x v="0"/>
    <s v="No Aplica"/>
    <x v="480"/>
  </r>
  <r>
    <x v="2"/>
    <x v="21"/>
    <x v="21"/>
    <x v="3"/>
    <x v="347"/>
    <s v="CO20511@mi.com"/>
    <x v="19"/>
    <x v="0"/>
    <x v="347"/>
    <x v="44"/>
    <x v="2"/>
    <x v="0"/>
    <s v="No Aplica"/>
    <x v="480"/>
  </r>
  <r>
    <x v="0"/>
    <x v="0"/>
    <x v="0"/>
    <x v="674"/>
    <x v="348"/>
    <s v="CO10119@mi.com"/>
    <x v="3"/>
    <x v="3"/>
    <x v="348"/>
    <x v="41"/>
    <x v="0"/>
    <x v="0"/>
    <s v="No Aplica"/>
    <x v="482"/>
  </r>
  <r>
    <x v="0"/>
    <x v="11"/>
    <x v="11"/>
    <x v="675"/>
    <x v="348"/>
    <s v="CO10119@mi.com"/>
    <x v="8"/>
    <x v="7"/>
    <x v="348"/>
    <x v="41"/>
    <x v="0"/>
    <x v="0"/>
    <s v="No Aplica"/>
    <x v="482"/>
  </r>
  <r>
    <x v="2"/>
    <x v="12"/>
    <x v="12"/>
    <x v="0"/>
    <x v="348"/>
    <s v="CO10119@mi.com"/>
    <x v="0"/>
    <x v="0"/>
    <x v="348"/>
    <x v="41"/>
    <x v="0"/>
    <x v="0"/>
    <s v="No Aplica"/>
    <x v="482"/>
  </r>
  <r>
    <x v="0"/>
    <x v="13"/>
    <x v="13"/>
    <x v="676"/>
    <x v="348"/>
    <s v="CO10119@mi.com"/>
    <x v="1"/>
    <x v="1"/>
    <x v="348"/>
    <x v="41"/>
    <x v="0"/>
    <x v="1"/>
    <n v="45922"/>
    <x v="483"/>
  </r>
  <r>
    <x v="0"/>
    <x v="15"/>
    <x v="15"/>
    <x v="674"/>
    <x v="348"/>
    <s v="CO10119@mi.com"/>
    <x v="3"/>
    <x v="3"/>
    <x v="348"/>
    <x v="41"/>
    <x v="0"/>
    <x v="0"/>
    <s v="No Aplica"/>
    <x v="482"/>
  </r>
  <r>
    <x v="0"/>
    <x v="16"/>
    <x v="16"/>
    <x v="675"/>
    <x v="348"/>
    <s v="CO10119@mi.com"/>
    <x v="8"/>
    <x v="7"/>
    <x v="348"/>
    <x v="41"/>
    <x v="0"/>
    <x v="0"/>
    <s v="No Aplica"/>
    <x v="482"/>
  </r>
  <r>
    <x v="2"/>
    <x v="17"/>
    <x v="17"/>
    <x v="0"/>
    <x v="348"/>
    <s v="CO10119@mi.com"/>
    <x v="0"/>
    <x v="0"/>
    <x v="348"/>
    <x v="41"/>
    <x v="0"/>
    <x v="0"/>
    <s v="No Aplica"/>
    <x v="482"/>
  </r>
  <r>
    <x v="0"/>
    <x v="3"/>
    <x v="3"/>
    <x v="676"/>
    <x v="348"/>
    <s v="CO10119@mi.com"/>
    <x v="1"/>
    <x v="1"/>
    <x v="348"/>
    <x v="41"/>
    <x v="0"/>
    <x v="0"/>
    <s v="No Aplica"/>
    <x v="482"/>
  </r>
  <r>
    <x v="0"/>
    <x v="7"/>
    <x v="7"/>
    <x v="674"/>
    <x v="348"/>
    <s v="CO10119@mi.com"/>
    <x v="3"/>
    <x v="3"/>
    <x v="348"/>
    <x v="41"/>
    <x v="0"/>
    <x v="0"/>
    <s v="No Aplica"/>
    <x v="482"/>
  </r>
  <r>
    <x v="0"/>
    <x v="1"/>
    <x v="1"/>
    <x v="677"/>
    <x v="348"/>
    <s v="CO10119@mi.com"/>
    <x v="8"/>
    <x v="7"/>
    <x v="348"/>
    <x v="41"/>
    <x v="0"/>
    <x v="0"/>
    <s v="No Aplica"/>
    <x v="482"/>
  </r>
  <r>
    <x v="0"/>
    <x v="6"/>
    <x v="6"/>
    <x v="678"/>
    <x v="348"/>
    <s v="CO10119@mi.com"/>
    <x v="1"/>
    <x v="1"/>
    <x v="348"/>
    <x v="41"/>
    <x v="0"/>
    <x v="0"/>
    <s v="No Aplica"/>
    <x v="482"/>
  </r>
  <r>
    <x v="2"/>
    <x v="2"/>
    <x v="2"/>
    <x v="0"/>
    <x v="348"/>
    <s v="CO10119@mi.com"/>
    <x v="0"/>
    <x v="0"/>
    <x v="348"/>
    <x v="41"/>
    <x v="0"/>
    <x v="0"/>
    <s v="No Aplica"/>
    <x v="482"/>
  </r>
  <r>
    <x v="0"/>
    <x v="5"/>
    <x v="5"/>
    <x v="674"/>
    <x v="348"/>
    <s v="CO10119@mi.com"/>
    <x v="3"/>
    <x v="3"/>
    <x v="348"/>
    <x v="41"/>
    <x v="0"/>
    <x v="0"/>
    <s v="No Aplica"/>
    <x v="482"/>
  </r>
  <r>
    <x v="0"/>
    <x v="20"/>
    <x v="20"/>
    <x v="677"/>
    <x v="348"/>
    <s v="CO10119@mi.com"/>
    <x v="8"/>
    <x v="7"/>
    <x v="348"/>
    <x v="41"/>
    <x v="0"/>
    <x v="0"/>
    <s v="No Aplica"/>
    <x v="482"/>
  </r>
  <r>
    <x v="0"/>
    <x v="21"/>
    <x v="21"/>
    <x v="676"/>
    <x v="348"/>
    <s v="CO10119@mi.com"/>
    <x v="1"/>
    <x v="1"/>
    <x v="348"/>
    <x v="41"/>
    <x v="0"/>
    <x v="0"/>
    <s v="No Aplica"/>
    <x v="482"/>
  </r>
  <r>
    <x v="2"/>
    <x v="22"/>
    <x v="22"/>
    <x v="0"/>
    <x v="348"/>
    <s v="CO10119@mi.com"/>
    <x v="0"/>
    <x v="0"/>
    <x v="348"/>
    <x v="41"/>
    <x v="0"/>
    <x v="0"/>
    <s v="No Aplica"/>
    <x v="482"/>
  </r>
  <r>
    <x v="3"/>
    <x v="23"/>
    <x v="23"/>
    <x v="89"/>
    <x v="349"/>
    <s v="CO26931@mi.com"/>
    <x v="1"/>
    <x v="1"/>
    <x v="349"/>
    <x v="39"/>
    <x v="1"/>
    <x v="0"/>
    <s v="No Aplica"/>
    <x v="484"/>
  </r>
  <r>
    <x v="1"/>
    <x v="15"/>
    <x v="15"/>
    <x v="11"/>
    <x v="349"/>
    <s v="CO26931@mi.com"/>
    <x v="3"/>
    <x v="3"/>
    <x v="349"/>
    <x v="39"/>
    <x v="1"/>
    <x v="0"/>
    <s v="No Aplica"/>
    <x v="484"/>
  </r>
  <r>
    <x v="0"/>
    <x v="27"/>
    <x v="27"/>
    <x v="679"/>
    <x v="349"/>
    <s v="CO26931@mi.com"/>
    <x v="0"/>
    <x v="0"/>
    <x v="349"/>
    <x v="39"/>
    <x v="1"/>
    <x v="0"/>
    <s v="No Aplica"/>
    <x v="484"/>
  </r>
  <r>
    <x v="3"/>
    <x v="28"/>
    <x v="28"/>
    <x v="89"/>
    <x v="349"/>
    <s v="CO26931@mi.com"/>
    <x v="1"/>
    <x v="1"/>
    <x v="349"/>
    <x v="39"/>
    <x v="1"/>
    <x v="0"/>
    <s v="No Aplica"/>
    <x v="484"/>
  </r>
  <r>
    <x v="1"/>
    <x v="1"/>
    <x v="1"/>
    <x v="11"/>
    <x v="349"/>
    <s v="CO26931@mi.com"/>
    <x v="3"/>
    <x v="3"/>
    <x v="349"/>
    <x v="39"/>
    <x v="1"/>
    <x v="0"/>
    <s v="No Aplica"/>
    <x v="484"/>
  </r>
  <r>
    <x v="3"/>
    <x v="18"/>
    <x v="18"/>
    <x v="679"/>
    <x v="349"/>
    <s v="CO26931@mi.com"/>
    <x v="0"/>
    <x v="0"/>
    <x v="349"/>
    <x v="39"/>
    <x v="1"/>
    <x v="0"/>
    <s v="No Aplica"/>
    <x v="484"/>
  </r>
  <r>
    <x v="3"/>
    <x v="29"/>
    <x v="29"/>
    <x v="89"/>
    <x v="349"/>
    <s v="CO26931@mi.com"/>
    <x v="1"/>
    <x v="1"/>
    <x v="349"/>
    <x v="39"/>
    <x v="1"/>
    <x v="0"/>
    <s v="No Aplica"/>
    <x v="484"/>
  </r>
  <r>
    <x v="0"/>
    <x v="24"/>
    <x v="24"/>
    <x v="680"/>
    <x v="349"/>
    <s v="CO26931@mi.com"/>
    <x v="0"/>
    <x v="0"/>
    <x v="349"/>
    <x v="39"/>
    <x v="1"/>
    <x v="0"/>
    <s v="No Aplica"/>
    <x v="484"/>
  </r>
  <r>
    <x v="0"/>
    <x v="25"/>
    <x v="25"/>
    <x v="330"/>
    <x v="349"/>
    <s v="CO26931@mi.com"/>
    <x v="0"/>
    <x v="0"/>
    <x v="349"/>
    <x v="39"/>
    <x v="1"/>
    <x v="0"/>
    <s v="No Aplica"/>
    <x v="484"/>
  </r>
  <r>
    <x v="2"/>
    <x v="27"/>
    <x v="27"/>
    <x v="0"/>
    <x v="350"/>
    <s v="CO24657@mi.com"/>
    <x v="4"/>
    <x v="0"/>
    <x v="350"/>
    <x v="9"/>
    <x v="1"/>
    <x v="0"/>
    <s v="No Aplica"/>
    <x v="485"/>
  </r>
  <r>
    <x v="2"/>
    <x v="23"/>
    <x v="23"/>
    <x v="106"/>
    <x v="350"/>
    <s v="CO24657@mi.com"/>
    <x v="4"/>
    <x v="0"/>
    <x v="350"/>
    <x v="9"/>
    <x v="1"/>
    <x v="0"/>
    <s v="No Aplica"/>
    <x v="485"/>
  </r>
  <r>
    <x v="2"/>
    <x v="20"/>
    <x v="20"/>
    <x v="9"/>
    <x v="350"/>
    <s v="CO24657@mi.com"/>
    <x v="1"/>
    <x v="1"/>
    <x v="350"/>
    <x v="9"/>
    <x v="1"/>
    <x v="0"/>
    <s v="No Aplica"/>
    <x v="485"/>
  </r>
  <r>
    <x v="2"/>
    <x v="24"/>
    <x v="24"/>
    <x v="0"/>
    <x v="350"/>
    <s v="CO24657@mi.com"/>
    <x v="4"/>
    <x v="0"/>
    <x v="350"/>
    <x v="9"/>
    <x v="1"/>
    <x v="0"/>
    <s v="No Aplica"/>
    <x v="485"/>
  </r>
  <r>
    <x v="2"/>
    <x v="29"/>
    <x v="29"/>
    <x v="0"/>
    <x v="350"/>
    <s v="CO24657@mi.com"/>
    <x v="4"/>
    <x v="0"/>
    <x v="350"/>
    <x v="9"/>
    <x v="1"/>
    <x v="0"/>
    <s v="No Aplica"/>
    <x v="485"/>
  </r>
  <r>
    <x v="2"/>
    <x v="10"/>
    <x v="10"/>
    <x v="20"/>
    <x v="351"/>
    <s v="CO23614@mi.com"/>
    <x v="3"/>
    <x v="3"/>
    <x v="351"/>
    <x v="18"/>
    <x v="1"/>
    <x v="0"/>
    <s v="No Aplica"/>
    <x v="486"/>
  </r>
  <r>
    <x v="2"/>
    <x v="0"/>
    <x v="0"/>
    <x v="20"/>
    <x v="351"/>
    <s v="CO23614@mi.com"/>
    <x v="3"/>
    <x v="3"/>
    <x v="351"/>
    <x v="18"/>
    <x v="1"/>
    <x v="0"/>
    <s v="No Aplica"/>
    <x v="486"/>
  </r>
  <r>
    <x v="0"/>
    <x v="11"/>
    <x v="11"/>
    <x v="249"/>
    <x v="351"/>
    <s v="CO23614@mi.com"/>
    <x v="0"/>
    <x v="0"/>
    <x v="351"/>
    <x v="18"/>
    <x v="1"/>
    <x v="0"/>
    <s v="No Aplica"/>
    <x v="486"/>
  </r>
  <r>
    <x v="2"/>
    <x v="12"/>
    <x v="12"/>
    <x v="20"/>
    <x v="351"/>
    <s v="CO23614@mi.com"/>
    <x v="3"/>
    <x v="3"/>
    <x v="351"/>
    <x v="18"/>
    <x v="1"/>
    <x v="0"/>
    <s v="No Aplica"/>
    <x v="486"/>
  </r>
  <r>
    <x v="2"/>
    <x v="13"/>
    <x v="13"/>
    <x v="20"/>
    <x v="351"/>
    <s v="CO23614@mi.com"/>
    <x v="3"/>
    <x v="3"/>
    <x v="351"/>
    <x v="18"/>
    <x v="1"/>
    <x v="1"/>
    <n v="45922"/>
    <x v="487"/>
  </r>
  <r>
    <x v="2"/>
    <x v="14"/>
    <x v="14"/>
    <x v="20"/>
    <x v="351"/>
    <s v="CO23614@mi.com"/>
    <x v="3"/>
    <x v="3"/>
    <x v="351"/>
    <x v="18"/>
    <x v="1"/>
    <x v="0"/>
    <s v="No Aplica"/>
    <x v="486"/>
  </r>
  <r>
    <x v="2"/>
    <x v="15"/>
    <x v="15"/>
    <x v="20"/>
    <x v="351"/>
    <s v="CO23614@mi.com"/>
    <x v="3"/>
    <x v="3"/>
    <x v="351"/>
    <x v="18"/>
    <x v="1"/>
    <x v="0"/>
    <s v="No Aplica"/>
    <x v="486"/>
  </r>
  <r>
    <x v="2"/>
    <x v="17"/>
    <x v="17"/>
    <x v="20"/>
    <x v="351"/>
    <s v="CO23614@mi.com"/>
    <x v="3"/>
    <x v="3"/>
    <x v="351"/>
    <x v="18"/>
    <x v="1"/>
    <x v="0"/>
    <s v="No Aplica"/>
    <x v="486"/>
  </r>
  <r>
    <x v="2"/>
    <x v="19"/>
    <x v="19"/>
    <x v="20"/>
    <x v="351"/>
    <s v="CO23614@mi.com"/>
    <x v="3"/>
    <x v="3"/>
    <x v="351"/>
    <x v="18"/>
    <x v="1"/>
    <x v="0"/>
    <s v="No Aplica"/>
    <x v="486"/>
  </r>
  <r>
    <x v="2"/>
    <x v="7"/>
    <x v="7"/>
    <x v="20"/>
    <x v="351"/>
    <s v="CO23614@mi.com"/>
    <x v="3"/>
    <x v="3"/>
    <x v="351"/>
    <x v="18"/>
    <x v="1"/>
    <x v="0"/>
    <s v="No Aplica"/>
    <x v="486"/>
  </r>
  <r>
    <x v="2"/>
    <x v="1"/>
    <x v="1"/>
    <x v="20"/>
    <x v="351"/>
    <s v="CO23614@mi.com"/>
    <x v="3"/>
    <x v="3"/>
    <x v="351"/>
    <x v="18"/>
    <x v="1"/>
    <x v="0"/>
    <s v="No Aplica"/>
    <x v="486"/>
  </r>
  <r>
    <x v="2"/>
    <x v="2"/>
    <x v="2"/>
    <x v="20"/>
    <x v="351"/>
    <s v="CO23614@mi.com"/>
    <x v="3"/>
    <x v="3"/>
    <x v="351"/>
    <x v="18"/>
    <x v="1"/>
    <x v="0"/>
    <s v="No Aplica"/>
    <x v="486"/>
  </r>
  <r>
    <x v="2"/>
    <x v="4"/>
    <x v="4"/>
    <x v="20"/>
    <x v="351"/>
    <s v="CO23614@mi.com"/>
    <x v="3"/>
    <x v="3"/>
    <x v="351"/>
    <x v="18"/>
    <x v="1"/>
    <x v="0"/>
    <s v="No Aplica"/>
    <x v="486"/>
  </r>
  <r>
    <x v="0"/>
    <x v="5"/>
    <x v="5"/>
    <x v="249"/>
    <x v="351"/>
    <s v="CO23614@mi.com"/>
    <x v="0"/>
    <x v="0"/>
    <x v="351"/>
    <x v="18"/>
    <x v="1"/>
    <x v="0"/>
    <s v="No Aplica"/>
    <x v="486"/>
  </r>
  <r>
    <x v="0"/>
    <x v="5"/>
    <x v="5"/>
    <x v="249"/>
    <x v="351"/>
    <s v="CO23614@mi.com"/>
    <x v="0"/>
    <x v="0"/>
    <x v="351"/>
    <x v="18"/>
    <x v="1"/>
    <x v="0"/>
    <s v="No Aplica"/>
    <x v="486"/>
  </r>
  <r>
    <x v="0"/>
    <x v="5"/>
    <x v="5"/>
    <x v="249"/>
    <x v="351"/>
    <s v="CO23614@mi.com"/>
    <x v="0"/>
    <x v="0"/>
    <x v="351"/>
    <x v="18"/>
    <x v="1"/>
    <x v="0"/>
    <s v="No Aplica"/>
    <x v="486"/>
  </r>
  <r>
    <x v="2"/>
    <x v="20"/>
    <x v="20"/>
    <x v="20"/>
    <x v="351"/>
    <s v="CO23614@mi.com"/>
    <x v="3"/>
    <x v="3"/>
    <x v="351"/>
    <x v="18"/>
    <x v="1"/>
    <x v="0"/>
    <s v="No Aplica"/>
    <x v="486"/>
  </r>
  <r>
    <x v="2"/>
    <x v="22"/>
    <x v="22"/>
    <x v="20"/>
    <x v="351"/>
    <s v="CO23614@mi.com"/>
    <x v="3"/>
    <x v="3"/>
    <x v="351"/>
    <x v="18"/>
    <x v="1"/>
    <x v="0"/>
    <s v="No Aplica"/>
    <x v="486"/>
  </r>
  <r>
    <x v="1"/>
    <x v="26"/>
    <x v="26"/>
    <x v="681"/>
    <x v="352"/>
    <s v="CO13664@mi.com"/>
    <x v="0"/>
    <x v="0"/>
    <x v="352"/>
    <x v="30"/>
    <x v="4"/>
    <x v="0"/>
    <s v="No Aplica"/>
    <x v="488"/>
  </r>
  <r>
    <x v="1"/>
    <x v="10"/>
    <x v="10"/>
    <x v="682"/>
    <x v="352"/>
    <s v="CO13664@mi.com"/>
    <x v="0"/>
    <x v="0"/>
    <x v="352"/>
    <x v="30"/>
    <x v="4"/>
    <x v="0"/>
    <s v="No Aplica"/>
    <x v="488"/>
  </r>
  <r>
    <x v="1"/>
    <x v="0"/>
    <x v="0"/>
    <x v="682"/>
    <x v="352"/>
    <s v="CO13664@mi.com"/>
    <x v="0"/>
    <x v="0"/>
    <x v="352"/>
    <x v="30"/>
    <x v="4"/>
    <x v="0"/>
    <s v="No Aplica"/>
    <x v="488"/>
  </r>
  <r>
    <x v="1"/>
    <x v="11"/>
    <x v="11"/>
    <x v="683"/>
    <x v="352"/>
    <s v="CO13664@mi.com"/>
    <x v="0"/>
    <x v="0"/>
    <x v="352"/>
    <x v="30"/>
    <x v="4"/>
    <x v="0"/>
    <s v="No Aplica"/>
    <x v="488"/>
  </r>
  <r>
    <x v="1"/>
    <x v="12"/>
    <x v="12"/>
    <x v="682"/>
    <x v="352"/>
    <s v="CO13664@mi.com"/>
    <x v="0"/>
    <x v="0"/>
    <x v="352"/>
    <x v="30"/>
    <x v="4"/>
    <x v="0"/>
    <s v="No Aplica"/>
    <x v="488"/>
  </r>
  <r>
    <x v="1"/>
    <x v="13"/>
    <x v="13"/>
    <x v="684"/>
    <x v="352"/>
    <s v="CO13664@mi.com"/>
    <x v="0"/>
    <x v="0"/>
    <x v="352"/>
    <x v="30"/>
    <x v="4"/>
    <x v="1"/>
    <n v="45922"/>
    <x v="489"/>
  </r>
  <r>
    <x v="1"/>
    <x v="14"/>
    <x v="14"/>
    <x v="685"/>
    <x v="352"/>
    <s v="CO13664@mi.com"/>
    <x v="10"/>
    <x v="9"/>
    <x v="352"/>
    <x v="30"/>
    <x v="4"/>
    <x v="0"/>
    <s v="No Aplica"/>
    <x v="488"/>
  </r>
  <r>
    <x v="1"/>
    <x v="23"/>
    <x v="23"/>
    <x v="686"/>
    <x v="352"/>
    <s v="CO13664@mi.com"/>
    <x v="0"/>
    <x v="0"/>
    <x v="352"/>
    <x v="30"/>
    <x v="4"/>
    <x v="0"/>
    <s v="No Aplica"/>
    <x v="488"/>
  </r>
  <r>
    <x v="1"/>
    <x v="14"/>
    <x v="14"/>
    <x v="687"/>
    <x v="352"/>
    <s v="CO13664@mi.com"/>
    <x v="8"/>
    <x v="7"/>
    <x v="352"/>
    <x v="30"/>
    <x v="4"/>
    <x v="0"/>
    <s v="No Aplica"/>
    <x v="488"/>
  </r>
  <r>
    <x v="1"/>
    <x v="15"/>
    <x v="15"/>
    <x v="687"/>
    <x v="352"/>
    <s v="CO13664@mi.com"/>
    <x v="8"/>
    <x v="7"/>
    <x v="352"/>
    <x v="30"/>
    <x v="4"/>
    <x v="0"/>
    <s v="No Aplica"/>
    <x v="488"/>
  </r>
  <r>
    <x v="1"/>
    <x v="16"/>
    <x v="16"/>
    <x v="687"/>
    <x v="352"/>
    <s v="CO13664@mi.com"/>
    <x v="8"/>
    <x v="7"/>
    <x v="352"/>
    <x v="30"/>
    <x v="4"/>
    <x v="0"/>
    <s v="No Aplica"/>
    <x v="488"/>
  </r>
  <r>
    <x v="1"/>
    <x v="17"/>
    <x v="17"/>
    <x v="688"/>
    <x v="352"/>
    <s v="CO13664@mi.com"/>
    <x v="8"/>
    <x v="7"/>
    <x v="352"/>
    <x v="30"/>
    <x v="4"/>
    <x v="0"/>
    <s v="No Aplica"/>
    <x v="488"/>
  </r>
  <r>
    <x v="0"/>
    <x v="27"/>
    <x v="27"/>
    <x v="3"/>
    <x v="352"/>
    <s v="CO13664@mi.com"/>
    <x v="0"/>
    <x v="0"/>
    <x v="352"/>
    <x v="30"/>
    <x v="4"/>
    <x v="0"/>
    <s v="No Aplica"/>
    <x v="488"/>
  </r>
  <r>
    <x v="1"/>
    <x v="3"/>
    <x v="3"/>
    <x v="689"/>
    <x v="352"/>
    <s v="CO13664@mi.com"/>
    <x v="0"/>
    <x v="0"/>
    <x v="352"/>
    <x v="30"/>
    <x v="4"/>
    <x v="0"/>
    <s v="No Aplica"/>
    <x v="488"/>
  </r>
  <r>
    <x v="1"/>
    <x v="28"/>
    <x v="28"/>
    <x v="690"/>
    <x v="352"/>
    <s v="CO13664@mi.com"/>
    <x v="0"/>
    <x v="0"/>
    <x v="352"/>
    <x v="30"/>
    <x v="4"/>
    <x v="0"/>
    <s v="No Aplica"/>
    <x v="488"/>
  </r>
  <r>
    <x v="1"/>
    <x v="19"/>
    <x v="19"/>
    <x v="687"/>
    <x v="352"/>
    <s v="CO13664@mi.com"/>
    <x v="8"/>
    <x v="7"/>
    <x v="352"/>
    <x v="30"/>
    <x v="4"/>
    <x v="0"/>
    <s v="No Aplica"/>
    <x v="488"/>
  </r>
  <r>
    <x v="1"/>
    <x v="7"/>
    <x v="7"/>
    <x v="687"/>
    <x v="352"/>
    <s v="CO13664@mi.com"/>
    <x v="8"/>
    <x v="7"/>
    <x v="352"/>
    <x v="30"/>
    <x v="4"/>
    <x v="0"/>
    <s v="No Aplica"/>
    <x v="488"/>
  </r>
  <r>
    <x v="1"/>
    <x v="1"/>
    <x v="1"/>
    <x v="687"/>
    <x v="352"/>
    <s v="CO13664@mi.com"/>
    <x v="8"/>
    <x v="7"/>
    <x v="352"/>
    <x v="30"/>
    <x v="4"/>
    <x v="0"/>
    <s v="No Aplica"/>
    <x v="488"/>
  </r>
  <r>
    <x v="1"/>
    <x v="2"/>
    <x v="2"/>
    <x v="687"/>
    <x v="352"/>
    <s v="CO13664@mi.com"/>
    <x v="8"/>
    <x v="7"/>
    <x v="352"/>
    <x v="30"/>
    <x v="4"/>
    <x v="0"/>
    <s v="No Aplica"/>
    <x v="488"/>
  </r>
  <r>
    <x v="1"/>
    <x v="6"/>
    <x v="6"/>
    <x v="691"/>
    <x v="352"/>
    <s v="CO13664@mi.com"/>
    <x v="5"/>
    <x v="4"/>
    <x v="352"/>
    <x v="30"/>
    <x v="4"/>
    <x v="0"/>
    <s v="No Aplica"/>
    <x v="488"/>
  </r>
  <r>
    <x v="0"/>
    <x v="18"/>
    <x v="18"/>
    <x v="3"/>
    <x v="352"/>
    <s v="CO13664@mi.com"/>
    <x v="0"/>
    <x v="0"/>
    <x v="352"/>
    <x v="30"/>
    <x v="4"/>
    <x v="0"/>
    <s v="No Aplica"/>
    <x v="488"/>
  </r>
  <r>
    <x v="1"/>
    <x v="20"/>
    <x v="20"/>
    <x v="687"/>
    <x v="352"/>
    <s v="CO13664@mi.com"/>
    <x v="8"/>
    <x v="7"/>
    <x v="352"/>
    <x v="30"/>
    <x v="4"/>
    <x v="0"/>
    <s v="No Aplica"/>
    <x v="488"/>
  </r>
  <r>
    <x v="1"/>
    <x v="29"/>
    <x v="29"/>
    <x v="692"/>
    <x v="352"/>
    <s v="CO13664@mi.com"/>
    <x v="0"/>
    <x v="0"/>
    <x v="352"/>
    <x v="30"/>
    <x v="4"/>
    <x v="0"/>
    <s v="No Aplica"/>
    <x v="488"/>
  </r>
  <r>
    <x v="1"/>
    <x v="4"/>
    <x v="4"/>
    <x v="687"/>
    <x v="352"/>
    <s v="CO13664@mi.com"/>
    <x v="8"/>
    <x v="7"/>
    <x v="352"/>
    <x v="30"/>
    <x v="4"/>
    <x v="0"/>
    <s v="No Aplica"/>
    <x v="488"/>
  </r>
  <r>
    <x v="1"/>
    <x v="5"/>
    <x v="5"/>
    <x v="687"/>
    <x v="352"/>
    <s v="CO13664@mi.com"/>
    <x v="8"/>
    <x v="7"/>
    <x v="352"/>
    <x v="30"/>
    <x v="4"/>
    <x v="0"/>
    <s v="No Aplica"/>
    <x v="488"/>
  </r>
  <r>
    <x v="1"/>
    <x v="22"/>
    <x v="22"/>
    <x v="687"/>
    <x v="352"/>
    <s v="CO13664@mi.com"/>
    <x v="8"/>
    <x v="7"/>
    <x v="352"/>
    <x v="30"/>
    <x v="4"/>
    <x v="0"/>
    <s v="No Aplica"/>
    <x v="488"/>
  </r>
  <r>
    <x v="1"/>
    <x v="21"/>
    <x v="21"/>
    <x v="693"/>
    <x v="352"/>
    <s v="CO13664@mi.com"/>
    <x v="0"/>
    <x v="0"/>
    <x v="352"/>
    <x v="30"/>
    <x v="4"/>
    <x v="0"/>
    <s v="No Aplica"/>
    <x v="488"/>
  </r>
  <r>
    <x v="0"/>
    <x v="24"/>
    <x v="24"/>
    <x v="3"/>
    <x v="352"/>
    <s v="CO13664@mi.com"/>
    <x v="0"/>
    <x v="0"/>
    <x v="352"/>
    <x v="30"/>
    <x v="4"/>
    <x v="0"/>
    <s v="No Aplica"/>
    <x v="488"/>
  </r>
  <r>
    <x v="0"/>
    <x v="25"/>
    <x v="25"/>
    <x v="3"/>
    <x v="352"/>
    <s v="CO13664@mi.com"/>
    <x v="0"/>
    <x v="0"/>
    <x v="352"/>
    <x v="30"/>
    <x v="4"/>
    <x v="0"/>
    <s v="No Aplica"/>
    <x v="488"/>
  </r>
  <r>
    <x v="2"/>
    <x v="24"/>
    <x v="24"/>
    <x v="694"/>
    <x v="353"/>
    <s v="CO27633@mi.com"/>
    <x v="19"/>
    <x v="0"/>
    <x v="353"/>
    <x v="31"/>
    <x v="1"/>
    <x v="0"/>
    <s v="No Aplica"/>
    <x v="490"/>
  </r>
  <r>
    <x v="2"/>
    <x v="25"/>
    <x v="25"/>
    <x v="3"/>
    <x v="353"/>
    <s v="CO27633@mi.com"/>
    <x v="19"/>
    <x v="0"/>
    <x v="353"/>
    <x v="31"/>
    <x v="1"/>
    <x v="0"/>
    <s v="No Aplica"/>
    <x v="490"/>
  </r>
  <r>
    <x v="1"/>
    <x v="9"/>
    <x v="9"/>
    <x v="6"/>
    <x v="354"/>
    <s v="CO18481@mi.com"/>
    <x v="3"/>
    <x v="3"/>
    <x v="354"/>
    <x v="47"/>
    <x v="1"/>
    <x v="0"/>
    <s v="No Aplica"/>
    <x v="491"/>
  </r>
  <r>
    <x v="1"/>
    <x v="0"/>
    <x v="0"/>
    <x v="265"/>
    <x v="354"/>
    <s v="CO18481@mi.com"/>
    <x v="3"/>
    <x v="3"/>
    <x v="354"/>
    <x v="47"/>
    <x v="1"/>
    <x v="0"/>
    <s v="No Aplica"/>
    <x v="491"/>
  </r>
  <r>
    <x v="1"/>
    <x v="11"/>
    <x v="11"/>
    <x v="6"/>
    <x v="354"/>
    <s v="CO18481@mi.com"/>
    <x v="3"/>
    <x v="3"/>
    <x v="354"/>
    <x v="47"/>
    <x v="1"/>
    <x v="0"/>
    <s v="No Aplica"/>
    <x v="491"/>
  </r>
  <r>
    <x v="1"/>
    <x v="13"/>
    <x v="13"/>
    <x v="6"/>
    <x v="354"/>
    <s v="CO18481@mi.com"/>
    <x v="3"/>
    <x v="3"/>
    <x v="354"/>
    <x v="47"/>
    <x v="1"/>
    <x v="1"/>
    <n v="45922"/>
    <x v="492"/>
  </r>
  <r>
    <x v="3"/>
    <x v="27"/>
    <x v="27"/>
    <x v="0"/>
    <x v="354"/>
    <s v="CO18481@mi.com"/>
    <x v="0"/>
    <x v="0"/>
    <x v="354"/>
    <x v="47"/>
    <x v="1"/>
    <x v="0"/>
    <s v="No Aplica"/>
    <x v="491"/>
  </r>
  <r>
    <x v="1"/>
    <x v="17"/>
    <x v="17"/>
    <x v="6"/>
    <x v="354"/>
    <s v="CO18481@mi.com"/>
    <x v="3"/>
    <x v="3"/>
    <x v="354"/>
    <x v="47"/>
    <x v="1"/>
    <x v="0"/>
    <s v="No Aplica"/>
    <x v="491"/>
  </r>
  <r>
    <x v="1"/>
    <x v="15"/>
    <x v="15"/>
    <x v="6"/>
    <x v="354"/>
    <s v="CO18481@mi.com"/>
    <x v="3"/>
    <x v="3"/>
    <x v="354"/>
    <x v="47"/>
    <x v="1"/>
    <x v="0"/>
    <s v="No Aplica"/>
    <x v="491"/>
  </r>
  <r>
    <x v="1"/>
    <x v="14"/>
    <x v="14"/>
    <x v="6"/>
    <x v="354"/>
    <s v="CO18481@mi.com"/>
    <x v="3"/>
    <x v="3"/>
    <x v="354"/>
    <x v="47"/>
    <x v="1"/>
    <x v="0"/>
    <s v="No Aplica"/>
    <x v="491"/>
  </r>
  <r>
    <x v="1"/>
    <x v="23"/>
    <x v="23"/>
    <x v="6"/>
    <x v="354"/>
    <s v="CO18481@mi.com"/>
    <x v="3"/>
    <x v="3"/>
    <x v="354"/>
    <x v="47"/>
    <x v="1"/>
    <x v="0"/>
    <s v="No Aplica"/>
    <x v="491"/>
  </r>
  <r>
    <x v="3"/>
    <x v="18"/>
    <x v="18"/>
    <x v="0"/>
    <x v="354"/>
    <s v="CO18481@mi.com"/>
    <x v="0"/>
    <x v="0"/>
    <x v="354"/>
    <x v="47"/>
    <x v="1"/>
    <x v="0"/>
    <s v="No Aplica"/>
    <x v="491"/>
  </r>
  <r>
    <x v="3"/>
    <x v="29"/>
    <x v="29"/>
    <x v="695"/>
    <x v="354"/>
    <s v="CO18481@mi.com"/>
    <x v="3"/>
    <x v="3"/>
    <x v="354"/>
    <x v="47"/>
    <x v="1"/>
    <x v="0"/>
    <s v="No Aplica"/>
    <x v="491"/>
  </r>
  <r>
    <x v="1"/>
    <x v="19"/>
    <x v="19"/>
    <x v="6"/>
    <x v="354"/>
    <s v="CO18481@mi.com"/>
    <x v="3"/>
    <x v="3"/>
    <x v="354"/>
    <x v="47"/>
    <x v="1"/>
    <x v="0"/>
    <s v="No Aplica"/>
    <x v="491"/>
  </r>
  <r>
    <x v="1"/>
    <x v="7"/>
    <x v="7"/>
    <x v="6"/>
    <x v="354"/>
    <s v="CO18481@mi.com"/>
    <x v="3"/>
    <x v="3"/>
    <x v="354"/>
    <x v="47"/>
    <x v="1"/>
    <x v="0"/>
    <s v="No Aplica"/>
    <x v="491"/>
  </r>
  <r>
    <x v="1"/>
    <x v="2"/>
    <x v="2"/>
    <x v="6"/>
    <x v="354"/>
    <s v="CO18481@mi.com"/>
    <x v="3"/>
    <x v="3"/>
    <x v="354"/>
    <x v="47"/>
    <x v="1"/>
    <x v="0"/>
    <s v="No Aplica"/>
    <x v="491"/>
  </r>
  <r>
    <x v="3"/>
    <x v="24"/>
    <x v="24"/>
    <x v="0"/>
    <x v="354"/>
    <s v="CO18481@mi.com"/>
    <x v="0"/>
    <x v="0"/>
    <x v="354"/>
    <x v="47"/>
    <x v="1"/>
    <x v="0"/>
    <s v="No Aplica"/>
    <x v="491"/>
  </r>
  <r>
    <x v="1"/>
    <x v="4"/>
    <x v="4"/>
    <x v="6"/>
    <x v="354"/>
    <s v="CO18481@mi.com"/>
    <x v="3"/>
    <x v="3"/>
    <x v="354"/>
    <x v="47"/>
    <x v="1"/>
    <x v="0"/>
    <s v="No Aplica"/>
    <x v="491"/>
  </r>
  <r>
    <x v="1"/>
    <x v="5"/>
    <x v="5"/>
    <x v="6"/>
    <x v="354"/>
    <s v="CO18481@mi.com"/>
    <x v="3"/>
    <x v="3"/>
    <x v="354"/>
    <x v="47"/>
    <x v="1"/>
    <x v="0"/>
    <s v="No Aplica"/>
    <x v="491"/>
  </r>
  <r>
    <x v="1"/>
    <x v="20"/>
    <x v="20"/>
    <x v="696"/>
    <x v="354"/>
    <s v="CO18481@mi.com"/>
    <x v="15"/>
    <x v="11"/>
    <x v="354"/>
    <x v="47"/>
    <x v="1"/>
    <x v="0"/>
    <s v="No Aplica"/>
    <x v="491"/>
  </r>
  <r>
    <x v="1"/>
    <x v="22"/>
    <x v="22"/>
    <x v="6"/>
    <x v="354"/>
    <s v="CO18481@mi.com"/>
    <x v="5"/>
    <x v="4"/>
    <x v="354"/>
    <x v="47"/>
    <x v="1"/>
    <x v="0"/>
    <s v="No Aplica"/>
    <x v="491"/>
  </r>
  <r>
    <x v="3"/>
    <x v="25"/>
    <x v="25"/>
    <x v="0"/>
    <x v="354"/>
    <s v="CO18481@mi.com"/>
    <x v="0"/>
    <x v="0"/>
    <x v="354"/>
    <x v="47"/>
    <x v="1"/>
    <x v="0"/>
    <s v="No Aplica"/>
    <x v="491"/>
  </r>
  <r>
    <x v="1"/>
    <x v="9"/>
    <x v="9"/>
    <x v="90"/>
    <x v="355"/>
    <s v="CO11541@mi.com"/>
    <x v="0"/>
    <x v="0"/>
    <x v="355"/>
    <x v="35"/>
    <x v="0"/>
    <x v="0"/>
    <s v="No Aplica"/>
    <x v="493"/>
  </r>
  <r>
    <x v="5"/>
    <x v="23"/>
    <x v="23"/>
    <x v="247"/>
    <x v="355"/>
    <s v="CO11541@mi.com"/>
    <x v="0"/>
    <x v="0"/>
    <x v="355"/>
    <x v="35"/>
    <x v="0"/>
    <x v="0"/>
    <s v="No Aplica"/>
    <x v="493"/>
  </r>
  <r>
    <x v="1"/>
    <x v="3"/>
    <x v="3"/>
    <x v="90"/>
    <x v="355"/>
    <s v="CO11541@mi.com"/>
    <x v="0"/>
    <x v="0"/>
    <x v="355"/>
    <x v="35"/>
    <x v="0"/>
    <x v="0"/>
    <s v="No Aplica"/>
    <x v="493"/>
  </r>
  <r>
    <x v="1"/>
    <x v="13"/>
    <x v="13"/>
    <x v="90"/>
    <x v="355"/>
    <s v="CO11541@mi.com"/>
    <x v="0"/>
    <x v="0"/>
    <x v="355"/>
    <x v="35"/>
    <x v="0"/>
    <x v="1"/>
    <n v="45922"/>
    <x v="494"/>
  </r>
  <r>
    <x v="2"/>
    <x v="0"/>
    <x v="0"/>
    <x v="3"/>
    <x v="355"/>
    <s v="CO11541@mi.com"/>
    <x v="0"/>
    <x v="0"/>
    <x v="355"/>
    <x v="35"/>
    <x v="0"/>
    <x v="0"/>
    <s v="No Aplica"/>
    <x v="493"/>
  </r>
  <r>
    <x v="4"/>
    <x v="19"/>
    <x v="19"/>
    <x v="10"/>
    <x v="355"/>
    <s v="CO11541@mi.com"/>
    <x v="0"/>
    <x v="0"/>
    <x v="355"/>
    <x v="35"/>
    <x v="0"/>
    <x v="0"/>
    <s v="No Aplica"/>
    <x v="493"/>
  </r>
  <r>
    <x v="2"/>
    <x v="7"/>
    <x v="7"/>
    <x v="3"/>
    <x v="355"/>
    <s v="CO11541@mi.com"/>
    <x v="0"/>
    <x v="0"/>
    <x v="355"/>
    <x v="35"/>
    <x v="0"/>
    <x v="0"/>
    <s v="No Aplica"/>
    <x v="493"/>
  </r>
  <r>
    <x v="1"/>
    <x v="6"/>
    <x v="6"/>
    <x v="90"/>
    <x v="355"/>
    <s v="CO11541@mi.com"/>
    <x v="0"/>
    <x v="0"/>
    <x v="355"/>
    <x v="35"/>
    <x v="0"/>
    <x v="0"/>
    <s v="No Aplica"/>
    <x v="493"/>
  </r>
  <r>
    <x v="1"/>
    <x v="4"/>
    <x v="4"/>
    <x v="9"/>
    <x v="355"/>
    <s v="CO11541@mi.com"/>
    <x v="9"/>
    <x v="8"/>
    <x v="355"/>
    <x v="35"/>
    <x v="0"/>
    <x v="0"/>
    <s v="No Aplica"/>
    <x v="493"/>
  </r>
  <r>
    <x v="1"/>
    <x v="5"/>
    <x v="5"/>
    <x v="697"/>
    <x v="355"/>
    <s v="CO11541@mi.com"/>
    <x v="2"/>
    <x v="2"/>
    <x v="355"/>
    <x v="35"/>
    <x v="0"/>
    <x v="0"/>
    <s v="No Aplica"/>
    <x v="493"/>
  </r>
  <r>
    <x v="1"/>
    <x v="22"/>
    <x v="22"/>
    <x v="90"/>
    <x v="355"/>
    <s v="CO11541@mi.com"/>
    <x v="0"/>
    <x v="0"/>
    <x v="355"/>
    <x v="35"/>
    <x v="0"/>
    <x v="0"/>
    <s v="No Aplica"/>
    <x v="493"/>
  </r>
  <r>
    <x v="1"/>
    <x v="21"/>
    <x v="21"/>
    <x v="90"/>
    <x v="355"/>
    <s v="CO11541@mi.com"/>
    <x v="0"/>
    <x v="0"/>
    <x v="355"/>
    <x v="35"/>
    <x v="0"/>
    <x v="0"/>
    <s v="No Aplica"/>
    <x v="493"/>
  </r>
  <r>
    <x v="2"/>
    <x v="20"/>
    <x v="20"/>
    <x v="3"/>
    <x v="355"/>
    <s v="CO11541@mi.com"/>
    <x v="0"/>
    <x v="0"/>
    <x v="355"/>
    <x v="35"/>
    <x v="0"/>
    <x v="0"/>
    <s v="No Aplica"/>
    <x v="493"/>
  </r>
  <r>
    <x v="2"/>
    <x v="10"/>
    <x v="10"/>
    <x v="173"/>
    <x v="356"/>
    <s v="CO19241@mi.com"/>
    <x v="3"/>
    <x v="3"/>
    <x v="356"/>
    <x v="6"/>
    <x v="0"/>
    <x v="0"/>
    <s v="No Aplica"/>
    <x v="495"/>
  </r>
  <r>
    <x v="2"/>
    <x v="12"/>
    <x v="12"/>
    <x v="173"/>
    <x v="356"/>
    <s v="CO19241@mi.com"/>
    <x v="3"/>
    <x v="3"/>
    <x v="356"/>
    <x v="6"/>
    <x v="0"/>
    <x v="0"/>
    <s v="No Aplica"/>
    <x v="495"/>
  </r>
  <r>
    <x v="2"/>
    <x v="13"/>
    <x v="13"/>
    <x v="173"/>
    <x v="356"/>
    <s v="CO19241@mi.com"/>
    <x v="3"/>
    <x v="3"/>
    <x v="356"/>
    <x v="6"/>
    <x v="0"/>
    <x v="1"/>
    <n v="45922"/>
    <x v="496"/>
  </r>
  <r>
    <x v="2"/>
    <x v="0"/>
    <x v="0"/>
    <x v="3"/>
    <x v="356"/>
    <s v="CO19241@mi.com"/>
    <x v="0"/>
    <x v="0"/>
    <x v="356"/>
    <x v="6"/>
    <x v="0"/>
    <x v="0"/>
    <s v="No Aplica"/>
    <x v="495"/>
  </r>
  <r>
    <x v="2"/>
    <x v="14"/>
    <x v="14"/>
    <x v="173"/>
    <x v="356"/>
    <s v="CO19241@mi.com"/>
    <x v="3"/>
    <x v="3"/>
    <x v="356"/>
    <x v="6"/>
    <x v="0"/>
    <x v="0"/>
    <s v="No Aplica"/>
    <x v="495"/>
  </r>
  <r>
    <x v="2"/>
    <x v="15"/>
    <x v="15"/>
    <x v="173"/>
    <x v="356"/>
    <s v="CO19241@mi.com"/>
    <x v="3"/>
    <x v="3"/>
    <x v="356"/>
    <x v="6"/>
    <x v="0"/>
    <x v="0"/>
    <s v="No Aplica"/>
    <x v="495"/>
  </r>
  <r>
    <x v="2"/>
    <x v="17"/>
    <x v="17"/>
    <x v="173"/>
    <x v="356"/>
    <s v="CO19241@mi.com"/>
    <x v="3"/>
    <x v="3"/>
    <x v="356"/>
    <x v="6"/>
    <x v="0"/>
    <x v="0"/>
    <s v="No Aplica"/>
    <x v="495"/>
  </r>
  <r>
    <x v="2"/>
    <x v="3"/>
    <x v="3"/>
    <x v="173"/>
    <x v="356"/>
    <s v="CO19241@mi.com"/>
    <x v="3"/>
    <x v="3"/>
    <x v="356"/>
    <x v="6"/>
    <x v="0"/>
    <x v="0"/>
    <s v="No Aplica"/>
    <x v="495"/>
  </r>
  <r>
    <x v="2"/>
    <x v="16"/>
    <x v="16"/>
    <x v="3"/>
    <x v="356"/>
    <s v="CO19241@mi.com"/>
    <x v="0"/>
    <x v="0"/>
    <x v="356"/>
    <x v="6"/>
    <x v="0"/>
    <x v="0"/>
    <s v="No Aplica"/>
    <x v="495"/>
  </r>
  <r>
    <x v="2"/>
    <x v="19"/>
    <x v="19"/>
    <x v="173"/>
    <x v="356"/>
    <s v="CO19241@mi.com"/>
    <x v="3"/>
    <x v="3"/>
    <x v="356"/>
    <x v="6"/>
    <x v="0"/>
    <x v="0"/>
    <s v="No Aplica"/>
    <x v="495"/>
  </r>
  <r>
    <x v="2"/>
    <x v="1"/>
    <x v="1"/>
    <x v="173"/>
    <x v="356"/>
    <s v="CO19241@mi.com"/>
    <x v="3"/>
    <x v="3"/>
    <x v="356"/>
    <x v="6"/>
    <x v="0"/>
    <x v="0"/>
    <s v="No Aplica"/>
    <x v="495"/>
  </r>
  <r>
    <x v="2"/>
    <x v="2"/>
    <x v="2"/>
    <x v="173"/>
    <x v="356"/>
    <s v="CO19241@mi.com"/>
    <x v="3"/>
    <x v="3"/>
    <x v="356"/>
    <x v="6"/>
    <x v="0"/>
    <x v="0"/>
    <s v="No Aplica"/>
    <x v="495"/>
  </r>
  <r>
    <x v="2"/>
    <x v="6"/>
    <x v="6"/>
    <x v="173"/>
    <x v="356"/>
    <s v="CO19241@mi.com"/>
    <x v="5"/>
    <x v="4"/>
    <x v="356"/>
    <x v="6"/>
    <x v="0"/>
    <x v="0"/>
    <s v="No Aplica"/>
    <x v="495"/>
  </r>
  <r>
    <x v="2"/>
    <x v="7"/>
    <x v="7"/>
    <x v="3"/>
    <x v="356"/>
    <s v="CO19241@mi.com"/>
    <x v="0"/>
    <x v="0"/>
    <x v="356"/>
    <x v="6"/>
    <x v="0"/>
    <x v="0"/>
    <s v="No Aplica"/>
    <x v="495"/>
  </r>
  <r>
    <x v="2"/>
    <x v="4"/>
    <x v="4"/>
    <x v="173"/>
    <x v="356"/>
    <s v="CO19241@mi.com"/>
    <x v="3"/>
    <x v="3"/>
    <x v="356"/>
    <x v="6"/>
    <x v="0"/>
    <x v="0"/>
    <s v="No Aplica"/>
    <x v="495"/>
  </r>
  <r>
    <x v="2"/>
    <x v="5"/>
    <x v="5"/>
    <x v="173"/>
    <x v="356"/>
    <s v="CO19241@mi.com"/>
    <x v="3"/>
    <x v="3"/>
    <x v="356"/>
    <x v="6"/>
    <x v="0"/>
    <x v="0"/>
    <s v="No Aplica"/>
    <x v="495"/>
  </r>
  <r>
    <x v="2"/>
    <x v="20"/>
    <x v="20"/>
    <x v="3"/>
    <x v="356"/>
    <s v="CO19241@mi.com"/>
    <x v="0"/>
    <x v="0"/>
    <x v="356"/>
    <x v="6"/>
    <x v="0"/>
    <x v="0"/>
    <s v="No Aplica"/>
    <x v="495"/>
  </r>
  <r>
    <x v="2"/>
    <x v="22"/>
    <x v="22"/>
    <x v="173"/>
    <x v="356"/>
    <s v="CO19241@mi.com"/>
    <x v="3"/>
    <x v="3"/>
    <x v="356"/>
    <x v="6"/>
    <x v="0"/>
    <x v="0"/>
    <s v="No Aplica"/>
    <x v="495"/>
  </r>
  <r>
    <x v="2"/>
    <x v="21"/>
    <x v="21"/>
    <x v="173"/>
    <x v="356"/>
    <s v="CO19241@mi.com"/>
    <x v="3"/>
    <x v="3"/>
    <x v="356"/>
    <x v="6"/>
    <x v="0"/>
    <x v="0"/>
    <s v="No Aplica"/>
    <x v="495"/>
  </r>
  <r>
    <x v="9"/>
    <x v="8"/>
    <x v="8"/>
    <x v="581"/>
    <x v="357"/>
    <s v="CO19568@mi.com"/>
    <x v="5"/>
    <x v="4"/>
    <x v="357"/>
    <x v="0"/>
    <x v="0"/>
    <x v="0"/>
    <s v="No Aplica"/>
    <x v="497"/>
  </r>
  <r>
    <x v="9"/>
    <x v="9"/>
    <x v="9"/>
    <x v="581"/>
    <x v="357"/>
    <s v="CO19568@mi.com"/>
    <x v="5"/>
    <x v="4"/>
    <x v="357"/>
    <x v="0"/>
    <x v="0"/>
    <x v="0"/>
    <s v="No Aplica"/>
    <x v="497"/>
  </r>
  <r>
    <x v="9"/>
    <x v="27"/>
    <x v="27"/>
    <x v="581"/>
    <x v="357"/>
    <s v="CO19568@mi.com"/>
    <x v="0"/>
    <x v="0"/>
    <x v="357"/>
    <x v="0"/>
    <x v="0"/>
    <x v="0"/>
    <s v="No Aplica"/>
    <x v="497"/>
  </r>
  <r>
    <x v="9"/>
    <x v="26"/>
    <x v="26"/>
    <x v="581"/>
    <x v="357"/>
    <s v="CO19568@mi.com"/>
    <x v="0"/>
    <x v="0"/>
    <x v="357"/>
    <x v="0"/>
    <x v="0"/>
    <x v="0"/>
    <s v="No Aplica"/>
    <x v="497"/>
  </r>
  <r>
    <x v="9"/>
    <x v="10"/>
    <x v="10"/>
    <x v="581"/>
    <x v="357"/>
    <s v="CO19568@mi.com"/>
    <x v="5"/>
    <x v="4"/>
    <x v="357"/>
    <x v="0"/>
    <x v="0"/>
    <x v="0"/>
    <s v="No Aplica"/>
    <x v="497"/>
  </r>
  <r>
    <x v="9"/>
    <x v="0"/>
    <x v="0"/>
    <x v="581"/>
    <x v="357"/>
    <s v="CO19568@mi.com"/>
    <x v="5"/>
    <x v="4"/>
    <x v="357"/>
    <x v="0"/>
    <x v="0"/>
    <x v="0"/>
    <s v="No Aplica"/>
    <x v="497"/>
  </r>
  <r>
    <x v="9"/>
    <x v="11"/>
    <x v="11"/>
    <x v="581"/>
    <x v="357"/>
    <s v="CO19568@mi.com"/>
    <x v="5"/>
    <x v="4"/>
    <x v="357"/>
    <x v="0"/>
    <x v="0"/>
    <x v="0"/>
    <s v="No Aplica"/>
    <x v="497"/>
  </r>
  <r>
    <x v="9"/>
    <x v="12"/>
    <x v="12"/>
    <x v="581"/>
    <x v="357"/>
    <s v="CO19568@mi.com"/>
    <x v="5"/>
    <x v="4"/>
    <x v="357"/>
    <x v="0"/>
    <x v="0"/>
    <x v="0"/>
    <s v="No Aplica"/>
    <x v="497"/>
  </r>
  <r>
    <x v="9"/>
    <x v="13"/>
    <x v="13"/>
    <x v="581"/>
    <x v="357"/>
    <s v="CO19568@mi.com"/>
    <x v="0"/>
    <x v="0"/>
    <x v="357"/>
    <x v="0"/>
    <x v="0"/>
    <x v="1"/>
    <n v="45922"/>
    <x v="498"/>
  </r>
  <r>
    <x v="9"/>
    <x v="18"/>
    <x v="18"/>
    <x v="163"/>
    <x v="357"/>
    <s v="CO19568@mi.com"/>
    <x v="0"/>
    <x v="0"/>
    <x v="357"/>
    <x v="0"/>
    <x v="0"/>
    <x v="0"/>
    <s v="No Aplica"/>
    <x v="497"/>
  </r>
  <r>
    <x v="9"/>
    <x v="23"/>
    <x v="23"/>
    <x v="163"/>
    <x v="357"/>
    <s v="CO19568@mi.com"/>
    <x v="0"/>
    <x v="0"/>
    <x v="357"/>
    <x v="0"/>
    <x v="0"/>
    <x v="0"/>
    <s v="No Aplica"/>
    <x v="497"/>
  </r>
  <r>
    <x v="9"/>
    <x v="14"/>
    <x v="14"/>
    <x v="163"/>
    <x v="357"/>
    <s v="CO19568@mi.com"/>
    <x v="0"/>
    <x v="0"/>
    <x v="357"/>
    <x v="0"/>
    <x v="0"/>
    <x v="0"/>
    <s v="No Aplica"/>
    <x v="497"/>
  </r>
  <r>
    <x v="9"/>
    <x v="15"/>
    <x v="15"/>
    <x v="163"/>
    <x v="357"/>
    <s v="CO19568@mi.com"/>
    <x v="5"/>
    <x v="4"/>
    <x v="357"/>
    <x v="0"/>
    <x v="0"/>
    <x v="0"/>
    <s v="No Aplica"/>
    <x v="497"/>
  </r>
  <r>
    <x v="9"/>
    <x v="16"/>
    <x v="16"/>
    <x v="163"/>
    <x v="357"/>
    <s v="CO19568@mi.com"/>
    <x v="5"/>
    <x v="4"/>
    <x v="357"/>
    <x v="0"/>
    <x v="0"/>
    <x v="0"/>
    <s v="No Aplica"/>
    <x v="497"/>
  </r>
  <r>
    <x v="9"/>
    <x v="17"/>
    <x v="17"/>
    <x v="163"/>
    <x v="357"/>
    <s v="CO19568@mi.com"/>
    <x v="5"/>
    <x v="4"/>
    <x v="357"/>
    <x v="0"/>
    <x v="0"/>
    <x v="0"/>
    <s v="No Aplica"/>
    <x v="497"/>
  </r>
  <r>
    <x v="9"/>
    <x v="3"/>
    <x v="3"/>
    <x v="163"/>
    <x v="357"/>
    <s v="CO19568@mi.com"/>
    <x v="5"/>
    <x v="4"/>
    <x v="357"/>
    <x v="0"/>
    <x v="0"/>
    <x v="0"/>
    <s v="No Aplica"/>
    <x v="497"/>
  </r>
  <r>
    <x v="9"/>
    <x v="24"/>
    <x v="24"/>
    <x v="163"/>
    <x v="357"/>
    <s v="CO19568@mi.com"/>
    <x v="5"/>
    <x v="4"/>
    <x v="357"/>
    <x v="0"/>
    <x v="0"/>
    <x v="0"/>
    <s v="No Aplica"/>
    <x v="497"/>
  </r>
  <r>
    <x v="9"/>
    <x v="28"/>
    <x v="28"/>
    <x v="163"/>
    <x v="357"/>
    <s v="CO19568@mi.com"/>
    <x v="0"/>
    <x v="0"/>
    <x v="357"/>
    <x v="0"/>
    <x v="0"/>
    <x v="0"/>
    <s v="No Aplica"/>
    <x v="497"/>
  </r>
  <r>
    <x v="1"/>
    <x v="4"/>
    <x v="4"/>
    <x v="293"/>
    <x v="357"/>
    <s v="CO19568@mi.com"/>
    <x v="3"/>
    <x v="3"/>
    <x v="357"/>
    <x v="0"/>
    <x v="0"/>
    <x v="0"/>
    <s v="No Aplica"/>
    <x v="497"/>
  </r>
  <r>
    <x v="1"/>
    <x v="5"/>
    <x v="5"/>
    <x v="11"/>
    <x v="357"/>
    <s v="CO19568@mi.com"/>
    <x v="3"/>
    <x v="3"/>
    <x v="357"/>
    <x v="0"/>
    <x v="0"/>
    <x v="0"/>
    <s v="No Aplica"/>
    <x v="497"/>
  </r>
  <r>
    <x v="1"/>
    <x v="20"/>
    <x v="20"/>
    <x v="11"/>
    <x v="357"/>
    <s v="CO19568@mi.com"/>
    <x v="3"/>
    <x v="3"/>
    <x v="357"/>
    <x v="0"/>
    <x v="0"/>
    <x v="0"/>
    <s v="No Aplica"/>
    <x v="497"/>
  </r>
  <r>
    <x v="1"/>
    <x v="21"/>
    <x v="21"/>
    <x v="11"/>
    <x v="357"/>
    <s v="CO19568@mi.com"/>
    <x v="3"/>
    <x v="3"/>
    <x v="357"/>
    <x v="0"/>
    <x v="0"/>
    <x v="0"/>
    <s v="No Aplica"/>
    <x v="497"/>
  </r>
  <r>
    <x v="0"/>
    <x v="22"/>
    <x v="22"/>
    <x v="27"/>
    <x v="357"/>
    <s v="CO19568@mi.com"/>
    <x v="0"/>
    <x v="0"/>
    <x v="357"/>
    <x v="0"/>
    <x v="0"/>
    <x v="0"/>
    <s v="No Aplica"/>
    <x v="497"/>
  </r>
  <r>
    <x v="2"/>
    <x v="13"/>
    <x v="13"/>
    <x v="383"/>
    <x v="358"/>
    <s v="CO11562@mi.com"/>
    <x v="3"/>
    <x v="3"/>
    <x v="358"/>
    <x v="44"/>
    <x v="2"/>
    <x v="1"/>
    <n v="45922"/>
    <x v="499"/>
  </r>
  <r>
    <x v="2"/>
    <x v="14"/>
    <x v="14"/>
    <x v="385"/>
    <x v="358"/>
    <s v="CO11562@mi.com"/>
    <x v="3"/>
    <x v="3"/>
    <x v="358"/>
    <x v="44"/>
    <x v="2"/>
    <x v="0"/>
    <s v="No Aplica"/>
    <x v="500"/>
  </r>
  <r>
    <x v="2"/>
    <x v="15"/>
    <x v="15"/>
    <x v="244"/>
    <x v="358"/>
    <s v="CO11562@mi.com"/>
    <x v="3"/>
    <x v="3"/>
    <x v="358"/>
    <x v="44"/>
    <x v="2"/>
    <x v="0"/>
    <s v="No Aplica"/>
    <x v="500"/>
  </r>
  <r>
    <x v="2"/>
    <x v="16"/>
    <x v="16"/>
    <x v="385"/>
    <x v="358"/>
    <s v="CO11562@mi.com"/>
    <x v="3"/>
    <x v="3"/>
    <x v="358"/>
    <x v="44"/>
    <x v="2"/>
    <x v="0"/>
    <s v="No Aplica"/>
    <x v="500"/>
  </r>
  <r>
    <x v="2"/>
    <x v="12"/>
    <x v="12"/>
    <x v="3"/>
    <x v="358"/>
    <s v="CO11562@mi.com"/>
    <x v="19"/>
    <x v="0"/>
    <x v="358"/>
    <x v="44"/>
    <x v="2"/>
    <x v="0"/>
    <s v="No Aplica"/>
    <x v="500"/>
  </r>
  <r>
    <x v="2"/>
    <x v="1"/>
    <x v="1"/>
    <x v="698"/>
    <x v="358"/>
    <s v="CO11562@mi.com"/>
    <x v="3"/>
    <x v="3"/>
    <x v="358"/>
    <x v="44"/>
    <x v="2"/>
    <x v="0"/>
    <s v="No Aplica"/>
    <x v="500"/>
  </r>
  <r>
    <x v="2"/>
    <x v="28"/>
    <x v="3"/>
    <x v="699"/>
    <x v="358"/>
    <s v="CO11562@mi.com"/>
    <x v="29"/>
    <x v="0"/>
    <x v="358"/>
    <x v="44"/>
    <x v="2"/>
    <x v="0"/>
    <s v="No Aplica"/>
    <x v="500"/>
  </r>
  <r>
    <x v="2"/>
    <x v="19"/>
    <x v="19"/>
    <x v="3"/>
    <x v="358"/>
    <s v="CO11562@mi.com"/>
    <x v="19"/>
    <x v="0"/>
    <x v="358"/>
    <x v="44"/>
    <x v="2"/>
    <x v="0"/>
    <s v="No Aplica"/>
    <x v="500"/>
  </r>
  <r>
    <x v="2"/>
    <x v="6"/>
    <x v="6"/>
    <x v="383"/>
    <x v="358"/>
    <s v="CO11562@mi.com"/>
    <x v="3"/>
    <x v="3"/>
    <x v="358"/>
    <x v="44"/>
    <x v="2"/>
    <x v="0"/>
    <s v="No Aplica"/>
    <x v="500"/>
  </r>
  <r>
    <x v="2"/>
    <x v="29"/>
    <x v="29"/>
    <x v="383"/>
    <x v="358"/>
    <s v="CO11562@mi.com"/>
    <x v="3"/>
    <x v="3"/>
    <x v="358"/>
    <x v="44"/>
    <x v="2"/>
    <x v="0"/>
    <s v="No Aplica"/>
    <x v="500"/>
  </r>
  <r>
    <x v="2"/>
    <x v="22"/>
    <x v="22"/>
    <x v="383"/>
    <x v="358"/>
    <s v="CO11562@mi.com"/>
    <x v="3"/>
    <x v="3"/>
    <x v="358"/>
    <x v="44"/>
    <x v="2"/>
    <x v="0"/>
    <s v="No Aplica"/>
    <x v="500"/>
  </r>
  <r>
    <x v="2"/>
    <x v="21"/>
    <x v="21"/>
    <x v="3"/>
    <x v="358"/>
    <s v="CO11562@mi.com"/>
    <x v="19"/>
    <x v="0"/>
    <x v="358"/>
    <x v="44"/>
    <x v="2"/>
    <x v="0"/>
    <s v="No Aplica"/>
    <x v="500"/>
  </r>
  <r>
    <x v="2"/>
    <x v="20"/>
    <x v="20"/>
    <x v="3"/>
    <x v="358"/>
    <s v="CO11562@mi.com"/>
    <x v="19"/>
    <x v="0"/>
    <x v="358"/>
    <x v="44"/>
    <x v="2"/>
    <x v="0"/>
    <s v="No Aplica"/>
    <x v="500"/>
  </r>
  <r>
    <x v="5"/>
    <x v="11"/>
    <x v="11"/>
    <x v="146"/>
    <x v="359"/>
    <s v="CO25395@mi.com"/>
    <x v="3"/>
    <x v="3"/>
    <x v="359"/>
    <x v="14"/>
    <x v="1"/>
    <x v="0"/>
    <s v="No Aplica"/>
    <x v="501"/>
  </r>
  <r>
    <x v="5"/>
    <x v="0"/>
    <x v="0"/>
    <x v="146"/>
    <x v="359"/>
    <s v="CO25395@mi.com"/>
    <x v="3"/>
    <x v="3"/>
    <x v="359"/>
    <x v="14"/>
    <x v="1"/>
    <x v="0"/>
    <s v="No Aplica"/>
    <x v="501"/>
  </r>
  <r>
    <x v="5"/>
    <x v="10"/>
    <x v="10"/>
    <x v="146"/>
    <x v="359"/>
    <s v="CO25395@mi.com"/>
    <x v="3"/>
    <x v="3"/>
    <x v="359"/>
    <x v="14"/>
    <x v="1"/>
    <x v="0"/>
    <s v="No Aplica"/>
    <x v="501"/>
  </r>
  <r>
    <x v="5"/>
    <x v="26"/>
    <x v="26"/>
    <x v="146"/>
    <x v="359"/>
    <s v="CO25395@mi.com"/>
    <x v="3"/>
    <x v="3"/>
    <x v="359"/>
    <x v="14"/>
    <x v="1"/>
    <x v="0"/>
    <s v="No Aplica"/>
    <x v="501"/>
  </r>
  <r>
    <x v="0"/>
    <x v="27"/>
    <x v="27"/>
    <x v="700"/>
    <x v="359"/>
    <s v="CO25395@mi.com"/>
    <x v="0"/>
    <x v="0"/>
    <x v="359"/>
    <x v="14"/>
    <x v="1"/>
    <x v="0"/>
    <s v="No Aplica"/>
    <x v="501"/>
  </r>
  <r>
    <x v="0"/>
    <x v="18"/>
    <x v="18"/>
    <x v="700"/>
    <x v="359"/>
    <s v="CO25395@mi.com"/>
    <x v="0"/>
    <x v="0"/>
    <x v="359"/>
    <x v="14"/>
    <x v="1"/>
    <x v="0"/>
    <s v="No Aplica"/>
    <x v="501"/>
  </r>
  <r>
    <x v="5"/>
    <x v="23"/>
    <x v="23"/>
    <x v="635"/>
    <x v="359"/>
    <s v="CO25395@mi.com"/>
    <x v="8"/>
    <x v="7"/>
    <x v="359"/>
    <x v="14"/>
    <x v="1"/>
    <x v="0"/>
    <s v="No Aplica"/>
    <x v="501"/>
  </r>
  <r>
    <x v="5"/>
    <x v="15"/>
    <x v="15"/>
    <x v="146"/>
    <x v="359"/>
    <s v="CO25395@mi.com"/>
    <x v="3"/>
    <x v="3"/>
    <x v="359"/>
    <x v="14"/>
    <x v="1"/>
    <x v="0"/>
    <s v="No Aplica"/>
    <x v="501"/>
  </r>
  <r>
    <x v="5"/>
    <x v="22"/>
    <x v="22"/>
    <x v="701"/>
    <x v="359"/>
    <s v="CO25395@mi.com"/>
    <x v="1"/>
    <x v="1"/>
    <x v="359"/>
    <x v="14"/>
    <x v="1"/>
    <x v="0"/>
    <s v="No Aplica"/>
    <x v="501"/>
  </r>
  <r>
    <x v="5"/>
    <x v="7"/>
    <x v="7"/>
    <x v="146"/>
    <x v="359"/>
    <s v="CO25395@mi.com"/>
    <x v="3"/>
    <x v="3"/>
    <x v="359"/>
    <x v="14"/>
    <x v="1"/>
    <x v="0"/>
    <s v="No Aplica"/>
    <x v="501"/>
  </r>
  <r>
    <x v="5"/>
    <x v="28"/>
    <x v="28"/>
    <x v="635"/>
    <x v="359"/>
    <s v="CO25395@mi.com"/>
    <x v="8"/>
    <x v="7"/>
    <x v="359"/>
    <x v="14"/>
    <x v="1"/>
    <x v="0"/>
    <s v="No Aplica"/>
    <x v="501"/>
  </r>
  <r>
    <x v="0"/>
    <x v="24"/>
    <x v="24"/>
    <x v="700"/>
    <x v="359"/>
    <s v="CO25395@mi.com"/>
    <x v="0"/>
    <x v="0"/>
    <x v="359"/>
    <x v="14"/>
    <x v="1"/>
    <x v="0"/>
    <s v="No Aplica"/>
    <x v="501"/>
  </r>
  <r>
    <x v="0"/>
    <x v="25"/>
    <x v="25"/>
    <x v="700"/>
    <x v="359"/>
    <s v="CO25395@mi.com"/>
    <x v="0"/>
    <x v="0"/>
    <x v="359"/>
    <x v="14"/>
    <x v="1"/>
    <x v="0"/>
    <s v="No Aplica"/>
    <x v="501"/>
  </r>
  <r>
    <x v="5"/>
    <x v="29"/>
    <x v="29"/>
    <x v="635"/>
    <x v="359"/>
    <s v="CO25395@mi.com"/>
    <x v="8"/>
    <x v="7"/>
    <x v="359"/>
    <x v="14"/>
    <x v="1"/>
    <x v="0"/>
    <s v="No Aplica"/>
    <x v="501"/>
  </r>
  <r>
    <x v="5"/>
    <x v="5"/>
    <x v="5"/>
    <x v="146"/>
    <x v="359"/>
    <s v="CO25395@mi.com"/>
    <x v="3"/>
    <x v="3"/>
    <x v="359"/>
    <x v="14"/>
    <x v="1"/>
    <x v="0"/>
    <s v="No Aplica"/>
    <x v="501"/>
  </r>
  <r>
    <x v="5"/>
    <x v="0"/>
    <x v="0"/>
    <x v="35"/>
    <x v="360"/>
    <s v="CO20806@mi.com"/>
    <x v="3"/>
    <x v="3"/>
    <x v="360"/>
    <x v="12"/>
    <x v="0"/>
    <x v="0"/>
    <s v="No Aplica"/>
    <x v="502"/>
  </r>
  <r>
    <x v="5"/>
    <x v="11"/>
    <x v="11"/>
    <x v="35"/>
    <x v="360"/>
    <s v="CO20806@mi.com"/>
    <x v="3"/>
    <x v="3"/>
    <x v="360"/>
    <x v="12"/>
    <x v="0"/>
    <x v="0"/>
    <s v="No Aplica"/>
    <x v="502"/>
  </r>
  <r>
    <x v="5"/>
    <x v="13"/>
    <x v="13"/>
    <x v="35"/>
    <x v="360"/>
    <s v="CO20806@mi.com"/>
    <x v="8"/>
    <x v="7"/>
    <x v="360"/>
    <x v="12"/>
    <x v="0"/>
    <x v="1"/>
    <n v="45922"/>
    <x v="503"/>
  </r>
  <r>
    <x v="0"/>
    <x v="12"/>
    <x v="12"/>
    <x v="3"/>
    <x v="360"/>
    <s v="CO20806@mi.com"/>
    <x v="0"/>
    <x v="0"/>
    <x v="360"/>
    <x v="12"/>
    <x v="0"/>
    <x v="0"/>
    <s v="No Aplica"/>
    <x v="502"/>
  </r>
  <r>
    <x v="5"/>
    <x v="14"/>
    <x v="14"/>
    <x v="173"/>
    <x v="360"/>
    <s v="CO20806@mi.com"/>
    <x v="8"/>
    <x v="7"/>
    <x v="360"/>
    <x v="12"/>
    <x v="0"/>
    <x v="0"/>
    <s v="No Aplica"/>
    <x v="502"/>
  </r>
  <r>
    <x v="5"/>
    <x v="16"/>
    <x v="16"/>
    <x v="35"/>
    <x v="360"/>
    <s v="CO20806@mi.com"/>
    <x v="3"/>
    <x v="3"/>
    <x v="360"/>
    <x v="12"/>
    <x v="0"/>
    <x v="0"/>
    <s v="No Aplica"/>
    <x v="502"/>
  </r>
  <r>
    <x v="5"/>
    <x v="17"/>
    <x v="17"/>
    <x v="35"/>
    <x v="360"/>
    <s v="CO20806@mi.com"/>
    <x v="3"/>
    <x v="3"/>
    <x v="360"/>
    <x v="12"/>
    <x v="0"/>
    <x v="0"/>
    <s v="No Aplica"/>
    <x v="502"/>
  </r>
  <r>
    <x v="0"/>
    <x v="3"/>
    <x v="3"/>
    <x v="3"/>
    <x v="360"/>
    <s v="CO20806@mi.com"/>
    <x v="0"/>
    <x v="0"/>
    <x v="360"/>
    <x v="12"/>
    <x v="0"/>
    <x v="0"/>
    <s v="No Aplica"/>
    <x v="502"/>
  </r>
  <r>
    <x v="0"/>
    <x v="7"/>
    <x v="7"/>
    <x v="63"/>
    <x v="360"/>
    <s v="CO20806@mi.com"/>
    <x v="0"/>
    <x v="0"/>
    <x v="360"/>
    <x v="12"/>
    <x v="0"/>
    <x v="0"/>
    <s v="No Aplica"/>
    <x v="502"/>
  </r>
  <r>
    <x v="5"/>
    <x v="1"/>
    <x v="1"/>
    <x v="35"/>
    <x v="360"/>
    <s v="CO20806@mi.com"/>
    <x v="8"/>
    <x v="7"/>
    <x v="360"/>
    <x v="12"/>
    <x v="0"/>
    <x v="0"/>
    <s v="No Aplica"/>
    <x v="502"/>
  </r>
  <r>
    <x v="5"/>
    <x v="2"/>
    <x v="2"/>
    <x v="35"/>
    <x v="360"/>
    <s v="CO20806@mi.com"/>
    <x v="3"/>
    <x v="3"/>
    <x v="360"/>
    <x v="12"/>
    <x v="0"/>
    <x v="0"/>
    <s v="No Aplica"/>
    <x v="502"/>
  </r>
  <r>
    <x v="5"/>
    <x v="6"/>
    <x v="6"/>
    <x v="35"/>
    <x v="360"/>
    <s v="CO20806@mi.com"/>
    <x v="3"/>
    <x v="3"/>
    <x v="360"/>
    <x v="12"/>
    <x v="0"/>
    <x v="0"/>
    <s v="No Aplica"/>
    <x v="502"/>
  </r>
  <r>
    <x v="5"/>
    <x v="4"/>
    <x v="4"/>
    <x v="35"/>
    <x v="360"/>
    <s v="CO20806@mi.com"/>
    <x v="3"/>
    <x v="3"/>
    <x v="360"/>
    <x v="12"/>
    <x v="0"/>
    <x v="0"/>
    <s v="No Aplica"/>
    <x v="502"/>
  </r>
  <r>
    <x v="5"/>
    <x v="5"/>
    <x v="5"/>
    <x v="35"/>
    <x v="360"/>
    <s v="CO20806@mi.com"/>
    <x v="3"/>
    <x v="3"/>
    <x v="360"/>
    <x v="12"/>
    <x v="0"/>
    <x v="0"/>
    <s v="No Aplica"/>
    <x v="502"/>
  </r>
  <r>
    <x v="0"/>
    <x v="20"/>
    <x v="20"/>
    <x v="63"/>
    <x v="360"/>
    <s v="CO20806@mi.com"/>
    <x v="0"/>
    <x v="0"/>
    <x v="360"/>
    <x v="12"/>
    <x v="0"/>
    <x v="0"/>
    <s v="No Aplica"/>
    <x v="502"/>
  </r>
  <r>
    <x v="5"/>
    <x v="22"/>
    <x v="22"/>
    <x v="35"/>
    <x v="360"/>
    <s v="CO20806@mi.com"/>
    <x v="3"/>
    <x v="3"/>
    <x v="360"/>
    <x v="12"/>
    <x v="0"/>
    <x v="0"/>
    <s v="No Aplica"/>
    <x v="502"/>
  </r>
  <r>
    <x v="5"/>
    <x v="21"/>
    <x v="21"/>
    <x v="35"/>
    <x v="360"/>
    <s v="CO20806@mi.com"/>
    <x v="3"/>
    <x v="3"/>
    <x v="360"/>
    <x v="12"/>
    <x v="0"/>
    <x v="0"/>
    <s v="No Aplica"/>
    <x v="502"/>
  </r>
  <r>
    <x v="3"/>
    <x v="18"/>
    <x v="18"/>
    <x v="22"/>
    <x v="361"/>
    <s v="CO20508@mi.com"/>
    <x v="0"/>
    <x v="0"/>
    <x v="361"/>
    <x v="24"/>
    <x v="1"/>
    <x v="0"/>
    <s v="No Aplica"/>
    <x v="504"/>
  </r>
  <r>
    <x v="1"/>
    <x v="4"/>
    <x v="4"/>
    <x v="9"/>
    <x v="361"/>
    <s v="CO20508@mi.com"/>
    <x v="16"/>
    <x v="12"/>
    <x v="361"/>
    <x v="24"/>
    <x v="1"/>
    <x v="0"/>
    <s v="No Aplica"/>
    <x v="504"/>
  </r>
  <r>
    <x v="3"/>
    <x v="24"/>
    <x v="24"/>
    <x v="22"/>
    <x v="361"/>
    <s v="CO20508@mi.com"/>
    <x v="0"/>
    <x v="0"/>
    <x v="361"/>
    <x v="24"/>
    <x v="1"/>
    <x v="0"/>
    <s v="No Aplica"/>
    <x v="504"/>
  </r>
  <r>
    <x v="3"/>
    <x v="25"/>
    <x v="25"/>
    <x v="22"/>
    <x v="361"/>
    <s v="CO20508@mi.com"/>
    <x v="0"/>
    <x v="0"/>
    <x v="361"/>
    <x v="24"/>
    <x v="1"/>
    <x v="0"/>
    <s v="No Aplica"/>
    <x v="504"/>
  </r>
  <r>
    <x v="2"/>
    <x v="27"/>
    <x v="27"/>
    <x v="41"/>
    <x v="362"/>
    <s v="CO19699@mi.com"/>
    <x v="0"/>
    <x v="0"/>
    <x v="362"/>
    <x v="13"/>
    <x v="2"/>
    <x v="0"/>
    <s v="No Aplica"/>
    <x v="505"/>
  </r>
  <r>
    <x v="1"/>
    <x v="26"/>
    <x v="26"/>
    <x v="9"/>
    <x v="362"/>
    <s v="CO19699@mi.com"/>
    <x v="10"/>
    <x v="9"/>
    <x v="362"/>
    <x v="13"/>
    <x v="2"/>
    <x v="0"/>
    <s v="No Aplica"/>
    <x v="505"/>
  </r>
  <r>
    <x v="1"/>
    <x v="23"/>
    <x v="23"/>
    <x v="9"/>
    <x v="362"/>
    <s v="CO19699@mi.com"/>
    <x v="10"/>
    <x v="9"/>
    <x v="362"/>
    <x v="13"/>
    <x v="2"/>
    <x v="0"/>
    <s v="No Aplica"/>
    <x v="505"/>
  </r>
  <r>
    <x v="2"/>
    <x v="18"/>
    <x v="18"/>
    <x v="41"/>
    <x v="362"/>
    <s v="CO19699@mi.com"/>
    <x v="0"/>
    <x v="0"/>
    <x v="362"/>
    <x v="13"/>
    <x v="2"/>
    <x v="0"/>
    <s v="No Aplica"/>
    <x v="505"/>
  </r>
  <r>
    <x v="1"/>
    <x v="28"/>
    <x v="28"/>
    <x v="9"/>
    <x v="362"/>
    <s v="CO19699@mi.com"/>
    <x v="10"/>
    <x v="9"/>
    <x v="362"/>
    <x v="13"/>
    <x v="2"/>
    <x v="0"/>
    <s v="No Aplica"/>
    <x v="505"/>
  </r>
  <r>
    <x v="2"/>
    <x v="24"/>
    <x v="24"/>
    <x v="41"/>
    <x v="362"/>
    <s v="CO19699@mi.com"/>
    <x v="0"/>
    <x v="0"/>
    <x v="362"/>
    <x v="13"/>
    <x v="2"/>
    <x v="0"/>
    <s v="No Aplica"/>
    <x v="505"/>
  </r>
  <r>
    <x v="2"/>
    <x v="25"/>
    <x v="25"/>
    <x v="41"/>
    <x v="362"/>
    <s v="CO19699@mi.com"/>
    <x v="0"/>
    <x v="0"/>
    <x v="362"/>
    <x v="13"/>
    <x v="2"/>
    <x v="0"/>
    <s v="No Aplica"/>
    <x v="505"/>
  </r>
  <r>
    <x v="2"/>
    <x v="29"/>
    <x v="29"/>
    <x v="9"/>
    <x v="362"/>
    <s v="CO19699@mi.com"/>
    <x v="10"/>
    <x v="9"/>
    <x v="362"/>
    <x v="13"/>
    <x v="2"/>
    <x v="0"/>
    <s v="No Aplica"/>
    <x v="505"/>
  </r>
  <r>
    <x v="1"/>
    <x v="8"/>
    <x v="8"/>
    <x v="13"/>
    <x v="363"/>
    <s v="CO20034@mi.com"/>
    <x v="17"/>
    <x v="13"/>
    <x v="363"/>
    <x v="20"/>
    <x v="1"/>
    <x v="0"/>
    <s v="No Aplica"/>
    <x v="506"/>
  </r>
  <r>
    <x v="2"/>
    <x v="27"/>
    <x v="27"/>
    <x v="88"/>
    <x v="363"/>
    <s v="CO20034@mi.com"/>
    <x v="11"/>
    <x v="0"/>
    <x v="363"/>
    <x v="20"/>
    <x v="1"/>
    <x v="0"/>
    <s v="No Aplica"/>
    <x v="506"/>
  </r>
  <r>
    <x v="1"/>
    <x v="10"/>
    <x v="10"/>
    <x v="13"/>
    <x v="363"/>
    <s v="CO20034@mi.com"/>
    <x v="3"/>
    <x v="3"/>
    <x v="363"/>
    <x v="20"/>
    <x v="1"/>
    <x v="0"/>
    <s v="No Aplica"/>
    <x v="506"/>
  </r>
  <r>
    <x v="1"/>
    <x v="0"/>
    <x v="0"/>
    <x v="13"/>
    <x v="363"/>
    <s v="CO20034@mi.com"/>
    <x v="3"/>
    <x v="3"/>
    <x v="363"/>
    <x v="20"/>
    <x v="1"/>
    <x v="0"/>
    <s v="No Aplica"/>
    <x v="506"/>
  </r>
  <r>
    <x v="1"/>
    <x v="11"/>
    <x v="11"/>
    <x v="13"/>
    <x v="363"/>
    <s v="CO20034@mi.com"/>
    <x v="3"/>
    <x v="3"/>
    <x v="363"/>
    <x v="20"/>
    <x v="1"/>
    <x v="0"/>
    <s v="No Aplica"/>
    <x v="506"/>
  </r>
  <r>
    <x v="1"/>
    <x v="12"/>
    <x v="12"/>
    <x v="13"/>
    <x v="363"/>
    <s v="CO20034@mi.com"/>
    <x v="3"/>
    <x v="3"/>
    <x v="363"/>
    <x v="20"/>
    <x v="1"/>
    <x v="0"/>
    <s v="No Aplica"/>
    <x v="506"/>
  </r>
  <r>
    <x v="2"/>
    <x v="18"/>
    <x v="18"/>
    <x v="39"/>
    <x v="363"/>
    <s v="CO20034@mi.com"/>
    <x v="11"/>
    <x v="0"/>
    <x v="363"/>
    <x v="20"/>
    <x v="1"/>
    <x v="0"/>
    <s v="No Aplica"/>
    <x v="506"/>
  </r>
  <r>
    <x v="1"/>
    <x v="14"/>
    <x v="14"/>
    <x v="13"/>
    <x v="363"/>
    <s v="CO20034@mi.com"/>
    <x v="3"/>
    <x v="3"/>
    <x v="363"/>
    <x v="20"/>
    <x v="1"/>
    <x v="0"/>
    <s v="No Aplica"/>
    <x v="506"/>
  </r>
  <r>
    <x v="1"/>
    <x v="15"/>
    <x v="15"/>
    <x v="13"/>
    <x v="363"/>
    <s v="CO20034@mi.com"/>
    <x v="3"/>
    <x v="3"/>
    <x v="363"/>
    <x v="20"/>
    <x v="1"/>
    <x v="0"/>
    <s v="No Aplica"/>
    <x v="506"/>
  </r>
  <r>
    <x v="1"/>
    <x v="16"/>
    <x v="16"/>
    <x v="13"/>
    <x v="363"/>
    <s v="CO20034@mi.com"/>
    <x v="3"/>
    <x v="3"/>
    <x v="363"/>
    <x v="20"/>
    <x v="1"/>
    <x v="0"/>
    <s v="No Aplica"/>
    <x v="506"/>
  </r>
  <r>
    <x v="1"/>
    <x v="17"/>
    <x v="17"/>
    <x v="13"/>
    <x v="363"/>
    <s v="CO20034@mi.com"/>
    <x v="3"/>
    <x v="3"/>
    <x v="363"/>
    <x v="20"/>
    <x v="1"/>
    <x v="0"/>
    <s v="No Aplica"/>
    <x v="506"/>
  </r>
  <r>
    <x v="2"/>
    <x v="24"/>
    <x v="24"/>
    <x v="39"/>
    <x v="363"/>
    <s v="CO20034@mi.com"/>
    <x v="13"/>
    <x v="0"/>
    <x v="363"/>
    <x v="20"/>
    <x v="1"/>
    <x v="0"/>
    <s v="No Aplica"/>
    <x v="506"/>
  </r>
  <r>
    <x v="1"/>
    <x v="19"/>
    <x v="19"/>
    <x v="13"/>
    <x v="363"/>
    <s v="CO20034@mi.com"/>
    <x v="3"/>
    <x v="3"/>
    <x v="363"/>
    <x v="20"/>
    <x v="1"/>
    <x v="0"/>
    <s v="No Aplica"/>
    <x v="506"/>
  </r>
  <r>
    <x v="1"/>
    <x v="7"/>
    <x v="7"/>
    <x v="13"/>
    <x v="363"/>
    <s v="CO20034@mi.com"/>
    <x v="3"/>
    <x v="3"/>
    <x v="363"/>
    <x v="20"/>
    <x v="1"/>
    <x v="0"/>
    <s v="No Aplica"/>
    <x v="506"/>
  </r>
  <r>
    <x v="1"/>
    <x v="1"/>
    <x v="1"/>
    <x v="13"/>
    <x v="363"/>
    <s v="CO20034@mi.com"/>
    <x v="3"/>
    <x v="3"/>
    <x v="363"/>
    <x v="20"/>
    <x v="1"/>
    <x v="0"/>
    <s v="No Aplica"/>
    <x v="506"/>
  </r>
  <r>
    <x v="1"/>
    <x v="2"/>
    <x v="2"/>
    <x v="13"/>
    <x v="363"/>
    <s v="CO20034@mi.com"/>
    <x v="3"/>
    <x v="3"/>
    <x v="363"/>
    <x v="20"/>
    <x v="1"/>
    <x v="0"/>
    <s v="No Aplica"/>
    <x v="506"/>
  </r>
  <r>
    <x v="2"/>
    <x v="25"/>
    <x v="25"/>
    <x v="39"/>
    <x v="363"/>
    <s v="CO20034@mi.com"/>
    <x v="0"/>
    <x v="0"/>
    <x v="363"/>
    <x v="20"/>
    <x v="1"/>
    <x v="0"/>
    <s v="No Aplica"/>
    <x v="506"/>
  </r>
  <r>
    <x v="2"/>
    <x v="29"/>
    <x v="29"/>
    <x v="39"/>
    <x v="363"/>
    <s v="CO20034@mi.com"/>
    <x v="27"/>
    <x v="0"/>
    <x v="363"/>
    <x v="20"/>
    <x v="1"/>
    <x v="0"/>
    <s v="No Aplica"/>
    <x v="506"/>
  </r>
  <r>
    <x v="1"/>
    <x v="4"/>
    <x v="4"/>
    <x v="13"/>
    <x v="363"/>
    <s v="CO20034@mi.com"/>
    <x v="3"/>
    <x v="3"/>
    <x v="363"/>
    <x v="20"/>
    <x v="1"/>
    <x v="0"/>
    <s v="No Aplica"/>
    <x v="506"/>
  </r>
  <r>
    <x v="1"/>
    <x v="5"/>
    <x v="5"/>
    <x v="13"/>
    <x v="363"/>
    <s v="CO20034@mi.com"/>
    <x v="3"/>
    <x v="3"/>
    <x v="363"/>
    <x v="20"/>
    <x v="1"/>
    <x v="0"/>
    <s v="No Aplica"/>
    <x v="506"/>
  </r>
  <r>
    <x v="1"/>
    <x v="20"/>
    <x v="20"/>
    <x v="13"/>
    <x v="363"/>
    <s v="CO20034@mi.com"/>
    <x v="3"/>
    <x v="3"/>
    <x v="363"/>
    <x v="20"/>
    <x v="1"/>
    <x v="0"/>
    <s v="No Aplica"/>
    <x v="506"/>
  </r>
  <r>
    <x v="1"/>
    <x v="22"/>
    <x v="22"/>
    <x v="13"/>
    <x v="363"/>
    <s v="CO20034@mi.com"/>
    <x v="3"/>
    <x v="3"/>
    <x v="363"/>
    <x v="20"/>
    <x v="1"/>
    <x v="0"/>
    <s v="No Aplica"/>
    <x v="506"/>
  </r>
  <r>
    <x v="5"/>
    <x v="8"/>
    <x v="8"/>
    <x v="136"/>
    <x v="364"/>
    <s v="CO4833@mi.com"/>
    <x v="3"/>
    <x v="3"/>
    <x v="364"/>
    <x v="26"/>
    <x v="0"/>
    <x v="0"/>
    <s v="No Aplica"/>
    <x v="507"/>
  </r>
  <r>
    <x v="5"/>
    <x v="9"/>
    <x v="9"/>
    <x v="136"/>
    <x v="364"/>
    <s v="CO4833@mi.com"/>
    <x v="3"/>
    <x v="3"/>
    <x v="364"/>
    <x v="26"/>
    <x v="0"/>
    <x v="0"/>
    <s v="No Aplica"/>
    <x v="507"/>
  </r>
  <r>
    <x v="5"/>
    <x v="10"/>
    <x v="10"/>
    <x v="702"/>
    <x v="364"/>
    <s v="CO4833@mi.com"/>
    <x v="3"/>
    <x v="3"/>
    <x v="364"/>
    <x v="26"/>
    <x v="0"/>
    <x v="0"/>
    <s v="No Aplica"/>
    <x v="507"/>
  </r>
  <r>
    <x v="5"/>
    <x v="0"/>
    <x v="0"/>
    <x v="52"/>
    <x v="364"/>
    <s v="CO4833@mi.com"/>
    <x v="3"/>
    <x v="3"/>
    <x v="364"/>
    <x v="26"/>
    <x v="0"/>
    <x v="0"/>
    <s v="No Aplica"/>
    <x v="507"/>
  </r>
  <r>
    <x v="5"/>
    <x v="11"/>
    <x v="11"/>
    <x v="52"/>
    <x v="364"/>
    <s v="CO4833@mi.com"/>
    <x v="3"/>
    <x v="3"/>
    <x v="364"/>
    <x v="26"/>
    <x v="0"/>
    <x v="0"/>
    <s v="No Aplica"/>
    <x v="507"/>
  </r>
  <r>
    <x v="5"/>
    <x v="13"/>
    <x v="13"/>
    <x v="52"/>
    <x v="364"/>
    <s v="CO4833@mi.com"/>
    <x v="3"/>
    <x v="3"/>
    <x v="364"/>
    <x v="26"/>
    <x v="0"/>
    <x v="1"/>
    <n v="45922"/>
    <x v="508"/>
  </r>
  <r>
    <x v="0"/>
    <x v="12"/>
    <x v="12"/>
    <x v="3"/>
    <x v="364"/>
    <s v="CO4833@mi.com"/>
    <x v="0"/>
    <x v="0"/>
    <x v="364"/>
    <x v="26"/>
    <x v="0"/>
    <x v="0"/>
    <s v="No Aplica"/>
    <x v="507"/>
  </r>
  <r>
    <x v="5"/>
    <x v="14"/>
    <x v="14"/>
    <x v="136"/>
    <x v="364"/>
    <s v="CO4833@mi.com"/>
    <x v="3"/>
    <x v="3"/>
    <x v="364"/>
    <x v="26"/>
    <x v="0"/>
    <x v="0"/>
    <s v="No Aplica"/>
    <x v="507"/>
  </r>
  <r>
    <x v="5"/>
    <x v="15"/>
    <x v="15"/>
    <x v="52"/>
    <x v="364"/>
    <s v="CO4833@mi.com"/>
    <x v="3"/>
    <x v="3"/>
    <x v="364"/>
    <x v="26"/>
    <x v="0"/>
    <x v="0"/>
    <s v="No Aplica"/>
    <x v="507"/>
  </r>
  <r>
    <x v="5"/>
    <x v="16"/>
    <x v="16"/>
    <x v="703"/>
    <x v="364"/>
    <s v="CO4833@mi.com"/>
    <x v="3"/>
    <x v="3"/>
    <x v="364"/>
    <x v="26"/>
    <x v="0"/>
    <x v="0"/>
    <s v="No Aplica"/>
    <x v="507"/>
  </r>
  <r>
    <x v="5"/>
    <x v="3"/>
    <x v="3"/>
    <x v="52"/>
    <x v="364"/>
    <s v="CO4833@mi.com"/>
    <x v="3"/>
    <x v="3"/>
    <x v="364"/>
    <x v="26"/>
    <x v="0"/>
    <x v="0"/>
    <s v="No Aplica"/>
    <x v="507"/>
  </r>
  <r>
    <x v="0"/>
    <x v="17"/>
    <x v="17"/>
    <x v="3"/>
    <x v="364"/>
    <s v="CO4833@mi.com"/>
    <x v="0"/>
    <x v="0"/>
    <x v="364"/>
    <x v="26"/>
    <x v="0"/>
    <x v="0"/>
    <s v="No Aplica"/>
    <x v="507"/>
  </r>
  <r>
    <x v="0"/>
    <x v="1"/>
    <x v="1"/>
    <x v="27"/>
    <x v="364"/>
    <s v="CO4833@mi.com"/>
    <x v="0"/>
    <x v="0"/>
    <x v="364"/>
    <x v="26"/>
    <x v="0"/>
    <x v="0"/>
    <s v="No Aplica"/>
    <x v="507"/>
  </r>
  <r>
    <x v="5"/>
    <x v="19"/>
    <x v="19"/>
    <x v="136"/>
    <x v="364"/>
    <s v="CO4833@mi.com"/>
    <x v="3"/>
    <x v="3"/>
    <x v="364"/>
    <x v="26"/>
    <x v="0"/>
    <x v="0"/>
    <s v="No Aplica"/>
    <x v="507"/>
  </r>
  <r>
    <x v="5"/>
    <x v="7"/>
    <x v="7"/>
    <x v="136"/>
    <x v="364"/>
    <s v="CO4833@mi.com"/>
    <x v="3"/>
    <x v="3"/>
    <x v="364"/>
    <x v="26"/>
    <x v="0"/>
    <x v="0"/>
    <s v="No Aplica"/>
    <x v="507"/>
  </r>
  <r>
    <x v="5"/>
    <x v="2"/>
    <x v="2"/>
    <x v="136"/>
    <x v="364"/>
    <s v="CO4833@mi.com"/>
    <x v="3"/>
    <x v="3"/>
    <x v="364"/>
    <x v="26"/>
    <x v="0"/>
    <x v="0"/>
    <s v="No Aplica"/>
    <x v="507"/>
  </r>
  <r>
    <x v="5"/>
    <x v="6"/>
    <x v="6"/>
    <x v="136"/>
    <x v="364"/>
    <s v="CO4833@mi.com"/>
    <x v="3"/>
    <x v="3"/>
    <x v="364"/>
    <x v="26"/>
    <x v="0"/>
    <x v="0"/>
    <s v="No Aplica"/>
    <x v="507"/>
  </r>
  <r>
    <x v="0"/>
    <x v="25"/>
    <x v="25"/>
    <x v="249"/>
    <x v="364"/>
    <s v="CO4833@mi.com"/>
    <x v="0"/>
    <x v="0"/>
    <x v="364"/>
    <x v="26"/>
    <x v="0"/>
    <x v="0"/>
    <s v="No Aplica"/>
    <x v="507"/>
  </r>
  <r>
    <x v="5"/>
    <x v="4"/>
    <x v="4"/>
    <x v="136"/>
    <x v="364"/>
    <s v="CO4833@mi.com"/>
    <x v="3"/>
    <x v="3"/>
    <x v="364"/>
    <x v="26"/>
    <x v="0"/>
    <x v="0"/>
    <s v="No Aplica"/>
    <x v="507"/>
  </r>
  <r>
    <x v="5"/>
    <x v="5"/>
    <x v="5"/>
    <x v="52"/>
    <x v="364"/>
    <s v="CO4833@mi.com"/>
    <x v="3"/>
    <x v="3"/>
    <x v="364"/>
    <x v="26"/>
    <x v="0"/>
    <x v="0"/>
    <s v="No Aplica"/>
    <x v="507"/>
  </r>
  <r>
    <x v="5"/>
    <x v="20"/>
    <x v="20"/>
    <x v="52"/>
    <x v="364"/>
    <s v="CO4833@mi.com"/>
    <x v="3"/>
    <x v="3"/>
    <x v="364"/>
    <x v="26"/>
    <x v="0"/>
    <x v="0"/>
    <s v="No Aplica"/>
    <x v="507"/>
  </r>
  <r>
    <x v="5"/>
    <x v="21"/>
    <x v="21"/>
    <x v="52"/>
    <x v="364"/>
    <s v="CO4833@mi.com"/>
    <x v="3"/>
    <x v="3"/>
    <x v="364"/>
    <x v="26"/>
    <x v="0"/>
    <x v="0"/>
    <s v="No Aplica"/>
    <x v="507"/>
  </r>
  <r>
    <x v="0"/>
    <x v="22"/>
    <x v="22"/>
    <x v="27"/>
    <x v="364"/>
    <s v="CO4833@mi.com"/>
    <x v="0"/>
    <x v="0"/>
    <x v="364"/>
    <x v="26"/>
    <x v="0"/>
    <x v="0"/>
    <s v="No Aplica"/>
    <x v="507"/>
  </r>
  <r>
    <x v="1"/>
    <x v="14"/>
    <x v="14"/>
    <x v="146"/>
    <x v="365"/>
    <s v="CO28409@mi.com"/>
    <x v="5"/>
    <x v="4"/>
    <x v="365"/>
    <x v="21"/>
    <x v="1"/>
    <x v="0"/>
    <s v="No Aplica"/>
    <x v="509"/>
  </r>
  <r>
    <x v="1"/>
    <x v="15"/>
    <x v="15"/>
    <x v="146"/>
    <x v="365"/>
    <s v="CO28409@mi.com"/>
    <x v="5"/>
    <x v="4"/>
    <x v="365"/>
    <x v="21"/>
    <x v="1"/>
    <x v="0"/>
    <s v="No Aplica"/>
    <x v="509"/>
  </r>
  <r>
    <x v="1"/>
    <x v="16"/>
    <x v="16"/>
    <x v="704"/>
    <x v="365"/>
    <s v="CO28409@mi.com"/>
    <x v="7"/>
    <x v="6"/>
    <x v="365"/>
    <x v="21"/>
    <x v="1"/>
    <x v="0"/>
    <s v="No Aplica"/>
    <x v="509"/>
  </r>
  <r>
    <x v="2"/>
    <x v="17"/>
    <x v="17"/>
    <x v="3"/>
    <x v="365"/>
    <s v="CO28409@mi.com"/>
    <x v="0"/>
    <x v="0"/>
    <x v="365"/>
    <x v="21"/>
    <x v="1"/>
    <x v="0"/>
    <s v="No Aplica"/>
    <x v="509"/>
  </r>
  <r>
    <x v="1"/>
    <x v="19"/>
    <x v="19"/>
    <x v="146"/>
    <x v="365"/>
    <s v="CO28409@mi.com"/>
    <x v="5"/>
    <x v="4"/>
    <x v="365"/>
    <x v="21"/>
    <x v="1"/>
    <x v="0"/>
    <s v="No Aplica"/>
    <x v="509"/>
  </r>
  <r>
    <x v="1"/>
    <x v="7"/>
    <x v="7"/>
    <x v="146"/>
    <x v="365"/>
    <s v="CO28409@mi.com"/>
    <x v="5"/>
    <x v="4"/>
    <x v="365"/>
    <x v="21"/>
    <x v="1"/>
    <x v="0"/>
    <s v="No Aplica"/>
    <x v="509"/>
  </r>
  <r>
    <x v="1"/>
    <x v="2"/>
    <x v="2"/>
    <x v="146"/>
    <x v="365"/>
    <s v="CO28409@mi.com"/>
    <x v="3"/>
    <x v="3"/>
    <x v="365"/>
    <x v="21"/>
    <x v="1"/>
    <x v="0"/>
    <s v="No Aplica"/>
    <x v="509"/>
  </r>
  <r>
    <x v="1"/>
    <x v="6"/>
    <x v="6"/>
    <x v="705"/>
    <x v="365"/>
    <s v="CO28409@mi.com"/>
    <x v="3"/>
    <x v="3"/>
    <x v="365"/>
    <x v="21"/>
    <x v="1"/>
    <x v="0"/>
    <s v="No Aplica"/>
    <x v="509"/>
  </r>
  <r>
    <x v="2"/>
    <x v="27"/>
    <x v="9"/>
    <x v="12"/>
    <x v="366"/>
    <s v="CO15987@mi.com"/>
    <x v="12"/>
    <x v="0"/>
    <x v="366"/>
    <x v="46"/>
    <x v="2"/>
    <x v="0"/>
    <s v="No Aplica"/>
    <x v="510"/>
  </r>
  <r>
    <x v="2"/>
    <x v="18"/>
    <x v="18"/>
    <x v="12"/>
    <x v="366"/>
    <s v="CO15987@mi.com"/>
    <x v="0"/>
    <x v="0"/>
    <x v="366"/>
    <x v="46"/>
    <x v="2"/>
    <x v="0"/>
    <s v="No Aplica"/>
    <x v="510"/>
  </r>
  <r>
    <x v="1"/>
    <x v="5"/>
    <x v="5"/>
    <x v="334"/>
    <x v="366"/>
    <s v="CO15987@mi.com"/>
    <x v="6"/>
    <x v="5"/>
    <x v="366"/>
    <x v="46"/>
    <x v="2"/>
    <x v="0"/>
    <s v="No Aplica"/>
    <x v="510"/>
  </r>
  <r>
    <x v="1"/>
    <x v="20"/>
    <x v="20"/>
    <x v="9"/>
    <x v="366"/>
    <s v="CO15987@mi.com"/>
    <x v="9"/>
    <x v="8"/>
    <x v="366"/>
    <x v="46"/>
    <x v="2"/>
    <x v="0"/>
    <s v="No Aplica"/>
    <x v="510"/>
  </r>
  <r>
    <x v="2"/>
    <x v="24"/>
    <x v="24"/>
    <x v="12"/>
    <x v="366"/>
    <s v="CO15987@mi.com"/>
    <x v="0"/>
    <x v="0"/>
    <x v="366"/>
    <x v="46"/>
    <x v="2"/>
    <x v="0"/>
    <s v="No Aplica"/>
    <x v="510"/>
  </r>
  <r>
    <x v="2"/>
    <x v="25"/>
    <x v="25"/>
    <x v="12"/>
    <x v="366"/>
    <s v="CO15987@mi.com"/>
    <x v="0"/>
    <x v="0"/>
    <x v="366"/>
    <x v="46"/>
    <x v="2"/>
    <x v="0"/>
    <s v="No Aplica"/>
    <x v="510"/>
  </r>
  <r>
    <x v="0"/>
    <x v="27"/>
    <x v="27"/>
    <x v="18"/>
    <x v="367"/>
    <s v="CO14994@mi.com"/>
    <x v="0"/>
    <x v="0"/>
    <x v="367"/>
    <x v="38"/>
    <x v="0"/>
    <x v="0"/>
    <s v="No Aplica"/>
    <x v="511"/>
  </r>
  <r>
    <x v="1"/>
    <x v="13"/>
    <x v="13"/>
    <x v="706"/>
    <x v="367"/>
    <s v="CO14994@mi.com"/>
    <x v="0"/>
    <x v="0"/>
    <x v="367"/>
    <x v="38"/>
    <x v="0"/>
    <x v="1"/>
    <n v="45922"/>
    <x v="512"/>
  </r>
  <r>
    <x v="3"/>
    <x v="18"/>
    <x v="18"/>
    <x v="707"/>
    <x v="367"/>
    <s v="CO14994@mi.com"/>
    <x v="1"/>
    <x v="1"/>
    <x v="367"/>
    <x v="38"/>
    <x v="0"/>
    <x v="0"/>
    <s v="No Aplica"/>
    <x v="511"/>
  </r>
  <r>
    <x v="3"/>
    <x v="23"/>
    <x v="23"/>
    <x v="708"/>
    <x v="367"/>
    <s v="CO14994@mi.com"/>
    <x v="1"/>
    <x v="1"/>
    <x v="367"/>
    <x v="38"/>
    <x v="0"/>
    <x v="0"/>
    <s v="No Aplica"/>
    <x v="511"/>
  </r>
  <r>
    <x v="3"/>
    <x v="14"/>
    <x v="14"/>
    <x v="707"/>
    <x v="367"/>
    <s v="CO14994@mi.com"/>
    <x v="1"/>
    <x v="1"/>
    <x v="367"/>
    <x v="38"/>
    <x v="0"/>
    <x v="0"/>
    <s v="No Aplica"/>
    <x v="511"/>
  </r>
  <r>
    <x v="3"/>
    <x v="15"/>
    <x v="15"/>
    <x v="707"/>
    <x v="367"/>
    <s v="CO14994@mi.com"/>
    <x v="6"/>
    <x v="5"/>
    <x v="367"/>
    <x v="38"/>
    <x v="0"/>
    <x v="0"/>
    <s v="No Aplica"/>
    <x v="511"/>
  </r>
  <r>
    <x v="0"/>
    <x v="11"/>
    <x v="11"/>
    <x v="3"/>
    <x v="367"/>
    <s v="CO14994@mi.com"/>
    <x v="0"/>
    <x v="0"/>
    <x v="367"/>
    <x v="38"/>
    <x v="0"/>
    <x v="0"/>
    <s v="No Aplica"/>
    <x v="511"/>
  </r>
  <r>
    <x v="3"/>
    <x v="17"/>
    <x v="17"/>
    <x v="709"/>
    <x v="367"/>
    <s v="CO14994@mi.com"/>
    <x v="1"/>
    <x v="1"/>
    <x v="367"/>
    <x v="38"/>
    <x v="0"/>
    <x v="0"/>
    <s v="No Aplica"/>
    <x v="511"/>
  </r>
  <r>
    <x v="3"/>
    <x v="24"/>
    <x v="24"/>
    <x v="707"/>
    <x v="367"/>
    <s v="CO14994@mi.com"/>
    <x v="1"/>
    <x v="1"/>
    <x v="367"/>
    <x v="38"/>
    <x v="0"/>
    <x v="0"/>
    <s v="No Aplica"/>
    <x v="511"/>
  </r>
  <r>
    <x v="3"/>
    <x v="28"/>
    <x v="28"/>
    <x v="708"/>
    <x v="367"/>
    <s v="CO14994@mi.com"/>
    <x v="1"/>
    <x v="1"/>
    <x v="367"/>
    <x v="38"/>
    <x v="0"/>
    <x v="0"/>
    <s v="No Aplica"/>
    <x v="511"/>
  </r>
  <r>
    <x v="3"/>
    <x v="19"/>
    <x v="19"/>
    <x v="707"/>
    <x v="367"/>
    <s v="CO14994@mi.com"/>
    <x v="1"/>
    <x v="1"/>
    <x v="367"/>
    <x v="38"/>
    <x v="0"/>
    <x v="0"/>
    <s v="No Aplica"/>
    <x v="511"/>
  </r>
  <r>
    <x v="3"/>
    <x v="7"/>
    <x v="7"/>
    <x v="707"/>
    <x v="367"/>
    <s v="CO14994@mi.com"/>
    <x v="6"/>
    <x v="5"/>
    <x v="367"/>
    <x v="38"/>
    <x v="0"/>
    <x v="0"/>
    <s v="No Aplica"/>
    <x v="511"/>
  </r>
  <r>
    <x v="3"/>
    <x v="2"/>
    <x v="2"/>
    <x v="710"/>
    <x v="367"/>
    <s v="CO14994@mi.com"/>
    <x v="1"/>
    <x v="1"/>
    <x v="367"/>
    <x v="38"/>
    <x v="0"/>
    <x v="0"/>
    <s v="No Aplica"/>
    <x v="511"/>
  </r>
  <r>
    <x v="0"/>
    <x v="16"/>
    <x v="16"/>
    <x v="3"/>
    <x v="367"/>
    <s v="CO14994@mi.com"/>
    <x v="0"/>
    <x v="0"/>
    <x v="367"/>
    <x v="38"/>
    <x v="0"/>
    <x v="0"/>
    <s v="No Aplica"/>
    <x v="511"/>
  </r>
  <r>
    <x v="1"/>
    <x v="6"/>
    <x v="6"/>
    <x v="711"/>
    <x v="367"/>
    <s v="CO14994@mi.com"/>
    <x v="0"/>
    <x v="0"/>
    <x v="367"/>
    <x v="38"/>
    <x v="0"/>
    <x v="0"/>
    <s v="No Aplica"/>
    <x v="511"/>
  </r>
  <r>
    <x v="3"/>
    <x v="25"/>
    <x v="25"/>
    <x v="708"/>
    <x v="367"/>
    <s v="CO14994@mi.com"/>
    <x v="6"/>
    <x v="5"/>
    <x v="367"/>
    <x v="38"/>
    <x v="0"/>
    <x v="0"/>
    <s v="No Aplica"/>
    <x v="511"/>
  </r>
  <r>
    <x v="3"/>
    <x v="29"/>
    <x v="29"/>
    <x v="707"/>
    <x v="367"/>
    <s v="CO14994@mi.com"/>
    <x v="1"/>
    <x v="1"/>
    <x v="367"/>
    <x v="38"/>
    <x v="0"/>
    <x v="0"/>
    <s v="No Aplica"/>
    <x v="511"/>
  </r>
  <r>
    <x v="3"/>
    <x v="4"/>
    <x v="4"/>
    <x v="712"/>
    <x v="367"/>
    <s v="CO14994@mi.com"/>
    <x v="1"/>
    <x v="1"/>
    <x v="367"/>
    <x v="38"/>
    <x v="0"/>
    <x v="0"/>
    <s v="No Aplica"/>
    <x v="511"/>
  </r>
  <r>
    <x v="3"/>
    <x v="5"/>
    <x v="5"/>
    <x v="707"/>
    <x v="367"/>
    <s v="CO14994@mi.com"/>
    <x v="6"/>
    <x v="5"/>
    <x v="367"/>
    <x v="38"/>
    <x v="0"/>
    <x v="0"/>
    <s v="No Aplica"/>
    <x v="511"/>
  </r>
  <r>
    <x v="0"/>
    <x v="1"/>
    <x v="1"/>
    <x v="3"/>
    <x v="367"/>
    <s v="CO14994@mi.com"/>
    <x v="0"/>
    <x v="0"/>
    <x v="367"/>
    <x v="38"/>
    <x v="0"/>
    <x v="0"/>
    <s v="No Aplica"/>
    <x v="511"/>
  </r>
  <r>
    <x v="1"/>
    <x v="21"/>
    <x v="21"/>
    <x v="713"/>
    <x v="367"/>
    <s v="CO14994@mi.com"/>
    <x v="0"/>
    <x v="0"/>
    <x v="367"/>
    <x v="38"/>
    <x v="0"/>
    <x v="0"/>
    <s v="No Aplica"/>
    <x v="511"/>
  </r>
  <r>
    <x v="0"/>
    <x v="20"/>
    <x v="20"/>
    <x v="3"/>
    <x v="367"/>
    <s v="CO14994@mi.com"/>
    <x v="0"/>
    <x v="0"/>
    <x v="367"/>
    <x v="38"/>
    <x v="0"/>
    <x v="0"/>
    <s v="No Aplica"/>
    <x v="511"/>
  </r>
  <r>
    <x v="5"/>
    <x v="12"/>
    <x v="12"/>
    <x v="13"/>
    <x v="368"/>
    <s v="CO20801@mi.com"/>
    <x v="3"/>
    <x v="3"/>
    <x v="368"/>
    <x v="26"/>
    <x v="0"/>
    <x v="0"/>
    <s v="No Aplica"/>
    <x v="513"/>
  </r>
  <r>
    <x v="5"/>
    <x v="13"/>
    <x v="13"/>
    <x v="13"/>
    <x v="368"/>
    <s v="CO20801@mi.com"/>
    <x v="3"/>
    <x v="3"/>
    <x v="368"/>
    <x v="26"/>
    <x v="0"/>
    <x v="1"/>
    <n v="45922"/>
    <x v="514"/>
  </r>
  <r>
    <x v="0"/>
    <x v="0"/>
    <x v="0"/>
    <x v="54"/>
    <x v="368"/>
    <s v="CO20801@mi.com"/>
    <x v="0"/>
    <x v="0"/>
    <x v="368"/>
    <x v="26"/>
    <x v="0"/>
    <x v="0"/>
    <s v="No Aplica"/>
    <x v="513"/>
  </r>
  <r>
    <x v="0"/>
    <x v="11"/>
    <x v="11"/>
    <x v="12"/>
    <x v="368"/>
    <s v="CO20801@mi.com"/>
    <x v="0"/>
    <x v="0"/>
    <x v="368"/>
    <x v="26"/>
    <x v="0"/>
    <x v="0"/>
    <s v="No Aplica"/>
    <x v="513"/>
  </r>
  <r>
    <x v="5"/>
    <x v="14"/>
    <x v="14"/>
    <x v="468"/>
    <x v="368"/>
    <s v="CO20801@mi.com"/>
    <x v="3"/>
    <x v="3"/>
    <x v="368"/>
    <x v="26"/>
    <x v="0"/>
    <x v="0"/>
    <s v="No Aplica"/>
    <x v="513"/>
  </r>
  <r>
    <x v="5"/>
    <x v="15"/>
    <x v="15"/>
    <x v="468"/>
    <x v="368"/>
    <s v="CO20801@mi.com"/>
    <x v="1"/>
    <x v="1"/>
    <x v="368"/>
    <x v="26"/>
    <x v="0"/>
    <x v="0"/>
    <s v="No Aplica"/>
    <x v="513"/>
  </r>
  <r>
    <x v="5"/>
    <x v="16"/>
    <x v="16"/>
    <x v="468"/>
    <x v="368"/>
    <s v="CO20801@mi.com"/>
    <x v="3"/>
    <x v="3"/>
    <x v="368"/>
    <x v="26"/>
    <x v="0"/>
    <x v="0"/>
    <s v="No Aplica"/>
    <x v="513"/>
  </r>
  <r>
    <x v="0"/>
    <x v="17"/>
    <x v="17"/>
    <x v="3"/>
    <x v="368"/>
    <s v="CO20801@mi.com"/>
    <x v="0"/>
    <x v="0"/>
    <x v="368"/>
    <x v="26"/>
    <x v="0"/>
    <x v="0"/>
    <s v="No Aplica"/>
    <x v="513"/>
  </r>
  <r>
    <x v="5"/>
    <x v="3"/>
    <x v="3"/>
    <x v="468"/>
    <x v="368"/>
    <s v="CO20801@mi.com"/>
    <x v="3"/>
    <x v="3"/>
    <x v="368"/>
    <x v="26"/>
    <x v="0"/>
    <x v="0"/>
    <s v="No Aplica"/>
    <x v="513"/>
  </r>
  <r>
    <x v="5"/>
    <x v="19"/>
    <x v="19"/>
    <x v="468"/>
    <x v="368"/>
    <s v="CO20801@mi.com"/>
    <x v="3"/>
    <x v="3"/>
    <x v="368"/>
    <x v="26"/>
    <x v="0"/>
    <x v="0"/>
    <s v="No Aplica"/>
    <x v="513"/>
  </r>
  <r>
    <x v="5"/>
    <x v="7"/>
    <x v="7"/>
    <x v="468"/>
    <x v="368"/>
    <s v="CO20801@mi.com"/>
    <x v="3"/>
    <x v="3"/>
    <x v="368"/>
    <x v="26"/>
    <x v="0"/>
    <x v="0"/>
    <s v="No Aplica"/>
    <x v="513"/>
  </r>
  <r>
    <x v="5"/>
    <x v="1"/>
    <x v="1"/>
    <x v="468"/>
    <x v="368"/>
    <s v="CO20801@mi.com"/>
    <x v="3"/>
    <x v="3"/>
    <x v="368"/>
    <x v="26"/>
    <x v="0"/>
    <x v="0"/>
    <s v="No Aplica"/>
    <x v="513"/>
  </r>
  <r>
    <x v="5"/>
    <x v="2"/>
    <x v="2"/>
    <x v="468"/>
    <x v="368"/>
    <s v="CO20801@mi.com"/>
    <x v="3"/>
    <x v="3"/>
    <x v="368"/>
    <x v="26"/>
    <x v="0"/>
    <x v="0"/>
    <s v="No Aplica"/>
    <x v="513"/>
  </r>
  <r>
    <x v="0"/>
    <x v="6"/>
    <x v="6"/>
    <x v="3"/>
    <x v="368"/>
    <s v="CO20801@mi.com"/>
    <x v="0"/>
    <x v="0"/>
    <x v="368"/>
    <x v="26"/>
    <x v="0"/>
    <x v="0"/>
    <s v="No Aplica"/>
    <x v="513"/>
  </r>
  <r>
    <x v="5"/>
    <x v="4"/>
    <x v="4"/>
    <x v="468"/>
    <x v="368"/>
    <s v="CO20801@mi.com"/>
    <x v="3"/>
    <x v="3"/>
    <x v="368"/>
    <x v="26"/>
    <x v="0"/>
    <x v="0"/>
    <s v="No Aplica"/>
    <x v="513"/>
  </r>
  <r>
    <x v="0"/>
    <x v="25"/>
    <x v="25"/>
    <x v="12"/>
    <x v="368"/>
    <s v="CO20801@mi.com"/>
    <x v="0"/>
    <x v="0"/>
    <x v="368"/>
    <x v="26"/>
    <x v="0"/>
    <x v="0"/>
    <s v="No Aplica"/>
    <x v="513"/>
  </r>
  <r>
    <x v="0"/>
    <x v="5"/>
    <x v="5"/>
    <x v="3"/>
    <x v="368"/>
    <s v="CO20801@mi.com"/>
    <x v="0"/>
    <x v="0"/>
    <x v="368"/>
    <x v="26"/>
    <x v="0"/>
    <x v="0"/>
    <s v="No Aplica"/>
    <x v="513"/>
  </r>
  <r>
    <x v="5"/>
    <x v="20"/>
    <x v="20"/>
    <x v="468"/>
    <x v="368"/>
    <s v="CO20801@mi.com"/>
    <x v="3"/>
    <x v="3"/>
    <x v="368"/>
    <x v="26"/>
    <x v="0"/>
    <x v="0"/>
    <s v="No Aplica"/>
    <x v="513"/>
  </r>
  <r>
    <x v="5"/>
    <x v="22"/>
    <x v="22"/>
    <x v="468"/>
    <x v="368"/>
    <s v="CO20801@mi.com"/>
    <x v="3"/>
    <x v="3"/>
    <x v="368"/>
    <x v="26"/>
    <x v="0"/>
    <x v="0"/>
    <s v="No Aplica"/>
    <x v="513"/>
  </r>
  <r>
    <x v="0"/>
    <x v="21"/>
    <x v="21"/>
    <x v="3"/>
    <x v="368"/>
    <s v="CO20801@mi.com"/>
    <x v="0"/>
    <x v="0"/>
    <x v="368"/>
    <x v="26"/>
    <x v="0"/>
    <x v="0"/>
    <s v="No Aplica"/>
    <x v="513"/>
  </r>
  <r>
    <x v="0"/>
    <x v="16"/>
    <x v="16"/>
    <x v="0"/>
    <x v="369"/>
    <s v="CO20103@mi.com"/>
    <x v="0"/>
    <x v="0"/>
    <x v="369"/>
    <x v="11"/>
    <x v="1"/>
    <x v="0"/>
    <s v="No Aplica"/>
    <x v="515"/>
  </r>
  <r>
    <x v="1"/>
    <x v="17"/>
    <x v="17"/>
    <x v="405"/>
    <x v="369"/>
    <s v="CO20103@mi.com"/>
    <x v="1"/>
    <x v="1"/>
    <x v="369"/>
    <x v="11"/>
    <x v="1"/>
    <x v="0"/>
    <s v="No Aplica"/>
    <x v="515"/>
  </r>
  <r>
    <x v="1"/>
    <x v="13"/>
    <x v="13"/>
    <x v="714"/>
    <x v="370"/>
    <s v="CO24106@mi.com"/>
    <x v="18"/>
    <x v="14"/>
    <x v="370"/>
    <x v="30"/>
    <x v="4"/>
    <x v="1"/>
    <n v="45922"/>
    <x v="516"/>
  </r>
  <r>
    <x v="1"/>
    <x v="23"/>
    <x v="23"/>
    <x v="715"/>
    <x v="370"/>
    <s v="CO24106@mi.com"/>
    <x v="0"/>
    <x v="0"/>
    <x v="370"/>
    <x v="30"/>
    <x v="4"/>
    <x v="0"/>
    <s v="No Aplica"/>
    <x v="517"/>
  </r>
  <r>
    <x v="1"/>
    <x v="14"/>
    <x v="14"/>
    <x v="716"/>
    <x v="370"/>
    <s v="CO24106@mi.com"/>
    <x v="8"/>
    <x v="7"/>
    <x v="370"/>
    <x v="30"/>
    <x v="4"/>
    <x v="0"/>
    <s v="No Aplica"/>
    <x v="517"/>
  </r>
  <r>
    <x v="1"/>
    <x v="17"/>
    <x v="17"/>
    <x v="717"/>
    <x v="370"/>
    <s v="CO24106@mi.com"/>
    <x v="3"/>
    <x v="3"/>
    <x v="370"/>
    <x v="30"/>
    <x v="4"/>
    <x v="0"/>
    <s v="No Aplica"/>
    <x v="517"/>
  </r>
  <r>
    <x v="0"/>
    <x v="27"/>
    <x v="27"/>
    <x v="18"/>
    <x v="370"/>
    <s v="CO24106@mi.com"/>
    <x v="0"/>
    <x v="0"/>
    <x v="370"/>
    <x v="30"/>
    <x v="4"/>
    <x v="0"/>
    <s v="No Aplica"/>
    <x v="517"/>
  </r>
  <r>
    <x v="1"/>
    <x v="3"/>
    <x v="3"/>
    <x v="718"/>
    <x v="370"/>
    <s v="CO24106@mi.com"/>
    <x v="5"/>
    <x v="4"/>
    <x v="370"/>
    <x v="30"/>
    <x v="4"/>
    <x v="0"/>
    <s v="No Aplica"/>
    <x v="517"/>
  </r>
  <r>
    <x v="1"/>
    <x v="28"/>
    <x v="28"/>
    <x v="11"/>
    <x v="370"/>
    <s v="CO24106@mi.com"/>
    <x v="2"/>
    <x v="2"/>
    <x v="370"/>
    <x v="30"/>
    <x v="4"/>
    <x v="0"/>
    <s v="No Aplica"/>
    <x v="517"/>
  </r>
  <r>
    <x v="1"/>
    <x v="19"/>
    <x v="19"/>
    <x v="719"/>
    <x v="370"/>
    <s v="CO24106@mi.com"/>
    <x v="8"/>
    <x v="7"/>
    <x v="370"/>
    <x v="30"/>
    <x v="4"/>
    <x v="0"/>
    <s v="No Aplica"/>
    <x v="517"/>
  </r>
  <r>
    <x v="1"/>
    <x v="7"/>
    <x v="7"/>
    <x v="719"/>
    <x v="370"/>
    <s v="CO24106@mi.com"/>
    <x v="23"/>
    <x v="15"/>
    <x v="370"/>
    <x v="30"/>
    <x v="4"/>
    <x v="0"/>
    <s v="No Aplica"/>
    <x v="517"/>
  </r>
  <r>
    <x v="1"/>
    <x v="1"/>
    <x v="1"/>
    <x v="719"/>
    <x v="370"/>
    <s v="CO24106@mi.com"/>
    <x v="8"/>
    <x v="7"/>
    <x v="370"/>
    <x v="30"/>
    <x v="4"/>
    <x v="0"/>
    <s v="No Aplica"/>
    <x v="517"/>
  </r>
  <r>
    <x v="1"/>
    <x v="2"/>
    <x v="2"/>
    <x v="720"/>
    <x v="370"/>
    <s v="CO24106@mi.com"/>
    <x v="31"/>
    <x v="18"/>
    <x v="370"/>
    <x v="30"/>
    <x v="4"/>
    <x v="0"/>
    <s v="No Aplica"/>
    <x v="517"/>
  </r>
  <r>
    <x v="0"/>
    <x v="18"/>
    <x v="18"/>
    <x v="18"/>
    <x v="370"/>
    <s v="CO24106@mi.com"/>
    <x v="0"/>
    <x v="0"/>
    <x v="370"/>
    <x v="30"/>
    <x v="4"/>
    <x v="0"/>
    <s v="No Aplica"/>
    <x v="517"/>
  </r>
  <r>
    <x v="1"/>
    <x v="6"/>
    <x v="6"/>
    <x v="721"/>
    <x v="370"/>
    <s v="CO24106@mi.com"/>
    <x v="25"/>
    <x v="16"/>
    <x v="370"/>
    <x v="30"/>
    <x v="4"/>
    <x v="0"/>
    <s v="No Aplica"/>
    <x v="517"/>
  </r>
  <r>
    <x v="1"/>
    <x v="29"/>
    <x v="29"/>
    <x v="11"/>
    <x v="370"/>
    <s v="CO24106@mi.com"/>
    <x v="2"/>
    <x v="2"/>
    <x v="370"/>
    <x v="30"/>
    <x v="4"/>
    <x v="0"/>
    <s v="No Aplica"/>
    <x v="517"/>
  </r>
  <r>
    <x v="1"/>
    <x v="4"/>
    <x v="4"/>
    <x v="722"/>
    <x v="370"/>
    <s v="CO24106@mi.com"/>
    <x v="10"/>
    <x v="9"/>
    <x v="370"/>
    <x v="30"/>
    <x v="4"/>
    <x v="0"/>
    <s v="No Aplica"/>
    <x v="517"/>
  </r>
  <r>
    <x v="1"/>
    <x v="5"/>
    <x v="5"/>
    <x v="719"/>
    <x v="370"/>
    <s v="CO24106@mi.com"/>
    <x v="8"/>
    <x v="7"/>
    <x v="370"/>
    <x v="30"/>
    <x v="4"/>
    <x v="0"/>
    <s v="No Aplica"/>
    <x v="517"/>
  </r>
  <r>
    <x v="1"/>
    <x v="20"/>
    <x v="20"/>
    <x v="723"/>
    <x v="370"/>
    <s v="CO24106@mi.com"/>
    <x v="10"/>
    <x v="9"/>
    <x v="370"/>
    <x v="30"/>
    <x v="4"/>
    <x v="0"/>
    <s v="No Aplica"/>
    <x v="517"/>
  </r>
  <r>
    <x v="1"/>
    <x v="22"/>
    <x v="22"/>
    <x v="724"/>
    <x v="370"/>
    <s v="CO24106@mi.com"/>
    <x v="1"/>
    <x v="1"/>
    <x v="370"/>
    <x v="30"/>
    <x v="4"/>
    <x v="0"/>
    <s v="No Aplica"/>
    <x v="517"/>
  </r>
  <r>
    <x v="1"/>
    <x v="22"/>
    <x v="22"/>
    <x v="724"/>
    <x v="370"/>
    <s v="CO24106@mi.com"/>
    <x v="1"/>
    <x v="1"/>
    <x v="370"/>
    <x v="30"/>
    <x v="4"/>
    <x v="0"/>
    <s v="No Aplica"/>
    <x v="517"/>
  </r>
  <r>
    <x v="1"/>
    <x v="22"/>
    <x v="22"/>
    <x v="724"/>
    <x v="370"/>
    <s v="CO24106@mi.com"/>
    <x v="1"/>
    <x v="1"/>
    <x v="370"/>
    <x v="30"/>
    <x v="4"/>
    <x v="0"/>
    <s v="No Aplica"/>
    <x v="517"/>
  </r>
  <r>
    <x v="0"/>
    <x v="24"/>
    <x v="24"/>
    <x v="18"/>
    <x v="370"/>
    <s v="CO24106@mi.com"/>
    <x v="0"/>
    <x v="0"/>
    <x v="370"/>
    <x v="30"/>
    <x v="4"/>
    <x v="0"/>
    <s v="No Aplica"/>
    <x v="517"/>
  </r>
  <r>
    <x v="0"/>
    <x v="25"/>
    <x v="25"/>
    <x v="18"/>
    <x v="370"/>
    <s v="CO24106@mi.com"/>
    <x v="0"/>
    <x v="0"/>
    <x v="370"/>
    <x v="30"/>
    <x v="4"/>
    <x v="0"/>
    <s v="No Aplica"/>
    <x v="517"/>
  </r>
  <r>
    <x v="0"/>
    <x v="21"/>
    <x v="21"/>
    <x v="18"/>
    <x v="370"/>
    <s v="CO24106@mi.com"/>
    <x v="0"/>
    <x v="0"/>
    <x v="370"/>
    <x v="30"/>
    <x v="4"/>
    <x v="0"/>
    <s v="No Aplica"/>
    <x v="517"/>
  </r>
  <r>
    <x v="0"/>
    <x v="10"/>
    <x v="10"/>
    <x v="0"/>
    <x v="371"/>
    <s v="CO28083@mi.com"/>
    <x v="42"/>
    <x v="0"/>
    <x v="371"/>
    <x v="0"/>
    <x v="0"/>
    <x v="0"/>
    <s v="No Aplica"/>
    <x v="518"/>
  </r>
  <r>
    <x v="1"/>
    <x v="11"/>
    <x v="11"/>
    <x v="265"/>
    <x v="371"/>
    <s v="CO28083@mi.com"/>
    <x v="3"/>
    <x v="3"/>
    <x v="371"/>
    <x v="0"/>
    <x v="0"/>
    <x v="0"/>
    <s v="No Aplica"/>
    <x v="518"/>
  </r>
  <r>
    <x v="1"/>
    <x v="12"/>
    <x v="12"/>
    <x v="265"/>
    <x v="371"/>
    <s v="CO28083@mi.com"/>
    <x v="3"/>
    <x v="3"/>
    <x v="371"/>
    <x v="0"/>
    <x v="0"/>
    <x v="0"/>
    <s v="No Aplica"/>
    <x v="518"/>
  </r>
  <r>
    <x v="1"/>
    <x v="13"/>
    <x v="13"/>
    <x v="265"/>
    <x v="371"/>
    <s v="CO28083@mi.com"/>
    <x v="3"/>
    <x v="3"/>
    <x v="371"/>
    <x v="0"/>
    <x v="0"/>
    <x v="1"/>
    <n v="45922"/>
    <x v="519"/>
  </r>
  <r>
    <x v="1"/>
    <x v="0"/>
    <x v="0"/>
    <x v="725"/>
    <x v="371"/>
    <s v="CO28083@mi.com"/>
    <x v="3"/>
    <x v="3"/>
    <x v="371"/>
    <x v="0"/>
    <x v="0"/>
    <x v="0"/>
    <s v="No Aplica"/>
    <x v="518"/>
  </r>
  <r>
    <x v="1"/>
    <x v="14"/>
    <x v="14"/>
    <x v="265"/>
    <x v="371"/>
    <s v="CO28083@mi.com"/>
    <x v="3"/>
    <x v="3"/>
    <x v="371"/>
    <x v="0"/>
    <x v="0"/>
    <x v="0"/>
    <s v="No Aplica"/>
    <x v="518"/>
  </r>
  <r>
    <x v="1"/>
    <x v="16"/>
    <x v="16"/>
    <x v="265"/>
    <x v="371"/>
    <s v="CO28083@mi.com"/>
    <x v="3"/>
    <x v="3"/>
    <x v="371"/>
    <x v="0"/>
    <x v="0"/>
    <x v="0"/>
    <s v="No Aplica"/>
    <x v="518"/>
  </r>
  <r>
    <x v="1"/>
    <x v="17"/>
    <x v="17"/>
    <x v="265"/>
    <x v="371"/>
    <s v="CO28083@mi.com"/>
    <x v="3"/>
    <x v="3"/>
    <x v="371"/>
    <x v="0"/>
    <x v="0"/>
    <x v="0"/>
    <s v="No Aplica"/>
    <x v="518"/>
  </r>
  <r>
    <x v="1"/>
    <x v="3"/>
    <x v="3"/>
    <x v="265"/>
    <x v="371"/>
    <s v="CO28083@mi.com"/>
    <x v="3"/>
    <x v="3"/>
    <x v="371"/>
    <x v="0"/>
    <x v="0"/>
    <x v="0"/>
    <s v="No Aplica"/>
    <x v="518"/>
  </r>
  <r>
    <x v="0"/>
    <x v="15"/>
    <x v="15"/>
    <x v="3"/>
    <x v="371"/>
    <s v="CO28083@mi.com"/>
    <x v="4"/>
    <x v="0"/>
    <x v="371"/>
    <x v="0"/>
    <x v="0"/>
    <x v="0"/>
    <s v="No Aplica"/>
    <x v="518"/>
  </r>
  <r>
    <x v="1"/>
    <x v="19"/>
    <x v="19"/>
    <x v="265"/>
    <x v="371"/>
    <s v="CO28083@mi.com"/>
    <x v="3"/>
    <x v="3"/>
    <x v="371"/>
    <x v="0"/>
    <x v="0"/>
    <x v="0"/>
    <s v="No Aplica"/>
    <x v="518"/>
  </r>
  <r>
    <x v="1"/>
    <x v="7"/>
    <x v="7"/>
    <x v="265"/>
    <x v="371"/>
    <s v="CO28083@mi.com"/>
    <x v="3"/>
    <x v="3"/>
    <x v="371"/>
    <x v="0"/>
    <x v="0"/>
    <x v="0"/>
    <s v="No Aplica"/>
    <x v="518"/>
  </r>
  <r>
    <x v="1"/>
    <x v="1"/>
    <x v="1"/>
    <x v="265"/>
    <x v="371"/>
    <s v="CO28083@mi.com"/>
    <x v="3"/>
    <x v="3"/>
    <x v="371"/>
    <x v="0"/>
    <x v="0"/>
    <x v="0"/>
    <s v="No Aplica"/>
    <x v="518"/>
  </r>
  <r>
    <x v="1"/>
    <x v="6"/>
    <x v="6"/>
    <x v="265"/>
    <x v="371"/>
    <s v="CO28083@mi.com"/>
    <x v="3"/>
    <x v="3"/>
    <x v="371"/>
    <x v="0"/>
    <x v="0"/>
    <x v="0"/>
    <s v="No Aplica"/>
    <x v="518"/>
  </r>
  <r>
    <x v="0"/>
    <x v="2"/>
    <x v="2"/>
    <x v="0"/>
    <x v="371"/>
    <s v="CO28083@mi.com"/>
    <x v="4"/>
    <x v="0"/>
    <x v="371"/>
    <x v="0"/>
    <x v="0"/>
    <x v="0"/>
    <s v="No Aplica"/>
    <x v="518"/>
  </r>
  <r>
    <x v="1"/>
    <x v="5"/>
    <x v="5"/>
    <x v="265"/>
    <x v="371"/>
    <s v="CO28083@mi.com"/>
    <x v="3"/>
    <x v="3"/>
    <x v="371"/>
    <x v="0"/>
    <x v="0"/>
    <x v="0"/>
    <s v="No Aplica"/>
    <x v="518"/>
  </r>
  <r>
    <x v="1"/>
    <x v="20"/>
    <x v="20"/>
    <x v="265"/>
    <x v="371"/>
    <s v="CO28083@mi.com"/>
    <x v="3"/>
    <x v="3"/>
    <x v="371"/>
    <x v="0"/>
    <x v="0"/>
    <x v="0"/>
    <s v="No Aplica"/>
    <x v="518"/>
  </r>
  <r>
    <x v="1"/>
    <x v="22"/>
    <x v="22"/>
    <x v="265"/>
    <x v="371"/>
    <s v="CO28083@mi.com"/>
    <x v="3"/>
    <x v="3"/>
    <x v="371"/>
    <x v="0"/>
    <x v="0"/>
    <x v="0"/>
    <s v="No Aplica"/>
    <x v="518"/>
  </r>
  <r>
    <x v="1"/>
    <x v="21"/>
    <x v="21"/>
    <x v="265"/>
    <x v="371"/>
    <s v="CO28083@mi.com"/>
    <x v="3"/>
    <x v="3"/>
    <x v="371"/>
    <x v="0"/>
    <x v="0"/>
    <x v="0"/>
    <s v="No Aplica"/>
    <x v="518"/>
  </r>
  <r>
    <x v="0"/>
    <x v="4"/>
    <x v="4"/>
    <x v="0"/>
    <x v="371"/>
    <s v="CO28083@mi.com"/>
    <x v="4"/>
    <x v="0"/>
    <x v="371"/>
    <x v="0"/>
    <x v="0"/>
    <x v="0"/>
    <s v="No Aplica"/>
    <x v="518"/>
  </r>
  <r>
    <x v="0"/>
    <x v="0"/>
    <x v="0"/>
    <x v="3"/>
    <x v="372"/>
    <s v="CO28308@mi.com"/>
    <x v="0"/>
    <x v="0"/>
    <x v="372"/>
    <x v="11"/>
    <x v="1"/>
    <x v="0"/>
    <s v="No Aplica"/>
    <x v="520"/>
  </r>
  <r>
    <x v="0"/>
    <x v="15"/>
    <x v="15"/>
    <x v="3"/>
    <x v="372"/>
    <s v="CO28308@mi.com"/>
    <x v="0"/>
    <x v="0"/>
    <x v="372"/>
    <x v="11"/>
    <x v="1"/>
    <x v="0"/>
    <s v="No Aplica"/>
    <x v="520"/>
  </r>
  <r>
    <x v="0"/>
    <x v="10"/>
    <x v="10"/>
    <x v="3"/>
    <x v="373"/>
    <s v="CO20706@mi.com"/>
    <x v="3"/>
    <x v="3"/>
    <x v="373"/>
    <x v="19"/>
    <x v="0"/>
    <x v="0"/>
    <s v="No Aplica"/>
    <x v="521"/>
  </r>
  <r>
    <x v="0"/>
    <x v="0"/>
    <x v="0"/>
    <x v="3"/>
    <x v="373"/>
    <s v="CO20706@mi.com"/>
    <x v="3"/>
    <x v="3"/>
    <x v="373"/>
    <x v="19"/>
    <x v="0"/>
    <x v="0"/>
    <s v="No Aplica"/>
    <x v="521"/>
  </r>
  <r>
    <x v="0"/>
    <x v="12"/>
    <x v="12"/>
    <x v="3"/>
    <x v="373"/>
    <s v="CO20706@mi.com"/>
    <x v="3"/>
    <x v="3"/>
    <x v="373"/>
    <x v="19"/>
    <x v="0"/>
    <x v="0"/>
    <s v="No Aplica"/>
    <x v="521"/>
  </r>
  <r>
    <x v="0"/>
    <x v="13"/>
    <x v="13"/>
    <x v="3"/>
    <x v="373"/>
    <s v="CO20706@mi.com"/>
    <x v="3"/>
    <x v="3"/>
    <x v="373"/>
    <x v="19"/>
    <x v="0"/>
    <x v="1"/>
    <n v="45922"/>
    <x v="522"/>
  </r>
  <r>
    <x v="0"/>
    <x v="11"/>
    <x v="11"/>
    <x v="3"/>
    <x v="373"/>
    <s v="CO20706@mi.com"/>
    <x v="0"/>
    <x v="0"/>
    <x v="373"/>
    <x v="19"/>
    <x v="0"/>
    <x v="0"/>
    <s v="No Aplica"/>
    <x v="521"/>
  </r>
  <r>
    <x v="0"/>
    <x v="14"/>
    <x v="14"/>
    <x v="3"/>
    <x v="373"/>
    <s v="CO20706@mi.com"/>
    <x v="3"/>
    <x v="3"/>
    <x v="373"/>
    <x v="19"/>
    <x v="0"/>
    <x v="0"/>
    <s v="No Aplica"/>
    <x v="521"/>
  </r>
  <r>
    <x v="0"/>
    <x v="16"/>
    <x v="16"/>
    <x v="3"/>
    <x v="373"/>
    <s v="CO20706@mi.com"/>
    <x v="3"/>
    <x v="3"/>
    <x v="373"/>
    <x v="19"/>
    <x v="0"/>
    <x v="0"/>
    <s v="No Aplica"/>
    <x v="521"/>
  </r>
  <r>
    <x v="0"/>
    <x v="17"/>
    <x v="17"/>
    <x v="3"/>
    <x v="373"/>
    <s v="CO20706@mi.com"/>
    <x v="3"/>
    <x v="3"/>
    <x v="373"/>
    <x v="19"/>
    <x v="0"/>
    <x v="0"/>
    <s v="No Aplica"/>
    <x v="521"/>
  </r>
  <r>
    <x v="0"/>
    <x v="3"/>
    <x v="3"/>
    <x v="3"/>
    <x v="373"/>
    <s v="CO20706@mi.com"/>
    <x v="3"/>
    <x v="3"/>
    <x v="373"/>
    <x v="19"/>
    <x v="0"/>
    <x v="0"/>
    <s v="No Aplica"/>
    <x v="521"/>
  </r>
  <r>
    <x v="0"/>
    <x v="15"/>
    <x v="15"/>
    <x v="3"/>
    <x v="373"/>
    <s v="CO20706@mi.com"/>
    <x v="0"/>
    <x v="0"/>
    <x v="373"/>
    <x v="19"/>
    <x v="0"/>
    <x v="0"/>
    <s v="No Aplica"/>
    <x v="521"/>
  </r>
  <r>
    <x v="0"/>
    <x v="7"/>
    <x v="7"/>
    <x v="3"/>
    <x v="373"/>
    <s v="CO20706@mi.com"/>
    <x v="0"/>
    <x v="0"/>
    <x v="373"/>
    <x v="19"/>
    <x v="0"/>
    <x v="0"/>
    <s v="No Aplica"/>
    <x v="521"/>
  </r>
  <r>
    <x v="0"/>
    <x v="19"/>
    <x v="19"/>
    <x v="3"/>
    <x v="373"/>
    <s v="CO20706@mi.com"/>
    <x v="3"/>
    <x v="3"/>
    <x v="373"/>
    <x v="19"/>
    <x v="0"/>
    <x v="0"/>
    <s v="No Aplica"/>
    <x v="521"/>
  </r>
  <r>
    <x v="0"/>
    <x v="1"/>
    <x v="1"/>
    <x v="3"/>
    <x v="373"/>
    <s v="CO20706@mi.com"/>
    <x v="3"/>
    <x v="3"/>
    <x v="373"/>
    <x v="19"/>
    <x v="0"/>
    <x v="0"/>
    <s v="No Aplica"/>
    <x v="521"/>
  </r>
  <r>
    <x v="0"/>
    <x v="2"/>
    <x v="2"/>
    <x v="3"/>
    <x v="373"/>
    <s v="CO20706@mi.com"/>
    <x v="3"/>
    <x v="3"/>
    <x v="373"/>
    <x v="19"/>
    <x v="0"/>
    <x v="0"/>
    <s v="No Aplica"/>
    <x v="521"/>
  </r>
  <r>
    <x v="0"/>
    <x v="6"/>
    <x v="6"/>
    <x v="3"/>
    <x v="373"/>
    <s v="CO20706@mi.com"/>
    <x v="3"/>
    <x v="3"/>
    <x v="373"/>
    <x v="19"/>
    <x v="0"/>
    <x v="0"/>
    <s v="No Aplica"/>
    <x v="521"/>
  </r>
  <r>
    <x v="0"/>
    <x v="4"/>
    <x v="4"/>
    <x v="3"/>
    <x v="373"/>
    <s v="CO20706@mi.com"/>
    <x v="3"/>
    <x v="3"/>
    <x v="373"/>
    <x v="19"/>
    <x v="0"/>
    <x v="0"/>
    <s v="No Aplica"/>
    <x v="521"/>
  </r>
  <r>
    <x v="0"/>
    <x v="20"/>
    <x v="20"/>
    <x v="3"/>
    <x v="373"/>
    <s v="CO20706@mi.com"/>
    <x v="3"/>
    <x v="3"/>
    <x v="373"/>
    <x v="19"/>
    <x v="0"/>
    <x v="0"/>
    <s v="No Aplica"/>
    <x v="521"/>
  </r>
  <r>
    <x v="0"/>
    <x v="22"/>
    <x v="22"/>
    <x v="3"/>
    <x v="373"/>
    <s v="CO20706@mi.com"/>
    <x v="3"/>
    <x v="3"/>
    <x v="373"/>
    <x v="19"/>
    <x v="0"/>
    <x v="0"/>
    <s v="No Aplica"/>
    <x v="521"/>
  </r>
  <r>
    <x v="0"/>
    <x v="21"/>
    <x v="21"/>
    <x v="3"/>
    <x v="373"/>
    <s v="CO20706@mi.com"/>
    <x v="3"/>
    <x v="3"/>
    <x v="373"/>
    <x v="19"/>
    <x v="0"/>
    <x v="0"/>
    <s v="No Aplica"/>
    <x v="521"/>
  </r>
  <r>
    <x v="0"/>
    <x v="5"/>
    <x v="5"/>
    <x v="3"/>
    <x v="373"/>
    <s v="CO20706@mi.com"/>
    <x v="0"/>
    <x v="0"/>
    <x v="373"/>
    <x v="19"/>
    <x v="0"/>
    <x v="0"/>
    <s v="No Aplica"/>
    <x v="521"/>
  </r>
  <r>
    <x v="1"/>
    <x v="13"/>
    <x v="13"/>
    <x v="726"/>
    <x v="374"/>
    <s v="CO27325@mi.com"/>
    <x v="0"/>
    <x v="0"/>
    <x v="374"/>
    <x v="45"/>
    <x v="1"/>
    <x v="1"/>
    <n v="45922"/>
    <x v="523"/>
  </r>
  <r>
    <x v="0"/>
    <x v="12"/>
    <x v="12"/>
    <x v="3"/>
    <x v="374"/>
    <s v="CO27325@mi.com"/>
    <x v="0"/>
    <x v="0"/>
    <x v="374"/>
    <x v="45"/>
    <x v="1"/>
    <x v="0"/>
    <s v="No Aplica"/>
    <x v="524"/>
  </r>
  <r>
    <x v="0"/>
    <x v="17"/>
    <x v="17"/>
    <x v="3"/>
    <x v="374"/>
    <s v="CO27325@mi.com"/>
    <x v="0"/>
    <x v="0"/>
    <x v="374"/>
    <x v="45"/>
    <x v="1"/>
    <x v="0"/>
    <s v="No Aplica"/>
    <x v="524"/>
  </r>
  <r>
    <x v="0"/>
    <x v="2"/>
    <x v="2"/>
    <x v="3"/>
    <x v="374"/>
    <s v="CO27325@mi.com"/>
    <x v="0"/>
    <x v="0"/>
    <x v="374"/>
    <x v="45"/>
    <x v="1"/>
    <x v="0"/>
    <s v="No Aplica"/>
    <x v="524"/>
  </r>
  <r>
    <x v="2"/>
    <x v="13"/>
    <x v="13"/>
    <x v="727"/>
    <x v="375"/>
    <s v="CO13511@mi.com"/>
    <x v="0"/>
    <x v="0"/>
    <x v="375"/>
    <x v="58"/>
    <x v="0"/>
    <x v="1"/>
    <n v="45922"/>
    <x v="525"/>
  </r>
  <r>
    <x v="2"/>
    <x v="11"/>
    <x v="11"/>
    <x v="3"/>
    <x v="375"/>
    <s v="CO13511@mi.com"/>
    <x v="26"/>
    <x v="0"/>
    <x v="375"/>
    <x v="58"/>
    <x v="0"/>
    <x v="0"/>
    <s v="No Aplica"/>
    <x v="526"/>
  </r>
  <r>
    <x v="2"/>
    <x v="2"/>
    <x v="2"/>
    <x v="728"/>
    <x v="375"/>
    <s v="CO13511@mi.com"/>
    <x v="6"/>
    <x v="5"/>
    <x v="375"/>
    <x v="58"/>
    <x v="0"/>
    <x v="0"/>
    <s v="No Aplica"/>
    <x v="526"/>
  </r>
  <r>
    <x v="2"/>
    <x v="17"/>
    <x v="17"/>
    <x v="18"/>
    <x v="375"/>
    <s v="CO13511@mi.com"/>
    <x v="26"/>
    <x v="0"/>
    <x v="375"/>
    <x v="58"/>
    <x v="0"/>
    <x v="0"/>
    <s v="No Aplica"/>
    <x v="526"/>
  </r>
  <r>
    <x v="2"/>
    <x v="4"/>
    <x v="4"/>
    <x v="729"/>
    <x v="375"/>
    <s v="CO13511@mi.com"/>
    <x v="8"/>
    <x v="7"/>
    <x v="375"/>
    <x v="58"/>
    <x v="0"/>
    <x v="0"/>
    <s v="No Aplica"/>
    <x v="526"/>
  </r>
  <r>
    <x v="2"/>
    <x v="6"/>
    <x v="6"/>
    <x v="730"/>
    <x v="375"/>
    <s v="CO13511@mi.com"/>
    <x v="2"/>
    <x v="2"/>
    <x v="375"/>
    <x v="58"/>
    <x v="0"/>
    <x v="0"/>
    <s v="No Aplica"/>
    <x v="526"/>
  </r>
  <r>
    <x v="2"/>
    <x v="1"/>
    <x v="1"/>
    <x v="3"/>
    <x v="375"/>
    <s v="CO13511@mi.com"/>
    <x v="26"/>
    <x v="0"/>
    <x v="375"/>
    <x v="58"/>
    <x v="0"/>
    <x v="0"/>
    <s v="No Aplica"/>
    <x v="526"/>
  </r>
  <r>
    <x v="2"/>
    <x v="20"/>
    <x v="20"/>
    <x v="731"/>
    <x v="375"/>
    <s v="CO13511@mi.com"/>
    <x v="10"/>
    <x v="9"/>
    <x v="375"/>
    <x v="58"/>
    <x v="0"/>
    <x v="0"/>
    <s v="No Aplica"/>
    <x v="526"/>
  </r>
  <r>
    <x v="2"/>
    <x v="21"/>
    <x v="21"/>
    <x v="732"/>
    <x v="375"/>
    <s v="CO13511@mi.com"/>
    <x v="2"/>
    <x v="2"/>
    <x v="375"/>
    <x v="58"/>
    <x v="0"/>
    <x v="0"/>
    <s v="No Aplica"/>
    <x v="526"/>
  </r>
  <r>
    <x v="2"/>
    <x v="22"/>
    <x v="22"/>
    <x v="3"/>
    <x v="375"/>
    <s v="CO13511@mi.com"/>
    <x v="26"/>
    <x v="0"/>
    <x v="375"/>
    <x v="58"/>
    <x v="0"/>
    <x v="0"/>
    <s v="No Aplica"/>
    <x v="526"/>
  </r>
  <r>
    <x v="2"/>
    <x v="27"/>
    <x v="27"/>
    <x v="3"/>
    <x v="376"/>
    <s v="CO16787@mi.com"/>
    <x v="0"/>
    <x v="0"/>
    <x v="376"/>
    <x v="5"/>
    <x v="1"/>
    <x v="0"/>
    <s v="No Aplica"/>
    <x v="527"/>
  </r>
  <r>
    <x v="1"/>
    <x v="26"/>
    <x v="26"/>
    <x v="44"/>
    <x v="376"/>
    <s v="CO16787@mi.com"/>
    <x v="10"/>
    <x v="9"/>
    <x v="376"/>
    <x v="5"/>
    <x v="1"/>
    <x v="0"/>
    <s v="No Aplica"/>
    <x v="527"/>
  </r>
  <r>
    <x v="2"/>
    <x v="18"/>
    <x v="18"/>
    <x v="3"/>
    <x v="376"/>
    <s v="CO16787@mi.com"/>
    <x v="0"/>
    <x v="0"/>
    <x v="376"/>
    <x v="5"/>
    <x v="1"/>
    <x v="0"/>
    <s v="No Aplica"/>
    <x v="527"/>
  </r>
  <r>
    <x v="1"/>
    <x v="23"/>
    <x v="23"/>
    <x v="23"/>
    <x v="376"/>
    <s v="CO16787@mi.com"/>
    <x v="10"/>
    <x v="9"/>
    <x v="376"/>
    <x v="5"/>
    <x v="1"/>
    <x v="0"/>
    <s v="No Aplica"/>
    <x v="527"/>
  </r>
  <r>
    <x v="2"/>
    <x v="24"/>
    <x v="24"/>
    <x v="3"/>
    <x v="376"/>
    <s v="CO16787@mi.com"/>
    <x v="0"/>
    <x v="0"/>
    <x v="376"/>
    <x v="5"/>
    <x v="1"/>
    <x v="0"/>
    <s v="No Aplica"/>
    <x v="527"/>
  </r>
  <r>
    <x v="1"/>
    <x v="28"/>
    <x v="28"/>
    <x v="23"/>
    <x v="376"/>
    <s v="CO16787@mi.com"/>
    <x v="10"/>
    <x v="9"/>
    <x v="376"/>
    <x v="5"/>
    <x v="1"/>
    <x v="0"/>
    <s v="No Aplica"/>
    <x v="527"/>
  </r>
  <r>
    <x v="2"/>
    <x v="25"/>
    <x v="25"/>
    <x v="3"/>
    <x v="376"/>
    <s v="CO16787@mi.com"/>
    <x v="0"/>
    <x v="0"/>
    <x v="376"/>
    <x v="5"/>
    <x v="1"/>
    <x v="0"/>
    <s v="No Aplica"/>
    <x v="527"/>
  </r>
  <r>
    <x v="1"/>
    <x v="29"/>
    <x v="29"/>
    <x v="44"/>
    <x v="376"/>
    <s v="CO16787@mi.com"/>
    <x v="10"/>
    <x v="9"/>
    <x v="376"/>
    <x v="5"/>
    <x v="1"/>
    <x v="0"/>
    <s v="No Aplica"/>
    <x v="527"/>
  </r>
  <r>
    <x v="2"/>
    <x v="16"/>
    <x v="16"/>
    <x v="3"/>
    <x v="377"/>
    <s v="CO11997@mi.com"/>
    <x v="0"/>
    <x v="0"/>
    <x v="377"/>
    <x v="12"/>
    <x v="0"/>
    <x v="0"/>
    <s v="No Aplica"/>
    <x v="528"/>
  </r>
  <r>
    <x v="2"/>
    <x v="14"/>
    <x v="14"/>
    <x v="45"/>
    <x v="377"/>
    <s v="CO11997@mi.com"/>
    <x v="3"/>
    <x v="3"/>
    <x v="377"/>
    <x v="12"/>
    <x v="0"/>
    <x v="0"/>
    <s v="No Aplica"/>
    <x v="528"/>
  </r>
  <r>
    <x v="2"/>
    <x v="15"/>
    <x v="15"/>
    <x v="336"/>
    <x v="377"/>
    <s v="CO11997@mi.com"/>
    <x v="3"/>
    <x v="3"/>
    <x v="377"/>
    <x v="12"/>
    <x v="0"/>
    <x v="0"/>
    <s v="No Aplica"/>
    <x v="528"/>
  </r>
  <r>
    <x v="2"/>
    <x v="3"/>
    <x v="3"/>
    <x v="44"/>
    <x v="377"/>
    <s v="CO11997@mi.com"/>
    <x v="1"/>
    <x v="1"/>
    <x v="377"/>
    <x v="12"/>
    <x v="0"/>
    <x v="0"/>
    <s v="No Aplica"/>
    <x v="528"/>
  </r>
  <r>
    <x v="2"/>
    <x v="19"/>
    <x v="19"/>
    <x v="244"/>
    <x v="377"/>
    <s v="CO11997@mi.com"/>
    <x v="3"/>
    <x v="3"/>
    <x v="377"/>
    <x v="12"/>
    <x v="0"/>
    <x v="0"/>
    <s v="No Aplica"/>
    <x v="528"/>
  </r>
  <r>
    <x v="2"/>
    <x v="7"/>
    <x v="7"/>
    <x v="244"/>
    <x v="377"/>
    <s v="CO11997@mi.com"/>
    <x v="3"/>
    <x v="3"/>
    <x v="377"/>
    <x v="12"/>
    <x v="0"/>
    <x v="0"/>
    <s v="No Aplica"/>
    <x v="528"/>
  </r>
  <r>
    <x v="2"/>
    <x v="1"/>
    <x v="1"/>
    <x v="3"/>
    <x v="377"/>
    <s v="CO11997@mi.com"/>
    <x v="0"/>
    <x v="0"/>
    <x v="377"/>
    <x v="12"/>
    <x v="0"/>
    <x v="0"/>
    <s v="No Aplica"/>
    <x v="528"/>
  </r>
  <r>
    <x v="2"/>
    <x v="2"/>
    <x v="2"/>
    <x v="244"/>
    <x v="377"/>
    <s v="CO11997@mi.com"/>
    <x v="3"/>
    <x v="3"/>
    <x v="377"/>
    <x v="12"/>
    <x v="0"/>
    <x v="0"/>
    <s v="No Aplica"/>
    <x v="528"/>
  </r>
  <r>
    <x v="2"/>
    <x v="6"/>
    <x v="6"/>
    <x v="383"/>
    <x v="377"/>
    <s v="CO11997@mi.com"/>
    <x v="3"/>
    <x v="3"/>
    <x v="377"/>
    <x v="12"/>
    <x v="0"/>
    <x v="0"/>
    <s v="No Aplica"/>
    <x v="528"/>
  </r>
  <r>
    <x v="2"/>
    <x v="20"/>
    <x v="20"/>
    <x v="0"/>
    <x v="377"/>
    <s v="CO11997@mi.com"/>
    <x v="0"/>
    <x v="0"/>
    <x v="377"/>
    <x v="12"/>
    <x v="0"/>
    <x v="0"/>
    <s v="No Aplica"/>
    <x v="528"/>
  </r>
  <r>
    <x v="2"/>
    <x v="4"/>
    <x v="4"/>
    <x v="45"/>
    <x v="377"/>
    <s v="CO11997@mi.com"/>
    <x v="3"/>
    <x v="3"/>
    <x v="377"/>
    <x v="12"/>
    <x v="0"/>
    <x v="0"/>
    <s v="No Aplica"/>
    <x v="528"/>
  </r>
  <r>
    <x v="2"/>
    <x v="5"/>
    <x v="5"/>
    <x v="45"/>
    <x v="377"/>
    <s v="CO11997@mi.com"/>
    <x v="3"/>
    <x v="3"/>
    <x v="377"/>
    <x v="12"/>
    <x v="0"/>
    <x v="0"/>
    <s v="No Aplica"/>
    <x v="528"/>
  </r>
  <r>
    <x v="2"/>
    <x v="21"/>
    <x v="21"/>
    <x v="23"/>
    <x v="377"/>
    <s v="CO11997@mi.com"/>
    <x v="1"/>
    <x v="1"/>
    <x v="377"/>
    <x v="12"/>
    <x v="0"/>
    <x v="0"/>
    <s v="No Aplica"/>
    <x v="528"/>
  </r>
  <r>
    <x v="2"/>
    <x v="9"/>
    <x v="9"/>
    <x v="3"/>
    <x v="378"/>
    <s v="CO27771@mi.com"/>
    <x v="5"/>
    <x v="4"/>
    <x v="378"/>
    <x v="17"/>
    <x v="0"/>
    <x v="0"/>
    <s v="No Aplica"/>
    <x v="529"/>
  </r>
  <r>
    <x v="2"/>
    <x v="13"/>
    <x v="13"/>
    <x v="3"/>
    <x v="378"/>
    <s v="CO27771@mi.com"/>
    <x v="5"/>
    <x v="4"/>
    <x v="378"/>
    <x v="17"/>
    <x v="0"/>
    <x v="1"/>
    <n v="45922"/>
    <x v="530"/>
  </r>
  <r>
    <x v="2"/>
    <x v="3"/>
    <x v="3"/>
    <x v="3"/>
    <x v="378"/>
    <s v="CO27771@mi.com"/>
    <x v="5"/>
    <x v="4"/>
    <x v="378"/>
    <x v="17"/>
    <x v="0"/>
    <x v="0"/>
    <s v="No Aplica"/>
    <x v="529"/>
  </r>
  <r>
    <x v="2"/>
    <x v="6"/>
    <x v="6"/>
    <x v="3"/>
    <x v="378"/>
    <s v="CO27771@mi.com"/>
    <x v="5"/>
    <x v="4"/>
    <x v="378"/>
    <x v="17"/>
    <x v="0"/>
    <x v="0"/>
    <s v="No Aplica"/>
    <x v="529"/>
  </r>
  <r>
    <x v="2"/>
    <x v="22"/>
    <x v="22"/>
    <x v="3"/>
    <x v="378"/>
    <s v="CO27771@mi.com"/>
    <x v="5"/>
    <x v="4"/>
    <x v="378"/>
    <x v="17"/>
    <x v="0"/>
    <x v="0"/>
    <s v="No Aplica"/>
    <x v="529"/>
  </r>
  <r>
    <x v="1"/>
    <x v="8"/>
    <x v="8"/>
    <x v="13"/>
    <x v="379"/>
    <s v="CO27883@mi.com"/>
    <x v="3"/>
    <x v="3"/>
    <x v="379"/>
    <x v="1"/>
    <x v="0"/>
    <x v="0"/>
    <s v="No Aplica"/>
    <x v="531"/>
  </r>
  <r>
    <x v="1"/>
    <x v="9"/>
    <x v="9"/>
    <x v="13"/>
    <x v="379"/>
    <s v="CO27883@mi.com"/>
    <x v="3"/>
    <x v="3"/>
    <x v="379"/>
    <x v="1"/>
    <x v="0"/>
    <x v="0"/>
    <s v="No Aplica"/>
    <x v="531"/>
  </r>
  <r>
    <x v="1"/>
    <x v="10"/>
    <x v="10"/>
    <x v="13"/>
    <x v="379"/>
    <s v="CO27883@mi.com"/>
    <x v="3"/>
    <x v="3"/>
    <x v="379"/>
    <x v="1"/>
    <x v="0"/>
    <x v="0"/>
    <s v="No Aplica"/>
    <x v="531"/>
  </r>
  <r>
    <x v="1"/>
    <x v="0"/>
    <x v="0"/>
    <x v="13"/>
    <x v="379"/>
    <s v="CO27883@mi.com"/>
    <x v="3"/>
    <x v="3"/>
    <x v="379"/>
    <x v="1"/>
    <x v="0"/>
    <x v="0"/>
    <s v="No Aplica"/>
    <x v="531"/>
  </r>
  <r>
    <x v="0"/>
    <x v="11"/>
    <x v="11"/>
    <x v="3"/>
    <x v="379"/>
    <s v="CO27883@mi.com"/>
    <x v="26"/>
    <x v="0"/>
    <x v="379"/>
    <x v="1"/>
    <x v="0"/>
    <x v="0"/>
    <s v="No Aplica"/>
    <x v="531"/>
  </r>
  <r>
    <x v="1"/>
    <x v="12"/>
    <x v="12"/>
    <x v="13"/>
    <x v="379"/>
    <s v="CO27883@mi.com"/>
    <x v="3"/>
    <x v="3"/>
    <x v="379"/>
    <x v="1"/>
    <x v="0"/>
    <x v="0"/>
    <s v="No Aplica"/>
    <x v="531"/>
  </r>
  <r>
    <x v="1"/>
    <x v="13"/>
    <x v="13"/>
    <x v="13"/>
    <x v="379"/>
    <s v="CO27883@mi.com"/>
    <x v="3"/>
    <x v="3"/>
    <x v="379"/>
    <x v="1"/>
    <x v="0"/>
    <x v="1"/>
    <n v="45922"/>
    <x v="532"/>
  </r>
  <r>
    <x v="1"/>
    <x v="14"/>
    <x v="14"/>
    <x v="13"/>
    <x v="379"/>
    <s v="CO27883@mi.com"/>
    <x v="3"/>
    <x v="3"/>
    <x v="379"/>
    <x v="1"/>
    <x v="0"/>
    <x v="0"/>
    <s v="No Aplica"/>
    <x v="531"/>
  </r>
  <r>
    <x v="1"/>
    <x v="15"/>
    <x v="15"/>
    <x v="13"/>
    <x v="379"/>
    <s v="CO27883@mi.com"/>
    <x v="3"/>
    <x v="3"/>
    <x v="379"/>
    <x v="1"/>
    <x v="0"/>
    <x v="0"/>
    <s v="No Aplica"/>
    <x v="531"/>
  </r>
  <r>
    <x v="1"/>
    <x v="17"/>
    <x v="17"/>
    <x v="13"/>
    <x v="379"/>
    <s v="CO27883@mi.com"/>
    <x v="3"/>
    <x v="3"/>
    <x v="379"/>
    <x v="1"/>
    <x v="0"/>
    <x v="0"/>
    <s v="No Aplica"/>
    <x v="531"/>
  </r>
  <r>
    <x v="1"/>
    <x v="3"/>
    <x v="3"/>
    <x v="13"/>
    <x v="379"/>
    <s v="CO27883@mi.com"/>
    <x v="3"/>
    <x v="3"/>
    <x v="379"/>
    <x v="1"/>
    <x v="0"/>
    <x v="0"/>
    <s v="No Aplica"/>
    <x v="531"/>
  </r>
  <r>
    <x v="0"/>
    <x v="16"/>
    <x v="16"/>
    <x v="3"/>
    <x v="379"/>
    <s v="CO27883@mi.com"/>
    <x v="27"/>
    <x v="0"/>
    <x v="379"/>
    <x v="1"/>
    <x v="0"/>
    <x v="0"/>
    <s v="No Aplica"/>
    <x v="531"/>
  </r>
  <r>
    <x v="1"/>
    <x v="20"/>
    <x v="20"/>
    <x v="9"/>
    <x v="379"/>
    <s v="CO27883@mi.com"/>
    <x v="6"/>
    <x v="5"/>
    <x v="379"/>
    <x v="1"/>
    <x v="0"/>
    <x v="0"/>
    <s v="No Aplica"/>
    <x v="531"/>
  </r>
  <r>
    <x v="0"/>
    <x v="7"/>
    <x v="7"/>
    <x v="3"/>
    <x v="379"/>
    <s v="CO27883@mi.com"/>
    <x v="0"/>
    <x v="0"/>
    <x v="379"/>
    <x v="1"/>
    <x v="0"/>
    <x v="0"/>
    <s v="No Aplica"/>
    <x v="531"/>
  </r>
  <r>
    <x v="0"/>
    <x v="5"/>
    <x v="5"/>
    <x v="3"/>
    <x v="379"/>
    <s v="CO27883@mi.com"/>
    <x v="5"/>
    <x v="4"/>
    <x v="379"/>
    <x v="1"/>
    <x v="0"/>
    <x v="0"/>
    <s v="No Aplica"/>
    <x v="531"/>
  </r>
  <r>
    <x v="1"/>
    <x v="4"/>
    <x v="4"/>
    <x v="13"/>
    <x v="379"/>
    <s v="CO27883@mi.com"/>
    <x v="5"/>
    <x v="4"/>
    <x v="379"/>
    <x v="1"/>
    <x v="0"/>
    <x v="0"/>
    <s v="No Aplica"/>
    <x v="531"/>
  </r>
  <r>
    <x v="1"/>
    <x v="20"/>
    <x v="20"/>
    <x v="13"/>
    <x v="379"/>
    <s v="CO27883@mi.com"/>
    <x v="5"/>
    <x v="4"/>
    <x v="379"/>
    <x v="1"/>
    <x v="0"/>
    <x v="0"/>
    <s v="No Aplica"/>
    <x v="531"/>
  </r>
  <r>
    <x v="0"/>
    <x v="22"/>
    <x v="22"/>
    <x v="3"/>
    <x v="379"/>
    <s v="CO27883@mi.com"/>
    <x v="5"/>
    <x v="4"/>
    <x v="379"/>
    <x v="1"/>
    <x v="0"/>
    <x v="0"/>
    <s v="No Aplica"/>
    <x v="531"/>
  </r>
  <r>
    <x v="1"/>
    <x v="21"/>
    <x v="21"/>
    <x v="13"/>
    <x v="379"/>
    <s v="CO27883@mi.com"/>
    <x v="5"/>
    <x v="4"/>
    <x v="379"/>
    <x v="1"/>
    <x v="0"/>
    <x v="0"/>
    <s v="No Aplica"/>
    <x v="531"/>
  </r>
  <r>
    <x v="0"/>
    <x v="12"/>
    <x v="12"/>
    <x v="3"/>
    <x v="380"/>
    <s v="CO28283@mi.com"/>
    <x v="0"/>
    <x v="0"/>
    <x v="380"/>
    <x v="55"/>
    <x v="1"/>
    <x v="0"/>
    <s v="No Aplica"/>
    <x v="533"/>
  </r>
  <r>
    <x v="0"/>
    <x v="17"/>
    <x v="17"/>
    <x v="212"/>
    <x v="380"/>
    <s v="CO28283@mi.com"/>
    <x v="5"/>
    <x v="4"/>
    <x v="380"/>
    <x v="55"/>
    <x v="1"/>
    <x v="0"/>
    <s v="No Aplica"/>
    <x v="533"/>
  </r>
  <r>
    <x v="3"/>
    <x v="18"/>
    <x v="18"/>
    <x v="466"/>
    <x v="381"/>
    <s v="CO11383@mi.com"/>
    <x v="1"/>
    <x v="1"/>
    <x v="381"/>
    <x v="32"/>
    <x v="1"/>
    <x v="0"/>
    <s v="No Aplica"/>
    <x v="534"/>
  </r>
  <r>
    <x v="3"/>
    <x v="23"/>
    <x v="23"/>
    <x v="466"/>
    <x v="381"/>
    <s v="CO11383@mi.com"/>
    <x v="1"/>
    <x v="1"/>
    <x v="381"/>
    <x v="32"/>
    <x v="1"/>
    <x v="0"/>
    <s v="No Aplica"/>
    <x v="534"/>
  </r>
  <r>
    <x v="1"/>
    <x v="15"/>
    <x v="15"/>
    <x v="35"/>
    <x v="381"/>
    <s v="CO11383@mi.com"/>
    <x v="3"/>
    <x v="3"/>
    <x v="381"/>
    <x v="32"/>
    <x v="1"/>
    <x v="0"/>
    <s v="No Aplica"/>
    <x v="534"/>
  </r>
  <r>
    <x v="1"/>
    <x v="19"/>
    <x v="19"/>
    <x v="171"/>
    <x v="381"/>
    <s v="CO11383@mi.com"/>
    <x v="3"/>
    <x v="3"/>
    <x v="381"/>
    <x v="32"/>
    <x v="1"/>
    <x v="0"/>
    <s v="No Aplica"/>
    <x v="534"/>
  </r>
  <r>
    <x v="3"/>
    <x v="25"/>
    <x v="25"/>
    <x v="466"/>
    <x v="381"/>
    <s v="CO11383@mi.com"/>
    <x v="1"/>
    <x v="1"/>
    <x v="381"/>
    <x v="32"/>
    <x v="1"/>
    <x v="0"/>
    <s v="No Aplica"/>
    <x v="534"/>
  </r>
  <r>
    <x v="3"/>
    <x v="29"/>
    <x v="29"/>
    <x v="733"/>
    <x v="381"/>
    <s v="CO11383@mi.com"/>
    <x v="1"/>
    <x v="1"/>
    <x v="381"/>
    <x v="32"/>
    <x v="1"/>
    <x v="0"/>
    <s v="No Aplica"/>
    <x v="534"/>
  </r>
  <r>
    <x v="1"/>
    <x v="4"/>
    <x v="4"/>
    <x v="734"/>
    <x v="381"/>
    <s v="CO11383@mi.com"/>
    <x v="15"/>
    <x v="11"/>
    <x v="381"/>
    <x v="32"/>
    <x v="1"/>
    <x v="0"/>
    <s v="No Aplica"/>
    <x v="534"/>
  </r>
  <r>
    <x v="1"/>
    <x v="5"/>
    <x v="5"/>
    <x v="20"/>
    <x v="381"/>
    <s v="CO11383@mi.com"/>
    <x v="3"/>
    <x v="3"/>
    <x v="381"/>
    <x v="32"/>
    <x v="1"/>
    <x v="0"/>
    <s v="No Aplica"/>
    <x v="534"/>
  </r>
  <r>
    <x v="0"/>
    <x v="20"/>
    <x v="20"/>
    <x v="0"/>
    <x v="381"/>
    <s v="CO11383@mi.com"/>
    <x v="0"/>
    <x v="0"/>
    <x v="381"/>
    <x v="32"/>
    <x v="1"/>
    <x v="0"/>
    <s v="No Aplica"/>
    <x v="534"/>
  </r>
  <r>
    <x v="2"/>
    <x v="15"/>
    <x v="15"/>
    <x v="735"/>
    <x v="382"/>
    <s v="CO19274@mi.com"/>
    <x v="14"/>
    <x v="10"/>
    <x v="382"/>
    <x v="25"/>
    <x v="2"/>
    <x v="0"/>
    <s v="No Aplica"/>
    <x v="535"/>
  </r>
  <r>
    <x v="2"/>
    <x v="7"/>
    <x v="7"/>
    <x v="735"/>
    <x v="382"/>
    <s v="CO19274@mi.com"/>
    <x v="14"/>
    <x v="10"/>
    <x v="382"/>
    <x v="25"/>
    <x v="2"/>
    <x v="0"/>
    <s v="No Aplica"/>
    <x v="535"/>
  </r>
  <r>
    <x v="2"/>
    <x v="29"/>
    <x v="29"/>
    <x v="171"/>
    <x v="382"/>
    <s v="CO19274@mi.com"/>
    <x v="1"/>
    <x v="1"/>
    <x v="382"/>
    <x v="25"/>
    <x v="2"/>
    <x v="0"/>
    <s v="No Aplica"/>
    <x v="535"/>
  </r>
  <r>
    <x v="2"/>
    <x v="5"/>
    <x v="5"/>
    <x v="736"/>
    <x v="382"/>
    <s v="CO19274@mi.com"/>
    <x v="18"/>
    <x v="14"/>
    <x v="382"/>
    <x v="25"/>
    <x v="2"/>
    <x v="0"/>
    <s v="No Aplica"/>
    <x v="535"/>
  </r>
  <r>
    <x v="0"/>
    <x v="12"/>
    <x v="12"/>
    <x v="0"/>
    <x v="383"/>
    <s v="CO27098@mi.com"/>
    <x v="0"/>
    <x v="0"/>
    <x v="383"/>
    <x v="2"/>
    <x v="0"/>
    <x v="0"/>
    <s v="No Aplica"/>
    <x v="536"/>
  </r>
  <r>
    <x v="0"/>
    <x v="12"/>
    <x v="12"/>
    <x v="0"/>
    <x v="383"/>
    <s v="CO27098@mi.com"/>
    <x v="0"/>
    <x v="0"/>
    <x v="383"/>
    <x v="2"/>
    <x v="0"/>
    <x v="0"/>
    <s v="No Aplica"/>
    <x v="536"/>
  </r>
  <r>
    <x v="2"/>
    <x v="0"/>
    <x v="0"/>
    <x v="146"/>
    <x v="384"/>
    <s v="CO28357@mi.com"/>
    <x v="3"/>
    <x v="3"/>
    <x v="384"/>
    <x v="41"/>
    <x v="0"/>
    <x v="0"/>
    <s v="No Aplica"/>
    <x v="537"/>
  </r>
  <r>
    <x v="2"/>
    <x v="11"/>
    <x v="11"/>
    <x v="146"/>
    <x v="384"/>
    <s v="CO28357@mi.com"/>
    <x v="3"/>
    <x v="3"/>
    <x v="384"/>
    <x v="41"/>
    <x v="0"/>
    <x v="0"/>
    <s v="No Aplica"/>
    <x v="537"/>
  </r>
  <r>
    <x v="2"/>
    <x v="12"/>
    <x v="12"/>
    <x v="146"/>
    <x v="384"/>
    <s v="CO28357@mi.com"/>
    <x v="3"/>
    <x v="3"/>
    <x v="384"/>
    <x v="41"/>
    <x v="0"/>
    <x v="0"/>
    <s v="No Aplica"/>
    <x v="537"/>
  </r>
  <r>
    <x v="2"/>
    <x v="13"/>
    <x v="13"/>
    <x v="146"/>
    <x v="384"/>
    <s v="CO28357@mi.com"/>
    <x v="3"/>
    <x v="3"/>
    <x v="384"/>
    <x v="41"/>
    <x v="0"/>
    <x v="1"/>
    <n v="45922"/>
    <x v="538"/>
  </r>
  <r>
    <x v="2"/>
    <x v="18"/>
    <x v="18"/>
    <x v="12"/>
    <x v="384"/>
    <s v="CO28357@mi.com"/>
    <x v="0"/>
    <x v="0"/>
    <x v="384"/>
    <x v="41"/>
    <x v="0"/>
    <x v="0"/>
    <s v="No Aplica"/>
    <x v="537"/>
  </r>
  <r>
    <x v="2"/>
    <x v="14"/>
    <x v="14"/>
    <x v="737"/>
    <x v="384"/>
    <s v="CO28357@mi.com"/>
    <x v="3"/>
    <x v="3"/>
    <x v="384"/>
    <x v="41"/>
    <x v="0"/>
    <x v="0"/>
    <s v="No Aplica"/>
    <x v="537"/>
  </r>
  <r>
    <x v="2"/>
    <x v="15"/>
    <x v="15"/>
    <x v="635"/>
    <x v="384"/>
    <s v="CO28357@mi.com"/>
    <x v="1"/>
    <x v="1"/>
    <x v="384"/>
    <x v="41"/>
    <x v="0"/>
    <x v="0"/>
    <s v="No Aplica"/>
    <x v="537"/>
  </r>
  <r>
    <x v="2"/>
    <x v="16"/>
    <x v="16"/>
    <x v="3"/>
    <x v="384"/>
    <s v="CO28357@mi.com"/>
    <x v="0"/>
    <x v="0"/>
    <x v="384"/>
    <x v="41"/>
    <x v="0"/>
    <x v="0"/>
    <s v="No Aplica"/>
    <x v="537"/>
  </r>
  <r>
    <x v="2"/>
    <x v="3"/>
    <x v="3"/>
    <x v="737"/>
    <x v="384"/>
    <s v="CO28357@mi.com"/>
    <x v="3"/>
    <x v="3"/>
    <x v="384"/>
    <x v="41"/>
    <x v="0"/>
    <x v="0"/>
    <s v="No Aplica"/>
    <x v="537"/>
  </r>
  <r>
    <x v="2"/>
    <x v="19"/>
    <x v="19"/>
    <x v="737"/>
    <x v="384"/>
    <s v="CO28357@mi.com"/>
    <x v="3"/>
    <x v="3"/>
    <x v="384"/>
    <x v="41"/>
    <x v="0"/>
    <x v="0"/>
    <s v="No Aplica"/>
    <x v="537"/>
  </r>
  <r>
    <x v="2"/>
    <x v="7"/>
    <x v="7"/>
    <x v="737"/>
    <x v="384"/>
    <s v="CO28357@mi.com"/>
    <x v="3"/>
    <x v="3"/>
    <x v="384"/>
    <x v="41"/>
    <x v="0"/>
    <x v="0"/>
    <s v="No Aplica"/>
    <x v="537"/>
  </r>
  <r>
    <x v="2"/>
    <x v="1"/>
    <x v="1"/>
    <x v="737"/>
    <x v="384"/>
    <s v="CO28357@mi.com"/>
    <x v="3"/>
    <x v="3"/>
    <x v="384"/>
    <x v="41"/>
    <x v="0"/>
    <x v="0"/>
    <s v="No Aplica"/>
    <x v="537"/>
  </r>
  <r>
    <x v="2"/>
    <x v="2"/>
    <x v="2"/>
    <x v="27"/>
    <x v="384"/>
    <s v="CO28357@mi.com"/>
    <x v="0"/>
    <x v="0"/>
    <x v="384"/>
    <x v="41"/>
    <x v="0"/>
    <x v="0"/>
    <s v="No Aplica"/>
    <x v="537"/>
  </r>
  <r>
    <x v="2"/>
    <x v="6"/>
    <x v="6"/>
    <x v="737"/>
    <x v="384"/>
    <s v="CO28357@mi.com"/>
    <x v="3"/>
    <x v="3"/>
    <x v="384"/>
    <x v="41"/>
    <x v="0"/>
    <x v="0"/>
    <s v="No Aplica"/>
    <x v="537"/>
  </r>
  <r>
    <x v="0"/>
    <x v="27"/>
    <x v="27"/>
    <x v="24"/>
    <x v="385"/>
    <s v="CO28685@mi.com"/>
    <x v="4"/>
    <x v="0"/>
    <x v="385"/>
    <x v="25"/>
    <x v="2"/>
    <x v="0"/>
    <s v="No Aplica"/>
    <x v="539"/>
  </r>
  <r>
    <x v="2"/>
    <x v="0"/>
    <x v="0"/>
    <x v="236"/>
    <x v="386"/>
    <s v="CO26553@mi.com"/>
    <x v="8"/>
    <x v="7"/>
    <x v="386"/>
    <x v="12"/>
    <x v="0"/>
    <x v="0"/>
    <s v="No Aplica"/>
    <x v="540"/>
  </r>
  <r>
    <x v="2"/>
    <x v="13"/>
    <x v="13"/>
    <x v="236"/>
    <x v="386"/>
    <s v="CO26553@mi.com"/>
    <x v="8"/>
    <x v="7"/>
    <x v="386"/>
    <x v="12"/>
    <x v="0"/>
    <x v="1"/>
    <n v="45922"/>
    <x v="541"/>
  </r>
  <r>
    <x v="0"/>
    <x v="12"/>
    <x v="12"/>
    <x v="21"/>
    <x v="386"/>
    <s v="CO26553@mi.com"/>
    <x v="0"/>
    <x v="0"/>
    <x v="386"/>
    <x v="12"/>
    <x v="0"/>
    <x v="0"/>
    <s v="No Aplica"/>
    <x v="540"/>
  </r>
  <r>
    <x v="2"/>
    <x v="15"/>
    <x v="15"/>
    <x v="236"/>
    <x v="386"/>
    <s v="CO26553@mi.com"/>
    <x v="1"/>
    <x v="1"/>
    <x v="386"/>
    <x v="12"/>
    <x v="0"/>
    <x v="0"/>
    <s v="No Aplica"/>
    <x v="540"/>
  </r>
  <r>
    <x v="2"/>
    <x v="3"/>
    <x v="3"/>
    <x v="236"/>
    <x v="386"/>
    <s v="CO26553@mi.com"/>
    <x v="1"/>
    <x v="1"/>
    <x v="386"/>
    <x v="12"/>
    <x v="0"/>
    <x v="0"/>
    <s v="No Aplica"/>
    <x v="540"/>
  </r>
  <r>
    <x v="0"/>
    <x v="16"/>
    <x v="16"/>
    <x v="249"/>
    <x v="386"/>
    <s v="CO26553@mi.com"/>
    <x v="0"/>
    <x v="0"/>
    <x v="386"/>
    <x v="12"/>
    <x v="0"/>
    <x v="0"/>
    <s v="No Aplica"/>
    <x v="540"/>
  </r>
  <r>
    <x v="2"/>
    <x v="7"/>
    <x v="7"/>
    <x v="236"/>
    <x v="386"/>
    <s v="CO26553@mi.com"/>
    <x v="8"/>
    <x v="7"/>
    <x v="386"/>
    <x v="12"/>
    <x v="0"/>
    <x v="0"/>
    <s v="No Aplica"/>
    <x v="540"/>
  </r>
  <r>
    <x v="2"/>
    <x v="6"/>
    <x v="6"/>
    <x v="236"/>
    <x v="386"/>
    <s v="CO26553@mi.com"/>
    <x v="8"/>
    <x v="7"/>
    <x v="386"/>
    <x v="12"/>
    <x v="0"/>
    <x v="0"/>
    <s v="No Aplica"/>
    <x v="540"/>
  </r>
  <r>
    <x v="0"/>
    <x v="1"/>
    <x v="1"/>
    <x v="21"/>
    <x v="386"/>
    <s v="CO26553@mi.com"/>
    <x v="0"/>
    <x v="0"/>
    <x v="386"/>
    <x v="12"/>
    <x v="0"/>
    <x v="0"/>
    <s v="No Aplica"/>
    <x v="540"/>
  </r>
  <r>
    <x v="2"/>
    <x v="5"/>
    <x v="5"/>
    <x v="237"/>
    <x v="386"/>
    <s v="CO26553@mi.com"/>
    <x v="1"/>
    <x v="1"/>
    <x v="386"/>
    <x v="12"/>
    <x v="0"/>
    <x v="0"/>
    <s v="No Aplica"/>
    <x v="540"/>
  </r>
  <r>
    <x v="2"/>
    <x v="21"/>
    <x v="21"/>
    <x v="237"/>
    <x v="386"/>
    <s v="CO26553@mi.com"/>
    <x v="1"/>
    <x v="1"/>
    <x v="386"/>
    <x v="12"/>
    <x v="0"/>
    <x v="0"/>
    <s v="No Aplica"/>
    <x v="540"/>
  </r>
  <r>
    <x v="0"/>
    <x v="20"/>
    <x v="20"/>
    <x v="21"/>
    <x v="386"/>
    <s v="CO26553@mi.com"/>
    <x v="0"/>
    <x v="0"/>
    <x v="386"/>
    <x v="12"/>
    <x v="0"/>
    <x v="0"/>
    <s v="No Aplica"/>
    <x v="540"/>
  </r>
  <r>
    <x v="1"/>
    <x v="18"/>
    <x v="18"/>
    <x v="283"/>
    <x v="387"/>
    <s v="CO14038@mi.com"/>
    <x v="3"/>
    <x v="3"/>
    <x v="387"/>
    <x v="5"/>
    <x v="1"/>
    <x v="0"/>
    <s v="No Aplica"/>
    <x v="542"/>
  </r>
  <r>
    <x v="1"/>
    <x v="23"/>
    <x v="23"/>
    <x v="6"/>
    <x v="387"/>
    <s v="CO14038@mi.com"/>
    <x v="3"/>
    <x v="3"/>
    <x v="387"/>
    <x v="5"/>
    <x v="1"/>
    <x v="0"/>
    <s v="No Aplica"/>
    <x v="542"/>
  </r>
  <r>
    <x v="1"/>
    <x v="14"/>
    <x v="14"/>
    <x v="6"/>
    <x v="387"/>
    <s v="CO14038@mi.com"/>
    <x v="3"/>
    <x v="3"/>
    <x v="387"/>
    <x v="5"/>
    <x v="1"/>
    <x v="0"/>
    <s v="No Aplica"/>
    <x v="542"/>
  </r>
  <r>
    <x v="1"/>
    <x v="16"/>
    <x v="16"/>
    <x v="3"/>
    <x v="387"/>
    <s v="CO14038@mi.com"/>
    <x v="0"/>
    <x v="0"/>
    <x v="387"/>
    <x v="5"/>
    <x v="1"/>
    <x v="0"/>
    <s v="No Aplica"/>
    <x v="542"/>
  </r>
  <r>
    <x v="1"/>
    <x v="17"/>
    <x v="17"/>
    <x v="84"/>
    <x v="387"/>
    <s v="CO14038@mi.com"/>
    <x v="3"/>
    <x v="3"/>
    <x v="387"/>
    <x v="5"/>
    <x v="1"/>
    <x v="0"/>
    <s v="No Aplica"/>
    <x v="542"/>
  </r>
  <r>
    <x v="1"/>
    <x v="3"/>
    <x v="3"/>
    <x v="6"/>
    <x v="387"/>
    <s v="CO14038@mi.com"/>
    <x v="3"/>
    <x v="3"/>
    <x v="387"/>
    <x v="5"/>
    <x v="1"/>
    <x v="0"/>
    <s v="No Aplica"/>
    <x v="542"/>
  </r>
  <r>
    <x v="1"/>
    <x v="24"/>
    <x v="24"/>
    <x v="76"/>
    <x v="387"/>
    <s v="CO14038@mi.com"/>
    <x v="3"/>
    <x v="3"/>
    <x v="387"/>
    <x v="5"/>
    <x v="1"/>
    <x v="0"/>
    <s v="No Aplica"/>
    <x v="542"/>
  </r>
  <r>
    <x v="1"/>
    <x v="19"/>
    <x v="19"/>
    <x v="6"/>
    <x v="387"/>
    <s v="CO14038@mi.com"/>
    <x v="3"/>
    <x v="3"/>
    <x v="387"/>
    <x v="5"/>
    <x v="1"/>
    <x v="0"/>
    <s v="No Aplica"/>
    <x v="542"/>
  </r>
  <r>
    <x v="2"/>
    <x v="7"/>
    <x v="7"/>
    <x v="3"/>
    <x v="387"/>
    <s v="CO14038@mi.com"/>
    <x v="0"/>
    <x v="0"/>
    <x v="387"/>
    <x v="5"/>
    <x v="1"/>
    <x v="0"/>
    <s v="No Aplica"/>
    <x v="542"/>
  </r>
  <r>
    <x v="1"/>
    <x v="1"/>
    <x v="1"/>
    <x v="84"/>
    <x v="387"/>
    <s v="CO14038@mi.com"/>
    <x v="3"/>
    <x v="3"/>
    <x v="387"/>
    <x v="5"/>
    <x v="1"/>
    <x v="0"/>
    <s v="No Aplica"/>
    <x v="542"/>
  </r>
  <r>
    <x v="1"/>
    <x v="6"/>
    <x v="6"/>
    <x v="738"/>
    <x v="387"/>
    <s v="CO14038@mi.com"/>
    <x v="3"/>
    <x v="3"/>
    <x v="387"/>
    <x v="5"/>
    <x v="1"/>
    <x v="0"/>
    <s v="No Aplica"/>
    <x v="542"/>
  </r>
  <r>
    <x v="1"/>
    <x v="25"/>
    <x v="25"/>
    <x v="283"/>
    <x v="387"/>
    <s v="CO14038@mi.com"/>
    <x v="3"/>
    <x v="3"/>
    <x v="387"/>
    <x v="5"/>
    <x v="1"/>
    <x v="0"/>
    <s v="No Aplica"/>
    <x v="542"/>
  </r>
  <r>
    <x v="1"/>
    <x v="29"/>
    <x v="29"/>
    <x v="84"/>
    <x v="387"/>
    <s v="CO14038@mi.com"/>
    <x v="3"/>
    <x v="3"/>
    <x v="387"/>
    <x v="5"/>
    <x v="1"/>
    <x v="0"/>
    <s v="No Aplica"/>
    <x v="542"/>
  </r>
  <r>
    <x v="1"/>
    <x v="4"/>
    <x v="4"/>
    <x v="3"/>
    <x v="387"/>
    <s v="CO14038@mi.com"/>
    <x v="3"/>
    <x v="3"/>
    <x v="387"/>
    <x v="5"/>
    <x v="1"/>
    <x v="0"/>
    <s v="No Aplica"/>
    <x v="542"/>
  </r>
  <r>
    <x v="2"/>
    <x v="5"/>
    <x v="5"/>
    <x v="3"/>
    <x v="387"/>
    <s v="CO14038@mi.com"/>
    <x v="0"/>
    <x v="0"/>
    <x v="387"/>
    <x v="5"/>
    <x v="1"/>
    <x v="0"/>
    <s v="No Aplica"/>
    <x v="542"/>
  </r>
  <r>
    <x v="1"/>
    <x v="20"/>
    <x v="20"/>
    <x v="739"/>
    <x v="387"/>
    <s v="CO14038@mi.com"/>
    <x v="2"/>
    <x v="2"/>
    <x v="387"/>
    <x v="5"/>
    <x v="1"/>
    <x v="0"/>
    <s v="No Aplica"/>
    <x v="542"/>
  </r>
  <r>
    <x v="0"/>
    <x v="17"/>
    <x v="17"/>
    <x v="3"/>
    <x v="388"/>
    <s v="CO15734@mi.com"/>
    <x v="0"/>
    <x v="0"/>
    <x v="388"/>
    <x v="58"/>
    <x v="0"/>
    <x v="0"/>
    <s v="No Aplica"/>
    <x v="543"/>
  </r>
  <r>
    <x v="1"/>
    <x v="3"/>
    <x v="3"/>
    <x v="740"/>
    <x v="388"/>
    <s v="CO15734@mi.com"/>
    <x v="0"/>
    <x v="0"/>
    <x v="388"/>
    <x v="58"/>
    <x v="0"/>
    <x v="0"/>
    <s v="No Aplica"/>
    <x v="543"/>
  </r>
  <r>
    <x v="0"/>
    <x v="2"/>
    <x v="2"/>
    <x v="63"/>
    <x v="388"/>
    <s v="CO15734@mi.com"/>
    <x v="0"/>
    <x v="0"/>
    <x v="388"/>
    <x v="58"/>
    <x v="0"/>
    <x v="0"/>
    <s v="No Aplica"/>
    <x v="543"/>
  </r>
  <r>
    <x v="1"/>
    <x v="6"/>
    <x v="6"/>
    <x v="741"/>
    <x v="388"/>
    <s v="CO15734@mi.com"/>
    <x v="0"/>
    <x v="0"/>
    <x v="388"/>
    <x v="58"/>
    <x v="0"/>
    <x v="0"/>
    <s v="No Aplica"/>
    <x v="543"/>
  </r>
  <r>
    <x v="1"/>
    <x v="21"/>
    <x v="21"/>
    <x v="741"/>
    <x v="388"/>
    <s v="CO15734@mi.com"/>
    <x v="0"/>
    <x v="0"/>
    <x v="388"/>
    <x v="58"/>
    <x v="0"/>
    <x v="0"/>
    <s v="No Aplica"/>
    <x v="543"/>
  </r>
  <r>
    <x v="9"/>
    <x v="8"/>
    <x v="8"/>
    <x v="163"/>
    <x v="389"/>
    <s v="CO16922@mi.com"/>
    <x v="0"/>
    <x v="0"/>
    <x v="389"/>
    <x v="52"/>
    <x v="1"/>
    <x v="0"/>
    <s v="No Aplica"/>
    <x v="544"/>
  </r>
  <r>
    <x v="9"/>
    <x v="9"/>
    <x v="9"/>
    <x v="163"/>
    <x v="389"/>
    <s v="CO16922@mi.com"/>
    <x v="0"/>
    <x v="0"/>
    <x v="389"/>
    <x v="52"/>
    <x v="1"/>
    <x v="0"/>
    <s v="No Aplica"/>
    <x v="544"/>
  </r>
  <r>
    <x v="2"/>
    <x v="27"/>
    <x v="27"/>
    <x v="3"/>
    <x v="389"/>
    <s v="CO16922@mi.com"/>
    <x v="0"/>
    <x v="0"/>
    <x v="389"/>
    <x v="52"/>
    <x v="1"/>
    <x v="0"/>
    <s v="No Aplica"/>
    <x v="544"/>
  </r>
  <r>
    <x v="9"/>
    <x v="26"/>
    <x v="26"/>
    <x v="163"/>
    <x v="389"/>
    <s v="CO16922@mi.com"/>
    <x v="0"/>
    <x v="0"/>
    <x v="389"/>
    <x v="52"/>
    <x v="1"/>
    <x v="0"/>
    <s v="No Aplica"/>
    <x v="544"/>
  </r>
  <r>
    <x v="9"/>
    <x v="10"/>
    <x v="10"/>
    <x v="163"/>
    <x v="389"/>
    <s v="CO16922@mi.com"/>
    <x v="0"/>
    <x v="0"/>
    <x v="389"/>
    <x v="52"/>
    <x v="1"/>
    <x v="0"/>
    <s v="No Aplica"/>
    <x v="544"/>
  </r>
  <r>
    <x v="9"/>
    <x v="0"/>
    <x v="0"/>
    <x v="163"/>
    <x v="389"/>
    <s v="CO16922@mi.com"/>
    <x v="0"/>
    <x v="0"/>
    <x v="389"/>
    <x v="52"/>
    <x v="1"/>
    <x v="0"/>
    <s v="No Aplica"/>
    <x v="544"/>
  </r>
  <r>
    <x v="9"/>
    <x v="11"/>
    <x v="11"/>
    <x v="163"/>
    <x v="389"/>
    <s v="CO16922@mi.com"/>
    <x v="0"/>
    <x v="0"/>
    <x v="389"/>
    <x v="52"/>
    <x v="1"/>
    <x v="0"/>
    <s v="No Aplica"/>
    <x v="544"/>
  </r>
  <r>
    <x v="9"/>
    <x v="12"/>
    <x v="12"/>
    <x v="163"/>
    <x v="389"/>
    <s v="CO16922@mi.com"/>
    <x v="0"/>
    <x v="0"/>
    <x v="389"/>
    <x v="52"/>
    <x v="1"/>
    <x v="0"/>
    <s v="No Aplica"/>
    <x v="544"/>
  </r>
  <r>
    <x v="9"/>
    <x v="13"/>
    <x v="13"/>
    <x v="581"/>
    <x v="389"/>
    <s v="CO16922@mi.com"/>
    <x v="0"/>
    <x v="0"/>
    <x v="389"/>
    <x v="52"/>
    <x v="1"/>
    <x v="1"/>
    <n v="45922"/>
    <x v="545"/>
  </r>
  <r>
    <x v="2"/>
    <x v="18"/>
    <x v="18"/>
    <x v="0"/>
    <x v="389"/>
    <s v="CO16922@mi.com"/>
    <x v="0"/>
    <x v="0"/>
    <x v="389"/>
    <x v="52"/>
    <x v="1"/>
    <x v="0"/>
    <s v="No Aplica"/>
    <x v="544"/>
  </r>
  <r>
    <x v="5"/>
    <x v="23"/>
    <x v="23"/>
    <x v="742"/>
    <x v="389"/>
    <s v="CO16922@mi.com"/>
    <x v="1"/>
    <x v="1"/>
    <x v="389"/>
    <x v="52"/>
    <x v="1"/>
    <x v="0"/>
    <s v="No Aplica"/>
    <x v="544"/>
  </r>
  <r>
    <x v="5"/>
    <x v="15"/>
    <x v="15"/>
    <x v="135"/>
    <x v="389"/>
    <s v="CO16922@mi.com"/>
    <x v="3"/>
    <x v="3"/>
    <x v="389"/>
    <x v="52"/>
    <x v="1"/>
    <x v="0"/>
    <s v="No Aplica"/>
    <x v="544"/>
  </r>
  <r>
    <x v="5"/>
    <x v="17"/>
    <x v="17"/>
    <x v="135"/>
    <x v="389"/>
    <s v="CO16922@mi.com"/>
    <x v="3"/>
    <x v="3"/>
    <x v="389"/>
    <x v="52"/>
    <x v="1"/>
    <x v="0"/>
    <s v="No Aplica"/>
    <x v="544"/>
  </r>
  <r>
    <x v="1"/>
    <x v="3"/>
    <x v="3"/>
    <x v="33"/>
    <x v="389"/>
    <s v="CO16922@mi.com"/>
    <x v="0"/>
    <x v="0"/>
    <x v="389"/>
    <x v="52"/>
    <x v="1"/>
    <x v="0"/>
    <s v="No Aplica"/>
    <x v="544"/>
  </r>
  <r>
    <x v="1"/>
    <x v="4"/>
    <x v="4"/>
    <x v="743"/>
    <x v="389"/>
    <s v="CO16922@mi.com"/>
    <x v="1"/>
    <x v="1"/>
    <x v="389"/>
    <x v="52"/>
    <x v="1"/>
    <x v="0"/>
    <s v="No Aplica"/>
    <x v="544"/>
  </r>
  <r>
    <x v="2"/>
    <x v="24"/>
    <x v="24"/>
    <x v="0"/>
    <x v="389"/>
    <s v="CO16922@mi.com"/>
    <x v="0"/>
    <x v="0"/>
    <x v="389"/>
    <x v="52"/>
    <x v="1"/>
    <x v="0"/>
    <s v="No Aplica"/>
    <x v="544"/>
  </r>
  <r>
    <x v="5"/>
    <x v="28"/>
    <x v="28"/>
    <x v="742"/>
    <x v="389"/>
    <s v="CO16922@mi.com"/>
    <x v="1"/>
    <x v="1"/>
    <x v="389"/>
    <x v="52"/>
    <x v="1"/>
    <x v="0"/>
    <s v="No Aplica"/>
    <x v="544"/>
  </r>
  <r>
    <x v="5"/>
    <x v="7"/>
    <x v="7"/>
    <x v="135"/>
    <x v="389"/>
    <s v="CO16922@mi.com"/>
    <x v="3"/>
    <x v="3"/>
    <x v="389"/>
    <x v="52"/>
    <x v="1"/>
    <x v="0"/>
    <s v="No Aplica"/>
    <x v="544"/>
  </r>
  <r>
    <x v="5"/>
    <x v="2"/>
    <x v="2"/>
    <x v="135"/>
    <x v="389"/>
    <s v="CO16922@mi.com"/>
    <x v="3"/>
    <x v="3"/>
    <x v="389"/>
    <x v="52"/>
    <x v="1"/>
    <x v="0"/>
    <s v="No Aplica"/>
    <x v="544"/>
  </r>
  <r>
    <x v="1"/>
    <x v="6"/>
    <x v="6"/>
    <x v="33"/>
    <x v="389"/>
    <s v="CO16922@mi.com"/>
    <x v="0"/>
    <x v="0"/>
    <x v="389"/>
    <x v="52"/>
    <x v="1"/>
    <x v="0"/>
    <s v="No Aplica"/>
    <x v="544"/>
  </r>
  <r>
    <x v="2"/>
    <x v="25"/>
    <x v="25"/>
    <x v="0"/>
    <x v="389"/>
    <s v="CO16922@mi.com"/>
    <x v="0"/>
    <x v="0"/>
    <x v="389"/>
    <x v="52"/>
    <x v="1"/>
    <x v="0"/>
    <s v="No Aplica"/>
    <x v="544"/>
  </r>
  <r>
    <x v="5"/>
    <x v="29"/>
    <x v="29"/>
    <x v="744"/>
    <x v="389"/>
    <s v="CO16922@mi.com"/>
    <x v="1"/>
    <x v="1"/>
    <x v="389"/>
    <x v="52"/>
    <x v="1"/>
    <x v="0"/>
    <s v="No Aplica"/>
    <x v="544"/>
  </r>
  <r>
    <x v="5"/>
    <x v="5"/>
    <x v="5"/>
    <x v="135"/>
    <x v="389"/>
    <s v="CO16922@mi.com"/>
    <x v="3"/>
    <x v="3"/>
    <x v="389"/>
    <x v="52"/>
    <x v="1"/>
    <x v="0"/>
    <s v="No Aplica"/>
    <x v="544"/>
  </r>
  <r>
    <x v="5"/>
    <x v="22"/>
    <x v="22"/>
    <x v="705"/>
    <x v="389"/>
    <s v="CO16922@mi.com"/>
    <x v="3"/>
    <x v="3"/>
    <x v="389"/>
    <x v="52"/>
    <x v="1"/>
    <x v="0"/>
    <s v="No Aplica"/>
    <x v="544"/>
  </r>
  <r>
    <x v="1"/>
    <x v="21"/>
    <x v="21"/>
    <x v="33"/>
    <x v="389"/>
    <s v="CO16922@mi.com"/>
    <x v="0"/>
    <x v="0"/>
    <x v="389"/>
    <x v="52"/>
    <x v="1"/>
    <x v="0"/>
    <s v="No Aplica"/>
    <x v="544"/>
  </r>
  <r>
    <x v="1"/>
    <x v="8"/>
    <x v="8"/>
    <x v="20"/>
    <x v="390"/>
    <s v="CO27307@mi.com"/>
    <x v="1"/>
    <x v="1"/>
    <x v="390"/>
    <x v="20"/>
    <x v="1"/>
    <x v="0"/>
    <s v="No Aplica"/>
    <x v="546"/>
  </r>
  <r>
    <x v="1"/>
    <x v="10"/>
    <x v="10"/>
    <x v="20"/>
    <x v="390"/>
    <s v="CO27307@mi.com"/>
    <x v="1"/>
    <x v="1"/>
    <x v="390"/>
    <x v="20"/>
    <x v="1"/>
    <x v="0"/>
    <s v="No Aplica"/>
    <x v="546"/>
  </r>
  <r>
    <x v="1"/>
    <x v="12"/>
    <x v="12"/>
    <x v="20"/>
    <x v="390"/>
    <s v="CO27307@mi.com"/>
    <x v="1"/>
    <x v="1"/>
    <x v="390"/>
    <x v="20"/>
    <x v="1"/>
    <x v="0"/>
    <s v="No Aplica"/>
    <x v="546"/>
  </r>
  <r>
    <x v="2"/>
    <x v="0"/>
    <x v="0"/>
    <x v="3"/>
    <x v="390"/>
    <s v="CO27307@mi.com"/>
    <x v="0"/>
    <x v="0"/>
    <x v="390"/>
    <x v="20"/>
    <x v="1"/>
    <x v="0"/>
    <s v="No Aplica"/>
    <x v="546"/>
  </r>
  <r>
    <x v="2"/>
    <x v="27"/>
    <x v="27"/>
    <x v="12"/>
    <x v="390"/>
    <s v="CO27307@mi.com"/>
    <x v="0"/>
    <x v="0"/>
    <x v="390"/>
    <x v="20"/>
    <x v="1"/>
    <x v="0"/>
    <s v="No Aplica"/>
    <x v="546"/>
  </r>
  <r>
    <x v="0"/>
    <x v="15"/>
    <x v="15"/>
    <x v="3"/>
    <x v="390"/>
    <s v="CO27307@mi.com"/>
    <x v="0"/>
    <x v="0"/>
    <x v="390"/>
    <x v="20"/>
    <x v="1"/>
    <x v="0"/>
    <s v="No Aplica"/>
    <x v="546"/>
  </r>
  <r>
    <x v="0"/>
    <x v="7"/>
    <x v="7"/>
    <x v="3"/>
    <x v="390"/>
    <s v="CO27307@mi.com"/>
    <x v="0"/>
    <x v="0"/>
    <x v="390"/>
    <x v="20"/>
    <x v="1"/>
    <x v="0"/>
    <s v="No Aplica"/>
    <x v="546"/>
  </r>
  <r>
    <x v="2"/>
    <x v="27"/>
    <x v="27"/>
    <x v="12"/>
    <x v="391"/>
    <s v="CO21389@mi.com"/>
    <x v="14"/>
    <x v="10"/>
    <x v="391"/>
    <x v="31"/>
    <x v="1"/>
    <x v="0"/>
    <s v="No Aplica"/>
    <x v="547"/>
  </r>
  <r>
    <x v="2"/>
    <x v="18"/>
    <x v="18"/>
    <x v="12"/>
    <x v="391"/>
    <s v="CO21389@mi.com"/>
    <x v="0"/>
    <x v="0"/>
    <x v="391"/>
    <x v="31"/>
    <x v="1"/>
    <x v="0"/>
    <s v="No Aplica"/>
    <x v="547"/>
  </r>
  <r>
    <x v="2"/>
    <x v="24"/>
    <x v="24"/>
    <x v="12"/>
    <x v="391"/>
    <s v="CO21389@mi.com"/>
    <x v="14"/>
    <x v="10"/>
    <x v="391"/>
    <x v="31"/>
    <x v="1"/>
    <x v="0"/>
    <s v="No Aplica"/>
    <x v="547"/>
  </r>
  <r>
    <x v="2"/>
    <x v="25"/>
    <x v="25"/>
    <x v="12"/>
    <x v="391"/>
    <s v="CO21389@mi.com"/>
    <x v="14"/>
    <x v="10"/>
    <x v="391"/>
    <x v="31"/>
    <x v="1"/>
    <x v="0"/>
    <s v="No Aplica"/>
    <x v="547"/>
  </r>
  <r>
    <x v="3"/>
    <x v="10"/>
    <x v="10"/>
    <x v="244"/>
    <x v="392"/>
    <s v="CO28120@mi.com"/>
    <x v="3"/>
    <x v="3"/>
    <x v="392"/>
    <x v="41"/>
    <x v="0"/>
    <x v="0"/>
    <s v="No Aplica"/>
    <x v="548"/>
  </r>
  <r>
    <x v="3"/>
    <x v="0"/>
    <x v="0"/>
    <x v="383"/>
    <x v="392"/>
    <s v="CO28120@mi.com"/>
    <x v="3"/>
    <x v="3"/>
    <x v="392"/>
    <x v="41"/>
    <x v="0"/>
    <x v="0"/>
    <s v="No Aplica"/>
    <x v="548"/>
  </r>
  <r>
    <x v="0"/>
    <x v="11"/>
    <x v="11"/>
    <x v="27"/>
    <x v="392"/>
    <s v="CO28120@mi.com"/>
    <x v="0"/>
    <x v="0"/>
    <x v="392"/>
    <x v="41"/>
    <x v="0"/>
    <x v="0"/>
    <s v="No Aplica"/>
    <x v="548"/>
  </r>
  <r>
    <x v="3"/>
    <x v="12"/>
    <x v="12"/>
    <x v="383"/>
    <x v="392"/>
    <s v="CO28120@mi.com"/>
    <x v="3"/>
    <x v="3"/>
    <x v="392"/>
    <x v="41"/>
    <x v="0"/>
    <x v="0"/>
    <s v="No Aplica"/>
    <x v="548"/>
  </r>
  <r>
    <x v="3"/>
    <x v="13"/>
    <x v="13"/>
    <x v="383"/>
    <x v="392"/>
    <s v="CO28120@mi.com"/>
    <x v="3"/>
    <x v="3"/>
    <x v="392"/>
    <x v="41"/>
    <x v="0"/>
    <x v="1"/>
    <n v="45922"/>
    <x v="549"/>
  </r>
  <r>
    <x v="3"/>
    <x v="14"/>
    <x v="14"/>
    <x v="383"/>
    <x v="392"/>
    <s v="CO28120@mi.com"/>
    <x v="3"/>
    <x v="3"/>
    <x v="392"/>
    <x v="41"/>
    <x v="0"/>
    <x v="0"/>
    <s v="No Aplica"/>
    <x v="548"/>
  </r>
  <r>
    <x v="3"/>
    <x v="15"/>
    <x v="15"/>
    <x v="383"/>
    <x v="392"/>
    <s v="CO28120@mi.com"/>
    <x v="3"/>
    <x v="3"/>
    <x v="392"/>
    <x v="41"/>
    <x v="0"/>
    <x v="0"/>
    <s v="No Aplica"/>
    <x v="548"/>
  </r>
  <r>
    <x v="3"/>
    <x v="16"/>
    <x v="16"/>
    <x v="383"/>
    <x v="392"/>
    <s v="CO28120@mi.com"/>
    <x v="3"/>
    <x v="3"/>
    <x v="392"/>
    <x v="41"/>
    <x v="0"/>
    <x v="0"/>
    <s v="No Aplica"/>
    <x v="548"/>
  </r>
  <r>
    <x v="0"/>
    <x v="17"/>
    <x v="17"/>
    <x v="3"/>
    <x v="392"/>
    <s v="CO28120@mi.com"/>
    <x v="0"/>
    <x v="0"/>
    <x v="392"/>
    <x v="41"/>
    <x v="0"/>
    <x v="0"/>
    <s v="No Aplica"/>
    <x v="548"/>
  </r>
  <r>
    <x v="3"/>
    <x v="3"/>
    <x v="3"/>
    <x v="383"/>
    <x v="392"/>
    <s v="CO28120@mi.com"/>
    <x v="3"/>
    <x v="3"/>
    <x v="392"/>
    <x v="41"/>
    <x v="0"/>
    <x v="0"/>
    <s v="No Aplica"/>
    <x v="548"/>
  </r>
  <r>
    <x v="3"/>
    <x v="19"/>
    <x v="19"/>
    <x v="383"/>
    <x v="392"/>
    <s v="CO28120@mi.com"/>
    <x v="3"/>
    <x v="3"/>
    <x v="392"/>
    <x v="41"/>
    <x v="0"/>
    <x v="0"/>
    <s v="No Aplica"/>
    <x v="548"/>
  </r>
  <r>
    <x v="3"/>
    <x v="7"/>
    <x v="7"/>
    <x v="383"/>
    <x v="392"/>
    <s v="CO28120@mi.com"/>
    <x v="3"/>
    <x v="3"/>
    <x v="392"/>
    <x v="41"/>
    <x v="0"/>
    <x v="0"/>
    <s v="No Aplica"/>
    <x v="548"/>
  </r>
  <r>
    <x v="3"/>
    <x v="1"/>
    <x v="1"/>
    <x v="383"/>
    <x v="392"/>
    <s v="CO28120@mi.com"/>
    <x v="3"/>
    <x v="3"/>
    <x v="392"/>
    <x v="41"/>
    <x v="0"/>
    <x v="0"/>
    <s v="No Aplica"/>
    <x v="548"/>
  </r>
  <r>
    <x v="0"/>
    <x v="2"/>
    <x v="2"/>
    <x v="3"/>
    <x v="392"/>
    <s v="CO28120@mi.com"/>
    <x v="0"/>
    <x v="0"/>
    <x v="392"/>
    <x v="41"/>
    <x v="0"/>
    <x v="0"/>
    <s v="No Aplica"/>
    <x v="548"/>
  </r>
  <r>
    <x v="3"/>
    <x v="6"/>
    <x v="6"/>
    <x v="383"/>
    <x v="392"/>
    <s v="CO28120@mi.com"/>
    <x v="3"/>
    <x v="3"/>
    <x v="392"/>
    <x v="41"/>
    <x v="0"/>
    <x v="0"/>
    <s v="No Aplica"/>
    <x v="548"/>
  </r>
  <r>
    <x v="3"/>
    <x v="4"/>
    <x v="4"/>
    <x v="383"/>
    <x v="392"/>
    <s v="CO28120@mi.com"/>
    <x v="3"/>
    <x v="3"/>
    <x v="392"/>
    <x v="41"/>
    <x v="0"/>
    <x v="0"/>
    <s v="No Aplica"/>
    <x v="548"/>
  </r>
  <r>
    <x v="3"/>
    <x v="5"/>
    <x v="5"/>
    <x v="383"/>
    <x v="392"/>
    <s v="CO28120@mi.com"/>
    <x v="3"/>
    <x v="3"/>
    <x v="392"/>
    <x v="41"/>
    <x v="0"/>
    <x v="0"/>
    <s v="No Aplica"/>
    <x v="548"/>
  </r>
  <r>
    <x v="3"/>
    <x v="20"/>
    <x v="20"/>
    <x v="383"/>
    <x v="392"/>
    <s v="CO28120@mi.com"/>
    <x v="3"/>
    <x v="3"/>
    <x v="392"/>
    <x v="41"/>
    <x v="0"/>
    <x v="0"/>
    <s v="No Aplica"/>
    <x v="548"/>
  </r>
  <r>
    <x v="0"/>
    <x v="22"/>
    <x v="22"/>
    <x v="3"/>
    <x v="392"/>
    <s v="CO28120@mi.com"/>
    <x v="0"/>
    <x v="0"/>
    <x v="392"/>
    <x v="41"/>
    <x v="0"/>
    <x v="0"/>
    <s v="No Aplica"/>
    <x v="548"/>
  </r>
  <r>
    <x v="3"/>
    <x v="21"/>
    <x v="21"/>
    <x v="244"/>
    <x v="392"/>
    <s v="CO28120@mi.com"/>
    <x v="3"/>
    <x v="3"/>
    <x v="392"/>
    <x v="41"/>
    <x v="0"/>
    <x v="0"/>
    <s v="No Aplica"/>
    <x v="548"/>
  </r>
  <r>
    <x v="2"/>
    <x v="18"/>
    <x v="18"/>
    <x v="745"/>
    <x v="393"/>
    <s v="CO23533@mi.com"/>
    <x v="3"/>
    <x v="3"/>
    <x v="393"/>
    <x v="5"/>
    <x v="1"/>
    <x v="0"/>
    <s v="No Aplica"/>
    <x v="550"/>
  </r>
  <r>
    <x v="2"/>
    <x v="14"/>
    <x v="14"/>
    <x v="608"/>
    <x v="393"/>
    <s v="CO23533@mi.com"/>
    <x v="1"/>
    <x v="1"/>
    <x v="393"/>
    <x v="5"/>
    <x v="1"/>
    <x v="0"/>
    <s v="No Aplica"/>
    <x v="550"/>
  </r>
  <r>
    <x v="2"/>
    <x v="17"/>
    <x v="17"/>
    <x v="608"/>
    <x v="393"/>
    <s v="CO23533@mi.com"/>
    <x v="3"/>
    <x v="3"/>
    <x v="393"/>
    <x v="5"/>
    <x v="1"/>
    <x v="0"/>
    <s v="No Aplica"/>
    <x v="550"/>
  </r>
  <r>
    <x v="2"/>
    <x v="24"/>
    <x v="24"/>
    <x v="746"/>
    <x v="393"/>
    <s v="CO23533@mi.com"/>
    <x v="0"/>
    <x v="0"/>
    <x v="393"/>
    <x v="5"/>
    <x v="1"/>
    <x v="0"/>
    <s v="No Aplica"/>
    <x v="550"/>
  </r>
  <r>
    <x v="2"/>
    <x v="7"/>
    <x v="7"/>
    <x v="608"/>
    <x v="393"/>
    <s v="CO23533@mi.com"/>
    <x v="3"/>
    <x v="3"/>
    <x v="393"/>
    <x v="5"/>
    <x v="1"/>
    <x v="0"/>
    <s v="No Aplica"/>
    <x v="550"/>
  </r>
  <r>
    <x v="2"/>
    <x v="1"/>
    <x v="1"/>
    <x v="608"/>
    <x v="393"/>
    <s v="CO23533@mi.com"/>
    <x v="3"/>
    <x v="3"/>
    <x v="393"/>
    <x v="5"/>
    <x v="1"/>
    <x v="0"/>
    <s v="No Aplica"/>
    <x v="550"/>
  </r>
  <r>
    <x v="2"/>
    <x v="2"/>
    <x v="2"/>
    <x v="3"/>
    <x v="393"/>
    <s v="CO23533@mi.com"/>
    <x v="0"/>
    <x v="0"/>
    <x v="393"/>
    <x v="5"/>
    <x v="1"/>
    <x v="0"/>
    <s v="No Aplica"/>
    <x v="550"/>
  </r>
  <r>
    <x v="1"/>
    <x v="25"/>
    <x v="25"/>
    <x v="745"/>
    <x v="393"/>
    <s v="CO23533@mi.com"/>
    <x v="3"/>
    <x v="3"/>
    <x v="393"/>
    <x v="5"/>
    <x v="1"/>
    <x v="0"/>
    <s v="No Aplica"/>
    <x v="550"/>
  </r>
  <r>
    <x v="2"/>
    <x v="29"/>
    <x v="29"/>
    <x v="608"/>
    <x v="393"/>
    <s v="CO23533@mi.com"/>
    <x v="3"/>
    <x v="3"/>
    <x v="393"/>
    <x v="5"/>
    <x v="1"/>
    <x v="0"/>
    <s v="No Aplica"/>
    <x v="550"/>
  </r>
  <r>
    <x v="2"/>
    <x v="4"/>
    <x v="4"/>
    <x v="608"/>
    <x v="393"/>
    <s v="CO23533@mi.com"/>
    <x v="3"/>
    <x v="3"/>
    <x v="393"/>
    <x v="5"/>
    <x v="1"/>
    <x v="0"/>
    <s v="No Aplica"/>
    <x v="550"/>
  </r>
  <r>
    <x v="2"/>
    <x v="20"/>
    <x v="20"/>
    <x v="608"/>
    <x v="393"/>
    <s v="CO23533@mi.com"/>
    <x v="3"/>
    <x v="3"/>
    <x v="393"/>
    <x v="5"/>
    <x v="1"/>
    <x v="0"/>
    <s v="No Aplica"/>
    <x v="550"/>
  </r>
  <r>
    <x v="2"/>
    <x v="5"/>
    <x v="5"/>
    <x v="3"/>
    <x v="393"/>
    <s v="CO23533@mi.com"/>
    <x v="0"/>
    <x v="0"/>
    <x v="393"/>
    <x v="5"/>
    <x v="1"/>
    <x v="0"/>
    <s v="No Aplica"/>
    <x v="550"/>
  </r>
  <r>
    <x v="2"/>
    <x v="22"/>
    <x v="22"/>
    <x v="608"/>
    <x v="393"/>
    <s v="CO23533@mi.com"/>
    <x v="3"/>
    <x v="3"/>
    <x v="393"/>
    <x v="5"/>
    <x v="1"/>
    <x v="0"/>
    <s v="No Aplica"/>
    <x v="550"/>
  </r>
  <r>
    <x v="1"/>
    <x v="21"/>
    <x v="21"/>
    <x v="608"/>
    <x v="393"/>
    <s v="CO23533@mi.com"/>
    <x v="3"/>
    <x v="3"/>
    <x v="393"/>
    <x v="5"/>
    <x v="1"/>
    <x v="0"/>
    <s v="No Aplica"/>
    <x v="550"/>
  </r>
  <r>
    <x v="0"/>
    <x v="0"/>
    <x v="0"/>
    <x v="27"/>
    <x v="394"/>
    <s v="CO25902@mi.com"/>
    <x v="0"/>
    <x v="0"/>
    <x v="394"/>
    <x v="11"/>
    <x v="1"/>
    <x v="0"/>
    <s v="No Aplica"/>
    <x v="551"/>
  </r>
  <r>
    <x v="2"/>
    <x v="11"/>
    <x v="11"/>
    <x v="3"/>
    <x v="395"/>
    <s v="CO27814@mi.com"/>
    <x v="13"/>
    <x v="0"/>
    <x v="395"/>
    <x v="48"/>
    <x v="0"/>
    <x v="0"/>
    <s v="No Aplica"/>
    <x v="552"/>
  </r>
  <r>
    <x v="2"/>
    <x v="16"/>
    <x v="16"/>
    <x v="3"/>
    <x v="395"/>
    <s v="CO27814@mi.com"/>
    <x v="0"/>
    <x v="0"/>
    <x v="395"/>
    <x v="48"/>
    <x v="0"/>
    <x v="0"/>
    <s v="No Aplica"/>
    <x v="552"/>
  </r>
  <r>
    <x v="2"/>
    <x v="20"/>
    <x v="20"/>
    <x v="3"/>
    <x v="395"/>
    <s v="CO27814@mi.com"/>
    <x v="0"/>
    <x v="0"/>
    <x v="395"/>
    <x v="48"/>
    <x v="0"/>
    <x v="0"/>
    <s v="No Aplica"/>
    <x v="552"/>
  </r>
  <r>
    <x v="2"/>
    <x v="5"/>
    <x v="5"/>
    <x v="63"/>
    <x v="395"/>
    <s v="CO27814@mi.com"/>
    <x v="0"/>
    <x v="0"/>
    <x v="395"/>
    <x v="48"/>
    <x v="0"/>
    <x v="0"/>
    <s v="No Aplica"/>
    <x v="552"/>
  </r>
  <r>
    <x v="0"/>
    <x v="16"/>
    <x v="16"/>
    <x v="3"/>
    <x v="396"/>
    <s v="CO28695@mi.com"/>
    <x v="0"/>
    <x v="0"/>
    <x v="396"/>
    <x v="2"/>
    <x v="0"/>
    <x v="0"/>
    <s v="No Aplica"/>
    <x v="553"/>
  </r>
  <r>
    <x v="0"/>
    <x v="17"/>
    <x v="17"/>
    <x v="3"/>
    <x v="397"/>
    <s v="CO25884@mi.com"/>
    <x v="11"/>
    <x v="0"/>
    <x v="397"/>
    <x v="11"/>
    <x v="1"/>
    <x v="0"/>
    <s v="No Aplica"/>
    <x v="554"/>
  </r>
  <r>
    <x v="0"/>
    <x v="2"/>
    <x v="2"/>
    <x v="3"/>
    <x v="397"/>
    <s v="CO25884@mi.com"/>
    <x v="38"/>
    <x v="0"/>
    <x v="397"/>
    <x v="11"/>
    <x v="1"/>
    <x v="0"/>
    <s v="No Aplica"/>
    <x v="554"/>
  </r>
  <r>
    <x v="0"/>
    <x v="25"/>
    <x v="25"/>
    <x v="3"/>
    <x v="397"/>
    <s v="CO25884@mi.com"/>
    <x v="32"/>
    <x v="0"/>
    <x v="397"/>
    <x v="11"/>
    <x v="1"/>
    <x v="0"/>
    <s v="No Aplica"/>
    <x v="554"/>
  </r>
  <r>
    <x v="0"/>
    <x v="21"/>
    <x v="22"/>
    <x v="3"/>
    <x v="397"/>
    <s v="CO25884@mi.com"/>
    <x v="12"/>
    <x v="0"/>
    <x v="397"/>
    <x v="11"/>
    <x v="1"/>
    <x v="0"/>
    <s v="No Aplica"/>
    <x v="554"/>
  </r>
  <r>
    <x v="1"/>
    <x v="9"/>
    <x v="9"/>
    <x v="35"/>
    <x v="398"/>
    <s v="CO1555@mi.com"/>
    <x v="3"/>
    <x v="3"/>
    <x v="398"/>
    <x v="1"/>
    <x v="0"/>
    <x v="0"/>
    <s v="No Aplica"/>
    <x v="555"/>
  </r>
  <r>
    <x v="2"/>
    <x v="8"/>
    <x v="8"/>
    <x v="3"/>
    <x v="398"/>
    <s v="CO1555@mi.com"/>
    <x v="4"/>
    <x v="0"/>
    <x v="398"/>
    <x v="1"/>
    <x v="0"/>
    <x v="0"/>
    <s v="No Aplica"/>
    <x v="555"/>
  </r>
  <r>
    <x v="2"/>
    <x v="12"/>
    <x v="12"/>
    <x v="3"/>
    <x v="398"/>
    <s v="CO1555@mi.com"/>
    <x v="4"/>
    <x v="0"/>
    <x v="398"/>
    <x v="1"/>
    <x v="0"/>
    <x v="0"/>
    <s v="No Aplica"/>
    <x v="555"/>
  </r>
  <r>
    <x v="1"/>
    <x v="10"/>
    <x v="10"/>
    <x v="35"/>
    <x v="398"/>
    <s v="CO1555@mi.com"/>
    <x v="3"/>
    <x v="3"/>
    <x v="398"/>
    <x v="1"/>
    <x v="0"/>
    <x v="0"/>
    <s v="No Aplica"/>
    <x v="555"/>
  </r>
  <r>
    <x v="1"/>
    <x v="0"/>
    <x v="0"/>
    <x v="35"/>
    <x v="398"/>
    <s v="CO1555@mi.com"/>
    <x v="3"/>
    <x v="3"/>
    <x v="398"/>
    <x v="1"/>
    <x v="0"/>
    <x v="0"/>
    <s v="No Aplica"/>
    <x v="555"/>
  </r>
  <r>
    <x v="1"/>
    <x v="11"/>
    <x v="11"/>
    <x v="35"/>
    <x v="398"/>
    <s v="CO1555@mi.com"/>
    <x v="3"/>
    <x v="3"/>
    <x v="398"/>
    <x v="1"/>
    <x v="0"/>
    <x v="0"/>
    <s v="No Aplica"/>
    <x v="555"/>
  </r>
  <r>
    <x v="1"/>
    <x v="13"/>
    <x v="13"/>
    <x v="35"/>
    <x v="398"/>
    <s v="CO1555@mi.com"/>
    <x v="3"/>
    <x v="3"/>
    <x v="398"/>
    <x v="1"/>
    <x v="0"/>
    <x v="1"/>
    <n v="45922"/>
    <x v="556"/>
  </r>
  <r>
    <x v="1"/>
    <x v="14"/>
    <x v="14"/>
    <x v="35"/>
    <x v="398"/>
    <s v="CO1555@mi.com"/>
    <x v="3"/>
    <x v="3"/>
    <x v="398"/>
    <x v="1"/>
    <x v="0"/>
    <x v="0"/>
    <s v="No Aplica"/>
    <x v="555"/>
  </r>
  <r>
    <x v="1"/>
    <x v="15"/>
    <x v="15"/>
    <x v="35"/>
    <x v="398"/>
    <s v="CO1555@mi.com"/>
    <x v="3"/>
    <x v="3"/>
    <x v="398"/>
    <x v="1"/>
    <x v="0"/>
    <x v="0"/>
    <s v="No Aplica"/>
    <x v="555"/>
  </r>
  <r>
    <x v="1"/>
    <x v="16"/>
    <x v="16"/>
    <x v="35"/>
    <x v="398"/>
    <s v="CO1555@mi.com"/>
    <x v="3"/>
    <x v="3"/>
    <x v="398"/>
    <x v="1"/>
    <x v="0"/>
    <x v="0"/>
    <s v="No Aplica"/>
    <x v="555"/>
  </r>
  <r>
    <x v="1"/>
    <x v="3"/>
    <x v="3"/>
    <x v="35"/>
    <x v="398"/>
    <s v="CO1555@mi.com"/>
    <x v="3"/>
    <x v="3"/>
    <x v="398"/>
    <x v="1"/>
    <x v="0"/>
    <x v="0"/>
    <s v="No Aplica"/>
    <x v="555"/>
  </r>
  <r>
    <x v="2"/>
    <x v="17"/>
    <x v="17"/>
    <x v="3"/>
    <x v="398"/>
    <s v="CO1555@mi.com"/>
    <x v="4"/>
    <x v="0"/>
    <x v="398"/>
    <x v="1"/>
    <x v="0"/>
    <x v="0"/>
    <s v="No Aplica"/>
    <x v="555"/>
  </r>
  <r>
    <x v="1"/>
    <x v="19"/>
    <x v="19"/>
    <x v="35"/>
    <x v="398"/>
    <s v="CO1555@mi.com"/>
    <x v="3"/>
    <x v="3"/>
    <x v="398"/>
    <x v="1"/>
    <x v="0"/>
    <x v="0"/>
    <s v="No Aplica"/>
    <x v="555"/>
  </r>
  <r>
    <x v="1"/>
    <x v="7"/>
    <x v="7"/>
    <x v="35"/>
    <x v="398"/>
    <s v="CO1555@mi.com"/>
    <x v="3"/>
    <x v="3"/>
    <x v="398"/>
    <x v="1"/>
    <x v="0"/>
    <x v="0"/>
    <s v="No Aplica"/>
    <x v="555"/>
  </r>
  <r>
    <x v="1"/>
    <x v="2"/>
    <x v="2"/>
    <x v="35"/>
    <x v="398"/>
    <s v="CO1555@mi.com"/>
    <x v="3"/>
    <x v="3"/>
    <x v="398"/>
    <x v="1"/>
    <x v="0"/>
    <x v="0"/>
    <s v="No Aplica"/>
    <x v="555"/>
  </r>
  <r>
    <x v="1"/>
    <x v="6"/>
    <x v="6"/>
    <x v="35"/>
    <x v="398"/>
    <s v="CO1555@mi.com"/>
    <x v="3"/>
    <x v="3"/>
    <x v="398"/>
    <x v="1"/>
    <x v="0"/>
    <x v="0"/>
    <s v="No Aplica"/>
    <x v="555"/>
  </r>
  <r>
    <x v="2"/>
    <x v="1"/>
    <x v="1"/>
    <x v="3"/>
    <x v="398"/>
    <s v="CO1555@mi.com"/>
    <x v="4"/>
    <x v="0"/>
    <x v="398"/>
    <x v="1"/>
    <x v="0"/>
    <x v="0"/>
    <s v="No Aplica"/>
    <x v="555"/>
  </r>
  <r>
    <x v="1"/>
    <x v="4"/>
    <x v="4"/>
    <x v="35"/>
    <x v="398"/>
    <s v="CO1555@mi.com"/>
    <x v="3"/>
    <x v="3"/>
    <x v="398"/>
    <x v="1"/>
    <x v="0"/>
    <x v="0"/>
    <s v="No Aplica"/>
    <x v="555"/>
  </r>
  <r>
    <x v="1"/>
    <x v="5"/>
    <x v="5"/>
    <x v="35"/>
    <x v="398"/>
    <s v="CO1555@mi.com"/>
    <x v="3"/>
    <x v="3"/>
    <x v="398"/>
    <x v="1"/>
    <x v="0"/>
    <x v="0"/>
    <s v="No Aplica"/>
    <x v="555"/>
  </r>
  <r>
    <x v="1"/>
    <x v="20"/>
    <x v="20"/>
    <x v="35"/>
    <x v="398"/>
    <s v="CO1555@mi.com"/>
    <x v="3"/>
    <x v="3"/>
    <x v="398"/>
    <x v="1"/>
    <x v="0"/>
    <x v="0"/>
    <s v="No Aplica"/>
    <x v="555"/>
  </r>
  <r>
    <x v="1"/>
    <x v="21"/>
    <x v="21"/>
    <x v="35"/>
    <x v="398"/>
    <s v="CO1555@mi.com"/>
    <x v="3"/>
    <x v="3"/>
    <x v="398"/>
    <x v="1"/>
    <x v="0"/>
    <x v="0"/>
    <s v="No Aplica"/>
    <x v="555"/>
  </r>
  <r>
    <x v="2"/>
    <x v="22"/>
    <x v="22"/>
    <x v="27"/>
    <x v="398"/>
    <s v="CO1555@mi.com"/>
    <x v="4"/>
    <x v="0"/>
    <x v="398"/>
    <x v="1"/>
    <x v="0"/>
    <x v="0"/>
    <s v="No Aplica"/>
    <x v="555"/>
  </r>
  <r>
    <x v="1"/>
    <x v="10"/>
    <x v="10"/>
    <x v="6"/>
    <x v="399"/>
    <s v="CO27607@mi.com"/>
    <x v="3"/>
    <x v="3"/>
    <x v="399"/>
    <x v="0"/>
    <x v="0"/>
    <x v="0"/>
    <s v="No Aplica"/>
    <x v="557"/>
  </r>
  <r>
    <x v="1"/>
    <x v="0"/>
    <x v="0"/>
    <x v="6"/>
    <x v="399"/>
    <s v="CO27607@mi.com"/>
    <x v="3"/>
    <x v="3"/>
    <x v="399"/>
    <x v="0"/>
    <x v="0"/>
    <x v="0"/>
    <s v="No Aplica"/>
    <x v="557"/>
  </r>
  <r>
    <x v="1"/>
    <x v="12"/>
    <x v="12"/>
    <x v="6"/>
    <x v="399"/>
    <s v="CO27607@mi.com"/>
    <x v="3"/>
    <x v="3"/>
    <x v="399"/>
    <x v="0"/>
    <x v="0"/>
    <x v="0"/>
    <s v="No Aplica"/>
    <x v="557"/>
  </r>
  <r>
    <x v="1"/>
    <x v="13"/>
    <x v="13"/>
    <x v="6"/>
    <x v="399"/>
    <s v="CO27607@mi.com"/>
    <x v="3"/>
    <x v="3"/>
    <x v="399"/>
    <x v="0"/>
    <x v="0"/>
    <x v="1"/>
    <n v="45922"/>
    <x v="558"/>
  </r>
  <r>
    <x v="2"/>
    <x v="11"/>
    <x v="11"/>
    <x v="0"/>
    <x v="399"/>
    <s v="CO27607@mi.com"/>
    <x v="4"/>
    <x v="0"/>
    <x v="399"/>
    <x v="0"/>
    <x v="0"/>
    <x v="0"/>
    <s v="No Aplica"/>
    <x v="557"/>
  </r>
  <r>
    <x v="1"/>
    <x v="14"/>
    <x v="14"/>
    <x v="6"/>
    <x v="399"/>
    <s v="CO27607@mi.com"/>
    <x v="3"/>
    <x v="3"/>
    <x v="399"/>
    <x v="0"/>
    <x v="0"/>
    <x v="0"/>
    <s v="No Aplica"/>
    <x v="557"/>
  </r>
  <r>
    <x v="1"/>
    <x v="15"/>
    <x v="15"/>
    <x v="6"/>
    <x v="399"/>
    <s v="CO27607@mi.com"/>
    <x v="3"/>
    <x v="3"/>
    <x v="399"/>
    <x v="0"/>
    <x v="0"/>
    <x v="0"/>
    <s v="No Aplica"/>
    <x v="557"/>
  </r>
  <r>
    <x v="1"/>
    <x v="17"/>
    <x v="17"/>
    <x v="6"/>
    <x v="399"/>
    <s v="CO27607@mi.com"/>
    <x v="3"/>
    <x v="3"/>
    <x v="399"/>
    <x v="0"/>
    <x v="0"/>
    <x v="0"/>
    <s v="No Aplica"/>
    <x v="557"/>
  </r>
  <r>
    <x v="1"/>
    <x v="3"/>
    <x v="3"/>
    <x v="6"/>
    <x v="399"/>
    <s v="CO27607@mi.com"/>
    <x v="3"/>
    <x v="3"/>
    <x v="399"/>
    <x v="0"/>
    <x v="0"/>
    <x v="0"/>
    <s v="No Aplica"/>
    <x v="557"/>
  </r>
  <r>
    <x v="2"/>
    <x v="16"/>
    <x v="16"/>
    <x v="0"/>
    <x v="399"/>
    <s v="CO27607@mi.com"/>
    <x v="4"/>
    <x v="0"/>
    <x v="399"/>
    <x v="0"/>
    <x v="0"/>
    <x v="0"/>
    <s v="No Aplica"/>
    <x v="557"/>
  </r>
  <r>
    <x v="1"/>
    <x v="19"/>
    <x v="19"/>
    <x v="6"/>
    <x v="399"/>
    <s v="CO27607@mi.com"/>
    <x v="3"/>
    <x v="3"/>
    <x v="399"/>
    <x v="0"/>
    <x v="0"/>
    <x v="0"/>
    <s v="No Aplica"/>
    <x v="557"/>
  </r>
  <r>
    <x v="1"/>
    <x v="7"/>
    <x v="7"/>
    <x v="6"/>
    <x v="399"/>
    <s v="CO27607@mi.com"/>
    <x v="3"/>
    <x v="3"/>
    <x v="399"/>
    <x v="0"/>
    <x v="0"/>
    <x v="0"/>
    <s v="No Aplica"/>
    <x v="557"/>
  </r>
  <r>
    <x v="1"/>
    <x v="1"/>
    <x v="1"/>
    <x v="6"/>
    <x v="399"/>
    <s v="CO27607@mi.com"/>
    <x v="3"/>
    <x v="3"/>
    <x v="399"/>
    <x v="0"/>
    <x v="0"/>
    <x v="0"/>
    <s v="No Aplica"/>
    <x v="557"/>
  </r>
  <r>
    <x v="1"/>
    <x v="2"/>
    <x v="2"/>
    <x v="6"/>
    <x v="399"/>
    <s v="CO27607@mi.com"/>
    <x v="3"/>
    <x v="3"/>
    <x v="399"/>
    <x v="0"/>
    <x v="0"/>
    <x v="0"/>
    <s v="No Aplica"/>
    <x v="557"/>
  </r>
  <r>
    <x v="2"/>
    <x v="6"/>
    <x v="6"/>
    <x v="0"/>
    <x v="399"/>
    <s v="CO27607@mi.com"/>
    <x v="4"/>
    <x v="0"/>
    <x v="399"/>
    <x v="0"/>
    <x v="0"/>
    <x v="0"/>
    <s v="No Aplica"/>
    <x v="557"/>
  </r>
  <r>
    <x v="1"/>
    <x v="4"/>
    <x v="4"/>
    <x v="6"/>
    <x v="399"/>
    <s v="CO27607@mi.com"/>
    <x v="3"/>
    <x v="3"/>
    <x v="399"/>
    <x v="0"/>
    <x v="0"/>
    <x v="0"/>
    <s v="No Aplica"/>
    <x v="557"/>
  </r>
  <r>
    <x v="1"/>
    <x v="5"/>
    <x v="5"/>
    <x v="6"/>
    <x v="399"/>
    <s v="CO27607@mi.com"/>
    <x v="3"/>
    <x v="3"/>
    <x v="399"/>
    <x v="0"/>
    <x v="0"/>
    <x v="0"/>
    <s v="No Aplica"/>
    <x v="557"/>
  </r>
  <r>
    <x v="1"/>
    <x v="22"/>
    <x v="22"/>
    <x v="6"/>
    <x v="399"/>
    <s v="CO27607@mi.com"/>
    <x v="3"/>
    <x v="3"/>
    <x v="399"/>
    <x v="0"/>
    <x v="0"/>
    <x v="0"/>
    <s v="No Aplica"/>
    <x v="557"/>
  </r>
  <r>
    <x v="1"/>
    <x v="21"/>
    <x v="21"/>
    <x v="6"/>
    <x v="399"/>
    <s v="CO27607@mi.com"/>
    <x v="3"/>
    <x v="3"/>
    <x v="399"/>
    <x v="0"/>
    <x v="0"/>
    <x v="0"/>
    <s v="No Aplica"/>
    <x v="557"/>
  </r>
  <r>
    <x v="2"/>
    <x v="20"/>
    <x v="20"/>
    <x v="0"/>
    <x v="399"/>
    <s v="CO27607@mi.com"/>
    <x v="4"/>
    <x v="0"/>
    <x v="399"/>
    <x v="0"/>
    <x v="0"/>
    <x v="0"/>
    <s v="No Aplica"/>
    <x v="557"/>
  </r>
  <r>
    <x v="3"/>
    <x v="26"/>
    <x v="26"/>
    <x v="22"/>
    <x v="400"/>
    <s v="CO11396@mi.com"/>
    <x v="8"/>
    <x v="7"/>
    <x v="400"/>
    <x v="22"/>
    <x v="3"/>
    <x v="0"/>
    <s v="No Aplica"/>
    <x v="559"/>
  </r>
  <r>
    <x v="2"/>
    <x v="27"/>
    <x v="27"/>
    <x v="12"/>
    <x v="400"/>
    <s v="CO11396@mi.com"/>
    <x v="0"/>
    <x v="0"/>
    <x v="400"/>
    <x v="22"/>
    <x v="3"/>
    <x v="0"/>
    <s v="No Aplica"/>
    <x v="559"/>
  </r>
  <r>
    <x v="1"/>
    <x v="13"/>
    <x v="13"/>
    <x v="747"/>
    <x v="400"/>
    <s v="CO11396@mi.com"/>
    <x v="0"/>
    <x v="0"/>
    <x v="400"/>
    <x v="22"/>
    <x v="3"/>
    <x v="1"/>
    <n v="45922"/>
    <x v="560"/>
  </r>
  <r>
    <x v="1"/>
    <x v="19"/>
    <x v="19"/>
    <x v="748"/>
    <x v="400"/>
    <s v="CO11396@mi.com"/>
    <x v="16"/>
    <x v="12"/>
    <x v="400"/>
    <x v="22"/>
    <x v="3"/>
    <x v="0"/>
    <s v="No Aplica"/>
    <x v="559"/>
  </r>
  <r>
    <x v="1"/>
    <x v="2"/>
    <x v="2"/>
    <x v="749"/>
    <x v="400"/>
    <s v="CO11396@mi.com"/>
    <x v="9"/>
    <x v="8"/>
    <x v="400"/>
    <x v="22"/>
    <x v="3"/>
    <x v="0"/>
    <s v="No Aplica"/>
    <x v="559"/>
  </r>
  <r>
    <x v="3"/>
    <x v="23"/>
    <x v="23"/>
    <x v="22"/>
    <x v="400"/>
    <s v="CO11396@mi.com"/>
    <x v="8"/>
    <x v="7"/>
    <x v="400"/>
    <x v="22"/>
    <x v="3"/>
    <x v="0"/>
    <s v="No Aplica"/>
    <x v="559"/>
  </r>
  <r>
    <x v="2"/>
    <x v="18"/>
    <x v="18"/>
    <x v="12"/>
    <x v="400"/>
    <s v="CO11396@mi.com"/>
    <x v="0"/>
    <x v="0"/>
    <x v="400"/>
    <x v="22"/>
    <x v="3"/>
    <x v="0"/>
    <s v="No Aplica"/>
    <x v="559"/>
  </r>
  <r>
    <x v="1"/>
    <x v="3"/>
    <x v="3"/>
    <x v="747"/>
    <x v="400"/>
    <s v="CO11396@mi.com"/>
    <x v="0"/>
    <x v="0"/>
    <x v="400"/>
    <x v="22"/>
    <x v="3"/>
    <x v="0"/>
    <s v="No Aplica"/>
    <x v="559"/>
  </r>
  <r>
    <x v="1"/>
    <x v="4"/>
    <x v="4"/>
    <x v="750"/>
    <x v="400"/>
    <s v="CO11396@mi.com"/>
    <x v="8"/>
    <x v="7"/>
    <x v="400"/>
    <x v="22"/>
    <x v="3"/>
    <x v="0"/>
    <s v="No Aplica"/>
    <x v="559"/>
  </r>
  <r>
    <x v="1"/>
    <x v="5"/>
    <x v="5"/>
    <x v="751"/>
    <x v="400"/>
    <s v="CO11396@mi.com"/>
    <x v="23"/>
    <x v="15"/>
    <x v="400"/>
    <x v="22"/>
    <x v="3"/>
    <x v="0"/>
    <s v="No Aplica"/>
    <x v="559"/>
  </r>
  <r>
    <x v="3"/>
    <x v="28"/>
    <x v="28"/>
    <x v="22"/>
    <x v="400"/>
    <s v="CO11396@mi.com"/>
    <x v="8"/>
    <x v="7"/>
    <x v="400"/>
    <x v="22"/>
    <x v="3"/>
    <x v="0"/>
    <s v="No Aplica"/>
    <x v="559"/>
  </r>
  <r>
    <x v="2"/>
    <x v="24"/>
    <x v="24"/>
    <x v="12"/>
    <x v="400"/>
    <s v="CO11396@mi.com"/>
    <x v="0"/>
    <x v="0"/>
    <x v="400"/>
    <x v="22"/>
    <x v="3"/>
    <x v="0"/>
    <s v="No Aplica"/>
    <x v="559"/>
  </r>
  <r>
    <x v="1"/>
    <x v="6"/>
    <x v="6"/>
    <x v="752"/>
    <x v="400"/>
    <s v="CO11396@mi.com"/>
    <x v="0"/>
    <x v="0"/>
    <x v="400"/>
    <x v="22"/>
    <x v="3"/>
    <x v="0"/>
    <s v="No Aplica"/>
    <x v="559"/>
  </r>
  <r>
    <x v="3"/>
    <x v="29"/>
    <x v="29"/>
    <x v="22"/>
    <x v="400"/>
    <s v="CO11396@mi.com"/>
    <x v="8"/>
    <x v="7"/>
    <x v="400"/>
    <x v="22"/>
    <x v="3"/>
    <x v="0"/>
    <s v="No Aplica"/>
    <x v="559"/>
  </r>
  <r>
    <x v="2"/>
    <x v="25"/>
    <x v="25"/>
    <x v="12"/>
    <x v="400"/>
    <s v="CO11396@mi.com"/>
    <x v="0"/>
    <x v="0"/>
    <x v="400"/>
    <x v="22"/>
    <x v="3"/>
    <x v="0"/>
    <s v="No Aplica"/>
    <x v="559"/>
  </r>
  <r>
    <x v="1"/>
    <x v="21"/>
    <x v="21"/>
    <x v="752"/>
    <x v="400"/>
    <s v="CO11396@mi.com"/>
    <x v="0"/>
    <x v="0"/>
    <x v="400"/>
    <x v="22"/>
    <x v="3"/>
    <x v="0"/>
    <s v="No Aplica"/>
    <x v="559"/>
  </r>
  <r>
    <x v="0"/>
    <x v="12"/>
    <x v="12"/>
    <x v="167"/>
    <x v="401"/>
    <s v="CO27791@mi.com"/>
    <x v="0"/>
    <x v="0"/>
    <x v="401"/>
    <x v="41"/>
    <x v="0"/>
    <x v="0"/>
    <s v="No Aplica"/>
    <x v="561"/>
  </r>
  <r>
    <x v="0"/>
    <x v="14"/>
    <x v="14"/>
    <x v="753"/>
    <x v="401"/>
    <s v="CO27791@mi.com"/>
    <x v="8"/>
    <x v="7"/>
    <x v="401"/>
    <x v="41"/>
    <x v="0"/>
    <x v="0"/>
    <s v="No Aplica"/>
    <x v="561"/>
  </r>
  <r>
    <x v="0"/>
    <x v="15"/>
    <x v="15"/>
    <x v="674"/>
    <x v="401"/>
    <s v="CO27791@mi.com"/>
    <x v="3"/>
    <x v="3"/>
    <x v="401"/>
    <x v="41"/>
    <x v="0"/>
    <x v="0"/>
    <s v="No Aplica"/>
    <x v="561"/>
  </r>
  <r>
    <x v="0"/>
    <x v="16"/>
    <x v="16"/>
    <x v="754"/>
    <x v="401"/>
    <s v="CO27791@mi.com"/>
    <x v="3"/>
    <x v="3"/>
    <x v="401"/>
    <x v="41"/>
    <x v="0"/>
    <x v="0"/>
    <s v="No Aplica"/>
    <x v="561"/>
  </r>
  <r>
    <x v="0"/>
    <x v="17"/>
    <x v="17"/>
    <x v="39"/>
    <x v="401"/>
    <s v="CO27791@mi.com"/>
    <x v="0"/>
    <x v="0"/>
    <x v="401"/>
    <x v="41"/>
    <x v="0"/>
    <x v="0"/>
    <s v="No Aplica"/>
    <x v="561"/>
  </r>
  <r>
    <x v="0"/>
    <x v="19"/>
    <x v="19"/>
    <x v="383"/>
    <x v="401"/>
    <s v="CO27791@mi.com"/>
    <x v="3"/>
    <x v="3"/>
    <x v="401"/>
    <x v="41"/>
    <x v="0"/>
    <x v="0"/>
    <s v="No Aplica"/>
    <x v="561"/>
  </r>
  <r>
    <x v="0"/>
    <x v="7"/>
    <x v="7"/>
    <x v="244"/>
    <x v="401"/>
    <s v="CO27791@mi.com"/>
    <x v="3"/>
    <x v="3"/>
    <x v="401"/>
    <x v="41"/>
    <x v="0"/>
    <x v="0"/>
    <s v="No Aplica"/>
    <x v="561"/>
  </r>
  <r>
    <x v="0"/>
    <x v="1"/>
    <x v="1"/>
    <x v="244"/>
    <x v="401"/>
    <s v="CO27791@mi.com"/>
    <x v="3"/>
    <x v="3"/>
    <x v="401"/>
    <x v="41"/>
    <x v="0"/>
    <x v="0"/>
    <s v="No Aplica"/>
    <x v="561"/>
  </r>
  <r>
    <x v="0"/>
    <x v="6"/>
    <x v="6"/>
    <x v="383"/>
    <x v="401"/>
    <s v="CO27791@mi.com"/>
    <x v="3"/>
    <x v="3"/>
    <x v="401"/>
    <x v="41"/>
    <x v="0"/>
    <x v="0"/>
    <s v="No Aplica"/>
    <x v="561"/>
  </r>
  <r>
    <x v="2"/>
    <x v="2"/>
    <x v="2"/>
    <x v="0"/>
    <x v="401"/>
    <s v="CO27791@mi.com"/>
    <x v="0"/>
    <x v="0"/>
    <x v="401"/>
    <x v="41"/>
    <x v="0"/>
    <x v="0"/>
    <s v="No Aplica"/>
    <x v="561"/>
  </r>
  <r>
    <x v="0"/>
    <x v="22"/>
    <x v="22"/>
    <x v="39"/>
    <x v="401"/>
    <s v="CO27791@mi.com"/>
    <x v="0"/>
    <x v="0"/>
    <x v="401"/>
    <x v="41"/>
    <x v="0"/>
    <x v="0"/>
    <s v="No Aplica"/>
    <x v="561"/>
  </r>
  <r>
    <x v="0"/>
    <x v="4"/>
    <x v="4"/>
    <x v="755"/>
    <x v="401"/>
    <s v="CO27791@mi.com"/>
    <x v="8"/>
    <x v="7"/>
    <x v="401"/>
    <x v="41"/>
    <x v="0"/>
    <x v="0"/>
    <s v="No Aplica"/>
    <x v="561"/>
  </r>
  <r>
    <x v="0"/>
    <x v="5"/>
    <x v="5"/>
    <x v="674"/>
    <x v="401"/>
    <s v="CO27791@mi.com"/>
    <x v="3"/>
    <x v="3"/>
    <x v="401"/>
    <x v="41"/>
    <x v="0"/>
    <x v="0"/>
    <s v="No Aplica"/>
    <x v="561"/>
  </r>
  <r>
    <x v="0"/>
    <x v="20"/>
    <x v="20"/>
    <x v="674"/>
    <x v="401"/>
    <s v="CO27791@mi.com"/>
    <x v="3"/>
    <x v="3"/>
    <x v="401"/>
    <x v="41"/>
    <x v="0"/>
    <x v="0"/>
    <s v="No Aplica"/>
    <x v="561"/>
  </r>
  <r>
    <x v="1"/>
    <x v="10"/>
    <x v="10"/>
    <x v="265"/>
    <x v="402"/>
    <s v="CO27251@mi.com"/>
    <x v="3"/>
    <x v="3"/>
    <x v="402"/>
    <x v="0"/>
    <x v="0"/>
    <x v="0"/>
    <s v="No Aplica"/>
    <x v="562"/>
  </r>
  <r>
    <x v="1"/>
    <x v="0"/>
    <x v="0"/>
    <x v="265"/>
    <x v="402"/>
    <s v="CO27251@mi.com"/>
    <x v="3"/>
    <x v="3"/>
    <x v="402"/>
    <x v="0"/>
    <x v="0"/>
    <x v="0"/>
    <s v="No Aplica"/>
    <x v="562"/>
  </r>
  <r>
    <x v="1"/>
    <x v="11"/>
    <x v="11"/>
    <x v="265"/>
    <x v="402"/>
    <s v="CO27251@mi.com"/>
    <x v="3"/>
    <x v="3"/>
    <x v="402"/>
    <x v="0"/>
    <x v="0"/>
    <x v="0"/>
    <s v="No Aplica"/>
    <x v="562"/>
  </r>
  <r>
    <x v="1"/>
    <x v="12"/>
    <x v="12"/>
    <x v="265"/>
    <x v="402"/>
    <s v="CO27251@mi.com"/>
    <x v="3"/>
    <x v="3"/>
    <x v="402"/>
    <x v="0"/>
    <x v="0"/>
    <x v="0"/>
    <s v="No Aplica"/>
    <x v="562"/>
  </r>
  <r>
    <x v="1"/>
    <x v="12"/>
    <x v="12"/>
    <x v="265"/>
    <x v="402"/>
    <s v="CO27251@mi.com"/>
    <x v="3"/>
    <x v="3"/>
    <x v="402"/>
    <x v="0"/>
    <x v="0"/>
    <x v="0"/>
    <s v="No Aplica"/>
    <x v="562"/>
  </r>
  <r>
    <x v="2"/>
    <x v="13"/>
    <x v="13"/>
    <x v="0"/>
    <x v="402"/>
    <s v="CO27251@mi.com"/>
    <x v="4"/>
    <x v="0"/>
    <x v="402"/>
    <x v="0"/>
    <x v="0"/>
    <x v="1"/>
    <n v="45922"/>
    <x v="563"/>
  </r>
  <r>
    <x v="1"/>
    <x v="16"/>
    <x v="16"/>
    <x v="265"/>
    <x v="402"/>
    <s v="CO27251@mi.com"/>
    <x v="3"/>
    <x v="3"/>
    <x v="402"/>
    <x v="0"/>
    <x v="0"/>
    <x v="0"/>
    <s v="No Aplica"/>
    <x v="562"/>
  </r>
  <r>
    <x v="1"/>
    <x v="14"/>
    <x v="14"/>
    <x v="80"/>
    <x v="402"/>
    <s v="CO27251@mi.com"/>
    <x v="3"/>
    <x v="3"/>
    <x v="402"/>
    <x v="0"/>
    <x v="0"/>
    <x v="0"/>
    <s v="No Aplica"/>
    <x v="562"/>
  </r>
  <r>
    <x v="1"/>
    <x v="15"/>
    <x v="15"/>
    <x v="265"/>
    <x v="402"/>
    <s v="CO27251@mi.com"/>
    <x v="3"/>
    <x v="3"/>
    <x v="402"/>
    <x v="0"/>
    <x v="0"/>
    <x v="0"/>
    <s v="No Aplica"/>
    <x v="562"/>
  </r>
  <r>
    <x v="1"/>
    <x v="17"/>
    <x v="17"/>
    <x v="265"/>
    <x v="402"/>
    <s v="CO27251@mi.com"/>
    <x v="3"/>
    <x v="3"/>
    <x v="402"/>
    <x v="0"/>
    <x v="0"/>
    <x v="0"/>
    <s v="No Aplica"/>
    <x v="562"/>
  </r>
  <r>
    <x v="0"/>
    <x v="3"/>
    <x v="3"/>
    <x v="18"/>
    <x v="402"/>
    <s v="CO27251@mi.com"/>
    <x v="19"/>
    <x v="0"/>
    <x v="402"/>
    <x v="0"/>
    <x v="0"/>
    <x v="0"/>
    <s v="No Aplica"/>
    <x v="562"/>
  </r>
  <r>
    <x v="1"/>
    <x v="19"/>
    <x v="19"/>
    <x v="265"/>
    <x v="402"/>
    <s v="CO27251@mi.com"/>
    <x v="3"/>
    <x v="3"/>
    <x v="402"/>
    <x v="0"/>
    <x v="0"/>
    <x v="0"/>
    <s v="No Aplica"/>
    <x v="562"/>
  </r>
  <r>
    <x v="1"/>
    <x v="7"/>
    <x v="7"/>
    <x v="265"/>
    <x v="402"/>
    <s v="CO27251@mi.com"/>
    <x v="3"/>
    <x v="3"/>
    <x v="402"/>
    <x v="0"/>
    <x v="0"/>
    <x v="0"/>
    <s v="No Aplica"/>
    <x v="562"/>
  </r>
  <r>
    <x v="1"/>
    <x v="2"/>
    <x v="2"/>
    <x v="265"/>
    <x v="402"/>
    <s v="CO27251@mi.com"/>
    <x v="3"/>
    <x v="3"/>
    <x v="402"/>
    <x v="0"/>
    <x v="0"/>
    <x v="0"/>
    <s v="No Aplica"/>
    <x v="562"/>
  </r>
  <r>
    <x v="1"/>
    <x v="6"/>
    <x v="6"/>
    <x v="265"/>
    <x v="402"/>
    <s v="CO27251@mi.com"/>
    <x v="3"/>
    <x v="3"/>
    <x v="402"/>
    <x v="0"/>
    <x v="0"/>
    <x v="0"/>
    <s v="No Aplica"/>
    <x v="562"/>
  </r>
  <r>
    <x v="2"/>
    <x v="1"/>
    <x v="1"/>
    <x v="3"/>
    <x v="402"/>
    <s v="CO27251@mi.com"/>
    <x v="4"/>
    <x v="0"/>
    <x v="402"/>
    <x v="0"/>
    <x v="0"/>
    <x v="0"/>
    <s v="No Aplica"/>
    <x v="562"/>
  </r>
  <r>
    <x v="2"/>
    <x v="22"/>
    <x v="22"/>
    <x v="0"/>
    <x v="402"/>
    <s v="CO27251@mi.com"/>
    <x v="4"/>
    <x v="0"/>
    <x v="402"/>
    <x v="0"/>
    <x v="0"/>
    <x v="0"/>
    <s v="No Aplica"/>
    <x v="562"/>
  </r>
  <r>
    <x v="1"/>
    <x v="4"/>
    <x v="4"/>
    <x v="47"/>
    <x v="402"/>
    <s v="CO27251@mi.com"/>
    <x v="3"/>
    <x v="3"/>
    <x v="402"/>
    <x v="0"/>
    <x v="0"/>
    <x v="0"/>
    <s v="No Aplica"/>
    <x v="562"/>
  </r>
  <r>
    <x v="1"/>
    <x v="5"/>
    <x v="5"/>
    <x v="47"/>
    <x v="402"/>
    <s v="CO27251@mi.com"/>
    <x v="3"/>
    <x v="3"/>
    <x v="402"/>
    <x v="0"/>
    <x v="0"/>
    <x v="0"/>
    <s v="No Aplica"/>
    <x v="562"/>
  </r>
  <r>
    <x v="1"/>
    <x v="20"/>
    <x v="20"/>
    <x v="47"/>
    <x v="402"/>
    <s v="CO27251@mi.com"/>
    <x v="3"/>
    <x v="3"/>
    <x v="402"/>
    <x v="0"/>
    <x v="0"/>
    <x v="0"/>
    <s v="No Aplica"/>
    <x v="562"/>
  </r>
  <r>
    <x v="1"/>
    <x v="21"/>
    <x v="21"/>
    <x v="47"/>
    <x v="402"/>
    <s v="CO27251@mi.com"/>
    <x v="3"/>
    <x v="3"/>
    <x v="402"/>
    <x v="0"/>
    <x v="0"/>
    <x v="0"/>
    <s v="No Aplica"/>
    <x v="562"/>
  </r>
  <r>
    <x v="2"/>
    <x v="27"/>
    <x v="27"/>
    <x v="3"/>
    <x v="403"/>
    <s v="CO24101@mi.com"/>
    <x v="0"/>
    <x v="0"/>
    <x v="403"/>
    <x v="42"/>
    <x v="1"/>
    <x v="0"/>
    <s v="No Aplica"/>
    <x v="564"/>
  </r>
  <r>
    <x v="1"/>
    <x v="26"/>
    <x v="26"/>
    <x v="336"/>
    <x v="403"/>
    <s v="CO24101@mi.com"/>
    <x v="8"/>
    <x v="7"/>
    <x v="403"/>
    <x v="42"/>
    <x v="1"/>
    <x v="0"/>
    <s v="No Aplica"/>
    <x v="564"/>
  </r>
  <r>
    <x v="1"/>
    <x v="0"/>
    <x v="0"/>
    <x v="336"/>
    <x v="403"/>
    <s v="CO24101@mi.com"/>
    <x v="3"/>
    <x v="3"/>
    <x v="403"/>
    <x v="42"/>
    <x v="1"/>
    <x v="0"/>
    <s v="No Aplica"/>
    <x v="564"/>
  </r>
  <r>
    <x v="1"/>
    <x v="23"/>
    <x v="23"/>
    <x v="336"/>
    <x v="403"/>
    <s v="CO24101@mi.com"/>
    <x v="8"/>
    <x v="7"/>
    <x v="403"/>
    <x v="42"/>
    <x v="1"/>
    <x v="0"/>
    <s v="No Aplica"/>
    <x v="564"/>
  </r>
  <r>
    <x v="2"/>
    <x v="18"/>
    <x v="18"/>
    <x v="3"/>
    <x v="403"/>
    <s v="CO24101@mi.com"/>
    <x v="0"/>
    <x v="0"/>
    <x v="403"/>
    <x v="42"/>
    <x v="1"/>
    <x v="0"/>
    <s v="No Aplica"/>
    <x v="564"/>
  </r>
  <r>
    <x v="1"/>
    <x v="15"/>
    <x v="15"/>
    <x v="336"/>
    <x v="403"/>
    <s v="CO24101@mi.com"/>
    <x v="3"/>
    <x v="3"/>
    <x v="403"/>
    <x v="42"/>
    <x v="1"/>
    <x v="0"/>
    <s v="No Aplica"/>
    <x v="564"/>
  </r>
  <r>
    <x v="1"/>
    <x v="20"/>
    <x v="20"/>
    <x v="9"/>
    <x v="403"/>
    <s v="CO24101@mi.com"/>
    <x v="3"/>
    <x v="3"/>
    <x v="403"/>
    <x v="42"/>
    <x v="1"/>
    <x v="0"/>
    <s v="No Aplica"/>
    <x v="564"/>
  </r>
  <r>
    <x v="2"/>
    <x v="24"/>
    <x v="24"/>
    <x v="3"/>
    <x v="403"/>
    <s v="CO24101@mi.com"/>
    <x v="0"/>
    <x v="0"/>
    <x v="403"/>
    <x v="42"/>
    <x v="1"/>
    <x v="0"/>
    <s v="No Aplica"/>
    <x v="564"/>
  </r>
  <r>
    <x v="1"/>
    <x v="28"/>
    <x v="28"/>
    <x v="336"/>
    <x v="403"/>
    <s v="CO24101@mi.com"/>
    <x v="8"/>
    <x v="7"/>
    <x v="403"/>
    <x v="42"/>
    <x v="1"/>
    <x v="0"/>
    <s v="No Aplica"/>
    <x v="564"/>
  </r>
  <r>
    <x v="1"/>
    <x v="7"/>
    <x v="7"/>
    <x v="336"/>
    <x v="403"/>
    <s v="CO24101@mi.com"/>
    <x v="3"/>
    <x v="3"/>
    <x v="403"/>
    <x v="42"/>
    <x v="1"/>
    <x v="0"/>
    <s v="No Aplica"/>
    <x v="564"/>
  </r>
  <r>
    <x v="1"/>
    <x v="29"/>
    <x v="29"/>
    <x v="336"/>
    <x v="403"/>
    <s v="CO24101@mi.com"/>
    <x v="8"/>
    <x v="7"/>
    <x v="403"/>
    <x v="42"/>
    <x v="1"/>
    <x v="0"/>
    <s v="No Aplica"/>
    <x v="564"/>
  </r>
  <r>
    <x v="2"/>
    <x v="25"/>
    <x v="25"/>
    <x v="3"/>
    <x v="403"/>
    <s v="CO24101@mi.com"/>
    <x v="0"/>
    <x v="0"/>
    <x v="403"/>
    <x v="42"/>
    <x v="1"/>
    <x v="0"/>
    <s v="No Aplica"/>
    <x v="564"/>
  </r>
  <r>
    <x v="1"/>
    <x v="5"/>
    <x v="5"/>
    <x v="336"/>
    <x v="403"/>
    <s v="CO24101@mi.com"/>
    <x v="3"/>
    <x v="3"/>
    <x v="403"/>
    <x v="42"/>
    <x v="1"/>
    <x v="0"/>
    <s v="No Aplica"/>
    <x v="564"/>
  </r>
  <r>
    <x v="2"/>
    <x v="11"/>
    <x v="11"/>
    <x v="136"/>
    <x v="404"/>
    <s v="CO28431@mi.com"/>
    <x v="1"/>
    <x v="1"/>
    <x v="404"/>
    <x v="29"/>
    <x v="0"/>
    <x v="0"/>
    <s v="No Aplica"/>
    <x v="565"/>
  </r>
  <r>
    <x v="2"/>
    <x v="12"/>
    <x v="12"/>
    <x v="744"/>
    <x v="404"/>
    <s v="CO28431@mi.com"/>
    <x v="1"/>
    <x v="1"/>
    <x v="404"/>
    <x v="29"/>
    <x v="0"/>
    <x v="0"/>
    <s v="No Aplica"/>
    <x v="565"/>
  </r>
  <r>
    <x v="2"/>
    <x v="13"/>
    <x v="13"/>
    <x v="3"/>
    <x v="404"/>
    <s v="CO28431@mi.com"/>
    <x v="27"/>
    <x v="0"/>
    <x v="404"/>
    <x v="29"/>
    <x v="0"/>
    <x v="1"/>
    <n v="45922"/>
    <x v="566"/>
  </r>
  <r>
    <x v="5"/>
    <x v="7"/>
    <x v="7"/>
    <x v="32"/>
    <x v="404"/>
    <s v="CO28431@mi.com"/>
    <x v="1"/>
    <x v="1"/>
    <x v="404"/>
    <x v="29"/>
    <x v="0"/>
    <x v="0"/>
    <s v="No Aplica"/>
    <x v="565"/>
  </r>
  <r>
    <x v="2"/>
    <x v="15"/>
    <x v="15"/>
    <x v="3"/>
    <x v="404"/>
    <s v="CO28431@mi.com"/>
    <x v="0"/>
    <x v="0"/>
    <x v="404"/>
    <x v="29"/>
    <x v="0"/>
    <x v="0"/>
    <s v="No Aplica"/>
    <x v="565"/>
  </r>
  <r>
    <x v="5"/>
    <x v="16"/>
    <x v="16"/>
    <x v="20"/>
    <x v="404"/>
    <s v="CO28431@mi.com"/>
    <x v="1"/>
    <x v="1"/>
    <x v="404"/>
    <x v="29"/>
    <x v="0"/>
    <x v="0"/>
    <s v="No Aplica"/>
    <x v="565"/>
  </r>
  <r>
    <x v="5"/>
    <x v="3"/>
    <x v="3"/>
    <x v="20"/>
    <x v="404"/>
    <s v="CO28431@mi.com"/>
    <x v="1"/>
    <x v="1"/>
    <x v="404"/>
    <x v="29"/>
    <x v="0"/>
    <x v="0"/>
    <s v="No Aplica"/>
    <x v="565"/>
  </r>
  <r>
    <x v="2"/>
    <x v="25"/>
    <x v="25"/>
    <x v="18"/>
    <x v="404"/>
    <s v="CO28431@mi.com"/>
    <x v="0"/>
    <x v="0"/>
    <x v="404"/>
    <x v="29"/>
    <x v="0"/>
    <x v="0"/>
    <s v="No Aplica"/>
    <x v="565"/>
  </r>
  <r>
    <x v="5"/>
    <x v="4"/>
    <x v="4"/>
    <x v="756"/>
    <x v="404"/>
    <s v="CO28431@mi.com"/>
    <x v="30"/>
    <x v="17"/>
    <x v="404"/>
    <x v="29"/>
    <x v="0"/>
    <x v="0"/>
    <s v="No Aplica"/>
    <x v="565"/>
  </r>
  <r>
    <x v="1"/>
    <x v="4"/>
    <x v="4"/>
    <x v="9"/>
    <x v="405"/>
    <s v="CO27076@mi.com"/>
    <x v="16"/>
    <x v="12"/>
    <x v="405"/>
    <x v="24"/>
    <x v="1"/>
    <x v="0"/>
    <s v="No Aplica"/>
    <x v="567"/>
  </r>
  <r>
    <x v="3"/>
    <x v="24"/>
    <x v="24"/>
    <x v="3"/>
    <x v="405"/>
    <s v="CO27076@mi.com"/>
    <x v="0"/>
    <x v="0"/>
    <x v="405"/>
    <x v="24"/>
    <x v="1"/>
    <x v="0"/>
    <s v="No Aplica"/>
    <x v="567"/>
  </r>
  <r>
    <x v="3"/>
    <x v="1"/>
    <x v="1"/>
    <x v="3"/>
    <x v="405"/>
    <s v="CO27076@mi.com"/>
    <x v="0"/>
    <x v="0"/>
    <x v="405"/>
    <x v="24"/>
    <x v="1"/>
    <x v="0"/>
    <s v="No Aplica"/>
    <x v="567"/>
  </r>
  <r>
    <x v="2"/>
    <x v="8"/>
    <x v="8"/>
    <x v="20"/>
    <x v="406"/>
    <s v="CO27603@mi.com"/>
    <x v="3"/>
    <x v="3"/>
    <x v="406"/>
    <x v="4"/>
    <x v="2"/>
    <x v="0"/>
    <s v="No Aplica"/>
    <x v="568"/>
  </r>
  <r>
    <x v="2"/>
    <x v="16"/>
    <x v="16"/>
    <x v="12"/>
    <x v="406"/>
    <s v="CO27603@mi.com"/>
    <x v="0"/>
    <x v="0"/>
    <x v="406"/>
    <x v="4"/>
    <x v="2"/>
    <x v="0"/>
    <s v="No Aplica"/>
    <x v="568"/>
  </r>
  <r>
    <x v="2"/>
    <x v="3"/>
    <x v="3"/>
    <x v="20"/>
    <x v="406"/>
    <s v="CO27603@mi.com"/>
    <x v="1"/>
    <x v="1"/>
    <x v="406"/>
    <x v="4"/>
    <x v="2"/>
    <x v="0"/>
    <s v="No Aplica"/>
    <x v="568"/>
  </r>
  <r>
    <x v="2"/>
    <x v="1"/>
    <x v="1"/>
    <x v="11"/>
    <x v="406"/>
    <s v="CO27603@mi.com"/>
    <x v="1"/>
    <x v="1"/>
    <x v="406"/>
    <x v="4"/>
    <x v="2"/>
    <x v="0"/>
    <s v="No Aplica"/>
    <x v="568"/>
  </r>
  <r>
    <x v="2"/>
    <x v="2"/>
    <x v="2"/>
    <x v="3"/>
    <x v="406"/>
    <s v="CO27603@mi.com"/>
    <x v="7"/>
    <x v="6"/>
    <x v="406"/>
    <x v="4"/>
    <x v="2"/>
    <x v="0"/>
    <s v="No Aplica"/>
    <x v="568"/>
  </r>
  <r>
    <x v="2"/>
    <x v="23"/>
    <x v="23"/>
    <x v="84"/>
    <x v="406"/>
    <s v="CO27603@mi.com"/>
    <x v="1"/>
    <x v="1"/>
    <x v="406"/>
    <x v="4"/>
    <x v="2"/>
    <x v="0"/>
    <s v="No Aplica"/>
    <x v="568"/>
  </r>
  <r>
    <x v="2"/>
    <x v="29"/>
    <x v="29"/>
    <x v="20"/>
    <x v="406"/>
    <s v="CO27603@mi.com"/>
    <x v="1"/>
    <x v="1"/>
    <x v="406"/>
    <x v="4"/>
    <x v="2"/>
    <x v="0"/>
    <s v="No Aplica"/>
    <x v="568"/>
  </r>
  <r>
    <x v="2"/>
    <x v="5"/>
    <x v="5"/>
    <x v="20"/>
    <x v="406"/>
    <s v="CO27603@mi.com"/>
    <x v="1"/>
    <x v="1"/>
    <x v="406"/>
    <x v="4"/>
    <x v="2"/>
    <x v="0"/>
    <s v="No Aplica"/>
    <x v="568"/>
  </r>
  <r>
    <x v="2"/>
    <x v="28"/>
    <x v="28"/>
    <x v="20"/>
    <x v="406"/>
    <s v="CO27603@mi.com"/>
    <x v="1"/>
    <x v="1"/>
    <x v="406"/>
    <x v="4"/>
    <x v="2"/>
    <x v="0"/>
    <s v="No Aplica"/>
    <x v="568"/>
  </r>
  <r>
    <x v="2"/>
    <x v="2"/>
    <x v="2"/>
    <x v="20"/>
    <x v="406"/>
    <s v="CO27603@mi.com"/>
    <x v="1"/>
    <x v="1"/>
    <x v="406"/>
    <x v="4"/>
    <x v="2"/>
    <x v="0"/>
    <s v="No Aplica"/>
    <x v="568"/>
  </r>
  <r>
    <x v="3"/>
    <x v="18"/>
    <x v="18"/>
    <x v="22"/>
    <x v="407"/>
    <s v="CO20719@mi.com"/>
    <x v="0"/>
    <x v="0"/>
    <x v="407"/>
    <x v="24"/>
    <x v="1"/>
    <x v="0"/>
    <s v="No Aplica"/>
    <x v="569"/>
  </r>
  <r>
    <x v="1"/>
    <x v="4"/>
    <x v="4"/>
    <x v="757"/>
    <x v="407"/>
    <s v="CO20719@mi.com"/>
    <x v="16"/>
    <x v="12"/>
    <x v="407"/>
    <x v="24"/>
    <x v="1"/>
    <x v="0"/>
    <s v="No Aplica"/>
    <x v="569"/>
  </r>
  <r>
    <x v="1"/>
    <x v="20"/>
    <x v="20"/>
    <x v="303"/>
    <x v="407"/>
    <s v="CO20719@mi.com"/>
    <x v="6"/>
    <x v="5"/>
    <x v="407"/>
    <x v="24"/>
    <x v="1"/>
    <x v="0"/>
    <s v="No Aplica"/>
    <x v="569"/>
  </r>
  <r>
    <x v="3"/>
    <x v="24"/>
    <x v="24"/>
    <x v="22"/>
    <x v="407"/>
    <s v="CO20719@mi.com"/>
    <x v="0"/>
    <x v="0"/>
    <x v="407"/>
    <x v="24"/>
    <x v="1"/>
    <x v="0"/>
    <s v="No Aplica"/>
    <x v="569"/>
  </r>
  <r>
    <x v="3"/>
    <x v="25"/>
    <x v="25"/>
    <x v="22"/>
    <x v="407"/>
    <s v="CO20719@mi.com"/>
    <x v="0"/>
    <x v="0"/>
    <x v="407"/>
    <x v="24"/>
    <x v="1"/>
    <x v="0"/>
    <s v="No Aplica"/>
    <x v="569"/>
  </r>
  <r>
    <x v="2"/>
    <x v="14"/>
    <x v="14"/>
    <x v="6"/>
    <x v="408"/>
    <s v="CO28420@mi.com"/>
    <x v="3"/>
    <x v="3"/>
    <x v="408"/>
    <x v="2"/>
    <x v="0"/>
    <x v="0"/>
    <s v="No Aplica"/>
    <x v="570"/>
  </r>
  <r>
    <x v="2"/>
    <x v="15"/>
    <x v="15"/>
    <x v="3"/>
    <x v="408"/>
    <s v="CO28420@mi.com"/>
    <x v="0"/>
    <x v="0"/>
    <x v="408"/>
    <x v="2"/>
    <x v="0"/>
    <x v="0"/>
    <s v="No Aplica"/>
    <x v="570"/>
  </r>
  <r>
    <x v="2"/>
    <x v="16"/>
    <x v="16"/>
    <x v="6"/>
    <x v="408"/>
    <s v="CO28420@mi.com"/>
    <x v="3"/>
    <x v="3"/>
    <x v="408"/>
    <x v="2"/>
    <x v="0"/>
    <x v="0"/>
    <s v="No Aplica"/>
    <x v="570"/>
  </r>
  <r>
    <x v="2"/>
    <x v="17"/>
    <x v="17"/>
    <x v="6"/>
    <x v="408"/>
    <s v="CO28420@mi.com"/>
    <x v="3"/>
    <x v="3"/>
    <x v="408"/>
    <x v="2"/>
    <x v="0"/>
    <x v="0"/>
    <s v="No Aplica"/>
    <x v="570"/>
  </r>
  <r>
    <x v="2"/>
    <x v="3"/>
    <x v="3"/>
    <x v="6"/>
    <x v="408"/>
    <s v="CO28420@mi.com"/>
    <x v="3"/>
    <x v="3"/>
    <x v="408"/>
    <x v="2"/>
    <x v="0"/>
    <x v="0"/>
    <s v="No Aplica"/>
    <x v="570"/>
  </r>
  <r>
    <x v="5"/>
    <x v="0"/>
    <x v="0"/>
    <x v="35"/>
    <x v="409"/>
    <s v="CO20336@mi.com"/>
    <x v="1"/>
    <x v="1"/>
    <x v="409"/>
    <x v="29"/>
    <x v="0"/>
    <x v="0"/>
    <s v="No Aplica"/>
    <x v="571"/>
  </r>
  <r>
    <x v="2"/>
    <x v="11"/>
    <x v="11"/>
    <x v="3"/>
    <x v="409"/>
    <s v="CO20336@mi.com"/>
    <x v="0"/>
    <x v="0"/>
    <x v="409"/>
    <x v="29"/>
    <x v="0"/>
    <x v="0"/>
    <s v="No Aplica"/>
    <x v="571"/>
  </r>
  <r>
    <x v="5"/>
    <x v="13"/>
    <x v="13"/>
    <x v="35"/>
    <x v="409"/>
    <s v="CO20336@mi.com"/>
    <x v="1"/>
    <x v="1"/>
    <x v="409"/>
    <x v="29"/>
    <x v="0"/>
    <x v="1"/>
    <n v="45922"/>
    <x v="572"/>
  </r>
  <r>
    <x v="5"/>
    <x v="15"/>
    <x v="15"/>
    <x v="35"/>
    <x v="409"/>
    <s v="CO20336@mi.com"/>
    <x v="1"/>
    <x v="1"/>
    <x v="409"/>
    <x v="29"/>
    <x v="0"/>
    <x v="0"/>
    <s v="No Aplica"/>
    <x v="571"/>
  </r>
  <r>
    <x v="5"/>
    <x v="3"/>
    <x v="3"/>
    <x v="35"/>
    <x v="409"/>
    <s v="CO20336@mi.com"/>
    <x v="1"/>
    <x v="1"/>
    <x v="409"/>
    <x v="29"/>
    <x v="0"/>
    <x v="0"/>
    <s v="No Aplica"/>
    <x v="571"/>
  </r>
  <r>
    <x v="2"/>
    <x v="24"/>
    <x v="24"/>
    <x v="12"/>
    <x v="409"/>
    <s v="CO20336@mi.com"/>
    <x v="0"/>
    <x v="0"/>
    <x v="409"/>
    <x v="29"/>
    <x v="0"/>
    <x v="0"/>
    <s v="No Aplica"/>
    <x v="571"/>
  </r>
  <r>
    <x v="2"/>
    <x v="1"/>
    <x v="1"/>
    <x v="3"/>
    <x v="409"/>
    <s v="CO20336@mi.com"/>
    <x v="0"/>
    <x v="0"/>
    <x v="409"/>
    <x v="29"/>
    <x v="0"/>
    <x v="0"/>
    <s v="No Aplica"/>
    <x v="571"/>
  </r>
  <r>
    <x v="5"/>
    <x v="2"/>
    <x v="2"/>
    <x v="35"/>
    <x v="409"/>
    <s v="CO20336@mi.com"/>
    <x v="1"/>
    <x v="1"/>
    <x v="409"/>
    <x v="29"/>
    <x v="0"/>
    <x v="0"/>
    <s v="No Aplica"/>
    <x v="571"/>
  </r>
  <r>
    <x v="5"/>
    <x v="6"/>
    <x v="6"/>
    <x v="35"/>
    <x v="409"/>
    <s v="CO20336@mi.com"/>
    <x v="1"/>
    <x v="1"/>
    <x v="409"/>
    <x v="29"/>
    <x v="0"/>
    <x v="0"/>
    <s v="No Aplica"/>
    <x v="571"/>
  </r>
  <r>
    <x v="2"/>
    <x v="21"/>
    <x v="21"/>
    <x v="3"/>
    <x v="409"/>
    <s v="CO20336@mi.com"/>
    <x v="0"/>
    <x v="0"/>
    <x v="409"/>
    <x v="29"/>
    <x v="0"/>
    <x v="0"/>
    <s v="No Aplica"/>
    <x v="571"/>
  </r>
  <r>
    <x v="5"/>
    <x v="5"/>
    <x v="5"/>
    <x v="35"/>
    <x v="409"/>
    <s v="CO20336@mi.com"/>
    <x v="1"/>
    <x v="1"/>
    <x v="409"/>
    <x v="29"/>
    <x v="0"/>
    <x v="0"/>
    <s v="No Aplica"/>
    <x v="571"/>
  </r>
  <r>
    <x v="2"/>
    <x v="16"/>
    <x v="16"/>
    <x v="363"/>
    <x v="410"/>
    <s v="CO27418@mi.com"/>
    <x v="0"/>
    <x v="0"/>
    <x v="410"/>
    <x v="44"/>
    <x v="2"/>
    <x v="0"/>
    <s v="No Aplica"/>
    <x v="573"/>
  </r>
  <r>
    <x v="0"/>
    <x v="0"/>
    <x v="0"/>
    <x v="336"/>
    <x v="411"/>
    <s v="CO20383@mi.com"/>
    <x v="3"/>
    <x v="3"/>
    <x v="411"/>
    <x v="43"/>
    <x v="0"/>
    <x v="0"/>
    <s v="No Aplica"/>
    <x v="574"/>
  </r>
  <r>
    <x v="0"/>
    <x v="11"/>
    <x v="11"/>
    <x v="336"/>
    <x v="411"/>
    <s v="CO20383@mi.com"/>
    <x v="3"/>
    <x v="3"/>
    <x v="411"/>
    <x v="43"/>
    <x v="0"/>
    <x v="0"/>
    <s v="No Aplica"/>
    <x v="574"/>
  </r>
  <r>
    <x v="2"/>
    <x v="15"/>
    <x v="15"/>
    <x v="3"/>
    <x v="411"/>
    <s v="CO20383@mi.com"/>
    <x v="0"/>
    <x v="0"/>
    <x v="411"/>
    <x v="43"/>
    <x v="0"/>
    <x v="0"/>
    <s v="No Aplica"/>
    <x v="574"/>
  </r>
  <r>
    <x v="2"/>
    <x v="14"/>
    <x v="14"/>
    <x v="23"/>
    <x v="411"/>
    <s v="CO20383@mi.com"/>
    <x v="1"/>
    <x v="1"/>
    <x v="411"/>
    <x v="43"/>
    <x v="0"/>
    <x v="0"/>
    <s v="No Aplica"/>
    <x v="574"/>
  </r>
  <r>
    <x v="2"/>
    <x v="3"/>
    <x v="3"/>
    <x v="44"/>
    <x v="411"/>
    <s v="CO20383@mi.com"/>
    <x v="1"/>
    <x v="1"/>
    <x v="411"/>
    <x v="43"/>
    <x v="0"/>
    <x v="0"/>
    <s v="No Aplica"/>
    <x v="574"/>
  </r>
  <r>
    <x v="2"/>
    <x v="2"/>
    <x v="2"/>
    <x v="44"/>
    <x v="411"/>
    <s v="CO20383@mi.com"/>
    <x v="8"/>
    <x v="7"/>
    <x v="411"/>
    <x v="43"/>
    <x v="0"/>
    <x v="0"/>
    <s v="No Aplica"/>
    <x v="574"/>
  </r>
  <r>
    <x v="2"/>
    <x v="6"/>
    <x v="6"/>
    <x v="44"/>
    <x v="411"/>
    <s v="CO20383@mi.com"/>
    <x v="8"/>
    <x v="7"/>
    <x v="411"/>
    <x v="43"/>
    <x v="0"/>
    <x v="0"/>
    <s v="No Aplica"/>
    <x v="574"/>
  </r>
  <r>
    <x v="2"/>
    <x v="1"/>
    <x v="1"/>
    <x v="3"/>
    <x v="411"/>
    <s v="CO20383@mi.com"/>
    <x v="0"/>
    <x v="0"/>
    <x v="411"/>
    <x v="43"/>
    <x v="0"/>
    <x v="0"/>
    <s v="No Aplica"/>
    <x v="574"/>
  </r>
  <r>
    <x v="2"/>
    <x v="20"/>
    <x v="20"/>
    <x v="23"/>
    <x v="411"/>
    <s v="CO20383@mi.com"/>
    <x v="1"/>
    <x v="1"/>
    <x v="411"/>
    <x v="43"/>
    <x v="0"/>
    <x v="0"/>
    <s v="No Aplica"/>
    <x v="574"/>
  </r>
  <r>
    <x v="0"/>
    <x v="22"/>
    <x v="22"/>
    <x v="3"/>
    <x v="411"/>
    <s v="CO20383@mi.com"/>
    <x v="0"/>
    <x v="0"/>
    <x v="411"/>
    <x v="43"/>
    <x v="0"/>
    <x v="0"/>
    <s v="No Aplica"/>
    <x v="574"/>
  </r>
  <r>
    <x v="0"/>
    <x v="21"/>
    <x v="21"/>
    <x v="44"/>
    <x v="411"/>
    <s v="CO20383@mi.com"/>
    <x v="1"/>
    <x v="1"/>
    <x v="411"/>
    <x v="43"/>
    <x v="0"/>
    <x v="0"/>
    <s v="No Aplica"/>
    <x v="574"/>
  </r>
  <r>
    <x v="2"/>
    <x v="10"/>
    <x v="10"/>
    <x v="3"/>
    <x v="412"/>
    <s v="CO28696@mi.com"/>
    <x v="35"/>
    <x v="0"/>
    <x v="412"/>
    <x v="2"/>
    <x v="0"/>
    <x v="0"/>
    <s v="No Aplica"/>
    <x v="575"/>
  </r>
  <r>
    <x v="2"/>
    <x v="0"/>
    <x v="0"/>
    <x v="265"/>
    <x v="412"/>
    <s v="CO28696@mi.com"/>
    <x v="5"/>
    <x v="4"/>
    <x v="412"/>
    <x v="2"/>
    <x v="0"/>
    <x v="0"/>
    <s v="No Aplica"/>
    <x v="575"/>
  </r>
  <r>
    <x v="2"/>
    <x v="11"/>
    <x v="11"/>
    <x v="758"/>
    <x v="412"/>
    <s v="CO28696@mi.com"/>
    <x v="5"/>
    <x v="4"/>
    <x v="412"/>
    <x v="2"/>
    <x v="0"/>
    <x v="0"/>
    <s v="No Aplica"/>
    <x v="575"/>
  </r>
  <r>
    <x v="2"/>
    <x v="12"/>
    <x v="12"/>
    <x v="758"/>
    <x v="412"/>
    <s v="CO28696@mi.com"/>
    <x v="5"/>
    <x v="4"/>
    <x v="412"/>
    <x v="2"/>
    <x v="0"/>
    <x v="0"/>
    <s v="No Aplica"/>
    <x v="575"/>
  </r>
  <r>
    <x v="2"/>
    <x v="13"/>
    <x v="13"/>
    <x v="265"/>
    <x v="412"/>
    <s v="CO28696@mi.com"/>
    <x v="5"/>
    <x v="4"/>
    <x v="412"/>
    <x v="2"/>
    <x v="0"/>
    <x v="1"/>
    <n v="45922"/>
    <x v="576"/>
  </r>
  <r>
    <x v="2"/>
    <x v="14"/>
    <x v="14"/>
    <x v="32"/>
    <x v="413"/>
    <s v="CO24229@mi.com"/>
    <x v="3"/>
    <x v="3"/>
    <x v="413"/>
    <x v="16"/>
    <x v="0"/>
    <x v="0"/>
    <s v="No Aplica"/>
    <x v="577"/>
  </r>
  <r>
    <x v="2"/>
    <x v="15"/>
    <x v="15"/>
    <x v="32"/>
    <x v="413"/>
    <s v="CO24229@mi.com"/>
    <x v="3"/>
    <x v="3"/>
    <x v="413"/>
    <x v="16"/>
    <x v="0"/>
    <x v="0"/>
    <s v="No Aplica"/>
    <x v="577"/>
  </r>
  <r>
    <x v="2"/>
    <x v="17"/>
    <x v="17"/>
    <x v="32"/>
    <x v="413"/>
    <s v="CO24229@mi.com"/>
    <x v="3"/>
    <x v="3"/>
    <x v="413"/>
    <x v="16"/>
    <x v="0"/>
    <x v="0"/>
    <s v="No Aplica"/>
    <x v="577"/>
  </r>
  <r>
    <x v="2"/>
    <x v="3"/>
    <x v="3"/>
    <x v="32"/>
    <x v="413"/>
    <s v="CO24229@mi.com"/>
    <x v="3"/>
    <x v="3"/>
    <x v="413"/>
    <x v="16"/>
    <x v="0"/>
    <x v="0"/>
    <s v="No Aplica"/>
    <x v="577"/>
  </r>
  <r>
    <x v="0"/>
    <x v="16"/>
    <x v="16"/>
    <x v="249"/>
    <x v="413"/>
    <s v="CO24229@mi.com"/>
    <x v="0"/>
    <x v="0"/>
    <x v="413"/>
    <x v="16"/>
    <x v="0"/>
    <x v="0"/>
    <s v="No Aplica"/>
    <x v="577"/>
  </r>
  <r>
    <x v="2"/>
    <x v="19"/>
    <x v="19"/>
    <x v="32"/>
    <x v="413"/>
    <s v="CO24229@mi.com"/>
    <x v="3"/>
    <x v="3"/>
    <x v="413"/>
    <x v="16"/>
    <x v="0"/>
    <x v="0"/>
    <s v="No Aplica"/>
    <x v="577"/>
  </r>
  <r>
    <x v="2"/>
    <x v="7"/>
    <x v="7"/>
    <x v="32"/>
    <x v="413"/>
    <s v="CO24229@mi.com"/>
    <x v="3"/>
    <x v="3"/>
    <x v="413"/>
    <x v="16"/>
    <x v="0"/>
    <x v="0"/>
    <s v="No Aplica"/>
    <x v="577"/>
  </r>
  <r>
    <x v="2"/>
    <x v="2"/>
    <x v="2"/>
    <x v="32"/>
    <x v="413"/>
    <s v="CO24229@mi.com"/>
    <x v="3"/>
    <x v="3"/>
    <x v="413"/>
    <x v="16"/>
    <x v="0"/>
    <x v="0"/>
    <s v="No Aplica"/>
    <x v="577"/>
  </r>
  <r>
    <x v="2"/>
    <x v="6"/>
    <x v="6"/>
    <x v="32"/>
    <x v="413"/>
    <s v="CO24229@mi.com"/>
    <x v="3"/>
    <x v="3"/>
    <x v="413"/>
    <x v="16"/>
    <x v="0"/>
    <x v="0"/>
    <s v="No Aplica"/>
    <x v="577"/>
  </r>
  <r>
    <x v="0"/>
    <x v="1"/>
    <x v="1"/>
    <x v="249"/>
    <x v="413"/>
    <s v="CO24229@mi.com"/>
    <x v="0"/>
    <x v="0"/>
    <x v="413"/>
    <x v="16"/>
    <x v="0"/>
    <x v="0"/>
    <s v="No Aplica"/>
    <x v="577"/>
  </r>
  <r>
    <x v="2"/>
    <x v="4"/>
    <x v="4"/>
    <x v="32"/>
    <x v="413"/>
    <s v="CO24229@mi.com"/>
    <x v="3"/>
    <x v="3"/>
    <x v="413"/>
    <x v="16"/>
    <x v="0"/>
    <x v="0"/>
    <s v="No Aplica"/>
    <x v="577"/>
  </r>
  <r>
    <x v="2"/>
    <x v="5"/>
    <x v="5"/>
    <x v="32"/>
    <x v="413"/>
    <s v="CO24229@mi.com"/>
    <x v="3"/>
    <x v="3"/>
    <x v="413"/>
    <x v="16"/>
    <x v="0"/>
    <x v="0"/>
    <s v="No Aplica"/>
    <x v="577"/>
  </r>
  <r>
    <x v="2"/>
    <x v="22"/>
    <x v="22"/>
    <x v="32"/>
    <x v="413"/>
    <s v="CO24229@mi.com"/>
    <x v="3"/>
    <x v="3"/>
    <x v="413"/>
    <x v="16"/>
    <x v="0"/>
    <x v="0"/>
    <s v="No Aplica"/>
    <x v="577"/>
  </r>
  <r>
    <x v="2"/>
    <x v="21"/>
    <x v="21"/>
    <x v="32"/>
    <x v="413"/>
    <s v="CO24229@mi.com"/>
    <x v="3"/>
    <x v="3"/>
    <x v="413"/>
    <x v="16"/>
    <x v="0"/>
    <x v="0"/>
    <s v="No Aplica"/>
    <x v="577"/>
  </r>
  <r>
    <x v="0"/>
    <x v="20"/>
    <x v="20"/>
    <x v="249"/>
    <x v="413"/>
    <s v="CO24229@mi.com"/>
    <x v="0"/>
    <x v="0"/>
    <x v="413"/>
    <x v="16"/>
    <x v="0"/>
    <x v="0"/>
    <s v="No Aplica"/>
    <x v="577"/>
  </r>
  <r>
    <x v="1"/>
    <x v="11"/>
    <x v="11"/>
    <x v="35"/>
    <x v="414"/>
    <s v="CO24645@mi.com"/>
    <x v="1"/>
    <x v="1"/>
    <x v="414"/>
    <x v="0"/>
    <x v="0"/>
    <x v="0"/>
    <s v="No Aplica"/>
    <x v="578"/>
  </r>
  <r>
    <x v="1"/>
    <x v="12"/>
    <x v="12"/>
    <x v="265"/>
    <x v="414"/>
    <s v="CO24645@mi.com"/>
    <x v="3"/>
    <x v="3"/>
    <x v="414"/>
    <x v="0"/>
    <x v="0"/>
    <x v="0"/>
    <s v="No Aplica"/>
    <x v="578"/>
  </r>
  <r>
    <x v="1"/>
    <x v="13"/>
    <x v="13"/>
    <x v="265"/>
    <x v="414"/>
    <s v="CO24645@mi.com"/>
    <x v="3"/>
    <x v="3"/>
    <x v="414"/>
    <x v="0"/>
    <x v="0"/>
    <x v="1"/>
    <n v="45922"/>
    <x v="579"/>
  </r>
  <r>
    <x v="0"/>
    <x v="10"/>
    <x v="10"/>
    <x v="54"/>
    <x v="414"/>
    <s v="CO24645@mi.com"/>
    <x v="4"/>
    <x v="0"/>
    <x v="414"/>
    <x v="0"/>
    <x v="0"/>
    <x v="0"/>
    <s v="No Aplica"/>
    <x v="578"/>
  </r>
  <r>
    <x v="0"/>
    <x v="0"/>
    <x v="0"/>
    <x v="27"/>
    <x v="414"/>
    <s v="CO24645@mi.com"/>
    <x v="4"/>
    <x v="0"/>
    <x v="414"/>
    <x v="0"/>
    <x v="0"/>
    <x v="0"/>
    <s v="No Aplica"/>
    <x v="578"/>
  </r>
  <r>
    <x v="1"/>
    <x v="14"/>
    <x v="14"/>
    <x v="265"/>
    <x v="414"/>
    <s v="CO24645@mi.com"/>
    <x v="3"/>
    <x v="3"/>
    <x v="414"/>
    <x v="0"/>
    <x v="0"/>
    <x v="0"/>
    <s v="No Aplica"/>
    <x v="578"/>
  </r>
  <r>
    <x v="1"/>
    <x v="15"/>
    <x v="15"/>
    <x v="265"/>
    <x v="414"/>
    <s v="CO24645@mi.com"/>
    <x v="3"/>
    <x v="3"/>
    <x v="414"/>
    <x v="0"/>
    <x v="0"/>
    <x v="0"/>
    <s v="No Aplica"/>
    <x v="578"/>
  </r>
  <r>
    <x v="1"/>
    <x v="17"/>
    <x v="17"/>
    <x v="265"/>
    <x v="414"/>
    <s v="CO24645@mi.com"/>
    <x v="3"/>
    <x v="3"/>
    <x v="414"/>
    <x v="0"/>
    <x v="0"/>
    <x v="0"/>
    <s v="No Aplica"/>
    <x v="578"/>
  </r>
  <r>
    <x v="1"/>
    <x v="3"/>
    <x v="3"/>
    <x v="265"/>
    <x v="414"/>
    <s v="CO24645@mi.com"/>
    <x v="3"/>
    <x v="3"/>
    <x v="414"/>
    <x v="0"/>
    <x v="0"/>
    <x v="0"/>
    <s v="No Aplica"/>
    <x v="578"/>
  </r>
  <r>
    <x v="0"/>
    <x v="16"/>
    <x v="16"/>
    <x v="27"/>
    <x v="414"/>
    <s v="CO24645@mi.com"/>
    <x v="4"/>
    <x v="0"/>
    <x v="414"/>
    <x v="0"/>
    <x v="0"/>
    <x v="0"/>
    <s v="No Aplica"/>
    <x v="578"/>
  </r>
  <r>
    <x v="1"/>
    <x v="19"/>
    <x v="19"/>
    <x v="265"/>
    <x v="414"/>
    <s v="CO24645@mi.com"/>
    <x v="3"/>
    <x v="3"/>
    <x v="414"/>
    <x v="0"/>
    <x v="0"/>
    <x v="0"/>
    <s v="No Aplica"/>
    <x v="578"/>
  </r>
  <r>
    <x v="1"/>
    <x v="7"/>
    <x v="7"/>
    <x v="265"/>
    <x v="414"/>
    <s v="CO24645@mi.com"/>
    <x v="3"/>
    <x v="3"/>
    <x v="414"/>
    <x v="0"/>
    <x v="0"/>
    <x v="0"/>
    <s v="No Aplica"/>
    <x v="578"/>
  </r>
  <r>
    <x v="0"/>
    <x v="1"/>
    <x v="1"/>
    <x v="3"/>
    <x v="414"/>
    <s v="CO24645@mi.com"/>
    <x v="4"/>
    <x v="0"/>
    <x v="414"/>
    <x v="0"/>
    <x v="0"/>
    <x v="0"/>
    <s v="No Aplica"/>
    <x v="578"/>
  </r>
  <r>
    <x v="1"/>
    <x v="2"/>
    <x v="2"/>
    <x v="265"/>
    <x v="414"/>
    <s v="CO24645@mi.com"/>
    <x v="3"/>
    <x v="3"/>
    <x v="414"/>
    <x v="0"/>
    <x v="0"/>
    <x v="0"/>
    <s v="No Aplica"/>
    <x v="578"/>
  </r>
  <r>
    <x v="1"/>
    <x v="6"/>
    <x v="6"/>
    <x v="6"/>
    <x v="414"/>
    <s v="CO24645@mi.com"/>
    <x v="3"/>
    <x v="3"/>
    <x v="414"/>
    <x v="0"/>
    <x v="0"/>
    <x v="0"/>
    <s v="No Aplica"/>
    <x v="578"/>
  </r>
  <r>
    <x v="1"/>
    <x v="4"/>
    <x v="4"/>
    <x v="6"/>
    <x v="414"/>
    <s v="CO24645@mi.com"/>
    <x v="3"/>
    <x v="3"/>
    <x v="414"/>
    <x v="0"/>
    <x v="0"/>
    <x v="0"/>
    <s v="No Aplica"/>
    <x v="578"/>
  </r>
  <r>
    <x v="1"/>
    <x v="22"/>
    <x v="22"/>
    <x v="35"/>
    <x v="414"/>
    <s v="CO24645@mi.com"/>
    <x v="1"/>
    <x v="1"/>
    <x v="414"/>
    <x v="0"/>
    <x v="0"/>
    <x v="0"/>
    <s v="No Aplica"/>
    <x v="578"/>
  </r>
  <r>
    <x v="1"/>
    <x v="21"/>
    <x v="21"/>
    <x v="265"/>
    <x v="414"/>
    <s v="CO24645@mi.com"/>
    <x v="3"/>
    <x v="3"/>
    <x v="414"/>
    <x v="0"/>
    <x v="0"/>
    <x v="0"/>
    <s v="No Aplica"/>
    <x v="578"/>
  </r>
  <r>
    <x v="0"/>
    <x v="20"/>
    <x v="20"/>
    <x v="27"/>
    <x v="414"/>
    <s v="CO24645@mi.com"/>
    <x v="4"/>
    <x v="0"/>
    <x v="414"/>
    <x v="0"/>
    <x v="0"/>
    <x v="0"/>
    <s v="No Aplica"/>
    <x v="578"/>
  </r>
  <r>
    <x v="1"/>
    <x v="3"/>
    <x v="3"/>
    <x v="90"/>
    <x v="415"/>
    <s v="CO4838@mi.com"/>
    <x v="0"/>
    <x v="0"/>
    <x v="415"/>
    <x v="59"/>
    <x v="0"/>
    <x v="0"/>
    <s v="No Aplica"/>
    <x v="580"/>
  </r>
  <r>
    <x v="0"/>
    <x v="16"/>
    <x v="16"/>
    <x v="3"/>
    <x v="415"/>
    <s v="CO4838@mi.com"/>
    <x v="0"/>
    <x v="0"/>
    <x v="415"/>
    <x v="59"/>
    <x v="0"/>
    <x v="0"/>
    <s v="No Aplica"/>
    <x v="580"/>
  </r>
  <r>
    <x v="1"/>
    <x v="6"/>
    <x v="6"/>
    <x v="90"/>
    <x v="415"/>
    <s v="CO4838@mi.com"/>
    <x v="0"/>
    <x v="0"/>
    <x v="415"/>
    <x v="59"/>
    <x v="0"/>
    <x v="0"/>
    <s v="No Aplica"/>
    <x v="580"/>
  </r>
  <r>
    <x v="0"/>
    <x v="1"/>
    <x v="1"/>
    <x v="3"/>
    <x v="415"/>
    <s v="CO4838@mi.com"/>
    <x v="0"/>
    <x v="0"/>
    <x v="415"/>
    <x v="59"/>
    <x v="0"/>
    <x v="0"/>
    <s v="No Aplica"/>
    <x v="580"/>
  </r>
  <r>
    <x v="2"/>
    <x v="22"/>
    <x v="22"/>
    <x v="287"/>
    <x v="415"/>
    <s v="CO4838@mi.com"/>
    <x v="10"/>
    <x v="9"/>
    <x v="415"/>
    <x v="59"/>
    <x v="0"/>
    <x v="0"/>
    <s v="No Aplica"/>
    <x v="580"/>
  </r>
  <r>
    <x v="0"/>
    <x v="20"/>
    <x v="20"/>
    <x v="3"/>
    <x v="415"/>
    <s v="CO4838@mi.com"/>
    <x v="0"/>
    <x v="0"/>
    <x v="415"/>
    <x v="59"/>
    <x v="0"/>
    <x v="0"/>
    <s v="No Aplica"/>
    <x v="580"/>
  </r>
  <r>
    <x v="1"/>
    <x v="21"/>
    <x v="21"/>
    <x v="90"/>
    <x v="415"/>
    <s v="CO4838@mi.com"/>
    <x v="13"/>
    <x v="0"/>
    <x v="415"/>
    <x v="59"/>
    <x v="0"/>
    <x v="0"/>
    <s v="No Aplica"/>
    <x v="580"/>
  </r>
  <r>
    <x v="2"/>
    <x v="17"/>
    <x v="17"/>
    <x v="0"/>
    <x v="416"/>
    <s v="CO1445@mi.com"/>
    <x v="5"/>
    <x v="4"/>
    <x v="416"/>
    <x v="60"/>
    <x v="0"/>
    <x v="0"/>
    <s v="No Aplica"/>
    <x v="581"/>
  </r>
  <r>
    <x v="1"/>
    <x v="3"/>
    <x v="3"/>
    <x v="33"/>
    <x v="416"/>
    <s v="CO1445@mi.com"/>
    <x v="0"/>
    <x v="0"/>
    <x v="416"/>
    <x v="60"/>
    <x v="0"/>
    <x v="0"/>
    <s v="No Aplica"/>
    <x v="581"/>
  </r>
  <r>
    <x v="2"/>
    <x v="2"/>
    <x v="2"/>
    <x v="0"/>
    <x v="416"/>
    <s v="CO1445@mi.com"/>
    <x v="0"/>
    <x v="0"/>
    <x v="416"/>
    <x v="60"/>
    <x v="0"/>
    <x v="0"/>
    <s v="No Aplica"/>
    <x v="581"/>
  </r>
  <r>
    <x v="1"/>
    <x v="6"/>
    <x v="6"/>
    <x v="33"/>
    <x v="416"/>
    <s v="CO1445@mi.com"/>
    <x v="0"/>
    <x v="0"/>
    <x v="416"/>
    <x v="60"/>
    <x v="0"/>
    <x v="0"/>
    <s v="No Aplica"/>
    <x v="581"/>
  </r>
  <r>
    <x v="2"/>
    <x v="22"/>
    <x v="22"/>
    <x v="0"/>
    <x v="416"/>
    <s v="CO1445@mi.com"/>
    <x v="0"/>
    <x v="0"/>
    <x v="416"/>
    <x v="60"/>
    <x v="0"/>
    <x v="0"/>
    <s v="No Aplica"/>
    <x v="581"/>
  </r>
  <r>
    <x v="1"/>
    <x v="21"/>
    <x v="21"/>
    <x v="33"/>
    <x v="416"/>
    <s v="CO1445@mi.com"/>
    <x v="0"/>
    <x v="0"/>
    <x v="416"/>
    <x v="60"/>
    <x v="0"/>
    <x v="0"/>
    <s v="No Aplica"/>
    <x v="581"/>
  </r>
  <r>
    <x v="3"/>
    <x v="27"/>
    <x v="27"/>
    <x v="22"/>
    <x v="417"/>
    <s v="CO5642@mi.com"/>
    <x v="0"/>
    <x v="0"/>
    <x v="417"/>
    <x v="4"/>
    <x v="2"/>
    <x v="0"/>
    <s v="No Aplica"/>
    <x v="582"/>
  </r>
  <r>
    <x v="9"/>
    <x v="15"/>
    <x v="26"/>
    <x v="163"/>
    <x v="417"/>
    <s v="CO5642@mi.com"/>
    <x v="43"/>
    <x v="0"/>
    <x v="417"/>
    <x v="4"/>
    <x v="2"/>
    <x v="1"/>
    <n v="45922"/>
    <x v="583"/>
  </r>
  <r>
    <x v="3"/>
    <x v="16"/>
    <x v="16"/>
    <x v="22"/>
    <x v="417"/>
    <s v="CO5642@mi.com"/>
    <x v="15"/>
    <x v="11"/>
    <x v="417"/>
    <x v="4"/>
    <x v="2"/>
    <x v="0"/>
    <s v="No Aplica"/>
    <x v="582"/>
  </r>
  <r>
    <x v="3"/>
    <x v="17"/>
    <x v="17"/>
    <x v="22"/>
    <x v="417"/>
    <s v="CO5642@mi.com"/>
    <x v="15"/>
    <x v="11"/>
    <x v="417"/>
    <x v="4"/>
    <x v="2"/>
    <x v="0"/>
    <s v="No Aplica"/>
    <x v="582"/>
  </r>
  <r>
    <x v="3"/>
    <x v="3"/>
    <x v="3"/>
    <x v="22"/>
    <x v="417"/>
    <s v="CO5642@mi.com"/>
    <x v="15"/>
    <x v="11"/>
    <x v="417"/>
    <x v="4"/>
    <x v="2"/>
    <x v="0"/>
    <s v="No Aplica"/>
    <x v="582"/>
  </r>
  <r>
    <x v="3"/>
    <x v="19"/>
    <x v="19"/>
    <x v="22"/>
    <x v="417"/>
    <s v="CO5642@mi.com"/>
    <x v="15"/>
    <x v="11"/>
    <x v="417"/>
    <x v="4"/>
    <x v="2"/>
    <x v="0"/>
    <s v="No Aplica"/>
    <x v="582"/>
  </r>
  <r>
    <x v="3"/>
    <x v="7"/>
    <x v="7"/>
    <x v="22"/>
    <x v="417"/>
    <s v="CO5642@mi.com"/>
    <x v="15"/>
    <x v="11"/>
    <x v="417"/>
    <x v="4"/>
    <x v="2"/>
    <x v="0"/>
    <s v="No Aplica"/>
    <x v="582"/>
  </r>
  <r>
    <x v="3"/>
    <x v="1"/>
    <x v="1"/>
    <x v="22"/>
    <x v="417"/>
    <s v="CO5642@mi.com"/>
    <x v="15"/>
    <x v="11"/>
    <x v="417"/>
    <x v="4"/>
    <x v="2"/>
    <x v="0"/>
    <s v="No Aplica"/>
    <x v="582"/>
  </r>
  <r>
    <x v="3"/>
    <x v="2"/>
    <x v="2"/>
    <x v="22"/>
    <x v="417"/>
    <s v="CO5642@mi.com"/>
    <x v="15"/>
    <x v="11"/>
    <x v="417"/>
    <x v="4"/>
    <x v="2"/>
    <x v="0"/>
    <s v="No Aplica"/>
    <x v="582"/>
  </r>
  <r>
    <x v="3"/>
    <x v="6"/>
    <x v="6"/>
    <x v="22"/>
    <x v="417"/>
    <s v="CO5642@mi.com"/>
    <x v="15"/>
    <x v="11"/>
    <x v="417"/>
    <x v="4"/>
    <x v="2"/>
    <x v="0"/>
    <s v="No Aplica"/>
    <x v="582"/>
  </r>
  <r>
    <x v="2"/>
    <x v="28"/>
    <x v="28"/>
    <x v="60"/>
    <x v="417"/>
    <s v="CO5642@mi.com"/>
    <x v="10"/>
    <x v="9"/>
    <x v="417"/>
    <x v="4"/>
    <x v="2"/>
    <x v="0"/>
    <s v="No Aplica"/>
    <x v="582"/>
  </r>
  <r>
    <x v="3"/>
    <x v="24"/>
    <x v="24"/>
    <x v="22"/>
    <x v="417"/>
    <s v="CO5642@mi.com"/>
    <x v="0"/>
    <x v="0"/>
    <x v="417"/>
    <x v="4"/>
    <x v="2"/>
    <x v="0"/>
    <s v="No Aplica"/>
    <x v="582"/>
  </r>
  <r>
    <x v="3"/>
    <x v="4"/>
    <x v="4"/>
    <x v="22"/>
    <x v="417"/>
    <s v="CO5642@mi.com"/>
    <x v="15"/>
    <x v="11"/>
    <x v="417"/>
    <x v="4"/>
    <x v="2"/>
    <x v="0"/>
    <s v="No Aplica"/>
    <x v="582"/>
  </r>
  <r>
    <x v="3"/>
    <x v="5"/>
    <x v="5"/>
    <x v="22"/>
    <x v="417"/>
    <s v="CO5642@mi.com"/>
    <x v="15"/>
    <x v="11"/>
    <x v="417"/>
    <x v="4"/>
    <x v="2"/>
    <x v="0"/>
    <s v="No Aplica"/>
    <x v="582"/>
  </r>
  <r>
    <x v="3"/>
    <x v="20"/>
    <x v="20"/>
    <x v="22"/>
    <x v="417"/>
    <s v="CO5642@mi.com"/>
    <x v="15"/>
    <x v="11"/>
    <x v="417"/>
    <x v="4"/>
    <x v="2"/>
    <x v="0"/>
    <s v="No Aplica"/>
    <x v="582"/>
  </r>
  <r>
    <x v="3"/>
    <x v="22"/>
    <x v="22"/>
    <x v="22"/>
    <x v="417"/>
    <s v="CO5642@mi.com"/>
    <x v="15"/>
    <x v="11"/>
    <x v="417"/>
    <x v="4"/>
    <x v="2"/>
    <x v="0"/>
    <s v="No Aplica"/>
    <x v="582"/>
  </r>
  <r>
    <x v="3"/>
    <x v="21"/>
    <x v="21"/>
    <x v="22"/>
    <x v="417"/>
    <s v="CO5642@mi.com"/>
    <x v="15"/>
    <x v="11"/>
    <x v="417"/>
    <x v="4"/>
    <x v="2"/>
    <x v="0"/>
    <s v="No Aplica"/>
    <x v="582"/>
  </r>
  <r>
    <x v="3"/>
    <x v="25"/>
    <x v="25"/>
    <x v="22"/>
    <x v="417"/>
    <s v="CO5642@mi.com"/>
    <x v="0"/>
    <x v="0"/>
    <x v="417"/>
    <x v="4"/>
    <x v="2"/>
    <x v="0"/>
    <s v="No Aplica"/>
    <x v="582"/>
  </r>
  <r>
    <x v="2"/>
    <x v="29"/>
    <x v="29"/>
    <x v="60"/>
    <x v="417"/>
    <s v="CO5642@mi.com"/>
    <x v="10"/>
    <x v="9"/>
    <x v="417"/>
    <x v="4"/>
    <x v="2"/>
    <x v="0"/>
    <s v="No Aplica"/>
    <x v="582"/>
  </r>
  <r>
    <x v="3"/>
    <x v="14"/>
    <x v="14"/>
    <x v="759"/>
    <x v="418"/>
    <s v="CO21393@mi.com"/>
    <x v="0"/>
    <x v="0"/>
    <x v="418"/>
    <x v="21"/>
    <x v="1"/>
    <x v="0"/>
    <s v="No Aplica"/>
    <x v="584"/>
  </r>
  <r>
    <x v="3"/>
    <x v="14"/>
    <x v="14"/>
    <x v="759"/>
    <x v="418"/>
    <s v="CO21393@mi.com"/>
    <x v="0"/>
    <x v="0"/>
    <x v="418"/>
    <x v="21"/>
    <x v="1"/>
    <x v="0"/>
    <s v="No Aplica"/>
    <x v="584"/>
  </r>
  <r>
    <x v="3"/>
    <x v="27"/>
    <x v="27"/>
    <x v="3"/>
    <x v="418"/>
    <s v="CO21393@mi.com"/>
    <x v="0"/>
    <x v="0"/>
    <x v="418"/>
    <x v="21"/>
    <x v="1"/>
    <x v="0"/>
    <s v="No Aplica"/>
    <x v="584"/>
  </r>
  <r>
    <x v="3"/>
    <x v="18"/>
    <x v="18"/>
    <x v="27"/>
    <x v="418"/>
    <s v="CO21393@mi.com"/>
    <x v="0"/>
    <x v="0"/>
    <x v="418"/>
    <x v="21"/>
    <x v="1"/>
    <x v="0"/>
    <s v="No Aplica"/>
    <x v="584"/>
  </r>
  <r>
    <x v="3"/>
    <x v="24"/>
    <x v="24"/>
    <x v="3"/>
    <x v="418"/>
    <s v="CO21393@mi.com"/>
    <x v="0"/>
    <x v="0"/>
    <x v="418"/>
    <x v="21"/>
    <x v="1"/>
    <x v="0"/>
    <s v="No Aplica"/>
    <x v="584"/>
  </r>
  <r>
    <x v="3"/>
    <x v="24"/>
    <x v="24"/>
    <x v="3"/>
    <x v="418"/>
    <s v="CO21393@mi.com"/>
    <x v="0"/>
    <x v="0"/>
    <x v="418"/>
    <x v="21"/>
    <x v="1"/>
    <x v="0"/>
    <s v="No Aplica"/>
    <x v="584"/>
  </r>
  <r>
    <x v="3"/>
    <x v="24"/>
    <x v="24"/>
    <x v="3"/>
    <x v="418"/>
    <s v="CO21393@mi.com"/>
    <x v="0"/>
    <x v="0"/>
    <x v="418"/>
    <x v="21"/>
    <x v="1"/>
    <x v="0"/>
    <s v="No Aplica"/>
    <x v="584"/>
  </r>
  <r>
    <x v="3"/>
    <x v="24"/>
    <x v="24"/>
    <x v="3"/>
    <x v="418"/>
    <s v="CO21393@mi.com"/>
    <x v="0"/>
    <x v="0"/>
    <x v="418"/>
    <x v="21"/>
    <x v="1"/>
    <x v="0"/>
    <s v="No Aplica"/>
    <x v="584"/>
  </r>
  <r>
    <x v="3"/>
    <x v="25"/>
    <x v="25"/>
    <x v="3"/>
    <x v="418"/>
    <s v="CO21393@mi.com"/>
    <x v="0"/>
    <x v="0"/>
    <x v="418"/>
    <x v="21"/>
    <x v="1"/>
    <x v="0"/>
    <s v="No Aplica"/>
    <x v="584"/>
  </r>
  <r>
    <x v="2"/>
    <x v="23"/>
    <x v="23"/>
    <x v="760"/>
    <x v="419"/>
    <s v="CO26842@mi.com"/>
    <x v="3"/>
    <x v="3"/>
    <x v="419"/>
    <x v="44"/>
    <x v="2"/>
    <x v="0"/>
    <s v="No Aplica"/>
    <x v="585"/>
  </r>
  <r>
    <x v="0"/>
    <x v="18"/>
    <x v="18"/>
    <x v="3"/>
    <x v="419"/>
    <s v="CO26842@mi.com"/>
    <x v="19"/>
    <x v="0"/>
    <x v="419"/>
    <x v="44"/>
    <x v="2"/>
    <x v="0"/>
    <s v="No Aplica"/>
    <x v="585"/>
  </r>
  <r>
    <x v="2"/>
    <x v="14"/>
    <x v="14"/>
    <x v="761"/>
    <x v="419"/>
    <s v="CO26842@mi.com"/>
    <x v="3"/>
    <x v="3"/>
    <x v="419"/>
    <x v="44"/>
    <x v="2"/>
    <x v="0"/>
    <s v="No Aplica"/>
    <x v="585"/>
  </r>
  <r>
    <x v="0"/>
    <x v="15"/>
    <x v="15"/>
    <x v="3"/>
    <x v="419"/>
    <s v="CO26842@mi.com"/>
    <x v="19"/>
    <x v="0"/>
    <x v="419"/>
    <x v="44"/>
    <x v="2"/>
    <x v="0"/>
    <s v="No Aplica"/>
    <x v="585"/>
  </r>
  <r>
    <x v="2"/>
    <x v="16"/>
    <x v="16"/>
    <x v="35"/>
    <x v="419"/>
    <s v="CO26842@mi.com"/>
    <x v="1"/>
    <x v="1"/>
    <x v="419"/>
    <x v="44"/>
    <x v="2"/>
    <x v="0"/>
    <s v="No Aplica"/>
    <x v="585"/>
  </r>
  <r>
    <x v="2"/>
    <x v="3"/>
    <x v="3"/>
    <x v="35"/>
    <x v="419"/>
    <s v="CO26842@mi.com"/>
    <x v="1"/>
    <x v="1"/>
    <x v="419"/>
    <x v="44"/>
    <x v="2"/>
    <x v="0"/>
    <s v="No Aplica"/>
    <x v="585"/>
  </r>
  <r>
    <x v="2"/>
    <x v="7"/>
    <x v="7"/>
    <x v="35"/>
    <x v="419"/>
    <s v="CO26842@mi.com"/>
    <x v="1"/>
    <x v="1"/>
    <x v="419"/>
    <x v="44"/>
    <x v="2"/>
    <x v="0"/>
    <s v="No Aplica"/>
    <x v="585"/>
  </r>
  <r>
    <x v="0"/>
    <x v="1"/>
    <x v="1"/>
    <x v="3"/>
    <x v="419"/>
    <s v="CO26842@mi.com"/>
    <x v="19"/>
    <x v="0"/>
    <x v="419"/>
    <x v="44"/>
    <x v="2"/>
    <x v="0"/>
    <s v="No Aplica"/>
    <x v="585"/>
  </r>
  <r>
    <x v="0"/>
    <x v="4"/>
    <x v="4"/>
    <x v="35"/>
    <x v="419"/>
    <s v="CO26842@mi.com"/>
    <x v="1"/>
    <x v="1"/>
    <x v="419"/>
    <x v="44"/>
    <x v="2"/>
    <x v="0"/>
    <s v="No Aplica"/>
    <x v="585"/>
  </r>
  <r>
    <x v="2"/>
    <x v="5"/>
    <x v="5"/>
    <x v="9"/>
    <x v="419"/>
    <s v="CO26842@mi.com"/>
    <x v="10"/>
    <x v="9"/>
    <x v="419"/>
    <x v="44"/>
    <x v="2"/>
    <x v="0"/>
    <s v="No Aplica"/>
    <x v="585"/>
  </r>
  <r>
    <x v="1"/>
    <x v="5"/>
    <x v="5"/>
    <x v="762"/>
    <x v="420"/>
    <s v="CO13485@mi.com"/>
    <x v="8"/>
    <x v="7"/>
    <x v="420"/>
    <x v="52"/>
    <x v="1"/>
    <x v="0"/>
    <s v="No Aplica"/>
    <x v="586"/>
  </r>
  <r>
    <x v="1"/>
    <x v="5"/>
    <x v="5"/>
    <x v="762"/>
    <x v="420"/>
    <s v="CO13485@mi.com"/>
    <x v="8"/>
    <x v="7"/>
    <x v="420"/>
    <x v="52"/>
    <x v="1"/>
    <x v="0"/>
    <s v="No Aplica"/>
    <x v="586"/>
  </r>
  <r>
    <x v="1"/>
    <x v="20"/>
    <x v="20"/>
    <x v="763"/>
    <x v="420"/>
    <s v="CO13485@mi.com"/>
    <x v="6"/>
    <x v="5"/>
    <x v="420"/>
    <x v="52"/>
    <x v="1"/>
    <x v="0"/>
    <s v="No Aplica"/>
    <x v="586"/>
  </r>
  <r>
    <x v="3"/>
    <x v="24"/>
    <x v="24"/>
    <x v="39"/>
    <x v="420"/>
    <s v="CO13485@mi.com"/>
    <x v="0"/>
    <x v="0"/>
    <x v="420"/>
    <x v="52"/>
    <x v="1"/>
    <x v="0"/>
    <s v="No Aplica"/>
    <x v="586"/>
  </r>
  <r>
    <x v="3"/>
    <x v="25"/>
    <x v="25"/>
    <x v="39"/>
    <x v="420"/>
    <s v="CO13485@mi.com"/>
    <x v="0"/>
    <x v="0"/>
    <x v="420"/>
    <x v="52"/>
    <x v="1"/>
    <x v="0"/>
    <s v="No Aplica"/>
    <x v="586"/>
  </r>
  <r>
    <x v="5"/>
    <x v="10"/>
    <x v="10"/>
    <x v="52"/>
    <x v="421"/>
    <s v="CO25593@mi.com"/>
    <x v="3"/>
    <x v="3"/>
    <x v="421"/>
    <x v="26"/>
    <x v="0"/>
    <x v="0"/>
    <s v="No Aplica"/>
    <x v="587"/>
  </r>
  <r>
    <x v="5"/>
    <x v="0"/>
    <x v="0"/>
    <x v="52"/>
    <x v="421"/>
    <s v="CO25593@mi.com"/>
    <x v="3"/>
    <x v="3"/>
    <x v="421"/>
    <x v="26"/>
    <x v="0"/>
    <x v="0"/>
    <s v="No Aplica"/>
    <x v="587"/>
  </r>
  <r>
    <x v="2"/>
    <x v="11"/>
    <x v="11"/>
    <x v="3"/>
    <x v="421"/>
    <s v="CO25593@mi.com"/>
    <x v="0"/>
    <x v="0"/>
    <x v="421"/>
    <x v="26"/>
    <x v="0"/>
    <x v="0"/>
    <s v="No Aplica"/>
    <x v="587"/>
  </r>
  <r>
    <x v="5"/>
    <x v="12"/>
    <x v="12"/>
    <x v="52"/>
    <x v="421"/>
    <s v="CO25593@mi.com"/>
    <x v="3"/>
    <x v="3"/>
    <x v="421"/>
    <x v="26"/>
    <x v="0"/>
    <x v="0"/>
    <s v="No Aplica"/>
    <x v="587"/>
  </r>
  <r>
    <x v="5"/>
    <x v="13"/>
    <x v="13"/>
    <x v="52"/>
    <x v="421"/>
    <s v="CO25593@mi.com"/>
    <x v="3"/>
    <x v="3"/>
    <x v="421"/>
    <x v="26"/>
    <x v="0"/>
    <x v="1"/>
    <n v="45922"/>
    <x v="588"/>
  </r>
  <r>
    <x v="5"/>
    <x v="15"/>
    <x v="15"/>
    <x v="52"/>
    <x v="421"/>
    <s v="CO25593@mi.com"/>
    <x v="3"/>
    <x v="3"/>
    <x v="421"/>
    <x v="26"/>
    <x v="0"/>
    <x v="0"/>
    <s v="No Aplica"/>
    <x v="587"/>
  </r>
  <r>
    <x v="5"/>
    <x v="16"/>
    <x v="16"/>
    <x v="52"/>
    <x v="421"/>
    <s v="CO25593@mi.com"/>
    <x v="3"/>
    <x v="3"/>
    <x v="421"/>
    <x v="26"/>
    <x v="0"/>
    <x v="0"/>
    <s v="No Aplica"/>
    <x v="587"/>
  </r>
  <r>
    <x v="5"/>
    <x v="17"/>
    <x v="17"/>
    <x v="52"/>
    <x v="421"/>
    <s v="CO25593@mi.com"/>
    <x v="3"/>
    <x v="3"/>
    <x v="421"/>
    <x v="26"/>
    <x v="0"/>
    <x v="0"/>
    <s v="No Aplica"/>
    <x v="587"/>
  </r>
  <r>
    <x v="2"/>
    <x v="3"/>
    <x v="3"/>
    <x v="27"/>
    <x v="421"/>
    <s v="CO25593@mi.com"/>
    <x v="0"/>
    <x v="0"/>
    <x v="421"/>
    <x v="26"/>
    <x v="0"/>
    <x v="0"/>
    <s v="No Aplica"/>
    <x v="587"/>
  </r>
  <r>
    <x v="5"/>
    <x v="19"/>
    <x v="19"/>
    <x v="52"/>
    <x v="421"/>
    <s v="CO25593@mi.com"/>
    <x v="3"/>
    <x v="3"/>
    <x v="421"/>
    <x v="26"/>
    <x v="0"/>
    <x v="0"/>
    <s v="No Aplica"/>
    <x v="587"/>
  </r>
  <r>
    <x v="5"/>
    <x v="7"/>
    <x v="7"/>
    <x v="52"/>
    <x v="421"/>
    <s v="CO25593@mi.com"/>
    <x v="3"/>
    <x v="3"/>
    <x v="421"/>
    <x v="26"/>
    <x v="0"/>
    <x v="0"/>
    <s v="No Aplica"/>
    <x v="587"/>
  </r>
  <r>
    <x v="5"/>
    <x v="2"/>
    <x v="2"/>
    <x v="52"/>
    <x v="421"/>
    <s v="CO25593@mi.com"/>
    <x v="3"/>
    <x v="3"/>
    <x v="421"/>
    <x v="26"/>
    <x v="0"/>
    <x v="0"/>
    <s v="No Aplica"/>
    <x v="587"/>
  </r>
  <r>
    <x v="5"/>
    <x v="6"/>
    <x v="6"/>
    <x v="52"/>
    <x v="421"/>
    <s v="CO25593@mi.com"/>
    <x v="3"/>
    <x v="3"/>
    <x v="421"/>
    <x v="26"/>
    <x v="0"/>
    <x v="0"/>
    <s v="No Aplica"/>
    <x v="587"/>
  </r>
  <r>
    <x v="2"/>
    <x v="1"/>
    <x v="1"/>
    <x v="3"/>
    <x v="421"/>
    <s v="CO25593@mi.com"/>
    <x v="0"/>
    <x v="0"/>
    <x v="421"/>
    <x v="26"/>
    <x v="0"/>
    <x v="0"/>
    <s v="No Aplica"/>
    <x v="587"/>
  </r>
  <r>
    <x v="5"/>
    <x v="20"/>
    <x v="20"/>
    <x v="52"/>
    <x v="421"/>
    <s v="CO25593@mi.com"/>
    <x v="3"/>
    <x v="3"/>
    <x v="421"/>
    <x v="26"/>
    <x v="0"/>
    <x v="0"/>
    <s v="No Aplica"/>
    <x v="587"/>
  </r>
  <r>
    <x v="5"/>
    <x v="5"/>
    <x v="5"/>
    <x v="136"/>
    <x v="421"/>
    <s v="CO25593@mi.com"/>
    <x v="1"/>
    <x v="1"/>
    <x v="421"/>
    <x v="26"/>
    <x v="0"/>
    <x v="0"/>
    <s v="No Aplica"/>
    <x v="587"/>
  </r>
  <r>
    <x v="2"/>
    <x v="22"/>
    <x v="22"/>
    <x v="3"/>
    <x v="421"/>
    <s v="CO25593@mi.com"/>
    <x v="0"/>
    <x v="0"/>
    <x v="421"/>
    <x v="26"/>
    <x v="0"/>
    <x v="0"/>
    <s v="No Aplica"/>
    <x v="587"/>
  </r>
  <r>
    <x v="5"/>
    <x v="0"/>
    <x v="0"/>
    <x v="136"/>
    <x v="422"/>
    <s v="CO27211@mi.com"/>
    <x v="5"/>
    <x v="4"/>
    <x v="422"/>
    <x v="29"/>
    <x v="0"/>
    <x v="0"/>
    <s v="No Aplica"/>
    <x v="589"/>
  </r>
  <r>
    <x v="5"/>
    <x v="11"/>
    <x v="11"/>
    <x v="136"/>
    <x v="422"/>
    <s v="CO27211@mi.com"/>
    <x v="7"/>
    <x v="6"/>
    <x v="422"/>
    <x v="29"/>
    <x v="0"/>
    <x v="0"/>
    <s v="No Aplica"/>
    <x v="589"/>
  </r>
  <r>
    <x v="0"/>
    <x v="12"/>
    <x v="12"/>
    <x v="0"/>
    <x v="422"/>
    <s v="CO27211@mi.com"/>
    <x v="5"/>
    <x v="4"/>
    <x v="422"/>
    <x v="29"/>
    <x v="0"/>
    <x v="0"/>
    <s v="No Aplica"/>
    <x v="589"/>
  </r>
  <r>
    <x v="5"/>
    <x v="13"/>
    <x v="13"/>
    <x v="136"/>
    <x v="422"/>
    <s v="CO27211@mi.com"/>
    <x v="5"/>
    <x v="4"/>
    <x v="422"/>
    <x v="29"/>
    <x v="0"/>
    <x v="1"/>
    <n v="45922"/>
    <x v="590"/>
  </r>
  <r>
    <x v="0"/>
    <x v="25"/>
    <x v="25"/>
    <x v="764"/>
    <x v="422"/>
    <s v="CO27211@mi.com"/>
    <x v="0"/>
    <x v="0"/>
    <x v="422"/>
    <x v="29"/>
    <x v="0"/>
    <x v="0"/>
    <s v="No Aplica"/>
    <x v="589"/>
  </r>
  <r>
    <x v="5"/>
    <x v="29"/>
    <x v="29"/>
    <x v="171"/>
    <x v="422"/>
    <s v="CO27211@mi.com"/>
    <x v="0"/>
    <x v="0"/>
    <x v="422"/>
    <x v="29"/>
    <x v="0"/>
    <x v="0"/>
    <s v="No Aplica"/>
    <x v="589"/>
  </r>
  <r>
    <x v="5"/>
    <x v="7"/>
    <x v="7"/>
    <x v="136"/>
    <x v="422"/>
    <s v="CO27211@mi.com"/>
    <x v="5"/>
    <x v="4"/>
    <x v="422"/>
    <x v="29"/>
    <x v="0"/>
    <x v="0"/>
    <s v="No Aplica"/>
    <x v="589"/>
  </r>
  <r>
    <x v="5"/>
    <x v="1"/>
    <x v="1"/>
    <x v="136"/>
    <x v="422"/>
    <s v="CO27211@mi.com"/>
    <x v="5"/>
    <x v="4"/>
    <x v="422"/>
    <x v="29"/>
    <x v="0"/>
    <x v="0"/>
    <s v="No Aplica"/>
    <x v="589"/>
  </r>
  <r>
    <x v="5"/>
    <x v="6"/>
    <x v="6"/>
    <x v="136"/>
    <x v="422"/>
    <s v="CO27211@mi.com"/>
    <x v="5"/>
    <x v="4"/>
    <x v="422"/>
    <x v="29"/>
    <x v="0"/>
    <x v="0"/>
    <s v="No Aplica"/>
    <x v="589"/>
  </r>
  <r>
    <x v="0"/>
    <x v="24"/>
    <x v="24"/>
    <x v="0"/>
    <x v="422"/>
    <s v="CO27211@mi.com"/>
    <x v="0"/>
    <x v="0"/>
    <x v="422"/>
    <x v="29"/>
    <x v="0"/>
    <x v="0"/>
    <s v="No Aplica"/>
    <x v="589"/>
  </r>
  <r>
    <x v="0"/>
    <x v="2"/>
    <x v="2"/>
    <x v="0"/>
    <x v="422"/>
    <s v="CO27211@mi.com"/>
    <x v="0"/>
    <x v="0"/>
    <x v="422"/>
    <x v="29"/>
    <x v="0"/>
    <x v="0"/>
    <s v="No Aplica"/>
    <x v="589"/>
  </r>
  <r>
    <x v="3"/>
    <x v="27"/>
    <x v="27"/>
    <x v="22"/>
    <x v="423"/>
    <s v="CO23172@mi.com"/>
    <x v="0"/>
    <x v="0"/>
    <x v="423"/>
    <x v="5"/>
    <x v="1"/>
    <x v="0"/>
    <s v="No Aplica"/>
    <x v="591"/>
  </r>
  <r>
    <x v="3"/>
    <x v="18"/>
    <x v="18"/>
    <x v="22"/>
    <x v="423"/>
    <s v="CO23172@mi.com"/>
    <x v="0"/>
    <x v="0"/>
    <x v="423"/>
    <x v="5"/>
    <x v="1"/>
    <x v="0"/>
    <s v="No Aplica"/>
    <x v="591"/>
  </r>
  <r>
    <x v="1"/>
    <x v="20"/>
    <x v="20"/>
    <x v="765"/>
    <x v="423"/>
    <s v="CO23172@mi.com"/>
    <x v="3"/>
    <x v="3"/>
    <x v="423"/>
    <x v="5"/>
    <x v="1"/>
    <x v="0"/>
    <s v="No Aplica"/>
    <x v="591"/>
  </r>
  <r>
    <x v="1"/>
    <x v="20"/>
    <x v="20"/>
    <x v="765"/>
    <x v="423"/>
    <s v="CO23172@mi.com"/>
    <x v="3"/>
    <x v="3"/>
    <x v="423"/>
    <x v="5"/>
    <x v="1"/>
    <x v="0"/>
    <s v="No Aplica"/>
    <x v="591"/>
  </r>
  <r>
    <x v="3"/>
    <x v="24"/>
    <x v="24"/>
    <x v="22"/>
    <x v="423"/>
    <s v="CO23172@mi.com"/>
    <x v="0"/>
    <x v="0"/>
    <x v="423"/>
    <x v="5"/>
    <x v="1"/>
    <x v="0"/>
    <s v="No Aplica"/>
    <x v="591"/>
  </r>
  <r>
    <x v="3"/>
    <x v="25"/>
    <x v="25"/>
    <x v="22"/>
    <x v="423"/>
    <s v="CO23172@mi.com"/>
    <x v="0"/>
    <x v="0"/>
    <x v="423"/>
    <x v="5"/>
    <x v="1"/>
    <x v="0"/>
    <s v="No Aplica"/>
    <x v="591"/>
  </r>
  <r>
    <x v="2"/>
    <x v="27"/>
    <x v="27"/>
    <x v="766"/>
    <x v="424"/>
    <s v="CO19771@mi.com"/>
    <x v="14"/>
    <x v="10"/>
    <x v="424"/>
    <x v="10"/>
    <x v="2"/>
    <x v="0"/>
    <s v="No Aplica"/>
    <x v="592"/>
  </r>
  <r>
    <x v="2"/>
    <x v="26"/>
    <x v="26"/>
    <x v="767"/>
    <x v="424"/>
    <s v="CO19771@mi.com"/>
    <x v="2"/>
    <x v="2"/>
    <x v="424"/>
    <x v="10"/>
    <x v="2"/>
    <x v="0"/>
    <s v="No Aplica"/>
    <x v="592"/>
  </r>
  <r>
    <x v="2"/>
    <x v="23"/>
    <x v="23"/>
    <x v="136"/>
    <x v="424"/>
    <s v="CO19771@mi.com"/>
    <x v="2"/>
    <x v="2"/>
    <x v="424"/>
    <x v="10"/>
    <x v="2"/>
    <x v="0"/>
    <s v="No Aplica"/>
    <x v="592"/>
  </r>
  <r>
    <x v="2"/>
    <x v="18"/>
    <x v="18"/>
    <x v="766"/>
    <x v="424"/>
    <s v="CO19771@mi.com"/>
    <x v="0"/>
    <x v="0"/>
    <x v="424"/>
    <x v="10"/>
    <x v="2"/>
    <x v="0"/>
    <s v="No Aplica"/>
    <x v="592"/>
  </r>
  <r>
    <x v="2"/>
    <x v="24"/>
    <x v="24"/>
    <x v="766"/>
    <x v="424"/>
    <s v="CO19771@mi.com"/>
    <x v="0"/>
    <x v="0"/>
    <x v="424"/>
    <x v="10"/>
    <x v="2"/>
    <x v="0"/>
    <s v="No Aplica"/>
    <x v="592"/>
  </r>
  <r>
    <x v="2"/>
    <x v="28"/>
    <x v="28"/>
    <x v="136"/>
    <x v="424"/>
    <s v="CO19771@mi.com"/>
    <x v="10"/>
    <x v="9"/>
    <x v="424"/>
    <x v="10"/>
    <x v="2"/>
    <x v="0"/>
    <s v="No Aplica"/>
    <x v="592"/>
  </r>
  <r>
    <x v="2"/>
    <x v="29"/>
    <x v="29"/>
    <x v="136"/>
    <x v="424"/>
    <s v="CO19771@mi.com"/>
    <x v="2"/>
    <x v="2"/>
    <x v="424"/>
    <x v="10"/>
    <x v="2"/>
    <x v="0"/>
    <s v="No Aplica"/>
    <x v="592"/>
  </r>
  <r>
    <x v="2"/>
    <x v="25"/>
    <x v="25"/>
    <x v="766"/>
    <x v="424"/>
    <s v="CO19771@mi.com"/>
    <x v="0"/>
    <x v="0"/>
    <x v="424"/>
    <x v="10"/>
    <x v="2"/>
    <x v="0"/>
    <s v="No Aplica"/>
    <x v="592"/>
  </r>
  <r>
    <x v="1"/>
    <x v="15"/>
    <x v="15"/>
    <x v="768"/>
    <x v="425"/>
    <s v="CO21413@mi.com"/>
    <x v="3"/>
    <x v="3"/>
    <x v="425"/>
    <x v="20"/>
    <x v="1"/>
    <x v="0"/>
    <s v="No Aplica"/>
    <x v="593"/>
  </r>
  <r>
    <x v="1"/>
    <x v="10"/>
    <x v="10"/>
    <x v="769"/>
    <x v="425"/>
    <s v="CO21413@mi.com"/>
    <x v="1"/>
    <x v="1"/>
    <x v="425"/>
    <x v="20"/>
    <x v="1"/>
    <x v="0"/>
    <s v="No Aplica"/>
    <x v="593"/>
  </r>
  <r>
    <x v="1"/>
    <x v="0"/>
    <x v="0"/>
    <x v="770"/>
    <x v="425"/>
    <s v="CO21413@mi.com"/>
    <x v="1"/>
    <x v="1"/>
    <x v="425"/>
    <x v="20"/>
    <x v="1"/>
    <x v="0"/>
    <s v="No Aplica"/>
    <x v="593"/>
  </r>
  <r>
    <x v="2"/>
    <x v="11"/>
    <x v="11"/>
    <x v="771"/>
    <x v="425"/>
    <s v="CO21413@mi.com"/>
    <x v="0"/>
    <x v="0"/>
    <x v="425"/>
    <x v="20"/>
    <x v="1"/>
    <x v="0"/>
    <s v="No Aplica"/>
    <x v="593"/>
  </r>
  <r>
    <x v="1"/>
    <x v="9"/>
    <x v="9"/>
    <x v="391"/>
    <x v="426"/>
    <s v="CO16933@mi.com"/>
    <x v="0"/>
    <x v="0"/>
    <x v="426"/>
    <x v="47"/>
    <x v="1"/>
    <x v="0"/>
    <s v="No Aplica"/>
    <x v="594"/>
  </r>
  <r>
    <x v="5"/>
    <x v="15"/>
    <x v="15"/>
    <x v="40"/>
    <x v="426"/>
    <s v="CO16933@mi.com"/>
    <x v="0"/>
    <x v="0"/>
    <x v="426"/>
    <x v="47"/>
    <x v="1"/>
    <x v="0"/>
    <s v="No Aplica"/>
    <x v="594"/>
  </r>
  <r>
    <x v="5"/>
    <x v="16"/>
    <x v="16"/>
    <x v="40"/>
    <x v="426"/>
    <s v="CO16933@mi.com"/>
    <x v="7"/>
    <x v="6"/>
    <x v="426"/>
    <x v="47"/>
    <x v="1"/>
    <x v="0"/>
    <s v="No Aplica"/>
    <x v="594"/>
  </r>
  <r>
    <x v="0"/>
    <x v="27"/>
    <x v="27"/>
    <x v="772"/>
    <x v="426"/>
    <s v="CO16933@mi.com"/>
    <x v="0"/>
    <x v="0"/>
    <x v="426"/>
    <x v="47"/>
    <x v="1"/>
    <x v="0"/>
    <s v="No Aplica"/>
    <x v="594"/>
  </r>
  <r>
    <x v="1"/>
    <x v="13"/>
    <x v="13"/>
    <x v="391"/>
    <x v="426"/>
    <s v="CO16933@mi.com"/>
    <x v="0"/>
    <x v="0"/>
    <x v="426"/>
    <x v="47"/>
    <x v="1"/>
    <x v="1"/>
    <n v="45922"/>
    <x v="595"/>
  </r>
  <r>
    <x v="1"/>
    <x v="23"/>
    <x v="23"/>
    <x v="44"/>
    <x v="426"/>
    <s v="CO16933@mi.com"/>
    <x v="10"/>
    <x v="9"/>
    <x v="426"/>
    <x v="47"/>
    <x v="1"/>
    <x v="0"/>
    <s v="No Aplica"/>
    <x v="594"/>
  </r>
  <r>
    <x v="3"/>
    <x v="18"/>
    <x v="18"/>
    <x v="3"/>
    <x v="426"/>
    <s v="CO16933@mi.com"/>
    <x v="0"/>
    <x v="0"/>
    <x v="426"/>
    <x v="47"/>
    <x v="1"/>
    <x v="0"/>
    <s v="No Aplica"/>
    <x v="594"/>
  </r>
  <r>
    <x v="1"/>
    <x v="3"/>
    <x v="3"/>
    <x v="391"/>
    <x v="426"/>
    <s v="CO16933@mi.com"/>
    <x v="0"/>
    <x v="0"/>
    <x v="426"/>
    <x v="47"/>
    <x v="1"/>
    <x v="0"/>
    <s v="No Aplica"/>
    <x v="594"/>
  </r>
  <r>
    <x v="1"/>
    <x v="28"/>
    <x v="28"/>
    <x v="773"/>
    <x v="426"/>
    <s v="CO16933@mi.com"/>
    <x v="2"/>
    <x v="2"/>
    <x v="426"/>
    <x v="47"/>
    <x v="1"/>
    <x v="0"/>
    <s v="No Aplica"/>
    <x v="594"/>
  </r>
  <r>
    <x v="3"/>
    <x v="24"/>
    <x v="24"/>
    <x v="774"/>
    <x v="426"/>
    <s v="CO16933@mi.com"/>
    <x v="0"/>
    <x v="0"/>
    <x v="426"/>
    <x v="47"/>
    <x v="1"/>
    <x v="0"/>
    <s v="No Aplica"/>
    <x v="594"/>
  </r>
  <r>
    <x v="1"/>
    <x v="6"/>
    <x v="6"/>
    <x v="33"/>
    <x v="426"/>
    <s v="CO16933@mi.com"/>
    <x v="0"/>
    <x v="0"/>
    <x v="426"/>
    <x v="47"/>
    <x v="1"/>
    <x v="0"/>
    <s v="No Aplica"/>
    <x v="594"/>
  </r>
  <r>
    <x v="1"/>
    <x v="29"/>
    <x v="29"/>
    <x v="775"/>
    <x v="426"/>
    <s v="CO16933@mi.com"/>
    <x v="2"/>
    <x v="2"/>
    <x v="426"/>
    <x v="47"/>
    <x v="1"/>
    <x v="0"/>
    <s v="No Aplica"/>
    <x v="594"/>
  </r>
  <r>
    <x v="3"/>
    <x v="25"/>
    <x v="25"/>
    <x v="3"/>
    <x v="426"/>
    <s v="CO16933@mi.com"/>
    <x v="0"/>
    <x v="0"/>
    <x v="426"/>
    <x v="47"/>
    <x v="1"/>
    <x v="0"/>
    <s v="No Aplica"/>
    <x v="594"/>
  </r>
  <r>
    <x v="1"/>
    <x v="21"/>
    <x v="21"/>
    <x v="33"/>
    <x v="426"/>
    <s v="CO16933@mi.com"/>
    <x v="0"/>
    <x v="0"/>
    <x v="426"/>
    <x v="47"/>
    <x v="1"/>
    <x v="0"/>
    <s v="No Aplica"/>
    <x v="594"/>
  </r>
  <r>
    <x v="3"/>
    <x v="27"/>
    <x v="27"/>
    <x v="776"/>
    <x v="427"/>
    <s v="CO26907@mi.com"/>
    <x v="0"/>
    <x v="0"/>
    <x v="427"/>
    <x v="23"/>
    <x v="2"/>
    <x v="0"/>
    <s v="No Aplica"/>
    <x v="596"/>
  </r>
  <r>
    <x v="3"/>
    <x v="18"/>
    <x v="18"/>
    <x v="777"/>
    <x v="427"/>
    <s v="CO26907@mi.com"/>
    <x v="0"/>
    <x v="0"/>
    <x v="427"/>
    <x v="23"/>
    <x v="2"/>
    <x v="0"/>
    <s v="No Aplica"/>
    <x v="596"/>
  </r>
  <r>
    <x v="1"/>
    <x v="5"/>
    <x v="5"/>
    <x v="778"/>
    <x v="427"/>
    <s v="CO26907@mi.com"/>
    <x v="30"/>
    <x v="17"/>
    <x v="427"/>
    <x v="23"/>
    <x v="2"/>
    <x v="0"/>
    <s v="No Aplica"/>
    <x v="596"/>
  </r>
  <r>
    <x v="3"/>
    <x v="24"/>
    <x v="24"/>
    <x v="22"/>
    <x v="427"/>
    <s v="CO26907@mi.com"/>
    <x v="0"/>
    <x v="0"/>
    <x v="427"/>
    <x v="23"/>
    <x v="2"/>
    <x v="0"/>
    <s v="No Aplica"/>
    <x v="596"/>
  </r>
  <r>
    <x v="3"/>
    <x v="25"/>
    <x v="25"/>
    <x v="0"/>
    <x v="427"/>
    <s v="CO26907@mi.com"/>
    <x v="0"/>
    <x v="0"/>
    <x v="427"/>
    <x v="23"/>
    <x v="2"/>
    <x v="0"/>
    <s v="No Aplica"/>
    <x v="596"/>
  </r>
  <r>
    <x v="2"/>
    <x v="11"/>
    <x v="11"/>
    <x v="779"/>
    <x v="428"/>
    <s v="CO28380@mi.com"/>
    <x v="0"/>
    <x v="0"/>
    <x v="428"/>
    <x v="43"/>
    <x v="0"/>
    <x v="0"/>
    <s v="No Aplica"/>
    <x v="597"/>
  </r>
  <r>
    <x v="1"/>
    <x v="2"/>
    <x v="2"/>
    <x v="780"/>
    <x v="428"/>
    <s v="CO28380@mi.com"/>
    <x v="0"/>
    <x v="0"/>
    <x v="428"/>
    <x v="43"/>
    <x v="0"/>
    <x v="0"/>
    <s v="No Aplica"/>
    <x v="597"/>
  </r>
  <r>
    <x v="2"/>
    <x v="20"/>
    <x v="20"/>
    <x v="781"/>
    <x v="428"/>
    <s v="CO28380@mi.com"/>
    <x v="8"/>
    <x v="7"/>
    <x v="428"/>
    <x v="43"/>
    <x v="0"/>
    <x v="0"/>
    <s v="No Aplica"/>
    <x v="597"/>
  </r>
  <r>
    <x v="2"/>
    <x v="19"/>
    <x v="19"/>
    <x v="336"/>
    <x v="428"/>
    <s v="CO28380@mi.com"/>
    <x v="3"/>
    <x v="3"/>
    <x v="428"/>
    <x v="43"/>
    <x v="0"/>
    <x v="0"/>
    <s v="No Aplica"/>
    <x v="597"/>
  </r>
  <r>
    <x v="2"/>
    <x v="7"/>
    <x v="7"/>
    <x v="45"/>
    <x v="428"/>
    <s v="CO28380@mi.com"/>
    <x v="3"/>
    <x v="3"/>
    <x v="428"/>
    <x v="43"/>
    <x v="0"/>
    <x v="0"/>
    <s v="No Aplica"/>
    <x v="597"/>
  </r>
  <r>
    <x v="2"/>
    <x v="6"/>
    <x v="6"/>
    <x v="45"/>
    <x v="428"/>
    <s v="CO28380@mi.com"/>
    <x v="1"/>
    <x v="1"/>
    <x v="428"/>
    <x v="43"/>
    <x v="0"/>
    <x v="0"/>
    <s v="No Aplica"/>
    <x v="597"/>
  </r>
  <r>
    <x v="0"/>
    <x v="1"/>
    <x v="1"/>
    <x v="18"/>
    <x v="428"/>
    <s v="CO28380@mi.com"/>
    <x v="0"/>
    <x v="0"/>
    <x v="428"/>
    <x v="43"/>
    <x v="0"/>
    <x v="0"/>
    <s v="No Aplica"/>
    <x v="597"/>
  </r>
  <r>
    <x v="1"/>
    <x v="13"/>
    <x v="13"/>
    <x v="782"/>
    <x v="429"/>
    <s v="CO24246@mi.com"/>
    <x v="8"/>
    <x v="7"/>
    <x v="429"/>
    <x v="61"/>
    <x v="6"/>
    <x v="1"/>
    <n v="45922"/>
    <x v="598"/>
  </r>
  <r>
    <x v="1"/>
    <x v="14"/>
    <x v="14"/>
    <x v="783"/>
    <x v="429"/>
    <s v="CO24246@mi.com"/>
    <x v="10"/>
    <x v="9"/>
    <x v="429"/>
    <x v="61"/>
    <x v="6"/>
    <x v="0"/>
    <s v="No Aplica"/>
    <x v="599"/>
  </r>
  <r>
    <x v="1"/>
    <x v="16"/>
    <x v="16"/>
    <x v="273"/>
    <x v="429"/>
    <s v="CO24246@mi.com"/>
    <x v="8"/>
    <x v="7"/>
    <x v="429"/>
    <x v="61"/>
    <x v="6"/>
    <x v="0"/>
    <s v="No Aplica"/>
    <x v="599"/>
  </r>
  <r>
    <x v="1"/>
    <x v="17"/>
    <x v="17"/>
    <x v="784"/>
    <x v="429"/>
    <s v="CO24246@mi.com"/>
    <x v="0"/>
    <x v="0"/>
    <x v="429"/>
    <x v="61"/>
    <x v="6"/>
    <x v="0"/>
    <s v="No Aplica"/>
    <x v="599"/>
  </r>
  <r>
    <x v="1"/>
    <x v="3"/>
    <x v="3"/>
    <x v="273"/>
    <x v="429"/>
    <s v="CO24246@mi.com"/>
    <x v="8"/>
    <x v="7"/>
    <x v="429"/>
    <x v="61"/>
    <x v="6"/>
    <x v="0"/>
    <s v="No Aplica"/>
    <x v="599"/>
  </r>
  <r>
    <x v="0"/>
    <x v="27"/>
    <x v="27"/>
    <x v="193"/>
    <x v="429"/>
    <s v="CO24246@mi.com"/>
    <x v="0"/>
    <x v="0"/>
    <x v="429"/>
    <x v="61"/>
    <x v="6"/>
    <x v="0"/>
    <s v="No Aplica"/>
    <x v="599"/>
  </r>
  <r>
    <x v="1"/>
    <x v="26"/>
    <x v="26"/>
    <x v="90"/>
    <x v="429"/>
    <s v="CO24246@mi.com"/>
    <x v="0"/>
    <x v="0"/>
    <x v="429"/>
    <x v="61"/>
    <x v="6"/>
    <x v="0"/>
    <s v="No Aplica"/>
    <x v="599"/>
  </r>
  <r>
    <x v="1"/>
    <x v="19"/>
    <x v="19"/>
    <x v="785"/>
    <x v="429"/>
    <s v="CO24246@mi.com"/>
    <x v="2"/>
    <x v="2"/>
    <x v="429"/>
    <x v="61"/>
    <x v="6"/>
    <x v="0"/>
    <s v="No Aplica"/>
    <x v="599"/>
  </r>
  <r>
    <x v="1"/>
    <x v="7"/>
    <x v="7"/>
    <x v="786"/>
    <x v="429"/>
    <s v="CO24246@mi.com"/>
    <x v="10"/>
    <x v="9"/>
    <x v="429"/>
    <x v="61"/>
    <x v="6"/>
    <x v="0"/>
    <s v="No Aplica"/>
    <x v="599"/>
  </r>
  <r>
    <x v="1"/>
    <x v="6"/>
    <x v="6"/>
    <x v="787"/>
    <x v="429"/>
    <s v="CO24246@mi.com"/>
    <x v="8"/>
    <x v="7"/>
    <x v="429"/>
    <x v="61"/>
    <x v="6"/>
    <x v="0"/>
    <s v="No Aplica"/>
    <x v="599"/>
  </r>
  <r>
    <x v="0"/>
    <x v="18"/>
    <x v="18"/>
    <x v="193"/>
    <x v="429"/>
    <s v="CO24246@mi.com"/>
    <x v="0"/>
    <x v="0"/>
    <x v="429"/>
    <x v="61"/>
    <x v="6"/>
    <x v="0"/>
    <s v="No Aplica"/>
    <x v="599"/>
  </r>
  <r>
    <x v="1"/>
    <x v="23"/>
    <x v="23"/>
    <x v="391"/>
    <x v="429"/>
    <s v="CO24246@mi.com"/>
    <x v="0"/>
    <x v="0"/>
    <x v="429"/>
    <x v="61"/>
    <x v="6"/>
    <x v="0"/>
    <s v="No Aplica"/>
    <x v="599"/>
  </r>
  <r>
    <x v="1"/>
    <x v="4"/>
    <x v="4"/>
    <x v="788"/>
    <x v="429"/>
    <s v="CO24246@mi.com"/>
    <x v="23"/>
    <x v="15"/>
    <x v="429"/>
    <x v="61"/>
    <x v="6"/>
    <x v="0"/>
    <s v="No Aplica"/>
    <x v="599"/>
  </r>
  <r>
    <x v="1"/>
    <x v="5"/>
    <x v="5"/>
    <x v="787"/>
    <x v="429"/>
    <s v="CO24246@mi.com"/>
    <x v="1"/>
    <x v="1"/>
    <x v="429"/>
    <x v="61"/>
    <x v="6"/>
    <x v="0"/>
    <s v="No Aplica"/>
    <x v="599"/>
  </r>
  <r>
    <x v="1"/>
    <x v="20"/>
    <x v="20"/>
    <x v="789"/>
    <x v="429"/>
    <s v="CO24246@mi.com"/>
    <x v="18"/>
    <x v="14"/>
    <x v="429"/>
    <x v="61"/>
    <x v="6"/>
    <x v="0"/>
    <s v="No Aplica"/>
    <x v="599"/>
  </r>
  <r>
    <x v="1"/>
    <x v="22"/>
    <x v="22"/>
    <x v="790"/>
    <x v="429"/>
    <s v="CO24246@mi.com"/>
    <x v="0"/>
    <x v="0"/>
    <x v="429"/>
    <x v="61"/>
    <x v="6"/>
    <x v="0"/>
    <s v="No Aplica"/>
    <x v="599"/>
  </r>
  <r>
    <x v="0"/>
    <x v="24"/>
    <x v="24"/>
    <x v="193"/>
    <x v="429"/>
    <s v="CO24246@mi.com"/>
    <x v="0"/>
    <x v="0"/>
    <x v="429"/>
    <x v="61"/>
    <x v="6"/>
    <x v="0"/>
    <s v="No Aplica"/>
    <x v="599"/>
  </r>
  <r>
    <x v="1"/>
    <x v="28"/>
    <x v="28"/>
    <x v="90"/>
    <x v="429"/>
    <s v="CO24246@mi.com"/>
    <x v="0"/>
    <x v="0"/>
    <x v="429"/>
    <x v="61"/>
    <x v="6"/>
    <x v="0"/>
    <s v="No Aplica"/>
    <x v="599"/>
  </r>
  <r>
    <x v="1"/>
    <x v="21"/>
    <x v="21"/>
    <x v="787"/>
    <x v="429"/>
    <s v="CO24246@mi.com"/>
    <x v="6"/>
    <x v="5"/>
    <x v="429"/>
    <x v="61"/>
    <x v="6"/>
    <x v="0"/>
    <s v="No Aplica"/>
    <x v="599"/>
  </r>
  <r>
    <x v="0"/>
    <x v="25"/>
    <x v="25"/>
    <x v="193"/>
    <x v="429"/>
    <s v="CO24246@mi.com"/>
    <x v="0"/>
    <x v="0"/>
    <x v="429"/>
    <x v="61"/>
    <x v="6"/>
    <x v="0"/>
    <s v="No Aplica"/>
    <x v="599"/>
  </r>
  <r>
    <x v="1"/>
    <x v="29"/>
    <x v="29"/>
    <x v="90"/>
    <x v="429"/>
    <s v="CO24246@mi.com"/>
    <x v="0"/>
    <x v="0"/>
    <x v="429"/>
    <x v="61"/>
    <x v="6"/>
    <x v="0"/>
    <s v="No Aplica"/>
    <x v="599"/>
  </r>
  <r>
    <x v="2"/>
    <x v="10"/>
    <x v="10"/>
    <x v="791"/>
    <x v="430"/>
    <s v="CO26962@mi.com"/>
    <x v="3"/>
    <x v="3"/>
    <x v="430"/>
    <x v="41"/>
    <x v="0"/>
    <x v="0"/>
    <s v="No Aplica"/>
    <x v="600"/>
  </r>
  <r>
    <x v="2"/>
    <x v="0"/>
    <x v="0"/>
    <x v="791"/>
    <x v="430"/>
    <s v="CO26962@mi.com"/>
    <x v="3"/>
    <x v="3"/>
    <x v="430"/>
    <x v="41"/>
    <x v="0"/>
    <x v="0"/>
    <s v="No Aplica"/>
    <x v="600"/>
  </r>
  <r>
    <x v="0"/>
    <x v="11"/>
    <x v="11"/>
    <x v="0"/>
    <x v="430"/>
    <s v="CO26962@mi.com"/>
    <x v="0"/>
    <x v="0"/>
    <x v="430"/>
    <x v="41"/>
    <x v="0"/>
    <x v="0"/>
    <s v="No Aplica"/>
    <x v="600"/>
  </r>
  <r>
    <x v="2"/>
    <x v="12"/>
    <x v="12"/>
    <x v="791"/>
    <x v="430"/>
    <s v="CO26962@mi.com"/>
    <x v="3"/>
    <x v="3"/>
    <x v="430"/>
    <x v="41"/>
    <x v="0"/>
    <x v="0"/>
    <s v="No Aplica"/>
    <x v="600"/>
  </r>
  <r>
    <x v="2"/>
    <x v="13"/>
    <x v="13"/>
    <x v="792"/>
    <x v="430"/>
    <s v="CO26962@mi.com"/>
    <x v="3"/>
    <x v="3"/>
    <x v="430"/>
    <x v="41"/>
    <x v="0"/>
    <x v="1"/>
    <n v="45922"/>
    <x v="601"/>
  </r>
  <r>
    <x v="2"/>
    <x v="14"/>
    <x v="14"/>
    <x v="791"/>
    <x v="430"/>
    <s v="CO26962@mi.com"/>
    <x v="3"/>
    <x v="3"/>
    <x v="430"/>
    <x v="41"/>
    <x v="0"/>
    <x v="0"/>
    <s v="No Aplica"/>
    <x v="600"/>
  </r>
  <r>
    <x v="2"/>
    <x v="15"/>
    <x v="15"/>
    <x v="793"/>
    <x v="430"/>
    <s v="CO26962@mi.com"/>
    <x v="3"/>
    <x v="3"/>
    <x v="430"/>
    <x v="41"/>
    <x v="0"/>
    <x v="0"/>
    <s v="No Aplica"/>
    <x v="600"/>
  </r>
  <r>
    <x v="0"/>
    <x v="16"/>
    <x v="16"/>
    <x v="0"/>
    <x v="430"/>
    <s v="CO26962@mi.com"/>
    <x v="0"/>
    <x v="0"/>
    <x v="430"/>
    <x v="41"/>
    <x v="0"/>
    <x v="0"/>
    <s v="No Aplica"/>
    <x v="600"/>
  </r>
  <r>
    <x v="2"/>
    <x v="17"/>
    <x v="17"/>
    <x v="791"/>
    <x v="430"/>
    <s v="CO26962@mi.com"/>
    <x v="3"/>
    <x v="3"/>
    <x v="430"/>
    <x v="41"/>
    <x v="0"/>
    <x v="0"/>
    <s v="No Aplica"/>
    <x v="600"/>
  </r>
  <r>
    <x v="2"/>
    <x v="3"/>
    <x v="3"/>
    <x v="791"/>
    <x v="430"/>
    <s v="CO26962@mi.com"/>
    <x v="3"/>
    <x v="3"/>
    <x v="430"/>
    <x v="41"/>
    <x v="0"/>
    <x v="0"/>
    <s v="No Aplica"/>
    <x v="600"/>
  </r>
  <r>
    <x v="0"/>
    <x v="28"/>
    <x v="28"/>
    <x v="0"/>
    <x v="430"/>
    <s v="CO26962@mi.com"/>
    <x v="0"/>
    <x v="0"/>
    <x v="430"/>
    <x v="41"/>
    <x v="0"/>
    <x v="0"/>
    <s v="No Aplica"/>
    <x v="600"/>
  </r>
  <r>
    <x v="2"/>
    <x v="19"/>
    <x v="19"/>
    <x v="791"/>
    <x v="430"/>
    <s v="CO26962@mi.com"/>
    <x v="3"/>
    <x v="3"/>
    <x v="430"/>
    <x v="41"/>
    <x v="0"/>
    <x v="0"/>
    <s v="No Aplica"/>
    <x v="600"/>
  </r>
  <r>
    <x v="2"/>
    <x v="7"/>
    <x v="7"/>
    <x v="791"/>
    <x v="430"/>
    <s v="CO26962@mi.com"/>
    <x v="3"/>
    <x v="3"/>
    <x v="430"/>
    <x v="41"/>
    <x v="0"/>
    <x v="0"/>
    <s v="No Aplica"/>
    <x v="600"/>
  </r>
  <r>
    <x v="2"/>
    <x v="1"/>
    <x v="1"/>
    <x v="791"/>
    <x v="430"/>
    <s v="CO26962@mi.com"/>
    <x v="3"/>
    <x v="3"/>
    <x v="430"/>
    <x v="41"/>
    <x v="0"/>
    <x v="0"/>
    <s v="No Aplica"/>
    <x v="600"/>
  </r>
  <r>
    <x v="2"/>
    <x v="2"/>
    <x v="2"/>
    <x v="791"/>
    <x v="430"/>
    <s v="CO26962@mi.com"/>
    <x v="3"/>
    <x v="3"/>
    <x v="430"/>
    <x v="41"/>
    <x v="0"/>
    <x v="0"/>
    <s v="No Aplica"/>
    <x v="600"/>
  </r>
  <r>
    <x v="2"/>
    <x v="4"/>
    <x v="4"/>
    <x v="791"/>
    <x v="430"/>
    <s v="CO26962@mi.com"/>
    <x v="3"/>
    <x v="3"/>
    <x v="430"/>
    <x v="41"/>
    <x v="0"/>
    <x v="0"/>
    <s v="No Aplica"/>
    <x v="600"/>
  </r>
  <r>
    <x v="2"/>
    <x v="5"/>
    <x v="5"/>
    <x v="791"/>
    <x v="430"/>
    <s v="CO26962@mi.com"/>
    <x v="3"/>
    <x v="3"/>
    <x v="430"/>
    <x v="41"/>
    <x v="0"/>
    <x v="0"/>
    <s v="No Aplica"/>
    <x v="600"/>
  </r>
  <r>
    <x v="2"/>
    <x v="20"/>
    <x v="20"/>
    <x v="791"/>
    <x v="430"/>
    <s v="CO26962@mi.com"/>
    <x v="3"/>
    <x v="3"/>
    <x v="430"/>
    <x v="41"/>
    <x v="0"/>
    <x v="0"/>
    <s v="No Aplica"/>
    <x v="600"/>
  </r>
  <r>
    <x v="2"/>
    <x v="22"/>
    <x v="22"/>
    <x v="791"/>
    <x v="430"/>
    <s v="CO26962@mi.com"/>
    <x v="3"/>
    <x v="3"/>
    <x v="430"/>
    <x v="41"/>
    <x v="0"/>
    <x v="0"/>
    <s v="No Aplica"/>
    <x v="600"/>
  </r>
  <r>
    <x v="0"/>
    <x v="21"/>
    <x v="21"/>
    <x v="0"/>
    <x v="430"/>
    <s v="CO26962@mi.com"/>
    <x v="0"/>
    <x v="0"/>
    <x v="430"/>
    <x v="41"/>
    <x v="0"/>
    <x v="0"/>
    <s v="No Aplica"/>
    <x v="600"/>
  </r>
  <r>
    <x v="2"/>
    <x v="10"/>
    <x v="10"/>
    <x v="84"/>
    <x v="431"/>
    <s v="CO17024@mi.com"/>
    <x v="3"/>
    <x v="3"/>
    <x v="431"/>
    <x v="16"/>
    <x v="0"/>
    <x v="0"/>
    <s v="No Aplica"/>
    <x v="602"/>
  </r>
  <r>
    <x v="2"/>
    <x v="0"/>
    <x v="0"/>
    <x v="84"/>
    <x v="431"/>
    <s v="CO17024@mi.com"/>
    <x v="3"/>
    <x v="3"/>
    <x v="431"/>
    <x v="16"/>
    <x v="0"/>
    <x v="0"/>
    <s v="No Aplica"/>
    <x v="602"/>
  </r>
  <r>
    <x v="2"/>
    <x v="11"/>
    <x v="11"/>
    <x v="84"/>
    <x v="431"/>
    <s v="CO17024@mi.com"/>
    <x v="3"/>
    <x v="3"/>
    <x v="431"/>
    <x v="16"/>
    <x v="0"/>
    <x v="0"/>
    <s v="No Aplica"/>
    <x v="602"/>
  </r>
  <r>
    <x v="2"/>
    <x v="12"/>
    <x v="12"/>
    <x v="3"/>
    <x v="431"/>
    <s v="CO17024@mi.com"/>
    <x v="5"/>
    <x v="4"/>
    <x v="431"/>
    <x v="16"/>
    <x v="0"/>
    <x v="0"/>
    <s v="No Aplica"/>
    <x v="602"/>
  </r>
  <r>
    <x v="2"/>
    <x v="13"/>
    <x v="13"/>
    <x v="84"/>
    <x v="431"/>
    <s v="CO17024@mi.com"/>
    <x v="3"/>
    <x v="3"/>
    <x v="431"/>
    <x v="16"/>
    <x v="0"/>
    <x v="1"/>
    <n v="45922"/>
    <x v="603"/>
  </r>
  <r>
    <x v="2"/>
    <x v="17"/>
    <x v="17"/>
    <x v="27"/>
    <x v="431"/>
    <s v="CO17024@mi.com"/>
    <x v="0"/>
    <x v="0"/>
    <x v="431"/>
    <x v="16"/>
    <x v="0"/>
    <x v="0"/>
    <s v="No Aplica"/>
    <x v="602"/>
  </r>
  <r>
    <x v="2"/>
    <x v="18"/>
    <x v="18"/>
    <x v="3"/>
    <x v="431"/>
    <s v="CO17024@mi.com"/>
    <x v="0"/>
    <x v="0"/>
    <x v="431"/>
    <x v="16"/>
    <x v="0"/>
    <x v="0"/>
    <s v="No Aplica"/>
    <x v="602"/>
  </r>
  <r>
    <x v="2"/>
    <x v="14"/>
    <x v="14"/>
    <x v="20"/>
    <x v="431"/>
    <s v="CO17024@mi.com"/>
    <x v="3"/>
    <x v="3"/>
    <x v="431"/>
    <x v="16"/>
    <x v="0"/>
    <x v="0"/>
    <s v="No Aplica"/>
    <x v="602"/>
  </r>
  <r>
    <x v="2"/>
    <x v="15"/>
    <x v="15"/>
    <x v="20"/>
    <x v="431"/>
    <s v="CO17024@mi.com"/>
    <x v="3"/>
    <x v="3"/>
    <x v="431"/>
    <x v="16"/>
    <x v="0"/>
    <x v="0"/>
    <s v="No Aplica"/>
    <x v="602"/>
  </r>
  <r>
    <x v="2"/>
    <x v="16"/>
    <x v="16"/>
    <x v="20"/>
    <x v="431"/>
    <s v="CO17024@mi.com"/>
    <x v="3"/>
    <x v="3"/>
    <x v="431"/>
    <x v="16"/>
    <x v="0"/>
    <x v="0"/>
    <s v="No Aplica"/>
    <x v="602"/>
  </r>
  <r>
    <x v="2"/>
    <x v="3"/>
    <x v="3"/>
    <x v="20"/>
    <x v="431"/>
    <s v="CO17024@mi.com"/>
    <x v="3"/>
    <x v="3"/>
    <x v="431"/>
    <x v="16"/>
    <x v="0"/>
    <x v="0"/>
    <s v="No Aplica"/>
    <x v="602"/>
  </r>
  <r>
    <x v="2"/>
    <x v="19"/>
    <x v="19"/>
    <x v="84"/>
    <x v="431"/>
    <s v="CO17024@mi.com"/>
    <x v="3"/>
    <x v="3"/>
    <x v="431"/>
    <x v="16"/>
    <x v="0"/>
    <x v="0"/>
    <s v="No Aplica"/>
    <x v="602"/>
  </r>
  <r>
    <x v="2"/>
    <x v="7"/>
    <x v="7"/>
    <x v="84"/>
    <x v="431"/>
    <s v="CO17024@mi.com"/>
    <x v="3"/>
    <x v="3"/>
    <x v="431"/>
    <x v="16"/>
    <x v="0"/>
    <x v="0"/>
    <s v="No Aplica"/>
    <x v="602"/>
  </r>
  <r>
    <x v="2"/>
    <x v="1"/>
    <x v="1"/>
    <x v="84"/>
    <x v="431"/>
    <s v="CO17024@mi.com"/>
    <x v="3"/>
    <x v="3"/>
    <x v="431"/>
    <x v="16"/>
    <x v="0"/>
    <x v="0"/>
    <s v="No Aplica"/>
    <x v="602"/>
  </r>
  <r>
    <x v="2"/>
    <x v="2"/>
    <x v="2"/>
    <x v="3"/>
    <x v="431"/>
    <s v="CO17024@mi.com"/>
    <x v="5"/>
    <x v="4"/>
    <x v="431"/>
    <x v="16"/>
    <x v="0"/>
    <x v="0"/>
    <s v="No Aplica"/>
    <x v="602"/>
  </r>
  <r>
    <x v="2"/>
    <x v="6"/>
    <x v="6"/>
    <x v="84"/>
    <x v="431"/>
    <s v="CO17024@mi.com"/>
    <x v="3"/>
    <x v="3"/>
    <x v="431"/>
    <x v="16"/>
    <x v="0"/>
    <x v="0"/>
    <s v="No Aplica"/>
    <x v="602"/>
  </r>
  <r>
    <x v="2"/>
    <x v="20"/>
    <x v="20"/>
    <x v="84"/>
    <x v="431"/>
    <s v="CO17024@mi.com"/>
    <x v="3"/>
    <x v="3"/>
    <x v="431"/>
    <x v="16"/>
    <x v="0"/>
    <x v="0"/>
    <s v="No Aplica"/>
    <x v="602"/>
  </r>
  <r>
    <x v="2"/>
    <x v="4"/>
    <x v="4"/>
    <x v="84"/>
    <x v="431"/>
    <s v="CO17024@mi.com"/>
    <x v="3"/>
    <x v="3"/>
    <x v="431"/>
    <x v="16"/>
    <x v="0"/>
    <x v="0"/>
    <s v="No Aplica"/>
    <x v="602"/>
  </r>
  <r>
    <x v="2"/>
    <x v="5"/>
    <x v="5"/>
    <x v="84"/>
    <x v="431"/>
    <s v="CO17024@mi.com"/>
    <x v="3"/>
    <x v="3"/>
    <x v="431"/>
    <x v="16"/>
    <x v="0"/>
    <x v="0"/>
    <s v="No Aplica"/>
    <x v="602"/>
  </r>
  <r>
    <x v="2"/>
    <x v="22"/>
    <x v="22"/>
    <x v="3"/>
    <x v="431"/>
    <s v="CO17024@mi.com"/>
    <x v="5"/>
    <x v="4"/>
    <x v="431"/>
    <x v="16"/>
    <x v="0"/>
    <x v="0"/>
    <s v="No Aplica"/>
    <x v="602"/>
  </r>
  <r>
    <x v="2"/>
    <x v="21"/>
    <x v="21"/>
    <x v="20"/>
    <x v="431"/>
    <s v="CO17024@mi.com"/>
    <x v="3"/>
    <x v="3"/>
    <x v="431"/>
    <x v="16"/>
    <x v="0"/>
    <x v="0"/>
    <s v="No Aplica"/>
    <x v="602"/>
  </r>
  <r>
    <x v="1"/>
    <x v="9"/>
    <x v="9"/>
    <x v="6"/>
    <x v="432"/>
    <s v="CO20563@mi.com"/>
    <x v="3"/>
    <x v="3"/>
    <x v="432"/>
    <x v="42"/>
    <x v="1"/>
    <x v="0"/>
    <s v="No Aplica"/>
    <x v="604"/>
  </r>
  <r>
    <x v="1"/>
    <x v="26"/>
    <x v="26"/>
    <x v="35"/>
    <x v="432"/>
    <s v="CO20563@mi.com"/>
    <x v="1"/>
    <x v="1"/>
    <x v="432"/>
    <x v="42"/>
    <x v="1"/>
    <x v="0"/>
    <s v="No Aplica"/>
    <x v="604"/>
  </r>
  <r>
    <x v="1"/>
    <x v="10"/>
    <x v="10"/>
    <x v="6"/>
    <x v="432"/>
    <s v="CO20563@mi.com"/>
    <x v="3"/>
    <x v="3"/>
    <x v="432"/>
    <x v="42"/>
    <x v="1"/>
    <x v="0"/>
    <s v="No Aplica"/>
    <x v="604"/>
  </r>
  <r>
    <x v="1"/>
    <x v="13"/>
    <x v="13"/>
    <x v="6"/>
    <x v="432"/>
    <s v="CO20563@mi.com"/>
    <x v="3"/>
    <x v="3"/>
    <x v="432"/>
    <x v="42"/>
    <x v="1"/>
    <x v="1"/>
    <n v="45922"/>
    <x v="605"/>
  </r>
  <r>
    <x v="0"/>
    <x v="27"/>
    <x v="27"/>
    <x v="0"/>
    <x v="432"/>
    <s v="CO20563@mi.com"/>
    <x v="0"/>
    <x v="0"/>
    <x v="432"/>
    <x v="42"/>
    <x v="1"/>
    <x v="0"/>
    <s v="No Aplica"/>
    <x v="604"/>
  </r>
  <r>
    <x v="1"/>
    <x v="23"/>
    <x v="23"/>
    <x v="35"/>
    <x v="432"/>
    <s v="CO20563@mi.com"/>
    <x v="1"/>
    <x v="1"/>
    <x v="432"/>
    <x v="42"/>
    <x v="1"/>
    <x v="0"/>
    <s v="No Aplica"/>
    <x v="604"/>
  </r>
  <r>
    <x v="1"/>
    <x v="14"/>
    <x v="14"/>
    <x v="6"/>
    <x v="432"/>
    <s v="CO20563@mi.com"/>
    <x v="3"/>
    <x v="3"/>
    <x v="432"/>
    <x v="42"/>
    <x v="1"/>
    <x v="0"/>
    <s v="No Aplica"/>
    <x v="604"/>
  </r>
  <r>
    <x v="0"/>
    <x v="18"/>
    <x v="18"/>
    <x v="0"/>
    <x v="432"/>
    <s v="CO20563@mi.com"/>
    <x v="0"/>
    <x v="0"/>
    <x v="432"/>
    <x v="42"/>
    <x v="1"/>
    <x v="0"/>
    <s v="No Aplica"/>
    <x v="604"/>
  </r>
  <r>
    <x v="1"/>
    <x v="20"/>
    <x v="20"/>
    <x v="794"/>
    <x v="432"/>
    <s v="CO20563@mi.com"/>
    <x v="18"/>
    <x v="14"/>
    <x v="432"/>
    <x v="42"/>
    <x v="1"/>
    <x v="0"/>
    <s v="No Aplica"/>
    <x v="604"/>
  </r>
  <r>
    <x v="1"/>
    <x v="22"/>
    <x v="22"/>
    <x v="795"/>
    <x v="432"/>
    <s v="CO20563@mi.com"/>
    <x v="3"/>
    <x v="3"/>
    <x v="432"/>
    <x v="42"/>
    <x v="1"/>
    <x v="0"/>
    <s v="No Aplica"/>
    <x v="604"/>
  </r>
  <r>
    <x v="1"/>
    <x v="6"/>
    <x v="6"/>
    <x v="6"/>
    <x v="432"/>
    <s v="CO20563@mi.com"/>
    <x v="3"/>
    <x v="3"/>
    <x v="432"/>
    <x v="42"/>
    <x v="1"/>
    <x v="0"/>
    <s v="No Aplica"/>
    <x v="604"/>
  </r>
  <r>
    <x v="1"/>
    <x v="19"/>
    <x v="19"/>
    <x v="6"/>
    <x v="432"/>
    <s v="CO20563@mi.com"/>
    <x v="3"/>
    <x v="3"/>
    <x v="432"/>
    <x v="42"/>
    <x v="1"/>
    <x v="0"/>
    <s v="No Aplica"/>
    <x v="604"/>
  </r>
  <r>
    <x v="1"/>
    <x v="28"/>
    <x v="28"/>
    <x v="35"/>
    <x v="432"/>
    <s v="CO20563@mi.com"/>
    <x v="1"/>
    <x v="1"/>
    <x v="432"/>
    <x v="42"/>
    <x v="1"/>
    <x v="0"/>
    <s v="No Aplica"/>
    <x v="604"/>
  </r>
  <r>
    <x v="0"/>
    <x v="24"/>
    <x v="24"/>
    <x v="0"/>
    <x v="432"/>
    <s v="CO20563@mi.com"/>
    <x v="0"/>
    <x v="0"/>
    <x v="432"/>
    <x v="42"/>
    <x v="1"/>
    <x v="0"/>
    <s v="No Aplica"/>
    <x v="604"/>
  </r>
  <r>
    <x v="0"/>
    <x v="25"/>
    <x v="25"/>
    <x v="0"/>
    <x v="432"/>
    <s v="CO20563@mi.com"/>
    <x v="0"/>
    <x v="0"/>
    <x v="432"/>
    <x v="42"/>
    <x v="1"/>
    <x v="0"/>
    <s v="No Aplica"/>
    <x v="604"/>
  </r>
  <r>
    <x v="1"/>
    <x v="29"/>
    <x v="29"/>
    <x v="35"/>
    <x v="432"/>
    <s v="CO20563@mi.com"/>
    <x v="1"/>
    <x v="1"/>
    <x v="432"/>
    <x v="42"/>
    <x v="1"/>
    <x v="0"/>
    <s v="No Aplica"/>
    <x v="604"/>
  </r>
  <r>
    <x v="1"/>
    <x v="4"/>
    <x v="4"/>
    <x v="6"/>
    <x v="432"/>
    <s v="CO20563@mi.com"/>
    <x v="3"/>
    <x v="3"/>
    <x v="432"/>
    <x v="42"/>
    <x v="1"/>
    <x v="0"/>
    <s v="No Aplica"/>
    <x v="604"/>
  </r>
  <r>
    <x v="1"/>
    <x v="21"/>
    <x v="21"/>
    <x v="6"/>
    <x v="432"/>
    <s v="CO20563@mi.com"/>
    <x v="3"/>
    <x v="3"/>
    <x v="432"/>
    <x v="42"/>
    <x v="1"/>
    <x v="0"/>
    <s v="No Aplica"/>
    <x v="604"/>
  </r>
  <r>
    <x v="1"/>
    <x v="13"/>
    <x v="13"/>
    <x v="796"/>
    <x v="433"/>
    <s v="CO27038@mi.com"/>
    <x v="3"/>
    <x v="3"/>
    <x v="433"/>
    <x v="39"/>
    <x v="1"/>
    <x v="1"/>
    <n v="45922"/>
    <x v="606"/>
  </r>
  <r>
    <x v="1"/>
    <x v="18"/>
    <x v="18"/>
    <x v="797"/>
    <x v="433"/>
    <s v="CO27038@mi.com"/>
    <x v="15"/>
    <x v="11"/>
    <x v="433"/>
    <x v="39"/>
    <x v="1"/>
    <x v="0"/>
    <s v="No Aplica"/>
    <x v="607"/>
  </r>
  <r>
    <x v="2"/>
    <x v="14"/>
    <x v="14"/>
    <x v="798"/>
    <x v="433"/>
    <s v="CO27038@mi.com"/>
    <x v="3"/>
    <x v="3"/>
    <x v="433"/>
    <x v="39"/>
    <x v="1"/>
    <x v="0"/>
    <s v="No Aplica"/>
    <x v="607"/>
  </r>
  <r>
    <x v="2"/>
    <x v="15"/>
    <x v="15"/>
    <x v="0"/>
    <x v="433"/>
    <s v="CO27038@mi.com"/>
    <x v="0"/>
    <x v="0"/>
    <x v="433"/>
    <x v="39"/>
    <x v="1"/>
    <x v="0"/>
    <s v="No Aplica"/>
    <x v="607"/>
  </r>
  <r>
    <x v="1"/>
    <x v="16"/>
    <x v="16"/>
    <x v="798"/>
    <x v="433"/>
    <s v="CO27038@mi.com"/>
    <x v="3"/>
    <x v="3"/>
    <x v="433"/>
    <x v="39"/>
    <x v="1"/>
    <x v="0"/>
    <s v="No Aplica"/>
    <x v="607"/>
  </r>
  <r>
    <x v="1"/>
    <x v="17"/>
    <x v="17"/>
    <x v="798"/>
    <x v="433"/>
    <s v="CO27038@mi.com"/>
    <x v="3"/>
    <x v="3"/>
    <x v="433"/>
    <x v="39"/>
    <x v="1"/>
    <x v="0"/>
    <s v="No Aplica"/>
    <x v="607"/>
  </r>
  <r>
    <x v="1"/>
    <x v="3"/>
    <x v="3"/>
    <x v="798"/>
    <x v="433"/>
    <s v="CO27038@mi.com"/>
    <x v="3"/>
    <x v="3"/>
    <x v="433"/>
    <x v="39"/>
    <x v="1"/>
    <x v="0"/>
    <s v="No Aplica"/>
    <x v="607"/>
  </r>
  <r>
    <x v="1"/>
    <x v="24"/>
    <x v="24"/>
    <x v="799"/>
    <x v="433"/>
    <s v="CO27038@mi.com"/>
    <x v="3"/>
    <x v="3"/>
    <x v="433"/>
    <x v="39"/>
    <x v="1"/>
    <x v="0"/>
    <s v="No Aplica"/>
    <x v="607"/>
  </r>
  <r>
    <x v="1"/>
    <x v="19"/>
    <x v="19"/>
    <x v="798"/>
    <x v="433"/>
    <s v="CO27038@mi.com"/>
    <x v="3"/>
    <x v="3"/>
    <x v="433"/>
    <x v="39"/>
    <x v="1"/>
    <x v="0"/>
    <s v="No Aplica"/>
    <x v="607"/>
  </r>
  <r>
    <x v="1"/>
    <x v="7"/>
    <x v="7"/>
    <x v="6"/>
    <x v="433"/>
    <s v="CO27038@mi.com"/>
    <x v="3"/>
    <x v="3"/>
    <x v="433"/>
    <x v="39"/>
    <x v="1"/>
    <x v="0"/>
    <s v="No Aplica"/>
    <x v="607"/>
  </r>
  <r>
    <x v="2"/>
    <x v="1"/>
    <x v="1"/>
    <x v="0"/>
    <x v="433"/>
    <s v="CO27038@mi.com"/>
    <x v="0"/>
    <x v="0"/>
    <x v="433"/>
    <x v="39"/>
    <x v="1"/>
    <x v="0"/>
    <s v="No Aplica"/>
    <x v="607"/>
  </r>
  <r>
    <x v="1"/>
    <x v="2"/>
    <x v="2"/>
    <x v="6"/>
    <x v="433"/>
    <s v="CO27038@mi.com"/>
    <x v="3"/>
    <x v="3"/>
    <x v="433"/>
    <x v="39"/>
    <x v="1"/>
    <x v="0"/>
    <s v="No Aplica"/>
    <x v="607"/>
  </r>
  <r>
    <x v="1"/>
    <x v="6"/>
    <x v="6"/>
    <x v="6"/>
    <x v="433"/>
    <s v="CO27038@mi.com"/>
    <x v="3"/>
    <x v="3"/>
    <x v="433"/>
    <x v="39"/>
    <x v="1"/>
    <x v="0"/>
    <s v="No Aplica"/>
    <x v="607"/>
  </r>
  <r>
    <x v="1"/>
    <x v="25"/>
    <x v="25"/>
    <x v="800"/>
    <x v="433"/>
    <s v="CO27038@mi.com"/>
    <x v="3"/>
    <x v="3"/>
    <x v="433"/>
    <x v="39"/>
    <x v="1"/>
    <x v="0"/>
    <s v="No Aplica"/>
    <x v="607"/>
  </r>
  <r>
    <x v="2"/>
    <x v="5"/>
    <x v="5"/>
    <x v="58"/>
    <x v="433"/>
    <s v="CO27038@mi.com"/>
    <x v="0"/>
    <x v="0"/>
    <x v="433"/>
    <x v="39"/>
    <x v="1"/>
    <x v="0"/>
    <s v="No Aplica"/>
    <x v="607"/>
  </r>
  <r>
    <x v="1"/>
    <x v="20"/>
    <x v="20"/>
    <x v="35"/>
    <x v="433"/>
    <s v="CO27038@mi.com"/>
    <x v="1"/>
    <x v="1"/>
    <x v="433"/>
    <x v="39"/>
    <x v="1"/>
    <x v="0"/>
    <s v="No Aplica"/>
    <x v="607"/>
  </r>
  <r>
    <x v="1"/>
    <x v="22"/>
    <x v="22"/>
    <x v="35"/>
    <x v="433"/>
    <s v="CO27038@mi.com"/>
    <x v="1"/>
    <x v="1"/>
    <x v="433"/>
    <x v="39"/>
    <x v="1"/>
    <x v="0"/>
    <s v="No Aplica"/>
    <x v="607"/>
  </r>
  <r>
    <x v="2"/>
    <x v="4"/>
    <x v="4"/>
    <x v="39"/>
    <x v="434"/>
    <s v="CO12319@mi.com"/>
    <x v="0"/>
    <x v="0"/>
    <x v="434"/>
    <x v="55"/>
    <x v="1"/>
    <x v="0"/>
    <s v="No Aplica"/>
    <x v="608"/>
  </r>
  <r>
    <x v="2"/>
    <x v="27"/>
    <x v="27"/>
    <x v="39"/>
    <x v="434"/>
    <s v="CO12319@mi.com"/>
    <x v="0"/>
    <x v="0"/>
    <x v="434"/>
    <x v="55"/>
    <x v="1"/>
    <x v="0"/>
    <s v="No Aplica"/>
    <x v="608"/>
  </r>
  <r>
    <x v="2"/>
    <x v="26"/>
    <x v="26"/>
    <x v="801"/>
    <x v="434"/>
    <s v="CO12319@mi.com"/>
    <x v="3"/>
    <x v="3"/>
    <x v="434"/>
    <x v="55"/>
    <x v="1"/>
    <x v="0"/>
    <s v="No Aplica"/>
    <x v="608"/>
  </r>
  <r>
    <x v="2"/>
    <x v="10"/>
    <x v="10"/>
    <x v="20"/>
    <x v="434"/>
    <s v="CO12319@mi.com"/>
    <x v="3"/>
    <x v="3"/>
    <x v="434"/>
    <x v="55"/>
    <x v="1"/>
    <x v="0"/>
    <s v="No Aplica"/>
    <x v="608"/>
  </r>
  <r>
    <x v="2"/>
    <x v="0"/>
    <x v="0"/>
    <x v="20"/>
    <x v="434"/>
    <s v="CO12319@mi.com"/>
    <x v="3"/>
    <x v="3"/>
    <x v="434"/>
    <x v="55"/>
    <x v="1"/>
    <x v="0"/>
    <s v="No Aplica"/>
    <x v="608"/>
  </r>
  <r>
    <x v="2"/>
    <x v="11"/>
    <x v="11"/>
    <x v="20"/>
    <x v="434"/>
    <s v="CO12319@mi.com"/>
    <x v="15"/>
    <x v="11"/>
    <x v="434"/>
    <x v="55"/>
    <x v="1"/>
    <x v="0"/>
    <s v="No Aplica"/>
    <x v="608"/>
  </r>
  <r>
    <x v="2"/>
    <x v="28"/>
    <x v="28"/>
    <x v="802"/>
    <x v="434"/>
    <s v="CO12319@mi.com"/>
    <x v="16"/>
    <x v="12"/>
    <x v="434"/>
    <x v="55"/>
    <x v="1"/>
    <x v="0"/>
    <s v="No Aplica"/>
    <x v="608"/>
  </r>
  <r>
    <x v="2"/>
    <x v="19"/>
    <x v="19"/>
    <x v="20"/>
    <x v="434"/>
    <s v="CO12319@mi.com"/>
    <x v="3"/>
    <x v="3"/>
    <x v="434"/>
    <x v="55"/>
    <x v="1"/>
    <x v="0"/>
    <s v="No Aplica"/>
    <x v="608"/>
  </r>
  <r>
    <x v="2"/>
    <x v="7"/>
    <x v="7"/>
    <x v="20"/>
    <x v="434"/>
    <s v="CO12319@mi.com"/>
    <x v="3"/>
    <x v="3"/>
    <x v="434"/>
    <x v="55"/>
    <x v="1"/>
    <x v="0"/>
    <s v="No Aplica"/>
    <x v="608"/>
  </r>
  <r>
    <x v="2"/>
    <x v="18"/>
    <x v="18"/>
    <x v="39"/>
    <x v="434"/>
    <s v="CO12319@mi.com"/>
    <x v="0"/>
    <x v="0"/>
    <x v="434"/>
    <x v="55"/>
    <x v="1"/>
    <x v="0"/>
    <s v="No Aplica"/>
    <x v="608"/>
  </r>
  <r>
    <x v="2"/>
    <x v="24"/>
    <x v="24"/>
    <x v="39"/>
    <x v="434"/>
    <s v="CO12319@mi.com"/>
    <x v="0"/>
    <x v="0"/>
    <x v="434"/>
    <x v="55"/>
    <x v="1"/>
    <x v="0"/>
    <s v="No Aplica"/>
    <x v="608"/>
  </r>
  <r>
    <x v="2"/>
    <x v="25"/>
    <x v="25"/>
    <x v="39"/>
    <x v="434"/>
    <s v="CO12319@mi.com"/>
    <x v="0"/>
    <x v="0"/>
    <x v="434"/>
    <x v="55"/>
    <x v="1"/>
    <x v="0"/>
    <s v="No Aplica"/>
    <x v="608"/>
  </r>
  <r>
    <x v="1"/>
    <x v="8"/>
    <x v="8"/>
    <x v="336"/>
    <x v="435"/>
    <s v="CO10120@mi.com"/>
    <x v="3"/>
    <x v="3"/>
    <x v="435"/>
    <x v="1"/>
    <x v="0"/>
    <x v="0"/>
    <s v="No Aplica"/>
    <x v="609"/>
  </r>
  <r>
    <x v="1"/>
    <x v="9"/>
    <x v="9"/>
    <x v="336"/>
    <x v="435"/>
    <s v="CO10120@mi.com"/>
    <x v="3"/>
    <x v="3"/>
    <x v="435"/>
    <x v="1"/>
    <x v="0"/>
    <x v="0"/>
    <s v="No Aplica"/>
    <x v="609"/>
  </r>
  <r>
    <x v="1"/>
    <x v="10"/>
    <x v="10"/>
    <x v="3"/>
    <x v="435"/>
    <s v="CO10120@mi.com"/>
    <x v="3"/>
    <x v="3"/>
    <x v="435"/>
    <x v="1"/>
    <x v="0"/>
    <x v="0"/>
    <s v="No Aplica"/>
    <x v="609"/>
  </r>
  <r>
    <x v="1"/>
    <x v="10"/>
    <x v="10"/>
    <x v="3"/>
    <x v="435"/>
    <s v="CO10120@mi.com"/>
    <x v="3"/>
    <x v="3"/>
    <x v="435"/>
    <x v="1"/>
    <x v="0"/>
    <x v="0"/>
    <s v="No Aplica"/>
    <x v="609"/>
  </r>
  <r>
    <x v="1"/>
    <x v="11"/>
    <x v="11"/>
    <x v="3"/>
    <x v="435"/>
    <s v="CO10120@mi.com"/>
    <x v="3"/>
    <x v="3"/>
    <x v="435"/>
    <x v="1"/>
    <x v="0"/>
    <x v="0"/>
    <s v="No Aplica"/>
    <x v="609"/>
  </r>
  <r>
    <x v="1"/>
    <x v="12"/>
    <x v="12"/>
    <x v="3"/>
    <x v="435"/>
    <s v="CO10120@mi.com"/>
    <x v="3"/>
    <x v="3"/>
    <x v="435"/>
    <x v="1"/>
    <x v="0"/>
    <x v="0"/>
    <s v="No Aplica"/>
    <x v="609"/>
  </r>
  <r>
    <x v="1"/>
    <x v="13"/>
    <x v="13"/>
    <x v="3"/>
    <x v="435"/>
    <s v="CO10120@mi.com"/>
    <x v="3"/>
    <x v="3"/>
    <x v="435"/>
    <x v="1"/>
    <x v="0"/>
    <x v="1"/>
    <n v="45922"/>
    <x v="610"/>
  </r>
  <r>
    <x v="0"/>
    <x v="0"/>
    <x v="0"/>
    <x v="3"/>
    <x v="435"/>
    <s v="CO10120@mi.com"/>
    <x v="4"/>
    <x v="0"/>
    <x v="435"/>
    <x v="1"/>
    <x v="0"/>
    <x v="0"/>
    <s v="No Aplica"/>
    <x v="609"/>
  </r>
  <r>
    <x v="1"/>
    <x v="14"/>
    <x v="14"/>
    <x v="336"/>
    <x v="435"/>
    <s v="CO10120@mi.com"/>
    <x v="3"/>
    <x v="3"/>
    <x v="435"/>
    <x v="1"/>
    <x v="0"/>
    <x v="0"/>
    <s v="No Aplica"/>
    <x v="609"/>
  </r>
  <r>
    <x v="1"/>
    <x v="16"/>
    <x v="16"/>
    <x v="336"/>
    <x v="435"/>
    <s v="CO10120@mi.com"/>
    <x v="3"/>
    <x v="3"/>
    <x v="435"/>
    <x v="1"/>
    <x v="0"/>
    <x v="0"/>
    <s v="No Aplica"/>
    <x v="609"/>
  </r>
  <r>
    <x v="1"/>
    <x v="17"/>
    <x v="17"/>
    <x v="336"/>
    <x v="435"/>
    <s v="CO10120@mi.com"/>
    <x v="3"/>
    <x v="3"/>
    <x v="435"/>
    <x v="1"/>
    <x v="0"/>
    <x v="0"/>
    <s v="No Aplica"/>
    <x v="609"/>
  </r>
  <r>
    <x v="1"/>
    <x v="3"/>
    <x v="3"/>
    <x v="45"/>
    <x v="435"/>
    <s v="CO10120@mi.com"/>
    <x v="3"/>
    <x v="3"/>
    <x v="435"/>
    <x v="1"/>
    <x v="0"/>
    <x v="0"/>
    <s v="No Aplica"/>
    <x v="609"/>
  </r>
  <r>
    <x v="0"/>
    <x v="15"/>
    <x v="15"/>
    <x v="3"/>
    <x v="435"/>
    <s v="CO10120@mi.com"/>
    <x v="4"/>
    <x v="0"/>
    <x v="435"/>
    <x v="1"/>
    <x v="0"/>
    <x v="0"/>
    <s v="No Aplica"/>
    <x v="609"/>
  </r>
  <r>
    <x v="1"/>
    <x v="19"/>
    <x v="19"/>
    <x v="336"/>
    <x v="435"/>
    <s v="CO10120@mi.com"/>
    <x v="3"/>
    <x v="3"/>
    <x v="435"/>
    <x v="1"/>
    <x v="0"/>
    <x v="0"/>
    <s v="No Aplica"/>
    <x v="609"/>
  </r>
  <r>
    <x v="1"/>
    <x v="1"/>
    <x v="1"/>
    <x v="336"/>
    <x v="435"/>
    <s v="CO10120@mi.com"/>
    <x v="3"/>
    <x v="3"/>
    <x v="435"/>
    <x v="1"/>
    <x v="0"/>
    <x v="0"/>
    <s v="No Aplica"/>
    <x v="609"/>
  </r>
  <r>
    <x v="1"/>
    <x v="2"/>
    <x v="2"/>
    <x v="336"/>
    <x v="435"/>
    <s v="CO10120@mi.com"/>
    <x v="3"/>
    <x v="3"/>
    <x v="435"/>
    <x v="1"/>
    <x v="0"/>
    <x v="0"/>
    <s v="No Aplica"/>
    <x v="609"/>
  </r>
  <r>
    <x v="1"/>
    <x v="6"/>
    <x v="6"/>
    <x v="336"/>
    <x v="435"/>
    <s v="CO10120@mi.com"/>
    <x v="3"/>
    <x v="3"/>
    <x v="435"/>
    <x v="1"/>
    <x v="0"/>
    <x v="0"/>
    <s v="No Aplica"/>
    <x v="609"/>
  </r>
  <r>
    <x v="0"/>
    <x v="7"/>
    <x v="7"/>
    <x v="3"/>
    <x v="435"/>
    <s v="CO10120@mi.com"/>
    <x v="4"/>
    <x v="0"/>
    <x v="435"/>
    <x v="1"/>
    <x v="0"/>
    <x v="0"/>
    <s v="No Aplica"/>
    <x v="609"/>
  </r>
  <r>
    <x v="0"/>
    <x v="4"/>
    <x v="4"/>
    <x v="336"/>
    <x v="435"/>
    <s v="CO10120@mi.com"/>
    <x v="3"/>
    <x v="3"/>
    <x v="435"/>
    <x v="1"/>
    <x v="0"/>
    <x v="0"/>
    <s v="No Aplica"/>
    <x v="609"/>
  </r>
  <r>
    <x v="0"/>
    <x v="20"/>
    <x v="20"/>
    <x v="3"/>
    <x v="435"/>
    <s v="CO10120@mi.com"/>
    <x v="3"/>
    <x v="3"/>
    <x v="435"/>
    <x v="1"/>
    <x v="0"/>
    <x v="0"/>
    <s v="No Aplica"/>
    <x v="609"/>
  </r>
  <r>
    <x v="0"/>
    <x v="22"/>
    <x v="22"/>
    <x v="336"/>
    <x v="435"/>
    <s v="CO10120@mi.com"/>
    <x v="3"/>
    <x v="3"/>
    <x v="435"/>
    <x v="1"/>
    <x v="0"/>
    <x v="0"/>
    <s v="No Aplica"/>
    <x v="609"/>
  </r>
  <r>
    <x v="1"/>
    <x v="21"/>
    <x v="21"/>
    <x v="336"/>
    <x v="435"/>
    <s v="CO10120@mi.com"/>
    <x v="3"/>
    <x v="3"/>
    <x v="435"/>
    <x v="1"/>
    <x v="0"/>
    <x v="0"/>
    <s v="No Aplica"/>
    <x v="609"/>
  </r>
  <r>
    <x v="0"/>
    <x v="5"/>
    <x v="5"/>
    <x v="3"/>
    <x v="435"/>
    <s v="CO10120@mi.com"/>
    <x v="4"/>
    <x v="0"/>
    <x v="435"/>
    <x v="1"/>
    <x v="0"/>
    <x v="0"/>
    <s v="No Aplica"/>
    <x v="609"/>
  </r>
  <r>
    <x v="9"/>
    <x v="2"/>
    <x v="0"/>
    <x v="803"/>
    <x v="436"/>
    <s v="CO14512@mi.com"/>
    <x v="34"/>
    <x v="0"/>
    <x v="436"/>
    <x v="17"/>
    <x v="0"/>
    <x v="1"/>
    <n v="45922"/>
    <x v="611"/>
  </r>
  <r>
    <x v="2"/>
    <x v="6"/>
    <x v="6"/>
    <x v="3"/>
    <x v="436"/>
    <s v="CO14512@mi.com"/>
    <x v="19"/>
    <x v="0"/>
    <x v="436"/>
    <x v="17"/>
    <x v="0"/>
    <x v="0"/>
    <s v="No Aplica"/>
    <x v="612"/>
  </r>
  <r>
    <x v="2"/>
    <x v="22"/>
    <x v="22"/>
    <x v="3"/>
    <x v="436"/>
    <s v="CO14512@mi.com"/>
    <x v="35"/>
    <x v="0"/>
    <x v="436"/>
    <x v="17"/>
    <x v="0"/>
    <x v="0"/>
    <s v="No Aplica"/>
    <x v="612"/>
  </r>
  <r>
    <x v="0"/>
    <x v="27"/>
    <x v="27"/>
    <x v="3"/>
    <x v="437"/>
    <s v="CO19661@mi.com"/>
    <x v="29"/>
    <x v="0"/>
    <x v="437"/>
    <x v="37"/>
    <x v="2"/>
    <x v="0"/>
    <s v="No Aplica"/>
    <x v="613"/>
  </r>
  <r>
    <x v="3"/>
    <x v="26"/>
    <x v="26"/>
    <x v="22"/>
    <x v="437"/>
    <s v="CO19661@mi.com"/>
    <x v="2"/>
    <x v="2"/>
    <x v="437"/>
    <x v="37"/>
    <x v="2"/>
    <x v="0"/>
    <s v="No Aplica"/>
    <x v="613"/>
  </r>
  <r>
    <x v="0"/>
    <x v="18"/>
    <x v="18"/>
    <x v="3"/>
    <x v="437"/>
    <s v="CO19661@mi.com"/>
    <x v="29"/>
    <x v="0"/>
    <x v="437"/>
    <x v="37"/>
    <x v="2"/>
    <x v="0"/>
    <s v="No Aplica"/>
    <x v="613"/>
  </r>
  <r>
    <x v="3"/>
    <x v="23"/>
    <x v="23"/>
    <x v="22"/>
    <x v="437"/>
    <s v="CO19661@mi.com"/>
    <x v="2"/>
    <x v="2"/>
    <x v="437"/>
    <x v="37"/>
    <x v="2"/>
    <x v="0"/>
    <s v="No Aplica"/>
    <x v="613"/>
  </r>
  <r>
    <x v="0"/>
    <x v="4"/>
    <x v="4"/>
    <x v="3"/>
    <x v="437"/>
    <s v="CO19661@mi.com"/>
    <x v="20"/>
    <x v="0"/>
    <x v="437"/>
    <x v="37"/>
    <x v="2"/>
    <x v="0"/>
    <s v="No Aplica"/>
    <x v="613"/>
  </r>
  <r>
    <x v="1"/>
    <x v="21"/>
    <x v="21"/>
    <x v="804"/>
    <x v="437"/>
    <s v="CO19661@mi.com"/>
    <x v="1"/>
    <x v="1"/>
    <x v="437"/>
    <x v="37"/>
    <x v="2"/>
    <x v="0"/>
    <s v="No Aplica"/>
    <x v="613"/>
  </r>
  <r>
    <x v="0"/>
    <x v="24"/>
    <x v="24"/>
    <x v="3"/>
    <x v="437"/>
    <s v="CO19661@mi.com"/>
    <x v="29"/>
    <x v="0"/>
    <x v="437"/>
    <x v="37"/>
    <x v="2"/>
    <x v="0"/>
    <s v="No Aplica"/>
    <x v="613"/>
  </r>
  <r>
    <x v="3"/>
    <x v="28"/>
    <x v="28"/>
    <x v="22"/>
    <x v="437"/>
    <s v="CO19661@mi.com"/>
    <x v="2"/>
    <x v="2"/>
    <x v="437"/>
    <x v="37"/>
    <x v="2"/>
    <x v="0"/>
    <s v="No Aplica"/>
    <x v="613"/>
  </r>
  <r>
    <x v="0"/>
    <x v="25"/>
    <x v="25"/>
    <x v="3"/>
    <x v="437"/>
    <s v="CO19661@mi.com"/>
    <x v="29"/>
    <x v="0"/>
    <x v="437"/>
    <x v="37"/>
    <x v="2"/>
    <x v="0"/>
    <s v="No Aplica"/>
    <x v="613"/>
  </r>
  <r>
    <x v="3"/>
    <x v="29"/>
    <x v="29"/>
    <x v="22"/>
    <x v="437"/>
    <s v="CO19661@mi.com"/>
    <x v="2"/>
    <x v="2"/>
    <x v="437"/>
    <x v="37"/>
    <x v="2"/>
    <x v="0"/>
    <s v="No Aplica"/>
    <x v="613"/>
  </r>
  <r>
    <x v="0"/>
    <x v="0"/>
    <x v="0"/>
    <x v="3"/>
    <x v="438"/>
    <s v="CO12177@mi.com"/>
    <x v="5"/>
    <x v="4"/>
    <x v="438"/>
    <x v="41"/>
    <x v="0"/>
    <x v="0"/>
    <s v="No Aplica"/>
    <x v="614"/>
  </r>
  <r>
    <x v="2"/>
    <x v="15"/>
    <x v="15"/>
    <x v="610"/>
    <x v="438"/>
    <s v="CO12177@mi.com"/>
    <x v="3"/>
    <x v="3"/>
    <x v="438"/>
    <x v="41"/>
    <x v="0"/>
    <x v="0"/>
    <s v="No Aplica"/>
    <x v="614"/>
  </r>
  <r>
    <x v="0"/>
    <x v="14"/>
    <x v="14"/>
    <x v="3"/>
    <x v="438"/>
    <s v="CO12177@mi.com"/>
    <x v="4"/>
    <x v="0"/>
    <x v="438"/>
    <x v="41"/>
    <x v="0"/>
    <x v="0"/>
    <s v="No Aplica"/>
    <x v="614"/>
  </r>
  <r>
    <x v="2"/>
    <x v="17"/>
    <x v="17"/>
    <x v="610"/>
    <x v="438"/>
    <s v="CO12177@mi.com"/>
    <x v="3"/>
    <x v="3"/>
    <x v="438"/>
    <x v="41"/>
    <x v="0"/>
    <x v="0"/>
    <s v="No Aplica"/>
    <x v="614"/>
  </r>
  <r>
    <x v="2"/>
    <x v="3"/>
    <x v="3"/>
    <x v="610"/>
    <x v="438"/>
    <s v="CO12177@mi.com"/>
    <x v="3"/>
    <x v="3"/>
    <x v="438"/>
    <x v="41"/>
    <x v="0"/>
    <x v="0"/>
    <s v="No Aplica"/>
    <x v="614"/>
  </r>
  <r>
    <x v="3"/>
    <x v="20"/>
    <x v="20"/>
    <x v="9"/>
    <x v="438"/>
    <s v="CO12177@mi.com"/>
    <x v="1"/>
    <x v="1"/>
    <x v="438"/>
    <x v="41"/>
    <x v="0"/>
    <x v="0"/>
    <s v="No Aplica"/>
    <x v="614"/>
  </r>
  <r>
    <x v="3"/>
    <x v="20"/>
    <x v="20"/>
    <x v="9"/>
    <x v="438"/>
    <s v="CO12177@mi.com"/>
    <x v="1"/>
    <x v="1"/>
    <x v="438"/>
    <x v="41"/>
    <x v="0"/>
    <x v="0"/>
    <s v="No Aplica"/>
    <x v="614"/>
  </r>
  <r>
    <x v="3"/>
    <x v="19"/>
    <x v="19"/>
    <x v="52"/>
    <x v="438"/>
    <s v="CO12177@mi.com"/>
    <x v="3"/>
    <x v="3"/>
    <x v="438"/>
    <x v="41"/>
    <x v="0"/>
    <x v="0"/>
    <s v="No Aplica"/>
    <x v="614"/>
  </r>
  <r>
    <x v="3"/>
    <x v="1"/>
    <x v="1"/>
    <x v="52"/>
    <x v="438"/>
    <s v="CO12177@mi.com"/>
    <x v="3"/>
    <x v="3"/>
    <x v="438"/>
    <x v="41"/>
    <x v="0"/>
    <x v="0"/>
    <s v="No Aplica"/>
    <x v="614"/>
  </r>
  <r>
    <x v="3"/>
    <x v="2"/>
    <x v="2"/>
    <x v="52"/>
    <x v="438"/>
    <s v="CO12177@mi.com"/>
    <x v="3"/>
    <x v="3"/>
    <x v="438"/>
    <x v="41"/>
    <x v="0"/>
    <x v="0"/>
    <s v="No Aplica"/>
    <x v="614"/>
  </r>
  <r>
    <x v="3"/>
    <x v="6"/>
    <x v="6"/>
    <x v="52"/>
    <x v="438"/>
    <s v="CO12177@mi.com"/>
    <x v="3"/>
    <x v="3"/>
    <x v="438"/>
    <x v="41"/>
    <x v="0"/>
    <x v="0"/>
    <s v="No Aplica"/>
    <x v="614"/>
  </r>
  <r>
    <x v="0"/>
    <x v="7"/>
    <x v="7"/>
    <x v="3"/>
    <x v="438"/>
    <s v="CO12177@mi.com"/>
    <x v="29"/>
    <x v="0"/>
    <x v="438"/>
    <x v="41"/>
    <x v="0"/>
    <x v="0"/>
    <s v="No Aplica"/>
    <x v="614"/>
  </r>
  <r>
    <x v="0"/>
    <x v="20"/>
    <x v="20"/>
    <x v="3"/>
    <x v="438"/>
    <s v="CO12177@mi.com"/>
    <x v="5"/>
    <x v="4"/>
    <x v="438"/>
    <x v="41"/>
    <x v="0"/>
    <x v="0"/>
    <s v="No Aplica"/>
    <x v="614"/>
  </r>
  <r>
    <x v="8"/>
    <x v="23"/>
    <x v="23"/>
    <x v="805"/>
    <x v="439"/>
    <s v="CO20250@mi.com"/>
    <x v="15"/>
    <x v="11"/>
    <x v="439"/>
    <x v="10"/>
    <x v="2"/>
    <x v="0"/>
    <s v="No Aplica"/>
    <x v="615"/>
  </r>
  <r>
    <x v="2"/>
    <x v="27"/>
    <x v="27"/>
    <x v="0"/>
    <x v="439"/>
    <s v="CO20250@mi.com"/>
    <x v="14"/>
    <x v="10"/>
    <x v="439"/>
    <x v="10"/>
    <x v="2"/>
    <x v="0"/>
    <s v="No Aplica"/>
    <x v="615"/>
  </r>
  <r>
    <x v="2"/>
    <x v="26"/>
    <x v="26"/>
    <x v="806"/>
    <x v="439"/>
    <s v="CO20250@mi.com"/>
    <x v="10"/>
    <x v="9"/>
    <x v="439"/>
    <x v="10"/>
    <x v="2"/>
    <x v="0"/>
    <s v="No Aplica"/>
    <x v="615"/>
  </r>
  <r>
    <x v="2"/>
    <x v="18"/>
    <x v="18"/>
    <x v="0"/>
    <x v="439"/>
    <s v="CO20250@mi.com"/>
    <x v="14"/>
    <x v="10"/>
    <x v="439"/>
    <x v="10"/>
    <x v="2"/>
    <x v="0"/>
    <s v="No Aplica"/>
    <x v="615"/>
  </r>
  <r>
    <x v="2"/>
    <x v="23"/>
    <x v="23"/>
    <x v="806"/>
    <x v="439"/>
    <s v="CO20250@mi.com"/>
    <x v="10"/>
    <x v="9"/>
    <x v="439"/>
    <x v="10"/>
    <x v="2"/>
    <x v="0"/>
    <s v="No Aplica"/>
    <x v="615"/>
  </r>
  <r>
    <x v="2"/>
    <x v="20"/>
    <x v="20"/>
    <x v="807"/>
    <x v="439"/>
    <s v="CO20250@mi.com"/>
    <x v="8"/>
    <x v="7"/>
    <x v="439"/>
    <x v="10"/>
    <x v="2"/>
    <x v="0"/>
    <s v="No Aplica"/>
    <x v="615"/>
  </r>
  <r>
    <x v="2"/>
    <x v="24"/>
    <x v="24"/>
    <x v="0"/>
    <x v="439"/>
    <s v="CO20250@mi.com"/>
    <x v="14"/>
    <x v="10"/>
    <x v="439"/>
    <x v="10"/>
    <x v="2"/>
    <x v="0"/>
    <s v="No Aplica"/>
    <x v="615"/>
  </r>
  <r>
    <x v="2"/>
    <x v="28"/>
    <x v="28"/>
    <x v="808"/>
    <x v="439"/>
    <s v="CO20250@mi.com"/>
    <x v="10"/>
    <x v="9"/>
    <x v="439"/>
    <x v="10"/>
    <x v="2"/>
    <x v="0"/>
    <s v="No Aplica"/>
    <x v="615"/>
  </r>
  <r>
    <x v="2"/>
    <x v="29"/>
    <x v="29"/>
    <x v="806"/>
    <x v="439"/>
    <s v="CO20250@mi.com"/>
    <x v="10"/>
    <x v="9"/>
    <x v="439"/>
    <x v="10"/>
    <x v="2"/>
    <x v="0"/>
    <s v="No Aplica"/>
    <x v="615"/>
  </r>
  <r>
    <x v="2"/>
    <x v="25"/>
    <x v="25"/>
    <x v="0"/>
    <x v="439"/>
    <s v="CO20250@mi.com"/>
    <x v="14"/>
    <x v="10"/>
    <x v="439"/>
    <x v="10"/>
    <x v="2"/>
    <x v="0"/>
    <s v="No Aplica"/>
    <x v="615"/>
  </r>
  <r>
    <x v="1"/>
    <x v="16"/>
    <x v="16"/>
    <x v="809"/>
    <x v="440"/>
    <s v="CO10475@mi.com"/>
    <x v="10"/>
    <x v="9"/>
    <x v="440"/>
    <x v="56"/>
    <x v="2"/>
    <x v="0"/>
    <s v="No Aplica"/>
    <x v="616"/>
  </r>
  <r>
    <x v="0"/>
    <x v="27"/>
    <x v="27"/>
    <x v="3"/>
    <x v="440"/>
    <s v="CO10475@mi.com"/>
    <x v="4"/>
    <x v="0"/>
    <x v="440"/>
    <x v="56"/>
    <x v="2"/>
    <x v="0"/>
    <s v="No Aplica"/>
    <x v="616"/>
  </r>
  <r>
    <x v="1"/>
    <x v="12"/>
    <x v="12"/>
    <x v="90"/>
    <x v="440"/>
    <s v="CO10475@mi.com"/>
    <x v="0"/>
    <x v="0"/>
    <x v="440"/>
    <x v="56"/>
    <x v="2"/>
    <x v="0"/>
    <s v="No Aplica"/>
    <x v="616"/>
  </r>
  <r>
    <x v="0"/>
    <x v="18"/>
    <x v="18"/>
    <x v="3"/>
    <x v="440"/>
    <s v="CO10475@mi.com"/>
    <x v="4"/>
    <x v="0"/>
    <x v="440"/>
    <x v="56"/>
    <x v="2"/>
    <x v="0"/>
    <s v="No Aplica"/>
    <x v="616"/>
  </r>
  <r>
    <x v="1"/>
    <x v="17"/>
    <x v="17"/>
    <x v="90"/>
    <x v="440"/>
    <s v="CO10475@mi.com"/>
    <x v="11"/>
    <x v="0"/>
    <x v="440"/>
    <x v="56"/>
    <x v="2"/>
    <x v="0"/>
    <s v="No Aplica"/>
    <x v="616"/>
  </r>
  <r>
    <x v="0"/>
    <x v="24"/>
    <x v="24"/>
    <x v="3"/>
    <x v="440"/>
    <s v="CO10475@mi.com"/>
    <x v="4"/>
    <x v="0"/>
    <x v="440"/>
    <x v="56"/>
    <x v="2"/>
    <x v="0"/>
    <s v="No Aplica"/>
    <x v="616"/>
  </r>
  <r>
    <x v="1"/>
    <x v="2"/>
    <x v="2"/>
    <x v="90"/>
    <x v="440"/>
    <s v="CO10475@mi.com"/>
    <x v="40"/>
    <x v="0"/>
    <x v="440"/>
    <x v="56"/>
    <x v="2"/>
    <x v="0"/>
    <s v="No Aplica"/>
    <x v="616"/>
  </r>
  <r>
    <x v="9"/>
    <x v="6"/>
    <x v="6"/>
    <x v="163"/>
    <x v="440"/>
    <s v="CO10475@mi.com"/>
    <x v="4"/>
    <x v="0"/>
    <x v="440"/>
    <x v="56"/>
    <x v="2"/>
    <x v="0"/>
    <s v="No Aplica"/>
    <x v="616"/>
  </r>
  <r>
    <x v="0"/>
    <x v="25"/>
    <x v="25"/>
    <x v="3"/>
    <x v="440"/>
    <s v="CO10475@mi.com"/>
    <x v="4"/>
    <x v="0"/>
    <x v="440"/>
    <x v="56"/>
    <x v="2"/>
    <x v="0"/>
    <s v="No Aplica"/>
    <x v="616"/>
  </r>
  <r>
    <x v="9"/>
    <x v="21"/>
    <x v="4"/>
    <x v="163"/>
    <x v="440"/>
    <s v="CO10475@mi.com"/>
    <x v="28"/>
    <x v="0"/>
    <x v="440"/>
    <x v="56"/>
    <x v="2"/>
    <x v="0"/>
    <s v="No Aplica"/>
    <x v="616"/>
  </r>
  <r>
    <x v="0"/>
    <x v="11"/>
    <x v="11"/>
    <x v="3"/>
    <x v="441"/>
    <s v="CO11019@mi.com"/>
    <x v="0"/>
    <x v="0"/>
    <x v="441"/>
    <x v="17"/>
    <x v="0"/>
    <x v="0"/>
    <s v="No Aplica"/>
    <x v="617"/>
  </r>
  <r>
    <x v="0"/>
    <x v="3"/>
    <x v="3"/>
    <x v="3"/>
    <x v="441"/>
    <s v="CO11019@mi.com"/>
    <x v="5"/>
    <x v="4"/>
    <x v="441"/>
    <x v="17"/>
    <x v="0"/>
    <x v="0"/>
    <s v="No Aplica"/>
    <x v="617"/>
  </r>
  <r>
    <x v="0"/>
    <x v="1"/>
    <x v="1"/>
    <x v="3"/>
    <x v="441"/>
    <s v="CO11019@mi.com"/>
    <x v="5"/>
    <x v="4"/>
    <x v="441"/>
    <x v="17"/>
    <x v="0"/>
    <x v="0"/>
    <s v="No Aplica"/>
    <x v="617"/>
  </r>
  <r>
    <x v="6"/>
    <x v="5"/>
    <x v="5"/>
    <x v="265"/>
    <x v="441"/>
    <s v="CO11019@mi.com"/>
    <x v="7"/>
    <x v="6"/>
    <x v="441"/>
    <x v="17"/>
    <x v="0"/>
    <x v="0"/>
    <s v="No Aplica"/>
    <x v="617"/>
  </r>
  <r>
    <x v="6"/>
    <x v="20"/>
    <x v="20"/>
    <x v="265"/>
    <x v="441"/>
    <s v="CO11019@mi.com"/>
    <x v="7"/>
    <x v="6"/>
    <x v="441"/>
    <x v="17"/>
    <x v="0"/>
    <x v="0"/>
    <s v="No Aplica"/>
    <x v="617"/>
  </r>
  <r>
    <x v="0"/>
    <x v="21"/>
    <x v="21"/>
    <x v="3"/>
    <x v="441"/>
    <s v="CO11019@mi.com"/>
    <x v="5"/>
    <x v="4"/>
    <x v="441"/>
    <x v="17"/>
    <x v="0"/>
    <x v="0"/>
    <s v="No Aplica"/>
    <x v="617"/>
  </r>
  <r>
    <x v="2"/>
    <x v="11"/>
    <x v="11"/>
    <x v="3"/>
    <x v="442"/>
    <s v="CO10097@mi.com"/>
    <x v="0"/>
    <x v="0"/>
    <x v="442"/>
    <x v="16"/>
    <x v="0"/>
    <x v="0"/>
    <s v="No Aplica"/>
    <x v="618"/>
  </r>
  <r>
    <x v="2"/>
    <x v="16"/>
    <x v="16"/>
    <x v="3"/>
    <x v="442"/>
    <s v="CO10097@mi.com"/>
    <x v="0"/>
    <x v="0"/>
    <x v="442"/>
    <x v="16"/>
    <x v="0"/>
    <x v="0"/>
    <s v="No Aplica"/>
    <x v="618"/>
  </r>
  <r>
    <x v="2"/>
    <x v="20"/>
    <x v="20"/>
    <x v="3"/>
    <x v="442"/>
    <s v="CO10097@mi.com"/>
    <x v="0"/>
    <x v="0"/>
    <x v="442"/>
    <x v="16"/>
    <x v="0"/>
    <x v="0"/>
    <s v="No Aplica"/>
    <x v="618"/>
  </r>
  <r>
    <x v="5"/>
    <x v="3"/>
    <x v="3"/>
    <x v="84"/>
    <x v="443"/>
    <s v="CO14844@mi.com"/>
    <x v="3"/>
    <x v="3"/>
    <x v="443"/>
    <x v="26"/>
    <x v="0"/>
    <x v="0"/>
    <s v="No Aplica"/>
    <x v="619"/>
  </r>
  <r>
    <x v="5"/>
    <x v="15"/>
    <x v="15"/>
    <x v="84"/>
    <x v="443"/>
    <s v="CO14844@mi.com"/>
    <x v="3"/>
    <x v="3"/>
    <x v="443"/>
    <x v="26"/>
    <x v="0"/>
    <x v="0"/>
    <s v="No Aplica"/>
    <x v="619"/>
  </r>
  <r>
    <x v="5"/>
    <x v="16"/>
    <x v="16"/>
    <x v="84"/>
    <x v="443"/>
    <s v="CO14844@mi.com"/>
    <x v="3"/>
    <x v="3"/>
    <x v="443"/>
    <x v="26"/>
    <x v="0"/>
    <x v="0"/>
    <s v="No Aplica"/>
    <x v="619"/>
  </r>
  <r>
    <x v="5"/>
    <x v="17"/>
    <x v="17"/>
    <x v="84"/>
    <x v="443"/>
    <s v="CO14844@mi.com"/>
    <x v="3"/>
    <x v="3"/>
    <x v="443"/>
    <x v="26"/>
    <x v="0"/>
    <x v="0"/>
    <s v="No Aplica"/>
    <x v="619"/>
  </r>
  <r>
    <x v="5"/>
    <x v="19"/>
    <x v="19"/>
    <x v="84"/>
    <x v="443"/>
    <s v="CO14844@mi.com"/>
    <x v="3"/>
    <x v="3"/>
    <x v="443"/>
    <x v="26"/>
    <x v="0"/>
    <x v="0"/>
    <s v="No Aplica"/>
    <x v="619"/>
  </r>
  <r>
    <x v="5"/>
    <x v="7"/>
    <x v="7"/>
    <x v="84"/>
    <x v="443"/>
    <s v="CO14844@mi.com"/>
    <x v="3"/>
    <x v="3"/>
    <x v="443"/>
    <x v="26"/>
    <x v="0"/>
    <x v="0"/>
    <s v="No Aplica"/>
    <x v="619"/>
  </r>
  <r>
    <x v="5"/>
    <x v="1"/>
    <x v="1"/>
    <x v="84"/>
    <x v="443"/>
    <s v="CO14844@mi.com"/>
    <x v="3"/>
    <x v="3"/>
    <x v="443"/>
    <x v="26"/>
    <x v="0"/>
    <x v="0"/>
    <s v="No Aplica"/>
    <x v="619"/>
  </r>
  <r>
    <x v="5"/>
    <x v="2"/>
    <x v="2"/>
    <x v="84"/>
    <x v="443"/>
    <s v="CO14844@mi.com"/>
    <x v="3"/>
    <x v="3"/>
    <x v="443"/>
    <x v="26"/>
    <x v="0"/>
    <x v="0"/>
    <s v="No Aplica"/>
    <x v="619"/>
  </r>
  <r>
    <x v="5"/>
    <x v="20"/>
    <x v="20"/>
    <x v="84"/>
    <x v="443"/>
    <s v="CO14844@mi.com"/>
    <x v="3"/>
    <x v="3"/>
    <x v="443"/>
    <x v="26"/>
    <x v="0"/>
    <x v="0"/>
    <s v="No Aplica"/>
    <x v="619"/>
  </r>
  <r>
    <x v="0"/>
    <x v="6"/>
    <x v="6"/>
    <x v="3"/>
    <x v="443"/>
    <s v="CO14844@mi.com"/>
    <x v="0"/>
    <x v="0"/>
    <x v="443"/>
    <x v="26"/>
    <x v="0"/>
    <x v="0"/>
    <s v="No Aplica"/>
    <x v="619"/>
  </r>
  <r>
    <x v="0"/>
    <x v="25"/>
    <x v="25"/>
    <x v="21"/>
    <x v="443"/>
    <s v="CO14844@mi.com"/>
    <x v="0"/>
    <x v="0"/>
    <x v="443"/>
    <x v="26"/>
    <x v="0"/>
    <x v="0"/>
    <s v="No Aplica"/>
    <x v="619"/>
  </r>
  <r>
    <x v="5"/>
    <x v="4"/>
    <x v="4"/>
    <x v="84"/>
    <x v="443"/>
    <s v="CO14844@mi.com"/>
    <x v="3"/>
    <x v="3"/>
    <x v="443"/>
    <x v="26"/>
    <x v="0"/>
    <x v="0"/>
    <s v="No Aplica"/>
    <x v="619"/>
  </r>
  <r>
    <x v="5"/>
    <x v="5"/>
    <x v="5"/>
    <x v="84"/>
    <x v="443"/>
    <s v="CO14844@mi.com"/>
    <x v="3"/>
    <x v="3"/>
    <x v="443"/>
    <x v="26"/>
    <x v="0"/>
    <x v="0"/>
    <s v="No Aplica"/>
    <x v="619"/>
  </r>
  <r>
    <x v="0"/>
    <x v="22"/>
    <x v="22"/>
    <x v="3"/>
    <x v="443"/>
    <s v="CO14844@mi.com"/>
    <x v="0"/>
    <x v="0"/>
    <x v="443"/>
    <x v="26"/>
    <x v="0"/>
    <x v="0"/>
    <s v="No Aplica"/>
    <x v="619"/>
  </r>
  <r>
    <x v="5"/>
    <x v="21"/>
    <x v="21"/>
    <x v="84"/>
    <x v="443"/>
    <s v="CO14844@mi.com"/>
    <x v="3"/>
    <x v="3"/>
    <x v="443"/>
    <x v="26"/>
    <x v="0"/>
    <x v="0"/>
    <s v="No Aplica"/>
    <x v="619"/>
  </r>
  <r>
    <x v="5"/>
    <x v="19"/>
    <x v="19"/>
    <x v="35"/>
    <x v="444"/>
    <s v="CO25281@mi.com"/>
    <x v="2"/>
    <x v="2"/>
    <x v="444"/>
    <x v="11"/>
    <x v="1"/>
    <x v="0"/>
    <s v="No Aplica"/>
    <x v="620"/>
  </r>
  <r>
    <x v="1"/>
    <x v="8"/>
    <x v="8"/>
    <x v="20"/>
    <x v="445"/>
    <s v="CO24156@mi.com"/>
    <x v="3"/>
    <x v="3"/>
    <x v="445"/>
    <x v="20"/>
    <x v="1"/>
    <x v="0"/>
    <s v="No Aplica"/>
    <x v="621"/>
  </r>
  <r>
    <x v="1"/>
    <x v="9"/>
    <x v="9"/>
    <x v="810"/>
    <x v="445"/>
    <s v="CO24156@mi.com"/>
    <x v="8"/>
    <x v="7"/>
    <x v="445"/>
    <x v="20"/>
    <x v="1"/>
    <x v="0"/>
    <s v="No Aplica"/>
    <x v="621"/>
  </r>
  <r>
    <x v="2"/>
    <x v="26"/>
    <x v="26"/>
    <x v="54"/>
    <x v="445"/>
    <s v="CO24156@mi.com"/>
    <x v="0"/>
    <x v="0"/>
    <x v="445"/>
    <x v="20"/>
    <x v="1"/>
    <x v="0"/>
    <s v="No Aplica"/>
    <x v="621"/>
  </r>
  <r>
    <x v="1"/>
    <x v="0"/>
    <x v="0"/>
    <x v="20"/>
    <x v="445"/>
    <s v="CO24156@mi.com"/>
    <x v="3"/>
    <x v="3"/>
    <x v="445"/>
    <x v="20"/>
    <x v="1"/>
    <x v="0"/>
    <s v="No Aplica"/>
    <x v="621"/>
  </r>
  <r>
    <x v="1"/>
    <x v="11"/>
    <x v="11"/>
    <x v="20"/>
    <x v="445"/>
    <s v="CO24156@mi.com"/>
    <x v="3"/>
    <x v="3"/>
    <x v="445"/>
    <x v="20"/>
    <x v="1"/>
    <x v="0"/>
    <s v="No Aplica"/>
    <x v="621"/>
  </r>
  <r>
    <x v="1"/>
    <x v="12"/>
    <x v="12"/>
    <x v="20"/>
    <x v="445"/>
    <s v="CO24156@mi.com"/>
    <x v="3"/>
    <x v="3"/>
    <x v="445"/>
    <x v="20"/>
    <x v="1"/>
    <x v="0"/>
    <s v="No Aplica"/>
    <x v="621"/>
  </r>
  <r>
    <x v="2"/>
    <x v="18"/>
    <x v="18"/>
    <x v="39"/>
    <x v="445"/>
    <s v="CO24156@mi.com"/>
    <x v="0"/>
    <x v="0"/>
    <x v="445"/>
    <x v="20"/>
    <x v="1"/>
    <x v="0"/>
    <s v="No Aplica"/>
    <x v="621"/>
  </r>
  <r>
    <x v="1"/>
    <x v="14"/>
    <x v="14"/>
    <x v="20"/>
    <x v="445"/>
    <s v="CO24156@mi.com"/>
    <x v="3"/>
    <x v="3"/>
    <x v="445"/>
    <x v="20"/>
    <x v="1"/>
    <x v="0"/>
    <s v="No Aplica"/>
    <x v="621"/>
  </r>
  <r>
    <x v="1"/>
    <x v="15"/>
    <x v="15"/>
    <x v="20"/>
    <x v="445"/>
    <s v="CO24156@mi.com"/>
    <x v="3"/>
    <x v="3"/>
    <x v="445"/>
    <x v="20"/>
    <x v="1"/>
    <x v="0"/>
    <s v="No Aplica"/>
    <x v="621"/>
  </r>
  <r>
    <x v="1"/>
    <x v="16"/>
    <x v="16"/>
    <x v="20"/>
    <x v="445"/>
    <s v="CO24156@mi.com"/>
    <x v="3"/>
    <x v="3"/>
    <x v="445"/>
    <x v="20"/>
    <x v="1"/>
    <x v="0"/>
    <s v="No Aplica"/>
    <x v="621"/>
  </r>
  <r>
    <x v="1"/>
    <x v="17"/>
    <x v="17"/>
    <x v="20"/>
    <x v="445"/>
    <s v="CO24156@mi.com"/>
    <x v="3"/>
    <x v="3"/>
    <x v="445"/>
    <x v="20"/>
    <x v="1"/>
    <x v="0"/>
    <s v="No Aplica"/>
    <x v="621"/>
  </r>
  <r>
    <x v="1"/>
    <x v="3"/>
    <x v="3"/>
    <x v="811"/>
    <x v="445"/>
    <s v="CO24156@mi.com"/>
    <x v="8"/>
    <x v="7"/>
    <x v="445"/>
    <x v="20"/>
    <x v="1"/>
    <x v="0"/>
    <s v="No Aplica"/>
    <x v="621"/>
  </r>
  <r>
    <x v="1"/>
    <x v="19"/>
    <x v="19"/>
    <x v="20"/>
    <x v="445"/>
    <s v="CO24156@mi.com"/>
    <x v="3"/>
    <x v="3"/>
    <x v="445"/>
    <x v="20"/>
    <x v="1"/>
    <x v="0"/>
    <s v="No Aplica"/>
    <x v="621"/>
  </r>
  <r>
    <x v="1"/>
    <x v="19"/>
    <x v="19"/>
    <x v="20"/>
    <x v="445"/>
    <s v="CO24156@mi.com"/>
    <x v="3"/>
    <x v="3"/>
    <x v="445"/>
    <x v="20"/>
    <x v="1"/>
    <x v="0"/>
    <s v="No Aplica"/>
    <x v="621"/>
  </r>
  <r>
    <x v="1"/>
    <x v="7"/>
    <x v="7"/>
    <x v="20"/>
    <x v="445"/>
    <s v="CO24156@mi.com"/>
    <x v="3"/>
    <x v="3"/>
    <x v="445"/>
    <x v="20"/>
    <x v="1"/>
    <x v="0"/>
    <s v="No Aplica"/>
    <x v="621"/>
  </r>
  <r>
    <x v="1"/>
    <x v="1"/>
    <x v="1"/>
    <x v="20"/>
    <x v="445"/>
    <s v="CO24156@mi.com"/>
    <x v="3"/>
    <x v="3"/>
    <x v="445"/>
    <x v="20"/>
    <x v="1"/>
    <x v="0"/>
    <s v="No Aplica"/>
    <x v="621"/>
  </r>
  <r>
    <x v="1"/>
    <x v="2"/>
    <x v="2"/>
    <x v="20"/>
    <x v="445"/>
    <s v="CO24156@mi.com"/>
    <x v="3"/>
    <x v="3"/>
    <x v="445"/>
    <x v="20"/>
    <x v="1"/>
    <x v="0"/>
    <s v="No Aplica"/>
    <x v="621"/>
  </r>
  <r>
    <x v="1"/>
    <x v="6"/>
    <x v="6"/>
    <x v="812"/>
    <x v="445"/>
    <s v="CO24156@mi.com"/>
    <x v="8"/>
    <x v="7"/>
    <x v="445"/>
    <x v="20"/>
    <x v="1"/>
    <x v="0"/>
    <s v="No Aplica"/>
    <x v="621"/>
  </r>
  <r>
    <x v="2"/>
    <x v="25"/>
    <x v="25"/>
    <x v="39"/>
    <x v="445"/>
    <s v="CO24156@mi.com"/>
    <x v="0"/>
    <x v="0"/>
    <x v="445"/>
    <x v="20"/>
    <x v="1"/>
    <x v="0"/>
    <s v="No Aplica"/>
    <x v="621"/>
  </r>
  <r>
    <x v="1"/>
    <x v="4"/>
    <x v="4"/>
    <x v="20"/>
    <x v="445"/>
    <s v="CO24156@mi.com"/>
    <x v="3"/>
    <x v="3"/>
    <x v="445"/>
    <x v="20"/>
    <x v="1"/>
    <x v="0"/>
    <s v="No Aplica"/>
    <x v="621"/>
  </r>
  <r>
    <x v="1"/>
    <x v="5"/>
    <x v="5"/>
    <x v="20"/>
    <x v="445"/>
    <s v="CO24156@mi.com"/>
    <x v="3"/>
    <x v="3"/>
    <x v="445"/>
    <x v="20"/>
    <x v="1"/>
    <x v="0"/>
    <s v="No Aplica"/>
    <x v="621"/>
  </r>
  <r>
    <x v="1"/>
    <x v="20"/>
    <x v="20"/>
    <x v="20"/>
    <x v="445"/>
    <s v="CO24156@mi.com"/>
    <x v="3"/>
    <x v="3"/>
    <x v="445"/>
    <x v="20"/>
    <x v="1"/>
    <x v="0"/>
    <s v="No Aplica"/>
    <x v="621"/>
  </r>
  <r>
    <x v="1"/>
    <x v="22"/>
    <x v="22"/>
    <x v="20"/>
    <x v="445"/>
    <s v="CO24156@mi.com"/>
    <x v="3"/>
    <x v="3"/>
    <x v="445"/>
    <x v="20"/>
    <x v="1"/>
    <x v="0"/>
    <s v="No Aplica"/>
    <x v="621"/>
  </r>
  <r>
    <x v="2"/>
    <x v="12"/>
    <x v="12"/>
    <x v="3"/>
    <x v="446"/>
    <s v="CO28116@mi.com"/>
    <x v="0"/>
    <x v="0"/>
    <x v="446"/>
    <x v="29"/>
    <x v="0"/>
    <x v="0"/>
    <s v="No Aplica"/>
    <x v="622"/>
  </r>
  <r>
    <x v="5"/>
    <x v="11"/>
    <x v="11"/>
    <x v="513"/>
    <x v="446"/>
    <s v="CO28116@mi.com"/>
    <x v="1"/>
    <x v="1"/>
    <x v="446"/>
    <x v="29"/>
    <x v="0"/>
    <x v="0"/>
    <s v="No Aplica"/>
    <x v="622"/>
  </r>
  <r>
    <x v="5"/>
    <x v="13"/>
    <x v="13"/>
    <x v="513"/>
    <x v="446"/>
    <s v="CO28116@mi.com"/>
    <x v="1"/>
    <x v="1"/>
    <x v="446"/>
    <x v="29"/>
    <x v="0"/>
    <x v="1"/>
    <n v="45922"/>
    <x v="623"/>
  </r>
  <r>
    <x v="2"/>
    <x v="18"/>
    <x v="18"/>
    <x v="3"/>
    <x v="446"/>
    <s v="CO28116@mi.com"/>
    <x v="0"/>
    <x v="0"/>
    <x v="446"/>
    <x v="29"/>
    <x v="0"/>
    <x v="0"/>
    <s v="No Aplica"/>
    <x v="622"/>
  </r>
  <r>
    <x v="5"/>
    <x v="15"/>
    <x v="15"/>
    <x v="197"/>
    <x v="446"/>
    <s v="CO28116@mi.com"/>
    <x v="1"/>
    <x v="1"/>
    <x v="446"/>
    <x v="29"/>
    <x v="0"/>
    <x v="0"/>
    <s v="No Aplica"/>
    <x v="622"/>
  </r>
  <r>
    <x v="5"/>
    <x v="16"/>
    <x v="16"/>
    <x v="513"/>
    <x v="446"/>
    <s v="CO28116@mi.com"/>
    <x v="1"/>
    <x v="1"/>
    <x v="446"/>
    <x v="29"/>
    <x v="0"/>
    <x v="0"/>
    <s v="No Aplica"/>
    <x v="622"/>
  </r>
  <r>
    <x v="2"/>
    <x v="24"/>
    <x v="24"/>
    <x v="27"/>
    <x v="446"/>
    <s v="CO28116@mi.com"/>
    <x v="0"/>
    <x v="0"/>
    <x v="446"/>
    <x v="29"/>
    <x v="0"/>
    <x v="0"/>
    <s v="No Aplica"/>
    <x v="622"/>
  </r>
  <r>
    <x v="5"/>
    <x v="1"/>
    <x v="1"/>
    <x v="197"/>
    <x v="446"/>
    <s v="CO28116@mi.com"/>
    <x v="1"/>
    <x v="1"/>
    <x v="446"/>
    <x v="29"/>
    <x v="0"/>
    <x v="0"/>
    <s v="No Aplica"/>
    <x v="622"/>
  </r>
  <r>
    <x v="2"/>
    <x v="2"/>
    <x v="2"/>
    <x v="813"/>
    <x v="446"/>
    <s v="CO28116@mi.com"/>
    <x v="0"/>
    <x v="0"/>
    <x v="446"/>
    <x v="29"/>
    <x v="0"/>
    <x v="0"/>
    <s v="No Aplica"/>
    <x v="622"/>
  </r>
  <r>
    <x v="5"/>
    <x v="6"/>
    <x v="6"/>
    <x v="197"/>
    <x v="446"/>
    <s v="CO28116@mi.com"/>
    <x v="1"/>
    <x v="1"/>
    <x v="446"/>
    <x v="29"/>
    <x v="0"/>
    <x v="0"/>
    <s v="No Aplica"/>
    <x v="622"/>
  </r>
  <r>
    <x v="8"/>
    <x v="5"/>
    <x v="5"/>
    <x v="513"/>
    <x v="446"/>
    <s v="CO28116@mi.com"/>
    <x v="1"/>
    <x v="1"/>
    <x v="446"/>
    <x v="29"/>
    <x v="0"/>
    <x v="0"/>
    <s v="No Aplica"/>
    <x v="622"/>
  </r>
  <r>
    <x v="2"/>
    <x v="20"/>
    <x v="20"/>
    <x v="3"/>
    <x v="446"/>
    <s v="CO28116@mi.com"/>
    <x v="0"/>
    <x v="0"/>
    <x v="446"/>
    <x v="29"/>
    <x v="0"/>
    <x v="0"/>
    <s v="No Aplica"/>
    <x v="622"/>
  </r>
  <r>
    <x v="8"/>
    <x v="22"/>
    <x v="22"/>
    <x v="513"/>
    <x v="446"/>
    <s v="CO28116@mi.com"/>
    <x v="3"/>
    <x v="3"/>
    <x v="446"/>
    <x v="29"/>
    <x v="0"/>
    <x v="0"/>
    <s v="No Aplica"/>
    <x v="622"/>
  </r>
  <r>
    <x v="8"/>
    <x v="21"/>
    <x v="21"/>
    <x v="513"/>
    <x v="446"/>
    <s v="CO28116@mi.com"/>
    <x v="3"/>
    <x v="3"/>
    <x v="446"/>
    <x v="29"/>
    <x v="0"/>
    <x v="0"/>
    <s v="No Aplica"/>
    <x v="622"/>
  </r>
  <r>
    <x v="2"/>
    <x v="16"/>
    <x v="16"/>
    <x v="814"/>
    <x v="447"/>
    <s v="CO28387@mi.com"/>
    <x v="0"/>
    <x v="0"/>
    <x v="447"/>
    <x v="17"/>
    <x v="0"/>
    <x v="0"/>
    <s v="No Aplica"/>
    <x v="624"/>
  </r>
  <r>
    <x v="1"/>
    <x v="17"/>
    <x v="17"/>
    <x v="815"/>
    <x v="447"/>
    <s v="CO28387@mi.com"/>
    <x v="3"/>
    <x v="3"/>
    <x v="447"/>
    <x v="17"/>
    <x v="0"/>
    <x v="0"/>
    <s v="No Aplica"/>
    <x v="624"/>
  </r>
  <r>
    <x v="1"/>
    <x v="19"/>
    <x v="19"/>
    <x v="816"/>
    <x v="447"/>
    <s v="CO28387@mi.com"/>
    <x v="16"/>
    <x v="12"/>
    <x v="447"/>
    <x v="17"/>
    <x v="0"/>
    <x v="0"/>
    <s v="No Aplica"/>
    <x v="624"/>
  </r>
  <r>
    <x v="2"/>
    <x v="7"/>
    <x v="7"/>
    <x v="3"/>
    <x v="447"/>
    <s v="CO28387@mi.com"/>
    <x v="0"/>
    <x v="0"/>
    <x v="447"/>
    <x v="17"/>
    <x v="0"/>
    <x v="0"/>
    <s v="No Aplica"/>
    <x v="624"/>
  </r>
  <r>
    <x v="1"/>
    <x v="1"/>
    <x v="1"/>
    <x v="817"/>
    <x v="447"/>
    <s v="CO28387@mi.com"/>
    <x v="0"/>
    <x v="0"/>
    <x v="447"/>
    <x v="17"/>
    <x v="0"/>
    <x v="0"/>
    <s v="No Aplica"/>
    <x v="624"/>
  </r>
  <r>
    <x v="1"/>
    <x v="1"/>
    <x v="1"/>
    <x v="817"/>
    <x v="447"/>
    <s v="CO28387@mi.com"/>
    <x v="0"/>
    <x v="0"/>
    <x v="447"/>
    <x v="17"/>
    <x v="0"/>
    <x v="0"/>
    <s v="No Aplica"/>
    <x v="624"/>
  </r>
  <r>
    <x v="1"/>
    <x v="1"/>
    <x v="1"/>
    <x v="817"/>
    <x v="447"/>
    <s v="CO28387@mi.com"/>
    <x v="0"/>
    <x v="0"/>
    <x v="447"/>
    <x v="17"/>
    <x v="0"/>
    <x v="0"/>
    <s v="No Aplica"/>
    <x v="624"/>
  </r>
  <r>
    <x v="1"/>
    <x v="2"/>
    <x v="2"/>
    <x v="818"/>
    <x v="447"/>
    <s v="CO28387@mi.com"/>
    <x v="0"/>
    <x v="0"/>
    <x v="447"/>
    <x v="17"/>
    <x v="0"/>
    <x v="0"/>
    <s v="No Aplica"/>
    <x v="624"/>
  </r>
  <r>
    <x v="2"/>
    <x v="10"/>
    <x v="10"/>
    <x v="173"/>
    <x v="448"/>
    <s v="CO20588@mi.com"/>
    <x v="3"/>
    <x v="3"/>
    <x v="448"/>
    <x v="6"/>
    <x v="0"/>
    <x v="0"/>
    <s v="No Aplica"/>
    <x v="625"/>
  </r>
  <r>
    <x v="2"/>
    <x v="0"/>
    <x v="0"/>
    <x v="173"/>
    <x v="448"/>
    <s v="CO20588@mi.com"/>
    <x v="3"/>
    <x v="3"/>
    <x v="448"/>
    <x v="6"/>
    <x v="0"/>
    <x v="0"/>
    <s v="No Aplica"/>
    <x v="625"/>
  </r>
  <r>
    <x v="2"/>
    <x v="11"/>
    <x v="11"/>
    <x v="173"/>
    <x v="448"/>
    <s v="CO20588@mi.com"/>
    <x v="3"/>
    <x v="3"/>
    <x v="448"/>
    <x v="6"/>
    <x v="0"/>
    <x v="0"/>
    <s v="No Aplica"/>
    <x v="625"/>
  </r>
  <r>
    <x v="2"/>
    <x v="13"/>
    <x v="13"/>
    <x v="173"/>
    <x v="448"/>
    <s v="CO20588@mi.com"/>
    <x v="3"/>
    <x v="3"/>
    <x v="448"/>
    <x v="6"/>
    <x v="0"/>
    <x v="1"/>
    <n v="45922"/>
    <x v="626"/>
  </r>
  <r>
    <x v="2"/>
    <x v="12"/>
    <x v="12"/>
    <x v="3"/>
    <x v="448"/>
    <s v="CO20588@mi.com"/>
    <x v="0"/>
    <x v="0"/>
    <x v="448"/>
    <x v="6"/>
    <x v="0"/>
    <x v="0"/>
    <s v="No Aplica"/>
    <x v="625"/>
  </r>
  <r>
    <x v="2"/>
    <x v="15"/>
    <x v="15"/>
    <x v="3"/>
    <x v="448"/>
    <s v="CO20588@mi.com"/>
    <x v="0"/>
    <x v="0"/>
    <x v="448"/>
    <x v="6"/>
    <x v="0"/>
    <x v="0"/>
    <s v="No Aplica"/>
    <x v="625"/>
  </r>
  <r>
    <x v="2"/>
    <x v="19"/>
    <x v="19"/>
    <x v="265"/>
    <x v="448"/>
    <s v="CO20588@mi.com"/>
    <x v="3"/>
    <x v="3"/>
    <x v="448"/>
    <x v="6"/>
    <x v="0"/>
    <x v="0"/>
    <s v="No Aplica"/>
    <x v="625"/>
  </r>
  <r>
    <x v="2"/>
    <x v="7"/>
    <x v="7"/>
    <x v="265"/>
    <x v="448"/>
    <s v="CO20588@mi.com"/>
    <x v="3"/>
    <x v="3"/>
    <x v="448"/>
    <x v="6"/>
    <x v="0"/>
    <x v="0"/>
    <s v="No Aplica"/>
    <x v="625"/>
  </r>
  <r>
    <x v="2"/>
    <x v="1"/>
    <x v="1"/>
    <x v="32"/>
    <x v="448"/>
    <s v="CO20588@mi.com"/>
    <x v="3"/>
    <x v="3"/>
    <x v="448"/>
    <x v="6"/>
    <x v="0"/>
    <x v="0"/>
    <s v="No Aplica"/>
    <x v="625"/>
  </r>
  <r>
    <x v="2"/>
    <x v="6"/>
    <x v="6"/>
    <x v="173"/>
    <x v="448"/>
    <s v="CO20588@mi.com"/>
    <x v="3"/>
    <x v="3"/>
    <x v="448"/>
    <x v="6"/>
    <x v="0"/>
    <x v="0"/>
    <s v="No Aplica"/>
    <x v="625"/>
  </r>
  <r>
    <x v="2"/>
    <x v="2"/>
    <x v="2"/>
    <x v="3"/>
    <x v="448"/>
    <s v="CO20588@mi.com"/>
    <x v="0"/>
    <x v="0"/>
    <x v="448"/>
    <x v="6"/>
    <x v="0"/>
    <x v="0"/>
    <s v="No Aplica"/>
    <x v="625"/>
  </r>
  <r>
    <x v="2"/>
    <x v="4"/>
    <x v="4"/>
    <x v="265"/>
    <x v="448"/>
    <s v="CO20588@mi.com"/>
    <x v="3"/>
    <x v="3"/>
    <x v="448"/>
    <x v="6"/>
    <x v="0"/>
    <x v="0"/>
    <s v="No Aplica"/>
    <x v="625"/>
  </r>
  <r>
    <x v="2"/>
    <x v="20"/>
    <x v="20"/>
    <x v="265"/>
    <x v="448"/>
    <s v="CO20588@mi.com"/>
    <x v="3"/>
    <x v="3"/>
    <x v="448"/>
    <x v="6"/>
    <x v="0"/>
    <x v="0"/>
    <s v="No Aplica"/>
    <x v="625"/>
  </r>
  <r>
    <x v="2"/>
    <x v="22"/>
    <x v="22"/>
    <x v="265"/>
    <x v="448"/>
    <s v="CO20588@mi.com"/>
    <x v="3"/>
    <x v="3"/>
    <x v="448"/>
    <x v="6"/>
    <x v="0"/>
    <x v="0"/>
    <s v="No Aplica"/>
    <x v="625"/>
  </r>
  <r>
    <x v="2"/>
    <x v="21"/>
    <x v="21"/>
    <x v="265"/>
    <x v="448"/>
    <s v="CO20588@mi.com"/>
    <x v="5"/>
    <x v="4"/>
    <x v="448"/>
    <x v="6"/>
    <x v="0"/>
    <x v="0"/>
    <s v="No Aplica"/>
    <x v="625"/>
  </r>
  <r>
    <x v="2"/>
    <x v="5"/>
    <x v="5"/>
    <x v="3"/>
    <x v="448"/>
    <s v="CO20588@mi.com"/>
    <x v="0"/>
    <x v="0"/>
    <x v="448"/>
    <x v="6"/>
    <x v="0"/>
    <x v="0"/>
    <s v="No Aplica"/>
    <x v="625"/>
  </r>
  <r>
    <x v="2"/>
    <x v="18"/>
    <x v="18"/>
    <x v="18"/>
    <x v="449"/>
    <s v="CO28524@mi.com"/>
    <x v="0"/>
    <x v="0"/>
    <x v="449"/>
    <x v="46"/>
    <x v="2"/>
    <x v="0"/>
    <s v="No Aplica"/>
    <x v="627"/>
  </r>
  <r>
    <x v="2"/>
    <x v="10"/>
    <x v="10"/>
    <x v="67"/>
    <x v="450"/>
    <s v="CO11524@mi.com"/>
    <x v="3"/>
    <x v="3"/>
    <x v="450"/>
    <x v="55"/>
    <x v="1"/>
    <x v="0"/>
    <s v="No Aplica"/>
    <x v="628"/>
  </r>
  <r>
    <x v="2"/>
    <x v="11"/>
    <x v="11"/>
    <x v="20"/>
    <x v="450"/>
    <s v="CO11524@mi.com"/>
    <x v="3"/>
    <x v="3"/>
    <x v="450"/>
    <x v="55"/>
    <x v="1"/>
    <x v="0"/>
    <s v="No Aplica"/>
    <x v="628"/>
  </r>
  <r>
    <x v="2"/>
    <x v="12"/>
    <x v="12"/>
    <x v="67"/>
    <x v="450"/>
    <s v="CO11524@mi.com"/>
    <x v="0"/>
    <x v="0"/>
    <x v="450"/>
    <x v="55"/>
    <x v="1"/>
    <x v="0"/>
    <s v="No Aplica"/>
    <x v="628"/>
  </r>
  <r>
    <x v="2"/>
    <x v="27"/>
    <x v="27"/>
    <x v="0"/>
    <x v="450"/>
    <s v="CO11524@mi.com"/>
    <x v="0"/>
    <x v="0"/>
    <x v="450"/>
    <x v="55"/>
    <x v="1"/>
    <x v="0"/>
    <s v="No Aplica"/>
    <x v="628"/>
  </r>
  <r>
    <x v="2"/>
    <x v="14"/>
    <x v="14"/>
    <x v="20"/>
    <x v="450"/>
    <s v="CO11524@mi.com"/>
    <x v="3"/>
    <x v="3"/>
    <x v="450"/>
    <x v="55"/>
    <x v="1"/>
    <x v="0"/>
    <s v="No Aplica"/>
    <x v="628"/>
  </r>
  <r>
    <x v="2"/>
    <x v="15"/>
    <x v="15"/>
    <x v="20"/>
    <x v="450"/>
    <s v="CO11524@mi.com"/>
    <x v="3"/>
    <x v="3"/>
    <x v="450"/>
    <x v="55"/>
    <x v="1"/>
    <x v="0"/>
    <s v="No Aplica"/>
    <x v="628"/>
  </r>
  <r>
    <x v="2"/>
    <x v="16"/>
    <x v="16"/>
    <x v="20"/>
    <x v="450"/>
    <s v="CO11524@mi.com"/>
    <x v="3"/>
    <x v="3"/>
    <x v="450"/>
    <x v="55"/>
    <x v="1"/>
    <x v="0"/>
    <s v="No Aplica"/>
    <x v="628"/>
  </r>
  <r>
    <x v="2"/>
    <x v="17"/>
    <x v="17"/>
    <x v="819"/>
    <x v="450"/>
    <s v="CO11524@mi.com"/>
    <x v="3"/>
    <x v="3"/>
    <x v="450"/>
    <x v="55"/>
    <x v="1"/>
    <x v="0"/>
    <s v="No Aplica"/>
    <x v="628"/>
  </r>
  <r>
    <x v="2"/>
    <x v="18"/>
    <x v="18"/>
    <x v="0"/>
    <x v="450"/>
    <s v="CO11524@mi.com"/>
    <x v="0"/>
    <x v="0"/>
    <x v="450"/>
    <x v="55"/>
    <x v="1"/>
    <x v="0"/>
    <s v="No Aplica"/>
    <x v="628"/>
  </r>
  <r>
    <x v="2"/>
    <x v="19"/>
    <x v="19"/>
    <x v="20"/>
    <x v="450"/>
    <s v="CO11524@mi.com"/>
    <x v="3"/>
    <x v="3"/>
    <x v="450"/>
    <x v="55"/>
    <x v="1"/>
    <x v="0"/>
    <s v="No Aplica"/>
    <x v="628"/>
  </r>
  <r>
    <x v="2"/>
    <x v="7"/>
    <x v="7"/>
    <x v="20"/>
    <x v="450"/>
    <s v="CO11524@mi.com"/>
    <x v="3"/>
    <x v="3"/>
    <x v="450"/>
    <x v="55"/>
    <x v="1"/>
    <x v="0"/>
    <s v="No Aplica"/>
    <x v="628"/>
  </r>
  <r>
    <x v="2"/>
    <x v="1"/>
    <x v="1"/>
    <x v="20"/>
    <x v="450"/>
    <s v="CO11524@mi.com"/>
    <x v="3"/>
    <x v="3"/>
    <x v="450"/>
    <x v="55"/>
    <x v="1"/>
    <x v="0"/>
    <s v="No Aplica"/>
    <x v="628"/>
  </r>
  <r>
    <x v="2"/>
    <x v="2"/>
    <x v="2"/>
    <x v="20"/>
    <x v="450"/>
    <s v="CO11524@mi.com"/>
    <x v="3"/>
    <x v="3"/>
    <x v="450"/>
    <x v="55"/>
    <x v="1"/>
    <x v="0"/>
    <s v="No Aplica"/>
    <x v="628"/>
  </r>
  <r>
    <x v="2"/>
    <x v="24"/>
    <x v="24"/>
    <x v="0"/>
    <x v="450"/>
    <s v="CO11524@mi.com"/>
    <x v="0"/>
    <x v="0"/>
    <x v="450"/>
    <x v="55"/>
    <x v="1"/>
    <x v="0"/>
    <s v="No Aplica"/>
    <x v="628"/>
  </r>
  <r>
    <x v="2"/>
    <x v="4"/>
    <x v="4"/>
    <x v="20"/>
    <x v="450"/>
    <s v="CO11524@mi.com"/>
    <x v="3"/>
    <x v="3"/>
    <x v="450"/>
    <x v="55"/>
    <x v="1"/>
    <x v="0"/>
    <s v="No Aplica"/>
    <x v="628"/>
  </r>
  <r>
    <x v="2"/>
    <x v="5"/>
    <x v="5"/>
    <x v="20"/>
    <x v="450"/>
    <s v="CO11524@mi.com"/>
    <x v="3"/>
    <x v="3"/>
    <x v="450"/>
    <x v="55"/>
    <x v="1"/>
    <x v="0"/>
    <s v="No Aplica"/>
    <x v="628"/>
  </r>
  <r>
    <x v="2"/>
    <x v="20"/>
    <x v="20"/>
    <x v="20"/>
    <x v="450"/>
    <s v="CO11524@mi.com"/>
    <x v="3"/>
    <x v="3"/>
    <x v="450"/>
    <x v="55"/>
    <x v="1"/>
    <x v="0"/>
    <s v="No Aplica"/>
    <x v="628"/>
  </r>
  <r>
    <x v="2"/>
    <x v="22"/>
    <x v="22"/>
    <x v="13"/>
    <x v="450"/>
    <s v="CO11524@mi.com"/>
    <x v="3"/>
    <x v="3"/>
    <x v="450"/>
    <x v="55"/>
    <x v="1"/>
    <x v="0"/>
    <s v="No Aplica"/>
    <x v="628"/>
  </r>
  <r>
    <x v="2"/>
    <x v="25"/>
    <x v="25"/>
    <x v="0"/>
    <x v="450"/>
    <s v="CO11524@mi.com"/>
    <x v="0"/>
    <x v="0"/>
    <x v="450"/>
    <x v="55"/>
    <x v="1"/>
    <x v="0"/>
    <s v="No Aplica"/>
    <x v="628"/>
  </r>
  <r>
    <x v="9"/>
    <x v="14"/>
    <x v="8"/>
    <x v="163"/>
    <x v="451"/>
    <s v="CO1316@mi.com"/>
    <x v="44"/>
    <x v="0"/>
    <x v="451"/>
    <x v="28"/>
    <x v="2"/>
    <x v="1"/>
    <n v="45922"/>
    <x v="629"/>
  </r>
  <r>
    <x v="0"/>
    <x v="24"/>
    <x v="24"/>
    <x v="12"/>
    <x v="451"/>
    <s v="CO1316@mi.com"/>
    <x v="4"/>
    <x v="0"/>
    <x v="451"/>
    <x v="28"/>
    <x v="2"/>
    <x v="0"/>
    <s v="No Aplica"/>
    <x v="630"/>
  </r>
  <r>
    <x v="0"/>
    <x v="25"/>
    <x v="25"/>
    <x v="12"/>
    <x v="451"/>
    <s v="CO1316@mi.com"/>
    <x v="4"/>
    <x v="0"/>
    <x v="451"/>
    <x v="28"/>
    <x v="2"/>
    <x v="0"/>
    <s v="No Aplica"/>
    <x v="630"/>
  </r>
  <r>
    <x v="2"/>
    <x v="11"/>
    <x v="11"/>
    <x v="12"/>
    <x v="452"/>
    <s v="CO28435@mi.com"/>
    <x v="0"/>
    <x v="0"/>
    <x v="452"/>
    <x v="16"/>
    <x v="0"/>
    <x v="0"/>
    <s v="No Aplica"/>
    <x v="631"/>
  </r>
  <r>
    <x v="2"/>
    <x v="6"/>
    <x v="6"/>
    <x v="820"/>
    <x v="452"/>
    <s v="CO28435@mi.com"/>
    <x v="0"/>
    <x v="0"/>
    <x v="452"/>
    <x v="16"/>
    <x v="0"/>
    <x v="0"/>
    <s v="No Aplica"/>
    <x v="631"/>
  </r>
  <r>
    <x v="2"/>
    <x v="1"/>
    <x v="1"/>
    <x v="3"/>
    <x v="452"/>
    <s v="CO28435@mi.com"/>
    <x v="26"/>
    <x v="0"/>
    <x v="452"/>
    <x v="16"/>
    <x v="0"/>
    <x v="0"/>
    <s v="No Aplica"/>
    <x v="631"/>
  </r>
  <r>
    <x v="0"/>
    <x v="14"/>
    <x v="14"/>
    <x v="20"/>
    <x v="453"/>
    <s v="CO27366@mi.com"/>
    <x v="7"/>
    <x v="6"/>
    <x v="453"/>
    <x v="11"/>
    <x v="1"/>
    <x v="0"/>
    <s v="No Aplica"/>
    <x v="632"/>
  </r>
  <r>
    <x v="0"/>
    <x v="15"/>
    <x v="15"/>
    <x v="20"/>
    <x v="453"/>
    <s v="CO27366@mi.com"/>
    <x v="7"/>
    <x v="6"/>
    <x v="453"/>
    <x v="11"/>
    <x v="1"/>
    <x v="0"/>
    <s v="No Aplica"/>
    <x v="632"/>
  </r>
  <r>
    <x v="0"/>
    <x v="17"/>
    <x v="17"/>
    <x v="3"/>
    <x v="453"/>
    <s v="CO27366@mi.com"/>
    <x v="17"/>
    <x v="13"/>
    <x v="453"/>
    <x v="11"/>
    <x v="1"/>
    <x v="0"/>
    <s v="No Aplica"/>
    <x v="632"/>
  </r>
  <r>
    <x v="2"/>
    <x v="8"/>
    <x v="8"/>
    <x v="84"/>
    <x v="454"/>
    <s v="CO11708@mi.com"/>
    <x v="3"/>
    <x v="3"/>
    <x v="454"/>
    <x v="44"/>
    <x v="2"/>
    <x v="0"/>
    <s v="No Aplica"/>
    <x v="633"/>
  </r>
  <r>
    <x v="2"/>
    <x v="9"/>
    <x v="9"/>
    <x v="84"/>
    <x v="454"/>
    <s v="CO11708@mi.com"/>
    <x v="3"/>
    <x v="3"/>
    <x v="454"/>
    <x v="44"/>
    <x v="2"/>
    <x v="0"/>
    <s v="No Aplica"/>
    <x v="633"/>
  </r>
  <r>
    <x v="2"/>
    <x v="14"/>
    <x v="14"/>
    <x v="821"/>
    <x v="454"/>
    <s v="CO11708@mi.com"/>
    <x v="15"/>
    <x v="11"/>
    <x v="454"/>
    <x v="44"/>
    <x v="2"/>
    <x v="0"/>
    <s v="No Aplica"/>
    <x v="633"/>
  </r>
  <r>
    <x v="2"/>
    <x v="26"/>
    <x v="26"/>
    <x v="20"/>
    <x v="454"/>
    <s v="CO11708@mi.com"/>
    <x v="3"/>
    <x v="3"/>
    <x v="454"/>
    <x v="44"/>
    <x v="2"/>
    <x v="0"/>
    <s v="No Aplica"/>
    <x v="633"/>
  </r>
  <r>
    <x v="2"/>
    <x v="10"/>
    <x v="10"/>
    <x v="11"/>
    <x v="454"/>
    <s v="CO11708@mi.com"/>
    <x v="3"/>
    <x v="3"/>
    <x v="454"/>
    <x v="44"/>
    <x v="2"/>
    <x v="0"/>
    <s v="No Aplica"/>
    <x v="633"/>
  </r>
  <r>
    <x v="2"/>
    <x v="12"/>
    <x v="12"/>
    <x v="20"/>
    <x v="454"/>
    <s v="CO11708@mi.com"/>
    <x v="3"/>
    <x v="3"/>
    <x v="454"/>
    <x v="44"/>
    <x v="2"/>
    <x v="0"/>
    <s v="No Aplica"/>
    <x v="633"/>
  </r>
  <r>
    <x v="2"/>
    <x v="13"/>
    <x v="13"/>
    <x v="11"/>
    <x v="454"/>
    <s v="CO11708@mi.com"/>
    <x v="3"/>
    <x v="3"/>
    <x v="454"/>
    <x v="44"/>
    <x v="2"/>
    <x v="1"/>
    <n v="45922"/>
    <x v="634"/>
  </r>
  <r>
    <x v="2"/>
    <x v="11"/>
    <x v="11"/>
    <x v="3"/>
    <x v="454"/>
    <s v="CO11708@mi.com"/>
    <x v="42"/>
    <x v="0"/>
    <x v="454"/>
    <x v="44"/>
    <x v="2"/>
    <x v="0"/>
    <s v="No Aplica"/>
    <x v="633"/>
  </r>
  <r>
    <x v="2"/>
    <x v="1"/>
    <x v="1"/>
    <x v="27"/>
    <x v="454"/>
    <s v="CO11708@mi.com"/>
    <x v="42"/>
    <x v="0"/>
    <x v="454"/>
    <x v="44"/>
    <x v="2"/>
    <x v="0"/>
    <s v="No Aplica"/>
    <x v="633"/>
  </r>
  <r>
    <x v="2"/>
    <x v="14"/>
    <x v="14"/>
    <x v="20"/>
    <x v="454"/>
    <s v="CO11708@mi.com"/>
    <x v="3"/>
    <x v="3"/>
    <x v="454"/>
    <x v="44"/>
    <x v="2"/>
    <x v="0"/>
    <s v="No Aplica"/>
    <x v="633"/>
  </r>
  <r>
    <x v="2"/>
    <x v="15"/>
    <x v="15"/>
    <x v="20"/>
    <x v="454"/>
    <s v="CO11708@mi.com"/>
    <x v="3"/>
    <x v="3"/>
    <x v="454"/>
    <x v="44"/>
    <x v="2"/>
    <x v="0"/>
    <s v="No Aplica"/>
    <x v="633"/>
  </r>
  <r>
    <x v="2"/>
    <x v="17"/>
    <x v="17"/>
    <x v="20"/>
    <x v="454"/>
    <s v="CO11708@mi.com"/>
    <x v="3"/>
    <x v="3"/>
    <x v="454"/>
    <x v="44"/>
    <x v="2"/>
    <x v="0"/>
    <s v="No Aplica"/>
    <x v="633"/>
  </r>
  <r>
    <x v="2"/>
    <x v="3"/>
    <x v="3"/>
    <x v="822"/>
    <x v="454"/>
    <s v="CO11708@mi.com"/>
    <x v="3"/>
    <x v="3"/>
    <x v="454"/>
    <x v="44"/>
    <x v="2"/>
    <x v="0"/>
    <s v="No Aplica"/>
    <x v="633"/>
  </r>
  <r>
    <x v="2"/>
    <x v="16"/>
    <x v="16"/>
    <x v="27"/>
    <x v="454"/>
    <s v="CO11708@mi.com"/>
    <x v="42"/>
    <x v="0"/>
    <x v="454"/>
    <x v="44"/>
    <x v="2"/>
    <x v="0"/>
    <s v="No Aplica"/>
    <x v="633"/>
  </r>
  <r>
    <x v="2"/>
    <x v="5"/>
    <x v="5"/>
    <x v="823"/>
    <x v="454"/>
    <s v="CO11708@mi.com"/>
    <x v="23"/>
    <x v="15"/>
    <x v="454"/>
    <x v="44"/>
    <x v="2"/>
    <x v="0"/>
    <s v="No Aplica"/>
    <x v="633"/>
  </r>
  <r>
    <x v="2"/>
    <x v="22"/>
    <x v="22"/>
    <x v="20"/>
    <x v="454"/>
    <s v="CO11708@mi.com"/>
    <x v="3"/>
    <x v="3"/>
    <x v="454"/>
    <x v="44"/>
    <x v="2"/>
    <x v="0"/>
    <s v="No Aplica"/>
    <x v="633"/>
  </r>
  <r>
    <x v="2"/>
    <x v="21"/>
    <x v="21"/>
    <x v="11"/>
    <x v="454"/>
    <s v="CO11708@mi.com"/>
    <x v="3"/>
    <x v="3"/>
    <x v="454"/>
    <x v="44"/>
    <x v="2"/>
    <x v="0"/>
    <s v="No Aplica"/>
    <x v="633"/>
  </r>
  <r>
    <x v="2"/>
    <x v="5"/>
    <x v="5"/>
    <x v="822"/>
    <x v="454"/>
    <s v="CO11708@mi.com"/>
    <x v="3"/>
    <x v="3"/>
    <x v="454"/>
    <x v="44"/>
    <x v="2"/>
    <x v="0"/>
    <s v="No Aplica"/>
    <x v="633"/>
  </r>
  <r>
    <x v="2"/>
    <x v="4"/>
    <x v="4"/>
    <x v="20"/>
    <x v="454"/>
    <s v="CO11708@mi.com"/>
    <x v="3"/>
    <x v="3"/>
    <x v="454"/>
    <x v="44"/>
    <x v="2"/>
    <x v="0"/>
    <s v="No Aplica"/>
    <x v="633"/>
  </r>
  <r>
    <x v="1"/>
    <x v="17"/>
    <x v="17"/>
    <x v="12"/>
    <x v="455"/>
    <s v="CO27417@mi.com"/>
    <x v="7"/>
    <x v="6"/>
    <x v="455"/>
    <x v="28"/>
    <x v="2"/>
    <x v="0"/>
    <s v="No Aplica"/>
    <x v="635"/>
  </r>
  <r>
    <x v="2"/>
    <x v="10"/>
    <x v="10"/>
    <x v="6"/>
    <x v="455"/>
    <s v="CO27417@mi.com"/>
    <x v="3"/>
    <x v="3"/>
    <x v="455"/>
    <x v="28"/>
    <x v="2"/>
    <x v="0"/>
    <s v="No Aplica"/>
    <x v="635"/>
  </r>
  <r>
    <x v="2"/>
    <x v="0"/>
    <x v="0"/>
    <x v="6"/>
    <x v="455"/>
    <s v="CO27417@mi.com"/>
    <x v="3"/>
    <x v="3"/>
    <x v="455"/>
    <x v="28"/>
    <x v="2"/>
    <x v="0"/>
    <s v="No Aplica"/>
    <x v="635"/>
  </r>
  <r>
    <x v="2"/>
    <x v="11"/>
    <x v="11"/>
    <x v="12"/>
    <x v="455"/>
    <s v="CO27417@mi.com"/>
    <x v="0"/>
    <x v="0"/>
    <x v="455"/>
    <x v="28"/>
    <x v="2"/>
    <x v="0"/>
    <s v="No Aplica"/>
    <x v="635"/>
  </r>
  <r>
    <x v="2"/>
    <x v="12"/>
    <x v="12"/>
    <x v="6"/>
    <x v="455"/>
    <s v="CO27417@mi.com"/>
    <x v="0"/>
    <x v="0"/>
    <x v="455"/>
    <x v="28"/>
    <x v="2"/>
    <x v="0"/>
    <s v="No Aplica"/>
    <x v="635"/>
  </r>
  <r>
    <x v="2"/>
    <x v="13"/>
    <x v="13"/>
    <x v="6"/>
    <x v="455"/>
    <s v="CO27417@mi.com"/>
    <x v="3"/>
    <x v="3"/>
    <x v="455"/>
    <x v="28"/>
    <x v="2"/>
    <x v="1"/>
    <n v="45922"/>
    <x v="636"/>
  </r>
  <r>
    <x v="2"/>
    <x v="14"/>
    <x v="14"/>
    <x v="84"/>
    <x v="455"/>
    <s v="CO27417@mi.com"/>
    <x v="3"/>
    <x v="3"/>
    <x v="455"/>
    <x v="28"/>
    <x v="2"/>
    <x v="0"/>
    <s v="No Aplica"/>
    <x v="635"/>
  </r>
  <r>
    <x v="2"/>
    <x v="15"/>
    <x v="15"/>
    <x v="6"/>
    <x v="455"/>
    <s v="CO27417@mi.com"/>
    <x v="3"/>
    <x v="3"/>
    <x v="455"/>
    <x v="28"/>
    <x v="2"/>
    <x v="0"/>
    <s v="No Aplica"/>
    <x v="635"/>
  </r>
  <r>
    <x v="2"/>
    <x v="16"/>
    <x v="16"/>
    <x v="6"/>
    <x v="455"/>
    <s v="CO27417@mi.com"/>
    <x v="0"/>
    <x v="0"/>
    <x v="455"/>
    <x v="28"/>
    <x v="2"/>
    <x v="0"/>
    <s v="No Aplica"/>
    <x v="635"/>
  </r>
  <r>
    <x v="2"/>
    <x v="17"/>
    <x v="17"/>
    <x v="6"/>
    <x v="455"/>
    <s v="CO27417@mi.com"/>
    <x v="3"/>
    <x v="3"/>
    <x v="455"/>
    <x v="28"/>
    <x v="2"/>
    <x v="0"/>
    <s v="No Aplica"/>
    <x v="635"/>
  </r>
  <r>
    <x v="2"/>
    <x v="2"/>
    <x v="2"/>
    <x v="6"/>
    <x v="455"/>
    <s v="CO27417@mi.com"/>
    <x v="3"/>
    <x v="3"/>
    <x v="455"/>
    <x v="28"/>
    <x v="2"/>
    <x v="0"/>
    <s v="No Aplica"/>
    <x v="635"/>
  </r>
  <r>
    <x v="2"/>
    <x v="5"/>
    <x v="5"/>
    <x v="824"/>
    <x v="455"/>
    <s v="CO27417@mi.com"/>
    <x v="31"/>
    <x v="18"/>
    <x v="455"/>
    <x v="28"/>
    <x v="2"/>
    <x v="0"/>
    <s v="No Aplica"/>
    <x v="635"/>
  </r>
  <r>
    <x v="2"/>
    <x v="19"/>
    <x v="19"/>
    <x v="6"/>
    <x v="455"/>
    <s v="CO27417@mi.com"/>
    <x v="3"/>
    <x v="3"/>
    <x v="455"/>
    <x v="28"/>
    <x v="2"/>
    <x v="0"/>
    <s v="No Aplica"/>
    <x v="635"/>
  </r>
  <r>
    <x v="2"/>
    <x v="7"/>
    <x v="7"/>
    <x v="6"/>
    <x v="455"/>
    <s v="CO27417@mi.com"/>
    <x v="3"/>
    <x v="3"/>
    <x v="455"/>
    <x v="28"/>
    <x v="2"/>
    <x v="0"/>
    <s v="No Aplica"/>
    <x v="635"/>
  </r>
  <r>
    <x v="2"/>
    <x v="1"/>
    <x v="1"/>
    <x v="12"/>
    <x v="455"/>
    <s v="CO27417@mi.com"/>
    <x v="0"/>
    <x v="0"/>
    <x v="455"/>
    <x v="28"/>
    <x v="2"/>
    <x v="0"/>
    <s v="No Aplica"/>
    <x v="635"/>
  </r>
  <r>
    <x v="2"/>
    <x v="20"/>
    <x v="20"/>
    <x v="12"/>
    <x v="455"/>
    <s v="CO27417@mi.com"/>
    <x v="0"/>
    <x v="0"/>
    <x v="455"/>
    <x v="28"/>
    <x v="2"/>
    <x v="0"/>
    <s v="No Aplica"/>
    <x v="635"/>
  </r>
  <r>
    <x v="2"/>
    <x v="22"/>
    <x v="22"/>
    <x v="6"/>
    <x v="455"/>
    <s v="CO27417@mi.com"/>
    <x v="3"/>
    <x v="3"/>
    <x v="455"/>
    <x v="28"/>
    <x v="2"/>
    <x v="0"/>
    <s v="No Aplica"/>
    <x v="635"/>
  </r>
  <r>
    <x v="2"/>
    <x v="21"/>
    <x v="21"/>
    <x v="6"/>
    <x v="455"/>
    <s v="CO27417@mi.com"/>
    <x v="3"/>
    <x v="3"/>
    <x v="455"/>
    <x v="28"/>
    <x v="2"/>
    <x v="0"/>
    <s v="No Aplica"/>
    <x v="635"/>
  </r>
  <r>
    <x v="1"/>
    <x v="10"/>
    <x v="10"/>
    <x v="78"/>
    <x v="456"/>
    <s v="CO18240@mi.com"/>
    <x v="3"/>
    <x v="3"/>
    <x v="456"/>
    <x v="1"/>
    <x v="0"/>
    <x v="0"/>
    <s v="No Aplica"/>
    <x v="637"/>
  </r>
  <r>
    <x v="1"/>
    <x v="0"/>
    <x v="0"/>
    <x v="78"/>
    <x v="456"/>
    <s v="CO18240@mi.com"/>
    <x v="3"/>
    <x v="3"/>
    <x v="456"/>
    <x v="1"/>
    <x v="0"/>
    <x v="0"/>
    <s v="No Aplica"/>
    <x v="637"/>
  </r>
  <r>
    <x v="1"/>
    <x v="11"/>
    <x v="11"/>
    <x v="78"/>
    <x v="456"/>
    <s v="CO18240@mi.com"/>
    <x v="3"/>
    <x v="3"/>
    <x v="456"/>
    <x v="1"/>
    <x v="0"/>
    <x v="0"/>
    <s v="No Aplica"/>
    <x v="637"/>
  </r>
  <r>
    <x v="1"/>
    <x v="13"/>
    <x v="13"/>
    <x v="78"/>
    <x v="456"/>
    <s v="CO18240@mi.com"/>
    <x v="3"/>
    <x v="3"/>
    <x v="456"/>
    <x v="1"/>
    <x v="0"/>
    <x v="1"/>
    <n v="45922"/>
    <x v="638"/>
  </r>
  <r>
    <x v="0"/>
    <x v="12"/>
    <x v="12"/>
    <x v="814"/>
    <x v="456"/>
    <s v="CO18240@mi.com"/>
    <x v="0"/>
    <x v="0"/>
    <x v="456"/>
    <x v="1"/>
    <x v="0"/>
    <x v="0"/>
    <s v="No Aplica"/>
    <x v="637"/>
  </r>
  <r>
    <x v="1"/>
    <x v="14"/>
    <x v="14"/>
    <x v="78"/>
    <x v="456"/>
    <s v="CO18240@mi.com"/>
    <x v="3"/>
    <x v="3"/>
    <x v="456"/>
    <x v="1"/>
    <x v="0"/>
    <x v="0"/>
    <s v="No Aplica"/>
    <x v="637"/>
  </r>
  <r>
    <x v="1"/>
    <x v="15"/>
    <x v="15"/>
    <x v="78"/>
    <x v="456"/>
    <s v="CO18240@mi.com"/>
    <x v="3"/>
    <x v="3"/>
    <x v="456"/>
    <x v="1"/>
    <x v="0"/>
    <x v="0"/>
    <s v="No Aplica"/>
    <x v="637"/>
  </r>
  <r>
    <x v="1"/>
    <x v="16"/>
    <x v="16"/>
    <x v="78"/>
    <x v="456"/>
    <s v="CO18240@mi.com"/>
    <x v="3"/>
    <x v="3"/>
    <x v="456"/>
    <x v="1"/>
    <x v="0"/>
    <x v="0"/>
    <s v="No Aplica"/>
    <x v="637"/>
  </r>
  <r>
    <x v="1"/>
    <x v="3"/>
    <x v="3"/>
    <x v="78"/>
    <x v="456"/>
    <s v="CO18240@mi.com"/>
    <x v="3"/>
    <x v="3"/>
    <x v="456"/>
    <x v="1"/>
    <x v="0"/>
    <x v="0"/>
    <s v="No Aplica"/>
    <x v="637"/>
  </r>
  <r>
    <x v="0"/>
    <x v="17"/>
    <x v="17"/>
    <x v="814"/>
    <x v="456"/>
    <s v="CO18240@mi.com"/>
    <x v="0"/>
    <x v="0"/>
    <x v="456"/>
    <x v="1"/>
    <x v="0"/>
    <x v="0"/>
    <s v="No Aplica"/>
    <x v="637"/>
  </r>
  <r>
    <x v="1"/>
    <x v="19"/>
    <x v="19"/>
    <x v="78"/>
    <x v="456"/>
    <s v="CO18240@mi.com"/>
    <x v="3"/>
    <x v="3"/>
    <x v="456"/>
    <x v="1"/>
    <x v="0"/>
    <x v="0"/>
    <s v="No Aplica"/>
    <x v="637"/>
  </r>
  <r>
    <x v="1"/>
    <x v="7"/>
    <x v="7"/>
    <x v="78"/>
    <x v="456"/>
    <s v="CO18240@mi.com"/>
    <x v="3"/>
    <x v="3"/>
    <x v="456"/>
    <x v="1"/>
    <x v="0"/>
    <x v="0"/>
    <s v="No Aplica"/>
    <x v="637"/>
  </r>
  <r>
    <x v="1"/>
    <x v="1"/>
    <x v="1"/>
    <x v="78"/>
    <x v="456"/>
    <s v="CO18240@mi.com"/>
    <x v="3"/>
    <x v="3"/>
    <x v="456"/>
    <x v="1"/>
    <x v="0"/>
    <x v="0"/>
    <s v="No Aplica"/>
    <x v="637"/>
  </r>
  <r>
    <x v="1"/>
    <x v="6"/>
    <x v="6"/>
    <x v="78"/>
    <x v="456"/>
    <s v="CO18240@mi.com"/>
    <x v="3"/>
    <x v="3"/>
    <x v="456"/>
    <x v="1"/>
    <x v="0"/>
    <x v="0"/>
    <s v="No Aplica"/>
    <x v="637"/>
  </r>
  <r>
    <x v="0"/>
    <x v="2"/>
    <x v="2"/>
    <x v="814"/>
    <x v="456"/>
    <s v="CO18240@mi.com"/>
    <x v="0"/>
    <x v="0"/>
    <x v="456"/>
    <x v="1"/>
    <x v="0"/>
    <x v="0"/>
    <s v="No Aplica"/>
    <x v="637"/>
  </r>
  <r>
    <x v="1"/>
    <x v="4"/>
    <x v="4"/>
    <x v="78"/>
    <x v="456"/>
    <s v="CO18240@mi.com"/>
    <x v="3"/>
    <x v="3"/>
    <x v="456"/>
    <x v="1"/>
    <x v="0"/>
    <x v="0"/>
    <s v="No Aplica"/>
    <x v="637"/>
  </r>
  <r>
    <x v="1"/>
    <x v="5"/>
    <x v="5"/>
    <x v="78"/>
    <x v="456"/>
    <s v="CO18240@mi.com"/>
    <x v="3"/>
    <x v="3"/>
    <x v="456"/>
    <x v="1"/>
    <x v="0"/>
    <x v="0"/>
    <s v="No Aplica"/>
    <x v="637"/>
  </r>
  <r>
    <x v="1"/>
    <x v="20"/>
    <x v="20"/>
    <x v="78"/>
    <x v="456"/>
    <s v="CO18240@mi.com"/>
    <x v="3"/>
    <x v="3"/>
    <x v="456"/>
    <x v="1"/>
    <x v="0"/>
    <x v="0"/>
    <s v="No Aplica"/>
    <x v="637"/>
  </r>
  <r>
    <x v="1"/>
    <x v="21"/>
    <x v="21"/>
    <x v="78"/>
    <x v="456"/>
    <s v="CO18240@mi.com"/>
    <x v="3"/>
    <x v="3"/>
    <x v="456"/>
    <x v="1"/>
    <x v="0"/>
    <x v="0"/>
    <s v="No Aplica"/>
    <x v="637"/>
  </r>
  <r>
    <x v="0"/>
    <x v="22"/>
    <x v="22"/>
    <x v="814"/>
    <x v="456"/>
    <s v="CO18240@mi.com"/>
    <x v="0"/>
    <x v="0"/>
    <x v="456"/>
    <x v="1"/>
    <x v="0"/>
    <x v="0"/>
    <s v="No Aplica"/>
    <x v="637"/>
  </r>
  <r>
    <x v="2"/>
    <x v="0"/>
    <x v="0"/>
    <x v="45"/>
    <x v="457"/>
    <s v="CO24031@mi.com"/>
    <x v="3"/>
    <x v="3"/>
    <x v="457"/>
    <x v="12"/>
    <x v="0"/>
    <x v="0"/>
    <s v="No Aplica"/>
    <x v="639"/>
  </r>
  <r>
    <x v="2"/>
    <x v="11"/>
    <x v="11"/>
    <x v="336"/>
    <x v="457"/>
    <s v="CO24031@mi.com"/>
    <x v="3"/>
    <x v="3"/>
    <x v="457"/>
    <x v="12"/>
    <x v="0"/>
    <x v="0"/>
    <s v="No Aplica"/>
    <x v="639"/>
  </r>
  <r>
    <x v="2"/>
    <x v="12"/>
    <x v="12"/>
    <x v="45"/>
    <x v="457"/>
    <s v="CO24031@mi.com"/>
    <x v="3"/>
    <x v="3"/>
    <x v="457"/>
    <x v="12"/>
    <x v="0"/>
    <x v="0"/>
    <s v="No Aplica"/>
    <x v="639"/>
  </r>
  <r>
    <x v="2"/>
    <x v="13"/>
    <x v="13"/>
    <x v="336"/>
    <x v="457"/>
    <s v="CO24031@mi.com"/>
    <x v="3"/>
    <x v="3"/>
    <x v="457"/>
    <x v="12"/>
    <x v="0"/>
    <x v="1"/>
    <n v="45922"/>
    <x v="640"/>
  </r>
  <r>
    <x v="2"/>
    <x v="15"/>
    <x v="15"/>
    <x v="336"/>
    <x v="457"/>
    <s v="CO24031@mi.com"/>
    <x v="8"/>
    <x v="7"/>
    <x v="457"/>
    <x v="12"/>
    <x v="0"/>
    <x v="0"/>
    <s v="No Aplica"/>
    <x v="639"/>
  </r>
  <r>
    <x v="2"/>
    <x v="16"/>
    <x v="16"/>
    <x v="336"/>
    <x v="457"/>
    <s v="CO24031@mi.com"/>
    <x v="8"/>
    <x v="7"/>
    <x v="457"/>
    <x v="12"/>
    <x v="0"/>
    <x v="0"/>
    <s v="No Aplica"/>
    <x v="639"/>
  </r>
  <r>
    <x v="0"/>
    <x v="3"/>
    <x v="3"/>
    <x v="3"/>
    <x v="457"/>
    <s v="CO24031@mi.com"/>
    <x v="0"/>
    <x v="0"/>
    <x v="457"/>
    <x v="12"/>
    <x v="0"/>
    <x v="0"/>
    <s v="No Aplica"/>
    <x v="639"/>
  </r>
  <r>
    <x v="2"/>
    <x v="20"/>
    <x v="20"/>
    <x v="9"/>
    <x v="457"/>
    <s v="CO24031@mi.com"/>
    <x v="8"/>
    <x v="7"/>
    <x v="457"/>
    <x v="12"/>
    <x v="0"/>
    <x v="0"/>
    <s v="No Aplica"/>
    <x v="639"/>
  </r>
  <r>
    <x v="2"/>
    <x v="7"/>
    <x v="7"/>
    <x v="336"/>
    <x v="457"/>
    <s v="CO24031@mi.com"/>
    <x v="1"/>
    <x v="1"/>
    <x v="457"/>
    <x v="12"/>
    <x v="0"/>
    <x v="0"/>
    <s v="No Aplica"/>
    <x v="639"/>
  </r>
  <r>
    <x v="2"/>
    <x v="7"/>
    <x v="7"/>
    <x v="336"/>
    <x v="457"/>
    <s v="CO24031@mi.com"/>
    <x v="1"/>
    <x v="1"/>
    <x v="457"/>
    <x v="12"/>
    <x v="0"/>
    <x v="0"/>
    <s v="No Aplica"/>
    <x v="639"/>
  </r>
  <r>
    <x v="2"/>
    <x v="6"/>
    <x v="6"/>
    <x v="336"/>
    <x v="457"/>
    <s v="CO24031@mi.com"/>
    <x v="1"/>
    <x v="1"/>
    <x v="457"/>
    <x v="12"/>
    <x v="0"/>
    <x v="0"/>
    <s v="No Aplica"/>
    <x v="639"/>
  </r>
  <r>
    <x v="0"/>
    <x v="2"/>
    <x v="2"/>
    <x v="3"/>
    <x v="457"/>
    <s v="CO24031@mi.com"/>
    <x v="0"/>
    <x v="0"/>
    <x v="457"/>
    <x v="12"/>
    <x v="0"/>
    <x v="0"/>
    <s v="No Aplica"/>
    <x v="639"/>
  </r>
  <r>
    <x v="0"/>
    <x v="2"/>
    <x v="2"/>
    <x v="3"/>
    <x v="457"/>
    <s v="CO24031@mi.com"/>
    <x v="0"/>
    <x v="0"/>
    <x v="457"/>
    <x v="12"/>
    <x v="0"/>
    <x v="0"/>
    <s v="No Aplica"/>
    <x v="639"/>
  </r>
  <r>
    <x v="2"/>
    <x v="5"/>
    <x v="5"/>
    <x v="336"/>
    <x v="457"/>
    <s v="CO24031@mi.com"/>
    <x v="1"/>
    <x v="1"/>
    <x v="457"/>
    <x v="12"/>
    <x v="0"/>
    <x v="0"/>
    <s v="No Aplica"/>
    <x v="639"/>
  </r>
  <r>
    <x v="0"/>
    <x v="22"/>
    <x v="22"/>
    <x v="3"/>
    <x v="457"/>
    <s v="CO24031@mi.com"/>
    <x v="0"/>
    <x v="0"/>
    <x v="457"/>
    <x v="12"/>
    <x v="0"/>
    <x v="0"/>
    <s v="No Aplica"/>
    <x v="639"/>
  </r>
  <r>
    <x v="1"/>
    <x v="9"/>
    <x v="9"/>
    <x v="825"/>
    <x v="458"/>
    <s v="CO19797@mi.com"/>
    <x v="0"/>
    <x v="0"/>
    <x v="458"/>
    <x v="39"/>
    <x v="1"/>
    <x v="0"/>
    <s v="No Aplica"/>
    <x v="641"/>
  </r>
  <r>
    <x v="0"/>
    <x v="27"/>
    <x v="27"/>
    <x v="826"/>
    <x v="458"/>
    <s v="CO19797@mi.com"/>
    <x v="5"/>
    <x v="4"/>
    <x v="458"/>
    <x v="39"/>
    <x v="1"/>
    <x v="0"/>
    <s v="No Aplica"/>
    <x v="641"/>
  </r>
  <r>
    <x v="1"/>
    <x v="13"/>
    <x v="13"/>
    <x v="827"/>
    <x v="458"/>
    <s v="CO19797@mi.com"/>
    <x v="0"/>
    <x v="0"/>
    <x v="458"/>
    <x v="39"/>
    <x v="1"/>
    <x v="1"/>
    <n v="45922"/>
    <x v="642"/>
  </r>
  <r>
    <x v="0"/>
    <x v="18"/>
    <x v="18"/>
    <x v="95"/>
    <x v="458"/>
    <s v="CO19797@mi.com"/>
    <x v="5"/>
    <x v="4"/>
    <x v="458"/>
    <x v="39"/>
    <x v="1"/>
    <x v="0"/>
    <s v="No Aplica"/>
    <x v="641"/>
  </r>
  <r>
    <x v="1"/>
    <x v="3"/>
    <x v="3"/>
    <x v="828"/>
    <x v="458"/>
    <s v="CO19797@mi.com"/>
    <x v="5"/>
    <x v="4"/>
    <x v="458"/>
    <x v="39"/>
    <x v="1"/>
    <x v="0"/>
    <s v="No Aplica"/>
    <x v="641"/>
  </r>
  <r>
    <x v="0"/>
    <x v="5"/>
    <x v="5"/>
    <x v="829"/>
    <x v="458"/>
    <s v="CO19797@mi.com"/>
    <x v="0"/>
    <x v="0"/>
    <x v="458"/>
    <x v="39"/>
    <x v="1"/>
    <x v="0"/>
    <s v="No Aplica"/>
    <x v="641"/>
  </r>
  <r>
    <x v="0"/>
    <x v="24"/>
    <x v="24"/>
    <x v="41"/>
    <x v="458"/>
    <s v="CO19797@mi.com"/>
    <x v="0"/>
    <x v="0"/>
    <x v="458"/>
    <x v="39"/>
    <x v="1"/>
    <x v="0"/>
    <s v="No Aplica"/>
    <x v="641"/>
  </r>
  <r>
    <x v="0"/>
    <x v="25"/>
    <x v="25"/>
    <x v="830"/>
    <x v="458"/>
    <s v="CO19797@mi.com"/>
    <x v="0"/>
    <x v="0"/>
    <x v="458"/>
    <x v="39"/>
    <x v="1"/>
    <x v="0"/>
    <s v="No Aplica"/>
    <x v="641"/>
  </r>
  <r>
    <x v="1"/>
    <x v="21"/>
    <x v="21"/>
    <x v="831"/>
    <x v="458"/>
    <s v="CO19797@mi.com"/>
    <x v="0"/>
    <x v="0"/>
    <x v="458"/>
    <x v="39"/>
    <x v="1"/>
    <x v="0"/>
    <s v="No Aplica"/>
    <x v="641"/>
  </r>
  <r>
    <x v="2"/>
    <x v="10"/>
    <x v="10"/>
    <x v="478"/>
    <x v="459"/>
    <s v="CO26888@mi.com"/>
    <x v="5"/>
    <x v="4"/>
    <x v="459"/>
    <x v="49"/>
    <x v="1"/>
    <x v="0"/>
    <s v="No Aplica"/>
    <x v="643"/>
  </r>
  <r>
    <x v="2"/>
    <x v="0"/>
    <x v="0"/>
    <x v="478"/>
    <x v="459"/>
    <s v="CO26888@mi.com"/>
    <x v="5"/>
    <x v="4"/>
    <x v="459"/>
    <x v="49"/>
    <x v="1"/>
    <x v="0"/>
    <s v="No Aplica"/>
    <x v="643"/>
  </r>
  <r>
    <x v="2"/>
    <x v="12"/>
    <x v="12"/>
    <x v="20"/>
    <x v="459"/>
    <s v="CO26888@mi.com"/>
    <x v="5"/>
    <x v="4"/>
    <x v="459"/>
    <x v="49"/>
    <x v="1"/>
    <x v="0"/>
    <s v="No Aplica"/>
    <x v="643"/>
  </r>
  <r>
    <x v="1"/>
    <x v="24"/>
    <x v="24"/>
    <x v="832"/>
    <x v="459"/>
    <s v="CO26888@mi.com"/>
    <x v="23"/>
    <x v="15"/>
    <x v="459"/>
    <x v="49"/>
    <x v="1"/>
    <x v="0"/>
    <s v="No Aplica"/>
    <x v="643"/>
  </r>
  <r>
    <x v="1"/>
    <x v="14"/>
    <x v="14"/>
    <x v="369"/>
    <x v="459"/>
    <s v="CO26888@mi.com"/>
    <x v="5"/>
    <x v="4"/>
    <x v="459"/>
    <x v="49"/>
    <x v="1"/>
    <x v="0"/>
    <s v="No Aplica"/>
    <x v="643"/>
  </r>
  <r>
    <x v="1"/>
    <x v="15"/>
    <x v="15"/>
    <x v="369"/>
    <x v="459"/>
    <s v="CO26888@mi.com"/>
    <x v="5"/>
    <x v="4"/>
    <x v="459"/>
    <x v="49"/>
    <x v="1"/>
    <x v="0"/>
    <s v="No Aplica"/>
    <x v="643"/>
  </r>
  <r>
    <x v="2"/>
    <x v="16"/>
    <x v="16"/>
    <x v="3"/>
    <x v="459"/>
    <s v="CO26888@mi.com"/>
    <x v="5"/>
    <x v="4"/>
    <x v="459"/>
    <x v="49"/>
    <x v="1"/>
    <x v="0"/>
    <s v="No Aplica"/>
    <x v="643"/>
  </r>
  <r>
    <x v="1"/>
    <x v="17"/>
    <x v="17"/>
    <x v="265"/>
    <x v="459"/>
    <s v="CO26888@mi.com"/>
    <x v="5"/>
    <x v="4"/>
    <x v="459"/>
    <x v="49"/>
    <x v="1"/>
    <x v="0"/>
    <s v="No Aplica"/>
    <x v="643"/>
  </r>
  <r>
    <x v="2"/>
    <x v="3"/>
    <x v="3"/>
    <x v="6"/>
    <x v="459"/>
    <s v="CO26888@mi.com"/>
    <x v="5"/>
    <x v="4"/>
    <x v="459"/>
    <x v="49"/>
    <x v="1"/>
    <x v="0"/>
    <s v="No Aplica"/>
    <x v="643"/>
  </r>
  <r>
    <x v="2"/>
    <x v="6"/>
    <x v="6"/>
    <x v="833"/>
    <x v="459"/>
    <s v="CO26888@mi.com"/>
    <x v="0"/>
    <x v="0"/>
    <x v="459"/>
    <x v="49"/>
    <x v="1"/>
    <x v="0"/>
    <s v="No Aplica"/>
    <x v="643"/>
  </r>
  <r>
    <x v="1"/>
    <x v="22"/>
    <x v="22"/>
    <x v="9"/>
    <x v="459"/>
    <s v="CO26888@mi.com"/>
    <x v="10"/>
    <x v="9"/>
    <x v="459"/>
    <x v="49"/>
    <x v="1"/>
    <x v="0"/>
    <s v="No Aplica"/>
    <x v="643"/>
  </r>
  <r>
    <x v="1"/>
    <x v="19"/>
    <x v="19"/>
    <x v="478"/>
    <x v="459"/>
    <s v="CO26888@mi.com"/>
    <x v="5"/>
    <x v="4"/>
    <x v="459"/>
    <x v="49"/>
    <x v="1"/>
    <x v="0"/>
    <s v="No Aplica"/>
    <x v="643"/>
  </r>
  <r>
    <x v="1"/>
    <x v="7"/>
    <x v="7"/>
    <x v="478"/>
    <x v="459"/>
    <s v="CO26888@mi.com"/>
    <x v="5"/>
    <x v="4"/>
    <x v="459"/>
    <x v="49"/>
    <x v="1"/>
    <x v="0"/>
    <s v="No Aplica"/>
    <x v="643"/>
  </r>
  <r>
    <x v="1"/>
    <x v="2"/>
    <x v="2"/>
    <x v="478"/>
    <x v="459"/>
    <s v="CO26888@mi.com"/>
    <x v="5"/>
    <x v="4"/>
    <x v="459"/>
    <x v="49"/>
    <x v="1"/>
    <x v="0"/>
    <s v="No Aplica"/>
    <x v="643"/>
  </r>
  <r>
    <x v="1"/>
    <x v="4"/>
    <x v="4"/>
    <x v="478"/>
    <x v="459"/>
    <s v="CO26888@mi.com"/>
    <x v="5"/>
    <x v="4"/>
    <x v="459"/>
    <x v="49"/>
    <x v="1"/>
    <x v="0"/>
    <s v="No Aplica"/>
    <x v="643"/>
  </r>
  <r>
    <x v="1"/>
    <x v="5"/>
    <x v="5"/>
    <x v="20"/>
    <x v="459"/>
    <s v="CO26888@mi.com"/>
    <x v="5"/>
    <x v="4"/>
    <x v="459"/>
    <x v="49"/>
    <x v="1"/>
    <x v="0"/>
    <s v="No Aplica"/>
    <x v="643"/>
  </r>
  <r>
    <x v="2"/>
    <x v="20"/>
    <x v="20"/>
    <x v="3"/>
    <x v="459"/>
    <s v="CO26888@mi.com"/>
    <x v="0"/>
    <x v="0"/>
    <x v="459"/>
    <x v="49"/>
    <x v="1"/>
    <x v="0"/>
    <s v="No Aplica"/>
    <x v="643"/>
  </r>
  <r>
    <x v="1"/>
    <x v="21"/>
    <x v="21"/>
    <x v="20"/>
    <x v="459"/>
    <s v="CO26888@mi.com"/>
    <x v="5"/>
    <x v="4"/>
    <x v="459"/>
    <x v="49"/>
    <x v="1"/>
    <x v="0"/>
    <s v="No Aplica"/>
    <x v="643"/>
  </r>
  <r>
    <x v="0"/>
    <x v="1"/>
    <x v="1"/>
    <x v="3"/>
    <x v="460"/>
    <s v="CO28239@mi.com"/>
    <x v="0"/>
    <x v="0"/>
    <x v="460"/>
    <x v="2"/>
    <x v="0"/>
    <x v="0"/>
    <s v="No Aplica"/>
    <x v="644"/>
  </r>
  <r>
    <x v="0"/>
    <x v="20"/>
    <x v="20"/>
    <x v="3"/>
    <x v="460"/>
    <s v="CO28239@mi.com"/>
    <x v="0"/>
    <x v="0"/>
    <x v="460"/>
    <x v="2"/>
    <x v="0"/>
    <x v="0"/>
    <s v="No Aplica"/>
    <x v="644"/>
  </r>
  <r>
    <x v="6"/>
    <x v="14"/>
    <x v="14"/>
    <x v="45"/>
    <x v="461"/>
    <s v="CO20614@mi.com"/>
    <x v="16"/>
    <x v="12"/>
    <x v="461"/>
    <x v="31"/>
    <x v="1"/>
    <x v="0"/>
    <s v="No Aplica"/>
    <x v="645"/>
  </r>
  <r>
    <x v="6"/>
    <x v="17"/>
    <x v="17"/>
    <x v="45"/>
    <x v="461"/>
    <s v="CO20614@mi.com"/>
    <x v="3"/>
    <x v="3"/>
    <x v="461"/>
    <x v="31"/>
    <x v="1"/>
    <x v="0"/>
    <s v="No Aplica"/>
    <x v="645"/>
  </r>
  <r>
    <x v="6"/>
    <x v="16"/>
    <x v="16"/>
    <x v="0"/>
    <x v="461"/>
    <s v="CO20614@mi.com"/>
    <x v="0"/>
    <x v="0"/>
    <x v="461"/>
    <x v="31"/>
    <x v="1"/>
    <x v="0"/>
    <s v="No Aplica"/>
    <x v="645"/>
  </r>
  <r>
    <x v="6"/>
    <x v="7"/>
    <x v="7"/>
    <x v="45"/>
    <x v="461"/>
    <s v="CO20614@mi.com"/>
    <x v="3"/>
    <x v="3"/>
    <x v="461"/>
    <x v="31"/>
    <x v="1"/>
    <x v="0"/>
    <s v="No Aplica"/>
    <x v="645"/>
  </r>
  <r>
    <x v="6"/>
    <x v="1"/>
    <x v="1"/>
    <x v="45"/>
    <x v="461"/>
    <s v="CO20614@mi.com"/>
    <x v="3"/>
    <x v="3"/>
    <x v="461"/>
    <x v="31"/>
    <x v="1"/>
    <x v="0"/>
    <s v="No Aplica"/>
    <x v="645"/>
  </r>
  <r>
    <x v="6"/>
    <x v="6"/>
    <x v="6"/>
    <x v="45"/>
    <x v="461"/>
    <s v="CO20614@mi.com"/>
    <x v="15"/>
    <x v="11"/>
    <x v="461"/>
    <x v="31"/>
    <x v="1"/>
    <x v="0"/>
    <s v="No Aplica"/>
    <x v="645"/>
  </r>
  <r>
    <x v="6"/>
    <x v="29"/>
    <x v="29"/>
    <x v="834"/>
    <x v="461"/>
    <s v="CO20614@mi.com"/>
    <x v="8"/>
    <x v="7"/>
    <x v="461"/>
    <x v="31"/>
    <x v="1"/>
    <x v="0"/>
    <s v="No Aplica"/>
    <x v="645"/>
  </r>
  <r>
    <x v="6"/>
    <x v="20"/>
    <x v="20"/>
    <x v="0"/>
    <x v="461"/>
    <s v="CO20614@mi.com"/>
    <x v="0"/>
    <x v="0"/>
    <x v="461"/>
    <x v="31"/>
    <x v="1"/>
    <x v="0"/>
    <s v="No Aplica"/>
    <x v="645"/>
  </r>
  <r>
    <x v="6"/>
    <x v="22"/>
    <x v="22"/>
    <x v="45"/>
    <x v="461"/>
    <s v="CO20614@mi.com"/>
    <x v="3"/>
    <x v="3"/>
    <x v="461"/>
    <x v="31"/>
    <x v="1"/>
    <x v="0"/>
    <s v="No Aplica"/>
    <x v="645"/>
  </r>
  <r>
    <x v="6"/>
    <x v="24"/>
    <x v="24"/>
    <x v="39"/>
    <x v="461"/>
    <s v="CO20614@mi.com"/>
    <x v="0"/>
    <x v="0"/>
    <x v="461"/>
    <x v="31"/>
    <x v="1"/>
    <x v="0"/>
    <s v="No Aplica"/>
    <x v="645"/>
  </r>
  <r>
    <x v="1"/>
    <x v="14"/>
    <x v="14"/>
    <x v="835"/>
    <x v="462"/>
    <s v="CO12778@mi.com"/>
    <x v="3"/>
    <x v="3"/>
    <x v="462"/>
    <x v="36"/>
    <x v="2"/>
    <x v="0"/>
    <s v="No Aplica"/>
    <x v="646"/>
  </r>
  <r>
    <x v="1"/>
    <x v="28"/>
    <x v="28"/>
    <x v="835"/>
    <x v="462"/>
    <s v="CO12778@mi.com"/>
    <x v="10"/>
    <x v="9"/>
    <x v="462"/>
    <x v="36"/>
    <x v="2"/>
    <x v="0"/>
    <s v="No Aplica"/>
    <x v="646"/>
  </r>
  <r>
    <x v="1"/>
    <x v="19"/>
    <x v="19"/>
    <x v="835"/>
    <x v="462"/>
    <s v="CO12778@mi.com"/>
    <x v="3"/>
    <x v="3"/>
    <x v="462"/>
    <x v="36"/>
    <x v="2"/>
    <x v="0"/>
    <s v="No Aplica"/>
    <x v="646"/>
  </r>
  <r>
    <x v="0"/>
    <x v="18"/>
    <x v="18"/>
    <x v="22"/>
    <x v="462"/>
    <s v="CO12778@mi.com"/>
    <x v="0"/>
    <x v="0"/>
    <x v="462"/>
    <x v="36"/>
    <x v="2"/>
    <x v="0"/>
    <s v="No Aplica"/>
    <x v="646"/>
  </r>
  <r>
    <x v="0"/>
    <x v="24"/>
    <x v="24"/>
    <x v="99"/>
    <x v="462"/>
    <s v="CO12778@mi.com"/>
    <x v="0"/>
    <x v="0"/>
    <x v="462"/>
    <x v="36"/>
    <x v="2"/>
    <x v="0"/>
    <s v="No Aplica"/>
    <x v="646"/>
  </r>
  <r>
    <x v="0"/>
    <x v="25"/>
    <x v="25"/>
    <x v="99"/>
    <x v="462"/>
    <s v="CO12778@mi.com"/>
    <x v="21"/>
    <x v="0"/>
    <x v="462"/>
    <x v="36"/>
    <x v="2"/>
    <x v="0"/>
    <s v="No Aplica"/>
    <x v="646"/>
  </r>
  <r>
    <x v="2"/>
    <x v="8"/>
    <x v="8"/>
    <x v="20"/>
    <x v="463"/>
    <s v="CO21600@mi.com"/>
    <x v="3"/>
    <x v="3"/>
    <x v="463"/>
    <x v="4"/>
    <x v="2"/>
    <x v="0"/>
    <s v="No Aplica"/>
    <x v="647"/>
  </r>
  <r>
    <x v="2"/>
    <x v="27"/>
    <x v="27"/>
    <x v="12"/>
    <x v="463"/>
    <s v="CO21600@mi.com"/>
    <x v="0"/>
    <x v="0"/>
    <x v="463"/>
    <x v="4"/>
    <x v="2"/>
    <x v="0"/>
    <s v="No Aplica"/>
    <x v="647"/>
  </r>
  <r>
    <x v="2"/>
    <x v="26"/>
    <x v="26"/>
    <x v="84"/>
    <x v="463"/>
    <s v="CO21600@mi.com"/>
    <x v="3"/>
    <x v="3"/>
    <x v="463"/>
    <x v="4"/>
    <x v="2"/>
    <x v="0"/>
    <s v="No Aplica"/>
    <x v="647"/>
  </r>
  <r>
    <x v="2"/>
    <x v="10"/>
    <x v="10"/>
    <x v="20"/>
    <x v="463"/>
    <s v="CO21600@mi.com"/>
    <x v="3"/>
    <x v="3"/>
    <x v="463"/>
    <x v="4"/>
    <x v="2"/>
    <x v="0"/>
    <s v="No Aplica"/>
    <x v="647"/>
  </r>
  <r>
    <x v="2"/>
    <x v="0"/>
    <x v="0"/>
    <x v="20"/>
    <x v="463"/>
    <s v="CO21600@mi.com"/>
    <x v="3"/>
    <x v="3"/>
    <x v="463"/>
    <x v="4"/>
    <x v="2"/>
    <x v="0"/>
    <s v="No Aplica"/>
    <x v="647"/>
  </r>
  <r>
    <x v="2"/>
    <x v="11"/>
    <x v="11"/>
    <x v="12"/>
    <x v="463"/>
    <s v="CO21600@mi.com"/>
    <x v="0"/>
    <x v="0"/>
    <x v="463"/>
    <x v="4"/>
    <x v="2"/>
    <x v="0"/>
    <s v="No Aplica"/>
    <x v="647"/>
  </r>
  <r>
    <x v="2"/>
    <x v="12"/>
    <x v="12"/>
    <x v="20"/>
    <x v="463"/>
    <s v="CO21600@mi.com"/>
    <x v="3"/>
    <x v="3"/>
    <x v="463"/>
    <x v="4"/>
    <x v="2"/>
    <x v="0"/>
    <s v="No Aplica"/>
    <x v="647"/>
  </r>
  <r>
    <x v="2"/>
    <x v="7"/>
    <x v="7"/>
    <x v="20"/>
    <x v="463"/>
    <s v="CO21600@mi.com"/>
    <x v="1"/>
    <x v="1"/>
    <x v="463"/>
    <x v="4"/>
    <x v="2"/>
    <x v="0"/>
    <s v="No Aplica"/>
    <x v="647"/>
  </r>
  <r>
    <x v="2"/>
    <x v="2"/>
    <x v="2"/>
    <x v="20"/>
    <x v="463"/>
    <s v="CO21600@mi.com"/>
    <x v="1"/>
    <x v="1"/>
    <x v="463"/>
    <x v="4"/>
    <x v="2"/>
    <x v="0"/>
    <s v="No Aplica"/>
    <x v="647"/>
  </r>
  <r>
    <x v="2"/>
    <x v="15"/>
    <x v="15"/>
    <x v="20"/>
    <x v="463"/>
    <s v="CO21600@mi.com"/>
    <x v="1"/>
    <x v="1"/>
    <x v="463"/>
    <x v="4"/>
    <x v="2"/>
    <x v="0"/>
    <s v="No Aplica"/>
    <x v="647"/>
  </r>
  <r>
    <x v="2"/>
    <x v="17"/>
    <x v="17"/>
    <x v="20"/>
    <x v="463"/>
    <s v="CO21600@mi.com"/>
    <x v="1"/>
    <x v="1"/>
    <x v="463"/>
    <x v="4"/>
    <x v="2"/>
    <x v="0"/>
    <s v="No Aplica"/>
    <x v="647"/>
  </r>
  <r>
    <x v="2"/>
    <x v="5"/>
    <x v="5"/>
    <x v="20"/>
    <x v="463"/>
    <s v="CO21600@mi.com"/>
    <x v="1"/>
    <x v="1"/>
    <x v="463"/>
    <x v="4"/>
    <x v="2"/>
    <x v="0"/>
    <s v="No Aplica"/>
    <x v="647"/>
  </r>
  <r>
    <x v="2"/>
    <x v="24"/>
    <x v="24"/>
    <x v="12"/>
    <x v="463"/>
    <s v="CO21600@mi.com"/>
    <x v="0"/>
    <x v="0"/>
    <x v="463"/>
    <x v="4"/>
    <x v="2"/>
    <x v="0"/>
    <s v="No Aplica"/>
    <x v="647"/>
  </r>
  <r>
    <x v="2"/>
    <x v="28"/>
    <x v="28"/>
    <x v="20"/>
    <x v="463"/>
    <s v="CO21600@mi.com"/>
    <x v="1"/>
    <x v="1"/>
    <x v="463"/>
    <x v="4"/>
    <x v="2"/>
    <x v="0"/>
    <s v="No Aplica"/>
    <x v="647"/>
  </r>
  <r>
    <x v="2"/>
    <x v="1"/>
    <x v="1"/>
    <x v="12"/>
    <x v="463"/>
    <s v="CO21600@mi.com"/>
    <x v="0"/>
    <x v="0"/>
    <x v="463"/>
    <x v="4"/>
    <x v="2"/>
    <x v="0"/>
    <s v="No Aplica"/>
    <x v="647"/>
  </r>
  <r>
    <x v="2"/>
    <x v="29"/>
    <x v="29"/>
    <x v="20"/>
    <x v="463"/>
    <s v="CO21600@mi.com"/>
    <x v="1"/>
    <x v="1"/>
    <x v="463"/>
    <x v="4"/>
    <x v="2"/>
    <x v="0"/>
    <s v="No Aplica"/>
    <x v="647"/>
  </r>
  <r>
    <x v="2"/>
    <x v="20"/>
    <x v="20"/>
    <x v="12"/>
    <x v="463"/>
    <s v="CO21600@mi.com"/>
    <x v="0"/>
    <x v="0"/>
    <x v="463"/>
    <x v="4"/>
    <x v="2"/>
    <x v="0"/>
    <s v="No Aplica"/>
    <x v="647"/>
  </r>
  <r>
    <x v="2"/>
    <x v="22"/>
    <x v="22"/>
    <x v="20"/>
    <x v="463"/>
    <s v="CO21600@mi.com"/>
    <x v="1"/>
    <x v="1"/>
    <x v="463"/>
    <x v="4"/>
    <x v="2"/>
    <x v="0"/>
    <s v="No Aplica"/>
    <x v="647"/>
  </r>
  <r>
    <x v="2"/>
    <x v="7"/>
    <x v="7"/>
    <x v="12"/>
    <x v="464"/>
    <s v="CO28406@mi.com"/>
    <x v="0"/>
    <x v="0"/>
    <x v="464"/>
    <x v="21"/>
    <x v="1"/>
    <x v="0"/>
    <s v="No Aplica"/>
    <x v="648"/>
  </r>
  <r>
    <x v="1"/>
    <x v="1"/>
    <x v="1"/>
    <x v="836"/>
    <x v="464"/>
    <s v="CO28406@mi.com"/>
    <x v="0"/>
    <x v="0"/>
    <x v="464"/>
    <x v="21"/>
    <x v="1"/>
    <x v="0"/>
    <s v="No Aplica"/>
    <x v="648"/>
  </r>
  <r>
    <x v="1"/>
    <x v="2"/>
    <x v="2"/>
    <x v="837"/>
    <x v="464"/>
    <s v="CO28406@mi.com"/>
    <x v="0"/>
    <x v="0"/>
    <x v="464"/>
    <x v="21"/>
    <x v="1"/>
    <x v="0"/>
    <s v="No Aplica"/>
    <x v="648"/>
  </r>
  <r>
    <x v="3"/>
    <x v="24"/>
    <x v="24"/>
    <x v="99"/>
    <x v="464"/>
    <s v="CO28406@mi.com"/>
    <x v="0"/>
    <x v="0"/>
    <x v="464"/>
    <x v="21"/>
    <x v="1"/>
    <x v="0"/>
    <s v="No Aplica"/>
    <x v="648"/>
  </r>
  <r>
    <x v="3"/>
    <x v="28"/>
    <x v="28"/>
    <x v="99"/>
    <x v="464"/>
    <s v="CO28406@mi.com"/>
    <x v="10"/>
    <x v="9"/>
    <x v="464"/>
    <x v="21"/>
    <x v="1"/>
    <x v="0"/>
    <s v="No Aplica"/>
    <x v="648"/>
  </r>
  <r>
    <x v="2"/>
    <x v="17"/>
    <x v="17"/>
    <x v="838"/>
    <x v="465"/>
    <s v="CO27818@mi.com"/>
    <x v="30"/>
    <x v="17"/>
    <x v="465"/>
    <x v="7"/>
    <x v="2"/>
    <x v="0"/>
    <s v="No Aplica"/>
    <x v="649"/>
  </r>
  <r>
    <x v="1"/>
    <x v="21"/>
    <x v="21"/>
    <x v="839"/>
    <x v="465"/>
    <s v="CO27818@mi.com"/>
    <x v="0"/>
    <x v="0"/>
    <x v="465"/>
    <x v="7"/>
    <x v="2"/>
    <x v="0"/>
    <s v="No Aplica"/>
    <x v="649"/>
  </r>
  <r>
    <x v="3"/>
    <x v="18"/>
    <x v="18"/>
    <x v="22"/>
    <x v="466"/>
    <s v="CO28340@mi.com"/>
    <x v="3"/>
    <x v="3"/>
    <x v="466"/>
    <x v="27"/>
    <x v="1"/>
    <x v="0"/>
    <s v="No Aplica"/>
    <x v="650"/>
  </r>
  <r>
    <x v="2"/>
    <x v="14"/>
    <x v="14"/>
    <x v="60"/>
    <x v="466"/>
    <s v="CO28340@mi.com"/>
    <x v="3"/>
    <x v="3"/>
    <x v="466"/>
    <x v="27"/>
    <x v="1"/>
    <x v="0"/>
    <s v="No Aplica"/>
    <x v="650"/>
  </r>
  <r>
    <x v="2"/>
    <x v="15"/>
    <x v="15"/>
    <x v="60"/>
    <x v="466"/>
    <s v="CO28340@mi.com"/>
    <x v="3"/>
    <x v="3"/>
    <x v="466"/>
    <x v="27"/>
    <x v="1"/>
    <x v="0"/>
    <s v="No Aplica"/>
    <x v="650"/>
  </r>
  <r>
    <x v="2"/>
    <x v="17"/>
    <x v="17"/>
    <x v="60"/>
    <x v="466"/>
    <s v="CO28340@mi.com"/>
    <x v="3"/>
    <x v="3"/>
    <x v="466"/>
    <x v="27"/>
    <x v="1"/>
    <x v="0"/>
    <s v="No Aplica"/>
    <x v="650"/>
  </r>
  <r>
    <x v="2"/>
    <x v="24"/>
    <x v="24"/>
    <x v="0"/>
    <x v="466"/>
    <s v="CO28340@mi.com"/>
    <x v="0"/>
    <x v="0"/>
    <x v="466"/>
    <x v="27"/>
    <x v="1"/>
    <x v="0"/>
    <s v="No Aplica"/>
    <x v="650"/>
  </r>
  <r>
    <x v="2"/>
    <x v="19"/>
    <x v="19"/>
    <x v="60"/>
    <x v="466"/>
    <s v="CO28340@mi.com"/>
    <x v="10"/>
    <x v="9"/>
    <x v="466"/>
    <x v="27"/>
    <x v="1"/>
    <x v="0"/>
    <s v="No Aplica"/>
    <x v="650"/>
  </r>
  <r>
    <x v="2"/>
    <x v="1"/>
    <x v="1"/>
    <x v="0"/>
    <x v="466"/>
    <s v="CO28340@mi.com"/>
    <x v="0"/>
    <x v="0"/>
    <x v="466"/>
    <x v="27"/>
    <x v="1"/>
    <x v="0"/>
    <s v="No Aplica"/>
    <x v="650"/>
  </r>
  <r>
    <x v="3"/>
    <x v="25"/>
    <x v="25"/>
    <x v="99"/>
    <x v="466"/>
    <s v="CO28340@mi.com"/>
    <x v="3"/>
    <x v="3"/>
    <x v="466"/>
    <x v="27"/>
    <x v="1"/>
    <x v="0"/>
    <s v="No Aplica"/>
    <x v="650"/>
  </r>
  <r>
    <x v="2"/>
    <x v="4"/>
    <x v="4"/>
    <x v="44"/>
    <x v="466"/>
    <s v="CO28340@mi.com"/>
    <x v="1"/>
    <x v="1"/>
    <x v="466"/>
    <x v="27"/>
    <x v="1"/>
    <x v="0"/>
    <s v="No Aplica"/>
    <x v="650"/>
  </r>
  <r>
    <x v="1"/>
    <x v="5"/>
    <x v="5"/>
    <x v="840"/>
    <x v="466"/>
    <s v="CO28340@mi.com"/>
    <x v="1"/>
    <x v="1"/>
    <x v="466"/>
    <x v="27"/>
    <x v="1"/>
    <x v="0"/>
    <s v="No Aplica"/>
    <x v="650"/>
  </r>
  <r>
    <x v="1"/>
    <x v="20"/>
    <x v="20"/>
    <x v="841"/>
    <x v="466"/>
    <s v="CO28340@mi.com"/>
    <x v="6"/>
    <x v="5"/>
    <x v="466"/>
    <x v="27"/>
    <x v="1"/>
    <x v="0"/>
    <s v="No Aplica"/>
    <x v="650"/>
  </r>
  <r>
    <x v="0"/>
    <x v="22"/>
    <x v="22"/>
    <x v="842"/>
    <x v="466"/>
    <s v="CO28340@mi.com"/>
    <x v="30"/>
    <x v="17"/>
    <x v="466"/>
    <x v="27"/>
    <x v="1"/>
    <x v="0"/>
    <s v="No Aplica"/>
    <x v="650"/>
  </r>
  <r>
    <x v="1"/>
    <x v="21"/>
    <x v="21"/>
    <x v="843"/>
    <x v="466"/>
    <s v="CO28340@mi.com"/>
    <x v="3"/>
    <x v="3"/>
    <x v="466"/>
    <x v="27"/>
    <x v="1"/>
    <x v="0"/>
    <s v="No Aplica"/>
    <x v="650"/>
  </r>
  <r>
    <x v="1"/>
    <x v="23"/>
    <x v="23"/>
    <x v="844"/>
    <x v="467"/>
    <s v="CO14865@mi.com"/>
    <x v="25"/>
    <x v="16"/>
    <x v="467"/>
    <x v="62"/>
    <x v="2"/>
    <x v="0"/>
    <s v="No Aplica"/>
    <x v="651"/>
  </r>
  <r>
    <x v="1"/>
    <x v="14"/>
    <x v="14"/>
    <x v="179"/>
    <x v="467"/>
    <s v="CO14865@mi.com"/>
    <x v="16"/>
    <x v="12"/>
    <x v="467"/>
    <x v="62"/>
    <x v="2"/>
    <x v="0"/>
    <s v="No Aplica"/>
    <x v="651"/>
  </r>
  <r>
    <x v="1"/>
    <x v="15"/>
    <x v="15"/>
    <x v="845"/>
    <x v="467"/>
    <s v="CO14865@mi.com"/>
    <x v="25"/>
    <x v="16"/>
    <x v="467"/>
    <x v="62"/>
    <x v="2"/>
    <x v="0"/>
    <s v="No Aplica"/>
    <x v="651"/>
  </r>
  <r>
    <x v="1"/>
    <x v="16"/>
    <x v="16"/>
    <x v="179"/>
    <x v="467"/>
    <s v="CO14865@mi.com"/>
    <x v="16"/>
    <x v="12"/>
    <x v="467"/>
    <x v="62"/>
    <x v="2"/>
    <x v="0"/>
    <s v="No Aplica"/>
    <x v="651"/>
  </r>
  <r>
    <x v="2"/>
    <x v="27"/>
    <x v="27"/>
    <x v="12"/>
    <x v="467"/>
    <s v="CO14865@mi.com"/>
    <x v="0"/>
    <x v="0"/>
    <x v="467"/>
    <x v="62"/>
    <x v="2"/>
    <x v="0"/>
    <s v="No Aplica"/>
    <x v="651"/>
  </r>
  <r>
    <x v="1"/>
    <x v="12"/>
    <x v="12"/>
    <x v="90"/>
    <x v="467"/>
    <s v="CO14865@mi.com"/>
    <x v="0"/>
    <x v="0"/>
    <x v="467"/>
    <x v="62"/>
    <x v="2"/>
    <x v="0"/>
    <s v="No Aplica"/>
    <x v="651"/>
  </r>
  <r>
    <x v="1"/>
    <x v="28"/>
    <x v="28"/>
    <x v="846"/>
    <x v="467"/>
    <s v="CO14865@mi.com"/>
    <x v="25"/>
    <x v="16"/>
    <x v="467"/>
    <x v="62"/>
    <x v="2"/>
    <x v="0"/>
    <s v="No Aplica"/>
    <x v="651"/>
  </r>
  <r>
    <x v="1"/>
    <x v="19"/>
    <x v="19"/>
    <x v="179"/>
    <x v="467"/>
    <s v="CO14865@mi.com"/>
    <x v="16"/>
    <x v="12"/>
    <x v="467"/>
    <x v="62"/>
    <x v="2"/>
    <x v="0"/>
    <s v="No Aplica"/>
    <x v="651"/>
  </r>
  <r>
    <x v="1"/>
    <x v="7"/>
    <x v="7"/>
    <x v="179"/>
    <x v="467"/>
    <s v="CO14865@mi.com"/>
    <x v="16"/>
    <x v="12"/>
    <x v="467"/>
    <x v="62"/>
    <x v="2"/>
    <x v="0"/>
    <s v="No Aplica"/>
    <x v="651"/>
  </r>
  <r>
    <x v="1"/>
    <x v="1"/>
    <x v="1"/>
    <x v="179"/>
    <x v="467"/>
    <s v="CO14865@mi.com"/>
    <x v="16"/>
    <x v="12"/>
    <x v="467"/>
    <x v="62"/>
    <x v="2"/>
    <x v="0"/>
    <s v="No Aplica"/>
    <x v="651"/>
  </r>
  <r>
    <x v="1"/>
    <x v="17"/>
    <x v="17"/>
    <x v="33"/>
    <x v="467"/>
    <s v="CO14865@mi.com"/>
    <x v="0"/>
    <x v="0"/>
    <x v="467"/>
    <x v="62"/>
    <x v="2"/>
    <x v="0"/>
    <s v="No Aplica"/>
    <x v="651"/>
  </r>
  <r>
    <x v="2"/>
    <x v="18"/>
    <x v="18"/>
    <x v="12"/>
    <x v="467"/>
    <s v="CO14865@mi.com"/>
    <x v="0"/>
    <x v="0"/>
    <x v="467"/>
    <x v="62"/>
    <x v="2"/>
    <x v="0"/>
    <s v="No Aplica"/>
    <x v="651"/>
  </r>
  <r>
    <x v="1"/>
    <x v="29"/>
    <x v="29"/>
    <x v="847"/>
    <x v="467"/>
    <s v="CO14865@mi.com"/>
    <x v="25"/>
    <x v="16"/>
    <x v="467"/>
    <x v="62"/>
    <x v="2"/>
    <x v="0"/>
    <s v="No Aplica"/>
    <x v="651"/>
  </r>
  <r>
    <x v="1"/>
    <x v="4"/>
    <x v="4"/>
    <x v="179"/>
    <x v="467"/>
    <s v="CO14865@mi.com"/>
    <x v="16"/>
    <x v="12"/>
    <x v="467"/>
    <x v="62"/>
    <x v="2"/>
    <x v="0"/>
    <s v="No Aplica"/>
    <x v="651"/>
  </r>
  <r>
    <x v="1"/>
    <x v="5"/>
    <x v="5"/>
    <x v="848"/>
    <x v="467"/>
    <s v="CO14865@mi.com"/>
    <x v="9"/>
    <x v="8"/>
    <x v="467"/>
    <x v="62"/>
    <x v="2"/>
    <x v="0"/>
    <s v="No Aplica"/>
    <x v="651"/>
  </r>
  <r>
    <x v="1"/>
    <x v="20"/>
    <x v="20"/>
    <x v="849"/>
    <x v="467"/>
    <s v="CO14865@mi.com"/>
    <x v="9"/>
    <x v="8"/>
    <x v="467"/>
    <x v="62"/>
    <x v="2"/>
    <x v="0"/>
    <s v="No Aplica"/>
    <x v="651"/>
  </r>
  <r>
    <x v="2"/>
    <x v="24"/>
    <x v="24"/>
    <x v="12"/>
    <x v="467"/>
    <s v="CO14865@mi.com"/>
    <x v="0"/>
    <x v="0"/>
    <x v="467"/>
    <x v="62"/>
    <x v="2"/>
    <x v="0"/>
    <s v="No Aplica"/>
    <x v="651"/>
  </r>
  <r>
    <x v="1"/>
    <x v="2"/>
    <x v="2"/>
    <x v="33"/>
    <x v="467"/>
    <s v="CO14865@mi.com"/>
    <x v="0"/>
    <x v="0"/>
    <x v="467"/>
    <x v="62"/>
    <x v="2"/>
    <x v="0"/>
    <s v="No Aplica"/>
    <x v="651"/>
  </r>
  <r>
    <x v="2"/>
    <x v="25"/>
    <x v="25"/>
    <x v="3"/>
    <x v="467"/>
    <s v="CO14865@mi.com"/>
    <x v="0"/>
    <x v="0"/>
    <x v="467"/>
    <x v="62"/>
    <x v="2"/>
    <x v="0"/>
    <s v="No Aplica"/>
    <x v="651"/>
  </r>
  <r>
    <x v="1"/>
    <x v="22"/>
    <x v="22"/>
    <x v="90"/>
    <x v="467"/>
    <s v="CO14865@mi.com"/>
    <x v="0"/>
    <x v="0"/>
    <x v="467"/>
    <x v="62"/>
    <x v="2"/>
    <x v="0"/>
    <s v="No Aplica"/>
    <x v="651"/>
  </r>
  <r>
    <x v="3"/>
    <x v="26"/>
    <x v="26"/>
    <x v="22"/>
    <x v="468"/>
    <s v="CO12676@mi.com"/>
    <x v="8"/>
    <x v="7"/>
    <x v="468"/>
    <x v="22"/>
    <x v="3"/>
    <x v="0"/>
    <s v="No Aplica"/>
    <x v="652"/>
  </r>
  <r>
    <x v="2"/>
    <x v="27"/>
    <x v="27"/>
    <x v="39"/>
    <x v="468"/>
    <s v="CO12676@mi.com"/>
    <x v="0"/>
    <x v="0"/>
    <x v="468"/>
    <x v="22"/>
    <x v="3"/>
    <x v="0"/>
    <s v="No Aplica"/>
    <x v="652"/>
  </r>
  <r>
    <x v="1"/>
    <x v="13"/>
    <x v="13"/>
    <x v="850"/>
    <x v="468"/>
    <s v="CO12676@mi.com"/>
    <x v="0"/>
    <x v="0"/>
    <x v="468"/>
    <x v="22"/>
    <x v="3"/>
    <x v="1"/>
    <n v="45922"/>
    <x v="653"/>
  </r>
  <r>
    <x v="1"/>
    <x v="13"/>
    <x v="13"/>
    <x v="850"/>
    <x v="468"/>
    <s v="CO12676@mi.com"/>
    <x v="0"/>
    <x v="0"/>
    <x v="468"/>
    <x v="22"/>
    <x v="3"/>
    <x v="1"/>
    <n v="45922"/>
    <x v="653"/>
  </r>
  <r>
    <x v="1"/>
    <x v="19"/>
    <x v="19"/>
    <x v="851"/>
    <x v="468"/>
    <s v="CO12676@mi.com"/>
    <x v="1"/>
    <x v="1"/>
    <x v="468"/>
    <x v="22"/>
    <x v="3"/>
    <x v="0"/>
    <s v="No Aplica"/>
    <x v="652"/>
  </r>
  <r>
    <x v="1"/>
    <x v="2"/>
    <x v="2"/>
    <x v="852"/>
    <x v="468"/>
    <s v="CO12676@mi.com"/>
    <x v="5"/>
    <x v="4"/>
    <x v="468"/>
    <x v="22"/>
    <x v="3"/>
    <x v="0"/>
    <s v="No Aplica"/>
    <x v="652"/>
  </r>
  <r>
    <x v="3"/>
    <x v="23"/>
    <x v="23"/>
    <x v="22"/>
    <x v="468"/>
    <s v="CO12676@mi.com"/>
    <x v="8"/>
    <x v="7"/>
    <x v="468"/>
    <x v="22"/>
    <x v="3"/>
    <x v="0"/>
    <s v="No Aplica"/>
    <x v="652"/>
  </r>
  <r>
    <x v="2"/>
    <x v="18"/>
    <x v="18"/>
    <x v="39"/>
    <x v="468"/>
    <s v="CO12676@mi.com"/>
    <x v="0"/>
    <x v="0"/>
    <x v="468"/>
    <x v="22"/>
    <x v="3"/>
    <x v="0"/>
    <s v="No Aplica"/>
    <x v="652"/>
  </r>
  <r>
    <x v="1"/>
    <x v="3"/>
    <x v="3"/>
    <x v="850"/>
    <x v="468"/>
    <s v="CO12676@mi.com"/>
    <x v="0"/>
    <x v="0"/>
    <x v="468"/>
    <x v="22"/>
    <x v="3"/>
    <x v="0"/>
    <s v="No Aplica"/>
    <x v="652"/>
  </r>
  <r>
    <x v="1"/>
    <x v="4"/>
    <x v="4"/>
    <x v="853"/>
    <x v="468"/>
    <s v="CO12676@mi.com"/>
    <x v="8"/>
    <x v="7"/>
    <x v="468"/>
    <x v="22"/>
    <x v="3"/>
    <x v="0"/>
    <s v="No Aplica"/>
    <x v="652"/>
  </r>
  <r>
    <x v="1"/>
    <x v="5"/>
    <x v="5"/>
    <x v="854"/>
    <x v="468"/>
    <s v="CO12676@mi.com"/>
    <x v="25"/>
    <x v="16"/>
    <x v="468"/>
    <x v="22"/>
    <x v="3"/>
    <x v="0"/>
    <s v="No Aplica"/>
    <x v="652"/>
  </r>
  <r>
    <x v="1"/>
    <x v="20"/>
    <x v="20"/>
    <x v="158"/>
    <x v="468"/>
    <s v="CO12676@mi.com"/>
    <x v="3"/>
    <x v="3"/>
    <x v="468"/>
    <x v="22"/>
    <x v="3"/>
    <x v="0"/>
    <s v="No Aplica"/>
    <x v="652"/>
  </r>
  <r>
    <x v="3"/>
    <x v="28"/>
    <x v="28"/>
    <x v="22"/>
    <x v="468"/>
    <s v="CO12676@mi.com"/>
    <x v="8"/>
    <x v="7"/>
    <x v="468"/>
    <x v="22"/>
    <x v="3"/>
    <x v="0"/>
    <s v="No Aplica"/>
    <x v="652"/>
  </r>
  <r>
    <x v="3"/>
    <x v="29"/>
    <x v="29"/>
    <x v="22"/>
    <x v="468"/>
    <s v="CO12676@mi.com"/>
    <x v="8"/>
    <x v="7"/>
    <x v="468"/>
    <x v="22"/>
    <x v="3"/>
    <x v="0"/>
    <s v="No Aplica"/>
    <x v="652"/>
  </r>
  <r>
    <x v="2"/>
    <x v="25"/>
    <x v="25"/>
    <x v="39"/>
    <x v="468"/>
    <s v="CO12676@mi.com"/>
    <x v="0"/>
    <x v="0"/>
    <x v="468"/>
    <x v="22"/>
    <x v="3"/>
    <x v="0"/>
    <s v="No Aplica"/>
    <x v="652"/>
  </r>
  <r>
    <x v="1"/>
    <x v="21"/>
    <x v="21"/>
    <x v="850"/>
    <x v="468"/>
    <s v="CO12676@mi.com"/>
    <x v="0"/>
    <x v="0"/>
    <x v="468"/>
    <x v="22"/>
    <x v="3"/>
    <x v="0"/>
    <s v="No Aplica"/>
    <x v="652"/>
  </r>
  <r>
    <x v="0"/>
    <x v="4"/>
    <x v="4"/>
    <x v="3"/>
    <x v="469"/>
    <s v="CO28070@mi.com"/>
    <x v="0"/>
    <x v="0"/>
    <x v="469"/>
    <x v="45"/>
    <x v="1"/>
    <x v="0"/>
    <s v="No Aplica"/>
    <x v="654"/>
  </r>
  <r>
    <x v="2"/>
    <x v="9"/>
    <x v="9"/>
    <x v="855"/>
    <x v="470"/>
    <s v="CO27772@mi.com"/>
    <x v="3"/>
    <x v="3"/>
    <x v="470"/>
    <x v="17"/>
    <x v="0"/>
    <x v="0"/>
    <s v="No Aplica"/>
    <x v="655"/>
  </r>
  <r>
    <x v="0"/>
    <x v="8"/>
    <x v="8"/>
    <x v="0"/>
    <x v="470"/>
    <s v="CO27772@mi.com"/>
    <x v="19"/>
    <x v="0"/>
    <x v="470"/>
    <x v="17"/>
    <x v="0"/>
    <x v="0"/>
    <s v="No Aplica"/>
    <x v="655"/>
  </r>
  <r>
    <x v="0"/>
    <x v="12"/>
    <x v="12"/>
    <x v="0"/>
    <x v="470"/>
    <s v="CO27772@mi.com"/>
    <x v="19"/>
    <x v="0"/>
    <x v="470"/>
    <x v="17"/>
    <x v="0"/>
    <x v="0"/>
    <s v="No Aplica"/>
    <x v="655"/>
  </r>
  <r>
    <x v="2"/>
    <x v="10"/>
    <x v="10"/>
    <x v="855"/>
    <x v="470"/>
    <s v="CO27772@mi.com"/>
    <x v="3"/>
    <x v="3"/>
    <x v="470"/>
    <x v="17"/>
    <x v="0"/>
    <x v="0"/>
    <s v="No Aplica"/>
    <x v="655"/>
  </r>
  <r>
    <x v="2"/>
    <x v="0"/>
    <x v="0"/>
    <x v="856"/>
    <x v="470"/>
    <s v="CO27772@mi.com"/>
    <x v="3"/>
    <x v="3"/>
    <x v="470"/>
    <x v="17"/>
    <x v="0"/>
    <x v="0"/>
    <s v="No Aplica"/>
    <x v="655"/>
  </r>
  <r>
    <x v="2"/>
    <x v="26"/>
    <x v="26"/>
    <x v="856"/>
    <x v="470"/>
    <s v="CO27772@mi.com"/>
    <x v="3"/>
    <x v="3"/>
    <x v="470"/>
    <x v="17"/>
    <x v="0"/>
    <x v="0"/>
    <s v="No Aplica"/>
    <x v="655"/>
  </r>
  <r>
    <x v="2"/>
    <x v="11"/>
    <x v="11"/>
    <x v="855"/>
    <x v="470"/>
    <s v="CO27772@mi.com"/>
    <x v="3"/>
    <x v="3"/>
    <x v="470"/>
    <x v="17"/>
    <x v="0"/>
    <x v="0"/>
    <s v="No Aplica"/>
    <x v="655"/>
  </r>
  <r>
    <x v="2"/>
    <x v="13"/>
    <x v="13"/>
    <x v="855"/>
    <x v="470"/>
    <s v="CO27772@mi.com"/>
    <x v="3"/>
    <x v="3"/>
    <x v="470"/>
    <x v="17"/>
    <x v="0"/>
    <x v="1"/>
    <n v="45922"/>
    <x v="656"/>
  </r>
  <r>
    <x v="2"/>
    <x v="17"/>
    <x v="17"/>
    <x v="3"/>
    <x v="470"/>
    <s v="CO27772@mi.com"/>
    <x v="19"/>
    <x v="0"/>
    <x v="470"/>
    <x v="17"/>
    <x v="0"/>
    <x v="0"/>
    <s v="No Aplica"/>
    <x v="655"/>
  </r>
  <r>
    <x v="2"/>
    <x v="14"/>
    <x v="14"/>
    <x v="855"/>
    <x v="470"/>
    <s v="CO27772@mi.com"/>
    <x v="3"/>
    <x v="3"/>
    <x v="470"/>
    <x v="17"/>
    <x v="0"/>
    <x v="0"/>
    <s v="No Aplica"/>
    <x v="655"/>
  </r>
  <r>
    <x v="2"/>
    <x v="15"/>
    <x v="15"/>
    <x v="855"/>
    <x v="470"/>
    <s v="CO27772@mi.com"/>
    <x v="3"/>
    <x v="3"/>
    <x v="470"/>
    <x v="17"/>
    <x v="0"/>
    <x v="0"/>
    <s v="No Aplica"/>
    <x v="655"/>
  </r>
  <r>
    <x v="2"/>
    <x v="16"/>
    <x v="16"/>
    <x v="855"/>
    <x v="470"/>
    <s v="CO27772@mi.com"/>
    <x v="3"/>
    <x v="3"/>
    <x v="470"/>
    <x v="17"/>
    <x v="0"/>
    <x v="0"/>
    <s v="No Aplica"/>
    <x v="655"/>
  </r>
  <r>
    <x v="2"/>
    <x v="3"/>
    <x v="3"/>
    <x v="855"/>
    <x v="470"/>
    <s v="CO27772@mi.com"/>
    <x v="3"/>
    <x v="3"/>
    <x v="470"/>
    <x v="17"/>
    <x v="0"/>
    <x v="0"/>
    <s v="No Aplica"/>
    <x v="655"/>
  </r>
  <r>
    <x v="2"/>
    <x v="20"/>
    <x v="20"/>
    <x v="513"/>
    <x v="470"/>
    <s v="CO27772@mi.com"/>
    <x v="3"/>
    <x v="3"/>
    <x v="470"/>
    <x v="17"/>
    <x v="0"/>
    <x v="0"/>
    <s v="No Aplica"/>
    <x v="655"/>
  </r>
  <r>
    <x v="2"/>
    <x v="4"/>
    <x v="4"/>
    <x v="513"/>
    <x v="470"/>
    <s v="CO27772@mi.com"/>
    <x v="3"/>
    <x v="3"/>
    <x v="470"/>
    <x v="17"/>
    <x v="0"/>
    <x v="0"/>
    <s v="No Aplica"/>
    <x v="655"/>
  </r>
  <r>
    <x v="2"/>
    <x v="5"/>
    <x v="5"/>
    <x v="857"/>
    <x v="470"/>
    <s v="CO27772@mi.com"/>
    <x v="3"/>
    <x v="3"/>
    <x v="470"/>
    <x v="17"/>
    <x v="0"/>
    <x v="0"/>
    <s v="No Aplica"/>
    <x v="655"/>
  </r>
  <r>
    <x v="0"/>
    <x v="1"/>
    <x v="1"/>
    <x v="3"/>
    <x v="470"/>
    <s v="CO27772@mi.com"/>
    <x v="19"/>
    <x v="0"/>
    <x v="470"/>
    <x v="17"/>
    <x v="0"/>
    <x v="0"/>
    <s v="No Aplica"/>
    <x v="655"/>
  </r>
  <r>
    <x v="0"/>
    <x v="22"/>
    <x v="22"/>
    <x v="3"/>
    <x v="470"/>
    <s v="CO27772@mi.com"/>
    <x v="19"/>
    <x v="0"/>
    <x v="470"/>
    <x v="17"/>
    <x v="0"/>
    <x v="0"/>
    <s v="No Aplica"/>
    <x v="655"/>
  </r>
  <r>
    <x v="0"/>
    <x v="0"/>
    <x v="0"/>
    <x v="106"/>
    <x v="471"/>
    <s v="CO24751@mi.com"/>
    <x v="41"/>
    <x v="0"/>
    <x v="471"/>
    <x v="48"/>
    <x v="0"/>
    <x v="0"/>
    <s v="No Aplica"/>
    <x v="657"/>
  </r>
  <r>
    <x v="0"/>
    <x v="15"/>
    <x v="15"/>
    <x v="0"/>
    <x v="471"/>
    <s v="CO24751@mi.com"/>
    <x v="41"/>
    <x v="0"/>
    <x v="471"/>
    <x v="48"/>
    <x v="0"/>
    <x v="0"/>
    <s v="No Aplica"/>
    <x v="657"/>
  </r>
  <r>
    <x v="0"/>
    <x v="7"/>
    <x v="7"/>
    <x v="106"/>
    <x v="471"/>
    <s v="CO24751@mi.com"/>
    <x v="41"/>
    <x v="0"/>
    <x v="471"/>
    <x v="48"/>
    <x v="0"/>
    <x v="0"/>
    <s v="No Aplica"/>
    <x v="657"/>
  </r>
  <r>
    <x v="0"/>
    <x v="5"/>
    <x v="5"/>
    <x v="106"/>
    <x v="471"/>
    <s v="CO24751@mi.com"/>
    <x v="41"/>
    <x v="0"/>
    <x v="471"/>
    <x v="48"/>
    <x v="0"/>
    <x v="0"/>
    <s v="No Aplica"/>
    <x v="657"/>
  </r>
  <r>
    <x v="1"/>
    <x v="10"/>
    <x v="10"/>
    <x v="6"/>
    <x v="472"/>
    <s v="CO12844@mi.com"/>
    <x v="3"/>
    <x v="3"/>
    <x v="472"/>
    <x v="0"/>
    <x v="0"/>
    <x v="0"/>
    <s v="No Aplica"/>
    <x v="658"/>
  </r>
  <r>
    <x v="1"/>
    <x v="0"/>
    <x v="0"/>
    <x v="6"/>
    <x v="472"/>
    <s v="CO12844@mi.com"/>
    <x v="3"/>
    <x v="3"/>
    <x v="472"/>
    <x v="0"/>
    <x v="0"/>
    <x v="0"/>
    <s v="No Aplica"/>
    <x v="658"/>
  </r>
  <r>
    <x v="0"/>
    <x v="11"/>
    <x v="11"/>
    <x v="0"/>
    <x v="472"/>
    <s v="CO12844@mi.com"/>
    <x v="4"/>
    <x v="0"/>
    <x v="472"/>
    <x v="0"/>
    <x v="0"/>
    <x v="0"/>
    <s v="No Aplica"/>
    <x v="658"/>
  </r>
  <r>
    <x v="1"/>
    <x v="12"/>
    <x v="12"/>
    <x v="6"/>
    <x v="472"/>
    <s v="CO12844@mi.com"/>
    <x v="3"/>
    <x v="3"/>
    <x v="472"/>
    <x v="0"/>
    <x v="0"/>
    <x v="0"/>
    <s v="No Aplica"/>
    <x v="658"/>
  </r>
  <r>
    <x v="1"/>
    <x v="13"/>
    <x v="13"/>
    <x v="6"/>
    <x v="472"/>
    <s v="CO12844@mi.com"/>
    <x v="3"/>
    <x v="3"/>
    <x v="472"/>
    <x v="0"/>
    <x v="0"/>
    <x v="1"/>
    <n v="45922"/>
    <x v="659"/>
  </r>
  <r>
    <x v="1"/>
    <x v="14"/>
    <x v="14"/>
    <x v="6"/>
    <x v="472"/>
    <s v="CO12844@mi.com"/>
    <x v="3"/>
    <x v="3"/>
    <x v="472"/>
    <x v="0"/>
    <x v="0"/>
    <x v="0"/>
    <s v="No Aplica"/>
    <x v="658"/>
  </r>
  <r>
    <x v="1"/>
    <x v="15"/>
    <x v="15"/>
    <x v="6"/>
    <x v="472"/>
    <s v="CO12844@mi.com"/>
    <x v="3"/>
    <x v="3"/>
    <x v="472"/>
    <x v="0"/>
    <x v="0"/>
    <x v="0"/>
    <s v="No Aplica"/>
    <x v="658"/>
  </r>
  <r>
    <x v="1"/>
    <x v="16"/>
    <x v="16"/>
    <x v="6"/>
    <x v="472"/>
    <s v="CO12844@mi.com"/>
    <x v="3"/>
    <x v="3"/>
    <x v="472"/>
    <x v="0"/>
    <x v="0"/>
    <x v="0"/>
    <s v="No Aplica"/>
    <x v="658"/>
  </r>
  <r>
    <x v="1"/>
    <x v="3"/>
    <x v="3"/>
    <x v="6"/>
    <x v="472"/>
    <s v="CO12844@mi.com"/>
    <x v="3"/>
    <x v="3"/>
    <x v="472"/>
    <x v="0"/>
    <x v="0"/>
    <x v="0"/>
    <s v="No Aplica"/>
    <x v="658"/>
  </r>
  <r>
    <x v="0"/>
    <x v="17"/>
    <x v="17"/>
    <x v="39"/>
    <x v="472"/>
    <s v="CO12844@mi.com"/>
    <x v="4"/>
    <x v="0"/>
    <x v="472"/>
    <x v="0"/>
    <x v="0"/>
    <x v="0"/>
    <s v="No Aplica"/>
    <x v="658"/>
  </r>
  <r>
    <x v="1"/>
    <x v="19"/>
    <x v="19"/>
    <x v="6"/>
    <x v="472"/>
    <s v="CO12844@mi.com"/>
    <x v="3"/>
    <x v="3"/>
    <x v="472"/>
    <x v="0"/>
    <x v="0"/>
    <x v="0"/>
    <s v="No Aplica"/>
    <x v="658"/>
  </r>
  <r>
    <x v="1"/>
    <x v="7"/>
    <x v="7"/>
    <x v="6"/>
    <x v="472"/>
    <s v="CO12844@mi.com"/>
    <x v="3"/>
    <x v="3"/>
    <x v="472"/>
    <x v="0"/>
    <x v="0"/>
    <x v="0"/>
    <s v="No Aplica"/>
    <x v="658"/>
  </r>
  <r>
    <x v="1"/>
    <x v="1"/>
    <x v="1"/>
    <x v="6"/>
    <x v="472"/>
    <s v="CO12844@mi.com"/>
    <x v="3"/>
    <x v="3"/>
    <x v="472"/>
    <x v="0"/>
    <x v="0"/>
    <x v="0"/>
    <s v="No Aplica"/>
    <x v="658"/>
  </r>
  <r>
    <x v="1"/>
    <x v="6"/>
    <x v="6"/>
    <x v="6"/>
    <x v="472"/>
    <s v="CO12844@mi.com"/>
    <x v="3"/>
    <x v="3"/>
    <x v="472"/>
    <x v="0"/>
    <x v="0"/>
    <x v="0"/>
    <s v="No Aplica"/>
    <x v="658"/>
  </r>
  <r>
    <x v="0"/>
    <x v="2"/>
    <x v="2"/>
    <x v="0"/>
    <x v="472"/>
    <s v="CO12844@mi.com"/>
    <x v="4"/>
    <x v="0"/>
    <x v="472"/>
    <x v="0"/>
    <x v="0"/>
    <x v="0"/>
    <s v="No Aplica"/>
    <x v="658"/>
  </r>
  <r>
    <x v="1"/>
    <x v="4"/>
    <x v="4"/>
    <x v="6"/>
    <x v="472"/>
    <s v="CO12844@mi.com"/>
    <x v="3"/>
    <x v="3"/>
    <x v="472"/>
    <x v="0"/>
    <x v="0"/>
    <x v="0"/>
    <s v="No Aplica"/>
    <x v="658"/>
  </r>
  <r>
    <x v="1"/>
    <x v="5"/>
    <x v="5"/>
    <x v="6"/>
    <x v="472"/>
    <s v="CO12844@mi.com"/>
    <x v="3"/>
    <x v="3"/>
    <x v="472"/>
    <x v="0"/>
    <x v="0"/>
    <x v="0"/>
    <s v="No Aplica"/>
    <x v="658"/>
  </r>
  <r>
    <x v="1"/>
    <x v="20"/>
    <x v="20"/>
    <x v="6"/>
    <x v="472"/>
    <s v="CO12844@mi.com"/>
    <x v="3"/>
    <x v="3"/>
    <x v="472"/>
    <x v="0"/>
    <x v="0"/>
    <x v="0"/>
    <s v="No Aplica"/>
    <x v="658"/>
  </r>
  <r>
    <x v="1"/>
    <x v="21"/>
    <x v="21"/>
    <x v="6"/>
    <x v="472"/>
    <s v="CO12844@mi.com"/>
    <x v="3"/>
    <x v="3"/>
    <x v="472"/>
    <x v="0"/>
    <x v="0"/>
    <x v="0"/>
    <s v="No Aplica"/>
    <x v="658"/>
  </r>
  <r>
    <x v="0"/>
    <x v="22"/>
    <x v="22"/>
    <x v="0"/>
    <x v="472"/>
    <s v="CO12844@mi.com"/>
    <x v="4"/>
    <x v="0"/>
    <x v="472"/>
    <x v="0"/>
    <x v="0"/>
    <x v="0"/>
    <s v="No Aplica"/>
    <x v="658"/>
  </r>
  <r>
    <x v="1"/>
    <x v="15"/>
    <x v="15"/>
    <x v="84"/>
    <x v="473"/>
    <s v="CO24113@mi.com"/>
    <x v="3"/>
    <x v="3"/>
    <x v="473"/>
    <x v="27"/>
    <x v="1"/>
    <x v="0"/>
    <s v="No Aplica"/>
    <x v="660"/>
  </r>
  <r>
    <x v="1"/>
    <x v="16"/>
    <x v="16"/>
    <x v="84"/>
    <x v="473"/>
    <s v="CO24113@mi.com"/>
    <x v="3"/>
    <x v="3"/>
    <x v="473"/>
    <x v="27"/>
    <x v="1"/>
    <x v="0"/>
    <s v="No Aplica"/>
    <x v="660"/>
  </r>
  <r>
    <x v="3"/>
    <x v="27"/>
    <x v="27"/>
    <x v="249"/>
    <x v="473"/>
    <s v="CO24113@mi.com"/>
    <x v="4"/>
    <x v="0"/>
    <x v="473"/>
    <x v="27"/>
    <x v="1"/>
    <x v="0"/>
    <s v="No Aplica"/>
    <x v="660"/>
  </r>
  <r>
    <x v="1"/>
    <x v="7"/>
    <x v="7"/>
    <x v="84"/>
    <x v="473"/>
    <s v="CO24113@mi.com"/>
    <x v="3"/>
    <x v="3"/>
    <x v="473"/>
    <x v="27"/>
    <x v="1"/>
    <x v="0"/>
    <s v="No Aplica"/>
    <x v="660"/>
  </r>
  <r>
    <x v="1"/>
    <x v="1"/>
    <x v="1"/>
    <x v="84"/>
    <x v="473"/>
    <s v="CO24113@mi.com"/>
    <x v="3"/>
    <x v="3"/>
    <x v="473"/>
    <x v="27"/>
    <x v="1"/>
    <x v="0"/>
    <s v="No Aplica"/>
    <x v="660"/>
  </r>
  <r>
    <x v="3"/>
    <x v="18"/>
    <x v="18"/>
    <x v="22"/>
    <x v="473"/>
    <s v="CO24113@mi.com"/>
    <x v="4"/>
    <x v="0"/>
    <x v="473"/>
    <x v="27"/>
    <x v="1"/>
    <x v="0"/>
    <s v="No Aplica"/>
    <x v="660"/>
  </r>
  <r>
    <x v="11"/>
    <x v="29"/>
    <x v="29"/>
    <x v="858"/>
    <x v="473"/>
    <s v="CO24113@mi.com"/>
    <x v="4"/>
    <x v="0"/>
    <x v="473"/>
    <x v="27"/>
    <x v="1"/>
    <x v="0"/>
    <s v="No Aplica"/>
    <x v="660"/>
  </r>
  <r>
    <x v="11"/>
    <x v="4"/>
    <x v="4"/>
    <x v="858"/>
    <x v="473"/>
    <s v="CO24113@mi.com"/>
    <x v="4"/>
    <x v="0"/>
    <x v="473"/>
    <x v="27"/>
    <x v="1"/>
    <x v="0"/>
    <s v="No Aplica"/>
    <x v="660"/>
  </r>
  <r>
    <x v="1"/>
    <x v="5"/>
    <x v="5"/>
    <x v="84"/>
    <x v="473"/>
    <s v="CO24113@mi.com"/>
    <x v="3"/>
    <x v="3"/>
    <x v="473"/>
    <x v="27"/>
    <x v="1"/>
    <x v="0"/>
    <s v="No Aplica"/>
    <x v="660"/>
  </r>
  <r>
    <x v="1"/>
    <x v="5"/>
    <x v="5"/>
    <x v="84"/>
    <x v="473"/>
    <s v="CO24113@mi.com"/>
    <x v="3"/>
    <x v="3"/>
    <x v="473"/>
    <x v="27"/>
    <x v="1"/>
    <x v="0"/>
    <s v="No Aplica"/>
    <x v="660"/>
  </r>
  <r>
    <x v="1"/>
    <x v="20"/>
    <x v="20"/>
    <x v="84"/>
    <x v="473"/>
    <s v="CO24113@mi.com"/>
    <x v="3"/>
    <x v="3"/>
    <x v="473"/>
    <x v="27"/>
    <x v="1"/>
    <x v="0"/>
    <s v="No Aplica"/>
    <x v="660"/>
  </r>
  <r>
    <x v="0"/>
    <x v="24"/>
    <x v="24"/>
    <x v="249"/>
    <x v="473"/>
    <s v="CO24113@mi.com"/>
    <x v="4"/>
    <x v="0"/>
    <x v="473"/>
    <x v="27"/>
    <x v="1"/>
    <x v="0"/>
    <s v="No Aplica"/>
    <x v="660"/>
  </r>
  <r>
    <x v="0"/>
    <x v="25"/>
    <x v="25"/>
    <x v="353"/>
    <x v="473"/>
    <s v="CO24113@mi.com"/>
    <x v="4"/>
    <x v="0"/>
    <x v="473"/>
    <x v="27"/>
    <x v="1"/>
    <x v="0"/>
    <s v="No Aplica"/>
    <x v="660"/>
  </r>
  <r>
    <x v="2"/>
    <x v="27"/>
    <x v="27"/>
    <x v="3"/>
    <x v="474"/>
    <s v="CO26676@mi.com"/>
    <x v="27"/>
    <x v="0"/>
    <x v="474"/>
    <x v="11"/>
    <x v="1"/>
    <x v="0"/>
    <s v="No Aplica"/>
    <x v="661"/>
  </r>
  <r>
    <x v="0"/>
    <x v="26"/>
    <x v="26"/>
    <x v="11"/>
    <x v="474"/>
    <s v="CO26676@mi.com"/>
    <x v="3"/>
    <x v="3"/>
    <x v="474"/>
    <x v="11"/>
    <x v="1"/>
    <x v="0"/>
    <s v="No Aplica"/>
    <x v="661"/>
  </r>
  <r>
    <x v="0"/>
    <x v="10"/>
    <x v="10"/>
    <x v="11"/>
    <x v="474"/>
    <s v="CO26676@mi.com"/>
    <x v="3"/>
    <x v="3"/>
    <x v="474"/>
    <x v="11"/>
    <x v="1"/>
    <x v="0"/>
    <s v="No Aplica"/>
    <x v="661"/>
  </r>
  <r>
    <x v="0"/>
    <x v="0"/>
    <x v="0"/>
    <x v="11"/>
    <x v="474"/>
    <s v="CO26676@mi.com"/>
    <x v="3"/>
    <x v="3"/>
    <x v="474"/>
    <x v="11"/>
    <x v="1"/>
    <x v="0"/>
    <s v="No Aplica"/>
    <x v="661"/>
  </r>
  <r>
    <x v="0"/>
    <x v="11"/>
    <x v="11"/>
    <x v="11"/>
    <x v="474"/>
    <s v="CO26676@mi.com"/>
    <x v="3"/>
    <x v="3"/>
    <x v="474"/>
    <x v="11"/>
    <x v="1"/>
    <x v="0"/>
    <s v="No Aplica"/>
    <x v="661"/>
  </r>
  <r>
    <x v="0"/>
    <x v="1"/>
    <x v="1"/>
    <x v="11"/>
    <x v="474"/>
    <s v="CO26676@mi.com"/>
    <x v="3"/>
    <x v="3"/>
    <x v="474"/>
    <x v="11"/>
    <x v="1"/>
    <x v="0"/>
    <s v="No Aplica"/>
    <x v="661"/>
  </r>
  <r>
    <x v="2"/>
    <x v="18"/>
    <x v="18"/>
    <x v="3"/>
    <x v="474"/>
    <s v="CO26676@mi.com"/>
    <x v="27"/>
    <x v="0"/>
    <x v="474"/>
    <x v="11"/>
    <x v="1"/>
    <x v="0"/>
    <s v="No Aplica"/>
    <x v="661"/>
  </r>
  <r>
    <x v="0"/>
    <x v="23"/>
    <x v="23"/>
    <x v="20"/>
    <x v="474"/>
    <s v="CO26676@mi.com"/>
    <x v="3"/>
    <x v="3"/>
    <x v="474"/>
    <x v="11"/>
    <x v="1"/>
    <x v="0"/>
    <s v="No Aplica"/>
    <x v="661"/>
  </r>
  <r>
    <x v="0"/>
    <x v="14"/>
    <x v="14"/>
    <x v="20"/>
    <x v="474"/>
    <s v="CO26676@mi.com"/>
    <x v="3"/>
    <x v="3"/>
    <x v="474"/>
    <x v="11"/>
    <x v="1"/>
    <x v="0"/>
    <s v="No Aplica"/>
    <x v="661"/>
  </r>
  <r>
    <x v="0"/>
    <x v="15"/>
    <x v="15"/>
    <x v="11"/>
    <x v="474"/>
    <s v="CO26676@mi.com"/>
    <x v="3"/>
    <x v="3"/>
    <x v="474"/>
    <x v="11"/>
    <x v="1"/>
    <x v="0"/>
    <s v="No Aplica"/>
    <x v="661"/>
  </r>
  <r>
    <x v="0"/>
    <x v="16"/>
    <x v="16"/>
    <x v="20"/>
    <x v="474"/>
    <s v="CO26676@mi.com"/>
    <x v="3"/>
    <x v="3"/>
    <x v="474"/>
    <x v="11"/>
    <x v="1"/>
    <x v="0"/>
    <s v="No Aplica"/>
    <x v="661"/>
  </r>
  <r>
    <x v="0"/>
    <x v="12"/>
    <x v="12"/>
    <x v="3"/>
    <x v="475"/>
    <s v="CO26004@mi.com"/>
    <x v="4"/>
    <x v="0"/>
    <x v="475"/>
    <x v="0"/>
    <x v="0"/>
    <x v="0"/>
    <s v="No Aplica"/>
    <x v="662"/>
  </r>
  <r>
    <x v="1"/>
    <x v="10"/>
    <x v="10"/>
    <x v="47"/>
    <x v="475"/>
    <s v="CO26004@mi.com"/>
    <x v="3"/>
    <x v="3"/>
    <x v="475"/>
    <x v="0"/>
    <x v="0"/>
    <x v="0"/>
    <s v="No Aplica"/>
    <x v="662"/>
  </r>
  <r>
    <x v="1"/>
    <x v="0"/>
    <x v="0"/>
    <x v="47"/>
    <x v="475"/>
    <s v="CO26004@mi.com"/>
    <x v="3"/>
    <x v="3"/>
    <x v="475"/>
    <x v="0"/>
    <x v="0"/>
    <x v="0"/>
    <s v="No Aplica"/>
    <x v="662"/>
  </r>
  <r>
    <x v="1"/>
    <x v="11"/>
    <x v="11"/>
    <x v="47"/>
    <x v="475"/>
    <s v="CO26004@mi.com"/>
    <x v="3"/>
    <x v="3"/>
    <x v="475"/>
    <x v="0"/>
    <x v="0"/>
    <x v="0"/>
    <s v="No Aplica"/>
    <x v="662"/>
  </r>
  <r>
    <x v="1"/>
    <x v="13"/>
    <x v="13"/>
    <x v="47"/>
    <x v="475"/>
    <s v="CO26004@mi.com"/>
    <x v="3"/>
    <x v="3"/>
    <x v="475"/>
    <x v="0"/>
    <x v="0"/>
    <x v="1"/>
    <n v="45922"/>
    <x v="663"/>
  </r>
  <r>
    <x v="0"/>
    <x v="17"/>
    <x v="17"/>
    <x v="3"/>
    <x v="475"/>
    <s v="CO26004@mi.com"/>
    <x v="4"/>
    <x v="0"/>
    <x v="475"/>
    <x v="0"/>
    <x v="0"/>
    <x v="0"/>
    <s v="No Aplica"/>
    <x v="662"/>
  </r>
  <r>
    <x v="1"/>
    <x v="14"/>
    <x v="14"/>
    <x v="6"/>
    <x v="475"/>
    <s v="CO26004@mi.com"/>
    <x v="3"/>
    <x v="3"/>
    <x v="475"/>
    <x v="0"/>
    <x v="0"/>
    <x v="0"/>
    <s v="No Aplica"/>
    <x v="662"/>
  </r>
  <r>
    <x v="1"/>
    <x v="15"/>
    <x v="15"/>
    <x v="6"/>
    <x v="475"/>
    <s v="CO26004@mi.com"/>
    <x v="3"/>
    <x v="3"/>
    <x v="475"/>
    <x v="0"/>
    <x v="0"/>
    <x v="0"/>
    <s v="No Aplica"/>
    <x v="662"/>
  </r>
  <r>
    <x v="1"/>
    <x v="16"/>
    <x v="16"/>
    <x v="47"/>
    <x v="475"/>
    <s v="CO26004@mi.com"/>
    <x v="3"/>
    <x v="3"/>
    <x v="475"/>
    <x v="0"/>
    <x v="0"/>
    <x v="0"/>
    <s v="No Aplica"/>
    <x v="662"/>
  </r>
  <r>
    <x v="1"/>
    <x v="3"/>
    <x v="3"/>
    <x v="6"/>
    <x v="475"/>
    <s v="CO26004@mi.com"/>
    <x v="3"/>
    <x v="3"/>
    <x v="475"/>
    <x v="0"/>
    <x v="0"/>
    <x v="0"/>
    <s v="No Aplica"/>
    <x v="662"/>
  </r>
  <r>
    <x v="0"/>
    <x v="1"/>
    <x v="1"/>
    <x v="3"/>
    <x v="475"/>
    <s v="CO26004@mi.com"/>
    <x v="4"/>
    <x v="0"/>
    <x v="475"/>
    <x v="0"/>
    <x v="0"/>
    <x v="0"/>
    <s v="No Aplica"/>
    <x v="662"/>
  </r>
  <r>
    <x v="1"/>
    <x v="19"/>
    <x v="19"/>
    <x v="47"/>
    <x v="475"/>
    <s v="CO26004@mi.com"/>
    <x v="3"/>
    <x v="3"/>
    <x v="475"/>
    <x v="0"/>
    <x v="0"/>
    <x v="0"/>
    <s v="No Aplica"/>
    <x v="662"/>
  </r>
  <r>
    <x v="1"/>
    <x v="7"/>
    <x v="7"/>
    <x v="47"/>
    <x v="475"/>
    <s v="CO26004@mi.com"/>
    <x v="3"/>
    <x v="3"/>
    <x v="475"/>
    <x v="0"/>
    <x v="0"/>
    <x v="0"/>
    <s v="No Aplica"/>
    <x v="662"/>
  </r>
  <r>
    <x v="1"/>
    <x v="2"/>
    <x v="2"/>
    <x v="47"/>
    <x v="475"/>
    <s v="CO26004@mi.com"/>
    <x v="3"/>
    <x v="3"/>
    <x v="475"/>
    <x v="0"/>
    <x v="0"/>
    <x v="0"/>
    <s v="No Aplica"/>
    <x v="662"/>
  </r>
  <r>
    <x v="1"/>
    <x v="6"/>
    <x v="6"/>
    <x v="47"/>
    <x v="475"/>
    <s v="CO26004@mi.com"/>
    <x v="3"/>
    <x v="3"/>
    <x v="475"/>
    <x v="0"/>
    <x v="0"/>
    <x v="0"/>
    <s v="No Aplica"/>
    <x v="662"/>
  </r>
  <r>
    <x v="1"/>
    <x v="4"/>
    <x v="4"/>
    <x v="6"/>
    <x v="475"/>
    <s v="CO26004@mi.com"/>
    <x v="3"/>
    <x v="3"/>
    <x v="475"/>
    <x v="0"/>
    <x v="0"/>
    <x v="0"/>
    <s v="No Aplica"/>
    <x v="662"/>
  </r>
  <r>
    <x v="1"/>
    <x v="5"/>
    <x v="5"/>
    <x v="6"/>
    <x v="475"/>
    <s v="CO26004@mi.com"/>
    <x v="3"/>
    <x v="3"/>
    <x v="475"/>
    <x v="0"/>
    <x v="0"/>
    <x v="0"/>
    <s v="No Aplica"/>
    <x v="662"/>
  </r>
  <r>
    <x v="1"/>
    <x v="21"/>
    <x v="21"/>
    <x v="47"/>
    <x v="475"/>
    <s v="CO26004@mi.com"/>
    <x v="3"/>
    <x v="3"/>
    <x v="475"/>
    <x v="0"/>
    <x v="0"/>
    <x v="0"/>
    <s v="No Aplica"/>
    <x v="662"/>
  </r>
  <r>
    <x v="0"/>
    <x v="12"/>
    <x v="12"/>
    <x v="12"/>
    <x v="476"/>
    <s v="CO12301@mi.com"/>
    <x v="5"/>
    <x v="4"/>
    <x v="476"/>
    <x v="17"/>
    <x v="0"/>
    <x v="0"/>
    <s v="No Aplica"/>
    <x v="664"/>
  </r>
  <r>
    <x v="0"/>
    <x v="16"/>
    <x v="16"/>
    <x v="12"/>
    <x v="476"/>
    <s v="CO12301@mi.com"/>
    <x v="0"/>
    <x v="0"/>
    <x v="476"/>
    <x v="17"/>
    <x v="0"/>
    <x v="0"/>
    <s v="No Aplica"/>
    <x v="664"/>
  </r>
  <r>
    <x v="0"/>
    <x v="20"/>
    <x v="20"/>
    <x v="12"/>
    <x v="476"/>
    <s v="CO12301@mi.com"/>
    <x v="5"/>
    <x v="4"/>
    <x v="476"/>
    <x v="17"/>
    <x v="0"/>
    <x v="0"/>
    <s v="No Aplica"/>
    <x v="664"/>
  </r>
  <r>
    <x v="0"/>
    <x v="24"/>
    <x v="24"/>
    <x v="12"/>
    <x v="477"/>
    <s v="CO19051@mi.com"/>
    <x v="7"/>
    <x v="6"/>
    <x v="477"/>
    <x v="39"/>
    <x v="1"/>
    <x v="0"/>
    <s v="No Aplica"/>
    <x v="665"/>
  </r>
  <r>
    <x v="0"/>
    <x v="25"/>
    <x v="25"/>
    <x v="12"/>
    <x v="477"/>
    <s v="CO19051@mi.com"/>
    <x v="7"/>
    <x v="6"/>
    <x v="477"/>
    <x v="39"/>
    <x v="1"/>
    <x v="0"/>
    <s v="No Aplica"/>
    <x v="665"/>
  </r>
  <r>
    <x v="3"/>
    <x v="26"/>
    <x v="26"/>
    <x v="22"/>
    <x v="478"/>
    <s v="CO13727@mi.com"/>
    <x v="8"/>
    <x v="7"/>
    <x v="478"/>
    <x v="22"/>
    <x v="3"/>
    <x v="0"/>
    <s v="No Aplica"/>
    <x v="666"/>
  </r>
  <r>
    <x v="2"/>
    <x v="27"/>
    <x v="27"/>
    <x v="330"/>
    <x v="478"/>
    <s v="CO13727@mi.com"/>
    <x v="0"/>
    <x v="0"/>
    <x v="478"/>
    <x v="22"/>
    <x v="3"/>
    <x v="0"/>
    <s v="No Aplica"/>
    <x v="666"/>
  </r>
  <r>
    <x v="1"/>
    <x v="13"/>
    <x v="13"/>
    <x v="33"/>
    <x v="478"/>
    <s v="CO13727@mi.com"/>
    <x v="0"/>
    <x v="0"/>
    <x v="478"/>
    <x v="22"/>
    <x v="3"/>
    <x v="1"/>
    <n v="45922"/>
    <x v="667"/>
  </r>
  <r>
    <x v="1"/>
    <x v="19"/>
    <x v="19"/>
    <x v="355"/>
    <x v="478"/>
    <s v="CO13727@mi.com"/>
    <x v="16"/>
    <x v="12"/>
    <x v="478"/>
    <x v="22"/>
    <x v="3"/>
    <x v="0"/>
    <s v="No Aplica"/>
    <x v="666"/>
  </r>
  <r>
    <x v="1"/>
    <x v="2"/>
    <x v="2"/>
    <x v="859"/>
    <x v="478"/>
    <s v="CO13727@mi.com"/>
    <x v="10"/>
    <x v="9"/>
    <x v="478"/>
    <x v="22"/>
    <x v="3"/>
    <x v="0"/>
    <s v="No Aplica"/>
    <x v="666"/>
  </r>
  <r>
    <x v="3"/>
    <x v="23"/>
    <x v="23"/>
    <x v="22"/>
    <x v="478"/>
    <s v="CO13727@mi.com"/>
    <x v="8"/>
    <x v="7"/>
    <x v="478"/>
    <x v="22"/>
    <x v="3"/>
    <x v="0"/>
    <s v="No Aplica"/>
    <x v="666"/>
  </r>
  <r>
    <x v="2"/>
    <x v="18"/>
    <x v="18"/>
    <x v="330"/>
    <x v="478"/>
    <s v="CO13727@mi.com"/>
    <x v="0"/>
    <x v="0"/>
    <x v="478"/>
    <x v="22"/>
    <x v="3"/>
    <x v="0"/>
    <s v="No Aplica"/>
    <x v="666"/>
  </r>
  <r>
    <x v="1"/>
    <x v="3"/>
    <x v="3"/>
    <x v="33"/>
    <x v="478"/>
    <s v="CO13727@mi.com"/>
    <x v="0"/>
    <x v="0"/>
    <x v="478"/>
    <x v="22"/>
    <x v="3"/>
    <x v="0"/>
    <s v="No Aplica"/>
    <x v="666"/>
  </r>
  <r>
    <x v="1"/>
    <x v="4"/>
    <x v="4"/>
    <x v="860"/>
    <x v="478"/>
    <s v="CO13727@mi.com"/>
    <x v="8"/>
    <x v="7"/>
    <x v="478"/>
    <x v="22"/>
    <x v="3"/>
    <x v="0"/>
    <s v="No Aplica"/>
    <x v="666"/>
  </r>
  <r>
    <x v="1"/>
    <x v="20"/>
    <x v="20"/>
    <x v="861"/>
    <x v="478"/>
    <s v="CO13727@mi.com"/>
    <x v="10"/>
    <x v="9"/>
    <x v="478"/>
    <x v="22"/>
    <x v="3"/>
    <x v="0"/>
    <s v="No Aplica"/>
    <x v="666"/>
  </r>
  <r>
    <x v="3"/>
    <x v="28"/>
    <x v="28"/>
    <x v="22"/>
    <x v="478"/>
    <s v="CO13727@mi.com"/>
    <x v="8"/>
    <x v="7"/>
    <x v="478"/>
    <x v="22"/>
    <x v="3"/>
    <x v="0"/>
    <s v="No Aplica"/>
    <x v="666"/>
  </r>
  <r>
    <x v="2"/>
    <x v="24"/>
    <x v="24"/>
    <x v="330"/>
    <x v="478"/>
    <s v="CO13727@mi.com"/>
    <x v="0"/>
    <x v="0"/>
    <x v="478"/>
    <x v="22"/>
    <x v="3"/>
    <x v="0"/>
    <s v="No Aplica"/>
    <x v="666"/>
  </r>
  <r>
    <x v="1"/>
    <x v="6"/>
    <x v="6"/>
    <x v="33"/>
    <x v="478"/>
    <s v="CO13727@mi.com"/>
    <x v="0"/>
    <x v="0"/>
    <x v="478"/>
    <x v="22"/>
    <x v="3"/>
    <x v="0"/>
    <s v="No Aplica"/>
    <x v="666"/>
  </r>
  <r>
    <x v="3"/>
    <x v="29"/>
    <x v="29"/>
    <x v="22"/>
    <x v="478"/>
    <s v="CO13727@mi.com"/>
    <x v="8"/>
    <x v="7"/>
    <x v="478"/>
    <x v="22"/>
    <x v="3"/>
    <x v="0"/>
    <s v="No Aplica"/>
    <x v="666"/>
  </r>
  <r>
    <x v="2"/>
    <x v="25"/>
    <x v="25"/>
    <x v="330"/>
    <x v="478"/>
    <s v="CO13727@mi.com"/>
    <x v="5"/>
    <x v="4"/>
    <x v="478"/>
    <x v="22"/>
    <x v="3"/>
    <x v="0"/>
    <s v="No Aplica"/>
    <x v="666"/>
  </r>
  <r>
    <x v="1"/>
    <x v="21"/>
    <x v="21"/>
    <x v="33"/>
    <x v="478"/>
    <s v="CO13727@mi.com"/>
    <x v="0"/>
    <x v="0"/>
    <x v="478"/>
    <x v="22"/>
    <x v="3"/>
    <x v="0"/>
    <s v="No Aplica"/>
    <x v="666"/>
  </r>
  <r>
    <x v="0"/>
    <x v="17"/>
    <x v="17"/>
    <x v="0"/>
    <x v="479"/>
    <s v="CO25880@mi.com"/>
    <x v="0"/>
    <x v="0"/>
    <x v="479"/>
    <x v="43"/>
    <x v="0"/>
    <x v="0"/>
    <s v="No Aplica"/>
    <x v="668"/>
  </r>
  <r>
    <x v="0"/>
    <x v="21"/>
    <x v="21"/>
    <x v="862"/>
    <x v="479"/>
    <s v="CO25880@mi.com"/>
    <x v="0"/>
    <x v="0"/>
    <x v="479"/>
    <x v="43"/>
    <x v="0"/>
    <x v="0"/>
    <s v="No Aplica"/>
    <x v="668"/>
  </r>
  <r>
    <x v="0"/>
    <x v="22"/>
    <x v="22"/>
    <x v="39"/>
    <x v="479"/>
    <s v="CO25880@mi.com"/>
    <x v="27"/>
    <x v="0"/>
    <x v="479"/>
    <x v="43"/>
    <x v="0"/>
    <x v="0"/>
    <s v="No Aplica"/>
    <x v="668"/>
  </r>
  <r>
    <x v="0"/>
    <x v="11"/>
    <x v="11"/>
    <x v="27"/>
    <x v="480"/>
    <s v="CO27042@mi.com"/>
    <x v="5"/>
    <x v="4"/>
    <x v="480"/>
    <x v="0"/>
    <x v="0"/>
    <x v="0"/>
    <s v="No Aplica"/>
    <x v="669"/>
  </r>
  <r>
    <x v="0"/>
    <x v="16"/>
    <x v="16"/>
    <x v="27"/>
    <x v="480"/>
    <s v="CO27042@mi.com"/>
    <x v="5"/>
    <x v="4"/>
    <x v="480"/>
    <x v="0"/>
    <x v="0"/>
    <x v="0"/>
    <s v="No Aplica"/>
    <x v="669"/>
  </r>
  <r>
    <x v="0"/>
    <x v="1"/>
    <x v="1"/>
    <x v="863"/>
    <x v="480"/>
    <s v="CO27042@mi.com"/>
    <x v="5"/>
    <x v="4"/>
    <x v="480"/>
    <x v="0"/>
    <x v="0"/>
    <x v="0"/>
    <s v="No Aplica"/>
    <x v="669"/>
  </r>
  <r>
    <x v="0"/>
    <x v="20"/>
    <x v="20"/>
    <x v="3"/>
    <x v="480"/>
    <s v="CO27042@mi.com"/>
    <x v="5"/>
    <x v="4"/>
    <x v="480"/>
    <x v="0"/>
    <x v="0"/>
    <x v="0"/>
    <s v="No Aplica"/>
    <x v="669"/>
  </r>
  <r>
    <x v="1"/>
    <x v="13"/>
    <x v="13"/>
    <x v="478"/>
    <x v="481"/>
    <s v="CO18452@mi.com"/>
    <x v="10"/>
    <x v="9"/>
    <x v="481"/>
    <x v="18"/>
    <x v="1"/>
    <x v="1"/>
    <n v="45922"/>
    <x v="670"/>
  </r>
  <r>
    <x v="1"/>
    <x v="18"/>
    <x v="18"/>
    <x v="22"/>
    <x v="481"/>
    <s v="CO18452@mi.com"/>
    <x v="3"/>
    <x v="3"/>
    <x v="481"/>
    <x v="18"/>
    <x v="1"/>
    <x v="0"/>
    <s v="No Aplica"/>
    <x v="671"/>
  </r>
  <r>
    <x v="1"/>
    <x v="16"/>
    <x v="16"/>
    <x v="20"/>
    <x v="481"/>
    <s v="CO18452@mi.com"/>
    <x v="3"/>
    <x v="3"/>
    <x v="481"/>
    <x v="18"/>
    <x v="1"/>
    <x v="0"/>
    <s v="No Aplica"/>
    <x v="671"/>
  </r>
  <r>
    <x v="1"/>
    <x v="3"/>
    <x v="3"/>
    <x v="20"/>
    <x v="481"/>
    <s v="CO18452@mi.com"/>
    <x v="1"/>
    <x v="1"/>
    <x v="481"/>
    <x v="18"/>
    <x v="1"/>
    <x v="0"/>
    <s v="No Aplica"/>
    <x v="671"/>
  </r>
  <r>
    <x v="1"/>
    <x v="20"/>
    <x v="20"/>
    <x v="478"/>
    <x v="481"/>
    <s v="CO18452@mi.com"/>
    <x v="10"/>
    <x v="9"/>
    <x v="481"/>
    <x v="18"/>
    <x v="1"/>
    <x v="0"/>
    <s v="No Aplica"/>
    <x v="671"/>
  </r>
  <r>
    <x v="1"/>
    <x v="20"/>
    <x v="20"/>
    <x v="864"/>
    <x v="481"/>
    <s v="CO18452@mi.com"/>
    <x v="10"/>
    <x v="9"/>
    <x v="481"/>
    <x v="18"/>
    <x v="1"/>
    <x v="0"/>
    <s v="No Aplica"/>
    <x v="671"/>
  </r>
  <r>
    <x v="1"/>
    <x v="9"/>
    <x v="9"/>
    <x v="865"/>
    <x v="482"/>
    <s v="CO16991@mi.com"/>
    <x v="0"/>
    <x v="0"/>
    <x v="482"/>
    <x v="30"/>
    <x v="4"/>
    <x v="0"/>
    <s v="No Aplica"/>
    <x v="672"/>
  </r>
  <r>
    <x v="2"/>
    <x v="14"/>
    <x v="14"/>
    <x v="866"/>
    <x v="482"/>
    <s v="CO16991@mi.com"/>
    <x v="8"/>
    <x v="7"/>
    <x v="482"/>
    <x v="30"/>
    <x v="4"/>
    <x v="0"/>
    <s v="No Aplica"/>
    <x v="672"/>
  </r>
  <r>
    <x v="2"/>
    <x v="15"/>
    <x v="15"/>
    <x v="867"/>
    <x v="482"/>
    <s v="CO16991@mi.com"/>
    <x v="8"/>
    <x v="7"/>
    <x v="482"/>
    <x v="30"/>
    <x v="4"/>
    <x v="0"/>
    <s v="No Aplica"/>
    <x v="672"/>
  </r>
  <r>
    <x v="2"/>
    <x v="16"/>
    <x v="16"/>
    <x v="868"/>
    <x v="482"/>
    <s v="CO16991@mi.com"/>
    <x v="0"/>
    <x v="0"/>
    <x v="482"/>
    <x v="30"/>
    <x v="4"/>
    <x v="0"/>
    <s v="No Aplica"/>
    <x v="672"/>
  </r>
  <r>
    <x v="2"/>
    <x v="17"/>
    <x v="17"/>
    <x v="868"/>
    <x v="482"/>
    <s v="CO16991@mi.com"/>
    <x v="0"/>
    <x v="0"/>
    <x v="482"/>
    <x v="30"/>
    <x v="4"/>
    <x v="0"/>
    <s v="No Aplica"/>
    <x v="672"/>
  </r>
  <r>
    <x v="0"/>
    <x v="27"/>
    <x v="27"/>
    <x v="3"/>
    <x v="482"/>
    <s v="CO16991@mi.com"/>
    <x v="0"/>
    <x v="0"/>
    <x v="482"/>
    <x v="30"/>
    <x v="4"/>
    <x v="0"/>
    <s v="No Aplica"/>
    <x v="672"/>
  </r>
  <r>
    <x v="2"/>
    <x v="26"/>
    <x v="26"/>
    <x v="869"/>
    <x v="482"/>
    <s v="CO16991@mi.com"/>
    <x v="0"/>
    <x v="0"/>
    <x v="482"/>
    <x v="30"/>
    <x v="4"/>
    <x v="0"/>
    <s v="No Aplica"/>
    <x v="672"/>
  </r>
  <r>
    <x v="1"/>
    <x v="13"/>
    <x v="13"/>
    <x v="33"/>
    <x v="482"/>
    <s v="CO16991@mi.com"/>
    <x v="0"/>
    <x v="0"/>
    <x v="482"/>
    <x v="30"/>
    <x v="4"/>
    <x v="1"/>
    <n v="45922"/>
    <x v="673"/>
  </r>
  <r>
    <x v="2"/>
    <x v="19"/>
    <x v="19"/>
    <x v="870"/>
    <x v="482"/>
    <s v="CO16991@mi.com"/>
    <x v="8"/>
    <x v="7"/>
    <x v="482"/>
    <x v="30"/>
    <x v="4"/>
    <x v="0"/>
    <s v="No Aplica"/>
    <x v="672"/>
  </r>
  <r>
    <x v="2"/>
    <x v="7"/>
    <x v="7"/>
    <x v="867"/>
    <x v="482"/>
    <s v="CO16991@mi.com"/>
    <x v="8"/>
    <x v="7"/>
    <x v="482"/>
    <x v="30"/>
    <x v="4"/>
    <x v="0"/>
    <s v="No Aplica"/>
    <x v="672"/>
  </r>
  <r>
    <x v="2"/>
    <x v="1"/>
    <x v="1"/>
    <x v="867"/>
    <x v="482"/>
    <s v="CO16991@mi.com"/>
    <x v="8"/>
    <x v="7"/>
    <x v="482"/>
    <x v="30"/>
    <x v="4"/>
    <x v="0"/>
    <s v="No Aplica"/>
    <x v="672"/>
  </r>
  <r>
    <x v="2"/>
    <x v="2"/>
    <x v="2"/>
    <x v="867"/>
    <x v="482"/>
    <s v="CO16991@mi.com"/>
    <x v="8"/>
    <x v="7"/>
    <x v="482"/>
    <x v="30"/>
    <x v="4"/>
    <x v="0"/>
    <s v="No Aplica"/>
    <x v="672"/>
  </r>
  <r>
    <x v="0"/>
    <x v="18"/>
    <x v="18"/>
    <x v="3"/>
    <x v="482"/>
    <s v="CO16991@mi.com"/>
    <x v="0"/>
    <x v="0"/>
    <x v="482"/>
    <x v="30"/>
    <x v="4"/>
    <x v="0"/>
    <s v="No Aplica"/>
    <x v="672"/>
  </r>
  <r>
    <x v="2"/>
    <x v="23"/>
    <x v="23"/>
    <x v="871"/>
    <x v="482"/>
    <s v="CO16991@mi.com"/>
    <x v="0"/>
    <x v="0"/>
    <x v="482"/>
    <x v="30"/>
    <x v="4"/>
    <x v="0"/>
    <s v="No Aplica"/>
    <x v="672"/>
  </r>
  <r>
    <x v="1"/>
    <x v="3"/>
    <x v="3"/>
    <x v="33"/>
    <x v="482"/>
    <s v="CO16991@mi.com"/>
    <x v="0"/>
    <x v="0"/>
    <x v="482"/>
    <x v="30"/>
    <x v="4"/>
    <x v="0"/>
    <s v="No Aplica"/>
    <x v="672"/>
  </r>
  <r>
    <x v="2"/>
    <x v="4"/>
    <x v="4"/>
    <x v="867"/>
    <x v="482"/>
    <s v="CO16991@mi.com"/>
    <x v="8"/>
    <x v="7"/>
    <x v="482"/>
    <x v="30"/>
    <x v="4"/>
    <x v="0"/>
    <s v="No Aplica"/>
    <x v="672"/>
  </r>
  <r>
    <x v="2"/>
    <x v="5"/>
    <x v="5"/>
    <x v="867"/>
    <x v="482"/>
    <s v="CO16991@mi.com"/>
    <x v="8"/>
    <x v="7"/>
    <x v="482"/>
    <x v="30"/>
    <x v="4"/>
    <x v="0"/>
    <s v="No Aplica"/>
    <x v="672"/>
  </r>
  <r>
    <x v="2"/>
    <x v="20"/>
    <x v="20"/>
    <x v="867"/>
    <x v="482"/>
    <s v="CO16991@mi.com"/>
    <x v="8"/>
    <x v="7"/>
    <x v="482"/>
    <x v="30"/>
    <x v="4"/>
    <x v="0"/>
    <s v="No Aplica"/>
    <x v="672"/>
  </r>
  <r>
    <x v="2"/>
    <x v="22"/>
    <x v="22"/>
    <x v="867"/>
    <x v="482"/>
    <s v="CO16991@mi.com"/>
    <x v="8"/>
    <x v="7"/>
    <x v="482"/>
    <x v="30"/>
    <x v="4"/>
    <x v="0"/>
    <s v="No Aplica"/>
    <x v="672"/>
  </r>
  <r>
    <x v="0"/>
    <x v="24"/>
    <x v="24"/>
    <x v="3"/>
    <x v="482"/>
    <s v="CO16991@mi.com"/>
    <x v="0"/>
    <x v="0"/>
    <x v="482"/>
    <x v="30"/>
    <x v="4"/>
    <x v="0"/>
    <s v="No Aplica"/>
    <x v="672"/>
  </r>
  <r>
    <x v="2"/>
    <x v="28"/>
    <x v="28"/>
    <x v="872"/>
    <x v="482"/>
    <s v="CO16991@mi.com"/>
    <x v="0"/>
    <x v="0"/>
    <x v="482"/>
    <x v="30"/>
    <x v="4"/>
    <x v="0"/>
    <s v="No Aplica"/>
    <x v="672"/>
  </r>
  <r>
    <x v="1"/>
    <x v="6"/>
    <x v="6"/>
    <x v="665"/>
    <x v="482"/>
    <s v="CO16991@mi.com"/>
    <x v="0"/>
    <x v="0"/>
    <x v="482"/>
    <x v="30"/>
    <x v="4"/>
    <x v="0"/>
    <s v="No Aplica"/>
    <x v="672"/>
  </r>
  <r>
    <x v="0"/>
    <x v="25"/>
    <x v="25"/>
    <x v="3"/>
    <x v="482"/>
    <s v="CO16991@mi.com"/>
    <x v="0"/>
    <x v="0"/>
    <x v="482"/>
    <x v="30"/>
    <x v="4"/>
    <x v="0"/>
    <s v="No Aplica"/>
    <x v="672"/>
  </r>
  <r>
    <x v="2"/>
    <x v="29"/>
    <x v="29"/>
    <x v="873"/>
    <x v="482"/>
    <s v="CO16991@mi.com"/>
    <x v="0"/>
    <x v="0"/>
    <x v="482"/>
    <x v="30"/>
    <x v="4"/>
    <x v="0"/>
    <s v="No Aplica"/>
    <x v="672"/>
  </r>
  <r>
    <x v="1"/>
    <x v="21"/>
    <x v="21"/>
    <x v="33"/>
    <x v="482"/>
    <s v="CO16991@mi.com"/>
    <x v="0"/>
    <x v="0"/>
    <x v="482"/>
    <x v="30"/>
    <x v="4"/>
    <x v="0"/>
    <s v="No Aplica"/>
    <x v="672"/>
  </r>
  <r>
    <x v="3"/>
    <x v="10"/>
    <x v="10"/>
    <x v="11"/>
    <x v="483"/>
    <s v="CO23838@mi.com"/>
    <x v="3"/>
    <x v="3"/>
    <x v="483"/>
    <x v="41"/>
    <x v="0"/>
    <x v="0"/>
    <s v="No Aplica"/>
    <x v="674"/>
  </r>
  <r>
    <x v="3"/>
    <x v="0"/>
    <x v="0"/>
    <x v="11"/>
    <x v="483"/>
    <s v="CO23838@mi.com"/>
    <x v="3"/>
    <x v="3"/>
    <x v="483"/>
    <x v="41"/>
    <x v="0"/>
    <x v="0"/>
    <s v="No Aplica"/>
    <x v="674"/>
  </r>
  <r>
    <x v="3"/>
    <x v="11"/>
    <x v="11"/>
    <x v="11"/>
    <x v="483"/>
    <s v="CO23838@mi.com"/>
    <x v="3"/>
    <x v="3"/>
    <x v="483"/>
    <x v="41"/>
    <x v="0"/>
    <x v="0"/>
    <s v="No Aplica"/>
    <x v="674"/>
  </r>
  <r>
    <x v="3"/>
    <x v="12"/>
    <x v="12"/>
    <x v="11"/>
    <x v="483"/>
    <s v="CO23838@mi.com"/>
    <x v="3"/>
    <x v="3"/>
    <x v="483"/>
    <x v="41"/>
    <x v="0"/>
    <x v="0"/>
    <s v="No Aplica"/>
    <x v="674"/>
  </r>
  <r>
    <x v="2"/>
    <x v="13"/>
    <x v="13"/>
    <x v="874"/>
    <x v="483"/>
    <s v="CO23838@mi.com"/>
    <x v="0"/>
    <x v="0"/>
    <x v="483"/>
    <x v="41"/>
    <x v="0"/>
    <x v="1"/>
    <n v="45922"/>
    <x v="675"/>
  </r>
  <r>
    <x v="3"/>
    <x v="14"/>
    <x v="14"/>
    <x v="11"/>
    <x v="483"/>
    <s v="CO23838@mi.com"/>
    <x v="3"/>
    <x v="3"/>
    <x v="483"/>
    <x v="41"/>
    <x v="0"/>
    <x v="0"/>
    <s v="No Aplica"/>
    <x v="674"/>
  </r>
  <r>
    <x v="3"/>
    <x v="15"/>
    <x v="15"/>
    <x v="11"/>
    <x v="483"/>
    <s v="CO23838@mi.com"/>
    <x v="3"/>
    <x v="3"/>
    <x v="483"/>
    <x v="41"/>
    <x v="0"/>
    <x v="0"/>
    <s v="No Aplica"/>
    <x v="674"/>
  </r>
  <r>
    <x v="3"/>
    <x v="16"/>
    <x v="16"/>
    <x v="11"/>
    <x v="483"/>
    <s v="CO23838@mi.com"/>
    <x v="3"/>
    <x v="3"/>
    <x v="483"/>
    <x v="41"/>
    <x v="0"/>
    <x v="0"/>
    <s v="No Aplica"/>
    <x v="674"/>
  </r>
  <r>
    <x v="3"/>
    <x v="17"/>
    <x v="17"/>
    <x v="11"/>
    <x v="483"/>
    <s v="CO23838@mi.com"/>
    <x v="3"/>
    <x v="3"/>
    <x v="483"/>
    <x v="41"/>
    <x v="0"/>
    <x v="0"/>
    <s v="No Aplica"/>
    <x v="674"/>
  </r>
  <r>
    <x v="2"/>
    <x v="3"/>
    <x v="3"/>
    <x v="875"/>
    <x v="483"/>
    <s v="CO23838@mi.com"/>
    <x v="0"/>
    <x v="0"/>
    <x v="483"/>
    <x v="41"/>
    <x v="0"/>
    <x v="0"/>
    <s v="No Aplica"/>
    <x v="674"/>
  </r>
  <r>
    <x v="3"/>
    <x v="19"/>
    <x v="19"/>
    <x v="11"/>
    <x v="483"/>
    <s v="CO23838@mi.com"/>
    <x v="3"/>
    <x v="3"/>
    <x v="483"/>
    <x v="41"/>
    <x v="0"/>
    <x v="0"/>
    <s v="No Aplica"/>
    <x v="674"/>
  </r>
  <r>
    <x v="3"/>
    <x v="7"/>
    <x v="7"/>
    <x v="11"/>
    <x v="483"/>
    <s v="CO23838@mi.com"/>
    <x v="3"/>
    <x v="3"/>
    <x v="483"/>
    <x v="41"/>
    <x v="0"/>
    <x v="0"/>
    <s v="No Aplica"/>
    <x v="674"/>
  </r>
  <r>
    <x v="3"/>
    <x v="1"/>
    <x v="1"/>
    <x v="11"/>
    <x v="483"/>
    <s v="CO23838@mi.com"/>
    <x v="3"/>
    <x v="3"/>
    <x v="483"/>
    <x v="41"/>
    <x v="0"/>
    <x v="0"/>
    <s v="No Aplica"/>
    <x v="674"/>
  </r>
  <r>
    <x v="3"/>
    <x v="2"/>
    <x v="2"/>
    <x v="11"/>
    <x v="483"/>
    <s v="CO23838@mi.com"/>
    <x v="3"/>
    <x v="3"/>
    <x v="483"/>
    <x v="41"/>
    <x v="0"/>
    <x v="0"/>
    <s v="No Aplica"/>
    <x v="674"/>
  </r>
  <r>
    <x v="2"/>
    <x v="6"/>
    <x v="6"/>
    <x v="876"/>
    <x v="483"/>
    <s v="CO23838@mi.com"/>
    <x v="0"/>
    <x v="0"/>
    <x v="483"/>
    <x v="41"/>
    <x v="0"/>
    <x v="0"/>
    <s v="No Aplica"/>
    <x v="674"/>
  </r>
  <r>
    <x v="3"/>
    <x v="4"/>
    <x v="4"/>
    <x v="877"/>
    <x v="483"/>
    <s v="CO23838@mi.com"/>
    <x v="3"/>
    <x v="3"/>
    <x v="483"/>
    <x v="41"/>
    <x v="0"/>
    <x v="0"/>
    <s v="No Aplica"/>
    <x v="674"/>
  </r>
  <r>
    <x v="3"/>
    <x v="5"/>
    <x v="5"/>
    <x v="877"/>
    <x v="483"/>
    <s v="CO23838@mi.com"/>
    <x v="3"/>
    <x v="3"/>
    <x v="483"/>
    <x v="41"/>
    <x v="0"/>
    <x v="0"/>
    <s v="No Aplica"/>
    <x v="674"/>
  </r>
  <r>
    <x v="3"/>
    <x v="20"/>
    <x v="20"/>
    <x v="877"/>
    <x v="483"/>
    <s v="CO23838@mi.com"/>
    <x v="3"/>
    <x v="3"/>
    <x v="483"/>
    <x v="41"/>
    <x v="0"/>
    <x v="0"/>
    <s v="No Aplica"/>
    <x v="674"/>
  </r>
  <r>
    <x v="3"/>
    <x v="22"/>
    <x v="22"/>
    <x v="877"/>
    <x v="483"/>
    <s v="CO23838@mi.com"/>
    <x v="3"/>
    <x v="3"/>
    <x v="483"/>
    <x v="41"/>
    <x v="0"/>
    <x v="0"/>
    <s v="No Aplica"/>
    <x v="674"/>
  </r>
  <r>
    <x v="2"/>
    <x v="21"/>
    <x v="21"/>
    <x v="878"/>
    <x v="483"/>
    <s v="CO23838@mi.com"/>
    <x v="0"/>
    <x v="0"/>
    <x v="483"/>
    <x v="41"/>
    <x v="0"/>
    <x v="0"/>
    <s v="No Aplica"/>
    <x v="674"/>
  </r>
  <r>
    <x v="0"/>
    <x v="13"/>
    <x v="13"/>
    <x v="3"/>
    <x v="484"/>
    <s v="CO13059@mi.com"/>
    <x v="5"/>
    <x v="4"/>
    <x v="484"/>
    <x v="17"/>
    <x v="0"/>
    <x v="1"/>
    <n v="45922"/>
    <x v="676"/>
  </r>
  <r>
    <x v="0"/>
    <x v="3"/>
    <x v="3"/>
    <x v="3"/>
    <x v="484"/>
    <s v="CO13059@mi.com"/>
    <x v="5"/>
    <x v="4"/>
    <x v="484"/>
    <x v="17"/>
    <x v="0"/>
    <x v="0"/>
    <s v="No Aplica"/>
    <x v="677"/>
  </r>
  <r>
    <x v="0"/>
    <x v="25"/>
    <x v="25"/>
    <x v="18"/>
    <x v="484"/>
    <s v="CO13059@mi.com"/>
    <x v="0"/>
    <x v="0"/>
    <x v="484"/>
    <x v="17"/>
    <x v="0"/>
    <x v="0"/>
    <s v="No Aplica"/>
    <x v="677"/>
  </r>
  <r>
    <x v="0"/>
    <x v="5"/>
    <x v="5"/>
    <x v="3"/>
    <x v="484"/>
    <s v="CO13059@mi.com"/>
    <x v="5"/>
    <x v="4"/>
    <x v="484"/>
    <x v="17"/>
    <x v="0"/>
    <x v="0"/>
    <s v="No Aplica"/>
    <x v="677"/>
  </r>
  <r>
    <x v="1"/>
    <x v="14"/>
    <x v="14"/>
    <x v="236"/>
    <x v="485"/>
    <s v="CO15515@mi.com"/>
    <x v="3"/>
    <x v="3"/>
    <x v="485"/>
    <x v="27"/>
    <x v="1"/>
    <x v="0"/>
    <s v="No Aplica"/>
    <x v="678"/>
  </r>
  <r>
    <x v="1"/>
    <x v="15"/>
    <x v="15"/>
    <x v="336"/>
    <x v="485"/>
    <s v="CO15515@mi.com"/>
    <x v="3"/>
    <x v="3"/>
    <x v="485"/>
    <x v="27"/>
    <x v="1"/>
    <x v="0"/>
    <s v="No Aplica"/>
    <x v="678"/>
  </r>
  <r>
    <x v="1"/>
    <x v="16"/>
    <x v="16"/>
    <x v="336"/>
    <x v="485"/>
    <s v="CO15515@mi.com"/>
    <x v="3"/>
    <x v="3"/>
    <x v="485"/>
    <x v="27"/>
    <x v="1"/>
    <x v="0"/>
    <s v="No Aplica"/>
    <x v="678"/>
  </r>
  <r>
    <x v="1"/>
    <x v="17"/>
    <x v="17"/>
    <x v="336"/>
    <x v="485"/>
    <s v="CO15515@mi.com"/>
    <x v="3"/>
    <x v="3"/>
    <x v="485"/>
    <x v="27"/>
    <x v="1"/>
    <x v="0"/>
    <s v="No Aplica"/>
    <x v="678"/>
  </r>
  <r>
    <x v="3"/>
    <x v="27"/>
    <x v="27"/>
    <x v="76"/>
    <x v="485"/>
    <s v="CO15515@mi.com"/>
    <x v="0"/>
    <x v="0"/>
    <x v="485"/>
    <x v="27"/>
    <x v="1"/>
    <x v="0"/>
    <s v="No Aplica"/>
    <x v="678"/>
  </r>
  <r>
    <x v="1"/>
    <x v="7"/>
    <x v="7"/>
    <x v="45"/>
    <x v="485"/>
    <s v="CO15515@mi.com"/>
    <x v="1"/>
    <x v="1"/>
    <x v="485"/>
    <x v="27"/>
    <x v="1"/>
    <x v="0"/>
    <s v="No Aplica"/>
    <x v="678"/>
  </r>
  <r>
    <x v="3"/>
    <x v="23"/>
    <x v="23"/>
    <x v="76"/>
    <x v="485"/>
    <s v="CO15515@mi.com"/>
    <x v="0"/>
    <x v="0"/>
    <x v="485"/>
    <x v="27"/>
    <x v="1"/>
    <x v="0"/>
    <s v="No Aplica"/>
    <x v="678"/>
  </r>
  <r>
    <x v="1"/>
    <x v="20"/>
    <x v="20"/>
    <x v="23"/>
    <x v="485"/>
    <s v="CO15515@mi.com"/>
    <x v="1"/>
    <x v="1"/>
    <x v="485"/>
    <x v="27"/>
    <x v="1"/>
    <x v="0"/>
    <s v="No Aplica"/>
    <x v="678"/>
  </r>
  <r>
    <x v="1"/>
    <x v="20"/>
    <x v="20"/>
    <x v="23"/>
    <x v="485"/>
    <s v="CO15515@mi.com"/>
    <x v="1"/>
    <x v="1"/>
    <x v="485"/>
    <x v="27"/>
    <x v="1"/>
    <x v="0"/>
    <s v="No Aplica"/>
    <x v="678"/>
  </r>
  <r>
    <x v="1"/>
    <x v="20"/>
    <x v="20"/>
    <x v="23"/>
    <x v="485"/>
    <s v="CO15515@mi.com"/>
    <x v="1"/>
    <x v="1"/>
    <x v="485"/>
    <x v="27"/>
    <x v="1"/>
    <x v="0"/>
    <s v="No Aplica"/>
    <x v="678"/>
  </r>
  <r>
    <x v="1"/>
    <x v="20"/>
    <x v="20"/>
    <x v="23"/>
    <x v="485"/>
    <s v="CO15515@mi.com"/>
    <x v="1"/>
    <x v="1"/>
    <x v="485"/>
    <x v="27"/>
    <x v="1"/>
    <x v="0"/>
    <s v="No Aplica"/>
    <x v="678"/>
  </r>
  <r>
    <x v="1"/>
    <x v="20"/>
    <x v="20"/>
    <x v="23"/>
    <x v="485"/>
    <s v="CO15515@mi.com"/>
    <x v="1"/>
    <x v="1"/>
    <x v="485"/>
    <x v="27"/>
    <x v="1"/>
    <x v="0"/>
    <s v="No Aplica"/>
    <x v="678"/>
  </r>
  <r>
    <x v="3"/>
    <x v="24"/>
    <x v="24"/>
    <x v="76"/>
    <x v="485"/>
    <s v="CO15515@mi.com"/>
    <x v="0"/>
    <x v="0"/>
    <x v="485"/>
    <x v="27"/>
    <x v="1"/>
    <x v="0"/>
    <s v="No Aplica"/>
    <x v="678"/>
  </r>
  <r>
    <x v="3"/>
    <x v="25"/>
    <x v="25"/>
    <x v="76"/>
    <x v="485"/>
    <s v="CO15515@mi.com"/>
    <x v="0"/>
    <x v="0"/>
    <x v="485"/>
    <x v="27"/>
    <x v="1"/>
    <x v="0"/>
    <s v="No Aplica"/>
    <x v="678"/>
  </r>
  <r>
    <x v="2"/>
    <x v="17"/>
    <x v="17"/>
    <x v="23"/>
    <x v="486"/>
    <s v="CO27040@mi.com"/>
    <x v="1"/>
    <x v="1"/>
    <x v="486"/>
    <x v="12"/>
    <x v="0"/>
    <x v="0"/>
    <s v="No Aplica"/>
    <x v="679"/>
  </r>
  <r>
    <x v="0"/>
    <x v="18"/>
    <x v="18"/>
    <x v="12"/>
    <x v="486"/>
    <s v="CO27040@mi.com"/>
    <x v="0"/>
    <x v="0"/>
    <x v="486"/>
    <x v="12"/>
    <x v="0"/>
    <x v="0"/>
    <s v="No Aplica"/>
    <x v="679"/>
  </r>
  <r>
    <x v="2"/>
    <x v="7"/>
    <x v="7"/>
    <x v="13"/>
    <x v="486"/>
    <s v="CO27040@mi.com"/>
    <x v="3"/>
    <x v="3"/>
    <x v="486"/>
    <x v="12"/>
    <x v="0"/>
    <x v="0"/>
    <s v="No Aplica"/>
    <x v="679"/>
  </r>
  <r>
    <x v="2"/>
    <x v="1"/>
    <x v="1"/>
    <x v="13"/>
    <x v="486"/>
    <s v="CO27040@mi.com"/>
    <x v="3"/>
    <x v="3"/>
    <x v="486"/>
    <x v="12"/>
    <x v="0"/>
    <x v="0"/>
    <s v="No Aplica"/>
    <x v="679"/>
  </r>
  <r>
    <x v="2"/>
    <x v="2"/>
    <x v="2"/>
    <x v="491"/>
    <x v="486"/>
    <s v="CO27040@mi.com"/>
    <x v="3"/>
    <x v="3"/>
    <x v="486"/>
    <x v="12"/>
    <x v="0"/>
    <x v="0"/>
    <s v="No Aplica"/>
    <x v="679"/>
  </r>
  <r>
    <x v="2"/>
    <x v="6"/>
    <x v="6"/>
    <x v="187"/>
    <x v="486"/>
    <s v="CO27040@mi.com"/>
    <x v="3"/>
    <x v="3"/>
    <x v="486"/>
    <x v="12"/>
    <x v="0"/>
    <x v="0"/>
    <s v="No Aplica"/>
    <x v="679"/>
  </r>
  <r>
    <x v="2"/>
    <x v="24"/>
    <x v="24"/>
    <x v="18"/>
    <x v="486"/>
    <s v="CO27040@mi.com"/>
    <x v="0"/>
    <x v="0"/>
    <x v="486"/>
    <x v="12"/>
    <x v="0"/>
    <x v="0"/>
    <s v="No Aplica"/>
    <x v="679"/>
  </r>
  <r>
    <x v="2"/>
    <x v="5"/>
    <x v="5"/>
    <x v="23"/>
    <x v="486"/>
    <s v="CO27040@mi.com"/>
    <x v="3"/>
    <x v="3"/>
    <x v="486"/>
    <x v="12"/>
    <x v="0"/>
    <x v="0"/>
    <s v="No Aplica"/>
    <x v="679"/>
  </r>
  <r>
    <x v="2"/>
    <x v="20"/>
    <x v="20"/>
    <x v="45"/>
    <x v="486"/>
    <s v="CO27040@mi.com"/>
    <x v="3"/>
    <x v="3"/>
    <x v="486"/>
    <x v="12"/>
    <x v="0"/>
    <x v="0"/>
    <s v="No Aplica"/>
    <x v="679"/>
  </r>
  <r>
    <x v="2"/>
    <x v="22"/>
    <x v="22"/>
    <x v="23"/>
    <x v="486"/>
    <s v="CO27040@mi.com"/>
    <x v="3"/>
    <x v="3"/>
    <x v="486"/>
    <x v="12"/>
    <x v="0"/>
    <x v="0"/>
    <s v="No Aplica"/>
    <x v="679"/>
  </r>
  <r>
    <x v="2"/>
    <x v="21"/>
    <x v="21"/>
    <x v="23"/>
    <x v="486"/>
    <s v="CO27040@mi.com"/>
    <x v="3"/>
    <x v="3"/>
    <x v="486"/>
    <x v="12"/>
    <x v="0"/>
    <x v="0"/>
    <s v="No Aplica"/>
    <x v="679"/>
  </r>
  <r>
    <x v="0"/>
    <x v="25"/>
    <x v="25"/>
    <x v="12"/>
    <x v="486"/>
    <s v="CO27040@mi.com"/>
    <x v="0"/>
    <x v="0"/>
    <x v="486"/>
    <x v="12"/>
    <x v="0"/>
    <x v="0"/>
    <s v="No Aplica"/>
    <x v="679"/>
  </r>
  <r>
    <x v="6"/>
    <x v="16"/>
    <x v="16"/>
    <x v="171"/>
    <x v="487"/>
    <s v="CO9849@mi.com"/>
    <x v="1"/>
    <x v="1"/>
    <x v="487"/>
    <x v="28"/>
    <x v="2"/>
    <x v="0"/>
    <s v="No Aplica"/>
    <x v="680"/>
  </r>
  <r>
    <x v="0"/>
    <x v="27"/>
    <x v="27"/>
    <x v="3"/>
    <x v="487"/>
    <s v="CO9849@mi.com"/>
    <x v="42"/>
    <x v="0"/>
    <x v="487"/>
    <x v="28"/>
    <x v="2"/>
    <x v="0"/>
    <s v="No Aplica"/>
    <x v="680"/>
  </r>
  <r>
    <x v="0"/>
    <x v="18"/>
    <x v="18"/>
    <x v="3"/>
    <x v="487"/>
    <s v="CO9849@mi.com"/>
    <x v="42"/>
    <x v="0"/>
    <x v="487"/>
    <x v="28"/>
    <x v="2"/>
    <x v="0"/>
    <s v="No Aplica"/>
    <x v="680"/>
  </r>
  <r>
    <x v="0"/>
    <x v="7"/>
    <x v="7"/>
    <x v="163"/>
    <x v="487"/>
    <s v="CO9849@mi.com"/>
    <x v="4"/>
    <x v="0"/>
    <x v="487"/>
    <x v="28"/>
    <x v="2"/>
    <x v="0"/>
    <s v="No Aplica"/>
    <x v="680"/>
  </r>
  <r>
    <x v="0"/>
    <x v="1"/>
    <x v="1"/>
    <x v="163"/>
    <x v="487"/>
    <s v="CO9849@mi.com"/>
    <x v="4"/>
    <x v="0"/>
    <x v="487"/>
    <x v="28"/>
    <x v="2"/>
    <x v="0"/>
    <s v="No Aplica"/>
    <x v="680"/>
  </r>
  <r>
    <x v="0"/>
    <x v="2"/>
    <x v="2"/>
    <x v="163"/>
    <x v="487"/>
    <s v="CO9849@mi.com"/>
    <x v="4"/>
    <x v="0"/>
    <x v="487"/>
    <x v="28"/>
    <x v="2"/>
    <x v="0"/>
    <s v="No Aplica"/>
    <x v="680"/>
  </r>
  <r>
    <x v="0"/>
    <x v="6"/>
    <x v="6"/>
    <x v="163"/>
    <x v="487"/>
    <s v="CO9849@mi.com"/>
    <x v="4"/>
    <x v="0"/>
    <x v="487"/>
    <x v="28"/>
    <x v="2"/>
    <x v="0"/>
    <s v="No Aplica"/>
    <x v="680"/>
  </r>
  <r>
    <x v="3"/>
    <x v="25"/>
    <x v="25"/>
    <x v="3"/>
    <x v="487"/>
    <s v="CO9849@mi.com"/>
    <x v="42"/>
    <x v="0"/>
    <x v="487"/>
    <x v="28"/>
    <x v="2"/>
    <x v="0"/>
    <s v="No Aplica"/>
    <x v="680"/>
  </r>
  <r>
    <x v="0"/>
    <x v="29"/>
    <x v="29"/>
    <x v="163"/>
    <x v="487"/>
    <s v="CO9849@mi.com"/>
    <x v="4"/>
    <x v="0"/>
    <x v="487"/>
    <x v="28"/>
    <x v="2"/>
    <x v="0"/>
    <s v="No Aplica"/>
    <x v="680"/>
  </r>
  <r>
    <x v="0"/>
    <x v="4"/>
    <x v="4"/>
    <x v="163"/>
    <x v="487"/>
    <s v="CO9849@mi.com"/>
    <x v="4"/>
    <x v="0"/>
    <x v="487"/>
    <x v="28"/>
    <x v="2"/>
    <x v="0"/>
    <s v="No Aplica"/>
    <x v="680"/>
  </r>
  <r>
    <x v="0"/>
    <x v="5"/>
    <x v="5"/>
    <x v="163"/>
    <x v="487"/>
    <s v="CO9849@mi.com"/>
    <x v="19"/>
    <x v="0"/>
    <x v="487"/>
    <x v="28"/>
    <x v="2"/>
    <x v="0"/>
    <s v="No Aplica"/>
    <x v="680"/>
  </r>
  <r>
    <x v="0"/>
    <x v="20"/>
    <x v="20"/>
    <x v="163"/>
    <x v="487"/>
    <s v="CO9849@mi.com"/>
    <x v="4"/>
    <x v="0"/>
    <x v="487"/>
    <x v="28"/>
    <x v="2"/>
    <x v="0"/>
    <s v="No Aplica"/>
    <x v="680"/>
  </r>
  <r>
    <x v="0"/>
    <x v="22"/>
    <x v="22"/>
    <x v="163"/>
    <x v="487"/>
    <s v="CO9849@mi.com"/>
    <x v="4"/>
    <x v="0"/>
    <x v="487"/>
    <x v="28"/>
    <x v="2"/>
    <x v="0"/>
    <s v="No Aplica"/>
    <x v="680"/>
  </r>
  <r>
    <x v="0"/>
    <x v="21"/>
    <x v="21"/>
    <x v="163"/>
    <x v="487"/>
    <s v="CO9849@mi.com"/>
    <x v="4"/>
    <x v="0"/>
    <x v="487"/>
    <x v="28"/>
    <x v="2"/>
    <x v="0"/>
    <s v="No Aplica"/>
    <x v="680"/>
  </r>
  <r>
    <x v="2"/>
    <x v="27"/>
    <x v="27"/>
    <x v="39"/>
    <x v="488"/>
    <s v="CO19856@mi.com"/>
    <x v="0"/>
    <x v="0"/>
    <x v="488"/>
    <x v="31"/>
    <x v="1"/>
    <x v="0"/>
    <s v="No Aplica"/>
    <x v="681"/>
  </r>
  <r>
    <x v="2"/>
    <x v="25"/>
    <x v="25"/>
    <x v="39"/>
    <x v="488"/>
    <s v="CO19856@mi.com"/>
    <x v="0"/>
    <x v="0"/>
    <x v="488"/>
    <x v="31"/>
    <x v="1"/>
    <x v="0"/>
    <s v="No Aplica"/>
    <x v="681"/>
  </r>
  <r>
    <x v="0"/>
    <x v="17"/>
    <x v="17"/>
    <x v="3"/>
    <x v="489"/>
    <s v="CO17656@mi.com"/>
    <x v="5"/>
    <x v="4"/>
    <x v="489"/>
    <x v="16"/>
    <x v="0"/>
    <x v="0"/>
    <s v="No Aplica"/>
    <x v="682"/>
  </r>
  <r>
    <x v="0"/>
    <x v="2"/>
    <x v="2"/>
    <x v="0"/>
    <x v="489"/>
    <s v="CO17656@mi.com"/>
    <x v="5"/>
    <x v="4"/>
    <x v="489"/>
    <x v="16"/>
    <x v="0"/>
    <x v="0"/>
    <s v="No Aplica"/>
    <x v="682"/>
  </r>
  <r>
    <x v="0"/>
    <x v="22"/>
    <x v="22"/>
    <x v="0"/>
    <x v="489"/>
    <s v="CO17656@mi.com"/>
    <x v="5"/>
    <x v="4"/>
    <x v="489"/>
    <x v="16"/>
    <x v="0"/>
    <x v="0"/>
    <s v="No Aplica"/>
    <x v="682"/>
  </r>
  <r>
    <x v="1"/>
    <x v="10"/>
    <x v="10"/>
    <x v="35"/>
    <x v="490"/>
    <s v="CO27180@mi.com"/>
    <x v="3"/>
    <x v="3"/>
    <x v="490"/>
    <x v="0"/>
    <x v="0"/>
    <x v="0"/>
    <s v="No Aplica"/>
    <x v="683"/>
  </r>
  <r>
    <x v="1"/>
    <x v="0"/>
    <x v="0"/>
    <x v="35"/>
    <x v="490"/>
    <s v="CO27180@mi.com"/>
    <x v="3"/>
    <x v="3"/>
    <x v="490"/>
    <x v="0"/>
    <x v="0"/>
    <x v="0"/>
    <s v="No Aplica"/>
    <x v="683"/>
  </r>
  <r>
    <x v="1"/>
    <x v="11"/>
    <x v="11"/>
    <x v="35"/>
    <x v="490"/>
    <s v="CO27180@mi.com"/>
    <x v="1"/>
    <x v="1"/>
    <x v="490"/>
    <x v="0"/>
    <x v="0"/>
    <x v="0"/>
    <s v="No Aplica"/>
    <x v="683"/>
  </r>
  <r>
    <x v="1"/>
    <x v="12"/>
    <x v="12"/>
    <x v="35"/>
    <x v="490"/>
    <s v="CO27180@mi.com"/>
    <x v="3"/>
    <x v="3"/>
    <x v="490"/>
    <x v="0"/>
    <x v="0"/>
    <x v="0"/>
    <s v="No Aplica"/>
    <x v="683"/>
  </r>
  <r>
    <x v="0"/>
    <x v="13"/>
    <x v="13"/>
    <x v="3"/>
    <x v="490"/>
    <s v="CO27180@mi.com"/>
    <x v="4"/>
    <x v="0"/>
    <x v="490"/>
    <x v="0"/>
    <x v="0"/>
    <x v="1"/>
    <n v="45922"/>
    <x v="684"/>
  </r>
  <r>
    <x v="1"/>
    <x v="14"/>
    <x v="14"/>
    <x v="35"/>
    <x v="490"/>
    <s v="CO27180@mi.com"/>
    <x v="3"/>
    <x v="3"/>
    <x v="490"/>
    <x v="0"/>
    <x v="0"/>
    <x v="0"/>
    <s v="No Aplica"/>
    <x v="683"/>
  </r>
  <r>
    <x v="1"/>
    <x v="16"/>
    <x v="16"/>
    <x v="35"/>
    <x v="490"/>
    <s v="CO27180@mi.com"/>
    <x v="1"/>
    <x v="1"/>
    <x v="490"/>
    <x v="0"/>
    <x v="0"/>
    <x v="0"/>
    <s v="No Aplica"/>
    <x v="683"/>
  </r>
  <r>
    <x v="1"/>
    <x v="17"/>
    <x v="17"/>
    <x v="35"/>
    <x v="490"/>
    <s v="CO27180@mi.com"/>
    <x v="3"/>
    <x v="3"/>
    <x v="490"/>
    <x v="0"/>
    <x v="0"/>
    <x v="0"/>
    <s v="No Aplica"/>
    <x v="683"/>
  </r>
  <r>
    <x v="1"/>
    <x v="3"/>
    <x v="3"/>
    <x v="35"/>
    <x v="490"/>
    <s v="CO27180@mi.com"/>
    <x v="3"/>
    <x v="3"/>
    <x v="490"/>
    <x v="0"/>
    <x v="0"/>
    <x v="0"/>
    <s v="No Aplica"/>
    <x v="683"/>
  </r>
  <r>
    <x v="0"/>
    <x v="15"/>
    <x v="15"/>
    <x v="3"/>
    <x v="490"/>
    <s v="CO27180@mi.com"/>
    <x v="4"/>
    <x v="0"/>
    <x v="490"/>
    <x v="0"/>
    <x v="0"/>
    <x v="0"/>
    <s v="No Aplica"/>
    <x v="683"/>
  </r>
  <r>
    <x v="1"/>
    <x v="19"/>
    <x v="19"/>
    <x v="35"/>
    <x v="490"/>
    <s v="CO27180@mi.com"/>
    <x v="3"/>
    <x v="3"/>
    <x v="490"/>
    <x v="0"/>
    <x v="0"/>
    <x v="0"/>
    <s v="No Aplica"/>
    <x v="683"/>
  </r>
  <r>
    <x v="1"/>
    <x v="7"/>
    <x v="7"/>
    <x v="35"/>
    <x v="490"/>
    <s v="CO27180@mi.com"/>
    <x v="3"/>
    <x v="3"/>
    <x v="490"/>
    <x v="0"/>
    <x v="0"/>
    <x v="0"/>
    <s v="No Aplica"/>
    <x v="683"/>
  </r>
  <r>
    <x v="1"/>
    <x v="1"/>
    <x v="1"/>
    <x v="879"/>
    <x v="490"/>
    <s v="CO27180@mi.com"/>
    <x v="3"/>
    <x v="3"/>
    <x v="490"/>
    <x v="0"/>
    <x v="0"/>
    <x v="0"/>
    <s v="No Aplica"/>
    <x v="683"/>
  </r>
  <r>
    <x v="1"/>
    <x v="2"/>
    <x v="2"/>
    <x v="35"/>
    <x v="490"/>
    <s v="CO27180@mi.com"/>
    <x v="3"/>
    <x v="3"/>
    <x v="490"/>
    <x v="0"/>
    <x v="0"/>
    <x v="0"/>
    <s v="No Aplica"/>
    <x v="683"/>
  </r>
  <r>
    <x v="0"/>
    <x v="6"/>
    <x v="6"/>
    <x v="3"/>
    <x v="490"/>
    <s v="CO27180@mi.com"/>
    <x v="4"/>
    <x v="0"/>
    <x v="490"/>
    <x v="0"/>
    <x v="0"/>
    <x v="0"/>
    <s v="No Aplica"/>
    <x v="683"/>
  </r>
  <r>
    <x v="1"/>
    <x v="4"/>
    <x v="4"/>
    <x v="35"/>
    <x v="490"/>
    <s v="CO27180@mi.com"/>
    <x v="3"/>
    <x v="3"/>
    <x v="490"/>
    <x v="0"/>
    <x v="0"/>
    <x v="0"/>
    <s v="No Aplica"/>
    <x v="683"/>
  </r>
  <r>
    <x v="1"/>
    <x v="5"/>
    <x v="5"/>
    <x v="35"/>
    <x v="490"/>
    <s v="CO27180@mi.com"/>
    <x v="3"/>
    <x v="3"/>
    <x v="490"/>
    <x v="0"/>
    <x v="0"/>
    <x v="0"/>
    <s v="No Aplica"/>
    <x v="683"/>
  </r>
  <r>
    <x v="1"/>
    <x v="20"/>
    <x v="20"/>
    <x v="35"/>
    <x v="490"/>
    <s v="CO27180@mi.com"/>
    <x v="3"/>
    <x v="3"/>
    <x v="490"/>
    <x v="0"/>
    <x v="0"/>
    <x v="0"/>
    <s v="No Aplica"/>
    <x v="683"/>
  </r>
  <r>
    <x v="1"/>
    <x v="22"/>
    <x v="22"/>
    <x v="35"/>
    <x v="490"/>
    <s v="CO27180@mi.com"/>
    <x v="3"/>
    <x v="3"/>
    <x v="490"/>
    <x v="0"/>
    <x v="0"/>
    <x v="0"/>
    <s v="No Aplica"/>
    <x v="683"/>
  </r>
  <r>
    <x v="0"/>
    <x v="21"/>
    <x v="21"/>
    <x v="0"/>
    <x v="490"/>
    <s v="CO27180@mi.com"/>
    <x v="4"/>
    <x v="0"/>
    <x v="490"/>
    <x v="0"/>
    <x v="0"/>
    <x v="0"/>
    <s v="No Aplica"/>
    <x v="683"/>
  </r>
  <r>
    <x v="0"/>
    <x v="18"/>
    <x v="18"/>
    <x v="18"/>
    <x v="491"/>
    <s v="v-lilianaperez@xiaomi.com"/>
    <x v="5"/>
    <x v="4"/>
    <x v="491"/>
    <x v="53"/>
    <x v="5"/>
    <x v="0"/>
    <s v="No Aplica"/>
    <x v="685"/>
  </r>
  <r>
    <x v="0"/>
    <x v="14"/>
    <x v="14"/>
    <x v="27"/>
    <x v="491"/>
    <s v="v-lilianaperez@xiaomi.com"/>
    <x v="5"/>
    <x v="4"/>
    <x v="491"/>
    <x v="53"/>
    <x v="5"/>
    <x v="0"/>
    <s v="No Aplica"/>
    <x v="685"/>
  </r>
  <r>
    <x v="1"/>
    <x v="15"/>
    <x v="15"/>
    <x v="9"/>
    <x v="491"/>
    <s v="v-lilianaperez@xiaomi.com"/>
    <x v="0"/>
    <x v="0"/>
    <x v="491"/>
    <x v="53"/>
    <x v="5"/>
    <x v="0"/>
    <s v="No Aplica"/>
    <x v="685"/>
  </r>
  <r>
    <x v="1"/>
    <x v="16"/>
    <x v="16"/>
    <x v="9"/>
    <x v="491"/>
    <s v="v-lilianaperez@xiaomi.com"/>
    <x v="5"/>
    <x v="4"/>
    <x v="491"/>
    <x v="53"/>
    <x v="5"/>
    <x v="0"/>
    <s v="No Aplica"/>
    <x v="685"/>
  </r>
  <r>
    <x v="1"/>
    <x v="17"/>
    <x v="17"/>
    <x v="880"/>
    <x v="491"/>
    <s v="v-lilianaperez@xiaomi.com"/>
    <x v="5"/>
    <x v="4"/>
    <x v="491"/>
    <x v="53"/>
    <x v="5"/>
    <x v="0"/>
    <s v="No Aplica"/>
    <x v="685"/>
  </r>
  <r>
    <x v="3"/>
    <x v="0"/>
    <x v="0"/>
    <x v="23"/>
    <x v="492"/>
    <s v="CO24119@mi.com"/>
    <x v="1"/>
    <x v="1"/>
    <x v="492"/>
    <x v="12"/>
    <x v="0"/>
    <x v="0"/>
    <s v="No Aplica"/>
    <x v="686"/>
  </r>
  <r>
    <x v="3"/>
    <x v="11"/>
    <x v="11"/>
    <x v="23"/>
    <x v="492"/>
    <s v="CO24119@mi.com"/>
    <x v="1"/>
    <x v="1"/>
    <x v="492"/>
    <x v="12"/>
    <x v="0"/>
    <x v="0"/>
    <s v="No Aplica"/>
    <x v="686"/>
  </r>
  <r>
    <x v="2"/>
    <x v="12"/>
    <x v="12"/>
    <x v="3"/>
    <x v="492"/>
    <s v="CO24119@mi.com"/>
    <x v="0"/>
    <x v="0"/>
    <x v="492"/>
    <x v="12"/>
    <x v="0"/>
    <x v="0"/>
    <s v="No Aplica"/>
    <x v="686"/>
  </r>
  <r>
    <x v="3"/>
    <x v="16"/>
    <x v="16"/>
    <x v="23"/>
    <x v="492"/>
    <s v="CO24119@mi.com"/>
    <x v="1"/>
    <x v="1"/>
    <x v="492"/>
    <x v="12"/>
    <x v="0"/>
    <x v="0"/>
    <s v="No Aplica"/>
    <x v="686"/>
  </r>
  <r>
    <x v="3"/>
    <x v="3"/>
    <x v="3"/>
    <x v="23"/>
    <x v="492"/>
    <s v="CO24119@mi.com"/>
    <x v="1"/>
    <x v="1"/>
    <x v="492"/>
    <x v="12"/>
    <x v="0"/>
    <x v="0"/>
    <s v="No Aplica"/>
    <x v="686"/>
  </r>
  <r>
    <x v="1"/>
    <x v="20"/>
    <x v="20"/>
    <x v="9"/>
    <x v="492"/>
    <s v="CO24119@mi.com"/>
    <x v="1"/>
    <x v="1"/>
    <x v="492"/>
    <x v="12"/>
    <x v="0"/>
    <x v="0"/>
    <s v="No Aplica"/>
    <x v="686"/>
  </r>
  <r>
    <x v="1"/>
    <x v="20"/>
    <x v="20"/>
    <x v="9"/>
    <x v="492"/>
    <s v="CO24119@mi.com"/>
    <x v="1"/>
    <x v="1"/>
    <x v="492"/>
    <x v="12"/>
    <x v="0"/>
    <x v="0"/>
    <s v="No Aplica"/>
    <x v="686"/>
  </r>
  <r>
    <x v="3"/>
    <x v="1"/>
    <x v="1"/>
    <x v="45"/>
    <x v="492"/>
    <s v="CO24119@mi.com"/>
    <x v="3"/>
    <x v="3"/>
    <x v="492"/>
    <x v="12"/>
    <x v="0"/>
    <x v="0"/>
    <s v="No Aplica"/>
    <x v="686"/>
  </r>
  <r>
    <x v="3"/>
    <x v="2"/>
    <x v="2"/>
    <x v="45"/>
    <x v="492"/>
    <s v="CO24119@mi.com"/>
    <x v="3"/>
    <x v="3"/>
    <x v="492"/>
    <x v="12"/>
    <x v="0"/>
    <x v="0"/>
    <s v="No Aplica"/>
    <x v="686"/>
  </r>
  <r>
    <x v="2"/>
    <x v="6"/>
    <x v="6"/>
    <x v="3"/>
    <x v="492"/>
    <s v="CO24119@mi.com"/>
    <x v="5"/>
    <x v="4"/>
    <x v="492"/>
    <x v="12"/>
    <x v="0"/>
    <x v="0"/>
    <s v="No Aplica"/>
    <x v="686"/>
  </r>
  <r>
    <x v="2"/>
    <x v="6"/>
    <x v="6"/>
    <x v="3"/>
    <x v="492"/>
    <s v="CO24119@mi.com"/>
    <x v="5"/>
    <x v="4"/>
    <x v="492"/>
    <x v="12"/>
    <x v="0"/>
    <x v="0"/>
    <s v="No Aplica"/>
    <x v="686"/>
  </r>
  <r>
    <x v="3"/>
    <x v="4"/>
    <x v="4"/>
    <x v="45"/>
    <x v="492"/>
    <s v="CO24119@mi.com"/>
    <x v="3"/>
    <x v="3"/>
    <x v="492"/>
    <x v="12"/>
    <x v="0"/>
    <x v="0"/>
    <s v="No Aplica"/>
    <x v="686"/>
  </r>
  <r>
    <x v="3"/>
    <x v="5"/>
    <x v="5"/>
    <x v="45"/>
    <x v="492"/>
    <s v="CO24119@mi.com"/>
    <x v="3"/>
    <x v="3"/>
    <x v="492"/>
    <x v="12"/>
    <x v="0"/>
    <x v="0"/>
    <s v="No Aplica"/>
    <x v="686"/>
  </r>
  <r>
    <x v="3"/>
    <x v="20"/>
    <x v="20"/>
    <x v="45"/>
    <x v="492"/>
    <s v="CO24119@mi.com"/>
    <x v="3"/>
    <x v="3"/>
    <x v="492"/>
    <x v="12"/>
    <x v="0"/>
    <x v="0"/>
    <s v="No Aplica"/>
    <x v="686"/>
  </r>
  <r>
    <x v="3"/>
    <x v="21"/>
    <x v="21"/>
    <x v="45"/>
    <x v="492"/>
    <s v="CO24119@mi.com"/>
    <x v="3"/>
    <x v="3"/>
    <x v="492"/>
    <x v="12"/>
    <x v="0"/>
    <x v="0"/>
    <s v="No Aplica"/>
    <x v="686"/>
  </r>
  <r>
    <x v="2"/>
    <x v="22"/>
    <x v="22"/>
    <x v="3"/>
    <x v="492"/>
    <s v="CO24119@mi.com"/>
    <x v="5"/>
    <x v="4"/>
    <x v="492"/>
    <x v="12"/>
    <x v="0"/>
    <x v="0"/>
    <s v="No Aplica"/>
    <x v="686"/>
  </r>
  <r>
    <x v="2"/>
    <x v="27"/>
    <x v="27"/>
    <x v="0"/>
    <x v="493"/>
    <s v="CO23381@mi.com"/>
    <x v="0"/>
    <x v="0"/>
    <x v="493"/>
    <x v="20"/>
    <x v="1"/>
    <x v="0"/>
    <s v="No Aplica"/>
    <x v="687"/>
  </r>
  <r>
    <x v="2"/>
    <x v="24"/>
    <x v="24"/>
    <x v="0"/>
    <x v="493"/>
    <s v="CO23381@mi.com"/>
    <x v="0"/>
    <x v="0"/>
    <x v="493"/>
    <x v="20"/>
    <x v="1"/>
    <x v="0"/>
    <s v="No Aplica"/>
    <x v="687"/>
  </r>
  <r>
    <x v="2"/>
    <x v="21"/>
    <x v="21"/>
    <x v="0"/>
    <x v="493"/>
    <s v="CO23381@mi.com"/>
    <x v="0"/>
    <x v="0"/>
    <x v="493"/>
    <x v="20"/>
    <x v="1"/>
    <x v="0"/>
    <s v="No Aplica"/>
    <x v="687"/>
  </r>
  <r>
    <x v="2"/>
    <x v="25"/>
    <x v="25"/>
    <x v="0"/>
    <x v="493"/>
    <s v="CO23381@mi.com"/>
    <x v="0"/>
    <x v="0"/>
    <x v="493"/>
    <x v="20"/>
    <x v="1"/>
    <x v="0"/>
    <s v="No Aplica"/>
    <x v="687"/>
  </r>
  <r>
    <x v="1"/>
    <x v="10"/>
    <x v="10"/>
    <x v="187"/>
    <x v="494"/>
    <s v="CO20786@mi.com"/>
    <x v="3"/>
    <x v="3"/>
    <x v="494"/>
    <x v="49"/>
    <x v="1"/>
    <x v="0"/>
    <s v="No Aplica"/>
    <x v="688"/>
  </r>
  <r>
    <x v="1"/>
    <x v="0"/>
    <x v="0"/>
    <x v="13"/>
    <x v="494"/>
    <s v="CO20786@mi.com"/>
    <x v="3"/>
    <x v="3"/>
    <x v="494"/>
    <x v="49"/>
    <x v="1"/>
    <x v="0"/>
    <s v="No Aplica"/>
    <x v="688"/>
  </r>
  <r>
    <x v="2"/>
    <x v="11"/>
    <x v="11"/>
    <x v="212"/>
    <x v="494"/>
    <s v="CO20786@mi.com"/>
    <x v="0"/>
    <x v="0"/>
    <x v="494"/>
    <x v="49"/>
    <x v="1"/>
    <x v="0"/>
    <s v="No Aplica"/>
    <x v="688"/>
  </r>
  <r>
    <x v="1"/>
    <x v="12"/>
    <x v="12"/>
    <x v="187"/>
    <x v="494"/>
    <s v="CO20786@mi.com"/>
    <x v="3"/>
    <x v="3"/>
    <x v="494"/>
    <x v="49"/>
    <x v="1"/>
    <x v="0"/>
    <s v="No Aplica"/>
    <x v="688"/>
  </r>
  <r>
    <x v="1"/>
    <x v="13"/>
    <x v="13"/>
    <x v="13"/>
    <x v="494"/>
    <s v="CO20786@mi.com"/>
    <x v="3"/>
    <x v="3"/>
    <x v="494"/>
    <x v="49"/>
    <x v="1"/>
    <x v="1"/>
    <n v="45922"/>
    <x v="689"/>
  </r>
  <r>
    <x v="1"/>
    <x v="14"/>
    <x v="14"/>
    <x v="13"/>
    <x v="494"/>
    <s v="CO20786@mi.com"/>
    <x v="3"/>
    <x v="3"/>
    <x v="494"/>
    <x v="49"/>
    <x v="1"/>
    <x v="0"/>
    <s v="No Aplica"/>
    <x v="688"/>
  </r>
  <r>
    <x v="1"/>
    <x v="15"/>
    <x v="15"/>
    <x v="13"/>
    <x v="494"/>
    <s v="CO20786@mi.com"/>
    <x v="3"/>
    <x v="3"/>
    <x v="494"/>
    <x v="49"/>
    <x v="1"/>
    <x v="0"/>
    <s v="No Aplica"/>
    <x v="688"/>
  </r>
  <r>
    <x v="2"/>
    <x v="16"/>
    <x v="16"/>
    <x v="39"/>
    <x v="494"/>
    <s v="CO20786@mi.com"/>
    <x v="0"/>
    <x v="0"/>
    <x v="494"/>
    <x v="49"/>
    <x v="1"/>
    <x v="0"/>
    <s v="No Aplica"/>
    <x v="688"/>
  </r>
  <r>
    <x v="1"/>
    <x v="17"/>
    <x v="17"/>
    <x v="13"/>
    <x v="494"/>
    <s v="CO20786@mi.com"/>
    <x v="3"/>
    <x v="3"/>
    <x v="494"/>
    <x v="49"/>
    <x v="1"/>
    <x v="0"/>
    <s v="No Aplica"/>
    <x v="688"/>
  </r>
  <r>
    <x v="1"/>
    <x v="3"/>
    <x v="3"/>
    <x v="13"/>
    <x v="494"/>
    <s v="CO20786@mi.com"/>
    <x v="3"/>
    <x v="3"/>
    <x v="494"/>
    <x v="49"/>
    <x v="1"/>
    <x v="0"/>
    <s v="No Aplica"/>
    <x v="688"/>
  </r>
  <r>
    <x v="1"/>
    <x v="19"/>
    <x v="19"/>
    <x v="187"/>
    <x v="494"/>
    <s v="CO20786@mi.com"/>
    <x v="3"/>
    <x v="3"/>
    <x v="494"/>
    <x v="49"/>
    <x v="1"/>
    <x v="0"/>
    <s v="No Aplica"/>
    <x v="688"/>
  </r>
  <r>
    <x v="1"/>
    <x v="7"/>
    <x v="7"/>
    <x v="13"/>
    <x v="494"/>
    <s v="CO20786@mi.com"/>
    <x v="3"/>
    <x v="3"/>
    <x v="494"/>
    <x v="49"/>
    <x v="1"/>
    <x v="0"/>
    <s v="No Aplica"/>
    <x v="688"/>
  </r>
  <r>
    <x v="2"/>
    <x v="1"/>
    <x v="1"/>
    <x v="212"/>
    <x v="494"/>
    <s v="CO20786@mi.com"/>
    <x v="0"/>
    <x v="0"/>
    <x v="494"/>
    <x v="49"/>
    <x v="1"/>
    <x v="0"/>
    <s v="No Aplica"/>
    <x v="688"/>
  </r>
  <r>
    <x v="1"/>
    <x v="2"/>
    <x v="2"/>
    <x v="187"/>
    <x v="494"/>
    <s v="CO20786@mi.com"/>
    <x v="3"/>
    <x v="3"/>
    <x v="494"/>
    <x v="49"/>
    <x v="1"/>
    <x v="0"/>
    <s v="No Aplica"/>
    <x v="688"/>
  </r>
  <r>
    <x v="1"/>
    <x v="6"/>
    <x v="6"/>
    <x v="187"/>
    <x v="494"/>
    <s v="CO20786@mi.com"/>
    <x v="3"/>
    <x v="3"/>
    <x v="494"/>
    <x v="49"/>
    <x v="1"/>
    <x v="0"/>
    <s v="No Aplica"/>
    <x v="688"/>
  </r>
  <r>
    <x v="1"/>
    <x v="4"/>
    <x v="4"/>
    <x v="187"/>
    <x v="494"/>
    <s v="CO20786@mi.com"/>
    <x v="3"/>
    <x v="3"/>
    <x v="494"/>
    <x v="49"/>
    <x v="1"/>
    <x v="0"/>
    <s v="No Aplica"/>
    <x v="688"/>
  </r>
  <r>
    <x v="1"/>
    <x v="5"/>
    <x v="5"/>
    <x v="187"/>
    <x v="494"/>
    <s v="CO20786@mi.com"/>
    <x v="3"/>
    <x v="3"/>
    <x v="494"/>
    <x v="49"/>
    <x v="1"/>
    <x v="0"/>
    <s v="No Aplica"/>
    <x v="688"/>
  </r>
  <r>
    <x v="2"/>
    <x v="20"/>
    <x v="20"/>
    <x v="212"/>
    <x v="494"/>
    <s v="CO20786@mi.com"/>
    <x v="0"/>
    <x v="0"/>
    <x v="494"/>
    <x v="49"/>
    <x v="1"/>
    <x v="0"/>
    <s v="No Aplica"/>
    <x v="688"/>
  </r>
  <r>
    <x v="1"/>
    <x v="22"/>
    <x v="22"/>
    <x v="187"/>
    <x v="494"/>
    <s v="CO20786@mi.com"/>
    <x v="3"/>
    <x v="3"/>
    <x v="494"/>
    <x v="49"/>
    <x v="1"/>
    <x v="0"/>
    <s v="No Aplica"/>
    <x v="688"/>
  </r>
  <r>
    <x v="1"/>
    <x v="21"/>
    <x v="21"/>
    <x v="187"/>
    <x v="494"/>
    <s v="CO20786@mi.com"/>
    <x v="3"/>
    <x v="3"/>
    <x v="494"/>
    <x v="49"/>
    <x v="1"/>
    <x v="0"/>
    <s v="No Aplica"/>
    <x v="688"/>
  </r>
  <r>
    <x v="0"/>
    <x v="8"/>
    <x v="8"/>
    <x v="0"/>
    <x v="495"/>
    <s v="CO28360@mi.com"/>
    <x v="0"/>
    <x v="0"/>
    <x v="495"/>
    <x v="19"/>
    <x v="0"/>
    <x v="0"/>
    <s v="No Aplica"/>
    <x v="690"/>
  </r>
  <r>
    <x v="2"/>
    <x v="10"/>
    <x v="10"/>
    <x v="6"/>
    <x v="495"/>
    <s v="CO28360@mi.com"/>
    <x v="5"/>
    <x v="4"/>
    <x v="495"/>
    <x v="19"/>
    <x v="0"/>
    <x v="0"/>
    <s v="No Aplica"/>
    <x v="690"/>
  </r>
  <r>
    <x v="2"/>
    <x v="0"/>
    <x v="0"/>
    <x v="6"/>
    <x v="495"/>
    <s v="CO28360@mi.com"/>
    <x v="5"/>
    <x v="4"/>
    <x v="495"/>
    <x v="19"/>
    <x v="0"/>
    <x v="0"/>
    <s v="No Aplica"/>
    <x v="690"/>
  </r>
  <r>
    <x v="2"/>
    <x v="11"/>
    <x v="11"/>
    <x v="6"/>
    <x v="495"/>
    <s v="CO28360@mi.com"/>
    <x v="5"/>
    <x v="4"/>
    <x v="495"/>
    <x v="19"/>
    <x v="0"/>
    <x v="0"/>
    <s v="No Aplica"/>
    <x v="690"/>
  </r>
  <r>
    <x v="2"/>
    <x v="13"/>
    <x v="13"/>
    <x v="6"/>
    <x v="495"/>
    <s v="CO28360@mi.com"/>
    <x v="5"/>
    <x v="4"/>
    <x v="495"/>
    <x v="19"/>
    <x v="0"/>
    <x v="1"/>
    <n v="45922"/>
    <x v="691"/>
  </r>
  <r>
    <x v="0"/>
    <x v="12"/>
    <x v="12"/>
    <x v="881"/>
    <x v="495"/>
    <s v="CO28360@mi.com"/>
    <x v="0"/>
    <x v="0"/>
    <x v="495"/>
    <x v="19"/>
    <x v="0"/>
    <x v="0"/>
    <s v="No Aplica"/>
    <x v="690"/>
  </r>
  <r>
    <x v="2"/>
    <x v="15"/>
    <x v="15"/>
    <x v="6"/>
    <x v="495"/>
    <s v="CO28360@mi.com"/>
    <x v="5"/>
    <x v="4"/>
    <x v="495"/>
    <x v="19"/>
    <x v="0"/>
    <x v="0"/>
    <s v="No Aplica"/>
    <x v="690"/>
  </r>
  <r>
    <x v="2"/>
    <x v="16"/>
    <x v="16"/>
    <x v="6"/>
    <x v="495"/>
    <s v="CO28360@mi.com"/>
    <x v="5"/>
    <x v="4"/>
    <x v="495"/>
    <x v="19"/>
    <x v="0"/>
    <x v="0"/>
    <s v="No Aplica"/>
    <x v="690"/>
  </r>
  <r>
    <x v="2"/>
    <x v="3"/>
    <x v="3"/>
    <x v="6"/>
    <x v="495"/>
    <s v="CO28360@mi.com"/>
    <x v="5"/>
    <x v="4"/>
    <x v="495"/>
    <x v="19"/>
    <x v="0"/>
    <x v="0"/>
    <s v="No Aplica"/>
    <x v="690"/>
  </r>
  <r>
    <x v="0"/>
    <x v="17"/>
    <x v="17"/>
    <x v="39"/>
    <x v="495"/>
    <s v="CO28360@mi.com"/>
    <x v="0"/>
    <x v="0"/>
    <x v="495"/>
    <x v="19"/>
    <x v="0"/>
    <x v="0"/>
    <s v="No Aplica"/>
    <x v="690"/>
  </r>
  <r>
    <x v="0"/>
    <x v="2"/>
    <x v="2"/>
    <x v="213"/>
    <x v="495"/>
    <s v="CO28360@mi.com"/>
    <x v="0"/>
    <x v="0"/>
    <x v="495"/>
    <x v="19"/>
    <x v="0"/>
    <x v="0"/>
    <s v="No Aplica"/>
    <x v="690"/>
  </r>
  <r>
    <x v="2"/>
    <x v="11"/>
    <x v="11"/>
    <x v="882"/>
    <x v="496"/>
    <s v="CO19794@mi.com"/>
    <x v="0"/>
    <x v="0"/>
    <x v="496"/>
    <x v="6"/>
    <x v="0"/>
    <x v="0"/>
    <s v="No Aplica"/>
    <x v="692"/>
  </r>
  <r>
    <x v="2"/>
    <x v="16"/>
    <x v="16"/>
    <x v="3"/>
    <x v="496"/>
    <s v="CO19794@mi.com"/>
    <x v="0"/>
    <x v="0"/>
    <x v="496"/>
    <x v="6"/>
    <x v="0"/>
    <x v="0"/>
    <s v="No Aplica"/>
    <x v="692"/>
  </r>
  <r>
    <x v="2"/>
    <x v="20"/>
    <x v="20"/>
    <x v="882"/>
    <x v="496"/>
    <s v="CO19794@mi.com"/>
    <x v="0"/>
    <x v="0"/>
    <x v="496"/>
    <x v="6"/>
    <x v="0"/>
    <x v="0"/>
    <s v="No Aplica"/>
    <x v="692"/>
  </r>
  <r>
    <x v="3"/>
    <x v="26"/>
    <x v="26"/>
    <x v="22"/>
    <x v="497"/>
    <s v="CO11404@mi.com"/>
    <x v="8"/>
    <x v="7"/>
    <x v="497"/>
    <x v="22"/>
    <x v="3"/>
    <x v="0"/>
    <s v="No Aplica"/>
    <x v="693"/>
  </r>
  <r>
    <x v="2"/>
    <x v="27"/>
    <x v="27"/>
    <x v="0"/>
    <x v="497"/>
    <s v="CO11404@mi.com"/>
    <x v="0"/>
    <x v="0"/>
    <x v="497"/>
    <x v="22"/>
    <x v="3"/>
    <x v="0"/>
    <s v="No Aplica"/>
    <x v="693"/>
  </r>
  <r>
    <x v="1"/>
    <x v="13"/>
    <x v="13"/>
    <x v="33"/>
    <x v="497"/>
    <s v="CO11404@mi.com"/>
    <x v="0"/>
    <x v="0"/>
    <x v="497"/>
    <x v="22"/>
    <x v="3"/>
    <x v="1"/>
    <n v="45922"/>
    <x v="694"/>
  </r>
  <r>
    <x v="1"/>
    <x v="2"/>
    <x v="2"/>
    <x v="883"/>
    <x v="497"/>
    <s v="CO11404@mi.com"/>
    <x v="23"/>
    <x v="15"/>
    <x v="497"/>
    <x v="22"/>
    <x v="3"/>
    <x v="0"/>
    <s v="No Aplica"/>
    <x v="693"/>
  </r>
  <r>
    <x v="3"/>
    <x v="23"/>
    <x v="23"/>
    <x v="22"/>
    <x v="497"/>
    <s v="CO11404@mi.com"/>
    <x v="8"/>
    <x v="7"/>
    <x v="497"/>
    <x v="22"/>
    <x v="3"/>
    <x v="0"/>
    <s v="No Aplica"/>
    <x v="693"/>
  </r>
  <r>
    <x v="2"/>
    <x v="18"/>
    <x v="18"/>
    <x v="0"/>
    <x v="497"/>
    <s v="CO11404@mi.com"/>
    <x v="0"/>
    <x v="0"/>
    <x v="497"/>
    <x v="22"/>
    <x v="3"/>
    <x v="0"/>
    <s v="No Aplica"/>
    <x v="693"/>
  </r>
  <r>
    <x v="1"/>
    <x v="3"/>
    <x v="3"/>
    <x v="33"/>
    <x v="497"/>
    <s v="CO11404@mi.com"/>
    <x v="0"/>
    <x v="0"/>
    <x v="497"/>
    <x v="22"/>
    <x v="3"/>
    <x v="0"/>
    <s v="No Aplica"/>
    <x v="693"/>
  </r>
  <r>
    <x v="1"/>
    <x v="4"/>
    <x v="4"/>
    <x v="884"/>
    <x v="497"/>
    <s v="CO11404@mi.com"/>
    <x v="1"/>
    <x v="1"/>
    <x v="497"/>
    <x v="22"/>
    <x v="3"/>
    <x v="0"/>
    <s v="No Aplica"/>
    <x v="693"/>
  </r>
  <r>
    <x v="1"/>
    <x v="20"/>
    <x v="20"/>
    <x v="885"/>
    <x v="497"/>
    <s v="CO11404@mi.com"/>
    <x v="6"/>
    <x v="5"/>
    <x v="497"/>
    <x v="22"/>
    <x v="3"/>
    <x v="0"/>
    <s v="No Aplica"/>
    <x v="693"/>
  </r>
  <r>
    <x v="3"/>
    <x v="28"/>
    <x v="28"/>
    <x v="22"/>
    <x v="497"/>
    <s v="CO11404@mi.com"/>
    <x v="8"/>
    <x v="7"/>
    <x v="497"/>
    <x v="22"/>
    <x v="3"/>
    <x v="0"/>
    <s v="No Aplica"/>
    <x v="693"/>
  </r>
  <r>
    <x v="2"/>
    <x v="24"/>
    <x v="24"/>
    <x v="0"/>
    <x v="497"/>
    <s v="CO11404@mi.com"/>
    <x v="0"/>
    <x v="0"/>
    <x v="497"/>
    <x v="22"/>
    <x v="3"/>
    <x v="0"/>
    <s v="No Aplica"/>
    <x v="693"/>
  </r>
  <r>
    <x v="1"/>
    <x v="6"/>
    <x v="6"/>
    <x v="33"/>
    <x v="497"/>
    <s v="CO11404@mi.com"/>
    <x v="0"/>
    <x v="0"/>
    <x v="497"/>
    <x v="22"/>
    <x v="3"/>
    <x v="0"/>
    <s v="No Aplica"/>
    <x v="693"/>
  </r>
  <r>
    <x v="3"/>
    <x v="29"/>
    <x v="29"/>
    <x v="22"/>
    <x v="497"/>
    <s v="CO11404@mi.com"/>
    <x v="8"/>
    <x v="7"/>
    <x v="497"/>
    <x v="22"/>
    <x v="3"/>
    <x v="0"/>
    <s v="No Aplica"/>
    <x v="693"/>
  </r>
  <r>
    <x v="2"/>
    <x v="25"/>
    <x v="25"/>
    <x v="0"/>
    <x v="497"/>
    <s v="CO11404@mi.com"/>
    <x v="0"/>
    <x v="0"/>
    <x v="497"/>
    <x v="22"/>
    <x v="3"/>
    <x v="0"/>
    <s v="No Aplica"/>
    <x v="693"/>
  </r>
  <r>
    <x v="1"/>
    <x v="21"/>
    <x v="21"/>
    <x v="33"/>
    <x v="497"/>
    <s v="CO11404@mi.com"/>
    <x v="0"/>
    <x v="0"/>
    <x v="497"/>
    <x v="22"/>
    <x v="3"/>
    <x v="0"/>
    <s v="No Aplica"/>
    <x v="693"/>
  </r>
  <r>
    <x v="1"/>
    <x v="8"/>
    <x v="8"/>
    <x v="886"/>
    <x v="498"/>
    <s v="CO27387@mi.com"/>
    <x v="3"/>
    <x v="3"/>
    <x v="498"/>
    <x v="1"/>
    <x v="0"/>
    <x v="0"/>
    <s v="No Aplica"/>
    <x v="695"/>
  </r>
  <r>
    <x v="1"/>
    <x v="9"/>
    <x v="9"/>
    <x v="886"/>
    <x v="498"/>
    <s v="CO27387@mi.com"/>
    <x v="3"/>
    <x v="3"/>
    <x v="498"/>
    <x v="1"/>
    <x v="0"/>
    <x v="0"/>
    <s v="No Aplica"/>
    <x v="695"/>
  </r>
  <r>
    <x v="1"/>
    <x v="10"/>
    <x v="10"/>
    <x v="886"/>
    <x v="498"/>
    <s v="CO27387@mi.com"/>
    <x v="3"/>
    <x v="3"/>
    <x v="498"/>
    <x v="1"/>
    <x v="0"/>
    <x v="0"/>
    <s v="No Aplica"/>
    <x v="695"/>
  </r>
  <r>
    <x v="1"/>
    <x v="0"/>
    <x v="0"/>
    <x v="886"/>
    <x v="498"/>
    <s v="CO27387@mi.com"/>
    <x v="3"/>
    <x v="3"/>
    <x v="498"/>
    <x v="1"/>
    <x v="0"/>
    <x v="0"/>
    <s v="No Aplica"/>
    <x v="695"/>
  </r>
  <r>
    <x v="1"/>
    <x v="12"/>
    <x v="12"/>
    <x v="886"/>
    <x v="498"/>
    <s v="CO27387@mi.com"/>
    <x v="3"/>
    <x v="3"/>
    <x v="498"/>
    <x v="1"/>
    <x v="0"/>
    <x v="0"/>
    <s v="No Aplica"/>
    <x v="695"/>
  </r>
  <r>
    <x v="1"/>
    <x v="13"/>
    <x v="13"/>
    <x v="886"/>
    <x v="498"/>
    <s v="CO27387@mi.com"/>
    <x v="3"/>
    <x v="3"/>
    <x v="498"/>
    <x v="1"/>
    <x v="0"/>
    <x v="1"/>
    <n v="45922"/>
    <x v="696"/>
  </r>
  <r>
    <x v="0"/>
    <x v="11"/>
    <x v="11"/>
    <x v="3"/>
    <x v="498"/>
    <s v="CO27387@mi.com"/>
    <x v="19"/>
    <x v="0"/>
    <x v="498"/>
    <x v="1"/>
    <x v="0"/>
    <x v="0"/>
    <s v="No Aplica"/>
    <x v="695"/>
  </r>
  <r>
    <x v="1"/>
    <x v="14"/>
    <x v="14"/>
    <x v="886"/>
    <x v="498"/>
    <s v="CO27387@mi.com"/>
    <x v="3"/>
    <x v="3"/>
    <x v="498"/>
    <x v="1"/>
    <x v="0"/>
    <x v="0"/>
    <s v="No Aplica"/>
    <x v="695"/>
  </r>
  <r>
    <x v="1"/>
    <x v="15"/>
    <x v="15"/>
    <x v="886"/>
    <x v="498"/>
    <s v="CO27387@mi.com"/>
    <x v="3"/>
    <x v="3"/>
    <x v="498"/>
    <x v="1"/>
    <x v="0"/>
    <x v="0"/>
    <s v="No Aplica"/>
    <x v="695"/>
  </r>
  <r>
    <x v="1"/>
    <x v="17"/>
    <x v="17"/>
    <x v="886"/>
    <x v="498"/>
    <s v="CO27387@mi.com"/>
    <x v="3"/>
    <x v="3"/>
    <x v="498"/>
    <x v="1"/>
    <x v="0"/>
    <x v="0"/>
    <s v="No Aplica"/>
    <x v="695"/>
  </r>
  <r>
    <x v="1"/>
    <x v="3"/>
    <x v="3"/>
    <x v="887"/>
    <x v="498"/>
    <s v="CO27387@mi.com"/>
    <x v="3"/>
    <x v="3"/>
    <x v="498"/>
    <x v="1"/>
    <x v="0"/>
    <x v="0"/>
    <s v="No Aplica"/>
    <x v="695"/>
  </r>
  <r>
    <x v="0"/>
    <x v="16"/>
    <x v="16"/>
    <x v="3"/>
    <x v="498"/>
    <s v="CO27387@mi.com"/>
    <x v="19"/>
    <x v="0"/>
    <x v="498"/>
    <x v="1"/>
    <x v="0"/>
    <x v="0"/>
    <s v="No Aplica"/>
    <x v="695"/>
  </r>
  <r>
    <x v="1"/>
    <x v="19"/>
    <x v="19"/>
    <x v="84"/>
    <x v="498"/>
    <s v="CO27387@mi.com"/>
    <x v="3"/>
    <x v="3"/>
    <x v="498"/>
    <x v="1"/>
    <x v="0"/>
    <x v="0"/>
    <s v="No Aplica"/>
    <x v="695"/>
  </r>
  <r>
    <x v="1"/>
    <x v="7"/>
    <x v="7"/>
    <x v="84"/>
    <x v="498"/>
    <s v="CO27387@mi.com"/>
    <x v="3"/>
    <x v="3"/>
    <x v="498"/>
    <x v="1"/>
    <x v="0"/>
    <x v="0"/>
    <s v="No Aplica"/>
    <x v="695"/>
  </r>
  <r>
    <x v="1"/>
    <x v="2"/>
    <x v="2"/>
    <x v="84"/>
    <x v="498"/>
    <s v="CO27387@mi.com"/>
    <x v="3"/>
    <x v="3"/>
    <x v="498"/>
    <x v="1"/>
    <x v="0"/>
    <x v="0"/>
    <s v="No Aplica"/>
    <x v="695"/>
  </r>
  <r>
    <x v="1"/>
    <x v="6"/>
    <x v="6"/>
    <x v="84"/>
    <x v="498"/>
    <s v="CO27387@mi.com"/>
    <x v="3"/>
    <x v="3"/>
    <x v="498"/>
    <x v="1"/>
    <x v="0"/>
    <x v="0"/>
    <s v="No Aplica"/>
    <x v="695"/>
  </r>
  <r>
    <x v="0"/>
    <x v="1"/>
    <x v="1"/>
    <x v="3"/>
    <x v="498"/>
    <s v="CO27387@mi.com"/>
    <x v="19"/>
    <x v="0"/>
    <x v="498"/>
    <x v="1"/>
    <x v="0"/>
    <x v="0"/>
    <s v="No Aplica"/>
    <x v="695"/>
  </r>
  <r>
    <x v="1"/>
    <x v="4"/>
    <x v="4"/>
    <x v="20"/>
    <x v="498"/>
    <s v="CO27387@mi.com"/>
    <x v="3"/>
    <x v="3"/>
    <x v="498"/>
    <x v="1"/>
    <x v="0"/>
    <x v="0"/>
    <s v="No Aplica"/>
    <x v="695"/>
  </r>
  <r>
    <x v="1"/>
    <x v="5"/>
    <x v="5"/>
    <x v="20"/>
    <x v="498"/>
    <s v="CO27387@mi.com"/>
    <x v="3"/>
    <x v="3"/>
    <x v="498"/>
    <x v="1"/>
    <x v="0"/>
    <x v="0"/>
    <s v="No Aplica"/>
    <x v="695"/>
  </r>
  <r>
    <x v="1"/>
    <x v="22"/>
    <x v="22"/>
    <x v="20"/>
    <x v="498"/>
    <s v="CO27387@mi.com"/>
    <x v="3"/>
    <x v="3"/>
    <x v="498"/>
    <x v="1"/>
    <x v="0"/>
    <x v="0"/>
    <s v="No Aplica"/>
    <x v="695"/>
  </r>
  <r>
    <x v="1"/>
    <x v="21"/>
    <x v="21"/>
    <x v="67"/>
    <x v="498"/>
    <s v="CO27387@mi.com"/>
    <x v="3"/>
    <x v="3"/>
    <x v="498"/>
    <x v="1"/>
    <x v="0"/>
    <x v="0"/>
    <s v="No Aplica"/>
    <x v="695"/>
  </r>
  <r>
    <x v="0"/>
    <x v="20"/>
    <x v="20"/>
    <x v="3"/>
    <x v="498"/>
    <s v="CO27387@mi.com"/>
    <x v="19"/>
    <x v="0"/>
    <x v="498"/>
    <x v="1"/>
    <x v="0"/>
    <x v="0"/>
    <s v="No Aplica"/>
    <x v="695"/>
  </r>
  <r>
    <x v="1"/>
    <x v="16"/>
    <x v="16"/>
    <x v="92"/>
    <x v="499"/>
    <s v="CO15287@mi.com"/>
    <x v="15"/>
    <x v="11"/>
    <x v="499"/>
    <x v="13"/>
    <x v="2"/>
    <x v="0"/>
    <s v="No Aplica"/>
    <x v="697"/>
  </r>
  <r>
    <x v="2"/>
    <x v="27"/>
    <x v="27"/>
    <x v="12"/>
    <x v="499"/>
    <s v="CO15287@mi.com"/>
    <x v="0"/>
    <x v="0"/>
    <x v="499"/>
    <x v="13"/>
    <x v="2"/>
    <x v="0"/>
    <s v="No Aplica"/>
    <x v="697"/>
  </r>
  <r>
    <x v="1"/>
    <x v="26"/>
    <x v="26"/>
    <x v="888"/>
    <x v="499"/>
    <s v="CO15287@mi.com"/>
    <x v="10"/>
    <x v="9"/>
    <x v="499"/>
    <x v="13"/>
    <x v="2"/>
    <x v="0"/>
    <s v="No Aplica"/>
    <x v="697"/>
  </r>
  <r>
    <x v="2"/>
    <x v="18"/>
    <x v="18"/>
    <x v="12"/>
    <x v="499"/>
    <s v="CO15287@mi.com"/>
    <x v="0"/>
    <x v="0"/>
    <x v="499"/>
    <x v="13"/>
    <x v="2"/>
    <x v="0"/>
    <s v="No Aplica"/>
    <x v="697"/>
  </r>
  <r>
    <x v="1"/>
    <x v="23"/>
    <x v="23"/>
    <x v="9"/>
    <x v="499"/>
    <s v="CO15287@mi.com"/>
    <x v="10"/>
    <x v="9"/>
    <x v="499"/>
    <x v="13"/>
    <x v="2"/>
    <x v="0"/>
    <s v="No Aplica"/>
    <x v="697"/>
  </r>
  <r>
    <x v="1"/>
    <x v="20"/>
    <x v="20"/>
    <x v="9"/>
    <x v="499"/>
    <s v="CO15287@mi.com"/>
    <x v="9"/>
    <x v="8"/>
    <x v="499"/>
    <x v="13"/>
    <x v="2"/>
    <x v="0"/>
    <s v="No Aplica"/>
    <x v="697"/>
  </r>
  <r>
    <x v="2"/>
    <x v="24"/>
    <x v="24"/>
    <x v="18"/>
    <x v="499"/>
    <s v="CO15287@mi.com"/>
    <x v="0"/>
    <x v="0"/>
    <x v="499"/>
    <x v="13"/>
    <x v="2"/>
    <x v="0"/>
    <s v="No Aplica"/>
    <x v="697"/>
  </r>
  <r>
    <x v="1"/>
    <x v="28"/>
    <x v="28"/>
    <x v="9"/>
    <x v="499"/>
    <s v="CO15287@mi.com"/>
    <x v="10"/>
    <x v="9"/>
    <x v="499"/>
    <x v="13"/>
    <x v="2"/>
    <x v="0"/>
    <s v="No Aplica"/>
    <x v="697"/>
  </r>
  <r>
    <x v="1"/>
    <x v="29"/>
    <x v="29"/>
    <x v="18"/>
    <x v="499"/>
    <s v="CO15287@mi.com"/>
    <x v="10"/>
    <x v="9"/>
    <x v="499"/>
    <x v="13"/>
    <x v="2"/>
    <x v="0"/>
    <s v="No Aplica"/>
    <x v="697"/>
  </r>
  <r>
    <x v="2"/>
    <x v="25"/>
    <x v="25"/>
    <x v="18"/>
    <x v="499"/>
    <s v="CO15287@mi.com"/>
    <x v="0"/>
    <x v="0"/>
    <x v="499"/>
    <x v="13"/>
    <x v="2"/>
    <x v="0"/>
    <s v="No Aplica"/>
    <x v="697"/>
  </r>
  <r>
    <x v="2"/>
    <x v="27"/>
    <x v="27"/>
    <x v="18"/>
    <x v="500"/>
    <s v="CO28427@mi.com"/>
    <x v="0"/>
    <x v="0"/>
    <x v="500"/>
    <x v="31"/>
    <x v="1"/>
    <x v="0"/>
    <s v="No Aplica"/>
    <x v="698"/>
  </r>
  <r>
    <x v="1"/>
    <x v="1"/>
    <x v="1"/>
    <x v="256"/>
    <x v="500"/>
    <s v="CO28427@mi.com"/>
    <x v="0"/>
    <x v="0"/>
    <x v="500"/>
    <x v="31"/>
    <x v="1"/>
    <x v="0"/>
    <s v="No Aplica"/>
    <x v="698"/>
  </r>
  <r>
    <x v="1"/>
    <x v="2"/>
    <x v="2"/>
    <x v="257"/>
    <x v="500"/>
    <s v="CO28427@mi.com"/>
    <x v="0"/>
    <x v="0"/>
    <x v="500"/>
    <x v="31"/>
    <x v="1"/>
    <x v="0"/>
    <s v="No Aplica"/>
    <x v="698"/>
  </r>
  <r>
    <x v="0"/>
    <x v="18"/>
    <x v="18"/>
    <x v="39"/>
    <x v="500"/>
    <s v="CO28427@mi.com"/>
    <x v="0"/>
    <x v="0"/>
    <x v="500"/>
    <x v="31"/>
    <x v="1"/>
    <x v="0"/>
    <s v="No Aplica"/>
    <x v="698"/>
  </r>
  <r>
    <x v="2"/>
    <x v="27"/>
    <x v="27"/>
    <x v="88"/>
    <x v="501"/>
    <s v="CO28129@mi.com"/>
    <x v="19"/>
    <x v="0"/>
    <x v="501"/>
    <x v="55"/>
    <x v="1"/>
    <x v="0"/>
    <s v="No Aplica"/>
    <x v="699"/>
  </r>
  <r>
    <x v="2"/>
    <x v="26"/>
    <x v="26"/>
    <x v="889"/>
    <x v="501"/>
    <s v="CO28129@mi.com"/>
    <x v="25"/>
    <x v="16"/>
    <x v="501"/>
    <x v="55"/>
    <x v="1"/>
    <x v="0"/>
    <s v="No Aplica"/>
    <x v="699"/>
  </r>
  <r>
    <x v="2"/>
    <x v="18"/>
    <x v="18"/>
    <x v="39"/>
    <x v="501"/>
    <s v="CO28129@mi.com"/>
    <x v="19"/>
    <x v="0"/>
    <x v="501"/>
    <x v="55"/>
    <x v="1"/>
    <x v="0"/>
    <s v="No Aplica"/>
    <x v="699"/>
  </r>
  <r>
    <x v="2"/>
    <x v="23"/>
    <x v="23"/>
    <x v="890"/>
    <x v="501"/>
    <s v="CO28129@mi.com"/>
    <x v="2"/>
    <x v="2"/>
    <x v="501"/>
    <x v="55"/>
    <x v="1"/>
    <x v="0"/>
    <s v="No Aplica"/>
    <x v="699"/>
  </r>
  <r>
    <x v="2"/>
    <x v="24"/>
    <x v="24"/>
    <x v="39"/>
    <x v="501"/>
    <s v="CO28129@mi.com"/>
    <x v="19"/>
    <x v="0"/>
    <x v="501"/>
    <x v="55"/>
    <x v="1"/>
    <x v="0"/>
    <s v="No Aplica"/>
    <x v="699"/>
  </r>
  <r>
    <x v="2"/>
    <x v="25"/>
    <x v="25"/>
    <x v="12"/>
    <x v="501"/>
    <s v="CO28129@mi.com"/>
    <x v="19"/>
    <x v="0"/>
    <x v="501"/>
    <x v="55"/>
    <x v="1"/>
    <x v="0"/>
    <s v="No Aplica"/>
    <x v="699"/>
  </r>
  <r>
    <x v="0"/>
    <x v="17"/>
    <x v="17"/>
    <x v="3"/>
    <x v="502"/>
    <s v="CO20254@mi.com"/>
    <x v="0"/>
    <x v="0"/>
    <x v="502"/>
    <x v="2"/>
    <x v="0"/>
    <x v="0"/>
    <s v="No Aplica"/>
    <x v="700"/>
  </r>
  <r>
    <x v="0"/>
    <x v="2"/>
    <x v="2"/>
    <x v="3"/>
    <x v="502"/>
    <s v="CO20254@mi.com"/>
    <x v="0"/>
    <x v="0"/>
    <x v="502"/>
    <x v="2"/>
    <x v="0"/>
    <x v="0"/>
    <s v="No Aplica"/>
    <x v="700"/>
  </r>
  <r>
    <x v="0"/>
    <x v="6"/>
    <x v="6"/>
    <x v="3"/>
    <x v="502"/>
    <s v="CO20254@mi.com"/>
    <x v="0"/>
    <x v="0"/>
    <x v="502"/>
    <x v="2"/>
    <x v="0"/>
    <x v="0"/>
    <s v="No Aplica"/>
    <x v="700"/>
  </r>
  <r>
    <x v="0"/>
    <x v="22"/>
    <x v="22"/>
    <x v="3"/>
    <x v="502"/>
    <s v="CO20254@mi.com"/>
    <x v="0"/>
    <x v="0"/>
    <x v="502"/>
    <x v="2"/>
    <x v="0"/>
    <x v="0"/>
    <s v="No Aplica"/>
    <x v="700"/>
  </r>
  <r>
    <x v="0"/>
    <x v="11"/>
    <x v="11"/>
    <x v="3"/>
    <x v="503"/>
    <s v="CO21462@mi.com"/>
    <x v="0"/>
    <x v="0"/>
    <x v="503"/>
    <x v="11"/>
    <x v="1"/>
    <x v="0"/>
    <s v="No Aplica"/>
    <x v="701"/>
  </r>
  <r>
    <x v="0"/>
    <x v="11"/>
    <x v="11"/>
    <x v="3"/>
    <x v="503"/>
    <s v="CO21462@mi.com"/>
    <x v="0"/>
    <x v="0"/>
    <x v="503"/>
    <x v="11"/>
    <x v="1"/>
    <x v="0"/>
    <s v="No Aplica"/>
    <x v="701"/>
  </r>
  <r>
    <x v="0"/>
    <x v="16"/>
    <x v="16"/>
    <x v="3"/>
    <x v="503"/>
    <s v="CO21462@mi.com"/>
    <x v="0"/>
    <x v="0"/>
    <x v="503"/>
    <x v="11"/>
    <x v="1"/>
    <x v="0"/>
    <s v="No Aplica"/>
    <x v="701"/>
  </r>
  <r>
    <x v="0"/>
    <x v="1"/>
    <x v="1"/>
    <x v="3"/>
    <x v="503"/>
    <s v="CO21462@mi.com"/>
    <x v="0"/>
    <x v="0"/>
    <x v="503"/>
    <x v="11"/>
    <x v="1"/>
    <x v="0"/>
    <s v="No Aplica"/>
    <x v="701"/>
  </r>
  <r>
    <x v="0"/>
    <x v="22"/>
    <x v="22"/>
    <x v="3"/>
    <x v="503"/>
    <s v="CO21462@mi.com"/>
    <x v="0"/>
    <x v="0"/>
    <x v="503"/>
    <x v="11"/>
    <x v="1"/>
    <x v="0"/>
    <s v="No Aplica"/>
    <x v="701"/>
  </r>
  <r>
    <x v="0"/>
    <x v="18"/>
    <x v="18"/>
    <x v="18"/>
    <x v="504"/>
    <s v="CO27629@mi.com"/>
    <x v="0"/>
    <x v="0"/>
    <x v="504"/>
    <x v="18"/>
    <x v="1"/>
    <x v="0"/>
    <s v="No Aplica"/>
    <x v="702"/>
  </r>
  <r>
    <x v="3"/>
    <x v="23"/>
    <x v="23"/>
    <x v="22"/>
    <x v="504"/>
    <s v="CO27629@mi.com"/>
    <x v="8"/>
    <x v="7"/>
    <x v="504"/>
    <x v="18"/>
    <x v="1"/>
    <x v="0"/>
    <s v="No Aplica"/>
    <x v="702"/>
  </r>
  <r>
    <x v="3"/>
    <x v="24"/>
    <x v="24"/>
    <x v="22"/>
    <x v="504"/>
    <s v="CO27629@mi.com"/>
    <x v="0"/>
    <x v="0"/>
    <x v="504"/>
    <x v="18"/>
    <x v="1"/>
    <x v="0"/>
    <s v="No Aplica"/>
    <x v="702"/>
  </r>
  <r>
    <x v="3"/>
    <x v="28"/>
    <x v="28"/>
    <x v="99"/>
    <x v="504"/>
    <s v="CO27629@mi.com"/>
    <x v="8"/>
    <x v="7"/>
    <x v="504"/>
    <x v="18"/>
    <x v="1"/>
    <x v="0"/>
    <s v="No Aplica"/>
    <x v="702"/>
  </r>
  <r>
    <x v="0"/>
    <x v="25"/>
    <x v="25"/>
    <x v="18"/>
    <x v="504"/>
    <s v="CO27629@mi.com"/>
    <x v="0"/>
    <x v="0"/>
    <x v="504"/>
    <x v="18"/>
    <x v="1"/>
    <x v="0"/>
    <s v="No Aplica"/>
    <x v="702"/>
  </r>
  <r>
    <x v="3"/>
    <x v="29"/>
    <x v="29"/>
    <x v="352"/>
    <x v="504"/>
    <s v="CO27629@mi.com"/>
    <x v="25"/>
    <x v="16"/>
    <x v="504"/>
    <x v="18"/>
    <x v="1"/>
    <x v="0"/>
    <s v="No Aplica"/>
    <x v="702"/>
  </r>
  <r>
    <x v="1"/>
    <x v="20"/>
    <x v="20"/>
    <x v="891"/>
    <x v="504"/>
    <s v="CO27629@mi.com"/>
    <x v="10"/>
    <x v="9"/>
    <x v="504"/>
    <x v="18"/>
    <x v="1"/>
    <x v="0"/>
    <s v="No Aplica"/>
    <x v="702"/>
  </r>
  <r>
    <x v="3"/>
    <x v="18"/>
    <x v="18"/>
    <x v="18"/>
    <x v="505"/>
    <s v="CO19849@mi.com"/>
    <x v="5"/>
    <x v="4"/>
    <x v="505"/>
    <x v="24"/>
    <x v="1"/>
    <x v="0"/>
    <s v="No Aplica"/>
    <x v="703"/>
  </r>
  <r>
    <x v="1"/>
    <x v="4"/>
    <x v="4"/>
    <x v="9"/>
    <x v="505"/>
    <s v="CO19849@mi.com"/>
    <x v="16"/>
    <x v="12"/>
    <x v="505"/>
    <x v="24"/>
    <x v="1"/>
    <x v="0"/>
    <s v="No Aplica"/>
    <x v="703"/>
  </r>
  <r>
    <x v="1"/>
    <x v="20"/>
    <x v="20"/>
    <x v="9"/>
    <x v="505"/>
    <s v="CO19849@mi.com"/>
    <x v="6"/>
    <x v="5"/>
    <x v="505"/>
    <x v="24"/>
    <x v="1"/>
    <x v="0"/>
    <s v="No Aplica"/>
    <x v="703"/>
  </r>
  <r>
    <x v="3"/>
    <x v="24"/>
    <x v="24"/>
    <x v="18"/>
    <x v="505"/>
    <s v="CO19849@mi.com"/>
    <x v="0"/>
    <x v="0"/>
    <x v="505"/>
    <x v="24"/>
    <x v="1"/>
    <x v="0"/>
    <s v="No Aplica"/>
    <x v="703"/>
  </r>
  <r>
    <x v="3"/>
    <x v="25"/>
    <x v="25"/>
    <x v="18"/>
    <x v="505"/>
    <s v="CO19849@mi.com"/>
    <x v="0"/>
    <x v="0"/>
    <x v="505"/>
    <x v="24"/>
    <x v="1"/>
    <x v="0"/>
    <s v="No Aplica"/>
    <x v="703"/>
  </r>
  <r>
    <x v="5"/>
    <x v="23"/>
    <x v="23"/>
    <x v="892"/>
    <x v="506"/>
    <s v="CO25914@mi.com"/>
    <x v="1"/>
    <x v="1"/>
    <x v="506"/>
    <x v="31"/>
    <x v="1"/>
    <x v="0"/>
    <s v="No Aplica"/>
    <x v="704"/>
  </r>
  <r>
    <x v="5"/>
    <x v="15"/>
    <x v="15"/>
    <x v="45"/>
    <x v="506"/>
    <s v="CO25914@mi.com"/>
    <x v="3"/>
    <x v="3"/>
    <x v="506"/>
    <x v="31"/>
    <x v="1"/>
    <x v="0"/>
    <s v="No Aplica"/>
    <x v="704"/>
  </r>
  <r>
    <x v="5"/>
    <x v="17"/>
    <x v="17"/>
    <x v="45"/>
    <x v="506"/>
    <s v="CO25914@mi.com"/>
    <x v="3"/>
    <x v="3"/>
    <x v="506"/>
    <x v="31"/>
    <x v="1"/>
    <x v="0"/>
    <s v="No Aplica"/>
    <x v="704"/>
  </r>
  <r>
    <x v="0"/>
    <x v="27"/>
    <x v="27"/>
    <x v="0"/>
    <x v="506"/>
    <s v="CO25914@mi.com"/>
    <x v="0"/>
    <x v="0"/>
    <x v="506"/>
    <x v="31"/>
    <x v="1"/>
    <x v="0"/>
    <s v="No Aplica"/>
    <x v="704"/>
  </r>
  <r>
    <x v="5"/>
    <x v="28"/>
    <x v="28"/>
    <x v="892"/>
    <x v="506"/>
    <s v="CO25914@mi.com"/>
    <x v="1"/>
    <x v="1"/>
    <x v="506"/>
    <x v="31"/>
    <x v="1"/>
    <x v="0"/>
    <s v="No Aplica"/>
    <x v="704"/>
  </r>
  <r>
    <x v="5"/>
    <x v="1"/>
    <x v="1"/>
    <x v="893"/>
    <x v="506"/>
    <s v="CO25914@mi.com"/>
    <x v="3"/>
    <x v="3"/>
    <x v="506"/>
    <x v="31"/>
    <x v="1"/>
    <x v="0"/>
    <s v="No Aplica"/>
    <x v="704"/>
  </r>
  <r>
    <x v="5"/>
    <x v="1"/>
    <x v="1"/>
    <x v="893"/>
    <x v="506"/>
    <s v="CO25914@mi.com"/>
    <x v="3"/>
    <x v="3"/>
    <x v="506"/>
    <x v="31"/>
    <x v="1"/>
    <x v="0"/>
    <s v="No Aplica"/>
    <x v="704"/>
  </r>
  <r>
    <x v="5"/>
    <x v="2"/>
    <x v="2"/>
    <x v="894"/>
    <x v="506"/>
    <s v="CO25914@mi.com"/>
    <x v="3"/>
    <x v="3"/>
    <x v="506"/>
    <x v="31"/>
    <x v="1"/>
    <x v="0"/>
    <s v="No Aplica"/>
    <x v="704"/>
  </r>
  <r>
    <x v="0"/>
    <x v="18"/>
    <x v="18"/>
    <x v="895"/>
    <x v="506"/>
    <s v="CO25914@mi.com"/>
    <x v="0"/>
    <x v="0"/>
    <x v="506"/>
    <x v="31"/>
    <x v="1"/>
    <x v="0"/>
    <s v="No Aplica"/>
    <x v="704"/>
  </r>
  <r>
    <x v="0"/>
    <x v="18"/>
    <x v="18"/>
    <x v="895"/>
    <x v="506"/>
    <s v="CO25914@mi.com"/>
    <x v="0"/>
    <x v="0"/>
    <x v="506"/>
    <x v="31"/>
    <x v="1"/>
    <x v="0"/>
    <s v="No Aplica"/>
    <x v="704"/>
  </r>
  <r>
    <x v="5"/>
    <x v="29"/>
    <x v="29"/>
    <x v="892"/>
    <x v="506"/>
    <s v="CO25914@mi.com"/>
    <x v="1"/>
    <x v="1"/>
    <x v="506"/>
    <x v="31"/>
    <x v="1"/>
    <x v="0"/>
    <s v="No Aplica"/>
    <x v="704"/>
  </r>
  <r>
    <x v="5"/>
    <x v="20"/>
    <x v="20"/>
    <x v="893"/>
    <x v="506"/>
    <s v="CO25914@mi.com"/>
    <x v="3"/>
    <x v="3"/>
    <x v="506"/>
    <x v="31"/>
    <x v="1"/>
    <x v="0"/>
    <s v="No Aplica"/>
    <x v="704"/>
  </r>
  <r>
    <x v="5"/>
    <x v="22"/>
    <x v="22"/>
    <x v="893"/>
    <x v="506"/>
    <s v="CO25914@mi.com"/>
    <x v="3"/>
    <x v="3"/>
    <x v="506"/>
    <x v="31"/>
    <x v="1"/>
    <x v="0"/>
    <s v="No Aplica"/>
    <x v="704"/>
  </r>
  <r>
    <x v="0"/>
    <x v="24"/>
    <x v="24"/>
    <x v="0"/>
    <x v="506"/>
    <s v="CO25914@mi.com"/>
    <x v="0"/>
    <x v="0"/>
    <x v="506"/>
    <x v="31"/>
    <x v="1"/>
    <x v="0"/>
    <s v="No Aplica"/>
    <x v="704"/>
  </r>
  <r>
    <x v="0"/>
    <x v="25"/>
    <x v="25"/>
    <x v="3"/>
    <x v="506"/>
    <s v="CO25914@mi.com"/>
    <x v="0"/>
    <x v="0"/>
    <x v="506"/>
    <x v="31"/>
    <x v="1"/>
    <x v="0"/>
    <s v="No Aplica"/>
    <x v="704"/>
  </r>
  <r>
    <x v="2"/>
    <x v="13"/>
    <x v="13"/>
    <x v="6"/>
    <x v="507"/>
    <s v="CO28287@mi.com"/>
    <x v="5"/>
    <x v="4"/>
    <x v="507"/>
    <x v="2"/>
    <x v="0"/>
    <x v="1"/>
    <n v="45922"/>
    <x v="705"/>
  </r>
  <r>
    <x v="2"/>
    <x v="17"/>
    <x v="17"/>
    <x v="0"/>
    <x v="507"/>
    <s v="CO28287@mi.com"/>
    <x v="26"/>
    <x v="0"/>
    <x v="507"/>
    <x v="2"/>
    <x v="0"/>
    <x v="0"/>
    <s v="No Aplica"/>
    <x v="706"/>
  </r>
  <r>
    <x v="2"/>
    <x v="14"/>
    <x v="14"/>
    <x v="6"/>
    <x v="507"/>
    <s v="CO28287@mi.com"/>
    <x v="5"/>
    <x v="4"/>
    <x v="507"/>
    <x v="2"/>
    <x v="0"/>
    <x v="0"/>
    <s v="No Aplica"/>
    <x v="706"/>
  </r>
  <r>
    <x v="2"/>
    <x v="15"/>
    <x v="15"/>
    <x v="6"/>
    <x v="507"/>
    <s v="CO28287@mi.com"/>
    <x v="5"/>
    <x v="4"/>
    <x v="507"/>
    <x v="2"/>
    <x v="0"/>
    <x v="0"/>
    <s v="No Aplica"/>
    <x v="706"/>
  </r>
  <r>
    <x v="2"/>
    <x v="3"/>
    <x v="3"/>
    <x v="6"/>
    <x v="507"/>
    <s v="CO28287@mi.com"/>
    <x v="5"/>
    <x v="4"/>
    <x v="507"/>
    <x v="2"/>
    <x v="0"/>
    <x v="0"/>
    <s v="No Aplica"/>
    <x v="706"/>
  </r>
  <r>
    <x v="2"/>
    <x v="2"/>
    <x v="2"/>
    <x v="0"/>
    <x v="507"/>
    <s v="CO28287@mi.com"/>
    <x v="26"/>
    <x v="0"/>
    <x v="507"/>
    <x v="2"/>
    <x v="0"/>
    <x v="0"/>
    <s v="No Aplica"/>
    <x v="706"/>
  </r>
  <r>
    <x v="2"/>
    <x v="19"/>
    <x v="19"/>
    <x v="6"/>
    <x v="507"/>
    <s v="CO28287@mi.com"/>
    <x v="5"/>
    <x v="4"/>
    <x v="507"/>
    <x v="2"/>
    <x v="0"/>
    <x v="0"/>
    <s v="No Aplica"/>
    <x v="706"/>
  </r>
  <r>
    <x v="2"/>
    <x v="7"/>
    <x v="7"/>
    <x v="6"/>
    <x v="507"/>
    <s v="CO28287@mi.com"/>
    <x v="5"/>
    <x v="4"/>
    <x v="507"/>
    <x v="2"/>
    <x v="0"/>
    <x v="0"/>
    <s v="No Aplica"/>
    <x v="706"/>
  </r>
  <r>
    <x v="2"/>
    <x v="1"/>
    <x v="1"/>
    <x v="6"/>
    <x v="507"/>
    <s v="CO28287@mi.com"/>
    <x v="5"/>
    <x v="4"/>
    <x v="507"/>
    <x v="2"/>
    <x v="0"/>
    <x v="0"/>
    <s v="No Aplica"/>
    <x v="706"/>
  </r>
  <r>
    <x v="2"/>
    <x v="6"/>
    <x v="6"/>
    <x v="295"/>
    <x v="507"/>
    <s v="CO28287@mi.com"/>
    <x v="5"/>
    <x v="4"/>
    <x v="507"/>
    <x v="2"/>
    <x v="0"/>
    <x v="0"/>
    <s v="No Aplica"/>
    <x v="706"/>
  </r>
  <r>
    <x v="2"/>
    <x v="6"/>
    <x v="6"/>
    <x v="295"/>
    <x v="507"/>
    <s v="CO28287@mi.com"/>
    <x v="5"/>
    <x v="4"/>
    <x v="507"/>
    <x v="2"/>
    <x v="0"/>
    <x v="0"/>
    <s v="No Aplica"/>
    <x v="706"/>
  </r>
  <r>
    <x v="2"/>
    <x v="25"/>
    <x v="25"/>
    <x v="6"/>
    <x v="507"/>
    <s v="CO28287@mi.com"/>
    <x v="5"/>
    <x v="4"/>
    <x v="507"/>
    <x v="2"/>
    <x v="0"/>
    <x v="0"/>
    <s v="No Aplica"/>
    <x v="706"/>
  </r>
  <r>
    <x v="2"/>
    <x v="25"/>
    <x v="25"/>
    <x v="6"/>
    <x v="507"/>
    <s v="CO28287@mi.com"/>
    <x v="5"/>
    <x v="4"/>
    <x v="507"/>
    <x v="2"/>
    <x v="0"/>
    <x v="0"/>
    <s v="No Aplica"/>
    <x v="706"/>
  </r>
  <r>
    <x v="2"/>
    <x v="4"/>
    <x v="4"/>
    <x v="6"/>
    <x v="507"/>
    <s v="CO28287@mi.com"/>
    <x v="5"/>
    <x v="4"/>
    <x v="507"/>
    <x v="2"/>
    <x v="0"/>
    <x v="0"/>
    <s v="No Aplica"/>
    <x v="706"/>
  </r>
  <r>
    <x v="2"/>
    <x v="5"/>
    <x v="5"/>
    <x v="6"/>
    <x v="507"/>
    <s v="CO28287@mi.com"/>
    <x v="5"/>
    <x v="4"/>
    <x v="507"/>
    <x v="2"/>
    <x v="0"/>
    <x v="0"/>
    <s v="No Aplica"/>
    <x v="706"/>
  </r>
  <r>
    <x v="2"/>
    <x v="22"/>
    <x v="22"/>
    <x v="6"/>
    <x v="507"/>
    <s v="CO28287@mi.com"/>
    <x v="5"/>
    <x v="4"/>
    <x v="507"/>
    <x v="2"/>
    <x v="0"/>
    <x v="0"/>
    <s v="No Aplica"/>
    <x v="706"/>
  </r>
  <r>
    <x v="2"/>
    <x v="21"/>
    <x v="21"/>
    <x v="6"/>
    <x v="507"/>
    <s v="CO28287@mi.com"/>
    <x v="5"/>
    <x v="4"/>
    <x v="507"/>
    <x v="2"/>
    <x v="0"/>
    <x v="0"/>
    <s v="No Aplica"/>
    <x v="706"/>
  </r>
  <r>
    <x v="2"/>
    <x v="21"/>
    <x v="21"/>
    <x v="6"/>
    <x v="507"/>
    <s v="CO28287@mi.com"/>
    <x v="5"/>
    <x v="4"/>
    <x v="507"/>
    <x v="2"/>
    <x v="0"/>
    <x v="0"/>
    <s v="No Aplica"/>
    <x v="706"/>
  </r>
  <r>
    <x v="2"/>
    <x v="20"/>
    <x v="20"/>
    <x v="3"/>
    <x v="507"/>
    <s v="CO28287@mi.com"/>
    <x v="26"/>
    <x v="0"/>
    <x v="507"/>
    <x v="2"/>
    <x v="0"/>
    <x v="0"/>
    <s v="No Aplica"/>
    <x v="706"/>
  </r>
  <r>
    <x v="3"/>
    <x v="18"/>
    <x v="18"/>
    <x v="99"/>
    <x v="508"/>
    <s v="CO25414@mi.com"/>
    <x v="0"/>
    <x v="0"/>
    <x v="508"/>
    <x v="63"/>
    <x v="2"/>
    <x v="0"/>
    <s v="No Aplica"/>
    <x v="707"/>
  </r>
  <r>
    <x v="1"/>
    <x v="23"/>
    <x v="23"/>
    <x v="11"/>
    <x v="508"/>
    <s v="CO25414@mi.com"/>
    <x v="10"/>
    <x v="9"/>
    <x v="508"/>
    <x v="63"/>
    <x v="2"/>
    <x v="0"/>
    <s v="No Aplica"/>
    <x v="707"/>
  </r>
  <r>
    <x v="1"/>
    <x v="14"/>
    <x v="14"/>
    <x v="896"/>
    <x v="508"/>
    <s v="CO25414@mi.com"/>
    <x v="1"/>
    <x v="1"/>
    <x v="508"/>
    <x v="63"/>
    <x v="2"/>
    <x v="0"/>
    <s v="No Aplica"/>
    <x v="707"/>
  </r>
  <r>
    <x v="1"/>
    <x v="15"/>
    <x v="15"/>
    <x v="896"/>
    <x v="508"/>
    <s v="CO25414@mi.com"/>
    <x v="1"/>
    <x v="1"/>
    <x v="508"/>
    <x v="63"/>
    <x v="2"/>
    <x v="0"/>
    <s v="No Aplica"/>
    <x v="707"/>
  </r>
  <r>
    <x v="1"/>
    <x v="16"/>
    <x v="16"/>
    <x v="896"/>
    <x v="508"/>
    <s v="CO25414@mi.com"/>
    <x v="1"/>
    <x v="1"/>
    <x v="508"/>
    <x v="63"/>
    <x v="2"/>
    <x v="0"/>
    <s v="No Aplica"/>
    <x v="707"/>
  </r>
  <r>
    <x v="1"/>
    <x v="17"/>
    <x v="17"/>
    <x v="726"/>
    <x v="508"/>
    <s v="CO25414@mi.com"/>
    <x v="0"/>
    <x v="0"/>
    <x v="508"/>
    <x v="63"/>
    <x v="2"/>
    <x v="0"/>
    <s v="No Aplica"/>
    <x v="707"/>
  </r>
  <r>
    <x v="1"/>
    <x v="3"/>
    <x v="3"/>
    <x v="896"/>
    <x v="508"/>
    <s v="CO25414@mi.com"/>
    <x v="1"/>
    <x v="1"/>
    <x v="508"/>
    <x v="63"/>
    <x v="2"/>
    <x v="0"/>
    <s v="No Aplica"/>
    <x v="707"/>
  </r>
  <r>
    <x v="3"/>
    <x v="24"/>
    <x v="24"/>
    <x v="99"/>
    <x v="508"/>
    <s v="CO25414@mi.com"/>
    <x v="0"/>
    <x v="0"/>
    <x v="508"/>
    <x v="63"/>
    <x v="2"/>
    <x v="0"/>
    <s v="No Aplica"/>
    <x v="707"/>
  </r>
  <r>
    <x v="1"/>
    <x v="28"/>
    <x v="28"/>
    <x v="11"/>
    <x v="508"/>
    <s v="CO25414@mi.com"/>
    <x v="10"/>
    <x v="9"/>
    <x v="508"/>
    <x v="63"/>
    <x v="2"/>
    <x v="0"/>
    <s v="No Aplica"/>
    <x v="707"/>
  </r>
  <r>
    <x v="1"/>
    <x v="19"/>
    <x v="19"/>
    <x v="896"/>
    <x v="508"/>
    <s v="CO25414@mi.com"/>
    <x v="1"/>
    <x v="1"/>
    <x v="508"/>
    <x v="63"/>
    <x v="2"/>
    <x v="0"/>
    <s v="No Aplica"/>
    <x v="707"/>
  </r>
  <r>
    <x v="1"/>
    <x v="7"/>
    <x v="7"/>
    <x v="896"/>
    <x v="508"/>
    <s v="CO25414@mi.com"/>
    <x v="1"/>
    <x v="1"/>
    <x v="508"/>
    <x v="63"/>
    <x v="2"/>
    <x v="0"/>
    <s v="No Aplica"/>
    <x v="707"/>
  </r>
  <r>
    <x v="1"/>
    <x v="1"/>
    <x v="1"/>
    <x v="896"/>
    <x v="508"/>
    <s v="CO25414@mi.com"/>
    <x v="1"/>
    <x v="1"/>
    <x v="508"/>
    <x v="63"/>
    <x v="2"/>
    <x v="0"/>
    <s v="No Aplica"/>
    <x v="707"/>
  </r>
  <r>
    <x v="1"/>
    <x v="2"/>
    <x v="2"/>
    <x v="665"/>
    <x v="508"/>
    <s v="CO25414@mi.com"/>
    <x v="0"/>
    <x v="0"/>
    <x v="508"/>
    <x v="63"/>
    <x v="2"/>
    <x v="0"/>
    <s v="No Aplica"/>
    <x v="707"/>
  </r>
  <r>
    <x v="1"/>
    <x v="6"/>
    <x v="6"/>
    <x v="896"/>
    <x v="508"/>
    <s v="CO25414@mi.com"/>
    <x v="1"/>
    <x v="1"/>
    <x v="508"/>
    <x v="63"/>
    <x v="2"/>
    <x v="0"/>
    <s v="No Aplica"/>
    <x v="707"/>
  </r>
  <r>
    <x v="3"/>
    <x v="25"/>
    <x v="25"/>
    <x v="99"/>
    <x v="508"/>
    <s v="CO25414@mi.com"/>
    <x v="0"/>
    <x v="0"/>
    <x v="508"/>
    <x v="63"/>
    <x v="2"/>
    <x v="0"/>
    <s v="No Aplica"/>
    <x v="707"/>
  </r>
  <r>
    <x v="1"/>
    <x v="29"/>
    <x v="29"/>
    <x v="896"/>
    <x v="508"/>
    <s v="CO25414@mi.com"/>
    <x v="10"/>
    <x v="9"/>
    <x v="508"/>
    <x v="63"/>
    <x v="2"/>
    <x v="0"/>
    <s v="No Aplica"/>
    <x v="707"/>
  </r>
  <r>
    <x v="1"/>
    <x v="4"/>
    <x v="4"/>
    <x v="896"/>
    <x v="508"/>
    <s v="CO25414@mi.com"/>
    <x v="1"/>
    <x v="1"/>
    <x v="508"/>
    <x v="63"/>
    <x v="2"/>
    <x v="0"/>
    <s v="No Aplica"/>
    <x v="707"/>
  </r>
  <r>
    <x v="1"/>
    <x v="5"/>
    <x v="5"/>
    <x v="896"/>
    <x v="508"/>
    <s v="CO25414@mi.com"/>
    <x v="1"/>
    <x v="1"/>
    <x v="508"/>
    <x v="63"/>
    <x v="2"/>
    <x v="0"/>
    <s v="No Aplica"/>
    <x v="707"/>
  </r>
  <r>
    <x v="1"/>
    <x v="20"/>
    <x v="20"/>
    <x v="896"/>
    <x v="508"/>
    <s v="CO25414@mi.com"/>
    <x v="1"/>
    <x v="1"/>
    <x v="508"/>
    <x v="63"/>
    <x v="2"/>
    <x v="0"/>
    <s v="No Aplica"/>
    <x v="707"/>
  </r>
  <r>
    <x v="1"/>
    <x v="22"/>
    <x v="22"/>
    <x v="665"/>
    <x v="508"/>
    <s v="CO25414@mi.com"/>
    <x v="0"/>
    <x v="0"/>
    <x v="508"/>
    <x v="63"/>
    <x v="2"/>
    <x v="0"/>
    <s v="No Aplica"/>
    <x v="707"/>
  </r>
  <r>
    <x v="2"/>
    <x v="21"/>
    <x v="21"/>
    <x v="897"/>
    <x v="508"/>
    <s v="CO25414@mi.com"/>
    <x v="0"/>
    <x v="0"/>
    <x v="508"/>
    <x v="63"/>
    <x v="2"/>
    <x v="0"/>
    <s v="No Aplica"/>
    <x v="707"/>
  </r>
  <r>
    <x v="2"/>
    <x v="24"/>
    <x v="24"/>
    <x v="12"/>
    <x v="509"/>
    <s v="CO24647@mi.com"/>
    <x v="0"/>
    <x v="0"/>
    <x v="509"/>
    <x v="64"/>
    <x v="1"/>
    <x v="0"/>
    <s v="No Aplica"/>
    <x v="708"/>
  </r>
  <r>
    <x v="1"/>
    <x v="4"/>
    <x v="4"/>
    <x v="9"/>
    <x v="509"/>
    <s v="CO24647@mi.com"/>
    <x v="16"/>
    <x v="12"/>
    <x v="509"/>
    <x v="64"/>
    <x v="1"/>
    <x v="0"/>
    <s v="No Aplica"/>
    <x v="708"/>
  </r>
  <r>
    <x v="1"/>
    <x v="5"/>
    <x v="5"/>
    <x v="898"/>
    <x v="509"/>
    <s v="CO24647@mi.com"/>
    <x v="7"/>
    <x v="6"/>
    <x v="509"/>
    <x v="64"/>
    <x v="1"/>
    <x v="0"/>
    <s v="No Aplica"/>
    <x v="708"/>
  </r>
  <r>
    <x v="1"/>
    <x v="22"/>
    <x v="22"/>
    <x v="9"/>
    <x v="509"/>
    <s v="CO24647@mi.com"/>
    <x v="6"/>
    <x v="5"/>
    <x v="509"/>
    <x v="64"/>
    <x v="1"/>
    <x v="0"/>
    <s v="No Aplica"/>
    <x v="708"/>
  </r>
  <r>
    <x v="2"/>
    <x v="1"/>
    <x v="1"/>
    <x v="12"/>
    <x v="509"/>
    <s v="CO24647@mi.com"/>
    <x v="0"/>
    <x v="0"/>
    <x v="509"/>
    <x v="64"/>
    <x v="1"/>
    <x v="0"/>
    <s v="No Aplica"/>
    <x v="708"/>
  </r>
  <r>
    <x v="2"/>
    <x v="25"/>
    <x v="25"/>
    <x v="12"/>
    <x v="509"/>
    <s v="CO24647@mi.com"/>
    <x v="0"/>
    <x v="0"/>
    <x v="509"/>
    <x v="64"/>
    <x v="1"/>
    <x v="0"/>
    <s v="No Aplica"/>
    <x v="708"/>
  </r>
  <r>
    <x v="1"/>
    <x v="29"/>
    <x v="29"/>
    <x v="20"/>
    <x v="509"/>
    <s v="CO24647@mi.com"/>
    <x v="3"/>
    <x v="3"/>
    <x v="509"/>
    <x v="64"/>
    <x v="1"/>
    <x v="0"/>
    <s v="No Aplica"/>
    <x v="708"/>
  </r>
  <r>
    <x v="1"/>
    <x v="4"/>
    <x v="4"/>
    <x v="20"/>
    <x v="509"/>
    <s v="CO24647@mi.com"/>
    <x v="3"/>
    <x v="3"/>
    <x v="509"/>
    <x v="64"/>
    <x v="1"/>
    <x v="0"/>
    <s v="No Aplica"/>
    <x v="708"/>
  </r>
  <r>
    <x v="1"/>
    <x v="5"/>
    <x v="5"/>
    <x v="20"/>
    <x v="509"/>
    <s v="CO24647@mi.com"/>
    <x v="3"/>
    <x v="3"/>
    <x v="509"/>
    <x v="64"/>
    <x v="1"/>
    <x v="0"/>
    <s v="No Aplica"/>
    <x v="708"/>
  </r>
  <r>
    <x v="1"/>
    <x v="22"/>
    <x v="22"/>
    <x v="20"/>
    <x v="509"/>
    <s v="CO24647@mi.com"/>
    <x v="3"/>
    <x v="3"/>
    <x v="509"/>
    <x v="64"/>
    <x v="1"/>
    <x v="0"/>
    <s v="No Aplica"/>
    <x v="708"/>
  </r>
  <r>
    <x v="2"/>
    <x v="20"/>
    <x v="20"/>
    <x v="12"/>
    <x v="509"/>
    <s v="CO24647@mi.com"/>
    <x v="0"/>
    <x v="0"/>
    <x v="509"/>
    <x v="64"/>
    <x v="1"/>
    <x v="0"/>
    <s v="No Aplica"/>
    <x v="708"/>
  </r>
  <r>
    <x v="2"/>
    <x v="13"/>
    <x v="13"/>
    <x v="23"/>
    <x v="510"/>
    <s v="CO26707@mi.com"/>
    <x v="1"/>
    <x v="1"/>
    <x v="510"/>
    <x v="6"/>
    <x v="0"/>
    <x v="1"/>
    <n v="45922"/>
    <x v="709"/>
  </r>
  <r>
    <x v="2"/>
    <x v="11"/>
    <x v="11"/>
    <x v="27"/>
    <x v="510"/>
    <s v="CO26707@mi.com"/>
    <x v="0"/>
    <x v="0"/>
    <x v="510"/>
    <x v="6"/>
    <x v="0"/>
    <x v="0"/>
    <s v="No Aplica"/>
    <x v="710"/>
  </r>
  <r>
    <x v="2"/>
    <x v="15"/>
    <x v="15"/>
    <x v="3"/>
    <x v="510"/>
    <s v="CO26707@mi.com"/>
    <x v="0"/>
    <x v="0"/>
    <x v="510"/>
    <x v="6"/>
    <x v="0"/>
    <x v="0"/>
    <s v="No Aplica"/>
    <x v="710"/>
  </r>
  <r>
    <x v="2"/>
    <x v="17"/>
    <x v="17"/>
    <x v="45"/>
    <x v="510"/>
    <s v="CO26707@mi.com"/>
    <x v="3"/>
    <x v="3"/>
    <x v="510"/>
    <x v="6"/>
    <x v="0"/>
    <x v="0"/>
    <s v="No Aplica"/>
    <x v="710"/>
  </r>
  <r>
    <x v="2"/>
    <x v="3"/>
    <x v="3"/>
    <x v="45"/>
    <x v="510"/>
    <s v="CO26707@mi.com"/>
    <x v="1"/>
    <x v="1"/>
    <x v="510"/>
    <x v="6"/>
    <x v="0"/>
    <x v="0"/>
    <s v="No Aplica"/>
    <x v="710"/>
  </r>
  <r>
    <x v="2"/>
    <x v="19"/>
    <x v="19"/>
    <x v="45"/>
    <x v="510"/>
    <s v="CO26707@mi.com"/>
    <x v="3"/>
    <x v="3"/>
    <x v="510"/>
    <x v="6"/>
    <x v="0"/>
    <x v="0"/>
    <s v="No Aplica"/>
    <x v="710"/>
  </r>
  <r>
    <x v="2"/>
    <x v="7"/>
    <x v="7"/>
    <x v="45"/>
    <x v="510"/>
    <s v="CO26707@mi.com"/>
    <x v="3"/>
    <x v="3"/>
    <x v="510"/>
    <x v="6"/>
    <x v="0"/>
    <x v="0"/>
    <s v="No Aplica"/>
    <x v="710"/>
  </r>
  <r>
    <x v="2"/>
    <x v="1"/>
    <x v="1"/>
    <x v="3"/>
    <x v="510"/>
    <s v="CO26707@mi.com"/>
    <x v="0"/>
    <x v="0"/>
    <x v="510"/>
    <x v="6"/>
    <x v="0"/>
    <x v="0"/>
    <s v="No Aplica"/>
    <x v="710"/>
  </r>
  <r>
    <x v="2"/>
    <x v="6"/>
    <x v="6"/>
    <x v="23"/>
    <x v="510"/>
    <s v="CO26707@mi.com"/>
    <x v="1"/>
    <x v="1"/>
    <x v="510"/>
    <x v="6"/>
    <x v="0"/>
    <x v="0"/>
    <s v="No Aplica"/>
    <x v="710"/>
  </r>
  <r>
    <x v="2"/>
    <x v="20"/>
    <x v="20"/>
    <x v="3"/>
    <x v="510"/>
    <s v="CO26707@mi.com"/>
    <x v="0"/>
    <x v="0"/>
    <x v="510"/>
    <x v="6"/>
    <x v="0"/>
    <x v="0"/>
    <s v="No Aplica"/>
    <x v="710"/>
  </r>
  <r>
    <x v="2"/>
    <x v="21"/>
    <x v="21"/>
    <x v="44"/>
    <x v="510"/>
    <s v="CO26707@mi.com"/>
    <x v="1"/>
    <x v="1"/>
    <x v="510"/>
    <x v="6"/>
    <x v="0"/>
    <x v="0"/>
    <s v="No Aplica"/>
    <x v="710"/>
  </r>
  <r>
    <x v="1"/>
    <x v="10"/>
    <x v="10"/>
    <x v="6"/>
    <x v="511"/>
    <s v="CO24540@mi.com"/>
    <x v="3"/>
    <x v="3"/>
    <x v="511"/>
    <x v="0"/>
    <x v="0"/>
    <x v="0"/>
    <s v="No Aplica"/>
    <x v="711"/>
  </r>
  <r>
    <x v="1"/>
    <x v="0"/>
    <x v="0"/>
    <x v="6"/>
    <x v="511"/>
    <s v="CO24540@mi.com"/>
    <x v="3"/>
    <x v="3"/>
    <x v="511"/>
    <x v="0"/>
    <x v="0"/>
    <x v="0"/>
    <s v="No Aplica"/>
    <x v="711"/>
  </r>
  <r>
    <x v="5"/>
    <x v="13"/>
    <x v="13"/>
    <x v="54"/>
    <x v="511"/>
    <s v="CO24540@mi.com"/>
    <x v="19"/>
    <x v="0"/>
    <x v="511"/>
    <x v="0"/>
    <x v="0"/>
    <x v="1"/>
    <n v="45922"/>
    <x v="712"/>
  </r>
  <r>
    <x v="1"/>
    <x v="11"/>
    <x v="11"/>
    <x v="6"/>
    <x v="511"/>
    <s v="CO24540@mi.com"/>
    <x v="3"/>
    <x v="3"/>
    <x v="511"/>
    <x v="0"/>
    <x v="0"/>
    <x v="0"/>
    <s v="No Aplica"/>
    <x v="711"/>
  </r>
  <r>
    <x v="1"/>
    <x v="12"/>
    <x v="12"/>
    <x v="6"/>
    <x v="511"/>
    <s v="CO24540@mi.com"/>
    <x v="3"/>
    <x v="3"/>
    <x v="511"/>
    <x v="0"/>
    <x v="0"/>
    <x v="0"/>
    <s v="No Aplica"/>
    <x v="711"/>
  </r>
  <r>
    <x v="0"/>
    <x v="18"/>
    <x v="18"/>
    <x v="899"/>
    <x v="511"/>
    <s v="CO24540@mi.com"/>
    <x v="19"/>
    <x v="0"/>
    <x v="511"/>
    <x v="0"/>
    <x v="0"/>
    <x v="0"/>
    <s v="No Aplica"/>
    <x v="711"/>
  </r>
  <r>
    <x v="1"/>
    <x v="14"/>
    <x v="14"/>
    <x v="6"/>
    <x v="511"/>
    <s v="CO24540@mi.com"/>
    <x v="3"/>
    <x v="3"/>
    <x v="511"/>
    <x v="0"/>
    <x v="0"/>
    <x v="0"/>
    <s v="No Aplica"/>
    <x v="711"/>
  </r>
  <r>
    <x v="1"/>
    <x v="15"/>
    <x v="15"/>
    <x v="6"/>
    <x v="511"/>
    <s v="CO24540@mi.com"/>
    <x v="3"/>
    <x v="3"/>
    <x v="511"/>
    <x v="0"/>
    <x v="0"/>
    <x v="0"/>
    <s v="No Aplica"/>
    <x v="711"/>
  </r>
  <r>
    <x v="1"/>
    <x v="16"/>
    <x v="16"/>
    <x v="6"/>
    <x v="511"/>
    <s v="CO24540@mi.com"/>
    <x v="3"/>
    <x v="3"/>
    <x v="511"/>
    <x v="0"/>
    <x v="0"/>
    <x v="0"/>
    <s v="No Aplica"/>
    <x v="711"/>
  </r>
  <r>
    <x v="0"/>
    <x v="17"/>
    <x v="17"/>
    <x v="3"/>
    <x v="511"/>
    <s v="CO24540@mi.com"/>
    <x v="19"/>
    <x v="0"/>
    <x v="511"/>
    <x v="0"/>
    <x v="0"/>
    <x v="0"/>
    <s v="No Aplica"/>
    <x v="711"/>
  </r>
  <r>
    <x v="1"/>
    <x v="3"/>
    <x v="3"/>
    <x v="6"/>
    <x v="511"/>
    <s v="CO24540@mi.com"/>
    <x v="3"/>
    <x v="3"/>
    <x v="511"/>
    <x v="0"/>
    <x v="0"/>
    <x v="0"/>
    <s v="No Aplica"/>
    <x v="711"/>
  </r>
  <r>
    <x v="1"/>
    <x v="19"/>
    <x v="19"/>
    <x v="6"/>
    <x v="511"/>
    <s v="CO24540@mi.com"/>
    <x v="3"/>
    <x v="3"/>
    <x v="511"/>
    <x v="0"/>
    <x v="0"/>
    <x v="0"/>
    <s v="No Aplica"/>
    <x v="711"/>
  </r>
  <r>
    <x v="1"/>
    <x v="7"/>
    <x v="7"/>
    <x v="6"/>
    <x v="511"/>
    <s v="CO24540@mi.com"/>
    <x v="3"/>
    <x v="3"/>
    <x v="511"/>
    <x v="0"/>
    <x v="0"/>
    <x v="0"/>
    <s v="No Aplica"/>
    <x v="711"/>
  </r>
  <r>
    <x v="1"/>
    <x v="1"/>
    <x v="1"/>
    <x v="6"/>
    <x v="511"/>
    <s v="CO24540@mi.com"/>
    <x v="3"/>
    <x v="3"/>
    <x v="511"/>
    <x v="0"/>
    <x v="0"/>
    <x v="0"/>
    <s v="No Aplica"/>
    <x v="711"/>
  </r>
  <r>
    <x v="0"/>
    <x v="2"/>
    <x v="2"/>
    <x v="0"/>
    <x v="511"/>
    <s v="CO24540@mi.com"/>
    <x v="19"/>
    <x v="0"/>
    <x v="511"/>
    <x v="0"/>
    <x v="0"/>
    <x v="0"/>
    <s v="No Aplica"/>
    <x v="711"/>
  </r>
  <r>
    <x v="1"/>
    <x v="6"/>
    <x v="6"/>
    <x v="6"/>
    <x v="511"/>
    <s v="CO24540@mi.com"/>
    <x v="3"/>
    <x v="3"/>
    <x v="511"/>
    <x v="0"/>
    <x v="0"/>
    <x v="0"/>
    <s v="No Aplica"/>
    <x v="711"/>
  </r>
  <r>
    <x v="1"/>
    <x v="4"/>
    <x v="4"/>
    <x v="6"/>
    <x v="511"/>
    <s v="CO24540@mi.com"/>
    <x v="3"/>
    <x v="3"/>
    <x v="511"/>
    <x v="0"/>
    <x v="0"/>
    <x v="0"/>
    <s v="No Aplica"/>
    <x v="711"/>
  </r>
  <r>
    <x v="1"/>
    <x v="5"/>
    <x v="5"/>
    <x v="6"/>
    <x v="511"/>
    <s v="CO24540@mi.com"/>
    <x v="3"/>
    <x v="3"/>
    <x v="511"/>
    <x v="0"/>
    <x v="0"/>
    <x v="0"/>
    <s v="No Aplica"/>
    <x v="711"/>
  </r>
  <r>
    <x v="1"/>
    <x v="20"/>
    <x v="20"/>
    <x v="6"/>
    <x v="511"/>
    <s v="CO24540@mi.com"/>
    <x v="3"/>
    <x v="3"/>
    <x v="511"/>
    <x v="0"/>
    <x v="0"/>
    <x v="0"/>
    <s v="No Aplica"/>
    <x v="711"/>
  </r>
  <r>
    <x v="0"/>
    <x v="22"/>
    <x v="22"/>
    <x v="0"/>
    <x v="511"/>
    <s v="CO24540@mi.com"/>
    <x v="19"/>
    <x v="0"/>
    <x v="511"/>
    <x v="0"/>
    <x v="0"/>
    <x v="0"/>
    <s v="No Aplica"/>
    <x v="711"/>
  </r>
  <r>
    <x v="1"/>
    <x v="21"/>
    <x v="21"/>
    <x v="6"/>
    <x v="511"/>
    <s v="CO24540@mi.com"/>
    <x v="3"/>
    <x v="3"/>
    <x v="511"/>
    <x v="0"/>
    <x v="0"/>
    <x v="0"/>
    <s v="No Aplica"/>
    <x v="711"/>
  </r>
  <r>
    <x v="1"/>
    <x v="8"/>
    <x v="8"/>
    <x v="358"/>
    <x v="512"/>
    <s v="CO13282@mi.com"/>
    <x v="3"/>
    <x v="3"/>
    <x v="512"/>
    <x v="1"/>
    <x v="0"/>
    <x v="0"/>
    <s v="No Aplica"/>
    <x v="713"/>
  </r>
  <r>
    <x v="1"/>
    <x v="9"/>
    <x v="9"/>
    <x v="358"/>
    <x v="512"/>
    <s v="CO13282@mi.com"/>
    <x v="3"/>
    <x v="3"/>
    <x v="512"/>
    <x v="1"/>
    <x v="0"/>
    <x v="0"/>
    <s v="No Aplica"/>
    <x v="713"/>
  </r>
  <r>
    <x v="1"/>
    <x v="10"/>
    <x v="10"/>
    <x v="358"/>
    <x v="512"/>
    <s v="CO13282@mi.com"/>
    <x v="3"/>
    <x v="3"/>
    <x v="512"/>
    <x v="1"/>
    <x v="0"/>
    <x v="0"/>
    <s v="No Aplica"/>
    <x v="713"/>
  </r>
  <r>
    <x v="1"/>
    <x v="0"/>
    <x v="0"/>
    <x v="358"/>
    <x v="512"/>
    <s v="CO13282@mi.com"/>
    <x v="3"/>
    <x v="3"/>
    <x v="512"/>
    <x v="1"/>
    <x v="0"/>
    <x v="0"/>
    <s v="No Aplica"/>
    <x v="713"/>
  </r>
  <r>
    <x v="1"/>
    <x v="12"/>
    <x v="12"/>
    <x v="358"/>
    <x v="512"/>
    <s v="CO13282@mi.com"/>
    <x v="3"/>
    <x v="3"/>
    <x v="512"/>
    <x v="1"/>
    <x v="0"/>
    <x v="0"/>
    <s v="No Aplica"/>
    <x v="713"/>
  </r>
  <r>
    <x v="1"/>
    <x v="13"/>
    <x v="13"/>
    <x v="358"/>
    <x v="512"/>
    <s v="CO13282@mi.com"/>
    <x v="3"/>
    <x v="3"/>
    <x v="512"/>
    <x v="1"/>
    <x v="0"/>
    <x v="1"/>
    <n v="45922"/>
    <x v="714"/>
  </r>
  <r>
    <x v="2"/>
    <x v="11"/>
    <x v="11"/>
    <x v="0"/>
    <x v="512"/>
    <s v="CO13282@mi.com"/>
    <x v="19"/>
    <x v="0"/>
    <x v="512"/>
    <x v="1"/>
    <x v="0"/>
    <x v="0"/>
    <s v="No Aplica"/>
    <x v="713"/>
  </r>
  <r>
    <x v="1"/>
    <x v="14"/>
    <x v="14"/>
    <x v="358"/>
    <x v="512"/>
    <s v="CO13282@mi.com"/>
    <x v="3"/>
    <x v="3"/>
    <x v="512"/>
    <x v="1"/>
    <x v="0"/>
    <x v="0"/>
    <s v="No Aplica"/>
    <x v="713"/>
  </r>
  <r>
    <x v="1"/>
    <x v="15"/>
    <x v="15"/>
    <x v="358"/>
    <x v="512"/>
    <s v="CO13282@mi.com"/>
    <x v="3"/>
    <x v="3"/>
    <x v="512"/>
    <x v="1"/>
    <x v="0"/>
    <x v="0"/>
    <s v="No Aplica"/>
    <x v="713"/>
  </r>
  <r>
    <x v="1"/>
    <x v="17"/>
    <x v="17"/>
    <x v="358"/>
    <x v="512"/>
    <s v="CO13282@mi.com"/>
    <x v="3"/>
    <x v="3"/>
    <x v="512"/>
    <x v="1"/>
    <x v="0"/>
    <x v="0"/>
    <s v="No Aplica"/>
    <x v="713"/>
  </r>
  <r>
    <x v="1"/>
    <x v="3"/>
    <x v="3"/>
    <x v="358"/>
    <x v="512"/>
    <s v="CO13282@mi.com"/>
    <x v="3"/>
    <x v="3"/>
    <x v="512"/>
    <x v="1"/>
    <x v="0"/>
    <x v="0"/>
    <s v="No Aplica"/>
    <x v="713"/>
  </r>
  <r>
    <x v="2"/>
    <x v="16"/>
    <x v="16"/>
    <x v="0"/>
    <x v="512"/>
    <s v="CO13282@mi.com"/>
    <x v="19"/>
    <x v="0"/>
    <x v="512"/>
    <x v="1"/>
    <x v="0"/>
    <x v="0"/>
    <s v="No Aplica"/>
    <x v="713"/>
  </r>
  <r>
    <x v="1"/>
    <x v="19"/>
    <x v="19"/>
    <x v="358"/>
    <x v="512"/>
    <s v="CO13282@mi.com"/>
    <x v="3"/>
    <x v="3"/>
    <x v="512"/>
    <x v="1"/>
    <x v="0"/>
    <x v="0"/>
    <s v="No Aplica"/>
    <x v="713"/>
  </r>
  <r>
    <x v="1"/>
    <x v="7"/>
    <x v="7"/>
    <x v="358"/>
    <x v="512"/>
    <s v="CO13282@mi.com"/>
    <x v="3"/>
    <x v="3"/>
    <x v="512"/>
    <x v="1"/>
    <x v="0"/>
    <x v="0"/>
    <s v="No Aplica"/>
    <x v="713"/>
  </r>
  <r>
    <x v="1"/>
    <x v="2"/>
    <x v="2"/>
    <x v="358"/>
    <x v="512"/>
    <s v="CO13282@mi.com"/>
    <x v="3"/>
    <x v="3"/>
    <x v="512"/>
    <x v="1"/>
    <x v="0"/>
    <x v="0"/>
    <s v="No Aplica"/>
    <x v="713"/>
  </r>
  <r>
    <x v="1"/>
    <x v="6"/>
    <x v="6"/>
    <x v="358"/>
    <x v="512"/>
    <s v="CO13282@mi.com"/>
    <x v="3"/>
    <x v="3"/>
    <x v="512"/>
    <x v="1"/>
    <x v="0"/>
    <x v="0"/>
    <s v="No Aplica"/>
    <x v="713"/>
  </r>
  <r>
    <x v="2"/>
    <x v="1"/>
    <x v="1"/>
    <x v="0"/>
    <x v="512"/>
    <s v="CO13282@mi.com"/>
    <x v="19"/>
    <x v="0"/>
    <x v="512"/>
    <x v="1"/>
    <x v="0"/>
    <x v="0"/>
    <s v="No Aplica"/>
    <x v="713"/>
  </r>
  <r>
    <x v="1"/>
    <x v="22"/>
    <x v="22"/>
    <x v="0"/>
    <x v="512"/>
    <s v="CO13282@mi.com"/>
    <x v="19"/>
    <x v="0"/>
    <x v="512"/>
    <x v="1"/>
    <x v="0"/>
    <x v="0"/>
    <s v="No Aplica"/>
    <x v="713"/>
  </r>
  <r>
    <x v="1"/>
    <x v="20"/>
    <x v="20"/>
    <x v="358"/>
    <x v="512"/>
    <s v="CO13282@mi.com"/>
    <x v="3"/>
    <x v="3"/>
    <x v="512"/>
    <x v="1"/>
    <x v="0"/>
    <x v="0"/>
    <s v="No Aplica"/>
    <x v="713"/>
  </r>
  <r>
    <x v="1"/>
    <x v="4"/>
    <x v="4"/>
    <x v="358"/>
    <x v="512"/>
    <s v="CO13282@mi.com"/>
    <x v="3"/>
    <x v="3"/>
    <x v="512"/>
    <x v="1"/>
    <x v="0"/>
    <x v="0"/>
    <s v="No Aplica"/>
    <x v="713"/>
  </r>
  <r>
    <x v="1"/>
    <x v="5"/>
    <x v="5"/>
    <x v="358"/>
    <x v="512"/>
    <s v="CO13282@mi.com"/>
    <x v="3"/>
    <x v="3"/>
    <x v="512"/>
    <x v="1"/>
    <x v="0"/>
    <x v="0"/>
    <s v="No Aplica"/>
    <x v="713"/>
  </r>
  <r>
    <x v="1"/>
    <x v="21"/>
    <x v="21"/>
    <x v="358"/>
    <x v="512"/>
    <s v="CO13282@mi.com"/>
    <x v="3"/>
    <x v="3"/>
    <x v="512"/>
    <x v="1"/>
    <x v="0"/>
    <x v="0"/>
    <s v="No Aplica"/>
    <x v="713"/>
  </r>
  <r>
    <x v="2"/>
    <x v="18"/>
    <x v="18"/>
    <x v="900"/>
    <x v="513"/>
    <s v="CO13178@mi.com"/>
    <x v="0"/>
    <x v="0"/>
    <x v="513"/>
    <x v="6"/>
    <x v="0"/>
    <x v="0"/>
    <s v="No Aplica"/>
    <x v="715"/>
  </r>
  <r>
    <x v="2"/>
    <x v="17"/>
    <x v="17"/>
    <x v="0"/>
    <x v="513"/>
    <s v="CO13178@mi.com"/>
    <x v="0"/>
    <x v="0"/>
    <x v="513"/>
    <x v="6"/>
    <x v="0"/>
    <x v="0"/>
    <s v="No Aplica"/>
    <x v="715"/>
  </r>
  <r>
    <x v="2"/>
    <x v="4"/>
    <x v="4"/>
    <x v="294"/>
    <x v="513"/>
    <s v="CO13178@mi.com"/>
    <x v="23"/>
    <x v="15"/>
    <x v="513"/>
    <x v="6"/>
    <x v="0"/>
    <x v="0"/>
    <s v="No Aplica"/>
    <x v="715"/>
  </r>
  <r>
    <x v="2"/>
    <x v="19"/>
    <x v="19"/>
    <x v="6"/>
    <x v="513"/>
    <s v="CO13178@mi.com"/>
    <x v="3"/>
    <x v="3"/>
    <x v="513"/>
    <x v="6"/>
    <x v="0"/>
    <x v="0"/>
    <s v="No Aplica"/>
    <x v="715"/>
  </r>
  <r>
    <x v="2"/>
    <x v="7"/>
    <x v="7"/>
    <x v="6"/>
    <x v="513"/>
    <s v="CO13178@mi.com"/>
    <x v="3"/>
    <x v="3"/>
    <x v="513"/>
    <x v="6"/>
    <x v="0"/>
    <x v="0"/>
    <s v="No Aplica"/>
    <x v="715"/>
  </r>
  <r>
    <x v="2"/>
    <x v="1"/>
    <x v="1"/>
    <x v="6"/>
    <x v="513"/>
    <s v="CO13178@mi.com"/>
    <x v="3"/>
    <x v="3"/>
    <x v="513"/>
    <x v="6"/>
    <x v="0"/>
    <x v="0"/>
    <s v="No Aplica"/>
    <x v="715"/>
  </r>
  <r>
    <x v="2"/>
    <x v="2"/>
    <x v="2"/>
    <x v="0"/>
    <x v="513"/>
    <s v="CO13178@mi.com"/>
    <x v="0"/>
    <x v="0"/>
    <x v="513"/>
    <x v="6"/>
    <x v="0"/>
    <x v="0"/>
    <s v="No Aplica"/>
    <x v="715"/>
  </r>
  <r>
    <x v="2"/>
    <x v="6"/>
    <x v="6"/>
    <x v="6"/>
    <x v="513"/>
    <s v="CO13178@mi.com"/>
    <x v="3"/>
    <x v="3"/>
    <x v="513"/>
    <x v="6"/>
    <x v="0"/>
    <x v="0"/>
    <s v="No Aplica"/>
    <x v="715"/>
  </r>
  <r>
    <x v="2"/>
    <x v="6"/>
    <x v="6"/>
    <x v="6"/>
    <x v="513"/>
    <s v="CO13178@mi.com"/>
    <x v="3"/>
    <x v="3"/>
    <x v="513"/>
    <x v="6"/>
    <x v="0"/>
    <x v="0"/>
    <s v="No Aplica"/>
    <x v="715"/>
  </r>
  <r>
    <x v="2"/>
    <x v="4"/>
    <x v="4"/>
    <x v="6"/>
    <x v="513"/>
    <s v="CO13178@mi.com"/>
    <x v="3"/>
    <x v="3"/>
    <x v="513"/>
    <x v="6"/>
    <x v="0"/>
    <x v="0"/>
    <s v="No Aplica"/>
    <x v="715"/>
  </r>
  <r>
    <x v="2"/>
    <x v="5"/>
    <x v="5"/>
    <x v="6"/>
    <x v="513"/>
    <s v="CO13178@mi.com"/>
    <x v="3"/>
    <x v="3"/>
    <x v="513"/>
    <x v="6"/>
    <x v="0"/>
    <x v="0"/>
    <s v="No Aplica"/>
    <x v="715"/>
  </r>
  <r>
    <x v="2"/>
    <x v="20"/>
    <x v="20"/>
    <x v="6"/>
    <x v="513"/>
    <s v="CO13178@mi.com"/>
    <x v="3"/>
    <x v="3"/>
    <x v="513"/>
    <x v="6"/>
    <x v="0"/>
    <x v="0"/>
    <s v="No Aplica"/>
    <x v="715"/>
  </r>
  <r>
    <x v="2"/>
    <x v="22"/>
    <x v="22"/>
    <x v="0"/>
    <x v="513"/>
    <s v="CO13178@mi.com"/>
    <x v="5"/>
    <x v="4"/>
    <x v="513"/>
    <x v="6"/>
    <x v="0"/>
    <x v="0"/>
    <s v="No Aplica"/>
    <x v="715"/>
  </r>
  <r>
    <x v="2"/>
    <x v="21"/>
    <x v="21"/>
    <x v="6"/>
    <x v="513"/>
    <s v="CO13178@mi.com"/>
    <x v="3"/>
    <x v="3"/>
    <x v="513"/>
    <x v="6"/>
    <x v="0"/>
    <x v="0"/>
    <s v="No Aplica"/>
    <x v="715"/>
  </r>
  <r>
    <x v="2"/>
    <x v="11"/>
    <x v="11"/>
    <x v="901"/>
    <x v="514"/>
    <s v="CO17776@mi.com"/>
    <x v="0"/>
    <x v="0"/>
    <x v="514"/>
    <x v="48"/>
    <x v="0"/>
    <x v="0"/>
    <s v="No Aplica"/>
    <x v="716"/>
  </r>
  <r>
    <x v="2"/>
    <x v="1"/>
    <x v="1"/>
    <x v="901"/>
    <x v="514"/>
    <s v="CO17776@mi.com"/>
    <x v="0"/>
    <x v="0"/>
    <x v="514"/>
    <x v="48"/>
    <x v="0"/>
    <x v="0"/>
    <s v="No Aplica"/>
    <x v="716"/>
  </r>
  <r>
    <x v="2"/>
    <x v="20"/>
    <x v="20"/>
    <x v="901"/>
    <x v="514"/>
    <s v="CO17776@mi.com"/>
    <x v="0"/>
    <x v="0"/>
    <x v="514"/>
    <x v="48"/>
    <x v="0"/>
    <x v="0"/>
    <s v="No Aplica"/>
    <x v="716"/>
  </r>
  <r>
    <x v="3"/>
    <x v="23"/>
    <x v="23"/>
    <x v="99"/>
    <x v="515"/>
    <s v="CO21443@mi.com"/>
    <x v="2"/>
    <x v="2"/>
    <x v="515"/>
    <x v="18"/>
    <x v="1"/>
    <x v="0"/>
    <s v="No Aplica"/>
    <x v="717"/>
  </r>
  <r>
    <x v="3"/>
    <x v="27"/>
    <x v="27"/>
    <x v="902"/>
    <x v="515"/>
    <s v="CO21443@mi.com"/>
    <x v="0"/>
    <x v="0"/>
    <x v="515"/>
    <x v="18"/>
    <x v="1"/>
    <x v="0"/>
    <s v="No Aplica"/>
    <x v="717"/>
  </r>
  <r>
    <x v="3"/>
    <x v="28"/>
    <x v="28"/>
    <x v="99"/>
    <x v="515"/>
    <s v="CO21443@mi.com"/>
    <x v="2"/>
    <x v="2"/>
    <x v="515"/>
    <x v="18"/>
    <x v="1"/>
    <x v="0"/>
    <s v="No Aplica"/>
    <x v="717"/>
  </r>
  <r>
    <x v="3"/>
    <x v="18"/>
    <x v="18"/>
    <x v="22"/>
    <x v="515"/>
    <s v="CO21443@mi.com"/>
    <x v="0"/>
    <x v="0"/>
    <x v="515"/>
    <x v="18"/>
    <x v="1"/>
    <x v="0"/>
    <s v="No Aplica"/>
    <x v="717"/>
  </r>
  <r>
    <x v="3"/>
    <x v="29"/>
    <x v="29"/>
    <x v="903"/>
    <x v="515"/>
    <s v="CO21443@mi.com"/>
    <x v="2"/>
    <x v="2"/>
    <x v="515"/>
    <x v="18"/>
    <x v="1"/>
    <x v="0"/>
    <s v="No Aplica"/>
    <x v="717"/>
  </r>
  <r>
    <x v="1"/>
    <x v="20"/>
    <x v="20"/>
    <x v="904"/>
    <x v="515"/>
    <s v="CO21443@mi.com"/>
    <x v="10"/>
    <x v="9"/>
    <x v="515"/>
    <x v="18"/>
    <x v="1"/>
    <x v="0"/>
    <s v="No Aplica"/>
    <x v="717"/>
  </r>
  <r>
    <x v="3"/>
    <x v="24"/>
    <x v="24"/>
    <x v="905"/>
    <x v="515"/>
    <s v="CO21443@mi.com"/>
    <x v="0"/>
    <x v="0"/>
    <x v="515"/>
    <x v="18"/>
    <x v="1"/>
    <x v="0"/>
    <s v="No Aplica"/>
    <x v="717"/>
  </r>
  <r>
    <x v="3"/>
    <x v="25"/>
    <x v="25"/>
    <x v="12"/>
    <x v="515"/>
    <s v="CO21443@mi.com"/>
    <x v="0"/>
    <x v="0"/>
    <x v="515"/>
    <x v="18"/>
    <x v="1"/>
    <x v="0"/>
    <s v="No Aplica"/>
    <x v="717"/>
  </r>
  <r>
    <x v="0"/>
    <x v="0"/>
    <x v="0"/>
    <x v="906"/>
    <x v="516"/>
    <s v="CO16539@mi.com"/>
    <x v="0"/>
    <x v="0"/>
    <x v="516"/>
    <x v="2"/>
    <x v="0"/>
    <x v="0"/>
    <s v="No Aplica"/>
    <x v="718"/>
  </r>
  <r>
    <x v="9"/>
    <x v="11"/>
    <x v="11"/>
    <x v="907"/>
    <x v="516"/>
    <s v="CO16539@mi.com"/>
    <x v="0"/>
    <x v="0"/>
    <x v="516"/>
    <x v="2"/>
    <x v="0"/>
    <x v="0"/>
    <s v="No Aplica"/>
    <x v="718"/>
  </r>
  <r>
    <x v="9"/>
    <x v="12"/>
    <x v="12"/>
    <x v="907"/>
    <x v="516"/>
    <s v="CO16539@mi.com"/>
    <x v="0"/>
    <x v="0"/>
    <x v="516"/>
    <x v="2"/>
    <x v="0"/>
    <x v="0"/>
    <s v="No Aplica"/>
    <x v="718"/>
  </r>
  <r>
    <x v="9"/>
    <x v="13"/>
    <x v="13"/>
    <x v="907"/>
    <x v="516"/>
    <s v="CO16539@mi.com"/>
    <x v="0"/>
    <x v="0"/>
    <x v="516"/>
    <x v="2"/>
    <x v="0"/>
    <x v="1"/>
    <n v="45922"/>
    <x v="719"/>
  </r>
  <r>
    <x v="0"/>
    <x v="20"/>
    <x v="20"/>
    <x v="483"/>
    <x v="516"/>
    <s v="CO16539@mi.com"/>
    <x v="3"/>
    <x v="3"/>
    <x v="516"/>
    <x v="2"/>
    <x v="0"/>
    <x v="0"/>
    <s v="No Aplica"/>
    <x v="718"/>
  </r>
  <r>
    <x v="9"/>
    <x v="18"/>
    <x v="18"/>
    <x v="907"/>
    <x v="516"/>
    <s v="CO16539@mi.com"/>
    <x v="0"/>
    <x v="0"/>
    <x v="516"/>
    <x v="2"/>
    <x v="0"/>
    <x v="0"/>
    <s v="No Aplica"/>
    <x v="718"/>
  </r>
  <r>
    <x v="9"/>
    <x v="23"/>
    <x v="23"/>
    <x v="907"/>
    <x v="516"/>
    <s v="CO16539@mi.com"/>
    <x v="0"/>
    <x v="0"/>
    <x v="516"/>
    <x v="2"/>
    <x v="0"/>
    <x v="0"/>
    <s v="No Aplica"/>
    <x v="718"/>
  </r>
  <r>
    <x v="9"/>
    <x v="14"/>
    <x v="14"/>
    <x v="163"/>
    <x v="516"/>
    <s v="CO16539@mi.com"/>
    <x v="0"/>
    <x v="0"/>
    <x v="516"/>
    <x v="2"/>
    <x v="0"/>
    <x v="0"/>
    <s v="No Aplica"/>
    <x v="718"/>
  </r>
  <r>
    <x v="9"/>
    <x v="15"/>
    <x v="15"/>
    <x v="907"/>
    <x v="516"/>
    <s v="CO16539@mi.com"/>
    <x v="0"/>
    <x v="0"/>
    <x v="516"/>
    <x v="2"/>
    <x v="0"/>
    <x v="0"/>
    <s v="No Aplica"/>
    <x v="718"/>
  </r>
  <r>
    <x v="9"/>
    <x v="16"/>
    <x v="16"/>
    <x v="907"/>
    <x v="516"/>
    <s v="CO16539@mi.com"/>
    <x v="0"/>
    <x v="0"/>
    <x v="516"/>
    <x v="2"/>
    <x v="0"/>
    <x v="0"/>
    <s v="No Aplica"/>
    <x v="718"/>
  </r>
  <r>
    <x v="9"/>
    <x v="17"/>
    <x v="17"/>
    <x v="907"/>
    <x v="516"/>
    <s v="CO16539@mi.com"/>
    <x v="0"/>
    <x v="0"/>
    <x v="516"/>
    <x v="2"/>
    <x v="0"/>
    <x v="0"/>
    <s v="No Aplica"/>
    <x v="718"/>
  </r>
  <r>
    <x v="9"/>
    <x v="3"/>
    <x v="3"/>
    <x v="907"/>
    <x v="516"/>
    <s v="CO16539@mi.com"/>
    <x v="0"/>
    <x v="0"/>
    <x v="516"/>
    <x v="2"/>
    <x v="0"/>
    <x v="0"/>
    <s v="No Aplica"/>
    <x v="718"/>
  </r>
  <r>
    <x v="9"/>
    <x v="24"/>
    <x v="24"/>
    <x v="907"/>
    <x v="516"/>
    <s v="CO16539@mi.com"/>
    <x v="0"/>
    <x v="0"/>
    <x v="516"/>
    <x v="2"/>
    <x v="0"/>
    <x v="0"/>
    <s v="No Aplica"/>
    <x v="718"/>
  </r>
  <r>
    <x v="9"/>
    <x v="28"/>
    <x v="28"/>
    <x v="907"/>
    <x v="516"/>
    <s v="CO16539@mi.com"/>
    <x v="0"/>
    <x v="0"/>
    <x v="516"/>
    <x v="2"/>
    <x v="0"/>
    <x v="0"/>
    <s v="No Aplica"/>
    <x v="718"/>
  </r>
  <r>
    <x v="9"/>
    <x v="19"/>
    <x v="19"/>
    <x v="907"/>
    <x v="516"/>
    <s v="CO16539@mi.com"/>
    <x v="0"/>
    <x v="0"/>
    <x v="516"/>
    <x v="2"/>
    <x v="0"/>
    <x v="0"/>
    <s v="No Aplica"/>
    <x v="718"/>
  </r>
  <r>
    <x v="9"/>
    <x v="7"/>
    <x v="7"/>
    <x v="907"/>
    <x v="516"/>
    <s v="CO16539@mi.com"/>
    <x v="0"/>
    <x v="0"/>
    <x v="516"/>
    <x v="2"/>
    <x v="0"/>
    <x v="0"/>
    <s v="No Aplica"/>
    <x v="718"/>
  </r>
  <r>
    <x v="9"/>
    <x v="1"/>
    <x v="1"/>
    <x v="907"/>
    <x v="516"/>
    <s v="CO16539@mi.com"/>
    <x v="0"/>
    <x v="0"/>
    <x v="516"/>
    <x v="2"/>
    <x v="0"/>
    <x v="0"/>
    <s v="No Aplica"/>
    <x v="718"/>
  </r>
  <r>
    <x v="0"/>
    <x v="4"/>
    <x v="4"/>
    <x v="908"/>
    <x v="516"/>
    <s v="CO16539@mi.com"/>
    <x v="3"/>
    <x v="3"/>
    <x v="516"/>
    <x v="2"/>
    <x v="0"/>
    <x v="0"/>
    <s v="No Aplica"/>
    <x v="718"/>
  </r>
  <r>
    <x v="0"/>
    <x v="5"/>
    <x v="5"/>
    <x v="483"/>
    <x v="516"/>
    <s v="CO16539@mi.com"/>
    <x v="3"/>
    <x v="3"/>
    <x v="516"/>
    <x v="2"/>
    <x v="0"/>
    <x v="0"/>
    <s v="No Aplica"/>
    <x v="718"/>
  </r>
  <r>
    <x v="0"/>
    <x v="20"/>
    <x v="20"/>
    <x v="483"/>
    <x v="516"/>
    <s v="CO16539@mi.com"/>
    <x v="3"/>
    <x v="3"/>
    <x v="516"/>
    <x v="2"/>
    <x v="0"/>
    <x v="0"/>
    <s v="No Aplica"/>
    <x v="718"/>
  </r>
  <r>
    <x v="0"/>
    <x v="22"/>
    <x v="22"/>
    <x v="230"/>
    <x v="516"/>
    <s v="CO16539@mi.com"/>
    <x v="0"/>
    <x v="0"/>
    <x v="516"/>
    <x v="2"/>
    <x v="0"/>
    <x v="0"/>
    <s v="No Aplica"/>
    <x v="718"/>
  </r>
  <r>
    <x v="0"/>
    <x v="21"/>
    <x v="21"/>
    <x v="483"/>
    <x v="516"/>
    <s v="CO16539@mi.com"/>
    <x v="3"/>
    <x v="3"/>
    <x v="516"/>
    <x v="2"/>
    <x v="0"/>
    <x v="0"/>
    <s v="No Aplica"/>
    <x v="718"/>
  </r>
  <r>
    <x v="9"/>
    <x v="2"/>
    <x v="2"/>
    <x v="907"/>
    <x v="516"/>
    <s v="CO16539@mi.com"/>
    <x v="0"/>
    <x v="0"/>
    <x v="516"/>
    <x v="2"/>
    <x v="0"/>
    <x v="0"/>
    <s v="No Aplica"/>
    <x v="718"/>
  </r>
  <r>
    <x v="9"/>
    <x v="6"/>
    <x v="6"/>
    <x v="907"/>
    <x v="516"/>
    <s v="CO16539@mi.com"/>
    <x v="0"/>
    <x v="0"/>
    <x v="516"/>
    <x v="2"/>
    <x v="0"/>
    <x v="0"/>
    <s v="No Aplica"/>
    <x v="718"/>
  </r>
  <r>
    <x v="2"/>
    <x v="27"/>
    <x v="27"/>
    <x v="3"/>
    <x v="517"/>
    <s v="CO28381@mi.com"/>
    <x v="0"/>
    <x v="0"/>
    <x v="517"/>
    <x v="46"/>
    <x v="2"/>
    <x v="0"/>
    <s v="No Aplica"/>
    <x v="720"/>
  </r>
  <r>
    <x v="2"/>
    <x v="18"/>
    <x v="18"/>
    <x v="3"/>
    <x v="517"/>
    <s v="CO28381@mi.com"/>
    <x v="0"/>
    <x v="0"/>
    <x v="517"/>
    <x v="46"/>
    <x v="2"/>
    <x v="0"/>
    <s v="No Aplica"/>
    <x v="720"/>
  </r>
  <r>
    <x v="2"/>
    <x v="24"/>
    <x v="24"/>
    <x v="3"/>
    <x v="517"/>
    <s v="CO28381@mi.com"/>
    <x v="0"/>
    <x v="0"/>
    <x v="517"/>
    <x v="46"/>
    <x v="2"/>
    <x v="0"/>
    <s v="No Aplica"/>
    <x v="720"/>
  </r>
  <r>
    <x v="2"/>
    <x v="24"/>
    <x v="24"/>
    <x v="3"/>
    <x v="517"/>
    <s v="CO28381@mi.com"/>
    <x v="0"/>
    <x v="0"/>
    <x v="517"/>
    <x v="46"/>
    <x v="2"/>
    <x v="0"/>
    <s v="No Aplica"/>
    <x v="720"/>
  </r>
  <r>
    <x v="0"/>
    <x v="27"/>
    <x v="27"/>
    <x v="3"/>
    <x v="518"/>
    <s v="CO24440@mi.com"/>
    <x v="4"/>
    <x v="0"/>
    <x v="518"/>
    <x v="56"/>
    <x v="2"/>
    <x v="0"/>
    <s v="No Aplica"/>
    <x v="721"/>
  </r>
  <r>
    <x v="1"/>
    <x v="12"/>
    <x v="12"/>
    <x v="90"/>
    <x v="518"/>
    <s v="CO24440@mi.com"/>
    <x v="0"/>
    <x v="0"/>
    <x v="518"/>
    <x v="56"/>
    <x v="2"/>
    <x v="0"/>
    <s v="No Aplica"/>
    <x v="721"/>
  </r>
  <r>
    <x v="0"/>
    <x v="18"/>
    <x v="18"/>
    <x v="3"/>
    <x v="518"/>
    <s v="CO24440@mi.com"/>
    <x v="4"/>
    <x v="0"/>
    <x v="518"/>
    <x v="56"/>
    <x v="2"/>
    <x v="0"/>
    <s v="No Aplica"/>
    <x v="721"/>
  </r>
  <r>
    <x v="1"/>
    <x v="17"/>
    <x v="17"/>
    <x v="90"/>
    <x v="518"/>
    <s v="CO24440@mi.com"/>
    <x v="0"/>
    <x v="0"/>
    <x v="518"/>
    <x v="56"/>
    <x v="2"/>
    <x v="0"/>
    <s v="No Aplica"/>
    <x v="721"/>
  </r>
  <r>
    <x v="0"/>
    <x v="24"/>
    <x v="24"/>
    <x v="3"/>
    <x v="518"/>
    <s v="CO24440@mi.com"/>
    <x v="4"/>
    <x v="0"/>
    <x v="518"/>
    <x v="56"/>
    <x v="2"/>
    <x v="0"/>
    <s v="No Aplica"/>
    <x v="721"/>
  </r>
  <r>
    <x v="1"/>
    <x v="2"/>
    <x v="2"/>
    <x v="90"/>
    <x v="518"/>
    <s v="CO24440@mi.com"/>
    <x v="0"/>
    <x v="0"/>
    <x v="518"/>
    <x v="56"/>
    <x v="2"/>
    <x v="0"/>
    <s v="No Aplica"/>
    <x v="721"/>
  </r>
  <r>
    <x v="0"/>
    <x v="25"/>
    <x v="25"/>
    <x v="3"/>
    <x v="518"/>
    <s v="CO24440@mi.com"/>
    <x v="4"/>
    <x v="0"/>
    <x v="518"/>
    <x v="56"/>
    <x v="2"/>
    <x v="0"/>
    <s v="No Aplica"/>
    <x v="721"/>
  </r>
  <r>
    <x v="1"/>
    <x v="22"/>
    <x v="22"/>
    <x v="33"/>
    <x v="518"/>
    <s v="CO24440@mi.com"/>
    <x v="0"/>
    <x v="0"/>
    <x v="518"/>
    <x v="56"/>
    <x v="2"/>
    <x v="0"/>
    <s v="No Aplica"/>
    <x v="721"/>
  </r>
  <r>
    <x v="2"/>
    <x v="17"/>
    <x v="17"/>
    <x v="27"/>
    <x v="519"/>
    <s v="CO27745@mi.com"/>
    <x v="26"/>
    <x v="0"/>
    <x v="519"/>
    <x v="2"/>
    <x v="0"/>
    <x v="0"/>
    <s v="No Aplica"/>
    <x v="722"/>
  </r>
  <r>
    <x v="0"/>
    <x v="3"/>
    <x v="3"/>
    <x v="909"/>
    <x v="520"/>
    <s v="CO27218@mi.com"/>
    <x v="5"/>
    <x v="4"/>
    <x v="520"/>
    <x v="2"/>
    <x v="0"/>
    <x v="0"/>
    <s v="No Aplica"/>
    <x v="723"/>
  </r>
  <r>
    <x v="0"/>
    <x v="6"/>
    <x v="6"/>
    <x v="910"/>
    <x v="520"/>
    <s v="CO27218@mi.com"/>
    <x v="5"/>
    <x v="4"/>
    <x v="520"/>
    <x v="2"/>
    <x v="0"/>
    <x v="0"/>
    <s v="No Aplica"/>
    <x v="723"/>
  </r>
  <r>
    <x v="0"/>
    <x v="21"/>
    <x v="21"/>
    <x v="910"/>
    <x v="520"/>
    <s v="CO27218@mi.com"/>
    <x v="5"/>
    <x v="4"/>
    <x v="520"/>
    <x v="2"/>
    <x v="0"/>
    <x v="0"/>
    <s v="No Aplica"/>
    <x v="723"/>
  </r>
  <r>
    <x v="2"/>
    <x v="0"/>
    <x v="0"/>
    <x v="12"/>
    <x v="521"/>
    <s v="CO20672@mi.com"/>
    <x v="0"/>
    <x v="0"/>
    <x v="521"/>
    <x v="29"/>
    <x v="0"/>
    <x v="0"/>
    <s v="No Aplica"/>
    <x v="724"/>
  </r>
  <r>
    <x v="5"/>
    <x v="11"/>
    <x v="11"/>
    <x v="20"/>
    <x v="521"/>
    <s v="CO20672@mi.com"/>
    <x v="1"/>
    <x v="1"/>
    <x v="521"/>
    <x v="29"/>
    <x v="0"/>
    <x v="0"/>
    <s v="No Aplica"/>
    <x v="724"/>
  </r>
  <r>
    <x v="5"/>
    <x v="13"/>
    <x v="13"/>
    <x v="20"/>
    <x v="521"/>
    <s v="CO20672@mi.com"/>
    <x v="1"/>
    <x v="1"/>
    <x v="521"/>
    <x v="29"/>
    <x v="0"/>
    <x v="1"/>
    <n v="45922"/>
    <x v="725"/>
  </r>
  <r>
    <x v="5"/>
    <x v="15"/>
    <x v="15"/>
    <x v="20"/>
    <x v="521"/>
    <s v="CO20672@mi.com"/>
    <x v="8"/>
    <x v="7"/>
    <x v="521"/>
    <x v="29"/>
    <x v="0"/>
    <x v="0"/>
    <s v="No Aplica"/>
    <x v="724"/>
  </r>
  <r>
    <x v="5"/>
    <x v="15"/>
    <x v="15"/>
    <x v="20"/>
    <x v="521"/>
    <s v="CO20672@mi.com"/>
    <x v="1"/>
    <x v="1"/>
    <x v="521"/>
    <x v="29"/>
    <x v="0"/>
    <x v="0"/>
    <s v="No Aplica"/>
    <x v="724"/>
  </r>
  <r>
    <x v="2"/>
    <x v="2"/>
    <x v="2"/>
    <x v="12"/>
    <x v="521"/>
    <s v="CO20672@mi.com"/>
    <x v="2"/>
    <x v="2"/>
    <x v="521"/>
    <x v="29"/>
    <x v="0"/>
    <x v="0"/>
    <s v="No Aplica"/>
    <x v="724"/>
  </r>
  <r>
    <x v="5"/>
    <x v="1"/>
    <x v="1"/>
    <x v="20"/>
    <x v="521"/>
    <s v="CO20672@mi.com"/>
    <x v="1"/>
    <x v="1"/>
    <x v="521"/>
    <x v="29"/>
    <x v="0"/>
    <x v="0"/>
    <s v="No Aplica"/>
    <x v="724"/>
  </r>
  <r>
    <x v="5"/>
    <x v="2"/>
    <x v="2"/>
    <x v="20"/>
    <x v="521"/>
    <s v="CO20672@mi.com"/>
    <x v="1"/>
    <x v="1"/>
    <x v="521"/>
    <x v="29"/>
    <x v="0"/>
    <x v="0"/>
    <s v="No Aplica"/>
    <x v="724"/>
  </r>
  <r>
    <x v="2"/>
    <x v="6"/>
    <x v="6"/>
    <x v="18"/>
    <x v="521"/>
    <s v="CO20672@mi.com"/>
    <x v="0"/>
    <x v="0"/>
    <x v="521"/>
    <x v="29"/>
    <x v="0"/>
    <x v="0"/>
    <s v="No Aplica"/>
    <x v="724"/>
  </r>
  <r>
    <x v="2"/>
    <x v="25"/>
    <x v="25"/>
    <x v="18"/>
    <x v="521"/>
    <s v="CO20672@mi.com"/>
    <x v="0"/>
    <x v="0"/>
    <x v="521"/>
    <x v="29"/>
    <x v="0"/>
    <x v="0"/>
    <s v="No Aplica"/>
    <x v="724"/>
  </r>
  <r>
    <x v="2"/>
    <x v="20"/>
    <x v="20"/>
    <x v="12"/>
    <x v="521"/>
    <s v="CO20672@mi.com"/>
    <x v="0"/>
    <x v="0"/>
    <x v="521"/>
    <x v="29"/>
    <x v="0"/>
    <x v="0"/>
    <s v="No Aplica"/>
    <x v="724"/>
  </r>
  <r>
    <x v="5"/>
    <x v="22"/>
    <x v="22"/>
    <x v="20"/>
    <x v="521"/>
    <s v="CO20672@mi.com"/>
    <x v="1"/>
    <x v="1"/>
    <x v="521"/>
    <x v="29"/>
    <x v="0"/>
    <x v="0"/>
    <s v="No Aplica"/>
    <x v="724"/>
  </r>
  <r>
    <x v="5"/>
    <x v="21"/>
    <x v="21"/>
    <x v="20"/>
    <x v="521"/>
    <s v="CO20672@mi.com"/>
    <x v="1"/>
    <x v="1"/>
    <x v="521"/>
    <x v="29"/>
    <x v="0"/>
    <x v="0"/>
    <s v="No Aplica"/>
    <x v="724"/>
  </r>
  <r>
    <x v="1"/>
    <x v="8"/>
    <x v="8"/>
    <x v="369"/>
    <x v="522"/>
    <s v="CO25339@mi.com"/>
    <x v="3"/>
    <x v="3"/>
    <x v="522"/>
    <x v="20"/>
    <x v="1"/>
    <x v="0"/>
    <s v="No Aplica"/>
    <x v="726"/>
  </r>
  <r>
    <x v="1"/>
    <x v="10"/>
    <x v="10"/>
    <x v="293"/>
    <x v="522"/>
    <s v="CO25339@mi.com"/>
    <x v="3"/>
    <x v="3"/>
    <x v="522"/>
    <x v="20"/>
    <x v="1"/>
    <x v="0"/>
    <s v="No Aplica"/>
    <x v="726"/>
  </r>
  <r>
    <x v="1"/>
    <x v="0"/>
    <x v="0"/>
    <x v="293"/>
    <x v="522"/>
    <s v="CO25339@mi.com"/>
    <x v="3"/>
    <x v="3"/>
    <x v="522"/>
    <x v="20"/>
    <x v="1"/>
    <x v="0"/>
    <s v="No Aplica"/>
    <x v="726"/>
  </r>
  <r>
    <x v="1"/>
    <x v="11"/>
    <x v="11"/>
    <x v="83"/>
    <x v="522"/>
    <s v="CO25339@mi.com"/>
    <x v="3"/>
    <x v="3"/>
    <x v="522"/>
    <x v="20"/>
    <x v="1"/>
    <x v="0"/>
    <s v="No Aplica"/>
    <x v="726"/>
  </r>
  <r>
    <x v="1"/>
    <x v="12"/>
    <x v="12"/>
    <x v="83"/>
    <x v="522"/>
    <s v="CO25339@mi.com"/>
    <x v="3"/>
    <x v="3"/>
    <x v="522"/>
    <x v="20"/>
    <x v="1"/>
    <x v="0"/>
    <s v="No Aplica"/>
    <x v="726"/>
  </r>
  <r>
    <x v="2"/>
    <x v="27"/>
    <x v="27"/>
    <x v="18"/>
    <x v="522"/>
    <s v="CO25339@mi.com"/>
    <x v="0"/>
    <x v="0"/>
    <x v="522"/>
    <x v="20"/>
    <x v="1"/>
    <x v="0"/>
    <s v="No Aplica"/>
    <x v="726"/>
  </r>
  <r>
    <x v="1"/>
    <x v="14"/>
    <x v="14"/>
    <x v="84"/>
    <x v="522"/>
    <s v="CO25339@mi.com"/>
    <x v="3"/>
    <x v="3"/>
    <x v="522"/>
    <x v="20"/>
    <x v="1"/>
    <x v="0"/>
    <s v="No Aplica"/>
    <x v="726"/>
  </r>
  <r>
    <x v="1"/>
    <x v="15"/>
    <x v="15"/>
    <x v="84"/>
    <x v="522"/>
    <s v="CO25339@mi.com"/>
    <x v="3"/>
    <x v="3"/>
    <x v="522"/>
    <x v="20"/>
    <x v="1"/>
    <x v="0"/>
    <s v="No Aplica"/>
    <x v="726"/>
  </r>
  <r>
    <x v="1"/>
    <x v="16"/>
    <x v="16"/>
    <x v="293"/>
    <x v="522"/>
    <s v="CO25339@mi.com"/>
    <x v="3"/>
    <x v="3"/>
    <x v="522"/>
    <x v="20"/>
    <x v="1"/>
    <x v="0"/>
    <s v="No Aplica"/>
    <x v="726"/>
  </r>
  <r>
    <x v="1"/>
    <x v="17"/>
    <x v="17"/>
    <x v="369"/>
    <x v="522"/>
    <s v="CO25339@mi.com"/>
    <x v="3"/>
    <x v="3"/>
    <x v="522"/>
    <x v="20"/>
    <x v="1"/>
    <x v="0"/>
    <s v="No Aplica"/>
    <x v="726"/>
  </r>
  <r>
    <x v="2"/>
    <x v="18"/>
    <x v="18"/>
    <x v="18"/>
    <x v="522"/>
    <s v="CO25339@mi.com"/>
    <x v="0"/>
    <x v="0"/>
    <x v="522"/>
    <x v="20"/>
    <x v="1"/>
    <x v="0"/>
    <s v="No Aplica"/>
    <x v="726"/>
  </r>
  <r>
    <x v="1"/>
    <x v="19"/>
    <x v="19"/>
    <x v="83"/>
    <x v="522"/>
    <s v="CO25339@mi.com"/>
    <x v="3"/>
    <x v="3"/>
    <x v="522"/>
    <x v="20"/>
    <x v="1"/>
    <x v="0"/>
    <s v="No Aplica"/>
    <x v="726"/>
  </r>
  <r>
    <x v="1"/>
    <x v="7"/>
    <x v="7"/>
    <x v="83"/>
    <x v="522"/>
    <s v="CO25339@mi.com"/>
    <x v="3"/>
    <x v="3"/>
    <x v="522"/>
    <x v="20"/>
    <x v="1"/>
    <x v="0"/>
    <s v="No Aplica"/>
    <x v="726"/>
  </r>
  <r>
    <x v="1"/>
    <x v="1"/>
    <x v="1"/>
    <x v="293"/>
    <x v="522"/>
    <s v="CO25339@mi.com"/>
    <x v="3"/>
    <x v="3"/>
    <x v="522"/>
    <x v="20"/>
    <x v="1"/>
    <x v="0"/>
    <s v="No Aplica"/>
    <x v="726"/>
  </r>
  <r>
    <x v="1"/>
    <x v="2"/>
    <x v="2"/>
    <x v="293"/>
    <x v="522"/>
    <s v="CO25339@mi.com"/>
    <x v="3"/>
    <x v="3"/>
    <x v="522"/>
    <x v="20"/>
    <x v="1"/>
    <x v="0"/>
    <s v="No Aplica"/>
    <x v="726"/>
  </r>
  <r>
    <x v="2"/>
    <x v="24"/>
    <x v="24"/>
    <x v="18"/>
    <x v="522"/>
    <s v="CO25339@mi.com"/>
    <x v="0"/>
    <x v="0"/>
    <x v="522"/>
    <x v="20"/>
    <x v="1"/>
    <x v="0"/>
    <s v="No Aplica"/>
    <x v="726"/>
  </r>
  <r>
    <x v="1"/>
    <x v="5"/>
    <x v="5"/>
    <x v="84"/>
    <x v="522"/>
    <s v="CO25339@mi.com"/>
    <x v="3"/>
    <x v="3"/>
    <x v="522"/>
    <x v="20"/>
    <x v="1"/>
    <x v="0"/>
    <s v="No Aplica"/>
    <x v="726"/>
  </r>
  <r>
    <x v="1"/>
    <x v="4"/>
    <x v="4"/>
    <x v="84"/>
    <x v="522"/>
    <s v="CO25339@mi.com"/>
    <x v="3"/>
    <x v="3"/>
    <x v="522"/>
    <x v="20"/>
    <x v="1"/>
    <x v="0"/>
    <s v="No Aplica"/>
    <x v="726"/>
  </r>
  <r>
    <x v="1"/>
    <x v="20"/>
    <x v="20"/>
    <x v="369"/>
    <x v="522"/>
    <s v="CO25339@mi.com"/>
    <x v="3"/>
    <x v="3"/>
    <x v="522"/>
    <x v="20"/>
    <x v="1"/>
    <x v="0"/>
    <s v="No Aplica"/>
    <x v="726"/>
  </r>
  <r>
    <x v="1"/>
    <x v="22"/>
    <x v="22"/>
    <x v="84"/>
    <x v="522"/>
    <s v="CO25339@mi.com"/>
    <x v="3"/>
    <x v="3"/>
    <x v="522"/>
    <x v="20"/>
    <x v="1"/>
    <x v="0"/>
    <s v="No Aplica"/>
    <x v="726"/>
  </r>
  <r>
    <x v="2"/>
    <x v="25"/>
    <x v="25"/>
    <x v="18"/>
    <x v="522"/>
    <s v="CO25339@mi.com"/>
    <x v="0"/>
    <x v="0"/>
    <x v="522"/>
    <x v="20"/>
    <x v="1"/>
    <x v="0"/>
    <s v="No Aplica"/>
    <x v="726"/>
  </r>
  <r>
    <x v="1"/>
    <x v="18"/>
    <x v="18"/>
    <x v="658"/>
    <x v="523"/>
    <s v="CO19938@mi.com"/>
    <x v="0"/>
    <x v="0"/>
    <x v="523"/>
    <x v="64"/>
    <x v="1"/>
    <x v="0"/>
    <s v="No Aplica"/>
    <x v="727"/>
  </r>
  <r>
    <x v="1"/>
    <x v="23"/>
    <x v="23"/>
    <x v="11"/>
    <x v="523"/>
    <s v="CO19938@mi.com"/>
    <x v="10"/>
    <x v="9"/>
    <x v="523"/>
    <x v="64"/>
    <x v="1"/>
    <x v="0"/>
    <s v="No Aplica"/>
    <x v="727"/>
  </r>
  <r>
    <x v="2"/>
    <x v="24"/>
    <x v="24"/>
    <x v="39"/>
    <x v="523"/>
    <s v="CO19938@mi.com"/>
    <x v="0"/>
    <x v="0"/>
    <x v="523"/>
    <x v="64"/>
    <x v="1"/>
    <x v="0"/>
    <s v="No Aplica"/>
    <x v="727"/>
  </r>
  <r>
    <x v="1"/>
    <x v="28"/>
    <x v="28"/>
    <x v="20"/>
    <x v="523"/>
    <s v="CO19938@mi.com"/>
    <x v="10"/>
    <x v="9"/>
    <x v="523"/>
    <x v="64"/>
    <x v="1"/>
    <x v="0"/>
    <s v="No Aplica"/>
    <x v="727"/>
  </r>
  <r>
    <x v="1"/>
    <x v="29"/>
    <x v="29"/>
    <x v="11"/>
    <x v="523"/>
    <s v="CO19938@mi.com"/>
    <x v="10"/>
    <x v="9"/>
    <x v="523"/>
    <x v="64"/>
    <x v="1"/>
    <x v="0"/>
    <s v="No Aplica"/>
    <x v="727"/>
  </r>
  <r>
    <x v="2"/>
    <x v="25"/>
    <x v="25"/>
    <x v="24"/>
    <x v="523"/>
    <s v="CO19938@mi.com"/>
    <x v="0"/>
    <x v="0"/>
    <x v="523"/>
    <x v="64"/>
    <x v="1"/>
    <x v="0"/>
    <s v="No Aplica"/>
    <x v="727"/>
  </r>
  <r>
    <x v="0"/>
    <x v="27"/>
    <x v="27"/>
    <x v="639"/>
    <x v="524"/>
    <s v="CO27816@mi.com"/>
    <x v="14"/>
    <x v="10"/>
    <x v="524"/>
    <x v="25"/>
    <x v="2"/>
    <x v="0"/>
    <s v="No Aplica"/>
    <x v="728"/>
  </r>
  <r>
    <x v="5"/>
    <x v="17"/>
    <x v="17"/>
    <x v="171"/>
    <x v="524"/>
    <s v="CO27816@mi.com"/>
    <x v="3"/>
    <x v="3"/>
    <x v="524"/>
    <x v="25"/>
    <x v="2"/>
    <x v="0"/>
    <s v="No Aplica"/>
    <x v="728"/>
  </r>
  <r>
    <x v="0"/>
    <x v="18"/>
    <x v="18"/>
    <x v="12"/>
    <x v="524"/>
    <s v="CO27816@mi.com"/>
    <x v="14"/>
    <x v="10"/>
    <x v="524"/>
    <x v="25"/>
    <x v="2"/>
    <x v="0"/>
    <s v="No Aplica"/>
    <x v="728"/>
  </r>
  <r>
    <x v="0"/>
    <x v="24"/>
    <x v="24"/>
    <x v="12"/>
    <x v="524"/>
    <s v="CO27816@mi.com"/>
    <x v="4"/>
    <x v="0"/>
    <x v="524"/>
    <x v="25"/>
    <x v="2"/>
    <x v="0"/>
    <s v="No Aplica"/>
    <x v="728"/>
  </r>
  <r>
    <x v="0"/>
    <x v="25"/>
    <x v="25"/>
    <x v="12"/>
    <x v="524"/>
    <s v="CO27816@mi.com"/>
    <x v="4"/>
    <x v="0"/>
    <x v="524"/>
    <x v="25"/>
    <x v="2"/>
    <x v="0"/>
    <s v="No Aplica"/>
    <x v="728"/>
  </r>
  <r>
    <x v="2"/>
    <x v="9"/>
    <x v="9"/>
    <x v="33"/>
    <x v="525"/>
    <s v="CO5621@mi.com"/>
    <x v="0"/>
    <x v="0"/>
    <x v="525"/>
    <x v="33"/>
    <x v="1"/>
    <x v="0"/>
    <s v="No Aplica"/>
    <x v="729"/>
  </r>
  <r>
    <x v="2"/>
    <x v="26"/>
    <x v="26"/>
    <x v="20"/>
    <x v="525"/>
    <s v="CO5621@mi.com"/>
    <x v="3"/>
    <x v="3"/>
    <x v="525"/>
    <x v="33"/>
    <x v="1"/>
    <x v="0"/>
    <s v="No Aplica"/>
    <x v="729"/>
  </r>
  <r>
    <x v="2"/>
    <x v="10"/>
    <x v="10"/>
    <x v="20"/>
    <x v="525"/>
    <s v="CO5621@mi.com"/>
    <x v="3"/>
    <x v="3"/>
    <x v="525"/>
    <x v="33"/>
    <x v="1"/>
    <x v="0"/>
    <s v="No Aplica"/>
    <x v="729"/>
  </r>
  <r>
    <x v="2"/>
    <x v="0"/>
    <x v="0"/>
    <x v="20"/>
    <x v="525"/>
    <s v="CO5621@mi.com"/>
    <x v="3"/>
    <x v="3"/>
    <x v="525"/>
    <x v="33"/>
    <x v="1"/>
    <x v="0"/>
    <s v="No Aplica"/>
    <x v="729"/>
  </r>
  <r>
    <x v="2"/>
    <x v="11"/>
    <x v="11"/>
    <x v="20"/>
    <x v="525"/>
    <s v="CO5621@mi.com"/>
    <x v="3"/>
    <x v="3"/>
    <x v="525"/>
    <x v="33"/>
    <x v="1"/>
    <x v="0"/>
    <s v="No Aplica"/>
    <x v="729"/>
  </r>
  <r>
    <x v="2"/>
    <x v="27"/>
    <x v="27"/>
    <x v="0"/>
    <x v="525"/>
    <s v="CO5621@mi.com"/>
    <x v="0"/>
    <x v="0"/>
    <x v="525"/>
    <x v="33"/>
    <x v="1"/>
    <x v="0"/>
    <s v="No Aplica"/>
    <x v="729"/>
  </r>
  <r>
    <x v="1"/>
    <x v="13"/>
    <x v="13"/>
    <x v="33"/>
    <x v="525"/>
    <s v="CO5621@mi.com"/>
    <x v="0"/>
    <x v="0"/>
    <x v="525"/>
    <x v="33"/>
    <x v="1"/>
    <x v="1"/>
    <n v="45922"/>
    <x v="730"/>
  </r>
  <r>
    <x v="2"/>
    <x v="23"/>
    <x v="23"/>
    <x v="20"/>
    <x v="525"/>
    <s v="CO5621@mi.com"/>
    <x v="3"/>
    <x v="3"/>
    <x v="525"/>
    <x v="33"/>
    <x v="1"/>
    <x v="0"/>
    <s v="No Aplica"/>
    <x v="729"/>
  </r>
  <r>
    <x v="2"/>
    <x v="14"/>
    <x v="14"/>
    <x v="20"/>
    <x v="525"/>
    <s v="CO5621@mi.com"/>
    <x v="3"/>
    <x v="3"/>
    <x v="525"/>
    <x v="33"/>
    <x v="1"/>
    <x v="0"/>
    <s v="No Aplica"/>
    <x v="729"/>
  </r>
  <r>
    <x v="2"/>
    <x v="15"/>
    <x v="15"/>
    <x v="20"/>
    <x v="525"/>
    <s v="CO5621@mi.com"/>
    <x v="3"/>
    <x v="3"/>
    <x v="525"/>
    <x v="33"/>
    <x v="1"/>
    <x v="0"/>
    <s v="No Aplica"/>
    <x v="729"/>
  </r>
  <r>
    <x v="2"/>
    <x v="16"/>
    <x v="16"/>
    <x v="20"/>
    <x v="525"/>
    <s v="CO5621@mi.com"/>
    <x v="3"/>
    <x v="3"/>
    <x v="525"/>
    <x v="33"/>
    <x v="1"/>
    <x v="0"/>
    <s v="No Aplica"/>
    <x v="729"/>
  </r>
  <r>
    <x v="2"/>
    <x v="18"/>
    <x v="18"/>
    <x v="0"/>
    <x v="525"/>
    <s v="CO5621@mi.com"/>
    <x v="0"/>
    <x v="0"/>
    <x v="525"/>
    <x v="33"/>
    <x v="1"/>
    <x v="0"/>
    <s v="No Aplica"/>
    <x v="729"/>
  </r>
  <r>
    <x v="1"/>
    <x v="3"/>
    <x v="3"/>
    <x v="33"/>
    <x v="525"/>
    <s v="CO5621@mi.com"/>
    <x v="0"/>
    <x v="0"/>
    <x v="525"/>
    <x v="33"/>
    <x v="1"/>
    <x v="0"/>
    <s v="No Aplica"/>
    <x v="729"/>
  </r>
  <r>
    <x v="2"/>
    <x v="28"/>
    <x v="28"/>
    <x v="20"/>
    <x v="525"/>
    <s v="CO5621@mi.com"/>
    <x v="3"/>
    <x v="3"/>
    <x v="525"/>
    <x v="33"/>
    <x v="1"/>
    <x v="0"/>
    <s v="No Aplica"/>
    <x v="729"/>
  </r>
  <r>
    <x v="2"/>
    <x v="19"/>
    <x v="19"/>
    <x v="20"/>
    <x v="525"/>
    <s v="CO5621@mi.com"/>
    <x v="3"/>
    <x v="3"/>
    <x v="525"/>
    <x v="33"/>
    <x v="1"/>
    <x v="0"/>
    <s v="No Aplica"/>
    <x v="729"/>
  </r>
  <r>
    <x v="2"/>
    <x v="1"/>
    <x v="1"/>
    <x v="20"/>
    <x v="525"/>
    <s v="CO5621@mi.com"/>
    <x v="3"/>
    <x v="3"/>
    <x v="525"/>
    <x v="33"/>
    <x v="1"/>
    <x v="0"/>
    <s v="No Aplica"/>
    <x v="729"/>
  </r>
  <r>
    <x v="2"/>
    <x v="24"/>
    <x v="24"/>
    <x v="33"/>
    <x v="525"/>
    <s v="CO5621@mi.com"/>
    <x v="0"/>
    <x v="0"/>
    <x v="525"/>
    <x v="33"/>
    <x v="1"/>
    <x v="0"/>
    <s v="No Aplica"/>
    <x v="729"/>
  </r>
  <r>
    <x v="1"/>
    <x v="6"/>
    <x v="6"/>
    <x v="33"/>
    <x v="525"/>
    <s v="CO5621@mi.com"/>
    <x v="21"/>
    <x v="0"/>
    <x v="525"/>
    <x v="33"/>
    <x v="1"/>
    <x v="0"/>
    <s v="No Aplica"/>
    <x v="729"/>
  </r>
  <r>
    <x v="2"/>
    <x v="29"/>
    <x v="29"/>
    <x v="20"/>
    <x v="525"/>
    <s v="CO5621@mi.com"/>
    <x v="3"/>
    <x v="3"/>
    <x v="525"/>
    <x v="33"/>
    <x v="1"/>
    <x v="0"/>
    <s v="No Aplica"/>
    <x v="729"/>
  </r>
  <r>
    <x v="2"/>
    <x v="4"/>
    <x v="4"/>
    <x v="20"/>
    <x v="525"/>
    <s v="CO5621@mi.com"/>
    <x v="3"/>
    <x v="3"/>
    <x v="525"/>
    <x v="33"/>
    <x v="1"/>
    <x v="0"/>
    <s v="No Aplica"/>
    <x v="729"/>
  </r>
  <r>
    <x v="2"/>
    <x v="5"/>
    <x v="5"/>
    <x v="20"/>
    <x v="525"/>
    <s v="CO5621@mi.com"/>
    <x v="3"/>
    <x v="3"/>
    <x v="525"/>
    <x v="33"/>
    <x v="1"/>
    <x v="0"/>
    <s v="No Aplica"/>
    <x v="729"/>
  </r>
  <r>
    <x v="2"/>
    <x v="20"/>
    <x v="20"/>
    <x v="20"/>
    <x v="525"/>
    <s v="CO5621@mi.com"/>
    <x v="3"/>
    <x v="3"/>
    <x v="525"/>
    <x v="33"/>
    <x v="1"/>
    <x v="0"/>
    <s v="No Aplica"/>
    <x v="729"/>
  </r>
  <r>
    <x v="2"/>
    <x v="25"/>
    <x v="25"/>
    <x v="0"/>
    <x v="525"/>
    <s v="CO5621@mi.com"/>
    <x v="0"/>
    <x v="0"/>
    <x v="525"/>
    <x v="33"/>
    <x v="1"/>
    <x v="0"/>
    <s v="No Aplica"/>
    <x v="729"/>
  </r>
  <r>
    <x v="1"/>
    <x v="21"/>
    <x v="21"/>
    <x v="33"/>
    <x v="525"/>
    <s v="CO5621@mi.com"/>
    <x v="0"/>
    <x v="0"/>
    <x v="525"/>
    <x v="33"/>
    <x v="1"/>
    <x v="0"/>
    <s v="No Aplica"/>
    <x v="729"/>
  </r>
  <r>
    <x v="3"/>
    <x v="27"/>
    <x v="27"/>
    <x v="22"/>
    <x v="526"/>
    <s v="CO17137@mi.com"/>
    <x v="3"/>
    <x v="3"/>
    <x v="526"/>
    <x v="41"/>
    <x v="0"/>
    <x v="0"/>
    <s v="No Aplica"/>
    <x v="731"/>
  </r>
  <r>
    <x v="0"/>
    <x v="0"/>
    <x v="0"/>
    <x v="0"/>
    <x v="526"/>
    <s v="CO17137@mi.com"/>
    <x v="0"/>
    <x v="0"/>
    <x v="526"/>
    <x v="41"/>
    <x v="0"/>
    <x v="0"/>
    <s v="No Aplica"/>
    <x v="731"/>
  </r>
  <r>
    <x v="3"/>
    <x v="18"/>
    <x v="18"/>
    <x v="22"/>
    <x v="526"/>
    <s v="CO17137@mi.com"/>
    <x v="3"/>
    <x v="3"/>
    <x v="526"/>
    <x v="41"/>
    <x v="0"/>
    <x v="0"/>
    <s v="No Aplica"/>
    <x v="731"/>
  </r>
  <r>
    <x v="1"/>
    <x v="15"/>
    <x v="15"/>
    <x v="385"/>
    <x v="526"/>
    <s v="CO17137@mi.com"/>
    <x v="1"/>
    <x v="1"/>
    <x v="526"/>
    <x v="41"/>
    <x v="0"/>
    <x v="0"/>
    <s v="No Aplica"/>
    <x v="731"/>
  </r>
  <r>
    <x v="0"/>
    <x v="17"/>
    <x v="17"/>
    <x v="0"/>
    <x v="526"/>
    <s v="CO17137@mi.com"/>
    <x v="0"/>
    <x v="0"/>
    <x v="526"/>
    <x v="41"/>
    <x v="0"/>
    <x v="0"/>
    <s v="No Aplica"/>
    <x v="731"/>
  </r>
  <r>
    <x v="1"/>
    <x v="3"/>
    <x v="3"/>
    <x v="385"/>
    <x v="526"/>
    <s v="CO17137@mi.com"/>
    <x v="1"/>
    <x v="1"/>
    <x v="526"/>
    <x v="41"/>
    <x v="0"/>
    <x v="0"/>
    <s v="No Aplica"/>
    <x v="731"/>
  </r>
  <r>
    <x v="3"/>
    <x v="24"/>
    <x v="24"/>
    <x v="22"/>
    <x v="526"/>
    <s v="CO17137@mi.com"/>
    <x v="3"/>
    <x v="3"/>
    <x v="526"/>
    <x v="41"/>
    <x v="0"/>
    <x v="0"/>
    <s v="No Aplica"/>
    <x v="731"/>
  </r>
  <r>
    <x v="1"/>
    <x v="7"/>
    <x v="7"/>
    <x v="385"/>
    <x v="526"/>
    <s v="CO17137@mi.com"/>
    <x v="1"/>
    <x v="1"/>
    <x v="526"/>
    <x v="41"/>
    <x v="0"/>
    <x v="0"/>
    <s v="No Aplica"/>
    <x v="731"/>
  </r>
  <r>
    <x v="0"/>
    <x v="2"/>
    <x v="2"/>
    <x v="0"/>
    <x v="526"/>
    <s v="CO17137@mi.com"/>
    <x v="0"/>
    <x v="0"/>
    <x v="526"/>
    <x v="41"/>
    <x v="0"/>
    <x v="0"/>
    <s v="No Aplica"/>
    <x v="731"/>
  </r>
  <r>
    <x v="1"/>
    <x v="6"/>
    <x v="6"/>
    <x v="385"/>
    <x v="526"/>
    <s v="CO17137@mi.com"/>
    <x v="1"/>
    <x v="1"/>
    <x v="526"/>
    <x v="41"/>
    <x v="0"/>
    <x v="0"/>
    <s v="No Aplica"/>
    <x v="731"/>
  </r>
  <r>
    <x v="3"/>
    <x v="25"/>
    <x v="25"/>
    <x v="22"/>
    <x v="526"/>
    <s v="CO17137@mi.com"/>
    <x v="3"/>
    <x v="3"/>
    <x v="526"/>
    <x v="41"/>
    <x v="0"/>
    <x v="0"/>
    <s v="No Aplica"/>
    <x v="731"/>
  </r>
  <r>
    <x v="1"/>
    <x v="5"/>
    <x v="5"/>
    <x v="385"/>
    <x v="526"/>
    <s v="CO17137@mi.com"/>
    <x v="1"/>
    <x v="1"/>
    <x v="526"/>
    <x v="41"/>
    <x v="0"/>
    <x v="0"/>
    <s v="No Aplica"/>
    <x v="731"/>
  </r>
  <r>
    <x v="0"/>
    <x v="22"/>
    <x v="22"/>
    <x v="0"/>
    <x v="526"/>
    <s v="CO17137@mi.com"/>
    <x v="0"/>
    <x v="0"/>
    <x v="526"/>
    <x v="41"/>
    <x v="0"/>
    <x v="0"/>
    <s v="No Aplica"/>
    <x v="731"/>
  </r>
  <r>
    <x v="1"/>
    <x v="21"/>
    <x v="21"/>
    <x v="385"/>
    <x v="526"/>
    <s v="CO17137@mi.com"/>
    <x v="1"/>
    <x v="1"/>
    <x v="526"/>
    <x v="41"/>
    <x v="0"/>
    <x v="0"/>
    <s v="No Aplica"/>
    <x v="731"/>
  </r>
  <r>
    <x v="5"/>
    <x v="0"/>
    <x v="0"/>
    <x v="20"/>
    <x v="527"/>
    <s v="CO24258@mi.com"/>
    <x v="1"/>
    <x v="1"/>
    <x v="527"/>
    <x v="29"/>
    <x v="0"/>
    <x v="0"/>
    <s v="No Aplica"/>
    <x v="732"/>
  </r>
  <r>
    <x v="2"/>
    <x v="11"/>
    <x v="11"/>
    <x v="3"/>
    <x v="527"/>
    <s v="CO24258@mi.com"/>
    <x v="0"/>
    <x v="0"/>
    <x v="527"/>
    <x v="29"/>
    <x v="0"/>
    <x v="0"/>
    <s v="No Aplica"/>
    <x v="732"/>
  </r>
  <r>
    <x v="5"/>
    <x v="12"/>
    <x v="12"/>
    <x v="84"/>
    <x v="527"/>
    <s v="CO24258@mi.com"/>
    <x v="3"/>
    <x v="3"/>
    <x v="527"/>
    <x v="29"/>
    <x v="0"/>
    <x v="0"/>
    <s v="No Aplica"/>
    <x v="732"/>
  </r>
  <r>
    <x v="5"/>
    <x v="13"/>
    <x v="13"/>
    <x v="20"/>
    <x v="527"/>
    <s v="CO24258@mi.com"/>
    <x v="3"/>
    <x v="3"/>
    <x v="527"/>
    <x v="29"/>
    <x v="0"/>
    <x v="1"/>
    <n v="45922"/>
    <x v="733"/>
  </r>
  <r>
    <x v="1"/>
    <x v="19"/>
    <x v="19"/>
    <x v="9"/>
    <x v="527"/>
    <s v="CO24258@mi.com"/>
    <x v="16"/>
    <x v="12"/>
    <x v="527"/>
    <x v="29"/>
    <x v="0"/>
    <x v="0"/>
    <s v="No Aplica"/>
    <x v="732"/>
  </r>
  <r>
    <x v="5"/>
    <x v="15"/>
    <x v="15"/>
    <x v="20"/>
    <x v="527"/>
    <s v="CO24258@mi.com"/>
    <x v="1"/>
    <x v="1"/>
    <x v="527"/>
    <x v="29"/>
    <x v="0"/>
    <x v="0"/>
    <s v="No Aplica"/>
    <x v="732"/>
  </r>
  <r>
    <x v="5"/>
    <x v="16"/>
    <x v="16"/>
    <x v="20"/>
    <x v="527"/>
    <s v="CO24258@mi.com"/>
    <x v="1"/>
    <x v="1"/>
    <x v="527"/>
    <x v="29"/>
    <x v="0"/>
    <x v="0"/>
    <s v="No Aplica"/>
    <x v="732"/>
  </r>
  <r>
    <x v="0"/>
    <x v="24"/>
    <x v="24"/>
    <x v="12"/>
    <x v="527"/>
    <s v="CO24258@mi.com"/>
    <x v="0"/>
    <x v="0"/>
    <x v="527"/>
    <x v="29"/>
    <x v="0"/>
    <x v="0"/>
    <s v="No Aplica"/>
    <x v="732"/>
  </r>
  <r>
    <x v="2"/>
    <x v="24"/>
    <x v="24"/>
    <x v="12"/>
    <x v="527"/>
    <s v="CO24258@mi.com"/>
    <x v="0"/>
    <x v="0"/>
    <x v="527"/>
    <x v="29"/>
    <x v="0"/>
    <x v="0"/>
    <s v="No Aplica"/>
    <x v="732"/>
  </r>
  <r>
    <x v="2"/>
    <x v="1"/>
    <x v="1"/>
    <x v="3"/>
    <x v="527"/>
    <s v="CO24258@mi.com"/>
    <x v="0"/>
    <x v="0"/>
    <x v="527"/>
    <x v="29"/>
    <x v="0"/>
    <x v="0"/>
    <s v="No Aplica"/>
    <x v="732"/>
  </r>
  <r>
    <x v="5"/>
    <x v="7"/>
    <x v="7"/>
    <x v="84"/>
    <x v="527"/>
    <s v="CO24258@mi.com"/>
    <x v="1"/>
    <x v="1"/>
    <x v="527"/>
    <x v="29"/>
    <x v="0"/>
    <x v="0"/>
    <s v="No Aplica"/>
    <x v="732"/>
  </r>
  <r>
    <x v="5"/>
    <x v="2"/>
    <x v="2"/>
    <x v="20"/>
    <x v="527"/>
    <s v="CO24258@mi.com"/>
    <x v="3"/>
    <x v="3"/>
    <x v="527"/>
    <x v="29"/>
    <x v="0"/>
    <x v="0"/>
    <s v="No Aplica"/>
    <x v="732"/>
  </r>
  <r>
    <x v="5"/>
    <x v="2"/>
    <x v="2"/>
    <x v="20"/>
    <x v="527"/>
    <s v="CO24258@mi.com"/>
    <x v="3"/>
    <x v="3"/>
    <x v="527"/>
    <x v="29"/>
    <x v="0"/>
    <x v="0"/>
    <s v="No Aplica"/>
    <x v="732"/>
  </r>
  <r>
    <x v="5"/>
    <x v="6"/>
    <x v="6"/>
    <x v="20"/>
    <x v="527"/>
    <s v="CO24258@mi.com"/>
    <x v="3"/>
    <x v="3"/>
    <x v="527"/>
    <x v="29"/>
    <x v="0"/>
    <x v="0"/>
    <s v="No Aplica"/>
    <x v="732"/>
  </r>
  <r>
    <x v="5"/>
    <x v="5"/>
    <x v="5"/>
    <x v="20"/>
    <x v="527"/>
    <s v="CO24258@mi.com"/>
    <x v="1"/>
    <x v="1"/>
    <x v="527"/>
    <x v="29"/>
    <x v="0"/>
    <x v="0"/>
    <s v="No Aplica"/>
    <x v="732"/>
  </r>
  <r>
    <x v="0"/>
    <x v="20"/>
    <x v="20"/>
    <x v="3"/>
    <x v="527"/>
    <s v="CO24258@mi.com"/>
    <x v="0"/>
    <x v="0"/>
    <x v="527"/>
    <x v="29"/>
    <x v="0"/>
    <x v="0"/>
    <s v="No Aplica"/>
    <x v="732"/>
  </r>
  <r>
    <x v="5"/>
    <x v="22"/>
    <x v="22"/>
    <x v="20"/>
    <x v="527"/>
    <s v="CO24258@mi.com"/>
    <x v="3"/>
    <x v="3"/>
    <x v="527"/>
    <x v="29"/>
    <x v="0"/>
    <x v="0"/>
    <s v="No Aplica"/>
    <x v="732"/>
  </r>
  <r>
    <x v="5"/>
    <x v="21"/>
    <x v="21"/>
    <x v="20"/>
    <x v="527"/>
    <s v="CO24258@mi.com"/>
    <x v="3"/>
    <x v="3"/>
    <x v="527"/>
    <x v="29"/>
    <x v="0"/>
    <x v="0"/>
    <s v="No Aplica"/>
    <x v="732"/>
  </r>
  <r>
    <x v="2"/>
    <x v="0"/>
    <x v="0"/>
    <x v="20"/>
    <x v="528"/>
    <s v="CO24110@mi.com"/>
    <x v="1"/>
    <x v="1"/>
    <x v="528"/>
    <x v="18"/>
    <x v="1"/>
    <x v="0"/>
    <s v="No Aplica"/>
    <x v="734"/>
  </r>
  <r>
    <x v="2"/>
    <x v="11"/>
    <x v="11"/>
    <x v="20"/>
    <x v="528"/>
    <s v="CO24110@mi.com"/>
    <x v="1"/>
    <x v="1"/>
    <x v="528"/>
    <x v="18"/>
    <x v="1"/>
    <x v="0"/>
    <s v="No Aplica"/>
    <x v="734"/>
  </r>
  <r>
    <x v="0"/>
    <x v="12"/>
    <x v="12"/>
    <x v="3"/>
    <x v="528"/>
    <s v="CO24110@mi.com"/>
    <x v="0"/>
    <x v="0"/>
    <x v="528"/>
    <x v="18"/>
    <x v="1"/>
    <x v="0"/>
    <s v="No Aplica"/>
    <x v="734"/>
  </r>
  <r>
    <x v="2"/>
    <x v="14"/>
    <x v="14"/>
    <x v="20"/>
    <x v="528"/>
    <s v="CO24110@mi.com"/>
    <x v="3"/>
    <x v="3"/>
    <x v="528"/>
    <x v="18"/>
    <x v="1"/>
    <x v="0"/>
    <s v="No Aplica"/>
    <x v="734"/>
  </r>
  <r>
    <x v="2"/>
    <x v="15"/>
    <x v="15"/>
    <x v="20"/>
    <x v="528"/>
    <s v="CO24110@mi.com"/>
    <x v="3"/>
    <x v="3"/>
    <x v="528"/>
    <x v="18"/>
    <x v="1"/>
    <x v="0"/>
    <s v="No Aplica"/>
    <x v="734"/>
  </r>
  <r>
    <x v="2"/>
    <x v="3"/>
    <x v="3"/>
    <x v="20"/>
    <x v="528"/>
    <s v="CO24110@mi.com"/>
    <x v="1"/>
    <x v="1"/>
    <x v="528"/>
    <x v="18"/>
    <x v="1"/>
    <x v="0"/>
    <s v="No Aplica"/>
    <x v="734"/>
  </r>
  <r>
    <x v="0"/>
    <x v="24"/>
    <x v="24"/>
    <x v="249"/>
    <x v="528"/>
    <s v="CO24110@mi.com"/>
    <x v="0"/>
    <x v="0"/>
    <x v="528"/>
    <x v="18"/>
    <x v="1"/>
    <x v="0"/>
    <s v="No Aplica"/>
    <x v="734"/>
  </r>
  <r>
    <x v="2"/>
    <x v="7"/>
    <x v="7"/>
    <x v="20"/>
    <x v="528"/>
    <s v="CO24110@mi.com"/>
    <x v="1"/>
    <x v="1"/>
    <x v="528"/>
    <x v="18"/>
    <x v="1"/>
    <x v="0"/>
    <s v="No Aplica"/>
    <x v="734"/>
  </r>
  <r>
    <x v="0"/>
    <x v="1"/>
    <x v="1"/>
    <x v="12"/>
    <x v="528"/>
    <s v="CO24110@mi.com"/>
    <x v="0"/>
    <x v="0"/>
    <x v="528"/>
    <x v="18"/>
    <x v="1"/>
    <x v="0"/>
    <s v="No Aplica"/>
    <x v="734"/>
  </r>
  <r>
    <x v="2"/>
    <x v="2"/>
    <x v="2"/>
    <x v="11"/>
    <x v="528"/>
    <s v="CO24110@mi.com"/>
    <x v="1"/>
    <x v="1"/>
    <x v="528"/>
    <x v="18"/>
    <x v="1"/>
    <x v="0"/>
    <s v="No Aplica"/>
    <x v="734"/>
  </r>
  <r>
    <x v="2"/>
    <x v="5"/>
    <x v="5"/>
    <x v="20"/>
    <x v="528"/>
    <s v="CO24110@mi.com"/>
    <x v="1"/>
    <x v="1"/>
    <x v="528"/>
    <x v="18"/>
    <x v="1"/>
    <x v="0"/>
    <s v="No Aplica"/>
    <x v="734"/>
  </r>
  <r>
    <x v="1"/>
    <x v="20"/>
    <x v="20"/>
    <x v="264"/>
    <x v="528"/>
    <s v="CO24110@mi.com"/>
    <x v="10"/>
    <x v="9"/>
    <x v="528"/>
    <x v="18"/>
    <x v="1"/>
    <x v="0"/>
    <s v="No Aplica"/>
    <x v="734"/>
  </r>
  <r>
    <x v="2"/>
    <x v="21"/>
    <x v="21"/>
    <x v="11"/>
    <x v="528"/>
    <s v="CO24110@mi.com"/>
    <x v="1"/>
    <x v="1"/>
    <x v="528"/>
    <x v="18"/>
    <x v="1"/>
    <x v="0"/>
    <s v="No Aplica"/>
    <x v="734"/>
  </r>
  <r>
    <x v="1"/>
    <x v="8"/>
    <x v="8"/>
    <x v="20"/>
    <x v="529"/>
    <s v="CO24513@mi.com"/>
    <x v="1"/>
    <x v="1"/>
    <x v="529"/>
    <x v="20"/>
    <x v="1"/>
    <x v="0"/>
    <s v="No Aplica"/>
    <x v="735"/>
  </r>
  <r>
    <x v="1"/>
    <x v="10"/>
    <x v="10"/>
    <x v="20"/>
    <x v="529"/>
    <s v="CO24513@mi.com"/>
    <x v="1"/>
    <x v="1"/>
    <x v="529"/>
    <x v="20"/>
    <x v="1"/>
    <x v="0"/>
    <s v="No Aplica"/>
    <x v="735"/>
  </r>
  <r>
    <x v="1"/>
    <x v="12"/>
    <x v="12"/>
    <x v="20"/>
    <x v="529"/>
    <s v="CO24513@mi.com"/>
    <x v="1"/>
    <x v="1"/>
    <x v="529"/>
    <x v="20"/>
    <x v="1"/>
    <x v="0"/>
    <s v="No Aplica"/>
    <x v="735"/>
  </r>
  <r>
    <x v="2"/>
    <x v="11"/>
    <x v="11"/>
    <x v="0"/>
    <x v="529"/>
    <s v="CO24513@mi.com"/>
    <x v="0"/>
    <x v="0"/>
    <x v="529"/>
    <x v="20"/>
    <x v="1"/>
    <x v="0"/>
    <s v="No Aplica"/>
    <x v="735"/>
  </r>
  <r>
    <x v="3"/>
    <x v="23"/>
    <x v="23"/>
    <x v="911"/>
    <x v="530"/>
    <s v="CO27499@mi.com"/>
    <x v="2"/>
    <x v="2"/>
    <x v="530"/>
    <x v="18"/>
    <x v="1"/>
    <x v="0"/>
    <s v="No Aplica"/>
    <x v="736"/>
  </r>
  <r>
    <x v="3"/>
    <x v="28"/>
    <x v="28"/>
    <x v="912"/>
    <x v="530"/>
    <s v="CO27499@mi.com"/>
    <x v="2"/>
    <x v="2"/>
    <x v="530"/>
    <x v="18"/>
    <x v="1"/>
    <x v="0"/>
    <s v="No Aplica"/>
    <x v="736"/>
  </r>
  <r>
    <x v="1"/>
    <x v="25"/>
    <x v="25"/>
    <x v="39"/>
    <x v="530"/>
    <s v="CO27499@mi.com"/>
    <x v="0"/>
    <x v="0"/>
    <x v="530"/>
    <x v="18"/>
    <x v="1"/>
    <x v="0"/>
    <s v="No Aplica"/>
    <x v="736"/>
  </r>
  <r>
    <x v="3"/>
    <x v="29"/>
    <x v="29"/>
    <x v="913"/>
    <x v="530"/>
    <s v="CO27499@mi.com"/>
    <x v="2"/>
    <x v="2"/>
    <x v="530"/>
    <x v="18"/>
    <x v="1"/>
    <x v="0"/>
    <s v="No Aplica"/>
    <x v="736"/>
  </r>
  <r>
    <x v="1"/>
    <x v="5"/>
    <x v="5"/>
    <x v="24"/>
    <x v="530"/>
    <s v="CO27499@mi.com"/>
    <x v="0"/>
    <x v="0"/>
    <x v="530"/>
    <x v="18"/>
    <x v="1"/>
    <x v="0"/>
    <s v="No Aplica"/>
    <x v="736"/>
  </r>
  <r>
    <x v="1"/>
    <x v="20"/>
    <x v="20"/>
    <x v="287"/>
    <x v="530"/>
    <s v="CO27499@mi.com"/>
    <x v="10"/>
    <x v="9"/>
    <x v="530"/>
    <x v="18"/>
    <x v="1"/>
    <x v="0"/>
    <s v="No Aplica"/>
    <x v="736"/>
  </r>
  <r>
    <x v="1"/>
    <x v="18"/>
    <x v="18"/>
    <x v="22"/>
    <x v="531"/>
    <s v="CO24112@mi.com"/>
    <x v="1"/>
    <x v="1"/>
    <x v="531"/>
    <x v="39"/>
    <x v="1"/>
    <x v="0"/>
    <s v="No Aplica"/>
    <x v="737"/>
  </r>
  <r>
    <x v="0"/>
    <x v="15"/>
    <x v="15"/>
    <x v="3"/>
    <x v="531"/>
    <s v="CO24112@mi.com"/>
    <x v="0"/>
    <x v="0"/>
    <x v="531"/>
    <x v="39"/>
    <x v="1"/>
    <x v="0"/>
    <s v="No Aplica"/>
    <x v="737"/>
  </r>
  <r>
    <x v="1"/>
    <x v="16"/>
    <x v="16"/>
    <x v="468"/>
    <x v="531"/>
    <s v="CO24112@mi.com"/>
    <x v="1"/>
    <x v="1"/>
    <x v="531"/>
    <x v="39"/>
    <x v="1"/>
    <x v="0"/>
    <s v="No Aplica"/>
    <x v="737"/>
  </r>
  <r>
    <x v="1"/>
    <x v="17"/>
    <x v="17"/>
    <x v="468"/>
    <x v="531"/>
    <s v="CO24112@mi.com"/>
    <x v="3"/>
    <x v="3"/>
    <x v="531"/>
    <x v="39"/>
    <x v="1"/>
    <x v="0"/>
    <s v="No Aplica"/>
    <x v="737"/>
  </r>
  <r>
    <x v="1"/>
    <x v="3"/>
    <x v="3"/>
    <x v="468"/>
    <x v="531"/>
    <s v="CO24112@mi.com"/>
    <x v="3"/>
    <x v="3"/>
    <x v="531"/>
    <x v="39"/>
    <x v="1"/>
    <x v="0"/>
    <s v="No Aplica"/>
    <x v="737"/>
  </r>
  <r>
    <x v="1"/>
    <x v="24"/>
    <x v="24"/>
    <x v="22"/>
    <x v="531"/>
    <s v="CO24112@mi.com"/>
    <x v="1"/>
    <x v="1"/>
    <x v="531"/>
    <x v="39"/>
    <x v="1"/>
    <x v="0"/>
    <s v="No Aplica"/>
    <x v="737"/>
  </r>
  <r>
    <x v="1"/>
    <x v="19"/>
    <x v="19"/>
    <x v="468"/>
    <x v="531"/>
    <s v="CO24112@mi.com"/>
    <x v="1"/>
    <x v="1"/>
    <x v="531"/>
    <x v="39"/>
    <x v="1"/>
    <x v="0"/>
    <s v="No Aplica"/>
    <x v="737"/>
  </r>
  <r>
    <x v="0"/>
    <x v="7"/>
    <x v="7"/>
    <x v="3"/>
    <x v="531"/>
    <s v="CO24112@mi.com"/>
    <x v="0"/>
    <x v="0"/>
    <x v="531"/>
    <x v="39"/>
    <x v="1"/>
    <x v="0"/>
    <s v="No Aplica"/>
    <x v="737"/>
  </r>
  <r>
    <x v="1"/>
    <x v="2"/>
    <x v="2"/>
    <x v="173"/>
    <x v="531"/>
    <s v="CO24112@mi.com"/>
    <x v="1"/>
    <x v="1"/>
    <x v="531"/>
    <x v="39"/>
    <x v="1"/>
    <x v="0"/>
    <s v="No Aplica"/>
    <x v="737"/>
  </r>
  <r>
    <x v="1"/>
    <x v="25"/>
    <x v="25"/>
    <x v="99"/>
    <x v="531"/>
    <s v="CO24112@mi.com"/>
    <x v="1"/>
    <x v="1"/>
    <x v="531"/>
    <x v="39"/>
    <x v="1"/>
    <x v="0"/>
    <s v="No Aplica"/>
    <x v="737"/>
  </r>
  <r>
    <x v="1"/>
    <x v="4"/>
    <x v="4"/>
    <x v="672"/>
    <x v="531"/>
    <s v="CO24112@mi.com"/>
    <x v="3"/>
    <x v="3"/>
    <x v="531"/>
    <x v="39"/>
    <x v="1"/>
    <x v="0"/>
    <s v="No Aplica"/>
    <x v="737"/>
  </r>
  <r>
    <x v="1"/>
    <x v="5"/>
    <x v="5"/>
    <x v="914"/>
    <x v="531"/>
    <s v="CO24112@mi.com"/>
    <x v="3"/>
    <x v="3"/>
    <x v="531"/>
    <x v="39"/>
    <x v="1"/>
    <x v="0"/>
    <s v="No Aplica"/>
    <x v="737"/>
  </r>
  <r>
    <x v="1"/>
    <x v="22"/>
    <x v="22"/>
    <x v="20"/>
    <x v="531"/>
    <s v="CO24112@mi.com"/>
    <x v="3"/>
    <x v="3"/>
    <x v="531"/>
    <x v="39"/>
    <x v="1"/>
    <x v="0"/>
    <s v="No Aplica"/>
    <x v="737"/>
  </r>
  <r>
    <x v="1"/>
    <x v="21"/>
    <x v="21"/>
    <x v="20"/>
    <x v="531"/>
    <s v="CO24112@mi.com"/>
    <x v="3"/>
    <x v="3"/>
    <x v="531"/>
    <x v="39"/>
    <x v="1"/>
    <x v="0"/>
    <s v="No Aplica"/>
    <x v="737"/>
  </r>
  <r>
    <x v="1"/>
    <x v="10"/>
    <x v="10"/>
    <x v="6"/>
    <x v="532"/>
    <s v="CO26954@mi.com"/>
    <x v="3"/>
    <x v="3"/>
    <x v="532"/>
    <x v="0"/>
    <x v="0"/>
    <x v="0"/>
    <s v="No Aplica"/>
    <x v="738"/>
  </r>
  <r>
    <x v="1"/>
    <x v="0"/>
    <x v="0"/>
    <x v="6"/>
    <x v="532"/>
    <s v="CO26954@mi.com"/>
    <x v="3"/>
    <x v="3"/>
    <x v="532"/>
    <x v="0"/>
    <x v="0"/>
    <x v="0"/>
    <s v="No Aplica"/>
    <x v="738"/>
  </r>
  <r>
    <x v="1"/>
    <x v="11"/>
    <x v="11"/>
    <x v="6"/>
    <x v="532"/>
    <s v="CO26954@mi.com"/>
    <x v="3"/>
    <x v="3"/>
    <x v="532"/>
    <x v="0"/>
    <x v="0"/>
    <x v="0"/>
    <s v="No Aplica"/>
    <x v="738"/>
  </r>
  <r>
    <x v="1"/>
    <x v="13"/>
    <x v="13"/>
    <x v="6"/>
    <x v="532"/>
    <s v="CO26954@mi.com"/>
    <x v="3"/>
    <x v="3"/>
    <x v="532"/>
    <x v="0"/>
    <x v="0"/>
    <x v="1"/>
    <n v="45922"/>
    <x v="739"/>
  </r>
  <r>
    <x v="0"/>
    <x v="12"/>
    <x v="12"/>
    <x v="12"/>
    <x v="532"/>
    <s v="CO26954@mi.com"/>
    <x v="4"/>
    <x v="0"/>
    <x v="532"/>
    <x v="0"/>
    <x v="0"/>
    <x v="0"/>
    <s v="No Aplica"/>
    <x v="738"/>
  </r>
  <r>
    <x v="1"/>
    <x v="14"/>
    <x v="14"/>
    <x v="6"/>
    <x v="532"/>
    <s v="CO26954@mi.com"/>
    <x v="3"/>
    <x v="3"/>
    <x v="532"/>
    <x v="0"/>
    <x v="0"/>
    <x v="0"/>
    <s v="No Aplica"/>
    <x v="738"/>
  </r>
  <r>
    <x v="1"/>
    <x v="15"/>
    <x v="15"/>
    <x v="6"/>
    <x v="532"/>
    <s v="CO26954@mi.com"/>
    <x v="3"/>
    <x v="3"/>
    <x v="532"/>
    <x v="0"/>
    <x v="0"/>
    <x v="0"/>
    <s v="No Aplica"/>
    <x v="738"/>
  </r>
  <r>
    <x v="1"/>
    <x v="16"/>
    <x v="16"/>
    <x v="6"/>
    <x v="532"/>
    <s v="CO26954@mi.com"/>
    <x v="3"/>
    <x v="3"/>
    <x v="532"/>
    <x v="0"/>
    <x v="0"/>
    <x v="0"/>
    <s v="No Aplica"/>
    <x v="738"/>
  </r>
  <r>
    <x v="1"/>
    <x v="3"/>
    <x v="3"/>
    <x v="6"/>
    <x v="532"/>
    <s v="CO26954@mi.com"/>
    <x v="3"/>
    <x v="3"/>
    <x v="532"/>
    <x v="0"/>
    <x v="0"/>
    <x v="0"/>
    <s v="No Aplica"/>
    <x v="738"/>
  </r>
  <r>
    <x v="0"/>
    <x v="17"/>
    <x v="17"/>
    <x v="12"/>
    <x v="532"/>
    <s v="CO26954@mi.com"/>
    <x v="4"/>
    <x v="0"/>
    <x v="532"/>
    <x v="0"/>
    <x v="0"/>
    <x v="0"/>
    <s v="No Aplica"/>
    <x v="738"/>
  </r>
  <r>
    <x v="1"/>
    <x v="19"/>
    <x v="19"/>
    <x v="6"/>
    <x v="532"/>
    <s v="CO26954@mi.com"/>
    <x v="3"/>
    <x v="3"/>
    <x v="532"/>
    <x v="0"/>
    <x v="0"/>
    <x v="0"/>
    <s v="No Aplica"/>
    <x v="738"/>
  </r>
  <r>
    <x v="1"/>
    <x v="7"/>
    <x v="7"/>
    <x v="6"/>
    <x v="532"/>
    <s v="CO26954@mi.com"/>
    <x v="3"/>
    <x v="3"/>
    <x v="532"/>
    <x v="0"/>
    <x v="0"/>
    <x v="0"/>
    <s v="No Aplica"/>
    <x v="738"/>
  </r>
  <r>
    <x v="1"/>
    <x v="1"/>
    <x v="1"/>
    <x v="6"/>
    <x v="532"/>
    <s v="CO26954@mi.com"/>
    <x v="3"/>
    <x v="3"/>
    <x v="532"/>
    <x v="0"/>
    <x v="0"/>
    <x v="0"/>
    <s v="No Aplica"/>
    <x v="738"/>
  </r>
  <r>
    <x v="1"/>
    <x v="6"/>
    <x v="6"/>
    <x v="6"/>
    <x v="532"/>
    <s v="CO26954@mi.com"/>
    <x v="3"/>
    <x v="3"/>
    <x v="532"/>
    <x v="0"/>
    <x v="0"/>
    <x v="0"/>
    <s v="No Aplica"/>
    <x v="738"/>
  </r>
  <r>
    <x v="0"/>
    <x v="2"/>
    <x v="2"/>
    <x v="12"/>
    <x v="532"/>
    <s v="CO26954@mi.com"/>
    <x v="4"/>
    <x v="0"/>
    <x v="532"/>
    <x v="0"/>
    <x v="0"/>
    <x v="0"/>
    <s v="No Aplica"/>
    <x v="738"/>
  </r>
  <r>
    <x v="1"/>
    <x v="4"/>
    <x v="4"/>
    <x v="6"/>
    <x v="532"/>
    <s v="CO26954@mi.com"/>
    <x v="3"/>
    <x v="3"/>
    <x v="532"/>
    <x v="0"/>
    <x v="0"/>
    <x v="0"/>
    <s v="No Aplica"/>
    <x v="738"/>
  </r>
  <r>
    <x v="1"/>
    <x v="5"/>
    <x v="5"/>
    <x v="915"/>
    <x v="532"/>
    <s v="CO26954@mi.com"/>
    <x v="3"/>
    <x v="3"/>
    <x v="532"/>
    <x v="0"/>
    <x v="0"/>
    <x v="0"/>
    <s v="No Aplica"/>
    <x v="738"/>
  </r>
  <r>
    <x v="1"/>
    <x v="20"/>
    <x v="20"/>
    <x v="6"/>
    <x v="532"/>
    <s v="CO26954@mi.com"/>
    <x v="3"/>
    <x v="3"/>
    <x v="532"/>
    <x v="0"/>
    <x v="0"/>
    <x v="0"/>
    <s v="No Aplica"/>
    <x v="738"/>
  </r>
  <r>
    <x v="0"/>
    <x v="22"/>
    <x v="22"/>
    <x v="12"/>
    <x v="532"/>
    <s v="CO26954@mi.com"/>
    <x v="4"/>
    <x v="0"/>
    <x v="532"/>
    <x v="0"/>
    <x v="0"/>
    <x v="0"/>
    <s v="No Aplica"/>
    <x v="738"/>
  </r>
  <r>
    <x v="1"/>
    <x v="21"/>
    <x v="21"/>
    <x v="6"/>
    <x v="532"/>
    <s v="CO26954@mi.com"/>
    <x v="3"/>
    <x v="3"/>
    <x v="532"/>
    <x v="0"/>
    <x v="0"/>
    <x v="0"/>
    <s v="No Aplica"/>
    <x v="738"/>
  </r>
  <r>
    <x v="1"/>
    <x v="13"/>
    <x v="13"/>
    <x v="916"/>
    <x v="533"/>
    <s v="CO3510@mi.com"/>
    <x v="0"/>
    <x v="0"/>
    <x v="533"/>
    <x v="30"/>
    <x v="4"/>
    <x v="1"/>
    <n v="45922"/>
    <x v="740"/>
  </r>
  <r>
    <x v="2"/>
    <x v="23"/>
    <x v="23"/>
    <x v="917"/>
    <x v="533"/>
    <s v="CO3510@mi.com"/>
    <x v="0"/>
    <x v="0"/>
    <x v="533"/>
    <x v="30"/>
    <x v="4"/>
    <x v="0"/>
    <s v="No Aplica"/>
    <x v="741"/>
  </r>
  <r>
    <x v="2"/>
    <x v="14"/>
    <x v="14"/>
    <x v="918"/>
    <x v="533"/>
    <s v="CO3510@mi.com"/>
    <x v="8"/>
    <x v="7"/>
    <x v="533"/>
    <x v="30"/>
    <x v="4"/>
    <x v="0"/>
    <s v="No Aplica"/>
    <x v="741"/>
  </r>
  <r>
    <x v="2"/>
    <x v="15"/>
    <x v="15"/>
    <x v="918"/>
    <x v="533"/>
    <s v="CO3510@mi.com"/>
    <x v="8"/>
    <x v="7"/>
    <x v="533"/>
    <x v="30"/>
    <x v="4"/>
    <x v="0"/>
    <s v="No Aplica"/>
    <x v="741"/>
  </r>
  <r>
    <x v="2"/>
    <x v="16"/>
    <x v="16"/>
    <x v="918"/>
    <x v="533"/>
    <s v="CO3510@mi.com"/>
    <x v="8"/>
    <x v="7"/>
    <x v="533"/>
    <x v="30"/>
    <x v="4"/>
    <x v="0"/>
    <s v="No Aplica"/>
    <x v="741"/>
  </r>
  <r>
    <x v="2"/>
    <x v="17"/>
    <x v="17"/>
    <x v="918"/>
    <x v="533"/>
    <s v="CO3510@mi.com"/>
    <x v="8"/>
    <x v="7"/>
    <x v="533"/>
    <x v="30"/>
    <x v="4"/>
    <x v="0"/>
    <s v="No Aplica"/>
    <x v="741"/>
  </r>
  <r>
    <x v="1"/>
    <x v="3"/>
    <x v="3"/>
    <x v="919"/>
    <x v="533"/>
    <s v="CO3510@mi.com"/>
    <x v="0"/>
    <x v="0"/>
    <x v="533"/>
    <x v="30"/>
    <x v="4"/>
    <x v="0"/>
    <s v="No Aplica"/>
    <x v="741"/>
  </r>
  <r>
    <x v="2"/>
    <x v="27"/>
    <x v="27"/>
    <x v="920"/>
    <x v="533"/>
    <s v="CO3510@mi.com"/>
    <x v="0"/>
    <x v="0"/>
    <x v="533"/>
    <x v="30"/>
    <x v="4"/>
    <x v="0"/>
    <s v="No Aplica"/>
    <x v="741"/>
  </r>
  <r>
    <x v="2"/>
    <x v="28"/>
    <x v="28"/>
    <x v="917"/>
    <x v="533"/>
    <s v="CO3510@mi.com"/>
    <x v="0"/>
    <x v="0"/>
    <x v="533"/>
    <x v="30"/>
    <x v="4"/>
    <x v="0"/>
    <s v="No Aplica"/>
    <x v="741"/>
  </r>
  <r>
    <x v="2"/>
    <x v="19"/>
    <x v="19"/>
    <x v="918"/>
    <x v="533"/>
    <s v="CO3510@mi.com"/>
    <x v="8"/>
    <x v="7"/>
    <x v="533"/>
    <x v="30"/>
    <x v="4"/>
    <x v="0"/>
    <s v="No Aplica"/>
    <x v="741"/>
  </r>
  <r>
    <x v="2"/>
    <x v="7"/>
    <x v="7"/>
    <x v="918"/>
    <x v="533"/>
    <s v="CO3510@mi.com"/>
    <x v="8"/>
    <x v="7"/>
    <x v="533"/>
    <x v="30"/>
    <x v="4"/>
    <x v="0"/>
    <s v="No Aplica"/>
    <x v="741"/>
  </r>
  <r>
    <x v="2"/>
    <x v="1"/>
    <x v="1"/>
    <x v="918"/>
    <x v="533"/>
    <s v="CO3510@mi.com"/>
    <x v="8"/>
    <x v="7"/>
    <x v="533"/>
    <x v="30"/>
    <x v="4"/>
    <x v="0"/>
    <s v="No Aplica"/>
    <x v="741"/>
  </r>
  <r>
    <x v="2"/>
    <x v="2"/>
    <x v="2"/>
    <x v="918"/>
    <x v="533"/>
    <s v="CO3510@mi.com"/>
    <x v="8"/>
    <x v="7"/>
    <x v="533"/>
    <x v="30"/>
    <x v="4"/>
    <x v="0"/>
    <s v="No Aplica"/>
    <x v="741"/>
  </r>
  <r>
    <x v="2"/>
    <x v="6"/>
    <x v="6"/>
    <x v="921"/>
    <x v="533"/>
    <s v="CO3510@mi.com"/>
    <x v="0"/>
    <x v="0"/>
    <x v="533"/>
    <x v="30"/>
    <x v="4"/>
    <x v="0"/>
    <s v="No Aplica"/>
    <x v="741"/>
  </r>
  <r>
    <x v="2"/>
    <x v="18"/>
    <x v="18"/>
    <x v="920"/>
    <x v="533"/>
    <s v="CO3510@mi.com"/>
    <x v="0"/>
    <x v="0"/>
    <x v="533"/>
    <x v="30"/>
    <x v="4"/>
    <x v="0"/>
    <s v="No Aplica"/>
    <x v="741"/>
  </r>
  <r>
    <x v="2"/>
    <x v="29"/>
    <x v="29"/>
    <x v="922"/>
    <x v="533"/>
    <s v="CO3510@mi.com"/>
    <x v="0"/>
    <x v="0"/>
    <x v="533"/>
    <x v="30"/>
    <x v="4"/>
    <x v="0"/>
    <s v="No Aplica"/>
    <x v="741"/>
  </r>
  <r>
    <x v="2"/>
    <x v="4"/>
    <x v="4"/>
    <x v="918"/>
    <x v="533"/>
    <s v="CO3510@mi.com"/>
    <x v="8"/>
    <x v="7"/>
    <x v="533"/>
    <x v="30"/>
    <x v="4"/>
    <x v="0"/>
    <s v="No Aplica"/>
    <x v="741"/>
  </r>
  <r>
    <x v="2"/>
    <x v="5"/>
    <x v="5"/>
    <x v="918"/>
    <x v="533"/>
    <s v="CO3510@mi.com"/>
    <x v="1"/>
    <x v="1"/>
    <x v="533"/>
    <x v="30"/>
    <x v="4"/>
    <x v="0"/>
    <s v="No Aplica"/>
    <x v="741"/>
  </r>
  <r>
    <x v="2"/>
    <x v="20"/>
    <x v="20"/>
    <x v="918"/>
    <x v="533"/>
    <s v="CO3510@mi.com"/>
    <x v="8"/>
    <x v="7"/>
    <x v="533"/>
    <x v="30"/>
    <x v="4"/>
    <x v="0"/>
    <s v="No Aplica"/>
    <x v="741"/>
  </r>
  <r>
    <x v="2"/>
    <x v="22"/>
    <x v="22"/>
    <x v="918"/>
    <x v="533"/>
    <s v="CO3510@mi.com"/>
    <x v="8"/>
    <x v="7"/>
    <x v="533"/>
    <x v="30"/>
    <x v="4"/>
    <x v="0"/>
    <s v="No Aplica"/>
    <x v="741"/>
  </r>
  <r>
    <x v="2"/>
    <x v="21"/>
    <x v="21"/>
    <x v="923"/>
    <x v="533"/>
    <s v="CO3510@mi.com"/>
    <x v="0"/>
    <x v="0"/>
    <x v="533"/>
    <x v="30"/>
    <x v="4"/>
    <x v="0"/>
    <s v="No Aplica"/>
    <x v="741"/>
  </r>
  <r>
    <x v="2"/>
    <x v="24"/>
    <x v="24"/>
    <x v="920"/>
    <x v="533"/>
    <s v="CO3510@mi.com"/>
    <x v="0"/>
    <x v="0"/>
    <x v="533"/>
    <x v="30"/>
    <x v="4"/>
    <x v="0"/>
    <s v="No Aplica"/>
    <x v="741"/>
  </r>
  <r>
    <x v="2"/>
    <x v="25"/>
    <x v="25"/>
    <x v="920"/>
    <x v="533"/>
    <s v="CO3510@mi.com"/>
    <x v="0"/>
    <x v="0"/>
    <x v="533"/>
    <x v="30"/>
    <x v="4"/>
    <x v="0"/>
    <s v="No Aplica"/>
    <x v="741"/>
  </r>
  <r>
    <x v="2"/>
    <x v="26"/>
    <x v="26"/>
    <x v="196"/>
    <x v="534"/>
    <s v="CO26937@mi.com"/>
    <x v="10"/>
    <x v="9"/>
    <x v="534"/>
    <x v="13"/>
    <x v="2"/>
    <x v="0"/>
    <s v="No Aplica"/>
    <x v="742"/>
  </r>
  <r>
    <x v="2"/>
    <x v="27"/>
    <x v="27"/>
    <x v="177"/>
    <x v="534"/>
    <s v="CO26937@mi.com"/>
    <x v="0"/>
    <x v="0"/>
    <x v="534"/>
    <x v="13"/>
    <x v="2"/>
    <x v="0"/>
    <s v="No Aplica"/>
    <x v="742"/>
  </r>
  <r>
    <x v="4"/>
    <x v="17"/>
    <x v="17"/>
    <x v="924"/>
    <x v="534"/>
    <s v="CO26937@mi.com"/>
    <x v="0"/>
    <x v="0"/>
    <x v="534"/>
    <x v="13"/>
    <x v="2"/>
    <x v="0"/>
    <s v="No Aplica"/>
    <x v="742"/>
  </r>
  <r>
    <x v="4"/>
    <x v="3"/>
    <x v="3"/>
    <x v="924"/>
    <x v="534"/>
    <s v="CO26937@mi.com"/>
    <x v="0"/>
    <x v="0"/>
    <x v="534"/>
    <x v="13"/>
    <x v="2"/>
    <x v="0"/>
    <s v="No Aplica"/>
    <x v="742"/>
  </r>
  <r>
    <x v="2"/>
    <x v="23"/>
    <x v="23"/>
    <x v="196"/>
    <x v="534"/>
    <s v="CO26937@mi.com"/>
    <x v="10"/>
    <x v="9"/>
    <x v="534"/>
    <x v="13"/>
    <x v="2"/>
    <x v="0"/>
    <s v="No Aplica"/>
    <x v="742"/>
  </r>
  <r>
    <x v="2"/>
    <x v="18"/>
    <x v="18"/>
    <x v="177"/>
    <x v="534"/>
    <s v="CO26937@mi.com"/>
    <x v="0"/>
    <x v="0"/>
    <x v="534"/>
    <x v="13"/>
    <x v="2"/>
    <x v="0"/>
    <s v="No Aplica"/>
    <x v="742"/>
  </r>
  <r>
    <x v="1"/>
    <x v="20"/>
    <x v="20"/>
    <x v="925"/>
    <x v="534"/>
    <s v="CO26937@mi.com"/>
    <x v="25"/>
    <x v="16"/>
    <x v="534"/>
    <x v="13"/>
    <x v="2"/>
    <x v="0"/>
    <s v="No Aplica"/>
    <x v="742"/>
  </r>
  <r>
    <x v="2"/>
    <x v="24"/>
    <x v="24"/>
    <x v="926"/>
    <x v="534"/>
    <s v="CO26937@mi.com"/>
    <x v="0"/>
    <x v="0"/>
    <x v="534"/>
    <x v="13"/>
    <x v="2"/>
    <x v="0"/>
    <s v="No Aplica"/>
    <x v="742"/>
  </r>
  <r>
    <x v="2"/>
    <x v="28"/>
    <x v="28"/>
    <x v="196"/>
    <x v="534"/>
    <s v="CO26937@mi.com"/>
    <x v="9"/>
    <x v="8"/>
    <x v="534"/>
    <x v="13"/>
    <x v="2"/>
    <x v="0"/>
    <s v="No Aplica"/>
    <x v="742"/>
  </r>
  <r>
    <x v="2"/>
    <x v="25"/>
    <x v="25"/>
    <x v="177"/>
    <x v="534"/>
    <s v="CO26937@mi.com"/>
    <x v="0"/>
    <x v="0"/>
    <x v="534"/>
    <x v="13"/>
    <x v="2"/>
    <x v="0"/>
    <s v="No Aplica"/>
    <x v="742"/>
  </r>
  <r>
    <x v="2"/>
    <x v="29"/>
    <x v="29"/>
    <x v="196"/>
    <x v="534"/>
    <s v="CO26937@mi.com"/>
    <x v="10"/>
    <x v="9"/>
    <x v="534"/>
    <x v="13"/>
    <x v="2"/>
    <x v="0"/>
    <s v="No Aplica"/>
    <x v="742"/>
  </r>
  <r>
    <x v="2"/>
    <x v="10"/>
    <x v="10"/>
    <x v="672"/>
    <x v="535"/>
    <s v="CO10749@mi.com"/>
    <x v="8"/>
    <x v="7"/>
    <x v="535"/>
    <x v="12"/>
    <x v="0"/>
    <x v="0"/>
    <s v="No Aplica"/>
    <x v="743"/>
  </r>
  <r>
    <x v="2"/>
    <x v="12"/>
    <x v="12"/>
    <x v="672"/>
    <x v="535"/>
    <s v="CO10749@mi.com"/>
    <x v="3"/>
    <x v="3"/>
    <x v="535"/>
    <x v="12"/>
    <x v="0"/>
    <x v="0"/>
    <s v="No Aplica"/>
    <x v="743"/>
  </r>
  <r>
    <x v="2"/>
    <x v="13"/>
    <x v="13"/>
    <x v="672"/>
    <x v="535"/>
    <s v="CO10749@mi.com"/>
    <x v="3"/>
    <x v="3"/>
    <x v="535"/>
    <x v="12"/>
    <x v="0"/>
    <x v="1"/>
    <n v="45922"/>
    <x v="744"/>
  </r>
  <r>
    <x v="2"/>
    <x v="16"/>
    <x v="16"/>
    <x v="672"/>
    <x v="535"/>
    <s v="CO10749@mi.com"/>
    <x v="8"/>
    <x v="7"/>
    <x v="535"/>
    <x v="12"/>
    <x v="0"/>
    <x v="0"/>
    <s v="No Aplica"/>
    <x v="743"/>
  </r>
  <r>
    <x v="2"/>
    <x v="3"/>
    <x v="3"/>
    <x v="672"/>
    <x v="535"/>
    <s v="CO10749@mi.com"/>
    <x v="3"/>
    <x v="3"/>
    <x v="535"/>
    <x v="12"/>
    <x v="0"/>
    <x v="0"/>
    <s v="No Aplica"/>
    <x v="743"/>
  </r>
  <r>
    <x v="0"/>
    <x v="18"/>
    <x v="18"/>
    <x v="18"/>
    <x v="535"/>
    <s v="CO10749@mi.com"/>
    <x v="0"/>
    <x v="0"/>
    <x v="535"/>
    <x v="12"/>
    <x v="0"/>
    <x v="0"/>
    <s v="No Aplica"/>
    <x v="743"/>
  </r>
  <r>
    <x v="0"/>
    <x v="15"/>
    <x v="15"/>
    <x v="252"/>
    <x v="535"/>
    <s v="CO10749@mi.com"/>
    <x v="0"/>
    <x v="0"/>
    <x v="535"/>
    <x v="12"/>
    <x v="0"/>
    <x v="0"/>
    <s v="No Aplica"/>
    <x v="743"/>
  </r>
  <r>
    <x v="0"/>
    <x v="2"/>
    <x v="2"/>
    <x v="252"/>
    <x v="535"/>
    <s v="CO10749@mi.com"/>
    <x v="5"/>
    <x v="4"/>
    <x v="535"/>
    <x v="12"/>
    <x v="0"/>
    <x v="0"/>
    <s v="No Aplica"/>
    <x v="743"/>
  </r>
  <r>
    <x v="2"/>
    <x v="7"/>
    <x v="7"/>
    <x v="672"/>
    <x v="535"/>
    <s v="CO10749@mi.com"/>
    <x v="3"/>
    <x v="3"/>
    <x v="535"/>
    <x v="12"/>
    <x v="0"/>
    <x v="0"/>
    <s v="No Aplica"/>
    <x v="743"/>
  </r>
  <r>
    <x v="2"/>
    <x v="1"/>
    <x v="1"/>
    <x v="672"/>
    <x v="535"/>
    <s v="CO10749@mi.com"/>
    <x v="3"/>
    <x v="3"/>
    <x v="535"/>
    <x v="12"/>
    <x v="0"/>
    <x v="0"/>
    <s v="No Aplica"/>
    <x v="743"/>
  </r>
  <r>
    <x v="2"/>
    <x v="6"/>
    <x v="6"/>
    <x v="672"/>
    <x v="535"/>
    <s v="CO10749@mi.com"/>
    <x v="8"/>
    <x v="7"/>
    <x v="535"/>
    <x v="12"/>
    <x v="0"/>
    <x v="0"/>
    <s v="No Aplica"/>
    <x v="743"/>
  </r>
  <r>
    <x v="0"/>
    <x v="4"/>
    <x v="4"/>
    <x v="927"/>
    <x v="535"/>
    <s v="CO10749@mi.com"/>
    <x v="0"/>
    <x v="0"/>
    <x v="535"/>
    <x v="12"/>
    <x v="0"/>
    <x v="0"/>
    <s v="No Aplica"/>
    <x v="743"/>
  </r>
  <r>
    <x v="2"/>
    <x v="5"/>
    <x v="5"/>
    <x v="672"/>
    <x v="535"/>
    <s v="CO10749@mi.com"/>
    <x v="3"/>
    <x v="3"/>
    <x v="535"/>
    <x v="12"/>
    <x v="0"/>
    <x v="0"/>
    <s v="No Aplica"/>
    <x v="743"/>
  </r>
  <r>
    <x v="2"/>
    <x v="20"/>
    <x v="20"/>
    <x v="672"/>
    <x v="535"/>
    <s v="CO10749@mi.com"/>
    <x v="3"/>
    <x v="3"/>
    <x v="535"/>
    <x v="12"/>
    <x v="0"/>
    <x v="0"/>
    <s v="No Aplica"/>
    <x v="743"/>
  </r>
  <r>
    <x v="2"/>
    <x v="22"/>
    <x v="22"/>
    <x v="672"/>
    <x v="535"/>
    <s v="CO10749@mi.com"/>
    <x v="3"/>
    <x v="3"/>
    <x v="535"/>
    <x v="12"/>
    <x v="0"/>
    <x v="0"/>
    <s v="No Aplica"/>
    <x v="743"/>
  </r>
  <r>
    <x v="2"/>
    <x v="21"/>
    <x v="21"/>
    <x v="672"/>
    <x v="535"/>
    <s v="CO10749@mi.com"/>
    <x v="3"/>
    <x v="3"/>
    <x v="535"/>
    <x v="12"/>
    <x v="0"/>
    <x v="0"/>
    <s v="No Aplica"/>
    <x v="743"/>
  </r>
  <r>
    <x v="0"/>
    <x v="12"/>
    <x v="12"/>
    <x v="3"/>
    <x v="536"/>
    <s v="CO20560@mi.com"/>
    <x v="0"/>
    <x v="0"/>
    <x v="536"/>
    <x v="26"/>
    <x v="0"/>
    <x v="0"/>
    <s v="No Aplica"/>
    <x v="745"/>
  </r>
  <r>
    <x v="0"/>
    <x v="2"/>
    <x v="2"/>
    <x v="3"/>
    <x v="536"/>
    <s v="CO20560@mi.com"/>
    <x v="0"/>
    <x v="0"/>
    <x v="536"/>
    <x v="26"/>
    <x v="0"/>
    <x v="0"/>
    <s v="No Aplica"/>
    <x v="745"/>
  </r>
  <r>
    <x v="0"/>
    <x v="21"/>
    <x v="21"/>
    <x v="3"/>
    <x v="536"/>
    <s v="CO20560@mi.com"/>
    <x v="0"/>
    <x v="0"/>
    <x v="536"/>
    <x v="26"/>
    <x v="0"/>
    <x v="0"/>
    <s v="No Aplica"/>
    <x v="745"/>
  </r>
  <r>
    <x v="2"/>
    <x v="26"/>
    <x v="26"/>
    <x v="20"/>
    <x v="537"/>
    <s v="CO27698@mi.com"/>
    <x v="10"/>
    <x v="9"/>
    <x v="537"/>
    <x v="56"/>
    <x v="2"/>
    <x v="0"/>
    <s v="No Aplica"/>
    <x v="746"/>
  </r>
  <r>
    <x v="0"/>
    <x v="27"/>
    <x v="27"/>
    <x v="658"/>
    <x v="537"/>
    <s v="CO27698@mi.com"/>
    <x v="4"/>
    <x v="0"/>
    <x v="537"/>
    <x v="56"/>
    <x v="2"/>
    <x v="0"/>
    <s v="No Aplica"/>
    <x v="746"/>
  </r>
  <r>
    <x v="1"/>
    <x v="12"/>
    <x v="12"/>
    <x v="33"/>
    <x v="537"/>
    <s v="CO27698@mi.com"/>
    <x v="0"/>
    <x v="0"/>
    <x v="537"/>
    <x v="56"/>
    <x v="2"/>
    <x v="0"/>
    <s v="No Aplica"/>
    <x v="746"/>
  </r>
  <r>
    <x v="0"/>
    <x v="18"/>
    <x v="18"/>
    <x v="928"/>
    <x v="537"/>
    <s v="CO27698@mi.com"/>
    <x v="4"/>
    <x v="0"/>
    <x v="537"/>
    <x v="56"/>
    <x v="2"/>
    <x v="0"/>
    <s v="No Aplica"/>
    <x v="746"/>
  </r>
  <r>
    <x v="1"/>
    <x v="17"/>
    <x v="17"/>
    <x v="33"/>
    <x v="537"/>
    <s v="CO27698@mi.com"/>
    <x v="0"/>
    <x v="0"/>
    <x v="537"/>
    <x v="56"/>
    <x v="2"/>
    <x v="0"/>
    <s v="No Aplica"/>
    <x v="746"/>
  </r>
  <r>
    <x v="1"/>
    <x v="29"/>
    <x v="29"/>
    <x v="613"/>
    <x v="537"/>
    <s v="CO27698@mi.com"/>
    <x v="10"/>
    <x v="9"/>
    <x v="537"/>
    <x v="56"/>
    <x v="2"/>
    <x v="0"/>
    <s v="No Aplica"/>
    <x v="746"/>
  </r>
  <r>
    <x v="0"/>
    <x v="24"/>
    <x v="24"/>
    <x v="929"/>
    <x v="537"/>
    <s v="CO27698@mi.com"/>
    <x v="4"/>
    <x v="0"/>
    <x v="537"/>
    <x v="56"/>
    <x v="2"/>
    <x v="0"/>
    <s v="No Aplica"/>
    <x v="746"/>
  </r>
  <r>
    <x v="1"/>
    <x v="2"/>
    <x v="2"/>
    <x v="33"/>
    <x v="537"/>
    <s v="CO27698@mi.com"/>
    <x v="0"/>
    <x v="0"/>
    <x v="537"/>
    <x v="56"/>
    <x v="2"/>
    <x v="0"/>
    <s v="No Aplica"/>
    <x v="746"/>
  </r>
  <r>
    <x v="0"/>
    <x v="25"/>
    <x v="25"/>
    <x v="928"/>
    <x v="537"/>
    <s v="CO27698@mi.com"/>
    <x v="4"/>
    <x v="0"/>
    <x v="537"/>
    <x v="56"/>
    <x v="2"/>
    <x v="0"/>
    <s v="No Aplica"/>
    <x v="746"/>
  </r>
  <r>
    <x v="1"/>
    <x v="22"/>
    <x v="22"/>
    <x v="33"/>
    <x v="537"/>
    <s v="CO27698@mi.com"/>
    <x v="0"/>
    <x v="0"/>
    <x v="537"/>
    <x v="56"/>
    <x v="2"/>
    <x v="0"/>
    <s v="No Aplica"/>
    <x v="746"/>
  </r>
  <r>
    <x v="0"/>
    <x v="14"/>
    <x v="14"/>
    <x v="171"/>
    <x v="538"/>
    <s v="CO26645@mi.com"/>
    <x v="3"/>
    <x v="3"/>
    <x v="538"/>
    <x v="13"/>
    <x v="2"/>
    <x v="0"/>
    <s v="No Aplica"/>
    <x v="747"/>
  </r>
  <r>
    <x v="0"/>
    <x v="27"/>
    <x v="27"/>
    <x v="21"/>
    <x v="538"/>
    <s v="CO26645@mi.com"/>
    <x v="0"/>
    <x v="0"/>
    <x v="538"/>
    <x v="13"/>
    <x v="2"/>
    <x v="0"/>
    <s v="No Aplica"/>
    <x v="747"/>
  </r>
  <r>
    <x v="0"/>
    <x v="18"/>
    <x v="18"/>
    <x v="21"/>
    <x v="538"/>
    <s v="CO26645@mi.com"/>
    <x v="0"/>
    <x v="0"/>
    <x v="538"/>
    <x v="13"/>
    <x v="2"/>
    <x v="0"/>
    <s v="No Aplica"/>
    <x v="747"/>
  </r>
  <r>
    <x v="0"/>
    <x v="24"/>
    <x v="24"/>
    <x v="930"/>
    <x v="538"/>
    <s v="CO26645@mi.com"/>
    <x v="0"/>
    <x v="0"/>
    <x v="538"/>
    <x v="13"/>
    <x v="2"/>
    <x v="0"/>
    <s v="No Aplica"/>
    <x v="747"/>
  </r>
  <r>
    <x v="0"/>
    <x v="25"/>
    <x v="25"/>
    <x v="930"/>
    <x v="538"/>
    <s v="CO26645@mi.com"/>
    <x v="0"/>
    <x v="0"/>
    <x v="538"/>
    <x v="13"/>
    <x v="2"/>
    <x v="0"/>
    <s v="No Aplica"/>
    <x v="747"/>
  </r>
  <r>
    <x v="2"/>
    <x v="11"/>
    <x v="11"/>
    <x v="931"/>
    <x v="539"/>
    <s v="CO10131@mi.com"/>
    <x v="0"/>
    <x v="0"/>
    <x v="539"/>
    <x v="2"/>
    <x v="0"/>
    <x v="0"/>
    <s v="No Aplica"/>
    <x v="748"/>
  </r>
  <r>
    <x v="2"/>
    <x v="22"/>
    <x v="22"/>
    <x v="932"/>
    <x v="539"/>
    <s v="CO10131@mi.com"/>
    <x v="0"/>
    <x v="0"/>
    <x v="539"/>
    <x v="2"/>
    <x v="0"/>
    <x v="0"/>
    <s v="No Aplica"/>
    <x v="748"/>
  </r>
  <r>
    <x v="2"/>
    <x v="16"/>
    <x v="16"/>
    <x v="252"/>
    <x v="540"/>
    <s v="CO12134@mi.com"/>
    <x v="0"/>
    <x v="0"/>
    <x v="540"/>
    <x v="28"/>
    <x v="2"/>
    <x v="0"/>
    <s v="No Aplica"/>
    <x v="749"/>
  </r>
  <r>
    <x v="2"/>
    <x v="1"/>
    <x v="1"/>
    <x v="252"/>
    <x v="540"/>
    <s v="CO12134@mi.com"/>
    <x v="0"/>
    <x v="0"/>
    <x v="540"/>
    <x v="28"/>
    <x v="2"/>
    <x v="0"/>
    <s v="No Aplica"/>
    <x v="749"/>
  </r>
  <r>
    <x v="2"/>
    <x v="4"/>
    <x v="4"/>
    <x v="334"/>
    <x v="540"/>
    <s v="CO12134@mi.com"/>
    <x v="10"/>
    <x v="9"/>
    <x v="540"/>
    <x v="28"/>
    <x v="2"/>
    <x v="0"/>
    <s v="No Aplica"/>
    <x v="749"/>
  </r>
  <r>
    <x v="2"/>
    <x v="5"/>
    <x v="5"/>
    <x v="933"/>
    <x v="540"/>
    <s v="CO12134@mi.com"/>
    <x v="18"/>
    <x v="14"/>
    <x v="540"/>
    <x v="28"/>
    <x v="2"/>
    <x v="0"/>
    <s v="No Aplica"/>
    <x v="749"/>
  </r>
  <r>
    <x v="0"/>
    <x v="27"/>
    <x v="27"/>
    <x v="3"/>
    <x v="541"/>
    <s v="CO18926@mi.com"/>
    <x v="0"/>
    <x v="0"/>
    <x v="541"/>
    <x v="11"/>
    <x v="1"/>
    <x v="0"/>
    <s v="No Aplica"/>
    <x v="750"/>
  </r>
  <r>
    <x v="0"/>
    <x v="26"/>
    <x v="26"/>
    <x v="20"/>
    <x v="541"/>
    <s v="CO18926@mi.com"/>
    <x v="3"/>
    <x v="3"/>
    <x v="541"/>
    <x v="11"/>
    <x v="1"/>
    <x v="0"/>
    <s v="No Aplica"/>
    <x v="750"/>
  </r>
  <r>
    <x v="0"/>
    <x v="10"/>
    <x v="10"/>
    <x v="20"/>
    <x v="541"/>
    <s v="CO18926@mi.com"/>
    <x v="3"/>
    <x v="3"/>
    <x v="541"/>
    <x v="11"/>
    <x v="1"/>
    <x v="0"/>
    <s v="No Aplica"/>
    <x v="750"/>
  </r>
  <r>
    <x v="0"/>
    <x v="0"/>
    <x v="0"/>
    <x v="20"/>
    <x v="541"/>
    <s v="CO18926@mi.com"/>
    <x v="3"/>
    <x v="3"/>
    <x v="541"/>
    <x v="11"/>
    <x v="1"/>
    <x v="0"/>
    <s v="No Aplica"/>
    <x v="750"/>
  </r>
  <r>
    <x v="0"/>
    <x v="11"/>
    <x v="11"/>
    <x v="20"/>
    <x v="541"/>
    <s v="CO18926@mi.com"/>
    <x v="3"/>
    <x v="3"/>
    <x v="541"/>
    <x v="11"/>
    <x v="1"/>
    <x v="0"/>
    <s v="No Aplica"/>
    <x v="750"/>
  </r>
  <r>
    <x v="0"/>
    <x v="18"/>
    <x v="18"/>
    <x v="3"/>
    <x v="541"/>
    <s v="CO18926@mi.com"/>
    <x v="0"/>
    <x v="0"/>
    <x v="541"/>
    <x v="11"/>
    <x v="1"/>
    <x v="0"/>
    <s v="No Aplica"/>
    <x v="750"/>
  </r>
  <r>
    <x v="0"/>
    <x v="23"/>
    <x v="23"/>
    <x v="20"/>
    <x v="541"/>
    <s v="CO18926@mi.com"/>
    <x v="3"/>
    <x v="3"/>
    <x v="541"/>
    <x v="11"/>
    <x v="1"/>
    <x v="0"/>
    <s v="No Aplica"/>
    <x v="750"/>
  </r>
  <r>
    <x v="0"/>
    <x v="14"/>
    <x v="14"/>
    <x v="20"/>
    <x v="541"/>
    <s v="CO18926@mi.com"/>
    <x v="3"/>
    <x v="3"/>
    <x v="541"/>
    <x v="11"/>
    <x v="1"/>
    <x v="0"/>
    <s v="No Aplica"/>
    <x v="750"/>
  </r>
  <r>
    <x v="0"/>
    <x v="15"/>
    <x v="15"/>
    <x v="20"/>
    <x v="541"/>
    <s v="CO18926@mi.com"/>
    <x v="3"/>
    <x v="3"/>
    <x v="541"/>
    <x v="11"/>
    <x v="1"/>
    <x v="0"/>
    <s v="No Aplica"/>
    <x v="750"/>
  </r>
  <r>
    <x v="0"/>
    <x v="16"/>
    <x v="16"/>
    <x v="20"/>
    <x v="541"/>
    <s v="CO18926@mi.com"/>
    <x v="3"/>
    <x v="3"/>
    <x v="541"/>
    <x v="11"/>
    <x v="1"/>
    <x v="0"/>
    <s v="No Aplica"/>
    <x v="750"/>
  </r>
  <r>
    <x v="0"/>
    <x v="24"/>
    <x v="24"/>
    <x v="3"/>
    <x v="541"/>
    <s v="CO18926@mi.com"/>
    <x v="0"/>
    <x v="0"/>
    <x v="541"/>
    <x v="11"/>
    <x v="1"/>
    <x v="0"/>
    <s v="No Aplica"/>
    <x v="750"/>
  </r>
  <r>
    <x v="2"/>
    <x v="13"/>
    <x v="13"/>
    <x v="27"/>
    <x v="542"/>
    <s v="CO12646@mi.com"/>
    <x v="0"/>
    <x v="0"/>
    <x v="542"/>
    <x v="5"/>
    <x v="1"/>
    <x v="1"/>
    <n v="45922"/>
    <x v="751"/>
  </r>
  <r>
    <x v="1"/>
    <x v="17"/>
    <x v="17"/>
    <x v="45"/>
    <x v="542"/>
    <s v="CO12646@mi.com"/>
    <x v="3"/>
    <x v="3"/>
    <x v="542"/>
    <x v="5"/>
    <x v="1"/>
    <x v="0"/>
    <s v="No Aplica"/>
    <x v="752"/>
  </r>
  <r>
    <x v="2"/>
    <x v="11"/>
    <x v="11"/>
    <x v="27"/>
    <x v="542"/>
    <s v="CO12646@mi.com"/>
    <x v="0"/>
    <x v="0"/>
    <x v="542"/>
    <x v="5"/>
    <x v="1"/>
    <x v="0"/>
    <s v="No Aplica"/>
    <x v="752"/>
  </r>
  <r>
    <x v="2"/>
    <x v="16"/>
    <x v="16"/>
    <x v="27"/>
    <x v="542"/>
    <s v="CO12646@mi.com"/>
    <x v="5"/>
    <x v="4"/>
    <x v="542"/>
    <x v="5"/>
    <x v="1"/>
    <x v="0"/>
    <s v="No Aplica"/>
    <x v="752"/>
  </r>
  <r>
    <x v="1"/>
    <x v="29"/>
    <x v="29"/>
    <x v="336"/>
    <x v="542"/>
    <s v="CO12646@mi.com"/>
    <x v="3"/>
    <x v="3"/>
    <x v="542"/>
    <x v="5"/>
    <x v="1"/>
    <x v="0"/>
    <s v="No Aplica"/>
    <x v="752"/>
  </r>
  <r>
    <x v="2"/>
    <x v="4"/>
    <x v="4"/>
    <x v="27"/>
    <x v="542"/>
    <s v="CO12646@mi.com"/>
    <x v="5"/>
    <x v="4"/>
    <x v="542"/>
    <x v="5"/>
    <x v="1"/>
    <x v="0"/>
    <s v="No Aplica"/>
    <x v="752"/>
  </r>
  <r>
    <x v="1"/>
    <x v="22"/>
    <x v="22"/>
    <x v="336"/>
    <x v="542"/>
    <s v="CO12646@mi.com"/>
    <x v="3"/>
    <x v="3"/>
    <x v="542"/>
    <x v="5"/>
    <x v="1"/>
    <x v="0"/>
    <s v="No Aplica"/>
    <x v="752"/>
  </r>
  <r>
    <x v="1"/>
    <x v="21"/>
    <x v="21"/>
    <x v="45"/>
    <x v="542"/>
    <s v="CO12646@mi.com"/>
    <x v="3"/>
    <x v="3"/>
    <x v="542"/>
    <x v="5"/>
    <x v="1"/>
    <x v="0"/>
    <s v="No Aplica"/>
    <x v="752"/>
  </r>
  <r>
    <x v="2"/>
    <x v="24"/>
    <x v="24"/>
    <x v="934"/>
    <x v="542"/>
    <s v="CO12646@mi.com"/>
    <x v="5"/>
    <x v="4"/>
    <x v="542"/>
    <x v="5"/>
    <x v="1"/>
    <x v="0"/>
    <s v="No Aplica"/>
    <x v="752"/>
  </r>
  <r>
    <x v="2"/>
    <x v="20"/>
    <x v="20"/>
    <x v="27"/>
    <x v="542"/>
    <s v="CO12646@mi.com"/>
    <x v="5"/>
    <x v="4"/>
    <x v="542"/>
    <x v="5"/>
    <x v="1"/>
    <x v="0"/>
    <s v="No Aplica"/>
    <x v="752"/>
  </r>
  <r>
    <x v="2"/>
    <x v="13"/>
    <x v="13"/>
    <x v="54"/>
    <x v="543"/>
    <s v="CO16269@mi.com"/>
    <x v="14"/>
    <x v="10"/>
    <x v="543"/>
    <x v="23"/>
    <x v="2"/>
    <x v="1"/>
    <n v="45922"/>
    <x v="753"/>
  </r>
  <r>
    <x v="3"/>
    <x v="27"/>
    <x v="27"/>
    <x v="935"/>
    <x v="543"/>
    <s v="CO16269@mi.com"/>
    <x v="14"/>
    <x v="10"/>
    <x v="543"/>
    <x v="23"/>
    <x v="2"/>
    <x v="0"/>
    <s v="No Aplica"/>
    <x v="754"/>
  </r>
  <r>
    <x v="1"/>
    <x v="26"/>
    <x v="26"/>
    <x v="207"/>
    <x v="543"/>
    <s v="CO16269@mi.com"/>
    <x v="8"/>
    <x v="7"/>
    <x v="543"/>
    <x v="23"/>
    <x v="2"/>
    <x v="0"/>
    <s v="No Aplica"/>
    <x v="754"/>
  </r>
  <r>
    <x v="3"/>
    <x v="18"/>
    <x v="18"/>
    <x v="39"/>
    <x v="543"/>
    <s v="CO16269@mi.com"/>
    <x v="14"/>
    <x v="10"/>
    <x v="543"/>
    <x v="23"/>
    <x v="2"/>
    <x v="0"/>
    <s v="No Aplica"/>
    <x v="754"/>
  </r>
  <r>
    <x v="1"/>
    <x v="23"/>
    <x v="23"/>
    <x v="207"/>
    <x v="543"/>
    <s v="CO16269@mi.com"/>
    <x v="8"/>
    <x v="7"/>
    <x v="543"/>
    <x v="23"/>
    <x v="2"/>
    <x v="0"/>
    <s v="No Aplica"/>
    <x v="754"/>
  </r>
  <r>
    <x v="1"/>
    <x v="20"/>
    <x v="20"/>
    <x v="936"/>
    <x v="543"/>
    <s v="CO16269@mi.com"/>
    <x v="1"/>
    <x v="1"/>
    <x v="543"/>
    <x v="23"/>
    <x v="2"/>
    <x v="0"/>
    <s v="No Aplica"/>
    <x v="754"/>
  </r>
  <r>
    <x v="2"/>
    <x v="22"/>
    <x v="22"/>
    <x v="937"/>
    <x v="543"/>
    <s v="CO16269@mi.com"/>
    <x v="1"/>
    <x v="1"/>
    <x v="543"/>
    <x v="23"/>
    <x v="2"/>
    <x v="0"/>
    <s v="No Aplica"/>
    <x v="754"/>
  </r>
  <r>
    <x v="3"/>
    <x v="24"/>
    <x v="24"/>
    <x v="39"/>
    <x v="543"/>
    <s v="CO16269@mi.com"/>
    <x v="14"/>
    <x v="10"/>
    <x v="543"/>
    <x v="23"/>
    <x v="2"/>
    <x v="0"/>
    <s v="No Aplica"/>
    <x v="754"/>
  </r>
  <r>
    <x v="3"/>
    <x v="25"/>
    <x v="25"/>
    <x v="39"/>
    <x v="543"/>
    <s v="CO16269@mi.com"/>
    <x v="14"/>
    <x v="10"/>
    <x v="543"/>
    <x v="23"/>
    <x v="2"/>
    <x v="0"/>
    <s v="No Aplica"/>
    <x v="754"/>
  </r>
  <r>
    <x v="1"/>
    <x v="29"/>
    <x v="29"/>
    <x v="159"/>
    <x v="543"/>
    <s v="CO16269@mi.com"/>
    <x v="8"/>
    <x v="7"/>
    <x v="543"/>
    <x v="23"/>
    <x v="2"/>
    <x v="0"/>
    <s v="No Aplica"/>
    <x v="754"/>
  </r>
  <r>
    <x v="2"/>
    <x v="0"/>
    <x v="0"/>
    <x v="12"/>
    <x v="544"/>
    <s v="CO27632@mi.com"/>
    <x v="5"/>
    <x v="4"/>
    <x v="544"/>
    <x v="49"/>
    <x v="1"/>
    <x v="0"/>
    <s v="No Aplica"/>
    <x v="755"/>
  </r>
  <r>
    <x v="2"/>
    <x v="15"/>
    <x v="15"/>
    <x v="12"/>
    <x v="544"/>
    <s v="CO27632@mi.com"/>
    <x v="5"/>
    <x v="4"/>
    <x v="544"/>
    <x v="49"/>
    <x v="1"/>
    <x v="0"/>
    <s v="No Aplica"/>
    <x v="755"/>
  </r>
  <r>
    <x v="2"/>
    <x v="25"/>
    <x v="25"/>
    <x v="12"/>
    <x v="544"/>
    <s v="CO27632@mi.com"/>
    <x v="5"/>
    <x v="4"/>
    <x v="544"/>
    <x v="49"/>
    <x v="1"/>
    <x v="0"/>
    <s v="No Aplica"/>
    <x v="755"/>
  </r>
  <r>
    <x v="2"/>
    <x v="7"/>
    <x v="7"/>
    <x v="12"/>
    <x v="544"/>
    <s v="CO27632@mi.com"/>
    <x v="5"/>
    <x v="4"/>
    <x v="544"/>
    <x v="49"/>
    <x v="1"/>
    <x v="0"/>
    <s v="No Aplica"/>
    <x v="755"/>
  </r>
  <r>
    <x v="2"/>
    <x v="5"/>
    <x v="5"/>
    <x v="18"/>
    <x v="544"/>
    <s v="CO27632@mi.com"/>
    <x v="5"/>
    <x v="4"/>
    <x v="544"/>
    <x v="49"/>
    <x v="1"/>
    <x v="0"/>
    <s v="No Aplica"/>
    <x v="755"/>
  </r>
  <r>
    <x v="0"/>
    <x v="9"/>
    <x v="9"/>
    <x v="249"/>
    <x v="545"/>
    <s v="CO19816@mi.com"/>
    <x v="0"/>
    <x v="0"/>
    <x v="545"/>
    <x v="26"/>
    <x v="0"/>
    <x v="0"/>
    <s v="No Aplica"/>
    <x v="756"/>
  </r>
  <r>
    <x v="5"/>
    <x v="10"/>
    <x v="10"/>
    <x v="20"/>
    <x v="545"/>
    <s v="CO19816@mi.com"/>
    <x v="3"/>
    <x v="3"/>
    <x v="545"/>
    <x v="26"/>
    <x v="0"/>
    <x v="0"/>
    <s v="No Aplica"/>
    <x v="756"/>
  </r>
  <r>
    <x v="5"/>
    <x v="0"/>
    <x v="0"/>
    <x v="938"/>
    <x v="545"/>
    <s v="CO19816@mi.com"/>
    <x v="3"/>
    <x v="3"/>
    <x v="545"/>
    <x v="26"/>
    <x v="0"/>
    <x v="0"/>
    <s v="No Aplica"/>
    <x v="756"/>
  </r>
  <r>
    <x v="5"/>
    <x v="11"/>
    <x v="11"/>
    <x v="939"/>
    <x v="545"/>
    <s v="CO19816@mi.com"/>
    <x v="3"/>
    <x v="3"/>
    <x v="545"/>
    <x v="26"/>
    <x v="0"/>
    <x v="0"/>
    <s v="No Aplica"/>
    <x v="756"/>
  </r>
  <r>
    <x v="0"/>
    <x v="12"/>
    <x v="12"/>
    <x v="249"/>
    <x v="545"/>
    <s v="CO19816@mi.com"/>
    <x v="0"/>
    <x v="0"/>
    <x v="545"/>
    <x v="26"/>
    <x v="0"/>
    <x v="0"/>
    <s v="No Aplica"/>
    <x v="756"/>
  </r>
  <r>
    <x v="5"/>
    <x v="13"/>
    <x v="13"/>
    <x v="940"/>
    <x v="545"/>
    <s v="CO19816@mi.com"/>
    <x v="3"/>
    <x v="3"/>
    <x v="545"/>
    <x v="26"/>
    <x v="0"/>
    <x v="1"/>
    <n v="45922"/>
    <x v="757"/>
  </r>
  <r>
    <x v="0"/>
    <x v="17"/>
    <x v="17"/>
    <x v="249"/>
    <x v="545"/>
    <s v="CO19816@mi.com"/>
    <x v="0"/>
    <x v="0"/>
    <x v="545"/>
    <x v="26"/>
    <x v="0"/>
    <x v="0"/>
    <s v="No Aplica"/>
    <x v="756"/>
  </r>
  <r>
    <x v="0"/>
    <x v="25"/>
    <x v="25"/>
    <x v="249"/>
    <x v="545"/>
    <s v="CO19816@mi.com"/>
    <x v="0"/>
    <x v="0"/>
    <x v="545"/>
    <x v="26"/>
    <x v="0"/>
    <x v="0"/>
    <s v="No Aplica"/>
    <x v="756"/>
  </r>
  <r>
    <x v="0"/>
    <x v="6"/>
    <x v="6"/>
    <x v="249"/>
    <x v="545"/>
    <s v="CO19816@mi.com"/>
    <x v="0"/>
    <x v="0"/>
    <x v="545"/>
    <x v="26"/>
    <x v="0"/>
    <x v="0"/>
    <s v="No Aplica"/>
    <x v="756"/>
  </r>
  <r>
    <x v="0"/>
    <x v="22"/>
    <x v="22"/>
    <x v="249"/>
    <x v="545"/>
    <s v="CO19816@mi.com"/>
    <x v="0"/>
    <x v="0"/>
    <x v="545"/>
    <x v="26"/>
    <x v="0"/>
    <x v="0"/>
    <s v="No Aplica"/>
    <x v="756"/>
  </r>
  <r>
    <x v="5"/>
    <x v="21"/>
    <x v="21"/>
    <x v="940"/>
    <x v="545"/>
    <s v="CO19816@mi.com"/>
    <x v="3"/>
    <x v="3"/>
    <x v="545"/>
    <x v="26"/>
    <x v="0"/>
    <x v="0"/>
    <s v="No Aplica"/>
    <x v="756"/>
  </r>
  <r>
    <x v="2"/>
    <x v="27"/>
    <x v="27"/>
    <x v="3"/>
    <x v="546"/>
    <s v="CO18749@mi.com"/>
    <x v="0"/>
    <x v="0"/>
    <x v="546"/>
    <x v="42"/>
    <x v="1"/>
    <x v="0"/>
    <s v="No Aplica"/>
    <x v="758"/>
  </r>
  <r>
    <x v="1"/>
    <x v="23"/>
    <x v="23"/>
    <x v="6"/>
    <x v="546"/>
    <s v="CO18749@mi.com"/>
    <x v="3"/>
    <x v="3"/>
    <x v="546"/>
    <x v="42"/>
    <x v="1"/>
    <x v="0"/>
    <s v="No Aplica"/>
    <x v="758"/>
  </r>
  <r>
    <x v="2"/>
    <x v="18"/>
    <x v="18"/>
    <x v="27"/>
    <x v="546"/>
    <s v="CO18749@mi.com"/>
    <x v="0"/>
    <x v="0"/>
    <x v="546"/>
    <x v="42"/>
    <x v="1"/>
    <x v="0"/>
    <s v="No Aplica"/>
    <x v="758"/>
  </r>
  <r>
    <x v="1"/>
    <x v="28"/>
    <x v="28"/>
    <x v="35"/>
    <x v="546"/>
    <s v="CO18749@mi.com"/>
    <x v="3"/>
    <x v="3"/>
    <x v="546"/>
    <x v="42"/>
    <x v="1"/>
    <x v="0"/>
    <s v="No Aplica"/>
    <x v="758"/>
  </r>
  <r>
    <x v="2"/>
    <x v="24"/>
    <x v="24"/>
    <x v="3"/>
    <x v="546"/>
    <s v="CO18749@mi.com"/>
    <x v="0"/>
    <x v="0"/>
    <x v="546"/>
    <x v="42"/>
    <x v="1"/>
    <x v="0"/>
    <s v="No Aplica"/>
    <x v="758"/>
  </r>
  <r>
    <x v="2"/>
    <x v="25"/>
    <x v="25"/>
    <x v="3"/>
    <x v="546"/>
    <s v="CO18749@mi.com"/>
    <x v="0"/>
    <x v="0"/>
    <x v="546"/>
    <x v="42"/>
    <x v="1"/>
    <x v="0"/>
    <s v="No Aplica"/>
    <x v="758"/>
  </r>
  <r>
    <x v="1"/>
    <x v="29"/>
    <x v="29"/>
    <x v="6"/>
    <x v="546"/>
    <s v="CO18749@mi.com"/>
    <x v="3"/>
    <x v="3"/>
    <x v="546"/>
    <x v="42"/>
    <x v="1"/>
    <x v="0"/>
    <s v="No Aplica"/>
    <x v="758"/>
  </r>
  <r>
    <x v="2"/>
    <x v="8"/>
    <x v="8"/>
    <x v="941"/>
    <x v="547"/>
    <s v="CO28748@mi.com"/>
    <x v="3"/>
    <x v="3"/>
    <x v="547"/>
    <x v="47"/>
    <x v="1"/>
    <x v="0"/>
    <s v="No Aplica"/>
    <x v="759"/>
  </r>
  <r>
    <x v="2"/>
    <x v="9"/>
    <x v="9"/>
    <x v="941"/>
    <x v="547"/>
    <s v="CO28748@mi.com"/>
    <x v="3"/>
    <x v="3"/>
    <x v="547"/>
    <x v="47"/>
    <x v="1"/>
    <x v="0"/>
    <s v="No Aplica"/>
    <x v="759"/>
  </r>
  <r>
    <x v="2"/>
    <x v="0"/>
    <x v="0"/>
    <x v="942"/>
    <x v="547"/>
    <s v="CO28748@mi.com"/>
    <x v="3"/>
    <x v="3"/>
    <x v="547"/>
    <x v="47"/>
    <x v="1"/>
    <x v="0"/>
    <s v="No Aplica"/>
    <x v="759"/>
  </r>
  <r>
    <x v="2"/>
    <x v="10"/>
    <x v="10"/>
    <x v="943"/>
    <x v="547"/>
    <s v="CO28748@mi.com"/>
    <x v="3"/>
    <x v="3"/>
    <x v="547"/>
    <x v="47"/>
    <x v="1"/>
    <x v="0"/>
    <s v="No Aplica"/>
    <x v="759"/>
  </r>
  <r>
    <x v="2"/>
    <x v="12"/>
    <x v="12"/>
    <x v="944"/>
    <x v="547"/>
    <s v="CO28748@mi.com"/>
    <x v="3"/>
    <x v="3"/>
    <x v="547"/>
    <x v="47"/>
    <x v="1"/>
    <x v="0"/>
    <s v="No Aplica"/>
    <x v="759"/>
  </r>
  <r>
    <x v="2"/>
    <x v="13"/>
    <x v="13"/>
    <x v="945"/>
    <x v="547"/>
    <s v="CO28748@mi.com"/>
    <x v="3"/>
    <x v="3"/>
    <x v="547"/>
    <x v="47"/>
    <x v="1"/>
    <x v="1"/>
    <n v="45922"/>
    <x v="760"/>
  </r>
  <r>
    <x v="0"/>
    <x v="27"/>
    <x v="27"/>
    <x v="212"/>
    <x v="547"/>
    <s v="CO28748@mi.com"/>
    <x v="0"/>
    <x v="0"/>
    <x v="547"/>
    <x v="47"/>
    <x v="1"/>
    <x v="0"/>
    <s v="No Aplica"/>
    <x v="759"/>
  </r>
  <r>
    <x v="2"/>
    <x v="8"/>
    <x v="8"/>
    <x v="672"/>
    <x v="548"/>
    <s v="CO23233@mi.com"/>
    <x v="3"/>
    <x v="3"/>
    <x v="548"/>
    <x v="4"/>
    <x v="2"/>
    <x v="0"/>
    <s v="No Aplica"/>
    <x v="761"/>
  </r>
  <r>
    <x v="2"/>
    <x v="27"/>
    <x v="27"/>
    <x v="946"/>
    <x v="548"/>
    <s v="CO23233@mi.com"/>
    <x v="0"/>
    <x v="0"/>
    <x v="548"/>
    <x v="4"/>
    <x v="2"/>
    <x v="0"/>
    <s v="No Aplica"/>
    <x v="761"/>
  </r>
  <r>
    <x v="2"/>
    <x v="11"/>
    <x v="11"/>
    <x v="3"/>
    <x v="548"/>
    <s v="CO23233@mi.com"/>
    <x v="0"/>
    <x v="0"/>
    <x v="548"/>
    <x v="4"/>
    <x v="2"/>
    <x v="0"/>
    <s v="No Aplica"/>
    <x v="761"/>
  </r>
  <r>
    <x v="2"/>
    <x v="26"/>
    <x v="26"/>
    <x v="914"/>
    <x v="548"/>
    <s v="CO23233@mi.com"/>
    <x v="3"/>
    <x v="3"/>
    <x v="548"/>
    <x v="4"/>
    <x v="2"/>
    <x v="0"/>
    <s v="No Aplica"/>
    <x v="761"/>
  </r>
  <r>
    <x v="2"/>
    <x v="10"/>
    <x v="10"/>
    <x v="672"/>
    <x v="548"/>
    <s v="CO23233@mi.com"/>
    <x v="3"/>
    <x v="3"/>
    <x v="548"/>
    <x v="4"/>
    <x v="2"/>
    <x v="0"/>
    <s v="No Aplica"/>
    <x v="761"/>
  </r>
  <r>
    <x v="2"/>
    <x v="0"/>
    <x v="0"/>
    <x v="672"/>
    <x v="548"/>
    <s v="CO23233@mi.com"/>
    <x v="3"/>
    <x v="3"/>
    <x v="548"/>
    <x v="4"/>
    <x v="2"/>
    <x v="0"/>
    <s v="No Aplica"/>
    <x v="761"/>
  </r>
  <r>
    <x v="2"/>
    <x v="12"/>
    <x v="12"/>
    <x v="672"/>
    <x v="548"/>
    <s v="CO23233@mi.com"/>
    <x v="3"/>
    <x v="3"/>
    <x v="548"/>
    <x v="4"/>
    <x v="2"/>
    <x v="0"/>
    <s v="No Aplica"/>
    <x v="761"/>
  </r>
  <r>
    <x v="5"/>
    <x v="19"/>
    <x v="19"/>
    <x v="947"/>
    <x v="548"/>
    <s v="CO23233@mi.com"/>
    <x v="3"/>
    <x v="3"/>
    <x v="548"/>
    <x v="4"/>
    <x v="2"/>
    <x v="0"/>
    <s v="No Aplica"/>
    <x v="761"/>
  </r>
  <r>
    <x v="2"/>
    <x v="23"/>
    <x v="23"/>
    <x v="914"/>
    <x v="548"/>
    <s v="CO23233@mi.com"/>
    <x v="1"/>
    <x v="1"/>
    <x v="548"/>
    <x v="4"/>
    <x v="2"/>
    <x v="0"/>
    <s v="No Aplica"/>
    <x v="761"/>
  </r>
  <r>
    <x v="2"/>
    <x v="17"/>
    <x v="17"/>
    <x v="914"/>
    <x v="548"/>
    <s v="CO23233@mi.com"/>
    <x v="1"/>
    <x v="1"/>
    <x v="548"/>
    <x v="4"/>
    <x v="2"/>
    <x v="0"/>
    <s v="No Aplica"/>
    <x v="761"/>
  </r>
  <r>
    <x v="2"/>
    <x v="24"/>
    <x v="24"/>
    <x v="946"/>
    <x v="548"/>
    <s v="CO23233@mi.com"/>
    <x v="0"/>
    <x v="0"/>
    <x v="548"/>
    <x v="4"/>
    <x v="2"/>
    <x v="0"/>
    <s v="No Aplica"/>
    <x v="761"/>
  </r>
  <r>
    <x v="2"/>
    <x v="1"/>
    <x v="1"/>
    <x v="0"/>
    <x v="548"/>
    <s v="CO23233@mi.com"/>
    <x v="0"/>
    <x v="0"/>
    <x v="548"/>
    <x v="4"/>
    <x v="2"/>
    <x v="0"/>
    <s v="No Aplica"/>
    <x v="761"/>
  </r>
  <r>
    <x v="2"/>
    <x v="28"/>
    <x v="28"/>
    <x v="672"/>
    <x v="548"/>
    <s v="CO23233@mi.com"/>
    <x v="1"/>
    <x v="1"/>
    <x v="548"/>
    <x v="4"/>
    <x v="2"/>
    <x v="0"/>
    <s v="No Aplica"/>
    <x v="761"/>
  </r>
  <r>
    <x v="2"/>
    <x v="2"/>
    <x v="2"/>
    <x v="672"/>
    <x v="548"/>
    <s v="CO23233@mi.com"/>
    <x v="1"/>
    <x v="1"/>
    <x v="548"/>
    <x v="4"/>
    <x v="2"/>
    <x v="0"/>
    <s v="No Aplica"/>
    <x v="761"/>
  </r>
  <r>
    <x v="2"/>
    <x v="29"/>
    <x v="29"/>
    <x v="673"/>
    <x v="548"/>
    <s v="CO23233@mi.com"/>
    <x v="1"/>
    <x v="1"/>
    <x v="548"/>
    <x v="4"/>
    <x v="2"/>
    <x v="0"/>
    <s v="No Aplica"/>
    <x v="761"/>
  </r>
  <r>
    <x v="2"/>
    <x v="20"/>
    <x v="20"/>
    <x v="672"/>
    <x v="548"/>
    <s v="CO23233@mi.com"/>
    <x v="1"/>
    <x v="1"/>
    <x v="548"/>
    <x v="4"/>
    <x v="2"/>
    <x v="0"/>
    <s v="No Aplica"/>
    <x v="761"/>
  </r>
  <r>
    <x v="2"/>
    <x v="22"/>
    <x v="22"/>
    <x v="0"/>
    <x v="548"/>
    <s v="CO23233@mi.com"/>
    <x v="13"/>
    <x v="0"/>
    <x v="548"/>
    <x v="4"/>
    <x v="2"/>
    <x v="0"/>
    <s v="No Aplica"/>
    <x v="761"/>
  </r>
  <r>
    <x v="3"/>
    <x v="4"/>
    <x v="4"/>
    <x v="22"/>
    <x v="549"/>
    <s v="CO23237@mi.com"/>
    <x v="0"/>
    <x v="0"/>
    <x v="549"/>
    <x v="21"/>
    <x v="1"/>
    <x v="0"/>
    <s v="No Aplica"/>
    <x v="762"/>
  </r>
  <r>
    <x v="3"/>
    <x v="27"/>
    <x v="27"/>
    <x v="99"/>
    <x v="549"/>
    <s v="CO23237@mi.com"/>
    <x v="0"/>
    <x v="0"/>
    <x v="549"/>
    <x v="21"/>
    <x v="1"/>
    <x v="0"/>
    <s v="No Aplica"/>
    <x v="762"/>
  </r>
  <r>
    <x v="3"/>
    <x v="18"/>
    <x v="18"/>
    <x v="22"/>
    <x v="549"/>
    <s v="CO23237@mi.com"/>
    <x v="5"/>
    <x v="4"/>
    <x v="549"/>
    <x v="21"/>
    <x v="1"/>
    <x v="0"/>
    <s v="No Aplica"/>
    <x v="762"/>
  </r>
  <r>
    <x v="3"/>
    <x v="24"/>
    <x v="24"/>
    <x v="22"/>
    <x v="549"/>
    <s v="CO23237@mi.com"/>
    <x v="0"/>
    <x v="0"/>
    <x v="549"/>
    <x v="21"/>
    <x v="1"/>
    <x v="0"/>
    <s v="No Aplica"/>
    <x v="762"/>
  </r>
  <r>
    <x v="3"/>
    <x v="25"/>
    <x v="25"/>
    <x v="948"/>
    <x v="549"/>
    <s v="CO23237@mi.com"/>
    <x v="0"/>
    <x v="0"/>
    <x v="549"/>
    <x v="21"/>
    <x v="1"/>
    <x v="0"/>
    <s v="No Aplica"/>
    <x v="762"/>
  </r>
  <r>
    <x v="1"/>
    <x v="14"/>
    <x v="14"/>
    <x v="403"/>
    <x v="550"/>
    <s v="CO24629@mi.com"/>
    <x v="8"/>
    <x v="7"/>
    <x v="550"/>
    <x v="51"/>
    <x v="1"/>
    <x v="0"/>
    <s v="No Aplica"/>
    <x v="763"/>
  </r>
  <r>
    <x v="0"/>
    <x v="27"/>
    <x v="27"/>
    <x v="3"/>
    <x v="550"/>
    <s v="CO24629@mi.com"/>
    <x v="0"/>
    <x v="0"/>
    <x v="550"/>
    <x v="51"/>
    <x v="1"/>
    <x v="0"/>
    <s v="No Aplica"/>
    <x v="763"/>
  </r>
  <r>
    <x v="1"/>
    <x v="26"/>
    <x v="26"/>
    <x v="20"/>
    <x v="550"/>
    <s v="CO24629@mi.com"/>
    <x v="2"/>
    <x v="2"/>
    <x v="550"/>
    <x v="51"/>
    <x v="1"/>
    <x v="0"/>
    <s v="No Aplica"/>
    <x v="763"/>
  </r>
  <r>
    <x v="0"/>
    <x v="18"/>
    <x v="18"/>
    <x v="3"/>
    <x v="550"/>
    <s v="CO24629@mi.com"/>
    <x v="0"/>
    <x v="0"/>
    <x v="550"/>
    <x v="51"/>
    <x v="1"/>
    <x v="0"/>
    <s v="No Aplica"/>
    <x v="763"/>
  </r>
  <r>
    <x v="1"/>
    <x v="6"/>
    <x v="6"/>
    <x v="20"/>
    <x v="550"/>
    <s v="CO24629@mi.com"/>
    <x v="2"/>
    <x v="2"/>
    <x v="550"/>
    <x v="51"/>
    <x v="1"/>
    <x v="0"/>
    <s v="No Aplica"/>
    <x v="763"/>
  </r>
  <r>
    <x v="1"/>
    <x v="4"/>
    <x v="4"/>
    <x v="949"/>
    <x v="550"/>
    <s v="CO24629@mi.com"/>
    <x v="6"/>
    <x v="5"/>
    <x v="550"/>
    <x v="51"/>
    <x v="1"/>
    <x v="0"/>
    <s v="No Aplica"/>
    <x v="763"/>
  </r>
  <r>
    <x v="1"/>
    <x v="28"/>
    <x v="28"/>
    <x v="20"/>
    <x v="550"/>
    <s v="CO24629@mi.com"/>
    <x v="2"/>
    <x v="2"/>
    <x v="550"/>
    <x v="51"/>
    <x v="1"/>
    <x v="0"/>
    <s v="No Aplica"/>
    <x v="763"/>
  </r>
  <r>
    <x v="0"/>
    <x v="24"/>
    <x v="24"/>
    <x v="3"/>
    <x v="550"/>
    <s v="CO24629@mi.com"/>
    <x v="0"/>
    <x v="0"/>
    <x v="550"/>
    <x v="51"/>
    <x v="1"/>
    <x v="0"/>
    <s v="No Aplica"/>
    <x v="763"/>
  </r>
  <r>
    <x v="0"/>
    <x v="25"/>
    <x v="25"/>
    <x v="3"/>
    <x v="550"/>
    <s v="CO24629@mi.com"/>
    <x v="0"/>
    <x v="0"/>
    <x v="550"/>
    <x v="51"/>
    <x v="1"/>
    <x v="0"/>
    <s v="No Aplica"/>
    <x v="763"/>
  </r>
  <r>
    <x v="1"/>
    <x v="29"/>
    <x v="29"/>
    <x v="20"/>
    <x v="550"/>
    <s v="CO24629@mi.com"/>
    <x v="2"/>
    <x v="2"/>
    <x v="550"/>
    <x v="51"/>
    <x v="1"/>
    <x v="0"/>
    <s v="No Aplica"/>
    <x v="763"/>
  </r>
  <r>
    <x v="0"/>
    <x v="16"/>
    <x v="16"/>
    <x v="3"/>
    <x v="551"/>
    <s v="CO27787@mi.com"/>
    <x v="0"/>
    <x v="0"/>
    <x v="551"/>
    <x v="11"/>
    <x v="1"/>
    <x v="0"/>
    <s v="No Aplica"/>
    <x v="764"/>
  </r>
  <r>
    <x v="2"/>
    <x v="13"/>
    <x v="13"/>
    <x v="6"/>
    <x v="552"/>
    <s v="CO26959@mi.com"/>
    <x v="3"/>
    <x v="3"/>
    <x v="552"/>
    <x v="44"/>
    <x v="2"/>
    <x v="1"/>
    <n v="45922"/>
    <x v="765"/>
  </r>
  <r>
    <x v="2"/>
    <x v="14"/>
    <x v="14"/>
    <x v="35"/>
    <x v="552"/>
    <s v="CO26959@mi.com"/>
    <x v="1"/>
    <x v="1"/>
    <x v="552"/>
    <x v="44"/>
    <x v="2"/>
    <x v="0"/>
    <s v="No Aplica"/>
    <x v="766"/>
  </r>
  <r>
    <x v="2"/>
    <x v="16"/>
    <x v="16"/>
    <x v="212"/>
    <x v="552"/>
    <s v="CO26959@mi.com"/>
    <x v="19"/>
    <x v="0"/>
    <x v="552"/>
    <x v="44"/>
    <x v="2"/>
    <x v="0"/>
    <s v="No Aplica"/>
    <x v="766"/>
  </r>
  <r>
    <x v="2"/>
    <x v="17"/>
    <x v="17"/>
    <x v="295"/>
    <x v="552"/>
    <s v="CO26959@mi.com"/>
    <x v="3"/>
    <x v="3"/>
    <x v="552"/>
    <x v="44"/>
    <x v="2"/>
    <x v="0"/>
    <s v="No Aplica"/>
    <x v="766"/>
  </r>
  <r>
    <x v="2"/>
    <x v="3"/>
    <x v="3"/>
    <x v="950"/>
    <x v="552"/>
    <s v="CO26959@mi.com"/>
    <x v="3"/>
    <x v="3"/>
    <x v="552"/>
    <x v="44"/>
    <x v="2"/>
    <x v="0"/>
    <s v="No Aplica"/>
    <x v="766"/>
  </r>
  <r>
    <x v="2"/>
    <x v="19"/>
    <x v="19"/>
    <x v="212"/>
    <x v="552"/>
    <s v="CO26959@mi.com"/>
    <x v="19"/>
    <x v="0"/>
    <x v="552"/>
    <x v="44"/>
    <x v="2"/>
    <x v="0"/>
    <s v="No Aplica"/>
    <x v="766"/>
  </r>
  <r>
    <x v="2"/>
    <x v="7"/>
    <x v="7"/>
    <x v="6"/>
    <x v="552"/>
    <s v="CO26959@mi.com"/>
    <x v="3"/>
    <x v="3"/>
    <x v="552"/>
    <x v="44"/>
    <x v="2"/>
    <x v="0"/>
    <s v="No Aplica"/>
    <x v="766"/>
  </r>
  <r>
    <x v="2"/>
    <x v="6"/>
    <x v="6"/>
    <x v="6"/>
    <x v="552"/>
    <s v="CO26959@mi.com"/>
    <x v="3"/>
    <x v="3"/>
    <x v="552"/>
    <x v="44"/>
    <x v="2"/>
    <x v="0"/>
    <s v="No Aplica"/>
    <x v="766"/>
  </r>
  <r>
    <x v="2"/>
    <x v="4"/>
    <x v="4"/>
    <x v="27"/>
    <x v="552"/>
    <s v="CO26959@mi.com"/>
    <x v="19"/>
    <x v="0"/>
    <x v="552"/>
    <x v="44"/>
    <x v="2"/>
    <x v="0"/>
    <s v="No Aplica"/>
    <x v="766"/>
  </r>
  <r>
    <x v="0"/>
    <x v="24"/>
    <x v="24"/>
    <x v="39"/>
    <x v="553"/>
    <s v="CO26958@mi.com"/>
    <x v="4"/>
    <x v="0"/>
    <x v="553"/>
    <x v="28"/>
    <x v="2"/>
    <x v="0"/>
    <s v="No Aplica"/>
    <x v="767"/>
  </r>
  <r>
    <x v="0"/>
    <x v="25"/>
    <x v="25"/>
    <x v="39"/>
    <x v="553"/>
    <s v="CO26958@mi.com"/>
    <x v="19"/>
    <x v="0"/>
    <x v="553"/>
    <x v="28"/>
    <x v="2"/>
    <x v="0"/>
    <s v="No Aplica"/>
    <x v="767"/>
  </r>
  <r>
    <x v="2"/>
    <x v="5"/>
    <x v="5"/>
    <x v="951"/>
    <x v="553"/>
    <s v="CO26958@mi.com"/>
    <x v="2"/>
    <x v="2"/>
    <x v="553"/>
    <x v="28"/>
    <x v="2"/>
    <x v="0"/>
    <s v="No Aplica"/>
    <x v="767"/>
  </r>
  <r>
    <x v="0"/>
    <x v="22"/>
    <x v="22"/>
    <x v="88"/>
    <x v="553"/>
    <s v="CO26958@mi.com"/>
    <x v="19"/>
    <x v="0"/>
    <x v="553"/>
    <x v="28"/>
    <x v="2"/>
    <x v="0"/>
    <s v="No Aplica"/>
    <x v="767"/>
  </r>
  <r>
    <x v="1"/>
    <x v="8"/>
    <x v="8"/>
    <x v="952"/>
    <x v="554"/>
    <s v="CO28436@mi.com"/>
    <x v="3"/>
    <x v="3"/>
    <x v="554"/>
    <x v="1"/>
    <x v="0"/>
    <x v="0"/>
    <s v="No Aplica"/>
    <x v="768"/>
  </r>
  <r>
    <x v="0"/>
    <x v="9"/>
    <x v="9"/>
    <x v="24"/>
    <x v="554"/>
    <s v="CO28436@mi.com"/>
    <x v="0"/>
    <x v="0"/>
    <x v="554"/>
    <x v="1"/>
    <x v="0"/>
    <x v="0"/>
    <s v="No Aplica"/>
    <x v="768"/>
  </r>
  <r>
    <x v="1"/>
    <x v="10"/>
    <x v="10"/>
    <x v="952"/>
    <x v="554"/>
    <s v="CO28436@mi.com"/>
    <x v="3"/>
    <x v="3"/>
    <x v="554"/>
    <x v="1"/>
    <x v="0"/>
    <x v="0"/>
    <s v="No Aplica"/>
    <x v="768"/>
  </r>
  <r>
    <x v="1"/>
    <x v="0"/>
    <x v="0"/>
    <x v="952"/>
    <x v="554"/>
    <s v="CO28436@mi.com"/>
    <x v="3"/>
    <x v="3"/>
    <x v="554"/>
    <x v="1"/>
    <x v="0"/>
    <x v="0"/>
    <s v="No Aplica"/>
    <x v="768"/>
  </r>
  <r>
    <x v="1"/>
    <x v="11"/>
    <x v="11"/>
    <x v="953"/>
    <x v="554"/>
    <s v="CO28436@mi.com"/>
    <x v="3"/>
    <x v="3"/>
    <x v="554"/>
    <x v="1"/>
    <x v="0"/>
    <x v="0"/>
    <s v="No Aplica"/>
    <x v="768"/>
  </r>
  <r>
    <x v="1"/>
    <x v="12"/>
    <x v="12"/>
    <x v="953"/>
    <x v="554"/>
    <s v="CO28436@mi.com"/>
    <x v="3"/>
    <x v="3"/>
    <x v="554"/>
    <x v="1"/>
    <x v="0"/>
    <x v="0"/>
    <s v="No Aplica"/>
    <x v="768"/>
  </r>
  <r>
    <x v="0"/>
    <x v="13"/>
    <x v="13"/>
    <x v="24"/>
    <x v="554"/>
    <s v="CO28436@mi.com"/>
    <x v="0"/>
    <x v="0"/>
    <x v="554"/>
    <x v="1"/>
    <x v="0"/>
    <x v="1"/>
    <n v="45922"/>
    <x v="769"/>
  </r>
  <r>
    <x v="1"/>
    <x v="14"/>
    <x v="14"/>
    <x v="84"/>
    <x v="554"/>
    <s v="CO28436@mi.com"/>
    <x v="3"/>
    <x v="3"/>
    <x v="554"/>
    <x v="1"/>
    <x v="0"/>
    <x v="0"/>
    <s v="No Aplica"/>
    <x v="768"/>
  </r>
  <r>
    <x v="1"/>
    <x v="15"/>
    <x v="15"/>
    <x v="84"/>
    <x v="554"/>
    <s v="CO28436@mi.com"/>
    <x v="3"/>
    <x v="3"/>
    <x v="554"/>
    <x v="1"/>
    <x v="0"/>
    <x v="0"/>
    <s v="No Aplica"/>
    <x v="768"/>
  </r>
  <r>
    <x v="1"/>
    <x v="17"/>
    <x v="17"/>
    <x v="84"/>
    <x v="554"/>
    <s v="CO28436@mi.com"/>
    <x v="3"/>
    <x v="3"/>
    <x v="554"/>
    <x v="1"/>
    <x v="0"/>
    <x v="0"/>
    <s v="No Aplica"/>
    <x v="768"/>
  </r>
  <r>
    <x v="1"/>
    <x v="3"/>
    <x v="3"/>
    <x v="293"/>
    <x v="554"/>
    <s v="CO28436@mi.com"/>
    <x v="3"/>
    <x v="3"/>
    <x v="554"/>
    <x v="1"/>
    <x v="0"/>
    <x v="0"/>
    <s v="No Aplica"/>
    <x v="768"/>
  </r>
  <r>
    <x v="0"/>
    <x v="16"/>
    <x v="16"/>
    <x v="3"/>
    <x v="554"/>
    <s v="CO28436@mi.com"/>
    <x v="0"/>
    <x v="0"/>
    <x v="554"/>
    <x v="1"/>
    <x v="0"/>
    <x v="0"/>
    <s v="No Aplica"/>
    <x v="768"/>
  </r>
  <r>
    <x v="1"/>
    <x v="19"/>
    <x v="19"/>
    <x v="6"/>
    <x v="554"/>
    <s v="CO28436@mi.com"/>
    <x v="3"/>
    <x v="3"/>
    <x v="554"/>
    <x v="1"/>
    <x v="0"/>
    <x v="0"/>
    <s v="No Aplica"/>
    <x v="768"/>
  </r>
  <r>
    <x v="1"/>
    <x v="1"/>
    <x v="1"/>
    <x v="6"/>
    <x v="554"/>
    <s v="CO28436@mi.com"/>
    <x v="3"/>
    <x v="3"/>
    <x v="554"/>
    <x v="1"/>
    <x v="0"/>
    <x v="0"/>
    <s v="No Aplica"/>
    <x v="768"/>
  </r>
  <r>
    <x v="1"/>
    <x v="2"/>
    <x v="2"/>
    <x v="6"/>
    <x v="554"/>
    <s v="CO28436@mi.com"/>
    <x v="3"/>
    <x v="3"/>
    <x v="554"/>
    <x v="1"/>
    <x v="0"/>
    <x v="0"/>
    <s v="No Aplica"/>
    <x v="768"/>
  </r>
  <r>
    <x v="1"/>
    <x v="6"/>
    <x v="6"/>
    <x v="295"/>
    <x v="554"/>
    <s v="CO28436@mi.com"/>
    <x v="3"/>
    <x v="3"/>
    <x v="554"/>
    <x v="1"/>
    <x v="0"/>
    <x v="0"/>
    <s v="No Aplica"/>
    <x v="768"/>
  </r>
  <r>
    <x v="0"/>
    <x v="7"/>
    <x v="7"/>
    <x v="0"/>
    <x v="554"/>
    <s v="CO28436@mi.com"/>
    <x v="19"/>
    <x v="0"/>
    <x v="554"/>
    <x v="1"/>
    <x v="0"/>
    <x v="0"/>
    <s v="No Aplica"/>
    <x v="768"/>
  </r>
  <r>
    <x v="2"/>
    <x v="10"/>
    <x v="10"/>
    <x v="886"/>
    <x v="555"/>
    <s v="CO16183@mi.com"/>
    <x v="3"/>
    <x v="3"/>
    <x v="555"/>
    <x v="16"/>
    <x v="0"/>
    <x v="0"/>
    <s v="No Aplica"/>
    <x v="770"/>
  </r>
  <r>
    <x v="2"/>
    <x v="0"/>
    <x v="0"/>
    <x v="954"/>
    <x v="555"/>
    <s v="CO16183@mi.com"/>
    <x v="3"/>
    <x v="3"/>
    <x v="555"/>
    <x v="16"/>
    <x v="0"/>
    <x v="0"/>
    <s v="No Aplica"/>
    <x v="770"/>
  </r>
  <r>
    <x v="0"/>
    <x v="11"/>
    <x v="11"/>
    <x v="170"/>
    <x v="555"/>
    <s v="CO16183@mi.com"/>
    <x v="0"/>
    <x v="0"/>
    <x v="555"/>
    <x v="16"/>
    <x v="0"/>
    <x v="0"/>
    <s v="No Aplica"/>
    <x v="770"/>
  </r>
  <r>
    <x v="2"/>
    <x v="12"/>
    <x v="12"/>
    <x v="886"/>
    <x v="555"/>
    <s v="CO16183@mi.com"/>
    <x v="3"/>
    <x v="3"/>
    <x v="555"/>
    <x v="16"/>
    <x v="0"/>
    <x v="0"/>
    <s v="No Aplica"/>
    <x v="770"/>
  </r>
  <r>
    <x v="2"/>
    <x v="13"/>
    <x v="13"/>
    <x v="886"/>
    <x v="555"/>
    <s v="CO16183@mi.com"/>
    <x v="3"/>
    <x v="3"/>
    <x v="555"/>
    <x v="16"/>
    <x v="0"/>
    <x v="1"/>
    <n v="45922"/>
    <x v="771"/>
  </r>
  <r>
    <x v="2"/>
    <x v="14"/>
    <x v="14"/>
    <x v="886"/>
    <x v="555"/>
    <s v="CO16183@mi.com"/>
    <x v="3"/>
    <x v="3"/>
    <x v="555"/>
    <x v="16"/>
    <x v="0"/>
    <x v="0"/>
    <s v="No Aplica"/>
    <x v="770"/>
  </r>
  <r>
    <x v="2"/>
    <x v="15"/>
    <x v="15"/>
    <x v="954"/>
    <x v="555"/>
    <s v="CO16183@mi.com"/>
    <x v="3"/>
    <x v="3"/>
    <x v="555"/>
    <x v="16"/>
    <x v="0"/>
    <x v="0"/>
    <s v="No Aplica"/>
    <x v="770"/>
  </r>
  <r>
    <x v="0"/>
    <x v="16"/>
    <x v="16"/>
    <x v="0"/>
    <x v="555"/>
    <s v="CO16183@mi.com"/>
    <x v="0"/>
    <x v="0"/>
    <x v="555"/>
    <x v="16"/>
    <x v="0"/>
    <x v="0"/>
    <s v="No Aplica"/>
    <x v="770"/>
  </r>
  <r>
    <x v="2"/>
    <x v="17"/>
    <x v="17"/>
    <x v="954"/>
    <x v="555"/>
    <s v="CO16183@mi.com"/>
    <x v="3"/>
    <x v="3"/>
    <x v="555"/>
    <x v="16"/>
    <x v="0"/>
    <x v="0"/>
    <s v="No Aplica"/>
    <x v="770"/>
  </r>
  <r>
    <x v="2"/>
    <x v="3"/>
    <x v="3"/>
    <x v="886"/>
    <x v="555"/>
    <s v="CO16183@mi.com"/>
    <x v="3"/>
    <x v="3"/>
    <x v="555"/>
    <x v="16"/>
    <x v="0"/>
    <x v="0"/>
    <s v="No Aplica"/>
    <x v="770"/>
  </r>
  <r>
    <x v="2"/>
    <x v="19"/>
    <x v="19"/>
    <x v="886"/>
    <x v="555"/>
    <s v="CO16183@mi.com"/>
    <x v="3"/>
    <x v="3"/>
    <x v="555"/>
    <x v="16"/>
    <x v="0"/>
    <x v="0"/>
    <s v="No Aplica"/>
    <x v="770"/>
  </r>
  <r>
    <x v="2"/>
    <x v="7"/>
    <x v="7"/>
    <x v="886"/>
    <x v="555"/>
    <s v="CO16183@mi.com"/>
    <x v="3"/>
    <x v="3"/>
    <x v="555"/>
    <x v="16"/>
    <x v="0"/>
    <x v="0"/>
    <s v="No Aplica"/>
    <x v="770"/>
  </r>
  <r>
    <x v="0"/>
    <x v="1"/>
    <x v="1"/>
    <x v="0"/>
    <x v="555"/>
    <s v="CO16183@mi.com"/>
    <x v="0"/>
    <x v="0"/>
    <x v="555"/>
    <x v="16"/>
    <x v="0"/>
    <x v="0"/>
    <s v="No Aplica"/>
    <x v="770"/>
  </r>
  <r>
    <x v="2"/>
    <x v="2"/>
    <x v="2"/>
    <x v="954"/>
    <x v="555"/>
    <s v="CO16183@mi.com"/>
    <x v="3"/>
    <x v="3"/>
    <x v="555"/>
    <x v="16"/>
    <x v="0"/>
    <x v="0"/>
    <s v="No Aplica"/>
    <x v="770"/>
  </r>
  <r>
    <x v="2"/>
    <x v="6"/>
    <x v="6"/>
    <x v="886"/>
    <x v="555"/>
    <s v="CO16183@mi.com"/>
    <x v="3"/>
    <x v="3"/>
    <x v="555"/>
    <x v="16"/>
    <x v="0"/>
    <x v="0"/>
    <s v="No Aplica"/>
    <x v="770"/>
  </r>
  <r>
    <x v="2"/>
    <x v="4"/>
    <x v="4"/>
    <x v="954"/>
    <x v="555"/>
    <s v="CO16183@mi.com"/>
    <x v="3"/>
    <x v="3"/>
    <x v="555"/>
    <x v="16"/>
    <x v="0"/>
    <x v="0"/>
    <s v="No Aplica"/>
    <x v="770"/>
  </r>
  <r>
    <x v="2"/>
    <x v="5"/>
    <x v="5"/>
    <x v="886"/>
    <x v="555"/>
    <s v="CO16183@mi.com"/>
    <x v="3"/>
    <x v="3"/>
    <x v="555"/>
    <x v="16"/>
    <x v="0"/>
    <x v="0"/>
    <s v="No Aplica"/>
    <x v="770"/>
  </r>
  <r>
    <x v="0"/>
    <x v="20"/>
    <x v="20"/>
    <x v="0"/>
    <x v="555"/>
    <s v="CO16183@mi.com"/>
    <x v="0"/>
    <x v="0"/>
    <x v="555"/>
    <x v="16"/>
    <x v="0"/>
    <x v="0"/>
    <s v="No Aplica"/>
    <x v="770"/>
  </r>
  <r>
    <x v="2"/>
    <x v="22"/>
    <x v="22"/>
    <x v="954"/>
    <x v="555"/>
    <s v="CO16183@mi.com"/>
    <x v="3"/>
    <x v="3"/>
    <x v="555"/>
    <x v="16"/>
    <x v="0"/>
    <x v="0"/>
    <s v="No Aplica"/>
    <x v="770"/>
  </r>
  <r>
    <x v="2"/>
    <x v="21"/>
    <x v="21"/>
    <x v="886"/>
    <x v="555"/>
    <s v="CO16183@mi.com"/>
    <x v="3"/>
    <x v="3"/>
    <x v="555"/>
    <x v="16"/>
    <x v="0"/>
    <x v="0"/>
    <s v="No Aplica"/>
    <x v="770"/>
  </r>
  <r>
    <x v="1"/>
    <x v="20"/>
    <x v="20"/>
    <x v="9"/>
    <x v="556"/>
    <s v="CO17693@mi.com"/>
    <x v="8"/>
    <x v="7"/>
    <x v="556"/>
    <x v="21"/>
    <x v="1"/>
    <x v="0"/>
    <s v="No Aplica"/>
    <x v="772"/>
  </r>
  <r>
    <x v="2"/>
    <x v="0"/>
    <x v="0"/>
    <x v="27"/>
    <x v="557"/>
    <s v="CO28743@mi.com"/>
    <x v="5"/>
    <x v="4"/>
    <x v="557"/>
    <x v="21"/>
    <x v="1"/>
    <x v="0"/>
    <s v="No Aplica"/>
    <x v="773"/>
  </r>
  <r>
    <x v="0"/>
    <x v="16"/>
    <x v="16"/>
    <x v="955"/>
    <x v="558"/>
    <s v="CO11808@mi.com"/>
    <x v="3"/>
    <x v="3"/>
    <x v="558"/>
    <x v="19"/>
    <x v="0"/>
    <x v="0"/>
    <s v="No Aplica"/>
    <x v="774"/>
  </r>
  <r>
    <x v="0"/>
    <x v="17"/>
    <x v="17"/>
    <x v="0"/>
    <x v="558"/>
    <s v="CO11808@mi.com"/>
    <x v="0"/>
    <x v="0"/>
    <x v="558"/>
    <x v="19"/>
    <x v="0"/>
    <x v="0"/>
    <s v="No Aplica"/>
    <x v="774"/>
  </r>
  <r>
    <x v="0"/>
    <x v="3"/>
    <x v="3"/>
    <x v="6"/>
    <x v="558"/>
    <s v="CO11808@mi.com"/>
    <x v="3"/>
    <x v="3"/>
    <x v="558"/>
    <x v="19"/>
    <x v="0"/>
    <x v="0"/>
    <s v="No Aplica"/>
    <x v="774"/>
  </r>
  <r>
    <x v="0"/>
    <x v="6"/>
    <x v="6"/>
    <x v="13"/>
    <x v="558"/>
    <s v="CO11808@mi.com"/>
    <x v="3"/>
    <x v="3"/>
    <x v="558"/>
    <x v="19"/>
    <x v="0"/>
    <x v="0"/>
    <s v="No Aplica"/>
    <x v="774"/>
  </r>
  <r>
    <x v="0"/>
    <x v="2"/>
    <x v="2"/>
    <x v="881"/>
    <x v="558"/>
    <s v="CO11808@mi.com"/>
    <x v="0"/>
    <x v="0"/>
    <x v="558"/>
    <x v="19"/>
    <x v="0"/>
    <x v="0"/>
    <s v="No Aplica"/>
    <x v="774"/>
  </r>
  <r>
    <x v="0"/>
    <x v="5"/>
    <x v="5"/>
    <x v="0"/>
    <x v="558"/>
    <s v="CO11808@mi.com"/>
    <x v="0"/>
    <x v="0"/>
    <x v="558"/>
    <x v="19"/>
    <x v="0"/>
    <x v="0"/>
    <s v="No Aplica"/>
    <x v="774"/>
  </r>
  <r>
    <x v="0"/>
    <x v="21"/>
    <x v="21"/>
    <x v="6"/>
    <x v="558"/>
    <s v="CO11808@mi.com"/>
    <x v="3"/>
    <x v="3"/>
    <x v="558"/>
    <x v="19"/>
    <x v="0"/>
    <x v="0"/>
    <s v="No Aplica"/>
    <x v="774"/>
  </r>
  <r>
    <x v="2"/>
    <x v="0"/>
    <x v="0"/>
    <x v="956"/>
    <x v="559"/>
    <s v="CO26836@mi.com"/>
    <x v="8"/>
    <x v="7"/>
    <x v="559"/>
    <x v="12"/>
    <x v="0"/>
    <x v="0"/>
    <s v="No Aplica"/>
    <x v="775"/>
  </r>
  <r>
    <x v="2"/>
    <x v="11"/>
    <x v="11"/>
    <x v="45"/>
    <x v="559"/>
    <s v="CO26836@mi.com"/>
    <x v="3"/>
    <x v="3"/>
    <x v="559"/>
    <x v="12"/>
    <x v="0"/>
    <x v="0"/>
    <s v="No Aplica"/>
    <x v="775"/>
  </r>
  <r>
    <x v="2"/>
    <x v="12"/>
    <x v="12"/>
    <x v="336"/>
    <x v="559"/>
    <s v="CO26836@mi.com"/>
    <x v="3"/>
    <x v="3"/>
    <x v="559"/>
    <x v="12"/>
    <x v="0"/>
    <x v="0"/>
    <s v="No Aplica"/>
    <x v="775"/>
  </r>
  <r>
    <x v="2"/>
    <x v="13"/>
    <x v="13"/>
    <x v="3"/>
    <x v="559"/>
    <s v="CO26836@mi.com"/>
    <x v="0"/>
    <x v="0"/>
    <x v="559"/>
    <x v="12"/>
    <x v="0"/>
    <x v="1"/>
    <n v="45922"/>
    <x v="776"/>
  </r>
  <r>
    <x v="2"/>
    <x v="15"/>
    <x v="15"/>
    <x v="381"/>
    <x v="559"/>
    <s v="CO26836@mi.com"/>
    <x v="8"/>
    <x v="7"/>
    <x v="559"/>
    <x v="12"/>
    <x v="0"/>
    <x v="0"/>
    <s v="No Aplica"/>
    <x v="775"/>
  </r>
  <r>
    <x v="2"/>
    <x v="16"/>
    <x v="16"/>
    <x v="45"/>
    <x v="559"/>
    <s v="CO26836@mi.com"/>
    <x v="3"/>
    <x v="3"/>
    <x v="559"/>
    <x v="12"/>
    <x v="0"/>
    <x v="0"/>
    <s v="No Aplica"/>
    <x v="775"/>
  </r>
  <r>
    <x v="2"/>
    <x v="17"/>
    <x v="17"/>
    <x v="336"/>
    <x v="559"/>
    <s v="CO26836@mi.com"/>
    <x v="3"/>
    <x v="3"/>
    <x v="559"/>
    <x v="12"/>
    <x v="0"/>
    <x v="0"/>
    <s v="No Aplica"/>
    <x v="775"/>
  </r>
  <r>
    <x v="2"/>
    <x v="14"/>
    <x v="14"/>
    <x v="3"/>
    <x v="559"/>
    <s v="CO26836@mi.com"/>
    <x v="0"/>
    <x v="0"/>
    <x v="559"/>
    <x v="12"/>
    <x v="0"/>
    <x v="0"/>
    <s v="No Aplica"/>
    <x v="775"/>
  </r>
  <r>
    <x v="2"/>
    <x v="2"/>
    <x v="2"/>
    <x v="957"/>
    <x v="559"/>
    <s v="CO26836@mi.com"/>
    <x v="8"/>
    <x v="7"/>
    <x v="559"/>
    <x v="12"/>
    <x v="0"/>
    <x v="0"/>
    <s v="No Aplica"/>
    <x v="775"/>
  </r>
  <r>
    <x v="2"/>
    <x v="19"/>
    <x v="19"/>
    <x v="336"/>
    <x v="559"/>
    <s v="CO26836@mi.com"/>
    <x v="3"/>
    <x v="3"/>
    <x v="559"/>
    <x v="12"/>
    <x v="0"/>
    <x v="0"/>
    <s v="No Aplica"/>
    <x v="775"/>
  </r>
  <r>
    <x v="2"/>
    <x v="7"/>
    <x v="7"/>
    <x v="336"/>
    <x v="559"/>
    <s v="CO26836@mi.com"/>
    <x v="3"/>
    <x v="3"/>
    <x v="559"/>
    <x v="12"/>
    <x v="0"/>
    <x v="0"/>
    <s v="No Aplica"/>
    <x v="775"/>
  </r>
  <r>
    <x v="2"/>
    <x v="1"/>
    <x v="1"/>
    <x v="3"/>
    <x v="559"/>
    <s v="CO26836@mi.com"/>
    <x v="0"/>
    <x v="0"/>
    <x v="559"/>
    <x v="12"/>
    <x v="0"/>
    <x v="0"/>
    <s v="No Aplica"/>
    <x v="775"/>
  </r>
  <r>
    <x v="2"/>
    <x v="4"/>
    <x v="4"/>
    <x v="336"/>
    <x v="559"/>
    <s v="CO26836@mi.com"/>
    <x v="3"/>
    <x v="3"/>
    <x v="559"/>
    <x v="12"/>
    <x v="0"/>
    <x v="0"/>
    <s v="No Aplica"/>
    <x v="775"/>
  </r>
  <r>
    <x v="2"/>
    <x v="20"/>
    <x v="20"/>
    <x v="45"/>
    <x v="559"/>
    <s v="CO26836@mi.com"/>
    <x v="3"/>
    <x v="3"/>
    <x v="559"/>
    <x v="12"/>
    <x v="0"/>
    <x v="0"/>
    <s v="No Aplica"/>
    <x v="775"/>
  </r>
  <r>
    <x v="2"/>
    <x v="22"/>
    <x v="22"/>
    <x v="336"/>
    <x v="559"/>
    <s v="CO26836@mi.com"/>
    <x v="3"/>
    <x v="3"/>
    <x v="559"/>
    <x v="12"/>
    <x v="0"/>
    <x v="0"/>
    <s v="No Aplica"/>
    <x v="775"/>
  </r>
  <r>
    <x v="2"/>
    <x v="21"/>
    <x v="21"/>
    <x v="336"/>
    <x v="559"/>
    <s v="CO26836@mi.com"/>
    <x v="3"/>
    <x v="3"/>
    <x v="559"/>
    <x v="12"/>
    <x v="0"/>
    <x v="0"/>
    <s v="No Aplica"/>
    <x v="775"/>
  </r>
  <r>
    <x v="2"/>
    <x v="5"/>
    <x v="5"/>
    <x v="3"/>
    <x v="559"/>
    <s v="CO26836@mi.com"/>
    <x v="0"/>
    <x v="0"/>
    <x v="559"/>
    <x v="12"/>
    <x v="0"/>
    <x v="0"/>
    <s v="No Aplica"/>
    <x v="775"/>
  </r>
  <r>
    <x v="3"/>
    <x v="18"/>
    <x v="18"/>
    <x v="550"/>
    <x v="560"/>
    <s v="CO24515@mi.com"/>
    <x v="0"/>
    <x v="0"/>
    <x v="560"/>
    <x v="24"/>
    <x v="1"/>
    <x v="0"/>
    <s v="No Aplica"/>
    <x v="777"/>
  </r>
  <r>
    <x v="1"/>
    <x v="4"/>
    <x v="4"/>
    <x v="133"/>
    <x v="560"/>
    <s v="CO24515@mi.com"/>
    <x v="16"/>
    <x v="12"/>
    <x v="560"/>
    <x v="24"/>
    <x v="1"/>
    <x v="0"/>
    <s v="No Aplica"/>
    <x v="777"/>
  </r>
  <r>
    <x v="3"/>
    <x v="24"/>
    <x v="24"/>
    <x v="3"/>
    <x v="560"/>
    <s v="CO24515@mi.com"/>
    <x v="0"/>
    <x v="0"/>
    <x v="560"/>
    <x v="24"/>
    <x v="1"/>
    <x v="0"/>
    <s v="No Aplica"/>
    <x v="777"/>
  </r>
  <r>
    <x v="3"/>
    <x v="25"/>
    <x v="25"/>
    <x v="3"/>
    <x v="560"/>
    <s v="CO24515@mi.com"/>
    <x v="0"/>
    <x v="0"/>
    <x v="560"/>
    <x v="24"/>
    <x v="1"/>
    <x v="0"/>
    <s v="No Aplica"/>
    <x v="777"/>
  </r>
  <r>
    <x v="0"/>
    <x v="25"/>
    <x v="25"/>
    <x v="3"/>
    <x v="561"/>
    <s v="CO15886@mi.com"/>
    <x v="0"/>
    <x v="0"/>
    <x v="561"/>
    <x v="2"/>
    <x v="0"/>
    <x v="0"/>
    <s v="No Aplica"/>
    <x v="778"/>
  </r>
  <r>
    <x v="0"/>
    <x v="20"/>
    <x v="20"/>
    <x v="3"/>
    <x v="561"/>
    <s v="CO15886@mi.com"/>
    <x v="0"/>
    <x v="0"/>
    <x v="561"/>
    <x v="2"/>
    <x v="0"/>
    <x v="0"/>
    <s v="No Aplica"/>
    <x v="778"/>
  </r>
  <r>
    <x v="0"/>
    <x v="11"/>
    <x v="11"/>
    <x v="3"/>
    <x v="562"/>
    <s v="CO28286@mi.com"/>
    <x v="0"/>
    <x v="0"/>
    <x v="562"/>
    <x v="2"/>
    <x v="0"/>
    <x v="0"/>
    <s v="No Aplica"/>
    <x v="779"/>
  </r>
  <r>
    <x v="5"/>
    <x v="14"/>
    <x v="14"/>
    <x v="45"/>
    <x v="562"/>
    <s v="CO28286@mi.com"/>
    <x v="3"/>
    <x v="3"/>
    <x v="562"/>
    <x v="2"/>
    <x v="0"/>
    <x v="0"/>
    <s v="No Aplica"/>
    <x v="779"/>
  </r>
  <r>
    <x v="5"/>
    <x v="15"/>
    <x v="15"/>
    <x v="45"/>
    <x v="562"/>
    <s v="CO28286@mi.com"/>
    <x v="3"/>
    <x v="3"/>
    <x v="562"/>
    <x v="2"/>
    <x v="0"/>
    <x v="0"/>
    <s v="No Aplica"/>
    <x v="779"/>
  </r>
  <r>
    <x v="5"/>
    <x v="17"/>
    <x v="17"/>
    <x v="336"/>
    <x v="562"/>
    <s v="CO28286@mi.com"/>
    <x v="3"/>
    <x v="3"/>
    <x v="562"/>
    <x v="2"/>
    <x v="0"/>
    <x v="0"/>
    <s v="No Aplica"/>
    <x v="779"/>
  </r>
  <r>
    <x v="5"/>
    <x v="3"/>
    <x v="3"/>
    <x v="45"/>
    <x v="562"/>
    <s v="CO28286@mi.com"/>
    <x v="3"/>
    <x v="3"/>
    <x v="562"/>
    <x v="2"/>
    <x v="0"/>
    <x v="0"/>
    <s v="No Aplica"/>
    <x v="779"/>
  </r>
  <r>
    <x v="5"/>
    <x v="19"/>
    <x v="19"/>
    <x v="6"/>
    <x v="562"/>
    <s v="CO28286@mi.com"/>
    <x v="3"/>
    <x v="3"/>
    <x v="562"/>
    <x v="2"/>
    <x v="0"/>
    <x v="0"/>
    <s v="No Aplica"/>
    <x v="779"/>
  </r>
  <r>
    <x v="5"/>
    <x v="7"/>
    <x v="7"/>
    <x v="6"/>
    <x v="562"/>
    <s v="CO28286@mi.com"/>
    <x v="3"/>
    <x v="3"/>
    <x v="562"/>
    <x v="2"/>
    <x v="0"/>
    <x v="0"/>
    <s v="No Aplica"/>
    <x v="779"/>
  </r>
  <r>
    <x v="5"/>
    <x v="6"/>
    <x v="6"/>
    <x v="6"/>
    <x v="562"/>
    <s v="CO28286@mi.com"/>
    <x v="3"/>
    <x v="3"/>
    <x v="562"/>
    <x v="2"/>
    <x v="0"/>
    <x v="0"/>
    <s v="No Aplica"/>
    <x v="779"/>
  </r>
  <r>
    <x v="5"/>
    <x v="2"/>
    <x v="2"/>
    <x v="6"/>
    <x v="562"/>
    <s v="CO28286@mi.com"/>
    <x v="3"/>
    <x v="3"/>
    <x v="562"/>
    <x v="2"/>
    <x v="0"/>
    <x v="0"/>
    <s v="No Aplica"/>
    <x v="779"/>
  </r>
  <r>
    <x v="0"/>
    <x v="16"/>
    <x v="16"/>
    <x v="3"/>
    <x v="562"/>
    <s v="CO28286@mi.com"/>
    <x v="0"/>
    <x v="0"/>
    <x v="562"/>
    <x v="2"/>
    <x v="0"/>
    <x v="0"/>
    <s v="No Aplica"/>
    <x v="779"/>
  </r>
  <r>
    <x v="0"/>
    <x v="1"/>
    <x v="1"/>
    <x v="3"/>
    <x v="562"/>
    <s v="CO28286@mi.com"/>
    <x v="0"/>
    <x v="0"/>
    <x v="562"/>
    <x v="2"/>
    <x v="0"/>
    <x v="0"/>
    <s v="No Aplica"/>
    <x v="779"/>
  </r>
  <r>
    <x v="0"/>
    <x v="22"/>
    <x v="22"/>
    <x v="45"/>
    <x v="562"/>
    <s v="CO28286@mi.com"/>
    <x v="5"/>
    <x v="4"/>
    <x v="562"/>
    <x v="2"/>
    <x v="0"/>
    <x v="0"/>
    <s v="No Aplica"/>
    <x v="779"/>
  </r>
  <r>
    <x v="0"/>
    <x v="20"/>
    <x v="20"/>
    <x v="3"/>
    <x v="562"/>
    <s v="CO28286@mi.com"/>
    <x v="0"/>
    <x v="0"/>
    <x v="562"/>
    <x v="2"/>
    <x v="0"/>
    <x v="0"/>
    <s v="No Aplica"/>
    <x v="779"/>
  </r>
  <r>
    <x v="0"/>
    <x v="4"/>
    <x v="4"/>
    <x v="45"/>
    <x v="562"/>
    <s v="CO28286@mi.com"/>
    <x v="5"/>
    <x v="4"/>
    <x v="562"/>
    <x v="2"/>
    <x v="0"/>
    <x v="0"/>
    <s v="No Aplica"/>
    <x v="779"/>
  </r>
  <r>
    <x v="0"/>
    <x v="5"/>
    <x v="5"/>
    <x v="45"/>
    <x v="562"/>
    <s v="CO28286@mi.com"/>
    <x v="5"/>
    <x v="4"/>
    <x v="562"/>
    <x v="2"/>
    <x v="0"/>
    <x v="0"/>
    <s v="No Aplica"/>
    <x v="779"/>
  </r>
  <r>
    <x v="0"/>
    <x v="21"/>
    <x v="21"/>
    <x v="336"/>
    <x v="562"/>
    <s v="CO28286@mi.com"/>
    <x v="5"/>
    <x v="4"/>
    <x v="562"/>
    <x v="2"/>
    <x v="0"/>
    <x v="0"/>
    <s v="No Aplica"/>
    <x v="779"/>
  </r>
  <r>
    <x v="0"/>
    <x v="17"/>
    <x v="17"/>
    <x v="958"/>
    <x v="563"/>
    <s v="CO27489@mi.com"/>
    <x v="18"/>
    <x v="14"/>
    <x v="563"/>
    <x v="45"/>
    <x v="1"/>
    <x v="0"/>
    <s v="No Aplica"/>
    <x v="780"/>
  </r>
  <r>
    <x v="0"/>
    <x v="16"/>
    <x v="16"/>
    <x v="959"/>
    <x v="563"/>
    <s v="CO27489@mi.com"/>
    <x v="0"/>
    <x v="0"/>
    <x v="563"/>
    <x v="45"/>
    <x v="1"/>
    <x v="0"/>
    <s v="No Aplica"/>
    <x v="780"/>
  </r>
  <r>
    <x v="0"/>
    <x v="27"/>
    <x v="27"/>
    <x v="12"/>
    <x v="564"/>
    <s v="CO19286@mi.com"/>
    <x v="0"/>
    <x v="0"/>
    <x v="564"/>
    <x v="11"/>
    <x v="1"/>
    <x v="0"/>
    <s v="No Aplica"/>
    <x v="781"/>
  </r>
  <r>
    <x v="0"/>
    <x v="16"/>
    <x v="16"/>
    <x v="12"/>
    <x v="564"/>
    <s v="CO19286@mi.com"/>
    <x v="0"/>
    <x v="0"/>
    <x v="564"/>
    <x v="11"/>
    <x v="1"/>
    <x v="0"/>
    <s v="No Aplica"/>
    <x v="781"/>
  </r>
  <r>
    <x v="0"/>
    <x v="20"/>
    <x v="20"/>
    <x v="12"/>
    <x v="564"/>
    <s v="CO19286@mi.com"/>
    <x v="0"/>
    <x v="0"/>
    <x v="564"/>
    <x v="11"/>
    <x v="1"/>
    <x v="0"/>
    <s v="No Aplica"/>
    <x v="781"/>
  </r>
  <r>
    <x v="1"/>
    <x v="11"/>
    <x v="11"/>
    <x v="237"/>
    <x v="565"/>
    <s v="CO25105@mi.com"/>
    <x v="3"/>
    <x v="3"/>
    <x v="565"/>
    <x v="0"/>
    <x v="0"/>
    <x v="0"/>
    <s v="No Aplica"/>
    <x v="782"/>
  </r>
  <r>
    <x v="1"/>
    <x v="11"/>
    <x v="11"/>
    <x v="237"/>
    <x v="565"/>
    <s v="CO25105@mi.com"/>
    <x v="3"/>
    <x v="3"/>
    <x v="565"/>
    <x v="0"/>
    <x v="0"/>
    <x v="0"/>
    <s v="No Aplica"/>
    <x v="782"/>
  </r>
  <r>
    <x v="1"/>
    <x v="13"/>
    <x v="13"/>
    <x v="237"/>
    <x v="565"/>
    <s v="CO25105@mi.com"/>
    <x v="3"/>
    <x v="3"/>
    <x v="565"/>
    <x v="0"/>
    <x v="0"/>
    <x v="1"/>
    <n v="45922"/>
    <x v="783"/>
  </r>
  <r>
    <x v="0"/>
    <x v="12"/>
    <x v="12"/>
    <x v="12"/>
    <x v="565"/>
    <s v="CO25105@mi.com"/>
    <x v="20"/>
    <x v="0"/>
    <x v="565"/>
    <x v="0"/>
    <x v="0"/>
    <x v="0"/>
    <s v="No Aplica"/>
    <x v="782"/>
  </r>
  <r>
    <x v="1"/>
    <x v="16"/>
    <x v="16"/>
    <x v="237"/>
    <x v="565"/>
    <s v="CO25105@mi.com"/>
    <x v="3"/>
    <x v="3"/>
    <x v="565"/>
    <x v="0"/>
    <x v="0"/>
    <x v="0"/>
    <s v="No Aplica"/>
    <x v="782"/>
  </r>
  <r>
    <x v="1"/>
    <x v="3"/>
    <x v="3"/>
    <x v="725"/>
    <x v="565"/>
    <s v="CO25105@mi.com"/>
    <x v="3"/>
    <x v="3"/>
    <x v="565"/>
    <x v="0"/>
    <x v="0"/>
    <x v="0"/>
    <s v="No Aplica"/>
    <x v="782"/>
  </r>
  <r>
    <x v="1"/>
    <x v="14"/>
    <x v="14"/>
    <x v="237"/>
    <x v="565"/>
    <s v="CO25105@mi.com"/>
    <x v="3"/>
    <x v="3"/>
    <x v="565"/>
    <x v="0"/>
    <x v="0"/>
    <x v="0"/>
    <s v="No Aplica"/>
    <x v="782"/>
  </r>
  <r>
    <x v="1"/>
    <x v="15"/>
    <x v="15"/>
    <x v="237"/>
    <x v="565"/>
    <s v="CO25105@mi.com"/>
    <x v="3"/>
    <x v="3"/>
    <x v="565"/>
    <x v="0"/>
    <x v="0"/>
    <x v="0"/>
    <s v="No Aplica"/>
    <x v="782"/>
  </r>
  <r>
    <x v="0"/>
    <x v="17"/>
    <x v="17"/>
    <x v="639"/>
    <x v="565"/>
    <s v="CO25105@mi.com"/>
    <x v="42"/>
    <x v="0"/>
    <x v="565"/>
    <x v="0"/>
    <x v="0"/>
    <x v="0"/>
    <s v="No Aplica"/>
    <x v="782"/>
  </r>
  <r>
    <x v="1"/>
    <x v="19"/>
    <x v="19"/>
    <x v="237"/>
    <x v="565"/>
    <s v="CO25105@mi.com"/>
    <x v="3"/>
    <x v="3"/>
    <x v="565"/>
    <x v="0"/>
    <x v="0"/>
    <x v="0"/>
    <s v="No Aplica"/>
    <x v="782"/>
  </r>
  <r>
    <x v="1"/>
    <x v="7"/>
    <x v="7"/>
    <x v="237"/>
    <x v="565"/>
    <s v="CO25105@mi.com"/>
    <x v="3"/>
    <x v="3"/>
    <x v="565"/>
    <x v="0"/>
    <x v="0"/>
    <x v="0"/>
    <s v="No Aplica"/>
    <x v="782"/>
  </r>
  <r>
    <x v="1"/>
    <x v="1"/>
    <x v="1"/>
    <x v="237"/>
    <x v="565"/>
    <s v="CO25105@mi.com"/>
    <x v="3"/>
    <x v="3"/>
    <x v="565"/>
    <x v="0"/>
    <x v="0"/>
    <x v="0"/>
    <s v="No Aplica"/>
    <x v="782"/>
  </r>
  <r>
    <x v="0"/>
    <x v="2"/>
    <x v="2"/>
    <x v="12"/>
    <x v="565"/>
    <s v="CO25105@mi.com"/>
    <x v="20"/>
    <x v="0"/>
    <x v="565"/>
    <x v="0"/>
    <x v="0"/>
    <x v="0"/>
    <s v="No Aplica"/>
    <x v="782"/>
  </r>
  <r>
    <x v="1"/>
    <x v="6"/>
    <x v="6"/>
    <x v="237"/>
    <x v="565"/>
    <s v="CO25105@mi.com"/>
    <x v="3"/>
    <x v="3"/>
    <x v="565"/>
    <x v="0"/>
    <x v="0"/>
    <x v="0"/>
    <s v="No Aplica"/>
    <x v="782"/>
  </r>
  <r>
    <x v="1"/>
    <x v="5"/>
    <x v="5"/>
    <x v="237"/>
    <x v="565"/>
    <s v="CO25105@mi.com"/>
    <x v="3"/>
    <x v="3"/>
    <x v="565"/>
    <x v="0"/>
    <x v="0"/>
    <x v="0"/>
    <s v="No Aplica"/>
    <x v="782"/>
  </r>
  <r>
    <x v="1"/>
    <x v="20"/>
    <x v="20"/>
    <x v="237"/>
    <x v="565"/>
    <s v="CO25105@mi.com"/>
    <x v="3"/>
    <x v="3"/>
    <x v="565"/>
    <x v="0"/>
    <x v="0"/>
    <x v="0"/>
    <s v="No Aplica"/>
    <x v="782"/>
  </r>
  <r>
    <x v="1"/>
    <x v="21"/>
    <x v="21"/>
    <x v="237"/>
    <x v="565"/>
    <s v="CO25105@mi.com"/>
    <x v="3"/>
    <x v="3"/>
    <x v="565"/>
    <x v="0"/>
    <x v="0"/>
    <x v="0"/>
    <s v="No Aplica"/>
    <x v="782"/>
  </r>
  <r>
    <x v="0"/>
    <x v="22"/>
    <x v="22"/>
    <x v="12"/>
    <x v="565"/>
    <s v="CO25105@mi.com"/>
    <x v="20"/>
    <x v="0"/>
    <x v="565"/>
    <x v="0"/>
    <x v="0"/>
    <x v="0"/>
    <s v="No Aplica"/>
    <x v="782"/>
  </r>
  <r>
    <x v="1"/>
    <x v="26"/>
    <x v="26"/>
    <x v="20"/>
    <x v="566"/>
    <s v="CO24404@mi.com"/>
    <x v="2"/>
    <x v="2"/>
    <x v="566"/>
    <x v="51"/>
    <x v="1"/>
    <x v="0"/>
    <s v="No Aplica"/>
    <x v="784"/>
  </r>
  <r>
    <x v="0"/>
    <x v="27"/>
    <x v="27"/>
    <x v="76"/>
    <x v="566"/>
    <s v="CO24404@mi.com"/>
    <x v="40"/>
    <x v="0"/>
    <x v="566"/>
    <x v="51"/>
    <x v="1"/>
    <x v="0"/>
    <s v="No Aplica"/>
    <x v="784"/>
  </r>
  <r>
    <x v="1"/>
    <x v="22"/>
    <x v="22"/>
    <x v="303"/>
    <x v="566"/>
    <s v="CO24404@mi.com"/>
    <x v="10"/>
    <x v="9"/>
    <x v="566"/>
    <x v="51"/>
    <x v="1"/>
    <x v="0"/>
    <s v="No Aplica"/>
    <x v="784"/>
  </r>
  <r>
    <x v="0"/>
    <x v="24"/>
    <x v="24"/>
    <x v="283"/>
    <x v="566"/>
    <s v="CO24404@mi.com"/>
    <x v="0"/>
    <x v="0"/>
    <x v="566"/>
    <x v="51"/>
    <x v="1"/>
    <x v="0"/>
    <s v="No Aplica"/>
    <x v="784"/>
  </r>
  <r>
    <x v="1"/>
    <x v="28"/>
    <x v="28"/>
    <x v="20"/>
    <x v="566"/>
    <s v="CO24404@mi.com"/>
    <x v="2"/>
    <x v="2"/>
    <x v="566"/>
    <x v="51"/>
    <x v="1"/>
    <x v="0"/>
    <s v="No Aplica"/>
    <x v="784"/>
  </r>
  <r>
    <x v="0"/>
    <x v="25"/>
    <x v="25"/>
    <x v="76"/>
    <x v="566"/>
    <s v="CO24404@mi.com"/>
    <x v="0"/>
    <x v="0"/>
    <x v="566"/>
    <x v="51"/>
    <x v="1"/>
    <x v="0"/>
    <s v="No Aplica"/>
    <x v="784"/>
  </r>
  <r>
    <x v="1"/>
    <x v="29"/>
    <x v="29"/>
    <x v="11"/>
    <x v="566"/>
    <s v="CO24404@mi.com"/>
    <x v="2"/>
    <x v="2"/>
    <x v="566"/>
    <x v="51"/>
    <x v="1"/>
    <x v="0"/>
    <s v="No Aplica"/>
    <x v="784"/>
  </r>
  <r>
    <x v="0"/>
    <x v="8"/>
    <x v="8"/>
    <x v="252"/>
    <x v="567"/>
    <s v="CO10088@mi.com"/>
    <x v="4"/>
    <x v="0"/>
    <x v="567"/>
    <x v="1"/>
    <x v="0"/>
    <x v="0"/>
    <s v="No Aplica"/>
    <x v="785"/>
  </r>
  <r>
    <x v="1"/>
    <x v="9"/>
    <x v="9"/>
    <x v="6"/>
    <x v="567"/>
    <s v="CO10088@mi.com"/>
    <x v="3"/>
    <x v="3"/>
    <x v="567"/>
    <x v="1"/>
    <x v="0"/>
    <x v="0"/>
    <s v="No Aplica"/>
    <x v="785"/>
  </r>
  <r>
    <x v="1"/>
    <x v="10"/>
    <x v="10"/>
    <x v="6"/>
    <x v="567"/>
    <s v="CO10088@mi.com"/>
    <x v="3"/>
    <x v="3"/>
    <x v="567"/>
    <x v="1"/>
    <x v="0"/>
    <x v="0"/>
    <s v="No Aplica"/>
    <x v="785"/>
  </r>
  <r>
    <x v="1"/>
    <x v="0"/>
    <x v="0"/>
    <x v="6"/>
    <x v="567"/>
    <s v="CO10088@mi.com"/>
    <x v="3"/>
    <x v="3"/>
    <x v="567"/>
    <x v="1"/>
    <x v="0"/>
    <x v="0"/>
    <s v="No Aplica"/>
    <x v="785"/>
  </r>
  <r>
    <x v="1"/>
    <x v="11"/>
    <x v="11"/>
    <x v="6"/>
    <x v="567"/>
    <s v="CO10088@mi.com"/>
    <x v="3"/>
    <x v="3"/>
    <x v="567"/>
    <x v="1"/>
    <x v="0"/>
    <x v="0"/>
    <s v="No Aplica"/>
    <x v="785"/>
  </r>
  <r>
    <x v="0"/>
    <x v="12"/>
    <x v="12"/>
    <x v="252"/>
    <x v="567"/>
    <s v="CO10088@mi.com"/>
    <x v="4"/>
    <x v="0"/>
    <x v="567"/>
    <x v="1"/>
    <x v="0"/>
    <x v="0"/>
    <s v="No Aplica"/>
    <x v="785"/>
  </r>
  <r>
    <x v="1"/>
    <x v="13"/>
    <x v="13"/>
    <x v="6"/>
    <x v="567"/>
    <s v="CO10088@mi.com"/>
    <x v="3"/>
    <x v="3"/>
    <x v="567"/>
    <x v="1"/>
    <x v="0"/>
    <x v="1"/>
    <n v="45922"/>
    <x v="786"/>
  </r>
  <r>
    <x v="1"/>
    <x v="14"/>
    <x v="14"/>
    <x v="6"/>
    <x v="567"/>
    <s v="CO10088@mi.com"/>
    <x v="3"/>
    <x v="3"/>
    <x v="567"/>
    <x v="1"/>
    <x v="0"/>
    <x v="0"/>
    <s v="No Aplica"/>
    <x v="785"/>
  </r>
  <r>
    <x v="1"/>
    <x v="15"/>
    <x v="15"/>
    <x v="6"/>
    <x v="567"/>
    <s v="CO10088@mi.com"/>
    <x v="3"/>
    <x v="3"/>
    <x v="567"/>
    <x v="1"/>
    <x v="0"/>
    <x v="0"/>
    <s v="No Aplica"/>
    <x v="785"/>
  </r>
  <r>
    <x v="1"/>
    <x v="16"/>
    <x v="16"/>
    <x v="6"/>
    <x v="567"/>
    <s v="CO10088@mi.com"/>
    <x v="3"/>
    <x v="3"/>
    <x v="567"/>
    <x v="1"/>
    <x v="0"/>
    <x v="0"/>
    <s v="No Aplica"/>
    <x v="785"/>
  </r>
  <r>
    <x v="1"/>
    <x v="3"/>
    <x v="3"/>
    <x v="6"/>
    <x v="567"/>
    <s v="CO10088@mi.com"/>
    <x v="3"/>
    <x v="3"/>
    <x v="567"/>
    <x v="1"/>
    <x v="0"/>
    <x v="0"/>
    <s v="No Aplica"/>
    <x v="785"/>
  </r>
  <r>
    <x v="0"/>
    <x v="17"/>
    <x v="17"/>
    <x v="252"/>
    <x v="567"/>
    <s v="CO10088@mi.com"/>
    <x v="19"/>
    <x v="0"/>
    <x v="567"/>
    <x v="1"/>
    <x v="0"/>
    <x v="0"/>
    <s v="No Aplica"/>
    <x v="785"/>
  </r>
  <r>
    <x v="0"/>
    <x v="2"/>
    <x v="2"/>
    <x v="252"/>
    <x v="567"/>
    <s v="CO10088@mi.com"/>
    <x v="4"/>
    <x v="0"/>
    <x v="567"/>
    <x v="1"/>
    <x v="0"/>
    <x v="0"/>
    <s v="No Aplica"/>
    <x v="785"/>
  </r>
  <r>
    <x v="1"/>
    <x v="19"/>
    <x v="19"/>
    <x v="6"/>
    <x v="567"/>
    <s v="CO10088@mi.com"/>
    <x v="3"/>
    <x v="3"/>
    <x v="567"/>
    <x v="1"/>
    <x v="0"/>
    <x v="0"/>
    <s v="No Aplica"/>
    <x v="785"/>
  </r>
  <r>
    <x v="1"/>
    <x v="7"/>
    <x v="7"/>
    <x v="6"/>
    <x v="567"/>
    <s v="CO10088@mi.com"/>
    <x v="3"/>
    <x v="3"/>
    <x v="567"/>
    <x v="1"/>
    <x v="0"/>
    <x v="0"/>
    <s v="No Aplica"/>
    <x v="785"/>
  </r>
  <r>
    <x v="1"/>
    <x v="1"/>
    <x v="1"/>
    <x v="6"/>
    <x v="567"/>
    <s v="CO10088@mi.com"/>
    <x v="3"/>
    <x v="3"/>
    <x v="567"/>
    <x v="1"/>
    <x v="0"/>
    <x v="0"/>
    <s v="No Aplica"/>
    <x v="785"/>
  </r>
  <r>
    <x v="1"/>
    <x v="6"/>
    <x v="6"/>
    <x v="6"/>
    <x v="567"/>
    <s v="CO10088@mi.com"/>
    <x v="3"/>
    <x v="3"/>
    <x v="567"/>
    <x v="1"/>
    <x v="0"/>
    <x v="0"/>
    <s v="No Aplica"/>
    <x v="785"/>
  </r>
  <r>
    <x v="1"/>
    <x v="4"/>
    <x v="4"/>
    <x v="6"/>
    <x v="567"/>
    <s v="CO10088@mi.com"/>
    <x v="3"/>
    <x v="3"/>
    <x v="567"/>
    <x v="1"/>
    <x v="0"/>
    <x v="0"/>
    <s v="No Aplica"/>
    <x v="785"/>
  </r>
  <r>
    <x v="1"/>
    <x v="5"/>
    <x v="5"/>
    <x v="6"/>
    <x v="567"/>
    <s v="CO10088@mi.com"/>
    <x v="3"/>
    <x v="3"/>
    <x v="567"/>
    <x v="1"/>
    <x v="0"/>
    <x v="0"/>
    <s v="No Aplica"/>
    <x v="785"/>
  </r>
  <r>
    <x v="1"/>
    <x v="20"/>
    <x v="20"/>
    <x v="6"/>
    <x v="567"/>
    <s v="CO10088@mi.com"/>
    <x v="3"/>
    <x v="3"/>
    <x v="567"/>
    <x v="1"/>
    <x v="0"/>
    <x v="0"/>
    <s v="No Aplica"/>
    <x v="785"/>
  </r>
  <r>
    <x v="0"/>
    <x v="22"/>
    <x v="22"/>
    <x v="252"/>
    <x v="567"/>
    <s v="CO10088@mi.com"/>
    <x v="4"/>
    <x v="0"/>
    <x v="567"/>
    <x v="1"/>
    <x v="0"/>
    <x v="0"/>
    <s v="No Aplica"/>
    <x v="785"/>
  </r>
  <r>
    <x v="1"/>
    <x v="21"/>
    <x v="21"/>
    <x v="6"/>
    <x v="567"/>
    <s v="CO10088@mi.com"/>
    <x v="3"/>
    <x v="3"/>
    <x v="567"/>
    <x v="1"/>
    <x v="0"/>
    <x v="0"/>
    <s v="No Aplica"/>
    <x v="785"/>
  </r>
  <r>
    <x v="0"/>
    <x v="16"/>
    <x v="16"/>
    <x v="960"/>
    <x v="568"/>
    <s v="CO28163@mi.com"/>
    <x v="4"/>
    <x v="0"/>
    <x v="568"/>
    <x v="28"/>
    <x v="2"/>
    <x v="0"/>
    <s v="No Aplica"/>
    <x v="787"/>
  </r>
  <r>
    <x v="0"/>
    <x v="7"/>
    <x v="7"/>
    <x v="960"/>
    <x v="568"/>
    <s v="CO28163@mi.com"/>
    <x v="4"/>
    <x v="0"/>
    <x v="568"/>
    <x v="28"/>
    <x v="2"/>
    <x v="0"/>
    <s v="No Aplica"/>
    <x v="787"/>
  </r>
  <r>
    <x v="1"/>
    <x v="5"/>
    <x v="5"/>
    <x v="349"/>
    <x v="568"/>
    <s v="CO28163@mi.com"/>
    <x v="18"/>
    <x v="14"/>
    <x v="568"/>
    <x v="28"/>
    <x v="2"/>
    <x v="0"/>
    <s v="No Aplica"/>
    <x v="787"/>
  </r>
  <r>
    <x v="0"/>
    <x v="20"/>
    <x v="20"/>
    <x v="330"/>
    <x v="568"/>
    <s v="CO28163@mi.com"/>
    <x v="4"/>
    <x v="0"/>
    <x v="568"/>
    <x v="28"/>
    <x v="2"/>
    <x v="0"/>
    <s v="No Aplica"/>
    <x v="787"/>
  </r>
  <r>
    <x v="1"/>
    <x v="21"/>
    <x v="21"/>
    <x v="961"/>
    <x v="568"/>
    <s v="CO28163@mi.com"/>
    <x v="2"/>
    <x v="2"/>
    <x v="568"/>
    <x v="28"/>
    <x v="2"/>
    <x v="0"/>
    <s v="No Aplica"/>
    <x v="787"/>
  </r>
  <r>
    <x v="0"/>
    <x v="27"/>
    <x v="27"/>
    <x v="0"/>
    <x v="569"/>
    <s v="CO19655@mi.com"/>
    <x v="0"/>
    <x v="0"/>
    <x v="569"/>
    <x v="51"/>
    <x v="1"/>
    <x v="0"/>
    <s v="No Aplica"/>
    <x v="788"/>
  </r>
  <r>
    <x v="1"/>
    <x v="26"/>
    <x v="26"/>
    <x v="20"/>
    <x v="569"/>
    <s v="CO19655@mi.com"/>
    <x v="2"/>
    <x v="2"/>
    <x v="569"/>
    <x v="51"/>
    <x v="1"/>
    <x v="0"/>
    <s v="No Aplica"/>
    <x v="788"/>
  </r>
  <r>
    <x v="0"/>
    <x v="18"/>
    <x v="18"/>
    <x v="3"/>
    <x v="569"/>
    <s v="CO19655@mi.com"/>
    <x v="0"/>
    <x v="0"/>
    <x v="569"/>
    <x v="51"/>
    <x v="1"/>
    <x v="0"/>
    <s v="No Aplica"/>
    <x v="788"/>
  </r>
  <r>
    <x v="1"/>
    <x v="23"/>
    <x v="23"/>
    <x v="20"/>
    <x v="569"/>
    <s v="CO19655@mi.com"/>
    <x v="2"/>
    <x v="2"/>
    <x v="569"/>
    <x v="51"/>
    <x v="1"/>
    <x v="0"/>
    <s v="No Aplica"/>
    <x v="788"/>
  </r>
  <r>
    <x v="1"/>
    <x v="4"/>
    <x v="4"/>
    <x v="642"/>
    <x v="569"/>
    <s v="CO19655@mi.com"/>
    <x v="6"/>
    <x v="5"/>
    <x v="569"/>
    <x v="51"/>
    <x v="1"/>
    <x v="0"/>
    <s v="No Aplica"/>
    <x v="788"/>
  </r>
  <r>
    <x v="1"/>
    <x v="22"/>
    <x v="22"/>
    <x v="561"/>
    <x v="569"/>
    <s v="CO19655@mi.com"/>
    <x v="2"/>
    <x v="2"/>
    <x v="569"/>
    <x v="51"/>
    <x v="1"/>
    <x v="0"/>
    <s v="No Aplica"/>
    <x v="788"/>
  </r>
  <r>
    <x v="0"/>
    <x v="24"/>
    <x v="24"/>
    <x v="0"/>
    <x v="569"/>
    <s v="CO19655@mi.com"/>
    <x v="0"/>
    <x v="0"/>
    <x v="569"/>
    <x v="51"/>
    <x v="1"/>
    <x v="0"/>
    <s v="No Aplica"/>
    <x v="788"/>
  </r>
  <r>
    <x v="1"/>
    <x v="28"/>
    <x v="28"/>
    <x v="20"/>
    <x v="569"/>
    <s v="CO19655@mi.com"/>
    <x v="2"/>
    <x v="2"/>
    <x v="569"/>
    <x v="51"/>
    <x v="1"/>
    <x v="0"/>
    <s v="No Aplica"/>
    <x v="788"/>
  </r>
  <r>
    <x v="0"/>
    <x v="25"/>
    <x v="25"/>
    <x v="122"/>
    <x v="569"/>
    <s v="CO19655@mi.com"/>
    <x v="0"/>
    <x v="0"/>
    <x v="569"/>
    <x v="51"/>
    <x v="1"/>
    <x v="0"/>
    <s v="No Aplica"/>
    <x v="788"/>
  </r>
  <r>
    <x v="1"/>
    <x v="29"/>
    <x v="29"/>
    <x v="20"/>
    <x v="569"/>
    <s v="CO19655@mi.com"/>
    <x v="2"/>
    <x v="2"/>
    <x v="569"/>
    <x v="51"/>
    <x v="1"/>
    <x v="0"/>
    <s v="No Aplica"/>
    <x v="788"/>
  </r>
  <r>
    <x v="1"/>
    <x v="0"/>
    <x v="0"/>
    <x v="491"/>
    <x v="570"/>
    <s v="CO24076@mi.com"/>
    <x v="3"/>
    <x v="3"/>
    <x v="570"/>
    <x v="0"/>
    <x v="0"/>
    <x v="0"/>
    <s v="No Aplica"/>
    <x v="789"/>
  </r>
  <r>
    <x v="1"/>
    <x v="11"/>
    <x v="11"/>
    <x v="490"/>
    <x v="570"/>
    <s v="CO24076@mi.com"/>
    <x v="3"/>
    <x v="3"/>
    <x v="570"/>
    <x v="0"/>
    <x v="0"/>
    <x v="0"/>
    <s v="No Aplica"/>
    <x v="789"/>
  </r>
  <r>
    <x v="1"/>
    <x v="12"/>
    <x v="12"/>
    <x v="491"/>
    <x v="570"/>
    <s v="CO24076@mi.com"/>
    <x v="3"/>
    <x v="3"/>
    <x v="570"/>
    <x v="0"/>
    <x v="0"/>
    <x v="0"/>
    <s v="No Aplica"/>
    <x v="789"/>
  </r>
  <r>
    <x v="1"/>
    <x v="13"/>
    <x v="13"/>
    <x v="491"/>
    <x v="570"/>
    <s v="CO24076@mi.com"/>
    <x v="3"/>
    <x v="3"/>
    <x v="570"/>
    <x v="0"/>
    <x v="0"/>
    <x v="1"/>
    <n v="45922"/>
    <x v="790"/>
  </r>
  <r>
    <x v="1"/>
    <x v="14"/>
    <x v="14"/>
    <x v="490"/>
    <x v="570"/>
    <s v="CO24076@mi.com"/>
    <x v="3"/>
    <x v="3"/>
    <x v="570"/>
    <x v="0"/>
    <x v="0"/>
    <x v="0"/>
    <s v="No Aplica"/>
    <x v="789"/>
  </r>
  <r>
    <x v="1"/>
    <x v="15"/>
    <x v="15"/>
    <x v="490"/>
    <x v="570"/>
    <s v="CO24076@mi.com"/>
    <x v="3"/>
    <x v="3"/>
    <x v="570"/>
    <x v="0"/>
    <x v="0"/>
    <x v="0"/>
    <s v="No Aplica"/>
    <x v="789"/>
  </r>
  <r>
    <x v="0"/>
    <x v="16"/>
    <x v="16"/>
    <x v="0"/>
    <x v="570"/>
    <s v="CO24076@mi.com"/>
    <x v="0"/>
    <x v="0"/>
    <x v="570"/>
    <x v="0"/>
    <x v="0"/>
    <x v="0"/>
    <s v="No Aplica"/>
    <x v="789"/>
  </r>
  <r>
    <x v="1"/>
    <x v="17"/>
    <x v="17"/>
    <x v="490"/>
    <x v="570"/>
    <s v="CO24076@mi.com"/>
    <x v="3"/>
    <x v="3"/>
    <x v="570"/>
    <x v="0"/>
    <x v="0"/>
    <x v="0"/>
    <s v="No Aplica"/>
    <x v="789"/>
  </r>
  <r>
    <x v="1"/>
    <x v="3"/>
    <x v="3"/>
    <x v="491"/>
    <x v="570"/>
    <s v="CO24076@mi.com"/>
    <x v="3"/>
    <x v="3"/>
    <x v="570"/>
    <x v="0"/>
    <x v="0"/>
    <x v="0"/>
    <s v="No Aplica"/>
    <x v="789"/>
  </r>
  <r>
    <x v="1"/>
    <x v="19"/>
    <x v="19"/>
    <x v="491"/>
    <x v="570"/>
    <s v="CO24076@mi.com"/>
    <x v="16"/>
    <x v="12"/>
    <x v="570"/>
    <x v="0"/>
    <x v="0"/>
    <x v="0"/>
    <s v="No Aplica"/>
    <x v="789"/>
  </r>
  <r>
    <x v="1"/>
    <x v="7"/>
    <x v="7"/>
    <x v="13"/>
    <x v="570"/>
    <s v="CO24076@mi.com"/>
    <x v="3"/>
    <x v="3"/>
    <x v="570"/>
    <x v="0"/>
    <x v="0"/>
    <x v="0"/>
    <s v="No Aplica"/>
    <x v="789"/>
  </r>
  <r>
    <x v="1"/>
    <x v="2"/>
    <x v="2"/>
    <x v="490"/>
    <x v="570"/>
    <s v="CO24076@mi.com"/>
    <x v="3"/>
    <x v="3"/>
    <x v="570"/>
    <x v="0"/>
    <x v="0"/>
    <x v="0"/>
    <s v="No Aplica"/>
    <x v="789"/>
  </r>
  <r>
    <x v="1"/>
    <x v="6"/>
    <x v="6"/>
    <x v="490"/>
    <x v="570"/>
    <s v="CO24076@mi.com"/>
    <x v="3"/>
    <x v="3"/>
    <x v="570"/>
    <x v="0"/>
    <x v="0"/>
    <x v="0"/>
    <s v="No Aplica"/>
    <x v="789"/>
  </r>
  <r>
    <x v="0"/>
    <x v="1"/>
    <x v="1"/>
    <x v="3"/>
    <x v="570"/>
    <s v="CO24076@mi.com"/>
    <x v="0"/>
    <x v="0"/>
    <x v="570"/>
    <x v="0"/>
    <x v="0"/>
    <x v="0"/>
    <s v="No Aplica"/>
    <x v="789"/>
  </r>
  <r>
    <x v="1"/>
    <x v="4"/>
    <x v="4"/>
    <x v="490"/>
    <x v="570"/>
    <s v="CO24076@mi.com"/>
    <x v="3"/>
    <x v="3"/>
    <x v="570"/>
    <x v="0"/>
    <x v="0"/>
    <x v="0"/>
    <s v="No Aplica"/>
    <x v="789"/>
  </r>
  <r>
    <x v="1"/>
    <x v="20"/>
    <x v="20"/>
    <x v="491"/>
    <x v="570"/>
    <s v="CO24076@mi.com"/>
    <x v="3"/>
    <x v="3"/>
    <x v="570"/>
    <x v="0"/>
    <x v="0"/>
    <x v="0"/>
    <s v="No Aplica"/>
    <x v="789"/>
  </r>
  <r>
    <x v="1"/>
    <x v="22"/>
    <x v="22"/>
    <x v="491"/>
    <x v="570"/>
    <s v="CO24076@mi.com"/>
    <x v="3"/>
    <x v="3"/>
    <x v="570"/>
    <x v="0"/>
    <x v="0"/>
    <x v="0"/>
    <s v="No Aplica"/>
    <x v="789"/>
  </r>
  <r>
    <x v="1"/>
    <x v="21"/>
    <x v="21"/>
    <x v="490"/>
    <x v="570"/>
    <s v="CO24076@mi.com"/>
    <x v="3"/>
    <x v="3"/>
    <x v="570"/>
    <x v="0"/>
    <x v="0"/>
    <x v="0"/>
    <s v="No Aplica"/>
    <x v="789"/>
  </r>
  <r>
    <x v="0"/>
    <x v="5"/>
    <x v="5"/>
    <x v="3"/>
    <x v="570"/>
    <s v="CO24076@mi.com"/>
    <x v="11"/>
    <x v="0"/>
    <x v="570"/>
    <x v="0"/>
    <x v="0"/>
    <x v="0"/>
    <s v="No Aplica"/>
    <x v="789"/>
  </r>
  <r>
    <x v="2"/>
    <x v="11"/>
    <x v="11"/>
    <x v="962"/>
    <x v="571"/>
    <s v="CO14991@mi.com"/>
    <x v="4"/>
    <x v="0"/>
    <x v="571"/>
    <x v="31"/>
    <x v="1"/>
    <x v="0"/>
    <s v="No Aplica"/>
    <x v="791"/>
  </r>
  <r>
    <x v="2"/>
    <x v="14"/>
    <x v="14"/>
    <x v="336"/>
    <x v="571"/>
    <s v="CO14991@mi.com"/>
    <x v="3"/>
    <x v="3"/>
    <x v="571"/>
    <x v="31"/>
    <x v="1"/>
    <x v="0"/>
    <s v="No Aplica"/>
    <x v="791"/>
  </r>
  <r>
    <x v="2"/>
    <x v="15"/>
    <x v="15"/>
    <x v="336"/>
    <x v="571"/>
    <s v="CO14991@mi.com"/>
    <x v="3"/>
    <x v="3"/>
    <x v="571"/>
    <x v="31"/>
    <x v="1"/>
    <x v="0"/>
    <s v="No Aplica"/>
    <x v="791"/>
  </r>
  <r>
    <x v="2"/>
    <x v="17"/>
    <x v="17"/>
    <x v="336"/>
    <x v="571"/>
    <s v="CO14991@mi.com"/>
    <x v="3"/>
    <x v="3"/>
    <x v="571"/>
    <x v="31"/>
    <x v="1"/>
    <x v="0"/>
    <s v="No Aplica"/>
    <x v="791"/>
  </r>
  <r>
    <x v="0"/>
    <x v="16"/>
    <x v="16"/>
    <x v="963"/>
    <x v="571"/>
    <s v="CO14991@mi.com"/>
    <x v="4"/>
    <x v="0"/>
    <x v="571"/>
    <x v="31"/>
    <x v="1"/>
    <x v="0"/>
    <s v="No Aplica"/>
    <x v="791"/>
  </r>
  <r>
    <x v="2"/>
    <x v="19"/>
    <x v="19"/>
    <x v="336"/>
    <x v="571"/>
    <s v="CO14991@mi.com"/>
    <x v="3"/>
    <x v="3"/>
    <x v="571"/>
    <x v="31"/>
    <x v="1"/>
    <x v="0"/>
    <s v="No Aplica"/>
    <x v="791"/>
  </r>
  <r>
    <x v="2"/>
    <x v="7"/>
    <x v="7"/>
    <x v="336"/>
    <x v="571"/>
    <s v="CO14991@mi.com"/>
    <x v="3"/>
    <x v="3"/>
    <x v="571"/>
    <x v="31"/>
    <x v="1"/>
    <x v="0"/>
    <s v="No Aplica"/>
    <x v="791"/>
  </r>
  <r>
    <x v="2"/>
    <x v="1"/>
    <x v="1"/>
    <x v="336"/>
    <x v="571"/>
    <s v="CO14991@mi.com"/>
    <x v="3"/>
    <x v="3"/>
    <x v="571"/>
    <x v="31"/>
    <x v="1"/>
    <x v="0"/>
    <s v="No Aplica"/>
    <x v="791"/>
  </r>
  <r>
    <x v="2"/>
    <x v="2"/>
    <x v="2"/>
    <x v="336"/>
    <x v="571"/>
    <s v="CO14991@mi.com"/>
    <x v="3"/>
    <x v="3"/>
    <x v="571"/>
    <x v="31"/>
    <x v="1"/>
    <x v="0"/>
    <s v="No Aplica"/>
    <x v="791"/>
  </r>
  <r>
    <x v="0"/>
    <x v="22"/>
    <x v="22"/>
    <x v="964"/>
    <x v="571"/>
    <s v="CO14991@mi.com"/>
    <x v="4"/>
    <x v="0"/>
    <x v="571"/>
    <x v="31"/>
    <x v="1"/>
    <x v="0"/>
    <s v="No Aplica"/>
    <x v="791"/>
  </r>
  <r>
    <x v="2"/>
    <x v="4"/>
    <x v="4"/>
    <x v="336"/>
    <x v="571"/>
    <s v="CO14991@mi.com"/>
    <x v="3"/>
    <x v="3"/>
    <x v="571"/>
    <x v="31"/>
    <x v="1"/>
    <x v="0"/>
    <s v="No Aplica"/>
    <x v="791"/>
  </r>
  <r>
    <x v="2"/>
    <x v="5"/>
    <x v="5"/>
    <x v="45"/>
    <x v="571"/>
    <s v="CO14991@mi.com"/>
    <x v="3"/>
    <x v="3"/>
    <x v="571"/>
    <x v="31"/>
    <x v="1"/>
    <x v="0"/>
    <s v="No Aplica"/>
    <x v="791"/>
  </r>
  <r>
    <x v="2"/>
    <x v="20"/>
    <x v="20"/>
    <x v="336"/>
    <x v="571"/>
    <s v="CO14991@mi.com"/>
    <x v="3"/>
    <x v="3"/>
    <x v="571"/>
    <x v="31"/>
    <x v="1"/>
    <x v="0"/>
    <s v="No Aplica"/>
    <x v="791"/>
  </r>
  <r>
    <x v="2"/>
    <x v="25"/>
    <x v="25"/>
    <x v="965"/>
    <x v="571"/>
    <s v="CO14991@mi.com"/>
    <x v="4"/>
    <x v="0"/>
    <x v="571"/>
    <x v="31"/>
    <x v="1"/>
    <x v="0"/>
    <s v="No Aplica"/>
    <x v="791"/>
  </r>
  <r>
    <x v="0"/>
    <x v="11"/>
    <x v="11"/>
    <x v="3"/>
    <x v="572"/>
    <s v="CO17151@mi.com"/>
    <x v="0"/>
    <x v="0"/>
    <x v="572"/>
    <x v="45"/>
    <x v="1"/>
    <x v="0"/>
    <s v="No Aplica"/>
    <x v="792"/>
  </r>
  <r>
    <x v="0"/>
    <x v="16"/>
    <x v="16"/>
    <x v="3"/>
    <x v="572"/>
    <s v="CO17151@mi.com"/>
    <x v="0"/>
    <x v="0"/>
    <x v="572"/>
    <x v="45"/>
    <x v="1"/>
    <x v="0"/>
    <s v="No Aplica"/>
    <x v="792"/>
  </r>
  <r>
    <x v="0"/>
    <x v="1"/>
    <x v="1"/>
    <x v="3"/>
    <x v="572"/>
    <s v="CO17151@mi.com"/>
    <x v="0"/>
    <x v="0"/>
    <x v="572"/>
    <x v="45"/>
    <x v="1"/>
    <x v="0"/>
    <s v="No Aplica"/>
    <x v="792"/>
  </r>
  <r>
    <x v="0"/>
    <x v="3"/>
    <x v="3"/>
    <x v="3"/>
    <x v="573"/>
    <s v="CO20669@mi.com"/>
    <x v="13"/>
    <x v="0"/>
    <x v="573"/>
    <x v="2"/>
    <x v="0"/>
    <x v="0"/>
    <s v="No Aplica"/>
    <x v="793"/>
  </r>
  <r>
    <x v="0"/>
    <x v="6"/>
    <x v="6"/>
    <x v="3"/>
    <x v="573"/>
    <s v="CO20669@mi.com"/>
    <x v="38"/>
    <x v="0"/>
    <x v="573"/>
    <x v="2"/>
    <x v="0"/>
    <x v="0"/>
    <s v="No Aplica"/>
    <x v="793"/>
  </r>
  <r>
    <x v="0"/>
    <x v="21"/>
    <x v="21"/>
    <x v="3"/>
    <x v="573"/>
    <s v="CO20669@mi.com"/>
    <x v="27"/>
    <x v="0"/>
    <x v="573"/>
    <x v="2"/>
    <x v="0"/>
    <x v="0"/>
    <s v="No Aplica"/>
    <x v="793"/>
  </r>
  <r>
    <x v="2"/>
    <x v="19"/>
    <x v="19"/>
    <x v="966"/>
    <x v="574"/>
    <s v="CO28107@mi.com"/>
    <x v="16"/>
    <x v="12"/>
    <x v="574"/>
    <x v="6"/>
    <x v="0"/>
    <x v="0"/>
    <s v="No Aplica"/>
    <x v="794"/>
  </r>
  <r>
    <x v="2"/>
    <x v="7"/>
    <x v="7"/>
    <x v="967"/>
    <x v="574"/>
    <s v="CO28107@mi.com"/>
    <x v="1"/>
    <x v="1"/>
    <x v="574"/>
    <x v="6"/>
    <x v="0"/>
    <x v="0"/>
    <s v="No Aplica"/>
    <x v="794"/>
  </r>
  <r>
    <x v="2"/>
    <x v="20"/>
    <x v="20"/>
    <x v="28"/>
    <x v="574"/>
    <s v="CO28107@mi.com"/>
    <x v="10"/>
    <x v="9"/>
    <x v="574"/>
    <x v="6"/>
    <x v="0"/>
    <x v="0"/>
    <s v="No Aplica"/>
    <x v="794"/>
  </r>
  <r>
    <x v="1"/>
    <x v="13"/>
    <x v="13"/>
    <x v="391"/>
    <x v="575"/>
    <s v="CO14624@mi.com"/>
    <x v="13"/>
    <x v="0"/>
    <x v="575"/>
    <x v="47"/>
    <x v="1"/>
    <x v="1"/>
    <n v="45922"/>
    <x v="795"/>
  </r>
  <r>
    <x v="1"/>
    <x v="23"/>
    <x v="23"/>
    <x v="23"/>
    <x v="575"/>
    <s v="CO14624@mi.com"/>
    <x v="8"/>
    <x v="7"/>
    <x v="575"/>
    <x v="47"/>
    <x v="1"/>
    <x v="0"/>
    <s v="No Aplica"/>
    <x v="796"/>
  </r>
  <r>
    <x v="1"/>
    <x v="15"/>
    <x v="15"/>
    <x v="424"/>
    <x v="575"/>
    <s v="CO14624@mi.com"/>
    <x v="8"/>
    <x v="7"/>
    <x v="575"/>
    <x v="47"/>
    <x v="1"/>
    <x v="0"/>
    <s v="No Aplica"/>
    <x v="796"/>
  </r>
  <r>
    <x v="2"/>
    <x v="27"/>
    <x v="27"/>
    <x v="3"/>
    <x v="575"/>
    <s v="CO14624@mi.com"/>
    <x v="0"/>
    <x v="0"/>
    <x v="575"/>
    <x v="47"/>
    <x v="1"/>
    <x v="0"/>
    <s v="No Aplica"/>
    <x v="796"/>
  </r>
  <r>
    <x v="1"/>
    <x v="28"/>
    <x v="28"/>
    <x v="968"/>
    <x v="575"/>
    <s v="CO14624@mi.com"/>
    <x v="2"/>
    <x v="2"/>
    <x v="575"/>
    <x v="47"/>
    <x v="1"/>
    <x v="0"/>
    <s v="No Aplica"/>
    <x v="796"/>
  </r>
  <r>
    <x v="1"/>
    <x v="19"/>
    <x v="19"/>
    <x v="969"/>
    <x v="575"/>
    <s v="CO14624@mi.com"/>
    <x v="8"/>
    <x v="7"/>
    <x v="575"/>
    <x v="47"/>
    <x v="1"/>
    <x v="0"/>
    <s v="No Aplica"/>
    <x v="796"/>
  </r>
  <r>
    <x v="1"/>
    <x v="7"/>
    <x v="7"/>
    <x v="970"/>
    <x v="575"/>
    <s v="CO14624@mi.com"/>
    <x v="8"/>
    <x v="7"/>
    <x v="575"/>
    <x v="47"/>
    <x v="1"/>
    <x v="0"/>
    <s v="No Aplica"/>
    <x v="796"/>
  </r>
  <r>
    <x v="1"/>
    <x v="6"/>
    <x v="6"/>
    <x v="391"/>
    <x v="575"/>
    <s v="CO14624@mi.com"/>
    <x v="13"/>
    <x v="0"/>
    <x v="575"/>
    <x v="47"/>
    <x v="1"/>
    <x v="0"/>
    <s v="No Aplica"/>
    <x v="796"/>
  </r>
  <r>
    <x v="1"/>
    <x v="3"/>
    <x v="3"/>
    <x v="391"/>
    <x v="575"/>
    <s v="CO14624@mi.com"/>
    <x v="0"/>
    <x v="0"/>
    <x v="575"/>
    <x v="47"/>
    <x v="1"/>
    <x v="0"/>
    <s v="No Aplica"/>
    <x v="796"/>
  </r>
  <r>
    <x v="1"/>
    <x v="18"/>
    <x v="18"/>
    <x v="3"/>
    <x v="575"/>
    <s v="CO14624@mi.com"/>
    <x v="0"/>
    <x v="0"/>
    <x v="575"/>
    <x v="47"/>
    <x v="1"/>
    <x v="0"/>
    <s v="No Aplica"/>
    <x v="796"/>
  </r>
  <r>
    <x v="1"/>
    <x v="29"/>
    <x v="29"/>
    <x v="44"/>
    <x v="575"/>
    <s v="CO14624@mi.com"/>
    <x v="8"/>
    <x v="7"/>
    <x v="575"/>
    <x v="47"/>
    <x v="1"/>
    <x v="0"/>
    <s v="No Aplica"/>
    <x v="796"/>
  </r>
  <r>
    <x v="1"/>
    <x v="4"/>
    <x v="4"/>
    <x v="971"/>
    <x v="575"/>
    <s v="CO14624@mi.com"/>
    <x v="1"/>
    <x v="1"/>
    <x v="575"/>
    <x v="47"/>
    <x v="1"/>
    <x v="0"/>
    <s v="No Aplica"/>
    <x v="796"/>
  </r>
  <r>
    <x v="1"/>
    <x v="5"/>
    <x v="5"/>
    <x v="9"/>
    <x v="575"/>
    <s v="CO14624@mi.com"/>
    <x v="2"/>
    <x v="2"/>
    <x v="575"/>
    <x v="47"/>
    <x v="1"/>
    <x v="0"/>
    <s v="No Aplica"/>
    <x v="796"/>
  </r>
  <r>
    <x v="1"/>
    <x v="22"/>
    <x v="22"/>
    <x v="972"/>
    <x v="575"/>
    <s v="CO14624@mi.com"/>
    <x v="1"/>
    <x v="1"/>
    <x v="575"/>
    <x v="47"/>
    <x v="1"/>
    <x v="0"/>
    <s v="No Aplica"/>
    <x v="796"/>
  </r>
  <r>
    <x v="1"/>
    <x v="21"/>
    <x v="21"/>
    <x v="391"/>
    <x v="575"/>
    <s v="CO14624@mi.com"/>
    <x v="0"/>
    <x v="0"/>
    <x v="575"/>
    <x v="47"/>
    <x v="1"/>
    <x v="0"/>
    <s v="No Aplica"/>
    <x v="796"/>
  </r>
  <r>
    <x v="2"/>
    <x v="24"/>
    <x v="24"/>
    <x v="3"/>
    <x v="575"/>
    <s v="CO14624@mi.com"/>
    <x v="0"/>
    <x v="0"/>
    <x v="575"/>
    <x v="47"/>
    <x v="1"/>
    <x v="0"/>
    <s v="No Aplica"/>
    <x v="796"/>
  </r>
  <r>
    <x v="1"/>
    <x v="25"/>
    <x v="25"/>
    <x v="201"/>
    <x v="575"/>
    <s v="CO14624@mi.com"/>
    <x v="0"/>
    <x v="0"/>
    <x v="575"/>
    <x v="47"/>
    <x v="1"/>
    <x v="0"/>
    <s v="No Aplica"/>
    <x v="796"/>
  </r>
  <r>
    <x v="2"/>
    <x v="20"/>
    <x v="20"/>
    <x v="20"/>
    <x v="576"/>
    <s v="CO28651@mi.com"/>
    <x v="3"/>
    <x v="3"/>
    <x v="576"/>
    <x v="55"/>
    <x v="1"/>
    <x v="0"/>
    <s v="No Aplica"/>
    <x v="797"/>
  </r>
  <r>
    <x v="2"/>
    <x v="8"/>
    <x v="8"/>
    <x v="20"/>
    <x v="576"/>
    <s v="CO28651@mi.com"/>
    <x v="3"/>
    <x v="3"/>
    <x v="576"/>
    <x v="55"/>
    <x v="1"/>
    <x v="0"/>
    <s v="No Aplica"/>
    <x v="797"/>
  </r>
  <r>
    <x v="2"/>
    <x v="0"/>
    <x v="0"/>
    <x v="0"/>
    <x v="577"/>
    <s v="CO27835@mi.com"/>
    <x v="0"/>
    <x v="0"/>
    <x v="577"/>
    <x v="4"/>
    <x v="2"/>
    <x v="0"/>
    <s v="No Aplica"/>
    <x v="798"/>
  </r>
  <r>
    <x v="2"/>
    <x v="8"/>
    <x v="8"/>
    <x v="20"/>
    <x v="577"/>
    <s v="CO27835@mi.com"/>
    <x v="3"/>
    <x v="3"/>
    <x v="577"/>
    <x v="4"/>
    <x v="2"/>
    <x v="0"/>
    <s v="No Aplica"/>
    <x v="798"/>
  </r>
  <r>
    <x v="2"/>
    <x v="27"/>
    <x v="27"/>
    <x v="39"/>
    <x v="577"/>
    <s v="CO27835@mi.com"/>
    <x v="0"/>
    <x v="0"/>
    <x v="577"/>
    <x v="4"/>
    <x v="2"/>
    <x v="0"/>
    <s v="No Aplica"/>
    <x v="798"/>
  </r>
  <r>
    <x v="2"/>
    <x v="26"/>
    <x v="26"/>
    <x v="468"/>
    <x v="577"/>
    <s v="CO27835@mi.com"/>
    <x v="1"/>
    <x v="1"/>
    <x v="577"/>
    <x v="4"/>
    <x v="2"/>
    <x v="0"/>
    <s v="No Aplica"/>
    <x v="798"/>
  </r>
  <r>
    <x v="2"/>
    <x v="11"/>
    <x v="11"/>
    <x v="468"/>
    <x v="577"/>
    <s v="CO27835@mi.com"/>
    <x v="1"/>
    <x v="1"/>
    <x v="577"/>
    <x v="4"/>
    <x v="2"/>
    <x v="0"/>
    <s v="No Aplica"/>
    <x v="798"/>
  </r>
  <r>
    <x v="2"/>
    <x v="11"/>
    <x v="11"/>
    <x v="468"/>
    <x v="577"/>
    <s v="CO27835@mi.com"/>
    <x v="1"/>
    <x v="1"/>
    <x v="577"/>
    <x v="4"/>
    <x v="2"/>
    <x v="0"/>
    <s v="No Aplica"/>
    <x v="798"/>
  </r>
  <r>
    <x v="2"/>
    <x v="1"/>
    <x v="1"/>
    <x v="20"/>
    <x v="577"/>
    <s v="CO27835@mi.com"/>
    <x v="1"/>
    <x v="1"/>
    <x v="577"/>
    <x v="4"/>
    <x v="2"/>
    <x v="0"/>
    <s v="No Aplica"/>
    <x v="798"/>
  </r>
  <r>
    <x v="2"/>
    <x v="2"/>
    <x v="2"/>
    <x v="3"/>
    <x v="577"/>
    <s v="CO27835@mi.com"/>
    <x v="7"/>
    <x v="6"/>
    <x v="577"/>
    <x v="4"/>
    <x v="2"/>
    <x v="0"/>
    <s v="No Aplica"/>
    <x v="798"/>
  </r>
  <r>
    <x v="2"/>
    <x v="23"/>
    <x v="23"/>
    <x v="468"/>
    <x v="577"/>
    <s v="CO27835@mi.com"/>
    <x v="1"/>
    <x v="1"/>
    <x v="577"/>
    <x v="4"/>
    <x v="2"/>
    <x v="0"/>
    <s v="No Aplica"/>
    <x v="798"/>
  </r>
  <r>
    <x v="2"/>
    <x v="16"/>
    <x v="16"/>
    <x v="468"/>
    <x v="577"/>
    <s v="CO27835@mi.com"/>
    <x v="1"/>
    <x v="1"/>
    <x v="577"/>
    <x v="4"/>
    <x v="2"/>
    <x v="0"/>
    <s v="No Aplica"/>
    <x v="798"/>
  </r>
  <r>
    <x v="2"/>
    <x v="24"/>
    <x v="24"/>
    <x v="39"/>
    <x v="577"/>
    <s v="CO27835@mi.com"/>
    <x v="0"/>
    <x v="0"/>
    <x v="577"/>
    <x v="4"/>
    <x v="2"/>
    <x v="0"/>
    <s v="No Aplica"/>
    <x v="798"/>
  </r>
  <r>
    <x v="2"/>
    <x v="28"/>
    <x v="28"/>
    <x v="468"/>
    <x v="577"/>
    <s v="CO27835@mi.com"/>
    <x v="1"/>
    <x v="1"/>
    <x v="577"/>
    <x v="4"/>
    <x v="2"/>
    <x v="0"/>
    <s v="No Aplica"/>
    <x v="798"/>
  </r>
  <r>
    <x v="2"/>
    <x v="2"/>
    <x v="2"/>
    <x v="468"/>
    <x v="577"/>
    <s v="CO27835@mi.com"/>
    <x v="1"/>
    <x v="1"/>
    <x v="577"/>
    <x v="4"/>
    <x v="2"/>
    <x v="0"/>
    <s v="No Aplica"/>
    <x v="798"/>
  </r>
  <r>
    <x v="2"/>
    <x v="20"/>
    <x v="20"/>
    <x v="973"/>
    <x v="577"/>
    <s v="CO27835@mi.com"/>
    <x v="0"/>
    <x v="0"/>
    <x v="577"/>
    <x v="4"/>
    <x v="2"/>
    <x v="0"/>
    <s v="No Aplica"/>
    <x v="798"/>
  </r>
  <r>
    <x v="2"/>
    <x v="29"/>
    <x v="29"/>
    <x v="20"/>
    <x v="577"/>
    <s v="CO27835@mi.com"/>
    <x v="1"/>
    <x v="1"/>
    <x v="577"/>
    <x v="4"/>
    <x v="2"/>
    <x v="0"/>
    <s v="No Aplica"/>
    <x v="798"/>
  </r>
  <r>
    <x v="2"/>
    <x v="22"/>
    <x v="22"/>
    <x v="20"/>
    <x v="577"/>
    <s v="CO27835@mi.com"/>
    <x v="1"/>
    <x v="1"/>
    <x v="577"/>
    <x v="4"/>
    <x v="2"/>
    <x v="0"/>
    <s v="No Aplica"/>
    <x v="798"/>
  </r>
  <r>
    <x v="2"/>
    <x v="9"/>
    <x v="9"/>
    <x v="3"/>
    <x v="578"/>
    <s v="CO28643@mi.com"/>
    <x v="4"/>
    <x v="0"/>
    <x v="578"/>
    <x v="1"/>
    <x v="0"/>
    <x v="0"/>
    <s v="No Aplica"/>
    <x v="799"/>
  </r>
  <r>
    <x v="1"/>
    <x v="10"/>
    <x v="10"/>
    <x v="6"/>
    <x v="578"/>
    <s v="CO28643@mi.com"/>
    <x v="3"/>
    <x v="3"/>
    <x v="578"/>
    <x v="1"/>
    <x v="0"/>
    <x v="0"/>
    <s v="No Aplica"/>
    <x v="799"/>
  </r>
  <r>
    <x v="1"/>
    <x v="0"/>
    <x v="0"/>
    <x v="6"/>
    <x v="578"/>
    <s v="CO28643@mi.com"/>
    <x v="3"/>
    <x v="3"/>
    <x v="578"/>
    <x v="1"/>
    <x v="0"/>
    <x v="0"/>
    <s v="No Aplica"/>
    <x v="799"/>
  </r>
  <r>
    <x v="1"/>
    <x v="11"/>
    <x v="11"/>
    <x v="974"/>
    <x v="578"/>
    <s v="CO28643@mi.com"/>
    <x v="3"/>
    <x v="3"/>
    <x v="578"/>
    <x v="1"/>
    <x v="0"/>
    <x v="0"/>
    <s v="No Aplica"/>
    <x v="799"/>
  </r>
  <r>
    <x v="1"/>
    <x v="12"/>
    <x v="12"/>
    <x v="974"/>
    <x v="578"/>
    <s v="CO28643@mi.com"/>
    <x v="3"/>
    <x v="3"/>
    <x v="578"/>
    <x v="1"/>
    <x v="0"/>
    <x v="0"/>
    <s v="No Aplica"/>
    <x v="799"/>
  </r>
  <r>
    <x v="0"/>
    <x v="13"/>
    <x v="13"/>
    <x v="3"/>
    <x v="578"/>
    <s v="CO28643@mi.com"/>
    <x v="4"/>
    <x v="0"/>
    <x v="578"/>
    <x v="1"/>
    <x v="0"/>
    <x v="1"/>
    <n v="45922"/>
    <x v="800"/>
  </r>
  <r>
    <x v="1"/>
    <x v="8"/>
    <x v="8"/>
    <x v="20"/>
    <x v="579"/>
    <s v="CO16881@mi.com"/>
    <x v="3"/>
    <x v="3"/>
    <x v="579"/>
    <x v="0"/>
    <x v="0"/>
    <x v="0"/>
    <s v="No Aplica"/>
    <x v="801"/>
  </r>
  <r>
    <x v="0"/>
    <x v="9"/>
    <x v="9"/>
    <x v="3"/>
    <x v="579"/>
    <s v="CO16881@mi.com"/>
    <x v="0"/>
    <x v="0"/>
    <x v="579"/>
    <x v="0"/>
    <x v="0"/>
    <x v="0"/>
    <s v="No Aplica"/>
    <x v="801"/>
  </r>
  <r>
    <x v="1"/>
    <x v="10"/>
    <x v="10"/>
    <x v="20"/>
    <x v="579"/>
    <s v="CO16881@mi.com"/>
    <x v="3"/>
    <x v="3"/>
    <x v="579"/>
    <x v="0"/>
    <x v="0"/>
    <x v="0"/>
    <s v="No Aplica"/>
    <x v="801"/>
  </r>
  <r>
    <x v="1"/>
    <x v="0"/>
    <x v="0"/>
    <x v="20"/>
    <x v="579"/>
    <s v="CO16881@mi.com"/>
    <x v="3"/>
    <x v="3"/>
    <x v="579"/>
    <x v="0"/>
    <x v="0"/>
    <x v="0"/>
    <s v="No Aplica"/>
    <x v="801"/>
  </r>
  <r>
    <x v="1"/>
    <x v="11"/>
    <x v="11"/>
    <x v="3"/>
    <x v="579"/>
    <s v="CO16881@mi.com"/>
    <x v="3"/>
    <x v="3"/>
    <x v="579"/>
    <x v="0"/>
    <x v="0"/>
    <x v="0"/>
    <s v="No Aplica"/>
    <x v="801"/>
  </r>
  <r>
    <x v="1"/>
    <x v="12"/>
    <x v="12"/>
    <x v="20"/>
    <x v="579"/>
    <s v="CO16881@mi.com"/>
    <x v="3"/>
    <x v="3"/>
    <x v="579"/>
    <x v="0"/>
    <x v="0"/>
    <x v="0"/>
    <s v="No Aplica"/>
    <x v="801"/>
  </r>
  <r>
    <x v="0"/>
    <x v="13"/>
    <x v="13"/>
    <x v="3"/>
    <x v="579"/>
    <s v="CO16881@mi.com"/>
    <x v="0"/>
    <x v="0"/>
    <x v="579"/>
    <x v="0"/>
    <x v="0"/>
    <x v="1"/>
    <n v="45922"/>
    <x v="802"/>
  </r>
  <r>
    <x v="0"/>
    <x v="3"/>
    <x v="3"/>
    <x v="3"/>
    <x v="579"/>
    <s v="CO16881@mi.com"/>
    <x v="0"/>
    <x v="0"/>
    <x v="579"/>
    <x v="0"/>
    <x v="0"/>
    <x v="0"/>
    <s v="No Aplica"/>
    <x v="801"/>
  </r>
  <r>
    <x v="1"/>
    <x v="19"/>
    <x v="19"/>
    <x v="20"/>
    <x v="579"/>
    <s v="CO16881@mi.com"/>
    <x v="3"/>
    <x v="3"/>
    <x v="579"/>
    <x v="0"/>
    <x v="0"/>
    <x v="0"/>
    <s v="No Aplica"/>
    <x v="801"/>
  </r>
  <r>
    <x v="1"/>
    <x v="1"/>
    <x v="1"/>
    <x v="20"/>
    <x v="579"/>
    <s v="CO16881@mi.com"/>
    <x v="3"/>
    <x v="3"/>
    <x v="579"/>
    <x v="0"/>
    <x v="0"/>
    <x v="0"/>
    <s v="No Aplica"/>
    <x v="801"/>
  </r>
  <r>
    <x v="1"/>
    <x v="6"/>
    <x v="6"/>
    <x v="20"/>
    <x v="579"/>
    <s v="CO16881@mi.com"/>
    <x v="3"/>
    <x v="3"/>
    <x v="579"/>
    <x v="0"/>
    <x v="0"/>
    <x v="0"/>
    <s v="No Aplica"/>
    <x v="801"/>
  </r>
  <r>
    <x v="1"/>
    <x v="6"/>
    <x v="6"/>
    <x v="20"/>
    <x v="579"/>
    <s v="CO16881@mi.com"/>
    <x v="3"/>
    <x v="3"/>
    <x v="579"/>
    <x v="0"/>
    <x v="0"/>
    <x v="0"/>
    <s v="No Aplica"/>
    <x v="801"/>
  </r>
  <r>
    <x v="0"/>
    <x v="2"/>
    <x v="2"/>
    <x v="3"/>
    <x v="579"/>
    <s v="CO16881@mi.com"/>
    <x v="5"/>
    <x v="4"/>
    <x v="579"/>
    <x v="0"/>
    <x v="0"/>
    <x v="0"/>
    <s v="No Aplica"/>
    <x v="801"/>
  </r>
  <r>
    <x v="1"/>
    <x v="4"/>
    <x v="4"/>
    <x v="20"/>
    <x v="579"/>
    <s v="CO16881@mi.com"/>
    <x v="3"/>
    <x v="3"/>
    <x v="579"/>
    <x v="0"/>
    <x v="0"/>
    <x v="0"/>
    <s v="No Aplica"/>
    <x v="801"/>
  </r>
  <r>
    <x v="1"/>
    <x v="5"/>
    <x v="5"/>
    <x v="20"/>
    <x v="579"/>
    <s v="CO16881@mi.com"/>
    <x v="3"/>
    <x v="3"/>
    <x v="579"/>
    <x v="0"/>
    <x v="0"/>
    <x v="0"/>
    <s v="No Aplica"/>
    <x v="801"/>
  </r>
  <r>
    <x v="1"/>
    <x v="20"/>
    <x v="20"/>
    <x v="20"/>
    <x v="579"/>
    <s v="CO16881@mi.com"/>
    <x v="3"/>
    <x v="3"/>
    <x v="579"/>
    <x v="0"/>
    <x v="0"/>
    <x v="0"/>
    <s v="No Aplica"/>
    <x v="801"/>
  </r>
  <r>
    <x v="1"/>
    <x v="22"/>
    <x v="22"/>
    <x v="20"/>
    <x v="579"/>
    <s v="CO16881@mi.com"/>
    <x v="3"/>
    <x v="3"/>
    <x v="579"/>
    <x v="0"/>
    <x v="0"/>
    <x v="0"/>
    <s v="No Aplica"/>
    <x v="801"/>
  </r>
  <r>
    <x v="0"/>
    <x v="21"/>
    <x v="21"/>
    <x v="3"/>
    <x v="579"/>
    <s v="CO16881@mi.com"/>
    <x v="0"/>
    <x v="0"/>
    <x v="579"/>
    <x v="0"/>
    <x v="0"/>
    <x v="0"/>
    <s v="No Aplica"/>
    <x v="801"/>
  </r>
  <r>
    <x v="0"/>
    <x v="17"/>
    <x v="17"/>
    <x v="3"/>
    <x v="580"/>
    <s v="CO20479@mi.com"/>
    <x v="0"/>
    <x v="0"/>
    <x v="580"/>
    <x v="2"/>
    <x v="0"/>
    <x v="0"/>
    <s v="No Aplica"/>
    <x v="803"/>
  </r>
  <r>
    <x v="0"/>
    <x v="20"/>
    <x v="20"/>
    <x v="27"/>
    <x v="580"/>
    <s v="CO20479@mi.com"/>
    <x v="0"/>
    <x v="0"/>
    <x v="580"/>
    <x v="2"/>
    <x v="0"/>
    <x v="0"/>
    <s v="No Aplica"/>
    <x v="803"/>
  </r>
  <r>
    <x v="2"/>
    <x v="11"/>
    <x v="11"/>
    <x v="3"/>
    <x v="581"/>
    <s v="CO8322@mi.com"/>
    <x v="19"/>
    <x v="0"/>
    <x v="581"/>
    <x v="17"/>
    <x v="0"/>
    <x v="0"/>
    <s v="No Aplica"/>
    <x v="804"/>
  </r>
  <r>
    <x v="2"/>
    <x v="16"/>
    <x v="16"/>
    <x v="3"/>
    <x v="581"/>
    <s v="CO8322@mi.com"/>
    <x v="19"/>
    <x v="0"/>
    <x v="581"/>
    <x v="17"/>
    <x v="0"/>
    <x v="0"/>
    <s v="No Aplica"/>
    <x v="804"/>
  </r>
  <r>
    <x v="2"/>
    <x v="1"/>
    <x v="1"/>
    <x v="3"/>
    <x v="581"/>
    <s v="CO8322@mi.com"/>
    <x v="19"/>
    <x v="0"/>
    <x v="581"/>
    <x v="17"/>
    <x v="0"/>
    <x v="0"/>
    <s v="No Aplica"/>
    <x v="804"/>
  </r>
  <r>
    <x v="2"/>
    <x v="20"/>
    <x v="20"/>
    <x v="3"/>
    <x v="581"/>
    <s v="CO8322@mi.com"/>
    <x v="19"/>
    <x v="0"/>
    <x v="581"/>
    <x v="17"/>
    <x v="0"/>
    <x v="0"/>
    <s v="No Aplica"/>
    <x v="804"/>
  </r>
  <r>
    <x v="2"/>
    <x v="0"/>
    <x v="0"/>
    <x v="12"/>
    <x v="582"/>
    <s v="CO9269@mi.com"/>
    <x v="0"/>
    <x v="0"/>
    <x v="582"/>
    <x v="4"/>
    <x v="2"/>
    <x v="0"/>
    <s v="No Aplica"/>
    <x v="805"/>
  </r>
  <r>
    <x v="2"/>
    <x v="10"/>
    <x v="10"/>
    <x v="20"/>
    <x v="582"/>
    <s v="CO9269@mi.com"/>
    <x v="1"/>
    <x v="1"/>
    <x v="582"/>
    <x v="4"/>
    <x v="2"/>
    <x v="0"/>
    <s v="No Aplica"/>
    <x v="805"/>
  </r>
  <r>
    <x v="3"/>
    <x v="11"/>
    <x v="11"/>
    <x v="99"/>
    <x v="582"/>
    <s v="CO9269@mi.com"/>
    <x v="1"/>
    <x v="1"/>
    <x v="582"/>
    <x v="4"/>
    <x v="2"/>
    <x v="0"/>
    <s v="No Aplica"/>
    <x v="805"/>
  </r>
  <r>
    <x v="2"/>
    <x v="13"/>
    <x v="13"/>
    <x v="20"/>
    <x v="582"/>
    <s v="CO9269@mi.com"/>
    <x v="1"/>
    <x v="1"/>
    <x v="582"/>
    <x v="4"/>
    <x v="2"/>
    <x v="1"/>
    <n v="45922"/>
    <x v="806"/>
  </r>
  <r>
    <x v="2"/>
    <x v="9"/>
    <x v="9"/>
    <x v="11"/>
    <x v="582"/>
    <s v="CO9269@mi.com"/>
    <x v="1"/>
    <x v="1"/>
    <x v="582"/>
    <x v="4"/>
    <x v="2"/>
    <x v="0"/>
    <s v="No Aplica"/>
    <x v="805"/>
  </r>
  <r>
    <x v="3"/>
    <x v="18"/>
    <x v="18"/>
    <x v="99"/>
    <x v="582"/>
    <s v="CO9269@mi.com"/>
    <x v="3"/>
    <x v="3"/>
    <x v="582"/>
    <x v="4"/>
    <x v="2"/>
    <x v="0"/>
    <s v="No Aplica"/>
    <x v="805"/>
  </r>
  <r>
    <x v="2"/>
    <x v="27"/>
    <x v="27"/>
    <x v="975"/>
    <x v="582"/>
    <s v="CO9269@mi.com"/>
    <x v="0"/>
    <x v="0"/>
    <x v="582"/>
    <x v="4"/>
    <x v="2"/>
    <x v="0"/>
    <s v="No Aplica"/>
    <x v="805"/>
  </r>
  <r>
    <x v="9"/>
    <x v="21"/>
    <x v="16"/>
    <x v="163"/>
    <x v="582"/>
    <s v="CO9269@mi.com"/>
    <x v="34"/>
    <x v="0"/>
    <x v="582"/>
    <x v="4"/>
    <x v="2"/>
    <x v="0"/>
    <s v="No Aplica"/>
    <x v="805"/>
  </r>
  <r>
    <x v="0"/>
    <x v="13"/>
    <x v="13"/>
    <x v="3"/>
    <x v="583"/>
    <s v="CO20256@mi.com"/>
    <x v="0"/>
    <x v="0"/>
    <x v="583"/>
    <x v="2"/>
    <x v="0"/>
    <x v="1"/>
    <n v="45922"/>
    <x v="807"/>
  </r>
  <r>
    <x v="0"/>
    <x v="14"/>
    <x v="14"/>
    <x v="3"/>
    <x v="583"/>
    <s v="CO20256@mi.com"/>
    <x v="0"/>
    <x v="0"/>
    <x v="583"/>
    <x v="2"/>
    <x v="0"/>
    <x v="0"/>
    <s v="No Aplica"/>
    <x v="808"/>
  </r>
  <r>
    <x v="2"/>
    <x v="6"/>
    <x v="6"/>
    <x v="79"/>
    <x v="583"/>
    <s v="CO20256@mi.com"/>
    <x v="3"/>
    <x v="3"/>
    <x v="583"/>
    <x v="2"/>
    <x v="0"/>
    <x v="0"/>
    <s v="No Aplica"/>
    <x v="808"/>
  </r>
  <r>
    <x v="2"/>
    <x v="22"/>
    <x v="22"/>
    <x v="18"/>
    <x v="583"/>
    <s v="CO20256@mi.com"/>
    <x v="3"/>
    <x v="3"/>
    <x v="583"/>
    <x v="2"/>
    <x v="0"/>
    <x v="0"/>
    <s v="No Aplica"/>
    <x v="808"/>
  </r>
  <r>
    <x v="3"/>
    <x v="26"/>
    <x v="26"/>
    <x v="22"/>
    <x v="584"/>
    <s v="CO11398@mi.com"/>
    <x v="8"/>
    <x v="7"/>
    <x v="584"/>
    <x v="22"/>
    <x v="3"/>
    <x v="0"/>
    <s v="No Aplica"/>
    <x v="809"/>
  </r>
  <r>
    <x v="2"/>
    <x v="27"/>
    <x v="27"/>
    <x v="39"/>
    <x v="584"/>
    <s v="CO11398@mi.com"/>
    <x v="0"/>
    <x v="0"/>
    <x v="584"/>
    <x v="22"/>
    <x v="3"/>
    <x v="0"/>
    <s v="No Aplica"/>
    <x v="809"/>
  </r>
  <r>
    <x v="1"/>
    <x v="13"/>
    <x v="13"/>
    <x v="33"/>
    <x v="584"/>
    <s v="CO11398@mi.com"/>
    <x v="0"/>
    <x v="0"/>
    <x v="584"/>
    <x v="22"/>
    <x v="3"/>
    <x v="1"/>
    <n v="45922"/>
    <x v="810"/>
  </r>
  <r>
    <x v="1"/>
    <x v="19"/>
    <x v="19"/>
    <x v="748"/>
    <x v="584"/>
    <s v="CO11398@mi.com"/>
    <x v="1"/>
    <x v="1"/>
    <x v="584"/>
    <x v="22"/>
    <x v="3"/>
    <x v="0"/>
    <s v="No Aplica"/>
    <x v="809"/>
  </r>
  <r>
    <x v="1"/>
    <x v="1"/>
    <x v="1"/>
    <x v="976"/>
    <x v="584"/>
    <s v="CO11398@mi.com"/>
    <x v="10"/>
    <x v="9"/>
    <x v="584"/>
    <x v="22"/>
    <x v="3"/>
    <x v="0"/>
    <s v="No Aplica"/>
    <x v="809"/>
  </r>
  <r>
    <x v="3"/>
    <x v="23"/>
    <x v="23"/>
    <x v="22"/>
    <x v="584"/>
    <s v="CO11398@mi.com"/>
    <x v="8"/>
    <x v="7"/>
    <x v="584"/>
    <x v="22"/>
    <x v="3"/>
    <x v="0"/>
    <s v="No Aplica"/>
    <x v="809"/>
  </r>
  <r>
    <x v="2"/>
    <x v="18"/>
    <x v="18"/>
    <x v="39"/>
    <x v="584"/>
    <s v="CO11398@mi.com"/>
    <x v="0"/>
    <x v="0"/>
    <x v="584"/>
    <x v="22"/>
    <x v="3"/>
    <x v="0"/>
    <s v="No Aplica"/>
    <x v="809"/>
  </r>
  <r>
    <x v="1"/>
    <x v="3"/>
    <x v="3"/>
    <x v="33"/>
    <x v="584"/>
    <s v="CO11398@mi.com"/>
    <x v="0"/>
    <x v="0"/>
    <x v="584"/>
    <x v="22"/>
    <x v="3"/>
    <x v="0"/>
    <s v="No Aplica"/>
    <x v="809"/>
  </r>
  <r>
    <x v="1"/>
    <x v="4"/>
    <x v="4"/>
    <x v="977"/>
    <x v="584"/>
    <s v="CO11398@mi.com"/>
    <x v="8"/>
    <x v="7"/>
    <x v="584"/>
    <x v="22"/>
    <x v="3"/>
    <x v="0"/>
    <s v="No Aplica"/>
    <x v="809"/>
  </r>
  <r>
    <x v="1"/>
    <x v="5"/>
    <x v="5"/>
    <x v="978"/>
    <x v="584"/>
    <s v="CO11398@mi.com"/>
    <x v="18"/>
    <x v="14"/>
    <x v="584"/>
    <x v="22"/>
    <x v="3"/>
    <x v="0"/>
    <s v="No Aplica"/>
    <x v="809"/>
  </r>
  <r>
    <x v="3"/>
    <x v="28"/>
    <x v="28"/>
    <x v="22"/>
    <x v="584"/>
    <s v="CO11398@mi.com"/>
    <x v="8"/>
    <x v="7"/>
    <x v="584"/>
    <x v="22"/>
    <x v="3"/>
    <x v="0"/>
    <s v="No Aplica"/>
    <x v="809"/>
  </r>
  <r>
    <x v="2"/>
    <x v="24"/>
    <x v="24"/>
    <x v="24"/>
    <x v="584"/>
    <s v="CO11398@mi.com"/>
    <x v="0"/>
    <x v="0"/>
    <x v="584"/>
    <x v="22"/>
    <x v="3"/>
    <x v="0"/>
    <s v="No Aplica"/>
    <x v="809"/>
  </r>
  <r>
    <x v="1"/>
    <x v="6"/>
    <x v="6"/>
    <x v="33"/>
    <x v="584"/>
    <s v="CO11398@mi.com"/>
    <x v="0"/>
    <x v="0"/>
    <x v="584"/>
    <x v="22"/>
    <x v="3"/>
    <x v="0"/>
    <s v="No Aplica"/>
    <x v="809"/>
  </r>
  <r>
    <x v="3"/>
    <x v="29"/>
    <x v="29"/>
    <x v="22"/>
    <x v="584"/>
    <s v="CO11398@mi.com"/>
    <x v="8"/>
    <x v="7"/>
    <x v="584"/>
    <x v="22"/>
    <x v="3"/>
    <x v="0"/>
    <s v="No Aplica"/>
    <x v="809"/>
  </r>
  <r>
    <x v="2"/>
    <x v="25"/>
    <x v="25"/>
    <x v="24"/>
    <x v="584"/>
    <s v="CO11398@mi.com"/>
    <x v="0"/>
    <x v="0"/>
    <x v="584"/>
    <x v="22"/>
    <x v="3"/>
    <x v="0"/>
    <s v="No Aplica"/>
    <x v="809"/>
  </r>
  <r>
    <x v="1"/>
    <x v="21"/>
    <x v="21"/>
    <x v="33"/>
    <x v="584"/>
    <s v="CO11398@mi.com"/>
    <x v="0"/>
    <x v="0"/>
    <x v="584"/>
    <x v="22"/>
    <x v="3"/>
    <x v="0"/>
    <s v="No Aplica"/>
    <x v="809"/>
  </r>
  <r>
    <x v="1"/>
    <x v="14"/>
    <x v="14"/>
    <x v="979"/>
    <x v="585"/>
    <s v="CO20612@mi.com"/>
    <x v="3"/>
    <x v="3"/>
    <x v="585"/>
    <x v="31"/>
    <x v="1"/>
    <x v="0"/>
    <s v="No Aplica"/>
    <x v="811"/>
  </r>
  <r>
    <x v="1"/>
    <x v="15"/>
    <x v="15"/>
    <x v="979"/>
    <x v="585"/>
    <s v="CO20612@mi.com"/>
    <x v="3"/>
    <x v="3"/>
    <x v="585"/>
    <x v="31"/>
    <x v="1"/>
    <x v="0"/>
    <s v="No Aplica"/>
    <x v="811"/>
  </r>
  <r>
    <x v="1"/>
    <x v="17"/>
    <x v="17"/>
    <x v="979"/>
    <x v="585"/>
    <s v="CO20612@mi.com"/>
    <x v="3"/>
    <x v="3"/>
    <x v="585"/>
    <x v="31"/>
    <x v="1"/>
    <x v="0"/>
    <s v="No Aplica"/>
    <x v="811"/>
  </r>
  <r>
    <x v="1"/>
    <x v="19"/>
    <x v="19"/>
    <x v="980"/>
    <x v="585"/>
    <s v="CO20612@mi.com"/>
    <x v="16"/>
    <x v="12"/>
    <x v="585"/>
    <x v="31"/>
    <x v="1"/>
    <x v="0"/>
    <s v="No Aplica"/>
    <x v="811"/>
  </r>
  <r>
    <x v="1"/>
    <x v="18"/>
    <x v="18"/>
    <x v="905"/>
    <x v="585"/>
    <s v="CO20612@mi.com"/>
    <x v="0"/>
    <x v="0"/>
    <x v="585"/>
    <x v="31"/>
    <x v="1"/>
    <x v="0"/>
    <s v="No Aplica"/>
    <x v="811"/>
  </r>
  <r>
    <x v="1"/>
    <x v="4"/>
    <x v="4"/>
    <x v="979"/>
    <x v="585"/>
    <s v="CO20612@mi.com"/>
    <x v="3"/>
    <x v="3"/>
    <x v="585"/>
    <x v="31"/>
    <x v="1"/>
    <x v="0"/>
    <s v="No Aplica"/>
    <x v="811"/>
  </r>
  <r>
    <x v="1"/>
    <x v="5"/>
    <x v="5"/>
    <x v="981"/>
    <x v="585"/>
    <s v="CO20612@mi.com"/>
    <x v="3"/>
    <x v="3"/>
    <x v="585"/>
    <x v="31"/>
    <x v="1"/>
    <x v="0"/>
    <s v="No Aplica"/>
    <x v="811"/>
  </r>
  <r>
    <x v="1"/>
    <x v="22"/>
    <x v="22"/>
    <x v="982"/>
    <x v="585"/>
    <s v="CO20612@mi.com"/>
    <x v="3"/>
    <x v="3"/>
    <x v="585"/>
    <x v="31"/>
    <x v="1"/>
    <x v="0"/>
    <s v="No Aplica"/>
    <x v="811"/>
  </r>
  <r>
    <x v="2"/>
    <x v="0"/>
    <x v="0"/>
    <x v="236"/>
    <x v="586"/>
    <s v="CO27790@mi.com"/>
    <x v="1"/>
    <x v="1"/>
    <x v="586"/>
    <x v="12"/>
    <x v="0"/>
    <x v="0"/>
    <s v="No Aplica"/>
    <x v="812"/>
  </r>
  <r>
    <x v="2"/>
    <x v="13"/>
    <x v="13"/>
    <x v="236"/>
    <x v="586"/>
    <s v="CO27790@mi.com"/>
    <x v="1"/>
    <x v="1"/>
    <x v="586"/>
    <x v="12"/>
    <x v="0"/>
    <x v="1"/>
    <n v="45922"/>
    <x v="813"/>
  </r>
  <r>
    <x v="0"/>
    <x v="11"/>
    <x v="11"/>
    <x v="21"/>
    <x v="586"/>
    <s v="CO27790@mi.com"/>
    <x v="0"/>
    <x v="0"/>
    <x v="586"/>
    <x v="12"/>
    <x v="0"/>
    <x v="0"/>
    <s v="No Aplica"/>
    <x v="812"/>
  </r>
  <r>
    <x v="2"/>
    <x v="15"/>
    <x v="15"/>
    <x v="983"/>
    <x v="586"/>
    <s v="CO27790@mi.com"/>
    <x v="8"/>
    <x v="7"/>
    <x v="586"/>
    <x v="12"/>
    <x v="0"/>
    <x v="0"/>
    <s v="No Aplica"/>
    <x v="812"/>
  </r>
  <r>
    <x v="2"/>
    <x v="3"/>
    <x v="3"/>
    <x v="983"/>
    <x v="586"/>
    <s v="CO27790@mi.com"/>
    <x v="8"/>
    <x v="7"/>
    <x v="586"/>
    <x v="12"/>
    <x v="0"/>
    <x v="0"/>
    <s v="No Aplica"/>
    <x v="812"/>
  </r>
  <r>
    <x v="0"/>
    <x v="17"/>
    <x v="17"/>
    <x v="177"/>
    <x v="586"/>
    <s v="CO27790@mi.com"/>
    <x v="0"/>
    <x v="0"/>
    <x v="586"/>
    <x v="12"/>
    <x v="0"/>
    <x v="0"/>
    <s v="No Aplica"/>
    <x v="812"/>
  </r>
  <r>
    <x v="0"/>
    <x v="24"/>
    <x v="24"/>
    <x v="12"/>
    <x v="586"/>
    <s v="CO27790@mi.com"/>
    <x v="0"/>
    <x v="0"/>
    <x v="586"/>
    <x v="12"/>
    <x v="0"/>
    <x v="0"/>
    <s v="No Aplica"/>
    <x v="812"/>
  </r>
  <r>
    <x v="2"/>
    <x v="7"/>
    <x v="7"/>
    <x v="44"/>
    <x v="586"/>
    <s v="CO27790@mi.com"/>
    <x v="1"/>
    <x v="1"/>
    <x v="586"/>
    <x v="12"/>
    <x v="0"/>
    <x v="0"/>
    <s v="No Aplica"/>
    <x v="812"/>
  </r>
  <r>
    <x v="2"/>
    <x v="6"/>
    <x v="6"/>
    <x v="44"/>
    <x v="586"/>
    <s v="CO27790@mi.com"/>
    <x v="1"/>
    <x v="1"/>
    <x v="586"/>
    <x v="12"/>
    <x v="0"/>
    <x v="0"/>
    <s v="No Aplica"/>
    <x v="812"/>
  </r>
  <r>
    <x v="0"/>
    <x v="2"/>
    <x v="2"/>
    <x v="3"/>
    <x v="586"/>
    <s v="CO27790@mi.com"/>
    <x v="0"/>
    <x v="0"/>
    <x v="586"/>
    <x v="12"/>
    <x v="0"/>
    <x v="0"/>
    <s v="No Aplica"/>
    <x v="812"/>
  </r>
  <r>
    <x v="2"/>
    <x v="5"/>
    <x v="5"/>
    <x v="462"/>
    <x v="586"/>
    <s v="CO27790@mi.com"/>
    <x v="8"/>
    <x v="7"/>
    <x v="586"/>
    <x v="12"/>
    <x v="0"/>
    <x v="0"/>
    <s v="No Aplica"/>
    <x v="812"/>
  </r>
  <r>
    <x v="2"/>
    <x v="21"/>
    <x v="21"/>
    <x v="462"/>
    <x v="586"/>
    <s v="CO27790@mi.com"/>
    <x v="8"/>
    <x v="7"/>
    <x v="586"/>
    <x v="12"/>
    <x v="0"/>
    <x v="0"/>
    <s v="No Aplica"/>
    <x v="812"/>
  </r>
  <r>
    <x v="0"/>
    <x v="22"/>
    <x v="22"/>
    <x v="3"/>
    <x v="586"/>
    <s v="CO27790@mi.com"/>
    <x v="0"/>
    <x v="0"/>
    <x v="586"/>
    <x v="12"/>
    <x v="0"/>
    <x v="0"/>
    <s v="No Aplica"/>
    <x v="812"/>
  </r>
  <r>
    <x v="2"/>
    <x v="10"/>
    <x v="10"/>
    <x v="984"/>
    <x v="587"/>
    <s v="CO16727@mi.com"/>
    <x v="3"/>
    <x v="3"/>
    <x v="587"/>
    <x v="16"/>
    <x v="0"/>
    <x v="0"/>
    <s v="No Aplica"/>
    <x v="814"/>
  </r>
  <r>
    <x v="2"/>
    <x v="11"/>
    <x v="11"/>
    <x v="985"/>
    <x v="587"/>
    <s v="CO16727@mi.com"/>
    <x v="3"/>
    <x v="3"/>
    <x v="587"/>
    <x v="16"/>
    <x v="0"/>
    <x v="0"/>
    <s v="No Aplica"/>
    <x v="814"/>
  </r>
  <r>
    <x v="2"/>
    <x v="13"/>
    <x v="13"/>
    <x v="985"/>
    <x v="587"/>
    <s v="CO16727@mi.com"/>
    <x v="3"/>
    <x v="3"/>
    <x v="587"/>
    <x v="16"/>
    <x v="0"/>
    <x v="1"/>
    <n v="45922"/>
    <x v="815"/>
  </r>
  <r>
    <x v="0"/>
    <x v="12"/>
    <x v="12"/>
    <x v="12"/>
    <x v="587"/>
    <s v="CO16727@mi.com"/>
    <x v="0"/>
    <x v="0"/>
    <x v="587"/>
    <x v="16"/>
    <x v="0"/>
    <x v="0"/>
    <s v="No Aplica"/>
    <x v="814"/>
  </r>
  <r>
    <x v="2"/>
    <x v="14"/>
    <x v="14"/>
    <x v="985"/>
    <x v="587"/>
    <s v="CO16727@mi.com"/>
    <x v="3"/>
    <x v="3"/>
    <x v="587"/>
    <x v="16"/>
    <x v="0"/>
    <x v="0"/>
    <s v="No Aplica"/>
    <x v="814"/>
  </r>
  <r>
    <x v="2"/>
    <x v="15"/>
    <x v="15"/>
    <x v="985"/>
    <x v="587"/>
    <s v="CO16727@mi.com"/>
    <x v="3"/>
    <x v="3"/>
    <x v="587"/>
    <x v="16"/>
    <x v="0"/>
    <x v="0"/>
    <s v="No Aplica"/>
    <x v="814"/>
  </r>
  <r>
    <x v="2"/>
    <x v="17"/>
    <x v="17"/>
    <x v="986"/>
    <x v="587"/>
    <s v="CO16727@mi.com"/>
    <x v="3"/>
    <x v="3"/>
    <x v="587"/>
    <x v="16"/>
    <x v="0"/>
    <x v="0"/>
    <s v="No Aplica"/>
    <x v="814"/>
  </r>
  <r>
    <x v="2"/>
    <x v="3"/>
    <x v="3"/>
    <x v="986"/>
    <x v="587"/>
    <s v="CO16727@mi.com"/>
    <x v="3"/>
    <x v="3"/>
    <x v="587"/>
    <x v="16"/>
    <x v="0"/>
    <x v="0"/>
    <s v="No Aplica"/>
    <x v="814"/>
  </r>
  <r>
    <x v="0"/>
    <x v="16"/>
    <x v="16"/>
    <x v="12"/>
    <x v="587"/>
    <s v="CO16727@mi.com"/>
    <x v="0"/>
    <x v="0"/>
    <x v="587"/>
    <x v="16"/>
    <x v="0"/>
    <x v="0"/>
    <s v="No Aplica"/>
    <x v="814"/>
  </r>
  <r>
    <x v="0"/>
    <x v="19"/>
    <x v="19"/>
    <x v="985"/>
    <x v="587"/>
    <s v="CO16727@mi.com"/>
    <x v="3"/>
    <x v="3"/>
    <x v="587"/>
    <x v="16"/>
    <x v="0"/>
    <x v="0"/>
    <s v="No Aplica"/>
    <x v="814"/>
  </r>
  <r>
    <x v="2"/>
    <x v="7"/>
    <x v="7"/>
    <x v="987"/>
    <x v="587"/>
    <s v="CO16727@mi.com"/>
    <x v="3"/>
    <x v="3"/>
    <x v="587"/>
    <x v="16"/>
    <x v="0"/>
    <x v="0"/>
    <s v="No Aplica"/>
    <x v="814"/>
  </r>
  <r>
    <x v="2"/>
    <x v="2"/>
    <x v="2"/>
    <x v="988"/>
    <x v="587"/>
    <s v="CO16727@mi.com"/>
    <x v="3"/>
    <x v="3"/>
    <x v="587"/>
    <x v="16"/>
    <x v="0"/>
    <x v="0"/>
    <s v="No Aplica"/>
    <x v="814"/>
  </r>
  <r>
    <x v="2"/>
    <x v="6"/>
    <x v="6"/>
    <x v="985"/>
    <x v="587"/>
    <s v="CO16727@mi.com"/>
    <x v="3"/>
    <x v="3"/>
    <x v="587"/>
    <x v="16"/>
    <x v="0"/>
    <x v="0"/>
    <s v="No Aplica"/>
    <x v="814"/>
  </r>
  <r>
    <x v="0"/>
    <x v="1"/>
    <x v="1"/>
    <x v="12"/>
    <x v="587"/>
    <s v="CO16727@mi.com"/>
    <x v="0"/>
    <x v="0"/>
    <x v="587"/>
    <x v="16"/>
    <x v="0"/>
    <x v="0"/>
    <s v="No Aplica"/>
    <x v="814"/>
  </r>
  <r>
    <x v="1"/>
    <x v="13"/>
    <x v="13"/>
    <x v="687"/>
    <x v="588"/>
    <s v="CO19290@mi.com"/>
    <x v="6"/>
    <x v="5"/>
    <x v="588"/>
    <x v="61"/>
    <x v="6"/>
    <x v="1"/>
    <n v="45922"/>
    <x v="816"/>
  </r>
  <r>
    <x v="1"/>
    <x v="14"/>
    <x v="14"/>
    <x v="989"/>
    <x v="588"/>
    <s v="CO19290@mi.com"/>
    <x v="18"/>
    <x v="14"/>
    <x v="588"/>
    <x v="61"/>
    <x v="6"/>
    <x v="0"/>
    <s v="No Aplica"/>
    <x v="817"/>
  </r>
  <r>
    <x v="1"/>
    <x v="15"/>
    <x v="15"/>
    <x v="687"/>
    <x v="588"/>
    <s v="CO19290@mi.com"/>
    <x v="8"/>
    <x v="7"/>
    <x v="588"/>
    <x v="61"/>
    <x v="6"/>
    <x v="0"/>
    <s v="No Aplica"/>
    <x v="817"/>
  </r>
  <r>
    <x v="2"/>
    <x v="27"/>
    <x v="27"/>
    <x v="12"/>
    <x v="588"/>
    <s v="CO19290@mi.com"/>
    <x v="0"/>
    <x v="0"/>
    <x v="588"/>
    <x v="61"/>
    <x v="6"/>
    <x v="0"/>
    <s v="No Aplica"/>
    <x v="817"/>
  </r>
  <r>
    <x v="1"/>
    <x v="26"/>
    <x v="26"/>
    <x v="90"/>
    <x v="588"/>
    <s v="CO19290@mi.com"/>
    <x v="0"/>
    <x v="0"/>
    <x v="588"/>
    <x v="61"/>
    <x v="6"/>
    <x v="0"/>
    <s v="No Aplica"/>
    <x v="817"/>
  </r>
  <r>
    <x v="1"/>
    <x v="16"/>
    <x v="16"/>
    <x v="687"/>
    <x v="588"/>
    <s v="CO19290@mi.com"/>
    <x v="16"/>
    <x v="12"/>
    <x v="588"/>
    <x v="61"/>
    <x v="6"/>
    <x v="0"/>
    <s v="No Aplica"/>
    <x v="817"/>
  </r>
  <r>
    <x v="1"/>
    <x v="17"/>
    <x v="17"/>
    <x v="687"/>
    <x v="588"/>
    <s v="CO19290@mi.com"/>
    <x v="6"/>
    <x v="5"/>
    <x v="588"/>
    <x v="61"/>
    <x v="6"/>
    <x v="0"/>
    <s v="No Aplica"/>
    <x v="817"/>
  </r>
  <r>
    <x v="1"/>
    <x v="3"/>
    <x v="3"/>
    <x v="687"/>
    <x v="588"/>
    <s v="CO19290@mi.com"/>
    <x v="6"/>
    <x v="5"/>
    <x v="588"/>
    <x v="61"/>
    <x v="6"/>
    <x v="0"/>
    <s v="No Aplica"/>
    <x v="817"/>
  </r>
  <r>
    <x v="1"/>
    <x v="19"/>
    <x v="19"/>
    <x v="990"/>
    <x v="588"/>
    <s v="CO19290@mi.com"/>
    <x v="25"/>
    <x v="16"/>
    <x v="588"/>
    <x v="61"/>
    <x v="6"/>
    <x v="0"/>
    <s v="No Aplica"/>
    <x v="817"/>
  </r>
  <r>
    <x v="1"/>
    <x v="7"/>
    <x v="7"/>
    <x v="991"/>
    <x v="588"/>
    <s v="CO19290@mi.com"/>
    <x v="10"/>
    <x v="9"/>
    <x v="588"/>
    <x v="61"/>
    <x v="6"/>
    <x v="0"/>
    <s v="No Aplica"/>
    <x v="817"/>
  </r>
  <r>
    <x v="1"/>
    <x v="1"/>
    <x v="1"/>
    <x v="992"/>
    <x v="588"/>
    <s v="CO19290@mi.com"/>
    <x v="23"/>
    <x v="15"/>
    <x v="588"/>
    <x v="61"/>
    <x v="6"/>
    <x v="0"/>
    <s v="No Aplica"/>
    <x v="817"/>
  </r>
  <r>
    <x v="1"/>
    <x v="2"/>
    <x v="2"/>
    <x v="687"/>
    <x v="588"/>
    <s v="CO19290@mi.com"/>
    <x v="8"/>
    <x v="7"/>
    <x v="588"/>
    <x v="61"/>
    <x v="6"/>
    <x v="0"/>
    <s v="No Aplica"/>
    <x v="817"/>
  </r>
  <r>
    <x v="1"/>
    <x v="6"/>
    <x v="6"/>
    <x v="993"/>
    <x v="588"/>
    <s v="CO19290@mi.com"/>
    <x v="6"/>
    <x v="5"/>
    <x v="588"/>
    <x v="61"/>
    <x v="6"/>
    <x v="0"/>
    <s v="No Aplica"/>
    <x v="817"/>
  </r>
  <r>
    <x v="2"/>
    <x v="18"/>
    <x v="18"/>
    <x v="12"/>
    <x v="588"/>
    <s v="CO19290@mi.com"/>
    <x v="0"/>
    <x v="0"/>
    <x v="588"/>
    <x v="61"/>
    <x v="6"/>
    <x v="0"/>
    <s v="No Aplica"/>
    <x v="817"/>
  </r>
  <r>
    <x v="1"/>
    <x v="23"/>
    <x v="23"/>
    <x v="90"/>
    <x v="588"/>
    <s v="CO19290@mi.com"/>
    <x v="0"/>
    <x v="0"/>
    <x v="588"/>
    <x v="61"/>
    <x v="6"/>
    <x v="0"/>
    <s v="No Aplica"/>
    <x v="817"/>
  </r>
  <r>
    <x v="1"/>
    <x v="4"/>
    <x v="4"/>
    <x v="994"/>
    <x v="588"/>
    <s v="CO19290@mi.com"/>
    <x v="8"/>
    <x v="7"/>
    <x v="588"/>
    <x v="61"/>
    <x v="6"/>
    <x v="0"/>
    <s v="No Aplica"/>
    <x v="817"/>
  </r>
  <r>
    <x v="1"/>
    <x v="29"/>
    <x v="29"/>
    <x v="90"/>
    <x v="588"/>
    <s v="CO19290@mi.com"/>
    <x v="0"/>
    <x v="0"/>
    <x v="588"/>
    <x v="61"/>
    <x v="6"/>
    <x v="0"/>
    <s v="No Aplica"/>
    <x v="817"/>
  </r>
  <r>
    <x v="2"/>
    <x v="24"/>
    <x v="24"/>
    <x v="12"/>
    <x v="588"/>
    <s v="CO19290@mi.com"/>
    <x v="0"/>
    <x v="0"/>
    <x v="588"/>
    <x v="61"/>
    <x v="6"/>
    <x v="0"/>
    <s v="No Aplica"/>
    <x v="817"/>
  </r>
  <r>
    <x v="1"/>
    <x v="28"/>
    <x v="28"/>
    <x v="90"/>
    <x v="588"/>
    <s v="CO19290@mi.com"/>
    <x v="0"/>
    <x v="0"/>
    <x v="588"/>
    <x v="61"/>
    <x v="6"/>
    <x v="0"/>
    <s v="No Aplica"/>
    <x v="817"/>
  </r>
  <r>
    <x v="1"/>
    <x v="5"/>
    <x v="5"/>
    <x v="995"/>
    <x v="588"/>
    <s v="CO19290@mi.com"/>
    <x v="9"/>
    <x v="8"/>
    <x v="588"/>
    <x v="61"/>
    <x v="6"/>
    <x v="0"/>
    <s v="No Aplica"/>
    <x v="817"/>
  </r>
  <r>
    <x v="1"/>
    <x v="20"/>
    <x v="20"/>
    <x v="996"/>
    <x v="588"/>
    <s v="CO19290@mi.com"/>
    <x v="6"/>
    <x v="5"/>
    <x v="588"/>
    <x v="61"/>
    <x v="6"/>
    <x v="0"/>
    <s v="No Aplica"/>
    <x v="817"/>
  </r>
  <r>
    <x v="1"/>
    <x v="22"/>
    <x v="22"/>
    <x v="687"/>
    <x v="588"/>
    <s v="CO19290@mi.com"/>
    <x v="6"/>
    <x v="5"/>
    <x v="588"/>
    <x v="61"/>
    <x v="6"/>
    <x v="0"/>
    <s v="No Aplica"/>
    <x v="817"/>
  </r>
  <r>
    <x v="1"/>
    <x v="21"/>
    <x v="21"/>
    <x v="997"/>
    <x v="588"/>
    <s v="CO19290@mi.com"/>
    <x v="23"/>
    <x v="15"/>
    <x v="588"/>
    <x v="61"/>
    <x v="6"/>
    <x v="0"/>
    <s v="No Aplica"/>
    <x v="817"/>
  </r>
  <r>
    <x v="1"/>
    <x v="4"/>
    <x v="4"/>
    <x v="998"/>
    <x v="589"/>
    <s v="CO16888@mi.com"/>
    <x v="23"/>
    <x v="15"/>
    <x v="589"/>
    <x v="39"/>
    <x v="1"/>
    <x v="0"/>
    <s v="No Aplica"/>
    <x v="818"/>
  </r>
  <r>
    <x v="1"/>
    <x v="22"/>
    <x v="22"/>
    <x v="20"/>
    <x v="589"/>
    <s v="CO16888@mi.com"/>
    <x v="30"/>
    <x v="17"/>
    <x v="589"/>
    <x v="39"/>
    <x v="1"/>
    <x v="0"/>
    <s v="No Aplica"/>
    <x v="818"/>
  </r>
  <r>
    <x v="1"/>
    <x v="10"/>
    <x v="10"/>
    <x v="758"/>
    <x v="590"/>
    <s v="CO28082@mi.com"/>
    <x v="3"/>
    <x v="3"/>
    <x v="590"/>
    <x v="0"/>
    <x v="0"/>
    <x v="0"/>
    <s v="No Aplica"/>
    <x v="819"/>
  </r>
  <r>
    <x v="1"/>
    <x v="0"/>
    <x v="0"/>
    <x v="758"/>
    <x v="590"/>
    <s v="CO28082@mi.com"/>
    <x v="3"/>
    <x v="3"/>
    <x v="590"/>
    <x v="0"/>
    <x v="0"/>
    <x v="0"/>
    <s v="No Aplica"/>
    <x v="819"/>
  </r>
  <r>
    <x v="1"/>
    <x v="11"/>
    <x v="11"/>
    <x v="758"/>
    <x v="590"/>
    <s v="CO28082@mi.com"/>
    <x v="3"/>
    <x v="3"/>
    <x v="590"/>
    <x v="0"/>
    <x v="0"/>
    <x v="0"/>
    <s v="No Aplica"/>
    <x v="819"/>
  </r>
  <r>
    <x v="1"/>
    <x v="12"/>
    <x v="12"/>
    <x v="758"/>
    <x v="590"/>
    <s v="CO28082@mi.com"/>
    <x v="3"/>
    <x v="3"/>
    <x v="590"/>
    <x v="0"/>
    <x v="0"/>
    <x v="0"/>
    <s v="No Aplica"/>
    <x v="819"/>
  </r>
  <r>
    <x v="2"/>
    <x v="13"/>
    <x v="13"/>
    <x v="212"/>
    <x v="590"/>
    <s v="CO28082@mi.com"/>
    <x v="4"/>
    <x v="0"/>
    <x v="590"/>
    <x v="0"/>
    <x v="0"/>
    <x v="1"/>
    <n v="45922"/>
    <x v="820"/>
  </r>
  <r>
    <x v="1"/>
    <x v="14"/>
    <x v="14"/>
    <x v="758"/>
    <x v="590"/>
    <s v="CO28082@mi.com"/>
    <x v="3"/>
    <x v="3"/>
    <x v="590"/>
    <x v="0"/>
    <x v="0"/>
    <x v="0"/>
    <s v="No Aplica"/>
    <x v="819"/>
  </r>
  <r>
    <x v="1"/>
    <x v="15"/>
    <x v="15"/>
    <x v="758"/>
    <x v="590"/>
    <s v="CO28082@mi.com"/>
    <x v="3"/>
    <x v="3"/>
    <x v="590"/>
    <x v="0"/>
    <x v="0"/>
    <x v="0"/>
    <s v="No Aplica"/>
    <x v="819"/>
  </r>
  <r>
    <x v="1"/>
    <x v="16"/>
    <x v="16"/>
    <x v="265"/>
    <x v="590"/>
    <s v="CO28082@mi.com"/>
    <x v="3"/>
    <x v="3"/>
    <x v="590"/>
    <x v="0"/>
    <x v="0"/>
    <x v="0"/>
    <s v="No Aplica"/>
    <x v="819"/>
  </r>
  <r>
    <x v="1"/>
    <x v="17"/>
    <x v="17"/>
    <x v="265"/>
    <x v="590"/>
    <s v="CO28082@mi.com"/>
    <x v="3"/>
    <x v="3"/>
    <x v="590"/>
    <x v="0"/>
    <x v="0"/>
    <x v="0"/>
    <s v="No Aplica"/>
    <x v="819"/>
  </r>
  <r>
    <x v="0"/>
    <x v="3"/>
    <x v="3"/>
    <x v="212"/>
    <x v="590"/>
    <s v="CO28082@mi.com"/>
    <x v="4"/>
    <x v="0"/>
    <x v="590"/>
    <x v="0"/>
    <x v="0"/>
    <x v="0"/>
    <s v="No Aplica"/>
    <x v="819"/>
  </r>
  <r>
    <x v="1"/>
    <x v="19"/>
    <x v="19"/>
    <x v="758"/>
    <x v="590"/>
    <s v="CO28082@mi.com"/>
    <x v="3"/>
    <x v="3"/>
    <x v="590"/>
    <x v="0"/>
    <x v="0"/>
    <x v="0"/>
    <s v="No Aplica"/>
    <x v="819"/>
  </r>
  <r>
    <x v="1"/>
    <x v="7"/>
    <x v="7"/>
    <x v="265"/>
    <x v="590"/>
    <s v="CO28082@mi.com"/>
    <x v="3"/>
    <x v="3"/>
    <x v="590"/>
    <x v="0"/>
    <x v="0"/>
    <x v="0"/>
    <s v="No Aplica"/>
    <x v="819"/>
  </r>
  <r>
    <x v="0"/>
    <x v="1"/>
    <x v="1"/>
    <x v="212"/>
    <x v="590"/>
    <s v="CO28082@mi.com"/>
    <x v="4"/>
    <x v="0"/>
    <x v="590"/>
    <x v="0"/>
    <x v="0"/>
    <x v="0"/>
    <s v="No Aplica"/>
    <x v="819"/>
  </r>
  <r>
    <x v="1"/>
    <x v="2"/>
    <x v="2"/>
    <x v="758"/>
    <x v="590"/>
    <s v="CO28082@mi.com"/>
    <x v="3"/>
    <x v="3"/>
    <x v="590"/>
    <x v="0"/>
    <x v="0"/>
    <x v="0"/>
    <s v="No Aplica"/>
    <x v="819"/>
  </r>
  <r>
    <x v="1"/>
    <x v="6"/>
    <x v="6"/>
    <x v="265"/>
    <x v="590"/>
    <s v="CO28082@mi.com"/>
    <x v="3"/>
    <x v="3"/>
    <x v="590"/>
    <x v="0"/>
    <x v="0"/>
    <x v="0"/>
    <s v="No Aplica"/>
    <x v="819"/>
  </r>
  <r>
    <x v="1"/>
    <x v="5"/>
    <x v="5"/>
    <x v="999"/>
    <x v="590"/>
    <s v="CO28082@mi.com"/>
    <x v="3"/>
    <x v="3"/>
    <x v="590"/>
    <x v="0"/>
    <x v="0"/>
    <x v="0"/>
    <s v="No Aplica"/>
    <x v="819"/>
  </r>
  <r>
    <x v="1"/>
    <x v="4"/>
    <x v="4"/>
    <x v="999"/>
    <x v="590"/>
    <s v="CO28082@mi.com"/>
    <x v="3"/>
    <x v="3"/>
    <x v="590"/>
    <x v="0"/>
    <x v="0"/>
    <x v="0"/>
    <s v="No Aplica"/>
    <x v="819"/>
  </r>
  <r>
    <x v="1"/>
    <x v="20"/>
    <x v="20"/>
    <x v="1000"/>
    <x v="590"/>
    <s v="CO28082@mi.com"/>
    <x v="0"/>
    <x v="0"/>
    <x v="590"/>
    <x v="0"/>
    <x v="0"/>
    <x v="0"/>
    <s v="No Aplica"/>
    <x v="819"/>
  </r>
  <r>
    <x v="1"/>
    <x v="22"/>
    <x v="22"/>
    <x v="1000"/>
    <x v="590"/>
    <s v="CO28082@mi.com"/>
    <x v="0"/>
    <x v="0"/>
    <x v="590"/>
    <x v="0"/>
    <x v="0"/>
    <x v="0"/>
    <s v="No Aplica"/>
    <x v="819"/>
  </r>
  <r>
    <x v="0"/>
    <x v="21"/>
    <x v="21"/>
    <x v="0"/>
    <x v="590"/>
    <s v="CO28082@mi.com"/>
    <x v="4"/>
    <x v="0"/>
    <x v="590"/>
    <x v="0"/>
    <x v="0"/>
    <x v="0"/>
    <s v="No Aplica"/>
    <x v="819"/>
  </r>
  <r>
    <x v="0"/>
    <x v="12"/>
    <x v="12"/>
    <x v="3"/>
    <x v="591"/>
    <s v="CO20351@mi.com"/>
    <x v="0"/>
    <x v="0"/>
    <x v="591"/>
    <x v="2"/>
    <x v="0"/>
    <x v="0"/>
    <s v="No Aplica"/>
    <x v="821"/>
  </r>
  <r>
    <x v="2"/>
    <x v="17"/>
    <x v="17"/>
    <x v="3"/>
    <x v="591"/>
    <s v="CO20351@mi.com"/>
    <x v="0"/>
    <x v="0"/>
    <x v="591"/>
    <x v="2"/>
    <x v="0"/>
    <x v="0"/>
    <s v="No Aplica"/>
    <x v="821"/>
  </r>
  <r>
    <x v="2"/>
    <x v="2"/>
    <x v="2"/>
    <x v="1001"/>
    <x v="591"/>
    <s v="CO20351@mi.com"/>
    <x v="0"/>
    <x v="0"/>
    <x v="591"/>
    <x v="2"/>
    <x v="0"/>
    <x v="0"/>
    <s v="No Aplica"/>
    <x v="821"/>
  </r>
  <r>
    <x v="2"/>
    <x v="22"/>
    <x v="22"/>
    <x v="3"/>
    <x v="591"/>
    <s v="CO20351@mi.com"/>
    <x v="0"/>
    <x v="0"/>
    <x v="591"/>
    <x v="2"/>
    <x v="0"/>
    <x v="0"/>
    <s v="No Aplica"/>
    <x v="821"/>
  </r>
  <r>
    <x v="0"/>
    <x v="9"/>
    <x v="9"/>
    <x v="3"/>
    <x v="592"/>
    <s v="CO17671@mi.com"/>
    <x v="0"/>
    <x v="0"/>
    <x v="592"/>
    <x v="29"/>
    <x v="0"/>
    <x v="0"/>
    <s v="No Aplica"/>
    <x v="822"/>
  </r>
  <r>
    <x v="5"/>
    <x v="10"/>
    <x v="10"/>
    <x v="20"/>
    <x v="592"/>
    <s v="CO17671@mi.com"/>
    <x v="3"/>
    <x v="3"/>
    <x v="592"/>
    <x v="29"/>
    <x v="0"/>
    <x v="0"/>
    <s v="No Aplica"/>
    <x v="822"/>
  </r>
  <r>
    <x v="0"/>
    <x v="0"/>
    <x v="0"/>
    <x v="3"/>
    <x v="592"/>
    <s v="CO17671@mi.com"/>
    <x v="0"/>
    <x v="0"/>
    <x v="592"/>
    <x v="29"/>
    <x v="0"/>
    <x v="0"/>
    <s v="No Aplica"/>
    <x v="822"/>
  </r>
  <r>
    <x v="5"/>
    <x v="11"/>
    <x v="11"/>
    <x v="20"/>
    <x v="592"/>
    <s v="CO17671@mi.com"/>
    <x v="3"/>
    <x v="3"/>
    <x v="592"/>
    <x v="29"/>
    <x v="0"/>
    <x v="0"/>
    <s v="No Aplica"/>
    <x v="822"/>
  </r>
  <r>
    <x v="5"/>
    <x v="12"/>
    <x v="12"/>
    <x v="20"/>
    <x v="592"/>
    <s v="CO17671@mi.com"/>
    <x v="3"/>
    <x v="3"/>
    <x v="592"/>
    <x v="29"/>
    <x v="0"/>
    <x v="0"/>
    <s v="No Aplica"/>
    <x v="822"/>
  </r>
  <r>
    <x v="5"/>
    <x v="13"/>
    <x v="13"/>
    <x v="20"/>
    <x v="592"/>
    <s v="CO17671@mi.com"/>
    <x v="3"/>
    <x v="3"/>
    <x v="592"/>
    <x v="29"/>
    <x v="0"/>
    <x v="1"/>
    <n v="45922"/>
    <x v="823"/>
  </r>
  <r>
    <x v="5"/>
    <x v="14"/>
    <x v="14"/>
    <x v="20"/>
    <x v="592"/>
    <s v="CO17671@mi.com"/>
    <x v="3"/>
    <x v="3"/>
    <x v="592"/>
    <x v="29"/>
    <x v="0"/>
    <x v="0"/>
    <s v="No Aplica"/>
    <x v="822"/>
  </r>
  <r>
    <x v="5"/>
    <x v="14"/>
    <x v="14"/>
    <x v="20"/>
    <x v="592"/>
    <s v="CO17671@mi.com"/>
    <x v="3"/>
    <x v="3"/>
    <x v="592"/>
    <x v="29"/>
    <x v="0"/>
    <x v="0"/>
    <s v="No Aplica"/>
    <x v="822"/>
  </r>
  <r>
    <x v="5"/>
    <x v="15"/>
    <x v="15"/>
    <x v="20"/>
    <x v="592"/>
    <s v="CO17671@mi.com"/>
    <x v="3"/>
    <x v="3"/>
    <x v="592"/>
    <x v="29"/>
    <x v="0"/>
    <x v="0"/>
    <s v="No Aplica"/>
    <x v="822"/>
  </r>
  <r>
    <x v="5"/>
    <x v="16"/>
    <x v="16"/>
    <x v="20"/>
    <x v="592"/>
    <s v="CO17671@mi.com"/>
    <x v="3"/>
    <x v="3"/>
    <x v="592"/>
    <x v="29"/>
    <x v="0"/>
    <x v="0"/>
    <s v="No Aplica"/>
    <x v="822"/>
  </r>
  <r>
    <x v="5"/>
    <x v="17"/>
    <x v="17"/>
    <x v="20"/>
    <x v="592"/>
    <s v="CO17671@mi.com"/>
    <x v="3"/>
    <x v="3"/>
    <x v="592"/>
    <x v="29"/>
    <x v="0"/>
    <x v="0"/>
    <s v="No Aplica"/>
    <x v="822"/>
  </r>
  <r>
    <x v="0"/>
    <x v="3"/>
    <x v="3"/>
    <x v="3"/>
    <x v="592"/>
    <s v="CO17671@mi.com"/>
    <x v="0"/>
    <x v="0"/>
    <x v="592"/>
    <x v="29"/>
    <x v="0"/>
    <x v="0"/>
    <s v="No Aplica"/>
    <x v="822"/>
  </r>
  <r>
    <x v="0"/>
    <x v="7"/>
    <x v="7"/>
    <x v="3"/>
    <x v="592"/>
    <s v="CO17671@mi.com"/>
    <x v="0"/>
    <x v="0"/>
    <x v="592"/>
    <x v="29"/>
    <x v="0"/>
    <x v="0"/>
    <s v="No Aplica"/>
    <x v="822"/>
  </r>
  <r>
    <x v="5"/>
    <x v="19"/>
    <x v="19"/>
    <x v="20"/>
    <x v="592"/>
    <s v="CO17671@mi.com"/>
    <x v="3"/>
    <x v="3"/>
    <x v="592"/>
    <x v="29"/>
    <x v="0"/>
    <x v="0"/>
    <s v="No Aplica"/>
    <x v="822"/>
  </r>
  <r>
    <x v="5"/>
    <x v="1"/>
    <x v="1"/>
    <x v="20"/>
    <x v="592"/>
    <s v="CO17671@mi.com"/>
    <x v="3"/>
    <x v="3"/>
    <x v="592"/>
    <x v="29"/>
    <x v="0"/>
    <x v="0"/>
    <s v="No Aplica"/>
    <x v="822"/>
  </r>
  <r>
    <x v="5"/>
    <x v="2"/>
    <x v="2"/>
    <x v="20"/>
    <x v="592"/>
    <s v="CO17671@mi.com"/>
    <x v="3"/>
    <x v="3"/>
    <x v="592"/>
    <x v="29"/>
    <x v="0"/>
    <x v="0"/>
    <s v="No Aplica"/>
    <x v="822"/>
  </r>
  <r>
    <x v="5"/>
    <x v="6"/>
    <x v="6"/>
    <x v="20"/>
    <x v="592"/>
    <s v="CO17671@mi.com"/>
    <x v="3"/>
    <x v="3"/>
    <x v="592"/>
    <x v="29"/>
    <x v="0"/>
    <x v="0"/>
    <s v="No Aplica"/>
    <x v="822"/>
  </r>
  <r>
    <x v="5"/>
    <x v="5"/>
    <x v="5"/>
    <x v="20"/>
    <x v="592"/>
    <s v="CO17671@mi.com"/>
    <x v="3"/>
    <x v="3"/>
    <x v="592"/>
    <x v="29"/>
    <x v="0"/>
    <x v="0"/>
    <s v="No Aplica"/>
    <x v="822"/>
  </r>
  <r>
    <x v="5"/>
    <x v="20"/>
    <x v="20"/>
    <x v="20"/>
    <x v="592"/>
    <s v="CO17671@mi.com"/>
    <x v="3"/>
    <x v="3"/>
    <x v="592"/>
    <x v="29"/>
    <x v="0"/>
    <x v="0"/>
    <s v="No Aplica"/>
    <x v="822"/>
  </r>
  <r>
    <x v="5"/>
    <x v="22"/>
    <x v="22"/>
    <x v="20"/>
    <x v="592"/>
    <s v="CO17671@mi.com"/>
    <x v="3"/>
    <x v="3"/>
    <x v="592"/>
    <x v="29"/>
    <x v="0"/>
    <x v="0"/>
    <s v="No Aplica"/>
    <x v="822"/>
  </r>
  <r>
    <x v="5"/>
    <x v="21"/>
    <x v="21"/>
    <x v="20"/>
    <x v="592"/>
    <s v="CO17671@mi.com"/>
    <x v="3"/>
    <x v="3"/>
    <x v="592"/>
    <x v="29"/>
    <x v="0"/>
    <x v="0"/>
    <s v="No Aplica"/>
    <x v="822"/>
  </r>
  <r>
    <x v="2"/>
    <x v="6"/>
    <x v="6"/>
    <x v="1002"/>
    <x v="593"/>
    <s v="CO28085@mi.com"/>
    <x v="2"/>
    <x v="2"/>
    <x v="593"/>
    <x v="58"/>
    <x v="0"/>
    <x v="0"/>
    <s v="No Aplica"/>
    <x v="824"/>
  </r>
  <r>
    <x v="2"/>
    <x v="2"/>
    <x v="2"/>
    <x v="302"/>
    <x v="593"/>
    <s v="CO28085@mi.com"/>
    <x v="26"/>
    <x v="0"/>
    <x v="593"/>
    <x v="58"/>
    <x v="0"/>
    <x v="0"/>
    <s v="No Aplica"/>
    <x v="824"/>
  </r>
  <r>
    <x v="2"/>
    <x v="20"/>
    <x v="20"/>
    <x v="1003"/>
    <x v="593"/>
    <s v="CO28085@mi.com"/>
    <x v="1"/>
    <x v="1"/>
    <x v="593"/>
    <x v="58"/>
    <x v="0"/>
    <x v="0"/>
    <s v="No Aplica"/>
    <x v="824"/>
  </r>
  <r>
    <x v="2"/>
    <x v="13"/>
    <x v="13"/>
    <x v="1004"/>
    <x v="594"/>
    <s v="CO28270@mi.com"/>
    <x v="10"/>
    <x v="9"/>
    <x v="594"/>
    <x v="23"/>
    <x v="2"/>
    <x v="1"/>
    <n v="45922"/>
    <x v="825"/>
  </r>
  <r>
    <x v="3"/>
    <x v="27"/>
    <x v="27"/>
    <x v="22"/>
    <x v="594"/>
    <s v="CO28270@mi.com"/>
    <x v="0"/>
    <x v="0"/>
    <x v="594"/>
    <x v="23"/>
    <x v="2"/>
    <x v="0"/>
    <s v="No Aplica"/>
    <x v="826"/>
  </r>
  <r>
    <x v="2"/>
    <x v="26"/>
    <x v="26"/>
    <x v="20"/>
    <x v="594"/>
    <s v="CO28270@mi.com"/>
    <x v="10"/>
    <x v="9"/>
    <x v="594"/>
    <x v="23"/>
    <x v="2"/>
    <x v="0"/>
    <s v="No Aplica"/>
    <x v="826"/>
  </r>
  <r>
    <x v="3"/>
    <x v="18"/>
    <x v="18"/>
    <x v="22"/>
    <x v="594"/>
    <s v="CO28270@mi.com"/>
    <x v="0"/>
    <x v="0"/>
    <x v="594"/>
    <x v="23"/>
    <x v="2"/>
    <x v="0"/>
    <s v="No Aplica"/>
    <x v="826"/>
  </r>
  <r>
    <x v="2"/>
    <x v="23"/>
    <x v="23"/>
    <x v="11"/>
    <x v="594"/>
    <s v="CO28270@mi.com"/>
    <x v="10"/>
    <x v="9"/>
    <x v="594"/>
    <x v="23"/>
    <x v="2"/>
    <x v="0"/>
    <s v="No Aplica"/>
    <x v="826"/>
  </r>
  <r>
    <x v="3"/>
    <x v="24"/>
    <x v="24"/>
    <x v="22"/>
    <x v="594"/>
    <s v="CO28270@mi.com"/>
    <x v="0"/>
    <x v="0"/>
    <x v="594"/>
    <x v="23"/>
    <x v="2"/>
    <x v="0"/>
    <s v="No Aplica"/>
    <x v="826"/>
  </r>
  <r>
    <x v="2"/>
    <x v="28"/>
    <x v="28"/>
    <x v="20"/>
    <x v="594"/>
    <s v="CO28270@mi.com"/>
    <x v="10"/>
    <x v="9"/>
    <x v="594"/>
    <x v="23"/>
    <x v="2"/>
    <x v="0"/>
    <s v="No Aplica"/>
    <x v="826"/>
  </r>
  <r>
    <x v="3"/>
    <x v="25"/>
    <x v="25"/>
    <x v="99"/>
    <x v="594"/>
    <s v="CO28270@mi.com"/>
    <x v="0"/>
    <x v="0"/>
    <x v="594"/>
    <x v="23"/>
    <x v="2"/>
    <x v="0"/>
    <s v="No Aplica"/>
    <x v="826"/>
  </r>
  <r>
    <x v="2"/>
    <x v="29"/>
    <x v="29"/>
    <x v="11"/>
    <x v="594"/>
    <s v="CO28270@mi.com"/>
    <x v="10"/>
    <x v="9"/>
    <x v="594"/>
    <x v="23"/>
    <x v="2"/>
    <x v="0"/>
    <s v="No Aplica"/>
    <x v="826"/>
  </r>
  <r>
    <x v="0"/>
    <x v="0"/>
    <x v="0"/>
    <x v="3"/>
    <x v="595"/>
    <s v="CO27367@mi.com"/>
    <x v="7"/>
    <x v="6"/>
    <x v="595"/>
    <x v="11"/>
    <x v="1"/>
    <x v="0"/>
    <s v="No Aplica"/>
    <x v="827"/>
  </r>
  <r>
    <x v="1"/>
    <x v="9"/>
    <x v="9"/>
    <x v="90"/>
    <x v="596"/>
    <s v="CO20763@mi.com"/>
    <x v="2"/>
    <x v="2"/>
    <x v="596"/>
    <x v="38"/>
    <x v="0"/>
    <x v="0"/>
    <s v="No Aplica"/>
    <x v="828"/>
  </r>
  <r>
    <x v="1"/>
    <x v="13"/>
    <x v="13"/>
    <x v="90"/>
    <x v="596"/>
    <s v="CO20763@mi.com"/>
    <x v="2"/>
    <x v="2"/>
    <x v="596"/>
    <x v="38"/>
    <x v="0"/>
    <x v="1"/>
    <n v="45922"/>
    <x v="829"/>
  </r>
  <r>
    <x v="2"/>
    <x v="18"/>
    <x v="18"/>
    <x v="712"/>
    <x v="596"/>
    <s v="CO20763@mi.com"/>
    <x v="16"/>
    <x v="12"/>
    <x v="596"/>
    <x v="38"/>
    <x v="0"/>
    <x v="0"/>
    <s v="No Aplica"/>
    <x v="828"/>
  </r>
  <r>
    <x v="2"/>
    <x v="16"/>
    <x v="16"/>
    <x v="712"/>
    <x v="596"/>
    <s v="CO20763@mi.com"/>
    <x v="6"/>
    <x v="5"/>
    <x v="596"/>
    <x v="38"/>
    <x v="0"/>
    <x v="0"/>
    <s v="No Aplica"/>
    <x v="828"/>
  </r>
  <r>
    <x v="2"/>
    <x v="17"/>
    <x v="17"/>
    <x v="712"/>
    <x v="596"/>
    <s v="CO20763@mi.com"/>
    <x v="16"/>
    <x v="12"/>
    <x v="596"/>
    <x v="38"/>
    <x v="0"/>
    <x v="0"/>
    <s v="No Aplica"/>
    <x v="828"/>
  </r>
  <r>
    <x v="0"/>
    <x v="0"/>
    <x v="0"/>
    <x v="3"/>
    <x v="596"/>
    <s v="CO20763@mi.com"/>
    <x v="0"/>
    <x v="0"/>
    <x v="596"/>
    <x v="38"/>
    <x v="0"/>
    <x v="0"/>
    <s v="No Aplica"/>
    <x v="828"/>
  </r>
  <r>
    <x v="0"/>
    <x v="0"/>
    <x v="0"/>
    <x v="3"/>
    <x v="596"/>
    <s v="CO20763@mi.com"/>
    <x v="0"/>
    <x v="0"/>
    <x v="596"/>
    <x v="38"/>
    <x v="0"/>
    <x v="0"/>
    <s v="No Aplica"/>
    <x v="828"/>
  </r>
  <r>
    <x v="2"/>
    <x v="24"/>
    <x v="24"/>
    <x v="712"/>
    <x v="596"/>
    <s v="CO20763@mi.com"/>
    <x v="16"/>
    <x v="12"/>
    <x v="596"/>
    <x v="38"/>
    <x v="0"/>
    <x v="0"/>
    <s v="No Aplica"/>
    <x v="828"/>
  </r>
  <r>
    <x v="2"/>
    <x v="19"/>
    <x v="19"/>
    <x v="712"/>
    <x v="596"/>
    <s v="CO20763@mi.com"/>
    <x v="1"/>
    <x v="1"/>
    <x v="596"/>
    <x v="38"/>
    <x v="0"/>
    <x v="0"/>
    <s v="No Aplica"/>
    <x v="828"/>
  </r>
  <r>
    <x v="2"/>
    <x v="7"/>
    <x v="7"/>
    <x v="712"/>
    <x v="596"/>
    <s v="CO20763@mi.com"/>
    <x v="6"/>
    <x v="5"/>
    <x v="596"/>
    <x v="38"/>
    <x v="0"/>
    <x v="0"/>
    <s v="No Aplica"/>
    <x v="828"/>
  </r>
  <r>
    <x v="2"/>
    <x v="1"/>
    <x v="1"/>
    <x v="712"/>
    <x v="596"/>
    <s v="CO20763@mi.com"/>
    <x v="1"/>
    <x v="1"/>
    <x v="596"/>
    <x v="38"/>
    <x v="0"/>
    <x v="0"/>
    <s v="No Aplica"/>
    <x v="828"/>
  </r>
  <r>
    <x v="2"/>
    <x v="2"/>
    <x v="2"/>
    <x v="712"/>
    <x v="596"/>
    <s v="CO20763@mi.com"/>
    <x v="16"/>
    <x v="12"/>
    <x v="596"/>
    <x v="38"/>
    <x v="0"/>
    <x v="0"/>
    <s v="No Aplica"/>
    <x v="828"/>
  </r>
  <r>
    <x v="2"/>
    <x v="3"/>
    <x v="3"/>
    <x v="44"/>
    <x v="596"/>
    <s v="CO20763@mi.com"/>
    <x v="10"/>
    <x v="9"/>
    <x v="596"/>
    <x v="38"/>
    <x v="0"/>
    <x v="0"/>
    <s v="No Aplica"/>
    <x v="828"/>
  </r>
  <r>
    <x v="1"/>
    <x v="3"/>
    <x v="3"/>
    <x v="90"/>
    <x v="596"/>
    <s v="CO20763@mi.com"/>
    <x v="2"/>
    <x v="2"/>
    <x v="596"/>
    <x v="38"/>
    <x v="0"/>
    <x v="0"/>
    <s v="No Aplica"/>
    <x v="828"/>
  </r>
  <r>
    <x v="0"/>
    <x v="15"/>
    <x v="15"/>
    <x v="18"/>
    <x v="596"/>
    <s v="CO20763@mi.com"/>
    <x v="0"/>
    <x v="0"/>
    <x v="596"/>
    <x v="38"/>
    <x v="0"/>
    <x v="0"/>
    <s v="No Aplica"/>
    <x v="828"/>
  </r>
  <r>
    <x v="2"/>
    <x v="22"/>
    <x v="22"/>
    <x v="712"/>
    <x v="596"/>
    <s v="CO20763@mi.com"/>
    <x v="16"/>
    <x v="12"/>
    <x v="596"/>
    <x v="38"/>
    <x v="0"/>
    <x v="0"/>
    <s v="No Aplica"/>
    <x v="828"/>
  </r>
  <r>
    <x v="2"/>
    <x v="6"/>
    <x v="6"/>
    <x v="20"/>
    <x v="596"/>
    <s v="CO20763@mi.com"/>
    <x v="10"/>
    <x v="9"/>
    <x v="596"/>
    <x v="38"/>
    <x v="0"/>
    <x v="0"/>
    <s v="No Aplica"/>
    <x v="828"/>
  </r>
  <r>
    <x v="1"/>
    <x v="6"/>
    <x v="6"/>
    <x v="90"/>
    <x v="596"/>
    <s v="CO20763@mi.com"/>
    <x v="2"/>
    <x v="2"/>
    <x v="596"/>
    <x v="38"/>
    <x v="0"/>
    <x v="0"/>
    <s v="No Aplica"/>
    <x v="828"/>
  </r>
  <r>
    <x v="2"/>
    <x v="21"/>
    <x v="21"/>
    <x v="23"/>
    <x v="596"/>
    <s v="CO20763@mi.com"/>
    <x v="10"/>
    <x v="9"/>
    <x v="596"/>
    <x v="38"/>
    <x v="0"/>
    <x v="0"/>
    <s v="No Aplica"/>
    <x v="828"/>
  </r>
  <r>
    <x v="1"/>
    <x v="21"/>
    <x v="21"/>
    <x v="90"/>
    <x v="596"/>
    <s v="CO20763@mi.com"/>
    <x v="2"/>
    <x v="2"/>
    <x v="596"/>
    <x v="38"/>
    <x v="0"/>
    <x v="0"/>
    <s v="No Aplica"/>
    <x v="828"/>
  </r>
  <r>
    <x v="0"/>
    <x v="20"/>
    <x v="20"/>
    <x v="3"/>
    <x v="596"/>
    <s v="CO20763@mi.com"/>
    <x v="0"/>
    <x v="0"/>
    <x v="596"/>
    <x v="38"/>
    <x v="0"/>
    <x v="0"/>
    <s v="No Aplica"/>
    <x v="828"/>
  </r>
  <r>
    <x v="2"/>
    <x v="8"/>
    <x v="8"/>
    <x v="1005"/>
    <x v="597"/>
    <s v="CO27837@mi.com"/>
    <x v="3"/>
    <x v="3"/>
    <x v="597"/>
    <x v="4"/>
    <x v="2"/>
    <x v="0"/>
    <s v="No Aplica"/>
    <x v="830"/>
  </r>
  <r>
    <x v="2"/>
    <x v="26"/>
    <x v="26"/>
    <x v="1005"/>
    <x v="597"/>
    <s v="CO27837@mi.com"/>
    <x v="3"/>
    <x v="3"/>
    <x v="597"/>
    <x v="4"/>
    <x v="2"/>
    <x v="0"/>
    <s v="No Aplica"/>
    <x v="830"/>
  </r>
  <r>
    <x v="2"/>
    <x v="10"/>
    <x v="10"/>
    <x v="1005"/>
    <x v="597"/>
    <s v="CO27837@mi.com"/>
    <x v="3"/>
    <x v="3"/>
    <x v="597"/>
    <x v="4"/>
    <x v="2"/>
    <x v="0"/>
    <s v="No Aplica"/>
    <x v="830"/>
  </r>
  <r>
    <x v="2"/>
    <x v="11"/>
    <x v="11"/>
    <x v="1005"/>
    <x v="597"/>
    <s v="CO27837@mi.com"/>
    <x v="3"/>
    <x v="3"/>
    <x v="597"/>
    <x v="4"/>
    <x v="2"/>
    <x v="0"/>
    <s v="No Aplica"/>
    <x v="830"/>
  </r>
  <r>
    <x v="2"/>
    <x v="12"/>
    <x v="12"/>
    <x v="1005"/>
    <x v="597"/>
    <s v="CO27837@mi.com"/>
    <x v="3"/>
    <x v="3"/>
    <x v="597"/>
    <x v="4"/>
    <x v="2"/>
    <x v="0"/>
    <s v="No Aplica"/>
    <x v="830"/>
  </r>
  <r>
    <x v="3"/>
    <x v="18"/>
    <x v="18"/>
    <x v="352"/>
    <x v="597"/>
    <s v="CO27837@mi.com"/>
    <x v="3"/>
    <x v="3"/>
    <x v="597"/>
    <x v="4"/>
    <x v="2"/>
    <x v="0"/>
    <s v="No Aplica"/>
    <x v="830"/>
  </r>
  <r>
    <x v="2"/>
    <x v="23"/>
    <x v="23"/>
    <x v="1005"/>
    <x v="597"/>
    <s v="CO27837@mi.com"/>
    <x v="1"/>
    <x v="1"/>
    <x v="597"/>
    <x v="4"/>
    <x v="2"/>
    <x v="0"/>
    <s v="No Aplica"/>
    <x v="830"/>
  </r>
  <r>
    <x v="2"/>
    <x v="16"/>
    <x v="16"/>
    <x v="1005"/>
    <x v="597"/>
    <s v="CO27837@mi.com"/>
    <x v="1"/>
    <x v="1"/>
    <x v="597"/>
    <x v="4"/>
    <x v="2"/>
    <x v="0"/>
    <s v="No Aplica"/>
    <x v="830"/>
  </r>
  <r>
    <x v="3"/>
    <x v="25"/>
    <x v="25"/>
    <x v="12"/>
    <x v="597"/>
    <s v="CO27837@mi.com"/>
    <x v="5"/>
    <x v="4"/>
    <x v="597"/>
    <x v="4"/>
    <x v="2"/>
    <x v="0"/>
    <s v="No Aplica"/>
    <x v="830"/>
  </r>
  <r>
    <x v="2"/>
    <x v="1"/>
    <x v="1"/>
    <x v="1005"/>
    <x v="597"/>
    <s v="CO27837@mi.com"/>
    <x v="1"/>
    <x v="1"/>
    <x v="597"/>
    <x v="4"/>
    <x v="2"/>
    <x v="0"/>
    <s v="No Aplica"/>
    <x v="830"/>
  </r>
  <r>
    <x v="3"/>
    <x v="24"/>
    <x v="24"/>
    <x v="12"/>
    <x v="597"/>
    <s v="CO27837@mi.com"/>
    <x v="0"/>
    <x v="0"/>
    <x v="597"/>
    <x v="4"/>
    <x v="2"/>
    <x v="0"/>
    <s v="No Aplica"/>
    <x v="830"/>
  </r>
  <r>
    <x v="2"/>
    <x v="2"/>
    <x v="2"/>
    <x v="3"/>
    <x v="597"/>
    <s v="CO27837@mi.com"/>
    <x v="0"/>
    <x v="0"/>
    <x v="597"/>
    <x v="4"/>
    <x v="2"/>
    <x v="0"/>
    <s v="No Aplica"/>
    <x v="830"/>
  </r>
  <r>
    <x v="5"/>
    <x v="21"/>
    <x v="21"/>
    <x v="1006"/>
    <x v="597"/>
    <s v="CO27837@mi.com"/>
    <x v="15"/>
    <x v="11"/>
    <x v="597"/>
    <x v="4"/>
    <x v="2"/>
    <x v="0"/>
    <s v="No Aplica"/>
    <x v="830"/>
  </r>
  <r>
    <x v="2"/>
    <x v="28"/>
    <x v="28"/>
    <x v="20"/>
    <x v="597"/>
    <s v="CO27837@mi.com"/>
    <x v="1"/>
    <x v="1"/>
    <x v="597"/>
    <x v="4"/>
    <x v="2"/>
    <x v="0"/>
    <s v="No Aplica"/>
    <x v="830"/>
  </r>
  <r>
    <x v="2"/>
    <x v="29"/>
    <x v="29"/>
    <x v="20"/>
    <x v="597"/>
    <s v="CO27837@mi.com"/>
    <x v="1"/>
    <x v="1"/>
    <x v="597"/>
    <x v="4"/>
    <x v="2"/>
    <x v="0"/>
    <s v="No Aplica"/>
    <x v="830"/>
  </r>
  <r>
    <x v="2"/>
    <x v="22"/>
    <x v="22"/>
    <x v="20"/>
    <x v="597"/>
    <s v="CO27837@mi.com"/>
    <x v="1"/>
    <x v="1"/>
    <x v="597"/>
    <x v="4"/>
    <x v="2"/>
    <x v="0"/>
    <s v="No Aplica"/>
    <x v="830"/>
  </r>
  <r>
    <x v="0"/>
    <x v="13"/>
    <x v="13"/>
    <x v="1007"/>
    <x v="598"/>
    <s v="CO17200@mi.com"/>
    <x v="0"/>
    <x v="0"/>
    <x v="598"/>
    <x v="19"/>
    <x v="0"/>
    <x v="1"/>
    <n v="45922"/>
    <x v="831"/>
  </r>
  <r>
    <x v="0"/>
    <x v="16"/>
    <x v="16"/>
    <x v="330"/>
    <x v="598"/>
    <s v="CO17200@mi.com"/>
    <x v="0"/>
    <x v="0"/>
    <x v="598"/>
    <x v="19"/>
    <x v="0"/>
    <x v="0"/>
    <s v="No Aplica"/>
    <x v="832"/>
  </r>
  <r>
    <x v="0"/>
    <x v="21"/>
    <x v="21"/>
    <x v="1008"/>
    <x v="598"/>
    <s v="CO17200@mi.com"/>
    <x v="3"/>
    <x v="3"/>
    <x v="598"/>
    <x v="19"/>
    <x v="0"/>
    <x v="0"/>
    <s v="No Aplica"/>
    <x v="832"/>
  </r>
  <r>
    <x v="0"/>
    <x v="4"/>
    <x v="4"/>
    <x v="1009"/>
    <x v="598"/>
    <s v="CO17200@mi.com"/>
    <x v="3"/>
    <x v="3"/>
    <x v="598"/>
    <x v="19"/>
    <x v="0"/>
    <x v="0"/>
    <s v="No Aplica"/>
    <x v="832"/>
  </r>
  <r>
    <x v="0"/>
    <x v="5"/>
    <x v="5"/>
    <x v="1009"/>
    <x v="598"/>
    <s v="CO17200@mi.com"/>
    <x v="3"/>
    <x v="3"/>
    <x v="598"/>
    <x v="19"/>
    <x v="0"/>
    <x v="0"/>
    <s v="No Aplica"/>
    <x v="832"/>
  </r>
  <r>
    <x v="0"/>
    <x v="20"/>
    <x v="20"/>
    <x v="1010"/>
    <x v="598"/>
    <s v="CO17200@mi.com"/>
    <x v="3"/>
    <x v="3"/>
    <x v="598"/>
    <x v="19"/>
    <x v="0"/>
    <x v="0"/>
    <s v="No Aplica"/>
    <x v="832"/>
  </r>
  <r>
    <x v="0"/>
    <x v="22"/>
    <x v="22"/>
    <x v="1011"/>
    <x v="598"/>
    <s v="CO17200@mi.com"/>
    <x v="0"/>
    <x v="0"/>
    <x v="598"/>
    <x v="19"/>
    <x v="0"/>
    <x v="0"/>
    <s v="No Aplica"/>
    <x v="832"/>
  </r>
  <r>
    <x v="5"/>
    <x v="10"/>
    <x v="10"/>
    <x v="20"/>
    <x v="599"/>
    <s v="CO13582@mi.com"/>
    <x v="3"/>
    <x v="3"/>
    <x v="599"/>
    <x v="29"/>
    <x v="0"/>
    <x v="0"/>
    <s v="No Aplica"/>
    <x v="833"/>
  </r>
  <r>
    <x v="5"/>
    <x v="0"/>
    <x v="0"/>
    <x v="20"/>
    <x v="599"/>
    <s v="CO13582@mi.com"/>
    <x v="3"/>
    <x v="3"/>
    <x v="599"/>
    <x v="29"/>
    <x v="0"/>
    <x v="0"/>
    <s v="No Aplica"/>
    <x v="833"/>
  </r>
  <r>
    <x v="5"/>
    <x v="11"/>
    <x v="11"/>
    <x v="20"/>
    <x v="599"/>
    <s v="CO13582@mi.com"/>
    <x v="3"/>
    <x v="3"/>
    <x v="599"/>
    <x v="29"/>
    <x v="0"/>
    <x v="0"/>
    <s v="No Aplica"/>
    <x v="833"/>
  </r>
  <r>
    <x v="5"/>
    <x v="12"/>
    <x v="12"/>
    <x v="20"/>
    <x v="599"/>
    <s v="CO13582@mi.com"/>
    <x v="3"/>
    <x v="3"/>
    <x v="599"/>
    <x v="29"/>
    <x v="0"/>
    <x v="0"/>
    <s v="No Aplica"/>
    <x v="833"/>
  </r>
  <r>
    <x v="0"/>
    <x v="13"/>
    <x v="13"/>
    <x v="3"/>
    <x v="599"/>
    <s v="CO13582@mi.com"/>
    <x v="0"/>
    <x v="0"/>
    <x v="599"/>
    <x v="29"/>
    <x v="0"/>
    <x v="1"/>
    <n v="45922"/>
    <x v="834"/>
  </r>
  <r>
    <x v="5"/>
    <x v="14"/>
    <x v="14"/>
    <x v="20"/>
    <x v="599"/>
    <s v="CO13582@mi.com"/>
    <x v="3"/>
    <x v="3"/>
    <x v="599"/>
    <x v="29"/>
    <x v="0"/>
    <x v="0"/>
    <s v="No Aplica"/>
    <x v="833"/>
  </r>
  <r>
    <x v="5"/>
    <x v="15"/>
    <x v="15"/>
    <x v="20"/>
    <x v="599"/>
    <s v="CO13582@mi.com"/>
    <x v="3"/>
    <x v="3"/>
    <x v="599"/>
    <x v="29"/>
    <x v="0"/>
    <x v="0"/>
    <s v="No Aplica"/>
    <x v="833"/>
  </r>
  <r>
    <x v="5"/>
    <x v="16"/>
    <x v="16"/>
    <x v="20"/>
    <x v="599"/>
    <s v="CO13582@mi.com"/>
    <x v="3"/>
    <x v="3"/>
    <x v="599"/>
    <x v="29"/>
    <x v="0"/>
    <x v="0"/>
    <s v="No Aplica"/>
    <x v="833"/>
  </r>
  <r>
    <x v="0"/>
    <x v="17"/>
    <x v="17"/>
    <x v="20"/>
    <x v="599"/>
    <s v="CO13582@mi.com"/>
    <x v="3"/>
    <x v="3"/>
    <x v="599"/>
    <x v="29"/>
    <x v="0"/>
    <x v="0"/>
    <s v="No Aplica"/>
    <x v="833"/>
  </r>
  <r>
    <x v="0"/>
    <x v="3"/>
    <x v="3"/>
    <x v="20"/>
    <x v="599"/>
    <s v="CO13582@mi.com"/>
    <x v="3"/>
    <x v="3"/>
    <x v="599"/>
    <x v="29"/>
    <x v="0"/>
    <x v="0"/>
    <s v="No Aplica"/>
    <x v="833"/>
  </r>
  <r>
    <x v="5"/>
    <x v="19"/>
    <x v="19"/>
    <x v="20"/>
    <x v="599"/>
    <s v="CO13582@mi.com"/>
    <x v="3"/>
    <x v="3"/>
    <x v="599"/>
    <x v="29"/>
    <x v="0"/>
    <x v="0"/>
    <s v="No Aplica"/>
    <x v="833"/>
  </r>
  <r>
    <x v="5"/>
    <x v="7"/>
    <x v="7"/>
    <x v="20"/>
    <x v="599"/>
    <s v="CO13582@mi.com"/>
    <x v="3"/>
    <x v="3"/>
    <x v="599"/>
    <x v="29"/>
    <x v="0"/>
    <x v="0"/>
    <s v="No Aplica"/>
    <x v="833"/>
  </r>
  <r>
    <x v="5"/>
    <x v="1"/>
    <x v="1"/>
    <x v="20"/>
    <x v="599"/>
    <s v="CO13582@mi.com"/>
    <x v="3"/>
    <x v="3"/>
    <x v="599"/>
    <x v="29"/>
    <x v="0"/>
    <x v="0"/>
    <s v="No Aplica"/>
    <x v="833"/>
  </r>
  <r>
    <x v="5"/>
    <x v="2"/>
    <x v="2"/>
    <x v="20"/>
    <x v="599"/>
    <s v="CO13582@mi.com"/>
    <x v="3"/>
    <x v="3"/>
    <x v="599"/>
    <x v="29"/>
    <x v="0"/>
    <x v="0"/>
    <s v="No Aplica"/>
    <x v="833"/>
  </r>
  <r>
    <x v="0"/>
    <x v="6"/>
    <x v="6"/>
    <x v="3"/>
    <x v="599"/>
    <s v="CO13582@mi.com"/>
    <x v="0"/>
    <x v="0"/>
    <x v="599"/>
    <x v="29"/>
    <x v="0"/>
    <x v="0"/>
    <s v="No Aplica"/>
    <x v="833"/>
  </r>
  <r>
    <x v="5"/>
    <x v="4"/>
    <x v="4"/>
    <x v="20"/>
    <x v="599"/>
    <s v="CO13582@mi.com"/>
    <x v="5"/>
    <x v="4"/>
    <x v="599"/>
    <x v="29"/>
    <x v="0"/>
    <x v="0"/>
    <s v="No Aplica"/>
    <x v="833"/>
  </r>
  <r>
    <x v="5"/>
    <x v="5"/>
    <x v="5"/>
    <x v="20"/>
    <x v="599"/>
    <s v="CO13582@mi.com"/>
    <x v="5"/>
    <x v="4"/>
    <x v="599"/>
    <x v="29"/>
    <x v="0"/>
    <x v="0"/>
    <s v="No Aplica"/>
    <x v="833"/>
  </r>
  <r>
    <x v="5"/>
    <x v="20"/>
    <x v="20"/>
    <x v="20"/>
    <x v="599"/>
    <s v="CO13582@mi.com"/>
    <x v="5"/>
    <x v="4"/>
    <x v="599"/>
    <x v="29"/>
    <x v="0"/>
    <x v="0"/>
    <s v="No Aplica"/>
    <x v="833"/>
  </r>
  <r>
    <x v="5"/>
    <x v="22"/>
    <x v="22"/>
    <x v="20"/>
    <x v="599"/>
    <s v="CO13582@mi.com"/>
    <x v="5"/>
    <x v="4"/>
    <x v="599"/>
    <x v="29"/>
    <x v="0"/>
    <x v="0"/>
    <s v="No Aplica"/>
    <x v="833"/>
  </r>
  <r>
    <x v="0"/>
    <x v="21"/>
    <x v="21"/>
    <x v="3"/>
    <x v="599"/>
    <s v="CO13582@mi.com"/>
    <x v="0"/>
    <x v="0"/>
    <x v="599"/>
    <x v="29"/>
    <x v="0"/>
    <x v="0"/>
    <s v="No Aplica"/>
    <x v="833"/>
  </r>
  <r>
    <x v="2"/>
    <x v="0"/>
    <x v="0"/>
    <x v="480"/>
    <x v="600"/>
    <s v="CO19793@mi.com"/>
    <x v="3"/>
    <x v="3"/>
    <x v="600"/>
    <x v="12"/>
    <x v="0"/>
    <x v="0"/>
    <s v="No Aplica"/>
    <x v="835"/>
  </r>
  <r>
    <x v="2"/>
    <x v="11"/>
    <x v="11"/>
    <x v="480"/>
    <x v="600"/>
    <s v="CO19793@mi.com"/>
    <x v="3"/>
    <x v="3"/>
    <x v="600"/>
    <x v="12"/>
    <x v="0"/>
    <x v="0"/>
    <s v="No Aplica"/>
    <x v="835"/>
  </r>
  <r>
    <x v="2"/>
    <x v="12"/>
    <x v="12"/>
    <x v="0"/>
    <x v="600"/>
    <s v="CO19793@mi.com"/>
    <x v="0"/>
    <x v="0"/>
    <x v="600"/>
    <x v="12"/>
    <x v="0"/>
    <x v="0"/>
    <s v="No Aplica"/>
    <x v="835"/>
  </r>
  <r>
    <x v="2"/>
    <x v="13"/>
    <x v="13"/>
    <x v="1012"/>
    <x v="600"/>
    <s v="CO19793@mi.com"/>
    <x v="8"/>
    <x v="7"/>
    <x v="600"/>
    <x v="12"/>
    <x v="0"/>
    <x v="1"/>
    <n v="45922"/>
    <x v="836"/>
  </r>
  <r>
    <x v="2"/>
    <x v="17"/>
    <x v="17"/>
    <x v="0"/>
    <x v="600"/>
    <s v="CO19793@mi.com"/>
    <x v="0"/>
    <x v="0"/>
    <x v="600"/>
    <x v="12"/>
    <x v="0"/>
    <x v="0"/>
    <s v="No Aplica"/>
    <x v="835"/>
  </r>
  <r>
    <x v="2"/>
    <x v="15"/>
    <x v="15"/>
    <x v="480"/>
    <x v="600"/>
    <s v="CO19793@mi.com"/>
    <x v="3"/>
    <x v="3"/>
    <x v="600"/>
    <x v="12"/>
    <x v="0"/>
    <x v="0"/>
    <s v="No Aplica"/>
    <x v="835"/>
  </r>
  <r>
    <x v="2"/>
    <x v="16"/>
    <x v="16"/>
    <x v="480"/>
    <x v="600"/>
    <s v="CO19793@mi.com"/>
    <x v="3"/>
    <x v="3"/>
    <x v="600"/>
    <x v="12"/>
    <x v="0"/>
    <x v="0"/>
    <s v="No Aplica"/>
    <x v="835"/>
  </r>
  <r>
    <x v="2"/>
    <x v="3"/>
    <x v="3"/>
    <x v="1013"/>
    <x v="600"/>
    <s v="CO19793@mi.com"/>
    <x v="8"/>
    <x v="7"/>
    <x v="600"/>
    <x v="12"/>
    <x v="0"/>
    <x v="0"/>
    <s v="No Aplica"/>
    <x v="835"/>
  </r>
  <r>
    <x v="2"/>
    <x v="7"/>
    <x v="7"/>
    <x v="1014"/>
    <x v="600"/>
    <s v="CO19793@mi.com"/>
    <x v="3"/>
    <x v="3"/>
    <x v="600"/>
    <x v="12"/>
    <x v="0"/>
    <x v="0"/>
    <s v="No Aplica"/>
    <x v="835"/>
  </r>
  <r>
    <x v="2"/>
    <x v="1"/>
    <x v="1"/>
    <x v="0"/>
    <x v="600"/>
    <s v="CO19793@mi.com"/>
    <x v="0"/>
    <x v="0"/>
    <x v="600"/>
    <x v="12"/>
    <x v="0"/>
    <x v="0"/>
    <s v="No Aplica"/>
    <x v="835"/>
  </r>
  <r>
    <x v="2"/>
    <x v="2"/>
    <x v="2"/>
    <x v="1013"/>
    <x v="600"/>
    <s v="CO19793@mi.com"/>
    <x v="8"/>
    <x v="7"/>
    <x v="600"/>
    <x v="12"/>
    <x v="0"/>
    <x v="0"/>
    <s v="No Aplica"/>
    <x v="835"/>
  </r>
  <r>
    <x v="2"/>
    <x v="6"/>
    <x v="6"/>
    <x v="480"/>
    <x v="600"/>
    <s v="CO19793@mi.com"/>
    <x v="3"/>
    <x v="3"/>
    <x v="600"/>
    <x v="12"/>
    <x v="0"/>
    <x v="0"/>
    <s v="No Aplica"/>
    <x v="835"/>
  </r>
  <r>
    <x v="2"/>
    <x v="4"/>
    <x v="4"/>
    <x v="480"/>
    <x v="600"/>
    <s v="CO19793@mi.com"/>
    <x v="3"/>
    <x v="3"/>
    <x v="600"/>
    <x v="12"/>
    <x v="0"/>
    <x v="0"/>
    <s v="No Aplica"/>
    <x v="835"/>
  </r>
  <r>
    <x v="2"/>
    <x v="5"/>
    <x v="5"/>
    <x v="0"/>
    <x v="600"/>
    <s v="CO19793@mi.com"/>
    <x v="0"/>
    <x v="0"/>
    <x v="600"/>
    <x v="12"/>
    <x v="0"/>
    <x v="0"/>
    <s v="No Aplica"/>
    <x v="835"/>
  </r>
  <r>
    <x v="2"/>
    <x v="20"/>
    <x v="20"/>
    <x v="480"/>
    <x v="600"/>
    <s v="CO19793@mi.com"/>
    <x v="3"/>
    <x v="3"/>
    <x v="600"/>
    <x v="12"/>
    <x v="0"/>
    <x v="0"/>
    <s v="No Aplica"/>
    <x v="835"/>
  </r>
  <r>
    <x v="2"/>
    <x v="22"/>
    <x v="22"/>
    <x v="480"/>
    <x v="600"/>
    <s v="CO19793@mi.com"/>
    <x v="3"/>
    <x v="3"/>
    <x v="600"/>
    <x v="12"/>
    <x v="0"/>
    <x v="0"/>
    <s v="No Aplica"/>
    <x v="835"/>
  </r>
  <r>
    <x v="2"/>
    <x v="21"/>
    <x v="21"/>
    <x v="480"/>
    <x v="600"/>
    <s v="CO19793@mi.com"/>
    <x v="3"/>
    <x v="3"/>
    <x v="600"/>
    <x v="12"/>
    <x v="0"/>
    <x v="0"/>
    <s v="No Aplica"/>
    <x v="835"/>
  </r>
  <r>
    <x v="2"/>
    <x v="27"/>
    <x v="27"/>
    <x v="12"/>
    <x v="601"/>
    <s v="CO23440@mi.com"/>
    <x v="0"/>
    <x v="0"/>
    <x v="601"/>
    <x v="4"/>
    <x v="2"/>
    <x v="0"/>
    <s v="No Aplica"/>
    <x v="837"/>
  </r>
  <r>
    <x v="2"/>
    <x v="26"/>
    <x v="26"/>
    <x v="20"/>
    <x v="601"/>
    <s v="CO23440@mi.com"/>
    <x v="3"/>
    <x v="3"/>
    <x v="601"/>
    <x v="4"/>
    <x v="2"/>
    <x v="0"/>
    <s v="No Aplica"/>
    <x v="837"/>
  </r>
  <r>
    <x v="2"/>
    <x v="10"/>
    <x v="10"/>
    <x v="20"/>
    <x v="601"/>
    <s v="CO23440@mi.com"/>
    <x v="3"/>
    <x v="3"/>
    <x v="601"/>
    <x v="4"/>
    <x v="2"/>
    <x v="0"/>
    <s v="No Aplica"/>
    <x v="837"/>
  </r>
  <r>
    <x v="2"/>
    <x v="0"/>
    <x v="0"/>
    <x v="20"/>
    <x v="601"/>
    <s v="CO23440@mi.com"/>
    <x v="3"/>
    <x v="3"/>
    <x v="601"/>
    <x v="4"/>
    <x v="2"/>
    <x v="0"/>
    <s v="No Aplica"/>
    <x v="837"/>
  </r>
  <r>
    <x v="2"/>
    <x v="12"/>
    <x v="12"/>
    <x v="20"/>
    <x v="601"/>
    <s v="CO23440@mi.com"/>
    <x v="3"/>
    <x v="3"/>
    <x v="601"/>
    <x v="4"/>
    <x v="2"/>
    <x v="0"/>
    <s v="No Aplica"/>
    <x v="837"/>
  </r>
  <r>
    <x v="2"/>
    <x v="11"/>
    <x v="11"/>
    <x v="12"/>
    <x v="601"/>
    <s v="CO23440@mi.com"/>
    <x v="0"/>
    <x v="0"/>
    <x v="601"/>
    <x v="4"/>
    <x v="2"/>
    <x v="0"/>
    <s v="No Aplica"/>
    <x v="837"/>
  </r>
  <r>
    <x v="2"/>
    <x v="23"/>
    <x v="23"/>
    <x v="20"/>
    <x v="601"/>
    <s v="CO23440@mi.com"/>
    <x v="1"/>
    <x v="1"/>
    <x v="601"/>
    <x v="4"/>
    <x v="2"/>
    <x v="0"/>
    <s v="No Aplica"/>
    <x v="837"/>
  </r>
  <r>
    <x v="2"/>
    <x v="16"/>
    <x v="16"/>
    <x v="20"/>
    <x v="601"/>
    <s v="CO23440@mi.com"/>
    <x v="1"/>
    <x v="1"/>
    <x v="601"/>
    <x v="4"/>
    <x v="2"/>
    <x v="0"/>
    <s v="No Aplica"/>
    <x v="837"/>
  </r>
  <r>
    <x v="2"/>
    <x v="2"/>
    <x v="2"/>
    <x v="12"/>
    <x v="601"/>
    <s v="CO23440@mi.com"/>
    <x v="0"/>
    <x v="0"/>
    <x v="601"/>
    <x v="4"/>
    <x v="2"/>
    <x v="0"/>
    <s v="No Aplica"/>
    <x v="837"/>
  </r>
  <r>
    <x v="2"/>
    <x v="24"/>
    <x v="24"/>
    <x v="12"/>
    <x v="601"/>
    <s v="CO23440@mi.com"/>
    <x v="0"/>
    <x v="0"/>
    <x v="601"/>
    <x v="4"/>
    <x v="2"/>
    <x v="0"/>
    <s v="No Aplica"/>
    <x v="837"/>
  </r>
  <r>
    <x v="2"/>
    <x v="28"/>
    <x v="28"/>
    <x v="20"/>
    <x v="601"/>
    <s v="CO23440@mi.com"/>
    <x v="1"/>
    <x v="1"/>
    <x v="601"/>
    <x v="4"/>
    <x v="2"/>
    <x v="0"/>
    <s v="No Aplica"/>
    <x v="837"/>
  </r>
  <r>
    <x v="2"/>
    <x v="1"/>
    <x v="1"/>
    <x v="20"/>
    <x v="601"/>
    <s v="CO23440@mi.com"/>
    <x v="1"/>
    <x v="1"/>
    <x v="601"/>
    <x v="4"/>
    <x v="2"/>
    <x v="0"/>
    <s v="No Aplica"/>
    <x v="837"/>
  </r>
  <r>
    <x v="2"/>
    <x v="29"/>
    <x v="29"/>
    <x v="20"/>
    <x v="601"/>
    <s v="CO23440@mi.com"/>
    <x v="1"/>
    <x v="1"/>
    <x v="601"/>
    <x v="4"/>
    <x v="2"/>
    <x v="0"/>
    <s v="No Aplica"/>
    <x v="837"/>
  </r>
  <r>
    <x v="2"/>
    <x v="20"/>
    <x v="20"/>
    <x v="12"/>
    <x v="601"/>
    <s v="CO23440@mi.com"/>
    <x v="0"/>
    <x v="0"/>
    <x v="601"/>
    <x v="4"/>
    <x v="2"/>
    <x v="0"/>
    <s v="No Aplica"/>
    <x v="837"/>
  </r>
  <r>
    <x v="2"/>
    <x v="22"/>
    <x v="22"/>
    <x v="20"/>
    <x v="601"/>
    <s v="CO23440@mi.com"/>
    <x v="1"/>
    <x v="1"/>
    <x v="601"/>
    <x v="4"/>
    <x v="2"/>
    <x v="0"/>
    <s v="No Aplica"/>
    <x v="837"/>
  </r>
  <r>
    <x v="1"/>
    <x v="10"/>
    <x v="10"/>
    <x v="1015"/>
    <x v="602"/>
    <s v="CO15133@mi.com"/>
    <x v="3"/>
    <x v="3"/>
    <x v="602"/>
    <x v="0"/>
    <x v="0"/>
    <x v="0"/>
    <s v="No Aplica"/>
    <x v="838"/>
  </r>
  <r>
    <x v="1"/>
    <x v="0"/>
    <x v="0"/>
    <x v="1015"/>
    <x v="602"/>
    <s v="CO15133@mi.com"/>
    <x v="3"/>
    <x v="3"/>
    <x v="602"/>
    <x v="0"/>
    <x v="0"/>
    <x v="0"/>
    <s v="No Aplica"/>
    <x v="838"/>
  </r>
  <r>
    <x v="1"/>
    <x v="11"/>
    <x v="11"/>
    <x v="1015"/>
    <x v="602"/>
    <s v="CO15133@mi.com"/>
    <x v="3"/>
    <x v="3"/>
    <x v="602"/>
    <x v="0"/>
    <x v="0"/>
    <x v="0"/>
    <s v="No Aplica"/>
    <x v="838"/>
  </r>
  <r>
    <x v="1"/>
    <x v="13"/>
    <x v="13"/>
    <x v="6"/>
    <x v="602"/>
    <s v="CO15133@mi.com"/>
    <x v="3"/>
    <x v="3"/>
    <x v="602"/>
    <x v="0"/>
    <x v="0"/>
    <x v="1"/>
    <n v="45922"/>
    <x v="839"/>
  </r>
  <r>
    <x v="1"/>
    <x v="14"/>
    <x v="14"/>
    <x v="1015"/>
    <x v="602"/>
    <s v="CO15133@mi.com"/>
    <x v="3"/>
    <x v="3"/>
    <x v="602"/>
    <x v="0"/>
    <x v="0"/>
    <x v="0"/>
    <s v="No Aplica"/>
    <x v="838"/>
  </r>
  <r>
    <x v="1"/>
    <x v="15"/>
    <x v="15"/>
    <x v="1015"/>
    <x v="602"/>
    <s v="CO15133@mi.com"/>
    <x v="3"/>
    <x v="3"/>
    <x v="602"/>
    <x v="0"/>
    <x v="0"/>
    <x v="0"/>
    <s v="No Aplica"/>
    <x v="838"/>
  </r>
  <r>
    <x v="1"/>
    <x v="17"/>
    <x v="17"/>
    <x v="1015"/>
    <x v="602"/>
    <s v="CO15133@mi.com"/>
    <x v="3"/>
    <x v="3"/>
    <x v="602"/>
    <x v="0"/>
    <x v="0"/>
    <x v="0"/>
    <s v="No Aplica"/>
    <x v="838"/>
  </r>
  <r>
    <x v="1"/>
    <x v="3"/>
    <x v="3"/>
    <x v="1015"/>
    <x v="602"/>
    <s v="CO15133@mi.com"/>
    <x v="3"/>
    <x v="3"/>
    <x v="602"/>
    <x v="0"/>
    <x v="0"/>
    <x v="0"/>
    <s v="No Aplica"/>
    <x v="838"/>
  </r>
  <r>
    <x v="0"/>
    <x v="16"/>
    <x v="16"/>
    <x v="39"/>
    <x v="602"/>
    <s v="CO15133@mi.com"/>
    <x v="32"/>
    <x v="0"/>
    <x v="602"/>
    <x v="0"/>
    <x v="0"/>
    <x v="0"/>
    <s v="No Aplica"/>
    <x v="838"/>
  </r>
  <r>
    <x v="1"/>
    <x v="19"/>
    <x v="19"/>
    <x v="6"/>
    <x v="602"/>
    <s v="CO15133@mi.com"/>
    <x v="3"/>
    <x v="3"/>
    <x v="602"/>
    <x v="0"/>
    <x v="0"/>
    <x v="0"/>
    <s v="No Aplica"/>
    <x v="838"/>
  </r>
  <r>
    <x v="1"/>
    <x v="7"/>
    <x v="7"/>
    <x v="6"/>
    <x v="602"/>
    <s v="CO15133@mi.com"/>
    <x v="3"/>
    <x v="3"/>
    <x v="602"/>
    <x v="0"/>
    <x v="0"/>
    <x v="0"/>
    <s v="No Aplica"/>
    <x v="838"/>
  </r>
  <r>
    <x v="1"/>
    <x v="2"/>
    <x v="2"/>
    <x v="6"/>
    <x v="602"/>
    <s v="CO15133@mi.com"/>
    <x v="3"/>
    <x v="3"/>
    <x v="602"/>
    <x v="0"/>
    <x v="0"/>
    <x v="0"/>
    <s v="No Aplica"/>
    <x v="838"/>
  </r>
  <r>
    <x v="1"/>
    <x v="2"/>
    <x v="2"/>
    <x v="6"/>
    <x v="602"/>
    <s v="CO15133@mi.com"/>
    <x v="3"/>
    <x v="3"/>
    <x v="602"/>
    <x v="0"/>
    <x v="0"/>
    <x v="0"/>
    <s v="No Aplica"/>
    <x v="838"/>
  </r>
  <r>
    <x v="1"/>
    <x v="6"/>
    <x v="6"/>
    <x v="6"/>
    <x v="602"/>
    <s v="CO15133@mi.com"/>
    <x v="3"/>
    <x v="3"/>
    <x v="602"/>
    <x v="0"/>
    <x v="0"/>
    <x v="0"/>
    <s v="No Aplica"/>
    <x v="838"/>
  </r>
  <r>
    <x v="1"/>
    <x v="6"/>
    <x v="6"/>
    <x v="6"/>
    <x v="602"/>
    <s v="CO15133@mi.com"/>
    <x v="3"/>
    <x v="3"/>
    <x v="602"/>
    <x v="0"/>
    <x v="0"/>
    <x v="0"/>
    <s v="No Aplica"/>
    <x v="838"/>
  </r>
  <r>
    <x v="0"/>
    <x v="1"/>
    <x v="1"/>
    <x v="39"/>
    <x v="602"/>
    <s v="CO15133@mi.com"/>
    <x v="32"/>
    <x v="0"/>
    <x v="602"/>
    <x v="0"/>
    <x v="0"/>
    <x v="0"/>
    <s v="No Aplica"/>
    <x v="838"/>
  </r>
  <r>
    <x v="1"/>
    <x v="4"/>
    <x v="4"/>
    <x v="1015"/>
    <x v="602"/>
    <s v="CO15133@mi.com"/>
    <x v="3"/>
    <x v="3"/>
    <x v="602"/>
    <x v="0"/>
    <x v="0"/>
    <x v="0"/>
    <s v="No Aplica"/>
    <x v="838"/>
  </r>
  <r>
    <x v="1"/>
    <x v="5"/>
    <x v="5"/>
    <x v="1015"/>
    <x v="602"/>
    <s v="CO15133@mi.com"/>
    <x v="3"/>
    <x v="3"/>
    <x v="602"/>
    <x v="0"/>
    <x v="0"/>
    <x v="0"/>
    <s v="No Aplica"/>
    <x v="838"/>
  </r>
  <r>
    <x v="1"/>
    <x v="22"/>
    <x v="22"/>
    <x v="1015"/>
    <x v="602"/>
    <s v="CO15133@mi.com"/>
    <x v="3"/>
    <x v="3"/>
    <x v="602"/>
    <x v="0"/>
    <x v="0"/>
    <x v="0"/>
    <s v="No Aplica"/>
    <x v="838"/>
  </r>
  <r>
    <x v="1"/>
    <x v="20"/>
    <x v="20"/>
    <x v="1016"/>
    <x v="602"/>
    <s v="CO15133@mi.com"/>
    <x v="3"/>
    <x v="3"/>
    <x v="602"/>
    <x v="0"/>
    <x v="0"/>
    <x v="0"/>
    <s v="No Aplica"/>
    <x v="838"/>
  </r>
  <r>
    <x v="0"/>
    <x v="21"/>
    <x v="21"/>
    <x v="330"/>
    <x v="602"/>
    <s v="CO15133@mi.com"/>
    <x v="32"/>
    <x v="0"/>
    <x v="602"/>
    <x v="0"/>
    <x v="0"/>
    <x v="0"/>
    <s v="No Aplica"/>
    <x v="838"/>
  </r>
  <r>
    <x v="11"/>
    <x v="13"/>
    <x v="13"/>
    <x v="1017"/>
    <x v="603"/>
    <s v="CO27282@mi.com"/>
    <x v="0"/>
    <x v="0"/>
    <x v="603"/>
    <x v="3"/>
    <x v="1"/>
    <x v="1"/>
    <n v="45922"/>
    <x v="840"/>
  </r>
  <r>
    <x v="11"/>
    <x v="18"/>
    <x v="18"/>
    <x v="1017"/>
    <x v="603"/>
    <s v="CO27282@mi.com"/>
    <x v="5"/>
    <x v="4"/>
    <x v="603"/>
    <x v="3"/>
    <x v="1"/>
    <x v="0"/>
    <s v="No Aplica"/>
    <x v="841"/>
  </r>
  <r>
    <x v="11"/>
    <x v="23"/>
    <x v="23"/>
    <x v="1017"/>
    <x v="603"/>
    <s v="CO27282@mi.com"/>
    <x v="0"/>
    <x v="0"/>
    <x v="603"/>
    <x v="3"/>
    <x v="1"/>
    <x v="0"/>
    <s v="No Aplica"/>
    <x v="841"/>
  </r>
  <r>
    <x v="11"/>
    <x v="14"/>
    <x v="14"/>
    <x v="1017"/>
    <x v="603"/>
    <s v="CO27282@mi.com"/>
    <x v="0"/>
    <x v="0"/>
    <x v="603"/>
    <x v="3"/>
    <x v="1"/>
    <x v="0"/>
    <s v="No Aplica"/>
    <x v="841"/>
  </r>
  <r>
    <x v="0"/>
    <x v="16"/>
    <x v="16"/>
    <x v="27"/>
    <x v="603"/>
    <s v="CO27282@mi.com"/>
    <x v="0"/>
    <x v="0"/>
    <x v="603"/>
    <x v="3"/>
    <x v="1"/>
    <x v="0"/>
    <s v="No Aplica"/>
    <x v="841"/>
  </r>
  <r>
    <x v="1"/>
    <x v="19"/>
    <x v="19"/>
    <x v="11"/>
    <x v="603"/>
    <s v="CO27282@mi.com"/>
    <x v="3"/>
    <x v="3"/>
    <x v="603"/>
    <x v="3"/>
    <x v="1"/>
    <x v="0"/>
    <s v="No Aplica"/>
    <x v="841"/>
  </r>
  <r>
    <x v="1"/>
    <x v="1"/>
    <x v="1"/>
    <x v="28"/>
    <x v="603"/>
    <s v="CO27282@mi.com"/>
    <x v="3"/>
    <x v="3"/>
    <x v="603"/>
    <x v="3"/>
    <x v="1"/>
    <x v="0"/>
    <s v="No Aplica"/>
    <x v="841"/>
  </r>
  <r>
    <x v="1"/>
    <x v="2"/>
    <x v="2"/>
    <x v="11"/>
    <x v="603"/>
    <s v="CO27282@mi.com"/>
    <x v="3"/>
    <x v="3"/>
    <x v="603"/>
    <x v="3"/>
    <x v="1"/>
    <x v="0"/>
    <s v="No Aplica"/>
    <x v="841"/>
  </r>
  <r>
    <x v="4"/>
    <x v="25"/>
    <x v="25"/>
    <x v="314"/>
    <x v="603"/>
    <s v="CO27282@mi.com"/>
    <x v="0"/>
    <x v="0"/>
    <x v="603"/>
    <x v="3"/>
    <x v="1"/>
    <x v="0"/>
    <s v="No Aplica"/>
    <x v="841"/>
  </r>
  <r>
    <x v="4"/>
    <x v="29"/>
    <x v="29"/>
    <x v="314"/>
    <x v="603"/>
    <s v="CO27282@mi.com"/>
    <x v="0"/>
    <x v="0"/>
    <x v="603"/>
    <x v="3"/>
    <x v="1"/>
    <x v="0"/>
    <s v="No Aplica"/>
    <x v="841"/>
  </r>
  <r>
    <x v="4"/>
    <x v="4"/>
    <x v="4"/>
    <x v="314"/>
    <x v="603"/>
    <s v="CO27282@mi.com"/>
    <x v="0"/>
    <x v="0"/>
    <x v="603"/>
    <x v="3"/>
    <x v="1"/>
    <x v="0"/>
    <s v="No Aplica"/>
    <x v="841"/>
  </r>
  <r>
    <x v="4"/>
    <x v="5"/>
    <x v="5"/>
    <x v="1018"/>
    <x v="603"/>
    <s v="CO27282@mi.com"/>
    <x v="0"/>
    <x v="0"/>
    <x v="603"/>
    <x v="3"/>
    <x v="1"/>
    <x v="0"/>
    <s v="No Aplica"/>
    <x v="841"/>
  </r>
  <r>
    <x v="4"/>
    <x v="20"/>
    <x v="20"/>
    <x v="1018"/>
    <x v="603"/>
    <s v="CO27282@mi.com"/>
    <x v="0"/>
    <x v="0"/>
    <x v="603"/>
    <x v="3"/>
    <x v="1"/>
    <x v="0"/>
    <s v="No Aplica"/>
    <x v="841"/>
  </r>
  <r>
    <x v="4"/>
    <x v="22"/>
    <x v="22"/>
    <x v="1018"/>
    <x v="603"/>
    <s v="CO27282@mi.com"/>
    <x v="0"/>
    <x v="0"/>
    <x v="603"/>
    <x v="3"/>
    <x v="1"/>
    <x v="0"/>
    <s v="No Aplica"/>
    <x v="841"/>
  </r>
  <r>
    <x v="4"/>
    <x v="21"/>
    <x v="21"/>
    <x v="1018"/>
    <x v="603"/>
    <s v="CO27282@mi.com"/>
    <x v="0"/>
    <x v="0"/>
    <x v="603"/>
    <x v="3"/>
    <x v="1"/>
    <x v="0"/>
    <s v="No Aplica"/>
    <x v="841"/>
  </r>
  <r>
    <x v="5"/>
    <x v="8"/>
    <x v="8"/>
    <x v="564"/>
    <x v="604"/>
    <s v="CO13180@mi.com"/>
    <x v="3"/>
    <x v="3"/>
    <x v="604"/>
    <x v="26"/>
    <x v="0"/>
    <x v="0"/>
    <s v="No Aplica"/>
    <x v="842"/>
  </r>
  <r>
    <x v="5"/>
    <x v="9"/>
    <x v="9"/>
    <x v="564"/>
    <x v="604"/>
    <s v="CO13180@mi.com"/>
    <x v="3"/>
    <x v="3"/>
    <x v="604"/>
    <x v="26"/>
    <x v="0"/>
    <x v="0"/>
    <s v="No Aplica"/>
    <x v="842"/>
  </r>
  <r>
    <x v="2"/>
    <x v="10"/>
    <x v="10"/>
    <x v="20"/>
    <x v="604"/>
    <s v="CO13180@mi.com"/>
    <x v="3"/>
    <x v="3"/>
    <x v="604"/>
    <x v="26"/>
    <x v="0"/>
    <x v="0"/>
    <s v="No Aplica"/>
    <x v="842"/>
  </r>
  <r>
    <x v="0"/>
    <x v="0"/>
    <x v="0"/>
    <x v="12"/>
    <x v="604"/>
    <s v="CO13180@mi.com"/>
    <x v="0"/>
    <x v="0"/>
    <x v="604"/>
    <x v="26"/>
    <x v="0"/>
    <x v="0"/>
    <s v="No Aplica"/>
    <x v="842"/>
  </r>
  <r>
    <x v="2"/>
    <x v="11"/>
    <x v="11"/>
    <x v="564"/>
    <x v="604"/>
    <s v="CO13180@mi.com"/>
    <x v="3"/>
    <x v="3"/>
    <x v="604"/>
    <x v="26"/>
    <x v="0"/>
    <x v="0"/>
    <s v="No Aplica"/>
    <x v="842"/>
  </r>
  <r>
    <x v="2"/>
    <x v="12"/>
    <x v="12"/>
    <x v="564"/>
    <x v="604"/>
    <s v="CO13180@mi.com"/>
    <x v="3"/>
    <x v="3"/>
    <x v="604"/>
    <x v="26"/>
    <x v="0"/>
    <x v="0"/>
    <s v="No Aplica"/>
    <x v="842"/>
  </r>
  <r>
    <x v="2"/>
    <x v="13"/>
    <x v="13"/>
    <x v="206"/>
    <x v="604"/>
    <s v="CO13180@mi.com"/>
    <x v="3"/>
    <x v="3"/>
    <x v="604"/>
    <x v="26"/>
    <x v="0"/>
    <x v="1"/>
    <n v="45922"/>
    <x v="843"/>
  </r>
  <r>
    <x v="2"/>
    <x v="18"/>
    <x v="18"/>
    <x v="12"/>
    <x v="604"/>
    <s v="CO13180@mi.com"/>
    <x v="0"/>
    <x v="0"/>
    <x v="604"/>
    <x v="26"/>
    <x v="0"/>
    <x v="0"/>
    <s v="No Aplica"/>
    <x v="842"/>
  </r>
  <r>
    <x v="5"/>
    <x v="2"/>
    <x v="2"/>
    <x v="18"/>
    <x v="604"/>
    <s v="CO13180@mi.com"/>
    <x v="0"/>
    <x v="0"/>
    <x v="604"/>
    <x v="26"/>
    <x v="0"/>
    <x v="0"/>
    <s v="No Aplica"/>
    <x v="842"/>
  </r>
  <r>
    <x v="2"/>
    <x v="19"/>
    <x v="19"/>
    <x v="20"/>
    <x v="604"/>
    <s v="CO13180@mi.com"/>
    <x v="3"/>
    <x v="3"/>
    <x v="604"/>
    <x v="26"/>
    <x v="0"/>
    <x v="0"/>
    <s v="No Aplica"/>
    <x v="842"/>
  </r>
  <r>
    <x v="2"/>
    <x v="7"/>
    <x v="7"/>
    <x v="20"/>
    <x v="604"/>
    <s v="CO13180@mi.com"/>
    <x v="3"/>
    <x v="3"/>
    <x v="604"/>
    <x v="26"/>
    <x v="0"/>
    <x v="0"/>
    <s v="No Aplica"/>
    <x v="842"/>
  </r>
  <r>
    <x v="2"/>
    <x v="1"/>
    <x v="1"/>
    <x v="3"/>
    <x v="604"/>
    <s v="CO13180@mi.com"/>
    <x v="0"/>
    <x v="0"/>
    <x v="604"/>
    <x v="26"/>
    <x v="0"/>
    <x v="0"/>
    <s v="No Aplica"/>
    <x v="842"/>
  </r>
  <r>
    <x v="2"/>
    <x v="2"/>
    <x v="2"/>
    <x v="20"/>
    <x v="604"/>
    <s v="CO13180@mi.com"/>
    <x v="3"/>
    <x v="3"/>
    <x v="604"/>
    <x v="26"/>
    <x v="0"/>
    <x v="0"/>
    <s v="No Aplica"/>
    <x v="842"/>
  </r>
  <r>
    <x v="2"/>
    <x v="6"/>
    <x v="6"/>
    <x v="20"/>
    <x v="604"/>
    <s v="CO13180@mi.com"/>
    <x v="3"/>
    <x v="3"/>
    <x v="604"/>
    <x v="26"/>
    <x v="0"/>
    <x v="0"/>
    <s v="No Aplica"/>
    <x v="842"/>
  </r>
  <r>
    <x v="2"/>
    <x v="4"/>
    <x v="4"/>
    <x v="20"/>
    <x v="604"/>
    <s v="CO13180@mi.com"/>
    <x v="3"/>
    <x v="3"/>
    <x v="604"/>
    <x v="26"/>
    <x v="0"/>
    <x v="0"/>
    <s v="No Aplica"/>
    <x v="842"/>
  </r>
  <r>
    <x v="2"/>
    <x v="5"/>
    <x v="5"/>
    <x v="564"/>
    <x v="604"/>
    <s v="CO13180@mi.com"/>
    <x v="3"/>
    <x v="3"/>
    <x v="604"/>
    <x v="26"/>
    <x v="0"/>
    <x v="0"/>
    <s v="No Aplica"/>
    <x v="842"/>
  </r>
  <r>
    <x v="2"/>
    <x v="20"/>
    <x v="20"/>
    <x v="3"/>
    <x v="604"/>
    <s v="CO13180@mi.com"/>
    <x v="0"/>
    <x v="0"/>
    <x v="604"/>
    <x v="26"/>
    <x v="0"/>
    <x v="0"/>
    <s v="No Aplica"/>
    <x v="842"/>
  </r>
  <r>
    <x v="2"/>
    <x v="22"/>
    <x v="22"/>
    <x v="564"/>
    <x v="604"/>
    <s v="CO13180@mi.com"/>
    <x v="3"/>
    <x v="3"/>
    <x v="604"/>
    <x v="26"/>
    <x v="0"/>
    <x v="0"/>
    <s v="No Aplica"/>
    <x v="842"/>
  </r>
  <r>
    <x v="2"/>
    <x v="21"/>
    <x v="21"/>
    <x v="206"/>
    <x v="604"/>
    <s v="CO13180@mi.com"/>
    <x v="3"/>
    <x v="3"/>
    <x v="604"/>
    <x v="26"/>
    <x v="0"/>
    <x v="0"/>
    <s v="No Aplica"/>
    <x v="842"/>
  </r>
  <r>
    <x v="4"/>
    <x v="8"/>
    <x v="8"/>
    <x v="10"/>
    <x v="605"/>
    <s v="CO11625@mi.com"/>
    <x v="0"/>
    <x v="0"/>
    <x v="605"/>
    <x v="13"/>
    <x v="2"/>
    <x v="0"/>
    <s v="No Aplica"/>
    <x v="844"/>
  </r>
  <r>
    <x v="4"/>
    <x v="9"/>
    <x v="9"/>
    <x v="10"/>
    <x v="605"/>
    <s v="CO11625@mi.com"/>
    <x v="0"/>
    <x v="0"/>
    <x v="605"/>
    <x v="13"/>
    <x v="2"/>
    <x v="0"/>
    <s v="No Aplica"/>
    <x v="844"/>
  </r>
  <r>
    <x v="4"/>
    <x v="27"/>
    <x v="27"/>
    <x v="10"/>
    <x v="605"/>
    <s v="CO11625@mi.com"/>
    <x v="0"/>
    <x v="0"/>
    <x v="605"/>
    <x v="13"/>
    <x v="2"/>
    <x v="0"/>
    <s v="No Aplica"/>
    <x v="844"/>
  </r>
  <r>
    <x v="4"/>
    <x v="26"/>
    <x v="26"/>
    <x v="10"/>
    <x v="605"/>
    <s v="CO11625@mi.com"/>
    <x v="10"/>
    <x v="9"/>
    <x v="605"/>
    <x v="13"/>
    <x v="2"/>
    <x v="0"/>
    <s v="No Aplica"/>
    <x v="844"/>
  </r>
  <r>
    <x v="4"/>
    <x v="10"/>
    <x v="10"/>
    <x v="10"/>
    <x v="605"/>
    <s v="CO11625@mi.com"/>
    <x v="0"/>
    <x v="0"/>
    <x v="605"/>
    <x v="13"/>
    <x v="2"/>
    <x v="0"/>
    <s v="No Aplica"/>
    <x v="844"/>
  </r>
  <r>
    <x v="4"/>
    <x v="0"/>
    <x v="0"/>
    <x v="10"/>
    <x v="605"/>
    <s v="CO11625@mi.com"/>
    <x v="0"/>
    <x v="0"/>
    <x v="605"/>
    <x v="13"/>
    <x v="2"/>
    <x v="0"/>
    <s v="No Aplica"/>
    <x v="844"/>
  </r>
  <r>
    <x v="4"/>
    <x v="11"/>
    <x v="11"/>
    <x v="10"/>
    <x v="605"/>
    <s v="CO11625@mi.com"/>
    <x v="0"/>
    <x v="0"/>
    <x v="605"/>
    <x v="13"/>
    <x v="2"/>
    <x v="0"/>
    <s v="No Aplica"/>
    <x v="844"/>
  </r>
  <r>
    <x v="4"/>
    <x v="12"/>
    <x v="12"/>
    <x v="10"/>
    <x v="605"/>
    <s v="CO11625@mi.com"/>
    <x v="0"/>
    <x v="0"/>
    <x v="605"/>
    <x v="13"/>
    <x v="2"/>
    <x v="0"/>
    <s v="No Aplica"/>
    <x v="844"/>
  </r>
  <r>
    <x v="4"/>
    <x v="13"/>
    <x v="13"/>
    <x v="10"/>
    <x v="605"/>
    <s v="CO11625@mi.com"/>
    <x v="0"/>
    <x v="0"/>
    <x v="605"/>
    <x v="13"/>
    <x v="2"/>
    <x v="1"/>
    <n v="45922"/>
    <x v="845"/>
  </r>
  <r>
    <x v="4"/>
    <x v="18"/>
    <x v="18"/>
    <x v="10"/>
    <x v="605"/>
    <s v="CO11625@mi.com"/>
    <x v="0"/>
    <x v="0"/>
    <x v="605"/>
    <x v="13"/>
    <x v="2"/>
    <x v="0"/>
    <s v="No Aplica"/>
    <x v="844"/>
  </r>
  <r>
    <x v="4"/>
    <x v="23"/>
    <x v="23"/>
    <x v="10"/>
    <x v="605"/>
    <s v="CO11625@mi.com"/>
    <x v="10"/>
    <x v="9"/>
    <x v="605"/>
    <x v="13"/>
    <x v="2"/>
    <x v="0"/>
    <s v="No Aplica"/>
    <x v="844"/>
  </r>
  <r>
    <x v="4"/>
    <x v="14"/>
    <x v="14"/>
    <x v="10"/>
    <x v="605"/>
    <s v="CO11625@mi.com"/>
    <x v="0"/>
    <x v="0"/>
    <x v="605"/>
    <x v="13"/>
    <x v="2"/>
    <x v="0"/>
    <s v="No Aplica"/>
    <x v="844"/>
  </r>
  <r>
    <x v="4"/>
    <x v="15"/>
    <x v="15"/>
    <x v="10"/>
    <x v="605"/>
    <s v="CO11625@mi.com"/>
    <x v="0"/>
    <x v="0"/>
    <x v="605"/>
    <x v="13"/>
    <x v="2"/>
    <x v="0"/>
    <s v="No Aplica"/>
    <x v="844"/>
  </r>
  <r>
    <x v="4"/>
    <x v="16"/>
    <x v="16"/>
    <x v="10"/>
    <x v="605"/>
    <s v="CO11625@mi.com"/>
    <x v="0"/>
    <x v="0"/>
    <x v="605"/>
    <x v="13"/>
    <x v="2"/>
    <x v="0"/>
    <s v="No Aplica"/>
    <x v="844"/>
  </r>
  <r>
    <x v="4"/>
    <x v="17"/>
    <x v="17"/>
    <x v="10"/>
    <x v="605"/>
    <s v="CO11625@mi.com"/>
    <x v="0"/>
    <x v="0"/>
    <x v="605"/>
    <x v="13"/>
    <x v="2"/>
    <x v="0"/>
    <s v="No Aplica"/>
    <x v="844"/>
  </r>
  <r>
    <x v="4"/>
    <x v="3"/>
    <x v="3"/>
    <x v="10"/>
    <x v="605"/>
    <s v="CO11625@mi.com"/>
    <x v="0"/>
    <x v="0"/>
    <x v="605"/>
    <x v="13"/>
    <x v="2"/>
    <x v="0"/>
    <s v="No Aplica"/>
    <x v="844"/>
  </r>
  <r>
    <x v="4"/>
    <x v="24"/>
    <x v="24"/>
    <x v="10"/>
    <x v="605"/>
    <s v="CO11625@mi.com"/>
    <x v="0"/>
    <x v="0"/>
    <x v="605"/>
    <x v="13"/>
    <x v="2"/>
    <x v="0"/>
    <s v="No Aplica"/>
    <x v="844"/>
  </r>
  <r>
    <x v="4"/>
    <x v="28"/>
    <x v="28"/>
    <x v="10"/>
    <x v="605"/>
    <s v="CO11625@mi.com"/>
    <x v="10"/>
    <x v="9"/>
    <x v="605"/>
    <x v="13"/>
    <x v="2"/>
    <x v="0"/>
    <s v="No Aplica"/>
    <x v="844"/>
  </r>
  <r>
    <x v="4"/>
    <x v="19"/>
    <x v="19"/>
    <x v="10"/>
    <x v="605"/>
    <s v="CO11625@mi.com"/>
    <x v="0"/>
    <x v="0"/>
    <x v="605"/>
    <x v="13"/>
    <x v="2"/>
    <x v="0"/>
    <s v="No Aplica"/>
    <x v="844"/>
  </r>
  <r>
    <x v="4"/>
    <x v="7"/>
    <x v="7"/>
    <x v="10"/>
    <x v="605"/>
    <s v="CO11625@mi.com"/>
    <x v="0"/>
    <x v="0"/>
    <x v="605"/>
    <x v="13"/>
    <x v="2"/>
    <x v="0"/>
    <s v="No Aplica"/>
    <x v="844"/>
  </r>
  <r>
    <x v="4"/>
    <x v="1"/>
    <x v="1"/>
    <x v="10"/>
    <x v="605"/>
    <s v="CO11625@mi.com"/>
    <x v="0"/>
    <x v="0"/>
    <x v="605"/>
    <x v="13"/>
    <x v="2"/>
    <x v="0"/>
    <s v="No Aplica"/>
    <x v="844"/>
  </r>
  <r>
    <x v="4"/>
    <x v="2"/>
    <x v="2"/>
    <x v="10"/>
    <x v="605"/>
    <s v="CO11625@mi.com"/>
    <x v="0"/>
    <x v="0"/>
    <x v="605"/>
    <x v="13"/>
    <x v="2"/>
    <x v="0"/>
    <s v="No Aplica"/>
    <x v="844"/>
  </r>
  <r>
    <x v="4"/>
    <x v="6"/>
    <x v="6"/>
    <x v="10"/>
    <x v="605"/>
    <s v="CO11625@mi.com"/>
    <x v="0"/>
    <x v="0"/>
    <x v="605"/>
    <x v="13"/>
    <x v="2"/>
    <x v="0"/>
    <s v="No Aplica"/>
    <x v="844"/>
  </r>
  <r>
    <x v="4"/>
    <x v="25"/>
    <x v="25"/>
    <x v="10"/>
    <x v="605"/>
    <s v="CO11625@mi.com"/>
    <x v="0"/>
    <x v="0"/>
    <x v="605"/>
    <x v="13"/>
    <x v="2"/>
    <x v="0"/>
    <s v="No Aplica"/>
    <x v="844"/>
  </r>
  <r>
    <x v="4"/>
    <x v="29"/>
    <x v="29"/>
    <x v="10"/>
    <x v="605"/>
    <s v="CO11625@mi.com"/>
    <x v="10"/>
    <x v="9"/>
    <x v="605"/>
    <x v="13"/>
    <x v="2"/>
    <x v="0"/>
    <s v="No Aplica"/>
    <x v="844"/>
  </r>
  <r>
    <x v="4"/>
    <x v="4"/>
    <x v="4"/>
    <x v="10"/>
    <x v="605"/>
    <s v="CO11625@mi.com"/>
    <x v="0"/>
    <x v="0"/>
    <x v="605"/>
    <x v="13"/>
    <x v="2"/>
    <x v="0"/>
    <s v="No Aplica"/>
    <x v="844"/>
  </r>
  <r>
    <x v="4"/>
    <x v="5"/>
    <x v="5"/>
    <x v="10"/>
    <x v="605"/>
    <s v="CO11625@mi.com"/>
    <x v="0"/>
    <x v="0"/>
    <x v="605"/>
    <x v="13"/>
    <x v="2"/>
    <x v="0"/>
    <s v="No Aplica"/>
    <x v="844"/>
  </r>
  <r>
    <x v="4"/>
    <x v="20"/>
    <x v="20"/>
    <x v="10"/>
    <x v="605"/>
    <s v="CO11625@mi.com"/>
    <x v="0"/>
    <x v="0"/>
    <x v="605"/>
    <x v="13"/>
    <x v="2"/>
    <x v="0"/>
    <s v="No Aplica"/>
    <x v="844"/>
  </r>
  <r>
    <x v="4"/>
    <x v="22"/>
    <x v="22"/>
    <x v="10"/>
    <x v="605"/>
    <s v="CO11625@mi.com"/>
    <x v="0"/>
    <x v="0"/>
    <x v="605"/>
    <x v="13"/>
    <x v="2"/>
    <x v="0"/>
    <s v="No Aplica"/>
    <x v="844"/>
  </r>
  <r>
    <x v="4"/>
    <x v="21"/>
    <x v="21"/>
    <x v="10"/>
    <x v="605"/>
    <s v="CO11625@mi.com"/>
    <x v="0"/>
    <x v="0"/>
    <x v="605"/>
    <x v="13"/>
    <x v="2"/>
    <x v="0"/>
    <s v="No Aplica"/>
    <x v="844"/>
  </r>
  <r>
    <x v="9"/>
    <x v="21"/>
    <x v="6"/>
    <x v="163"/>
    <x v="606"/>
    <s v="CO16542@mi.com"/>
    <x v="45"/>
    <x v="0"/>
    <x v="606"/>
    <x v="2"/>
    <x v="0"/>
    <x v="0"/>
    <s v="No Aplica"/>
    <x v="846"/>
  </r>
  <r>
    <x v="0"/>
    <x v="27"/>
    <x v="27"/>
    <x v="3"/>
    <x v="607"/>
    <s v="CO25083@mi.com"/>
    <x v="0"/>
    <x v="0"/>
    <x v="607"/>
    <x v="21"/>
    <x v="1"/>
    <x v="0"/>
    <s v="No Aplica"/>
    <x v="847"/>
  </r>
  <r>
    <x v="0"/>
    <x v="18"/>
    <x v="18"/>
    <x v="3"/>
    <x v="607"/>
    <s v="CO25083@mi.com"/>
    <x v="0"/>
    <x v="0"/>
    <x v="607"/>
    <x v="21"/>
    <x v="1"/>
    <x v="0"/>
    <s v="No Aplica"/>
    <x v="847"/>
  </r>
  <r>
    <x v="0"/>
    <x v="24"/>
    <x v="24"/>
    <x v="1019"/>
    <x v="607"/>
    <s v="CO25083@mi.com"/>
    <x v="0"/>
    <x v="0"/>
    <x v="607"/>
    <x v="21"/>
    <x v="1"/>
    <x v="0"/>
    <s v="No Aplica"/>
    <x v="847"/>
  </r>
  <r>
    <x v="0"/>
    <x v="25"/>
    <x v="25"/>
    <x v="3"/>
    <x v="607"/>
    <s v="CO25083@mi.com"/>
    <x v="0"/>
    <x v="0"/>
    <x v="607"/>
    <x v="21"/>
    <x v="1"/>
    <x v="0"/>
    <s v="No Aplica"/>
    <x v="847"/>
  </r>
  <r>
    <x v="2"/>
    <x v="0"/>
    <x v="0"/>
    <x v="84"/>
    <x v="608"/>
    <s v="CO26868@mi.com"/>
    <x v="3"/>
    <x v="3"/>
    <x v="608"/>
    <x v="16"/>
    <x v="0"/>
    <x v="0"/>
    <s v="No Aplica"/>
    <x v="848"/>
  </r>
  <r>
    <x v="2"/>
    <x v="11"/>
    <x v="11"/>
    <x v="84"/>
    <x v="608"/>
    <s v="CO26868@mi.com"/>
    <x v="3"/>
    <x v="3"/>
    <x v="608"/>
    <x v="16"/>
    <x v="0"/>
    <x v="0"/>
    <s v="No Aplica"/>
    <x v="848"/>
  </r>
  <r>
    <x v="2"/>
    <x v="13"/>
    <x v="13"/>
    <x v="84"/>
    <x v="608"/>
    <s v="CO26868@mi.com"/>
    <x v="3"/>
    <x v="3"/>
    <x v="608"/>
    <x v="16"/>
    <x v="0"/>
    <x v="1"/>
    <n v="45922"/>
    <x v="849"/>
  </r>
  <r>
    <x v="2"/>
    <x v="12"/>
    <x v="12"/>
    <x v="3"/>
    <x v="608"/>
    <s v="CO26868@mi.com"/>
    <x v="0"/>
    <x v="0"/>
    <x v="608"/>
    <x v="16"/>
    <x v="0"/>
    <x v="0"/>
    <s v="No Aplica"/>
    <x v="848"/>
  </r>
  <r>
    <x v="2"/>
    <x v="14"/>
    <x v="14"/>
    <x v="84"/>
    <x v="608"/>
    <s v="CO26868@mi.com"/>
    <x v="3"/>
    <x v="3"/>
    <x v="608"/>
    <x v="16"/>
    <x v="0"/>
    <x v="0"/>
    <s v="No Aplica"/>
    <x v="848"/>
  </r>
  <r>
    <x v="2"/>
    <x v="15"/>
    <x v="15"/>
    <x v="84"/>
    <x v="608"/>
    <s v="CO26868@mi.com"/>
    <x v="3"/>
    <x v="3"/>
    <x v="608"/>
    <x v="16"/>
    <x v="0"/>
    <x v="0"/>
    <s v="No Aplica"/>
    <x v="848"/>
  </r>
  <r>
    <x v="2"/>
    <x v="16"/>
    <x v="16"/>
    <x v="3"/>
    <x v="608"/>
    <s v="CO26868@mi.com"/>
    <x v="0"/>
    <x v="0"/>
    <x v="608"/>
    <x v="16"/>
    <x v="0"/>
    <x v="0"/>
    <s v="No Aplica"/>
    <x v="848"/>
  </r>
  <r>
    <x v="2"/>
    <x v="17"/>
    <x v="17"/>
    <x v="84"/>
    <x v="608"/>
    <s v="CO26868@mi.com"/>
    <x v="3"/>
    <x v="3"/>
    <x v="608"/>
    <x v="16"/>
    <x v="0"/>
    <x v="0"/>
    <s v="No Aplica"/>
    <x v="848"/>
  </r>
  <r>
    <x v="2"/>
    <x v="3"/>
    <x v="3"/>
    <x v="3"/>
    <x v="608"/>
    <s v="CO26868@mi.com"/>
    <x v="0"/>
    <x v="0"/>
    <x v="608"/>
    <x v="16"/>
    <x v="0"/>
    <x v="0"/>
    <s v="No Aplica"/>
    <x v="848"/>
  </r>
  <r>
    <x v="6"/>
    <x v="2"/>
    <x v="2"/>
    <x v="3"/>
    <x v="608"/>
    <s v="CO26868@mi.com"/>
    <x v="0"/>
    <x v="0"/>
    <x v="608"/>
    <x v="16"/>
    <x v="0"/>
    <x v="0"/>
    <s v="No Aplica"/>
    <x v="848"/>
  </r>
  <r>
    <x v="6"/>
    <x v="22"/>
    <x v="22"/>
    <x v="3"/>
    <x v="608"/>
    <s v="CO26868@mi.com"/>
    <x v="0"/>
    <x v="0"/>
    <x v="608"/>
    <x v="16"/>
    <x v="0"/>
    <x v="0"/>
    <s v="No Aplica"/>
    <x v="848"/>
  </r>
  <r>
    <x v="7"/>
    <x v="13"/>
    <x v="13"/>
    <x v="12"/>
    <x v="609"/>
    <s v="CO26486@mi.com"/>
    <x v="0"/>
    <x v="0"/>
    <x v="609"/>
    <x v="5"/>
    <x v="1"/>
    <x v="1"/>
    <n v="45922"/>
    <x v="850"/>
  </r>
  <r>
    <x v="7"/>
    <x v="23"/>
    <x v="23"/>
    <x v="1020"/>
    <x v="609"/>
    <s v="CO26486@mi.com"/>
    <x v="3"/>
    <x v="3"/>
    <x v="609"/>
    <x v="5"/>
    <x v="1"/>
    <x v="0"/>
    <s v="No Aplica"/>
    <x v="851"/>
  </r>
  <r>
    <x v="7"/>
    <x v="14"/>
    <x v="14"/>
    <x v="39"/>
    <x v="609"/>
    <s v="CO26486@mi.com"/>
    <x v="0"/>
    <x v="0"/>
    <x v="609"/>
    <x v="5"/>
    <x v="1"/>
    <x v="0"/>
    <s v="No Aplica"/>
    <x v="851"/>
  </r>
  <r>
    <x v="7"/>
    <x v="16"/>
    <x v="16"/>
    <x v="336"/>
    <x v="609"/>
    <s v="CO26486@mi.com"/>
    <x v="3"/>
    <x v="3"/>
    <x v="609"/>
    <x v="5"/>
    <x v="1"/>
    <x v="0"/>
    <s v="No Aplica"/>
    <x v="851"/>
  </r>
  <r>
    <x v="12"/>
    <x v="17"/>
    <x v="17"/>
    <x v="336"/>
    <x v="609"/>
    <s v="CO26486@mi.com"/>
    <x v="1"/>
    <x v="1"/>
    <x v="609"/>
    <x v="5"/>
    <x v="1"/>
    <x v="0"/>
    <s v="No Aplica"/>
    <x v="851"/>
  </r>
  <r>
    <x v="2"/>
    <x v="3"/>
    <x v="3"/>
    <x v="336"/>
    <x v="609"/>
    <s v="CO26486@mi.com"/>
    <x v="3"/>
    <x v="3"/>
    <x v="609"/>
    <x v="5"/>
    <x v="1"/>
    <x v="0"/>
    <s v="No Aplica"/>
    <x v="851"/>
  </r>
  <r>
    <x v="7"/>
    <x v="19"/>
    <x v="19"/>
    <x v="336"/>
    <x v="609"/>
    <s v="CO26486@mi.com"/>
    <x v="3"/>
    <x v="3"/>
    <x v="609"/>
    <x v="5"/>
    <x v="1"/>
    <x v="0"/>
    <s v="No Aplica"/>
    <x v="851"/>
  </r>
  <r>
    <x v="7"/>
    <x v="1"/>
    <x v="1"/>
    <x v="336"/>
    <x v="609"/>
    <s v="CO26486@mi.com"/>
    <x v="3"/>
    <x v="3"/>
    <x v="609"/>
    <x v="5"/>
    <x v="1"/>
    <x v="0"/>
    <s v="No Aplica"/>
    <x v="851"/>
  </r>
  <r>
    <x v="7"/>
    <x v="2"/>
    <x v="2"/>
    <x v="39"/>
    <x v="609"/>
    <s v="CO26486@mi.com"/>
    <x v="0"/>
    <x v="0"/>
    <x v="609"/>
    <x v="5"/>
    <x v="1"/>
    <x v="0"/>
    <s v="No Aplica"/>
    <x v="851"/>
  </r>
  <r>
    <x v="7"/>
    <x v="6"/>
    <x v="6"/>
    <x v="336"/>
    <x v="609"/>
    <s v="CO26486@mi.com"/>
    <x v="3"/>
    <x v="3"/>
    <x v="609"/>
    <x v="5"/>
    <x v="1"/>
    <x v="0"/>
    <s v="No Aplica"/>
    <x v="851"/>
  </r>
  <r>
    <x v="2"/>
    <x v="29"/>
    <x v="29"/>
    <x v="336"/>
    <x v="609"/>
    <s v="CO26486@mi.com"/>
    <x v="8"/>
    <x v="7"/>
    <x v="609"/>
    <x v="5"/>
    <x v="1"/>
    <x v="0"/>
    <s v="No Aplica"/>
    <x v="851"/>
  </r>
  <r>
    <x v="2"/>
    <x v="25"/>
    <x v="25"/>
    <x v="1021"/>
    <x v="609"/>
    <s v="CO26486@mi.com"/>
    <x v="3"/>
    <x v="3"/>
    <x v="609"/>
    <x v="5"/>
    <x v="1"/>
    <x v="0"/>
    <s v="No Aplica"/>
    <x v="851"/>
  </r>
  <r>
    <x v="2"/>
    <x v="5"/>
    <x v="5"/>
    <x v="336"/>
    <x v="609"/>
    <s v="CO26486@mi.com"/>
    <x v="3"/>
    <x v="3"/>
    <x v="609"/>
    <x v="5"/>
    <x v="1"/>
    <x v="0"/>
    <s v="No Aplica"/>
    <x v="851"/>
  </r>
  <r>
    <x v="2"/>
    <x v="20"/>
    <x v="20"/>
    <x v="9"/>
    <x v="609"/>
    <s v="CO26486@mi.com"/>
    <x v="2"/>
    <x v="2"/>
    <x v="609"/>
    <x v="5"/>
    <x v="1"/>
    <x v="0"/>
    <s v="No Aplica"/>
    <x v="851"/>
  </r>
  <r>
    <x v="2"/>
    <x v="22"/>
    <x v="22"/>
    <x v="39"/>
    <x v="609"/>
    <s v="CO26486@mi.com"/>
    <x v="0"/>
    <x v="0"/>
    <x v="609"/>
    <x v="5"/>
    <x v="1"/>
    <x v="0"/>
    <s v="No Aplica"/>
    <x v="851"/>
  </r>
  <r>
    <x v="8"/>
    <x v="21"/>
    <x v="21"/>
    <x v="336"/>
    <x v="609"/>
    <s v="CO26486@mi.com"/>
    <x v="3"/>
    <x v="3"/>
    <x v="609"/>
    <x v="5"/>
    <x v="1"/>
    <x v="0"/>
    <s v="No Aplica"/>
    <x v="851"/>
  </r>
  <r>
    <x v="4"/>
    <x v="1"/>
    <x v="12"/>
    <x v="507"/>
    <x v="610"/>
    <s v="CO26840@mi.com"/>
    <x v="46"/>
    <x v="0"/>
    <x v="610"/>
    <x v="4"/>
    <x v="2"/>
    <x v="1"/>
    <n v="45922"/>
    <x v="852"/>
  </r>
  <r>
    <x v="4"/>
    <x v="1"/>
    <x v="12"/>
    <x v="507"/>
    <x v="610"/>
    <s v="CO26840@mi.com"/>
    <x v="46"/>
    <x v="0"/>
    <x v="610"/>
    <x v="4"/>
    <x v="2"/>
    <x v="1"/>
    <n v="45922"/>
    <x v="852"/>
  </r>
  <r>
    <x v="2"/>
    <x v="2"/>
    <x v="2"/>
    <x v="60"/>
    <x v="610"/>
    <s v="CO26840@mi.com"/>
    <x v="1"/>
    <x v="1"/>
    <x v="610"/>
    <x v="4"/>
    <x v="2"/>
    <x v="0"/>
    <s v="No Aplica"/>
    <x v="853"/>
  </r>
  <r>
    <x v="2"/>
    <x v="25"/>
    <x v="25"/>
    <x v="89"/>
    <x v="610"/>
    <s v="CO26840@mi.com"/>
    <x v="23"/>
    <x v="15"/>
    <x v="610"/>
    <x v="4"/>
    <x v="2"/>
    <x v="0"/>
    <s v="No Aplica"/>
    <x v="853"/>
  </r>
  <r>
    <x v="2"/>
    <x v="29"/>
    <x v="29"/>
    <x v="451"/>
    <x v="610"/>
    <s v="CO26840@mi.com"/>
    <x v="1"/>
    <x v="1"/>
    <x v="610"/>
    <x v="4"/>
    <x v="2"/>
    <x v="0"/>
    <s v="No Aplica"/>
    <x v="853"/>
  </r>
  <r>
    <x v="2"/>
    <x v="5"/>
    <x v="5"/>
    <x v="451"/>
    <x v="610"/>
    <s v="CO26840@mi.com"/>
    <x v="1"/>
    <x v="1"/>
    <x v="610"/>
    <x v="4"/>
    <x v="2"/>
    <x v="0"/>
    <s v="No Aplica"/>
    <x v="853"/>
  </r>
  <r>
    <x v="2"/>
    <x v="20"/>
    <x v="20"/>
    <x v="27"/>
    <x v="610"/>
    <s v="CO26840@mi.com"/>
    <x v="0"/>
    <x v="0"/>
    <x v="610"/>
    <x v="4"/>
    <x v="2"/>
    <x v="0"/>
    <s v="No Aplica"/>
    <x v="853"/>
  </r>
  <r>
    <x v="0"/>
    <x v="20"/>
    <x v="20"/>
    <x v="3"/>
    <x v="611"/>
    <s v="CO27147@mi.com"/>
    <x v="5"/>
    <x v="4"/>
    <x v="611"/>
    <x v="48"/>
    <x v="0"/>
    <x v="0"/>
    <s v="No Aplica"/>
    <x v="854"/>
  </r>
  <r>
    <x v="1"/>
    <x v="14"/>
    <x v="14"/>
    <x v="20"/>
    <x v="612"/>
    <s v="CO12448@mi.com"/>
    <x v="15"/>
    <x v="11"/>
    <x v="612"/>
    <x v="64"/>
    <x v="1"/>
    <x v="0"/>
    <s v="No Aplica"/>
    <x v="855"/>
  </r>
  <r>
    <x v="1"/>
    <x v="16"/>
    <x v="16"/>
    <x v="20"/>
    <x v="612"/>
    <s v="CO12448@mi.com"/>
    <x v="15"/>
    <x v="11"/>
    <x v="612"/>
    <x v="64"/>
    <x v="1"/>
    <x v="0"/>
    <s v="No Aplica"/>
    <x v="855"/>
  </r>
  <r>
    <x v="1"/>
    <x v="17"/>
    <x v="17"/>
    <x v="20"/>
    <x v="612"/>
    <s v="CO12448@mi.com"/>
    <x v="15"/>
    <x v="11"/>
    <x v="612"/>
    <x v="64"/>
    <x v="1"/>
    <x v="0"/>
    <s v="No Aplica"/>
    <x v="855"/>
  </r>
  <r>
    <x v="1"/>
    <x v="3"/>
    <x v="3"/>
    <x v="20"/>
    <x v="612"/>
    <s v="CO12448@mi.com"/>
    <x v="15"/>
    <x v="11"/>
    <x v="612"/>
    <x v="64"/>
    <x v="1"/>
    <x v="0"/>
    <s v="No Aplica"/>
    <x v="855"/>
  </r>
  <r>
    <x v="1"/>
    <x v="19"/>
    <x v="19"/>
    <x v="20"/>
    <x v="612"/>
    <s v="CO12448@mi.com"/>
    <x v="15"/>
    <x v="11"/>
    <x v="612"/>
    <x v="64"/>
    <x v="1"/>
    <x v="0"/>
    <s v="No Aplica"/>
    <x v="855"/>
  </r>
  <r>
    <x v="1"/>
    <x v="7"/>
    <x v="7"/>
    <x v="20"/>
    <x v="612"/>
    <s v="CO12448@mi.com"/>
    <x v="15"/>
    <x v="11"/>
    <x v="612"/>
    <x v="64"/>
    <x v="1"/>
    <x v="0"/>
    <s v="No Aplica"/>
    <x v="855"/>
  </r>
  <r>
    <x v="1"/>
    <x v="1"/>
    <x v="1"/>
    <x v="20"/>
    <x v="612"/>
    <s v="CO12448@mi.com"/>
    <x v="15"/>
    <x v="11"/>
    <x v="612"/>
    <x v="64"/>
    <x v="1"/>
    <x v="0"/>
    <s v="No Aplica"/>
    <x v="855"/>
  </r>
  <r>
    <x v="1"/>
    <x v="6"/>
    <x v="6"/>
    <x v="20"/>
    <x v="612"/>
    <s v="CO12448@mi.com"/>
    <x v="15"/>
    <x v="11"/>
    <x v="612"/>
    <x v="64"/>
    <x v="1"/>
    <x v="0"/>
    <s v="No Aplica"/>
    <x v="855"/>
  </r>
  <r>
    <x v="2"/>
    <x v="2"/>
    <x v="2"/>
    <x v="494"/>
    <x v="612"/>
    <s v="CO12448@mi.com"/>
    <x v="0"/>
    <x v="0"/>
    <x v="612"/>
    <x v="64"/>
    <x v="1"/>
    <x v="0"/>
    <s v="No Aplica"/>
    <x v="855"/>
  </r>
  <r>
    <x v="1"/>
    <x v="29"/>
    <x v="29"/>
    <x v="20"/>
    <x v="612"/>
    <s v="CO12448@mi.com"/>
    <x v="1"/>
    <x v="1"/>
    <x v="612"/>
    <x v="64"/>
    <x v="1"/>
    <x v="0"/>
    <s v="No Aplica"/>
    <x v="855"/>
  </r>
  <r>
    <x v="1"/>
    <x v="4"/>
    <x v="4"/>
    <x v="20"/>
    <x v="612"/>
    <s v="CO12448@mi.com"/>
    <x v="15"/>
    <x v="11"/>
    <x v="612"/>
    <x v="64"/>
    <x v="1"/>
    <x v="0"/>
    <s v="No Aplica"/>
    <x v="855"/>
  </r>
  <r>
    <x v="1"/>
    <x v="5"/>
    <x v="5"/>
    <x v="20"/>
    <x v="612"/>
    <s v="CO12448@mi.com"/>
    <x v="15"/>
    <x v="11"/>
    <x v="612"/>
    <x v="64"/>
    <x v="1"/>
    <x v="0"/>
    <s v="No Aplica"/>
    <x v="855"/>
  </r>
  <r>
    <x v="1"/>
    <x v="21"/>
    <x v="21"/>
    <x v="20"/>
    <x v="612"/>
    <s v="CO12448@mi.com"/>
    <x v="15"/>
    <x v="11"/>
    <x v="612"/>
    <x v="64"/>
    <x v="1"/>
    <x v="0"/>
    <s v="No Aplica"/>
    <x v="855"/>
  </r>
  <r>
    <x v="2"/>
    <x v="22"/>
    <x v="22"/>
    <x v="964"/>
    <x v="612"/>
    <s v="CO12448@mi.com"/>
    <x v="0"/>
    <x v="0"/>
    <x v="612"/>
    <x v="64"/>
    <x v="1"/>
    <x v="0"/>
    <s v="No Aplica"/>
    <x v="855"/>
  </r>
  <r>
    <x v="5"/>
    <x v="0"/>
    <x v="0"/>
    <x v="136"/>
    <x v="613"/>
    <s v="CO24201@mi.com"/>
    <x v="1"/>
    <x v="1"/>
    <x v="613"/>
    <x v="29"/>
    <x v="0"/>
    <x v="0"/>
    <s v="No Aplica"/>
    <x v="856"/>
  </r>
  <r>
    <x v="2"/>
    <x v="12"/>
    <x v="12"/>
    <x v="3"/>
    <x v="613"/>
    <s v="CO24201@mi.com"/>
    <x v="0"/>
    <x v="0"/>
    <x v="613"/>
    <x v="29"/>
    <x v="0"/>
    <x v="0"/>
    <s v="No Aplica"/>
    <x v="856"/>
  </r>
  <r>
    <x v="5"/>
    <x v="13"/>
    <x v="13"/>
    <x v="136"/>
    <x v="613"/>
    <s v="CO24201@mi.com"/>
    <x v="1"/>
    <x v="1"/>
    <x v="613"/>
    <x v="29"/>
    <x v="0"/>
    <x v="1"/>
    <n v="45922"/>
    <x v="857"/>
  </r>
  <r>
    <x v="5"/>
    <x v="19"/>
    <x v="19"/>
    <x v="1022"/>
    <x v="613"/>
    <s v="CO24201@mi.com"/>
    <x v="15"/>
    <x v="11"/>
    <x v="613"/>
    <x v="29"/>
    <x v="0"/>
    <x v="0"/>
    <s v="No Aplica"/>
    <x v="856"/>
  </r>
  <r>
    <x v="2"/>
    <x v="15"/>
    <x v="15"/>
    <x v="136"/>
    <x v="613"/>
    <s v="CO24201@mi.com"/>
    <x v="1"/>
    <x v="1"/>
    <x v="613"/>
    <x v="29"/>
    <x v="0"/>
    <x v="0"/>
    <s v="No Aplica"/>
    <x v="856"/>
  </r>
  <r>
    <x v="2"/>
    <x v="17"/>
    <x v="17"/>
    <x v="3"/>
    <x v="613"/>
    <s v="CO24201@mi.com"/>
    <x v="0"/>
    <x v="0"/>
    <x v="613"/>
    <x v="29"/>
    <x v="0"/>
    <x v="0"/>
    <s v="No Aplica"/>
    <x v="856"/>
  </r>
  <r>
    <x v="5"/>
    <x v="3"/>
    <x v="3"/>
    <x v="136"/>
    <x v="613"/>
    <s v="CO24201@mi.com"/>
    <x v="1"/>
    <x v="1"/>
    <x v="613"/>
    <x v="29"/>
    <x v="0"/>
    <x v="0"/>
    <s v="No Aplica"/>
    <x v="856"/>
  </r>
  <r>
    <x v="5"/>
    <x v="29"/>
    <x v="29"/>
    <x v="1023"/>
    <x v="613"/>
    <s v="CO24201@mi.com"/>
    <x v="3"/>
    <x v="3"/>
    <x v="613"/>
    <x v="29"/>
    <x v="0"/>
    <x v="0"/>
    <s v="No Aplica"/>
    <x v="856"/>
  </r>
  <r>
    <x v="5"/>
    <x v="2"/>
    <x v="2"/>
    <x v="136"/>
    <x v="613"/>
    <s v="CO24201@mi.com"/>
    <x v="1"/>
    <x v="1"/>
    <x v="613"/>
    <x v="29"/>
    <x v="0"/>
    <x v="0"/>
    <s v="No Aplica"/>
    <x v="856"/>
  </r>
  <r>
    <x v="5"/>
    <x v="6"/>
    <x v="6"/>
    <x v="136"/>
    <x v="613"/>
    <s v="CO24201@mi.com"/>
    <x v="1"/>
    <x v="1"/>
    <x v="613"/>
    <x v="29"/>
    <x v="0"/>
    <x v="0"/>
    <s v="No Aplica"/>
    <x v="856"/>
  </r>
  <r>
    <x v="5"/>
    <x v="20"/>
    <x v="20"/>
    <x v="136"/>
    <x v="613"/>
    <s v="CO24201@mi.com"/>
    <x v="1"/>
    <x v="1"/>
    <x v="613"/>
    <x v="29"/>
    <x v="0"/>
    <x v="0"/>
    <s v="No Aplica"/>
    <x v="856"/>
  </r>
  <r>
    <x v="2"/>
    <x v="25"/>
    <x v="25"/>
    <x v="18"/>
    <x v="613"/>
    <s v="CO24201@mi.com"/>
    <x v="0"/>
    <x v="0"/>
    <x v="613"/>
    <x v="29"/>
    <x v="0"/>
    <x v="0"/>
    <s v="No Aplica"/>
    <x v="856"/>
  </r>
  <r>
    <x v="5"/>
    <x v="5"/>
    <x v="5"/>
    <x v="136"/>
    <x v="613"/>
    <s v="CO24201@mi.com"/>
    <x v="1"/>
    <x v="1"/>
    <x v="613"/>
    <x v="29"/>
    <x v="0"/>
    <x v="0"/>
    <s v="No Aplica"/>
    <x v="856"/>
  </r>
  <r>
    <x v="2"/>
    <x v="22"/>
    <x v="22"/>
    <x v="3"/>
    <x v="613"/>
    <s v="CO24201@mi.com"/>
    <x v="0"/>
    <x v="0"/>
    <x v="613"/>
    <x v="29"/>
    <x v="0"/>
    <x v="0"/>
    <s v="No Aplica"/>
    <x v="856"/>
  </r>
  <r>
    <x v="1"/>
    <x v="26"/>
    <x v="26"/>
    <x v="89"/>
    <x v="614"/>
    <s v="CO10774@mi.com"/>
    <x v="10"/>
    <x v="9"/>
    <x v="614"/>
    <x v="39"/>
    <x v="1"/>
    <x v="0"/>
    <s v="No Aplica"/>
    <x v="858"/>
  </r>
  <r>
    <x v="3"/>
    <x v="27"/>
    <x v="27"/>
    <x v="22"/>
    <x v="614"/>
    <s v="CO10774@mi.com"/>
    <x v="0"/>
    <x v="0"/>
    <x v="614"/>
    <x v="39"/>
    <x v="1"/>
    <x v="0"/>
    <s v="No Aplica"/>
    <x v="858"/>
  </r>
  <r>
    <x v="3"/>
    <x v="18"/>
    <x v="18"/>
    <x v="22"/>
    <x v="614"/>
    <s v="CO10774@mi.com"/>
    <x v="0"/>
    <x v="0"/>
    <x v="614"/>
    <x v="39"/>
    <x v="1"/>
    <x v="0"/>
    <s v="No Aplica"/>
    <x v="858"/>
  </r>
  <r>
    <x v="1"/>
    <x v="23"/>
    <x v="23"/>
    <x v="92"/>
    <x v="614"/>
    <s v="CO10774@mi.com"/>
    <x v="10"/>
    <x v="9"/>
    <x v="614"/>
    <x v="39"/>
    <x v="1"/>
    <x v="0"/>
    <s v="No Aplica"/>
    <x v="858"/>
  </r>
  <r>
    <x v="1"/>
    <x v="4"/>
    <x v="4"/>
    <x v="1024"/>
    <x v="614"/>
    <s v="CO10774@mi.com"/>
    <x v="2"/>
    <x v="2"/>
    <x v="614"/>
    <x v="39"/>
    <x v="1"/>
    <x v="0"/>
    <s v="No Aplica"/>
    <x v="858"/>
  </r>
  <r>
    <x v="3"/>
    <x v="24"/>
    <x v="24"/>
    <x v="22"/>
    <x v="614"/>
    <s v="CO10774@mi.com"/>
    <x v="0"/>
    <x v="0"/>
    <x v="614"/>
    <x v="39"/>
    <x v="1"/>
    <x v="0"/>
    <s v="No Aplica"/>
    <x v="858"/>
  </r>
  <r>
    <x v="4"/>
    <x v="21"/>
    <x v="22"/>
    <x v="1025"/>
    <x v="614"/>
    <s v="CO10774@mi.com"/>
    <x v="12"/>
    <x v="0"/>
    <x v="614"/>
    <x v="39"/>
    <x v="1"/>
    <x v="0"/>
    <s v="No Aplica"/>
    <x v="858"/>
  </r>
  <r>
    <x v="1"/>
    <x v="29"/>
    <x v="29"/>
    <x v="92"/>
    <x v="614"/>
    <s v="CO10774@mi.com"/>
    <x v="10"/>
    <x v="9"/>
    <x v="614"/>
    <x v="39"/>
    <x v="1"/>
    <x v="0"/>
    <s v="No Aplica"/>
    <x v="858"/>
  </r>
  <r>
    <x v="1"/>
    <x v="28"/>
    <x v="28"/>
    <x v="92"/>
    <x v="614"/>
    <s v="CO10774@mi.com"/>
    <x v="10"/>
    <x v="9"/>
    <x v="614"/>
    <x v="39"/>
    <x v="1"/>
    <x v="0"/>
    <s v="No Aplica"/>
    <x v="858"/>
  </r>
  <r>
    <x v="0"/>
    <x v="25"/>
    <x v="25"/>
    <x v="22"/>
    <x v="614"/>
    <s v="CO10774@mi.com"/>
    <x v="0"/>
    <x v="0"/>
    <x v="614"/>
    <x v="39"/>
    <x v="1"/>
    <x v="0"/>
    <s v="No Aplica"/>
    <x v="858"/>
  </r>
  <r>
    <x v="1"/>
    <x v="10"/>
    <x v="10"/>
    <x v="20"/>
    <x v="615"/>
    <s v="CO28248@mi.com"/>
    <x v="3"/>
    <x v="3"/>
    <x v="615"/>
    <x v="1"/>
    <x v="0"/>
    <x v="0"/>
    <s v="No Aplica"/>
    <x v="859"/>
  </r>
  <r>
    <x v="1"/>
    <x v="0"/>
    <x v="0"/>
    <x v="20"/>
    <x v="615"/>
    <s v="CO28248@mi.com"/>
    <x v="3"/>
    <x v="3"/>
    <x v="615"/>
    <x v="1"/>
    <x v="0"/>
    <x v="0"/>
    <s v="No Aplica"/>
    <x v="859"/>
  </r>
  <r>
    <x v="1"/>
    <x v="11"/>
    <x v="11"/>
    <x v="20"/>
    <x v="615"/>
    <s v="CO28248@mi.com"/>
    <x v="3"/>
    <x v="3"/>
    <x v="615"/>
    <x v="1"/>
    <x v="0"/>
    <x v="0"/>
    <s v="No Aplica"/>
    <x v="859"/>
  </r>
  <r>
    <x v="1"/>
    <x v="12"/>
    <x v="12"/>
    <x v="20"/>
    <x v="615"/>
    <s v="CO28248@mi.com"/>
    <x v="3"/>
    <x v="3"/>
    <x v="615"/>
    <x v="1"/>
    <x v="0"/>
    <x v="0"/>
    <s v="No Aplica"/>
    <x v="859"/>
  </r>
  <r>
    <x v="1"/>
    <x v="14"/>
    <x v="14"/>
    <x v="11"/>
    <x v="615"/>
    <s v="CO28248@mi.com"/>
    <x v="3"/>
    <x v="3"/>
    <x v="615"/>
    <x v="1"/>
    <x v="0"/>
    <x v="0"/>
    <s v="No Aplica"/>
    <x v="859"/>
  </r>
  <r>
    <x v="1"/>
    <x v="15"/>
    <x v="15"/>
    <x v="20"/>
    <x v="615"/>
    <s v="CO28248@mi.com"/>
    <x v="3"/>
    <x v="3"/>
    <x v="615"/>
    <x v="1"/>
    <x v="0"/>
    <x v="0"/>
    <s v="No Aplica"/>
    <x v="859"/>
  </r>
  <r>
    <x v="1"/>
    <x v="16"/>
    <x v="16"/>
    <x v="20"/>
    <x v="615"/>
    <s v="CO28248@mi.com"/>
    <x v="3"/>
    <x v="3"/>
    <x v="615"/>
    <x v="1"/>
    <x v="0"/>
    <x v="0"/>
    <s v="No Aplica"/>
    <x v="859"/>
  </r>
  <r>
    <x v="1"/>
    <x v="17"/>
    <x v="17"/>
    <x v="20"/>
    <x v="615"/>
    <s v="CO28248@mi.com"/>
    <x v="3"/>
    <x v="3"/>
    <x v="615"/>
    <x v="1"/>
    <x v="0"/>
    <x v="0"/>
    <s v="No Aplica"/>
    <x v="859"/>
  </r>
  <r>
    <x v="0"/>
    <x v="5"/>
    <x v="5"/>
    <x v="3"/>
    <x v="615"/>
    <s v="CO28248@mi.com"/>
    <x v="17"/>
    <x v="13"/>
    <x v="615"/>
    <x v="1"/>
    <x v="0"/>
    <x v="0"/>
    <s v="No Aplica"/>
    <x v="859"/>
  </r>
  <r>
    <x v="1"/>
    <x v="19"/>
    <x v="19"/>
    <x v="20"/>
    <x v="615"/>
    <s v="CO28248@mi.com"/>
    <x v="3"/>
    <x v="3"/>
    <x v="615"/>
    <x v="1"/>
    <x v="0"/>
    <x v="0"/>
    <s v="No Aplica"/>
    <x v="859"/>
  </r>
  <r>
    <x v="1"/>
    <x v="7"/>
    <x v="7"/>
    <x v="20"/>
    <x v="615"/>
    <s v="CO28248@mi.com"/>
    <x v="3"/>
    <x v="3"/>
    <x v="615"/>
    <x v="1"/>
    <x v="0"/>
    <x v="0"/>
    <s v="No Aplica"/>
    <x v="859"/>
  </r>
  <r>
    <x v="1"/>
    <x v="1"/>
    <x v="1"/>
    <x v="84"/>
    <x v="615"/>
    <s v="CO28248@mi.com"/>
    <x v="3"/>
    <x v="3"/>
    <x v="615"/>
    <x v="1"/>
    <x v="0"/>
    <x v="0"/>
    <s v="No Aplica"/>
    <x v="859"/>
  </r>
  <r>
    <x v="1"/>
    <x v="2"/>
    <x v="2"/>
    <x v="84"/>
    <x v="615"/>
    <s v="CO28248@mi.com"/>
    <x v="3"/>
    <x v="3"/>
    <x v="615"/>
    <x v="1"/>
    <x v="0"/>
    <x v="0"/>
    <s v="No Aplica"/>
    <x v="859"/>
  </r>
  <r>
    <x v="1"/>
    <x v="5"/>
    <x v="5"/>
    <x v="336"/>
    <x v="615"/>
    <s v="CO28248@mi.com"/>
    <x v="3"/>
    <x v="3"/>
    <x v="615"/>
    <x v="1"/>
    <x v="0"/>
    <x v="0"/>
    <s v="No Aplica"/>
    <x v="859"/>
  </r>
  <r>
    <x v="1"/>
    <x v="20"/>
    <x v="20"/>
    <x v="336"/>
    <x v="615"/>
    <s v="CO28248@mi.com"/>
    <x v="3"/>
    <x v="3"/>
    <x v="615"/>
    <x v="1"/>
    <x v="0"/>
    <x v="0"/>
    <s v="No Aplica"/>
    <x v="859"/>
  </r>
  <r>
    <x v="1"/>
    <x v="22"/>
    <x v="22"/>
    <x v="336"/>
    <x v="615"/>
    <s v="CO28248@mi.com"/>
    <x v="3"/>
    <x v="3"/>
    <x v="615"/>
    <x v="1"/>
    <x v="0"/>
    <x v="0"/>
    <s v="No Aplica"/>
    <x v="859"/>
  </r>
  <r>
    <x v="0"/>
    <x v="21"/>
    <x v="21"/>
    <x v="3"/>
    <x v="615"/>
    <s v="CO28248@mi.com"/>
    <x v="4"/>
    <x v="0"/>
    <x v="615"/>
    <x v="1"/>
    <x v="0"/>
    <x v="0"/>
    <s v="No Aplica"/>
    <x v="859"/>
  </r>
  <r>
    <x v="2"/>
    <x v="13"/>
    <x v="13"/>
    <x v="1026"/>
    <x v="616"/>
    <s v="CO26878@mi.com"/>
    <x v="0"/>
    <x v="0"/>
    <x v="616"/>
    <x v="5"/>
    <x v="1"/>
    <x v="1"/>
    <n v="45922"/>
    <x v="860"/>
  </r>
  <r>
    <x v="1"/>
    <x v="18"/>
    <x v="18"/>
    <x v="1027"/>
    <x v="616"/>
    <s v="CO26878@mi.com"/>
    <x v="3"/>
    <x v="3"/>
    <x v="616"/>
    <x v="5"/>
    <x v="1"/>
    <x v="0"/>
    <s v="No Aplica"/>
    <x v="861"/>
  </r>
  <r>
    <x v="1"/>
    <x v="14"/>
    <x v="14"/>
    <x v="1028"/>
    <x v="616"/>
    <s v="CO26878@mi.com"/>
    <x v="3"/>
    <x v="3"/>
    <x v="616"/>
    <x v="5"/>
    <x v="1"/>
    <x v="0"/>
    <s v="No Aplica"/>
    <x v="861"/>
  </r>
  <r>
    <x v="1"/>
    <x v="15"/>
    <x v="15"/>
    <x v="1029"/>
    <x v="616"/>
    <s v="CO26878@mi.com"/>
    <x v="3"/>
    <x v="3"/>
    <x v="616"/>
    <x v="5"/>
    <x v="1"/>
    <x v="0"/>
    <s v="No Aplica"/>
    <x v="861"/>
  </r>
  <r>
    <x v="2"/>
    <x v="24"/>
    <x v="24"/>
    <x v="1030"/>
    <x v="616"/>
    <s v="CO26878@mi.com"/>
    <x v="5"/>
    <x v="4"/>
    <x v="616"/>
    <x v="5"/>
    <x v="1"/>
    <x v="0"/>
    <s v="No Aplica"/>
    <x v="861"/>
  </r>
  <r>
    <x v="1"/>
    <x v="28"/>
    <x v="28"/>
    <x v="1029"/>
    <x v="616"/>
    <s v="CO26878@mi.com"/>
    <x v="3"/>
    <x v="3"/>
    <x v="616"/>
    <x v="5"/>
    <x v="1"/>
    <x v="0"/>
    <s v="No Aplica"/>
    <x v="861"/>
  </r>
  <r>
    <x v="1"/>
    <x v="19"/>
    <x v="19"/>
    <x v="1031"/>
    <x v="616"/>
    <s v="CO26878@mi.com"/>
    <x v="3"/>
    <x v="3"/>
    <x v="616"/>
    <x v="5"/>
    <x v="1"/>
    <x v="0"/>
    <s v="No Aplica"/>
    <x v="861"/>
  </r>
  <r>
    <x v="1"/>
    <x v="7"/>
    <x v="7"/>
    <x v="1029"/>
    <x v="616"/>
    <s v="CO26878@mi.com"/>
    <x v="3"/>
    <x v="3"/>
    <x v="616"/>
    <x v="5"/>
    <x v="1"/>
    <x v="0"/>
    <s v="No Aplica"/>
    <x v="861"/>
  </r>
  <r>
    <x v="1"/>
    <x v="1"/>
    <x v="1"/>
    <x v="1032"/>
    <x v="616"/>
    <s v="CO26878@mi.com"/>
    <x v="3"/>
    <x v="3"/>
    <x v="616"/>
    <x v="5"/>
    <x v="1"/>
    <x v="0"/>
    <s v="No Aplica"/>
    <x v="861"/>
  </r>
  <r>
    <x v="2"/>
    <x v="2"/>
    <x v="2"/>
    <x v="1030"/>
    <x v="616"/>
    <s v="CO26878@mi.com"/>
    <x v="0"/>
    <x v="0"/>
    <x v="616"/>
    <x v="5"/>
    <x v="1"/>
    <x v="0"/>
    <s v="No Aplica"/>
    <x v="861"/>
  </r>
  <r>
    <x v="1"/>
    <x v="4"/>
    <x v="4"/>
    <x v="1033"/>
    <x v="616"/>
    <s v="CO26878@mi.com"/>
    <x v="3"/>
    <x v="3"/>
    <x v="616"/>
    <x v="5"/>
    <x v="1"/>
    <x v="0"/>
    <s v="No Aplica"/>
    <x v="861"/>
  </r>
  <r>
    <x v="1"/>
    <x v="20"/>
    <x v="20"/>
    <x v="1034"/>
    <x v="616"/>
    <s v="CO26878@mi.com"/>
    <x v="3"/>
    <x v="3"/>
    <x v="616"/>
    <x v="5"/>
    <x v="1"/>
    <x v="0"/>
    <s v="No Aplica"/>
    <x v="861"/>
  </r>
  <r>
    <x v="2"/>
    <x v="22"/>
    <x v="22"/>
    <x v="1035"/>
    <x v="616"/>
    <s v="CO26878@mi.com"/>
    <x v="0"/>
    <x v="0"/>
    <x v="616"/>
    <x v="5"/>
    <x v="1"/>
    <x v="0"/>
    <s v="No Aplica"/>
    <x v="861"/>
  </r>
  <r>
    <x v="1"/>
    <x v="15"/>
    <x v="15"/>
    <x v="1036"/>
    <x v="617"/>
    <s v="CO12401@mi.com"/>
    <x v="3"/>
    <x v="3"/>
    <x v="617"/>
    <x v="5"/>
    <x v="1"/>
    <x v="0"/>
    <s v="No Aplica"/>
    <x v="862"/>
  </r>
  <r>
    <x v="1"/>
    <x v="15"/>
    <x v="15"/>
    <x v="1036"/>
    <x v="617"/>
    <s v="CO12401@mi.com"/>
    <x v="3"/>
    <x v="3"/>
    <x v="617"/>
    <x v="5"/>
    <x v="1"/>
    <x v="0"/>
    <s v="No Aplica"/>
    <x v="862"/>
  </r>
  <r>
    <x v="2"/>
    <x v="27"/>
    <x v="27"/>
    <x v="3"/>
    <x v="617"/>
    <s v="CO12401@mi.com"/>
    <x v="0"/>
    <x v="0"/>
    <x v="617"/>
    <x v="5"/>
    <x v="1"/>
    <x v="0"/>
    <s v="No Aplica"/>
    <x v="862"/>
  </r>
  <r>
    <x v="2"/>
    <x v="26"/>
    <x v="26"/>
    <x v="206"/>
    <x v="617"/>
    <s v="CO12401@mi.com"/>
    <x v="10"/>
    <x v="9"/>
    <x v="617"/>
    <x v="5"/>
    <x v="1"/>
    <x v="0"/>
    <s v="No Aplica"/>
    <x v="862"/>
  </r>
  <r>
    <x v="2"/>
    <x v="18"/>
    <x v="18"/>
    <x v="3"/>
    <x v="617"/>
    <s v="CO12401@mi.com"/>
    <x v="0"/>
    <x v="0"/>
    <x v="617"/>
    <x v="5"/>
    <x v="1"/>
    <x v="0"/>
    <s v="No Aplica"/>
    <x v="862"/>
  </r>
  <r>
    <x v="2"/>
    <x v="23"/>
    <x v="23"/>
    <x v="206"/>
    <x v="617"/>
    <s v="CO12401@mi.com"/>
    <x v="10"/>
    <x v="9"/>
    <x v="617"/>
    <x v="5"/>
    <x v="1"/>
    <x v="0"/>
    <s v="No Aplica"/>
    <x v="862"/>
  </r>
  <r>
    <x v="1"/>
    <x v="5"/>
    <x v="5"/>
    <x v="1037"/>
    <x v="617"/>
    <s v="CO12401@mi.com"/>
    <x v="6"/>
    <x v="5"/>
    <x v="617"/>
    <x v="5"/>
    <x v="1"/>
    <x v="0"/>
    <s v="No Aplica"/>
    <x v="862"/>
  </r>
  <r>
    <x v="1"/>
    <x v="20"/>
    <x v="20"/>
    <x v="1038"/>
    <x v="617"/>
    <s v="CO12401@mi.com"/>
    <x v="2"/>
    <x v="2"/>
    <x v="617"/>
    <x v="5"/>
    <x v="1"/>
    <x v="0"/>
    <s v="No Aplica"/>
    <x v="862"/>
  </r>
  <r>
    <x v="2"/>
    <x v="24"/>
    <x v="24"/>
    <x v="3"/>
    <x v="617"/>
    <s v="CO12401@mi.com"/>
    <x v="0"/>
    <x v="0"/>
    <x v="617"/>
    <x v="5"/>
    <x v="1"/>
    <x v="0"/>
    <s v="No Aplica"/>
    <x v="862"/>
  </r>
  <r>
    <x v="2"/>
    <x v="28"/>
    <x v="28"/>
    <x v="206"/>
    <x v="617"/>
    <s v="CO12401@mi.com"/>
    <x v="10"/>
    <x v="9"/>
    <x v="617"/>
    <x v="5"/>
    <x v="1"/>
    <x v="0"/>
    <s v="No Aplica"/>
    <x v="862"/>
  </r>
  <r>
    <x v="2"/>
    <x v="25"/>
    <x v="25"/>
    <x v="3"/>
    <x v="617"/>
    <s v="CO12401@mi.com"/>
    <x v="0"/>
    <x v="0"/>
    <x v="617"/>
    <x v="5"/>
    <x v="1"/>
    <x v="0"/>
    <s v="No Aplica"/>
    <x v="862"/>
  </r>
  <r>
    <x v="2"/>
    <x v="29"/>
    <x v="29"/>
    <x v="206"/>
    <x v="617"/>
    <s v="CO12401@mi.com"/>
    <x v="10"/>
    <x v="9"/>
    <x v="617"/>
    <x v="5"/>
    <x v="1"/>
    <x v="0"/>
    <s v="No Aplica"/>
    <x v="862"/>
  </r>
  <r>
    <x v="1"/>
    <x v="14"/>
    <x v="14"/>
    <x v="146"/>
    <x v="618"/>
    <s v="CO28742@mi.com"/>
    <x v="3"/>
    <x v="3"/>
    <x v="618"/>
    <x v="21"/>
    <x v="1"/>
    <x v="0"/>
    <s v="No Aplica"/>
    <x v="863"/>
  </r>
  <r>
    <x v="9"/>
    <x v="27"/>
    <x v="27"/>
    <x v="12"/>
    <x v="618"/>
    <s v="CO28742@mi.com"/>
    <x v="0"/>
    <x v="0"/>
    <x v="618"/>
    <x v="21"/>
    <x v="1"/>
    <x v="0"/>
    <s v="No Aplica"/>
    <x v="863"/>
  </r>
  <r>
    <x v="5"/>
    <x v="10"/>
    <x v="10"/>
    <x v="20"/>
    <x v="619"/>
    <s v="CO11976@mi.com"/>
    <x v="3"/>
    <x v="3"/>
    <x v="619"/>
    <x v="26"/>
    <x v="0"/>
    <x v="0"/>
    <s v="No Aplica"/>
    <x v="864"/>
  </r>
  <r>
    <x v="2"/>
    <x v="0"/>
    <x v="0"/>
    <x v="0"/>
    <x v="619"/>
    <s v="CO11976@mi.com"/>
    <x v="0"/>
    <x v="0"/>
    <x v="619"/>
    <x v="26"/>
    <x v="0"/>
    <x v="0"/>
    <s v="No Aplica"/>
    <x v="864"/>
  </r>
  <r>
    <x v="5"/>
    <x v="11"/>
    <x v="11"/>
    <x v="20"/>
    <x v="619"/>
    <s v="CO11976@mi.com"/>
    <x v="3"/>
    <x v="3"/>
    <x v="619"/>
    <x v="26"/>
    <x v="0"/>
    <x v="0"/>
    <s v="No Aplica"/>
    <x v="864"/>
  </r>
  <r>
    <x v="5"/>
    <x v="12"/>
    <x v="12"/>
    <x v="20"/>
    <x v="619"/>
    <s v="CO11976@mi.com"/>
    <x v="3"/>
    <x v="3"/>
    <x v="619"/>
    <x v="26"/>
    <x v="0"/>
    <x v="0"/>
    <s v="No Aplica"/>
    <x v="864"/>
  </r>
  <r>
    <x v="5"/>
    <x v="13"/>
    <x v="13"/>
    <x v="13"/>
    <x v="619"/>
    <s v="CO11976@mi.com"/>
    <x v="3"/>
    <x v="3"/>
    <x v="619"/>
    <x v="26"/>
    <x v="0"/>
    <x v="1"/>
    <n v="45922"/>
    <x v="865"/>
  </r>
  <r>
    <x v="5"/>
    <x v="19"/>
    <x v="19"/>
    <x v="20"/>
    <x v="619"/>
    <s v="CO11976@mi.com"/>
    <x v="3"/>
    <x v="3"/>
    <x v="619"/>
    <x v="26"/>
    <x v="0"/>
    <x v="0"/>
    <s v="No Aplica"/>
    <x v="864"/>
  </r>
  <r>
    <x v="2"/>
    <x v="7"/>
    <x v="7"/>
    <x v="0"/>
    <x v="619"/>
    <s v="CO11976@mi.com"/>
    <x v="0"/>
    <x v="0"/>
    <x v="619"/>
    <x v="26"/>
    <x v="0"/>
    <x v="0"/>
    <s v="No Aplica"/>
    <x v="864"/>
  </r>
  <r>
    <x v="5"/>
    <x v="1"/>
    <x v="1"/>
    <x v="13"/>
    <x v="619"/>
    <s v="CO11976@mi.com"/>
    <x v="3"/>
    <x v="3"/>
    <x v="619"/>
    <x v="26"/>
    <x v="0"/>
    <x v="0"/>
    <s v="No Aplica"/>
    <x v="864"/>
  </r>
  <r>
    <x v="5"/>
    <x v="2"/>
    <x v="2"/>
    <x v="6"/>
    <x v="619"/>
    <s v="CO11976@mi.com"/>
    <x v="3"/>
    <x v="3"/>
    <x v="619"/>
    <x v="26"/>
    <x v="0"/>
    <x v="0"/>
    <s v="No Aplica"/>
    <x v="864"/>
  </r>
  <r>
    <x v="5"/>
    <x v="6"/>
    <x v="6"/>
    <x v="20"/>
    <x v="619"/>
    <s v="CO11976@mi.com"/>
    <x v="3"/>
    <x v="3"/>
    <x v="619"/>
    <x v="26"/>
    <x v="0"/>
    <x v="0"/>
    <s v="No Aplica"/>
    <x v="864"/>
  </r>
  <r>
    <x v="2"/>
    <x v="25"/>
    <x v="25"/>
    <x v="0"/>
    <x v="619"/>
    <s v="CO11976@mi.com"/>
    <x v="0"/>
    <x v="0"/>
    <x v="619"/>
    <x v="26"/>
    <x v="0"/>
    <x v="0"/>
    <s v="No Aplica"/>
    <x v="864"/>
  </r>
  <r>
    <x v="5"/>
    <x v="4"/>
    <x v="4"/>
    <x v="20"/>
    <x v="619"/>
    <s v="CO11976@mi.com"/>
    <x v="3"/>
    <x v="3"/>
    <x v="619"/>
    <x v="26"/>
    <x v="0"/>
    <x v="0"/>
    <s v="No Aplica"/>
    <x v="864"/>
  </r>
  <r>
    <x v="2"/>
    <x v="5"/>
    <x v="5"/>
    <x v="0"/>
    <x v="619"/>
    <s v="CO11976@mi.com"/>
    <x v="0"/>
    <x v="0"/>
    <x v="619"/>
    <x v="26"/>
    <x v="0"/>
    <x v="0"/>
    <s v="No Aplica"/>
    <x v="864"/>
  </r>
  <r>
    <x v="5"/>
    <x v="20"/>
    <x v="20"/>
    <x v="20"/>
    <x v="619"/>
    <s v="CO11976@mi.com"/>
    <x v="3"/>
    <x v="3"/>
    <x v="619"/>
    <x v="26"/>
    <x v="0"/>
    <x v="0"/>
    <s v="No Aplica"/>
    <x v="864"/>
  </r>
  <r>
    <x v="5"/>
    <x v="22"/>
    <x v="22"/>
    <x v="20"/>
    <x v="619"/>
    <s v="CO11976@mi.com"/>
    <x v="3"/>
    <x v="3"/>
    <x v="619"/>
    <x v="26"/>
    <x v="0"/>
    <x v="0"/>
    <s v="No Aplica"/>
    <x v="864"/>
  </r>
  <r>
    <x v="5"/>
    <x v="21"/>
    <x v="21"/>
    <x v="13"/>
    <x v="619"/>
    <s v="CO11976@mi.com"/>
    <x v="3"/>
    <x v="3"/>
    <x v="619"/>
    <x v="26"/>
    <x v="0"/>
    <x v="0"/>
    <s v="No Aplica"/>
    <x v="864"/>
  </r>
  <r>
    <x v="2"/>
    <x v="8"/>
    <x v="8"/>
    <x v="20"/>
    <x v="620"/>
    <s v="CO28226@mi.com"/>
    <x v="3"/>
    <x v="3"/>
    <x v="620"/>
    <x v="4"/>
    <x v="2"/>
    <x v="0"/>
    <s v="No Aplica"/>
    <x v="866"/>
  </r>
  <r>
    <x v="2"/>
    <x v="16"/>
    <x v="16"/>
    <x v="1039"/>
    <x v="620"/>
    <s v="CO28226@mi.com"/>
    <x v="18"/>
    <x v="14"/>
    <x v="620"/>
    <x v="4"/>
    <x v="2"/>
    <x v="0"/>
    <s v="No Aplica"/>
    <x v="866"/>
  </r>
  <r>
    <x v="2"/>
    <x v="10"/>
    <x v="10"/>
    <x v="20"/>
    <x v="620"/>
    <s v="CO28226@mi.com"/>
    <x v="3"/>
    <x v="3"/>
    <x v="620"/>
    <x v="4"/>
    <x v="2"/>
    <x v="0"/>
    <s v="No Aplica"/>
    <x v="866"/>
  </r>
  <r>
    <x v="2"/>
    <x v="0"/>
    <x v="0"/>
    <x v="20"/>
    <x v="620"/>
    <s v="CO28226@mi.com"/>
    <x v="3"/>
    <x v="3"/>
    <x v="620"/>
    <x v="4"/>
    <x v="2"/>
    <x v="0"/>
    <s v="No Aplica"/>
    <x v="866"/>
  </r>
  <r>
    <x v="2"/>
    <x v="11"/>
    <x v="11"/>
    <x v="20"/>
    <x v="620"/>
    <s v="CO28226@mi.com"/>
    <x v="3"/>
    <x v="3"/>
    <x v="620"/>
    <x v="4"/>
    <x v="2"/>
    <x v="0"/>
    <s v="No Aplica"/>
    <x v="866"/>
  </r>
  <r>
    <x v="2"/>
    <x v="12"/>
    <x v="12"/>
    <x v="20"/>
    <x v="620"/>
    <s v="CO28226@mi.com"/>
    <x v="3"/>
    <x v="3"/>
    <x v="620"/>
    <x v="4"/>
    <x v="2"/>
    <x v="0"/>
    <s v="No Aplica"/>
    <x v="866"/>
  </r>
  <r>
    <x v="2"/>
    <x v="27"/>
    <x v="27"/>
    <x v="577"/>
    <x v="620"/>
    <s v="CO28226@mi.com"/>
    <x v="0"/>
    <x v="0"/>
    <x v="620"/>
    <x v="4"/>
    <x v="2"/>
    <x v="0"/>
    <s v="No Aplica"/>
    <x v="866"/>
  </r>
  <r>
    <x v="2"/>
    <x v="18"/>
    <x v="18"/>
    <x v="577"/>
    <x v="620"/>
    <s v="CO28226@mi.com"/>
    <x v="0"/>
    <x v="0"/>
    <x v="620"/>
    <x v="4"/>
    <x v="2"/>
    <x v="0"/>
    <s v="No Aplica"/>
    <x v="866"/>
  </r>
  <r>
    <x v="3"/>
    <x v="23"/>
    <x v="23"/>
    <x v="22"/>
    <x v="620"/>
    <s v="CO28226@mi.com"/>
    <x v="3"/>
    <x v="3"/>
    <x v="620"/>
    <x v="4"/>
    <x v="2"/>
    <x v="0"/>
    <s v="No Aplica"/>
    <x v="866"/>
  </r>
  <r>
    <x v="2"/>
    <x v="23"/>
    <x v="23"/>
    <x v="20"/>
    <x v="620"/>
    <s v="CO28226@mi.com"/>
    <x v="10"/>
    <x v="9"/>
    <x v="620"/>
    <x v="4"/>
    <x v="2"/>
    <x v="0"/>
    <s v="No Aplica"/>
    <x v="866"/>
  </r>
  <r>
    <x v="2"/>
    <x v="24"/>
    <x v="24"/>
    <x v="1040"/>
    <x v="620"/>
    <s v="CO28226@mi.com"/>
    <x v="0"/>
    <x v="0"/>
    <x v="620"/>
    <x v="4"/>
    <x v="2"/>
    <x v="0"/>
    <s v="No Aplica"/>
    <x v="866"/>
  </r>
  <r>
    <x v="2"/>
    <x v="28"/>
    <x v="28"/>
    <x v="22"/>
    <x v="620"/>
    <s v="CO28226@mi.com"/>
    <x v="3"/>
    <x v="3"/>
    <x v="620"/>
    <x v="4"/>
    <x v="2"/>
    <x v="0"/>
    <s v="No Aplica"/>
    <x v="866"/>
  </r>
  <r>
    <x v="2"/>
    <x v="28"/>
    <x v="28"/>
    <x v="20"/>
    <x v="620"/>
    <s v="CO28226@mi.com"/>
    <x v="10"/>
    <x v="9"/>
    <x v="620"/>
    <x v="4"/>
    <x v="2"/>
    <x v="0"/>
    <s v="No Aplica"/>
    <x v="866"/>
  </r>
  <r>
    <x v="3"/>
    <x v="25"/>
    <x v="25"/>
    <x v="76"/>
    <x v="620"/>
    <s v="CO28226@mi.com"/>
    <x v="0"/>
    <x v="0"/>
    <x v="620"/>
    <x v="4"/>
    <x v="2"/>
    <x v="0"/>
    <s v="No Aplica"/>
    <x v="866"/>
  </r>
  <r>
    <x v="2"/>
    <x v="29"/>
    <x v="29"/>
    <x v="22"/>
    <x v="620"/>
    <s v="CO28226@mi.com"/>
    <x v="3"/>
    <x v="3"/>
    <x v="620"/>
    <x v="4"/>
    <x v="2"/>
    <x v="0"/>
    <s v="No Aplica"/>
    <x v="866"/>
  </r>
  <r>
    <x v="2"/>
    <x v="29"/>
    <x v="29"/>
    <x v="20"/>
    <x v="620"/>
    <s v="CO28226@mi.com"/>
    <x v="10"/>
    <x v="9"/>
    <x v="620"/>
    <x v="4"/>
    <x v="2"/>
    <x v="0"/>
    <s v="No Aplica"/>
    <x v="866"/>
  </r>
  <r>
    <x v="5"/>
    <x v="10"/>
    <x v="10"/>
    <x v="1041"/>
    <x v="621"/>
    <s v="CO26904@mi.com"/>
    <x v="17"/>
    <x v="13"/>
    <x v="621"/>
    <x v="45"/>
    <x v="1"/>
    <x v="0"/>
    <s v="No Aplica"/>
    <x v="867"/>
  </r>
  <r>
    <x v="5"/>
    <x v="16"/>
    <x v="16"/>
    <x v="1041"/>
    <x v="621"/>
    <s v="CO26904@mi.com"/>
    <x v="7"/>
    <x v="6"/>
    <x v="621"/>
    <x v="45"/>
    <x v="1"/>
    <x v="0"/>
    <s v="No Aplica"/>
    <x v="867"/>
  </r>
  <r>
    <x v="2"/>
    <x v="10"/>
    <x v="10"/>
    <x v="146"/>
    <x v="622"/>
    <s v="CO23111@mi.com"/>
    <x v="3"/>
    <x v="3"/>
    <x v="622"/>
    <x v="41"/>
    <x v="0"/>
    <x v="0"/>
    <s v="No Aplica"/>
    <x v="868"/>
  </r>
  <r>
    <x v="2"/>
    <x v="0"/>
    <x v="0"/>
    <x v="146"/>
    <x v="622"/>
    <s v="CO23111@mi.com"/>
    <x v="3"/>
    <x v="3"/>
    <x v="622"/>
    <x v="41"/>
    <x v="0"/>
    <x v="0"/>
    <s v="No Aplica"/>
    <x v="868"/>
  </r>
  <r>
    <x v="2"/>
    <x v="11"/>
    <x v="11"/>
    <x v="3"/>
    <x v="622"/>
    <s v="CO23111@mi.com"/>
    <x v="0"/>
    <x v="0"/>
    <x v="622"/>
    <x v="41"/>
    <x v="0"/>
    <x v="0"/>
    <s v="No Aplica"/>
    <x v="868"/>
  </r>
  <r>
    <x v="2"/>
    <x v="12"/>
    <x v="12"/>
    <x v="146"/>
    <x v="622"/>
    <s v="CO23111@mi.com"/>
    <x v="3"/>
    <x v="3"/>
    <x v="622"/>
    <x v="41"/>
    <x v="0"/>
    <x v="0"/>
    <s v="No Aplica"/>
    <x v="868"/>
  </r>
  <r>
    <x v="2"/>
    <x v="13"/>
    <x v="13"/>
    <x v="146"/>
    <x v="622"/>
    <s v="CO23111@mi.com"/>
    <x v="3"/>
    <x v="3"/>
    <x v="622"/>
    <x v="41"/>
    <x v="0"/>
    <x v="1"/>
    <n v="45922"/>
    <x v="869"/>
  </r>
  <r>
    <x v="2"/>
    <x v="14"/>
    <x v="14"/>
    <x v="146"/>
    <x v="622"/>
    <s v="CO23111@mi.com"/>
    <x v="3"/>
    <x v="3"/>
    <x v="622"/>
    <x v="41"/>
    <x v="0"/>
    <x v="0"/>
    <s v="No Aplica"/>
    <x v="868"/>
  </r>
  <r>
    <x v="2"/>
    <x v="15"/>
    <x v="15"/>
    <x v="635"/>
    <x v="622"/>
    <s v="CO23111@mi.com"/>
    <x v="1"/>
    <x v="1"/>
    <x v="622"/>
    <x v="41"/>
    <x v="0"/>
    <x v="0"/>
    <s v="No Aplica"/>
    <x v="868"/>
  </r>
  <r>
    <x v="2"/>
    <x v="17"/>
    <x v="17"/>
    <x v="3"/>
    <x v="622"/>
    <s v="CO23111@mi.com"/>
    <x v="0"/>
    <x v="0"/>
    <x v="622"/>
    <x v="41"/>
    <x v="0"/>
    <x v="0"/>
    <s v="No Aplica"/>
    <x v="868"/>
  </r>
  <r>
    <x v="2"/>
    <x v="3"/>
    <x v="3"/>
    <x v="146"/>
    <x v="622"/>
    <s v="CO23111@mi.com"/>
    <x v="3"/>
    <x v="3"/>
    <x v="622"/>
    <x v="41"/>
    <x v="0"/>
    <x v="0"/>
    <s v="No Aplica"/>
    <x v="868"/>
  </r>
  <r>
    <x v="2"/>
    <x v="25"/>
    <x v="25"/>
    <x v="3"/>
    <x v="622"/>
    <s v="CO23111@mi.com"/>
    <x v="0"/>
    <x v="0"/>
    <x v="622"/>
    <x v="41"/>
    <x v="0"/>
    <x v="0"/>
    <s v="No Aplica"/>
    <x v="868"/>
  </r>
  <r>
    <x v="2"/>
    <x v="19"/>
    <x v="19"/>
    <x v="737"/>
    <x v="622"/>
    <s v="CO23111@mi.com"/>
    <x v="3"/>
    <x v="3"/>
    <x v="622"/>
    <x v="41"/>
    <x v="0"/>
    <x v="0"/>
    <s v="No Aplica"/>
    <x v="868"/>
  </r>
  <r>
    <x v="2"/>
    <x v="1"/>
    <x v="1"/>
    <x v="146"/>
    <x v="622"/>
    <s v="CO23111@mi.com"/>
    <x v="3"/>
    <x v="3"/>
    <x v="622"/>
    <x v="41"/>
    <x v="0"/>
    <x v="0"/>
    <s v="No Aplica"/>
    <x v="868"/>
  </r>
  <r>
    <x v="2"/>
    <x v="2"/>
    <x v="2"/>
    <x v="737"/>
    <x v="622"/>
    <s v="CO23111@mi.com"/>
    <x v="3"/>
    <x v="3"/>
    <x v="622"/>
    <x v="41"/>
    <x v="0"/>
    <x v="0"/>
    <s v="No Aplica"/>
    <x v="868"/>
  </r>
  <r>
    <x v="2"/>
    <x v="6"/>
    <x v="6"/>
    <x v="737"/>
    <x v="622"/>
    <s v="CO23111@mi.com"/>
    <x v="3"/>
    <x v="3"/>
    <x v="622"/>
    <x v="41"/>
    <x v="0"/>
    <x v="0"/>
    <s v="No Aplica"/>
    <x v="868"/>
  </r>
  <r>
    <x v="2"/>
    <x v="4"/>
    <x v="4"/>
    <x v="146"/>
    <x v="622"/>
    <s v="CO23111@mi.com"/>
    <x v="3"/>
    <x v="3"/>
    <x v="622"/>
    <x v="41"/>
    <x v="0"/>
    <x v="0"/>
    <s v="No Aplica"/>
    <x v="868"/>
  </r>
  <r>
    <x v="2"/>
    <x v="5"/>
    <x v="5"/>
    <x v="146"/>
    <x v="622"/>
    <s v="CO23111@mi.com"/>
    <x v="3"/>
    <x v="3"/>
    <x v="622"/>
    <x v="41"/>
    <x v="0"/>
    <x v="0"/>
    <s v="No Aplica"/>
    <x v="868"/>
  </r>
  <r>
    <x v="2"/>
    <x v="20"/>
    <x v="20"/>
    <x v="146"/>
    <x v="622"/>
    <s v="CO23111@mi.com"/>
    <x v="3"/>
    <x v="3"/>
    <x v="622"/>
    <x v="41"/>
    <x v="0"/>
    <x v="0"/>
    <s v="No Aplica"/>
    <x v="868"/>
  </r>
  <r>
    <x v="2"/>
    <x v="22"/>
    <x v="22"/>
    <x v="3"/>
    <x v="622"/>
    <s v="CO23111@mi.com"/>
    <x v="0"/>
    <x v="0"/>
    <x v="622"/>
    <x v="41"/>
    <x v="0"/>
    <x v="0"/>
    <s v="No Aplica"/>
    <x v="868"/>
  </r>
  <r>
    <x v="2"/>
    <x v="21"/>
    <x v="21"/>
    <x v="146"/>
    <x v="622"/>
    <s v="CO23111@mi.com"/>
    <x v="3"/>
    <x v="3"/>
    <x v="622"/>
    <x v="41"/>
    <x v="0"/>
    <x v="0"/>
    <s v="No Aplica"/>
    <x v="868"/>
  </r>
  <r>
    <x v="2"/>
    <x v="27"/>
    <x v="27"/>
    <x v="1042"/>
    <x v="623"/>
    <s v="CO13748@mi.com"/>
    <x v="0"/>
    <x v="0"/>
    <x v="623"/>
    <x v="47"/>
    <x v="1"/>
    <x v="0"/>
    <s v="No Aplica"/>
    <x v="870"/>
  </r>
  <r>
    <x v="5"/>
    <x v="28"/>
    <x v="28"/>
    <x v="1043"/>
    <x v="623"/>
    <s v="CO13748@mi.com"/>
    <x v="15"/>
    <x v="11"/>
    <x v="623"/>
    <x v="47"/>
    <x v="1"/>
    <x v="0"/>
    <s v="No Aplica"/>
    <x v="870"/>
  </r>
  <r>
    <x v="2"/>
    <x v="18"/>
    <x v="18"/>
    <x v="1042"/>
    <x v="623"/>
    <s v="CO13748@mi.com"/>
    <x v="0"/>
    <x v="0"/>
    <x v="623"/>
    <x v="47"/>
    <x v="1"/>
    <x v="0"/>
    <s v="No Aplica"/>
    <x v="870"/>
  </r>
  <r>
    <x v="5"/>
    <x v="5"/>
    <x v="5"/>
    <x v="1044"/>
    <x v="623"/>
    <s v="CO13748@mi.com"/>
    <x v="8"/>
    <x v="7"/>
    <x v="623"/>
    <x v="47"/>
    <x v="1"/>
    <x v="0"/>
    <s v="No Aplica"/>
    <x v="870"/>
  </r>
  <r>
    <x v="2"/>
    <x v="24"/>
    <x v="24"/>
    <x v="1042"/>
    <x v="623"/>
    <s v="CO13748@mi.com"/>
    <x v="0"/>
    <x v="0"/>
    <x v="623"/>
    <x v="47"/>
    <x v="1"/>
    <x v="0"/>
    <s v="No Aplica"/>
    <x v="870"/>
  </r>
  <r>
    <x v="2"/>
    <x v="25"/>
    <x v="25"/>
    <x v="1042"/>
    <x v="623"/>
    <s v="CO13748@mi.com"/>
    <x v="0"/>
    <x v="0"/>
    <x v="623"/>
    <x v="47"/>
    <x v="1"/>
    <x v="0"/>
    <s v="No Aplica"/>
    <x v="870"/>
  </r>
  <r>
    <x v="4"/>
    <x v="27"/>
    <x v="27"/>
    <x v="10"/>
    <x v="624"/>
    <s v="CO13294@mi.com"/>
    <x v="0"/>
    <x v="0"/>
    <x v="624"/>
    <x v="18"/>
    <x v="1"/>
    <x v="0"/>
    <s v="No Aplica"/>
    <x v="871"/>
  </r>
  <r>
    <x v="4"/>
    <x v="26"/>
    <x v="26"/>
    <x v="10"/>
    <x v="624"/>
    <s v="CO13294@mi.com"/>
    <x v="0"/>
    <x v="0"/>
    <x v="624"/>
    <x v="18"/>
    <x v="1"/>
    <x v="0"/>
    <s v="No Aplica"/>
    <x v="871"/>
  </r>
  <r>
    <x v="4"/>
    <x v="10"/>
    <x v="10"/>
    <x v="10"/>
    <x v="624"/>
    <s v="CO13294@mi.com"/>
    <x v="0"/>
    <x v="0"/>
    <x v="624"/>
    <x v="18"/>
    <x v="1"/>
    <x v="0"/>
    <s v="No Aplica"/>
    <x v="871"/>
  </r>
  <r>
    <x v="4"/>
    <x v="0"/>
    <x v="0"/>
    <x v="10"/>
    <x v="624"/>
    <s v="CO13294@mi.com"/>
    <x v="0"/>
    <x v="0"/>
    <x v="624"/>
    <x v="18"/>
    <x v="1"/>
    <x v="0"/>
    <s v="No Aplica"/>
    <x v="871"/>
  </r>
  <r>
    <x v="4"/>
    <x v="11"/>
    <x v="11"/>
    <x v="10"/>
    <x v="624"/>
    <s v="CO13294@mi.com"/>
    <x v="0"/>
    <x v="0"/>
    <x v="624"/>
    <x v="18"/>
    <x v="1"/>
    <x v="0"/>
    <s v="No Aplica"/>
    <x v="871"/>
  </r>
  <r>
    <x v="4"/>
    <x v="12"/>
    <x v="12"/>
    <x v="10"/>
    <x v="624"/>
    <s v="CO13294@mi.com"/>
    <x v="0"/>
    <x v="0"/>
    <x v="624"/>
    <x v="18"/>
    <x v="1"/>
    <x v="0"/>
    <s v="No Aplica"/>
    <x v="871"/>
  </r>
  <r>
    <x v="4"/>
    <x v="13"/>
    <x v="13"/>
    <x v="10"/>
    <x v="624"/>
    <s v="CO13294@mi.com"/>
    <x v="13"/>
    <x v="0"/>
    <x v="624"/>
    <x v="18"/>
    <x v="1"/>
    <x v="1"/>
    <n v="45922"/>
    <x v="872"/>
  </r>
  <r>
    <x v="1"/>
    <x v="4"/>
    <x v="4"/>
    <x v="1045"/>
    <x v="624"/>
    <s v="CO13294@mi.com"/>
    <x v="8"/>
    <x v="7"/>
    <x v="624"/>
    <x v="18"/>
    <x v="1"/>
    <x v="0"/>
    <s v="No Aplica"/>
    <x v="871"/>
  </r>
  <r>
    <x v="1"/>
    <x v="4"/>
    <x v="4"/>
    <x v="1045"/>
    <x v="624"/>
    <s v="CO13294@mi.com"/>
    <x v="8"/>
    <x v="7"/>
    <x v="624"/>
    <x v="18"/>
    <x v="1"/>
    <x v="0"/>
    <s v="No Aplica"/>
    <x v="871"/>
  </r>
  <r>
    <x v="1"/>
    <x v="5"/>
    <x v="5"/>
    <x v="11"/>
    <x v="624"/>
    <s v="CO13294@mi.com"/>
    <x v="3"/>
    <x v="3"/>
    <x v="624"/>
    <x v="18"/>
    <x v="1"/>
    <x v="0"/>
    <s v="No Aplica"/>
    <x v="871"/>
  </r>
  <r>
    <x v="1"/>
    <x v="20"/>
    <x v="20"/>
    <x v="1046"/>
    <x v="624"/>
    <s v="CO13294@mi.com"/>
    <x v="10"/>
    <x v="9"/>
    <x v="624"/>
    <x v="18"/>
    <x v="1"/>
    <x v="0"/>
    <s v="No Aplica"/>
    <x v="871"/>
  </r>
  <r>
    <x v="5"/>
    <x v="22"/>
    <x v="22"/>
    <x v="1047"/>
    <x v="624"/>
    <s v="CO13294@mi.com"/>
    <x v="3"/>
    <x v="3"/>
    <x v="624"/>
    <x v="18"/>
    <x v="1"/>
    <x v="0"/>
    <s v="No Aplica"/>
    <x v="871"/>
  </r>
  <r>
    <x v="5"/>
    <x v="22"/>
    <x v="22"/>
    <x v="1047"/>
    <x v="624"/>
    <s v="CO13294@mi.com"/>
    <x v="3"/>
    <x v="3"/>
    <x v="624"/>
    <x v="18"/>
    <x v="1"/>
    <x v="0"/>
    <s v="No Aplica"/>
    <x v="871"/>
  </r>
  <r>
    <x v="5"/>
    <x v="22"/>
    <x v="22"/>
    <x v="1047"/>
    <x v="624"/>
    <s v="CO13294@mi.com"/>
    <x v="3"/>
    <x v="3"/>
    <x v="624"/>
    <x v="18"/>
    <x v="1"/>
    <x v="0"/>
    <s v="No Aplica"/>
    <x v="871"/>
  </r>
  <r>
    <x v="0"/>
    <x v="24"/>
    <x v="24"/>
    <x v="27"/>
    <x v="624"/>
    <s v="CO13294@mi.com"/>
    <x v="13"/>
    <x v="0"/>
    <x v="624"/>
    <x v="18"/>
    <x v="1"/>
    <x v="0"/>
    <s v="No Aplica"/>
    <x v="871"/>
  </r>
  <r>
    <x v="2"/>
    <x v="8"/>
    <x v="8"/>
    <x v="13"/>
    <x v="625"/>
    <s v="CO26796@mi.com"/>
    <x v="3"/>
    <x v="3"/>
    <x v="625"/>
    <x v="4"/>
    <x v="2"/>
    <x v="0"/>
    <s v="No Aplica"/>
    <x v="873"/>
  </r>
  <r>
    <x v="2"/>
    <x v="26"/>
    <x v="26"/>
    <x v="60"/>
    <x v="625"/>
    <s v="CO26796@mi.com"/>
    <x v="3"/>
    <x v="3"/>
    <x v="625"/>
    <x v="4"/>
    <x v="2"/>
    <x v="0"/>
    <s v="No Aplica"/>
    <x v="873"/>
  </r>
  <r>
    <x v="2"/>
    <x v="10"/>
    <x v="10"/>
    <x v="60"/>
    <x v="625"/>
    <s v="CO26796@mi.com"/>
    <x v="3"/>
    <x v="3"/>
    <x v="625"/>
    <x v="4"/>
    <x v="2"/>
    <x v="0"/>
    <s v="No Aplica"/>
    <x v="873"/>
  </r>
  <r>
    <x v="2"/>
    <x v="0"/>
    <x v="0"/>
    <x v="60"/>
    <x v="625"/>
    <s v="CO26796@mi.com"/>
    <x v="3"/>
    <x v="3"/>
    <x v="625"/>
    <x v="4"/>
    <x v="2"/>
    <x v="0"/>
    <s v="No Aplica"/>
    <x v="873"/>
  </r>
  <r>
    <x v="2"/>
    <x v="11"/>
    <x v="11"/>
    <x v="60"/>
    <x v="625"/>
    <s v="CO26796@mi.com"/>
    <x v="3"/>
    <x v="3"/>
    <x v="625"/>
    <x v="4"/>
    <x v="2"/>
    <x v="0"/>
    <s v="No Aplica"/>
    <x v="873"/>
  </r>
  <r>
    <x v="2"/>
    <x v="27"/>
    <x v="27"/>
    <x v="3"/>
    <x v="625"/>
    <s v="CO26796@mi.com"/>
    <x v="0"/>
    <x v="0"/>
    <x v="625"/>
    <x v="4"/>
    <x v="2"/>
    <x v="0"/>
    <s v="No Aplica"/>
    <x v="873"/>
  </r>
  <r>
    <x v="2"/>
    <x v="12"/>
    <x v="12"/>
    <x v="3"/>
    <x v="625"/>
    <s v="CO26796@mi.com"/>
    <x v="0"/>
    <x v="0"/>
    <x v="625"/>
    <x v="4"/>
    <x v="2"/>
    <x v="0"/>
    <s v="No Aplica"/>
    <x v="873"/>
  </r>
  <r>
    <x v="3"/>
    <x v="18"/>
    <x v="18"/>
    <x v="1048"/>
    <x v="625"/>
    <s v="CO26796@mi.com"/>
    <x v="3"/>
    <x v="3"/>
    <x v="625"/>
    <x v="4"/>
    <x v="2"/>
    <x v="0"/>
    <s v="No Aplica"/>
    <x v="873"/>
  </r>
  <r>
    <x v="2"/>
    <x v="23"/>
    <x v="23"/>
    <x v="60"/>
    <x v="625"/>
    <s v="CO26796@mi.com"/>
    <x v="1"/>
    <x v="1"/>
    <x v="625"/>
    <x v="4"/>
    <x v="2"/>
    <x v="0"/>
    <s v="No Aplica"/>
    <x v="873"/>
  </r>
  <r>
    <x v="2"/>
    <x v="17"/>
    <x v="17"/>
    <x v="20"/>
    <x v="625"/>
    <s v="CO26796@mi.com"/>
    <x v="1"/>
    <x v="1"/>
    <x v="625"/>
    <x v="4"/>
    <x v="2"/>
    <x v="0"/>
    <s v="No Aplica"/>
    <x v="873"/>
  </r>
  <r>
    <x v="1"/>
    <x v="20"/>
    <x v="20"/>
    <x v="9"/>
    <x v="625"/>
    <s v="CO26796@mi.com"/>
    <x v="9"/>
    <x v="8"/>
    <x v="625"/>
    <x v="4"/>
    <x v="2"/>
    <x v="0"/>
    <s v="No Aplica"/>
    <x v="873"/>
  </r>
  <r>
    <x v="2"/>
    <x v="28"/>
    <x v="28"/>
    <x v="60"/>
    <x v="625"/>
    <s v="CO26796@mi.com"/>
    <x v="1"/>
    <x v="1"/>
    <x v="625"/>
    <x v="4"/>
    <x v="2"/>
    <x v="0"/>
    <s v="No Aplica"/>
    <x v="873"/>
  </r>
  <r>
    <x v="2"/>
    <x v="1"/>
    <x v="1"/>
    <x v="3"/>
    <x v="625"/>
    <s v="CO26796@mi.com"/>
    <x v="0"/>
    <x v="0"/>
    <x v="625"/>
    <x v="4"/>
    <x v="2"/>
    <x v="0"/>
    <s v="No Aplica"/>
    <x v="873"/>
  </r>
  <r>
    <x v="2"/>
    <x v="2"/>
    <x v="2"/>
    <x v="60"/>
    <x v="625"/>
    <s v="CO26796@mi.com"/>
    <x v="1"/>
    <x v="1"/>
    <x v="625"/>
    <x v="4"/>
    <x v="2"/>
    <x v="0"/>
    <s v="No Aplica"/>
    <x v="873"/>
  </r>
  <r>
    <x v="2"/>
    <x v="24"/>
    <x v="24"/>
    <x v="3"/>
    <x v="625"/>
    <s v="CO26796@mi.com"/>
    <x v="0"/>
    <x v="0"/>
    <x v="625"/>
    <x v="4"/>
    <x v="2"/>
    <x v="0"/>
    <s v="No Aplica"/>
    <x v="873"/>
  </r>
  <r>
    <x v="3"/>
    <x v="25"/>
    <x v="25"/>
    <x v="1049"/>
    <x v="625"/>
    <s v="CO26796@mi.com"/>
    <x v="3"/>
    <x v="3"/>
    <x v="625"/>
    <x v="4"/>
    <x v="2"/>
    <x v="0"/>
    <s v="No Aplica"/>
    <x v="873"/>
  </r>
  <r>
    <x v="2"/>
    <x v="5"/>
    <x v="5"/>
    <x v="0"/>
    <x v="625"/>
    <s v="CO26796@mi.com"/>
    <x v="0"/>
    <x v="0"/>
    <x v="625"/>
    <x v="4"/>
    <x v="2"/>
    <x v="0"/>
    <s v="No Aplica"/>
    <x v="873"/>
  </r>
  <r>
    <x v="2"/>
    <x v="29"/>
    <x v="29"/>
    <x v="60"/>
    <x v="625"/>
    <s v="CO26796@mi.com"/>
    <x v="1"/>
    <x v="1"/>
    <x v="625"/>
    <x v="4"/>
    <x v="2"/>
    <x v="0"/>
    <s v="No Aplica"/>
    <x v="873"/>
  </r>
  <r>
    <x v="2"/>
    <x v="22"/>
    <x v="22"/>
    <x v="60"/>
    <x v="625"/>
    <s v="CO26796@mi.com"/>
    <x v="1"/>
    <x v="1"/>
    <x v="625"/>
    <x v="4"/>
    <x v="2"/>
    <x v="0"/>
    <s v="No Aplica"/>
    <x v="873"/>
  </r>
  <r>
    <x v="2"/>
    <x v="10"/>
    <x v="10"/>
    <x v="295"/>
    <x v="626"/>
    <s v="CO23923@mi.com"/>
    <x v="3"/>
    <x v="3"/>
    <x v="626"/>
    <x v="2"/>
    <x v="0"/>
    <x v="0"/>
    <s v="No Aplica"/>
    <x v="874"/>
  </r>
  <r>
    <x v="2"/>
    <x v="0"/>
    <x v="0"/>
    <x v="295"/>
    <x v="626"/>
    <s v="CO23923@mi.com"/>
    <x v="3"/>
    <x v="3"/>
    <x v="626"/>
    <x v="2"/>
    <x v="0"/>
    <x v="0"/>
    <s v="No Aplica"/>
    <x v="874"/>
  </r>
  <r>
    <x v="2"/>
    <x v="11"/>
    <x v="11"/>
    <x v="27"/>
    <x v="626"/>
    <s v="CO23923@mi.com"/>
    <x v="0"/>
    <x v="0"/>
    <x v="626"/>
    <x v="2"/>
    <x v="0"/>
    <x v="0"/>
    <s v="No Aplica"/>
    <x v="874"/>
  </r>
  <r>
    <x v="2"/>
    <x v="12"/>
    <x v="12"/>
    <x v="295"/>
    <x v="626"/>
    <s v="CO23923@mi.com"/>
    <x v="3"/>
    <x v="3"/>
    <x v="626"/>
    <x v="2"/>
    <x v="0"/>
    <x v="0"/>
    <s v="No Aplica"/>
    <x v="874"/>
  </r>
  <r>
    <x v="2"/>
    <x v="13"/>
    <x v="13"/>
    <x v="295"/>
    <x v="626"/>
    <s v="CO23923@mi.com"/>
    <x v="3"/>
    <x v="3"/>
    <x v="626"/>
    <x v="2"/>
    <x v="0"/>
    <x v="1"/>
    <n v="45922"/>
    <x v="875"/>
  </r>
  <r>
    <x v="2"/>
    <x v="14"/>
    <x v="14"/>
    <x v="295"/>
    <x v="626"/>
    <s v="CO23923@mi.com"/>
    <x v="3"/>
    <x v="3"/>
    <x v="626"/>
    <x v="2"/>
    <x v="0"/>
    <x v="0"/>
    <s v="No Aplica"/>
    <x v="874"/>
  </r>
  <r>
    <x v="2"/>
    <x v="15"/>
    <x v="15"/>
    <x v="295"/>
    <x v="626"/>
    <s v="CO23923@mi.com"/>
    <x v="3"/>
    <x v="3"/>
    <x v="626"/>
    <x v="2"/>
    <x v="0"/>
    <x v="0"/>
    <s v="No Aplica"/>
    <x v="874"/>
  </r>
  <r>
    <x v="2"/>
    <x v="16"/>
    <x v="16"/>
    <x v="27"/>
    <x v="626"/>
    <s v="CO23923@mi.com"/>
    <x v="0"/>
    <x v="0"/>
    <x v="626"/>
    <x v="2"/>
    <x v="0"/>
    <x v="0"/>
    <s v="No Aplica"/>
    <x v="874"/>
  </r>
  <r>
    <x v="2"/>
    <x v="17"/>
    <x v="17"/>
    <x v="78"/>
    <x v="626"/>
    <s v="CO23923@mi.com"/>
    <x v="3"/>
    <x v="3"/>
    <x v="626"/>
    <x v="2"/>
    <x v="0"/>
    <x v="0"/>
    <s v="No Aplica"/>
    <x v="874"/>
  </r>
  <r>
    <x v="2"/>
    <x v="3"/>
    <x v="3"/>
    <x v="295"/>
    <x v="626"/>
    <s v="CO23923@mi.com"/>
    <x v="3"/>
    <x v="3"/>
    <x v="626"/>
    <x v="2"/>
    <x v="0"/>
    <x v="0"/>
    <s v="No Aplica"/>
    <x v="874"/>
  </r>
  <r>
    <x v="2"/>
    <x v="19"/>
    <x v="19"/>
    <x v="295"/>
    <x v="626"/>
    <s v="CO23923@mi.com"/>
    <x v="3"/>
    <x v="3"/>
    <x v="626"/>
    <x v="2"/>
    <x v="0"/>
    <x v="0"/>
    <s v="No Aplica"/>
    <x v="874"/>
  </r>
  <r>
    <x v="2"/>
    <x v="7"/>
    <x v="7"/>
    <x v="295"/>
    <x v="626"/>
    <s v="CO23923@mi.com"/>
    <x v="3"/>
    <x v="3"/>
    <x v="626"/>
    <x v="2"/>
    <x v="0"/>
    <x v="0"/>
    <s v="No Aplica"/>
    <x v="874"/>
  </r>
  <r>
    <x v="2"/>
    <x v="1"/>
    <x v="1"/>
    <x v="295"/>
    <x v="626"/>
    <s v="CO23923@mi.com"/>
    <x v="3"/>
    <x v="3"/>
    <x v="626"/>
    <x v="2"/>
    <x v="0"/>
    <x v="0"/>
    <s v="No Aplica"/>
    <x v="874"/>
  </r>
  <r>
    <x v="2"/>
    <x v="2"/>
    <x v="2"/>
    <x v="27"/>
    <x v="626"/>
    <s v="CO23923@mi.com"/>
    <x v="0"/>
    <x v="0"/>
    <x v="626"/>
    <x v="2"/>
    <x v="0"/>
    <x v="0"/>
    <s v="No Aplica"/>
    <x v="874"/>
  </r>
  <r>
    <x v="2"/>
    <x v="6"/>
    <x v="6"/>
    <x v="295"/>
    <x v="626"/>
    <s v="CO23923@mi.com"/>
    <x v="3"/>
    <x v="3"/>
    <x v="626"/>
    <x v="2"/>
    <x v="0"/>
    <x v="0"/>
    <s v="No Aplica"/>
    <x v="874"/>
  </r>
  <r>
    <x v="2"/>
    <x v="4"/>
    <x v="4"/>
    <x v="295"/>
    <x v="626"/>
    <s v="CO23923@mi.com"/>
    <x v="3"/>
    <x v="3"/>
    <x v="626"/>
    <x v="2"/>
    <x v="0"/>
    <x v="0"/>
    <s v="No Aplica"/>
    <x v="874"/>
  </r>
  <r>
    <x v="2"/>
    <x v="5"/>
    <x v="5"/>
    <x v="27"/>
    <x v="626"/>
    <s v="CO23923@mi.com"/>
    <x v="0"/>
    <x v="0"/>
    <x v="626"/>
    <x v="2"/>
    <x v="0"/>
    <x v="0"/>
    <s v="No Aplica"/>
    <x v="874"/>
  </r>
  <r>
    <x v="2"/>
    <x v="20"/>
    <x v="20"/>
    <x v="295"/>
    <x v="626"/>
    <s v="CO23923@mi.com"/>
    <x v="3"/>
    <x v="3"/>
    <x v="626"/>
    <x v="2"/>
    <x v="0"/>
    <x v="0"/>
    <s v="No Aplica"/>
    <x v="874"/>
  </r>
  <r>
    <x v="2"/>
    <x v="22"/>
    <x v="22"/>
    <x v="295"/>
    <x v="626"/>
    <s v="CO23923@mi.com"/>
    <x v="3"/>
    <x v="3"/>
    <x v="626"/>
    <x v="2"/>
    <x v="0"/>
    <x v="0"/>
    <s v="No Aplica"/>
    <x v="874"/>
  </r>
  <r>
    <x v="2"/>
    <x v="21"/>
    <x v="21"/>
    <x v="295"/>
    <x v="626"/>
    <s v="CO23923@mi.com"/>
    <x v="3"/>
    <x v="3"/>
    <x v="626"/>
    <x v="2"/>
    <x v="0"/>
    <x v="0"/>
    <s v="No Aplica"/>
    <x v="874"/>
  </r>
  <r>
    <x v="2"/>
    <x v="14"/>
    <x v="14"/>
    <x v="1050"/>
    <x v="627"/>
    <s v="CO24541@mi.com"/>
    <x v="1"/>
    <x v="1"/>
    <x v="627"/>
    <x v="44"/>
    <x v="2"/>
    <x v="0"/>
    <s v="No Aplica"/>
    <x v="876"/>
  </r>
  <r>
    <x v="2"/>
    <x v="15"/>
    <x v="15"/>
    <x v="1050"/>
    <x v="627"/>
    <s v="CO24541@mi.com"/>
    <x v="1"/>
    <x v="1"/>
    <x v="627"/>
    <x v="44"/>
    <x v="2"/>
    <x v="0"/>
    <s v="No Aplica"/>
    <x v="876"/>
  </r>
  <r>
    <x v="0"/>
    <x v="16"/>
    <x v="16"/>
    <x v="3"/>
    <x v="627"/>
    <s v="CO24541@mi.com"/>
    <x v="4"/>
    <x v="0"/>
    <x v="627"/>
    <x v="44"/>
    <x v="2"/>
    <x v="0"/>
    <s v="No Aplica"/>
    <x v="876"/>
  </r>
  <r>
    <x v="2"/>
    <x v="28"/>
    <x v="28"/>
    <x v="1051"/>
    <x v="627"/>
    <s v="CO24541@mi.com"/>
    <x v="3"/>
    <x v="3"/>
    <x v="627"/>
    <x v="44"/>
    <x v="2"/>
    <x v="0"/>
    <s v="No Aplica"/>
    <x v="876"/>
  </r>
  <r>
    <x v="2"/>
    <x v="19"/>
    <x v="19"/>
    <x v="1052"/>
    <x v="627"/>
    <s v="CO24541@mi.com"/>
    <x v="3"/>
    <x v="3"/>
    <x v="627"/>
    <x v="44"/>
    <x v="2"/>
    <x v="0"/>
    <s v="No Aplica"/>
    <x v="876"/>
  </r>
  <r>
    <x v="2"/>
    <x v="19"/>
    <x v="19"/>
    <x v="1053"/>
    <x v="627"/>
    <s v="CO24541@mi.com"/>
    <x v="1"/>
    <x v="1"/>
    <x v="627"/>
    <x v="44"/>
    <x v="2"/>
    <x v="0"/>
    <s v="No Aplica"/>
    <x v="876"/>
  </r>
  <r>
    <x v="2"/>
    <x v="7"/>
    <x v="7"/>
    <x v="1053"/>
    <x v="627"/>
    <s v="CO24541@mi.com"/>
    <x v="1"/>
    <x v="1"/>
    <x v="627"/>
    <x v="44"/>
    <x v="2"/>
    <x v="0"/>
    <s v="No Aplica"/>
    <x v="876"/>
  </r>
  <r>
    <x v="2"/>
    <x v="2"/>
    <x v="2"/>
    <x v="3"/>
    <x v="627"/>
    <s v="CO24541@mi.com"/>
    <x v="4"/>
    <x v="0"/>
    <x v="627"/>
    <x v="44"/>
    <x v="2"/>
    <x v="0"/>
    <s v="No Aplica"/>
    <x v="876"/>
  </r>
  <r>
    <x v="2"/>
    <x v="4"/>
    <x v="4"/>
    <x v="1050"/>
    <x v="627"/>
    <s v="CO24541@mi.com"/>
    <x v="1"/>
    <x v="1"/>
    <x v="627"/>
    <x v="44"/>
    <x v="2"/>
    <x v="0"/>
    <s v="No Aplica"/>
    <x v="876"/>
  </r>
  <r>
    <x v="2"/>
    <x v="5"/>
    <x v="5"/>
    <x v="1054"/>
    <x v="627"/>
    <s v="CO24541@mi.com"/>
    <x v="31"/>
    <x v="18"/>
    <x v="627"/>
    <x v="44"/>
    <x v="2"/>
    <x v="0"/>
    <s v="No Aplica"/>
    <x v="876"/>
  </r>
  <r>
    <x v="2"/>
    <x v="22"/>
    <x v="22"/>
    <x v="1055"/>
    <x v="627"/>
    <s v="CO24541@mi.com"/>
    <x v="16"/>
    <x v="12"/>
    <x v="627"/>
    <x v="44"/>
    <x v="2"/>
    <x v="0"/>
    <s v="No Aplica"/>
    <x v="876"/>
  </r>
  <r>
    <x v="2"/>
    <x v="21"/>
    <x v="21"/>
    <x v="1056"/>
    <x v="627"/>
    <s v="CO24541@mi.com"/>
    <x v="16"/>
    <x v="12"/>
    <x v="627"/>
    <x v="44"/>
    <x v="2"/>
    <x v="0"/>
    <s v="No Aplica"/>
    <x v="876"/>
  </r>
  <r>
    <x v="1"/>
    <x v="13"/>
    <x v="13"/>
    <x v="33"/>
    <x v="628"/>
    <s v="CO18454@mi.com"/>
    <x v="0"/>
    <x v="0"/>
    <x v="628"/>
    <x v="52"/>
    <x v="1"/>
    <x v="1"/>
    <n v="45922"/>
    <x v="877"/>
  </r>
  <r>
    <x v="0"/>
    <x v="27"/>
    <x v="27"/>
    <x v="41"/>
    <x v="628"/>
    <s v="CO18454@mi.com"/>
    <x v="0"/>
    <x v="0"/>
    <x v="628"/>
    <x v="52"/>
    <x v="1"/>
    <x v="0"/>
    <s v="No Aplica"/>
    <x v="878"/>
  </r>
  <r>
    <x v="0"/>
    <x v="18"/>
    <x v="18"/>
    <x v="95"/>
    <x v="628"/>
    <s v="CO18454@mi.com"/>
    <x v="13"/>
    <x v="0"/>
    <x v="628"/>
    <x v="52"/>
    <x v="1"/>
    <x v="0"/>
    <s v="No Aplica"/>
    <x v="878"/>
  </r>
  <r>
    <x v="1"/>
    <x v="3"/>
    <x v="3"/>
    <x v="665"/>
    <x v="628"/>
    <s v="CO18454@mi.com"/>
    <x v="0"/>
    <x v="0"/>
    <x v="628"/>
    <x v="52"/>
    <x v="1"/>
    <x v="0"/>
    <s v="No Aplica"/>
    <x v="878"/>
  </r>
  <r>
    <x v="1"/>
    <x v="5"/>
    <x v="5"/>
    <x v="1057"/>
    <x v="628"/>
    <s v="CO18454@mi.com"/>
    <x v="3"/>
    <x v="3"/>
    <x v="628"/>
    <x v="52"/>
    <x v="1"/>
    <x v="0"/>
    <s v="No Aplica"/>
    <x v="878"/>
  </r>
  <r>
    <x v="1"/>
    <x v="20"/>
    <x v="20"/>
    <x v="264"/>
    <x v="628"/>
    <s v="CO18454@mi.com"/>
    <x v="6"/>
    <x v="5"/>
    <x v="628"/>
    <x v="52"/>
    <x v="1"/>
    <x v="0"/>
    <s v="No Aplica"/>
    <x v="878"/>
  </r>
  <r>
    <x v="0"/>
    <x v="24"/>
    <x v="24"/>
    <x v="41"/>
    <x v="628"/>
    <s v="CO18454@mi.com"/>
    <x v="0"/>
    <x v="0"/>
    <x v="628"/>
    <x v="52"/>
    <x v="1"/>
    <x v="0"/>
    <s v="No Aplica"/>
    <x v="878"/>
  </r>
  <r>
    <x v="1"/>
    <x v="6"/>
    <x v="6"/>
    <x v="726"/>
    <x v="628"/>
    <s v="CO18454@mi.com"/>
    <x v="0"/>
    <x v="0"/>
    <x v="628"/>
    <x v="52"/>
    <x v="1"/>
    <x v="0"/>
    <s v="No Aplica"/>
    <x v="878"/>
  </r>
  <r>
    <x v="1"/>
    <x v="21"/>
    <x v="21"/>
    <x v="33"/>
    <x v="628"/>
    <s v="CO18454@mi.com"/>
    <x v="0"/>
    <x v="0"/>
    <x v="628"/>
    <x v="52"/>
    <x v="1"/>
    <x v="0"/>
    <s v="No Aplica"/>
    <x v="878"/>
  </r>
  <r>
    <x v="0"/>
    <x v="25"/>
    <x v="25"/>
    <x v="41"/>
    <x v="628"/>
    <s v="CO18454@mi.com"/>
    <x v="0"/>
    <x v="0"/>
    <x v="628"/>
    <x v="52"/>
    <x v="1"/>
    <x v="0"/>
    <s v="No Aplica"/>
    <x v="878"/>
  </r>
  <r>
    <x v="1"/>
    <x v="17"/>
    <x v="17"/>
    <x v="9"/>
    <x v="629"/>
    <s v="CO27753@mi.com"/>
    <x v="0"/>
    <x v="0"/>
    <x v="629"/>
    <x v="7"/>
    <x v="2"/>
    <x v="0"/>
    <s v="No Aplica"/>
    <x v="879"/>
  </r>
  <r>
    <x v="0"/>
    <x v="3"/>
    <x v="3"/>
    <x v="3"/>
    <x v="629"/>
    <s v="CO27753@mi.com"/>
    <x v="4"/>
    <x v="0"/>
    <x v="629"/>
    <x v="7"/>
    <x v="2"/>
    <x v="0"/>
    <s v="No Aplica"/>
    <x v="879"/>
  </r>
  <r>
    <x v="0"/>
    <x v="7"/>
    <x v="7"/>
    <x v="3"/>
    <x v="629"/>
    <s v="CO27753@mi.com"/>
    <x v="4"/>
    <x v="0"/>
    <x v="629"/>
    <x v="7"/>
    <x v="2"/>
    <x v="0"/>
    <s v="No Aplica"/>
    <x v="879"/>
  </r>
  <r>
    <x v="1"/>
    <x v="29"/>
    <x v="29"/>
    <x v="1058"/>
    <x v="629"/>
    <s v="CO27753@mi.com"/>
    <x v="15"/>
    <x v="11"/>
    <x v="629"/>
    <x v="7"/>
    <x v="2"/>
    <x v="0"/>
    <s v="No Aplica"/>
    <x v="879"/>
  </r>
  <r>
    <x v="1"/>
    <x v="5"/>
    <x v="5"/>
    <x v="9"/>
    <x v="629"/>
    <s v="CO27753@mi.com"/>
    <x v="7"/>
    <x v="6"/>
    <x v="629"/>
    <x v="7"/>
    <x v="2"/>
    <x v="0"/>
    <s v="No Aplica"/>
    <x v="879"/>
  </r>
  <r>
    <x v="1"/>
    <x v="21"/>
    <x v="21"/>
    <x v="1059"/>
    <x v="629"/>
    <s v="CO27753@mi.com"/>
    <x v="23"/>
    <x v="15"/>
    <x v="629"/>
    <x v="7"/>
    <x v="2"/>
    <x v="0"/>
    <s v="No Aplica"/>
    <x v="879"/>
  </r>
  <r>
    <x v="0"/>
    <x v="2"/>
    <x v="2"/>
    <x v="3"/>
    <x v="629"/>
    <s v="CO27753@mi.com"/>
    <x v="4"/>
    <x v="0"/>
    <x v="629"/>
    <x v="7"/>
    <x v="2"/>
    <x v="0"/>
    <s v="No Aplica"/>
    <x v="879"/>
  </r>
  <r>
    <x v="0"/>
    <x v="20"/>
    <x v="20"/>
    <x v="3"/>
    <x v="629"/>
    <s v="CO27753@mi.com"/>
    <x v="4"/>
    <x v="0"/>
    <x v="629"/>
    <x v="7"/>
    <x v="2"/>
    <x v="0"/>
    <s v="No Aplica"/>
    <x v="879"/>
  </r>
  <r>
    <x v="2"/>
    <x v="10"/>
    <x v="10"/>
    <x v="44"/>
    <x v="630"/>
    <s v="CO28356@mi.com"/>
    <x v="3"/>
    <x v="3"/>
    <x v="630"/>
    <x v="43"/>
    <x v="0"/>
    <x v="0"/>
    <s v="No Aplica"/>
    <x v="880"/>
  </r>
  <r>
    <x v="2"/>
    <x v="0"/>
    <x v="0"/>
    <x v="44"/>
    <x v="630"/>
    <s v="CO28356@mi.com"/>
    <x v="3"/>
    <x v="3"/>
    <x v="630"/>
    <x v="43"/>
    <x v="0"/>
    <x v="0"/>
    <s v="No Aplica"/>
    <x v="880"/>
  </r>
  <r>
    <x v="2"/>
    <x v="13"/>
    <x v="13"/>
    <x v="44"/>
    <x v="630"/>
    <s v="CO28356@mi.com"/>
    <x v="1"/>
    <x v="1"/>
    <x v="630"/>
    <x v="43"/>
    <x v="0"/>
    <x v="1"/>
    <n v="45922"/>
    <x v="881"/>
  </r>
  <r>
    <x v="0"/>
    <x v="11"/>
    <x v="11"/>
    <x v="0"/>
    <x v="630"/>
    <s v="CO28356@mi.com"/>
    <x v="0"/>
    <x v="0"/>
    <x v="630"/>
    <x v="43"/>
    <x v="0"/>
    <x v="0"/>
    <s v="No Aplica"/>
    <x v="880"/>
  </r>
  <r>
    <x v="2"/>
    <x v="16"/>
    <x v="16"/>
    <x v="336"/>
    <x v="630"/>
    <s v="CO28356@mi.com"/>
    <x v="3"/>
    <x v="3"/>
    <x v="630"/>
    <x v="43"/>
    <x v="0"/>
    <x v="0"/>
    <s v="No Aplica"/>
    <x v="880"/>
  </r>
  <r>
    <x v="0"/>
    <x v="17"/>
    <x v="17"/>
    <x v="0"/>
    <x v="630"/>
    <s v="CO28356@mi.com"/>
    <x v="0"/>
    <x v="0"/>
    <x v="630"/>
    <x v="43"/>
    <x v="0"/>
    <x v="0"/>
    <s v="No Aplica"/>
    <x v="880"/>
  </r>
  <r>
    <x v="2"/>
    <x v="15"/>
    <x v="15"/>
    <x v="44"/>
    <x v="630"/>
    <s v="CO28356@mi.com"/>
    <x v="3"/>
    <x v="3"/>
    <x v="630"/>
    <x v="43"/>
    <x v="0"/>
    <x v="0"/>
    <s v="No Aplica"/>
    <x v="880"/>
  </r>
  <r>
    <x v="2"/>
    <x v="14"/>
    <x v="14"/>
    <x v="44"/>
    <x v="630"/>
    <s v="CO28356@mi.com"/>
    <x v="3"/>
    <x v="3"/>
    <x v="630"/>
    <x v="43"/>
    <x v="0"/>
    <x v="0"/>
    <s v="No Aplica"/>
    <x v="880"/>
  </r>
  <r>
    <x v="2"/>
    <x v="3"/>
    <x v="3"/>
    <x v="44"/>
    <x v="630"/>
    <s v="CO28356@mi.com"/>
    <x v="1"/>
    <x v="1"/>
    <x v="630"/>
    <x v="43"/>
    <x v="0"/>
    <x v="0"/>
    <s v="No Aplica"/>
    <x v="880"/>
  </r>
  <r>
    <x v="2"/>
    <x v="19"/>
    <x v="19"/>
    <x v="44"/>
    <x v="630"/>
    <s v="CO28356@mi.com"/>
    <x v="3"/>
    <x v="3"/>
    <x v="630"/>
    <x v="43"/>
    <x v="0"/>
    <x v="0"/>
    <s v="No Aplica"/>
    <x v="880"/>
  </r>
  <r>
    <x v="2"/>
    <x v="7"/>
    <x v="7"/>
    <x v="44"/>
    <x v="630"/>
    <s v="CO28356@mi.com"/>
    <x v="3"/>
    <x v="3"/>
    <x v="630"/>
    <x v="43"/>
    <x v="0"/>
    <x v="0"/>
    <s v="No Aplica"/>
    <x v="880"/>
  </r>
  <r>
    <x v="2"/>
    <x v="6"/>
    <x v="6"/>
    <x v="44"/>
    <x v="630"/>
    <s v="CO28356@mi.com"/>
    <x v="1"/>
    <x v="1"/>
    <x v="630"/>
    <x v="43"/>
    <x v="0"/>
    <x v="0"/>
    <s v="No Aplica"/>
    <x v="880"/>
  </r>
  <r>
    <x v="0"/>
    <x v="1"/>
    <x v="1"/>
    <x v="3"/>
    <x v="630"/>
    <s v="CO28356@mi.com"/>
    <x v="0"/>
    <x v="0"/>
    <x v="630"/>
    <x v="43"/>
    <x v="0"/>
    <x v="0"/>
    <s v="No Aplica"/>
    <x v="880"/>
  </r>
  <r>
    <x v="2"/>
    <x v="4"/>
    <x v="4"/>
    <x v="44"/>
    <x v="630"/>
    <s v="CO28356@mi.com"/>
    <x v="1"/>
    <x v="1"/>
    <x v="630"/>
    <x v="43"/>
    <x v="0"/>
    <x v="0"/>
    <s v="No Aplica"/>
    <x v="880"/>
  </r>
  <r>
    <x v="2"/>
    <x v="21"/>
    <x v="21"/>
    <x v="44"/>
    <x v="630"/>
    <s v="CO28356@mi.com"/>
    <x v="1"/>
    <x v="1"/>
    <x v="630"/>
    <x v="43"/>
    <x v="0"/>
    <x v="0"/>
    <s v="No Aplica"/>
    <x v="880"/>
  </r>
  <r>
    <x v="2"/>
    <x v="5"/>
    <x v="5"/>
    <x v="0"/>
    <x v="630"/>
    <s v="CO28356@mi.com"/>
    <x v="0"/>
    <x v="0"/>
    <x v="630"/>
    <x v="43"/>
    <x v="0"/>
    <x v="0"/>
    <s v="No Aplica"/>
    <x v="880"/>
  </r>
  <r>
    <x v="2"/>
    <x v="0"/>
    <x v="0"/>
    <x v="18"/>
    <x v="631"/>
    <s v="CO15459@mi.com"/>
    <x v="0"/>
    <x v="0"/>
    <x v="631"/>
    <x v="11"/>
    <x v="1"/>
    <x v="0"/>
    <s v="No Aplica"/>
    <x v="882"/>
  </r>
  <r>
    <x v="0"/>
    <x v="14"/>
    <x v="14"/>
    <x v="84"/>
    <x v="631"/>
    <s v="CO15459@mi.com"/>
    <x v="1"/>
    <x v="1"/>
    <x v="631"/>
    <x v="11"/>
    <x v="1"/>
    <x v="0"/>
    <s v="No Aplica"/>
    <x v="882"/>
  </r>
  <r>
    <x v="0"/>
    <x v="3"/>
    <x v="3"/>
    <x v="20"/>
    <x v="631"/>
    <s v="CO15459@mi.com"/>
    <x v="1"/>
    <x v="1"/>
    <x v="631"/>
    <x v="11"/>
    <x v="1"/>
    <x v="0"/>
    <s v="No Aplica"/>
    <x v="882"/>
  </r>
  <r>
    <x v="2"/>
    <x v="17"/>
    <x v="17"/>
    <x v="1041"/>
    <x v="631"/>
    <s v="CO15459@mi.com"/>
    <x v="0"/>
    <x v="0"/>
    <x v="631"/>
    <x v="11"/>
    <x v="1"/>
    <x v="0"/>
    <s v="No Aplica"/>
    <x v="882"/>
  </r>
  <r>
    <x v="2"/>
    <x v="4"/>
    <x v="4"/>
    <x v="12"/>
    <x v="631"/>
    <s v="CO15459@mi.com"/>
    <x v="0"/>
    <x v="0"/>
    <x v="631"/>
    <x v="11"/>
    <x v="1"/>
    <x v="0"/>
    <s v="No Aplica"/>
    <x v="882"/>
  </r>
  <r>
    <x v="0"/>
    <x v="23"/>
    <x v="23"/>
    <x v="27"/>
    <x v="632"/>
    <s v="CO28756@mi.com"/>
    <x v="17"/>
    <x v="13"/>
    <x v="632"/>
    <x v="28"/>
    <x v="2"/>
    <x v="0"/>
    <s v="No Aplica"/>
    <x v="883"/>
  </r>
  <r>
    <x v="0"/>
    <x v="11"/>
    <x v="11"/>
    <x v="3"/>
    <x v="633"/>
    <s v="CO21421@mi.com"/>
    <x v="0"/>
    <x v="0"/>
    <x v="633"/>
    <x v="45"/>
    <x v="1"/>
    <x v="0"/>
    <s v="No Aplica"/>
    <x v="884"/>
  </r>
  <r>
    <x v="0"/>
    <x v="17"/>
    <x v="17"/>
    <x v="3"/>
    <x v="633"/>
    <s v="CO21421@mi.com"/>
    <x v="0"/>
    <x v="0"/>
    <x v="633"/>
    <x v="45"/>
    <x v="1"/>
    <x v="0"/>
    <s v="No Aplica"/>
    <x v="884"/>
  </r>
  <r>
    <x v="0"/>
    <x v="1"/>
    <x v="1"/>
    <x v="3"/>
    <x v="633"/>
    <s v="CO21421@mi.com"/>
    <x v="0"/>
    <x v="0"/>
    <x v="633"/>
    <x v="45"/>
    <x v="1"/>
    <x v="0"/>
    <s v="No Aplica"/>
    <x v="884"/>
  </r>
  <r>
    <x v="0"/>
    <x v="4"/>
    <x v="4"/>
    <x v="3"/>
    <x v="633"/>
    <s v="CO21421@mi.com"/>
    <x v="0"/>
    <x v="0"/>
    <x v="633"/>
    <x v="45"/>
    <x v="1"/>
    <x v="0"/>
    <s v="No Aplica"/>
    <x v="884"/>
  </r>
  <r>
    <x v="2"/>
    <x v="27"/>
    <x v="27"/>
    <x v="12"/>
    <x v="634"/>
    <s v="CO24537@mi.com"/>
    <x v="0"/>
    <x v="0"/>
    <x v="634"/>
    <x v="4"/>
    <x v="2"/>
    <x v="0"/>
    <s v="No Aplica"/>
    <x v="885"/>
  </r>
  <r>
    <x v="2"/>
    <x v="12"/>
    <x v="12"/>
    <x v="3"/>
    <x v="634"/>
    <s v="CO24537@mi.com"/>
    <x v="0"/>
    <x v="0"/>
    <x v="634"/>
    <x v="4"/>
    <x v="2"/>
    <x v="0"/>
    <s v="No Aplica"/>
    <x v="885"/>
  </r>
  <r>
    <x v="2"/>
    <x v="26"/>
    <x v="26"/>
    <x v="11"/>
    <x v="634"/>
    <s v="CO24537@mi.com"/>
    <x v="3"/>
    <x v="3"/>
    <x v="634"/>
    <x v="4"/>
    <x v="2"/>
    <x v="0"/>
    <s v="No Aplica"/>
    <x v="885"/>
  </r>
  <r>
    <x v="2"/>
    <x v="10"/>
    <x v="10"/>
    <x v="11"/>
    <x v="634"/>
    <s v="CO24537@mi.com"/>
    <x v="3"/>
    <x v="3"/>
    <x v="634"/>
    <x v="4"/>
    <x v="2"/>
    <x v="0"/>
    <s v="No Aplica"/>
    <x v="885"/>
  </r>
  <r>
    <x v="2"/>
    <x v="0"/>
    <x v="0"/>
    <x v="11"/>
    <x v="634"/>
    <s v="CO24537@mi.com"/>
    <x v="3"/>
    <x v="3"/>
    <x v="634"/>
    <x v="4"/>
    <x v="2"/>
    <x v="0"/>
    <s v="No Aplica"/>
    <x v="885"/>
  </r>
  <r>
    <x v="2"/>
    <x v="11"/>
    <x v="11"/>
    <x v="20"/>
    <x v="634"/>
    <s v="CO24537@mi.com"/>
    <x v="3"/>
    <x v="3"/>
    <x v="634"/>
    <x v="4"/>
    <x v="2"/>
    <x v="0"/>
    <s v="No Aplica"/>
    <x v="885"/>
  </r>
  <r>
    <x v="3"/>
    <x v="18"/>
    <x v="18"/>
    <x v="22"/>
    <x v="634"/>
    <s v="CO24537@mi.com"/>
    <x v="8"/>
    <x v="7"/>
    <x v="634"/>
    <x v="4"/>
    <x v="2"/>
    <x v="0"/>
    <s v="No Aplica"/>
    <x v="885"/>
  </r>
  <r>
    <x v="2"/>
    <x v="23"/>
    <x v="23"/>
    <x v="11"/>
    <x v="634"/>
    <s v="CO24537@mi.com"/>
    <x v="1"/>
    <x v="1"/>
    <x v="634"/>
    <x v="4"/>
    <x v="2"/>
    <x v="0"/>
    <s v="No Aplica"/>
    <x v="885"/>
  </r>
  <r>
    <x v="2"/>
    <x v="17"/>
    <x v="17"/>
    <x v="11"/>
    <x v="634"/>
    <s v="CO24537@mi.com"/>
    <x v="1"/>
    <x v="1"/>
    <x v="634"/>
    <x v="4"/>
    <x v="2"/>
    <x v="0"/>
    <s v="No Aplica"/>
    <x v="885"/>
  </r>
  <r>
    <x v="1"/>
    <x v="20"/>
    <x v="20"/>
    <x v="264"/>
    <x v="634"/>
    <s v="CO24537@mi.com"/>
    <x v="18"/>
    <x v="14"/>
    <x v="634"/>
    <x v="4"/>
    <x v="2"/>
    <x v="0"/>
    <s v="No Aplica"/>
    <x v="885"/>
  </r>
  <r>
    <x v="2"/>
    <x v="7"/>
    <x v="7"/>
    <x v="20"/>
    <x v="634"/>
    <s v="CO24537@mi.com"/>
    <x v="1"/>
    <x v="1"/>
    <x v="634"/>
    <x v="4"/>
    <x v="2"/>
    <x v="0"/>
    <s v="No Aplica"/>
    <x v="885"/>
  </r>
  <r>
    <x v="2"/>
    <x v="2"/>
    <x v="2"/>
    <x v="27"/>
    <x v="634"/>
    <s v="CO24537@mi.com"/>
    <x v="0"/>
    <x v="0"/>
    <x v="634"/>
    <x v="4"/>
    <x v="2"/>
    <x v="0"/>
    <s v="No Aplica"/>
    <x v="885"/>
  </r>
  <r>
    <x v="2"/>
    <x v="28"/>
    <x v="28"/>
    <x v="20"/>
    <x v="634"/>
    <s v="CO24537@mi.com"/>
    <x v="1"/>
    <x v="1"/>
    <x v="634"/>
    <x v="4"/>
    <x v="2"/>
    <x v="0"/>
    <s v="No Aplica"/>
    <x v="885"/>
  </r>
  <r>
    <x v="2"/>
    <x v="24"/>
    <x v="24"/>
    <x v="12"/>
    <x v="634"/>
    <s v="CO24537@mi.com"/>
    <x v="0"/>
    <x v="0"/>
    <x v="634"/>
    <x v="4"/>
    <x v="2"/>
    <x v="0"/>
    <s v="No Aplica"/>
    <x v="885"/>
  </r>
  <r>
    <x v="3"/>
    <x v="25"/>
    <x v="25"/>
    <x v="99"/>
    <x v="634"/>
    <s v="CO24537@mi.com"/>
    <x v="8"/>
    <x v="7"/>
    <x v="634"/>
    <x v="4"/>
    <x v="2"/>
    <x v="0"/>
    <s v="No Aplica"/>
    <x v="885"/>
  </r>
  <r>
    <x v="2"/>
    <x v="29"/>
    <x v="29"/>
    <x v="11"/>
    <x v="634"/>
    <s v="CO24537@mi.com"/>
    <x v="1"/>
    <x v="1"/>
    <x v="634"/>
    <x v="4"/>
    <x v="2"/>
    <x v="0"/>
    <s v="No Aplica"/>
    <x v="885"/>
  </r>
  <r>
    <x v="2"/>
    <x v="5"/>
    <x v="5"/>
    <x v="11"/>
    <x v="634"/>
    <s v="CO24537@mi.com"/>
    <x v="1"/>
    <x v="1"/>
    <x v="634"/>
    <x v="4"/>
    <x v="2"/>
    <x v="0"/>
    <s v="No Aplica"/>
    <x v="885"/>
  </r>
  <r>
    <x v="2"/>
    <x v="22"/>
    <x v="22"/>
    <x v="27"/>
    <x v="634"/>
    <s v="CO24537@mi.com"/>
    <x v="0"/>
    <x v="0"/>
    <x v="634"/>
    <x v="4"/>
    <x v="2"/>
    <x v="0"/>
    <s v="No Aplica"/>
    <x v="885"/>
  </r>
  <r>
    <x v="2"/>
    <x v="17"/>
    <x v="17"/>
    <x v="3"/>
    <x v="635"/>
    <s v="CO11830@mi.com"/>
    <x v="0"/>
    <x v="0"/>
    <x v="635"/>
    <x v="26"/>
    <x v="0"/>
    <x v="0"/>
    <s v="No Aplica"/>
    <x v="886"/>
  </r>
  <r>
    <x v="2"/>
    <x v="25"/>
    <x v="25"/>
    <x v="27"/>
    <x v="635"/>
    <s v="CO11830@mi.com"/>
    <x v="0"/>
    <x v="0"/>
    <x v="635"/>
    <x v="26"/>
    <x v="0"/>
    <x v="0"/>
    <s v="No Aplica"/>
    <x v="886"/>
  </r>
  <r>
    <x v="2"/>
    <x v="22"/>
    <x v="22"/>
    <x v="3"/>
    <x v="635"/>
    <s v="CO11830@mi.com"/>
    <x v="0"/>
    <x v="0"/>
    <x v="635"/>
    <x v="26"/>
    <x v="0"/>
    <x v="0"/>
    <s v="No Aplica"/>
    <x v="886"/>
  </r>
  <r>
    <x v="2"/>
    <x v="7"/>
    <x v="7"/>
    <x v="3"/>
    <x v="635"/>
    <s v="CO11830@mi.com"/>
    <x v="0"/>
    <x v="0"/>
    <x v="635"/>
    <x v="26"/>
    <x v="0"/>
    <x v="0"/>
    <s v="No Aplica"/>
    <x v="886"/>
  </r>
  <r>
    <x v="5"/>
    <x v="12"/>
    <x v="12"/>
    <x v="84"/>
    <x v="636"/>
    <s v="CO28430@mi.com"/>
    <x v="3"/>
    <x v="3"/>
    <x v="636"/>
    <x v="26"/>
    <x v="0"/>
    <x v="0"/>
    <s v="No Aplica"/>
    <x v="887"/>
  </r>
  <r>
    <x v="5"/>
    <x v="13"/>
    <x v="13"/>
    <x v="84"/>
    <x v="636"/>
    <s v="CO28430@mi.com"/>
    <x v="3"/>
    <x v="3"/>
    <x v="636"/>
    <x v="26"/>
    <x v="0"/>
    <x v="1"/>
    <n v="45922"/>
    <x v="888"/>
  </r>
  <r>
    <x v="5"/>
    <x v="10"/>
    <x v="10"/>
    <x v="84"/>
    <x v="636"/>
    <s v="CO28430@mi.com"/>
    <x v="3"/>
    <x v="3"/>
    <x v="636"/>
    <x v="26"/>
    <x v="0"/>
    <x v="0"/>
    <s v="No Aplica"/>
    <x v="887"/>
  </r>
  <r>
    <x v="5"/>
    <x v="0"/>
    <x v="0"/>
    <x v="84"/>
    <x v="636"/>
    <s v="CO28430@mi.com"/>
    <x v="3"/>
    <x v="3"/>
    <x v="636"/>
    <x v="26"/>
    <x v="0"/>
    <x v="0"/>
    <s v="No Aplica"/>
    <x v="887"/>
  </r>
  <r>
    <x v="5"/>
    <x v="0"/>
    <x v="0"/>
    <x v="84"/>
    <x v="636"/>
    <s v="CO28430@mi.com"/>
    <x v="0"/>
    <x v="0"/>
    <x v="636"/>
    <x v="26"/>
    <x v="0"/>
    <x v="0"/>
    <s v="No Aplica"/>
    <x v="887"/>
  </r>
  <r>
    <x v="0"/>
    <x v="11"/>
    <x v="11"/>
    <x v="3"/>
    <x v="636"/>
    <s v="CO28430@mi.com"/>
    <x v="0"/>
    <x v="0"/>
    <x v="636"/>
    <x v="26"/>
    <x v="0"/>
    <x v="0"/>
    <s v="No Aplica"/>
    <x v="887"/>
  </r>
  <r>
    <x v="5"/>
    <x v="12"/>
    <x v="12"/>
    <x v="84"/>
    <x v="636"/>
    <s v="CO28430@mi.com"/>
    <x v="0"/>
    <x v="0"/>
    <x v="636"/>
    <x v="26"/>
    <x v="0"/>
    <x v="0"/>
    <s v="No Aplica"/>
    <x v="887"/>
  </r>
  <r>
    <x v="5"/>
    <x v="13"/>
    <x v="13"/>
    <x v="84"/>
    <x v="636"/>
    <s v="CO28430@mi.com"/>
    <x v="0"/>
    <x v="0"/>
    <x v="636"/>
    <x v="26"/>
    <x v="0"/>
    <x v="1"/>
    <n v="45922"/>
    <x v="888"/>
  </r>
  <r>
    <x v="0"/>
    <x v="17"/>
    <x v="17"/>
    <x v="3"/>
    <x v="636"/>
    <s v="CO28430@mi.com"/>
    <x v="0"/>
    <x v="0"/>
    <x v="636"/>
    <x v="26"/>
    <x v="0"/>
    <x v="0"/>
    <s v="No Aplica"/>
    <x v="887"/>
  </r>
  <r>
    <x v="5"/>
    <x v="14"/>
    <x v="14"/>
    <x v="84"/>
    <x v="636"/>
    <s v="CO28430@mi.com"/>
    <x v="5"/>
    <x v="4"/>
    <x v="636"/>
    <x v="26"/>
    <x v="0"/>
    <x v="0"/>
    <s v="No Aplica"/>
    <x v="887"/>
  </r>
  <r>
    <x v="5"/>
    <x v="15"/>
    <x v="15"/>
    <x v="84"/>
    <x v="636"/>
    <s v="CO28430@mi.com"/>
    <x v="5"/>
    <x v="4"/>
    <x v="636"/>
    <x v="26"/>
    <x v="0"/>
    <x v="0"/>
    <s v="No Aplica"/>
    <x v="887"/>
  </r>
  <r>
    <x v="0"/>
    <x v="16"/>
    <x v="16"/>
    <x v="27"/>
    <x v="636"/>
    <s v="CO28430@mi.com"/>
    <x v="0"/>
    <x v="0"/>
    <x v="636"/>
    <x v="26"/>
    <x v="0"/>
    <x v="0"/>
    <s v="No Aplica"/>
    <x v="887"/>
  </r>
  <r>
    <x v="5"/>
    <x v="3"/>
    <x v="3"/>
    <x v="84"/>
    <x v="636"/>
    <s v="CO28430@mi.com"/>
    <x v="5"/>
    <x v="4"/>
    <x v="636"/>
    <x v="26"/>
    <x v="0"/>
    <x v="0"/>
    <s v="No Aplica"/>
    <x v="887"/>
  </r>
  <r>
    <x v="5"/>
    <x v="19"/>
    <x v="19"/>
    <x v="84"/>
    <x v="636"/>
    <s v="CO28430@mi.com"/>
    <x v="7"/>
    <x v="6"/>
    <x v="636"/>
    <x v="26"/>
    <x v="0"/>
    <x v="0"/>
    <s v="No Aplica"/>
    <x v="887"/>
  </r>
  <r>
    <x v="5"/>
    <x v="2"/>
    <x v="2"/>
    <x v="187"/>
    <x v="636"/>
    <s v="CO28430@mi.com"/>
    <x v="3"/>
    <x v="3"/>
    <x v="636"/>
    <x v="26"/>
    <x v="0"/>
    <x v="0"/>
    <s v="No Aplica"/>
    <x v="887"/>
  </r>
  <r>
    <x v="5"/>
    <x v="6"/>
    <x v="6"/>
    <x v="11"/>
    <x v="636"/>
    <s v="CO28430@mi.com"/>
    <x v="3"/>
    <x v="3"/>
    <x v="636"/>
    <x v="26"/>
    <x v="0"/>
    <x v="0"/>
    <s v="No Aplica"/>
    <x v="887"/>
  </r>
  <r>
    <x v="1"/>
    <x v="14"/>
    <x v="14"/>
    <x v="1060"/>
    <x v="637"/>
    <s v="CO28827@mi.com"/>
    <x v="8"/>
    <x v="7"/>
    <x v="637"/>
    <x v="5"/>
    <x v="1"/>
    <x v="0"/>
    <s v="No Aplica"/>
    <x v="889"/>
  </r>
  <r>
    <x v="5"/>
    <x v="14"/>
    <x v="14"/>
    <x v="1061"/>
    <x v="638"/>
    <s v="CO26942@mi.com"/>
    <x v="1"/>
    <x v="1"/>
    <x v="638"/>
    <x v="2"/>
    <x v="0"/>
    <x v="0"/>
    <s v="No Aplica"/>
    <x v="890"/>
  </r>
  <r>
    <x v="5"/>
    <x v="10"/>
    <x v="10"/>
    <x v="45"/>
    <x v="638"/>
    <s v="CO26942@mi.com"/>
    <x v="3"/>
    <x v="3"/>
    <x v="638"/>
    <x v="2"/>
    <x v="0"/>
    <x v="0"/>
    <s v="No Aplica"/>
    <x v="890"/>
  </r>
  <r>
    <x v="5"/>
    <x v="0"/>
    <x v="0"/>
    <x v="45"/>
    <x v="638"/>
    <s v="CO26942@mi.com"/>
    <x v="3"/>
    <x v="3"/>
    <x v="638"/>
    <x v="2"/>
    <x v="0"/>
    <x v="0"/>
    <s v="No Aplica"/>
    <x v="890"/>
  </r>
  <r>
    <x v="5"/>
    <x v="11"/>
    <x v="11"/>
    <x v="45"/>
    <x v="638"/>
    <s v="CO26942@mi.com"/>
    <x v="3"/>
    <x v="3"/>
    <x v="638"/>
    <x v="2"/>
    <x v="0"/>
    <x v="0"/>
    <s v="No Aplica"/>
    <x v="890"/>
  </r>
  <r>
    <x v="5"/>
    <x v="12"/>
    <x v="12"/>
    <x v="45"/>
    <x v="638"/>
    <s v="CO26942@mi.com"/>
    <x v="3"/>
    <x v="3"/>
    <x v="638"/>
    <x v="2"/>
    <x v="0"/>
    <x v="0"/>
    <s v="No Aplica"/>
    <x v="890"/>
  </r>
  <r>
    <x v="0"/>
    <x v="13"/>
    <x v="13"/>
    <x v="3"/>
    <x v="638"/>
    <s v="CO26942@mi.com"/>
    <x v="0"/>
    <x v="0"/>
    <x v="638"/>
    <x v="2"/>
    <x v="0"/>
    <x v="1"/>
    <n v="45922"/>
    <x v="891"/>
  </r>
  <r>
    <x v="5"/>
    <x v="17"/>
    <x v="17"/>
    <x v="1062"/>
    <x v="638"/>
    <s v="CO26942@mi.com"/>
    <x v="1"/>
    <x v="1"/>
    <x v="638"/>
    <x v="2"/>
    <x v="0"/>
    <x v="0"/>
    <s v="No Aplica"/>
    <x v="890"/>
  </r>
  <r>
    <x v="0"/>
    <x v="27"/>
    <x v="27"/>
    <x v="12"/>
    <x v="638"/>
    <s v="CO26942@mi.com"/>
    <x v="0"/>
    <x v="0"/>
    <x v="638"/>
    <x v="2"/>
    <x v="0"/>
    <x v="0"/>
    <s v="No Aplica"/>
    <x v="890"/>
  </r>
  <r>
    <x v="5"/>
    <x v="1"/>
    <x v="1"/>
    <x v="1063"/>
    <x v="638"/>
    <s v="CO26942@mi.com"/>
    <x v="1"/>
    <x v="1"/>
    <x v="638"/>
    <x v="2"/>
    <x v="0"/>
    <x v="0"/>
    <s v="No Aplica"/>
    <x v="890"/>
  </r>
  <r>
    <x v="5"/>
    <x v="15"/>
    <x v="15"/>
    <x v="45"/>
    <x v="638"/>
    <s v="CO26942@mi.com"/>
    <x v="3"/>
    <x v="3"/>
    <x v="638"/>
    <x v="2"/>
    <x v="0"/>
    <x v="0"/>
    <s v="No Aplica"/>
    <x v="890"/>
  </r>
  <r>
    <x v="5"/>
    <x v="3"/>
    <x v="3"/>
    <x v="336"/>
    <x v="638"/>
    <s v="CO26942@mi.com"/>
    <x v="3"/>
    <x v="3"/>
    <x v="638"/>
    <x v="2"/>
    <x v="0"/>
    <x v="0"/>
    <s v="No Aplica"/>
    <x v="890"/>
  </r>
  <r>
    <x v="0"/>
    <x v="16"/>
    <x v="16"/>
    <x v="3"/>
    <x v="638"/>
    <s v="CO26942@mi.com"/>
    <x v="0"/>
    <x v="0"/>
    <x v="638"/>
    <x v="2"/>
    <x v="0"/>
    <x v="0"/>
    <s v="No Aplica"/>
    <x v="890"/>
  </r>
  <r>
    <x v="5"/>
    <x v="19"/>
    <x v="19"/>
    <x v="45"/>
    <x v="638"/>
    <s v="CO26942@mi.com"/>
    <x v="3"/>
    <x v="3"/>
    <x v="638"/>
    <x v="2"/>
    <x v="0"/>
    <x v="0"/>
    <s v="No Aplica"/>
    <x v="890"/>
  </r>
  <r>
    <x v="5"/>
    <x v="7"/>
    <x v="7"/>
    <x v="45"/>
    <x v="638"/>
    <s v="CO26942@mi.com"/>
    <x v="3"/>
    <x v="3"/>
    <x v="638"/>
    <x v="2"/>
    <x v="0"/>
    <x v="0"/>
    <s v="No Aplica"/>
    <x v="890"/>
  </r>
  <r>
    <x v="5"/>
    <x v="6"/>
    <x v="6"/>
    <x v="336"/>
    <x v="638"/>
    <s v="CO26942@mi.com"/>
    <x v="3"/>
    <x v="3"/>
    <x v="638"/>
    <x v="2"/>
    <x v="0"/>
    <x v="0"/>
    <s v="No Aplica"/>
    <x v="890"/>
  </r>
  <r>
    <x v="0"/>
    <x v="2"/>
    <x v="2"/>
    <x v="3"/>
    <x v="638"/>
    <s v="CO26942@mi.com"/>
    <x v="0"/>
    <x v="0"/>
    <x v="638"/>
    <x v="2"/>
    <x v="0"/>
    <x v="0"/>
    <s v="No Aplica"/>
    <x v="890"/>
  </r>
  <r>
    <x v="0"/>
    <x v="5"/>
    <x v="5"/>
    <x v="3"/>
    <x v="638"/>
    <s v="CO26942@mi.com"/>
    <x v="0"/>
    <x v="0"/>
    <x v="638"/>
    <x v="2"/>
    <x v="0"/>
    <x v="0"/>
    <s v="No Aplica"/>
    <x v="890"/>
  </r>
  <r>
    <x v="5"/>
    <x v="20"/>
    <x v="20"/>
    <x v="45"/>
    <x v="638"/>
    <s v="CO26942@mi.com"/>
    <x v="3"/>
    <x v="3"/>
    <x v="638"/>
    <x v="2"/>
    <x v="0"/>
    <x v="0"/>
    <s v="No Aplica"/>
    <x v="890"/>
  </r>
  <r>
    <x v="5"/>
    <x v="22"/>
    <x v="22"/>
    <x v="45"/>
    <x v="638"/>
    <s v="CO26942@mi.com"/>
    <x v="3"/>
    <x v="3"/>
    <x v="638"/>
    <x v="2"/>
    <x v="0"/>
    <x v="0"/>
    <s v="No Aplica"/>
    <x v="890"/>
  </r>
  <r>
    <x v="5"/>
    <x v="4"/>
    <x v="4"/>
    <x v="45"/>
    <x v="638"/>
    <s v="CO26942@mi.com"/>
    <x v="3"/>
    <x v="3"/>
    <x v="638"/>
    <x v="2"/>
    <x v="0"/>
    <x v="0"/>
    <s v="No Aplica"/>
    <x v="890"/>
  </r>
  <r>
    <x v="5"/>
    <x v="21"/>
    <x v="21"/>
    <x v="336"/>
    <x v="638"/>
    <s v="CO26942@mi.com"/>
    <x v="3"/>
    <x v="3"/>
    <x v="638"/>
    <x v="2"/>
    <x v="0"/>
    <x v="0"/>
    <s v="No Aplica"/>
    <x v="890"/>
  </r>
  <r>
    <x v="5"/>
    <x v="10"/>
    <x v="10"/>
    <x v="20"/>
    <x v="639"/>
    <s v="CO28319@mi.com"/>
    <x v="3"/>
    <x v="3"/>
    <x v="639"/>
    <x v="26"/>
    <x v="0"/>
    <x v="0"/>
    <s v="No Aplica"/>
    <x v="892"/>
  </r>
  <r>
    <x v="0"/>
    <x v="0"/>
    <x v="0"/>
    <x v="3"/>
    <x v="639"/>
    <s v="CO28319@mi.com"/>
    <x v="0"/>
    <x v="0"/>
    <x v="639"/>
    <x v="26"/>
    <x v="0"/>
    <x v="0"/>
    <s v="No Aplica"/>
    <x v="892"/>
  </r>
  <r>
    <x v="5"/>
    <x v="11"/>
    <x v="11"/>
    <x v="20"/>
    <x v="639"/>
    <s v="CO28319@mi.com"/>
    <x v="3"/>
    <x v="3"/>
    <x v="639"/>
    <x v="26"/>
    <x v="0"/>
    <x v="0"/>
    <s v="No Aplica"/>
    <x v="892"/>
  </r>
  <r>
    <x v="5"/>
    <x v="12"/>
    <x v="12"/>
    <x v="20"/>
    <x v="639"/>
    <s v="CO28319@mi.com"/>
    <x v="3"/>
    <x v="3"/>
    <x v="639"/>
    <x v="26"/>
    <x v="0"/>
    <x v="0"/>
    <s v="No Aplica"/>
    <x v="892"/>
  </r>
  <r>
    <x v="5"/>
    <x v="13"/>
    <x v="13"/>
    <x v="20"/>
    <x v="639"/>
    <s v="CO28319@mi.com"/>
    <x v="3"/>
    <x v="3"/>
    <x v="639"/>
    <x v="26"/>
    <x v="0"/>
    <x v="1"/>
    <n v="45922"/>
    <x v="893"/>
  </r>
  <r>
    <x v="5"/>
    <x v="14"/>
    <x v="14"/>
    <x v="20"/>
    <x v="639"/>
    <s v="CO28319@mi.com"/>
    <x v="3"/>
    <x v="3"/>
    <x v="639"/>
    <x v="26"/>
    <x v="0"/>
    <x v="0"/>
    <s v="No Aplica"/>
    <x v="892"/>
  </r>
  <r>
    <x v="0"/>
    <x v="15"/>
    <x v="15"/>
    <x v="3"/>
    <x v="639"/>
    <s v="CO28319@mi.com"/>
    <x v="0"/>
    <x v="0"/>
    <x v="639"/>
    <x v="26"/>
    <x v="0"/>
    <x v="0"/>
    <s v="No Aplica"/>
    <x v="892"/>
  </r>
  <r>
    <x v="5"/>
    <x v="16"/>
    <x v="16"/>
    <x v="20"/>
    <x v="639"/>
    <s v="CO28319@mi.com"/>
    <x v="3"/>
    <x v="3"/>
    <x v="639"/>
    <x v="26"/>
    <x v="0"/>
    <x v="0"/>
    <s v="No Aplica"/>
    <x v="892"/>
  </r>
  <r>
    <x v="5"/>
    <x v="17"/>
    <x v="17"/>
    <x v="20"/>
    <x v="639"/>
    <s v="CO28319@mi.com"/>
    <x v="3"/>
    <x v="3"/>
    <x v="639"/>
    <x v="26"/>
    <x v="0"/>
    <x v="0"/>
    <s v="No Aplica"/>
    <x v="892"/>
  </r>
  <r>
    <x v="5"/>
    <x v="3"/>
    <x v="3"/>
    <x v="20"/>
    <x v="639"/>
    <s v="CO28319@mi.com"/>
    <x v="3"/>
    <x v="3"/>
    <x v="639"/>
    <x v="26"/>
    <x v="0"/>
    <x v="0"/>
    <s v="No Aplica"/>
    <x v="892"/>
  </r>
  <r>
    <x v="0"/>
    <x v="7"/>
    <x v="7"/>
    <x v="3"/>
    <x v="639"/>
    <s v="CO28319@mi.com"/>
    <x v="5"/>
    <x v="4"/>
    <x v="639"/>
    <x v="26"/>
    <x v="0"/>
    <x v="0"/>
    <s v="No Aplica"/>
    <x v="892"/>
  </r>
  <r>
    <x v="5"/>
    <x v="19"/>
    <x v="19"/>
    <x v="20"/>
    <x v="639"/>
    <s v="CO28319@mi.com"/>
    <x v="3"/>
    <x v="3"/>
    <x v="639"/>
    <x v="26"/>
    <x v="0"/>
    <x v="0"/>
    <s v="No Aplica"/>
    <x v="892"/>
  </r>
  <r>
    <x v="5"/>
    <x v="7"/>
    <x v="7"/>
    <x v="20"/>
    <x v="639"/>
    <s v="CO28319@mi.com"/>
    <x v="3"/>
    <x v="3"/>
    <x v="639"/>
    <x v="26"/>
    <x v="0"/>
    <x v="0"/>
    <s v="No Aplica"/>
    <x v="892"/>
  </r>
  <r>
    <x v="0"/>
    <x v="1"/>
    <x v="1"/>
    <x v="3"/>
    <x v="639"/>
    <s v="CO28319@mi.com"/>
    <x v="0"/>
    <x v="0"/>
    <x v="639"/>
    <x v="26"/>
    <x v="0"/>
    <x v="0"/>
    <s v="No Aplica"/>
    <x v="892"/>
  </r>
  <r>
    <x v="5"/>
    <x v="2"/>
    <x v="2"/>
    <x v="375"/>
    <x v="639"/>
    <s v="CO28319@mi.com"/>
    <x v="3"/>
    <x v="3"/>
    <x v="639"/>
    <x v="26"/>
    <x v="0"/>
    <x v="0"/>
    <s v="No Aplica"/>
    <x v="892"/>
  </r>
  <r>
    <x v="5"/>
    <x v="6"/>
    <x v="6"/>
    <x v="20"/>
    <x v="639"/>
    <s v="CO28319@mi.com"/>
    <x v="3"/>
    <x v="3"/>
    <x v="639"/>
    <x v="26"/>
    <x v="0"/>
    <x v="0"/>
    <s v="No Aplica"/>
    <x v="892"/>
  </r>
  <r>
    <x v="5"/>
    <x v="21"/>
    <x v="21"/>
    <x v="6"/>
    <x v="639"/>
    <s v="CO28319@mi.com"/>
    <x v="3"/>
    <x v="3"/>
    <x v="639"/>
    <x v="26"/>
    <x v="0"/>
    <x v="0"/>
    <s v="No Aplica"/>
    <x v="892"/>
  </r>
  <r>
    <x v="5"/>
    <x v="5"/>
    <x v="5"/>
    <x v="20"/>
    <x v="639"/>
    <s v="CO28319@mi.com"/>
    <x v="1"/>
    <x v="1"/>
    <x v="639"/>
    <x v="26"/>
    <x v="0"/>
    <x v="0"/>
    <s v="No Aplica"/>
    <x v="892"/>
  </r>
  <r>
    <x v="5"/>
    <x v="22"/>
    <x v="22"/>
    <x v="20"/>
    <x v="639"/>
    <s v="CO28319@mi.com"/>
    <x v="3"/>
    <x v="3"/>
    <x v="639"/>
    <x v="26"/>
    <x v="0"/>
    <x v="0"/>
    <s v="No Aplica"/>
    <x v="892"/>
  </r>
  <r>
    <x v="5"/>
    <x v="21"/>
    <x v="21"/>
    <x v="1064"/>
    <x v="639"/>
    <s v="CO28319@mi.com"/>
    <x v="3"/>
    <x v="3"/>
    <x v="639"/>
    <x v="26"/>
    <x v="0"/>
    <x v="0"/>
    <s v="No Aplica"/>
    <x v="892"/>
  </r>
  <r>
    <x v="0"/>
    <x v="8"/>
    <x v="8"/>
    <x v="6"/>
    <x v="640"/>
    <s v="CO27628@mi.com"/>
    <x v="3"/>
    <x v="3"/>
    <x v="640"/>
    <x v="17"/>
    <x v="0"/>
    <x v="0"/>
    <s v="No Aplica"/>
    <x v="894"/>
  </r>
  <r>
    <x v="0"/>
    <x v="9"/>
    <x v="9"/>
    <x v="12"/>
    <x v="640"/>
    <s v="CO27628@mi.com"/>
    <x v="5"/>
    <x v="4"/>
    <x v="640"/>
    <x v="17"/>
    <x v="0"/>
    <x v="0"/>
    <s v="No Aplica"/>
    <x v="894"/>
  </r>
  <r>
    <x v="0"/>
    <x v="10"/>
    <x v="10"/>
    <x v="6"/>
    <x v="640"/>
    <s v="CO27628@mi.com"/>
    <x v="3"/>
    <x v="3"/>
    <x v="640"/>
    <x v="17"/>
    <x v="0"/>
    <x v="0"/>
    <s v="No Aplica"/>
    <x v="894"/>
  </r>
  <r>
    <x v="0"/>
    <x v="0"/>
    <x v="0"/>
    <x v="6"/>
    <x v="640"/>
    <s v="CO27628@mi.com"/>
    <x v="3"/>
    <x v="3"/>
    <x v="640"/>
    <x v="17"/>
    <x v="0"/>
    <x v="0"/>
    <s v="No Aplica"/>
    <x v="894"/>
  </r>
  <r>
    <x v="0"/>
    <x v="11"/>
    <x v="11"/>
    <x v="12"/>
    <x v="640"/>
    <s v="CO27628@mi.com"/>
    <x v="5"/>
    <x v="4"/>
    <x v="640"/>
    <x v="17"/>
    <x v="0"/>
    <x v="0"/>
    <s v="No Aplica"/>
    <x v="894"/>
  </r>
  <r>
    <x v="0"/>
    <x v="12"/>
    <x v="12"/>
    <x v="6"/>
    <x v="640"/>
    <s v="CO27628@mi.com"/>
    <x v="3"/>
    <x v="3"/>
    <x v="640"/>
    <x v="17"/>
    <x v="0"/>
    <x v="0"/>
    <s v="No Aplica"/>
    <x v="894"/>
  </r>
  <r>
    <x v="0"/>
    <x v="13"/>
    <x v="13"/>
    <x v="6"/>
    <x v="640"/>
    <s v="CO27628@mi.com"/>
    <x v="3"/>
    <x v="3"/>
    <x v="640"/>
    <x v="17"/>
    <x v="0"/>
    <x v="1"/>
    <n v="45922"/>
    <x v="895"/>
  </r>
  <r>
    <x v="0"/>
    <x v="14"/>
    <x v="14"/>
    <x v="6"/>
    <x v="640"/>
    <s v="CO27628@mi.com"/>
    <x v="3"/>
    <x v="3"/>
    <x v="640"/>
    <x v="17"/>
    <x v="0"/>
    <x v="0"/>
    <s v="No Aplica"/>
    <x v="894"/>
  </r>
  <r>
    <x v="0"/>
    <x v="15"/>
    <x v="15"/>
    <x v="6"/>
    <x v="640"/>
    <s v="CO27628@mi.com"/>
    <x v="3"/>
    <x v="3"/>
    <x v="640"/>
    <x v="17"/>
    <x v="0"/>
    <x v="0"/>
    <s v="No Aplica"/>
    <x v="894"/>
  </r>
  <r>
    <x v="0"/>
    <x v="16"/>
    <x v="16"/>
    <x v="6"/>
    <x v="640"/>
    <s v="CO27628@mi.com"/>
    <x v="3"/>
    <x v="3"/>
    <x v="640"/>
    <x v="17"/>
    <x v="0"/>
    <x v="0"/>
    <s v="No Aplica"/>
    <x v="894"/>
  </r>
  <r>
    <x v="0"/>
    <x v="3"/>
    <x v="3"/>
    <x v="6"/>
    <x v="640"/>
    <s v="CO27628@mi.com"/>
    <x v="3"/>
    <x v="3"/>
    <x v="640"/>
    <x v="17"/>
    <x v="0"/>
    <x v="0"/>
    <s v="No Aplica"/>
    <x v="894"/>
  </r>
  <r>
    <x v="0"/>
    <x v="17"/>
    <x v="17"/>
    <x v="12"/>
    <x v="640"/>
    <s v="CO27628@mi.com"/>
    <x v="5"/>
    <x v="4"/>
    <x v="640"/>
    <x v="17"/>
    <x v="0"/>
    <x v="0"/>
    <s v="No Aplica"/>
    <x v="894"/>
  </r>
  <r>
    <x v="0"/>
    <x v="19"/>
    <x v="19"/>
    <x v="6"/>
    <x v="640"/>
    <s v="CO27628@mi.com"/>
    <x v="3"/>
    <x v="3"/>
    <x v="640"/>
    <x v="17"/>
    <x v="0"/>
    <x v="0"/>
    <s v="No Aplica"/>
    <x v="894"/>
  </r>
  <r>
    <x v="0"/>
    <x v="7"/>
    <x v="7"/>
    <x v="6"/>
    <x v="640"/>
    <s v="CO27628@mi.com"/>
    <x v="3"/>
    <x v="3"/>
    <x v="640"/>
    <x v="17"/>
    <x v="0"/>
    <x v="0"/>
    <s v="No Aplica"/>
    <x v="894"/>
  </r>
  <r>
    <x v="0"/>
    <x v="2"/>
    <x v="2"/>
    <x v="6"/>
    <x v="640"/>
    <s v="CO27628@mi.com"/>
    <x v="3"/>
    <x v="3"/>
    <x v="640"/>
    <x v="17"/>
    <x v="0"/>
    <x v="0"/>
    <s v="No Aplica"/>
    <x v="894"/>
  </r>
  <r>
    <x v="0"/>
    <x v="1"/>
    <x v="1"/>
    <x v="6"/>
    <x v="640"/>
    <s v="CO27628@mi.com"/>
    <x v="3"/>
    <x v="3"/>
    <x v="640"/>
    <x v="17"/>
    <x v="0"/>
    <x v="0"/>
    <s v="No Aplica"/>
    <x v="894"/>
  </r>
  <r>
    <x v="0"/>
    <x v="6"/>
    <x v="6"/>
    <x v="12"/>
    <x v="640"/>
    <s v="CO27628@mi.com"/>
    <x v="5"/>
    <x v="4"/>
    <x v="640"/>
    <x v="17"/>
    <x v="0"/>
    <x v="0"/>
    <s v="No Aplica"/>
    <x v="894"/>
  </r>
  <r>
    <x v="0"/>
    <x v="4"/>
    <x v="4"/>
    <x v="6"/>
    <x v="640"/>
    <s v="CO27628@mi.com"/>
    <x v="3"/>
    <x v="3"/>
    <x v="640"/>
    <x v="17"/>
    <x v="0"/>
    <x v="0"/>
    <s v="No Aplica"/>
    <x v="894"/>
  </r>
  <r>
    <x v="0"/>
    <x v="5"/>
    <x v="5"/>
    <x v="6"/>
    <x v="640"/>
    <s v="CO27628@mi.com"/>
    <x v="3"/>
    <x v="3"/>
    <x v="640"/>
    <x v="17"/>
    <x v="0"/>
    <x v="0"/>
    <s v="No Aplica"/>
    <x v="894"/>
  </r>
  <r>
    <x v="0"/>
    <x v="20"/>
    <x v="20"/>
    <x v="6"/>
    <x v="640"/>
    <s v="CO27628@mi.com"/>
    <x v="3"/>
    <x v="3"/>
    <x v="640"/>
    <x v="17"/>
    <x v="0"/>
    <x v="0"/>
    <s v="No Aplica"/>
    <x v="894"/>
  </r>
  <r>
    <x v="0"/>
    <x v="22"/>
    <x v="22"/>
    <x v="12"/>
    <x v="640"/>
    <s v="CO27628@mi.com"/>
    <x v="5"/>
    <x v="4"/>
    <x v="640"/>
    <x v="17"/>
    <x v="0"/>
    <x v="0"/>
    <s v="No Aplica"/>
    <x v="894"/>
  </r>
  <r>
    <x v="0"/>
    <x v="21"/>
    <x v="21"/>
    <x v="6"/>
    <x v="640"/>
    <s v="CO27628@mi.com"/>
    <x v="3"/>
    <x v="3"/>
    <x v="640"/>
    <x v="17"/>
    <x v="0"/>
    <x v="0"/>
    <s v="No Aplica"/>
    <x v="894"/>
  </r>
  <r>
    <x v="0"/>
    <x v="15"/>
    <x v="15"/>
    <x v="1065"/>
    <x v="641"/>
    <s v="CO13866@mi.com"/>
    <x v="0"/>
    <x v="0"/>
    <x v="641"/>
    <x v="48"/>
    <x v="0"/>
    <x v="0"/>
    <s v="No Aplica"/>
    <x v="896"/>
  </r>
  <r>
    <x v="0"/>
    <x v="24"/>
    <x v="24"/>
    <x v="1066"/>
    <x v="641"/>
    <s v="CO13866@mi.com"/>
    <x v="0"/>
    <x v="0"/>
    <x v="641"/>
    <x v="48"/>
    <x v="0"/>
    <x v="0"/>
    <s v="No Aplica"/>
    <x v="896"/>
  </r>
  <r>
    <x v="0"/>
    <x v="7"/>
    <x v="7"/>
    <x v="1067"/>
    <x v="641"/>
    <s v="CO13866@mi.com"/>
    <x v="0"/>
    <x v="0"/>
    <x v="641"/>
    <x v="48"/>
    <x v="0"/>
    <x v="0"/>
    <s v="No Aplica"/>
    <x v="896"/>
  </r>
  <r>
    <x v="0"/>
    <x v="5"/>
    <x v="5"/>
    <x v="1065"/>
    <x v="641"/>
    <s v="CO13866@mi.com"/>
    <x v="0"/>
    <x v="0"/>
    <x v="641"/>
    <x v="48"/>
    <x v="0"/>
    <x v="0"/>
    <s v="No Aplica"/>
    <x v="896"/>
  </r>
  <r>
    <x v="1"/>
    <x v="23"/>
    <x v="23"/>
    <x v="1068"/>
    <x v="642"/>
    <s v="CO13733@mi.com"/>
    <x v="2"/>
    <x v="2"/>
    <x v="642"/>
    <x v="15"/>
    <x v="1"/>
    <x v="0"/>
    <s v="No Aplica"/>
    <x v="897"/>
  </r>
  <r>
    <x v="2"/>
    <x v="27"/>
    <x v="27"/>
    <x v="1069"/>
    <x v="642"/>
    <s v="CO13733@mi.com"/>
    <x v="0"/>
    <x v="0"/>
    <x v="642"/>
    <x v="15"/>
    <x v="1"/>
    <x v="0"/>
    <s v="No Aplica"/>
    <x v="897"/>
  </r>
  <r>
    <x v="1"/>
    <x v="28"/>
    <x v="28"/>
    <x v="1068"/>
    <x v="642"/>
    <s v="CO13733@mi.com"/>
    <x v="10"/>
    <x v="9"/>
    <x v="642"/>
    <x v="15"/>
    <x v="1"/>
    <x v="0"/>
    <s v="No Aplica"/>
    <x v="897"/>
  </r>
  <r>
    <x v="2"/>
    <x v="18"/>
    <x v="18"/>
    <x v="1069"/>
    <x v="642"/>
    <s v="CO13733@mi.com"/>
    <x v="0"/>
    <x v="0"/>
    <x v="642"/>
    <x v="15"/>
    <x v="1"/>
    <x v="0"/>
    <s v="No Aplica"/>
    <x v="897"/>
  </r>
  <r>
    <x v="1"/>
    <x v="29"/>
    <x v="29"/>
    <x v="1068"/>
    <x v="642"/>
    <s v="CO13733@mi.com"/>
    <x v="10"/>
    <x v="9"/>
    <x v="642"/>
    <x v="15"/>
    <x v="1"/>
    <x v="0"/>
    <s v="No Aplica"/>
    <x v="897"/>
  </r>
  <r>
    <x v="1"/>
    <x v="4"/>
    <x v="4"/>
    <x v="1070"/>
    <x v="642"/>
    <s v="CO13733@mi.com"/>
    <x v="6"/>
    <x v="5"/>
    <x v="642"/>
    <x v="15"/>
    <x v="1"/>
    <x v="0"/>
    <s v="No Aplica"/>
    <x v="897"/>
  </r>
  <r>
    <x v="1"/>
    <x v="5"/>
    <x v="5"/>
    <x v="734"/>
    <x v="642"/>
    <s v="CO13733@mi.com"/>
    <x v="3"/>
    <x v="3"/>
    <x v="642"/>
    <x v="15"/>
    <x v="1"/>
    <x v="0"/>
    <s v="No Aplica"/>
    <x v="897"/>
  </r>
  <r>
    <x v="2"/>
    <x v="24"/>
    <x v="24"/>
    <x v="1069"/>
    <x v="642"/>
    <s v="CO13733@mi.com"/>
    <x v="0"/>
    <x v="0"/>
    <x v="642"/>
    <x v="15"/>
    <x v="1"/>
    <x v="0"/>
    <s v="No Aplica"/>
    <x v="897"/>
  </r>
  <r>
    <x v="2"/>
    <x v="25"/>
    <x v="25"/>
    <x v="1069"/>
    <x v="642"/>
    <s v="CO13733@mi.com"/>
    <x v="0"/>
    <x v="0"/>
    <x v="642"/>
    <x v="15"/>
    <x v="1"/>
    <x v="0"/>
    <s v="No Aplica"/>
    <x v="897"/>
  </r>
  <r>
    <x v="1"/>
    <x v="14"/>
    <x v="14"/>
    <x v="1071"/>
    <x v="643"/>
    <s v="CO13656@mi.com"/>
    <x v="7"/>
    <x v="6"/>
    <x v="643"/>
    <x v="30"/>
    <x v="4"/>
    <x v="0"/>
    <s v="No Aplica"/>
    <x v="898"/>
  </r>
  <r>
    <x v="1"/>
    <x v="15"/>
    <x v="15"/>
    <x v="688"/>
    <x v="643"/>
    <s v="CO13656@mi.com"/>
    <x v="8"/>
    <x v="7"/>
    <x v="643"/>
    <x v="30"/>
    <x v="4"/>
    <x v="0"/>
    <s v="No Aplica"/>
    <x v="898"/>
  </r>
  <r>
    <x v="1"/>
    <x v="16"/>
    <x v="16"/>
    <x v="688"/>
    <x v="643"/>
    <s v="CO13656@mi.com"/>
    <x v="8"/>
    <x v="7"/>
    <x v="643"/>
    <x v="30"/>
    <x v="4"/>
    <x v="0"/>
    <s v="No Aplica"/>
    <x v="898"/>
  </r>
  <r>
    <x v="1"/>
    <x v="17"/>
    <x v="17"/>
    <x v="1072"/>
    <x v="643"/>
    <s v="CO13656@mi.com"/>
    <x v="8"/>
    <x v="7"/>
    <x v="643"/>
    <x v="30"/>
    <x v="4"/>
    <x v="0"/>
    <s v="No Aplica"/>
    <x v="898"/>
  </r>
  <r>
    <x v="0"/>
    <x v="27"/>
    <x v="27"/>
    <x v="3"/>
    <x v="643"/>
    <s v="CO13656@mi.com"/>
    <x v="0"/>
    <x v="0"/>
    <x v="643"/>
    <x v="30"/>
    <x v="4"/>
    <x v="0"/>
    <s v="No Aplica"/>
    <x v="898"/>
  </r>
  <r>
    <x v="1"/>
    <x v="26"/>
    <x v="26"/>
    <x v="1073"/>
    <x v="643"/>
    <s v="CO13656@mi.com"/>
    <x v="0"/>
    <x v="0"/>
    <x v="643"/>
    <x v="30"/>
    <x v="4"/>
    <x v="0"/>
    <s v="No Aplica"/>
    <x v="898"/>
  </r>
  <r>
    <x v="1"/>
    <x v="13"/>
    <x v="13"/>
    <x v="90"/>
    <x v="643"/>
    <s v="CO13656@mi.com"/>
    <x v="0"/>
    <x v="0"/>
    <x v="643"/>
    <x v="30"/>
    <x v="4"/>
    <x v="1"/>
    <n v="45922"/>
    <x v="899"/>
  </r>
  <r>
    <x v="1"/>
    <x v="19"/>
    <x v="19"/>
    <x v="688"/>
    <x v="643"/>
    <s v="CO13656@mi.com"/>
    <x v="8"/>
    <x v="7"/>
    <x v="643"/>
    <x v="30"/>
    <x v="4"/>
    <x v="0"/>
    <s v="No Aplica"/>
    <x v="898"/>
  </r>
  <r>
    <x v="1"/>
    <x v="7"/>
    <x v="7"/>
    <x v="688"/>
    <x v="643"/>
    <s v="CO13656@mi.com"/>
    <x v="8"/>
    <x v="7"/>
    <x v="643"/>
    <x v="30"/>
    <x v="4"/>
    <x v="0"/>
    <s v="No Aplica"/>
    <x v="898"/>
  </r>
  <r>
    <x v="1"/>
    <x v="23"/>
    <x v="23"/>
    <x v="1074"/>
    <x v="643"/>
    <s v="CO13656@mi.com"/>
    <x v="0"/>
    <x v="0"/>
    <x v="643"/>
    <x v="30"/>
    <x v="4"/>
    <x v="0"/>
    <s v="No Aplica"/>
    <x v="898"/>
  </r>
  <r>
    <x v="1"/>
    <x v="3"/>
    <x v="3"/>
    <x v="90"/>
    <x v="643"/>
    <s v="CO13656@mi.com"/>
    <x v="0"/>
    <x v="0"/>
    <x v="643"/>
    <x v="30"/>
    <x v="4"/>
    <x v="0"/>
    <s v="No Aplica"/>
    <x v="898"/>
  </r>
  <r>
    <x v="0"/>
    <x v="18"/>
    <x v="18"/>
    <x v="3"/>
    <x v="643"/>
    <s v="CO13656@mi.com"/>
    <x v="0"/>
    <x v="0"/>
    <x v="643"/>
    <x v="30"/>
    <x v="4"/>
    <x v="0"/>
    <s v="No Aplica"/>
    <x v="898"/>
  </r>
  <r>
    <x v="1"/>
    <x v="4"/>
    <x v="4"/>
    <x v="688"/>
    <x v="643"/>
    <s v="CO13656@mi.com"/>
    <x v="8"/>
    <x v="7"/>
    <x v="643"/>
    <x v="30"/>
    <x v="4"/>
    <x v="0"/>
    <s v="No Aplica"/>
    <x v="898"/>
  </r>
  <r>
    <x v="1"/>
    <x v="5"/>
    <x v="5"/>
    <x v="688"/>
    <x v="643"/>
    <s v="CO13656@mi.com"/>
    <x v="10"/>
    <x v="9"/>
    <x v="643"/>
    <x v="30"/>
    <x v="4"/>
    <x v="0"/>
    <s v="No Aplica"/>
    <x v="898"/>
  </r>
  <r>
    <x v="1"/>
    <x v="20"/>
    <x v="20"/>
    <x v="688"/>
    <x v="643"/>
    <s v="CO13656@mi.com"/>
    <x v="8"/>
    <x v="7"/>
    <x v="643"/>
    <x v="30"/>
    <x v="4"/>
    <x v="0"/>
    <s v="No Aplica"/>
    <x v="898"/>
  </r>
  <r>
    <x v="1"/>
    <x v="22"/>
    <x v="22"/>
    <x v="688"/>
    <x v="643"/>
    <s v="CO13656@mi.com"/>
    <x v="10"/>
    <x v="9"/>
    <x v="643"/>
    <x v="30"/>
    <x v="4"/>
    <x v="0"/>
    <s v="No Aplica"/>
    <x v="898"/>
  </r>
  <r>
    <x v="0"/>
    <x v="24"/>
    <x v="24"/>
    <x v="3"/>
    <x v="643"/>
    <s v="CO13656@mi.com"/>
    <x v="0"/>
    <x v="0"/>
    <x v="643"/>
    <x v="30"/>
    <x v="4"/>
    <x v="0"/>
    <s v="No Aplica"/>
    <x v="898"/>
  </r>
  <r>
    <x v="1"/>
    <x v="28"/>
    <x v="28"/>
    <x v="1075"/>
    <x v="643"/>
    <s v="CO13656@mi.com"/>
    <x v="0"/>
    <x v="0"/>
    <x v="643"/>
    <x v="30"/>
    <x v="4"/>
    <x v="0"/>
    <s v="No Aplica"/>
    <x v="898"/>
  </r>
  <r>
    <x v="1"/>
    <x v="1"/>
    <x v="1"/>
    <x v="1076"/>
    <x v="643"/>
    <s v="CO13656@mi.com"/>
    <x v="0"/>
    <x v="0"/>
    <x v="643"/>
    <x v="30"/>
    <x v="4"/>
    <x v="0"/>
    <s v="No Aplica"/>
    <x v="898"/>
  </r>
  <r>
    <x v="1"/>
    <x v="2"/>
    <x v="2"/>
    <x v="1077"/>
    <x v="643"/>
    <s v="CO13656@mi.com"/>
    <x v="0"/>
    <x v="0"/>
    <x v="643"/>
    <x v="30"/>
    <x v="4"/>
    <x v="0"/>
    <s v="No Aplica"/>
    <x v="898"/>
  </r>
  <r>
    <x v="1"/>
    <x v="6"/>
    <x v="6"/>
    <x v="1078"/>
    <x v="643"/>
    <s v="CO13656@mi.com"/>
    <x v="0"/>
    <x v="0"/>
    <x v="643"/>
    <x v="30"/>
    <x v="4"/>
    <x v="0"/>
    <s v="No Aplica"/>
    <x v="898"/>
  </r>
  <r>
    <x v="0"/>
    <x v="25"/>
    <x v="25"/>
    <x v="3"/>
    <x v="643"/>
    <s v="CO13656@mi.com"/>
    <x v="0"/>
    <x v="0"/>
    <x v="643"/>
    <x v="30"/>
    <x v="4"/>
    <x v="0"/>
    <s v="No Aplica"/>
    <x v="898"/>
  </r>
  <r>
    <x v="1"/>
    <x v="29"/>
    <x v="29"/>
    <x v="1073"/>
    <x v="643"/>
    <s v="CO13656@mi.com"/>
    <x v="0"/>
    <x v="0"/>
    <x v="643"/>
    <x v="30"/>
    <x v="4"/>
    <x v="0"/>
    <s v="No Aplica"/>
    <x v="898"/>
  </r>
  <r>
    <x v="1"/>
    <x v="21"/>
    <x v="21"/>
    <x v="90"/>
    <x v="643"/>
    <s v="CO13656@mi.com"/>
    <x v="0"/>
    <x v="0"/>
    <x v="643"/>
    <x v="30"/>
    <x v="4"/>
    <x v="0"/>
    <s v="No Aplica"/>
    <x v="898"/>
  </r>
  <r>
    <x v="0"/>
    <x v="11"/>
    <x v="11"/>
    <x v="0"/>
    <x v="644"/>
    <s v="CO23523@mi.com"/>
    <x v="0"/>
    <x v="0"/>
    <x v="644"/>
    <x v="11"/>
    <x v="1"/>
    <x v="0"/>
    <s v="No Aplica"/>
    <x v="900"/>
  </r>
  <r>
    <x v="1"/>
    <x v="10"/>
    <x v="10"/>
    <x v="295"/>
    <x v="644"/>
    <s v="CO23523@mi.com"/>
    <x v="3"/>
    <x v="3"/>
    <x v="644"/>
    <x v="11"/>
    <x v="1"/>
    <x v="0"/>
    <s v="No Aplica"/>
    <x v="900"/>
  </r>
  <r>
    <x v="1"/>
    <x v="0"/>
    <x v="0"/>
    <x v="295"/>
    <x v="644"/>
    <s v="CO23523@mi.com"/>
    <x v="3"/>
    <x v="3"/>
    <x v="644"/>
    <x v="11"/>
    <x v="1"/>
    <x v="0"/>
    <s v="No Aplica"/>
    <x v="900"/>
  </r>
  <r>
    <x v="1"/>
    <x v="12"/>
    <x v="12"/>
    <x v="295"/>
    <x v="644"/>
    <s v="CO23523@mi.com"/>
    <x v="1"/>
    <x v="1"/>
    <x v="644"/>
    <x v="11"/>
    <x v="1"/>
    <x v="0"/>
    <s v="No Aplica"/>
    <x v="900"/>
  </r>
  <r>
    <x v="0"/>
    <x v="16"/>
    <x v="16"/>
    <x v="0"/>
    <x v="644"/>
    <s v="CO23523@mi.com"/>
    <x v="0"/>
    <x v="0"/>
    <x v="644"/>
    <x v="11"/>
    <x v="1"/>
    <x v="0"/>
    <s v="No Aplica"/>
    <x v="900"/>
  </r>
  <r>
    <x v="0"/>
    <x v="1"/>
    <x v="1"/>
    <x v="0"/>
    <x v="644"/>
    <s v="CO23523@mi.com"/>
    <x v="0"/>
    <x v="0"/>
    <x v="644"/>
    <x v="11"/>
    <x v="1"/>
    <x v="0"/>
    <s v="No Aplica"/>
    <x v="900"/>
  </r>
  <r>
    <x v="1"/>
    <x v="22"/>
    <x v="22"/>
    <x v="1079"/>
    <x v="644"/>
    <s v="CO23523@mi.com"/>
    <x v="18"/>
    <x v="14"/>
    <x v="644"/>
    <x v="11"/>
    <x v="1"/>
    <x v="0"/>
    <s v="No Aplica"/>
    <x v="900"/>
  </r>
  <r>
    <x v="3"/>
    <x v="10"/>
    <x v="10"/>
    <x v="265"/>
    <x v="645"/>
    <s v="CO28109@mi.com"/>
    <x v="3"/>
    <x v="3"/>
    <x v="645"/>
    <x v="41"/>
    <x v="0"/>
    <x v="0"/>
    <s v="No Aplica"/>
    <x v="901"/>
  </r>
  <r>
    <x v="3"/>
    <x v="0"/>
    <x v="0"/>
    <x v="265"/>
    <x v="645"/>
    <s v="CO28109@mi.com"/>
    <x v="3"/>
    <x v="3"/>
    <x v="645"/>
    <x v="41"/>
    <x v="0"/>
    <x v="0"/>
    <s v="No Aplica"/>
    <x v="901"/>
  </r>
  <r>
    <x v="3"/>
    <x v="11"/>
    <x v="11"/>
    <x v="265"/>
    <x v="645"/>
    <s v="CO28109@mi.com"/>
    <x v="3"/>
    <x v="3"/>
    <x v="645"/>
    <x v="41"/>
    <x v="0"/>
    <x v="0"/>
    <s v="No Aplica"/>
    <x v="901"/>
  </r>
  <r>
    <x v="3"/>
    <x v="13"/>
    <x v="13"/>
    <x v="265"/>
    <x v="645"/>
    <s v="CO28109@mi.com"/>
    <x v="3"/>
    <x v="3"/>
    <x v="645"/>
    <x v="41"/>
    <x v="0"/>
    <x v="1"/>
    <n v="45922"/>
    <x v="902"/>
  </r>
  <r>
    <x v="0"/>
    <x v="12"/>
    <x v="12"/>
    <x v="0"/>
    <x v="645"/>
    <s v="CO28109@mi.com"/>
    <x v="5"/>
    <x v="4"/>
    <x v="645"/>
    <x v="41"/>
    <x v="0"/>
    <x v="0"/>
    <s v="No Aplica"/>
    <x v="901"/>
  </r>
  <r>
    <x v="3"/>
    <x v="14"/>
    <x v="14"/>
    <x v="1080"/>
    <x v="645"/>
    <s v="CO28109@mi.com"/>
    <x v="3"/>
    <x v="3"/>
    <x v="645"/>
    <x v="41"/>
    <x v="0"/>
    <x v="0"/>
    <s v="No Aplica"/>
    <x v="901"/>
  </r>
  <r>
    <x v="3"/>
    <x v="15"/>
    <x v="15"/>
    <x v="265"/>
    <x v="645"/>
    <s v="CO28109@mi.com"/>
    <x v="3"/>
    <x v="3"/>
    <x v="645"/>
    <x v="41"/>
    <x v="0"/>
    <x v="0"/>
    <s v="No Aplica"/>
    <x v="901"/>
  </r>
  <r>
    <x v="3"/>
    <x v="16"/>
    <x v="16"/>
    <x v="265"/>
    <x v="645"/>
    <s v="CO28109@mi.com"/>
    <x v="3"/>
    <x v="3"/>
    <x v="645"/>
    <x v="41"/>
    <x v="0"/>
    <x v="0"/>
    <s v="No Aplica"/>
    <x v="901"/>
  </r>
  <r>
    <x v="0"/>
    <x v="17"/>
    <x v="17"/>
    <x v="0"/>
    <x v="645"/>
    <s v="CO28109@mi.com"/>
    <x v="5"/>
    <x v="4"/>
    <x v="645"/>
    <x v="41"/>
    <x v="0"/>
    <x v="0"/>
    <s v="No Aplica"/>
    <x v="901"/>
  </r>
  <r>
    <x v="3"/>
    <x v="3"/>
    <x v="3"/>
    <x v="265"/>
    <x v="645"/>
    <s v="CO28109@mi.com"/>
    <x v="3"/>
    <x v="3"/>
    <x v="645"/>
    <x v="41"/>
    <x v="0"/>
    <x v="0"/>
    <s v="No Aplica"/>
    <x v="901"/>
  </r>
  <r>
    <x v="0"/>
    <x v="2"/>
    <x v="2"/>
    <x v="0"/>
    <x v="645"/>
    <s v="CO28109@mi.com"/>
    <x v="0"/>
    <x v="0"/>
    <x v="645"/>
    <x v="41"/>
    <x v="0"/>
    <x v="0"/>
    <s v="No Aplica"/>
    <x v="901"/>
  </r>
  <r>
    <x v="3"/>
    <x v="19"/>
    <x v="19"/>
    <x v="265"/>
    <x v="645"/>
    <s v="CO28109@mi.com"/>
    <x v="3"/>
    <x v="3"/>
    <x v="645"/>
    <x v="41"/>
    <x v="0"/>
    <x v="0"/>
    <s v="No Aplica"/>
    <x v="901"/>
  </r>
  <r>
    <x v="3"/>
    <x v="7"/>
    <x v="7"/>
    <x v="758"/>
    <x v="645"/>
    <s v="CO28109@mi.com"/>
    <x v="3"/>
    <x v="3"/>
    <x v="645"/>
    <x v="41"/>
    <x v="0"/>
    <x v="0"/>
    <s v="No Aplica"/>
    <x v="901"/>
  </r>
  <r>
    <x v="3"/>
    <x v="1"/>
    <x v="1"/>
    <x v="265"/>
    <x v="645"/>
    <s v="CO28109@mi.com"/>
    <x v="3"/>
    <x v="3"/>
    <x v="645"/>
    <x v="41"/>
    <x v="0"/>
    <x v="0"/>
    <s v="No Aplica"/>
    <x v="901"/>
  </r>
  <r>
    <x v="3"/>
    <x v="6"/>
    <x v="6"/>
    <x v="265"/>
    <x v="645"/>
    <s v="CO28109@mi.com"/>
    <x v="3"/>
    <x v="3"/>
    <x v="645"/>
    <x v="41"/>
    <x v="0"/>
    <x v="0"/>
    <s v="No Aplica"/>
    <x v="901"/>
  </r>
  <r>
    <x v="3"/>
    <x v="20"/>
    <x v="20"/>
    <x v="265"/>
    <x v="645"/>
    <s v="CO28109@mi.com"/>
    <x v="3"/>
    <x v="3"/>
    <x v="645"/>
    <x v="41"/>
    <x v="0"/>
    <x v="0"/>
    <s v="No Aplica"/>
    <x v="901"/>
  </r>
  <r>
    <x v="0"/>
    <x v="22"/>
    <x v="22"/>
    <x v="0"/>
    <x v="645"/>
    <s v="CO28109@mi.com"/>
    <x v="5"/>
    <x v="4"/>
    <x v="645"/>
    <x v="41"/>
    <x v="0"/>
    <x v="0"/>
    <s v="No Aplica"/>
    <x v="901"/>
  </r>
  <r>
    <x v="3"/>
    <x v="4"/>
    <x v="4"/>
    <x v="265"/>
    <x v="645"/>
    <s v="CO28109@mi.com"/>
    <x v="3"/>
    <x v="3"/>
    <x v="645"/>
    <x v="41"/>
    <x v="0"/>
    <x v="0"/>
    <s v="No Aplica"/>
    <x v="901"/>
  </r>
  <r>
    <x v="3"/>
    <x v="5"/>
    <x v="5"/>
    <x v="265"/>
    <x v="645"/>
    <s v="CO28109@mi.com"/>
    <x v="3"/>
    <x v="3"/>
    <x v="645"/>
    <x v="41"/>
    <x v="0"/>
    <x v="0"/>
    <s v="No Aplica"/>
    <x v="901"/>
  </r>
  <r>
    <x v="3"/>
    <x v="21"/>
    <x v="21"/>
    <x v="265"/>
    <x v="645"/>
    <s v="CO28109@mi.com"/>
    <x v="3"/>
    <x v="3"/>
    <x v="645"/>
    <x v="41"/>
    <x v="0"/>
    <x v="0"/>
    <s v="No Aplica"/>
    <x v="901"/>
  </r>
  <r>
    <x v="2"/>
    <x v="13"/>
    <x v="13"/>
    <x v="3"/>
    <x v="646"/>
    <s v="CO25861@mi.com"/>
    <x v="0"/>
    <x v="0"/>
    <x v="646"/>
    <x v="5"/>
    <x v="1"/>
    <x v="1"/>
    <n v="45922"/>
    <x v="903"/>
  </r>
  <r>
    <x v="2"/>
    <x v="23"/>
    <x v="23"/>
    <x v="45"/>
    <x v="646"/>
    <s v="CO25861@mi.com"/>
    <x v="3"/>
    <x v="3"/>
    <x v="646"/>
    <x v="5"/>
    <x v="1"/>
    <x v="0"/>
    <s v="No Aplica"/>
    <x v="904"/>
  </r>
  <r>
    <x v="2"/>
    <x v="18"/>
    <x v="18"/>
    <x v="1081"/>
    <x v="646"/>
    <s v="CO25861@mi.com"/>
    <x v="16"/>
    <x v="12"/>
    <x v="646"/>
    <x v="5"/>
    <x v="1"/>
    <x v="0"/>
    <s v="No Aplica"/>
    <x v="904"/>
  </r>
  <r>
    <x v="2"/>
    <x v="14"/>
    <x v="14"/>
    <x v="45"/>
    <x v="646"/>
    <s v="CO25861@mi.com"/>
    <x v="3"/>
    <x v="3"/>
    <x v="646"/>
    <x v="5"/>
    <x v="1"/>
    <x v="0"/>
    <s v="No Aplica"/>
    <x v="904"/>
  </r>
  <r>
    <x v="2"/>
    <x v="24"/>
    <x v="24"/>
    <x v="1082"/>
    <x v="646"/>
    <s v="CO25861@mi.com"/>
    <x v="3"/>
    <x v="3"/>
    <x v="646"/>
    <x v="5"/>
    <x v="1"/>
    <x v="0"/>
    <s v="No Aplica"/>
    <x v="904"/>
  </r>
  <r>
    <x v="2"/>
    <x v="19"/>
    <x v="19"/>
    <x v="45"/>
    <x v="646"/>
    <s v="CO25861@mi.com"/>
    <x v="3"/>
    <x v="3"/>
    <x v="646"/>
    <x v="5"/>
    <x v="1"/>
    <x v="0"/>
    <s v="No Aplica"/>
    <x v="904"/>
  </r>
  <r>
    <x v="2"/>
    <x v="19"/>
    <x v="19"/>
    <x v="1083"/>
    <x v="646"/>
    <s v="CO25861@mi.com"/>
    <x v="15"/>
    <x v="11"/>
    <x v="646"/>
    <x v="5"/>
    <x v="1"/>
    <x v="0"/>
    <s v="No Aplica"/>
    <x v="904"/>
  </r>
  <r>
    <x v="2"/>
    <x v="7"/>
    <x v="7"/>
    <x v="45"/>
    <x v="646"/>
    <s v="CO25861@mi.com"/>
    <x v="3"/>
    <x v="3"/>
    <x v="646"/>
    <x v="5"/>
    <x v="1"/>
    <x v="0"/>
    <s v="No Aplica"/>
    <x v="904"/>
  </r>
  <r>
    <x v="2"/>
    <x v="7"/>
    <x v="7"/>
    <x v="1084"/>
    <x v="646"/>
    <s v="CO25861@mi.com"/>
    <x v="15"/>
    <x v="11"/>
    <x v="646"/>
    <x v="5"/>
    <x v="1"/>
    <x v="0"/>
    <s v="No Aplica"/>
    <x v="904"/>
  </r>
  <r>
    <x v="2"/>
    <x v="25"/>
    <x v="25"/>
    <x v="3"/>
    <x v="646"/>
    <s v="CO25861@mi.com"/>
    <x v="0"/>
    <x v="0"/>
    <x v="646"/>
    <x v="5"/>
    <x v="1"/>
    <x v="0"/>
    <s v="No Aplica"/>
    <x v="904"/>
  </r>
  <r>
    <x v="2"/>
    <x v="4"/>
    <x v="4"/>
    <x v="1085"/>
    <x v="646"/>
    <s v="CO25861@mi.com"/>
    <x v="2"/>
    <x v="2"/>
    <x v="646"/>
    <x v="5"/>
    <x v="1"/>
    <x v="0"/>
    <s v="No Aplica"/>
    <x v="904"/>
  </r>
  <r>
    <x v="2"/>
    <x v="5"/>
    <x v="5"/>
    <x v="45"/>
    <x v="646"/>
    <s v="CO25861@mi.com"/>
    <x v="3"/>
    <x v="3"/>
    <x v="646"/>
    <x v="5"/>
    <x v="1"/>
    <x v="0"/>
    <s v="No Aplica"/>
    <x v="904"/>
  </r>
  <r>
    <x v="2"/>
    <x v="20"/>
    <x v="20"/>
    <x v="133"/>
    <x v="646"/>
    <s v="CO25861@mi.com"/>
    <x v="23"/>
    <x v="15"/>
    <x v="646"/>
    <x v="5"/>
    <x v="1"/>
    <x v="0"/>
    <s v="No Aplica"/>
    <x v="904"/>
  </r>
  <r>
    <x v="2"/>
    <x v="20"/>
    <x v="20"/>
    <x v="133"/>
    <x v="646"/>
    <s v="CO25861@mi.com"/>
    <x v="23"/>
    <x v="15"/>
    <x v="646"/>
    <x v="5"/>
    <x v="1"/>
    <x v="0"/>
    <s v="No Aplica"/>
    <x v="904"/>
  </r>
  <r>
    <x v="2"/>
    <x v="22"/>
    <x v="22"/>
    <x v="45"/>
    <x v="646"/>
    <s v="CO25861@mi.com"/>
    <x v="3"/>
    <x v="3"/>
    <x v="646"/>
    <x v="5"/>
    <x v="1"/>
    <x v="0"/>
    <s v="No Aplica"/>
    <x v="904"/>
  </r>
  <r>
    <x v="2"/>
    <x v="22"/>
    <x v="22"/>
    <x v="45"/>
    <x v="646"/>
    <s v="CO25861@mi.com"/>
    <x v="3"/>
    <x v="3"/>
    <x v="646"/>
    <x v="5"/>
    <x v="1"/>
    <x v="0"/>
    <s v="No Aplica"/>
    <x v="904"/>
  </r>
  <r>
    <x v="2"/>
    <x v="21"/>
    <x v="21"/>
    <x v="3"/>
    <x v="646"/>
    <s v="CO25861@mi.com"/>
    <x v="0"/>
    <x v="0"/>
    <x v="646"/>
    <x v="5"/>
    <x v="1"/>
    <x v="0"/>
    <s v="No Aplica"/>
    <x v="904"/>
  </r>
  <r>
    <x v="2"/>
    <x v="0"/>
    <x v="0"/>
    <x v="336"/>
    <x v="647"/>
    <s v="CO1362@mi.com"/>
    <x v="3"/>
    <x v="3"/>
    <x v="647"/>
    <x v="12"/>
    <x v="0"/>
    <x v="0"/>
    <s v="No Aplica"/>
    <x v="905"/>
  </r>
  <r>
    <x v="2"/>
    <x v="13"/>
    <x v="13"/>
    <x v="336"/>
    <x v="647"/>
    <s v="CO1362@mi.com"/>
    <x v="3"/>
    <x v="3"/>
    <x v="647"/>
    <x v="12"/>
    <x v="0"/>
    <x v="1"/>
    <n v="45922"/>
    <x v="906"/>
  </r>
  <r>
    <x v="2"/>
    <x v="12"/>
    <x v="12"/>
    <x v="1086"/>
    <x v="647"/>
    <s v="CO1362@mi.com"/>
    <x v="8"/>
    <x v="7"/>
    <x v="647"/>
    <x v="12"/>
    <x v="0"/>
    <x v="0"/>
    <s v="No Aplica"/>
    <x v="905"/>
  </r>
  <r>
    <x v="2"/>
    <x v="11"/>
    <x v="11"/>
    <x v="3"/>
    <x v="647"/>
    <s v="CO1362@mi.com"/>
    <x v="0"/>
    <x v="0"/>
    <x v="647"/>
    <x v="12"/>
    <x v="0"/>
    <x v="0"/>
    <s v="No Aplica"/>
    <x v="905"/>
  </r>
  <r>
    <x v="2"/>
    <x v="15"/>
    <x v="15"/>
    <x v="336"/>
    <x v="647"/>
    <s v="CO1362@mi.com"/>
    <x v="3"/>
    <x v="3"/>
    <x v="647"/>
    <x v="12"/>
    <x v="0"/>
    <x v="0"/>
    <s v="No Aplica"/>
    <x v="905"/>
  </r>
  <r>
    <x v="2"/>
    <x v="17"/>
    <x v="17"/>
    <x v="1087"/>
    <x v="647"/>
    <s v="CO1362@mi.com"/>
    <x v="8"/>
    <x v="7"/>
    <x v="647"/>
    <x v="12"/>
    <x v="0"/>
    <x v="0"/>
    <s v="No Aplica"/>
    <x v="905"/>
  </r>
  <r>
    <x v="2"/>
    <x v="3"/>
    <x v="3"/>
    <x v="45"/>
    <x v="647"/>
    <s v="CO1362@mi.com"/>
    <x v="3"/>
    <x v="3"/>
    <x v="647"/>
    <x v="12"/>
    <x v="0"/>
    <x v="0"/>
    <s v="No Aplica"/>
    <x v="905"/>
  </r>
  <r>
    <x v="2"/>
    <x v="16"/>
    <x v="16"/>
    <x v="3"/>
    <x v="647"/>
    <s v="CO1362@mi.com"/>
    <x v="0"/>
    <x v="0"/>
    <x v="647"/>
    <x v="12"/>
    <x v="0"/>
    <x v="0"/>
    <s v="No Aplica"/>
    <x v="905"/>
  </r>
  <r>
    <x v="2"/>
    <x v="7"/>
    <x v="7"/>
    <x v="45"/>
    <x v="647"/>
    <s v="CO1362@mi.com"/>
    <x v="3"/>
    <x v="3"/>
    <x v="647"/>
    <x v="12"/>
    <x v="0"/>
    <x v="0"/>
    <s v="No Aplica"/>
    <x v="905"/>
  </r>
  <r>
    <x v="2"/>
    <x v="1"/>
    <x v="1"/>
    <x v="45"/>
    <x v="647"/>
    <s v="CO1362@mi.com"/>
    <x v="3"/>
    <x v="3"/>
    <x v="647"/>
    <x v="12"/>
    <x v="0"/>
    <x v="0"/>
    <s v="No Aplica"/>
    <x v="905"/>
  </r>
  <r>
    <x v="2"/>
    <x v="6"/>
    <x v="6"/>
    <x v="1088"/>
    <x v="647"/>
    <s v="CO1362@mi.com"/>
    <x v="8"/>
    <x v="7"/>
    <x v="647"/>
    <x v="12"/>
    <x v="0"/>
    <x v="0"/>
    <s v="No Aplica"/>
    <x v="905"/>
  </r>
  <r>
    <x v="2"/>
    <x v="2"/>
    <x v="2"/>
    <x v="3"/>
    <x v="647"/>
    <s v="CO1362@mi.com"/>
    <x v="0"/>
    <x v="0"/>
    <x v="647"/>
    <x v="12"/>
    <x v="0"/>
    <x v="0"/>
    <s v="No Aplica"/>
    <x v="905"/>
  </r>
  <r>
    <x v="2"/>
    <x v="4"/>
    <x v="4"/>
    <x v="336"/>
    <x v="647"/>
    <s v="CO1362@mi.com"/>
    <x v="3"/>
    <x v="3"/>
    <x v="647"/>
    <x v="12"/>
    <x v="0"/>
    <x v="0"/>
    <s v="No Aplica"/>
    <x v="905"/>
  </r>
  <r>
    <x v="2"/>
    <x v="5"/>
    <x v="5"/>
    <x v="336"/>
    <x v="647"/>
    <s v="CO1362@mi.com"/>
    <x v="3"/>
    <x v="3"/>
    <x v="647"/>
    <x v="12"/>
    <x v="0"/>
    <x v="0"/>
    <s v="No Aplica"/>
    <x v="905"/>
  </r>
  <r>
    <x v="2"/>
    <x v="20"/>
    <x v="20"/>
    <x v="336"/>
    <x v="647"/>
    <s v="CO1362@mi.com"/>
    <x v="3"/>
    <x v="3"/>
    <x v="647"/>
    <x v="12"/>
    <x v="0"/>
    <x v="0"/>
    <s v="No Aplica"/>
    <x v="905"/>
  </r>
  <r>
    <x v="2"/>
    <x v="21"/>
    <x v="21"/>
    <x v="336"/>
    <x v="647"/>
    <s v="CO1362@mi.com"/>
    <x v="3"/>
    <x v="3"/>
    <x v="647"/>
    <x v="12"/>
    <x v="0"/>
    <x v="0"/>
    <s v="No Aplica"/>
    <x v="905"/>
  </r>
  <r>
    <x v="2"/>
    <x v="22"/>
    <x v="22"/>
    <x v="3"/>
    <x v="647"/>
    <s v="CO1362@mi.com"/>
    <x v="0"/>
    <x v="0"/>
    <x v="647"/>
    <x v="12"/>
    <x v="0"/>
    <x v="0"/>
    <s v="No Aplica"/>
    <x v="905"/>
  </r>
  <r>
    <x v="2"/>
    <x v="8"/>
    <x v="8"/>
    <x v="20"/>
    <x v="648"/>
    <s v="CO28822@mi.com"/>
    <x v="3"/>
    <x v="3"/>
    <x v="648"/>
    <x v="4"/>
    <x v="2"/>
    <x v="0"/>
    <s v="No Aplica"/>
    <x v="907"/>
  </r>
  <r>
    <x v="3"/>
    <x v="18"/>
    <x v="18"/>
    <x v="99"/>
    <x v="648"/>
    <s v="CO28822@mi.com"/>
    <x v="10"/>
    <x v="9"/>
    <x v="648"/>
    <x v="4"/>
    <x v="2"/>
    <x v="0"/>
    <s v="No Aplica"/>
    <x v="907"/>
  </r>
  <r>
    <x v="2"/>
    <x v="14"/>
    <x v="14"/>
    <x v="387"/>
    <x v="648"/>
    <s v="CO28822@mi.com"/>
    <x v="6"/>
    <x v="5"/>
    <x v="648"/>
    <x v="4"/>
    <x v="2"/>
    <x v="0"/>
    <s v="No Aplica"/>
    <x v="907"/>
  </r>
  <r>
    <x v="2"/>
    <x v="12"/>
    <x v="12"/>
    <x v="0"/>
    <x v="648"/>
    <s v="CO28822@mi.com"/>
    <x v="0"/>
    <x v="0"/>
    <x v="648"/>
    <x v="4"/>
    <x v="2"/>
    <x v="0"/>
    <s v="No Aplica"/>
    <x v="907"/>
  </r>
  <r>
    <x v="2"/>
    <x v="27"/>
    <x v="27"/>
    <x v="1089"/>
    <x v="648"/>
    <s v="CO28822@mi.com"/>
    <x v="0"/>
    <x v="0"/>
    <x v="648"/>
    <x v="4"/>
    <x v="2"/>
    <x v="0"/>
    <s v="No Aplica"/>
    <x v="907"/>
  </r>
  <r>
    <x v="2"/>
    <x v="26"/>
    <x v="26"/>
    <x v="20"/>
    <x v="648"/>
    <s v="CO28822@mi.com"/>
    <x v="3"/>
    <x v="3"/>
    <x v="648"/>
    <x v="4"/>
    <x v="2"/>
    <x v="0"/>
    <s v="No Aplica"/>
    <x v="907"/>
  </r>
  <r>
    <x v="2"/>
    <x v="10"/>
    <x v="10"/>
    <x v="20"/>
    <x v="648"/>
    <s v="CO28822@mi.com"/>
    <x v="3"/>
    <x v="3"/>
    <x v="648"/>
    <x v="4"/>
    <x v="2"/>
    <x v="0"/>
    <s v="No Aplica"/>
    <x v="907"/>
  </r>
  <r>
    <x v="2"/>
    <x v="0"/>
    <x v="0"/>
    <x v="20"/>
    <x v="648"/>
    <s v="CO28822@mi.com"/>
    <x v="3"/>
    <x v="3"/>
    <x v="648"/>
    <x v="4"/>
    <x v="2"/>
    <x v="0"/>
    <s v="No Aplica"/>
    <x v="907"/>
  </r>
  <r>
    <x v="2"/>
    <x v="11"/>
    <x v="11"/>
    <x v="11"/>
    <x v="648"/>
    <s v="CO28822@mi.com"/>
    <x v="3"/>
    <x v="3"/>
    <x v="648"/>
    <x v="4"/>
    <x v="2"/>
    <x v="0"/>
    <s v="No Aplica"/>
    <x v="907"/>
  </r>
  <r>
    <x v="5"/>
    <x v="10"/>
    <x v="10"/>
    <x v="6"/>
    <x v="649"/>
    <s v="CO18080@mi.com"/>
    <x v="3"/>
    <x v="3"/>
    <x v="649"/>
    <x v="26"/>
    <x v="0"/>
    <x v="0"/>
    <s v="No Aplica"/>
    <x v="908"/>
  </r>
  <r>
    <x v="5"/>
    <x v="0"/>
    <x v="0"/>
    <x v="6"/>
    <x v="649"/>
    <s v="CO18080@mi.com"/>
    <x v="3"/>
    <x v="3"/>
    <x v="649"/>
    <x v="26"/>
    <x v="0"/>
    <x v="0"/>
    <s v="No Aplica"/>
    <x v="908"/>
  </r>
  <r>
    <x v="5"/>
    <x v="11"/>
    <x v="11"/>
    <x v="6"/>
    <x v="649"/>
    <s v="CO18080@mi.com"/>
    <x v="3"/>
    <x v="3"/>
    <x v="649"/>
    <x v="26"/>
    <x v="0"/>
    <x v="0"/>
    <s v="No Aplica"/>
    <x v="908"/>
  </r>
  <r>
    <x v="5"/>
    <x v="12"/>
    <x v="12"/>
    <x v="3"/>
    <x v="649"/>
    <s v="CO18080@mi.com"/>
    <x v="0"/>
    <x v="0"/>
    <x v="649"/>
    <x v="26"/>
    <x v="0"/>
    <x v="0"/>
    <s v="No Aplica"/>
    <x v="908"/>
  </r>
  <r>
    <x v="5"/>
    <x v="13"/>
    <x v="13"/>
    <x v="265"/>
    <x v="649"/>
    <s v="CO18080@mi.com"/>
    <x v="3"/>
    <x v="3"/>
    <x v="649"/>
    <x v="26"/>
    <x v="0"/>
    <x v="1"/>
    <n v="45922"/>
    <x v="909"/>
  </r>
  <r>
    <x v="5"/>
    <x v="14"/>
    <x v="14"/>
    <x v="6"/>
    <x v="649"/>
    <s v="CO18080@mi.com"/>
    <x v="3"/>
    <x v="3"/>
    <x v="649"/>
    <x v="26"/>
    <x v="0"/>
    <x v="0"/>
    <s v="No Aplica"/>
    <x v="908"/>
  </r>
  <r>
    <x v="5"/>
    <x v="15"/>
    <x v="15"/>
    <x v="6"/>
    <x v="649"/>
    <s v="CO18080@mi.com"/>
    <x v="3"/>
    <x v="3"/>
    <x v="649"/>
    <x v="26"/>
    <x v="0"/>
    <x v="0"/>
    <s v="No Aplica"/>
    <x v="908"/>
  </r>
  <r>
    <x v="5"/>
    <x v="16"/>
    <x v="16"/>
    <x v="6"/>
    <x v="649"/>
    <s v="CO18080@mi.com"/>
    <x v="3"/>
    <x v="3"/>
    <x v="649"/>
    <x v="26"/>
    <x v="0"/>
    <x v="0"/>
    <s v="No Aplica"/>
    <x v="908"/>
  </r>
  <r>
    <x v="5"/>
    <x v="17"/>
    <x v="17"/>
    <x v="3"/>
    <x v="649"/>
    <s v="CO18080@mi.com"/>
    <x v="0"/>
    <x v="0"/>
    <x v="649"/>
    <x v="26"/>
    <x v="0"/>
    <x v="0"/>
    <s v="No Aplica"/>
    <x v="908"/>
  </r>
  <r>
    <x v="5"/>
    <x v="3"/>
    <x v="3"/>
    <x v="6"/>
    <x v="649"/>
    <s v="CO18080@mi.com"/>
    <x v="3"/>
    <x v="3"/>
    <x v="649"/>
    <x v="26"/>
    <x v="0"/>
    <x v="0"/>
    <s v="No Aplica"/>
    <x v="908"/>
  </r>
  <r>
    <x v="5"/>
    <x v="19"/>
    <x v="19"/>
    <x v="6"/>
    <x v="649"/>
    <s v="CO18080@mi.com"/>
    <x v="3"/>
    <x v="3"/>
    <x v="649"/>
    <x v="26"/>
    <x v="0"/>
    <x v="0"/>
    <s v="No Aplica"/>
    <x v="908"/>
  </r>
  <r>
    <x v="5"/>
    <x v="7"/>
    <x v="7"/>
    <x v="6"/>
    <x v="649"/>
    <s v="CO18080@mi.com"/>
    <x v="3"/>
    <x v="3"/>
    <x v="649"/>
    <x v="26"/>
    <x v="0"/>
    <x v="0"/>
    <s v="No Aplica"/>
    <x v="908"/>
  </r>
  <r>
    <x v="5"/>
    <x v="1"/>
    <x v="1"/>
    <x v="3"/>
    <x v="649"/>
    <s v="CO18080@mi.com"/>
    <x v="0"/>
    <x v="0"/>
    <x v="649"/>
    <x v="26"/>
    <x v="0"/>
    <x v="0"/>
    <s v="No Aplica"/>
    <x v="908"/>
  </r>
  <r>
    <x v="9"/>
    <x v="2"/>
    <x v="2"/>
    <x v="163"/>
    <x v="649"/>
    <s v="CO18080@mi.com"/>
    <x v="0"/>
    <x v="0"/>
    <x v="649"/>
    <x v="26"/>
    <x v="0"/>
    <x v="0"/>
    <s v="No Aplica"/>
    <x v="908"/>
  </r>
  <r>
    <x v="9"/>
    <x v="6"/>
    <x v="6"/>
    <x v="163"/>
    <x v="649"/>
    <s v="CO18080@mi.com"/>
    <x v="0"/>
    <x v="0"/>
    <x v="649"/>
    <x v="26"/>
    <x v="0"/>
    <x v="0"/>
    <s v="No Aplica"/>
    <x v="908"/>
  </r>
  <r>
    <x v="9"/>
    <x v="25"/>
    <x v="25"/>
    <x v="163"/>
    <x v="649"/>
    <s v="CO18080@mi.com"/>
    <x v="0"/>
    <x v="0"/>
    <x v="649"/>
    <x v="26"/>
    <x v="0"/>
    <x v="0"/>
    <s v="No Aplica"/>
    <x v="908"/>
  </r>
  <r>
    <x v="9"/>
    <x v="29"/>
    <x v="29"/>
    <x v="163"/>
    <x v="649"/>
    <s v="CO18080@mi.com"/>
    <x v="0"/>
    <x v="0"/>
    <x v="649"/>
    <x v="26"/>
    <x v="0"/>
    <x v="0"/>
    <s v="No Aplica"/>
    <x v="908"/>
  </r>
  <r>
    <x v="9"/>
    <x v="4"/>
    <x v="4"/>
    <x v="163"/>
    <x v="649"/>
    <s v="CO18080@mi.com"/>
    <x v="0"/>
    <x v="0"/>
    <x v="649"/>
    <x v="26"/>
    <x v="0"/>
    <x v="0"/>
    <s v="No Aplica"/>
    <x v="908"/>
  </r>
  <r>
    <x v="9"/>
    <x v="5"/>
    <x v="5"/>
    <x v="163"/>
    <x v="649"/>
    <s v="CO18080@mi.com"/>
    <x v="0"/>
    <x v="0"/>
    <x v="649"/>
    <x v="26"/>
    <x v="0"/>
    <x v="0"/>
    <s v="No Aplica"/>
    <x v="908"/>
  </r>
  <r>
    <x v="9"/>
    <x v="20"/>
    <x v="20"/>
    <x v="163"/>
    <x v="649"/>
    <s v="CO18080@mi.com"/>
    <x v="0"/>
    <x v="0"/>
    <x v="649"/>
    <x v="26"/>
    <x v="0"/>
    <x v="0"/>
    <s v="No Aplica"/>
    <x v="908"/>
  </r>
  <r>
    <x v="5"/>
    <x v="22"/>
    <x v="22"/>
    <x v="6"/>
    <x v="649"/>
    <s v="CO18080@mi.com"/>
    <x v="3"/>
    <x v="3"/>
    <x v="649"/>
    <x v="26"/>
    <x v="0"/>
    <x v="0"/>
    <s v="No Aplica"/>
    <x v="908"/>
  </r>
  <r>
    <x v="5"/>
    <x v="21"/>
    <x v="21"/>
    <x v="35"/>
    <x v="649"/>
    <s v="CO18080@mi.com"/>
    <x v="1"/>
    <x v="1"/>
    <x v="649"/>
    <x v="26"/>
    <x v="0"/>
    <x v="0"/>
    <s v="No Aplica"/>
    <x v="908"/>
  </r>
  <r>
    <x v="3"/>
    <x v="27"/>
    <x v="27"/>
    <x v="1090"/>
    <x v="650"/>
    <s v="CO10430@mi.com"/>
    <x v="11"/>
    <x v="0"/>
    <x v="650"/>
    <x v="9"/>
    <x v="1"/>
    <x v="0"/>
    <s v="No Aplica"/>
    <x v="910"/>
  </r>
  <r>
    <x v="3"/>
    <x v="26"/>
    <x v="26"/>
    <x v="733"/>
    <x v="650"/>
    <s v="CO10430@mi.com"/>
    <x v="8"/>
    <x v="7"/>
    <x v="650"/>
    <x v="9"/>
    <x v="1"/>
    <x v="0"/>
    <s v="No Aplica"/>
    <x v="910"/>
  </r>
  <r>
    <x v="3"/>
    <x v="18"/>
    <x v="18"/>
    <x v="1091"/>
    <x v="650"/>
    <s v="CO10430@mi.com"/>
    <x v="5"/>
    <x v="4"/>
    <x v="650"/>
    <x v="9"/>
    <x v="1"/>
    <x v="0"/>
    <s v="No Aplica"/>
    <x v="910"/>
  </r>
  <r>
    <x v="3"/>
    <x v="23"/>
    <x v="23"/>
    <x v="733"/>
    <x v="650"/>
    <s v="CO10430@mi.com"/>
    <x v="10"/>
    <x v="9"/>
    <x v="650"/>
    <x v="9"/>
    <x v="1"/>
    <x v="0"/>
    <s v="No Aplica"/>
    <x v="910"/>
  </r>
  <r>
    <x v="1"/>
    <x v="20"/>
    <x v="20"/>
    <x v="87"/>
    <x v="650"/>
    <s v="CO10430@mi.com"/>
    <x v="1"/>
    <x v="1"/>
    <x v="650"/>
    <x v="9"/>
    <x v="1"/>
    <x v="0"/>
    <s v="No Aplica"/>
    <x v="910"/>
  </r>
  <r>
    <x v="3"/>
    <x v="24"/>
    <x v="24"/>
    <x v="1092"/>
    <x v="650"/>
    <s v="CO10430@mi.com"/>
    <x v="5"/>
    <x v="4"/>
    <x v="650"/>
    <x v="9"/>
    <x v="1"/>
    <x v="0"/>
    <s v="No Aplica"/>
    <x v="910"/>
  </r>
  <r>
    <x v="3"/>
    <x v="28"/>
    <x v="28"/>
    <x v="1093"/>
    <x v="650"/>
    <s v="CO10430@mi.com"/>
    <x v="8"/>
    <x v="7"/>
    <x v="650"/>
    <x v="9"/>
    <x v="1"/>
    <x v="0"/>
    <s v="No Aplica"/>
    <x v="910"/>
  </r>
  <r>
    <x v="3"/>
    <x v="28"/>
    <x v="28"/>
    <x v="1093"/>
    <x v="650"/>
    <s v="CO10430@mi.com"/>
    <x v="8"/>
    <x v="7"/>
    <x v="650"/>
    <x v="9"/>
    <x v="1"/>
    <x v="0"/>
    <s v="No Aplica"/>
    <x v="910"/>
  </r>
  <r>
    <x v="3"/>
    <x v="29"/>
    <x v="29"/>
    <x v="22"/>
    <x v="650"/>
    <s v="CO10430@mi.com"/>
    <x v="10"/>
    <x v="9"/>
    <x v="650"/>
    <x v="9"/>
    <x v="1"/>
    <x v="0"/>
    <s v="No Aplica"/>
    <x v="910"/>
  </r>
  <r>
    <x v="6"/>
    <x v="10"/>
    <x v="10"/>
    <x v="20"/>
    <x v="651"/>
    <s v="CO27911@mi.com"/>
    <x v="3"/>
    <x v="3"/>
    <x v="651"/>
    <x v="25"/>
    <x v="2"/>
    <x v="0"/>
    <s v="No Aplica"/>
    <x v="911"/>
  </r>
  <r>
    <x v="6"/>
    <x v="0"/>
    <x v="0"/>
    <x v="20"/>
    <x v="651"/>
    <s v="CO27911@mi.com"/>
    <x v="3"/>
    <x v="3"/>
    <x v="651"/>
    <x v="25"/>
    <x v="2"/>
    <x v="0"/>
    <s v="No Aplica"/>
    <x v="911"/>
  </r>
  <r>
    <x v="6"/>
    <x v="11"/>
    <x v="11"/>
    <x v="3"/>
    <x v="651"/>
    <s v="CO27911@mi.com"/>
    <x v="17"/>
    <x v="13"/>
    <x v="651"/>
    <x v="25"/>
    <x v="2"/>
    <x v="0"/>
    <s v="No Aplica"/>
    <x v="911"/>
  </r>
  <r>
    <x v="6"/>
    <x v="12"/>
    <x v="12"/>
    <x v="20"/>
    <x v="651"/>
    <s v="CO27911@mi.com"/>
    <x v="3"/>
    <x v="3"/>
    <x v="651"/>
    <x v="25"/>
    <x v="2"/>
    <x v="0"/>
    <s v="No Aplica"/>
    <x v="911"/>
  </r>
  <r>
    <x v="6"/>
    <x v="13"/>
    <x v="13"/>
    <x v="20"/>
    <x v="651"/>
    <s v="CO27911@mi.com"/>
    <x v="3"/>
    <x v="3"/>
    <x v="651"/>
    <x v="25"/>
    <x v="2"/>
    <x v="1"/>
    <n v="45922"/>
    <x v="912"/>
  </r>
  <r>
    <x v="6"/>
    <x v="14"/>
    <x v="14"/>
    <x v="20"/>
    <x v="651"/>
    <s v="CO27911@mi.com"/>
    <x v="3"/>
    <x v="3"/>
    <x v="651"/>
    <x v="25"/>
    <x v="2"/>
    <x v="0"/>
    <s v="No Aplica"/>
    <x v="911"/>
  </r>
  <r>
    <x v="6"/>
    <x v="15"/>
    <x v="15"/>
    <x v="20"/>
    <x v="651"/>
    <s v="CO27911@mi.com"/>
    <x v="3"/>
    <x v="3"/>
    <x v="651"/>
    <x v="25"/>
    <x v="2"/>
    <x v="0"/>
    <s v="No Aplica"/>
    <x v="911"/>
  </r>
  <r>
    <x v="6"/>
    <x v="17"/>
    <x v="17"/>
    <x v="20"/>
    <x v="651"/>
    <s v="CO27911@mi.com"/>
    <x v="3"/>
    <x v="3"/>
    <x v="651"/>
    <x v="25"/>
    <x v="2"/>
    <x v="0"/>
    <s v="No Aplica"/>
    <x v="911"/>
  </r>
  <r>
    <x v="6"/>
    <x v="3"/>
    <x v="3"/>
    <x v="20"/>
    <x v="651"/>
    <s v="CO27911@mi.com"/>
    <x v="3"/>
    <x v="3"/>
    <x v="651"/>
    <x v="25"/>
    <x v="2"/>
    <x v="0"/>
    <s v="No Aplica"/>
    <x v="911"/>
  </r>
  <r>
    <x v="6"/>
    <x v="3"/>
    <x v="3"/>
    <x v="20"/>
    <x v="651"/>
    <s v="CO27911@mi.com"/>
    <x v="3"/>
    <x v="3"/>
    <x v="651"/>
    <x v="25"/>
    <x v="2"/>
    <x v="0"/>
    <s v="No Aplica"/>
    <x v="911"/>
  </r>
  <r>
    <x v="1"/>
    <x v="5"/>
    <x v="5"/>
    <x v="1094"/>
    <x v="651"/>
    <s v="CO27911@mi.com"/>
    <x v="2"/>
    <x v="2"/>
    <x v="651"/>
    <x v="25"/>
    <x v="2"/>
    <x v="0"/>
    <s v="No Aplica"/>
    <x v="911"/>
  </r>
  <r>
    <x v="5"/>
    <x v="19"/>
    <x v="19"/>
    <x v="20"/>
    <x v="651"/>
    <s v="CO27911@mi.com"/>
    <x v="3"/>
    <x v="3"/>
    <x v="651"/>
    <x v="25"/>
    <x v="2"/>
    <x v="0"/>
    <s v="No Aplica"/>
    <x v="911"/>
  </r>
  <r>
    <x v="6"/>
    <x v="7"/>
    <x v="7"/>
    <x v="20"/>
    <x v="651"/>
    <s v="CO27911@mi.com"/>
    <x v="3"/>
    <x v="3"/>
    <x v="651"/>
    <x v="25"/>
    <x v="2"/>
    <x v="0"/>
    <s v="No Aplica"/>
    <x v="911"/>
  </r>
  <r>
    <x v="6"/>
    <x v="7"/>
    <x v="7"/>
    <x v="20"/>
    <x v="651"/>
    <s v="CO27911@mi.com"/>
    <x v="3"/>
    <x v="3"/>
    <x v="651"/>
    <x v="25"/>
    <x v="2"/>
    <x v="0"/>
    <s v="No Aplica"/>
    <x v="911"/>
  </r>
  <r>
    <x v="6"/>
    <x v="2"/>
    <x v="2"/>
    <x v="20"/>
    <x v="651"/>
    <s v="CO27911@mi.com"/>
    <x v="3"/>
    <x v="3"/>
    <x v="651"/>
    <x v="25"/>
    <x v="2"/>
    <x v="0"/>
    <s v="No Aplica"/>
    <x v="911"/>
  </r>
  <r>
    <x v="6"/>
    <x v="6"/>
    <x v="6"/>
    <x v="20"/>
    <x v="651"/>
    <s v="CO27911@mi.com"/>
    <x v="3"/>
    <x v="3"/>
    <x v="651"/>
    <x v="25"/>
    <x v="2"/>
    <x v="0"/>
    <s v="No Aplica"/>
    <x v="911"/>
  </r>
  <r>
    <x v="6"/>
    <x v="4"/>
    <x v="4"/>
    <x v="20"/>
    <x v="651"/>
    <s v="CO27911@mi.com"/>
    <x v="3"/>
    <x v="3"/>
    <x v="651"/>
    <x v="25"/>
    <x v="2"/>
    <x v="0"/>
    <s v="No Aplica"/>
    <x v="911"/>
  </r>
  <r>
    <x v="6"/>
    <x v="5"/>
    <x v="5"/>
    <x v="20"/>
    <x v="651"/>
    <s v="CO27911@mi.com"/>
    <x v="3"/>
    <x v="3"/>
    <x v="651"/>
    <x v="25"/>
    <x v="2"/>
    <x v="0"/>
    <s v="No Aplica"/>
    <x v="911"/>
  </r>
  <r>
    <x v="6"/>
    <x v="22"/>
    <x v="22"/>
    <x v="20"/>
    <x v="651"/>
    <s v="CO27911@mi.com"/>
    <x v="3"/>
    <x v="3"/>
    <x v="651"/>
    <x v="25"/>
    <x v="2"/>
    <x v="0"/>
    <s v="No Aplica"/>
    <x v="911"/>
  </r>
  <r>
    <x v="6"/>
    <x v="21"/>
    <x v="21"/>
    <x v="20"/>
    <x v="651"/>
    <s v="CO27911@mi.com"/>
    <x v="3"/>
    <x v="3"/>
    <x v="651"/>
    <x v="25"/>
    <x v="2"/>
    <x v="0"/>
    <s v="No Aplica"/>
    <x v="911"/>
  </r>
  <r>
    <x v="0"/>
    <x v="27"/>
    <x v="27"/>
    <x v="3"/>
    <x v="652"/>
    <s v="CO19855@mi.com"/>
    <x v="21"/>
    <x v="0"/>
    <x v="652"/>
    <x v="40"/>
    <x v="1"/>
    <x v="0"/>
    <s v="No Aplica"/>
    <x v="913"/>
  </r>
  <r>
    <x v="1"/>
    <x v="26"/>
    <x v="26"/>
    <x v="23"/>
    <x v="652"/>
    <s v="CO19855@mi.com"/>
    <x v="10"/>
    <x v="9"/>
    <x v="652"/>
    <x v="40"/>
    <x v="1"/>
    <x v="0"/>
    <s v="No Aplica"/>
    <x v="913"/>
  </r>
  <r>
    <x v="0"/>
    <x v="18"/>
    <x v="18"/>
    <x v="3"/>
    <x v="652"/>
    <s v="CO19855@mi.com"/>
    <x v="21"/>
    <x v="0"/>
    <x v="652"/>
    <x v="40"/>
    <x v="1"/>
    <x v="0"/>
    <s v="No Aplica"/>
    <x v="913"/>
  </r>
  <r>
    <x v="1"/>
    <x v="23"/>
    <x v="23"/>
    <x v="44"/>
    <x v="652"/>
    <s v="CO19855@mi.com"/>
    <x v="10"/>
    <x v="9"/>
    <x v="652"/>
    <x v="40"/>
    <x v="1"/>
    <x v="0"/>
    <s v="No Aplica"/>
    <x v="913"/>
  </r>
  <r>
    <x v="0"/>
    <x v="24"/>
    <x v="24"/>
    <x v="3"/>
    <x v="652"/>
    <s v="CO19855@mi.com"/>
    <x v="21"/>
    <x v="0"/>
    <x v="652"/>
    <x v="40"/>
    <x v="1"/>
    <x v="0"/>
    <s v="No Aplica"/>
    <x v="913"/>
  </r>
  <r>
    <x v="1"/>
    <x v="28"/>
    <x v="28"/>
    <x v="44"/>
    <x v="652"/>
    <s v="CO19855@mi.com"/>
    <x v="10"/>
    <x v="9"/>
    <x v="652"/>
    <x v="40"/>
    <x v="1"/>
    <x v="0"/>
    <s v="No Aplica"/>
    <x v="913"/>
  </r>
  <r>
    <x v="0"/>
    <x v="25"/>
    <x v="25"/>
    <x v="3"/>
    <x v="652"/>
    <s v="CO19855@mi.com"/>
    <x v="21"/>
    <x v="0"/>
    <x v="652"/>
    <x v="40"/>
    <x v="1"/>
    <x v="0"/>
    <s v="No Aplica"/>
    <x v="913"/>
  </r>
  <r>
    <x v="1"/>
    <x v="29"/>
    <x v="29"/>
    <x v="44"/>
    <x v="652"/>
    <s v="CO19855@mi.com"/>
    <x v="1"/>
    <x v="1"/>
    <x v="652"/>
    <x v="40"/>
    <x v="1"/>
    <x v="0"/>
    <s v="No Aplica"/>
    <x v="913"/>
  </r>
  <r>
    <x v="1"/>
    <x v="29"/>
    <x v="29"/>
    <x v="44"/>
    <x v="652"/>
    <s v="CO19855@mi.com"/>
    <x v="1"/>
    <x v="1"/>
    <x v="652"/>
    <x v="40"/>
    <x v="1"/>
    <x v="0"/>
    <s v="No Aplica"/>
    <x v="913"/>
  </r>
  <r>
    <x v="0"/>
    <x v="11"/>
    <x v="11"/>
    <x v="18"/>
    <x v="653"/>
    <s v="CO24111@mi.com"/>
    <x v="0"/>
    <x v="0"/>
    <x v="653"/>
    <x v="3"/>
    <x v="1"/>
    <x v="0"/>
    <s v="No Aplica"/>
    <x v="914"/>
  </r>
  <r>
    <x v="1"/>
    <x v="18"/>
    <x v="18"/>
    <x v="1095"/>
    <x v="653"/>
    <s v="CO24111@mi.com"/>
    <x v="3"/>
    <x v="3"/>
    <x v="653"/>
    <x v="3"/>
    <x v="1"/>
    <x v="0"/>
    <s v="No Aplica"/>
    <x v="914"/>
  </r>
  <r>
    <x v="1"/>
    <x v="14"/>
    <x v="14"/>
    <x v="20"/>
    <x v="653"/>
    <s v="CO24111@mi.com"/>
    <x v="1"/>
    <x v="1"/>
    <x v="653"/>
    <x v="3"/>
    <x v="1"/>
    <x v="0"/>
    <s v="No Aplica"/>
    <x v="914"/>
  </r>
  <r>
    <x v="1"/>
    <x v="15"/>
    <x v="15"/>
    <x v="20"/>
    <x v="653"/>
    <s v="CO24111@mi.com"/>
    <x v="1"/>
    <x v="1"/>
    <x v="653"/>
    <x v="3"/>
    <x v="1"/>
    <x v="0"/>
    <s v="No Aplica"/>
    <x v="914"/>
  </r>
  <r>
    <x v="0"/>
    <x v="16"/>
    <x v="16"/>
    <x v="18"/>
    <x v="653"/>
    <s v="CO24111@mi.com"/>
    <x v="0"/>
    <x v="0"/>
    <x v="653"/>
    <x v="3"/>
    <x v="1"/>
    <x v="0"/>
    <s v="No Aplica"/>
    <x v="914"/>
  </r>
  <r>
    <x v="1"/>
    <x v="24"/>
    <x v="24"/>
    <x v="1096"/>
    <x v="653"/>
    <s v="CO24111@mi.com"/>
    <x v="3"/>
    <x v="3"/>
    <x v="653"/>
    <x v="3"/>
    <x v="1"/>
    <x v="0"/>
    <s v="No Aplica"/>
    <x v="914"/>
  </r>
  <r>
    <x v="1"/>
    <x v="28"/>
    <x v="28"/>
    <x v="1097"/>
    <x v="653"/>
    <s v="CO24111@mi.com"/>
    <x v="3"/>
    <x v="3"/>
    <x v="653"/>
    <x v="3"/>
    <x v="1"/>
    <x v="0"/>
    <s v="No Aplica"/>
    <x v="914"/>
  </r>
  <r>
    <x v="0"/>
    <x v="7"/>
    <x v="7"/>
    <x v="12"/>
    <x v="653"/>
    <s v="CO24111@mi.com"/>
    <x v="0"/>
    <x v="0"/>
    <x v="653"/>
    <x v="3"/>
    <x v="1"/>
    <x v="0"/>
    <s v="No Aplica"/>
    <x v="914"/>
  </r>
  <r>
    <x v="1"/>
    <x v="19"/>
    <x v="19"/>
    <x v="20"/>
    <x v="653"/>
    <s v="CO24111@mi.com"/>
    <x v="3"/>
    <x v="3"/>
    <x v="653"/>
    <x v="3"/>
    <x v="1"/>
    <x v="0"/>
    <s v="No Aplica"/>
    <x v="914"/>
  </r>
  <r>
    <x v="1"/>
    <x v="1"/>
    <x v="1"/>
    <x v="20"/>
    <x v="653"/>
    <s v="CO24111@mi.com"/>
    <x v="7"/>
    <x v="6"/>
    <x v="653"/>
    <x v="3"/>
    <x v="1"/>
    <x v="0"/>
    <s v="No Aplica"/>
    <x v="914"/>
  </r>
  <r>
    <x v="1"/>
    <x v="4"/>
    <x v="4"/>
    <x v="20"/>
    <x v="653"/>
    <s v="CO24111@mi.com"/>
    <x v="3"/>
    <x v="3"/>
    <x v="653"/>
    <x v="3"/>
    <x v="1"/>
    <x v="0"/>
    <s v="No Aplica"/>
    <x v="914"/>
  </r>
  <r>
    <x v="1"/>
    <x v="21"/>
    <x v="21"/>
    <x v="20"/>
    <x v="653"/>
    <s v="CO24111@mi.com"/>
    <x v="1"/>
    <x v="1"/>
    <x v="653"/>
    <x v="3"/>
    <x v="1"/>
    <x v="0"/>
    <s v="No Aplica"/>
    <x v="914"/>
  </r>
  <r>
    <x v="0"/>
    <x v="27"/>
    <x v="27"/>
    <x v="1098"/>
    <x v="654"/>
    <s v="CO12320@mi.com"/>
    <x v="0"/>
    <x v="0"/>
    <x v="654"/>
    <x v="11"/>
    <x v="1"/>
    <x v="0"/>
    <s v="No Aplica"/>
    <x v="915"/>
  </r>
  <r>
    <x v="0"/>
    <x v="0"/>
    <x v="0"/>
    <x v="1098"/>
    <x v="654"/>
    <s v="CO12320@mi.com"/>
    <x v="0"/>
    <x v="0"/>
    <x v="654"/>
    <x v="11"/>
    <x v="1"/>
    <x v="0"/>
    <s v="No Aplica"/>
    <x v="915"/>
  </r>
  <r>
    <x v="0"/>
    <x v="16"/>
    <x v="16"/>
    <x v="1098"/>
    <x v="654"/>
    <s v="CO12320@mi.com"/>
    <x v="0"/>
    <x v="0"/>
    <x v="654"/>
    <x v="11"/>
    <x v="1"/>
    <x v="0"/>
    <s v="No Aplica"/>
    <x v="915"/>
  </r>
  <r>
    <x v="0"/>
    <x v="20"/>
    <x v="20"/>
    <x v="1098"/>
    <x v="654"/>
    <s v="CO12320@mi.com"/>
    <x v="0"/>
    <x v="0"/>
    <x v="654"/>
    <x v="11"/>
    <x v="1"/>
    <x v="0"/>
    <s v="No Aplica"/>
    <x v="915"/>
  </r>
  <r>
    <x v="2"/>
    <x v="27"/>
    <x v="27"/>
    <x v="39"/>
    <x v="655"/>
    <s v="CO19867@mi.com"/>
    <x v="4"/>
    <x v="0"/>
    <x v="655"/>
    <x v="55"/>
    <x v="1"/>
    <x v="0"/>
    <s v="No Aplica"/>
    <x v="916"/>
  </r>
  <r>
    <x v="2"/>
    <x v="28"/>
    <x v="28"/>
    <x v="801"/>
    <x v="655"/>
    <s v="CO19867@mi.com"/>
    <x v="3"/>
    <x v="3"/>
    <x v="655"/>
    <x v="55"/>
    <x v="1"/>
    <x v="0"/>
    <s v="No Aplica"/>
    <x v="916"/>
  </r>
  <r>
    <x v="2"/>
    <x v="19"/>
    <x v="19"/>
    <x v="20"/>
    <x v="655"/>
    <s v="CO19867@mi.com"/>
    <x v="3"/>
    <x v="3"/>
    <x v="655"/>
    <x v="55"/>
    <x v="1"/>
    <x v="0"/>
    <s v="No Aplica"/>
    <x v="916"/>
  </r>
  <r>
    <x v="2"/>
    <x v="7"/>
    <x v="7"/>
    <x v="20"/>
    <x v="655"/>
    <s v="CO19867@mi.com"/>
    <x v="3"/>
    <x v="3"/>
    <x v="655"/>
    <x v="55"/>
    <x v="1"/>
    <x v="0"/>
    <s v="No Aplica"/>
    <x v="916"/>
  </r>
  <r>
    <x v="2"/>
    <x v="1"/>
    <x v="1"/>
    <x v="20"/>
    <x v="655"/>
    <s v="CO19867@mi.com"/>
    <x v="3"/>
    <x v="3"/>
    <x v="655"/>
    <x v="55"/>
    <x v="1"/>
    <x v="0"/>
    <s v="No Aplica"/>
    <x v="916"/>
  </r>
  <r>
    <x v="2"/>
    <x v="18"/>
    <x v="18"/>
    <x v="39"/>
    <x v="655"/>
    <s v="CO19867@mi.com"/>
    <x v="4"/>
    <x v="0"/>
    <x v="655"/>
    <x v="55"/>
    <x v="1"/>
    <x v="0"/>
    <s v="No Aplica"/>
    <x v="916"/>
  </r>
  <r>
    <x v="2"/>
    <x v="29"/>
    <x v="29"/>
    <x v="809"/>
    <x v="655"/>
    <s v="CO19867@mi.com"/>
    <x v="4"/>
    <x v="0"/>
    <x v="655"/>
    <x v="55"/>
    <x v="1"/>
    <x v="0"/>
    <s v="No Aplica"/>
    <x v="916"/>
  </r>
  <r>
    <x v="2"/>
    <x v="4"/>
    <x v="4"/>
    <x v="809"/>
    <x v="655"/>
    <s v="CO19867@mi.com"/>
    <x v="4"/>
    <x v="0"/>
    <x v="655"/>
    <x v="55"/>
    <x v="1"/>
    <x v="0"/>
    <s v="No Aplica"/>
    <x v="916"/>
  </r>
  <r>
    <x v="2"/>
    <x v="5"/>
    <x v="5"/>
    <x v="809"/>
    <x v="655"/>
    <s v="CO19867@mi.com"/>
    <x v="4"/>
    <x v="0"/>
    <x v="655"/>
    <x v="55"/>
    <x v="1"/>
    <x v="0"/>
    <s v="No Aplica"/>
    <x v="916"/>
  </r>
  <r>
    <x v="2"/>
    <x v="20"/>
    <x v="20"/>
    <x v="1099"/>
    <x v="655"/>
    <s v="CO19867@mi.com"/>
    <x v="4"/>
    <x v="0"/>
    <x v="655"/>
    <x v="55"/>
    <x v="1"/>
    <x v="0"/>
    <s v="No Aplica"/>
    <x v="916"/>
  </r>
  <r>
    <x v="2"/>
    <x v="22"/>
    <x v="22"/>
    <x v="106"/>
    <x v="655"/>
    <s v="CO19867@mi.com"/>
    <x v="4"/>
    <x v="0"/>
    <x v="655"/>
    <x v="55"/>
    <x v="1"/>
    <x v="0"/>
    <s v="No Aplica"/>
    <x v="916"/>
  </r>
  <r>
    <x v="2"/>
    <x v="25"/>
    <x v="25"/>
    <x v="39"/>
    <x v="655"/>
    <s v="CO19867@mi.com"/>
    <x v="4"/>
    <x v="0"/>
    <x v="655"/>
    <x v="55"/>
    <x v="1"/>
    <x v="0"/>
    <s v="No Aplica"/>
    <x v="916"/>
  </r>
  <r>
    <x v="2"/>
    <x v="27"/>
    <x v="27"/>
    <x v="22"/>
    <x v="656"/>
    <s v="CO27574@mi.com"/>
    <x v="0"/>
    <x v="0"/>
    <x v="656"/>
    <x v="13"/>
    <x v="2"/>
    <x v="0"/>
    <s v="No Aplica"/>
    <x v="917"/>
  </r>
  <r>
    <x v="2"/>
    <x v="18"/>
    <x v="18"/>
    <x v="99"/>
    <x v="656"/>
    <s v="CO27574@mi.com"/>
    <x v="0"/>
    <x v="0"/>
    <x v="656"/>
    <x v="13"/>
    <x v="2"/>
    <x v="0"/>
    <s v="No Aplica"/>
    <x v="917"/>
  </r>
  <r>
    <x v="2"/>
    <x v="20"/>
    <x v="20"/>
    <x v="11"/>
    <x v="656"/>
    <s v="CO27574@mi.com"/>
    <x v="1"/>
    <x v="1"/>
    <x v="656"/>
    <x v="13"/>
    <x v="2"/>
    <x v="0"/>
    <s v="No Aplica"/>
    <x v="917"/>
  </r>
  <r>
    <x v="1"/>
    <x v="20"/>
    <x v="20"/>
    <x v="1100"/>
    <x v="656"/>
    <s v="CO27574@mi.com"/>
    <x v="9"/>
    <x v="8"/>
    <x v="656"/>
    <x v="13"/>
    <x v="2"/>
    <x v="0"/>
    <s v="No Aplica"/>
    <x v="917"/>
  </r>
  <r>
    <x v="2"/>
    <x v="24"/>
    <x v="24"/>
    <x v="22"/>
    <x v="656"/>
    <s v="CO27574@mi.com"/>
    <x v="0"/>
    <x v="0"/>
    <x v="656"/>
    <x v="13"/>
    <x v="2"/>
    <x v="0"/>
    <s v="No Aplica"/>
    <x v="917"/>
  </r>
  <r>
    <x v="2"/>
    <x v="25"/>
    <x v="25"/>
    <x v="99"/>
    <x v="656"/>
    <s v="CO27574@mi.com"/>
    <x v="0"/>
    <x v="0"/>
    <x v="656"/>
    <x v="13"/>
    <x v="2"/>
    <x v="0"/>
    <s v="No Aplica"/>
    <x v="917"/>
  </r>
  <r>
    <x v="0"/>
    <x v="17"/>
    <x v="17"/>
    <x v="27"/>
    <x v="657"/>
    <s v="CO28694@mi.com"/>
    <x v="0"/>
    <x v="0"/>
    <x v="657"/>
    <x v="2"/>
    <x v="0"/>
    <x v="0"/>
    <s v="No Aplica"/>
    <x v="918"/>
  </r>
  <r>
    <x v="2"/>
    <x v="8"/>
    <x v="8"/>
    <x v="84"/>
    <x v="658"/>
    <s v="CO27836@mi.com"/>
    <x v="3"/>
    <x v="3"/>
    <x v="658"/>
    <x v="4"/>
    <x v="2"/>
    <x v="0"/>
    <s v="No Aplica"/>
    <x v="919"/>
  </r>
  <r>
    <x v="2"/>
    <x v="27"/>
    <x v="27"/>
    <x v="12"/>
    <x v="658"/>
    <s v="CO27836@mi.com"/>
    <x v="0"/>
    <x v="0"/>
    <x v="658"/>
    <x v="4"/>
    <x v="2"/>
    <x v="0"/>
    <s v="No Aplica"/>
    <x v="919"/>
  </r>
  <r>
    <x v="2"/>
    <x v="11"/>
    <x v="11"/>
    <x v="84"/>
    <x v="658"/>
    <s v="CO27836@mi.com"/>
    <x v="3"/>
    <x v="3"/>
    <x v="658"/>
    <x v="4"/>
    <x v="2"/>
    <x v="0"/>
    <s v="No Aplica"/>
    <x v="919"/>
  </r>
  <r>
    <x v="2"/>
    <x v="12"/>
    <x v="12"/>
    <x v="3"/>
    <x v="658"/>
    <s v="CO27836@mi.com"/>
    <x v="0"/>
    <x v="0"/>
    <x v="658"/>
    <x v="4"/>
    <x v="2"/>
    <x v="0"/>
    <s v="No Aplica"/>
    <x v="919"/>
  </r>
  <r>
    <x v="2"/>
    <x v="26"/>
    <x v="26"/>
    <x v="84"/>
    <x v="658"/>
    <s v="CO27836@mi.com"/>
    <x v="3"/>
    <x v="3"/>
    <x v="658"/>
    <x v="4"/>
    <x v="2"/>
    <x v="0"/>
    <s v="No Aplica"/>
    <x v="919"/>
  </r>
  <r>
    <x v="2"/>
    <x v="10"/>
    <x v="10"/>
    <x v="84"/>
    <x v="658"/>
    <s v="CO27836@mi.com"/>
    <x v="3"/>
    <x v="3"/>
    <x v="658"/>
    <x v="4"/>
    <x v="2"/>
    <x v="0"/>
    <s v="No Aplica"/>
    <x v="919"/>
  </r>
  <r>
    <x v="2"/>
    <x v="0"/>
    <x v="0"/>
    <x v="84"/>
    <x v="658"/>
    <s v="CO27836@mi.com"/>
    <x v="3"/>
    <x v="3"/>
    <x v="658"/>
    <x v="4"/>
    <x v="2"/>
    <x v="0"/>
    <s v="No Aplica"/>
    <x v="919"/>
  </r>
  <r>
    <x v="2"/>
    <x v="24"/>
    <x v="24"/>
    <x v="3"/>
    <x v="658"/>
    <s v="CO27836@mi.com"/>
    <x v="0"/>
    <x v="0"/>
    <x v="658"/>
    <x v="4"/>
    <x v="2"/>
    <x v="0"/>
    <s v="No Aplica"/>
    <x v="919"/>
  </r>
  <r>
    <x v="2"/>
    <x v="28"/>
    <x v="28"/>
    <x v="20"/>
    <x v="658"/>
    <s v="CO27836@mi.com"/>
    <x v="1"/>
    <x v="1"/>
    <x v="658"/>
    <x v="4"/>
    <x v="2"/>
    <x v="0"/>
    <s v="No Aplica"/>
    <x v="919"/>
  </r>
  <r>
    <x v="3"/>
    <x v="18"/>
    <x v="18"/>
    <x v="22"/>
    <x v="658"/>
    <s v="CO27836@mi.com"/>
    <x v="3"/>
    <x v="3"/>
    <x v="658"/>
    <x v="4"/>
    <x v="2"/>
    <x v="0"/>
    <s v="No Aplica"/>
    <x v="919"/>
  </r>
  <r>
    <x v="2"/>
    <x v="23"/>
    <x v="23"/>
    <x v="20"/>
    <x v="658"/>
    <s v="CO27836@mi.com"/>
    <x v="1"/>
    <x v="1"/>
    <x v="658"/>
    <x v="4"/>
    <x v="2"/>
    <x v="0"/>
    <s v="No Aplica"/>
    <x v="919"/>
  </r>
  <r>
    <x v="2"/>
    <x v="17"/>
    <x v="17"/>
    <x v="84"/>
    <x v="658"/>
    <s v="CO27836@mi.com"/>
    <x v="1"/>
    <x v="1"/>
    <x v="658"/>
    <x v="4"/>
    <x v="2"/>
    <x v="0"/>
    <s v="No Aplica"/>
    <x v="919"/>
  </r>
  <r>
    <x v="2"/>
    <x v="1"/>
    <x v="1"/>
    <x v="3"/>
    <x v="658"/>
    <s v="CO27836@mi.com"/>
    <x v="0"/>
    <x v="0"/>
    <x v="658"/>
    <x v="4"/>
    <x v="2"/>
    <x v="0"/>
    <s v="No Aplica"/>
    <x v="919"/>
  </r>
  <r>
    <x v="2"/>
    <x v="2"/>
    <x v="2"/>
    <x v="20"/>
    <x v="658"/>
    <s v="CO27836@mi.com"/>
    <x v="1"/>
    <x v="1"/>
    <x v="658"/>
    <x v="4"/>
    <x v="2"/>
    <x v="0"/>
    <s v="No Aplica"/>
    <x v="919"/>
  </r>
  <r>
    <x v="3"/>
    <x v="25"/>
    <x v="25"/>
    <x v="22"/>
    <x v="658"/>
    <s v="CO27836@mi.com"/>
    <x v="3"/>
    <x v="3"/>
    <x v="658"/>
    <x v="4"/>
    <x v="2"/>
    <x v="0"/>
    <s v="No Aplica"/>
    <x v="919"/>
  </r>
  <r>
    <x v="2"/>
    <x v="29"/>
    <x v="29"/>
    <x v="20"/>
    <x v="658"/>
    <s v="CO27836@mi.com"/>
    <x v="1"/>
    <x v="1"/>
    <x v="658"/>
    <x v="4"/>
    <x v="2"/>
    <x v="0"/>
    <s v="No Aplica"/>
    <x v="919"/>
  </r>
  <r>
    <x v="2"/>
    <x v="20"/>
    <x v="20"/>
    <x v="20"/>
    <x v="658"/>
    <s v="CO27836@mi.com"/>
    <x v="1"/>
    <x v="1"/>
    <x v="658"/>
    <x v="4"/>
    <x v="2"/>
    <x v="0"/>
    <s v="No Aplica"/>
    <x v="919"/>
  </r>
  <r>
    <x v="2"/>
    <x v="22"/>
    <x v="22"/>
    <x v="3"/>
    <x v="658"/>
    <s v="CO27836@mi.com"/>
    <x v="0"/>
    <x v="0"/>
    <x v="658"/>
    <x v="4"/>
    <x v="2"/>
    <x v="0"/>
    <s v="No Aplica"/>
    <x v="919"/>
  </r>
  <r>
    <x v="2"/>
    <x v="10"/>
    <x v="10"/>
    <x v="1101"/>
    <x v="659"/>
    <s v="CO18254@mi.com"/>
    <x v="3"/>
    <x v="3"/>
    <x v="659"/>
    <x v="19"/>
    <x v="0"/>
    <x v="0"/>
    <s v="No Aplica"/>
    <x v="920"/>
  </r>
  <r>
    <x v="2"/>
    <x v="0"/>
    <x v="0"/>
    <x v="1101"/>
    <x v="659"/>
    <s v="CO18254@mi.com"/>
    <x v="3"/>
    <x v="3"/>
    <x v="659"/>
    <x v="19"/>
    <x v="0"/>
    <x v="0"/>
    <s v="No Aplica"/>
    <x v="920"/>
  </r>
  <r>
    <x v="2"/>
    <x v="11"/>
    <x v="11"/>
    <x v="249"/>
    <x v="659"/>
    <s v="CO18254@mi.com"/>
    <x v="3"/>
    <x v="3"/>
    <x v="659"/>
    <x v="19"/>
    <x v="0"/>
    <x v="0"/>
    <s v="No Aplica"/>
    <x v="920"/>
  </r>
  <r>
    <x v="2"/>
    <x v="12"/>
    <x v="12"/>
    <x v="249"/>
    <x v="659"/>
    <s v="CO18254@mi.com"/>
    <x v="3"/>
    <x v="3"/>
    <x v="659"/>
    <x v="19"/>
    <x v="0"/>
    <x v="0"/>
    <s v="No Aplica"/>
    <x v="920"/>
  </r>
  <r>
    <x v="2"/>
    <x v="13"/>
    <x v="13"/>
    <x v="249"/>
    <x v="659"/>
    <s v="CO18254@mi.com"/>
    <x v="3"/>
    <x v="3"/>
    <x v="659"/>
    <x v="19"/>
    <x v="0"/>
    <x v="1"/>
    <n v="45922"/>
    <x v="921"/>
  </r>
  <r>
    <x v="0"/>
    <x v="18"/>
    <x v="18"/>
    <x v="12"/>
    <x v="659"/>
    <s v="CO18254@mi.com"/>
    <x v="13"/>
    <x v="0"/>
    <x v="659"/>
    <x v="19"/>
    <x v="0"/>
    <x v="0"/>
    <s v="No Aplica"/>
    <x v="920"/>
  </r>
  <r>
    <x v="2"/>
    <x v="14"/>
    <x v="14"/>
    <x v="383"/>
    <x v="659"/>
    <s v="CO18254@mi.com"/>
    <x v="3"/>
    <x v="3"/>
    <x v="659"/>
    <x v="19"/>
    <x v="0"/>
    <x v="0"/>
    <s v="No Aplica"/>
    <x v="920"/>
  </r>
  <r>
    <x v="2"/>
    <x v="15"/>
    <x v="15"/>
    <x v="244"/>
    <x v="659"/>
    <s v="CO18254@mi.com"/>
    <x v="3"/>
    <x v="3"/>
    <x v="659"/>
    <x v="19"/>
    <x v="0"/>
    <x v="0"/>
    <s v="No Aplica"/>
    <x v="920"/>
  </r>
  <r>
    <x v="2"/>
    <x v="16"/>
    <x v="16"/>
    <x v="383"/>
    <x v="659"/>
    <s v="CO18254@mi.com"/>
    <x v="3"/>
    <x v="3"/>
    <x v="659"/>
    <x v="19"/>
    <x v="0"/>
    <x v="0"/>
    <s v="No Aplica"/>
    <x v="920"/>
  </r>
  <r>
    <x v="0"/>
    <x v="17"/>
    <x v="17"/>
    <x v="39"/>
    <x v="659"/>
    <s v="CO18254@mi.com"/>
    <x v="0"/>
    <x v="0"/>
    <x v="659"/>
    <x v="19"/>
    <x v="0"/>
    <x v="0"/>
    <s v="No Aplica"/>
    <x v="920"/>
  </r>
  <r>
    <x v="2"/>
    <x v="19"/>
    <x v="19"/>
    <x v="383"/>
    <x v="659"/>
    <s v="CO18254@mi.com"/>
    <x v="3"/>
    <x v="3"/>
    <x v="659"/>
    <x v="19"/>
    <x v="0"/>
    <x v="0"/>
    <s v="No Aplica"/>
    <x v="920"/>
  </r>
  <r>
    <x v="2"/>
    <x v="7"/>
    <x v="7"/>
    <x v="383"/>
    <x v="659"/>
    <s v="CO18254@mi.com"/>
    <x v="3"/>
    <x v="3"/>
    <x v="659"/>
    <x v="19"/>
    <x v="0"/>
    <x v="0"/>
    <s v="No Aplica"/>
    <x v="920"/>
  </r>
  <r>
    <x v="2"/>
    <x v="1"/>
    <x v="1"/>
    <x v="244"/>
    <x v="659"/>
    <s v="CO18254@mi.com"/>
    <x v="3"/>
    <x v="3"/>
    <x v="659"/>
    <x v="19"/>
    <x v="0"/>
    <x v="0"/>
    <s v="No Aplica"/>
    <x v="920"/>
  </r>
  <r>
    <x v="2"/>
    <x v="6"/>
    <x v="6"/>
    <x v="244"/>
    <x v="659"/>
    <s v="CO18254@mi.com"/>
    <x v="3"/>
    <x v="3"/>
    <x v="659"/>
    <x v="19"/>
    <x v="0"/>
    <x v="0"/>
    <s v="No Aplica"/>
    <x v="920"/>
  </r>
  <r>
    <x v="0"/>
    <x v="2"/>
    <x v="2"/>
    <x v="3"/>
    <x v="659"/>
    <s v="CO18254@mi.com"/>
    <x v="0"/>
    <x v="0"/>
    <x v="659"/>
    <x v="19"/>
    <x v="0"/>
    <x v="0"/>
    <s v="No Aplica"/>
    <x v="920"/>
  </r>
  <r>
    <x v="2"/>
    <x v="4"/>
    <x v="4"/>
    <x v="383"/>
    <x v="659"/>
    <s v="CO18254@mi.com"/>
    <x v="3"/>
    <x v="3"/>
    <x v="659"/>
    <x v="19"/>
    <x v="0"/>
    <x v="0"/>
    <s v="No Aplica"/>
    <x v="920"/>
  </r>
  <r>
    <x v="2"/>
    <x v="5"/>
    <x v="5"/>
    <x v="244"/>
    <x v="659"/>
    <s v="CO18254@mi.com"/>
    <x v="3"/>
    <x v="3"/>
    <x v="659"/>
    <x v="19"/>
    <x v="0"/>
    <x v="0"/>
    <s v="No Aplica"/>
    <x v="920"/>
  </r>
  <r>
    <x v="2"/>
    <x v="20"/>
    <x v="20"/>
    <x v="244"/>
    <x v="659"/>
    <s v="CO18254@mi.com"/>
    <x v="3"/>
    <x v="3"/>
    <x v="659"/>
    <x v="19"/>
    <x v="0"/>
    <x v="0"/>
    <s v="No Aplica"/>
    <x v="920"/>
  </r>
  <r>
    <x v="2"/>
    <x v="21"/>
    <x v="21"/>
    <x v="244"/>
    <x v="659"/>
    <s v="CO18254@mi.com"/>
    <x v="3"/>
    <x v="3"/>
    <x v="659"/>
    <x v="19"/>
    <x v="0"/>
    <x v="0"/>
    <s v="No Aplica"/>
    <x v="920"/>
  </r>
  <r>
    <x v="0"/>
    <x v="22"/>
    <x v="22"/>
    <x v="679"/>
    <x v="659"/>
    <s v="CO18254@mi.com"/>
    <x v="0"/>
    <x v="0"/>
    <x v="659"/>
    <x v="19"/>
    <x v="0"/>
    <x v="0"/>
    <s v="No Aplica"/>
    <x v="920"/>
  </r>
  <r>
    <x v="1"/>
    <x v="24"/>
    <x v="24"/>
    <x v="1006"/>
    <x v="660"/>
    <s v="CO27407@mi.com"/>
    <x v="3"/>
    <x v="3"/>
    <x v="660"/>
    <x v="21"/>
    <x v="1"/>
    <x v="0"/>
    <s v="No Aplica"/>
    <x v="922"/>
  </r>
  <r>
    <x v="0"/>
    <x v="18"/>
    <x v="18"/>
    <x v="3"/>
    <x v="661"/>
    <s v="CO19272@mi.com"/>
    <x v="4"/>
    <x v="0"/>
    <x v="661"/>
    <x v="44"/>
    <x v="2"/>
    <x v="0"/>
    <s v="No Aplica"/>
    <x v="923"/>
  </r>
  <r>
    <x v="2"/>
    <x v="14"/>
    <x v="14"/>
    <x v="35"/>
    <x v="661"/>
    <s v="CO19272@mi.com"/>
    <x v="1"/>
    <x v="1"/>
    <x v="661"/>
    <x v="44"/>
    <x v="2"/>
    <x v="0"/>
    <s v="No Aplica"/>
    <x v="923"/>
  </r>
  <r>
    <x v="0"/>
    <x v="15"/>
    <x v="15"/>
    <x v="3"/>
    <x v="661"/>
    <s v="CO19272@mi.com"/>
    <x v="4"/>
    <x v="0"/>
    <x v="661"/>
    <x v="44"/>
    <x v="2"/>
    <x v="0"/>
    <s v="No Aplica"/>
    <x v="923"/>
  </r>
  <r>
    <x v="2"/>
    <x v="16"/>
    <x v="16"/>
    <x v="35"/>
    <x v="661"/>
    <s v="CO19272@mi.com"/>
    <x v="1"/>
    <x v="1"/>
    <x v="661"/>
    <x v="44"/>
    <x v="2"/>
    <x v="0"/>
    <s v="No Aplica"/>
    <x v="923"/>
  </r>
  <r>
    <x v="2"/>
    <x v="19"/>
    <x v="19"/>
    <x v="35"/>
    <x v="661"/>
    <s v="CO19272@mi.com"/>
    <x v="1"/>
    <x v="1"/>
    <x v="661"/>
    <x v="44"/>
    <x v="2"/>
    <x v="0"/>
    <s v="No Aplica"/>
    <x v="923"/>
  </r>
  <r>
    <x v="2"/>
    <x v="7"/>
    <x v="7"/>
    <x v="35"/>
    <x v="661"/>
    <s v="CO19272@mi.com"/>
    <x v="1"/>
    <x v="1"/>
    <x v="661"/>
    <x v="44"/>
    <x v="2"/>
    <x v="0"/>
    <s v="No Aplica"/>
    <x v="923"/>
  </r>
  <r>
    <x v="0"/>
    <x v="20"/>
    <x v="20"/>
    <x v="163"/>
    <x v="661"/>
    <s v="CO19272@mi.com"/>
    <x v="4"/>
    <x v="0"/>
    <x v="661"/>
    <x v="44"/>
    <x v="2"/>
    <x v="0"/>
    <s v="No Aplica"/>
    <x v="923"/>
  </r>
  <r>
    <x v="0"/>
    <x v="22"/>
    <x v="22"/>
    <x v="163"/>
    <x v="661"/>
    <s v="CO19272@mi.com"/>
    <x v="4"/>
    <x v="0"/>
    <x v="661"/>
    <x v="44"/>
    <x v="2"/>
    <x v="0"/>
    <s v="No Aplica"/>
    <x v="923"/>
  </r>
  <r>
    <x v="0"/>
    <x v="21"/>
    <x v="21"/>
    <x v="163"/>
    <x v="661"/>
    <s v="CO19272@mi.com"/>
    <x v="4"/>
    <x v="0"/>
    <x v="661"/>
    <x v="44"/>
    <x v="2"/>
    <x v="0"/>
    <s v="No Aplica"/>
    <x v="923"/>
  </r>
  <r>
    <x v="0"/>
    <x v="13"/>
    <x v="13"/>
    <x v="336"/>
    <x v="662"/>
    <s v="CO24441@mi.com"/>
    <x v="3"/>
    <x v="3"/>
    <x v="662"/>
    <x v="5"/>
    <x v="1"/>
    <x v="1"/>
    <n v="45922"/>
    <x v="924"/>
  </r>
  <r>
    <x v="3"/>
    <x v="27"/>
    <x v="27"/>
    <x v="1102"/>
    <x v="662"/>
    <s v="CO24441@mi.com"/>
    <x v="8"/>
    <x v="7"/>
    <x v="662"/>
    <x v="5"/>
    <x v="1"/>
    <x v="0"/>
    <s v="No Aplica"/>
    <x v="925"/>
  </r>
  <r>
    <x v="0"/>
    <x v="26"/>
    <x v="26"/>
    <x v="1103"/>
    <x v="662"/>
    <s v="CO24441@mi.com"/>
    <x v="3"/>
    <x v="3"/>
    <x v="662"/>
    <x v="5"/>
    <x v="1"/>
    <x v="0"/>
    <s v="No Aplica"/>
    <x v="925"/>
  </r>
  <r>
    <x v="0"/>
    <x v="10"/>
    <x v="10"/>
    <x v="1104"/>
    <x v="662"/>
    <s v="CO24441@mi.com"/>
    <x v="3"/>
    <x v="3"/>
    <x v="662"/>
    <x v="5"/>
    <x v="1"/>
    <x v="0"/>
    <s v="No Aplica"/>
    <x v="925"/>
  </r>
  <r>
    <x v="0"/>
    <x v="0"/>
    <x v="0"/>
    <x v="1105"/>
    <x v="662"/>
    <s v="CO24441@mi.com"/>
    <x v="3"/>
    <x v="3"/>
    <x v="662"/>
    <x v="5"/>
    <x v="1"/>
    <x v="0"/>
    <s v="No Aplica"/>
    <x v="925"/>
  </r>
  <r>
    <x v="0"/>
    <x v="11"/>
    <x v="11"/>
    <x v="1106"/>
    <x v="662"/>
    <s v="CO24441@mi.com"/>
    <x v="0"/>
    <x v="0"/>
    <x v="662"/>
    <x v="5"/>
    <x v="1"/>
    <x v="0"/>
    <s v="No Aplica"/>
    <x v="925"/>
  </r>
  <r>
    <x v="3"/>
    <x v="18"/>
    <x v="18"/>
    <x v="1102"/>
    <x v="662"/>
    <s v="CO24441@mi.com"/>
    <x v="8"/>
    <x v="7"/>
    <x v="662"/>
    <x v="5"/>
    <x v="1"/>
    <x v="0"/>
    <s v="No Aplica"/>
    <x v="925"/>
  </r>
  <r>
    <x v="0"/>
    <x v="23"/>
    <x v="23"/>
    <x v="1107"/>
    <x v="662"/>
    <s v="CO24441@mi.com"/>
    <x v="3"/>
    <x v="3"/>
    <x v="662"/>
    <x v="5"/>
    <x v="1"/>
    <x v="0"/>
    <s v="No Aplica"/>
    <x v="925"/>
  </r>
  <r>
    <x v="0"/>
    <x v="14"/>
    <x v="14"/>
    <x v="1108"/>
    <x v="662"/>
    <s v="CO24441@mi.com"/>
    <x v="3"/>
    <x v="3"/>
    <x v="662"/>
    <x v="5"/>
    <x v="1"/>
    <x v="0"/>
    <s v="No Aplica"/>
    <x v="925"/>
  </r>
  <r>
    <x v="0"/>
    <x v="15"/>
    <x v="15"/>
    <x v="1104"/>
    <x v="662"/>
    <s v="CO24441@mi.com"/>
    <x v="3"/>
    <x v="3"/>
    <x v="662"/>
    <x v="5"/>
    <x v="1"/>
    <x v="0"/>
    <s v="No Aplica"/>
    <x v="925"/>
  </r>
  <r>
    <x v="0"/>
    <x v="17"/>
    <x v="17"/>
    <x v="1105"/>
    <x v="662"/>
    <s v="CO24441@mi.com"/>
    <x v="3"/>
    <x v="3"/>
    <x v="662"/>
    <x v="5"/>
    <x v="1"/>
    <x v="0"/>
    <s v="No Aplica"/>
    <x v="925"/>
  </r>
  <r>
    <x v="0"/>
    <x v="16"/>
    <x v="16"/>
    <x v="249"/>
    <x v="662"/>
    <s v="CO24441@mi.com"/>
    <x v="0"/>
    <x v="0"/>
    <x v="662"/>
    <x v="5"/>
    <x v="1"/>
    <x v="0"/>
    <s v="No Aplica"/>
    <x v="925"/>
  </r>
  <r>
    <x v="3"/>
    <x v="24"/>
    <x v="24"/>
    <x v="1102"/>
    <x v="662"/>
    <s v="CO24441@mi.com"/>
    <x v="8"/>
    <x v="7"/>
    <x v="662"/>
    <x v="5"/>
    <x v="1"/>
    <x v="0"/>
    <s v="No Aplica"/>
    <x v="925"/>
  </r>
  <r>
    <x v="0"/>
    <x v="19"/>
    <x v="19"/>
    <x v="336"/>
    <x v="662"/>
    <s v="CO24441@mi.com"/>
    <x v="3"/>
    <x v="3"/>
    <x v="662"/>
    <x v="5"/>
    <x v="1"/>
    <x v="0"/>
    <s v="No Aplica"/>
    <x v="925"/>
  </r>
  <r>
    <x v="0"/>
    <x v="7"/>
    <x v="7"/>
    <x v="336"/>
    <x v="662"/>
    <s v="CO24441@mi.com"/>
    <x v="3"/>
    <x v="3"/>
    <x v="662"/>
    <x v="5"/>
    <x v="1"/>
    <x v="0"/>
    <s v="No Aplica"/>
    <x v="925"/>
  </r>
  <r>
    <x v="0"/>
    <x v="1"/>
    <x v="1"/>
    <x v="336"/>
    <x v="662"/>
    <s v="CO24441@mi.com"/>
    <x v="3"/>
    <x v="3"/>
    <x v="662"/>
    <x v="5"/>
    <x v="1"/>
    <x v="0"/>
    <s v="No Aplica"/>
    <x v="925"/>
  </r>
  <r>
    <x v="0"/>
    <x v="2"/>
    <x v="2"/>
    <x v="336"/>
    <x v="662"/>
    <s v="CO24441@mi.com"/>
    <x v="3"/>
    <x v="3"/>
    <x v="662"/>
    <x v="5"/>
    <x v="1"/>
    <x v="0"/>
    <s v="No Aplica"/>
    <x v="925"/>
  </r>
  <r>
    <x v="1"/>
    <x v="4"/>
    <x v="4"/>
    <x v="1109"/>
    <x v="662"/>
    <s v="CO24441@mi.com"/>
    <x v="15"/>
    <x v="11"/>
    <x v="662"/>
    <x v="5"/>
    <x v="1"/>
    <x v="0"/>
    <s v="No Aplica"/>
    <x v="925"/>
  </r>
  <r>
    <x v="0"/>
    <x v="25"/>
    <x v="25"/>
    <x v="1106"/>
    <x v="662"/>
    <s v="CO24441@mi.com"/>
    <x v="0"/>
    <x v="0"/>
    <x v="662"/>
    <x v="5"/>
    <x v="1"/>
    <x v="0"/>
    <s v="No Aplica"/>
    <x v="925"/>
  </r>
  <r>
    <x v="0"/>
    <x v="29"/>
    <x v="29"/>
    <x v="336"/>
    <x v="662"/>
    <s v="CO24441@mi.com"/>
    <x v="3"/>
    <x v="3"/>
    <x v="662"/>
    <x v="5"/>
    <x v="1"/>
    <x v="0"/>
    <s v="No Aplica"/>
    <x v="925"/>
  </r>
  <r>
    <x v="0"/>
    <x v="4"/>
    <x v="4"/>
    <x v="336"/>
    <x v="662"/>
    <s v="CO24441@mi.com"/>
    <x v="3"/>
    <x v="3"/>
    <x v="662"/>
    <x v="5"/>
    <x v="1"/>
    <x v="0"/>
    <s v="No Aplica"/>
    <x v="925"/>
  </r>
  <r>
    <x v="0"/>
    <x v="5"/>
    <x v="5"/>
    <x v="336"/>
    <x v="662"/>
    <s v="CO24441@mi.com"/>
    <x v="3"/>
    <x v="3"/>
    <x v="662"/>
    <x v="5"/>
    <x v="1"/>
    <x v="0"/>
    <s v="No Aplica"/>
    <x v="925"/>
  </r>
  <r>
    <x v="0"/>
    <x v="20"/>
    <x v="20"/>
    <x v="45"/>
    <x v="662"/>
    <s v="CO24441@mi.com"/>
    <x v="3"/>
    <x v="3"/>
    <x v="662"/>
    <x v="5"/>
    <x v="1"/>
    <x v="0"/>
    <s v="No Aplica"/>
    <x v="925"/>
  </r>
  <r>
    <x v="0"/>
    <x v="22"/>
    <x v="22"/>
    <x v="21"/>
    <x v="662"/>
    <s v="CO24441@mi.com"/>
    <x v="0"/>
    <x v="0"/>
    <x v="662"/>
    <x v="5"/>
    <x v="1"/>
    <x v="0"/>
    <s v="No Aplica"/>
    <x v="925"/>
  </r>
  <r>
    <x v="5"/>
    <x v="11"/>
    <x v="11"/>
    <x v="20"/>
    <x v="663"/>
    <s v="CO18001@mi.com"/>
    <x v="1"/>
    <x v="1"/>
    <x v="663"/>
    <x v="29"/>
    <x v="0"/>
    <x v="0"/>
    <s v="No Aplica"/>
    <x v="926"/>
  </r>
  <r>
    <x v="5"/>
    <x v="13"/>
    <x v="13"/>
    <x v="20"/>
    <x v="663"/>
    <s v="CO18001@mi.com"/>
    <x v="1"/>
    <x v="1"/>
    <x v="663"/>
    <x v="29"/>
    <x v="0"/>
    <x v="1"/>
    <n v="45922"/>
    <x v="927"/>
  </r>
  <r>
    <x v="2"/>
    <x v="18"/>
    <x v="18"/>
    <x v="3"/>
    <x v="663"/>
    <s v="CO18001@mi.com"/>
    <x v="0"/>
    <x v="0"/>
    <x v="663"/>
    <x v="29"/>
    <x v="0"/>
    <x v="0"/>
    <s v="No Aplica"/>
    <x v="926"/>
  </r>
  <r>
    <x v="2"/>
    <x v="17"/>
    <x v="17"/>
    <x v="3"/>
    <x v="663"/>
    <s v="CO18001@mi.com"/>
    <x v="0"/>
    <x v="0"/>
    <x v="663"/>
    <x v="29"/>
    <x v="0"/>
    <x v="0"/>
    <s v="No Aplica"/>
    <x v="926"/>
  </r>
  <r>
    <x v="5"/>
    <x v="14"/>
    <x v="14"/>
    <x v="20"/>
    <x v="663"/>
    <s v="CO18001@mi.com"/>
    <x v="1"/>
    <x v="1"/>
    <x v="663"/>
    <x v="29"/>
    <x v="0"/>
    <x v="0"/>
    <s v="No Aplica"/>
    <x v="926"/>
  </r>
  <r>
    <x v="5"/>
    <x v="15"/>
    <x v="15"/>
    <x v="20"/>
    <x v="663"/>
    <s v="CO18001@mi.com"/>
    <x v="1"/>
    <x v="1"/>
    <x v="663"/>
    <x v="29"/>
    <x v="0"/>
    <x v="0"/>
    <s v="No Aplica"/>
    <x v="926"/>
  </r>
  <r>
    <x v="2"/>
    <x v="7"/>
    <x v="7"/>
    <x v="3"/>
    <x v="663"/>
    <s v="CO18001@mi.com"/>
    <x v="0"/>
    <x v="0"/>
    <x v="663"/>
    <x v="29"/>
    <x v="0"/>
    <x v="0"/>
    <s v="No Aplica"/>
    <x v="926"/>
  </r>
  <r>
    <x v="5"/>
    <x v="1"/>
    <x v="1"/>
    <x v="20"/>
    <x v="663"/>
    <s v="CO18001@mi.com"/>
    <x v="1"/>
    <x v="1"/>
    <x v="663"/>
    <x v="29"/>
    <x v="0"/>
    <x v="0"/>
    <s v="No Aplica"/>
    <x v="926"/>
  </r>
  <r>
    <x v="5"/>
    <x v="2"/>
    <x v="2"/>
    <x v="20"/>
    <x v="663"/>
    <s v="CO18001@mi.com"/>
    <x v="1"/>
    <x v="1"/>
    <x v="663"/>
    <x v="29"/>
    <x v="0"/>
    <x v="0"/>
    <s v="No Aplica"/>
    <x v="926"/>
  </r>
  <r>
    <x v="5"/>
    <x v="20"/>
    <x v="20"/>
    <x v="20"/>
    <x v="663"/>
    <s v="CO18001@mi.com"/>
    <x v="1"/>
    <x v="1"/>
    <x v="663"/>
    <x v="29"/>
    <x v="0"/>
    <x v="0"/>
    <s v="No Aplica"/>
    <x v="926"/>
  </r>
  <r>
    <x v="2"/>
    <x v="22"/>
    <x v="22"/>
    <x v="3"/>
    <x v="663"/>
    <s v="CO18001@mi.com"/>
    <x v="0"/>
    <x v="0"/>
    <x v="663"/>
    <x v="29"/>
    <x v="0"/>
    <x v="0"/>
    <s v="No Aplica"/>
    <x v="926"/>
  </r>
  <r>
    <x v="5"/>
    <x v="21"/>
    <x v="21"/>
    <x v="20"/>
    <x v="663"/>
    <s v="CO18001@mi.com"/>
    <x v="1"/>
    <x v="1"/>
    <x v="663"/>
    <x v="29"/>
    <x v="0"/>
    <x v="0"/>
    <s v="No Aplica"/>
    <x v="926"/>
  </r>
  <r>
    <x v="5"/>
    <x v="8"/>
    <x v="8"/>
    <x v="1110"/>
    <x v="664"/>
    <s v="CO20478@mi.com"/>
    <x v="3"/>
    <x v="3"/>
    <x v="664"/>
    <x v="19"/>
    <x v="0"/>
    <x v="0"/>
    <s v="No Aplica"/>
    <x v="928"/>
  </r>
  <r>
    <x v="5"/>
    <x v="9"/>
    <x v="9"/>
    <x v="1065"/>
    <x v="664"/>
    <s v="CO20478@mi.com"/>
    <x v="0"/>
    <x v="0"/>
    <x v="664"/>
    <x v="19"/>
    <x v="0"/>
    <x v="0"/>
    <s v="No Aplica"/>
    <x v="928"/>
  </r>
  <r>
    <x v="5"/>
    <x v="10"/>
    <x v="10"/>
    <x v="1110"/>
    <x v="664"/>
    <s v="CO20478@mi.com"/>
    <x v="3"/>
    <x v="3"/>
    <x v="664"/>
    <x v="19"/>
    <x v="0"/>
    <x v="0"/>
    <s v="No Aplica"/>
    <x v="928"/>
  </r>
  <r>
    <x v="5"/>
    <x v="0"/>
    <x v="0"/>
    <x v="1110"/>
    <x v="664"/>
    <s v="CO20478@mi.com"/>
    <x v="3"/>
    <x v="3"/>
    <x v="664"/>
    <x v="19"/>
    <x v="0"/>
    <x v="0"/>
    <s v="No Aplica"/>
    <x v="928"/>
  </r>
  <r>
    <x v="5"/>
    <x v="11"/>
    <x v="11"/>
    <x v="1110"/>
    <x v="664"/>
    <s v="CO20478@mi.com"/>
    <x v="3"/>
    <x v="3"/>
    <x v="664"/>
    <x v="19"/>
    <x v="0"/>
    <x v="0"/>
    <s v="No Aplica"/>
    <x v="928"/>
  </r>
  <r>
    <x v="5"/>
    <x v="12"/>
    <x v="12"/>
    <x v="1110"/>
    <x v="664"/>
    <s v="CO20478@mi.com"/>
    <x v="3"/>
    <x v="3"/>
    <x v="664"/>
    <x v="19"/>
    <x v="0"/>
    <x v="0"/>
    <s v="No Aplica"/>
    <x v="928"/>
  </r>
  <r>
    <x v="5"/>
    <x v="13"/>
    <x v="13"/>
    <x v="1111"/>
    <x v="664"/>
    <s v="CO20478@mi.com"/>
    <x v="0"/>
    <x v="0"/>
    <x v="664"/>
    <x v="19"/>
    <x v="0"/>
    <x v="1"/>
    <n v="45922"/>
    <x v="929"/>
  </r>
  <r>
    <x v="5"/>
    <x v="14"/>
    <x v="14"/>
    <x v="1110"/>
    <x v="664"/>
    <s v="CO20478@mi.com"/>
    <x v="3"/>
    <x v="3"/>
    <x v="664"/>
    <x v="19"/>
    <x v="0"/>
    <x v="0"/>
    <s v="No Aplica"/>
    <x v="928"/>
  </r>
  <r>
    <x v="5"/>
    <x v="15"/>
    <x v="15"/>
    <x v="1110"/>
    <x v="664"/>
    <s v="CO20478@mi.com"/>
    <x v="3"/>
    <x v="3"/>
    <x v="664"/>
    <x v="19"/>
    <x v="0"/>
    <x v="0"/>
    <s v="No Aplica"/>
    <x v="928"/>
  </r>
  <r>
    <x v="5"/>
    <x v="16"/>
    <x v="16"/>
    <x v="1110"/>
    <x v="664"/>
    <s v="CO20478@mi.com"/>
    <x v="3"/>
    <x v="3"/>
    <x v="664"/>
    <x v="19"/>
    <x v="0"/>
    <x v="0"/>
    <s v="No Aplica"/>
    <x v="928"/>
  </r>
  <r>
    <x v="5"/>
    <x v="17"/>
    <x v="17"/>
    <x v="1110"/>
    <x v="664"/>
    <s v="CO20478@mi.com"/>
    <x v="3"/>
    <x v="3"/>
    <x v="664"/>
    <x v="19"/>
    <x v="0"/>
    <x v="0"/>
    <s v="No Aplica"/>
    <x v="928"/>
  </r>
  <r>
    <x v="5"/>
    <x v="3"/>
    <x v="3"/>
    <x v="1065"/>
    <x v="664"/>
    <s v="CO20478@mi.com"/>
    <x v="0"/>
    <x v="0"/>
    <x v="664"/>
    <x v="19"/>
    <x v="0"/>
    <x v="0"/>
    <s v="No Aplica"/>
    <x v="928"/>
  </r>
  <r>
    <x v="5"/>
    <x v="19"/>
    <x v="19"/>
    <x v="1110"/>
    <x v="664"/>
    <s v="CO20478@mi.com"/>
    <x v="3"/>
    <x v="3"/>
    <x v="664"/>
    <x v="19"/>
    <x v="0"/>
    <x v="0"/>
    <s v="No Aplica"/>
    <x v="928"/>
  </r>
  <r>
    <x v="5"/>
    <x v="7"/>
    <x v="7"/>
    <x v="1110"/>
    <x v="664"/>
    <s v="CO20478@mi.com"/>
    <x v="3"/>
    <x v="3"/>
    <x v="664"/>
    <x v="19"/>
    <x v="0"/>
    <x v="0"/>
    <s v="No Aplica"/>
    <x v="928"/>
  </r>
  <r>
    <x v="5"/>
    <x v="1"/>
    <x v="1"/>
    <x v="1110"/>
    <x v="664"/>
    <s v="CO20478@mi.com"/>
    <x v="3"/>
    <x v="3"/>
    <x v="664"/>
    <x v="19"/>
    <x v="0"/>
    <x v="0"/>
    <s v="No Aplica"/>
    <x v="928"/>
  </r>
  <r>
    <x v="5"/>
    <x v="2"/>
    <x v="2"/>
    <x v="1110"/>
    <x v="664"/>
    <s v="CO20478@mi.com"/>
    <x v="3"/>
    <x v="3"/>
    <x v="664"/>
    <x v="19"/>
    <x v="0"/>
    <x v="0"/>
    <s v="No Aplica"/>
    <x v="928"/>
  </r>
  <r>
    <x v="9"/>
    <x v="6"/>
    <x v="6"/>
    <x v="1065"/>
    <x v="664"/>
    <s v="CO20478@mi.com"/>
    <x v="5"/>
    <x v="4"/>
    <x v="664"/>
    <x v="19"/>
    <x v="0"/>
    <x v="0"/>
    <s v="No Aplica"/>
    <x v="928"/>
  </r>
  <r>
    <x v="5"/>
    <x v="4"/>
    <x v="4"/>
    <x v="1110"/>
    <x v="664"/>
    <s v="CO20478@mi.com"/>
    <x v="3"/>
    <x v="3"/>
    <x v="664"/>
    <x v="19"/>
    <x v="0"/>
    <x v="0"/>
    <s v="No Aplica"/>
    <x v="928"/>
  </r>
  <r>
    <x v="5"/>
    <x v="5"/>
    <x v="5"/>
    <x v="1110"/>
    <x v="664"/>
    <s v="CO20478@mi.com"/>
    <x v="3"/>
    <x v="3"/>
    <x v="664"/>
    <x v="19"/>
    <x v="0"/>
    <x v="0"/>
    <s v="No Aplica"/>
    <x v="928"/>
  </r>
  <r>
    <x v="5"/>
    <x v="20"/>
    <x v="20"/>
    <x v="1110"/>
    <x v="664"/>
    <s v="CO20478@mi.com"/>
    <x v="3"/>
    <x v="3"/>
    <x v="664"/>
    <x v="19"/>
    <x v="0"/>
    <x v="0"/>
    <s v="No Aplica"/>
    <x v="928"/>
  </r>
  <r>
    <x v="5"/>
    <x v="22"/>
    <x v="22"/>
    <x v="196"/>
    <x v="664"/>
    <s v="CO20478@mi.com"/>
    <x v="3"/>
    <x v="3"/>
    <x v="664"/>
    <x v="19"/>
    <x v="0"/>
    <x v="0"/>
    <s v="No Aplica"/>
    <x v="928"/>
  </r>
  <r>
    <x v="5"/>
    <x v="21"/>
    <x v="21"/>
    <x v="1065"/>
    <x v="664"/>
    <s v="CO20478@mi.com"/>
    <x v="0"/>
    <x v="0"/>
    <x v="664"/>
    <x v="19"/>
    <x v="0"/>
    <x v="0"/>
    <s v="No Aplica"/>
    <x v="928"/>
  </r>
  <r>
    <x v="1"/>
    <x v="12"/>
    <x v="12"/>
    <x v="0"/>
    <x v="665"/>
    <s v="CO27754@mi.com"/>
    <x v="19"/>
    <x v="0"/>
    <x v="665"/>
    <x v="44"/>
    <x v="2"/>
    <x v="0"/>
    <s v="No Aplica"/>
    <x v="930"/>
  </r>
  <r>
    <x v="1"/>
    <x v="13"/>
    <x v="13"/>
    <x v="13"/>
    <x v="665"/>
    <s v="CO27754@mi.com"/>
    <x v="5"/>
    <x v="4"/>
    <x v="665"/>
    <x v="44"/>
    <x v="2"/>
    <x v="1"/>
    <n v="45922"/>
    <x v="931"/>
  </r>
  <r>
    <x v="1"/>
    <x v="15"/>
    <x v="15"/>
    <x v="1112"/>
    <x v="665"/>
    <s v="CO27754@mi.com"/>
    <x v="5"/>
    <x v="4"/>
    <x v="665"/>
    <x v="44"/>
    <x v="2"/>
    <x v="0"/>
    <s v="No Aplica"/>
    <x v="930"/>
  </r>
  <r>
    <x v="1"/>
    <x v="16"/>
    <x v="16"/>
    <x v="1113"/>
    <x v="665"/>
    <s v="CO27754@mi.com"/>
    <x v="5"/>
    <x v="4"/>
    <x v="665"/>
    <x v="44"/>
    <x v="2"/>
    <x v="0"/>
    <s v="No Aplica"/>
    <x v="930"/>
  </r>
  <r>
    <x v="1"/>
    <x v="17"/>
    <x v="17"/>
    <x v="27"/>
    <x v="665"/>
    <s v="CO27754@mi.com"/>
    <x v="4"/>
    <x v="0"/>
    <x v="665"/>
    <x v="44"/>
    <x v="2"/>
    <x v="0"/>
    <s v="No Aplica"/>
    <x v="930"/>
  </r>
  <r>
    <x v="1"/>
    <x v="3"/>
    <x v="3"/>
    <x v="13"/>
    <x v="665"/>
    <s v="CO27754@mi.com"/>
    <x v="5"/>
    <x v="4"/>
    <x v="665"/>
    <x v="44"/>
    <x v="2"/>
    <x v="0"/>
    <s v="No Aplica"/>
    <x v="930"/>
  </r>
  <r>
    <x v="1"/>
    <x v="19"/>
    <x v="19"/>
    <x v="13"/>
    <x v="665"/>
    <s v="CO27754@mi.com"/>
    <x v="5"/>
    <x v="4"/>
    <x v="665"/>
    <x v="44"/>
    <x v="2"/>
    <x v="0"/>
    <s v="No Aplica"/>
    <x v="930"/>
  </r>
  <r>
    <x v="1"/>
    <x v="7"/>
    <x v="7"/>
    <x v="13"/>
    <x v="665"/>
    <s v="CO27754@mi.com"/>
    <x v="5"/>
    <x v="4"/>
    <x v="665"/>
    <x v="44"/>
    <x v="2"/>
    <x v="0"/>
    <s v="No Aplica"/>
    <x v="930"/>
  </r>
  <r>
    <x v="1"/>
    <x v="1"/>
    <x v="1"/>
    <x v="13"/>
    <x v="665"/>
    <s v="CO27754@mi.com"/>
    <x v="5"/>
    <x v="4"/>
    <x v="665"/>
    <x v="44"/>
    <x v="2"/>
    <x v="0"/>
    <s v="No Aplica"/>
    <x v="930"/>
  </r>
  <r>
    <x v="1"/>
    <x v="6"/>
    <x v="6"/>
    <x v="13"/>
    <x v="665"/>
    <s v="CO27754@mi.com"/>
    <x v="5"/>
    <x v="4"/>
    <x v="665"/>
    <x v="44"/>
    <x v="2"/>
    <x v="0"/>
    <s v="No Aplica"/>
    <x v="930"/>
  </r>
  <r>
    <x v="1"/>
    <x v="4"/>
    <x v="4"/>
    <x v="1114"/>
    <x v="665"/>
    <s v="CO27754@mi.com"/>
    <x v="7"/>
    <x v="6"/>
    <x v="665"/>
    <x v="44"/>
    <x v="2"/>
    <x v="0"/>
    <s v="No Aplica"/>
    <x v="930"/>
  </r>
  <r>
    <x v="1"/>
    <x v="5"/>
    <x v="5"/>
    <x v="9"/>
    <x v="665"/>
    <s v="CO27754@mi.com"/>
    <x v="25"/>
    <x v="16"/>
    <x v="665"/>
    <x v="44"/>
    <x v="2"/>
    <x v="0"/>
    <s v="No Aplica"/>
    <x v="930"/>
  </r>
  <r>
    <x v="1"/>
    <x v="21"/>
    <x v="21"/>
    <x v="1115"/>
    <x v="665"/>
    <s v="CO27754@mi.com"/>
    <x v="2"/>
    <x v="2"/>
    <x v="665"/>
    <x v="44"/>
    <x v="2"/>
    <x v="0"/>
    <s v="No Aplica"/>
    <x v="930"/>
  </r>
  <r>
    <x v="1"/>
    <x v="17"/>
    <x v="17"/>
    <x v="44"/>
    <x v="666"/>
    <s v="CO26885@mi.com"/>
    <x v="3"/>
    <x v="3"/>
    <x v="666"/>
    <x v="5"/>
    <x v="1"/>
    <x v="0"/>
    <s v="No Aplica"/>
    <x v="932"/>
  </r>
  <r>
    <x v="0"/>
    <x v="18"/>
    <x v="18"/>
    <x v="0"/>
    <x v="666"/>
    <s v="CO26885@mi.com"/>
    <x v="0"/>
    <x v="0"/>
    <x v="666"/>
    <x v="5"/>
    <x v="1"/>
    <x v="0"/>
    <s v="No Aplica"/>
    <x v="932"/>
  </r>
  <r>
    <x v="0"/>
    <x v="16"/>
    <x v="16"/>
    <x v="0"/>
    <x v="666"/>
    <s v="CO26885@mi.com"/>
    <x v="0"/>
    <x v="0"/>
    <x v="666"/>
    <x v="5"/>
    <x v="1"/>
    <x v="0"/>
    <s v="No Aplica"/>
    <x v="932"/>
  </r>
  <r>
    <x v="1"/>
    <x v="19"/>
    <x v="19"/>
    <x v="35"/>
    <x v="666"/>
    <s v="CO26885@mi.com"/>
    <x v="3"/>
    <x v="3"/>
    <x v="666"/>
    <x v="5"/>
    <x v="1"/>
    <x v="0"/>
    <s v="No Aplica"/>
    <x v="932"/>
  </r>
  <r>
    <x v="1"/>
    <x v="7"/>
    <x v="7"/>
    <x v="201"/>
    <x v="666"/>
    <s v="CO26885@mi.com"/>
    <x v="10"/>
    <x v="9"/>
    <x v="666"/>
    <x v="5"/>
    <x v="1"/>
    <x v="0"/>
    <s v="No Aplica"/>
    <x v="932"/>
  </r>
  <r>
    <x v="1"/>
    <x v="7"/>
    <x v="7"/>
    <x v="35"/>
    <x v="666"/>
    <s v="CO26885@mi.com"/>
    <x v="3"/>
    <x v="3"/>
    <x v="666"/>
    <x v="5"/>
    <x v="1"/>
    <x v="0"/>
    <s v="No Aplica"/>
    <x v="932"/>
  </r>
  <r>
    <x v="1"/>
    <x v="2"/>
    <x v="2"/>
    <x v="6"/>
    <x v="666"/>
    <s v="CO26885@mi.com"/>
    <x v="3"/>
    <x v="3"/>
    <x v="666"/>
    <x v="5"/>
    <x v="1"/>
    <x v="0"/>
    <s v="No Aplica"/>
    <x v="932"/>
  </r>
  <r>
    <x v="1"/>
    <x v="6"/>
    <x v="6"/>
    <x v="336"/>
    <x v="666"/>
    <s v="CO26885@mi.com"/>
    <x v="3"/>
    <x v="3"/>
    <x v="666"/>
    <x v="5"/>
    <x v="1"/>
    <x v="0"/>
    <s v="No Aplica"/>
    <x v="932"/>
  </r>
  <r>
    <x v="1"/>
    <x v="20"/>
    <x v="20"/>
    <x v="9"/>
    <x v="666"/>
    <s v="CO26885@mi.com"/>
    <x v="2"/>
    <x v="2"/>
    <x v="666"/>
    <x v="5"/>
    <x v="1"/>
    <x v="0"/>
    <s v="No Aplica"/>
    <x v="932"/>
  </r>
  <r>
    <x v="0"/>
    <x v="25"/>
    <x v="25"/>
    <x v="0"/>
    <x v="666"/>
    <s v="CO26885@mi.com"/>
    <x v="0"/>
    <x v="0"/>
    <x v="666"/>
    <x v="5"/>
    <x v="1"/>
    <x v="0"/>
    <s v="No Aplica"/>
    <x v="932"/>
  </r>
  <r>
    <x v="1"/>
    <x v="29"/>
    <x v="29"/>
    <x v="35"/>
    <x v="666"/>
    <s v="CO26885@mi.com"/>
    <x v="10"/>
    <x v="9"/>
    <x v="666"/>
    <x v="5"/>
    <x v="1"/>
    <x v="0"/>
    <s v="No Aplica"/>
    <x v="932"/>
  </r>
  <r>
    <x v="1"/>
    <x v="5"/>
    <x v="5"/>
    <x v="35"/>
    <x v="666"/>
    <s v="CO26885@mi.com"/>
    <x v="3"/>
    <x v="3"/>
    <x v="666"/>
    <x v="5"/>
    <x v="1"/>
    <x v="0"/>
    <s v="No Aplica"/>
    <x v="932"/>
  </r>
  <r>
    <x v="1"/>
    <x v="21"/>
    <x v="21"/>
    <x v="35"/>
    <x v="666"/>
    <s v="CO26885@mi.com"/>
    <x v="3"/>
    <x v="3"/>
    <x v="666"/>
    <x v="5"/>
    <x v="1"/>
    <x v="0"/>
    <s v="No Aplica"/>
    <x v="932"/>
  </r>
  <r>
    <x v="0"/>
    <x v="11"/>
    <x v="11"/>
    <x v="1116"/>
    <x v="667"/>
    <s v="CO20664@mi.com"/>
    <x v="0"/>
    <x v="0"/>
    <x v="667"/>
    <x v="55"/>
    <x v="1"/>
    <x v="0"/>
    <s v="No Aplica"/>
    <x v="933"/>
  </r>
  <r>
    <x v="2"/>
    <x v="7"/>
    <x v="7"/>
    <x v="1117"/>
    <x v="667"/>
    <s v="CO20664@mi.com"/>
    <x v="0"/>
    <x v="0"/>
    <x v="667"/>
    <x v="55"/>
    <x v="1"/>
    <x v="0"/>
    <s v="No Aplica"/>
    <x v="933"/>
  </r>
  <r>
    <x v="2"/>
    <x v="25"/>
    <x v="25"/>
    <x v="3"/>
    <x v="667"/>
    <s v="CO20664@mi.com"/>
    <x v="7"/>
    <x v="6"/>
    <x v="667"/>
    <x v="55"/>
    <x v="1"/>
    <x v="0"/>
    <s v="No Aplica"/>
    <x v="933"/>
  </r>
  <r>
    <x v="2"/>
    <x v="17"/>
    <x v="17"/>
    <x v="3"/>
    <x v="668"/>
    <s v="CO12175@mi.com"/>
    <x v="4"/>
    <x v="0"/>
    <x v="668"/>
    <x v="48"/>
    <x v="0"/>
    <x v="0"/>
    <s v="No Aplica"/>
    <x v="934"/>
  </r>
  <r>
    <x v="2"/>
    <x v="5"/>
    <x v="5"/>
    <x v="3"/>
    <x v="668"/>
    <s v="CO12175@mi.com"/>
    <x v="4"/>
    <x v="0"/>
    <x v="668"/>
    <x v="48"/>
    <x v="0"/>
    <x v="0"/>
    <s v="No Aplica"/>
    <x v="934"/>
  </r>
  <r>
    <x v="0"/>
    <x v="27"/>
    <x v="27"/>
    <x v="814"/>
    <x v="669"/>
    <s v="CO18078@mi.com"/>
    <x v="0"/>
    <x v="0"/>
    <x v="669"/>
    <x v="17"/>
    <x v="0"/>
    <x v="0"/>
    <s v="No Aplica"/>
    <x v="935"/>
  </r>
  <r>
    <x v="0"/>
    <x v="15"/>
    <x v="15"/>
    <x v="814"/>
    <x v="669"/>
    <s v="CO18078@mi.com"/>
    <x v="5"/>
    <x v="4"/>
    <x v="669"/>
    <x v="17"/>
    <x v="0"/>
    <x v="0"/>
    <s v="No Aplica"/>
    <x v="935"/>
  </r>
  <r>
    <x v="0"/>
    <x v="7"/>
    <x v="7"/>
    <x v="814"/>
    <x v="669"/>
    <s v="CO18078@mi.com"/>
    <x v="0"/>
    <x v="0"/>
    <x v="669"/>
    <x v="17"/>
    <x v="0"/>
    <x v="0"/>
    <s v="No Aplica"/>
    <x v="935"/>
  </r>
  <r>
    <x v="0"/>
    <x v="5"/>
    <x v="5"/>
    <x v="814"/>
    <x v="669"/>
    <s v="CO18078@mi.com"/>
    <x v="5"/>
    <x v="4"/>
    <x v="669"/>
    <x v="17"/>
    <x v="0"/>
    <x v="0"/>
    <s v="No Aplica"/>
    <x v="935"/>
  </r>
  <r>
    <x v="0"/>
    <x v="8"/>
    <x v="8"/>
    <x v="39"/>
    <x v="670"/>
    <s v="CO18079@mi.com"/>
    <x v="5"/>
    <x v="4"/>
    <x v="670"/>
    <x v="17"/>
    <x v="0"/>
    <x v="0"/>
    <s v="No Aplica"/>
    <x v="936"/>
  </r>
  <r>
    <x v="0"/>
    <x v="17"/>
    <x v="17"/>
    <x v="39"/>
    <x v="670"/>
    <s v="CO18079@mi.com"/>
    <x v="0"/>
    <x v="0"/>
    <x v="670"/>
    <x v="17"/>
    <x v="0"/>
    <x v="0"/>
    <s v="No Aplica"/>
    <x v="936"/>
  </r>
  <r>
    <x v="0"/>
    <x v="1"/>
    <x v="1"/>
    <x v="39"/>
    <x v="670"/>
    <s v="CO18079@mi.com"/>
    <x v="0"/>
    <x v="0"/>
    <x v="670"/>
    <x v="17"/>
    <x v="0"/>
    <x v="0"/>
    <s v="No Aplica"/>
    <x v="936"/>
  </r>
  <r>
    <x v="0"/>
    <x v="22"/>
    <x v="22"/>
    <x v="39"/>
    <x v="670"/>
    <s v="CO18079@mi.com"/>
    <x v="0"/>
    <x v="0"/>
    <x v="670"/>
    <x v="17"/>
    <x v="0"/>
    <x v="0"/>
    <s v="No Aplica"/>
    <x v="936"/>
  </r>
  <r>
    <x v="0"/>
    <x v="24"/>
    <x v="24"/>
    <x v="0"/>
    <x v="671"/>
    <s v="CO19566@mi.com"/>
    <x v="0"/>
    <x v="0"/>
    <x v="671"/>
    <x v="26"/>
    <x v="0"/>
    <x v="0"/>
    <s v="No Aplica"/>
    <x v="937"/>
  </r>
  <r>
    <x v="0"/>
    <x v="7"/>
    <x v="7"/>
    <x v="0"/>
    <x v="671"/>
    <s v="CO19566@mi.com"/>
    <x v="5"/>
    <x v="4"/>
    <x v="671"/>
    <x v="26"/>
    <x v="0"/>
    <x v="0"/>
    <s v="No Aplica"/>
    <x v="937"/>
  </r>
  <r>
    <x v="0"/>
    <x v="21"/>
    <x v="21"/>
    <x v="0"/>
    <x v="671"/>
    <s v="CO19566@mi.com"/>
    <x v="0"/>
    <x v="0"/>
    <x v="671"/>
    <x v="26"/>
    <x v="0"/>
    <x v="0"/>
    <s v="No Aplica"/>
    <x v="937"/>
  </r>
  <r>
    <x v="0"/>
    <x v="16"/>
    <x v="16"/>
    <x v="18"/>
    <x v="672"/>
    <s v="CO24301@mi.com"/>
    <x v="0"/>
    <x v="0"/>
    <x v="672"/>
    <x v="45"/>
    <x v="1"/>
    <x v="0"/>
    <s v="No Aplica"/>
    <x v="938"/>
  </r>
  <r>
    <x v="0"/>
    <x v="27"/>
    <x v="27"/>
    <x v="76"/>
    <x v="673"/>
    <s v="CO27415@mi.com"/>
    <x v="0"/>
    <x v="0"/>
    <x v="673"/>
    <x v="51"/>
    <x v="1"/>
    <x v="0"/>
    <s v="No Aplica"/>
    <x v="939"/>
  </r>
  <r>
    <x v="1"/>
    <x v="26"/>
    <x v="26"/>
    <x v="84"/>
    <x v="673"/>
    <s v="CO27415@mi.com"/>
    <x v="2"/>
    <x v="2"/>
    <x v="673"/>
    <x v="51"/>
    <x v="1"/>
    <x v="0"/>
    <s v="No Aplica"/>
    <x v="939"/>
  </r>
  <r>
    <x v="0"/>
    <x v="18"/>
    <x v="18"/>
    <x v="76"/>
    <x v="673"/>
    <s v="CO27415@mi.com"/>
    <x v="0"/>
    <x v="0"/>
    <x v="673"/>
    <x v="51"/>
    <x v="1"/>
    <x v="0"/>
    <s v="No Aplica"/>
    <x v="939"/>
  </r>
  <r>
    <x v="1"/>
    <x v="23"/>
    <x v="23"/>
    <x v="84"/>
    <x v="673"/>
    <s v="CO27415@mi.com"/>
    <x v="2"/>
    <x v="2"/>
    <x v="673"/>
    <x v="51"/>
    <x v="1"/>
    <x v="0"/>
    <s v="No Aplica"/>
    <x v="939"/>
  </r>
  <r>
    <x v="1"/>
    <x v="22"/>
    <x v="22"/>
    <x v="9"/>
    <x v="673"/>
    <s v="CO27415@mi.com"/>
    <x v="10"/>
    <x v="9"/>
    <x v="673"/>
    <x v="51"/>
    <x v="1"/>
    <x v="0"/>
    <s v="No Aplica"/>
    <x v="939"/>
  </r>
  <r>
    <x v="0"/>
    <x v="24"/>
    <x v="24"/>
    <x v="76"/>
    <x v="673"/>
    <s v="CO27415@mi.com"/>
    <x v="0"/>
    <x v="0"/>
    <x v="673"/>
    <x v="51"/>
    <x v="1"/>
    <x v="0"/>
    <s v="No Aplica"/>
    <x v="939"/>
  </r>
  <r>
    <x v="1"/>
    <x v="28"/>
    <x v="28"/>
    <x v="84"/>
    <x v="673"/>
    <s v="CO27415@mi.com"/>
    <x v="2"/>
    <x v="2"/>
    <x v="673"/>
    <x v="51"/>
    <x v="1"/>
    <x v="0"/>
    <s v="No Aplica"/>
    <x v="939"/>
  </r>
  <r>
    <x v="0"/>
    <x v="25"/>
    <x v="25"/>
    <x v="76"/>
    <x v="673"/>
    <s v="CO27415@mi.com"/>
    <x v="0"/>
    <x v="0"/>
    <x v="673"/>
    <x v="51"/>
    <x v="1"/>
    <x v="0"/>
    <s v="No Aplica"/>
    <x v="939"/>
  </r>
  <r>
    <x v="1"/>
    <x v="29"/>
    <x v="29"/>
    <x v="20"/>
    <x v="673"/>
    <s v="CO27415@mi.com"/>
    <x v="2"/>
    <x v="2"/>
    <x v="673"/>
    <x v="51"/>
    <x v="1"/>
    <x v="0"/>
    <s v="No Aplica"/>
    <x v="939"/>
  </r>
  <r>
    <x v="0"/>
    <x v="11"/>
    <x v="11"/>
    <x v="1118"/>
    <x v="674"/>
    <s v="CO16918@mi.com"/>
    <x v="0"/>
    <x v="0"/>
    <x v="674"/>
    <x v="17"/>
    <x v="0"/>
    <x v="0"/>
    <s v="No Aplica"/>
    <x v="940"/>
  </r>
  <r>
    <x v="0"/>
    <x v="16"/>
    <x v="16"/>
    <x v="1119"/>
    <x v="674"/>
    <s v="CO16918@mi.com"/>
    <x v="0"/>
    <x v="0"/>
    <x v="674"/>
    <x v="17"/>
    <x v="0"/>
    <x v="0"/>
    <s v="No Aplica"/>
    <x v="940"/>
  </r>
  <r>
    <x v="0"/>
    <x v="18"/>
    <x v="18"/>
    <x v="1120"/>
    <x v="674"/>
    <s v="CO16918@mi.com"/>
    <x v="0"/>
    <x v="0"/>
    <x v="674"/>
    <x v="17"/>
    <x v="0"/>
    <x v="0"/>
    <s v="No Aplica"/>
    <x v="940"/>
  </r>
  <r>
    <x v="0"/>
    <x v="1"/>
    <x v="1"/>
    <x v="1121"/>
    <x v="674"/>
    <s v="CO16918@mi.com"/>
    <x v="0"/>
    <x v="0"/>
    <x v="674"/>
    <x v="17"/>
    <x v="0"/>
    <x v="0"/>
    <s v="No Aplica"/>
    <x v="940"/>
  </r>
  <r>
    <x v="0"/>
    <x v="5"/>
    <x v="5"/>
    <x v="1122"/>
    <x v="674"/>
    <s v="CO16918@mi.com"/>
    <x v="0"/>
    <x v="0"/>
    <x v="674"/>
    <x v="17"/>
    <x v="0"/>
    <x v="0"/>
    <s v="No Aplica"/>
    <x v="940"/>
  </r>
  <r>
    <x v="2"/>
    <x v="0"/>
    <x v="0"/>
    <x v="23"/>
    <x v="675"/>
    <s v="CO28378@mi.com"/>
    <x v="1"/>
    <x v="1"/>
    <x v="675"/>
    <x v="12"/>
    <x v="0"/>
    <x v="0"/>
    <s v="No Aplica"/>
    <x v="941"/>
  </r>
  <r>
    <x v="2"/>
    <x v="11"/>
    <x v="11"/>
    <x v="23"/>
    <x v="675"/>
    <s v="CO28378@mi.com"/>
    <x v="1"/>
    <x v="1"/>
    <x v="675"/>
    <x v="12"/>
    <x v="0"/>
    <x v="0"/>
    <s v="No Aplica"/>
    <x v="941"/>
  </r>
  <r>
    <x v="0"/>
    <x v="13"/>
    <x v="13"/>
    <x v="1123"/>
    <x v="675"/>
    <s v="CO28378@mi.com"/>
    <x v="0"/>
    <x v="0"/>
    <x v="675"/>
    <x v="12"/>
    <x v="0"/>
    <x v="1"/>
    <n v="45922"/>
    <x v="942"/>
  </r>
  <r>
    <x v="1"/>
    <x v="17"/>
    <x v="17"/>
    <x v="9"/>
    <x v="675"/>
    <s v="CO28378@mi.com"/>
    <x v="0"/>
    <x v="0"/>
    <x v="675"/>
    <x v="12"/>
    <x v="0"/>
    <x v="0"/>
    <s v="No Aplica"/>
    <x v="941"/>
  </r>
  <r>
    <x v="0"/>
    <x v="18"/>
    <x v="18"/>
    <x v="1098"/>
    <x v="675"/>
    <s v="CO28378@mi.com"/>
    <x v="0"/>
    <x v="0"/>
    <x v="675"/>
    <x v="12"/>
    <x v="0"/>
    <x v="0"/>
    <s v="No Aplica"/>
    <x v="941"/>
  </r>
  <r>
    <x v="2"/>
    <x v="15"/>
    <x v="15"/>
    <x v="983"/>
    <x v="675"/>
    <s v="CO28378@mi.com"/>
    <x v="8"/>
    <x v="7"/>
    <x v="675"/>
    <x v="12"/>
    <x v="0"/>
    <x v="0"/>
    <s v="No Aplica"/>
    <x v="941"/>
  </r>
  <r>
    <x v="2"/>
    <x v="3"/>
    <x v="3"/>
    <x v="983"/>
    <x v="675"/>
    <s v="CO28378@mi.com"/>
    <x v="8"/>
    <x v="7"/>
    <x v="675"/>
    <x v="12"/>
    <x v="0"/>
    <x v="0"/>
    <s v="No Aplica"/>
    <x v="941"/>
  </r>
  <r>
    <x v="0"/>
    <x v="16"/>
    <x v="16"/>
    <x v="177"/>
    <x v="675"/>
    <s v="CO28378@mi.com"/>
    <x v="0"/>
    <x v="0"/>
    <x v="675"/>
    <x v="12"/>
    <x v="0"/>
    <x v="0"/>
    <s v="No Aplica"/>
    <x v="941"/>
  </r>
  <r>
    <x v="2"/>
    <x v="7"/>
    <x v="7"/>
    <x v="23"/>
    <x v="675"/>
    <s v="CO28378@mi.com"/>
    <x v="1"/>
    <x v="1"/>
    <x v="675"/>
    <x v="12"/>
    <x v="0"/>
    <x v="0"/>
    <s v="No Aplica"/>
    <x v="941"/>
  </r>
  <r>
    <x v="2"/>
    <x v="6"/>
    <x v="6"/>
    <x v="23"/>
    <x v="675"/>
    <s v="CO28378@mi.com"/>
    <x v="1"/>
    <x v="1"/>
    <x v="675"/>
    <x v="12"/>
    <x v="0"/>
    <x v="0"/>
    <s v="No Aplica"/>
    <x v="941"/>
  </r>
  <r>
    <x v="0"/>
    <x v="2"/>
    <x v="2"/>
    <x v="3"/>
    <x v="675"/>
    <s v="CO28378@mi.com"/>
    <x v="0"/>
    <x v="0"/>
    <x v="675"/>
    <x v="12"/>
    <x v="0"/>
    <x v="0"/>
    <s v="No Aplica"/>
    <x v="941"/>
  </r>
  <r>
    <x v="3"/>
    <x v="8"/>
    <x v="8"/>
    <x v="22"/>
    <x v="676"/>
    <s v="CO10769@mi.com"/>
    <x v="15"/>
    <x v="11"/>
    <x v="676"/>
    <x v="4"/>
    <x v="2"/>
    <x v="0"/>
    <s v="No Aplica"/>
    <x v="943"/>
  </r>
  <r>
    <x v="3"/>
    <x v="9"/>
    <x v="9"/>
    <x v="22"/>
    <x v="676"/>
    <s v="CO10769@mi.com"/>
    <x v="15"/>
    <x v="11"/>
    <x v="676"/>
    <x v="4"/>
    <x v="2"/>
    <x v="0"/>
    <s v="No Aplica"/>
    <x v="943"/>
  </r>
  <r>
    <x v="3"/>
    <x v="27"/>
    <x v="27"/>
    <x v="22"/>
    <x v="676"/>
    <s v="CO10769@mi.com"/>
    <x v="0"/>
    <x v="0"/>
    <x v="676"/>
    <x v="4"/>
    <x v="2"/>
    <x v="0"/>
    <s v="No Aplica"/>
    <x v="943"/>
  </r>
  <r>
    <x v="2"/>
    <x v="26"/>
    <x v="26"/>
    <x v="13"/>
    <x v="676"/>
    <s v="CO10769@mi.com"/>
    <x v="10"/>
    <x v="9"/>
    <x v="676"/>
    <x v="4"/>
    <x v="2"/>
    <x v="0"/>
    <s v="No Aplica"/>
    <x v="943"/>
  </r>
  <r>
    <x v="3"/>
    <x v="26"/>
    <x v="26"/>
    <x v="22"/>
    <x v="676"/>
    <s v="CO10769@mi.com"/>
    <x v="3"/>
    <x v="3"/>
    <x v="676"/>
    <x v="4"/>
    <x v="2"/>
    <x v="0"/>
    <s v="No Aplica"/>
    <x v="943"/>
  </r>
  <r>
    <x v="3"/>
    <x v="10"/>
    <x v="10"/>
    <x v="22"/>
    <x v="676"/>
    <s v="CO10769@mi.com"/>
    <x v="15"/>
    <x v="11"/>
    <x v="676"/>
    <x v="4"/>
    <x v="2"/>
    <x v="0"/>
    <s v="No Aplica"/>
    <x v="943"/>
  </r>
  <r>
    <x v="3"/>
    <x v="0"/>
    <x v="0"/>
    <x v="22"/>
    <x v="676"/>
    <s v="CO10769@mi.com"/>
    <x v="15"/>
    <x v="11"/>
    <x v="676"/>
    <x v="4"/>
    <x v="2"/>
    <x v="0"/>
    <s v="No Aplica"/>
    <x v="943"/>
  </r>
  <r>
    <x v="3"/>
    <x v="11"/>
    <x v="11"/>
    <x v="22"/>
    <x v="676"/>
    <s v="CO10769@mi.com"/>
    <x v="15"/>
    <x v="11"/>
    <x v="676"/>
    <x v="4"/>
    <x v="2"/>
    <x v="0"/>
    <s v="No Aplica"/>
    <x v="943"/>
  </r>
  <r>
    <x v="3"/>
    <x v="12"/>
    <x v="12"/>
    <x v="22"/>
    <x v="676"/>
    <s v="CO10769@mi.com"/>
    <x v="15"/>
    <x v="11"/>
    <x v="676"/>
    <x v="4"/>
    <x v="2"/>
    <x v="0"/>
    <s v="No Aplica"/>
    <x v="943"/>
  </r>
  <r>
    <x v="3"/>
    <x v="13"/>
    <x v="13"/>
    <x v="22"/>
    <x v="676"/>
    <s v="CO10769@mi.com"/>
    <x v="15"/>
    <x v="11"/>
    <x v="676"/>
    <x v="4"/>
    <x v="2"/>
    <x v="1"/>
    <n v="45922"/>
    <x v="944"/>
  </r>
  <r>
    <x v="3"/>
    <x v="14"/>
    <x v="14"/>
    <x v="22"/>
    <x v="676"/>
    <s v="CO10769@mi.com"/>
    <x v="15"/>
    <x v="11"/>
    <x v="676"/>
    <x v="4"/>
    <x v="2"/>
    <x v="0"/>
    <s v="No Aplica"/>
    <x v="943"/>
  </r>
  <r>
    <x v="3"/>
    <x v="15"/>
    <x v="15"/>
    <x v="22"/>
    <x v="676"/>
    <s v="CO10769@mi.com"/>
    <x v="15"/>
    <x v="11"/>
    <x v="676"/>
    <x v="4"/>
    <x v="2"/>
    <x v="0"/>
    <s v="No Aplica"/>
    <x v="943"/>
  </r>
  <r>
    <x v="3"/>
    <x v="16"/>
    <x v="16"/>
    <x v="22"/>
    <x v="676"/>
    <s v="CO10769@mi.com"/>
    <x v="15"/>
    <x v="11"/>
    <x v="676"/>
    <x v="4"/>
    <x v="2"/>
    <x v="0"/>
    <s v="No Aplica"/>
    <x v="943"/>
  </r>
  <r>
    <x v="3"/>
    <x v="17"/>
    <x v="17"/>
    <x v="22"/>
    <x v="676"/>
    <s v="CO10769@mi.com"/>
    <x v="15"/>
    <x v="11"/>
    <x v="676"/>
    <x v="4"/>
    <x v="2"/>
    <x v="0"/>
    <s v="No Aplica"/>
    <x v="943"/>
  </r>
  <r>
    <x v="3"/>
    <x v="3"/>
    <x v="3"/>
    <x v="22"/>
    <x v="676"/>
    <s v="CO10769@mi.com"/>
    <x v="15"/>
    <x v="11"/>
    <x v="676"/>
    <x v="4"/>
    <x v="2"/>
    <x v="0"/>
    <s v="No Aplica"/>
    <x v="943"/>
  </r>
  <r>
    <x v="3"/>
    <x v="18"/>
    <x v="18"/>
    <x v="22"/>
    <x v="676"/>
    <s v="CO10769@mi.com"/>
    <x v="0"/>
    <x v="0"/>
    <x v="676"/>
    <x v="4"/>
    <x v="2"/>
    <x v="0"/>
    <s v="No Aplica"/>
    <x v="943"/>
  </r>
  <r>
    <x v="2"/>
    <x v="23"/>
    <x v="23"/>
    <x v="13"/>
    <x v="676"/>
    <s v="CO10769@mi.com"/>
    <x v="10"/>
    <x v="9"/>
    <x v="676"/>
    <x v="4"/>
    <x v="2"/>
    <x v="0"/>
    <s v="No Aplica"/>
    <x v="943"/>
  </r>
  <r>
    <x v="3"/>
    <x v="23"/>
    <x v="23"/>
    <x v="22"/>
    <x v="676"/>
    <s v="CO10769@mi.com"/>
    <x v="3"/>
    <x v="3"/>
    <x v="676"/>
    <x v="4"/>
    <x v="2"/>
    <x v="0"/>
    <s v="No Aplica"/>
    <x v="943"/>
  </r>
  <r>
    <x v="3"/>
    <x v="24"/>
    <x v="24"/>
    <x v="22"/>
    <x v="676"/>
    <s v="CO10769@mi.com"/>
    <x v="0"/>
    <x v="0"/>
    <x v="676"/>
    <x v="4"/>
    <x v="2"/>
    <x v="0"/>
    <s v="No Aplica"/>
    <x v="943"/>
  </r>
  <r>
    <x v="2"/>
    <x v="28"/>
    <x v="28"/>
    <x v="13"/>
    <x v="676"/>
    <s v="CO10769@mi.com"/>
    <x v="10"/>
    <x v="9"/>
    <x v="676"/>
    <x v="4"/>
    <x v="2"/>
    <x v="0"/>
    <s v="No Aplica"/>
    <x v="943"/>
  </r>
  <r>
    <x v="3"/>
    <x v="28"/>
    <x v="28"/>
    <x v="22"/>
    <x v="676"/>
    <s v="CO10769@mi.com"/>
    <x v="3"/>
    <x v="3"/>
    <x v="676"/>
    <x v="4"/>
    <x v="2"/>
    <x v="0"/>
    <s v="No Aplica"/>
    <x v="943"/>
  </r>
  <r>
    <x v="3"/>
    <x v="19"/>
    <x v="19"/>
    <x v="22"/>
    <x v="676"/>
    <s v="CO10769@mi.com"/>
    <x v="15"/>
    <x v="11"/>
    <x v="676"/>
    <x v="4"/>
    <x v="2"/>
    <x v="0"/>
    <s v="No Aplica"/>
    <x v="943"/>
  </r>
  <r>
    <x v="3"/>
    <x v="7"/>
    <x v="7"/>
    <x v="22"/>
    <x v="676"/>
    <s v="CO10769@mi.com"/>
    <x v="15"/>
    <x v="11"/>
    <x v="676"/>
    <x v="4"/>
    <x v="2"/>
    <x v="0"/>
    <s v="No Aplica"/>
    <x v="943"/>
  </r>
  <r>
    <x v="3"/>
    <x v="1"/>
    <x v="1"/>
    <x v="22"/>
    <x v="676"/>
    <s v="CO10769@mi.com"/>
    <x v="15"/>
    <x v="11"/>
    <x v="676"/>
    <x v="4"/>
    <x v="2"/>
    <x v="0"/>
    <s v="No Aplica"/>
    <x v="943"/>
  </r>
  <r>
    <x v="3"/>
    <x v="2"/>
    <x v="2"/>
    <x v="22"/>
    <x v="676"/>
    <s v="CO10769@mi.com"/>
    <x v="15"/>
    <x v="11"/>
    <x v="676"/>
    <x v="4"/>
    <x v="2"/>
    <x v="0"/>
    <s v="No Aplica"/>
    <x v="943"/>
  </r>
  <r>
    <x v="3"/>
    <x v="6"/>
    <x v="6"/>
    <x v="22"/>
    <x v="676"/>
    <s v="CO10769@mi.com"/>
    <x v="15"/>
    <x v="11"/>
    <x v="676"/>
    <x v="4"/>
    <x v="2"/>
    <x v="0"/>
    <s v="No Aplica"/>
    <x v="943"/>
  </r>
  <r>
    <x v="3"/>
    <x v="25"/>
    <x v="25"/>
    <x v="22"/>
    <x v="676"/>
    <s v="CO10769@mi.com"/>
    <x v="0"/>
    <x v="0"/>
    <x v="676"/>
    <x v="4"/>
    <x v="2"/>
    <x v="0"/>
    <s v="No Aplica"/>
    <x v="943"/>
  </r>
  <r>
    <x v="2"/>
    <x v="29"/>
    <x v="29"/>
    <x v="13"/>
    <x v="676"/>
    <s v="CO10769@mi.com"/>
    <x v="10"/>
    <x v="9"/>
    <x v="676"/>
    <x v="4"/>
    <x v="2"/>
    <x v="0"/>
    <s v="No Aplica"/>
    <x v="943"/>
  </r>
  <r>
    <x v="3"/>
    <x v="29"/>
    <x v="29"/>
    <x v="22"/>
    <x v="676"/>
    <s v="CO10769@mi.com"/>
    <x v="3"/>
    <x v="3"/>
    <x v="676"/>
    <x v="4"/>
    <x v="2"/>
    <x v="0"/>
    <s v="No Aplica"/>
    <x v="943"/>
  </r>
  <r>
    <x v="3"/>
    <x v="4"/>
    <x v="4"/>
    <x v="22"/>
    <x v="676"/>
    <s v="CO10769@mi.com"/>
    <x v="15"/>
    <x v="11"/>
    <x v="676"/>
    <x v="4"/>
    <x v="2"/>
    <x v="0"/>
    <s v="No Aplica"/>
    <x v="943"/>
  </r>
  <r>
    <x v="3"/>
    <x v="5"/>
    <x v="5"/>
    <x v="22"/>
    <x v="676"/>
    <s v="CO10769@mi.com"/>
    <x v="15"/>
    <x v="11"/>
    <x v="676"/>
    <x v="4"/>
    <x v="2"/>
    <x v="0"/>
    <s v="No Aplica"/>
    <x v="943"/>
  </r>
  <r>
    <x v="3"/>
    <x v="20"/>
    <x v="20"/>
    <x v="22"/>
    <x v="676"/>
    <s v="CO10769@mi.com"/>
    <x v="15"/>
    <x v="11"/>
    <x v="676"/>
    <x v="4"/>
    <x v="2"/>
    <x v="0"/>
    <s v="No Aplica"/>
    <x v="943"/>
  </r>
  <r>
    <x v="3"/>
    <x v="22"/>
    <x v="22"/>
    <x v="22"/>
    <x v="676"/>
    <s v="CO10769@mi.com"/>
    <x v="15"/>
    <x v="11"/>
    <x v="676"/>
    <x v="4"/>
    <x v="2"/>
    <x v="0"/>
    <s v="No Aplica"/>
    <x v="943"/>
  </r>
  <r>
    <x v="3"/>
    <x v="21"/>
    <x v="21"/>
    <x v="22"/>
    <x v="676"/>
    <s v="CO10769@mi.com"/>
    <x v="15"/>
    <x v="11"/>
    <x v="676"/>
    <x v="4"/>
    <x v="2"/>
    <x v="0"/>
    <s v="No Aplica"/>
    <x v="943"/>
  </r>
  <r>
    <x v="2"/>
    <x v="27"/>
    <x v="27"/>
    <x v="0"/>
    <x v="677"/>
    <s v="CO27605@mi.com"/>
    <x v="0"/>
    <x v="0"/>
    <x v="677"/>
    <x v="55"/>
    <x v="1"/>
    <x v="0"/>
    <s v="No Aplica"/>
    <x v="945"/>
  </r>
  <r>
    <x v="2"/>
    <x v="26"/>
    <x v="26"/>
    <x v="22"/>
    <x v="677"/>
    <s v="CO27605@mi.com"/>
    <x v="2"/>
    <x v="2"/>
    <x v="677"/>
    <x v="55"/>
    <x v="1"/>
    <x v="0"/>
    <s v="No Aplica"/>
    <x v="945"/>
  </r>
  <r>
    <x v="2"/>
    <x v="23"/>
    <x v="23"/>
    <x v="22"/>
    <x v="677"/>
    <s v="CO27605@mi.com"/>
    <x v="2"/>
    <x v="2"/>
    <x v="677"/>
    <x v="55"/>
    <x v="1"/>
    <x v="0"/>
    <s v="No Aplica"/>
    <x v="945"/>
  </r>
  <r>
    <x v="2"/>
    <x v="18"/>
    <x v="18"/>
    <x v="0"/>
    <x v="677"/>
    <s v="CO27605@mi.com"/>
    <x v="0"/>
    <x v="0"/>
    <x v="677"/>
    <x v="55"/>
    <x v="1"/>
    <x v="0"/>
    <s v="No Aplica"/>
    <x v="945"/>
  </r>
  <r>
    <x v="2"/>
    <x v="19"/>
    <x v="19"/>
    <x v="20"/>
    <x v="677"/>
    <s v="CO27605@mi.com"/>
    <x v="3"/>
    <x v="3"/>
    <x v="677"/>
    <x v="55"/>
    <x v="1"/>
    <x v="0"/>
    <s v="No Aplica"/>
    <x v="945"/>
  </r>
  <r>
    <x v="2"/>
    <x v="7"/>
    <x v="7"/>
    <x v="20"/>
    <x v="677"/>
    <s v="CO27605@mi.com"/>
    <x v="3"/>
    <x v="3"/>
    <x v="677"/>
    <x v="55"/>
    <x v="1"/>
    <x v="0"/>
    <s v="No Aplica"/>
    <x v="945"/>
  </r>
  <r>
    <x v="2"/>
    <x v="1"/>
    <x v="1"/>
    <x v="20"/>
    <x v="677"/>
    <s v="CO27605@mi.com"/>
    <x v="3"/>
    <x v="3"/>
    <x v="677"/>
    <x v="55"/>
    <x v="1"/>
    <x v="0"/>
    <s v="No Aplica"/>
    <x v="945"/>
  </r>
  <r>
    <x v="2"/>
    <x v="2"/>
    <x v="2"/>
    <x v="20"/>
    <x v="677"/>
    <s v="CO27605@mi.com"/>
    <x v="3"/>
    <x v="3"/>
    <x v="677"/>
    <x v="55"/>
    <x v="1"/>
    <x v="0"/>
    <s v="No Aplica"/>
    <x v="945"/>
  </r>
  <r>
    <x v="2"/>
    <x v="24"/>
    <x v="24"/>
    <x v="0"/>
    <x v="677"/>
    <s v="CO27605@mi.com"/>
    <x v="0"/>
    <x v="0"/>
    <x v="677"/>
    <x v="55"/>
    <x v="1"/>
    <x v="0"/>
    <s v="No Aplica"/>
    <x v="945"/>
  </r>
  <r>
    <x v="2"/>
    <x v="4"/>
    <x v="4"/>
    <x v="20"/>
    <x v="677"/>
    <s v="CO27605@mi.com"/>
    <x v="3"/>
    <x v="3"/>
    <x v="677"/>
    <x v="55"/>
    <x v="1"/>
    <x v="0"/>
    <s v="No Aplica"/>
    <x v="945"/>
  </r>
  <r>
    <x v="2"/>
    <x v="5"/>
    <x v="5"/>
    <x v="20"/>
    <x v="677"/>
    <s v="CO27605@mi.com"/>
    <x v="3"/>
    <x v="3"/>
    <x v="677"/>
    <x v="55"/>
    <x v="1"/>
    <x v="0"/>
    <s v="No Aplica"/>
    <x v="945"/>
  </r>
  <r>
    <x v="2"/>
    <x v="20"/>
    <x v="20"/>
    <x v="20"/>
    <x v="677"/>
    <s v="CO27605@mi.com"/>
    <x v="3"/>
    <x v="3"/>
    <x v="677"/>
    <x v="55"/>
    <x v="1"/>
    <x v="0"/>
    <s v="No Aplica"/>
    <x v="945"/>
  </r>
  <r>
    <x v="2"/>
    <x v="25"/>
    <x v="25"/>
    <x v="0"/>
    <x v="677"/>
    <s v="CO27605@mi.com"/>
    <x v="0"/>
    <x v="0"/>
    <x v="677"/>
    <x v="55"/>
    <x v="1"/>
    <x v="0"/>
    <s v="No Aplica"/>
    <x v="945"/>
  </r>
  <r>
    <x v="2"/>
    <x v="22"/>
    <x v="22"/>
    <x v="20"/>
    <x v="677"/>
    <s v="CO27605@mi.com"/>
    <x v="3"/>
    <x v="3"/>
    <x v="677"/>
    <x v="55"/>
    <x v="1"/>
    <x v="0"/>
    <s v="No Aplica"/>
    <x v="945"/>
  </r>
  <r>
    <x v="3"/>
    <x v="18"/>
    <x v="18"/>
    <x v="99"/>
    <x v="678"/>
    <s v="CO27078@mi.com"/>
    <x v="0"/>
    <x v="0"/>
    <x v="678"/>
    <x v="63"/>
    <x v="2"/>
    <x v="0"/>
    <s v="No Aplica"/>
    <x v="946"/>
  </r>
  <r>
    <x v="2"/>
    <x v="23"/>
    <x v="23"/>
    <x v="20"/>
    <x v="678"/>
    <s v="CO27078@mi.com"/>
    <x v="10"/>
    <x v="9"/>
    <x v="678"/>
    <x v="63"/>
    <x v="2"/>
    <x v="0"/>
    <s v="No Aplica"/>
    <x v="946"/>
  </r>
  <r>
    <x v="1"/>
    <x v="17"/>
    <x v="17"/>
    <x v="33"/>
    <x v="678"/>
    <s v="CO27078@mi.com"/>
    <x v="0"/>
    <x v="0"/>
    <x v="678"/>
    <x v="63"/>
    <x v="2"/>
    <x v="0"/>
    <s v="No Aplica"/>
    <x v="946"/>
  </r>
  <r>
    <x v="3"/>
    <x v="24"/>
    <x v="24"/>
    <x v="22"/>
    <x v="678"/>
    <s v="CO27078@mi.com"/>
    <x v="0"/>
    <x v="0"/>
    <x v="678"/>
    <x v="63"/>
    <x v="2"/>
    <x v="0"/>
    <s v="No Aplica"/>
    <x v="946"/>
  </r>
  <r>
    <x v="2"/>
    <x v="28"/>
    <x v="28"/>
    <x v="20"/>
    <x v="678"/>
    <s v="CO27078@mi.com"/>
    <x v="10"/>
    <x v="9"/>
    <x v="678"/>
    <x v="63"/>
    <x v="2"/>
    <x v="0"/>
    <s v="No Aplica"/>
    <x v="946"/>
  </r>
  <r>
    <x v="1"/>
    <x v="2"/>
    <x v="2"/>
    <x v="33"/>
    <x v="678"/>
    <s v="CO27078@mi.com"/>
    <x v="0"/>
    <x v="0"/>
    <x v="678"/>
    <x v="63"/>
    <x v="2"/>
    <x v="0"/>
    <s v="No Aplica"/>
    <x v="946"/>
  </r>
  <r>
    <x v="3"/>
    <x v="25"/>
    <x v="25"/>
    <x v="22"/>
    <x v="678"/>
    <s v="CO27078@mi.com"/>
    <x v="0"/>
    <x v="0"/>
    <x v="678"/>
    <x v="63"/>
    <x v="2"/>
    <x v="0"/>
    <s v="No Aplica"/>
    <x v="946"/>
  </r>
  <r>
    <x v="2"/>
    <x v="29"/>
    <x v="29"/>
    <x v="20"/>
    <x v="678"/>
    <s v="CO27078@mi.com"/>
    <x v="10"/>
    <x v="9"/>
    <x v="678"/>
    <x v="63"/>
    <x v="2"/>
    <x v="0"/>
    <s v="No Aplica"/>
    <x v="946"/>
  </r>
  <r>
    <x v="1"/>
    <x v="22"/>
    <x v="22"/>
    <x v="33"/>
    <x v="678"/>
    <s v="CO27078@mi.com"/>
    <x v="0"/>
    <x v="0"/>
    <x v="678"/>
    <x v="63"/>
    <x v="2"/>
    <x v="0"/>
    <s v="No Aplica"/>
    <x v="946"/>
  </r>
  <r>
    <x v="1"/>
    <x v="14"/>
    <x v="14"/>
    <x v="1006"/>
    <x v="679"/>
    <s v="CO25082@mi.com"/>
    <x v="15"/>
    <x v="11"/>
    <x v="679"/>
    <x v="21"/>
    <x v="1"/>
    <x v="0"/>
    <s v="No Aplica"/>
    <x v="947"/>
  </r>
  <r>
    <x v="1"/>
    <x v="4"/>
    <x v="4"/>
    <x v="9"/>
    <x v="679"/>
    <s v="CO25082@mi.com"/>
    <x v="16"/>
    <x v="12"/>
    <x v="679"/>
    <x v="21"/>
    <x v="1"/>
    <x v="0"/>
    <s v="No Aplica"/>
    <x v="947"/>
  </r>
  <r>
    <x v="1"/>
    <x v="15"/>
    <x v="15"/>
    <x v="1124"/>
    <x v="680"/>
    <s v="CO23490@mi.com"/>
    <x v="16"/>
    <x v="12"/>
    <x v="680"/>
    <x v="5"/>
    <x v="1"/>
    <x v="0"/>
    <s v="No Aplica"/>
    <x v="948"/>
  </r>
  <r>
    <x v="1"/>
    <x v="17"/>
    <x v="17"/>
    <x v="1125"/>
    <x v="680"/>
    <s v="CO23490@mi.com"/>
    <x v="3"/>
    <x v="3"/>
    <x v="680"/>
    <x v="5"/>
    <x v="1"/>
    <x v="0"/>
    <s v="No Aplica"/>
    <x v="948"/>
  </r>
  <r>
    <x v="2"/>
    <x v="27"/>
    <x v="27"/>
    <x v="3"/>
    <x v="680"/>
    <s v="CO23490@mi.com"/>
    <x v="0"/>
    <x v="0"/>
    <x v="680"/>
    <x v="5"/>
    <x v="1"/>
    <x v="0"/>
    <s v="No Aplica"/>
    <x v="948"/>
  </r>
  <r>
    <x v="1"/>
    <x v="26"/>
    <x v="26"/>
    <x v="45"/>
    <x v="680"/>
    <s v="CO23490@mi.com"/>
    <x v="1"/>
    <x v="1"/>
    <x v="680"/>
    <x v="5"/>
    <x v="1"/>
    <x v="0"/>
    <s v="No Aplica"/>
    <x v="948"/>
  </r>
  <r>
    <x v="4"/>
    <x v="7"/>
    <x v="7"/>
    <x v="10"/>
    <x v="680"/>
    <s v="CO23490@mi.com"/>
    <x v="0"/>
    <x v="0"/>
    <x v="680"/>
    <x v="5"/>
    <x v="1"/>
    <x v="0"/>
    <s v="No Aplica"/>
    <x v="948"/>
  </r>
  <r>
    <x v="4"/>
    <x v="1"/>
    <x v="1"/>
    <x v="10"/>
    <x v="680"/>
    <s v="CO23490@mi.com"/>
    <x v="0"/>
    <x v="0"/>
    <x v="680"/>
    <x v="5"/>
    <x v="1"/>
    <x v="0"/>
    <s v="No Aplica"/>
    <x v="948"/>
  </r>
  <r>
    <x v="1"/>
    <x v="23"/>
    <x v="23"/>
    <x v="315"/>
    <x v="680"/>
    <s v="CO23490@mi.com"/>
    <x v="1"/>
    <x v="1"/>
    <x v="680"/>
    <x v="5"/>
    <x v="1"/>
    <x v="0"/>
    <s v="No Aplica"/>
    <x v="948"/>
  </r>
  <r>
    <x v="2"/>
    <x v="18"/>
    <x v="18"/>
    <x v="3"/>
    <x v="680"/>
    <s v="CO23490@mi.com"/>
    <x v="0"/>
    <x v="0"/>
    <x v="680"/>
    <x v="5"/>
    <x v="1"/>
    <x v="0"/>
    <s v="No Aplica"/>
    <x v="948"/>
  </r>
  <r>
    <x v="1"/>
    <x v="5"/>
    <x v="5"/>
    <x v="315"/>
    <x v="680"/>
    <s v="CO23490@mi.com"/>
    <x v="3"/>
    <x v="3"/>
    <x v="680"/>
    <x v="5"/>
    <x v="1"/>
    <x v="0"/>
    <s v="No Aplica"/>
    <x v="948"/>
  </r>
  <r>
    <x v="1"/>
    <x v="20"/>
    <x v="20"/>
    <x v="303"/>
    <x v="680"/>
    <s v="CO23490@mi.com"/>
    <x v="31"/>
    <x v="18"/>
    <x v="680"/>
    <x v="5"/>
    <x v="1"/>
    <x v="0"/>
    <s v="No Aplica"/>
    <x v="948"/>
  </r>
  <r>
    <x v="1"/>
    <x v="28"/>
    <x v="28"/>
    <x v="23"/>
    <x v="680"/>
    <s v="CO23490@mi.com"/>
    <x v="1"/>
    <x v="1"/>
    <x v="680"/>
    <x v="5"/>
    <x v="1"/>
    <x v="0"/>
    <s v="No Aplica"/>
    <x v="948"/>
  </r>
  <r>
    <x v="2"/>
    <x v="24"/>
    <x v="24"/>
    <x v="3"/>
    <x v="680"/>
    <s v="CO23490@mi.com"/>
    <x v="0"/>
    <x v="0"/>
    <x v="680"/>
    <x v="5"/>
    <x v="1"/>
    <x v="0"/>
    <s v="No Aplica"/>
    <x v="948"/>
  </r>
  <r>
    <x v="1"/>
    <x v="29"/>
    <x v="29"/>
    <x v="23"/>
    <x v="680"/>
    <s v="CO23490@mi.com"/>
    <x v="1"/>
    <x v="1"/>
    <x v="680"/>
    <x v="5"/>
    <x v="1"/>
    <x v="0"/>
    <s v="No Aplica"/>
    <x v="948"/>
  </r>
  <r>
    <x v="2"/>
    <x v="25"/>
    <x v="25"/>
    <x v="3"/>
    <x v="680"/>
    <s v="CO23490@mi.com"/>
    <x v="0"/>
    <x v="0"/>
    <x v="680"/>
    <x v="5"/>
    <x v="1"/>
    <x v="0"/>
    <s v="No Aplica"/>
    <x v="948"/>
  </r>
  <r>
    <x v="1"/>
    <x v="0"/>
    <x v="0"/>
    <x v="52"/>
    <x v="681"/>
    <s v="CO27556@mi.com"/>
    <x v="3"/>
    <x v="3"/>
    <x v="681"/>
    <x v="46"/>
    <x v="2"/>
    <x v="0"/>
    <s v="No Aplica"/>
    <x v="949"/>
  </r>
  <r>
    <x v="1"/>
    <x v="11"/>
    <x v="11"/>
    <x v="52"/>
    <x v="681"/>
    <s v="CO27556@mi.com"/>
    <x v="3"/>
    <x v="3"/>
    <x v="681"/>
    <x v="46"/>
    <x v="2"/>
    <x v="0"/>
    <s v="No Aplica"/>
    <x v="949"/>
  </r>
  <r>
    <x v="1"/>
    <x v="12"/>
    <x v="12"/>
    <x v="52"/>
    <x v="681"/>
    <s v="CO27556@mi.com"/>
    <x v="3"/>
    <x v="3"/>
    <x v="681"/>
    <x v="46"/>
    <x v="2"/>
    <x v="0"/>
    <s v="No Aplica"/>
    <x v="949"/>
  </r>
  <r>
    <x v="1"/>
    <x v="13"/>
    <x v="13"/>
    <x v="52"/>
    <x v="681"/>
    <s v="CO27556@mi.com"/>
    <x v="3"/>
    <x v="3"/>
    <x v="681"/>
    <x v="46"/>
    <x v="2"/>
    <x v="1"/>
    <n v="45922"/>
    <x v="950"/>
  </r>
  <r>
    <x v="2"/>
    <x v="27"/>
    <x v="27"/>
    <x v="3"/>
    <x v="681"/>
    <s v="CO27556@mi.com"/>
    <x v="0"/>
    <x v="0"/>
    <x v="681"/>
    <x v="46"/>
    <x v="2"/>
    <x v="0"/>
    <s v="No Aplica"/>
    <x v="949"/>
  </r>
  <r>
    <x v="1"/>
    <x v="15"/>
    <x v="15"/>
    <x v="52"/>
    <x v="681"/>
    <s v="CO27556@mi.com"/>
    <x v="3"/>
    <x v="3"/>
    <x v="681"/>
    <x v="46"/>
    <x v="2"/>
    <x v="0"/>
    <s v="No Aplica"/>
    <x v="949"/>
  </r>
  <r>
    <x v="1"/>
    <x v="16"/>
    <x v="16"/>
    <x v="52"/>
    <x v="681"/>
    <s v="CO27556@mi.com"/>
    <x v="3"/>
    <x v="3"/>
    <x v="681"/>
    <x v="46"/>
    <x v="2"/>
    <x v="0"/>
    <s v="No Aplica"/>
    <x v="949"/>
  </r>
  <r>
    <x v="1"/>
    <x v="17"/>
    <x v="17"/>
    <x v="52"/>
    <x v="681"/>
    <s v="CO27556@mi.com"/>
    <x v="3"/>
    <x v="3"/>
    <x v="681"/>
    <x v="46"/>
    <x v="2"/>
    <x v="0"/>
    <s v="No Aplica"/>
    <x v="949"/>
  </r>
  <r>
    <x v="1"/>
    <x v="3"/>
    <x v="3"/>
    <x v="52"/>
    <x v="681"/>
    <s v="CO27556@mi.com"/>
    <x v="3"/>
    <x v="3"/>
    <x v="681"/>
    <x v="46"/>
    <x v="2"/>
    <x v="0"/>
    <s v="No Aplica"/>
    <x v="949"/>
  </r>
  <r>
    <x v="2"/>
    <x v="18"/>
    <x v="18"/>
    <x v="3"/>
    <x v="681"/>
    <s v="CO27556@mi.com"/>
    <x v="0"/>
    <x v="0"/>
    <x v="681"/>
    <x v="46"/>
    <x v="2"/>
    <x v="0"/>
    <s v="No Aplica"/>
    <x v="949"/>
  </r>
  <r>
    <x v="1"/>
    <x v="20"/>
    <x v="20"/>
    <x v="1126"/>
    <x v="681"/>
    <s v="CO27556@mi.com"/>
    <x v="16"/>
    <x v="12"/>
    <x v="681"/>
    <x v="46"/>
    <x v="2"/>
    <x v="0"/>
    <s v="No Aplica"/>
    <x v="949"/>
  </r>
  <r>
    <x v="1"/>
    <x v="7"/>
    <x v="7"/>
    <x v="52"/>
    <x v="681"/>
    <s v="CO27556@mi.com"/>
    <x v="3"/>
    <x v="3"/>
    <x v="681"/>
    <x v="46"/>
    <x v="2"/>
    <x v="0"/>
    <s v="No Aplica"/>
    <x v="949"/>
  </r>
  <r>
    <x v="1"/>
    <x v="1"/>
    <x v="1"/>
    <x v="52"/>
    <x v="681"/>
    <s v="CO27556@mi.com"/>
    <x v="3"/>
    <x v="3"/>
    <x v="681"/>
    <x v="46"/>
    <x v="2"/>
    <x v="0"/>
    <s v="No Aplica"/>
    <x v="949"/>
  </r>
  <r>
    <x v="1"/>
    <x v="2"/>
    <x v="2"/>
    <x v="52"/>
    <x v="681"/>
    <s v="CO27556@mi.com"/>
    <x v="3"/>
    <x v="3"/>
    <x v="681"/>
    <x v="46"/>
    <x v="2"/>
    <x v="0"/>
    <s v="No Aplica"/>
    <x v="949"/>
  </r>
  <r>
    <x v="1"/>
    <x v="6"/>
    <x v="6"/>
    <x v="52"/>
    <x v="681"/>
    <s v="CO27556@mi.com"/>
    <x v="3"/>
    <x v="3"/>
    <x v="681"/>
    <x v="46"/>
    <x v="2"/>
    <x v="0"/>
    <s v="No Aplica"/>
    <x v="949"/>
  </r>
  <r>
    <x v="2"/>
    <x v="24"/>
    <x v="24"/>
    <x v="3"/>
    <x v="681"/>
    <s v="CO27556@mi.com"/>
    <x v="0"/>
    <x v="0"/>
    <x v="681"/>
    <x v="46"/>
    <x v="2"/>
    <x v="0"/>
    <s v="No Aplica"/>
    <x v="949"/>
  </r>
  <r>
    <x v="2"/>
    <x v="22"/>
    <x v="22"/>
    <x v="3"/>
    <x v="681"/>
    <s v="CO27556@mi.com"/>
    <x v="30"/>
    <x v="17"/>
    <x v="681"/>
    <x v="46"/>
    <x v="2"/>
    <x v="0"/>
    <s v="No Aplica"/>
    <x v="949"/>
  </r>
  <r>
    <x v="2"/>
    <x v="25"/>
    <x v="25"/>
    <x v="3"/>
    <x v="681"/>
    <s v="CO27556@mi.com"/>
    <x v="0"/>
    <x v="0"/>
    <x v="681"/>
    <x v="46"/>
    <x v="2"/>
    <x v="0"/>
    <s v="No Aplica"/>
    <x v="949"/>
  </r>
  <r>
    <x v="1"/>
    <x v="5"/>
    <x v="5"/>
    <x v="52"/>
    <x v="681"/>
    <s v="CO27556@mi.com"/>
    <x v="3"/>
    <x v="3"/>
    <x v="681"/>
    <x v="46"/>
    <x v="2"/>
    <x v="0"/>
    <s v="No Aplica"/>
    <x v="949"/>
  </r>
  <r>
    <x v="1"/>
    <x v="20"/>
    <x v="20"/>
    <x v="52"/>
    <x v="681"/>
    <s v="CO27556@mi.com"/>
    <x v="3"/>
    <x v="3"/>
    <x v="681"/>
    <x v="46"/>
    <x v="2"/>
    <x v="0"/>
    <s v="No Aplica"/>
    <x v="949"/>
  </r>
  <r>
    <x v="1"/>
    <x v="22"/>
    <x v="22"/>
    <x v="52"/>
    <x v="681"/>
    <s v="CO27556@mi.com"/>
    <x v="3"/>
    <x v="3"/>
    <x v="681"/>
    <x v="46"/>
    <x v="2"/>
    <x v="0"/>
    <s v="No Aplica"/>
    <x v="949"/>
  </r>
  <r>
    <x v="1"/>
    <x v="21"/>
    <x v="21"/>
    <x v="52"/>
    <x v="681"/>
    <s v="CO27556@mi.com"/>
    <x v="3"/>
    <x v="3"/>
    <x v="681"/>
    <x v="46"/>
    <x v="2"/>
    <x v="0"/>
    <s v="No Aplica"/>
    <x v="949"/>
  </r>
  <r>
    <x v="1"/>
    <x v="10"/>
    <x v="10"/>
    <x v="146"/>
    <x v="682"/>
    <s v="CO27386@mi.com"/>
    <x v="3"/>
    <x v="3"/>
    <x v="682"/>
    <x v="0"/>
    <x v="0"/>
    <x v="0"/>
    <s v="No Aplica"/>
    <x v="951"/>
  </r>
  <r>
    <x v="1"/>
    <x v="0"/>
    <x v="0"/>
    <x v="146"/>
    <x v="682"/>
    <s v="CO27386@mi.com"/>
    <x v="3"/>
    <x v="3"/>
    <x v="682"/>
    <x v="0"/>
    <x v="0"/>
    <x v="0"/>
    <s v="No Aplica"/>
    <x v="951"/>
  </r>
  <r>
    <x v="1"/>
    <x v="11"/>
    <x v="11"/>
    <x v="146"/>
    <x v="682"/>
    <s v="CO27386@mi.com"/>
    <x v="3"/>
    <x v="3"/>
    <x v="682"/>
    <x v="0"/>
    <x v="0"/>
    <x v="0"/>
    <s v="No Aplica"/>
    <x v="951"/>
  </r>
  <r>
    <x v="1"/>
    <x v="13"/>
    <x v="13"/>
    <x v="146"/>
    <x v="682"/>
    <s v="CO27386@mi.com"/>
    <x v="3"/>
    <x v="3"/>
    <x v="682"/>
    <x v="0"/>
    <x v="0"/>
    <x v="1"/>
    <n v="45922"/>
    <x v="952"/>
  </r>
  <r>
    <x v="0"/>
    <x v="12"/>
    <x v="12"/>
    <x v="330"/>
    <x v="682"/>
    <s v="CO27386@mi.com"/>
    <x v="5"/>
    <x v="4"/>
    <x v="682"/>
    <x v="0"/>
    <x v="0"/>
    <x v="0"/>
    <s v="No Aplica"/>
    <x v="951"/>
  </r>
  <r>
    <x v="1"/>
    <x v="14"/>
    <x v="14"/>
    <x v="146"/>
    <x v="682"/>
    <s v="CO27386@mi.com"/>
    <x v="3"/>
    <x v="3"/>
    <x v="682"/>
    <x v="0"/>
    <x v="0"/>
    <x v="0"/>
    <s v="No Aplica"/>
    <x v="951"/>
  </r>
  <r>
    <x v="1"/>
    <x v="15"/>
    <x v="15"/>
    <x v="146"/>
    <x v="682"/>
    <s v="CO27386@mi.com"/>
    <x v="3"/>
    <x v="3"/>
    <x v="682"/>
    <x v="0"/>
    <x v="0"/>
    <x v="0"/>
    <s v="No Aplica"/>
    <x v="951"/>
  </r>
  <r>
    <x v="1"/>
    <x v="16"/>
    <x v="16"/>
    <x v="146"/>
    <x v="682"/>
    <s v="CO27386@mi.com"/>
    <x v="3"/>
    <x v="3"/>
    <x v="682"/>
    <x v="0"/>
    <x v="0"/>
    <x v="0"/>
    <s v="No Aplica"/>
    <x v="951"/>
  </r>
  <r>
    <x v="1"/>
    <x v="3"/>
    <x v="3"/>
    <x v="146"/>
    <x v="682"/>
    <s v="CO27386@mi.com"/>
    <x v="3"/>
    <x v="3"/>
    <x v="682"/>
    <x v="0"/>
    <x v="0"/>
    <x v="0"/>
    <s v="No Aplica"/>
    <x v="951"/>
  </r>
  <r>
    <x v="0"/>
    <x v="17"/>
    <x v="17"/>
    <x v="658"/>
    <x v="682"/>
    <s v="CO27386@mi.com"/>
    <x v="5"/>
    <x v="4"/>
    <x v="682"/>
    <x v="0"/>
    <x v="0"/>
    <x v="0"/>
    <s v="No Aplica"/>
    <x v="951"/>
  </r>
  <r>
    <x v="1"/>
    <x v="19"/>
    <x v="19"/>
    <x v="146"/>
    <x v="682"/>
    <s v="CO27386@mi.com"/>
    <x v="3"/>
    <x v="3"/>
    <x v="682"/>
    <x v="0"/>
    <x v="0"/>
    <x v="0"/>
    <s v="No Aplica"/>
    <x v="951"/>
  </r>
  <r>
    <x v="1"/>
    <x v="7"/>
    <x v="7"/>
    <x v="146"/>
    <x v="682"/>
    <s v="CO27386@mi.com"/>
    <x v="3"/>
    <x v="3"/>
    <x v="682"/>
    <x v="0"/>
    <x v="0"/>
    <x v="0"/>
    <s v="No Aplica"/>
    <x v="951"/>
  </r>
  <r>
    <x v="1"/>
    <x v="1"/>
    <x v="1"/>
    <x v="146"/>
    <x v="682"/>
    <s v="CO27386@mi.com"/>
    <x v="3"/>
    <x v="3"/>
    <x v="682"/>
    <x v="0"/>
    <x v="0"/>
    <x v="0"/>
    <s v="No Aplica"/>
    <x v="951"/>
  </r>
  <r>
    <x v="1"/>
    <x v="6"/>
    <x v="6"/>
    <x v="146"/>
    <x v="682"/>
    <s v="CO27386@mi.com"/>
    <x v="3"/>
    <x v="3"/>
    <x v="682"/>
    <x v="0"/>
    <x v="0"/>
    <x v="0"/>
    <s v="No Aplica"/>
    <x v="951"/>
  </r>
  <r>
    <x v="0"/>
    <x v="2"/>
    <x v="2"/>
    <x v="658"/>
    <x v="682"/>
    <s v="CO27386@mi.com"/>
    <x v="5"/>
    <x v="4"/>
    <x v="682"/>
    <x v="0"/>
    <x v="0"/>
    <x v="0"/>
    <s v="No Aplica"/>
    <x v="951"/>
  </r>
  <r>
    <x v="1"/>
    <x v="20"/>
    <x v="20"/>
    <x v="146"/>
    <x v="682"/>
    <s v="CO27386@mi.com"/>
    <x v="3"/>
    <x v="3"/>
    <x v="682"/>
    <x v="0"/>
    <x v="0"/>
    <x v="0"/>
    <s v="No Aplica"/>
    <x v="951"/>
  </r>
  <r>
    <x v="1"/>
    <x v="4"/>
    <x v="4"/>
    <x v="146"/>
    <x v="682"/>
    <s v="CO27386@mi.com"/>
    <x v="3"/>
    <x v="3"/>
    <x v="682"/>
    <x v="0"/>
    <x v="0"/>
    <x v="0"/>
    <s v="No Aplica"/>
    <x v="951"/>
  </r>
  <r>
    <x v="1"/>
    <x v="5"/>
    <x v="5"/>
    <x v="737"/>
    <x v="682"/>
    <s v="CO27386@mi.com"/>
    <x v="3"/>
    <x v="3"/>
    <x v="682"/>
    <x v="0"/>
    <x v="0"/>
    <x v="0"/>
    <s v="No Aplica"/>
    <x v="951"/>
  </r>
  <r>
    <x v="1"/>
    <x v="21"/>
    <x v="21"/>
    <x v="737"/>
    <x v="682"/>
    <s v="CO27386@mi.com"/>
    <x v="3"/>
    <x v="3"/>
    <x v="682"/>
    <x v="0"/>
    <x v="0"/>
    <x v="0"/>
    <s v="No Aplica"/>
    <x v="951"/>
  </r>
  <r>
    <x v="0"/>
    <x v="22"/>
    <x v="22"/>
    <x v="330"/>
    <x v="682"/>
    <s v="CO27386@mi.com"/>
    <x v="5"/>
    <x v="4"/>
    <x v="682"/>
    <x v="0"/>
    <x v="0"/>
    <x v="0"/>
    <s v="No Aplica"/>
    <x v="951"/>
  </r>
  <r>
    <x v="1"/>
    <x v="8"/>
    <x v="8"/>
    <x v="1127"/>
    <x v="683"/>
    <s v="CO13329@mi.com"/>
    <x v="0"/>
    <x v="0"/>
    <x v="683"/>
    <x v="30"/>
    <x v="4"/>
    <x v="0"/>
    <s v="No Aplica"/>
    <x v="953"/>
  </r>
  <r>
    <x v="1"/>
    <x v="9"/>
    <x v="9"/>
    <x v="1127"/>
    <x v="683"/>
    <s v="CO13329@mi.com"/>
    <x v="0"/>
    <x v="0"/>
    <x v="683"/>
    <x v="30"/>
    <x v="4"/>
    <x v="0"/>
    <s v="No Aplica"/>
    <x v="953"/>
  </r>
  <r>
    <x v="0"/>
    <x v="27"/>
    <x v="27"/>
    <x v="76"/>
    <x v="683"/>
    <s v="CO13329@mi.com"/>
    <x v="0"/>
    <x v="0"/>
    <x v="683"/>
    <x v="30"/>
    <x v="4"/>
    <x v="0"/>
    <s v="No Aplica"/>
    <x v="953"/>
  </r>
  <r>
    <x v="1"/>
    <x v="26"/>
    <x v="26"/>
    <x v="1127"/>
    <x v="683"/>
    <s v="CO13329@mi.com"/>
    <x v="0"/>
    <x v="0"/>
    <x v="683"/>
    <x v="30"/>
    <x v="4"/>
    <x v="0"/>
    <s v="No Aplica"/>
    <x v="953"/>
  </r>
  <r>
    <x v="1"/>
    <x v="10"/>
    <x v="10"/>
    <x v="1127"/>
    <x v="683"/>
    <s v="CO13329@mi.com"/>
    <x v="0"/>
    <x v="0"/>
    <x v="683"/>
    <x v="30"/>
    <x v="4"/>
    <x v="0"/>
    <s v="No Aplica"/>
    <x v="953"/>
  </r>
  <r>
    <x v="1"/>
    <x v="0"/>
    <x v="0"/>
    <x v="1127"/>
    <x v="683"/>
    <s v="CO13329@mi.com"/>
    <x v="0"/>
    <x v="0"/>
    <x v="683"/>
    <x v="30"/>
    <x v="4"/>
    <x v="0"/>
    <s v="No Aplica"/>
    <x v="953"/>
  </r>
  <r>
    <x v="1"/>
    <x v="11"/>
    <x v="11"/>
    <x v="1127"/>
    <x v="683"/>
    <s v="CO13329@mi.com"/>
    <x v="0"/>
    <x v="0"/>
    <x v="683"/>
    <x v="30"/>
    <x v="4"/>
    <x v="0"/>
    <s v="No Aplica"/>
    <x v="953"/>
  </r>
  <r>
    <x v="1"/>
    <x v="12"/>
    <x v="12"/>
    <x v="1127"/>
    <x v="683"/>
    <s v="CO13329@mi.com"/>
    <x v="0"/>
    <x v="0"/>
    <x v="683"/>
    <x v="30"/>
    <x v="4"/>
    <x v="0"/>
    <s v="No Aplica"/>
    <x v="953"/>
  </r>
  <r>
    <x v="1"/>
    <x v="13"/>
    <x v="13"/>
    <x v="1127"/>
    <x v="683"/>
    <s v="CO13329@mi.com"/>
    <x v="0"/>
    <x v="0"/>
    <x v="683"/>
    <x v="30"/>
    <x v="4"/>
    <x v="1"/>
    <n v="45922"/>
    <x v="954"/>
  </r>
  <r>
    <x v="0"/>
    <x v="18"/>
    <x v="18"/>
    <x v="76"/>
    <x v="683"/>
    <s v="CO13329@mi.com"/>
    <x v="0"/>
    <x v="0"/>
    <x v="683"/>
    <x v="30"/>
    <x v="4"/>
    <x v="0"/>
    <s v="No Aplica"/>
    <x v="953"/>
  </r>
  <r>
    <x v="1"/>
    <x v="23"/>
    <x v="23"/>
    <x v="1127"/>
    <x v="683"/>
    <s v="CO13329@mi.com"/>
    <x v="0"/>
    <x v="0"/>
    <x v="683"/>
    <x v="30"/>
    <x v="4"/>
    <x v="0"/>
    <s v="No Aplica"/>
    <x v="953"/>
  </r>
  <r>
    <x v="1"/>
    <x v="14"/>
    <x v="14"/>
    <x v="1127"/>
    <x v="683"/>
    <s v="CO13329@mi.com"/>
    <x v="0"/>
    <x v="0"/>
    <x v="683"/>
    <x v="30"/>
    <x v="4"/>
    <x v="0"/>
    <s v="No Aplica"/>
    <x v="953"/>
  </r>
  <r>
    <x v="1"/>
    <x v="15"/>
    <x v="15"/>
    <x v="1127"/>
    <x v="683"/>
    <s v="CO13329@mi.com"/>
    <x v="0"/>
    <x v="0"/>
    <x v="683"/>
    <x v="30"/>
    <x v="4"/>
    <x v="0"/>
    <s v="No Aplica"/>
    <x v="953"/>
  </r>
  <r>
    <x v="1"/>
    <x v="16"/>
    <x v="16"/>
    <x v="1127"/>
    <x v="683"/>
    <s v="CO13329@mi.com"/>
    <x v="0"/>
    <x v="0"/>
    <x v="683"/>
    <x v="30"/>
    <x v="4"/>
    <x v="0"/>
    <s v="No Aplica"/>
    <x v="953"/>
  </r>
  <r>
    <x v="1"/>
    <x v="17"/>
    <x v="17"/>
    <x v="1128"/>
    <x v="683"/>
    <s v="CO13329@mi.com"/>
    <x v="0"/>
    <x v="0"/>
    <x v="683"/>
    <x v="30"/>
    <x v="4"/>
    <x v="0"/>
    <s v="No Aplica"/>
    <x v="953"/>
  </r>
  <r>
    <x v="1"/>
    <x v="3"/>
    <x v="3"/>
    <x v="90"/>
    <x v="683"/>
    <s v="CO13329@mi.com"/>
    <x v="0"/>
    <x v="0"/>
    <x v="683"/>
    <x v="30"/>
    <x v="4"/>
    <x v="0"/>
    <s v="No Aplica"/>
    <x v="953"/>
  </r>
  <r>
    <x v="0"/>
    <x v="24"/>
    <x v="24"/>
    <x v="283"/>
    <x v="683"/>
    <s v="CO13329@mi.com"/>
    <x v="0"/>
    <x v="0"/>
    <x v="683"/>
    <x v="30"/>
    <x v="4"/>
    <x v="0"/>
    <s v="No Aplica"/>
    <x v="953"/>
  </r>
  <r>
    <x v="1"/>
    <x v="28"/>
    <x v="28"/>
    <x v="1129"/>
    <x v="683"/>
    <s v="CO13329@mi.com"/>
    <x v="0"/>
    <x v="0"/>
    <x v="683"/>
    <x v="30"/>
    <x v="4"/>
    <x v="0"/>
    <s v="No Aplica"/>
    <x v="953"/>
  </r>
  <r>
    <x v="1"/>
    <x v="19"/>
    <x v="19"/>
    <x v="1129"/>
    <x v="683"/>
    <s v="CO13329@mi.com"/>
    <x v="0"/>
    <x v="0"/>
    <x v="683"/>
    <x v="30"/>
    <x v="4"/>
    <x v="0"/>
    <s v="No Aplica"/>
    <x v="953"/>
  </r>
  <r>
    <x v="1"/>
    <x v="7"/>
    <x v="7"/>
    <x v="1130"/>
    <x v="683"/>
    <s v="CO13329@mi.com"/>
    <x v="0"/>
    <x v="0"/>
    <x v="683"/>
    <x v="30"/>
    <x v="4"/>
    <x v="0"/>
    <s v="No Aplica"/>
    <x v="953"/>
  </r>
  <r>
    <x v="1"/>
    <x v="1"/>
    <x v="1"/>
    <x v="1130"/>
    <x v="683"/>
    <s v="CO13329@mi.com"/>
    <x v="0"/>
    <x v="0"/>
    <x v="683"/>
    <x v="30"/>
    <x v="4"/>
    <x v="0"/>
    <s v="No Aplica"/>
    <x v="953"/>
  </r>
  <r>
    <x v="1"/>
    <x v="2"/>
    <x v="2"/>
    <x v="1130"/>
    <x v="683"/>
    <s v="CO13329@mi.com"/>
    <x v="0"/>
    <x v="0"/>
    <x v="683"/>
    <x v="30"/>
    <x v="4"/>
    <x v="0"/>
    <s v="No Aplica"/>
    <x v="953"/>
  </r>
  <r>
    <x v="1"/>
    <x v="6"/>
    <x v="6"/>
    <x v="90"/>
    <x v="683"/>
    <s v="CO13329@mi.com"/>
    <x v="0"/>
    <x v="0"/>
    <x v="683"/>
    <x v="30"/>
    <x v="4"/>
    <x v="0"/>
    <s v="No Aplica"/>
    <x v="953"/>
  </r>
  <r>
    <x v="0"/>
    <x v="25"/>
    <x v="25"/>
    <x v="76"/>
    <x v="683"/>
    <s v="CO13329@mi.com"/>
    <x v="0"/>
    <x v="0"/>
    <x v="683"/>
    <x v="30"/>
    <x v="4"/>
    <x v="0"/>
    <s v="No Aplica"/>
    <x v="953"/>
  </r>
  <r>
    <x v="1"/>
    <x v="29"/>
    <x v="29"/>
    <x v="1128"/>
    <x v="683"/>
    <s v="CO13329@mi.com"/>
    <x v="0"/>
    <x v="0"/>
    <x v="683"/>
    <x v="30"/>
    <x v="4"/>
    <x v="0"/>
    <s v="No Aplica"/>
    <x v="953"/>
  </r>
  <r>
    <x v="1"/>
    <x v="4"/>
    <x v="4"/>
    <x v="1131"/>
    <x v="683"/>
    <s v="CO13329@mi.com"/>
    <x v="0"/>
    <x v="0"/>
    <x v="683"/>
    <x v="30"/>
    <x v="4"/>
    <x v="0"/>
    <s v="No Aplica"/>
    <x v="953"/>
  </r>
  <r>
    <x v="1"/>
    <x v="5"/>
    <x v="5"/>
    <x v="1131"/>
    <x v="683"/>
    <s v="CO13329@mi.com"/>
    <x v="0"/>
    <x v="0"/>
    <x v="683"/>
    <x v="30"/>
    <x v="4"/>
    <x v="0"/>
    <s v="No Aplica"/>
    <x v="953"/>
  </r>
  <r>
    <x v="1"/>
    <x v="20"/>
    <x v="20"/>
    <x v="1131"/>
    <x v="683"/>
    <s v="CO13329@mi.com"/>
    <x v="0"/>
    <x v="0"/>
    <x v="683"/>
    <x v="30"/>
    <x v="4"/>
    <x v="0"/>
    <s v="No Aplica"/>
    <x v="953"/>
  </r>
  <r>
    <x v="1"/>
    <x v="22"/>
    <x v="22"/>
    <x v="1131"/>
    <x v="683"/>
    <s v="CO13329@mi.com"/>
    <x v="0"/>
    <x v="0"/>
    <x v="683"/>
    <x v="30"/>
    <x v="4"/>
    <x v="0"/>
    <s v="No Aplica"/>
    <x v="953"/>
  </r>
  <r>
    <x v="1"/>
    <x v="21"/>
    <x v="21"/>
    <x v="1132"/>
    <x v="683"/>
    <s v="CO13329@mi.com"/>
    <x v="0"/>
    <x v="0"/>
    <x v="683"/>
    <x v="30"/>
    <x v="4"/>
    <x v="0"/>
    <s v="No Aplica"/>
    <x v="953"/>
  </r>
  <r>
    <x v="0"/>
    <x v="13"/>
    <x v="13"/>
    <x v="3"/>
    <x v="684"/>
    <s v="CO26730@mi.com"/>
    <x v="0"/>
    <x v="0"/>
    <x v="684"/>
    <x v="26"/>
    <x v="0"/>
    <x v="1"/>
    <n v="45922"/>
    <x v="955"/>
  </r>
  <r>
    <x v="0"/>
    <x v="18"/>
    <x v="18"/>
    <x v="3"/>
    <x v="684"/>
    <s v="CO26730@mi.com"/>
    <x v="0"/>
    <x v="0"/>
    <x v="684"/>
    <x v="26"/>
    <x v="0"/>
    <x v="0"/>
    <s v="No Aplica"/>
    <x v="956"/>
  </r>
  <r>
    <x v="5"/>
    <x v="14"/>
    <x v="14"/>
    <x v="84"/>
    <x v="684"/>
    <s v="CO26730@mi.com"/>
    <x v="3"/>
    <x v="3"/>
    <x v="684"/>
    <x v="26"/>
    <x v="0"/>
    <x v="0"/>
    <s v="No Aplica"/>
    <x v="956"/>
  </r>
  <r>
    <x v="5"/>
    <x v="15"/>
    <x v="15"/>
    <x v="84"/>
    <x v="684"/>
    <s v="CO26730@mi.com"/>
    <x v="3"/>
    <x v="3"/>
    <x v="684"/>
    <x v="26"/>
    <x v="0"/>
    <x v="0"/>
    <s v="No Aplica"/>
    <x v="956"/>
  </r>
  <r>
    <x v="5"/>
    <x v="16"/>
    <x v="16"/>
    <x v="84"/>
    <x v="684"/>
    <s v="CO26730@mi.com"/>
    <x v="3"/>
    <x v="3"/>
    <x v="684"/>
    <x v="26"/>
    <x v="0"/>
    <x v="0"/>
    <s v="No Aplica"/>
    <x v="956"/>
  </r>
  <r>
    <x v="5"/>
    <x v="17"/>
    <x v="17"/>
    <x v="84"/>
    <x v="684"/>
    <s v="CO26730@mi.com"/>
    <x v="3"/>
    <x v="3"/>
    <x v="684"/>
    <x v="26"/>
    <x v="0"/>
    <x v="0"/>
    <s v="No Aplica"/>
    <x v="956"/>
  </r>
  <r>
    <x v="0"/>
    <x v="3"/>
    <x v="3"/>
    <x v="3"/>
    <x v="684"/>
    <s v="CO26730@mi.com"/>
    <x v="0"/>
    <x v="0"/>
    <x v="684"/>
    <x v="26"/>
    <x v="0"/>
    <x v="0"/>
    <s v="No Aplica"/>
    <x v="956"/>
  </r>
  <r>
    <x v="5"/>
    <x v="7"/>
    <x v="7"/>
    <x v="84"/>
    <x v="684"/>
    <s v="CO26730@mi.com"/>
    <x v="3"/>
    <x v="3"/>
    <x v="684"/>
    <x v="26"/>
    <x v="0"/>
    <x v="0"/>
    <s v="No Aplica"/>
    <x v="956"/>
  </r>
  <r>
    <x v="0"/>
    <x v="1"/>
    <x v="1"/>
    <x v="3"/>
    <x v="684"/>
    <s v="CO26730@mi.com"/>
    <x v="0"/>
    <x v="0"/>
    <x v="684"/>
    <x v="26"/>
    <x v="0"/>
    <x v="0"/>
    <s v="No Aplica"/>
    <x v="956"/>
  </r>
  <r>
    <x v="5"/>
    <x v="2"/>
    <x v="2"/>
    <x v="84"/>
    <x v="684"/>
    <s v="CO26730@mi.com"/>
    <x v="3"/>
    <x v="3"/>
    <x v="684"/>
    <x v="26"/>
    <x v="0"/>
    <x v="0"/>
    <s v="No Aplica"/>
    <x v="956"/>
  </r>
  <r>
    <x v="5"/>
    <x v="6"/>
    <x v="6"/>
    <x v="84"/>
    <x v="684"/>
    <s v="CO26730@mi.com"/>
    <x v="3"/>
    <x v="3"/>
    <x v="684"/>
    <x v="26"/>
    <x v="0"/>
    <x v="0"/>
    <s v="No Aplica"/>
    <x v="956"/>
  </r>
  <r>
    <x v="5"/>
    <x v="4"/>
    <x v="4"/>
    <x v="84"/>
    <x v="684"/>
    <s v="CO26730@mi.com"/>
    <x v="3"/>
    <x v="3"/>
    <x v="684"/>
    <x v="26"/>
    <x v="0"/>
    <x v="0"/>
    <s v="No Aplica"/>
    <x v="956"/>
  </r>
  <r>
    <x v="5"/>
    <x v="5"/>
    <x v="5"/>
    <x v="84"/>
    <x v="684"/>
    <s v="CO26730@mi.com"/>
    <x v="3"/>
    <x v="3"/>
    <x v="684"/>
    <x v="26"/>
    <x v="0"/>
    <x v="0"/>
    <s v="No Aplica"/>
    <x v="956"/>
  </r>
  <r>
    <x v="5"/>
    <x v="20"/>
    <x v="20"/>
    <x v="84"/>
    <x v="684"/>
    <s v="CO26730@mi.com"/>
    <x v="3"/>
    <x v="3"/>
    <x v="684"/>
    <x v="26"/>
    <x v="0"/>
    <x v="0"/>
    <s v="No Aplica"/>
    <x v="956"/>
  </r>
  <r>
    <x v="0"/>
    <x v="22"/>
    <x v="22"/>
    <x v="3"/>
    <x v="684"/>
    <s v="CO26730@mi.com"/>
    <x v="0"/>
    <x v="0"/>
    <x v="684"/>
    <x v="26"/>
    <x v="0"/>
    <x v="0"/>
    <s v="No Aplica"/>
    <x v="956"/>
  </r>
  <r>
    <x v="5"/>
    <x v="21"/>
    <x v="21"/>
    <x v="84"/>
    <x v="684"/>
    <s v="CO26730@mi.com"/>
    <x v="3"/>
    <x v="3"/>
    <x v="684"/>
    <x v="26"/>
    <x v="0"/>
    <x v="0"/>
    <s v="No Aplica"/>
    <x v="956"/>
  </r>
  <r>
    <x v="3"/>
    <x v="13"/>
    <x v="13"/>
    <x v="22"/>
    <x v="685"/>
    <s v="CO27809@mi.com"/>
    <x v="0"/>
    <x v="0"/>
    <x v="685"/>
    <x v="21"/>
    <x v="1"/>
    <x v="1"/>
    <n v="45922"/>
    <x v="957"/>
  </r>
  <r>
    <x v="3"/>
    <x v="27"/>
    <x v="27"/>
    <x v="22"/>
    <x v="685"/>
    <s v="CO27809@mi.com"/>
    <x v="0"/>
    <x v="0"/>
    <x v="685"/>
    <x v="21"/>
    <x v="1"/>
    <x v="0"/>
    <s v="No Aplica"/>
    <x v="958"/>
  </r>
  <r>
    <x v="3"/>
    <x v="18"/>
    <x v="18"/>
    <x v="22"/>
    <x v="685"/>
    <s v="CO27809@mi.com"/>
    <x v="0"/>
    <x v="0"/>
    <x v="685"/>
    <x v="21"/>
    <x v="1"/>
    <x v="0"/>
    <s v="No Aplica"/>
    <x v="958"/>
  </r>
  <r>
    <x v="3"/>
    <x v="24"/>
    <x v="24"/>
    <x v="22"/>
    <x v="685"/>
    <s v="CO27809@mi.com"/>
    <x v="0"/>
    <x v="0"/>
    <x v="685"/>
    <x v="21"/>
    <x v="1"/>
    <x v="0"/>
    <s v="No Aplica"/>
    <x v="958"/>
  </r>
  <r>
    <x v="3"/>
    <x v="21"/>
    <x v="21"/>
    <x v="22"/>
    <x v="685"/>
    <s v="CO27809@mi.com"/>
    <x v="0"/>
    <x v="0"/>
    <x v="685"/>
    <x v="21"/>
    <x v="1"/>
    <x v="0"/>
    <s v="No Aplica"/>
    <x v="958"/>
  </r>
  <r>
    <x v="3"/>
    <x v="25"/>
    <x v="25"/>
    <x v="22"/>
    <x v="685"/>
    <s v="CO27809@mi.com"/>
    <x v="0"/>
    <x v="0"/>
    <x v="685"/>
    <x v="21"/>
    <x v="1"/>
    <x v="0"/>
    <s v="No Aplica"/>
    <x v="958"/>
  </r>
  <r>
    <x v="1"/>
    <x v="14"/>
    <x v="14"/>
    <x v="835"/>
    <x v="686"/>
    <s v="CO19869@mi.com"/>
    <x v="3"/>
    <x v="3"/>
    <x v="686"/>
    <x v="36"/>
    <x v="2"/>
    <x v="0"/>
    <s v="No Aplica"/>
    <x v="959"/>
  </r>
  <r>
    <x v="3"/>
    <x v="27"/>
    <x v="27"/>
    <x v="22"/>
    <x v="686"/>
    <s v="CO19869@mi.com"/>
    <x v="14"/>
    <x v="10"/>
    <x v="686"/>
    <x v="36"/>
    <x v="2"/>
    <x v="0"/>
    <s v="No Aplica"/>
    <x v="959"/>
  </r>
  <r>
    <x v="0"/>
    <x v="26"/>
    <x v="26"/>
    <x v="1133"/>
    <x v="686"/>
    <s v="CO19869@mi.com"/>
    <x v="10"/>
    <x v="9"/>
    <x v="686"/>
    <x v="36"/>
    <x v="2"/>
    <x v="0"/>
    <s v="No Aplica"/>
    <x v="959"/>
  </r>
  <r>
    <x v="0"/>
    <x v="23"/>
    <x v="23"/>
    <x v="1133"/>
    <x v="686"/>
    <s v="CO19869@mi.com"/>
    <x v="10"/>
    <x v="9"/>
    <x v="686"/>
    <x v="36"/>
    <x v="2"/>
    <x v="0"/>
    <s v="No Aplica"/>
    <x v="959"/>
  </r>
  <r>
    <x v="3"/>
    <x v="18"/>
    <x v="18"/>
    <x v="22"/>
    <x v="686"/>
    <s v="CO19869@mi.com"/>
    <x v="14"/>
    <x v="10"/>
    <x v="686"/>
    <x v="36"/>
    <x v="2"/>
    <x v="0"/>
    <s v="No Aplica"/>
    <x v="959"/>
  </r>
  <r>
    <x v="3"/>
    <x v="24"/>
    <x v="24"/>
    <x v="22"/>
    <x v="686"/>
    <s v="CO19869@mi.com"/>
    <x v="14"/>
    <x v="10"/>
    <x v="686"/>
    <x v="36"/>
    <x v="2"/>
    <x v="0"/>
    <s v="No Aplica"/>
    <x v="959"/>
  </r>
  <r>
    <x v="0"/>
    <x v="28"/>
    <x v="28"/>
    <x v="1133"/>
    <x v="686"/>
    <s v="CO19869@mi.com"/>
    <x v="10"/>
    <x v="9"/>
    <x v="686"/>
    <x v="36"/>
    <x v="2"/>
    <x v="0"/>
    <s v="No Aplica"/>
    <x v="959"/>
  </r>
  <r>
    <x v="3"/>
    <x v="25"/>
    <x v="25"/>
    <x v="22"/>
    <x v="686"/>
    <s v="CO19869@mi.com"/>
    <x v="14"/>
    <x v="10"/>
    <x v="686"/>
    <x v="36"/>
    <x v="2"/>
    <x v="0"/>
    <s v="No Aplica"/>
    <x v="959"/>
  </r>
  <r>
    <x v="0"/>
    <x v="29"/>
    <x v="29"/>
    <x v="1133"/>
    <x v="686"/>
    <s v="CO19869@mi.com"/>
    <x v="10"/>
    <x v="9"/>
    <x v="686"/>
    <x v="36"/>
    <x v="2"/>
    <x v="0"/>
    <s v="No Aplica"/>
    <x v="959"/>
  </r>
  <r>
    <x v="1"/>
    <x v="10"/>
    <x v="10"/>
    <x v="1134"/>
    <x v="687"/>
    <s v="CO18751@mi.com"/>
    <x v="1"/>
    <x v="1"/>
    <x v="687"/>
    <x v="36"/>
    <x v="2"/>
    <x v="0"/>
    <s v="No Aplica"/>
    <x v="960"/>
  </r>
  <r>
    <x v="1"/>
    <x v="26"/>
    <x v="26"/>
    <x v="1135"/>
    <x v="687"/>
    <s v="CO18751@mi.com"/>
    <x v="1"/>
    <x v="1"/>
    <x v="687"/>
    <x v="36"/>
    <x v="2"/>
    <x v="0"/>
    <s v="No Aplica"/>
    <x v="960"/>
  </r>
  <r>
    <x v="3"/>
    <x v="27"/>
    <x v="27"/>
    <x v="22"/>
    <x v="687"/>
    <s v="CO18751@mi.com"/>
    <x v="0"/>
    <x v="0"/>
    <x v="687"/>
    <x v="36"/>
    <x v="2"/>
    <x v="0"/>
    <s v="No Aplica"/>
    <x v="960"/>
  </r>
  <r>
    <x v="1"/>
    <x v="3"/>
    <x v="3"/>
    <x v="1006"/>
    <x v="687"/>
    <s v="CO18751@mi.com"/>
    <x v="15"/>
    <x v="11"/>
    <x v="687"/>
    <x v="36"/>
    <x v="2"/>
    <x v="0"/>
    <s v="No Aplica"/>
    <x v="960"/>
  </r>
  <r>
    <x v="9"/>
    <x v="23"/>
    <x v="23"/>
    <x v="1135"/>
    <x v="687"/>
    <s v="CO18751@mi.com"/>
    <x v="1"/>
    <x v="1"/>
    <x v="687"/>
    <x v="36"/>
    <x v="2"/>
    <x v="0"/>
    <s v="No Aplica"/>
    <x v="960"/>
  </r>
  <r>
    <x v="9"/>
    <x v="14"/>
    <x v="14"/>
    <x v="1135"/>
    <x v="687"/>
    <s v="CO18751@mi.com"/>
    <x v="1"/>
    <x v="1"/>
    <x v="687"/>
    <x v="36"/>
    <x v="2"/>
    <x v="0"/>
    <s v="No Aplica"/>
    <x v="960"/>
  </r>
  <r>
    <x v="3"/>
    <x v="18"/>
    <x v="18"/>
    <x v="22"/>
    <x v="687"/>
    <s v="CO18751@mi.com"/>
    <x v="0"/>
    <x v="0"/>
    <x v="687"/>
    <x v="36"/>
    <x v="2"/>
    <x v="0"/>
    <s v="No Aplica"/>
    <x v="960"/>
  </r>
  <r>
    <x v="9"/>
    <x v="28"/>
    <x v="28"/>
    <x v="1135"/>
    <x v="687"/>
    <s v="CO18751@mi.com"/>
    <x v="1"/>
    <x v="1"/>
    <x v="687"/>
    <x v="36"/>
    <x v="2"/>
    <x v="0"/>
    <s v="No Aplica"/>
    <x v="960"/>
  </r>
  <r>
    <x v="9"/>
    <x v="19"/>
    <x v="19"/>
    <x v="1134"/>
    <x v="687"/>
    <s v="CO18751@mi.com"/>
    <x v="1"/>
    <x v="1"/>
    <x v="687"/>
    <x v="36"/>
    <x v="2"/>
    <x v="0"/>
    <s v="No Aplica"/>
    <x v="960"/>
  </r>
  <r>
    <x v="3"/>
    <x v="24"/>
    <x v="24"/>
    <x v="99"/>
    <x v="687"/>
    <s v="CO18751@mi.com"/>
    <x v="0"/>
    <x v="0"/>
    <x v="687"/>
    <x v="36"/>
    <x v="2"/>
    <x v="0"/>
    <s v="No Aplica"/>
    <x v="960"/>
  </r>
  <r>
    <x v="3"/>
    <x v="25"/>
    <x v="25"/>
    <x v="99"/>
    <x v="687"/>
    <s v="CO18751@mi.com"/>
    <x v="0"/>
    <x v="0"/>
    <x v="687"/>
    <x v="36"/>
    <x v="2"/>
    <x v="0"/>
    <s v="No Aplica"/>
    <x v="960"/>
  </r>
  <r>
    <x v="0"/>
    <x v="27"/>
    <x v="27"/>
    <x v="3"/>
    <x v="688"/>
    <s v="CO1277@mi.com"/>
    <x v="0"/>
    <x v="0"/>
    <x v="688"/>
    <x v="45"/>
    <x v="1"/>
    <x v="0"/>
    <s v="No Aplica"/>
    <x v="961"/>
  </r>
  <r>
    <x v="0"/>
    <x v="11"/>
    <x v="11"/>
    <x v="3"/>
    <x v="688"/>
    <s v="CO1277@mi.com"/>
    <x v="0"/>
    <x v="0"/>
    <x v="688"/>
    <x v="45"/>
    <x v="1"/>
    <x v="0"/>
    <s v="No Aplica"/>
    <x v="961"/>
  </r>
  <r>
    <x v="0"/>
    <x v="16"/>
    <x v="16"/>
    <x v="3"/>
    <x v="688"/>
    <s v="CO1277@mi.com"/>
    <x v="0"/>
    <x v="0"/>
    <x v="688"/>
    <x v="45"/>
    <x v="1"/>
    <x v="0"/>
    <s v="No Aplica"/>
    <x v="961"/>
  </r>
  <r>
    <x v="0"/>
    <x v="1"/>
    <x v="1"/>
    <x v="3"/>
    <x v="688"/>
    <s v="CO1277@mi.com"/>
    <x v="0"/>
    <x v="0"/>
    <x v="688"/>
    <x v="45"/>
    <x v="1"/>
    <x v="0"/>
    <s v="No Aplica"/>
    <x v="961"/>
  </r>
  <r>
    <x v="1"/>
    <x v="14"/>
    <x v="14"/>
    <x v="1136"/>
    <x v="689"/>
    <s v="CO15132@mi.com"/>
    <x v="5"/>
    <x v="4"/>
    <x v="689"/>
    <x v="22"/>
    <x v="3"/>
    <x v="0"/>
    <s v="No Aplica"/>
    <x v="962"/>
  </r>
  <r>
    <x v="1"/>
    <x v="15"/>
    <x v="15"/>
    <x v="1137"/>
    <x v="689"/>
    <s v="CO15132@mi.com"/>
    <x v="13"/>
    <x v="0"/>
    <x v="689"/>
    <x v="22"/>
    <x v="3"/>
    <x v="0"/>
    <s v="No Aplica"/>
    <x v="962"/>
  </r>
  <r>
    <x v="2"/>
    <x v="27"/>
    <x v="27"/>
    <x v="39"/>
    <x v="689"/>
    <s v="CO15132@mi.com"/>
    <x v="0"/>
    <x v="0"/>
    <x v="689"/>
    <x v="22"/>
    <x v="3"/>
    <x v="0"/>
    <s v="No Aplica"/>
    <x v="962"/>
  </r>
  <r>
    <x v="3"/>
    <x v="26"/>
    <x v="26"/>
    <x v="22"/>
    <x v="689"/>
    <s v="CO15132@mi.com"/>
    <x v="8"/>
    <x v="7"/>
    <x v="689"/>
    <x v="22"/>
    <x v="3"/>
    <x v="0"/>
    <s v="No Aplica"/>
    <x v="962"/>
  </r>
  <r>
    <x v="1"/>
    <x v="13"/>
    <x v="13"/>
    <x v="33"/>
    <x v="689"/>
    <s v="CO15132@mi.com"/>
    <x v="0"/>
    <x v="0"/>
    <x v="689"/>
    <x v="22"/>
    <x v="3"/>
    <x v="1"/>
    <n v="45922"/>
    <x v="963"/>
  </r>
  <r>
    <x v="1"/>
    <x v="19"/>
    <x v="19"/>
    <x v="748"/>
    <x v="689"/>
    <s v="CO15132@mi.com"/>
    <x v="16"/>
    <x v="12"/>
    <x v="689"/>
    <x v="22"/>
    <x v="3"/>
    <x v="0"/>
    <s v="No Aplica"/>
    <x v="962"/>
  </r>
  <r>
    <x v="1"/>
    <x v="2"/>
    <x v="2"/>
    <x v="1138"/>
    <x v="689"/>
    <s v="CO15132@mi.com"/>
    <x v="10"/>
    <x v="9"/>
    <x v="689"/>
    <x v="22"/>
    <x v="3"/>
    <x v="0"/>
    <s v="No Aplica"/>
    <x v="962"/>
  </r>
  <r>
    <x v="2"/>
    <x v="18"/>
    <x v="18"/>
    <x v="88"/>
    <x v="689"/>
    <s v="CO15132@mi.com"/>
    <x v="0"/>
    <x v="0"/>
    <x v="689"/>
    <x v="22"/>
    <x v="3"/>
    <x v="0"/>
    <s v="No Aplica"/>
    <x v="962"/>
  </r>
  <r>
    <x v="3"/>
    <x v="23"/>
    <x v="23"/>
    <x v="22"/>
    <x v="689"/>
    <s v="CO15132@mi.com"/>
    <x v="8"/>
    <x v="7"/>
    <x v="689"/>
    <x v="22"/>
    <x v="3"/>
    <x v="0"/>
    <s v="No Aplica"/>
    <x v="962"/>
  </r>
  <r>
    <x v="1"/>
    <x v="3"/>
    <x v="3"/>
    <x v="33"/>
    <x v="689"/>
    <s v="CO15132@mi.com"/>
    <x v="0"/>
    <x v="0"/>
    <x v="689"/>
    <x v="22"/>
    <x v="3"/>
    <x v="0"/>
    <s v="No Aplica"/>
    <x v="962"/>
  </r>
  <r>
    <x v="1"/>
    <x v="5"/>
    <x v="5"/>
    <x v="751"/>
    <x v="689"/>
    <s v="CO15132@mi.com"/>
    <x v="1"/>
    <x v="1"/>
    <x v="689"/>
    <x v="22"/>
    <x v="3"/>
    <x v="0"/>
    <s v="No Aplica"/>
    <x v="962"/>
  </r>
  <r>
    <x v="1"/>
    <x v="20"/>
    <x v="20"/>
    <x v="1139"/>
    <x v="689"/>
    <s v="CO15132@mi.com"/>
    <x v="23"/>
    <x v="15"/>
    <x v="689"/>
    <x v="22"/>
    <x v="3"/>
    <x v="0"/>
    <s v="No Aplica"/>
    <x v="962"/>
  </r>
  <r>
    <x v="2"/>
    <x v="24"/>
    <x v="24"/>
    <x v="39"/>
    <x v="689"/>
    <s v="CO15132@mi.com"/>
    <x v="0"/>
    <x v="0"/>
    <x v="689"/>
    <x v="22"/>
    <x v="3"/>
    <x v="0"/>
    <s v="No Aplica"/>
    <x v="962"/>
  </r>
  <r>
    <x v="3"/>
    <x v="28"/>
    <x v="28"/>
    <x v="22"/>
    <x v="689"/>
    <s v="CO15132@mi.com"/>
    <x v="8"/>
    <x v="7"/>
    <x v="689"/>
    <x v="22"/>
    <x v="3"/>
    <x v="0"/>
    <s v="No Aplica"/>
    <x v="962"/>
  </r>
  <r>
    <x v="1"/>
    <x v="6"/>
    <x v="6"/>
    <x v="33"/>
    <x v="689"/>
    <s v="CO15132@mi.com"/>
    <x v="0"/>
    <x v="0"/>
    <x v="689"/>
    <x v="22"/>
    <x v="3"/>
    <x v="0"/>
    <s v="No Aplica"/>
    <x v="962"/>
  </r>
  <r>
    <x v="3"/>
    <x v="29"/>
    <x v="29"/>
    <x v="22"/>
    <x v="689"/>
    <s v="CO15132@mi.com"/>
    <x v="8"/>
    <x v="7"/>
    <x v="689"/>
    <x v="22"/>
    <x v="3"/>
    <x v="0"/>
    <s v="No Aplica"/>
    <x v="962"/>
  </r>
  <r>
    <x v="2"/>
    <x v="25"/>
    <x v="25"/>
    <x v="39"/>
    <x v="689"/>
    <s v="CO15132@mi.com"/>
    <x v="0"/>
    <x v="0"/>
    <x v="689"/>
    <x v="22"/>
    <x v="3"/>
    <x v="0"/>
    <s v="No Aplica"/>
    <x v="962"/>
  </r>
  <r>
    <x v="1"/>
    <x v="21"/>
    <x v="21"/>
    <x v="33"/>
    <x v="689"/>
    <s v="CO15132@mi.com"/>
    <x v="0"/>
    <x v="0"/>
    <x v="689"/>
    <x v="22"/>
    <x v="3"/>
    <x v="0"/>
    <s v="No Aplica"/>
    <x v="962"/>
  </r>
  <r>
    <x v="2"/>
    <x v="27"/>
    <x v="27"/>
    <x v="0"/>
    <x v="690"/>
    <s v="CO16070@mi.com"/>
    <x v="0"/>
    <x v="0"/>
    <x v="690"/>
    <x v="10"/>
    <x v="2"/>
    <x v="0"/>
    <s v="No Aplica"/>
    <x v="964"/>
  </r>
  <r>
    <x v="2"/>
    <x v="26"/>
    <x v="26"/>
    <x v="1140"/>
    <x v="690"/>
    <s v="CO16070@mi.com"/>
    <x v="10"/>
    <x v="9"/>
    <x v="690"/>
    <x v="10"/>
    <x v="2"/>
    <x v="0"/>
    <s v="No Aplica"/>
    <x v="964"/>
  </r>
  <r>
    <x v="2"/>
    <x v="18"/>
    <x v="18"/>
    <x v="0"/>
    <x v="690"/>
    <s v="CO16070@mi.com"/>
    <x v="0"/>
    <x v="0"/>
    <x v="690"/>
    <x v="10"/>
    <x v="2"/>
    <x v="0"/>
    <s v="No Aplica"/>
    <x v="964"/>
  </r>
  <r>
    <x v="2"/>
    <x v="23"/>
    <x v="23"/>
    <x v="1141"/>
    <x v="690"/>
    <s v="CO16070@mi.com"/>
    <x v="10"/>
    <x v="9"/>
    <x v="690"/>
    <x v="10"/>
    <x v="2"/>
    <x v="0"/>
    <s v="No Aplica"/>
    <x v="964"/>
  </r>
  <r>
    <x v="2"/>
    <x v="5"/>
    <x v="5"/>
    <x v="1142"/>
    <x v="690"/>
    <s v="CO16070@mi.com"/>
    <x v="8"/>
    <x v="7"/>
    <x v="690"/>
    <x v="10"/>
    <x v="2"/>
    <x v="0"/>
    <s v="No Aplica"/>
    <x v="964"/>
  </r>
  <r>
    <x v="2"/>
    <x v="24"/>
    <x v="24"/>
    <x v="0"/>
    <x v="690"/>
    <s v="CO16070@mi.com"/>
    <x v="0"/>
    <x v="0"/>
    <x v="690"/>
    <x v="10"/>
    <x v="2"/>
    <x v="0"/>
    <s v="No Aplica"/>
    <x v="964"/>
  </r>
  <r>
    <x v="2"/>
    <x v="28"/>
    <x v="28"/>
    <x v="1143"/>
    <x v="690"/>
    <s v="CO16070@mi.com"/>
    <x v="10"/>
    <x v="9"/>
    <x v="690"/>
    <x v="10"/>
    <x v="2"/>
    <x v="0"/>
    <s v="No Aplica"/>
    <x v="964"/>
  </r>
  <r>
    <x v="2"/>
    <x v="25"/>
    <x v="25"/>
    <x v="0"/>
    <x v="690"/>
    <s v="CO16070@mi.com"/>
    <x v="0"/>
    <x v="0"/>
    <x v="690"/>
    <x v="10"/>
    <x v="2"/>
    <x v="0"/>
    <s v="No Aplica"/>
    <x v="964"/>
  </r>
  <r>
    <x v="2"/>
    <x v="29"/>
    <x v="29"/>
    <x v="1144"/>
    <x v="690"/>
    <s v="CO16070@mi.com"/>
    <x v="10"/>
    <x v="9"/>
    <x v="690"/>
    <x v="10"/>
    <x v="2"/>
    <x v="0"/>
    <s v="No Aplica"/>
    <x v="964"/>
  </r>
  <r>
    <x v="1"/>
    <x v="18"/>
    <x v="18"/>
    <x v="99"/>
    <x v="691"/>
    <s v="CO23613@mi.com"/>
    <x v="1"/>
    <x v="1"/>
    <x v="691"/>
    <x v="3"/>
    <x v="1"/>
    <x v="0"/>
    <s v="No Aplica"/>
    <x v="965"/>
  </r>
  <r>
    <x v="1"/>
    <x v="14"/>
    <x v="14"/>
    <x v="20"/>
    <x v="691"/>
    <s v="CO23613@mi.com"/>
    <x v="3"/>
    <x v="3"/>
    <x v="691"/>
    <x v="3"/>
    <x v="1"/>
    <x v="0"/>
    <s v="No Aplica"/>
    <x v="965"/>
  </r>
  <r>
    <x v="1"/>
    <x v="15"/>
    <x v="15"/>
    <x v="20"/>
    <x v="691"/>
    <s v="CO23613@mi.com"/>
    <x v="1"/>
    <x v="1"/>
    <x v="691"/>
    <x v="3"/>
    <x v="1"/>
    <x v="0"/>
    <s v="No Aplica"/>
    <x v="965"/>
  </r>
  <r>
    <x v="1"/>
    <x v="17"/>
    <x v="17"/>
    <x v="20"/>
    <x v="691"/>
    <s v="CO23613@mi.com"/>
    <x v="3"/>
    <x v="3"/>
    <x v="691"/>
    <x v="3"/>
    <x v="1"/>
    <x v="0"/>
    <s v="No Aplica"/>
    <x v="965"/>
  </r>
  <r>
    <x v="0"/>
    <x v="24"/>
    <x v="24"/>
    <x v="12"/>
    <x v="691"/>
    <s v="CO23613@mi.com"/>
    <x v="7"/>
    <x v="6"/>
    <x v="691"/>
    <x v="3"/>
    <x v="1"/>
    <x v="0"/>
    <s v="No Aplica"/>
    <x v="965"/>
  </r>
  <r>
    <x v="1"/>
    <x v="19"/>
    <x v="19"/>
    <x v="20"/>
    <x v="691"/>
    <s v="CO23613@mi.com"/>
    <x v="0"/>
    <x v="0"/>
    <x v="691"/>
    <x v="3"/>
    <x v="1"/>
    <x v="0"/>
    <s v="No Aplica"/>
    <x v="965"/>
  </r>
  <r>
    <x v="0"/>
    <x v="1"/>
    <x v="1"/>
    <x v="3"/>
    <x v="691"/>
    <s v="CO23613@mi.com"/>
    <x v="0"/>
    <x v="0"/>
    <x v="691"/>
    <x v="3"/>
    <x v="1"/>
    <x v="0"/>
    <s v="No Aplica"/>
    <x v="965"/>
  </r>
  <r>
    <x v="1"/>
    <x v="2"/>
    <x v="2"/>
    <x v="20"/>
    <x v="691"/>
    <s v="CO23613@mi.com"/>
    <x v="1"/>
    <x v="1"/>
    <x v="691"/>
    <x v="3"/>
    <x v="1"/>
    <x v="0"/>
    <s v="No Aplica"/>
    <x v="965"/>
  </r>
  <r>
    <x v="1"/>
    <x v="25"/>
    <x v="25"/>
    <x v="575"/>
    <x v="691"/>
    <s v="CO23613@mi.com"/>
    <x v="1"/>
    <x v="1"/>
    <x v="691"/>
    <x v="3"/>
    <x v="1"/>
    <x v="0"/>
    <s v="No Aplica"/>
    <x v="965"/>
  </r>
  <r>
    <x v="1"/>
    <x v="4"/>
    <x v="4"/>
    <x v="20"/>
    <x v="691"/>
    <s v="CO23613@mi.com"/>
    <x v="3"/>
    <x v="3"/>
    <x v="691"/>
    <x v="3"/>
    <x v="1"/>
    <x v="0"/>
    <s v="No Aplica"/>
    <x v="965"/>
  </r>
  <r>
    <x v="1"/>
    <x v="5"/>
    <x v="5"/>
    <x v="20"/>
    <x v="691"/>
    <s v="CO23613@mi.com"/>
    <x v="3"/>
    <x v="3"/>
    <x v="691"/>
    <x v="3"/>
    <x v="1"/>
    <x v="0"/>
    <s v="No Aplica"/>
    <x v="965"/>
  </r>
  <r>
    <x v="0"/>
    <x v="20"/>
    <x v="20"/>
    <x v="3"/>
    <x v="691"/>
    <s v="CO23613@mi.com"/>
    <x v="0"/>
    <x v="0"/>
    <x v="691"/>
    <x v="3"/>
    <x v="1"/>
    <x v="0"/>
    <s v="No Aplica"/>
    <x v="965"/>
  </r>
  <r>
    <x v="1"/>
    <x v="22"/>
    <x v="22"/>
    <x v="20"/>
    <x v="691"/>
    <s v="CO23613@mi.com"/>
    <x v="3"/>
    <x v="3"/>
    <x v="691"/>
    <x v="3"/>
    <x v="1"/>
    <x v="0"/>
    <s v="No Aplica"/>
    <x v="965"/>
  </r>
  <r>
    <x v="1"/>
    <x v="21"/>
    <x v="21"/>
    <x v="20"/>
    <x v="691"/>
    <s v="CO23613@mi.com"/>
    <x v="3"/>
    <x v="3"/>
    <x v="691"/>
    <x v="3"/>
    <x v="1"/>
    <x v="0"/>
    <s v="No Aplica"/>
    <x v="965"/>
  </r>
  <r>
    <x v="2"/>
    <x v="9"/>
    <x v="9"/>
    <x v="6"/>
    <x v="692"/>
    <s v="CO16240@mi.com"/>
    <x v="3"/>
    <x v="3"/>
    <x v="692"/>
    <x v="1"/>
    <x v="0"/>
    <x v="0"/>
    <s v="No Aplica"/>
    <x v="966"/>
  </r>
  <r>
    <x v="2"/>
    <x v="8"/>
    <x v="8"/>
    <x v="78"/>
    <x v="692"/>
    <s v="CO16240@mi.com"/>
    <x v="3"/>
    <x v="3"/>
    <x v="692"/>
    <x v="1"/>
    <x v="0"/>
    <x v="0"/>
    <s v="No Aplica"/>
    <x v="966"/>
  </r>
  <r>
    <x v="2"/>
    <x v="10"/>
    <x v="10"/>
    <x v="78"/>
    <x v="692"/>
    <s v="CO16240@mi.com"/>
    <x v="3"/>
    <x v="3"/>
    <x v="692"/>
    <x v="1"/>
    <x v="0"/>
    <x v="0"/>
    <s v="No Aplica"/>
    <x v="966"/>
  </r>
  <r>
    <x v="2"/>
    <x v="0"/>
    <x v="0"/>
    <x v="6"/>
    <x v="692"/>
    <s v="CO16240@mi.com"/>
    <x v="3"/>
    <x v="3"/>
    <x v="692"/>
    <x v="1"/>
    <x v="0"/>
    <x v="0"/>
    <s v="No Aplica"/>
    <x v="966"/>
  </r>
  <r>
    <x v="2"/>
    <x v="12"/>
    <x v="12"/>
    <x v="6"/>
    <x v="692"/>
    <s v="CO16240@mi.com"/>
    <x v="3"/>
    <x v="3"/>
    <x v="692"/>
    <x v="1"/>
    <x v="0"/>
    <x v="0"/>
    <s v="No Aplica"/>
    <x v="966"/>
  </r>
  <r>
    <x v="2"/>
    <x v="13"/>
    <x v="13"/>
    <x v="6"/>
    <x v="692"/>
    <s v="CO16240@mi.com"/>
    <x v="3"/>
    <x v="3"/>
    <x v="692"/>
    <x v="1"/>
    <x v="0"/>
    <x v="1"/>
    <n v="45922"/>
    <x v="967"/>
  </r>
  <r>
    <x v="0"/>
    <x v="11"/>
    <x v="11"/>
    <x v="0"/>
    <x v="692"/>
    <s v="CO16240@mi.com"/>
    <x v="0"/>
    <x v="0"/>
    <x v="692"/>
    <x v="1"/>
    <x v="0"/>
    <x v="0"/>
    <s v="No Aplica"/>
    <x v="966"/>
  </r>
  <r>
    <x v="2"/>
    <x v="14"/>
    <x v="14"/>
    <x v="6"/>
    <x v="692"/>
    <s v="CO16240@mi.com"/>
    <x v="3"/>
    <x v="3"/>
    <x v="692"/>
    <x v="1"/>
    <x v="0"/>
    <x v="0"/>
    <s v="No Aplica"/>
    <x v="966"/>
  </r>
  <r>
    <x v="2"/>
    <x v="16"/>
    <x v="16"/>
    <x v="6"/>
    <x v="692"/>
    <s v="CO16240@mi.com"/>
    <x v="3"/>
    <x v="3"/>
    <x v="692"/>
    <x v="1"/>
    <x v="0"/>
    <x v="0"/>
    <s v="No Aplica"/>
    <x v="966"/>
  </r>
  <r>
    <x v="2"/>
    <x v="17"/>
    <x v="17"/>
    <x v="47"/>
    <x v="692"/>
    <s v="CO16240@mi.com"/>
    <x v="3"/>
    <x v="3"/>
    <x v="692"/>
    <x v="1"/>
    <x v="0"/>
    <x v="0"/>
    <s v="No Aplica"/>
    <x v="966"/>
  </r>
  <r>
    <x v="2"/>
    <x v="3"/>
    <x v="3"/>
    <x v="78"/>
    <x v="692"/>
    <s v="CO16240@mi.com"/>
    <x v="3"/>
    <x v="3"/>
    <x v="692"/>
    <x v="1"/>
    <x v="0"/>
    <x v="0"/>
    <s v="No Aplica"/>
    <x v="966"/>
  </r>
  <r>
    <x v="0"/>
    <x v="15"/>
    <x v="15"/>
    <x v="0"/>
    <x v="692"/>
    <s v="CO16240@mi.com"/>
    <x v="0"/>
    <x v="0"/>
    <x v="692"/>
    <x v="1"/>
    <x v="0"/>
    <x v="0"/>
    <s v="No Aplica"/>
    <x v="966"/>
  </r>
  <r>
    <x v="2"/>
    <x v="19"/>
    <x v="19"/>
    <x v="47"/>
    <x v="692"/>
    <s v="CO16240@mi.com"/>
    <x v="3"/>
    <x v="3"/>
    <x v="692"/>
    <x v="1"/>
    <x v="0"/>
    <x v="0"/>
    <s v="No Aplica"/>
    <x v="966"/>
  </r>
  <r>
    <x v="2"/>
    <x v="7"/>
    <x v="7"/>
    <x v="78"/>
    <x v="692"/>
    <s v="CO16240@mi.com"/>
    <x v="3"/>
    <x v="3"/>
    <x v="692"/>
    <x v="1"/>
    <x v="0"/>
    <x v="0"/>
    <s v="No Aplica"/>
    <x v="966"/>
  </r>
  <r>
    <x v="2"/>
    <x v="2"/>
    <x v="2"/>
    <x v="78"/>
    <x v="692"/>
    <s v="CO16240@mi.com"/>
    <x v="3"/>
    <x v="3"/>
    <x v="692"/>
    <x v="1"/>
    <x v="0"/>
    <x v="0"/>
    <s v="No Aplica"/>
    <x v="966"/>
  </r>
  <r>
    <x v="6"/>
    <x v="6"/>
    <x v="6"/>
    <x v="6"/>
    <x v="692"/>
    <s v="CO16240@mi.com"/>
    <x v="3"/>
    <x v="3"/>
    <x v="692"/>
    <x v="1"/>
    <x v="0"/>
    <x v="0"/>
    <s v="No Aplica"/>
    <x v="966"/>
  </r>
  <r>
    <x v="0"/>
    <x v="1"/>
    <x v="1"/>
    <x v="0"/>
    <x v="692"/>
    <s v="CO16240@mi.com"/>
    <x v="0"/>
    <x v="0"/>
    <x v="692"/>
    <x v="1"/>
    <x v="0"/>
    <x v="0"/>
    <s v="No Aplica"/>
    <x v="966"/>
  </r>
  <r>
    <x v="0"/>
    <x v="20"/>
    <x v="20"/>
    <x v="0"/>
    <x v="692"/>
    <s v="CO16240@mi.com"/>
    <x v="0"/>
    <x v="0"/>
    <x v="692"/>
    <x v="1"/>
    <x v="0"/>
    <x v="0"/>
    <s v="No Aplica"/>
    <x v="966"/>
  </r>
  <r>
    <x v="2"/>
    <x v="4"/>
    <x v="4"/>
    <x v="78"/>
    <x v="692"/>
    <s v="CO16240@mi.com"/>
    <x v="3"/>
    <x v="3"/>
    <x v="692"/>
    <x v="1"/>
    <x v="0"/>
    <x v="0"/>
    <s v="No Aplica"/>
    <x v="966"/>
  </r>
  <r>
    <x v="2"/>
    <x v="5"/>
    <x v="5"/>
    <x v="6"/>
    <x v="692"/>
    <s v="CO16240@mi.com"/>
    <x v="3"/>
    <x v="3"/>
    <x v="692"/>
    <x v="1"/>
    <x v="0"/>
    <x v="0"/>
    <s v="No Aplica"/>
    <x v="966"/>
  </r>
  <r>
    <x v="2"/>
    <x v="22"/>
    <x v="22"/>
    <x v="6"/>
    <x v="692"/>
    <s v="CO16240@mi.com"/>
    <x v="3"/>
    <x v="3"/>
    <x v="692"/>
    <x v="1"/>
    <x v="0"/>
    <x v="0"/>
    <s v="No Aplica"/>
    <x v="966"/>
  </r>
  <r>
    <x v="2"/>
    <x v="21"/>
    <x v="21"/>
    <x v="78"/>
    <x v="692"/>
    <s v="CO16240@mi.com"/>
    <x v="3"/>
    <x v="3"/>
    <x v="692"/>
    <x v="1"/>
    <x v="0"/>
    <x v="0"/>
    <s v="No Aplica"/>
    <x v="966"/>
  </r>
  <r>
    <x v="0"/>
    <x v="8"/>
    <x v="8"/>
    <x v="0"/>
    <x v="693"/>
    <s v="CO19081@mi.com"/>
    <x v="0"/>
    <x v="0"/>
    <x v="693"/>
    <x v="19"/>
    <x v="0"/>
    <x v="0"/>
    <s v="No Aplica"/>
    <x v="968"/>
  </r>
  <r>
    <x v="0"/>
    <x v="9"/>
    <x v="9"/>
    <x v="146"/>
    <x v="693"/>
    <s v="CO19081@mi.com"/>
    <x v="3"/>
    <x v="3"/>
    <x v="693"/>
    <x v="19"/>
    <x v="0"/>
    <x v="0"/>
    <s v="No Aplica"/>
    <x v="968"/>
  </r>
  <r>
    <x v="0"/>
    <x v="10"/>
    <x v="10"/>
    <x v="146"/>
    <x v="693"/>
    <s v="CO19081@mi.com"/>
    <x v="3"/>
    <x v="3"/>
    <x v="693"/>
    <x v="19"/>
    <x v="0"/>
    <x v="0"/>
    <s v="No Aplica"/>
    <x v="968"/>
  </r>
  <r>
    <x v="0"/>
    <x v="0"/>
    <x v="0"/>
    <x v="146"/>
    <x v="693"/>
    <s v="CO19081@mi.com"/>
    <x v="3"/>
    <x v="3"/>
    <x v="693"/>
    <x v="19"/>
    <x v="0"/>
    <x v="0"/>
    <s v="No Aplica"/>
    <x v="968"/>
  </r>
  <r>
    <x v="0"/>
    <x v="11"/>
    <x v="11"/>
    <x v="146"/>
    <x v="693"/>
    <s v="CO19081@mi.com"/>
    <x v="3"/>
    <x v="3"/>
    <x v="693"/>
    <x v="19"/>
    <x v="0"/>
    <x v="0"/>
    <s v="No Aplica"/>
    <x v="968"/>
  </r>
  <r>
    <x v="0"/>
    <x v="12"/>
    <x v="12"/>
    <x v="0"/>
    <x v="693"/>
    <s v="CO19081@mi.com"/>
    <x v="0"/>
    <x v="0"/>
    <x v="693"/>
    <x v="19"/>
    <x v="0"/>
    <x v="0"/>
    <s v="No Aplica"/>
    <x v="968"/>
  </r>
  <r>
    <x v="0"/>
    <x v="13"/>
    <x v="13"/>
    <x v="146"/>
    <x v="693"/>
    <s v="CO19081@mi.com"/>
    <x v="3"/>
    <x v="3"/>
    <x v="693"/>
    <x v="19"/>
    <x v="0"/>
    <x v="1"/>
    <n v="45922"/>
    <x v="969"/>
  </r>
  <r>
    <x v="0"/>
    <x v="14"/>
    <x v="14"/>
    <x v="146"/>
    <x v="693"/>
    <s v="CO19081@mi.com"/>
    <x v="3"/>
    <x v="3"/>
    <x v="693"/>
    <x v="19"/>
    <x v="0"/>
    <x v="0"/>
    <s v="No Aplica"/>
    <x v="968"/>
  </r>
  <r>
    <x v="0"/>
    <x v="15"/>
    <x v="15"/>
    <x v="146"/>
    <x v="693"/>
    <s v="CO19081@mi.com"/>
    <x v="3"/>
    <x v="3"/>
    <x v="693"/>
    <x v="19"/>
    <x v="0"/>
    <x v="0"/>
    <s v="No Aplica"/>
    <x v="968"/>
  </r>
  <r>
    <x v="0"/>
    <x v="16"/>
    <x v="16"/>
    <x v="146"/>
    <x v="693"/>
    <s v="CO19081@mi.com"/>
    <x v="3"/>
    <x v="3"/>
    <x v="693"/>
    <x v="19"/>
    <x v="0"/>
    <x v="0"/>
    <s v="No Aplica"/>
    <x v="968"/>
  </r>
  <r>
    <x v="0"/>
    <x v="3"/>
    <x v="3"/>
    <x v="146"/>
    <x v="693"/>
    <s v="CO19081@mi.com"/>
    <x v="3"/>
    <x v="3"/>
    <x v="693"/>
    <x v="19"/>
    <x v="0"/>
    <x v="0"/>
    <s v="No Aplica"/>
    <x v="968"/>
  </r>
  <r>
    <x v="0"/>
    <x v="17"/>
    <x v="17"/>
    <x v="0"/>
    <x v="693"/>
    <s v="CO19081@mi.com"/>
    <x v="0"/>
    <x v="0"/>
    <x v="693"/>
    <x v="19"/>
    <x v="0"/>
    <x v="0"/>
    <s v="No Aplica"/>
    <x v="968"/>
  </r>
  <r>
    <x v="0"/>
    <x v="19"/>
    <x v="19"/>
    <x v="146"/>
    <x v="693"/>
    <s v="CO19081@mi.com"/>
    <x v="3"/>
    <x v="3"/>
    <x v="693"/>
    <x v="19"/>
    <x v="0"/>
    <x v="0"/>
    <s v="No Aplica"/>
    <x v="968"/>
  </r>
  <r>
    <x v="0"/>
    <x v="7"/>
    <x v="7"/>
    <x v="146"/>
    <x v="693"/>
    <s v="CO19081@mi.com"/>
    <x v="3"/>
    <x v="3"/>
    <x v="693"/>
    <x v="19"/>
    <x v="0"/>
    <x v="0"/>
    <s v="No Aplica"/>
    <x v="968"/>
  </r>
  <r>
    <x v="0"/>
    <x v="2"/>
    <x v="2"/>
    <x v="146"/>
    <x v="693"/>
    <s v="CO19081@mi.com"/>
    <x v="3"/>
    <x v="3"/>
    <x v="693"/>
    <x v="19"/>
    <x v="0"/>
    <x v="0"/>
    <s v="No Aplica"/>
    <x v="968"/>
  </r>
  <r>
    <x v="0"/>
    <x v="6"/>
    <x v="6"/>
    <x v="146"/>
    <x v="693"/>
    <s v="CO19081@mi.com"/>
    <x v="3"/>
    <x v="3"/>
    <x v="693"/>
    <x v="19"/>
    <x v="0"/>
    <x v="0"/>
    <s v="No Aplica"/>
    <x v="968"/>
  </r>
  <r>
    <x v="0"/>
    <x v="1"/>
    <x v="1"/>
    <x v="1145"/>
    <x v="693"/>
    <s v="CO19081@mi.com"/>
    <x v="0"/>
    <x v="0"/>
    <x v="693"/>
    <x v="19"/>
    <x v="0"/>
    <x v="0"/>
    <s v="No Aplica"/>
    <x v="968"/>
  </r>
  <r>
    <x v="0"/>
    <x v="4"/>
    <x v="4"/>
    <x v="146"/>
    <x v="693"/>
    <s v="CO19081@mi.com"/>
    <x v="3"/>
    <x v="3"/>
    <x v="693"/>
    <x v="19"/>
    <x v="0"/>
    <x v="0"/>
    <s v="No Aplica"/>
    <x v="968"/>
  </r>
  <r>
    <x v="0"/>
    <x v="5"/>
    <x v="5"/>
    <x v="146"/>
    <x v="693"/>
    <s v="CO19081@mi.com"/>
    <x v="3"/>
    <x v="3"/>
    <x v="693"/>
    <x v="19"/>
    <x v="0"/>
    <x v="0"/>
    <s v="No Aplica"/>
    <x v="968"/>
  </r>
  <r>
    <x v="0"/>
    <x v="20"/>
    <x v="20"/>
    <x v="146"/>
    <x v="693"/>
    <s v="CO19081@mi.com"/>
    <x v="3"/>
    <x v="3"/>
    <x v="693"/>
    <x v="19"/>
    <x v="0"/>
    <x v="0"/>
    <s v="No Aplica"/>
    <x v="968"/>
  </r>
  <r>
    <x v="0"/>
    <x v="21"/>
    <x v="21"/>
    <x v="146"/>
    <x v="693"/>
    <s v="CO19081@mi.com"/>
    <x v="3"/>
    <x v="3"/>
    <x v="693"/>
    <x v="19"/>
    <x v="0"/>
    <x v="0"/>
    <s v="No Aplica"/>
    <x v="968"/>
  </r>
  <r>
    <x v="0"/>
    <x v="22"/>
    <x v="22"/>
    <x v="0"/>
    <x v="693"/>
    <s v="CO19081@mi.com"/>
    <x v="0"/>
    <x v="0"/>
    <x v="693"/>
    <x v="19"/>
    <x v="0"/>
    <x v="0"/>
    <s v="No Aplica"/>
    <x v="968"/>
  </r>
  <r>
    <x v="1"/>
    <x v="13"/>
    <x v="13"/>
    <x v="20"/>
    <x v="694"/>
    <s v="CO18041@mi.com"/>
    <x v="3"/>
    <x v="3"/>
    <x v="694"/>
    <x v="39"/>
    <x v="1"/>
    <x v="1"/>
    <n v="45922"/>
    <x v="970"/>
  </r>
  <r>
    <x v="1"/>
    <x v="18"/>
    <x v="18"/>
    <x v="22"/>
    <x v="694"/>
    <s v="CO18041@mi.com"/>
    <x v="1"/>
    <x v="1"/>
    <x v="694"/>
    <x v="39"/>
    <x v="1"/>
    <x v="0"/>
    <s v="No Aplica"/>
    <x v="971"/>
  </r>
  <r>
    <x v="1"/>
    <x v="14"/>
    <x v="14"/>
    <x v="20"/>
    <x v="694"/>
    <s v="CO18041@mi.com"/>
    <x v="1"/>
    <x v="1"/>
    <x v="694"/>
    <x v="39"/>
    <x v="1"/>
    <x v="0"/>
    <s v="No Aplica"/>
    <x v="971"/>
  </r>
  <r>
    <x v="1"/>
    <x v="16"/>
    <x v="16"/>
    <x v="20"/>
    <x v="694"/>
    <s v="CO18041@mi.com"/>
    <x v="3"/>
    <x v="3"/>
    <x v="694"/>
    <x v="39"/>
    <x v="1"/>
    <x v="0"/>
    <s v="No Aplica"/>
    <x v="971"/>
  </r>
  <r>
    <x v="1"/>
    <x v="2"/>
    <x v="2"/>
    <x v="20"/>
    <x v="694"/>
    <s v="CO18041@mi.com"/>
    <x v="1"/>
    <x v="1"/>
    <x v="694"/>
    <x v="39"/>
    <x v="1"/>
    <x v="0"/>
    <s v="No Aplica"/>
    <x v="971"/>
  </r>
  <r>
    <x v="1"/>
    <x v="6"/>
    <x v="6"/>
    <x v="20"/>
    <x v="694"/>
    <s v="CO18041@mi.com"/>
    <x v="1"/>
    <x v="1"/>
    <x v="694"/>
    <x v="39"/>
    <x v="1"/>
    <x v="0"/>
    <s v="No Aplica"/>
    <x v="971"/>
  </r>
  <r>
    <x v="1"/>
    <x v="25"/>
    <x v="25"/>
    <x v="22"/>
    <x v="694"/>
    <s v="CO18041@mi.com"/>
    <x v="1"/>
    <x v="1"/>
    <x v="694"/>
    <x v="39"/>
    <x v="1"/>
    <x v="0"/>
    <s v="No Aplica"/>
    <x v="971"/>
  </r>
  <r>
    <x v="1"/>
    <x v="4"/>
    <x v="4"/>
    <x v="20"/>
    <x v="694"/>
    <s v="CO18041@mi.com"/>
    <x v="3"/>
    <x v="3"/>
    <x v="694"/>
    <x v="39"/>
    <x v="1"/>
    <x v="0"/>
    <s v="No Aplica"/>
    <x v="971"/>
  </r>
  <r>
    <x v="1"/>
    <x v="5"/>
    <x v="5"/>
    <x v="20"/>
    <x v="694"/>
    <s v="CO18041@mi.com"/>
    <x v="16"/>
    <x v="12"/>
    <x v="694"/>
    <x v="39"/>
    <x v="1"/>
    <x v="0"/>
    <s v="No Aplica"/>
    <x v="971"/>
  </r>
  <r>
    <x v="0"/>
    <x v="20"/>
    <x v="20"/>
    <x v="3"/>
    <x v="694"/>
    <s v="CO18041@mi.com"/>
    <x v="0"/>
    <x v="0"/>
    <x v="694"/>
    <x v="39"/>
    <x v="1"/>
    <x v="0"/>
    <s v="No Aplica"/>
    <x v="971"/>
  </r>
  <r>
    <x v="1"/>
    <x v="22"/>
    <x v="22"/>
    <x v="20"/>
    <x v="694"/>
    <s v="CO18041@mi.com"/>
    <x v="16"/>
    <x v="12"/>
    <x v="694"/>
    <x v="39"/>
    <x v="1"/>
    <x v="0"/>
    <s v="No Aplica"/>
    <x v="971"/>
  </r>
  <r>
    <x v="3"/>
    <x v="27"/>
    <x v="27"/>
    <x v="99"/>
    <x v="695"/>
    <s v="CO20572@mi.com"/>
    <x v="3"/>
    <x v="3"/>
    <x v="695"/>
    <x v="41"/>
    <x v="0"/>
    <x v="0"/>
    <s v="No Aplica"/>
    <x v="972"/>
  </r>
  <r>
    <x v="1"/>
    <x v="11"/>
    <x v="11"/>
    <x v="244"/>
    <x v="695"/>
    <s v="CO20572@mi.com"/>
    <x v="1"/>
    <x v="1"/>
    <x v="695"/>
    <x v="41"/>
    <x v="0"/>
    <x v="0"/>
    <s v="No Aplica"/>
    <x v="972"/>
  </r>
  <r>
    <x v="0"/>
    <x v="12"/>
    <x v="12"/>
    <x v="27"/>
    <x v="695"/>
    <s v="CO20572@mi.com"/>
    <x v="0"/>
    <x v="0"/>
    <x v="695"/>
    <x v="41"/>
    <x v="0"/>
    <x v="0"/>
    <s v="No Aplica"/>
    <x v="972"/>
  </r>
  <r>
    <x v="1"/>
    <x v="13"/>
    <x v="13"/>
    <x v="244"/>
    <x v="695"/>
    <s v="CO20572@mi.com"/>
    <x v="1"/>
    <x v="1"/>
    <x v="695"/>
    <x v="41"/>
    <x v="0"/>
    <x v="1"/>
    <n v="45922"/>
    <x v="973"/>
  </r>
  <r>
    <x v="0"/>
    <x v="16"/>
    <x v="16"/>
    <x v="27"/>
    <x v="695"/>
    <s v="CO20572@mi.com"/>
    <x v="0"/>
    <x v="0"/>
    <x v="695"/>
    <x v="41"/>
    <x v="0"/>
    <x v="0"/>
    <s v="No Aplica"/>
    <x v="972"/>
  </r>
  <r>
    <x v="3"/>
    <x v="18"/>
    <x v="18"/>
    <x v="99"/>
    <x v="695"/>
    <s v="CO20572@mi.com"/>
    <x v="3"/>
    <x v="3"/>
    <x v="695"/>
    <x v="41"/>
    <x v="0"/>
    <x v="0"/>
    <s v="No Aplica"/>
    <x v="972"/>
  </r>
  <r>
    <x v="1"/>
    <x v="15"/>
    <x v="15"/>
    <x v="244"/>
    <x v="695"/>
    <s v="CO20572@mi.com"/>
    <x v="1"/>
    <x v="1"/>
    <x v="695"/>
    <x v="41"/>
    <x v="0"/>
    <x v="0"/>
    <s v="No Aplica"/>
    <x v="972"/>
  </r>
  <r>
    <x v="1"/>
    <x v="3"/>
    <x v="3"/>
    <x v="244"/>
    <x v="695"/>
    <s v="CO20572@mi.com"/>
    <x v="1"/>
    <x v="1"/>
    <x v="695"/>
    <x v="41"/>
    <x v="0"/>
    <x v="0"/>
    <s v="No Aplica"/>
    <x v="972"/>
  </r>
  <r>
    <x v="3"/>
    <x v="24"/>
    <x v="24"/>
    <x v="99"/>
    <x v="695"/>
    <s v="CO20572@mi.com"/>
    <x v="3"/>
    <x v="3"/>
    <x v="695"/>
    <x v="41"/>
    <x v="0"/>
    <x v="0"/>
    <s v="No Aplica"/>
    <x v="972"/>
  </r>
  <r>
    <x v="1"/>
    <x v="7"/>
    <x v="7"/>
    <x v="244"/>
    <x v="695"/>
    <s v="CO20572@mi.com"/>
    <x v="1"/>
    <x v="1"/>
    <x v="695"/>
    <x v="41"/>
    <x v="0"/>
    <x v="0"/>
    <s v="No Aplica"/>
    <x v="972"/>
  </r>
  <r>
    <x v="0"/>
    <x v="1"/>
    <x v="1"/>
    <x v="27"/>
    <x v="695"/>
    <s v="CO20572@mi.com"/>
    <x v="0"/>
    <x v="0"/>
    <x v="695"/>
    <x v="41"/>
    <x v="0"/>
    <x v="0"/>
    <s v="No Aplica"/>
    <x v="972"/>
  </r>
  <r>
    <x v="1"/>
    <x v="6"/>
    <x v="6"/>
    <x v="244"/>
    <x v="695"/>
    <s v="CO20572@mi.com"/>
    <x v="1"/>
    <x v="1"/>
    <x v="695"/>
    <x v="41"/>
    <x v="0"/>
    <x v="0"/>
    <s v="No Aplica"/>
    <x v="972"/>
  </r>
  <r>
    <x v="3"/>
    <x v="25"/>
    <x v="25"/>
    <x v="99"/>
    <x v="695"/>
    <s v="CO20572@mi.com"/>
    <x v="3"/>
    <x v="3"/>
    <x v="695"/>
    <x v="41"/>
    <x v="0"/>
    <x v="0"/>
    <s v="No Aplica"/>
    <x v="972"/>
  </r>
  <r>
    <x v="0"/>
    <x v="20"/>
    <x v="20"/>
    <x v="27"/>
    <x v="695"/>
    <s v="CO20572@mi.com"/>
    <x v="0"/>
    <x v="0"/>
    <x v="695"/>
    <x v="41"/>
    <x v="0"/>
    <x v="0"/>
    <s v="No Aplica"/>
    <x v="972"/>
  </r>
  <r>
    <x v="1"/>
    <x v="5"/>
    <x v="5"/>
    <x v="244"/>
    <x v="695"/>
    <s v="CO20572@mi.com"/>
    <x v="1"/>
    <x v="1"/>
    <x v="695"/>
    <x v="41"/>
    <x v="0"/>
    <x v="0"/>
    <s v="No Aplica"/>
    <x v="972"/>
  </r>
  <r>
    <x v="1"/>
    <x v="21"/>
    <x v="21"/>
    <x v="244"/>
    <x v="695"/>
    <s v="CO20572@mi.com"/>
    <x v="1"/>
    <x v="1"/>
    <x v="695"/>
    <x v="41"/>
    <x v="0"/>
    <x v="0"/>
    <s v="No Aplica"/>
    <x v="972"/>
  </r>
  <r>
    <x v="2"/>
    <x v="12"/>
    <x v="12"/>
    <x v="0"/>
    <x v="696"/>
    <s v="CO12317@mi.com"/>
    <x v="0"/>
    <x v="0"/>
    <x v="696"/>
    <x v="48"/>
    <x v="0"/>
    <x v="0"/>
    <s v="No Aplica"/>
    <x v="974"/>
  </r>
  <r>
    <x v="2"/>
    <x v="17"/>
    <x v="17"/>
    <x v="0"/>
    <x v="696"/>
    <s v="CO12317@mi.com"/>
    <x v="0"/>
    <x v="0"/>
    <x v="696"/>
    <x v="48"/>
    <x v="0"/>
    <x v="0"/>
    <s v="No Aplica"/>
    <x v="974"/>
  </r>
  <r>
    <x v="2"/>
    <x v="2"/>
    <x v="2"/>
    <x v="0"/>
    <x v="696"/>
    <s v="CO12317@mi.com"/>
    <x v="0"/>
    <x v="0"/>
    <x v="696"/>
    <x v="48"/>
    <x v="0"/>
    <x v="0"/>
    <s v="No Aplica"/>
    <x v="974"/>
  </r>
  <r>
    <x v="2"/>
    <x v="22"/>
    <x v="22"/>
    <x v="0"/>
    <x v="696"/>
    <s v="CO12317@mi.com"/>
    <x v="0"/>
    <x v="0"/>
    <x v="696"/>
    <x v="48"/>
    <x v="0"/>
    <x v="0"/>
    <s v="No Aplica"/>
    <x v="974"/>
  </r>
  <r>
    <x v="3"/>
    <x v="27"/>
    <x v="27"/>
    <x v="352"/>
    <x v="697"/>
    <s v="CO21395@mi.com"/>
    <x v="0"/>
    <x v="0"/>
    <x v="697"/>
    <x v="21"/>
    <x v="1"/>
    <x v="0"/>
    <s v="No Aplica"/>
    <x v="975"/>
  </r>
  <r>
    <x v="3"/>
    <x v="26"/>
    <x v="26"/>
    <x v="22"/>
    <x v="697"/>
    <s v="CO21395@mi.com"/>
    <x v="8"/>
    <x v="7"/>
    <x v="697"/>
    <x v="21"/>
    <x v="1"/>
    <x v="0"/>
    <s v="No Aplica"/>
    <x v="975"/>
  </r>
  <r>
    <x v="3"/>
    <x v="18"/>
    <x v="18"/>
    <x v="22"/>
    <x v="697"/>
    <s v="CO21395@mi.com"/>
    <x v="0"/>
    <x v="0"/>
    <x v="697"/>
    <x v="21"/>
    <x v="1"/>
    <x v="0"/>
    <s v="No Aplica"/>
    <x v="975"/>
  </r>
  <r>
    <x v="3"/>
    <x v="23"/>
    <x v="23"/>
    <x v="22"/>
    <x v="697"/>
    <s v="CO21395@mi.com"/>
    <x v="8"/>
    <x v="7"/>
    <x v="697"/>
    <x v="21"/>
    <x v="1"/>
    <x v="0"/>
    <s v="No Aplica"/>
    <x v="975"/>
  </r>
  <r>
    <x v="3"/>
    <x v="24"/>
    <x v="24"/>
    <x v="352"/>
    <x v="697"/>
    <s v="CO21395@mi.com"/>
    <x v="0"/>
    <x v="0"/>
    <x v="697"/>
    <x v="21"/>
    <x v="1"/>
    <x v="0"/>
    <s v="No Aplica"/>
    <x v="975"/>
  </r>
  <r>
    <x v="3"/>
    <x v="28"/>
    <x v="28"/>
    <x v="22"/>
    <x v="697"/>
    <s v="CO21395@mi.com"/>
    <x v="8"/>
    <x v="7"/>
    <x v="697"/>
    <x v="21"/>
    <x v="1"/>
    <x v="0"/>
    <s v="No Aplica"/>
    <x v="975"/>
  </r>
  <r>
    <x v="3"/>
    <x v="25"/>
    <x v="25"/>
    <x v="352"/>
    <x v="697"/>
    <s v="CO21395@mi.com"/>
    <x v="0"/>
    <x v="0"/>
    <x v="697"/>
    <x v="21"/>
    <x v="1"/>
    <x v="0"/>
    <s v="No Aplica"/>
    <x v="975"/>
  </r>
  <r>
    <x v="3"/>
    <x v="29"/>
    <x v="29"/>
    <x v="352"/>
    <x v="697"/>
    <s v="CO21395@mi.com"/>
    <x v="8"/>
    <x v="7"/>
    <x v="697"/>
    <x v="21"/>
    <x v="1"/>
    <x v="0"/>
    <s v="No Aplica"/>
    <x v="975"/>
  </r>
  <r>
    <x v="0"/>
    <x v="14"/>
    <x v="14"/>
    <x v="45"/>
    <x v="698"/>
    <s v="CO21435@mi.com"/>
    <x v="3"/>
    <x v="3"/>
    <x v="698"/>
    <x v="25"/>
    <x v="2"/>
    <x v="0"/>
    <s v="No Aplica"/>
    <x v="976"/>
  </r>
  <r>
    <x v="0"/>
    <x v="15"/>
    <x v="15"/>
    <x v="45"/>
    <x v="698"/>
    <s v="CO21435@mi.com"/>
    <x v="3"/>
    <x v="3"/>
    <x v="698"/>
    <x v="25"/>
    <x v="2"/>
    <x v="0"/>
    <s v="No Aplica"/>
    <x v="976"/>
  </r>
  <r>
    <x v="0"/>
    <x v="16"/>
    <x v="16"/>
    <x v="45"/>
    <x v="698"/>
    <s v="CO21435@mi.com"/>
    <x v="3"/>
    <x v="3"/>
    <x v="698"/>
    <x v="25"/>
    <x v="2"/>
    <x v="0"/>
    <s v="No Aplica"/>
    <x v="976"/>
  </r>
  <r>
    <x v="0"/>
    <x v="3"/>
    <x v="3"/>
    <x v="45"/>
    <x v="698"/>
    <s v="CO21435@mi.com"/>
    <x v="3"/>
    <x v="3"/>
    <x v="698"/>
    <x v="25"/>
    <x v="2"/>
    <x v="0"/>
    <s v="No Aplica"/>
    <x v="976"/>
  </r>
  <r>
    <x v="0"/>
    <x v="17"/>
    <x v="17"/>
    <x v="27"/>
    <x v="698"/>
    <s v="CO21435@mi.com"/>
    <x v="4"/>
    <x v="0"/>
    <x v="698"/>
    <x v="25"/>
    <x v="2"/>
    <x v="0"/>
    <s v="No Aplica"/>
    <x v="976"/>
  </r>
  <r>
    <x v="0"/>
    <x v="2"/>
    <x v="2"/>
    <x v="3"/>
    <x v="698"/>
    <s v="CO21435@mi.com"/>
    <x v="0"/>
    <x v="0"/>
    <x v="698"/>
    <x v="25"/>
    <x v="2"/>
    <x v="0"/>
    <s v="No Aplica"/>
    <x v="976"/>
  </r>
  <r>
    <x v="0"/>
    <x v="11"/>
    <x v="11"/>
    <x v="3"/>
    <x v="699"/>
    <s v="CO27398@mi.com"/>
    <x v="19"/>
    <x v="0"/>
    <x v="699"/>
    <x v="43"/>
    <x v="0"/>
    <x v="0"/>
    <s v="No Aplica"/>
    <x v="977"/>
  </r>
  <r>
    <x v="0"/>
    <x v="3"/>
    <x v="3"/>
    <x v="1146"/>
    <x v="699"/>
    <s v="CO27398@mi.com"/>
    <x v="19"/>
    <x v="0"/>
    <x v="699"/>
    <x v="43"/>
    <x v="0"/>
    <x v="0"/>
    <s v="No Aplica"/>
    <x v="977"/>
  </r>
  <r>
    <x v="0"/>
    <x v="16"/>
    <x v="16"/>
    <x v="3"/>
    <x v="699"/>
    <s v="CO27398@mi.com"/>
    <x v="19"/>
    <x v="0"/>
    <x v="699"/>
    <x v="43"/>
    <x v="0"/>
    <x v="0"/>
    <s v="No Aplica"/>
    <x v="977"/>
  </r>
  <r>
    <x v="0"/>
    <x v="1"/>
    <x v="1"/>
    <x v="1147"/>
    <x v="699"/>
    <s v="CO27398@mi.com"/>
    <x v="19"/>
    <x v="0"/>
    <x v="699"/>
    <x v="43"/>
    <x v="0"/>
    <x v="0"/>
    <s v="No Aplica"/>
    <x v="977"/>
  </r>
  <r>
    <x v="0"/>
    <x v="6"/>
    <x v="6"/>
    <x v="3"/>
    <x v="699"/>
    <s v="CO27398@mi.com"/>
    <x v="19"/>
    <x v="0"/>
    <x v="699"/>
    <x v="43"/>
    <x v="0"/>
    <x v="0"/>
    <s v="No Aplica"/>
    <x v="977"/>
  </r>
  <r>
    <x v="0"/>
    <x v="21"/>
    <x v="21"/>
    <x v="3"/>
    <x v="699"/>
    <s v="CO27398@mi.com"/>
    <x v="19"/>
    <x v="0"/>
    <x v="699"/>
    <x v="43"/>
    <x v="0"/>
    <x v="0"/>
    <s v="No Aplica"/>
    <x v="977"/>
  </r>
  <r>
    <x v="2"/>
    <x v="27"/>
    <x v="27"/>
    <x v="39"/>
    <x v="700"/>
    <s v="CO25085@mi.com"/>
    <x v="0"/>
    <x v="0"/>
    <x v="700"/>
    <x v="20"/>
    <x v="1"/>
    <x v="0"/>
    <s v="No Aplica"/>
    <x v="978"/>
  </r>
  <r>
    <x v="2"/>
    <x v="25"/>
    <x v="25"/>
    <x v="39"/>
    <x v="700"/>
    <s v="CO25085@mi.com"/>
    <x v="0"/>
    <x v="0"/>
    <x v="700"/>
    <x v="20"/>
    <x v="1"/>
    <x v="0"/>
    <s v="No Aplica"/>
    <x v="978"/>
  </r>
  <r>
    <x v="0"/>
    <x v="18"/>
    <x v="18"/>
    <x v="18"/>
    <x v="701"/>
    <s v="v-yanthzapardiel@xiaomi.com"/>
    <x v="5"/>
    <x v="4"/>
    <x v="701"/>
    <x v="53"/>
    <x v="5"/>
    <x v="0"/>
    <s v="No Aplica"/>
    <x v="979"/>
  </r>
  <r>
    <x v="0"/>
    <x v="13"/>
    <x v="13"/>
    <x v="12"/>
    <x v="701"/>
    <s v="v-yanthzapardiel@xiaomi.com"/>
    <x v="5"/>
    <x v="4"/>
    <x v="701"/>
    <x v="53"/>
    <x v="5"/>
    <x v="1"/>
    <n v="45922"/>
    <x v="980"/>
  </r>
  <r>
    <x v="1"/>
    <x v="15"/>
    <x v="15"/>
    <x v="1148"/>
    <x v="701"/>
    <s v="v-yanthzapardiel@xiaomi.com"/>
    <x v="0"/>
    <x v="0"/>
    <x v="701"/>
    <x v="53"/>
    <x v="5"/>
    <x v="0"/>
    <s v="No Aplica"/>
    <x v="979"/>
  </r>
  <r>
    <x v="1"/>
    <x v="16"/>
    <x v="16"/>
    <x v="1149"/>
    <x v="701"/>
    <s v="v-yanthzapardiel@xiaomi.com"/>
    <x v="5"/>
    <x v="4"/>
    <x v="701"/>
    <x v="53"/>
    <x v="5"/>
    <x v="0"/>
    <s v="No Aplica"/>
    <x v="979"/>
  </r>
  <r>
    <x v="1"/>
    <x v="17"/>
    <x v="17"/>
    <x v="1150"/>
    <x v="701"/>
    <s v="v-yanthzapardiel@xiaomi.com"/>
    <x v="5"/>
    <x v="4"/>
    <x v="701"/>
    <x v="53"/>
    <x v="5"/>
    <x v="0"/>
    <s v="No Aplica"/>
    <x v="979"/>
  </r>
  <r>
    <x v="2"/>
    <x v="27"/>
    <x v="27"/>
    <x v="12"/>
    <x v="702"/>
    <s v="CO10697@mi.com"/>
    <x v="0"/>
    <x v="0"/>
    <x v="702"/>
    <x v="46"/>
    <x v="2"/>
    <x v="0"/>
    <s v="No Aplica"/>
    <x v="981"/>
  </r>
  <r>
    <x v="2"/>
    <x v="18"/>
    <x v="18"/>
    <x v="12"/>
    <x v="702"/>
    <s v="CO10697@mi.com"/>
    <x v="0"/>
    <x v="0"/>
    <x v="702"/>
    <x v="46"/>
    <x v="2"/>
    <x v="0"/>
    <s v="No Aplica"/>
    <x v="981"/>
  </r>
  <r>
    <x v="2"/>
    <x v="24"/>
    <x v="24"/>
    <x v="12"/>
    <x v="702"/>
    <s v="CO10697@mi.com"/>
    <x v="0"/>
    <x v="0"/>
    <x v="702"/>
    <x v="46"/>
    <x v="2"/>
    <x v="0"/>
    <s v="No Aplica"/>
    <x v="981"/>
  </r>
  <r>
    <x v="2"/>
    <x v="25"/>
    <x v="25"/>
    <x v="12"/>
    <x v="702"/>
    <s v="CO10697@mi.com"/>
    <x v="0"/>
    <x v="0"/>
    <x v="702"/>
    <x v="46"/>
    <x v="2"/>
    <x v="0"/>
    <s v="No Aplica"/>
    <x v="981"/>
  </r>
  <r>
    <x v="1"/>
    <x v="23"/>
    <x v="23"/>
    <x v="45"/>
    <x v="703"/>
    <s v="CO18134@mi.com"/>
    <x v="3"/>
    <x v="3"/>
    <x v="703"/>
    <x v="5"/>
    <x v="1"/>
    <x v="0"/>
    <s v="No Aplica"/>
    <x v="982"/>
  </r>
  <r>
    <x v="1"/>
    <x v="14"/>
    <x v="14"/>
    <x v="45"/>
    <x v="703"/>
    <s v="CO18134@mi.com"/>
    <x v="3"/>
    <x v="3"/>
    <x v="703"/>
    <x v="5"/>
    <x v="1"/>
    <x v="0"/>
    <s v="No Aplica"/>
    <x v="982"/>
  </r>
  <r>
    <x v="1"/>
    <x v="15"/>
    <x v="15"/>
    <x v="45"/>
    <x v="703"/>
    <s v="CO18134@mi.com"/>
    <x v="3"/>
    <x v="3"/>
    <x v="703"/>
    <x v="5"/>
    <x v="1"/>
    <x v="0"/>
    <s v="No Aplica"/>
    <x v="982"/>
  </r>
  <r>
    <x v="1"/>
    <x v="19"/>
    <x v="19"/>
    <x v="45"/>
    <x v="703"/>
    <s v="CO18134@mi.com"/>
    <x v="3"/>
    <x v="3"/>
    <x v="703"/>
    <x v="5"/>
    <x v="1"/>
    <x v="0"/>
    <s v="No Aplica"/>
    <x v="982"/>
  </r>
  <r>
    <x v="1"/>
    <x v="7"/>
    <x v="7"/>
    <x v="336"/>
    <x v="703"/>
    <s v="CO18134@mi.com"/>
    <x v="3"/>
    <x v="3"/>
    <x v="703"/>
    <x v="5"/>
    <x v="1"/>
    <x v="0"/>
    <s v="No Aplica"/>
    <x v="982"/>
  </r>
  <r>
    <x v="1"/>
    <x v="1"/>
    <x v="1"/>
    <x v="1151"/>
    <x v="703"/>
    <s v="CO18134@mi.com"/>
    <x v="3"/>
    <x v="3"/>
    <x v="703"/>
    <x v="5"/>
    <x v="1"/>
    <x v="0"/>
    <s v="No Aplica"/>
    <x v="982"/>
  </r>
  <r>
    <x v="1"/>
    <x v="20"/>
    <x v="20"/>
    <x v="1152"/>
    <x v="703"/>
    <s v="CO18134@mi.com"/>
    <x v="10"/>
    <x v="9"/>
    <x v="703"/>
    <x v="5"/>
    <x v="1"/>
    <x v="0"/>
    <s v="No Aplica"/>
    <x v="982"/>
  </r>
  <r>
    <x v="2"/>
    <x v="22"/>
    <x v="22"/>
    <x v="1153"/>
    <x v="703"/>
    <s v="CO18134@mi.com"/>
    <x v="0"/>
    <x v="0"/>
    <x v="703"/>
    <x v="5"/>
    <x v="1"/>
    <x v="0"/>
    <s v="No Aplica"/>
    <x v="982"/>
  </r>
  <r>
    <x v="0"/>
    <x v="10"/>
    <x v="10"/>
    <x v="336"/>
    <x v="704"/>
    <s v="CO17916@mi.com"/>
    <x v="3"/>
    <x v="3"/>
    <x v="704"/>
    <x v="12"/>
    <x v="0"/>
    <x v="0"/>
    <s v="No Aplica"/>
    <x v="983"/>
  </r>
  <r>
    <x v="0"/>
    <x v="0"/>
    <x v="0"/>
    <x v="0"/>
    <x v="704"/>
    <s v="CO17916@mi.com"/>
    <x v="0"/>
    <x v="0"/>
    <x v="704"/>
    <x v="12"/>
    <x v="0"/>
    <x v="0"/>
    <s v="No Aplica"/>
    <x v="983"/>
  </r>
  <r>
    <x v="2"/>
    <x v="11"/>
    <x v="11"/>
    <x v="1154"/>
    <x v="704"/>
    <s v="CO17916@mi.com"/>
    <x v="8"/>
    <x v="7"/>
    <x v="704"/>
    <x v="12"/>
    <x v="0"/>
    <x v="0"/>
    <s v="No Aplica"/>
    <x v="983"/>
  </r>
  <r>
    <x v="2"/>
    <x v="13"/>
    <x v="13"/>
    <x v="336"/>
    <x v="704"/>
    <s v="CO17916@mi.com"/>
    <x v="3"/>
    <x v="3"/>
    <x v="704"/>
    <x v="12"/>
    <x v="0"/>
    <x v="1"/>
    <n v="45922"/>
    <x v="984"/>
  </r>
  <r>
    <x v="2"/>
    <x v="15"/>
    <x v="15"/>
    <x v="336"/>
    <x v="704"/>
    <s v="CO17916@mi.com"/>
    <x v="3"/>
    <x v="3"/>
    <x v="704"/>
    <x v="12"/>
    <x v="0"/>
    <x v="0"/>
    <s v="No Aplica"/>
    <x v="983"/>
  </r>
  <r>
    <x v="0"/>
    <x v="16"/>
    <x v="16"/>
    <x v="0"/>
    <x v="704"/>
    <s v="CO17916@mi.com"/>
    <x v="0"/>
    <x v="0"/>
    <x v="704"/>
    <x v="12"/>
    <x v="0"/>
    <x v="0"/>
    <s v="No Aplica"/>
    <x v="983"/>
  </r>
  <r>
    <x v="2"/>
    <x v="17"/>
    <x v="17"/>
    <x v="957"/>
    <x v="704"/>
    <s v="CO17916@mi.com"/>
    <x v="8"/>
    <x v="7"/>
    <x v="704"/>
    <x v="12"/>
    <x v="0"/>
    <x v="0"/>
    <s v="No Aplica"/>
    <x v="983"/>
  </r>
  <r>
    <x v="2"/>
    <x v="3"/>
    <x v="3"/>
    <x v="336"/>
    <x v="704"/>
    <s v="CO17916@mi.com"/>
    <x v="3"/>
    <x v="3"/>
    <x v="704"/>
    <x v="12"/>
    <x v="0"/>
    <x v="0"/>
    <s v="No Aplica"/>
    <x v="983"/>
  </r>
  <r>
    <x v="2"/>
    <x v="7"/>
    <x v="7"/>
    <x v="462"/>
    <x v="704"/>
    <s v="CO17916@mi.com"/>
    <x v="8"/>
    <x v="7"/>
    <x v="704"/>
    <x v="12"/>
    <x v="0"/>
    <x v="0"/>
    <s v="No Aplica"/>
    <x v="983"/>
  </r>
  <r>
    <x v="2"/>
    <x v="20"/>
    <x v="20"/>
    <x v="9"/>
    <x v="704"/>
    <s v="CO17916@mi.com"/>
    <x v="1"/>
    <x v="1"/>
    <x v="704"/>
    <x v="12"/>
    <x v="0"/>
    <x v="0"/>
    <s v="No Aplica"/>
    <x v="983"/>
  </r>
  <r>
    <x v="2"/>
    <x v="1"/>
    <x v="1"/>
    <x v="336"/>
    <x v="704"/>
    <s v="CO17916@mi.com"/>
    <x v="3"/>
    <x v="3"/>
    <x v="704"/>
    <x v="12"/>
    <x v="0"/>
    <x v="0"/>
    <s v="No Aplica"/>
    <x v="983"/>
  </r>
  <r>
    <x v="2"/>
    <x v="6"/>
    <x v="6"/>
    <x v="336"/>
    <x v="704"/>
    <s v="CO17916@mi.com"/>
    <x v="3"/>
    <x v="3"/>
    <x v="704"/>
    <x v="12"/>
    <x v="0"/>
    <x v="0"/>
    <s v="No Aplica"/>
    <x v="983"/>
  </r>
  <r>
    <x v="2"/>
    <x v="4"/>
    <x v="4"/>
    <x v="336"/>
    <x v="704"/>
    <s v="CO17916@mi.com"/>
    <x v="3"/>
    <x v="3"/>
    <x v="704"/>
    <x v="12"/>
    <x v="0"/>
    <x v="0"/>
    <s v="No Aplica"/>
    <x v="983"/>
  </r>
  <r>
    <x v="2"/>
    <x v="5"/>
    <x v="5"/>
    <x v="336"/>
    <x v="704"/>
    <s v="CO17916@mi.com"/>
    <x v="3"/>
    <x v="3"/>
    <x v="704"/>
    <x v="12"/>
    <x v="0"/>
    <x v="0"/>
    <s v="No Aplica"/>
    <x v="983"/>
  </r>
  <r>
    <x v="2"/>
    <x v="20"/>
    <x v="20"/>
    <x v="336"/>
    <x v="704"/>
    <s v="CO17916@mi.com"/>
    <x v="3"/>
    <x v="3"/>
    <x v="704"/>
    <x v="12"/>
    <x v="0"/>
    <x v="0"/>
    <s v="No Aplica"/>
    <x v="983"/>
  </r>
  <r>
    <x v="2"/>
    <x v="22"/>
    <x v="22"/>
    <x v="336"/>
    <x v="704"/>
    <s v="CO17916@mi.com"/>
    <x v="3"/>
    <x v="3"/>
    <x v="704"/>
    <x v="12"/>
    <x v="0"/>
    <x v="0"/>
    <s v="No Aplica"/>
    <x v="983"/>
  </r>
  <r>
    <x v="0"/>
    <x v="21"/>
    <x v="21"/>
    <x v="0"/>
    <x v="704"/>
    <s v="CO17916@mi.com"/>
    <x v="0"/>
    <x v="0"/>
    <x v="704"/>
    <x v="12"/>
    <x v="0"/>
    <x v="0"/>
    <s v="No Aplica"/>
    <x v="983"/>
  </r>
  <r>
    <x v="3"/>
    <x v="28"/>
    <x v="28"/>
    <x v="92"/>
    <x v="705"/>
    <s v="CO27756@mi.com"/>
    <x v="8"/>
    <x v="7"/>
    <x v="705"/>
    <x v="18"/>
    <x v="1"/>
    <x v="0"/>
    <s v="No Aplica"/>
    <x v="985"/>
  </r>
  <r>
    <x v="0"/>
    <x v="7"/>
    <x v="7"/>
    <x v="694"/>
    <x v="705"/>
    <s v="CO27756@mi.com"/>
    <x v="0"/>
    <x v="0"/>
    <x v="705"/>
    <x v="18"/>
    <x v="1"/>
    <x v="0"/>
    <s v="No Aplica"/>
    <x v="985"/>
  </r>
  <r>
    <x v="3"/>
    <x v="29"/>
    <x v="29"/>
    <x v="1155"/>
    <x v="705"/>
    <s v="CO27756@mi.com"/>
    <x v="2"/>
    <x v="2"/>
    <x v="705"/>
    <x v="18"/>
    <x v="1"/>
    <x v="0"/>
    <s v="No Aplica"/>
    <x v="985"/>
  </r>
  <r>
    <x v="1"/>
    <x v="20"/>
    <x v="20"/>
    <x v="9"/>
    <x v="705"/>
    <s v="CO27756@mi.com"/>
    <x v="2"/>
    <x v="2"/>
    <x v="705"/>
    <x v="18"/>
    <x v="1"/>
    <x v="0"/>
    <s v="No Aplica"/>
    <x v="985"/>
  </r>
  <r>
    <x v="3"/>
    <x v="24"/>
    <x v="24"/>
    <x v="41"/>
    <x v="705"/>
    <s v="CO27756@mi.com"/>
    <x v="0"/>
    <x v="0"/>
    <x v="705"/>
    <x v="18"/>
    <x v="1"/>
    <x v="0"/>
    <s v="No Aplica"/>
    <x v="985"/>
  </r>
  <r>
    <x v="0"/>
    <x v="21"/>
    <x v="21"/>
    <x v="41"/>
    <x v="705"/>
    <s v="CO27756@mi.com"/>
    <x v="0"/>
    <x v="0"/>
    <x v="705"/>
    <x v="18"/>
    <x v="1"/>
    <x v="0"/>
    <s v="No Aplica"/>
    <x v="985"/>
  </r>
  <r>
    <x v="9"/>
    <x v="21"/>
    <x v="16"/>
    <x v="163"/>
    <x v="706"/>
    <s v="CO6916@mi.com"/>
    <x v="34"/>
    <x v="0"/>
    <x v="706"/>
    <x v="4"/>
    <x v="2"/>
    <x v="0"/>
    <s v="No Aplica"/>
    <x v="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5AA1A-3F0D-40CB-862D-BE33619B7932}" name="TablaDinámica1" cacheId="1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P3:S284" firstHeaderRow="0" firstDataRow="1" firstDataCol="2" rowPageCount="1" colPageCount="1"/>
  <pivotFields count="16">
    <pivotField compact="0" outline="0" showAll="0" defaultSubtotal="0"/>
    <pivotField compact="0" numFmtId="14" outline="0" showAll="0" defaultSubtotal="0"/>
    <pivotField compact="0" numFmtId="14" outline="0" showAll="0" defaultSubtotal="0">
      <items count="582">
        <item m="1" x="581"/>
        <item m="1" x="580"/>
        <item m="1" x="579"/>
        <item m="1" x="561"/>
        <item m="1" x="578"/>
        <item m="1" x="567"/>
        <item m="1" x="575"/>
        <item m="1" x="577"/>
        <item m="1" x="576"/>
        <item m="1" x="568"/>
        <item m="1" x="571"/>
        <item m="1" x="573"/>
        <item m="1" x="572"/>
        <item m="1" x="569"/>
        <item m="1" x="570"/>
        <item m="1" x="574"/>
        <item m="1" x="565"/>
        <item m="1" x="566"/>
        <item m="1" x="558"/>
        <item m="1" x="564"/>
        <item m="1" x="560"/>
        <item m="1" x="562"/>
        <item m="1" x="563"/>
        <item m="1" x="559"/>
        <item m="1" x="556"/>
        <item m="1" x="555"/>
        <item m="1" x="553"/>
        <item m="1" x="557"/>
        <item m="1" x="554"/>
        <item m="1" x="552"/>
        <item m="1" x="551"/>
        <item m="1" x="538"/>
        <item m="1" x="537"/>
        <item m="1" x="550"/>
        <item m="1" x="549"/>
        <item m="1" x="540"/>
        <item m="1" x="548"/>
        <item m="1" x="536"/>
        <item m="1" x="547"/>
        <item m="1" x="546"/>
        <item m="1" x="545"/>
        <item m="1" x="544"/>
        <item m="1" x="543"/>
        <item m="1" x="541"/>
        <item m="1" x="542"/>
        <item m="1" x="539"/>
        <item m="1" x="533"/>
        <item m="1" x="534"/>
        <item m="1" x="526"/>
        <item m="1" x="532"/>
        <item m="1" x="528"/>
        <item m="1" x="531"/>
        <item m="1" x="530"/>
        <item m="1" x="529"/>
        <item m="1" x="535"/>
        <item m="1" x="525"/>
        <item m="1" x="524"/>
        <item m="1" x="527"/>
        <item m="1" x="523"/>
        <item m="1" x="522"/>
        <item m="1" x="521"/>
        <item m="1" x="508"/>
        <item m="1" x="504"/>
        <item m="1" x="502"/>
        <item m="1" x="503"/>
        <item m="1" x="511"/>
        <item m="1" x="520"/>
        <item m="1" x="519"/>
        <item m="1" x="518"/>
        <item m="1" x="505"/>
        <item m="1" x="517"/>
        <item m="1" x="516"/>
        <item m="1" x="510"/>
        <item m="1" x="514"/>
        <item m="1" x="513"/>
        <item m="1" x="515"/>
        <item m="1" x="512"/>
        <item m="1" x="509"/>
        <item m="1" x="506"/>
        <item m="1" x="507"/>
        <item m="1" x="501"/>
        <item m="1" x="500"/>
        <item m="1" x="499"/>
        <item m="1" x="497"/>
        <item m="1" x="498"/>
        <item m="1" x="496"/>
        <item m="1" x="495"/>
        <item m="1" x="494"/>
        <item m="1" x="491"/>
        <item m="1" x="493"/>
        <item m="1" x="492"/>
        <item m="1" x="490"/>
        <item m="1" x="489"/>
        <item m="1" x="471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69"/>
        <item m="1" x="466"/>
        <item m="1" x="465"/>
        <item m="1" x="470"/>
        <item m="1" x="468"/>
        <item m="1" x="464"/>
        <item m="1" x="463"/>
        <item m="1" x="462"/>
        <item m="1" x="461"/>
        <item m="1" x="460"/>
        <item m="1" x="467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1"/>
        <item m="1" x="432"/>
        <item m="1" x="430"/>
        <item m="1" x="429"/>
        <item m="1" x="419"/>
        <item m="1" x="428"/>
        <item m="1" x="426"/>
        <item m="1" x="427"/>
        <item m="1" x="425"/>
        <item m="1" x="421"/>
        <item m="1" x="424"/>
        <item m="1" x="414"/>
        <item m="1" x="422"/>
        <item m="1" x="420"/>
        <item m="1" x="423"/>
        <item m="1" x="418"/>
        <item m="1" x="413"/>
        <item m="1" x="417"/>
        <item m="1" x="416"/>
        <item m="1" x="412"/>
        <item m="1" x="411"/>
        <item m="1" x="415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410"/>
        <item m="1" x="409"/>
        <item m="1" x="383"/>
        <item m="1" x="377"/>
        <item m="1" x="384"/>
        <item m="1" x="397"/>
        <item m="1" x="396"/>
        <item m="1" x="380"/>
        <item m="1" x="382"/>
        <item m="1" x="395"/>
        <item m="1" x="390"/>
        <item m="1" x="394"/>
        <item m="1" x="393"/>
        <item m="1" x="389"/>
        <item m="1" x="388"/>
        <item m="1" x="391"/>
        <item m="1" x="392"/>
        <item m="1" x="385"/>
        <item m="1" x="387"/>
        <item m="1" x="386"/>
        <item m="1" x="379"/>
        <item m="1" x="378"/>
        <item m="1" x="375"/>
        <item m="1" x="381"/>
        <item m="1" x="370"/>
        <item m="1" x="369"/>
        <item m="1" x="374"/>
        <item m="1" x="373"/>
        <item m="1" x="372"/>
        <item m="1" x="371"/>
        <item m="1" x="376"/>
        <item m="1" x="368"/>
        <item m="1" x="366"/>
        <item m="1" x="367"/>
        <item m="1" x="351"/>
        <item m="1" x="350"/>
        <item m="1" x="353"/>
        <item m="1" x="349"/>
        <item m="1" x="352"/>
        <item m="1" x="365"/>
        <item m="1" x="364"/>
        <item m="1" x="363"/>
        <item m="1" x="362"/>
        <item m="1" x="361"/>
        <item m="1" x="360"/>
        <item m="1" x="359"/>
        <item m="1" x="354"/>
        <item m="1" x="356"/>
        <item m="1" x="357"/>
        <item m="1" x="358"/>
        <item m="1" x="347"/>
        <item m="1" x="355"/>
        <item m="1" x="346"/>
        <item m="1" x="345"/>
        <item m="1" x="344"/>
        <item m="1" x="343"/>
        <item m="1" x="342"/>
        <item m="1" x="341"/>
        <item m="1" x="348"/>
        <item m="1" x="340"/>
        <item m="1" x="339"/>
        <item m="1" x="338"/>
        <item m="1" x="337"/>
        <item m="1" x="328"/>
        <item m="1" x="332"/>
        <item m="1" x="318"/>
        <item m="1" x="323"/>
        <item m="1" x="317"/>
        <item m="1" x="312"/>
        <item m="1" x="322"/>
        <item m="1" x="336"/>
        <item m="1" x="316"/>
        <item m="1" x="321"/>
        <item m="1" x="315"/>
        <item m="1" x="326"/>
        <item m="1" x="324"/>
        <item m="1" x="327"/>
        <item m="1" x="335"/>
        <item m="1" x="331"/>
        <item m="1" x="313"/>
        <item m="1" x="314"/>
        <item m="1" x="320"/>
        <item m="1" x="310"/>
        <item m="1" x="330"/>
        <item m="1" x="319"/>
        <item m="1" x="334"/>
        <item m="1" x="325"/>
        <item m="1" x="333"/>
        <item m="1" x="307"/>
        <item m="1" x="311"/>
        <item m="1" x="329"/>
        <item m="1" x="308"/>
        <item m="1" x="309"/>
        <item m="1" x="303"/>
        <item m="1" x="300"/>
        <item m="1" x="302"/>
        <item m="1" x="286"/>
        <item m="1" x="289"/>
        <item m="1" x="304"/>
        <item m="1" x="306"/>
        <item m="1" x="292"/>
        <item m="1" x="294"/>
        <item m="1" x="278"/>
        <item m="1" x="279"/>
        <item m="1" x="280"/>
        <item m="1" x="281"/>
        <item m="1" x="282"/>
        <item m="1" x="283"/>
        <item m="1" x="293"/>
        <item m="1" x="277"/>
        <item m="1" x="295"/>
        <item m="1" x="287"/>
        <item m="1" x="290"/>
        <item m="1" x="291"/>
        <item m="1" x="296"/>
        <item m="1" x="284"/>
        <item m="1" x="288"/>
        <item m="1" x="297"/>
        <item m="1" x="301"/>
        <item m="1" x="305"/>
        <item m="1" x="276"/>
        <item m="1" x="285"/>
        <item m="1" x="299"/>
        <item m="1" x="298"/>
        <item m="1" x="263"/>
        <item m="1" x="252"/>
        <item m="1" x="254"/>
        <item m="1" x="256"/>
        <item m="1" x="250"/>
        <item m="1" x="265"/>
        <item m="1" x="255"/>
        <item m="1" x="253"/>
        <item m="1" x="257"/>
        <item m="1" x="258"/>
        <item m="1" x="268"/>
        <item m="1" x="267"/>
        <item m="1" x="260"/>
        <item m="1" x="266"/>
        <item m="1" x="271"/>
        <item m="1" x="272"/>
        <item m="1" x="273"/>
        <item m="1" x="261"/>
        <item m="1" x="262"/>
        <item m="1" x="269"/>
        <item m="1" x="251"/>
        <item m="1" x="249"/>
        <item m="1" x="264"/>
        <item m="1" x="259"/>
        <item m="1" x="274"/>
        <item m="1" x="275"/>
        <item m="1" x="248"/>
        <item m="1" x="270"/>
        <item m="1" x="245"/>
        <item m="1" x="246"/>
        <item m="1" x="247"/>
        <item m="1" x="243"/>
        <item m="1" x="237"/>
        <item m="1" x="235"/>
        <item m="1" x="227"/>
        <item m="1" x="240"/>
        <item m="1" x="230"/>
        <item m="1" x="220"/>
        <item m="1" x="221"/>
        <item m="1" x="236"/>
        <item m="1" x="244"/>
        <item m="1" x="234"/>
        <item m="1" x="229"/>
        <item m="1" x="241"/>
        <item m="1" x="239"/>
        <item m="1" x="228"/>
        <item m="1" x="232"/>
        <item m="1" x="211"/>
        <item m="1" x="219"/>
        <item m="1" x="225"/>
        <item m="1" x="242"/>
        <item m="1" x="233"/>
        <item m="1" x="238"/>
        <item m="1" x="231"/>
        <item m="1" x="224"/>
        <item m="1" x="226"/>
        <item m="1" x="218"/>
        <item m="1" x="222"/>
        <item m="1" x="217"/>
        <item m="1" x="223"/>
        <item m="1" x="207"/>
        <item m="1" x="190"/>
        <item m="1" x="197"/>
        <item m="1" x="195"/>
        <item m="1" x="191"/>
        <item m="1" x="205"/>
        <item m="1" x="206"/>
        <item m="1" x="194"/>
        <item m="1" x="196"/>
        <item m="1" x="210"/>
        <item m="1" x="216"/>
        <item m="1" x="199"/>
        <item m="1" x="189"/>
        <item m="1" x="202"/>
        <item m="1" x="204"/>
        <item m="1" x="188"/>
        <item m="1" x="203"/>
        <item m="1" x="201"/>
        <item m="1" x="215"/>
        <item m="1" x="212"/>
        <item m="1" x="208"/>
        <item m="1" x="186"/>
        <item m="1" x="187"/>
        <item m="1" x="192"/>
        <item m="1" x="209"/>
        <item m="1" x="193"/>
        <item m="1" x="213"/>
        <item m="1" x="214"/>
        <item m="1" x="184"/>
        <item m="1" x="200"/>
        <item m="1" x="198"/>
        <item m="1" x="165"/>
        <item m="1" x="171"/>
        <item m="1" x="159"/>
        <item m="1" x="172"/>
        <item m="1" x="181"/>
        <item m="1" x="164"/>
        <item m="1" x="163"/>
        <item m="1" x="173"/>
        <item m="1" x="174"/>
        <item m="1" x="175"/>
        <item m="1" x="177"/>
        <item m="1" x="180"/>
        <item m="1" x="176"/>
        <item m="1" x="156"/>
        <item m="1" x="162"/>
        <item m="1" x="179"/>
        <item m="1" x="158"/>
        <item m="1" x="169"/>
        <item m="1" x="170"/>
        <item m="1" x="185"/>
        <item m="1" x="161"/>
        <item m="1" x="178"/>
        <item m="1" x="160"/>
        <item m="1" x="168"/>
        <item m="1" x="167"/>
        <item m="1" x="183"/>
        <item m="1" x="166"/>
        <item m="1" x="157"/>
        <item m="1" x="182"/>
        <item m="1" x="155"/>
        <item m="1" x="146"/>
        <item m="1" x="135"/>
        <item m="1" x="141"/>
        <item m="1" x="143"/>
        <item m="1" x="131"/>
        <item m="1" x="132"/>
        <item m="1" x="133"/>
        <item m="1" x="134"/>
        <item m="1" x="139"/>
        <item m="1" x="142"/>
        <item m="1" x="140"/>
        <item m="1" x="149"/>
        <item m="1" x="127"/>
        <item m="1" x="153"/>
        <item m="1" x="148"/>
        <item m="1" x="130"/>
        <item m="1" x="138"/>
        <item m="1" x="147"/>
        <item m="1" x="150"/>
        <item m="1" x="151"/>
        <item m="1" x="129"/>
        <item m="1" x="145"/>
        <item m="1" x="152"/>
        <item m="1" x="125"/>
        <item m="1" x="136"/>
        <item m="1" x="137"/>
        <item m="1" x="128"/>
        <item m="1" x="126"/>
        <item m="1" x="144"/>
        <item m="1" x="154"/>
        <item m="1" x="105"/>
        <item m="1" x="113"/>
        <item m="1" x="120"/>
        <item m="1" x="110"/>
        <item m="1" x="103"/>
        <item m="1" x="98"/>
        <item m="1" x="106"/>
        <item m="1" x="111"/>
        <item m="1" x="121"/>
        <item m="1" x="104"/>
        <item m="1" x="119"/>
        <item m="1" x="118"/>
        <item m="1" x="101"/>
        <item m="1" x="109"/>
        <item m="1" x="108"/>
        <item m="1" x="97"/>
        <item m="1" x="102"/>
        <item m="1" x="112"/>
        <item m="1" x="99"/>
        <item m="1" x="123"/>
        <item m="1" x="122"/>
        <item m="1" x="117"/>
        <item m="1" x="95"/>
        <item m="1" x="96"/>
        <item m="1" x="124"/>
        <item m="1" x="116"/>
        <item m="1" x="114"/>
        <item m="1" x="107"/>
        <item m="1" x="100"/>
        <item m="1" x="115"/>
        <item m="1" x="76"/>
        <item m="1" x="77"/>
        <item m="1" x="83"/>
        <item m="1" x="73"/>
        <item m="1" x="86"/>
        <item m="1" x="88"/>
        <item m="1" x="82"/>
        <item m="1" x="72"/>
        <item m="1" x="85"/>
        <item m="1" x="75"/>
        <item m="1" x="87"/>
        <item m="1" x="74"/>
        <item m="1" x="91"/>
        <item m="1" x="65"/>
        <item m="1" x="79"/>
        <item m="1" x="90"/>
        <item m="1" x="69"/>
        <item m="1" x="84"/>
        <item m="1" x="89"/>
        <item m="1" x="64"/>
        <item m="1" x="67"/>
        <item m="1" x="70"/>
        <item m="1" x="94"/>
        <item m="1" x="80"/>
        <item m="1" x="92"/>
        <item m="1" x="78"/>
        <item m="1" x="71"/>
        <item m="1" x="81"/>
        <item m="1" x="68"/>
        <item m="1" x="66"/>
        <item m="1" x="93"/>
        <item m="1" x="50"/>
        <item m="1" x="60"/>
        <item m="1" x="46"/>
        <item m="1" x="58"/>
        <item m="1" x="48"/>
        <item m="1" x="59"/>
        <item m="1" x="49"/>
        <item m="1" x="47"/>
        <item m="1" x="63"/>
        <item m="1" x="51"/>
        <item m="1" x="62"/>
        <item m="1" x="38"/>
        <item m="1" x="45"/>
        <item m="1" x="57"/>
        <item m="1" x="56"/>
        <item m="1" x="44"/>
        <item m="1" x="53"/>
        <item m="1" x="39"/>
        <item m="1" x="54"/>
        <item m="1" x="43"/>
        <item m="1" x="42"/>
        <item m="1" x="61"/>
        <item m="1" x="35"/>
        <item m="1" x="55"/>
        <item m="1" x="41"/>
        <item m="1" x="40"/>
        <item m="1" x="52"/>
        <item m="1" x="33"/>
        <item m="1" x="34"/>
        <item m="1" x="37"/>
        <item x="5"/>
        <item m="1" x="36"/>
        <item x="19"/>
        <item x="7"/>
        <item x="1"/>
        <item x="6"/>
        <item x="2"/>
        <item x="4"/>
        <item x="20"/>
        <item x="21"/>
        <item x="22"/>
        <item x="28"/>
        <item x="24"/>
        <item x="25"/>
        <item x="29"/>
        <item x="30"/>
        <item x="8"/>
        <item x="26"/>
        <item x="23"/>
        <item x="27"/>
        <item x="18"/>
        <item x="32"/>
        <item x="10"/>
        <item x="0"/>
        <item x="11"/>
        <item x="12"/>
        <item x="13"/>
        <item x="14"/>
        <item x="15"/>
        <item x="16"/>
        <item x="17"/>
        <item x="3"/>
        <item x="9"/>
        <item x="31"/>
      </items>
    </pivotField>
    <pivotField compact="0" outline="0" showAll="0" defaultSubtotal="0"/>
    <pivotField axis="axisRow" compact="0" outline="0" showAll="0" defaultSubtotal="0">
      <items count="1860">
        <item x="533"/>
        <item x="285"/>
        <item x="416"/>
        <item x="201"/>
        <item x="398"/>
        <item x="272"/>
        <item x="688"/>
        <item m="1" x="894"/>
        <item x="332"/>
        <item x="158"/>
        <item x="451"/>
        <item x="647"/>
        <item m="1" x="789"/>
        <item m="1" x="720"/>
        <item x="364"/>
        <item m="1" x="739"/>
        <item x="140"/>
        <item x="127"/>
        <item x="54"/>
        <item x="706"/>
        <item m="1" x="1177"/>
        <item x="202"/>
        <item x="582"/>
        <item x="122"/>
        <item x="209"/>
        <item x="326"/>
        <item m="1" x="892"/>
        <item x="435"/>
        <item x="348"/>
        <item x="250"/>
        <item x="95"/>
        <item x="125"/>
        <item x="157"/>
        <item x="291"/>
        <item x="442"/>
        <item m="1" x="741"/>
        <item m="1" x="718"/>
        <item x="581"/>
        <item x="487"/>
        <item m="1" x="769"/>
        <item x="441"/>
        <item m="1" x="1229"/>
        <item x="318"/>
        <item m="1" x="783"/>
        <item x="317"/>
        <item m="1" x="782"/>
        <item x="417"/>
        <item x="525"/>
        <item x="136"/>
        <item x="702"/>
        <item x="187"/>
        <item x="650"/>
        <item m="1" x="933"/>
        <item x="535"/>
        <item m="1" x="980"/>
        <item x="614"/>
        <item x="676"/>
        <item x="440"/>
        <item m="1" x="1273"/>
        <item m="1" x="743"/>
        <item x="109"/>
        <item x="599"/>
        <item m="1" x="910"/>
        <item x="499"/>
        <item m="1" x="717"/>
        <item m="1" x="930"/>
        <item m="1" x="1125"/>
        <item x="134"/>
        <item x="289"/>
        <item x="21"/>
        <item m="1" x="1321"/>
        <item m="1" x="1347"/>
        <item x="542"/>
        <item x="57"/>
        <item m="1" x="1325"/>
        <item m="1" x="1288"/>
        <item x="434"/>
        <item x="654"/>
        <item x="696"/>
        <item x="303"/>
        <item x="33"/>
        <item m="1" x="775"/>
        <item m="1" x="777"/>
        <item x="450"/>
        <item x="355"/>
        <item m="1" x="1343"/>
        <item m="1" x="954"/>
        <item x="358"/>
        <item x="624"/>
        <item m="1" x="1191"/>
        <item m="1" x="1167"/>
        <item m="1" x="1107"/>
        <item x="325"/>
        <item x="80"/>
        <item x="643"/>
        <item x="352"/>
        <item x="47"/>
        <item x="443"/>
        <item m="1" x="759"/>
        <item m="1" x="1318"/>
        <item m="1" x="752"/>
        <item m="1" x="1282"/>
        <item m="1" x="1306"/>
        <item x="144"/>
        <item x="468"/>
        <item m="1" x="966"/>
        <item m="1" x="745"/>
        <item x="330"/>
        <item m="1" x="1171"/>
        <item m="1" x="957"/>
        <item m="1" x="1153"/>
        <item x="467"/>
        <item x="141"/>
        <item x="20"/>
        <item x="45"/>
        <item x="683"/>
        <item m="1" x="1330"/>
        <item m="1" x="978"/>
        <item x="279"/>
        <item x="605"/>
        <item x="617"/>
        <item m="1" x="1183"/>
        <item m="1" x="961"/>
        <item m="1" x="1245"/>
        <item x="631"/>
        <item m="1" x="887"/>
        <item x="484"/>
        <item x="642"/>
        <item x="478"/>
        <item m="1" x="852"/>
        <item m="1" x="867"/>
        <item x="72"/>
        <item x="96"/>
        <item x="571"/>
        <item m="1" x="850"/>
        <item m="1" x="813"/>
        <item x="367"/>
        <item m="1" x="1070"/>
        <item m="1" x="1127"/>
        <item x="112"/>
        <item x="128"/>
        <item x="623"/>
        <item m="1" x="1148"/>
        <item x="89"/>
        <item m="1" x="1084"/>
        <item m="1" x="1209"/>
        <item x="436"/>
        <item x="256"/>
        <item m="1" x="981"/>
        <item m="1" x="1055"/>
        <item m="1" x="1184"/>
        <item m="1" x="815"/>
        <item x="612"/>
        <item x="282"/>
        <item x="462"/>
        <item m="1" x="1135"/>
        <item m="1" x="1154"/>
        <item m="1" x="877"/>
        <item x="485"/>
        <item x="173"/>
        <item m="1" x="986"/>
        <item m="1" x="1287"/>
        <item m="1" x="823"/>
        <item m="1" x="1037"/>
        <item m="1" x="851"/>
        <item x="689"/>
        <item x="31"/>
        <item x="252"/>
        <item x="454"/>
        <item x="208"/>
        <item x="381"/>
        <item x="497"/>
        <item x="182"/>
        <item x="159"/>
        <item x="584"/>
        <item x="400"/>
        <item m="1" x="1030"/>
        <item x="216"/>
        <item x="99"/>
        <item x="260"/>
        <item x="75"/>
        <item m="1" x="1140"/>
        <item x="420"/>
        <item x="641"/>
        <item x="575"/>
        <item m="1" x="1206"/>
        <item m="1" x="710"/>
        <item x="155"/>
        <item m="1" x="1010"/>
        <item x="113"/>
        <item m="1" x="1293"/>
        <item m="1" x="726"/>
        <item m="1" x="1179"/>
        <item x="438"/>
        <item x="668"/>
        <item x="604"/>
        <item x="188"/>
        <item x="18"/>
        <item x="66"/>
        <item m="1" x="762"/>
        <item m="1" x="1264"/>
        <item m="1" x="927"/>
        <item m="1" x="912"/>
        <item m="1" x="1071"/>
        <item x="477"/>
        <item m="1" x="1141"/>
        <item x="126"/>
        <item m="1" x="1319"/>
        <item m="1" x="1334"/>
        <item m="1" x="1339"/>
        <item x="600"/>
        <item x="496"/>
        <item m="1" x="893"/>
        <item x="704"/>
        <item m="1" x="866"/>
        <item m="1" x="1329"/>
        <item x="458"/>
        <item m="1" x="1062"/>
        <item m="1" x="1119"/>
        <item m="1" x="1230"/>
        <item x="55"/>
        <item m="1" x="886"/>
        <item x="693"/>
        <item m="1" x="1166"/>
        <item x="671"/>
        <item m="1" x="1272"/>
        <item m="1" x="1263"/>
        <item m="1" x="760"/>
        <item m="1" x="1213"/>
        <item x="366"/>
        <item x="545"/>
        <item x="193"/>
        <item m="1" x="1211"/>
        <item m="1" x="1050"/>
        <item x="196"/>
        <item m="1" x="919"/>
        <item m="1" x="1075"/>
        <item m="1" x="1351"/>
        <item x="505"/>
        <item m="1" x="918"/>
        <item m="1" x="1301"/>
        <item x="93"/>
        <item x="690"/>
        <item m="1" x="1149"/>
        <item x="481"/>
        <item m="1" x="712"/>
        <item x="628"/>
        <item m="1" x="1110"/>
        <item x="488"/>
        <item x="652"/>
        <item m="1" x="1307"/>
        <item m="1" x="1214"/>
        <item x="686"/>
        <item x="655"/>
        <item m="1" x="846"/>
        <item x="663"/>
        <item x="354"/>
        <item x="227"/>
        <item m="1" x="1348"/>
        <item x="178"/>
        <item m="1" x="1260"/>
        <item m="1" x="1303"/>
        <item x="283"/>
        <item x="60"/>
        <item m="1" x="1065"/>
        <item m="1" x="909"/>
        <item m="1" x="1243"/>
        <item x="376"/>
        <item x="288"/>
        <item x="694"/>
        <item x="269"/>
        <item m="1" x="1113"/>
        <item x="569"/>
        <item x="162"/>
        <item m="1" x="1270"/>
        <item x="189"/>
        <item x="309"/>
        <item x="82"/>
        <item x="277"/>
        <item x="592"/>
        <item m="1" x="840"/>
        <item m="1" x="1350"/>
        <item x="321"/>
        <item x="523"/>
        <item x="135"/>
        <item x="346"/>
        <item x="118"/>
        <item m="1" x="1156"/>
        <item x="356"/>
        <item x="437"/>
        <item m="1" x="1202"/>
        <item x="388"/>
        <item m="1" x="1180"/>
        <item x="86"/>
        <item x="589"/>
        <item x="556"/>
        <item x="670"/>
        <item x="669"/>
        <item m="1" x="1292"/>
        <item m="1" x="1311"/>
        <item m="1" x="1159"/>
        <item x="293"/>
        <item x="23"/>
        <item x="276"/>
        <item m="1" x="1043"/>
        <item m="1" x="1316"/>
        <item x="301"/>
        <item x="674"/>
        <item x="389"/>
        <item m="1" x="1102"/>
        <item m="1" x="1061"/>
        <item m="1" x="799"/>
        <item m="1" x="911"/>
        <item x="306"/>
        <item x="264"/>
        <item m="1" x="987"/>
        <item x="296"/>
        <item x="426"/>
        <item m="1" x="1268"/>
        <item x="546"/>
        <item x="687"/>
        <item x="362"/>
        <item m="1" x="903"/>
        <item m="1" x="968"/>
        <item x="315"/>
        <item x="50"/>
        <item m="1" x="1190"/>
        <item x="482"/>
        <item x="382"/>
        <item x="217"/>
        <item m="1" x="1258"/>
        <item m="1" x="953"/>
        <item m="1" x="905"/>
        <item x="564"/>
        <item m="1" x="1069"/>
        <item x="703"/>
        <item m="1" x="1340"/>
        <item m="1" x="1005"/>
        <item m="1" x="945"/>
        <item m="1" x="835"/>
        <item m="1" x="1143"/>
        <item x="69"/>
        <item m="1" x="808"/>
        <item x="106"/>
        <item m="1" x="1118"/>
        <item m="1" x="1147"/>
        <item m="1" x="1244"/>
        <item m="1" x="1220"/>
        <item m="1" x="722"/>
        <item m="1" x="1320"/>
        <item x="194"/>
        <item m="1" x="1341"/>
        <item m="1" x="1297"/>
        <item x="541"/>
        <item m="1" x="1324"/>
        <item m="1" x="1017"/>
        <item x="363"/>
        <item m="1" x="1290"/>
        <item m="1" x="1346"/>
        <item m="1" x="1196"/>
        <item m="1" x="1099"/>
        <item m="1" x="1234"/>
        <item m="1" x="1289"/>
        <item m="1" x="774"/>
        <item x="34"/>
        <item x="39"/>
        <item x="298"/>
        <item m="1" x="1314"/>
        <item m="1" x="983"/>
        <item m="1" x="1158"/>
        <item m="1" x="857"/>
        <item x="222"/>
        <item x="543"/>
        <item x="311"/>
        <item x="334"/>
        <item m="1" x="1136"/>
        <item m="1" x="1115"/>
        <item m="1" x="1048"/>
        <item m="1" x="1002"/>
        <item x="526"/>
        <item m="1" x="1034"/>
        <item m="1" x="1210"/>
        <item m="1" x="849"/>
        <item x="314"/>
        <item m="1" x="908"/>
        <item x="572"/>
        <item m="1" x="841"/>
        <item m="1" x="1003"/>
        <item m="1" x="1342"/>
        <item m="1" x="1035"/>
        <item x="230"/>
        <item x="102"/>
        <item x="248"/>
        <item x="424"/>
        <item x="339"/>
        <item m="1" x="1232"/>
        <item x="243"/>
        <item m="1" x="1352"/>
        <item m="1" x="1353"/>
        <item m="1" x="1354"/>
        <item m="1" x="1355"/>
        <item x="540"/>
        <item m="1" x="1169"/>
        <item m="1" x="803"/>
        <item x="661"/>
        <item m="1" x="1356"/>
        <item m="1" x="1357"/>
        <item m="1" x="1094"/>
        <item m="1" x="1358"/>
        <item m="1" x="1359"/>
        <item x="387"/>
        <item m="1" x="1262"/>
        <item x="619"/>
        <item m="1" x="1029"/>
        <item x="377"/>
        <item m="1" x="1259"/>
        <item x="176"/>
        <item x="142"/>
        <item m="1" x="1360"/>
        <item m="1" x="1247"/>
        <item m="1" x="985"/>
        <item m="1" x="1361"/>
        <item m="1" x="1145"/>
        <item m="1" x="1345"/>
        <item x="253"/>
        <item x="229"/>
        <item m="1" x="1098"/>
        <item m="1" x="1208"/>
        <item m="1" x="1337"/>
        <item m="1" x="881"/>
        <item m="1" x="1344"/>
        <item m="1" x="1362"/>
        <item m="1" x="1235"/>
        <item x="514"/>
        <item m="1" x="1103"/>
        <item m="1" x="1056"/>
        <item m="1" x="829"/>
        <item x="431"/>
        <item x="692"/>
        <item m="1" x="935"/>
        <item m="1" x="1280"/>
        <item m="1" x="1336"/>
        <item m="1" x="1335"/>
        <item x="275"/>
        <item m="1" x="902"/>
        <item x="456"/>
        <item m="1" x="1014"/>
        <item x="207"/>
        <item x="357"/>
        <item x="251"/>
        <item m="1" x="708"/>
        <item x="587"/>
        <item x="46"/>
        <item x="635"/>
        <item x="335"/>
        <item m="1" x="1363"/>
        <item x="297"/>
        <item m="1" x="822"/>
        <item m="1" x="1091"/>
        <item x="649"/>
        <item x="513"/>
        <item x="512"/>
        <item x="262"/>
        <item m="1" x="1126"/>
        <item m="1" x="1317"/>
        <item x="579"/>
        <item m="1" x="1083"/>
        <item x="472"/>
        <item x="259"/>
        <item x="56"/>
        <item x="415"/>
        <item m="1" x="1315"/>
        <item x="567"/>
        <item x="137"/>
        <item m="1" x="874"/>
        <item x="304"/>
        <item x="375"/>
        <item x="598"/>
        <item x="555"/>
        <item x="588"/>
        <item m="1" x="1364"/>
        <item m="1" x="1365"/>
        <item m="1" x="878"/>
        <item m="1" x="1366"/>
        <item x="313"/>
        <item m="1" x="1333"/>
        <item m="1" x="1063"/>
        <item m="1" x="1092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x="558"/>
        <item m="1" x="1395"/>
        <item m="1" x="1396"/>
        <item m="1" x="1397"/>
        <item m="1" x="1398"/>
        <item m="1" x="1399"/>
        <item m="1" x="1176"/>
        <item m="1" x="1400"/>
        <item m="1" x="1087"/>
        <item m="1" x="949"/>
        <item m="1" x="1401"/>
        <item x="180"/>
        <item x="337"/>
        <item m="1" x="122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x="489"/>
        <item m="1" x="1498"/>
        <item m="1" x="1499"/>
        <item m="1" x="1500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332"/>
        <item m="1" x="1133"/>
        <item x="539"/>
        <item m="1" x="1041"/>
        <item m="1" x="1510"/>
        <item m="1" x="1511"/>
        <item m="1" x="1512"/>
        <item m="1" x="1513"/>
        <item m="1" x="1514"/>
        <item m="1" x="1515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x="261"/>
        <item m="1" x="1575"/>
        <item m="1" x="1576"/>
        <item m="1" x="1577"/>
        <item m="1" x="1578"/>
        <item m="1" x="1579"/>
        <item m="1" x="1580"/>
        <item m="1" x="1581"/>
        <item x="206"/>
        <item m="1" x="1328"/>
        <item m="1" x="1582"/>
        <item m="1" x="907"/>
        <item m="1" x="1583"/>
        <item x="92"/>
        <item m="1" x="1584"/>
        <item m="1" x="1585"/>
        <item m="1" x="1586"/>
        <item m="1" x="1587"/>
        <item m="1" x="872"/>
        <item m="1" x="791"/>
        <item m="1" x="1588"/>
        <item x="116"/>
        <item x="476"/>
        <item m="1" x="977"/>
        <item m="1" x="1589"/>
        <item m="1" x="1590"/>
        <item m="1" x="1591"/>
        <item x="2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x="516"/>
        <item m="1" x="1756"/>
        <item x="214"/>
        <item x="561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972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349"/>
        <item m="1" x="1291"/>
        <item m="1" x="1338"/>
        <item m="1" x="1327"/>
        <item x="12"/>
        <item m="1" x="1331"/>
        <item x="8"/>
        <item x="409"/>
        <item m="1" x="1322"/>
        <item x="369"/>
        <item m="1" x="1152"/>
        <item x="94"/>
        <item x="439"/>
        <item m="1" x="1203"/>
        <item m="1" x="1323"/>
        <item m="1" x="1233"/>
        <item m="1" x="1312"/>
        <item m="1" x="1067"/>
        <item m="1" x="1089"/>
        <item m="1" x="1326"/>
        <item m="1" x="882"/>
        <item m="1" x="1011"/>
        <item x="411"/>
        <item m="1" x="749"/>
        <item x="139"/>
        <item m="1" x="1228"/>
        <item x="432"/>
        <item x="190"/>
        <item m="1" x="1219"/>
        <item x="536"/>
        <item x="347"/>
        <item m="1" x="868"/>
        <item m="1" x="1162"/>
        <item m="1" x="1172"/>
        <item m="1" x="839"/>
        <item x="448"/>
        <item m="1" x="1274"/>
        <item m="1" x="1241"/>
        <item m="1" x="1198"/>
        <item m="1" x="1204"/>
        <item m="1" x="1236"/>
        <item m="1" x="1073"/>
        <item m="1" x="1088"/>
        <item m="1" x="1299"/>
        <item m="1" x="1181"/>
        <item m="1" x="1132"/>
        <item x="361"/>
        <item x="695"/>
        <item x="15"/>
        <item m="1" x="788"/>
        <item m="1" x="1078"/>
        <item m="1" x="1138"/>
        <item m="1" x="1142"/>
        <item m="1" x="1255"/>
        <item m="1" x="1224"/>
        <item m="1" x="753"/>
        <item m="1" x="970"/>
        <item m="1" x="838"/>
        <item m="1" x="946"/>
        <item x="233"/>
        <item m="1" x="728"/>
        <item m="1" x="1250"/>
        <item m="1" x="1240"/>
        <item m="1" x="1155"/>
        <item m="1" x="1271"/>
        <item x="300"/>
        <item m="1" x="1081"/>
        <item m="1" x="1178"/>
        <item x="585"/>
        <item m="1" x="1223"/>
        <item m="1" x="1310"/>
        <item x="407"/>
        <item x="461"/>
        <item m="1" x="1313"/>
        <item m="1" x="1300"/>
        <item m="1" x="1151"/>
        <item m="1" x="1261"/>
        <item m="1" x="1265"/>
        <item x="254"/>
        <item m="1" x="1161"/>
        <item m="1" x="1257"/>
        <item m="1" x="1160"/>
        <item m="1" x="1068"/>
        <item m="1" x="776"/>
        <item m="1" x="1298"/>
        <item x="368"/>
        <item m="1" x="969"/>
        <item m="1" x="1304"/>
        <item m="1" x="1195"/>
        <item m="1" x="1174"/>
        <item m="1" x="1286"/>
        <item m="1" x="1269"/>
        <item m="1" x="1295"/>
        <item x="596"/>
        <item m="1" x="1020"/>
        <item m="1" x="1238"/>
        <item m="1" x="1049"/>
        <item m="1" x="856"/>
        <item x="463"/>
        <item m="1" x="880"/>
        <item m="1" x="1305"/>
        <item m="1" x="1207"/>
        <item m="1" x="1186"/>
        <item m="1" x="1308"/>
        <item m="1" x="1309"/>
        <item m="1" x="1189"/>
        <item m="1" x="1296"/>
        <item x="249"/>
        <item x="423"/>
        <item m="1" x="1165"/>
        <item m="1" x="1150"/>
        <item m="1" x="1251"/>
        <item m="1" x="1051"/>
        <item x="245"/>
        <item m="1" x="1254"/>
        <item m="1" x="1266"/>
        <item m="1" x="811"/>
        <item m="1" x="1121"/>
        <item x="210"/>
        <item x="74"/>
        <item m="1" x="1218"/>
        <item x="503"/>
        <item m="1" x="1026"/>
        <item x="418"/>
        <item x="515"/>
        <item m="1" x="1249"/>
        <item x="697"/>
        <item m="1" x="1252"/>
        <item m="1" x="1283"/>
        <item m="1" x="924"/>
        <item m="1" x="1302"/>
        <item m="1" x="995"/>
        <item x="548"/>
        <item x="698"/>
        <item m="1" x="1205"/>
        <item m="1" x="1256"/>
        <item x="239"/>
        <item m="1" x="1239"/>
        <item m="1" x="1242"/>
        <item m="1" x="1226"/>
        <item x="494"/>
        <item m="1" x="998"/>
        <item x="622"/>
        <item m="1" x="800"/>
        <item x="231"/>
        <item m="1" x="1279"/>
        <item x="583"/>
        <item x="133"/>
        <item m="1" x="1267"/>
        <item m="1" x="1284"/>
        <item m="1" x="1194"/>
        <item m="1" x="1294"/>
        <item x="633"/>
        <item m="1" x="871"/>
        <item x="146"/>
        <item m="1" x="1116"/>
        <item m="1" x="1212"/>
        <item m="1" x="1237"/>
        <item m="1" x="1187"/>
        <item m="1" x="1285"/>
        <item x="549"/>
        <item m="1" x="833"/>
        <item x="360"/>
        <item m="1" x="875"/>
        <item m="1" x="1253"/>
        <item m="1" x="1185"/>
        <item m="1" x="1054"/>
        <item m="1" x="1275"/>
        <item m="1" x="771"/>
        <item m="1" x="1281"/>
        <item m="1" x="1216"/>
        <item x="601"/>
        <item x="32"/>
        <item m="1" x="1276"/>
        <item m="1" x="1277"/>
        <item x="78"/>
        <item x="391"/>
        <item x="226"/>
        <item x="680"/>
        <item m="1" x="929"/>
        <item m="1" x="922"/>
        <item m="1" x="1197"/>
        <item m="1" x="1278"/>
        <item x="521"/>
        <item m="1" x="869"/>
        <item m="1" x="1016"/>
        <item m="1" x="1227"/>
        <item m="1" x="1101"/>
        <item x="667"/>
        <item m="1" x="1164"/>
        <item x="121"/>
        <item m="1" x="1201"/>
        <item m="1" x="1175"/>
        <item x="393"/>
        <item m="1" x="1248"/>
        <item m="1" x="1117"/>
        <item m="1" x="974"/>
        <item m="1" x="1199"/>
        <item m="1" x="1058"/>
        <item m="1" x="984"/>
        <item m="1" x="1139"/>
        <item x="425"/>
        <item m="1" x="1168"/>
        <item m="1" x="1105"/>
        <item x="644"/>
        <item m="1" x="1246"/>
        <item m="1" x="1215"/>
        <item m="1" x="917"/>
        <item m="1" x="1225"/>
        <item x="591"/>
        <item x="602"/>
        <item m="1" x="1231"/>
        <item x="38"/>
        <item x="197"/>
        <item m="1" x="1192"/>
        <item m="1" x="1182"/>
        <item m="1" x="1222"/>
        <item m="1" x="1032"/>
        <item m="1" x="979"/>
        <item m="1" x="779"/>
        <item m="1" x="1217"/>
        <item x="483"/>
        <item x="691"/>
        <item x="351"/>
        <item m="1" x="1082"/>
        <item m="1" x="1146"/>
        <item m="1" x="890"/>
        <item x="457"/>
        <item x="27"/>
        <item m="1" x="709"/>
        <item m="1" x="1134"/>
        <item m="1" x="1163"/>
        <item m="1" x="1122"/>
        <item x="403"/>
        <item x="287"/>
        <item m="1" x="1137"/>
        <item x="531"/>
        <item m="1" x="1031"/>
        <item m="1" x="1200"/>
        <item x="218"/>
        <item x="11"/>
        <item x="44"/>
        <item m="1" x="1193"/>
        <item x="653"/>
        <item x="445"/>
        <item m="1" x="1188"/>
        <item m="1" x="1144"/>
        <item x="170"/>
        <item m="1" x="1104"/>
        <item m="1" x="860"/>
        <item x="528"/>
        <item m="1" x="1036"/>
        <item x="177"/>
        <item x="221"/>
        <item x="492"/>
        <item x="493"/>
        <item m="1" x="942"/>
        <item x="84"/>
        <item m="1" x="883"/>
        <item x="370"/>
        <item x="626"/>
        <item m="1" x="1123"/>
        <item m="1" x="810"/>
        <item x="672"/>
        <item m="1" x="1024"/>
        <item m="1" x="1173"/>
        <item m="1" x="1170"/>
        <item x="236"/>
        <item m="1" x="831"/>
        <item x="662"/>
        <item x="110"/>
        <item x="312"/>
        <item m="1" x="938"/>
        <item m="1" x="764"/>
        <item x="310"/>
        <item x="338"/>
        <item m="1" x="1074"/>
        <item m="1" x="1157"/>
        <item m="1" x="755"/>
        <item x="527"/>
        <item x="613"/>
        <item x="151"/>
        <item x="305"/>
        <item x="473"/>
        <item m="1" x="1059"/>
        <item m="1" x="1106"/>
        <item m="1" x="804"/>
        <item m="1" x="939"/>
        <item x="560"/>
        <item x="566"/>
        <item x="627"/>
        <item x="634"/>
        <item x="16"/>
        <item m="1" x="973"/>
        <item x="529"/>
        <item m="1" x="747"/>
        <item m="1" x="1044"/>
        <item m="1" x="818"/>
        <item x="235"/>
        <item x="307"/>
        <item m="1" x="1128"/>
        <item x="292"/>
        <item x="324"/>
        <item m="1" x="1045"/>
        <item x="429"/>
        <item x="3"/>
        <item m="1" x="1111"/>
        <item m="1" x="862"/>
        <item m="1" x="1085"/>
        <item m="1" x="1120"/>
        <item x="511"/>
        <item x="518"/>
        <item x="550"/>
        <item x="570"/>
        <item m="1" x="1047"/>
        <item x="607"/>
        <item x="700"/>
        <item m="1" x="767"/>
        <item x="350"/>
        <item x="413"/>
        <item m="1" x="1097"/>
        <item m="1" x="1112"/>
        <item x="104"/>
        <item x="359"/>
        <item x="414"/>
        <item m="1" x="798"/>
        <item x="522"/>
        <item x="565"/>
        <item x="679"/>
        <item x="509"/>
        <item x="220"/>
        <item x="290"/>
        <item x="62"/>
        <item m="1" x="1072"/>
        <item x="26"/>
        <item x="36"/>
        <item x="68"/>
        <item m="1" x="1008"/>
        <item m="1" x="863"/>
        <item x="154"/>
        <item x="257"/>
        <item m="1" x="991"/>
        <item x="327"/>
        <item m="1" x="1124"/>
        <item m="1" x="1096"/>
        <item m="1" x="982"/>
        <item x="508"/>
        <item m="1" x="1100"/>
        <item x="573"/>
        <item m="1" x="964"/>
        <item m="1" x="1108"/>
        <item x="223"/>
        <item m="1" x="1109"/>
        <item m="1" x="1131"/>
        <item m="1" x="1129"/>
        <item m="1" x="817"/>
        <item m="1" x="742"/>
        <item m="1" x="960"/>
        <item m="1" x="848"/>
        <item x="91"/>
        <item m="1" x="1130"/>
        <item x="71"/>
        <item x="421"/>
        <item m="1" x="1114"/>
        <item x="471"/>
        <item x="502"/>
        <item m="1" x="1066"/>
        <item m="1" x="941"/>
        <item x="49"/>
        <item m="1" x="898"/>
        <item m="1" x="1080"/>
        <item m="1" x="1076"/>
        <item x="166"/>
        <item m="1" x="785"/>
        <item x="25"/>
        <item x="41"/>
        <item m="1" x="1033"/>
        <item x="175"/>
        <item x="336"/>
        <item x="373"/>
        <item m="1" x="865"/>
        <item m="1" x="723"/>
        <item m="1" x="956"/>
        <item m="1" x="994"/>
        <item x="606"/>
        <item x="646"/>
        <item x="659"/>
        <item x="664"/>
        <item m="1" x="1007"/>
        <item x="331"/>
        <item x="479"/>
        <item m="1" x="989"/>
        <item m="1" x="1046"/>
        <item m="1" x="914"/>
        <item x="506"/>
        <item m="1" x="1039"/>
        <item m="1" x="1095"/>
        <item m="1" x="944"/>
        <item m="1" x="928"/>
        <item m="1" x="1090"/>
        <item m="1" x="824"/>
        <item x="394"/>
        <item x="475"/>
        <item m="1" x="976"/>
        <item x="13"/>
        <item x="320"/>
        <item m="1" x="765"/>
        <item m="1" x="1052"/>
        <item m="1" x="1004"/>
        <item m="1" x="1093"/>
        <item m="1" x="729"/>
        <item x="163"/>
        <item m="1" x="1077"/>
        <item x="397"/>
        <item m="1" x="1079"/>
        <item x="444"/>
        <item x="580"/>
        <item m="1" x="1057"/>
        <item m="1" x="858"/>
        <item m="1" x="1086"/>
        <item m="1" x="965"/>
        <item x="263"/>
        <item x="280"/>
        <item m="1" x="889"/>
        <item m="1" x="1001"/>
        <item m="1" x="1060"/>
        <item m="1" x="1009"/>
        <item m="1" x="988"/>
        <item m="1" x="1006"/>
        <item m="1" x="1064"/>
        <item x="76"/>
        <item m="1" x="943"/>
        <item m="1" x="744"/>
        <item x="242"/>
        <item x="538"/>
        <item m="1" x="707"/>
        <item x="205"/>
        <item m="1" x="1038"/>
        <item m="1" x="1053"/>
        <item m="1" x="896"/>
        <item x="192"/>
        <item m="1" x="1023"/>
        <item x="386"/>
        <item m="1" x="925"/>
        <item x="609"/>
        <item m="1" x="901"/>
        <item x="4"/>
        <item m="1" x="879"/>
        <item x="67"/>
        <item m="1" x="916"/>
        <item x="295"/>
        <item x="684"/>
        <item m="1" x="1028"/>
        <item m="1" x="947"/>
        <item m="1" x="948"/>
        <item m="1" x="950"/>
        <item m="1" x="1040"/>
        <item m="1" x="1022"/>
        <item x="343"/>
        <item m="1" x="897"/>
        <item m="1" x="926"/>
        <item m="1" x="1015"/>
        <item x="559"/>
        <item x="625"/>
        <item x="156"/>
        <item m="1" x="784"/>
        <item x="342"/>
        <item m="1" x="996"/>
        <item x="610"/>
        <item m="1" x="859"/>
        <item m="1" x="900"/>
        <item m="1" x="787"/>
        <item x="22"/>
        <item x="79"/>
        <item x="419"/>
        <item x="616"/>
        <item m="1" x="870"/>
        <item x="61"/>
        <item m="1" x="923"/>
        <item m="1" x="1013"/>
        <item m="1" x="934"/>
        <item x="666"/>
        <item x="185"/>
        <item x="258"/>
        <item m="1" x="952"/>
        <item x="427"/>
        <item x="534"/>
        <item m="1" x="1042"/>
        <item m="1" x="999"/>
        <item m="1" x="959"/>
        <item m="1" x="792"/>
        <item x="319"/>
        <item m="1" x="1021"/>
        <item x="510"/>
        <item m="1" x="992"/>
        <item x="111"/>
        <item x="204"/>
        <item x="211"/>
        <item x="215"/>
        <item x="255"/>
        <item x="349"/>
        <item x="430"/>
        <item x="553"/>
        <item m="1" x="836"/>
        <item m="1" x="997"/>
        <item m="1" x="921"/>
        <item x="552"/>
        <item x="621"/>
        <item m="1" x="1019"/>
        <item m="1" x="967"/>
        <item m="1" x="1012"/>
        <item x="474"/>
        <item m="1" x="963"/>
        <item m="1" x="1025"/>
        <item x="638"/>
        <item m="1" x="1018"/>
        <item x="433"/>
        <item x="459"/>
        <item m="1" x="906"/>
        <item m="1" x="834"/>
        <item m="1" x="1027"/>
        <item x="678"/>
        <item x="284"/>
        <item x="167"/>
        <item x="184"/>
        <item x="480"/>
        <item x="532"/>
        <item m="1" x="971"/>
        <item x="183"/>
        <item m="1" x="845"/>
        <item x="107"/>
        <item m="1" x="716"/>
        <item m="1" x="721"/>
        <item m="1" x="975"/>
        <item m="1" x="832"/>
        <item m="1" x="990"/>
        <item m="1" x="932"/>
        <item x="405"/>
        <item x="486"/>
        <item m="1" x="809"/>
        <item x="115"/>
        <item m="1" x="888"/>
        <item m="1" x="719"/>
        <item m="1" x="861"/>
        <item m="1" x="1000"/>
        <item x="85"/>
        <item x="161"/>
        <item m="1" x="757"/>
        <item x="611"/>
        <item m="1" x="993"/>
        <item m="1" x="873"/>
        <item m="1" x="915"/>
        <item m="1" x="847"/>
        <item x="608"/>
        <item x="340"/>
        <item m="1" x="843"/>
        <item m="1" x="885"/>
        <item m="1" x="790"/>
        <item m="1" x="955"/>
        <item x="241"/>
        <item x="422"/>
        <item m="1" x="748"/>
        <item m="1" x="758"/>
        <item x="490"/>
        <item m="1" x="913"/>
        <item x="149"/>
        <item x="402"/>
        <item x="603"/>
        <item x="29"/>
        <item m="1" x="951"/>
        <item x="302"/>
        <item x="520"/>
        <item m="1" x="855"/>
        <item m="1" x="940"/>
        <item x="172"/>
        <item m="1" x="793"/>
        <item m="1" x="958"/>
        <item x="51"/>
        <item m="1" x="936"/>
        <item m="1" x="801"/>
        <item x="323"/>
        <item m="1" x="937"/>
        <item m="1" x="931"/>
        <item x="97"/>
        <item x="114"/>
        <item x="120"/>
        <item x="186"/>
        <item m="1" x="754"/>
        <item m="1" x="761"/>
        <item m="1" x="962"/>
        <item m="1" x="807"/>
        <item m="1" x="853"/>
        <item x="316"/>
        <item m="1" x="895"/>
        <item m="1" x="795"/>
        <item x="129"/>
        <item x="240"/>
        <item x="271"/>
        <item m="1" x="920"/>
        <item x="374"/>
        <item x="383"/>
        <item m="1" x="904"/>
        <item m="1" x="816"/>
        <item x="498"/>
        <item x="595"/>
        <item m="1" x="778"/>
        <item x="682"/>
        <item x="699"/>
        <item x="145"/>
        <item x="390"/>
        <item m="1" x="796"/>
        <item m="1" x="864"/>
        <item x="410"/>
        <item x="453"/>
        <item x="455"/>
        <item m="1" x="820"/>
        <item m="1" x="854"/>
        <item m="1" x="842"/>
        <item x="7"/>
        <item x="10"/>
        <item m="1" x="884"/>
        <item m="1" x="891"/>
        <item m="1" x="770"/>
        <item m="1" x="772"/>
        <item m="1" x="821"/>
        <item x="14"/>
        <item x="35"/>
        <item x="191"/>
        <item m="1" x="899"/>
        <item x="563"/>
        <item x="24"/>
        <item x="278"/>
        <item x="530"/>
        <item x="673"/>
        <item x="124"/>
        <item x="660"/>
        <item x="656"/>
        <item x="143"/>
        <item x="246"/>
        <item m="1" x="805"/>
        <item x="681"/>
        <item x="101"/>
        <item x="399"/>
        <item x="406"/>
        <item x="174"/>
        <item m="1" x="756"/>
        <item x="353"/>
        <item m="1" x="780"/>
        <item m="1" x="781"/>
        <item m="1" x="730"/>
        <item x="504"/>
        <item x="17"/>
        <item m="1" x="876"/>
        <item x="677"/>
        <item m="1" x="812"/>
        <item m="1" x="731"/>
        <item x="123"/>
        <item x="344"/>
        <item x="544"/>
        <item x="132"/>
        <item x="200"/>
        <item m="1" x="750"/>
        <item x="160"/>
        <item x="171"/>
        <item x="244"/>
        <item m="1" x="733"/>
        <item m="1" x="794"/>
        <item m="1" x="837"/>
        <item x="59"/>
        <item x="83"/>
        <item m="1" x="797"/>
        <item x="537"/>
        <item x="629"/>
        <item x="665"/>
        <item x="77"/>
        <item x="6"/>
        <item m="1" x="751"/>
        <item x="164"/>
        <item x="219"/>
        <item x="147"/>
        <item x="640"/>
        <item x="30"/>
        <item x="64"/>
        <item m="1" x="740"/>
        <item x="168"/>
        <item x="378"/>
        <item x="470"/>
        <item m="1" x="735"/>
        <item x="705"/>
        <item x="198"/>
        <item x="213"/>
        <item x="401"/>
        <item x="465"/>
        <item x="524"/>
        <item m="1" x="828"/>
        <item x="88"/>
        <item x="103"/>
        <item m="1" x="802"/>
        <item x="308"/>
        <item m="1" x="825"/>
        <item x="577"/>
        <item m="1" x="737"/>
        <item x="597"/>
        <item m="1" x="786"/>
        <item m="1" x="844"/>
        <item x="658"/>
        <item x="299"/>
        <item x="329"/>
        <item m="1" x="819"/>
        <item m="1" x="806"/>
        <item x="65"/>
        <item x="165"/>
        <item x="238"/>
        <item x="266"/>
        <item x="273"/>
        <item x="281"/>
        <item x="322"/>
        <item x="379"/>
        <item m="1" x="827"/>
        <item x="685"/>
        <item m="1" x="830"/>
        <item x="267"/>
        <item x="270"/>
        <item m="1" x="768"/>
        <item x="551"/>
        <item x="586"/>
        <item x="131"/>
        <item x="9"/>
        <item m="1" x="738"/>
        <item x="395"/>
        <item x="469"/>
        <item m="1" x="826"/>
        <item x="590"/>
        <item x="645"/>
        <item x="651"/>
        <item x="1"/>
        <item x="43"/>
        <item x="117"/>
        <item x="153"/>
        <item x="179"/>
        <item x="274"/>
        <item x="392"/>
        <item x="446"/>
        <item m="1" x="814"/>
        <item x="212"/>
        <item m="1" x="736"/>
        <item x="5"/>
        <item x="81"/>
        <item x="568"/>
        <item x="620"/>
        <item x="615"/>
        <item x="594"/>
        <item m="1" x="714"/>
        <item x="371"/>
        <item m="1" x="773"/>
        <item m="1" x="715"/>
        <item x="63"/>
        <item x="152"/>
        <item x="460"/>
        <item x="562"/>
        <item x="28"/>
        <item m="1" x="763"/>
        <item x="507"/>
        <item x="519"/>
        <item m="1" x="766"/>
        <item x="574"/>
        <item x="42"/>
        <item x="100"/>
        <item x="130"/>
        <item x="333"/>
        <item m="1" x="746"/>
        <item x="19"/>
        <item x="53"/>
        <item x="138"/>
        <item x="148"/>
        <item x="203"/>
        <item x="234"/>
        <item x="237"/>
        <item x="286"/>
        <item x="495"/>
        <item x="501"/>
        <item x="630"/>
        <item x="639"/>
        <item x="0"/>
        <item x="593"/>
        <item m="1" x="734"/>
        <item x="675"/>
        <item x="40"/>
        <item x="150"/>
        <item x="232"/>
        <item x="268"/>
        <item x="384"/>
        <item x="428"/>
        <item x="466"/>
        <item x="517"/>
        <item x="73"/>
        <item x="105"/>
        <item x="108"/>
        <item m="1" x="732"/>
        <item x="404"/>
        <item m="1" x="724"/>
        <item x="554"/>
        <item x="636"/>
        <item x="70"/>
        <item x="199"/>
        <item x="247"/>
        <item x="265"/>
        <item x="294"/>
        <item x="365"/>
        <item x="380"/>
        <item x="408"/>
        <item x="452"/>
        <item x="464"/>
        <item x="500"/>
        <item m="1" x="725"/>
        <item x="90"/>
        <item x="228"/>
        <item x="447"/>
        <item m="1" x="713"/>
        <item x="58"/>
        <item x="37"/>
        <item x="52"/>
        <item x="87"/>
        <item x="119"/>
        <item m="1" x="711"/>
        <item m="1" x="727"/>
        <item x="169"/>
        <item x="341"/>
        <item x="372"/>
        <item x="385"/>
        <item x="195"/>
        <item x="225"/>
        <item x="396"/>
        <item x="412"/>
        <item x="449"/>
        <item x="491"/>
        <item x="657"/>
        <item x="701"/>
        <item x="48"/>
        <item x="547"/>
        <item x="98"/>
        <item x="181"/>
        <item x="224"/>
        <item x="328"/>
        <item x="632"/>
        <item x="637"/>
        <item x="648"/>
        <item x="345"/>
        <item x="557"/>
        <item x="576"/>
        <item x="578"/>
        <item x="61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2">
        <item x="1"/>
        <item x="0"/>
      </items>
    </pivotField>
    <pivotField compact="0" outline="0" showAll="0" defaultSubtotal="0"/>
    <pivotField axis="axisRow" compact="0" outline="0" showAll="0" defaultSubtotal="0">
      <items count="988">
        <item x="741"/>
        <item x="392"/>
        <item x="630"/>
        <item x="190"/>
        <item x="449"/>
        <item x="436"/>
        <item x="582"/>
        <item x="729"/>
        <item x="943"/>
        <item x="697"/>
        <item x="398"/>
        <item x="608"/>
        <item x="628"/>
        <item x="898"/>
        <item x="488"/>
        <item x="61"/>
        <item x="195"/>
        <item x="453"/>
        <item x="953"/>
        <item x="844"/>
        <item x="862"/>
        <item x="897"/>
        <item x="128"/>
        <item x="791"/>
        <item x="174"/>
        <item x="870"/>
        <item x="353"/>
        <item x="233"/>
        <item x="348"/>
        <item x="284"/>
        <item x="295"/>
        <item x="100"/>
        <item x="796"/>
        <item x="23"/>
        <item x="172"/>
        <item x="983"/>
        <item x="72"/>
        <item x="267"/>
        <item x="703"/>
        <item x="964"/>
        <item x="913"/>
        <item x="959"/>
        <item x="916"/>
        <item x="491"/>
        <item x="527"/>
        <item x="396"/>
        <item x="788"/>
        <item x="219"/>
        <item x="183"/>
        <item x="162"/>
        <item x="613"/>
        <item x="112"/>
        <item x="380"/>
        <item x="364"/>
        <item x="407"/>
        <item x="594"/>
        <item x="758"/>
        <item x="960"/>
        <item x="505"/>
        <item x="433"/>
        <item x="144"/>
        <item x="506"/>
        <item x="50"/>
        <item x="409"/>
        <item x="754"/>
        <item x="341"/>
        <item x="592"/>
        <item x="14"/>
        <item m="1" x="987"/>
        <item x="615"/>
        <item x="604"/>
        <item x="504"/>
        <item x="972"/>
        <item x="442"/>
        <item x="680"/>
        <item x="910"/>
        <item x="154"/>
        <item x="88"/>
        <item x="569"/>
        <item x="351"/>
        <item x="167"/>
        <item x="173"/>
        <item x="647"/>
        <item x="343"/>
        <item x="336"/>
        <item x="99"/>
        <item x="584"/>
        <item x="761"/>
        <item x="327"/>
        <item x="975"/>
        <item x="837"/>
        <item x="42"/>
        <item x="103"/>
        <item x="948"/>
        <item x="411"/>
        <item x="389"/>
        <item x="48"/>
        <item x="564"/>
        <item x="395"/>
        <item x="621"/>
        <item x="727"/>
        <item x="855"/>
        <item x="466"/>
        <item x="555"/>
        <item x="981"/>
        <item x="547"/>
        <item x="517"/>
        <item x="150"/>
        <item x="426"/>
        <item x="637"/>
        <item x="732"/>
        <item x="777"/>
        <item x="784"/>
        <item x="885"/>
        <item x="20"/>
        <item x="311"/>
        <item x="430"/>
        <item x="639"/>
        <item x="646"/>
        <item x="686"/>
        <item x="687"/>
        <item x="828"/>
        <item x="835"/>
        <item x="298"/>
        <item x="968"/>
        <item x="321"/>
        <item x="423"/>
        <item x="785"/>
        <item x="966"/>
        <item x="599"/>
        <item x="574"/>
        <item x="711"/>
        <item x="847"/>
        <item x="412"/>
        <item x="464"/>
        <item x="501"/>
        <item x="726"/>
        <item x="782"/>
        <item x="868"/>
        <item x="302"/>
        <item x="763"/>
        <item x="937"/>
        <item x="91"/>
        <item x="207"/>
        <item x="707"/>
        <item x="83"/>
        <item x="354"/>
        <item x="305"/>
        <item x="905"/>
        <item x="502"/>
        <item x="526"/>
        <item x="578"/>
        <item x="614"/>
        <item x="65"/>
        <item x="237"/>
        <item x="318"/>
        <item x="404"/>
        <item x="743"/>
        <item x="838"/>
        <item x="141"/>
        <item x="713"/>
        <item x="235"/>
        <item x="704"/>
        <item x="662"/>
        <item x="672"/>
        <item x="16"/>
        <item x="363"/>
        <item x="101"/>
        <item x="387"/>
        <item x="331"/>
        <item x="747"/>
        <item x="540"/>
        <item x="447"/>
        <item x="752"/>
        <item x="5"/>
        <item x="90"/>
        <item x="406"/>
        <item x="25"/>
        <item x="480"/>
        <item x="775"/>
        <item x="873"/>
        <item x="853"/>
        <item x="28"/>
        <item x="82"/>
        <item x="511"/>
        <item x="932"/>
        <item x="801"/>
        <item x="356"/>
        <item x="249"/>
        <item x="440"/>
        <item x="742"/>
        <item x="600"/>
        <item x="151"/>
        <item x="731"/>
        <item x="946"/>
        <item x="890"/>
        <item x="247"/>
        <item x="246"/>
        <item x="679"/>
        <item x="70"/>
        <item x="616"/>
        <item x="940"/>
        <item x="257"/>
        <item x="418"/>
        <item x="645"/>
        <item x="191"/>
        <item x="500"/>
        <item x="213"/>
        <item x="507"/>
        <item x="513"/>
        <item x="716"/>
        <item x="832"/>
        <item x="147"/>
        <item x="408"/>
        <item x="789"/>
        <item x="468"/>
        <item x="935"/>
        <item x="57"/>
        <item x="201"/>
        <item x="562"/>
        <item x="738"/>
        <item x="157"/>
        <item x="164"/>
        <item x="435"/>
        <item x="130"/>
        <item x="175"/>
        <item x="250"/>
        <item x="695"/>
        <item x="977"/>
        <item x="107"/>
        <item x="121"/>
        <item x="122"/>
        <item x="510"/>
        <item x="609"/>
        <item x="666"/>
        <item x="693"/>
        <item x="956"/>
        <item x="33"/>
        <item x="74"/>
        <item x="116"/>
        <item x="232"/>
        <item x="251"/>
        <item x="478"/>
        <item x="482"/>
        <item x="856"/>
        <item x="842"/>
        <item x="925"/>
        <item x="928"/>
        <item x="12"/>
        <item x="44"/>
        <item x="273"/>
        <item x="403"/>
        <item x="485"/>
        <item x="258"/>
        <item x="303"/>
        <item x="379"/>
        <item x="668"/>
        <item x="683"/>
        <item x="951"/>
        <item x="939"/>
        <item x="169"/>
        <item x="497"/>
        <item x="658"/>
        <item x="194"/>
        <item x="337"/>
        <item x="949"/>
        <item x="137"/>
        <item x="557"/>
        <item x="568"/>
        <item x="808"/>
        <item x="59"/>
        <item x="282"/>
        <item x="490"/>
        <item x="804"/>
        <item x="945"/>
        <item x="21"/>
        <item x="168"/>
        <item x="217"/>
        <item x="682"/>
        <item x="770"/>
        <item x="874"/>
        <item x="79"/>
        <item x="917"/>
        <item x="746"/>
        <item x="198"/>
        <item x="221"/>
        <item x="894"/>
        <item x="185"/>
        <item x="210"/>
        <item x="223"/>
        <item x="260"/>
        <item x="262"/>
        <item x="304"/>
        <item x="313"/>
        <item x="322"/>
        <item x="334"/>
        <item x="344"/>
        <item x="382"/>
        <item x="457"/>
        <item x="459"/>
        <item x="462"/>
        <item x="495"/>
        <item x="521"/>
        <item x="577"/>
        <item x="587"/>
        <item x="602"/>
        <item x="625"/>
        <item x="643"/>
        <item x="688"/>
        <item x="710"/>
        <item x="715"/>
        <item x="724"/>
        <item x="822"/>
        <item x="833"/>
        <item x="926"/>
        <item x="215"/>
        <item x="230"/>
        <item x="809"/>
        <item x="7"/>
        <item x="8"/>
        <item x="38"/>
        <item x="40"/>
        <item x="52"/>
        <item x="108"/>
        <item x="109"/>
        <item x="133"/>
        <item x="138"/>
        <item x="193"/>
        <item x="214"/>
        <item x="244"/>
        <item x="272"/>
        <item x="274"/>
        <item x="280"/>
        <item x="296"/>
        <item x="332"/>
        <item x="358"/>
        <item x="361"/>
        <item x="373"/>
        <item x="414"/>
        <item x="421"/>
        <item x="472"/>
        <item x="474"/>
        <item x="484"/>
        <item x="559"/>
        <item x="571"/>
        <item x="580"/>
        <item x="581"/>
        <item x="591"/>
        <item x="596"/>
        <item x="617"/>
        <item x="641"/>
        <item x="652"/>
        <item x="655"/>
        <item x="665"/>
        <item x="708"/>
        <item x="721"/>
        <item x="762"/>
        <item x="858"/>
        <item x="864"/>
        <item x="879"/>
        <item x="886"/>
        <item x="962"/>
        <item x="18"/>
        <item x="77"/>
        <item x="124"/>
        <item x="269"/>
        <item x="300"/>
        <item x="493"/>
        <item x="561"/>
        <item x="619"/>
        <item x="674"/>
        <item x="728"/>
        <item x="756"/>
        <item x="114"/>
        <item x="139"/>
        <item x="424"/>
        <item x="450"/>
        <item x="528"/>
        <item x="612"/>
        <item x="798"/>
        <item x="821"/>
        <item x="830"/>
        <item x="841"/>
        <item x="848"/>
        <item x="919"/>
        <item x="920"/>
        <item x="104"/>
        <item x="197"/>
        <item x="220"/>
        <item x="346"/>
        <item x="67"/>
        <item x="95"/>
        <item x="159"/>
        <item x="452"/>
        <item x="87"/>
        <item x="286"/>
        <item x="325"/>
        <item x="328"/>
        <item x="376"/>
        <item x="388"/>
        <item x="443"/>
        <item x="531"/>
        <item x="651"/>
        <item x="958"/>
        <item x="222"/>
        <item x="368"/>
        <item x="372"/>
        <item x="529"/>
        <item x="812"/>
        <item x="178"/>
        <item x="369"/>
        <item x="11"/>
        <item x="552"/>
        <item x="819"/>
        <item x="901"/>
        <item x="911"/>
        <item x="1"/>
        <item x="9"/>
        <item x="55"/>
        <item x="161"/>
        <item x="329"/>
        <item x="378"/>
        <item x="438"/>
        <item x="548"/>
        <item x="288"/>
        <item x="622"/>
        <item x="6"/>
        <item x="106"/>
        <item x="859"/>
        <item x="866"/>
        <item x="826"/>
        <item x="936"/>
        <item x="518"/>
        <item x="84"/>
        <item x="706"/>
        <item x="779"/>
        <item x="37"/>
        <item x="134"/>
        <item x="456"/>
        <item x="69"/>
        <item x="186"/>
        <item x="199"/>
        <item x="276"/>
        <item x="320"/>
        <item x="324"/>
        <item x="463"/>
        <item x="690"/>
        <item x="699"/>
        <item x="880"/>
        <item x="892"/>
        <item x="0"/>
        <item x="4"/>
        <item x="24"/>
        <item x="45"/>
        <item x="58"/>
        <item x="120"/>
        <item x="160"/>
        <item x="171"/>
        <item x="189"/>
        <item x="205"/>
        <item x="234"/>
        <item x="240"/>
        <item x="241"/>
        <item x="287"/>
        <item x="386"/>
        <item x="401"/>
        <item x="410"/>
        <item x="428"/>
        <item x="431"/>
        <item x="432"/>
        <item x="543"/>
        <item x="550"/>
        <item x="589"/>
        <item x="649"/>
        <item x="718"/>
        <item x="723"/>
        <item x="745"/>
        <item x="774"/>
        <item x="793"/>
        <item x="814"/>
        <item x="817"/>
        <item x="824"/>
        <item x="851"/>
        <item x="876"/>
        <item x="904"/>
        <item x="908"/>
        <item x="914"/>
        <item x="930"/>
        <item x="941"/>
        <item x="51"/>
        <item x="81"/>
        <item x="86"/>
        <item x="93"/>
        <item x="111"/>
        <item x="155"/>
        <item x="166"/>
        <item x="177"/>
        <item x="180"/>
        <item x="182"/>
        <item x="226"/>
        <item x="255"/>
        <item x="264"/>
        <item x="350"/>
        <item x="357"/>
        <item x="375"/>
        <item x="384"/>
        <item x="390"/>
        <item x="394"/>
        <item x="420"/>
        <item x="455"/>
        <item x="486"/>
        <item x="534"/>
        <item x="537"/>
        <item x="554"/>
        <item x="597"/>
        <item x="607"/>
        <item x="633"/>
        <item x="650"/>
        <item x="660"/>
        <item x="678"/>
        <item x="700"/>
        <item x="701"/>
        <item x="720"/>
        <item x="734"/>
        <item x="737"/>
        <item x="748"/>
        <item x="811"/>
        <item x="818"/>
        <item x="861"/>
        <item x="871"/>
        <item x="971"/>
        <item x="974"/>
        <item x="982"/>
        <item x="27"/>
        <item x="30"/>
        <item x="66"/>
        <item x="149"/>
        <item x="242"/>
        <item x="253"/>
        <item x="315"/>
        <item x="317"/>
        <item x="370"/>
        <item x="446"/>
        <item x="471"/>
        <item x="542"/>
        <item x="618"/>
        <item x="644"/>
        <item x="664"/>
        <item x="669"/>
        <item x="692"/>
        <item x="702"/>
        <item x="717"/>
        <item x="736"/>
        <item x="772"/>
        <item x="778"/>
        <item x="781"/>
        <item x="794"/>
        <item x="803"/>
        <item x="854"/>
        <item x="915"/>
        <item x="923"/>
        <item x="985"/>
        <item x="3"/>
        <item x="43"/>
        <item x="54"/>
        <item x="97"/>
        <item x="143"/>
        <item x="206"/>
        <item x="309"/>
        <item x="371"/>
        <item x="535"/>
        <item x="565"/>
        <item x="567"/>
        <item x="585"/>
        <item x="635"/>
        <item x="657"/>
        <item x="677"/>
        <item x="749"/>
        <item x="755"/>
        <item x="767"/>
        <item x="768"/>
        <item x="787"/>
        <item x="887"/>
        <item x="896"/>
        <item x="965"/>
        <item x="126"/>
        <item x="654"/>
        <item x="766"/>
        <item x="882"/>
        <item x="884"/>
        <item x="454"/>
        <item x="17"/>
        <item x="94"/>
        <item x="96"/>
        <item x="105"/>
        <item x="208"/>
        <item x="218"/>
        <item x="229"/>
        <item x="285"/>
        <item x="339"/>
        <item x="352"/>
        <item x="365"/>
        <item x="405"/>
        <item x="416"/>
        <item x="441"/>
        <item x="509"/>
        <item x="524"/>
        <item x="533"/>
        <item x="544"/>
        <item x="570"/>
        <item x="631"/>
        <item x="648"/>
        <item x="671"/>
        <item x="698"/>
        <item x="780"/>
        <item x="792"/>
        <item x="867"/>
        <item x="900"/>
        <item x="947"/>
        <item x="961"/>
        <item x="13"/>
        <item x="46"/>
        <item x="184"/>
        <item x="293"/>
        <item x="448"/>
        <item x="681"/>
        <item x="933"/>
        <item x="978"/>
        <item x="118"/>
        <item x="148"/>
        <item x="203"/>
        <item x="271"/>
        <item x="278"/>
        <item x="360"/>
        <item x="624"/>
        <item x="632"/>
        <item x="661"/>
        <item x="750"/>
        <item x="846"/>
        <item x="32"/>
        <item x="78"/>
        <item x="196"/>
        <item x="239"/>
        <item x="292"/>
        <item x="934"/>
        <item x="976"/>
        <item x="312"/>
        <item x="425"/>
        <item x="68"/>
        <item x="113"/>
        <item x="163"/>
        <item x="316"/>
        <item x="546"/>
        <item x="179"/>
        <item x="620"/>
        <item x="202"/>
        <item x="225"/>
        <item x="227"/>
        <item x="536"/>
        <item x="539"/>
        <item x="586"/>
        <item x="878"/>
        <item x="922"/>
        <item x="266"/>
        <item x="277"/>
        <item x="308"/>
        <item x="575"/>
        <item x="593"/>
        <item x="735"/>
        <item x="35"/>
        <item x="102"/>
        <item x="268"/>
        <item x="400"/>
        <item x="685"/>
        <item x="722"/>
        <item x="918"/>
        <item x="979"/>
        <item x="290"/>
        <item x="553"/>
        <item x="573"/>
        <item x="759"/>
        <item x="764"/>
        <item x="805"/>
        <item x="938"/>
        <item x="986"/>
        <item x="47"/>
        <item x="63"/>
        <item x="131"/>
        <item x="243"/>
        <item x="307"/>
        <item x="470"/>
        <item x="515"/>
        <item x="520"/>
        <item x="907"/>
        <item x="889"/>
        <item x="883"/>
        <item x="2"/>
        <item x="10"/>
        <item x="15"/>
        <item x="19"/>
        <item x="22"/>
        <item x="26"/>
        <item x="29"/>
        <item x="31"/>
        <item x="34"/>
        <item x="36"/>
        <item x="39"/>
        <item x="41"/>
        <item x="49"/>
        <item x="53"/>
        <item x="56"/>
        <item x="60"/>
        <item x="62"/>
        <item x="64"/>
        <item x="71"/>
        <item x="73"/>
        <item x="75"/>
        <item x="76"/>
        <item x="80"/>
        <item x="85"/>
        <item x="89"/>
        <item x="92"/>
        <item x="98"/>
        <item x="110"/>
        <item x="115"/>
        <item x="117"/>
        <item x="119"/>
        <item x="123"/>
        <item x="125"/>
        <item x="127"/>
        <item x="129"/>
        <item x="132"/>
        <item x="135"/>
        <item x="136"/>
        <item x="140"/>
        <item x="142"/>
        <item x="145"/>
        <item x="146"/>
        <item x="152"/>
        <item x="153"/>
        <item x="156"/>
        <item x="158"/>
        <item x="165"/>
        <item x="170"/>
        <item x="176"/>
        <item x="181"/>
        <item x="187"/>
        <item x="188"/>
        <item x="192"/>
        <item x="200"/>
        <item x="204"/>
        <item x="209"/>
        <item x="211"/>
        <item x="212"/>
        <item x="216"/>
        <item x="224"/>
        <item x="228"/>
        <item x="231"/>
        <item x="236"/>
        <item x="238"/>
        <item x="245"/>
        <item x="248"/>
        <item x="252"/>
        <item x="254"/>
        <item x="256"/>
        <item x="259"/>
        <item x="261"/>
        <item x="263"/>
        <item x="265"/>
        <item x="270"/>
        <item x="275"/>
        <item x="279"/>
        <item x="281"/>
        <item x="283"/>
        <item x="289"/>
        <item x="291"/>
        <item x="294"/>
        <item x="297"/>
        <item x="299"/>
        <item x="301"/>
        <item x="306"/>
        <item x="310"/>
        <item x="314"/>
        <item x="319"/>
        <item x="323"/>
        <item x="326"/>
        <item x="330"/>
        <item x="333"/>
        <item x="335"/>
        <item x="338"/>
        <item x="340"/>
        <item x="342"/>
        <item x="345"/>
        <item x="347"/>
        <item x="349"/>
        <item x="355"/>
        <item x="359"/>
        <item x="362"/>
        <item x="366"/>
        <item x="367"/>
        <item x="374"/>
        <item x="377"/>
        <item x="381"/>
        <item x="383"/>
        <item x="385"/>
        <item x="391"/>
        <item x="393"/>
        <item x="397"/>
        <item x="399"/>
        <item x="402"/>
        <item x="413"/>
        <item x="415"/>
        <item x="417"/>
        <item x="419"/>
        <item x="422"/>
        <item x="427"/>
        <item x="429"/>
        <item x="434"/>
        <item x="437"/>
        <item x="439"/>
        <item x="444"/>
        <item x="445"/>
        <item x="451"/>
        <item x="458"/>
        <item x="460"/>
        <item x="461"/>
        <item x="465"/>
        <item x="467"/>
        <item x="469"/>
        <item x="473"/>
        <item x="475"/>
        <item x="476"/>
        <item x="477"/>
        <item x="479"/>
        <item x="481"/>
        <item x="483"/>
        <item x="487"/>
        <item x="489"/>
        <item x="492"/>
        <item x="494"/>
        <item x="496"/>
        <item x="498"/>
        <item x="499"/>
        <item x="503"/>
        <item x="508"/>
        <item x="512"/>
        <item x="514"/>
        <item x="516"/>
        <item x="519"/>
        <item x="522"/>
        <item x="523"/>
        <item x="525"/>
        <item x="530"/>
        <item x="532"/>
        <item x="538"/>
        <item x="541"/>
        <item x="545"/>
        <item x="549"/>
        <item x="551"/>
        <item x="556"/>
        <item x="558"/>
        <item x="560"/>
        <item x="563"/>
        <item x="566"/>
        <item x="572"/>
        <item x="576"/>
        <item x="579"/>
        <item x="583"/>
        <item x="588"/>
        <item x="590"/>
        <item x="595"/>
        <item x="598"/>
        <item x="601"/>
        <item x="603"/>
        <item x="605"/>
        <item x="606"/>
        <item x="610"/>
        <item x="611"/>
        <item x="623"/>
        <item x="626"/>
        <item x="627"/>
        <item x="629"/>
        <item x="634"/>
        <item x="636"/>
        <item x="638"/>
        <item x="640"/>
        <item x="642"/>
        <item x="653"/>
        <item x="656"/>
        <item x="659"/>
        <item x="663"/>
        <item x="667"/>
        <item x="670"/>
        <item x="673"/>
        <item x="675"/>
        <item x="676"/>
        <item x="684"/>
        <item x="689"/>
        <item x="691"/>
        <item x="694"/>
        <item x="696"/>
        <item x="705"/>
        <item x="709"/>
        <item x="712"/>
        <item x="714"/>
        <item x="719"/>
        <item x="725"/>
        <item x="730"/>
        <item x="733"/>
        <item x="739"/>
        <item x="740"/>
        <item x="744"/>
        <item x="751"/>
        <item x="753"/>
        <item x="757"/>
        <item x="760"/>
        <item x="765"/>
        <item x="769"/>
        <item x="771"/>
        <item x="773"/>
        <item x="776"/>
        <item x="783"/>
        <item x="786"/>
        <item x="790"/>
        <item x="795"/>
        <item x="797"/>
        <item x="799"/>
        <item x="800"/>
        <item x="802"/>
        <item x="806"/>
        <item x="807"/>
        <item x="810"/>
        <item x="813"/>
        <item x="815"/>
        <item x="816"/>
        <item x="820"/>
        <item x="823"/>
        <item x="825"/>
        <item x="827"/>
        <item x="829"/>
        <item x="831"/>
        <item x="834"/>
        <item x="836"/>
        <item x="839"/>
        <item x="840"/>
        <item x="843"/>
        <item x="845"/>
        <item x="849"/>
        <item x="850"/>
        <item x="852"/>
        <item x="857"/>
        <item x="860"/>
        <item x="863"/>
        <item x="865"/>
        <item x="869"/>
        <item x="872"/>
        <item x="875"/>
        <item x="877"/>
        <item x="881"/>
        <item x="888"/>
        <item x="891"/>
        <item x="893"/>
        <item x="895"/>
        <item x="899"/>
        <item x="902"/>
        <item x="903"/>
        <item x="906"/>
        <item x="909"/>
        <item x="912"/>
        <item x="921"/>
        <item x="924"/>
        <item x="927"/>
        <item x="929"/>
        <item x="931"/>
        <item x="942"/>
        <item x="944"/>
        <item x="950"/>
        <item x="952"/>
        <item x="954"/>
        <item x="955"/>
        <item x="957"/>
        <item x="963"/>
        <item x="967"/>
        <item x="969"/>
        <item x="970"/>
        <item x="973"/>
        <item x="980"/>
        <item x="984"/>
      </items>
    </pivotField>
    <pivotField compact="0" outline="0" subtotalTop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4"/>
    <field x="13"/>
  </rowFields>
  <rowItems count="281">
    <i>
      <x/>
      <x v="910"/>
    </i>
    <i>
      <x v="1"/>
      <x v="806"/>
    </i>
    <i>
      <x v="4"/>
      <x v="859"/>
    </i>
    <i>
      <x v="10"/>
      <x v="881"/>
    </i>
    <i>
      <x v="11"/>
      <x v="966"/>
    </i>
    <i>
      <x v="14"/>
      <x v="844"/>
    </i>
    <i>
      <x v="18"/>
      <x v="714"/>
    </i>
    <i>
      <x v="21"/>
      <x v="770"/>
    </i>
    <i>
      <x v="22"/>
      <x v="929"/>
    </i>
    <i>
      <x v="27"/>
      <x v="876"/>
    </i>
    <i>
      <x v="28"/>
      <x v="835"/>
    </i>
    <i>
      <x v="29"/>
      <x v="792"/>
    </i>
    <i>
      <x v="30"/>
      <x v="729"/>
    </i>
    <i>
      <x v="32"/>
      <x v="753"/>
    </i>
    <i>
      <x v="33"/>
      <x v="809"/>
    </i>
    <i>
      <x v="42"/>
      <x v="819"/>
    </i>
    <i>
      <x v="44"/>
      <x v="818"/>
    </i>
    <i>
      <x v="46"/>
      <x v="867"/>
    </i>
    <i>
      <x v="47"/>
      <x v="907"/>
    </i>
    <i>
      <x v="53"/>
      <x v="911"/>
    </i>
    <i>
      <x v="56"/>
      <x v="975"/>
    </i>
    <i>
      <x v="61"/>
      <x v="941"/>
    </i>
    <i>
      <x v="67"/>
      <x v="745"/>
    </i>
    <i>
      <x v="68"/>
      <x v="808"/>
    </i>
    <i>
      <x v="72"/>
      <x v="912"/>
    </i>
    <i>
      <x v="73"/>
      <x v="717"/>
    </i>
    <i>
      <x v="79"/>
      <x v="812"/>
    </i>
    <i>
      <x v="84"/>
      <x v="839"/>
    </i>
    <i>
      <x v="87"/>
      <x v="842"/>
    </i>
    <i>
      <x v="88"/>
      <x v="955"/>
    </i>
    <i>
      <x v="94"/>
      <x v="963"/>
    </i>
    <i>
      <x v="95"/>
      <x v="837"/>
    </i>
    <i>
      <x v="104"/>
      <x v="887"/>
    </i>
    <i>
      <x v="112"/>
      <x v="748"/>
    </i>
    <i>
      <x v="113"/>
      <x v="701"/>
    </i>
    <i>
      <x v="115"/>
      <x v="978"/>
    </i>
    <i>
      <x v="119"/>
      <x v="946"/>
    </i>
    <i>
      <x v="126"/>
      <x v="895"/>
    </i>
    <i>
      <x v="128"/>
      <x v="891"/>
    </i>
    <i>
      <x v="132"/>
      <x v="730"/>
    </i>
    <i>
      <x v="136"/>
      <x v="845"/>
    </i>
    <i>
      <x v="139"/>
      <x v="739"/>
    </i>
    <i>
      <x v="143"/>
      <x v="725"/>
    </i>
    <i>
      <x v="146"/>
      <x v="877"/>
    </i>
    <i>
      <x v="165"/>
      <x v="981"/>
    </i>
    <i>
      <x v="166"/>
      <x v="707"/>
    </i>
    <i>
      <x v="167"/>
      <x v="793"/>
    </i>
    <i>
      <x v="168"/>
      <x v="882"/>
    </i>
    <i>
      <x v="171"/>
      <x v="899"/>
    </i>
    <i>
      <x v="172"/>
      <x v="760"/>
    </i>
    <i>
      <x v="173"/>
      <x v="754"/>
    </i>
    <i>
      <x v="174"/>
      <x v="931"/>
    </i>
    <i>
      <x v="175"/>
      <x v="861"/>
    </i>
    <i>
      <x v="177"/>
      <x v="776"/>
    </i>
    <i>
      <x v="179"/>
      <x v="796"/>
    </i>
    <i>
      <x v="184"/>
      <x v="924"/>
    </i>
    <i>
      <x v="187"/>
      <x v="751"/>
    </i>
    <i>
      <x v="189"/>
      <x v="740"/>
    </i>
    <i>
      <x v="195"/>
      <x v="945"/>
    </i>
    <i>
      <x v="196"/>
      <x v="762"/>
    </i>
    <i>
      <x v="197"/>
      <x v="700"/>
    </i>
    <i>
      <x v="198"/>
      <x v="720"/>
    </i>
    <i>
      <x v="210"/>
      <x v="942"/>
    </i>
    <i>
      <x v="213"/>
      <x v="987"/>
    </i>
    <i>
      <x v="216"/>
      <x v="886"/>
    </i>
    <i>
      <x v="220"/>
      <x v="715"/>
    </i>
    <i>
      <x v="222"/>
      <x v="983"/>
    </i>
    <i>
      <x v="230"/>
      <x v="914"/>
    </i>
    <i>
      <x v="231"/>
      <x v="767"/>
    </i>
    <i>
      <x v="241"/>
      <x v="727"/>
    </i>
    <i>
      <x v="244"/>
      <x v="892"/>
    </i>
    <i>
      <x v="246"/>
      <x v="957"/>
    </i>
    <i>
      <x v="255"/>
      <x v="971"/>
    </i>
    <i>
      <x v="256"/>
      <x v="838"/>
    </i>
    <i>
      <x v="257"/>
      <x v="781"/>
    </i>
    <i>
      <x v="268"/>
      <x v="807"/>
    </i>
    <i>
      <x v="269"/>
      <x v="984"/>
    </i>
    <i>
      <x v="275"/>
      <x v="763"/>
    </i>
    <i>
      <x v="278"/>
      <x v="803"/>
    </i>
    <i>
      <x v="279"/>
      <x v="936"/>
    </i>
    <i>
      <x v="285"/>
      <x v="833"/>
    </i>
    <i>
      <x v="288"/>
      <x v="840"/>
    </i>
    <i>
      <x v="303"/>
      <x v="802"/>
    </i>
    <i>
      <x v="306"/>
      <x v="810"/>
    </i>
    <i>
      <x v="308"/>
      <x v="856"/>
    </i>
    <i>
      <x v="317"/>
      <x v="870"/>
    </i>
    <i>
      <x v="324"/>
      <x v="817"/>
    </i>
    <i>
      <x v="327"/>
      <x v="893"/>
    </i>
    <i>
      <x v="329"/>
      <x v="777"/>
    </i>
    <i>
      <x v="343"/>
      <x v="736"/>
    </i>
    <i>
      <x v="350"/>
      <x v="768"/>
    </i>
    <i>
      <x v="365"/>
      <x v="708"/>
    </i>
    <i>
      <x v="372"/>
      <x v="913"/>
    </i>
    <i>
      <x v="373"/>
      <x v="816"/>
    </i>
    <i>
      <x v="374"/>
      <x v="823"/>
    </i>
    <i>
      <x v="394"/>
      <x v="827"/>
    </i>
    <i>
      <x v="396"/>
      <x v="787"/>
    </i>
    <i>
      <x v="412"/>
      <x v="953"/>
    </i>
    <i>
      <x v="416"/>
      <x v="759"/>
    </i>
    <i>
      <x v="424"/>
      <x v="794"/>
    </i>
    <i>
      <x v="425"/>
      <x v="782"/>
    </i>
    <i>
      <x v="437"/>
      <x v="873"/>
    </i>
    <i>
      <x v="438"/>
      <x v="982"/>
    </i>
    <i>
      <x v="445"/>
      <x v="884"/>
    </i>
    <i>
      <x v="447"/>
      <x v="773"/>
    </i>
    <i>
      <x v="448"/>
      <x v="841"/>
    </i>
    <i>
      <x v="451"/>
      <x v="933"/>
    </i>
    <i>
      <x v="452"/>
      <x v="711"/>
    </i>
    <i>
      <x v="454"/>
      <x v="824"/>
    </i>
    <i>
      <x v="459"/>
      <x v="967"/>
    </i>
    <i>
      <x v="461"/>
      <x v="904"/>
    </i>
    <i>
      <x v="462"/>
      <x v="797"/>
    </i>
    <i>
      <x v="465"/>
      <x v="928"/>
    </i>
    <i>
      <x v="467"/>
      <x v="889"/>
    </i>
    <i>
      <x v="469"/>
      <x v="716"/>
    </i>
    <i>
      <x v="472"/>
      <x v="922"/>
    </i>
    <i>
      <x v="475"/>
      <x v="813"/>
    </i>
    <i>
      <x v="476"/>
      <x v="851"/>
    </i>
    <i>
      <x v="477"/>
      <x v="940"/>
    </i>
    <i>
      <x v="478"/>
      <x v="918"/>
    </i>
    <i>
      <x v="479"/>
      <x v="934"/>
    </i>
    <i>
      <x v="716"/>
      <x v="772"/>
    </i>
    <i>
      <x v="900"/>
      <x v="905"/>
    </i>
    <i>
      <x v="902"/>
      <x v="775"/>
    </i>
    <i>
      <x v="1014"/>
      <x v="697"/>
    </i>
    <i>
      <x v="1015"/>
      <x v="864"/>
    </i>
    <i>
      <x v="1019"/>
      <x v="728"/>
    </i>
    <i>
      <x v="1032"/>
      <x v="747"/>
    </i>
    <i>
      <x v="1034"/>
      <x v="874"/>
    </i>
    <i>
      <x v="1035"/>
      <x v="764"/>
    </i>
    <i>
      <x v="1038"/>
      <x v="834"/>
    </i>
    <i>
      <x v="1043"/>
      <x v="879"/>
    </i>
    <i>
      <x v="1055"/>
      <x v="985"/>
    </i>
    <i>
      <x v="1056"/>
      <x v="699"/>
    </i>
    <i>
      <x v="1093"/>
      <x v="846"/>
    </i>
    <i>
      <x v="1101"/>
      <x v="939"/>
    </i>
    <i>
      <x v="1115"/>
      <x v="791"/>
    </i>
    <i>
      <x v="1148"/>
      <x v="897"/>
    </i>
    <i>
      <x v="1150"/>
      <x v="954"/>
    </i>
    <i>
      <x v="1154"/>
      <x v="930"/>
    </i>
    <i>
      <x v="1170"/>
      <x v="843"/>
    </i>
    <i>
      <x v="1191"/>
      <x v="906"/>
    </i>
    <i>
      <x v="1198"/>
      <x v="742"/>
    </i>
    <i>
      <x v="1218"/>
      <x v="943"/>
    </i>
    <i>
      <x v="1229"/>
      <x v="894"/>
    </i>
    <i>
      <x v="1231"/>
      <x v="836"/>
    </i>
    <i>
      <x v="1235"/>
      <x v="885"/>
    </i>
    <i>
      <x v="1247"/>
      <x v="778"/>
    </i>
    <i>
      <x v="1265"/>
      <x v="723"/>
    </i>
    <i>
      <x v="1267"/>
      <x v="847"/>
    </i>
    <i>
      <x v="1268"/>
      <x v="956"/>
    </i>
    <i>
      <x v="1275"/>
      <x v="784"/>
    </i>
    <i>
      <x v="1277"/>
      <x v="970"/>
    </i>
    <i>
      <x v="1282"/>
      <x v="815"/>
    </i>
    <i>
      <x v="1283"/>
      <x v="826"/>
    </i>
    <i>
      <x v="1287"/>
      <x v="908"/>
    </i>
    <i>
      <x v="1288"/>
      <x v="950"/>
    </i>
    <i>
      <x v="1307"/>
      <x v="814"/>
    </i>
    <i>
      <x v="1312"/>
      <x v="871"/>
    </i>
    <i>
      <x v="1318"/>
      <x v="903"/>
    </i>
    <i>
      <x v="1321"/>
      <x v="923"/>
    </i>
    <i>
      <x v="1330"/>
      <x v="735"/>
    </i>
    <i>
      <x v="1332"/>
      <x v="866"/>
    </i>
    <i>
      <x v="1335"/>
      <x v="921"/>
    </i>
    <i>
      <x v="1344"/>
      <x v="721"/>
    </i>
    <i>
      <x v="1348"/>
      <x v="795"/>
    </i>
    <i>
      <x v="1367"/>
      <x v="726"/>
    </i>
    <i>
      <x v="1370"/>
      <x v="868"/>
    </i>
    <i>
      <x v="1376"/>
      <x v="713"/>
    </i>
    <i>
      <x v="1380"/>
      <x v="755"/>
    </i>
    <i>
      <x v="1382"/>
      <x v="704"/>
    </i>
    <i>
      <x v="1383"/>
      <x v="709"/>
    </i>
    <i>
      <x v="1385"/>
      <x v="758"/>
    </i>
    <i>
      <x v="1386"/>
      <x v="825"/>
    </i>
    <i>
      <x v="1387"/>
      <x v="849"/>
    </i>
    <i>
      <x v="1393"/>
      <x v="965"/>
    </i>
    <i>
      <x v="1394"/>
      <x v="969"/>
    </i>
    <i>
      <x v="1395"/>
      <x v="972"/>
    </i>
    <i>
      <x v="1410"/>
      <x v="890"/>
    </i>
    <i>
      <x v="1412"/>
      <x v="698"/>
    </i>
    <i>
      <x v="1444"/>
      <x v="771"/>
    </i>
    <i>
      <x v="1448"/>
      <x v="766"/>
    </i>
    <i>
      <x v="1450"/>
      <x v="855"/>
    </i>
    <i>
      <x v="1452"/>
      <x v="948"/>
    </i>
    <i>
      <x v="1459"/>
      <x v="979"/>
    </i>
    <i>
      <x v="1466"/>
      <x v="829"/>
    </i>
    <i>
      <x v="1470"/>
      <x v="920"/>
    </i>
    <i>
      <x v="1472"/>
      <x v="752"/>
    </i>
    <i>
      <x v="1476"/>
      <x v="949"/>
    </i>
    <i>
      <x v="1480"/>
      <x v="702"/>
    </i>
    <i>
      <x v="1483"/>
      <x v="951"/>
    </i>
    <i>
      <x v="1501"/>
      <x v="902"/>
    </i>
    <i>
      <x v="1503"/>
      <x v="738"/>
    </i>
    <i>
      <x v="1509"/>
      <x v="872"/>
    </i>
    <i>
      <x v="1514"/>
      <x v="916"/>
    </i>
    <i>
      <x v="1522"/>
      <x v="960"/>
    </i>
    <i>
      <x v="1524"/>
      <x v="875"/>
    </i>
    <i>
      <x v="1532"/>
      <x v="761"/>
    </i>
    <i>
      <x v="1534"/>
      <x v="909"/>
    </i>
    <i>
      <x v="1538"/>
      <x v="737"/>
    </i>
    <i>
      <x v="1561"/>
      <x v="947"/>
    </i>
    <i>
      <x v="1562"/>
      <x v="828"/>
    </i>
    <i>
      <x v="1567"/>
      <x v="786"/>
    </i>
    <i>
      <x v="1568"/>
      <x v="869"/>
    </i>
    <i>
      <x v="1571"/>
      <x v="896"/>
    </i>
    <i>
      <x v="1574"/>
      <x v="862"/>
    </i>
    <i>
      <x v="1575"/>
      <x v="944"/>
    </i>
    <i>
      <x v="1576"/>
      <x v="706"/>
    </i>
    <i>
      <x v="1578"/>
      <x v="811"/>
    </i>
    <i>
      <x v="1582"/>
      <x v="757"/>
    </i>
    <i>
      <x v="1588"/>
      <x v="821"/>
    </i>
    <i>
      <x v="1592"/>
      <x v="741"/>
    </i>
    <i>
      <x v="1603"/>
      <x v="744"/>
    </i>
    <i>
      <x v="1605"/>
      <x v="800"/>
    </i>
    <i>
      <x v="1607"/>
      <x v="850"/>
    </i>
    <i>
      <x v="1611"/>
      <x v="900"/>
    </i>
    <i>
      <x v="1614"/>
      <x v="977"/>
    </i>
    <i>
      <x v="1622"/>
      <x v="883"/>
    </i>
    <i>
      <x v="1635"/>
      <x v="765"/>
    </i>
    <i>
      <x v="1638"/>
      <x v="703"/>
    </i>
    <i>
      <x v="1639"/>
      <x v="804"/>
    </i>
    <i>
      <x v="1642"/>
      <x v="743"/>
    </i>
    <i>
      <x v="1646"/>
      <x v="789"/>
    </i>
    <i>
      <x v="1648"/>
      <x v="976"/>
    </i>
    <i>
      <x v="1649"/>
      <x v="733"/>
    </i>
    <i>
      <x v="1650"/>
      <x v="860"/>
    </i>
    <i>
      <x v="1665"/>
      <x v="830"/>
    </i>
    <i>
      <x v="1672"/>
      <x v="788"/>
    </i>
    <i>
      <x v="1676"/>
      <x v="718"/>
    </i>
    <i>
      <x v="1681"/>
      <x v="973"/>
    </i>
    <i>
      <x v="1686"/>
      <x v="779"/>
    </i>
    <i>
      <x v="1688"/>
      <x v="962"/>
    </i>
    <i>
      <x v="1693"/>
      <x v="852"/>
    </i>
    <i>
      <x v="1694"/>
      <x v="888"/>
    </i>
    <i>
      <x v="1697"/>
      <x v="769"/>
    </i>
    <i>
      <x v="1703"/>
      <x v="724"/>
    </i>
    <i>
      <x v="1704"/>
      <x v="734"/>
    </i>
    <i>
      <x v="1720"/>
      <x v="785"/>
    </i>
    <i>
      <x v="1721"/>
      <x v="799"/>
    </i>
    <i>
      <x v="1724"/>
      <x v="820"/>
    </i>
    <i>
      <x v="1725"/>
      <x v="853"/>
    </i>
    <i>
      <x v="1727"/>
      <x v="980"/>
    </i>
    <i>
      <x v="1733"/>
      <x v="932"/>
    </i>
    <i>
      <x v="1740"/>
      <x v="935"/>
    </i>
    <i>
      <x v="1741"/>
      <x v="964"/>
    </i>
    <i>
      <x v="1742"/>
      <x v="968"/>
    </i>
    <i>
      <x v="1743"/>
      <x v="696"/>
    </i>
    <i>
      <x v="1744"/>
      <x v="710"/>
    </i>
    <i>
      <x v="1748"/>
      <x v="801"/>
    </i>
    <i>
      <x v="1749"/>
      <x v="857"/>
    </i>
    <i>
      <x v="1750"/>
      <x v="878"/>
    </i>
    <i>
      <x v="1752"/>
      <x v="774"/>
    </i>
    <i>
      <x v="1759"/>
      <x v="937"/>
    </i>
    <i>
      <x v="1761"/>
      <x v="848"/>
    </i>
    <i>
      <x v="1764"/>
      <x v="719"/>
    </i>
    <i>
      <x v="1765"/>
      <x v="750"/>
    </i>
    <i>
      <x v="1770"/>
      <x v="901"/>
    </i>
    <i>
      <x v="1775"/>
      <x v="732"/>
    </i>
    <i>
      <x v="1781"/>
      <x v="746"/>
    </i>
    <i>
      <x v="1782"/>
      <x v="749"/>
    </i>
    <i>
      <x v="1784"/>
      <x v="783"/>
    </i>
    <i>
      <x v="1787"/>
      <x v="898"/>
    </i>
    <i>
      <x v="1789"/>
      <x v="958"/>
    </i>
    <i>
      <x v="1790"/>
      <x v="961"/>
    </i>
    <i>
      <x v="1794"/>
      <x v="974"/>
    </i>
    <i>
      <x v="1799"/>
      <x v="854"/>
    </i>
    <i>
      <x v="1803"/>
      <x v="722"/>
    </i>
    <i>
      <x v="1807"/>
      <x v="863"/>
    </i>
    <i>
      <x v="1809"/>
      <x v="917"/>
    </i>
    <i>
      <x v="1810"/>
      <x v="959"/>
    </i>
    <i>
      <x v="1813"/>
      <x v="790"/>
    </i>
    <i>
      <x v="1814"/>
      <x v="798"/>
    </i>
    <i>
      <x v="1834"/>
      <x v="756"/>
    </i>
    <i>
      <x v="1841"/>
      <x v="865"/>
    </i>
    <i>
      <x v="1845"/>
      <x v="986"/>
    </i>
    <i>
      <x v="1846"/>
      <x v="712"/>
    </i>
    <i>
      <x v="1847"/>
      <x v="915"/>
    </i>
    <i>
      <x v="1848"/>
      <x v="731"/>
    </i>
    <i>
      <x v="1850"/>
      <x v="780"/>
    </i>
    <i>
      <x v="1855"/>
      <x v="831"/>
    </i>
    <i>
      <x v="1858"/>
      <x v="927"/>
    </i>
  </rowItems>
  <colFields count="1">
    <field x="-2"/>
  </colFields>
  <colItems count="2">
    <i>
      <x/>
    </i>
    <i i="1">
      <x v="1"/>
    </i>
  </colItems>
  <pageFields count="1">
    <pageField fld="11" item="0" hier="-1"/>
  </pageFields>
  <dataFields count="2">
    <dataField name="Cuenta de English Name" fld="8" subtotal="count" baseField="0" baseItem="0"/>
    <dataField name="Suma de MinutesLea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5E9AA-523D-4F55-A573-AC54DC3E42CF}" name="TablaDinámica1" cacheId="103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B15:F78" firstHeaderRow="1" firstDataRow="1" firstDataCol="5"/>
  <pivotFields count="30">
    <pivotField axis="axisRow" compact="0" outline="0" showAll="0" defaultSubtotal="0">
      <items count="772"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7"/>
        <item x="756"/>
        <item x="726"/>
        <item x="744"/>
        <item x="743"/>
        <item x="751"/>
        <item x="750"/>
        <item x="745"/>
        <item x="746"/>
        <item x="749"/>
        <item x="719"/>
        <item x="741"/>
        <item x="740"/>
        <item x="738"/>
        <item x="739"/>
        <item x="737"/>
        <item x="736"/>
        <item x="735"/>
        <item x="734"/>
        <item x="733"/>
        <item x="732"/>
        <item x="730"/>
        <item x="731"/>
        <item x="752"/>
        <item x="748"/>
        <item x="747"/>
        <item x="742"/>
        <item x="718"/>
        <item x="717"/>
        <item x="716"/>
        <item x="715"/>
        <item x="714"/>
        <item x="755"/>
        <item x="725"/>
        <item x="754"/>
        <item x="753"/>
        <item x="724"/>
        <item x="723"/>
        <item x="728"/>
        <item x="729"/>
        <item x="722"/>
        <item x="721"/>
        <item x="720"/>
        <item x="727"/>
        <item x="690"/>
        <item x="712"/>
        <item x="679"/>
        <item x="671"/>
        <item x="676"/>
        <item x="677"/>
        <item x="675"/>
        <item x="678"/>
        <item x="701"/>
        <item x="700"/>
        <item x="699"/>
        <item x="698"/>
        <item x="697"/>
        <item x="670"/>
        <item x="669"/>
        <item x="668"/>
        <item x="689"/>
        <item x="711"/>
        <item x="710"/>
        <item x="688"/>
        <item x="696"/>
        <item x="674"/>
        <item x="687"/>
        <item x="686"/>
        <item x="685"/>
        <item x="709"/>
        <item x="673"/>
        <item x="672"/>
        <item x="693"/>
        <item x="708"/>
        <item x="707"/>
        <item x="706"/>
        <item x="704"/>
        <item x="705"/>
        <item x="703"/>
        <item x="702"/>
        <item x="684"/>
        <item x="683"/>
        <item x="692"/>
        <item x="691"/>
        <item x="682"/>
        <item x="681"/>
        <item x="680"/>
        <item x="667"/>
        <item x="665"/>
        <item x="666"/>
        <item x="664"/>
        <item x="663"/>
        <item x="662"/>
        <item x="661"/>
        <item x="658"/>
        <item x="659"/>
        <item x="656"/>
        <item x="657"/>
        <item x="660"/>
        <item x="653"/>
        <item x="654"/>
        <item x="652"/>
        <item x="648"/>
        <item x="651"/>
        <item x="646"/>
        <item x="647"/>
        <item x="645"/>
        <item x="644"/>
        <item x="642"/>
        <item x="643"/>
        <item x="641"/>
        <item x="639"/>
        <item x="640"/>
        <item x="637"/>
        <item x="638"/>
        <item x="636"/>
        <item x="633"/>
        <item x="634"/>
        <item x="635"/>
        <item x="632"/>
        <item x="628"/>
        <item x="629"/>
        <item x="630"/>
        <item x="631"/>
        <item x="627"/>
        <item x="624"/>
        <item x="625"/>
        <item x="626"/>
        <item x="621"/>
        <item x="622"/>
        <item x="623"/>
        <item x="617"/>
        <item x="618"/>
        <item x="619"/>
        <item x="620"/>
        <item x="616"/>
        <item x="615"/>
        <item x="613"/>
        <item x="614"/>
        <item x="612"/>
        <item x="610"/>
        <item x="611"/>
        <item x="608"/>
        <item x="609"/>
        <item x="607"/>
        <item x="606"/>
        <item x="604"/>
        <item x="605"/>
        <item x="600"/>
        <item x="601"/>
        <item x="602"/>
        <item x="603"/>
        <item x="599"/>
        <item x="598"/>
        <item x="596"/>
        <item x="597"/>
        <item x="595"/>
        <item x="594"/>
        <item x="593"/>
        <item x="591"/>
        <item x="592"/>
        <item x="589"/>
        <item x="590"/>
        <item x="588"/>
        <item x="587"/>
        <item x="585"/>
        <item x="586"/>
        <item x="583"/>
        <item x="584"/>
        <item x="580"/>
        <item x="581"/>
        <item x="582"/>
        <item x="578"/>
        <item x="579"/>
        <item x="574"/>
        <item x="575"/>
        <item x="576"/>
        <item x="577"/>
        <item x="572"/>
        <item x="573"/>
        <item x="569"/>
        <item x="570"/>
        <item x="571"/>
        <item x="649"/>
        <item x="650"/>
        <item x="655"/>
        <item x="694"/>
        <item x="695"/>
        <item x="758"/>
        <item x="567"/>
        <item x="568"/>
        <item x="566"/>
        <item x="564"/>
        <item x="565"/>
        <item x="563"/>
        <item x="562"/>
        <item x="561"/>
        <item x="560"/>
        <item x="557"/>
        <item x="558"/>
        <item x="559"/>
        <item x="556"/>
        <item x="554"/>
        <item x="555"/>
        <item x="552"/>
        <item x="553"/>
        <item x="549"/>
        <item x="550"/>
        <item x="551"/>
        <item x="548"/>
        <item x="545"/>
        <item x="546"/>
        <item x="547"/>
        <item x="543"/>
        <item x="544"/>
        <item x="542"/>
        <item x="541"/>
        <item x="540"/>
        <item x="539"/>
        <item x="538"/>
        <item x="537"/>
        <item x="536"/>
        <item x="535"/>
        <item x="533"/>
        <item x="534"/>
        <item x="531"/>
        <item x="532"/>
        <item x="530"/>
        <item x="529"/>
        <item x="528"/>
        <item x="527"/>
        <item x="526"/>
        <item x="523"/>
        <item x="524"/>
        <item x="525"/>
        <item x="517"/>
        <item x="518"/>
        <item x="519"/>
        <item x="520"/>
        <item x="521"/>
        <item x="522"/>
        <item x="516"/>
        <item x="515"/>
        <item x="514"/>
        <item x="513"/>
        <item x="512"/>
        <item x="511"/>
        <item x="510"/>
        <item x="508"/>
        <item x="509"/>
        <item x="507"/>
        <item x="506"/>
        <item x="505"/>
        <item x="503"/>
        <item x="504"/>
        <item x="502"/>
        <item x="501"/>
        <item x="500"/>
        <item x="498"/>
        <item x="499"/>
        <item x="496"/>
        <item x="497"/>
        <item x="493"/>
        <item x="494"/>
        <item x="495"/>
        <item x="492"/>
        <item x="491"/>
        <item x="490"/>
        <item x="489"/>
        <item x="487"/>
        <item x="488"/>
        <item x="486"/>
        <item x="485"/>
        <item x="480"/>
        <item x="481"/>
        <item x="482"/>
        <item x="483"/>
        <item x="484"/>
        <item x="479"/>
        <item x="478"/>
        <item x="476"/>
        <item x="477"/>
        <item x="474"/>
        <item x="475"/>
        <item x="472"/>
        <item x="473"/>
        <item x="470"/>
        <item x="471"/>
        <item x="468"/>
        <item x="469"/>
        <item x="465"/>
        <item x="466"/>
        <item x="467"/>
        <item x="459"/>
        <item x="460"/>
        <item x="461"/>
        <item x="462"/>
        <item x="463"/>
        <item x="464"/>
        <item x="455"/>
        <item x="456"/>
        <item x="457"/>
        <item x="458"/>
        <item x="451"/>
        <item x="452"/>
        <item x="453"/>
        <item x="454"/>
        <item x="448"/>
        <item x="449"/>
        <item x="450"/>
        <item x="445"/>
        <item x="446"/>
        <item x="44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30"/>
        <item x="431"/>
        <item x="426"/>
        <item x="427"/>
        <item x="428"/>
        <item x="429"/>
        <item x="425"/>
        <item x="421"/>
        <item x="422"/>
        <item x="423"/>
        <item x="424"/>
        <item x="419"/>
        <item x="420"/>
        <item x="418"/>
        <item x="417"/>
        <item x="416"/>
        <item x="414"/>
        <item x="415"/>
        <item x="413"/>
        <item x="412"/>
        <item x="410"/>
        <item x="411"/>
        <item x="409"/>
        <item x="408"/>
        <item x="406"/>
        <item x="407"/>
        <item x="404"/>
        <item x="405"/>
        <item x="403"/>
        <item x="402"/>
        <item x="400"/>
        <item x="401"/>
        <item x="398"/>
        <item x="399"/>
        <item x="397"/>
        <item x="396"/>
        <item x="386"/>
        <item x="387"/>
        <item x="388"/>
        <item x="389"/>
        <item x="390"/>
        <item x="391"/>
        <item x="392"/>
        <item x="393"/>
        <item x="394"/>
        <item x="395"/>
        <item x="384"/>
        <item x="385"/>
        <item x="382"/>
        <item x="383"/>
        <item x="381"/>
        <item x="377"/>
        <item x="378"/>
        <item x="379"/>
        <item x="380"/>
        <item x="373"/>
        <item x="374"/>
        <item x="375"/>
        <item x="371"/>
        <item x="372"/>
        <item x="369"/>
        <item x="370"/>
        <item x="367"/>
        <item x="368"/>
        <item x="360"/>
        <item x="361"/>
        <item x="362"/>
        <item x="363"/>
        <item x="364"/>
        <item x="365"/>
        <item x="366"/>
        <item x="358"/>
        <item x="359"/>
        <item x="357"/>
        <item x="376"/>
        <item x="355"/>
        <item x="356"/>
        <item x="351"/>
        <item x="352"/>
        <item x="353"/>
        <item x="354"/>
        <item x="347"/>
        <item x="348"/>
        <item x="349"/>
        <item x="350"/>
        <item x="345"/>
        <item x="346"/>
        <item x="344"/>
        <item x="343"/>
        <item x="342"/>
        <item x="339"/>
        <item x="340"/>
        <item x="341"/>
        <item x="336"/>
        <item x="337"/>
        <item x="338"/>
        <item x="334"/>
        <item x="335"/>
        <item x="333"/>
        <item x="332"/>
        <item x="330"/>
        <item x="331"/>
        <item x="329"/>
        <item x="327"/>
        <item x="328"/>
        <item x="324"/>
        <item x="325"/>
        <item x="326"/>
        <item x="323"/>
        <item x="319"/>
        <item x="320"/>
        <item x="321"/>
        <item x="322"/>
        <item x="318"/>
        <item x="317"/>
        <item x="316"/>
        <item x="315"/>
        <item x="313"/>
        <item x="314"/>
        <item x="312"/>
        <item x="311"/>
        <item x="309"/>
        <item x="310"/>
        <item x="308"/>
        <item x="307"/>
        <item x="305"/>
        <item x="306"/>
        <item x="302"/>
        <item x="303"/>
        <item x="304"/>
        <item x="296"/>
        <item x="297"/>
        <item x="298"/>
        <item x="299"/>
        <item x="300"/>
        <item x="301"/>
        <item x="295"/>
        <item x="290"/>
        <item x="291"/>
        <item x="292"/>
        <item x="293"/>
        <item x="294"/>
        <item x="286"/>
        <item x="287"/>
        <item x="288"/>
        <item x="289"/>
        <item x="281"/>
        <item x="282"/>
        <item x="283"/>
        <item x="284"/>
        <item x="285"/>
        <item x="275"/>
        <item x="276"/>
        <item x="277"/>
        <item x="278"/>
        <item x="279"/>
        <item x="280"/>
        <item x="271"/>
        <item x="272"/>
        <item x="273"/>
        <item x="274"/>
        <item x="268"/>
        <item x="269"/>
        <item x="270"/>
        <item x="263"/>
        <item x="264"/>
        <item x="265"/>
        <item x="266"/>
        <item x="267"/>
        <item x="262"/>
        <item x="260"/>
        <item x="261"/>
        <item x="258"/>
        <item x="259"/>
        <item x="255"/>
        <item x="256"/>
        <item x="257"/>
        <item x="253"/>
        <item x="254"/>
        <item x="250"/>
        <item x="251"/>
        <item x="252"/>
        <item x="248"/>
        <item x="249"/>
        <item x="247"/>
        <item x="241"/>
        <item x="242"/>
        <item x="243"/>
        <item x="244"/>
        <item x="245"/>
        <item x="246"/>
        <item x="240"/>
        <item x="239"/>
        <item x="713"/>
        <item x="231"/>
        <item x="232"/>
        <item x="233"/>
        <item x="234"/>
        <item x="235"/>
        <item x="236"/>
        <item x="237"/>
        <item x="238"/>
        <item x="228"/>
        <item x="229"/>
        <item x="230"/>
        <item x="225"/>
        <item x="226"/>
        <item x="227"/>
        <item x="224"/>
        <item x="223"/>
        <item x="219"/>
        <item x="220"/>
        <item x="221"/>
        <item x="222"/>
        <item x="217"/>
        <item x="218"/>
        <item x="215"/>
        <item x="216"/>
        <item x="213"/>
        <item x="214"/>
        <item x="207"/>
        <item x="208"/>
        <item x="209"/>
        <item x="210"/>
        <item x="211"/>
        <item x="212"/>
        <item x="206"/>
        <item x="205"/>
        <item x="203"/>
        <item x="204"/>
        <item x="202"/>
        <item x="200"/>
        <item x="201"/>
        <item x="194"/>
        <item x="195"/>
        <item x="196"/>
        <item x="197"/>
        <item x="198"/>
        <item x="199"/>
        <item x="186"/>
        <item x="187"/>
        <item x="188"/>
        <item x="189"/>
        <item x="190"/>
        <item x="191"/>
        <item x="192"/>
        <item x="193"/>
        <item x="184"/>
        <item x="185"/>
        <item x="183"/>
        <item x="179"/>
        <item x="180"/>
        <item x="181"/>
        <item x="182"/>
        <item x="178"/>
        <item x="177"/>
        <item x="176"/>
        <item x="174"/>
        <item x="175"/>
        <item x="169"/>
        <item x="170"/>
        <item x="171"/>
        <item x="172"/>
        <item x="173"/>
        <item x="162"/>
        <item x="163"/>
        <item x="164"/>
        <item x="165"/>
        <item x="166"/>
        <item x="167"/>
        <item x="168"/>
        <item x="158"/>
        <item x="159"/>
        <item x="160"/>
        <item x="161"/>
        <item x="154"/>
        <item x="155"/>
        <item x="156"/>
        <item x="157"/>
        <item x="151"/>
        <item x="152"/>
        <item x="153"/>
        <item x="142"/>
        <item x="143"/>
        <item x="144"/>
        <item x="145"/>
        <item x="146"/>
        <item x="147"/>
        <item x="148"/>
        <item x="149"/>
        <item x="150"/>
        <item x="139"/>
        <item x="140"/>
        <item x="141"/>
        <item x="134"/>
        <item x="135"/>
        <item x="136"/>
        <item x="137"/>
        <item x="138"/>
        <item x="130"/>
        <item x="131"/>
        <item x="132"/>
        <item x="133"/>
        <item x="126"/>
        <item x="127"/>
        <item x="128"/>
        <item x="129"/>
        <item x="118"/>
        <item x="119"/>
        <item x="120"/>
        <item x="121"/>
        <item x="122"/>
        <item x="123"/>
        <item x="124"/>
        <item x="125"/>
        <item x="114"/>
        <item x="115"/>
        <item x="116"/>
        <item x="117"/>
        <item x="110"/>
        <item x="111"/>
        <item x="112"/>
        <item x="113"/>
        <item x="107"/>
        <item x="108"/>
        <item x="109"/>
        <item x="100"/>
        <item x="101"/>
        <item x="102"/>
        <item x="103"/>
        <item x="104"/>
        <item x="105"/>
        <item x="106"/>
        <item x="95"/>
        <item x="96"/>
        <item x="97"/>
        <item x="98"/>
        <item x="99"/>
        <item x="89"/>
        <item x="90"/>
        <item x="91"/>
        <item x="92"/>
        <item x="93"/>
        <item x="94"/>
        <item x="84"/>
        <item x="85"/>
        <item x="86"/>
        <item x="87"/>
        <item x="88"/>
        <item x="79"/>
        <item x="80"/>
        <item x="81"/>
        <item x="82"/>
        <item x="83"/>
        <item x="74"/>
        <item x="75"/>
        <item x="76"/>
        <item x="77"/>
        <item x="78"/>
        <item x="72"/>
        <item x="73"/>
        <item x="64"/>
        <item x="65"/>
        <item x="66"/>
        <item x="67"/>
        <item x="68"/>
        <item x="69"/>
        <item x="70"/>
        <item x="71"/>
        <item x="54"/>
        <item x="55"/>
        <item x="56"/>
        <item x="57"/>
        <item x="58"/>
        <item x="59"/>
        <item x="60"/>
        <item x="61"/>
        <item x="62"/>
        <item x="63"/>
        <item x="52"/>
        <item x="53"/>
        <item x="47"/>
        <item x="48"/>
        <item x="49"/>
        <item x="50"/>
        <item x="51"/>
        <item x="46"/>
        <item x="42"/>
        <item x="43"/>
        <item x="44"/>
        <item x="45"/>
        <item x="35"/>
        <item x="36"/>
        <item x="37"/>
        <item x="38"/>
        <item x="39"/>
        <item x="40"/>
        <item x="41"/>
        <item x="27"/>
        <item x="28"/>
        <item x="29"/>
        <item x="30"/>
        <item x="31"/>
        <item x="32"/>
        <item x="33"/>
        <item x="34"/>
        <item x="23"/>
        <item x="24"/>
        <item x="25"/>
        <item x="26"/>
        <item x="19"/>
        <item x="20"/>
        <item x="21"/>
        <item x="22"/>
        <item x="10"/>
        <item x="11"/>
        <item x="12"/>
        <item x="13"/>
        <item x="14"/>
        <item x="15"/>
        <item x="16"/>
        <item x="17"/>
        <item x="18"/>
        <item x="3"/>
        <item x="4"/>
        <item x="5"/>
        <item x="6"/>
        <item x="7"/>
        <item x="8"/>
        <item x="9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72">
        <item x="737"/>
        <item x="731"/>
        <item x="658"/>
        <item x="569"/>
        <item x="543"/>
        <item x="523"/>
        <item x="525"/>
        <item x="509"/>
        <item x="468"/>
        <item x="449"/>
        <item x="447"/>
        <item x="433"/>
        <item x="434"/>
        <item x="431"/>
        <item x="421"/>
        <item x="422"/>
        <item x="671"/>
        <item x="673"/>
        <item x="675"/>
        <item x="676"/>
        <item x="677"/>
        <item x="679"/>
        <item x="680"/>
        <item x="683"/>
        <item x="684"/>
        <item x="685"/>
        <item x="688"/>
        <item x="689"/>
        <item x="690"/>
        <item x="691"/>
        <item x="693"/>
        <item x="696"/>
        <item x="697"/>
        <item x="698"/>
        <item x="700"/>
        <item x="701"/>
        <item x="707"/>
        <item x="708"/>
        <item x="709"/>
        <item x="710"/>
        <item x="712"/>
        <item x="419"/>
        <item x="420"/>
        <item x="714"/>
        <item x="715"/>
        <item x="716"/>
        <item x="717"/>
        <item x="718"/>
        <item x="719"/>
        <item x="720"/>
        <item x="721"/>
        <item x="722"/>
        <item x="723"/>
        <item x="726"/>
        <item x="728"/>
        <item x="729"/>
        <item x="730"/>
        <item x="732"/>
        <item x="735"/>
        <item x="736"/>
        <item x="738"/>
        <item x="739"/>
        <item x="740"/>
        <item x="741"/>
        <item x="742"/>
        <item x="744"/>
        <item x="745"/>
        <item x="746"/>
        <item x="747"/>
        <item x="748"/>
        <item x="649"/>
        <item x="650"/>
        <item x="668"/>
        <item x="694"/>
        <item x="699"/>
        <item x="702"/>
        <item x="703"/>
        <item x="705"/>
        <item x="727"/>
        <item x="749"/>
        <item x="750"/>
        <item x="751"/>
        <item x="753"/>
        <item x="754"/>
        <item x="755"/>
        <item x="756"/>
        <item x="758"/>
        <item x="759"/>
        <item x="760"/>
        <item x="762"/>
        <item x="764"/>
        <item x="765"/>
        <item x="766"/>
        <item x="767"/>
        <item x="768"/>
        <item x="769"/>
        <item x="770"/>
        <item x="771"/>
        <item x="418"/>
        <item x="423"/>
        <item x="424"/>
        <item x="425"/>
        <item x="426"/>
        <item x="427"/>
        <item x="417"/>
        <item x="428"/>
        <item x="429"/>
        <item x="430"/>
        <item x="435"/>
        <item x="436"/>
        <item x="437"/>
        <item x="439"/>
        <item x="440"/>
        <item x="441"/>
        <item x="442"/>
        <item x="443"/>
        <item x="444"/>
        <item x="445"/>
        <item x="446"/>
        <item x="448"/>
        <item x="450"/>
        <item x="452"/>
        <item x="453"/>
        <item x="454"/>
        <item x="42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5"/>
        <item x="487"/>
        <item x="488"/>
        <item x="502"/>
        <item x="540"/>
        <item x="573"/>
        <item x="574"/>
        <item x="575"/>
        <item x="578"/>
        <item x="595"/>
        <item x="597"/>
        <item x="605"/>
        <item x="619"/>
        <item x="621"/>
        <item x="623"/>
        <item x="627"/>
        <item x="634"/>
        <item x="641"/>
        <item x="646"/>
        <item x="653"/>
        <item x="654"/>
        <item x="678"/>
        <item x="472"/>
        <item x="473"/>
        <item x="474"/>
        <item x="249"/>
        <item x="477"/>
        <item x="478"/>
        <item x="479"/>
        <item x="480"/>
        <item x="481"/>
        <item x="482"/>
        <item x="483"/>
        <item x="484"/>
        <item x="485"/>
        <item x="704"/>
        <item x="706"/>
        <item x="743"/>
        <item x="752"/>
        <item x="761"/>
        <item x="416"/>
        <item x="476"/>
        <item x="486"/>
        <item x="489"/>
        <item x="490"/>
        <item x="655"/>
        <item x="695"/>
        <item x="414"/>
        <item x="415"/>
        <item x="438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4"/>
        <item x="505"/>
        <item x="506"/>
        <item x="507"/>
        <item x="508"/>
        <item x="413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91"/>
        <item x="592"/>
        <item x="593"/>
        <item x="594"/>
        <item x="596"/>
        <item x="598"/>
        <item x="599"/>
        <item x="600"/>
        <item x="601"/>
        <item x="602"/>
        <item x="603"/>
        <item x="604"/>
        <item x="606"/>
        <item x="607"/>
        <item x="608"/>
        <item x="609"/>
        <item x="611"/>
        <item x="613"/>
        <item x="614"/>
        <item x="615"/>
        <item x="616"/>
        <item x="617"/>
        <item x="618"/>
        <item x="620"/>
        <item x="622"/>
        <item x="624"/>
        <item x="625"/>
        <item x="626"/>
        <item x="628"/>
        <item x="629"/>
        <item x="630"/>
        <item x="631"/>
        <item x="632"/>
        <item x="633"/>
        <item x="635"/>
        <item x="636"/>
        <item x="637"/>
        <item x="638"/>
        <item x="639"/>
        <item x="640"/>
        <item x="642"/>
        <item x="643"/>
        <item x="644"/>
        <item x="645"/>
        <item x="647"/>
        <item x="648"/>
        <item x="651"/>
        <item x="652"/>
        <item x="656"/>
        <item x="657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2"/>
        <item x="674"/>
        <item x="681"/>
        <item x="682"/>
        <item x="686"/>
        <item x="692"/>
        <item x="711"/>
        <item x="724"/>
        <item x="733"/>
        <item x="734"/>
        <item x="412"/>
        <item x="522"/>
        <item x="524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260"/>
        <item x="566"/>
        <item x="410"/>
        <item x="567"/>
        <item x="568"/>
        <item x="570"/>
        <item x="571"/>
        <item x="572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409"/>
        <item x="411"/>
        <item x="408"/>
        <item x="407"/>
        <item x="404"/>
        <item x="405"/>
        <item x="403"/>
        <item x="402"/>
        <item x="400"/>
        <item x="401"/>
        <item x="451"/>
        <item x="503"/>
        <item x="398"/>
        <item x="399"/>
        <item x="725"/>
        <item x="397"/>
        <item x="396"/>
        <item x="386"/>
        <item x="387"/>
        <item x="388"/>
        <item x="389"/>
        <item x="390"/>
        <item x="391"/>
        <item x="392"/>
        <item x="393"/>
        <item x="394"/>
        <item x="395"/>
        <item x="384"/>
        <item x="385"/>
        <item x="382"/>
        <item x="383"/>
        <item x="381"/>
        <item x="377"/>
        <item x="378"/>
        <item x="379"/>
        <item x="380"/>
        <item x="373"/>
        <item x="374"/>
        <item x="375"/>
        <item x="371"/>
        <item x="372"/>
        <item x="369"/>
        <item x="370"/>
        <item x="367"/>
        <item x="368"/>
        <item x="360"/>
        <item x="361"/>
        <item x="362"/>
        <item x="363"/>
        <item x="364"/>
        <item x="365"/>
        <item x="366"/>
        <item x="358"/>
        <item x="359"/>
        <item x="757"/>
        <item x="357"/>
        <item x="376"/>
        <item x="355"/>
        <item x="356"/>
        <item x="610"/>
        <item x="351"/>
        <item x="352"/>
        <item x="353"/>
        <item x="354"/>
        <item x="348"/>
        <item x="349"/>
        <item x="350"/>
        <item x="345"/>
        <item x="346"/>
        <item x="344"/>
        <item x="343"/>
        <item x="342"/>
        <item x="339"/>
        <item x="340"/>
        <item x="341"/>
        <item x="336"/>
        <item x="337"/>
        <item x="338"/>
        <item x="334"/>
        <item x="335"/>
        <item x="333"/>
        <item x="332"/>
        <item x="330"/>
        <item x="331"/>
        <item x="347"/>
        <item x="329"/>
        <item x="327"/>
        <item x="328"/>
        <item x="324"/>
        <item x="325"/>
        <item x="326"/>
        <item x="323"/>
        <item x="319"/>
        <item x="320"/>
        <item x="321"/>
        <item x="322"/>
        <item x="318"/>
        <item x="317"/>
        <item x="316"/>
        <item x="315"/>
        <item x="313"/>
        <item x="314"/>
        <item x="312"/>
        <item x="311"/>
        <item x="309"/>
        <item x="310"/>
        <item x="308"/>
        <item x="307"/>
        <item x="305"/>
        <item x="306"/>
        <item x="302"/>
        <item x="303"/>
        <item x="304"/>
        <item x="296"/>
        <item x="297"/>
        <item x="298"/>
        <item x="299"/>
        <item x="300"/>
        <item x="301"/>
        <item x="295"/>
        <item x="290"/>
        <item x="291"/>
        <item x="292"/>
        <item x="293"/>
        <item x="294"/>
        <item x="286"/>
        <item x="287"/>
        <item x="288"/>
        <item x="289"/>
        <item x="281"/>
        <item x="282"/>
        <item x="283"/>
        <item x="284"/>
        <item x="285"/>
        <item x="275"/>
        <item x="276"/>
        <item x="277"/>
        <item x="278"/>
        <item x="279"/>
        <item x="280"/>
        <item x="271"/>
        <item x="272"/>
        <item x="273"/>
        <item x="274"/>
        <item x="268"/>
        <item x="269"/>
        <item x="270"/>
        <item x="263"/>
        <item x="264"/>
        <item x="265"/>
        <item x="266"/>
        <item x="267"/>
        <item x="262"/>
        <item x="261"/>
        <item x="259"/>
        <item x="258"/>
        <item x="255"/>
        <item x="256"/>
        <item x="257"/>
        <item x="250"/>
        <item x="251"/>
        <item x="252"/>
        <item x="248"/>
        <item x="253"/>
        <item x="247"/>
        <item x="241"/>
        <item x="242"/>
        <item x="243"/>
        <item x="244"/>
        <item x="245"/>
        <item x="246"/>
        <item x="240"/>
        <item x="239"/>
        <item x="713"/>
        <item x="231"/>
        <item x="232"/>
        <item x="233"/>
        <item x="234"/>
        <item x="235"/>
        <item x="236"/>
        <item x="237"/>
        <item x="238"/>
        <item x="228"/>
        <item x="230"/>
        <item x="225"/>
        <item x="226"/>
        <item x="229"/>
        <item x="687"/>
        <item x="224"/>
        <item x="227"/>
        <item x="223"/>
        <item x="219"/>
        <item x="220"/>
        <item x="221"/>
        <item x="222"/>
        <item x="217"/>
        <item x="218"/>
        <item x="254"/>
        <item x="215"/>
        <item x="216"/>
        <item x="213"/>
        <item x="214"/>
        <item x="432"/>
        <item x="207"/>
        <item x="208"/>
        <item x="209"/>
        <item x="210"/>
        <item x="211"/>
        <item x="212"/>
        <item x="206"/>
        <item x="406"/>
        <item x="205"/>
        <item x="203"/>
        <item x="204"/>
        <item x="202"/>
        <item x="200"/>
        <item x="201"/>
        <item x="194"/>
        <item x="195"/>
        <item x="196"/>
        <item x="197"/>
        <item x="198"/>
        <item x="199"/>
        <item x="186"/>
        <item x="187"/>
        <item x="188"/>
        <item x="189"/>
        <item x="190"/>
        <item x="191"/>
        <item x="192"/>
        <item x="193"/>
        <item x="184"/>
        <item x="185"/>
        <item x="183"/>
        <item x="179"/>
        <item x="180"/>
        <item x="181"/>
        <item x="182"/>
        <item x="178"/>
        <item x="612"/>
        <item x="177"/>
        <item x="176"/>
        <item x="174"/>
        <item x="175"/>
        <item x="169"/>
        <item x="170"/>
        <item x="171"/>
        <item x="172"/>
        <item x="173"/>
        <item x="162"/>
        <item x="163"/>
        <item x="164"/>
        <item x="165"/>
        <item x="166"/>
        <item x="167"/>
        <item x="168"/>
        <item x="158"/>
        <item x="159"/>
        <item x="160"/>
        <item x="161"/>
        <item x="154"/>
        <item x="155"/>
        <item x="156"/>
        <item x="157"/>
        <item x="151"/>
        <item x="152"/>
        <item x="153"/>
        <item x="142"/>
        <item x="143"/>
        <item x="144"/>
        <item x="145"/>
        <item x="146"/>
        <item x="147"/>
        <item x="148"/>
        <item x="149"/>
        <item x="150"/>
        <item x="139"/>
        <item x="140"/>
        <item x="141"/>
        <item x="134"/>
        <item x="135"/>
        <item x="136"/>
        <item x="137"/>
        <item x="138"/>
        <item x="130"/>
        <item x="131"/>
        <item x="132"/>
        <item x="133"/>
        <item x="126"/>
        <item x="127"/>
        <item x="128"/>
        <item x="129"/>
        <item x="118"/>
        <item x="119"/>
        <item x="120"/>
        <item x="121"/>
        <item x="122"/>
        <item x="123"/>
        <item x="124"/>
        <item x="125"/>
        <item x="114"/>
        <item x="115"/>
        <item x="116"/>
        <item x="117"/>
        <item x="110"/>
        <item x="111"/>
        <item x="112"/>
        <item x="113"/>
        <item x="107"/>
        <item x="108"/>
        <item x="109"/>
        <item x="100"/>
        <item x="101"/>
        <item x="102"/>
        <item x="103"/>
        <item x="104"/>
        <item x="106"/>
        <item x="95"/>
        <item x="96"/>
        <item x="97"/>
        <item x="98"/>
        <item x="99"/>
        <item x="89"/>
        <item x="90"/>
        <item x="91"/>
        <item x="92"/>
        <item x="93"/>
        <item x="94"/>
        <item x="105"/>
        <item x="84"/>
        <item x="85"/>
        <item x="86"/>
        <item x="87"/>
        <item x="88"/>
        <item x="79"/>
        <item x="80"/>
        <item x="81"/>
        <item x="82"/>
        <item x="83"/>
        <item x="74"/>
        <item x="75"/>
        <item x="76"/>
        <item x="77"/>
        <item x="78"/>
        <item x="72"/>
        <item x="73"/>
        <item x="64"/>
        <item x="65"/>
        <item x="66"/>
        <item x="67"/>
        <item x="68"/>
        <item x="69"/>
        <item x="70"/>
        <item x="71"/>
        <item x="54"/>
        <item x="55"/>
        <item x="56"/>
        <item x="57"/>
        <item x="58"/>
        <item x="59"/>
        <item x="60"/>
        <item x="61"/>
        <item x="62"/>
        <item x="63"/>
        <item x="52"/>
        <item x="53"/>
        <item x="47"/>
        <item x="48"/>
        <item x="49"/>
        <item x="50"/>
        <item x="51"/>
        <item x="46"/>
        <item x="43"/>
        <item x="44"/>
        <item x="45"/>
        <item x="35"/>
        <item x="36"/>
        <item x="37"/>
        <item x="38"/>
        <item x="39"/>
        <item x="40"/>
        <item x="41"/>
        <item x="27"/>
        <item x="28"/>
        <item x="29"/>
        <item x="30"/>
        <item x="31"/>
        <item x="32"/>
        <item x="33"/>
        <item x="34"/>
        <item x="23"/>
        <item x="24"/>
        <item x="25"/>
        <item x="26"/>
        <item x="19"/>
        <item x="20"/>
        <item x="21"/>
        <item x="22"/>
        <item x="10"/>
        <item x="11"/>
        <item x="12"/>
        <item x="13"/>
        <item x="14"/>
        <item x="15"/>
        <item x="16"/>
        <item x="17"/>
        <item x="18"/>
        <item x="3"/>
        <item x="4"/>
        <item x="5"/>
        <item x="6"/>
        <item x="7"/>
        <item x="8"/>
        <item x="9"/>
        <item x="0"/>
        <item x="1"/>
        <item x="2"/>
        <item x="7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3"/>
        <item x="1"/>
        <item x="0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3"/>
        <item x="0"/>
        <item x="2"/>
        <item x="4"/>
        <item x="5"/>
        <item x="6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595">
        <item h="1" x="420"/>
        <item h="1" x="24"/>
        <item h="1" x="191"/>
        <item h="1" x="252"/>
        <item h="1" x="42"/>
        <item h="1" x="117"/>
        <item h="1" x="10"/>
        <item h="1" x="1"/>
        <item h="1" x="0"/>
        <item x="3"/>
        <item h="1" x="115"/>
        <item h="1" x="65"/>
        <item h="1" x="354"/>
        <item h="1" x="152"/>
        <item h="1" x="389"/>
        <item h="1" x="394"/>
        <item h="1" x="315"/>
        <item h="1" x="169"/>
        <item h="1" x="62"/>
        <item h="1" x="291"/>
        <item h="1" x="504"/>
        <item h="1" x="447"/>
        <item h="1" x="98"/>
        <item h="1" x="488"/>
        <item h="1" x="513"/>
        <item h="1" x="422"/>
        <item h="1" x="583"/>
        <item h="1" x="372"/>
        <item h="1" x="151"/>
        <item h="1" x="138"/>
        <item h="1" x="482"/>
        <item h="1" x="419"/>
        <item h="1" x="456"/>
        <item h="1" x="412"/>
        <item h="1" x="56"/>
        <item h="1" x="439"/>
        <item h="1" x="554"/>
        <item h="1" x="295"/>
        <item h="1" x="123"/>
        <item h="1" x="347"/>
        <item h="1" x="399"/>
        <item h="1" x="393"/>
        <item h="1" x="587"/>
        <item h="1" x="89"/>
        <item h="1" x="277"/>
        <item h="1" x="543"/>
        <item h="1" x="418"/>
        <item h="1" x="359"/>
        <item h="1" x="558"/>
        <item h="1" x="449"/>
        <item h="1" x="272"/>
        <item h="1" x="311"/>
        <item h="1" x="120"/>
        <item h="1" x="218"/>
        <item h="1" x="273"/>
        <item h="1" x="9"/>
        <item h="1" x="223"/>
        <item h="1" x="407"/>
        <item h="1" x="300"/>
        <item h="1" x="263"/>
        <item h="1" x="134"/>
        <item h="1" x="514"/>
        <item h="1" x="352"/>
        <item h="1" x="285"/>
        <item h="1" x="251"/>
        <item h="1" x="448"/>
        <item h="1" x="519"/>
        <item h="1" x="530"/>
        <item h="1" x="411"/>
        <item h="1" x="287"/>
        <item h="1" x="222"/>
        <item h="1" x="421"/>
        <item h="1" x="370"/>
        <item h="1" x="292"/>
        <item h="1" x="413"/>
        <item h="1" x="294"/>
        <item h="1" x="161"/>
        <item h="1" x="203"/>
        <item h="1" x="474"/>
        <item h="1" x="109"/>
        <item h="1" x="47"/>
        <item h="1" x="195"/>
        <item h="1" x="562"/>
        <item h="1" x="141"/>
        <item h="1" x="301"/>
        <item h="1" x="320"/>
        <item h="1" x="30"/>
        <item h="1" x="194"/>
        <item h="1" x="566"/>
        <item h="1" x="515"/>
        <item h="1" x="139"/>
        <item h="1" x="185"/>
        <item h="1" x="485"/>
        <item h="1" x="416"/>
        <item h="1" x="381"/>
        <item h="1" x="465"/>
        <item h="1" x="405"/>
        <item h="1" x="552"/>
        <item h="1" x="507"/>
        <item h="1" x="271"/>
        <item h="1" x="560"/>
        <item h="1" x="553"/>
        <item h="1" x="473"/>
        <item h="1" x="561"/>
        <item h="1" x="357"/>
        <item h="1" x="316"/>
        <item h="1" x="531"/>
        <item h="1" x="253"/>
        <item h="1" x="215"/>
        <item h="1" x="503"/>
        <item h="1" x="45"/>
        <item h="1" x="298"/>
        <item h="1" x="208"/>
        <item h="1" x="126"/>
        <item h="1" x="341"/>
        <item h="1" x="283"/>
        <item h="1" x="324"/>
        <item h="1" x="497"/>
        <item h="1" x="167"/>
        <item h="1" x="588"/>
        <item h="1" x="158"/>
        <item h="1" x="375"/>
        <item h="1" x="417"/>
        <item h="1" x="71"/>
        <item h="1" x="387"/>
        <item h="1" x="358"/>
        <item h="1" x="584"/>
        <item h="1" x="264"/>
        <item h="1" x="40"/>
        <item h="1" x="345"/>
        <item h="1" x="581"/>
        <item h="1" x="53"/>
        <item h="1" x="527"/>
        <item h="1" x="415"/>
        <item h="1" x="259"/>
        <item h="1" x="351"/>
        <item h="1" x="204"/>
        <item h="1" x="409"/>
        <item h="1" x="428"/>
        <item h="1" x="338"/>
        <item h="1" x="118"/>
        <item h="1" x="217"/>
        <item h="1" x="579"/>
        <item h="1" x="373"/>
        <item h="1" x="66"/>
        <item h="1" x="216"/>
        <item h="1" x="314"/>
        <item h="1" x="371"/>
        <item h="1" x="254"/>
        <item h="1" x="429"/>
        <item h="1" x="342"/>
        <item h="1" x="464"/>
        <item h="1" x="525"/>
        <item h="1" x="246"/>
        <item h="1" x="64"/>
        <item h="1" x="168"/>
        <item h="1" x="337"/>
        <item h="1" x="149"/>
        <item h="1" x="212"/>
        <item h="1" x="433"/>
        <item h="1" x="245"/>
        <item h="1" x="221"/>
        <item h="1" x="90"/>
        <item h="1" x="227"/>
        <item h="1" x="19"/>
        <item h="1" x="578"/>
        <item h="1" x="241"/>
        <item h="1" x="403"/>
        <item h="1" x="495"/>
        <item h="1" x="54"/>
        <item h="1" x="12"/>
        <item h="1" x="565"/>
        <item h="1" x="8"/>
        <item h="1" x="135"/>
        <item h="1" x="479"/>
        <item h="1" x="170"/>
        <item h="1" x="486"/>
        <item h="1" x="160"/>
        <item h="1" x="258"/>
        <item h="1" x="11"/>
        <item h="1" x="309"/>
        <item h="1" x="400"/>
        <item h="1" x="192"/>
        <item h="1" x="305"/>
        <item h="1" x="382"/>
        <item h="1" x="441"/>
        <item h="1" x="461"/>
        <item h="1" x="219"/>
        <item h="1" x="468"/>
        <item h="1" x="235"/>
        <item h="1" x="188"/>
        <item h="1" x="423"/>
        <item h="1" x="494"/>
        <item h="1" x="353"/>
        <item h="1" x="402"/>
        <item h="1" x="524"/>
        <item h="1" x="79"/>
        <item h="1" x="296"/>
        <item h="1" x="567"/>
        <item h="1" x="589"/>
        <item h="1" x="453"/>
        <item h="1" x="466"/>
        <item h="1" x="493"/>
        <item h="1" x="155"/>
        <item h="1" x="286"/>
        <item h="1" x="297"/>
        <item h="1" x="132"/>
        <item h="1" x="186"/>
        <item h="1" x="100"/>
        <item h="1" x="171"/>
        <item h="1" x="322"/>
        <item h="1" x="193"/>
        <item h="1" x="48"/>
        <item h="1" x="406"/>
        <item h="1" x="229"/>
        <item h="1" x="103"/>
        <item h="1" x="88"/>
        <item h="1" x="508"/>
        <item h="1" x="481"/>
        <item h="1" x="108"/>
        <item h="1" x="431"/>
        <item h="1" x="343"/>
        <item h="1" x="111"/>
        <item h="1" x="451"/>
        <item h="1" x="184"/>
        <item h="1" x="391"/>
        <item h="1" x="142"/>
        <item h="1" x="51"/>
        <item h="1" x="145"/>
        <item h="1" x="210"/>
        <item h="1" x="17"/>
        <item h="1" x="331"/>
        <item h="1" x="74"/>
        <item h="1" x="551"/>
        <item h="1" x="348"/>
        <item h="1" x="13"/>
        <item h="1" x="496"/>
        <item h="1" x="509"/>
        <item h="1" x="388"/>
        <item h="1" x="247"/>
        <item h="1" x="490"/>
        <item h="1" x="424"/>
        <item h="1" x="460"/>
        <item h="1" x="281"/>
        <item h="1" x="593"/>
        <item h="1" x="174"/>
        <item h="1" x="506"/>
        <item h="1" x="34"/>
        <item h="1" x="197"/>
        <item h="1" x="82"/>
        <item h="1" x="476"/>
        <item h="1" x="213"/>
        <item h="1" x="516"/>
        <item h="1" x="303"/>
        <item h="1" x="144"/>
        <item h="1" x="363"/>
        <item h="1" x="189"/>
        <item h="1" x="137"/>
        <item h="1" x="312"/>
        <item h="1" x="477"/>
        <item h="1" x="442"/>
        <item h="1" x="26"/>
        <item h="1" x="129"/>
        <item h="1" x="350"/>
        <item h="1" x="230"/>
        <item h="1" x="489"/>
        <item h="1" x="275"/>
        <item h="1" x="492"/>
        <item h="1" x="425"/>
        <item h="1" x="288"/>
        <item h="1" x="104"/>
        <item h="1" x="568"/>
        <item h="1" x="181"/>
        <item h="1" x="537"/>
        <item h="1" x="333"/>
        <item h="1" x="293"/>
        <item h="1" x="437"/>
        <item h="1" x="31"/>
        <item h="1" x="302"/>
        <item h="1" x="426"/>
        <item h="1" x="159"/>
        <item h="1" x="179"/>
        <item h="1" x="386"/>
        <item h="1" x="276"/>
        <item h="1" x="335"/>
        <item h="1" x="317"/>
        <item h="1" x="339"/>
        <item h="1" x="20"/>
        <item h="1" x="52"/>
        <item h="1" x="323"/>
        <item h="1" x="166"/>
        <item h="1" x="534"/>
        <item h="1" x="256"/>
        <item h="1" x="332"/>
        <item h="1" x="124"/>
        <item h="1" x="529"/>
        <item h="1" x="105"/>
        <item h="1" x="362"/>
        <item h="1" x="153"/>
        <item h="1" x="163"/>
        <item h="1" x="505"/>
        <item h="1" x="304"/>
        <item h="1" x="573"/>
        <item h="1" x="446"/>
        <item h="1" x="46"/>
        <item h="1" x="330"/>
        <item h="1" x="143"/>
        <item h="1" x="173"/>
        <item h="1" x="284"/>
        <item h="1" x="518"/>
        <item h="1" x="438"/>
        <item h="1" x="556"/>
        <item h="1" x="564"/>
        <item h="1" x="475"/>
        <item h="1" x="262"/>
        <item h="1" x="379"/>
        <item h="1" x="49"/>
        <item h="1" x="274"/>
        <item h="1" x="150"/>
        <item h="1" x="55"/>
        <item h="1" x="574"/>
        <item h="1" x="380"/>
        <item h="1" x="63"/>
        <item h="1" x="121"/>
        <item h="1" x="240"/>
        <item h="1" x="306"/>
        <item h="1" x="187"/>
        <item h="1" x="220"/>
        <item h="1" x="136"/>
        <item h="1" x="299"/>
        <item h="1" x="231"/>
        <item h="1" x="260"/>
        <item h="1" x="282"/>
        <item h="1" x="592"/>
        <item h="1" x="183"/>
        <item h="1" x="385"/>
        <item h="1" x="478"/>
        <item h="1" x="114"/>
        <item h="1" x="29"/>
        <item h="1" x="7"/>
        <item h="1" x="72"/>
        <item h="1" x="157"/>
        <item h="1" x="365"/>
        <item h="1" x="538"/>
        <item h="1" x="367"/>
        <item h="1" x="87"/>
        <item h="1" x="548"/>
        <item h="1" x="130"/>
        <item h="1" x="6"/>
        <item h="1" x="325"/>
        <item h="1" x="384"/>
        <item h="1" x="457"/>
        <item h="1" x="580"/>
        <item h="1" x="500"/>
        <item h="1" x="177"/>
        <item h="1" x="366"/>
        <item h="1" x="321"/>
        <item h="1" x="318"/>
        <item h="1" x="112"/>
        <item h="1" x="119"/>
        <item h="1" x="510"/>
        <item h="1" x="278"/>
        <item h="1" x="360"/>
        <item h="1" x="383"/>
        <item h="1" x="547"/>
        <item h="1" x="491"/>
        <item h="1" x="14"/>
        <item h="1" x="73"/>
        <item h="1" x="60"/>
        <item h="1" x="450"/>
        <item h="1" x="268"/>
        <item h="1" x="404"/>
        <item h="1" x="206"/>
        <item h="1" x="319"/>
        <item h="1" x="408"/>
        <item h="1" x="239"/>
        <item h="1" x="349"/>
        <item h="1" x="242"/>
        <item h="1" x="472"/>
        <item h="1" x="487"/>
        <item h="1" x="113"/>
        <item h="1" x="289"/>
        <item h="1" x="131"/>
        <item h="1" x="99"/>
        <item h="1" x="228"/>
        <item h="1" x="261"/>
        <item h="1" x="336"/>
        <item h="1" x="540"/>
        <item h="1" x="35"/>
        <item h="1" x="91"/>
        <item h="1" x="511"/>
        <item h="1" x="236"/>
        <item h="1" x="27"/>
        <item h="1" x="5"/>
        <item h="1" x="248"/>
        <item h="1" x="201"/>
        <item h="1" x="501"/>
        <item h="1" x="18"/>
        <item h="1" x="198"/>
        <item h="1" x="539"/>
        <item h="1" x="80"/>
        <item h="1" x="81"/>
        <item h="1" x="290"/>
        <item h="1" x="101"/>
        <item h="1" x="307"/>
        <item h="1" x="458"/>
        <item h="1" x="106"/>
        <item h="1" x="154"/>
        <item h="1" x="93"/>
        <item h="1" x="125"/>
        <item h="1" x="172"/>
        <item h="1" x="546"/>
        <item h="1" x="85"/>
        <item h="1" x="50"/>
        <item h="1" x="541"/>
        <item h="1" x="328"/>
        <item h="1" x="175"/>
        <item h="1" x="200"/>
        <item h="1" x="361"/>
        <item h="1" x="33"/>
        <item h="1" x="107"/>
        <item h="1" x="471"/>
        <item h="1" x="39"/>
        <item h="1" x="133"/>
        <item h="1" x="207"/>
        <item h="1" x="327"/>
        <item h="1" x="211"/>
        <item h="1" x="176"/>
        <item h="1" x="128"/>
        <item h="1" x="585"/>
        <item h="1" x="38"/>
        <item h="1" x="414"/>
        <item h="1" x="545"/>
        <item h="1" x="542"/>
        <item h="1" x="436"/>
        <item h="1" x="459"/>
        <item h="1" x="398"/>
        <item h="1" x="329"/>
        <item h="1" x="180"/>
        <item h="1" x="512"/>
        <item h="1" x="68"/>
        <item h="1" x="517"/>
        <item h="1" x="76"/>
        <item h="1" x="401"/>
        <item h="1" x="544"/>
        <item h="1" x="78"/>
        <item h="1" x="86"/>
        <item h="1" x="37"/>
        <item h="1" x="470"/>
        <item h="1" x="61"/>
        <item h="1" x="445"/>
        <item h="1" x="528"/>
        <item h="1" x="196"/>
        <item h="1" x="178"/>
        <item h="1" x="590"/>
        <item h="1" x="267"/>
        <item h="1" x="116"/>
        <item h="1" x="483"/>
        <item h="1" x="430"/>
        <item h="1" x="577"/>
        <item h="1" x="368"/>
        <item h="1" x="523"/>
        <item h="1" x="146"/>
        <item h="1" x="444"/>
        <item h="1" x="70"/>
        <item h="1" x="41"/>
        <item h="1" x="532"/>
        <item h="1" x="32"/>
        <item h="1" x="535"/>
        <item h="1" x="224"/>
        <item h="1" x="122"/>
        <item h="1" x="21"/>
        <item h="1" x="498"/>
        <item h="1" x="165"/>
        <item h="1" x="280"/>
        <item h="1" x="69"/>
        <item h="1" x="162"/>
        <item h="1" x="57"/>
        <item h="1" x="97"/>
        <item h="1" x="397"/>
        <item h="1" x="22"/>
        <item h="1" x="480"/>
        <item h="1" x="452"/>
        <item h="1" x="209"/>
        <item h="1" x="344"/>
        <item h="1" x="94"/>
        <item h="1" x="396"/>
        <item h="1" x="95"/>
        <item h="1" x="594"/>
        <item h="1" x="269"/>
        <item h="1" x="575"/>
        <item h="1" x="555"/>
        <item h="1" x="265"/>
        <item h="1" x="440"/>
        <item h="1" x="270"/>
        <item h="1" x="127"/>
        <item h="1" x="378"/>
        <item h="1" x="67"/>
        <item h="1" x="550"/>
        <item h="1" x="44"/>
        <item h="1" x="102"/>
        <item h="1" x="23"/>
        <item h="1" x="25"/>
        <item h="1" x="28"/>
        <item h="1" x="75"/>
        <item h="1" x="232"/>
        <item h="1" x="340"/>
        <item h="1" x="164"/>
        <item h="1" x="83"/>
        <item h="1" x="462"/>
        <item h="1" x="569"/>
        <item h="1" x="356"/>
        <item h="1" x="502"/>
        <item h="1" x="233"/>
        <item h="1" x="390"/>
        <item h="1" x="58"/>
        <item h="1" x="313"/>
        <item h="1" x="205"/>
        <item h="1" x="279"/>
        <item h="1" x="190"/>
        <item h="1" x="16"/>
        <item h="1" x="571"/>
        <item h="1" x="499"/>
        <item h="1" x="392"/>
        <item h="1" x="214"/>
        <item h="1" x="225"/>
        <item h="1" x="4"/>
        <item h="1" x="410"/>
        <item h="1" x="250"/>
        <item h="1" x="432"/>
        <item h="1" x="526"/>
        <item h="1" x="520"/>
        <item h="1" x="92"/>
        <item h="1" x="376"/>
        <item h="1" x="369"/>
        <item h="1" x="147"/>
        <item h="1" x="226"/>
        <item h="1" x="77"/>
        <item h="1" x="434"/>
        <item h="1" x="84"/>
        <item h="1" x="266"/>
        <item h="1" x="521"/>
        <item h="1" x="549"/>
        <item h="1" x="364"/>
        <item h="1" x="326"/>
        <item h="1" x="234"/>
        <item h="1" x="110"/>
        <item h="1" x="374"/>
        <item h="1" x="346"/>
        <item h="1" x="559"/>
        <item h="1" x="308"/>
        <item h="1" x="238"/>
        <item h="1" x="469"/>
        <item h="1" x="427"/>
        <item h="1" x="182"/>
        <item h="1" x="570"/>
        <item h="1" x="257"/>
        <item h="1" x="237"/>
        <item h="1" x="156"/>
        <item h="1" x="522"/>
        <item h="1" x="576"/>
        <item h="1" x="59"/>
        <item h="1" x="443"/>
        <item h="1" x="395"/>
        <item h="1" x="355"/>
        <item h="1" x="463"/>
        <item h="1" x="591"/>
        <item h="1" x="244"/>
        <item h="1" x="435"/>
        <item h="1" x="572"/>
        <item h="1" x="148"/>
        <item h="1" x="484"/>
        <item h="1" x="310"/>
        <item h="1" x="536"/>
        <item h="1" x="15"/>
        <item h="1" x="199"/>
        <item h="1" x="202"/>
        <item h="1" x="243"/>
        <item h="1" x="582"/>
        <item h="1" x="533"/>
        <item h="1" x="377"/>
        <item h="1" x="455"/>
        <item h="1" x="454"/>
        <item h="1" x="563"/>
        <item h="1" x="467"/>
        <item h="1" x="2"/>
        <item h="1" x="586"/>
        <item h="1" x="249"/>
        <item h="1" x="334"/>
        <item h="1" x="96"/>
        <item h="1" x="557"/>
        <item h="1" x="43"/>
        <item h="1" x="255"/>
        <item h="1" x="140"/>
        <item h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569">
        <item h="1" x="404"/>
        <item h="1" x="23"/>
        <item h="1" x="185"/>
        <item h="1" x="243"/>
        <item h="1" x="40"/>
        <item h="1" x="113"/>
        <item h="1" x="10"/>
        <item h="1" x="1"/>
        <item h="1" x="0"/>
        <item sd="0" x="3"/>
        <item h="1" x="111"/>
        <item h="1" x="492"/>
        <item h="1" x="310"/>
        <item h="1" x="521"/>
        <item h="1" x="424"/>
        <item h="1" x="356"/>
        <item h="1" x="397"/>
        <item h="1" x="491"/>
        <item h="1" x="162"/>
        <item h="1" x="477"/>
        <item h="1" x="380"/>
        <item h="1" x="288"/>
        <item h="1" x="188"/>
        <item h="1" x="493"/>
        <item h="1" x="532"/>
        <item h="1" x="254"/>
        <item h="1" x="280"/>
        <item h="1" x="318"/>
        <item h="1" x="267"/>
        <item h="1" x="462"/>
        <item h="1" x="375"/>
        <item h="1" x="146"/>
        <item h="1" x="430"/>
        <item h="1" x="374"/>
        <item h="1" x="528"/>
        <item h="1" x="119"/>
        <item h="1" x="44"/>
        <item h="1" x="59"/>
        <item h="1" x="526"/>
        <item h="1" x="164"/>
        <item h="1" x="461"/>
        <item h="1" x="495"/>
        <item h="1" x="94"/>
        <item h="1" x="274"/>
        <item h="1" x="429"/>
        <item h="1" x="299"/>
        <item h="1" x="156"/>
        <item h="1" x="405"/>
        <item h="1" x="125"/>
        <item h="1" x="428"/>
        <item h="1" x="186"/>
        <item h="1" x="289"/>
        <item h="1" x="507"/>
        <item h="1" x="366"/>
        <item h="1" x="53"/>
        <item h="1" x="62"/>
        <item h="1" x="303"/>
        <item h="1" x="277"/>
        <item h="1" x="503"/>
        <item h="1" x="249"/>
        <item h="1" x="105"/>
        <item h="1" x="421"/>
        <item h="1" x="442"/>
        <item h="1" x="116"/>
        <item h="1" x="406"/>
        <item h="1" x="403"/>
        <item h="1" x="205"/>
        <item h="1" x="518"/>
        <item h="1" x="552"/>
        <item h="1" x="147"/>
        <item h="1" x="358"/>
        <item h="1" x="371"/>
        <item h="1" x="434"/>
        <item h="1" x="242"/>
        <item h="1" x="561"/>
        <item h="1" x="48"/>
        <item h="1" x="16"/>
        <item h="1" x="244"/>
        <item h="1" x="535"/>
        <item h="1" x="567"/>
        <item h="1" x="95"/>
        <item h="1" x="472"/>
        <item h="1" x="276"/>
        <item h="1" x="554"/>
        <item h="1" x="206"/>
        <item h="1" x="446"/>
        <item h="1" x="522"/>
        <item h="1" x="211"/>
        <item h="1" x="490"/>
        <item h="1" x="11"/>
        <item h="1" x="163"/>
        <item h="1" x="413"/>
        <item h="1" x="266"/>
        <item h="1" x="396"/>
        <item h="1" x="106"/>
        <item h="1" x="557"/>
        <item h="1" x="324"/>
        <item h="1" x="488"/>
        <item h="1" x="302"/>
        <item h="1" x="261"/>
        <item h="1" x="534"/>
        <item h="1" x="543"/>
        <item h="1" x="304"/>
        <item h="1" x="283"/>
        <item h="1" x="114"/>
        <item h="1" x="398"/>
        <item h="1" x="334"/>
        <item h="1" x="203"/>
        <item h="1" x="136"/>
        <item h="1" x="101"/>
        <item h="1" x="122"/>
        <item h="1" x="536"/>
        <item h="1" x="196"/>
        <item h="1" x="423"/>
        <item h="1" x="441"/>
        <item h="1" x="328"/>
        <item h="1" x="129"/>
        <item h="1" x="402"/>
        <item h="1" x="332"/>
        <item h="1" x="214"/>
        <item h="1" x="368"/>
        <item h="1" x="359"/>
        <item h="1" x="208"/>
        <item h="1" x="29"/>
        <item h="1" x="344"/>
        <item h="1" x="250"/>
        <item h="1" x="68"/>
        <item h="1" x="272"/>
        <item h="1" x="43"/>
        <item h="1" x="9"/>
        <item h="1" x="392"/>
        <item h="1" x="357"/>
        <item h="1" x="345"/>
        <item h="1" x="89"/>
        <item h="1" x="362"/>
        <item h="1" x="469"/>
        <item h="1" x="339"/>
        <item h="1" x="236"/>
        <item h="1" x="30"/>
        <item h="1" x="482"/>
        <item h="1" x="246"/>
        <item h="1" x="198"/>
        <item h="1" x="340"/>
        <item h="1" x="394"/>
        <item h="1" x="63"/>
        <item h="1" x="189"/>
        <item h="1" x="311"/>
        <item h="1" x="50"/>
        <item h="1" x="454"/>
        <item h="1" x="216"/>
        <item h="1" x="379"/>
        <item h="1" x="562"/>
        <item h="1" x="46"/>
        <item h="1" x="121"/>
        <item h="1" x="501"/>
        <item h="1" x="325"/>
        <item h="1" x="391"/>
        <item h="1" x="42"/>
        <item h="1" x="343"/>
        <item h="1" x="390"/>
        <item h="1" x="130"/>
        <item h="1" x="38"/>
        <item h="1" x="480"/>
        <item h="1" x="540"/>
        <item h="1" x="297"/>
        <item h="1" x="465"/>
        <item h="1" x="479"/>
        <item h="1" x="348"/>
        <item h="1" x="412"/>
        <item h="1" x="169"/>
        <item h="1" x="508"/>
        <item h="1" x="61"/>
        <item h="1" x="415"/>
        <item h="1" x="307"/>
        <item h="1" x="437"/>
        <item h="1" x="215"/>
        <item h="1" x="197"/>
        <item h="1" x="483"/>
        <item h="1" x="255"/>
        <item h="1" x="400"/>
        <item h="1" x="445"/>
        <item h="1" x="338"/>
        <item h="1" x="471"/>
        <item h="1" x="281"/>
        <item h="1" x="15"/>
        <item h="1" x="525"/>
        <item h="1" x="485"/>
        <item h="1" x="455"/>
        <item h="1" x="177"/>
        <item h="1" x="275"/>
        <item h="1" x="166"/>
        <item h="1" x="153"/>
        <item h="1" x="245"/>
        <item h="1" x="449"/>
        <item h="1" x="293"/>
        <item h="1" x="447"/>
        <item h="1" x="388"/>
        <item h="1" x="145"/>
        <item h="1" x="85"/>
        <item h="1" x="389"/>
        <item h="1" x="209"/>
        <item h="1" x="180"/>
        <item h="1" x="466"/>
        <item h="1" x="12"/>
        <item h="1" x="309"/>
        <item h="1" x="107"/>
        <item h="1" x="212"/>
        <item h="1" x="99"/>
        <item h="1" x="128"/>
        <item h="1" x="286"/>
        <item h="1" x="487"/>
        <item h="1" x="459"/>
        <item h="1" x="181"/>
        <item h="1" x="133"/>
        <item h="1" x="312"/>
        <item h="1" x="144"/>
        <item h="1" x="8"/>
        <item h="1" x="273"/>
        <item h="1" x="539"/>
        <item h="1" x="385"/>
        <item h="1" x="308"/>
        <item h="1" x="367"/>
        <item h="1" x="239"/>
        <item h="1" x="270"/>
        <item h="1" x="278"/>
        <item h="1" x="154"/>
        <item h="1" x="60"/>
        <item h="1" x="432"/>
        <item h="1" x="335"/>
        <item h="1" x="187"/>
        <item h="1" x="372"/>
        <item h="1" x="57"/>
        <item h="1" x="262"/>
        <item h="1" x="182"/>
        <item h="1" x="81"/>
        <item h="1" x="558"/>
        <item h="1" x="49"/>
        <item h="1" x="36"/>
        <item h="1" x="410"/>
        <item h="1" x="150"/>
        <item h="1" x="232"/>
        <item h="1" x="498"/>
        <item h="1" x="457"/>
        <item h="1" x="161"/>
        <item h="1" x="253"/>
        <item h="1" x="264"/>
        <item h="1" x="408"/>
        <item h="1" x="221"/>
        <item h="1" x="4"/>
        <item h="1" x="252"/>
        <item h="1" x="137"/>
        <item h="1" x="18"/>
        <item h="1" x="542"/>
        <item h="1" x="237"/>
        <item h="1" x="284"/>
        <item h="1" x="132"/>
        <item h="1" x="456"/>
        <item h="1" x="183"/>
        <item h="1" x="140"/>
        <item h="1" x="71"/>
        <item h="1" x="86"/>
        <item h="1" x="285"/>
        <item h="1" x="70"/>
        <item h="1" x="349"/>
        <item h="1" x="369"/>
        <item h="1" x="409"/>
        <item h="1" x="484"/>
        <item h="1" x="25"/>
        <item h="1" x="127"/>
        <item h="1" x="265"/>
        <item h="1" x="69"/>
        <item h="1" x="104"/>
        <item h="1" x="19"/>
        <item h="1" x="407"/>
        <item h="1" x="191"/>
        <item h="1" x="548"/>
        <item h="1" x="131"/>
        <item h="1" x="419"/>
        <item h="1" x="505"/>
        <item h="1" x="401"/>
        <item h="1" x="155"/>
        <item h="1" x="152"/>
        <item h="1" x="384"/>
        <item h="1" x="458"/>
        <item h="1" x="13"/>
        <item h="1" x="223"/>
        <item h="1" x="553"/>
        <item h="1" x="45"/>
        <item h="1" x="100"/>
        <item h="1" x="238"/>
        <item h="1" x="506"/>
        <item h="1" x="134"/>
        <item h="1" x="210"/>
        <item h="1" x="386"/>
        <item h="1" x="159"/>
        <item h="1" x="563"/>
        <item h="1" x="34"/>
        <item h="1" x="360"/>
        <item h="1" x="530"/>
        <item h="1" x="511"/>
        <item h="1" x="139"/>
        <item h="1" x="5"/>
        <item h="1" x="370"/>
        <item h="1" x="555"/>
        <item h="1" x="453"/>
        <item h="1" x="213"/>
        <item h="1" x="473"/>
        <item h="1" x="468"/>
        <item h="1" x="165"/>
        <item h="1" x="282"/>
        <item h="1" x="51"/>
        <item h="1" x="87"/>
        <item h="1" x="315"/>
        <item h="1" x="175"/>
        <item h="1" x="78"/>
        <item h="1" x="33"/>
        <item h="1" x="438"/>
        <item h="1" x="337"/>
        <item h="1" x="330"/>
        <item h="1" x="373"/>
        <item h="1" x="527"/>
        <item h="1" x="2"/>
        <item h="1" x="96"/>
        <item h="1" x="79"/>
        <item h="1" x="291"/>
        <item h="1" x="247"/>
        <item h="1" x="414"/>
        <item h="1" x="222"/>
        <item h="1" x="259"/>
        <item h="1" x="120"/>
        <item h="1" x="7"/>
        <item h="1" x="168"/>
        <item h="1" x="84"/>
        <item h="1" x="515"/>
        <item h="1" x="76"/>
        <item h="1" x="195"/>
        <item h="1" x="440"/>
        <item h="1" x="126"/>
        <item h="1" x="271"/>
        <item h="1" x="148"/>
        <item h="1" x="427"/>
        <item h="1" x="31"/>
        <item h="1" x="470"/>
        <item h="1" x="251"/>
        <item h="1" x="322"/>
        <item h="1" x="67"/>
        <item h="1" x="103"/>
        <item h="1" x="517"/>
        <item h="1" x="35"/>
        <item h="1" x="115"/>
        <item h="1" x="28"/>
        <item h="1" x="292"/>
        <item h="1" x="463"/>
        <item h="1" x="158"/>
        <item h="1" x="317"/>
        <item h="1" x="108"/>
        <item h="1" x="300"/>
        <item h="1" x="170"/>
        <item h="1" x="97"/>
        <item h="1" x="519"/>
        <item h="1" x="192"/>
        <item h="1" x="227"/>
        <item h="1" x="520"/>
        <item h="1" x="476"/>
        <item h="1" x="39"/>
        <item h="1" x="351"/>
        <item h="1" x="160"/>
        <item h="1" x="52"/>
        <item h="1" x="306"/>
        <item h="1" x="295"/>
        <item h="1" x="58"/>
        <item h="1" x="481"/>
        <item h="1" x="20"/>
        <item h="1" x="194"/>
        <item h="1" x="559"/>
        <item h="1" x="230"/>
        <item h="1" x="142"/>
        <item h="1" x="431"/>
        <item h="1" x="564"/>
        <item h="1" x="529"/>
        <item h="1" x="110"/>
        <item h="1" x="509"/>
        <item h="1" x="287"/>
        <item h="1" x="474"/>
        <item h="1" x="98"/>
        <item h="1" x="190"/>
        <item h="1" x="157"/>
        <item h="1" x="279"/>
        <item h="1" x="327"/>
        <item h="1" x="173"/>
        <item h="1" x="83"/>
        <item h="1" x="319"/>
        <item h="1" x="109"/>
        <item h="1" x="6"/>
        <item h="1" x="354"/>
        <item h="1" x="326"/>
        <item h="1" x="489"/>
        <item h="1" x="467"/>
        <item h="1" x="73"/>
        <item h="1" x="294"/>
        <item h="1" x="443"/>
        <item h="1" x="204"/>
        <item h="1" x="220"/>
        <item h="1" x="75"/>
        <item h="1" x="263"/>
        <item h="1" x="346"/>
        <item h="1" x="566"/>
        <item h="1" x="399"/>
        <item h="1" x="514"/>
        <item h="1" x="66"/>
        <item h="1" x="231"/>
        <item h="1" x="353"/>
        <item h="1" x="422"/>
        <item h="1" x="93"/>
        <item h="1" x="260"/>
        <item h="1" x="500"/>
        <item h="1" x="551"/>
        <item h="1" x="123"/>
        <item h="1" x="233"/>
        <item h="1" x="149"/>
        <item h="1" x="167"/>
        <item h="1" x="64"/>
        <item h="1" x="88"/>
        <item h="1" x="524"/>
        <item h="1" x="451"/>
        <item h="1" x="41"/>
        <item h="1" x="112"/>
        <item h="1" x="336"/>
        <item h="1" x="296"/>
        <item h="1" x="91"/>
        <item h="1" x="269"/>
        <item h="1" x="305"/>
        <item h="1" x="420"/>
        <item h="1" x="426"/>
        <item h="1" x="22"/>
        <item h="1" x="77"/>
        <item h="1" x="90"/>
        <item h="1" x="172"/>
        <item h="1" x="316"/>
        <item h="1" x="258"/>
        <item h="1" x="24"/>
        <item h="1" x="21"/>
        <item h="1" x="329"/>
        <item h="1" x="202"/>
        <item h="1" x="138"/>
        <item h="1" x="512"/>
        <item h="1" x="72"/>
        <item h="1" x="174"/>
        <item h="1" x="17"/>
        <item h="1" x="549"/>
        <item h="1" x="365"/>
        <item h="1" x="352"/>
        <item h="1" x="117"/>
        <item h="1" x="538"/>
        <item h="1" x="433"/>
        <item h="1" x="516"/>
        <item h="1" x="179"/>
        <item h="1" x="486"/>
        <item h="1" x="393"/>
        <item h="1" x="504"/>
        <item h="1" x="26"/>
        <item h="1" x="376"/>
        <item h="1" x="382"/>
        <item h="1" x="494"/>
        <item h="1" x="342"/>
        <item h="1" x="320"/>
        <item h="1" x="418"/>
        <item h="1" x="14"/>
        <item h="1" x="55"/>
        <item h="1" x="444"/>
        <item h="1" x="74"/>
        <item h="1" x="523"/>
        <item h="1" x="207"/>
        <item h="1" x="171"/>
        <item h="1" x="102"/>
        <item h="1" x="217"/>
        <item h="1" x="496"/>
        <item h="1" x="478"/>
        <item h="1" x="235"/>
        <item h="1" x="141"/>
        <item h="1" x="452"/>
        <item h="1" x="416"/>
        <item h="1" x="550"/>
        <item h="1" x="381"/>
        <item h="1" x="56"/>
        <item h="1" x="37"/>
        <item h="1" x="201"/>
        <item h="1" x="184"/>
        <item h="1" x="547"/>
        <item h="1" x="200"/>
        <item h="1" x="224"/>
        <item h="1" x="226"/>
        <item h="1" x="135"/>
        <item h="1" x="331"/>
        <item h="1" x="290"/>
        <item h="1" x="82"/>
        <item h="1" x="439"/>
        <item h="1" x="383"/>
        <item h="1" x="497"/>
        <item h="1" x="47"/>
        <item h="1" x="546"/>
        <item h="1" x="350"/>
        <item h="1" x="27"/>
        <item h="1" x="347"/>
        <item h="1" x="176"/>
        <item h="1" x="475"/>
        <item h="1" x="80"/>
        <item h="1" x="225"/>
        <item h="1" x="228"/>
        <item h="1" x="257"/>
        <item h="1" x="241"/>
        <item h="1" x="363"/>
        <item h="1" x="301"/>
        <item h="1" x="219"/>
        <item h="1" x="545"/>
        <item h="1" x="395"/>
        <item h="1" x="298"/>
        <item h="1" x="218"/>
        <item h="1" x="361"/>
        <item h="1" x="377"/>
        <item h="1" x="32"/>
        <item h="1" x="460"/>
        <item h="1" x="314"/>
        <item h="1" x="502"/>
        <item h="1" x="256"/>
        <item h="1" x="387"/>
        <item h="1" x="229"/>
        <item h="1" x="323"/>
        <item h="1" x="54"/>
        <item h="1" x="268"/>
        <item h="1" x="65"/>
        <item h="1" x="333"/>
        <item h="1" x="541"/>
        <item h="1" x="124"/>
        <item h="1" x="234"/>
        <item h="1" x="378"/>
        <item h="1" x="355"/>
        <item h="1" x="240"/>
        <item h="1" x="450"/>
        <item h="1" x="533"/>
        <item h="1" x="313"/>
        <item h="1" x="199"/>
        <item h="1" x="435"/>
        <item h="1" x="556"/>
        <item h="1" x="499"/>
        <item h="1" x="341"/>
        <item h="1" x="565"/>
        <item h="1" x="544"/>
        <item h="1" x="513"/>
        <item h="1" x="560"/>
        <item h="1" x="510"/>
        <item h="1" x="92"/>
        <item h="1" x="425"/>
        <item h="1" x="151"/>
        <item h="1" x="248"/>
        <item h="1" x="464"/>
        <item h="1" x="448"/>
        <item h="1" x="436"/>
        <item h="1" x="321"/>
        <item h="1" x="417"/>
        <item h="1" x="537"/>
        <item h="1" x="364"/>
        <item h="1" x="531"/>
        <item h="1" x="143"/>
        <item h="1" x="178"/>
        <item h="1" x="568"/>
        <item h="1" x="193"/>
        <item h="1" x="411"/>
        <item h="1" x="1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6"/>
    <field x="0"/>
    <field x="2"/>
    <field x="9"/>
    <field x="10"/>
  </rowFields>
  <rowItems count="63">
    <i>
      <x/>
      <x v="505"/>
      <x v="503"/>
      <x v="9"/>
      <x v="9"/>
    </i>
    <i r="1">
      <x v="556"/>
      <x v="553"/>
      <x v="9"/>
      <x v="9"/>
    </i>
    <i r="1">
      <x v="605"/>
      <x v="605"/>
      <x v="9"/>
      <x v="9"/>
    </i>
    <i r="1">
      <x v="606"/>
      <x v="606"/>
      <x v="9"/>
      <x v="9"/>
    </i>
    <i r="1">
      <x v="628"/>
      <x v="628"/>
      <x v="9"/>
      <x v="9"/>
    </i>
    <i r="1">
      <x v="645"/>
      <x v="645"/>
      <x v="9"/>
      <x v="9"/>
    </i>
    <i r="1">
      <x v="758"/>
      <x v="757"/>
      <x v="9"/>
      <x v="9"/>
    </i>
    <i>
      <x v="1"/>
      <x v="113"/>
      <x v="161"/>
      <x v="9"/>
      <x v="9"/>
    </i>
    <i r="1">
      <x v="138"/>
      <x v="245"/>
      <x v="9"/>
      <x v="9"/>
    </i>
    <i r="1">
      <x v="167"/>
      <x v="224"/>
      <x v="9"/>
      <x v="9"/>
    </i>
    <i r="1">
      <x v="241"/>
      <x v="297"/>
      <x v="9"/>
      <x v="9"/>
    </i>
    <i r="1">
      <x v="283"/>
      <x v="143"/>
      <x v="9"/>
      <x v="9"/>
    </i>
    <i r="1">
      <x v="354"/>
      <x v="181"/>
      <x v="9"/>
      <x v="9"/>
    </i>
    <i r="1">
      <x v="371"/>
      <x v="366"/>
      <x v="9"/>
      <x v="9"/>
    </i>
    <i r="1">
      <x v="405"/>
      <x v="401"/>
      <x v="9"/>
      <x v="9"/>
    </i>
    <i r="1">
      <x v="428"/>
      <x v="425"/>
      <x v="9"/>
      <x v="9"/>
    </i>
    <i r="1">
      <x v="450"/>
      <x v="448"/>
      <x v="9"/>
      <x v="9"/>
    </i>
    <i r="1">
      <x v="550"/>
      <x v="546"/>
      <x v="9"/>
      <x v="9"/>
    </i>
    <i r="1">
      <x v="557"/>
      <x v="554"/>
      <x v="9"/>
      <x v="9"/>
    </i>
    <i r="1">
      <x v="601"/>
      <x v="601"/>
      <x v="9"/>
      <x v="9"/>
    </i>
    <i r="1">
      <x v="634"/>
      <x v="634"/>
      <x v="9"/>
      <x v="9"/>
    </i>
    <i r="1">
      <x v="638"/>
      <x v="638"/>
      <x v="9"/>
      <x v="9"/>
    </i>
    <i r="1">
      <x v="702"/>
      <x v="702"/>
      <x v="9"/>
      <x v="9"/>
    </i>
    <i r="1">
      <x v="750"/>
      <x v="749"/>
      <x v="9"/>
      <x v="9"/>
    </i>
    <i r="1">
      <x v="752"/>
      <x v="751"/>
      <x v="9"/>
      <x v="9"/>
    </i>
    <i r="1">
      <x v="764"/>
      <x v="763"/>
      <x v="9"/>
      <x v="9"/>
    </i>
    <i r="1">
      <x v="765"/>
      <x v="764"/>
      <x v="9"/>
      <x v="9"/>
    </i>
    <i r="1">
      <x v="767"/>
      <x v="766"/>
      <x v="9"/>
      <x v="9"/>
    </i>
    <i r="1">
      <x v="768"/>
      <x v="767"/>
      <x v="9"/>
      <x v="9"/>
    </i>
    <i>
      <x v="2"/>
      <x v="3"/>
      <x v="94"/>
      <x v="9"/>
      <x v="9"/>
    </i>
    <i r="1">
      <x v="13"/>
      <x v="408"/>
      <x v="9"/>
      <x v="9"/>
    </i>
    <i r="1">
      <x v="29"/>
      <x v="59"/>
      <x v="9"/>
      <x v="9"/>
    </i>
    <i r="1">
      <x v="35"/>
      <x v="1"/>
      <x v="9"/>
      <x v="9"/>
    </i>
    <i r="1">
      <x v="43"/>
      <x v="44"/>
      <x v="9"/>
      <x v="9"/>
    </i>
    <i r="1">
      <x v="44"/>
      <x v="43"/>
      <x v="9"/>
      <x v="9"/>
    </i>
    <i r="1">
      <x v="95"/>
      <x v="286"/>
      <x v="9"/>
      <x v="9"/>
    </i>
    <i r="1">
      <x v="153"/>
      <x v="413"/>
      <x v="9"/>
      <x v="9"/>
    </i>
    <i r="1">
      <x v="209"/>
      <x v="327"/>
      <x v="9"/>
      <x v="9"/>
    </i>
    <i r="1">
      <x v="213"/>
      <x v="325"/>
      <x v="9"/>
      <x v="9"/>
    </i>
    <i r="1">
      <x v="228"/>
      <x v="309"/>
      <x v="9"/>
      <x v="9"/>
    </i>
    <i r="1">
      <x v="250"/>
      <x v="217"/>
      <x v="9"/>
      <x v="9"/>
    </i>
    <i r="1">
      <x v="263"/>
      <x v="205"/>
      <x v="9"/>
      <x v="9"/>
    </i>
    <i r="1">
      <x v="275"/>
      <x v="193"/>
      <x v="9"/>
      <x v="9"/>
    </i>
    <i r="1">
      <x v="294"/>
      <x v="167"/>
      <x v="9"/>
      <x v="9"/>
    </i>
    <i r="1">
      <x v="295"/>
      <x v="165"/>
      <x v="9"/>
      <x v="9"/>
    </i>
    <i r="1">
      <x v="314"/>
      <x v="127"/>
      <x v="9"/>
      <x v="9"/>
    </i>
    <i r="1">
      <x v="322"/>
      <x v="120"/>
      <x v="9"/>
      <x v="9"/>
    </i>
    <i r="1">
      <x v="334"/>
      <x v="112"/>
      <x v="9"/>
      <x v="9"/>
    </i>
    <i r="1">
      <x v="335"/>
      <x v="113"/>
      <x v="9"/>
      <x v="9"/>
    </i>
    <i r="1">
      <x v="348"/>
      <x v="99"/>
      <x v="9"/>
      <x v="9"/>
    </i>
    <i r="1">
      <x v="375"/>
      <x v="371"/>
      <x v="9"/>
      <x v="9"/>
    </i>
    <i r="1">
      <x v="509"/>
      <x v="332"/>
      <x v="9"/>
      <x v="9"/>
    </i>
    <i r="1">
      <x v="511"/>
      <x v="509"/>
      <x v="9"/>
      <x v="9"/>
    </i>
    <i r="1">
      <x v="518"/>
      <x v="513"/>
      <x v="9"/>
      <x v="9"/>
    </i>
    <i r="1">
      <x v="538"/>
      <x v="533"/>
      <x v="9"/>
      <x v="9"/>
    </i>
    <i r="1">
      <x v="647"/>
      <x v="647"/>
      <x v="9"/>
      <x v="9"/>
    </i>
    <i r="1">
      <x v="653"/>
      <x v="653"/>
      <x v="9"/>
      <x v="9"/>
    </i>
    <i r="1">
      <x v="693"/>
      <x v="693"/>
      <x v="9"/>
      <x v="9"/>
    </i>
    <i r="1">
      <x v="698"/>
      <x v="698"/>
      <x v="9"/>
      <x v="9"/>
    </i>
    <i r="1">
      <x v="722"/>
      <x v="722"/>
      <x v="9"/>
      <x v="9"/>
    </i>
    <i r="1">
      <x v="745"/>
      <x v="744"/>
      <x v="9"/>
      <x v="9"/>
    </i>
    <i>
      <x v="6"/>
      <x v="732"/>
      <x v="731"/>
      <x v="9"/>
      <x v="9"/>
    </i>
    <i t="grand">
      <x/>
    </i>
  </rowItems>
  <colItems count="1">
    <i/>
  </colItems>
  <formats count="2">
    <format dxfId="489">
      <pivotArea field="9" type="button" dataOnly="0" labelOnly="1" outline="0" axis="axisRow" fieldPosition="3"/>
    </format>
    <format dxfId="488">
      <pivotArea field="9" type="button" dataOnly="0" labelOnly="1" outline="0" axis="axisRow" fieldPosition="3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61BC1-64E3-49BD-85DB-A99C20B40D0F}" name="TablaDinámica3" cacheId="10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Canal ">
  <location ref="B5:G13" firstHeaderRow="0" firstDataRow="1" firstDataCol="1"/>
  <pivotFields count="30">
    <pivotField showAll="0"/>
    <pivotField showAll="0"/>
    <pivotField showAll="0"/>
    <pivotField showAll="0"/>
    <pivotField showAll="0">
      <items count="7">
        <item x="5"/>
        <item x="3"/>
        <item x="1"/>
        <item x="0"/>
        <item x="2"/>
        <item x="4"/>
        <item t="default"/>
      </items>
    </pivotField>
    <pivotField showAll="0"/>
    <pivotField axis="axisRow" showAll="0">
      <items count="8">
        <item x="3"/>
        <item x="0"/>
        <item x="2"/>
        <item x="4"/>
        <item x="5"/>
        <item x="6"/>
        <item x="1"/>
        <item t="default"/>
      </items>
    </pivotField>
    <pivotField numFmtId="22" showAll="0"/>
    <pivotField dataField="1"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antidad Personal Activo" fld="8" baseField="0" baseItem="0"/>
    <dataField name="Registros In" fld="17" baseField="0" baseItem="0"/>
    <dataField name="Registros Out" fld="18" baseField="0" baseItem="0"/>
    <dataField name="Cant No Registrados " fld="26" baseField="0" baseItem="0"/>
    <dataField name=" % No Registrado" fld="27" baseField="7" baseItem="0" numFmtId="164"/>
  </dataFields>
  <formats count="11">
    <format dxfId="500">
      <pivotArea field="6" type="button" dataOnly="0" labelOnly="1" outline="0" axis="axisRow" fieldPosition="0"/>
    </format>
    <format dxfId="499">
      <pivotArea collapsedLevelsAreSubtotals="1" fieldPosition="0">
        <references count="2">
          <reference field="4294967294" count="1" selected="0">
            <x v="3"/>
          </reference>
          <reference field="6" count="0"/>
        </references>
      </pivotArea>
    </format>
    <format dxfId="498">
      <pivotArea collapsedLevelsAreSubtotals="1" fieldPosition="0">
        <references count="1">
          <reference field="6" count="1">
            <x v="3"/>
          </reference>
        </references>
      </pivotArea>
    </format>
    <format dxfId="497">
      <pivotArea dataOnly="0" labelOnly="1" fieldPosition="0">
        <references count="1">
          <reference field="6" count="1">
            <x v="3"/>
          </reference>
        </references>
      </pivotArea>
    </format>
    <format dxfId="496">
      <pivotArea collapsedLevelsAreSubtotals="1" fieldPosition="0">
        <references count="2">
          <reference field="4294967294" count="1" selected="0">
            <x v="3"/>
          </reference>
          <reference field="6" count="0"/>
        </references>
      </pivotArea>
    </format>
    <format dxfId="49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94">
      <pivotArea outline="0" collapsedLevelsAreSubtotals="1" fieldPosition="0"/>
    </format>
    <format dxfId="49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9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9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90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63105-DEB0-4EB2-8C7C-FABC48F309BA}" name="TablaDinámica3" cacheId="10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Canal ">
  <location ref="B5:F13" firstHeaderRow="0" firstDataRow="1" firstDataCol="1"/>
  <pivotFields count="30"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0"/>
        <item x="2"/>
        <item x="4"/>
        <item x="5"/>
        <item x="6"/>
        <item x="1"/>
        <item t="default"/>
      </items>
    </pivotField>
    <pivotField numFmtId="22" showAll="0"/>
    <pivotField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Reporte in" fld="17" baseField="15" baseItem="0"/>
    <dataField name="Suma de Reporte Out" fld="18" baseField="0" baseItem="0"/>
    <dataField name=" Cant No Registrados Out" fld="28" baseField="15" baseItem="0"/>
    <dataField name=" % No Registrado Out" fld="29" baseField="15" baseItem="0" numFmtId="164"/>
  </dataFields>
  <formats count="6">
    <format dxfId="484">
      <pivotArea outline="0" fieldPosition="0">
        <references count="1">
          <reference field="4294967294" count="1">
            <x v="3"/>
          </reference>
        </references>
      </pivotArea>
    </format>
    <format dxfId="483">
      <pivotArea field="6" type="button" dataOnly="0" labelOnly="1" outline="0" axis="axisRow" fieldPosition="0"/>
    </format>
    <format dxfId="482">
      <pivotArea outline="0" collapsedLevelsAreSubtotals="1" fieldPosition="0"/>
    </format>
    <format dxfId="48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8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79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010B5-D1F3-4A7F-AFED-069CF7853B1B}" name="TablaDinámica1" cacheId="103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B15:F23" firstHeaderRow="1" firstDataRow="1" firstDataCol="5"/>
  <pivotFields count="30">
    <pivotField axis="axisRow" compact="0" outline="0" showAll="0" defaultSubtotal="0">
      <items count="772"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7"/>
        <item x="756"/>
        <item x="726"/>
        <item x="744"/>
        <item x="743"/>
        <item x="751"/>
        <item x="750"/>
        <item x="745"/>
        <item x="746"/>
        <item x="749"/>
        <item x="719"/>
        <item x="741"/>
        <item x="740"/>
        <item x="738"/>
        <item x="739"/>
        <item x="737"/>
        <item x="736"/>
        <item x="735"/>
        <item x="734"/>
        <item x="733"/>
        <item x="732"/>
        <item x="730"/>
        <item x="731"/>
        <item x="752"/>
        <item x="748"/>
        <item x="747"/>
        <item x="742"/>
        <item x="718"/>
        <item x="717"/>
        <item x="716"/>
        <item x="715"/>
        <item x="714"/>
        <item x="755"/>
        <item x="725"/>
        <item x="754"/>
        <item x="753"/>
        <item x="724"/>
        <item x="723"/>
        <item x="728"/>
        <item x="729"/>
        <item x="722"/>
        <item x="721"/>
        <item x="720"/>
        <item x="727"/>
        <item x="690"/>
        <item x="712"/>
        <item x="679"/>
        <item x="671"/>
        <item x="676"/>
        <item x="677"/>
        <item x="675"/>
        <item x="678"/>
        <item x="701"/>
        <item x="700"/>
        <item x="699"/>
        <item x="698"/>
        <item x="697"/>
        <item x="670"/>
        <item x="669"/>
        <item x="668"/>
        <item x="689"/>
        <item x="711"/>
        <item x="710"/>
        <item x="688"/>
        <item x="696"/>
        <item x="674"/>
        <item x="687"/>
        <item x="686"/>
        <item x="685"/>
        <item x="709"/>
        <item x="673"/>
        <item x="672"/>
        <item x="693"/>
        <item x="708"/>
        <item x="707"/>
        <item x="706"/>
        <item x="704"/>
        <item x="705"/>
        <item x="703"/>
        <item x="702"/>
        <item x="684"/>
        <item x="683"/>
        <item x="692"/>
        <item x="691"/>
        <item x="682"/>
        <item x="681"/>
        <item x="680"/>
        <item x="667"/>
        <item x="665"/>
        <item x="666"/>
        <item x="664"/>
        <item x="663"/>
        <item x="662"/>
        <item x="661"/>
        <item x="658"/>
        <item x="659"/>
        <item x="656"/>
        <item x="657"/>
        <item x="660"/>
        <item x="653"/>
        <item x="654"/>
        <item x="652"/>
        <item x="648"/>
        <item x="651"/>
        <item x="646"/>
        <item x="647"/>
        <item x="645"/>
        <item x="644"/>
        <item x="642"/>
        <item x="643"/>
        <item x="641"/>
        <item x="639"/>
        <item x="640"/>
        <item x="637"/>
        <item x="638"/>
        <item x="636"/>
        <item x="633"/>
        <item x="634"/>
        <item x="635"/>
        <item x="632"/>
        <item x="628"/>
        <item x="629"/>
        <item x="630"/>
        <item x="631"/>
        <item x="627"/>
        <item x="624"/>
        <item x="625"/>
        <item x="626"/>
        <item x="621"/>
        <item x="622"/>
        <item x="623"/>
        <item x="617"/>
        <item x="618"/>
        <item x="619"/>
        <item x="620"/>
        <item x="616"/>
        <item x="615"/>
        <item x="613"/>
        <item x="614"/>
        <item x="612"/>
        <item x="610"/>
        <item x="611"/>
        <item x="608"/>
        <item x="609"/>
        <item x="607"/>
        <item x="606"/>
        <item x="604"/>
        <item x="605"/>
        <item x="600"/>
        <item x="601"/>
        <item x="602"/>
        <item x="603"/>
        <item x="599"/>
        <item x="598"/>
        <item x="596"/>
        <item x="597"/>
        <item x="595"/>
        <item x="594"/>
        <item x="593"/>
        <item x="591"/>
        <item x="592"/>
        <item x="589"/>
        <item x="590"/>
        <item x="588"/>
        <item x="587"/>
        <item x="585"/>
        <item x="586"/>
        <item x="583"/>
        <item x="584"/>
        <item x="580"/>
        <item x="581"/>
        <item x="582"/>
        <item x="578"/>
        <item x="579"/>
        <item x="574"/>
        <item x="575"/>
        <item x="576"/>
        <item x="577"/>
        <item x="572"/>
        <item x="573"/>
        <item x="569"/>
        <item x="570"/>
        <item x="571"/>
        <item x="649"/>
        <item x="650"/>
        <item x="655"/>
        <item x="694"/>
        <item x="695"/>
        <item x="758"/>
        <item x="567"/>
        <item x="568"/>
        <item x="566"/>
        <item x="564"/>
        <item x="565"/>
        <item x="563"/>
        <item x="562"/>
        <item x="561"/>
        <item x="560"/>
        <item x="557"/>
        <item x="558"/>
        <item x="559"/>
        <item x="556"/>
        <item x="554"/>
        <item x="555"/>
        <item x="552"/>
        <item x="553"/>
        <item x="549"/>
        <item x="550"/>
        <item x="551"/>
        <item x="548"/>
        <item x="545"/>
        <item x="546"/>
        <item x="547"/>
        <item x="543"/>
        <item x="544"/>
        <item x="542"/>
        <item x="541"/>
        <item x="540"/>
        <item x="539"/>
        <item x="538"/>
        <item x="537"/>
        <item x="536"/>
        <item x="535"/>
        <item x="533"/>
        <item x="534"/>
        <item x="531"/>
        <item x="532"/>
        <item x="530"/>
        <item x="529"/>
        <item x="528"/>
        <item x="527"/>
        <item x="526"/>
        <item x="523"/>
        <item x="524"/>
        <item x="525"/>
        <item x="517"/>
        <item x="518"/>
        <item x="519"/>
        <item x="520"/>
        <item x="521"/>
        <item x="522"/>
        <item x="516"/>
        <item x="515"/>
        <item x="514"/>
        <item x="513"/>
        <item x="512"/>
        <item x="511"/>
        <item x="510"/>
        <item x="508"/>
        <item x="509"/>
        <item x="507"/>
        <item x="506"/>
        <item x="505"/>
        <item x="503"/>
        <item x="504"/>
        <item x="502"/>
        <item x="501"/>
        <item x="500"/>
        <item x="498"/>
        <item x="499"/>
        <item x="496"/>
        <item x="497"/>
        <item x="493"/>
        <item x="494"/>
        <item x="495"/>
        <item x="492"/>
        <item x="491"/>
        <item x="490"/>
        <item x="489"/>
        <item x="487"/>
        <item x="488"/>
        <item x="486"/>
        <item x="485"/>
        <item x="480"/>
        <item x="481"/>
        <item x="482"/>
        <item x="483"/>
        <item x="484"/>
        <item x="479"/>
        <item x="478"/>
        <item x="476"/>
        <item x="477"/>
        <item x="474"/>
        <item x="475"/>
        <item x="472"/>
        <item x="473"/>
        <item x="470"/>
        <item x="471"/>
        <item x="468"/>
        <item x="469"/>
        <item x="465"/>
        <item x="466"/>
        <item x="467"/>
        <item x="459"/>
        <item x="460"/>
        <item x="461"/>
        <item x="462"/>
        <item x="463"/>
        <item x="464"/>
        <item x="455"/>
        <item x="456"/>
        <item x="457"/>
        <item x="458"/>
        <item x="451"/>
        <item x="452"/>
        <item x="453"/>
        <item x="454"/>
        <item x="448"/>
        <item x="449"/>
        <item x="450"/>
        <item x="445"/>
        <item x="446"/>
        <item x="44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30"/>
        <item x="431"/>
        <item x="426"/>
        <item x="427"/>
        <item x="428"/>
        <item x="429"/>
        <item x="425"/>
        <item x="421"/>
        <item x="422"/>
        <item x="423"/>
        <item x="424"/>
        <item x="419"/>
        <item x="420"/>
        <item x="418"/>
        <item x="417"/>
        <item x="416"/>
        <item x="414"/>
        <item x="415"/>
        <item x="413"/>
        <item x="412"/>
        <item x="410"/>
        <item x="411"/>
        <item x="409"/>
        <item x="408"/>
        <item x="406"/>
        <item x="407"/>
        <item x="404"/>
        <item x="405"/>
        <item x="403"/>
        <item x="402"/>
        <item x="400"/>
        <item x="401"/>
        <item x="398"/>
        <item x="399"/>
        <item x="397"/>
        <item x="396"/>
        <item x="386"/>
        <item x="387"/>
        <item x="388"/>
        <item x="389"/>
        <item x="390"/>
        <item x="391"/>
        <item x="392"/>
        <item x="393"/>
        <item x="394"/>
        <item x="395"/>
        <item x="384"/>
        <item x="385"/>
        <item x="382"/>
        <item x="383"/>
        <item x="381"/>
        <item x="377"/>
        <item x="378"/>
        <item x="379"/>
        <item x="380"/>
        <item x="373"/>
        <item x="374"/>
        <item x="375"/>
        <item x="371"/>
        <item x="372"/>
        <item x="369"/>
        <item x="370"/>
        <item x="367"/>
        <item x="368"/>
        <item x="360"/>
        <item x="361"/>
        <item x="362"/>
        <item x="363"/>
        <item x="364"/>
        <item x="365"/>
        <item x="366"/>
        <item x="358"/>
        <item x="359"/>
        <item x="357"/>
        <item x="376"/>
        <item x="355"/>
        <item x="356"/>
        <item x="351"/>
        <item x="352"/>
        <item x="353"/>
        <item x="354"/>
        <item x="347"/>
        <item x="348"/>
        <item x="349"/>
        <item x="350"/>
        <item x="345"/>
        <item x="346"/>
        <item x="344"/>
        <item x="343"/>
        <item x="342"/>
        <item x="339"/>
        <item x="340"/>
        <item x="341"/>
        <item x="336"/>
        <item x="337"/>
        <item x="338"/>
        <item x="334"/>
        <item x="335"/>
        <item x="333"/>
        <item x="332"/>
        <item x="330"/>
        <item x="331"/>
        <item x="329"/>
        <item x="327"/>
        <item x="328"/>
        <item x="324"/>
        <item x="325"/>
        <item x="326"/>
        <item x="323"/>
        <item x="319"/>
        <item x="320"/>
        <item x="321"/>
        <item x="322"/>
        <item x="318"/>
        <item x="317"/>
        <item x="316"/>
        <item x="315"/>
        <item x="313"/>
        <item x="314"/>
        <item x="312"/>
        <item x="311"/>
        <item x="309"/>
        <item x="310"/>
        <item x="308"/>
        <item x="307"/>
        <item x="305"/>
        <item x="306"/>
        <item x="302"/>
        <item x="303"/>
        <item x="304"/>
        <item x="296"/>
        <item x="297"/>
        <item x="298"/>
        <item x="299"/>
        <item x="300"/>
        <item x="301"/>
        <item x="295"/>
        <item x="290"/>
        <item x="291"/>
        <item x="292"/>
        <item x="293"/>
        <item x="294"/>
        <item x="286"/>
        <item x="287"/>
        <item x="288"/>
        <item x="289"/>
        <item x="281"/>
        <item x="282"/>
        <item x="283"/>
        <item x="284"/>
        <item x="285"/>
        <item x="275"/>
        <item x="276"/>
        <item x="277"/>
        <item x="278"/>
        <item x="279"/>
        <item x="280"/>
        <item x="271"/>
        <item x="272"/>
        <item x="273"/>
        <item x="274"/>
        <item x="268"/>
        <item x="269"/>
        <item x="270"/>
        <item x="263"/>
        <item x="264"/>
        <item x="265"/>
        <item x="266"/>
        <item x="267"/>
        <item x="262"/>
        <item x="260"/>
        <item x="261"/>
        <item x="258"/>
        <item x="259"/>
        <item x="255"/>
        <item x="256"/>
        <item x="257"/>
        <item x="253"/>
        <item x="254"/>
        <item x="250"/>
        <item x="251"/>
        <item x="252"/>
        <item x="248"/>
        <item x="249"/>
        <item x="247"/>
        <item x="241"/>
        <item x="242"/>
        <item x="243"/>
        <item x="244"/>
        <item x="245"/>
        <item x="246"/>
        <item x="240"/>
        <item x="239"/>
        <item x="713"/>
        <item x="231"/>
        <item x="232"/>
        <item x="233"/>
        <item x="234"/>
        <item x="235"/>
        <item x="236"/>
        <item x="237"/>
        <item x="238"/>
        <item x="228"/>
        <item x="229"/>
        <item x="230"/>
        <item x="225"/>
        <item x="226"/>
        <item x="227"/>
        <item x="224"/>
        <item x="223"/>
        <item x="219"/>
        <item x="220"/>
        <item x="221"/>
        <item x="222"/>
        <item x="217"/>
        <item x="218"/>
        <item x="215"/>
        <item x="216"/>
        <item x="213"/>
        <item x="214"/>
        <item x="207"/>
        <item x="208"/>
        <item x="209"/>
        <item x="210"/>
        <item x="211"/>
        <item x="212"/>
        <item x="206"/>
        <item x="205"/>
        <item x="203"/>
        <item x="204"/>
        <item x="202"/>
        <item x="200"/>
        <item x="201"/>
        <item x="194"/>
        <item x="195"/>
        <item x="196"/>
        <item x="197"/>
        <item x="198"/>
        <item x="199"/>
        <item x="186"/>
        <item x="187"/>
        <item x="188"/>
        <item x="189"/>
        <item x="190"/>
        <item x="191"/>
        <item x="192"/>
        <item x="193"/>
        <item x="184"/>
        <item x="185"/>
        <item x="183"/>
        <item x="179"/>
        <item x="180"/>
        <item x="181"/>
        <item x="182"/>
        <item x="178"/>
        <item x="177"/>
        <item x="176"/>
        <item x="174"/>
        <item x="175"/>
        <item x="169"/>
        <item x="170"/>
        <item x="171"/>
        <item x="172"/>
        <item x="173"/>
        <item x="162"/>
        <item x="163"/>
        <item x="164"/>
        <item x="165"/>
        <item x="166"/>
        <item x="167"/>
        <item x="168"/>
        <item x="158"/>
        <item x="159"/>
        <item x="160"/>
        <item x="161"/>
        <item x="154"/>
        <item x="155"/>
        <item x="156"/>
        <item x="157"/>
        <item x="151"/>
        <item x="152"/>
        <item x="153"/>
        <item x="142"/>
        <item x="143"/>
        <item x="144"/>
        <item x="145"/>
        <item x="146"/>
        <item x="147"/>
        <item x="148"/>
        <item x="149"/>
        <item x="150"/>
        <item x="139"/>
        <item x="140"/>
        <item x="141"/>
        <item x="134"/>
        <item x="135"/>
        <item x="136"/>
        <item x="137"/>
        <item x="138"/>
        <item x="130"/>
        <item x="131"/>
        <item x="132"/>
        <item x="133"/>
        <item x="126"/>
        <item x="127"/>
        <item x="128"/>
        <item x="129"/>
        <item x="118"/>
        <item x="119"/>
        <item x="120"/>
        <item x="121"/>
        <item x="122"/>
        <item x="123"/>
        <item x="124"/>
        <item x="125"/>
        <item x="114"/>
        <item x="115"/>
        <item x="116"/>
        <item x="117"/>
        <item x="110"/>
        <item x="111"/>
        <item x="112"/>
        <item x="113"/>
        <item x="107"/>
        <item x="108"/>
        <item x="109"/>
        <item x="100"/>
        <item x="101"/>
        <item x="102"/>
        <item x="103"/>
        <item x="104"/>
        <item x="105"/>
        <item x="106"/>
        <item x="95"/>
        <item x="96"/>
        <item x="97"/>
        <item x="98"/>
        <item x="99"/>
        <item x="89"/>
        <item x="90"/>
        <item x="91"/>
        <item x="92"/>
        <item x="93"/>
        <item x="94"/>
        <item x="84"/>
        <item x="85"/>
        <item x="86"/>
        <item x="87"/>
        <item x="88"/>
        <item x="79"/>
        <item x="80"/>
        <item x="81"/>
        <item x="82"/>
        <item x="83"/>
        <item x="74"/>
        <item x="75"/>
        <item x="76"/>
        <item x="77"/>
        <item x="78"/>
        <item x="72"/>
        <item x="73"/>
        <item x="64"/>
        <item x="65"/>
        <item x="66"/>
        <item x="67"/>
        <item x="68"/>
        <item x="69"/>
        <item x="70"/>
        <item x="71"/>
        <item x="54"/>
        <item x="55"/>
        <item x="56"/>
        <item x="57"/>
        <item x="58"/>
        <item x="59"/>
        <item x="60"/>
        <item x="61"/>
        <item x="62"/>
        <item x="63"/>
        <item x="52"/>
        <item x="53"/>
        <item x="47"/>
        <item x="48"/>
        <item x="49"/>
        <item x="50"/>
        <item x="51"/>
        <item x="46"/>
        <item x="42"/>
        <item x="43"/>
        <item x="44"/>
        <item x="45"/>
        <item x="35"/>
        <item x="36"/>
        <item x="37"/>
        <item x="38"/>
        <item x="39"/>
        <item x="40"/>
        <item x="41"/>
        <item x="27"/>
        <item x="28"/>
        <item x="29"/>
        <item x="30"/>
        <item x="31"/>
        <item x="32"/>
        <item x="33"/>
        <item x="34"/>
        <item x="23"/>
        <item x="24"/>
        <item x="25"/>
        <item x="26"/>
        <item x="19"/>
        <item x="20"/>
        <item x="21"/>
        <item x="22"/>
        <item x="10"/>
        <item x="11"/>
        <item x="12"/>
        <item x="13"/>
        <item x="14"/>
        <item x="15"/>
        <item x="16"/>
        <item x="17"/>
        <item x="18"/>
        <item x="3"/>
        <item x="4"/>
        <item x="5"/>
        <item x="6"/>
        <item x="7"/>
        <item x="8"/>
        <item x="9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72">
        <item x="737"/>
        <item x="731"/>
        <item x="658"/>
        <item x="569"/>
        <item x="543"/>
        <item x="523"/>
        <item x="525"/>
        <item x="509"/>
        <item x="468"/>
        <item x="449"/>
        <item x="447"/>
        <item x="433"/>
        <item x="434"/>
        <item x="431"/>
        <item x="421"/>
        <item x="422"/>
        <item x="671"/>
        <item x="673"/>
        <item x="675"/>
        <item x="676"/>
        <item x="677"/>
        <item x="679"/>
        <item x="680"/>
        <item x="683"/>
        <item x="684"/>
        <item x="685"/>
        <item x="688"/>
        <item x="689"/>
        <item x="690"/>
        <item x="691"/>
        <item x="693"/>
        <item x="696"/>
        <item x="697"/>
        <item x="698"/>
        <item x="700"/>
        <item x="701"/>
        <item x="707"/>
        <item x="708"/>
        <item x="709"/>
        <item x="710"/>
        <item x="712"/>
        <item x="419"/>
        <item x="420"/>
        <item x="714"/>
        <item x="715"/>
        <item x="716"/>
        <item x="717"/>
        <item x="718"/>
        <item x="719"/>
        <item x="720"/>
        <item x="721"/>
        <item x="722"/>
        <item x="723"/>
        <item x="726"/>
        <item x="728"/>
        <item x="729"/>
        <item x="730"/>
        <item x="732"/>
        <item x="735"/>
        <item x="736"/>
        <item x="738"/>
        <item x="739"/>
        <item x="740"/>
        <item x="741"/>
        <item x="742"/>
        <item x="744"/>
        <item x="745"/>
        <item x="746"/>
        <item x="747"/>
        <item x="748"/>
        <item x="649"/>
        <item x="650"/>
        <item x="668"/>
        <item x="694"/>
        <item x="699"/>
        <item x="702"/>
        <item x="703"/>
        <item x="705"/>
        <item x="727"/>
        <item x="749"/>
        <item x="750"/>
        <item x="751"/>
        <item x="753"/>
        <item x="754"/>
        <item x="755"/>
        <item x="756"/>
        <item x="758"/>
        <item x="759"/>
        <item x="760"/>
        <item x="762"/>
        <item x="764"/>
        <item x="765"/>
        <item x="766"/>
        <item x="767"/>
        <item x="768"/>
        <item x="769"/>
        <item x="770"/>
        <item x="771"/>
        <item x="418"/>
        <item x="423"/>
        <item x="424"/>
        <item x="425"/>
        <item x="426"/>
        <item x="427"/>
        <item x="417"/>
        <item x="428"/>
        <item x="429"/>
        <item x="430"/>
        <item x="435"/>
        <item x="436"/>
        <item x="437"/>
        <item x="439"/>
        <item x="440"/>
        <item x="441"/>
        <item x="442"/>
        <item x="443"/>
        <item x="444"/>
        <item x="445"/>
        <item x="446"/>
        <item x="448"/>
        <item x="450"/>
        <item x="452"/>
        <item x="453"/>
        <item x="454"/>
        <item x="42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5"/>
        <item x="487"/>
        <item x="488"/>
        <item x="502"/>
        <item x="540"/>
        <item x="573"/>
        <item x="574"/>
        <item x="575"/>
        <item x="578"/>
        <item x="595"/>
        <item x="597"/>
        <item x="605"/>
        <item x="619"/>
        <item x="621"/>
        <item x="623"/>
        <item x="627"/>
        <item x="634"/>
        <item x="641"/>
        <item x="646"/>
        <item x="653"/>
        <item x="654"/>
        <item x="678"/>
        <item x="472"/>
        <item x="473"/>
        <item x="474"/>
        <item x="249"/>
        <item x="477"/>
        <item x="478"/>
        <item x="479"/>
        <item x="480"/>
        <item x="481"/>
        <item x="482"/>
        <item x="483"/>
        <item x="484"/>
        <item x="485"/>
        <item x="704"/>
        <item x="706"/>
        <item x="743"/>
        <item x="752"/>
        <item x="761"/>
        <item x="416"/>
        <item x="476"/>
        <item x="486"/>
        <item x="489"/>
        <item x="490"/>
        <item x="655"/>
        <item x="695"/>
        <item x="414"/>
        <item x="415"/>
        <item x="438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4"/>
        <item x="505"/>
        <item x="506"/>
        <item x="507"/>
        <item x="508"/>
        <item x="413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91"/>
        <item x="592"/>
        <item x="593"/>
        <item x="594"/>
        <item x="596"/>
        <item x="598"/>
        <item x="599"/>
        <item x="600"/>
        <item x="601"/>
        <item x="602"/>
        <item x="603"/>
        <item x="604"/>
        <item x="606"/>
        <item x="607"/>
        <item x="608"/>
        <item x="609"/>
        <item x="611"/>
        <item x="613"/>
        <item x="614"/>
        <item x="615"/>
        <item x="616"/>
        <item x="617"/>
        <item x="618"/>
        <item x="620"/>
        <item x="622"/>
        <item x="624"/>
        <item x="625"/>
        <item x="626"/>
        <item x="628"/>
        <item x="629"/>
        <item x="630"/>
        <item x="631"/>
        <item x="632"/>
        <item x="633"/>
        <item x="635"/>
        <item x="636"/>
        <item x="637"/>
        <item x="638"/>
        <item x="639"/>
        <item x="640"/>
        <item x="642"/>
        <item x="643"/>
        <item x="644"/>
        <item x="645"/>
        <item x="647"/>
        <item x="648"/>
        <item x="651"/>
        <item x="652"/>
        <item x="656"/>
        <item x="657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2"/>
        <item x="674"/>
        <item x="681"/>
        <item x="682"/>
        <item x="686"/>
        <item x="692"/>
        <item x="711"/>
        <item x="724"/>
        <item x="733"/>
        <item x="734"/>
        <item x="412"/>
        <item x="522"/>
        <item x="524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260"/>
        <item x="566"/>
        <item x="410"/>
        <item x="567"/>
        <item x="568"/>
        <item x="570"/>
        <item x="571"/>
        <item x="572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409"/>
        <item x="411"/>
        <item x="408"/>
        <item x="407"/>
        <item x="404"/>
        <item x="405"/>
        <item x="403"/>
        <item x="402"/>
        <item x="400"/>
        <item x="401"/>
        <item x="451"/>
        <item x="503"/>
        <item x="398"/>
        <item x="399"/>
        <item x="725"/>
        <item x="397"/>
        <item x="396"/>
        <item x="386"/>
        <item x="387"/>
        <item x="388"/>
        <item x="389"/>
        <item x="390"/>
        <item x="391"/>
        <item x="392"/>
        <item x="393"/>
        <item x="394"/>
        <item x="395"/>
        <item x="384"/>
        <item x="385"/>
        <item x="382"/>
        <item x="383"/>
        <item x="381"/>
        <item x="377"/>
        <item x="378"/>
        <item x="379"/>
        <item x="380"/>
        <item x="373"/>
        <item x="374"/>
        <item x="375"/>
        <item x="371"/>
        <item x="372"/>
        <item x="369"/>
        <item x="370"/>
        <item x="367"/>
        <item x="368"/>
        <item x="360"/>
        <item x="361"/>
        <item x="362"/>
        <item x="363"/>
        <item x="364"/>
        <item x="365"/>
        <item x="366"/>
        <item x="358"/>
        <item x="359"/>
        <item x="757"/>
        <item x="357"/>
        <item x="376"/>
        <item x="355"/>
        <item x="356"/>
        <item x="610"/>
        <item x="351"/>
        <item x="352"/>
        <item x="353"/>
        <item x="354"/>
        <item x="348"/>
        <item x="349"/>
        <item x="350"/>
        <item x="345"/>
        <item x="346"/>
        <item x="344"/>
        <item x="343"/>
        <item x="342"/>
        <item x="339"/>
        <item x="340"/>
        <item x="341"/>
        <item x="336"/>
        <item x="337"/>
        <item x="338"/>
        <item x="334"/>
        <item x="335"/>
        <item x="333"/>
        <item x="332"/>
        <item x="330"/>
        <item x="331"/>
        <item x="347"/>
        <item x="329"/>
        <item x="327"/>
        <item x="328"/>
        <item x="324"/>
        <item x="325"/>
        <item x="326"/>
        <item x="323"/>
        <item x="319"/>
        <item x="320"/>
        <item x="321"/>
        <item x="322"/>
        <item x="318"/>
        <item x="317"/>
        <item x="316"/>
        <item x="315"/>
        <item x="313"/>
        <item x="314"/>
        <item x="312"/>
        <item x="311"/>
        <item x="309"/>
        <item x="310"/>
        <item x="308"/>
        <item x="307"/>
        <item x="305"/>
        <item x="306"/>
        <item x="302"/>
        <item x="303"/>
        <item x="304"/>
        <item x="296"/>
        <item x="297"/>
        <item x="298"/>
        <item x="299"/>
        <item x="300"/>
        <item x="301"/>
        <item x="295"/>
        <item x="290"/>
        <item x="291"/>
        <item x="292"/>
        <item x="293"/>
        <item x="294"/>
        <item x="286"/>
        <item x="287"/>
        <item x="288"/>
        <item x="289"/>
        <item x="281"/>
        <item x="282"/>
        <item x="283"/>
        <item x="284"/>
        <item x="285"/>
        <item x="275"/>
        <item x="276"/>
        <item x="277"/>
        <item x="278"/>
        <item x="279"/>
        <item x="280"/>
        <item x="271"/>
        <item x="272"/>
        <item x="273"/>
        <item x="274"/>
        <item x="268"/>
        <item x="269"/>
        <item x="270"/>
        <item x="263"/>
        <item x="264"/>
        <item x="265"/>
        <item x="266"/>
        <item x="267"/>
        <item x="262"/>
        <item x="261"/>
        <item x="259"/>
        <item x="258"/>
        <item x="255"/>
        <item x="256"/>
        <item x="257"/>
        <item x="250"/>
        <item x="251"/>
        <item x="252"/>
        <item x="248"/>
        <item x="253"/>
        <item x="247"/>
        <item x="241"/>
        <item x="242"/>
        <item x="243"/>
        <item x="244"/>
        <item x="245"/>
        <item x="246"/>
        <item x="240"/>
        <item x="239"/>
        <item x="713"/>
        <item x="231"/>
        <item x="232"/>
        <item x="233"/>
        <item x="234"/>
        <item x="235"/>
        <item x="236"/>
        <item x="237"/>
        <item x="238"/>
        <item x="228"/>
        <item x="230"/>
        <item x="225"/>
        <item x="226"/>
        <item x="229"/>
        <item x="687"/>
        <item x="224"/>
        <item x="227"/>
        <item x="223"/>
        <item x="219"/>
        <item x="220"/>
        <item x="221"/>
        <item x="222"/>
        <item x="217"/>
        <item x="218"/>
        <item x="254"/>
        <item x="215"/>
        <item x="216"/>
        <item x="213"/>
        <item x="214"/>
        <item x="432"/>
        <item x="207"/>
        <item x="208"/>
        <item x="209"/>
        <item x="210"/>
        <item x="211"/>
        <item x="212"/>
        <item x="206"/>
        <item x="406"/>
        <item x="205"/>
        <item x="203"/>
        <item x="204"/>
        <item x="202"/>
        <item x="200"/>
        <item x="201"/>
        <item x="194"/>
        <item x="195"/>
        <item x="196"/>
        <item x="197"/>
        <item x="198"/>
        <item x="199"/>
        <item x="186"/>
        <item x="187"/>
        <item x="188"/>
        <item x="189"/>
        <item x="190"/>
        <item x="191"/>
        <item x="192"/>
        <item x="193"/>
        <item x="184"/>
        <item x="185"/>
        <item x="183"/>
        <item x="179"/>
        <item x="180"/>
        <item x="181"/>
        <item x="182"/>
        <item x="178"/>
        <item x="612"/>
        <item x="177"/>
        <item x="176"/>
        <item x="174"/>
        <item x="175"/>
        <item x="169"/>
        <item x="170"/>
        <item x="171"/>
        <item x="172"/>
        <item x="173"/>
        <item x="162"/>
        <item x="163"/>
        <item x="164"/>
        <item x="165"/>
        <item x="166"/>
        <item x="167"/>
        <item x="168"/>
        <item x="158"/>
        <item x="159"/>
        <item x="160"/>
        <item x="161"/>
        <item x="154"/>
        <item x="155"/>
        <item x="156"/>
        <item x="157"/>
        <item x="151"/>
        <item x="152"/>
        <item x="153"/>
        <item x="142"/>
        <item x="143"/>
        <item x="144"/>
        <item x="145"/>
        <item x="146"/>
        <item x="147"/>
        <item x="148"/>
        <item x="149"/>
        <item x="150"/>
        <item x="139"/>
        <item x="140"/>
        <item x="141"/>
        <item x="134"/>
        <item x="135"/>
        <item x="136"/>
        <item x="137"/>
        <item x="138"/>
        <item x="130"/>
        <item x="131"/>
        <item x="132"/>
        <item x="133"/>
        <item x="126"/>
        <item x="127"/>
        <item x="128"/>
        <item x="129"/>
        <item x="118"/>
        <item x="119"/>
        <item x="120"/>
        <item x="121"/>
        <item x="122"/>
        <item x="123"/>
        <item x="124"/>
        <item x="125"/>
        <item x="114"/>
        <item x="115"/>
        <item x="116"/>
        <item x="117"/>
        <item x="110"/>
        <item x="111"/>
        <item x="112"/>
        <item x="113"/>
        <item x="107"/>
        <item x="108"/>
        <item x="109"/>
        <item x="100"/>
        <item x="101"/>
        <item x="102"/>
        <item x="103"/>
        <item x="104"/>
        <item x="106"/>
        <item x="95"/>
        <item x="96"/>
        <item x="97"/>
        <item x="98"/>
        <item x="99"/>
        <item x="89"/>
        <item x="90"/>
        <item x="91"/>
        <item x="92"/>
        <item x="93"/>
        <item x="94"/>
        <item x="105"/>
        <item x="84"/>
        <item x="85"/>
        <item x="86"/>
        <item x="87"/>
        <item x="88"/>
        <item x="79"/>
        <item x="80"/>
        <item x="81"/>
        <item x="82"/>
        <item x="83"/>
        <item x="74"/>
        <item x="75"/>
        <item x="76"/>
        <item x="77"/>
        <item x="78"/>
        <item x="72"/>
        <item x="73"/>
        <item x="64"/>
        <item x="65"/>
        <item x="66"/>
        <item x="67"/>
        <item x="68"/>
        <item x="69"/>
        <item x="70"/>
        <item x="71"/>
        <item x="54"/>
        <item x="55"/>
        <item x="56"/>
        <item x="57"/>
        <item x="58"/>
        <item x="59"/>
        <item x="60"/>
        <item x="61"/>
        <item x="62"/>
        <item x="63"/>
        <item x="52"/>
        <item x="53"/>
        <item x="47"/>
        <item x="48"/>
        <item x="49"/>
        <item x="50"/>
        <item x="51"/>
        <item x="46"/>
        <item x="43"/>
        <item x="44"/>
        <item x="45"/>
        <item x="35"/>
        <item x="36"/>
        <item x="37"/>
        <item x="38"/>
        <item x="39"/>
        <item x="40"/>
        <item x="41"/>
        <item x="27"/>
        <item x="28"/>
        <item x="29"/>
        <item x="30"/>
        <item x="31"/>
        <item x="32"/>
        <item x="33"/>
        <item x="34"/>
        <item x="23"/>
        <item x="24"/>
        <item x="25"/>
        <item x="26"/>
        <item x="19"/>
        <item x="20"/>
        <item x="21"/>
        <item x="22"/>
        <item x="10"/>
        <item x="11"/>
        <item x="12"/>
        <item x="13"/>
        <item x="14"/>
        <item x="15"/>
        <item x="16"/>
        <item x="17"/>
        <item x="18"/>
        <item x="3"/>
        <item x="4"/>
        <item x="5"/>
        <item x="6"/>
        <item x="7"/>
        <item x="8"/>
        <item x="9"/>
        <item x="0"/>
        <item x="1"/>
        <item x="2"/>
        <item x="7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3"/>
        <item x="1"/>
        <item x="0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3"/>
        <item x="0"/>
        <item x="2"/>
        <item x="4"/>
        <item x="5"/>
        <item x="6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95">
        <item h="1" x="3"/>
        <item x="420"/>
        <item x="24"/>
        <item x="117"/>
        <item x="10"/>
        <item x="0"/>
        <item x="252"/>
        <item x="1"/>
        <item x="191"/>
        <item x="115"/>
        <item x="2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69">
        <item x="3"/>
        <item h="1" x="404"/>
        <item h="1" x="23"/>
        <item h="1" x="113"/>
        <item h="1" x="10"/>
        <item h="1" x="0"/>
        <item h="1" x="243"/>
        <item h="1" x="1"/>
        <item h="1" x="185"/>
        <item h="1" x="111"/>
        <item h="1" x="2"/>
        <item h="1" x="4"/>
        <item h="1" x="5"/>
        <item h="1" x="6"/>
        <item h="1" x="7"/>
        <item h="1" x="8"/>
        <item h="1" x="9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2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items count="189">
        <item x="0"/>
        <item x="4"/>
        <item x="21"/>
        <item x="49"/>
        <item x="39"/>
        <item x="103"/>
        <item x="48"/>
        <item x="87"/>
        <item x="18"/>
        <item x="99"/>
        <item x="57"/>
        <item x="8"/>
        <item x="24"/>
        <item x="28"/>
        <item x="32"/>
        <item x="51"/>
        <item x="91"/>
        <item x="71"/>
        <item x="5"/>
        <item x="27"/>
        <item x="44"/>
        <item x="45"/>
        <item x="30"/>
        <item x="22"/>
        <item x="56"/>
        <item x="72"/>
        <item x="6"/>
        <item x="13"/>
        <item x="149"/>
        <item x="23"/>
        <item x="53"/>
        <item x="50"/>
        <item x="115"/>
        <item x="176"/>
        <item x="40"/>
        <item x="65"/>
        <item x="3"/>
        <item x="165"/>
        <item x="81"/>
        <item x="35"/>
        <item x="14"/>
        <item x="122"/>
        <item x="177"/>
        <item x="117"/>
        <item x="9"/>
        <item x="59"/>
        <item x="114"/>
        <item x="144"/>
        <item x="15"/>
        <item x="31"/>
        <item x="46"/>
        <item x="42"/>
        <item x="16"/>
        <item x="7"/>
        <item x="169"/>
        <item x="89"/>
        <item x="97"/>
        <item x="66"/>
        <item x="68"/>
        <item x="37"/>
        <item x="161"/>
        <item x="79"/>
        <item x="100"/>
        <item x="52"/>
        <item x="58"/>
        <item x="109"/>
        <item x="84"/>
        <item x="98"/>
        <item x="159"/>
        <item x="82"/>
        <item x="105"/>
        <item x="26"/>
        <item x="141"/>
        <item x="119"/>
        <item x="41"/>
        <item x="112"/>
        <item x="36"/>
        <item x="94"/>
        <item x="163"/>
        <item x="160"/>
        <item x="107"/>
        <item x="83"/>
        <item x="139"/>
        <item x="110"/>
        <item x="25"/>
        <item x="11"/>
        <item x="131"/>
        <item x="90"/>
        <item x="164"/>
        <item x="124"/>
        <item x="73"/>
        <item x="80"/>
        <item x="132"/>
        <item x="175"/>
        <item x="104"/>
        <item x="108"/>
        <item x="12"/>
        <item x="85"/>
        <item x="113"/>
        <item x="166"/>
        <item x="156"/>
        <item x="142"/>
        <item x="118"/>
        <item x="179"/>
        <item x="29"/>
        <item x="167"/>
        <item x="63"/>
        <item x="128"/>
        <item x="47"/>
        <item x="92"/>
        <item x="133"/>
        <item x="64"/>
        <item x="61"/>
        <item x="1"/>
        <item x="2"/>
        <item x="10"/>
        <item x="17"/>
        <item x="19"/>
        <item x="20"/>
        <item x="33"/>
        <item x="34"/>
        <item x="38"/>
        <item x="43"/>
        <item x="54"/>
        <item x="55"/>
        <item x="60"/>
        <item x="62"/>
        <item x="67"/>
        <item x="69"/>
        <item x="70"/>
        <item x="74"/>
        <item x="75"/>
        <item x="76"/>
        <item x="77"/>
        <item x="78"/>
        <item x="86"/>
        <item x="88"/>
        <item x="93"/>
        <item x="95"/>
        <item x="96"/>
        <item x="101"/>
        <item x="102"/>
        <item x="106"/>
        <item x="111"/>
        <item x="116"/>
        <item x="120"/>
        <item x="121"/>
        <item x="123"/>
        <item x="125"/>
        <item x="126"/>
        <item x="127"/>
        <item x="129"/>
        <item x="130"/>
        <item x="134"/>
        <item x="135"/>
        <item x="136"/>
        <item x="137"/>
        <item x="138"/>
        <item x="140"/>
        <item x="143"/>
        <item x="145"/>
        <item x="146"/>
        <item x="147"/>
        <item x="148"/>
        <item x="150"/>
        <item x="151"/>
        <item x="152"/>
        <item x="153"/>
        <item x="154"/>
        <item x="155"/>
        <item x="157"/>
        <item x="158"/>
        <item x="162"/>
        <item x="168"/>
        <item x="170"/>
        <item x="171"/>
        <item x="172"/>
        <item x="173"/>
        <item x="174"/>
        <item x="178"/>
        <item x="180"/>
        <item x="181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6"/>
    <field x="0"/>
    <field x="2"/>
    <field x="9"/>
    <field x="10"/>
  </rowFields>
  <rowItems count="8">
    <i>
      <x v="1"/>
      <x v="368"/>
      <x v="361"/>
      <x v="53"/>
      <x/>
    </i>
    <i r="1">
      <x v="476"/>
      <x v="474"/>
      <x v="237"/>
      <x/>
    </i>
    <i r="1">
      <x v="533"/>
      <x v="528"/>
      <x v="192"/>
      <x/>
    </i>
    <i r="1">
      <x v="721"/>
      <x v="721"/>
      <x v="41"/>
      <x/>
    </i>
    <i>
      <x v="2"/>
      <x v="437"/>
      <x v="434"/>
      <x v="271"/>
      <x/>
    </i>
    <i r="1">
      <x v="713"/>
      <x v="713"/>
      <x v="48"/>
      <x/>
    </i>
    <i r="1">
      <x v="746"/>
      <x v="745"/>
      <x v="21"/>
      <x/>
    </i>
    <i t="grand">
      <x/>
    </i>
  </rowItems>
  <colItems count="1">
    <i/>
  </colItems>
  <formats count="3">
    <format dxfId="487">
      <pivotArea field="14" type="button" dataOnly="0" labelOnly="1" outline="0"/>
    </format>
    <format dxfId="486">
      <pivotArea dataOnly="0" labelOnly="1" grandRow="1" outline="0" fieldPosition="0"/>
    </format>
    <format dxfId="485">
      <pivotArea field="9" type="button" dataOnly="0" labelOnly="1" outline="0" axis="axisRow" fieldPosition="3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B6840-766C-4ABD-BE9E-96B7C7A02B26}" name="TablaDinámica2" cacheId="118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B10:J297" firstHeaderRow="1" firstDataRow="1" firstDataCol="9" rowPageCount="1" colPageCount="1"/>
  <pivotFields count="16">
    <pivotField axis="axisRow" compact="0" outline="0" showAll="0" defaultSubtotal="0">
      <items count="13">
        <item x="9"/>
        <item x="2"/>
        <item x="4"/>
        <item x="1"/>
        <item x="0"/>
        <item x="3"/>
        <item x="11"/>
        <item x="5"/>
        <item x="7"/>
        <item x="10"/>
        <item x="8"/>
        <item x="6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579">
        <item m="1" x="578"/>
        <item m="1" x="577"/>
        <item m="1" x="576"/>
        <item m="1" x="558"/>
        <item m="1" x="575"/>
        <item m="1" x="564"/>
        <item m="1" x="572"/>
        <item m="1" x="574"/>
        <item m="1" x="573"/>
        <item m="1" x="565"/>
        <item m="1" x="568"/>
        <item m="1" x="570"/>
        <item m="1" x="569"/>
        <item m="1" x="566"/>
        <item m="1" x="567"/>
        <item m="1" x="571"/>
        <item m="1" x="562"/>
        <item m="1" x="563"/>
        <item m="1" x="555"/>
        <item m="1" x="561"/>
        <item m="1" x="557"/>
        <item m="1" x="559"/>
        <item m="1" x="560"/>
        <item m="1" x="556"/>
        <item m="1" x="553"/>
        <item m="1" x="552"/>
        <item m="1" x="550"/>
        <item m="1" x="554"/>
        <item m="1" x="551"/>
        <item m="1" x="549"/>
        <item m="1" x="548"/>
        <item m="1" x="534"/>
        <item m="1" x="542"/>
        <item m="1" x="539"/>
        <item m="1" x="543"/>
        <item m="1" x="535"/>
        <item m="1" x="541"/>
        <item m="1" x="546"/>
        <item m="1" x="538"/>
        <item m="1" x="545"/>
        <item m="1" x="533"/>
        <item m="1" x="547"/>
        <item m="1" x="544"/>
        <item m="1" x="540"/>
        <item m="1" x="537"/>
        <item m="1" x="536"/>
        <item m="1" x="521"/>
        <item m="1" x="522"/>
        <item m="1" x="531"/>
        <item m="1" x="528"/>
        <item m="1" x="525"/>
        <item m="1" x="530"/>
        <item m="1" x="529"/>
        <item m="1" x="523"/>
        <item m="1" x="527"/>
        <item m="1" x="532"/>
        <item m="1" x="526"/>
        <item m="1" x="520"/>
        <item m="1" x="524"/>
        <item m="1" x="519"/>
        <item m="1" x="518"/>
        <item m="1" x="501"/>
        <item m="1" x="502"/>
        <item m="1" x="515"/>
        <item m="1" x="507"/>
        <item m="1" x="517"/>
        <item m="1" x="499"/>
        <item m="1" x="505"/>
        <item m="1" x="516"/>
        <item m="1" x="511"/>
        <item m="1" x="508"/>
        <item m="1" x="513"/>
        <item m="1" x="514"/>
        <item m="1" x="500"/>
        <item m="1" x="493"/>
        <item m="1" x="506"/>
        <item m="1" x="509"/>
        <item m="1" x="512"/>
        <item m="1" x="510"/>
        <item m="1" x="504"/>
        <item m="1" x="503"/>
        <item m="1" x="497"/>
        <item m="1" x="487"/>
        <item m="1" x="489"/>
        <item m="1" x="490"/>
        <item m="1" x="488"/>
        <item m="1" x="491"/>
        <item m="1" x="492"/>
        <item m="1" x="495"/>
        <item m="1" x="494"/>
        <item m="1" x="496"/>
        <item m="1" x="498"/>
        <item m="1" x="486"/>
        <item m="1" x="478"/>
        <item m="1" x="479"/>
        <item m="1" x="483"/>
        <item m="1" x="485"/>
        <item m="1" x="482"/>
        <item m="1" x="468"/>
        <item m="1" x="480"/>
        <item m="1" x="484"/>
        <item m="1" x="459"/>
        <item m="1" x="481"/>
        <item m="1" x="465"/>
        <item m="1" x="471"/>
        <item m="1" x="477"/>
        <item m="1" x="462"/>
        <item m="1" x="476"/>
        <item m="1" x="472"/>
        <item m="1" x="473"/>
        <item m="1" x="475"/>
        <item m="1" x="474"/>
        <item m="1" x="464"/>
        <item m="1" x="467"/>
        <item m="1" x="469"/>
        <item m="1" x="470"/>
        <item m="1" x="463"/>
        <item m="1" x="466"/>
        <item m="1" x="461"/>
        <item m="1" x="457"/>
        <item m="1" x="458"/>
        <item m="1" x="460"/>
        <item m="1" x="443"/>
        <item m="1" x="448"/>
        <item m="1" x="450"/>
        <item m="1" x="454"/>
        <item m="1" x="456"/>
        <item m="1" x="453"/>
        <item m="1" x="451"/>
        <item m="1" x="444"/>
        <item m="1" x="449"/>
        <item m="1" x="447"/>
        <item m="1" x="455"/>
        <item m="1" x="446"/>
        <item m="1" x="452"/>
        <item m="1" x="433"/>
        <item m="1" x="445"/>
        <item m="1" x="437"/>
        <item m="1" x="428"/>
        <item m="1" x="436"/>
        <item m="1" x="439"/>
        <item m="1" x="440"/>
        <item m="1" x="441"/>
        <item m="1" x="442"/>
        <item m="1" x="438"/>
        <item m="1" x="430"/>
        <item m="1" x="426"/>
        <item m="1" x="427"/>
        <item m="1" x="429"/>
        <item m="1" x="432"/>
        <item m="1" x="434"/>
        <item m="1" x="435"/>
        <item m="1" x="431"/>
        <item m="1" x="416"/>
        <item m="1" x="422"/>
        <item m="1" x="425"/>
        <item m="1" x="420"/>
        <item m="1" x="411"/>
        <item m="1" x="421"/>
        <item m="1" x="417"/>
        <item m="1" x="424"/>
        <item m="1" x="418"/>
        <item m="1" x="423"/>
        <item m="1" x="419"/>
        <item m="1" x="412"/>
        <item m="1" x="408"/>
        <item m="1" x="404"/>
        <item m="1" x="405"/>
        <item m="1" x="409"/>
        <item m="1" x="413"/>
        <item m="1" x="414"/>
        <item m="1" x="410"/>
        <item m="1" x="415"/>
        <item m="1" x="399"/>
        <item m="1" x="406"/>
        <item m="1" x="407"/>
        <item m="1" x="395"/>
        <item m="1" x="396"/>
        <item m="1" x="397"/>
        <item m="1" x="398"/>
        <item m="1" x="400"/>
        <item m="1" x="401"/>
        <item m="1" x="402"/>
        <item m="1" x="403"/>
        <item m="1" x="390"/>
        <item m="1" x="393"/>
        <item m="1" x="381"/>
        <item m="1" x="374"/>
        <item m="1" x="386"/>
        <item m="1" x="389"/>
        <item m="1" x="394"/>
        <item m="1" x="392"/>
        <item m="1" x="391"/>
        <item m="1" x="379"/>
        <item m="1" x="388"/>
        <item m="1" x="385"/>
        <item m="1" x="387"/>
        <item m="1" x="377"/>
        <item m="1" x="368"/>
        <item m="1" x="380"/>
        <item m="1" x="370"/>
        <item m="1" x="375"/>
        <item m="1" x="382"/>
        <item m="1" x="372"/>
        <item m="1" x="373"/>
        <item m="1" x="378"/>
        <item m="1" x="376"/>
        <item m="1" x="383"/>
        <item m="1" x="384"/>
        <item m="1" x="365"/>
        <item m="1" x="369"/>
        <item m="1" x="371"/>
        <item m="1" x="366"/>
        <item m="1" x="367"/>
        <item m="1" x="364"/>
        <item m="1" x="363"/>
        <item m="1" x="358"/>
        <item m="1" x="360"/>
        <item m="1" x="357"/>
        <item m="1" x="356"/>
        <item m="1" x="362"/>
        <item m="1" x="361"/>
        <item m="1" x="350"/>
        <item m="1" x="359"/>
        <item m="1" x="347"/>
        <item m="1" x="348"/>
        <item m="1" x="335"/>
        <item m="1" x="337"/>
        <item m="1" x="343"/>
        <item m="1" x="345"/>
        <item m="1" x="353"/>
        <item m="1" x="349"/>
        <item m="1" x="352"/>
        <item m="1" x="346"/>
        <item m="1" x="351"/>
        <item m="1" x="340"/>
        <item m="1" x="341"/>
        <item m="1" x="344"/>
        <item m="1" x="354"/>
        <item m="1" x="355"/>
        <item m="1" x="338"/>
        <item m="1" x="342"/>
        <item m="1" x="334"/>
        <item m="1" x="336"/>
        <item m="1" x="339"/>
        <item m="1" x="304"/>
        <item m="1" x="331"/>
        <item m="1" x="316"/>
        <item m="1" x="327"/>
        <item m="1" x="311"/>
        <item m="1" x="310"/>
        <item m="1" x="328"/>
        <item m="1" x="312"/>
        <item m="1" x="318"/>
        <item m="1" x="313"/>
        <item m="1" x="330"/>
        <item m="1" x="322"/>
        <item m="1" x="326"/>
        <item m="1" x="307"/>
        <item m="1" x="324"/>
        <item m="1" x="321"/>
        <item m="1" x="319"/>
        <item m="1" x="323"/>
        <item m="1" x="332"/>
        <item m="1" x="333"/>
        <item m="1" x="309"/>
        <item m="1" x="314"/>
        <item m="1" x="320"/>
        <item m="1" x="315"/>
        <item m="1" x="329"/>
        <item m="1" x="325"/>
        <item m="1" x="308"/>
        <item m="1" x="317"/>
        <item m="1" x="305"/>
        <item m="1" x="306"/>
        <item m="1" x="300"/>
        <item m="1" x="297"/>
        <item m="1" x="299"/>
        <item m="1" x="283"/>
        <item m="1" x="286"/>
        <item m="1" x="301"/>
        <item m="1" x="303"/>
        <item m="1" x="289"/>
        <item m="1" x="295"/>
        <item m="1" x="275"/>
        <item m="1" x="276"/>
        <item m="1" x="277"/>
        <item m="1" x="278"/>
        <item m="1" x="279"/>
        <item m="1" x="280"/>
        <item m="1" x="290"/>
        <item m="1" x="274"/>
        <item m="1" x="292"/>
        <item m="1" x="284"/>
        <item m="1" x="287"/>
        <item m="1" x="288"/>
        <item m="1" x="293"/>
        <item m="1" x="281"/>
        <item m="1" x="285"/>
        <item m="1" x="294"/>
        <item m="1" x="298"/>
        <item m="1" x="302"/>
        <item m="1" x="291"/>
        <item m="1" x="273"/>
        <item m="1" x="282"/>
        <item m="1" x="296"/>
        <item m="1" x="249"/>
        <item m="1" x="250"/>
        <item m="1" x="251"/>
        <item m="1" x="252"/>
        <item m="1" x="253"/>
        <item m="1" x="254"/>
        <item m="1" x="255"/>
        <item m="1" x="265"/>
        <item m="1" x="260"/>
        <item m="1" x="264"/>
        <item m="1" x="257"/>
        <item m="1" x="263"/>
        <item m="1" x="269"/>
        <item m="1" x="270"/>
        <item m="1" x="258"/>
        <item m="1" x="259"/>
        <item m="1" x="262"/>
        <item m="1" x="248"/>
        <item m="1" x="268"/>
        <item m="1" x="261"/>
        <item m="1" x="256"/>
        <item m="1" x="271"/>
        <item m="1" x="272"/>
        <item m="1" x="245"/>
        <item m="1" x="246"/>
        <item m="1" x="247"/>
        <item m="1" x="266"/>
        <item m="1" x="267"/>
        <item m="1" x="242"/>
        <item m="1" x="243"/>
        <item m="1" x="244"/>
        <item m="1" x="237"/>
        <item m="1" x="224"/>
        <item m="1" x="227"/>
        <item m="1" x="217"/>
        <item m="1" x="234"/>
        <item m="1" x="218"/>
        <item m="1" x="232"/>
        <item m="1" x="233"/>
        <item m="1" x="240"/>
        <item m="1" x="241"/>
        <item m="1" x="231"/>
        <item m="1" x="226"/>
        <item m="1" x="236"/>
        <item m="1" x="225"/>
        <item m="1" x="238"/>
        <item m="1" x="229"/>
        <item m="1" x="216"/>
        <item m="1" x="222"/>
        <item m="1" x="239"/>
        <item m="1" x="230"/>
        <item m="1" x="235"/>
        <item m="1" x="228"/>
        <item m="1" x="221"/>
        <item m="1" x="223"/>
        <item m="1" x="215"/>
        <item m="1" x="219"/>
        <item m="1" x="214"/>
        <item m="1" x="220"/>
        <item m="1" x="194"/>
        <item m="1" x="204"/>
        <item m="1" x="192"/>
        <item m="1" x="188"/>
        <item m="1" x="202"/>
        <item m="1" x="203"/>
        <item m="1" x="191"/>
        <item m="1" x="193"/>
        <item m="1" x="207"/>
        <item m="1" x="208"/>
        <item m="1" x="213"/>
        <item m="1" x="186"/>
        <item m="1" x="201"/>
        <item m="1" x="187"/>
        <item m="1" x="198"/>
        <item m="1" x="200"/>
        <item m="1" x="212"/>
        <item m="1" x="205"/>
        <item m="1" x="183"/>
        <item m="1" x="196"/>
        <item m="1" x="184"/>
        <item m="1" x="189"/>
        <item m="1" x="206"/>
        <item m="1" x="190"/>
        <item m="1" x="210"/>
        <item m="1" x="185"/>
        <item m="1" x="211"/>
        <item m="1" x="199"/>
        <item m="1" x="209"/>
        <item m="1" x="197"/>
        <item m="1" x="195"/>
        <item m="1" x="161"/>
        <item m="1" x="162"/>
        <item m="1" x="160"/>
        <item m="1" x="169"/>
        <item m="1" x="170"/>
        <item m="1" x="171"/>
        <item m="1" x="172"/>
        <item m="1" x="174"/>
        <item m="1" x="177"/>
        <item m="1" x="178"/>
        <item m="1" x="173"/>
        <item m="1" x="181"/>
        <item m="1" x="159"/>
        <item m="1" x="176"/>
        <item m="1" x="155"/>
        <item m="1" x="166"/>
        <item m="1" x="168"/>
        <item m="1" x="156"/>
        <item m="1" x="167"/>
        <item m="1" x="182"/>
        <item m="1" x="165"/>
        <item m="1" x="158"/>
        <item m="1" x="153"/>
        <item m="1" x="164"/>
        <item m="1" x="157"/>
        <item m="1" x="175"/>
        <item m="1" x="180"/>
        <item m="1" x="163"/>
        <item m="1" x="154"/>
        <item m="1" x="179"/>
        <item m="1" x="128"/>
        <item m="1" x="129"/>
        <item m="1" x="130"/>
        <item m="1" x="131"/>
        <item m="1" x="132"/>
        <item m="1" x="136"/>
        <item m="1" x="139"/>
        <item m="1" x="137"/>
        <item m="1" x="146"/>
        <item m="1" x="124"/>
        <item m="1" x="138"/>
        <item m="1" x="150"/>
        <item m="1" x="145"/>
        <item m="1" x="152"/>
        <item m="1" x="127"/>
        <item m="1" x="135"/>
        <item m="1" x="144"/>
        <item m="1" x="147"/>
        <item m="1" x="148"/>
        <item m="1" x="140"/>
        <item m="1" x="126"/>
        <item m="1" x="142"/>
        <item m="1" x="143"/>
        <item m="1" x="149"/>
        <item m="1" x="122"/>
        <item m="1" x="133"/>
        <item m="1" x="134"/>
        <item m="1" x="125"/>
        <item m="1" x="123"/>
        <item m="1" x="141"/>
        <item m="1" x="151"/>
        <item m="1" x="95"/>
        <item m="1" x="103"/>
        <item m="1" x="110"/>
        <item m="1" x="102"/>
        <item m="1" x="100"/>
        <item m="1" x="108"/>
        <item m="1" x="118"/>
        <item m="1" x="101"/>
        <item m="1" x="116"/>
        <item m="1" x="107"/>
        <item m="1" x="117"/>
        <item m="1" x="115"/>
        <item m="1" x="98"/>
        <item m="1" x="106"/>
        <item m="1" x="105"/>
        <item m="1" x="94"/>
        <item m="1" x="99"/>
        <item m="1" x="109"/>
        <item m="1" x="120"/>
        <item m="1" x="119"/>
        <item m="1" x="114"/>
        <item m="1" x="92"/>
        <item m="1" x="121"/>
        <item m="1" x="111"/>
        <item m="1" x="113"/>
        <item m="1" x="96"/>
        <item m="1" x="93"/>
        <item m="1" x="104"/>
        <item m="1" x="97"/>
        <item m="1" x="112"/>
        <item m="1" x="73"/>
        <item m="1" x="74"/>
        <item m="1" x="79"/>
        <item m="1" x="69"/>
        <item m="1" x="82"/>
        <item m="1" x="72"/>
        <item m="1" x="83"/>
        <item m="1" x="84"/>
        <item m="1" x="80"/>
        <item m="1" x="71"/>
        <item m="1" x="88"/>
        <item m="1" x="62"/>
        <item m="1" x="76"/>
        <item m="1" x="70"/>
        <item m="1" x="66"/>
        <item m="1" x="81"/>
        <item m="1" x="85"/>
        <item m="1" x="86"/>
        <item m="1" x="61"/>
        <item m="1" x="64"/>
        <item m="1" x="67"/>
        <item m="1" x="77"/>
        <item m="1" x="89"/>
        <item m="1" x="75"/>
        <item m="1" x="91"/>
        <item m="1" x="68"/>
        <item m="1" x="78"/>
        <item m="1" x="87"/>
        <item m="1" x="65"/>
        <item m="1" x="63"/>
        <item m="1" x="90"/>
        <item m="1" x="43"/>
        <item m="1" x="55"/>
        <item m="1" x="45"/>
        <item m="1" x="56"/>
        <item m="1" x="46"/>
        <item m="1" x="47"/>
        <item m="1" x="57"/>
        <item m="1" x="44"/>
        <item m="1" x="60"/>
        <item m="1" x="48"/>
        <item m="1" x="59"/>
        <item m="1" x="54"/>
        <item m="1" x="41"/>
        <item m="1" x="50"/>
        <item m="1" x="42"/>
        <item m="1" x="36"/>
        <item m="1" x="51"/>
        <item m="1" x="40"/>
        <item m="1" x="58"/>
        <item m="1" x="32"/>
        <item m="1" x="53"/>
        <item m="1" x="35"/>
        <item m="1" x="52"/>
        <item m="1" x="38"/>
        <item m="1" x="39"/>
        <item m="1" x="37"/>
        <item m="1" x="49"/>
        <item m="1" x="30"/>
        <item m="1" x="31"/>
        <item m="1" x="33"/>
        <item m="1" x="34"/>
        <item x="19"/>
        <item x="7"/>
        <item x="1"/>
        <item x="6"/>
        <item x="2"/>
        <item x="4"/>
        <item x="5"/>
        <item x="20"/>
        <item x="21"/>
        <item x="22"/>
        <item x="28"/>
        <item x="24"/>
        <item x="25"/>
        <item x="29"/>
        <item x="8"/>
        <item x="26"/>
        <item x="23"/>
        <item x="27"/>
        <item x="18"/>
        <item x="10"/>
        <item x="0"/>
        <item x="11"/>
        <item x="12"/>
        <item x="13"/>
        <item x="14"/>
        <item x="15"/>
        <item x="16"/>
        <item x="17"/>
        <item x="3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582">
        <item m="1" x="581"/>
        <item m="1" x="580"/>
        <item m="1" x="579"/>
        <item m="1" x="561"/>
        <item m="1" x="578"/>
        <item m="1" x="567"/>
        <item m="1" x="575"/>
        <item m="1" x="577"/>
        <item m="1" x="576"/>
        <item m="1" x="568"/>
        <item m="1" x="571"/>
        <item m="1" x="573"/>
        <item m="1" x="572"/>
        <item m="1" x="569"/>
        <item m="1" x="570"/>
        <item m="1" x="574"/>
        <item m="1" x="565"/>
        <item m="1" x="566"/>
        <item m="1" x="558"/>
        <item m="1" x="564"/>
        <item m="1" x="560"/>
        <item m="1" x="562"/>
        <item m="1" x="563"/>
        <item m="1" x="559"/>
        <item m="1" x="556"/>
        <item m="1" x="555"/>
        <item m="1" x="553"/>
        <item m="1" x="557"/>
        <item m="1" x="554"/>
        <item m="1" x="552"/>
        <item m="1" x="551"/>
        <item m="1" x="540"/>
        <item m="1" x="547"/>
        <item m="1" x="541"/>
        <item m="1" x="537"/>
        <item m="1" x="545"/>
        <item m="1" x="542"/>
        <item m="1" x="546"/>
        <item m="1" x="538"/>
        <item m="1" x="544"/>
        <item m="1" x="549"/>
        <item m="1" x="548"/>
        <item m="1" x="536"/>
        <item m="1" x="550"/>
        <item m="1" x="543"/>
        <item m="1" x="539"/>
        <item m="1" x="534"/>
        <item m="1" x="524"/>
        <item m="1" x="525"/>
        <item m="1" x="518"/>
        <item m="1" x="531"/>
        <item m="1" x="528"/>
        <item m="1" x="533"/>
        <item m="1" x="532"/>
        <item m="1" x="526"/>
        <item m="1" x="530"/>
        <item m="1" x="535"/>
        <item m="1" x="529"/>
        <item m="1" x="523"/>
        <item m="1" x="527"/>
        <item m="1" x="522"/>
        <item m="1" x="521"/>
        <item m="1" x="511"/>
        <item m="1" x="508"/>
        <item m="1" x="504"/>
        <item m="1" x="505"/>
        <item m="1" x="510"/>
        <item m="1" x="520"/>
        <item m="1" x="502"/>
        <item m="1" x="519"/>
        <item m="1" x="514"/>
        <item m="1" x="516"/>
        <item m="1" x="517"/>
        <item m="1" x="503"/>
        <item m="1" x="496"/>
        <item m="1" x="509"/>
        <item m="1" x="512"/>
        <item m="1" x="515"/>
        <item m="1" x="513"/>
        <item m="1" x="507"/>
        <item m="1" x="506"/>
        <item m="1" x="500"/>
        <item m="1" x="490"/>
        <item m="1" x="492"/>
        <item m="1" x="493"/>
        <item m="1" x="491"/>
        <item m="1" x="494"/>
        <item m="1" x="495"/>
        <item m="1" x="498"/>
        <item m="1" x="497"/>
        <item m="1" x="499"/>
        <item m="1" x="501"/>
        <item m="1" x="485"/>
        <item m="1" x="416"/>
        <item m="1" x="471"/>
        <item m="1" x="483"/>
        <item m="1" x="487"/>
        <item m="1" x="489"/>
        <item m="1" x="481"/>
        <item m="1" x="482"/>
        <item m="1" x="486"/>
        <item m="1" x="488"/>
        <item m="1" x="462"/>
        <item m="1" x="484"/>
        <item m="1" x="468"/>
        <item m="1" x="474"/>
        <item m="1" x="480"/>
        <item m="1" x="465"/>
        <item m="1" x="479"/>
        <item m="1" x="475"/>
        <item m="1" x="476"/>
        <item m="1" x="478"/>
        <item m="1" x="477"/>
        <item m="1" x="472"/>
        <item m="1" x="467"/>
        <item m="1" x="470"/>
        <item m="1" x="473"/>
        <item m="1" x="469"/>
        <item m="1" x="466"/>
        <item m="1" x="464"/>
        <item m="1" x="460"/>
        <item m="1" x="461"/>
        <item m="1" x="463"/>
        <item m="1" x="446"/>
        <item m="1" x="451"/>
        <item m="1" x="453"/>
        <item m="1" x="457"/>
        <item m="1" x="459"/>
        <item m="1" x="456"/>
        <item m="1" x="454"/>
        <item m="1" x="447"/>
        <item m="1" x="452"/>
        <item m="1" x="450"/>
        <item m="1" x="458"/>
        <item m="1" x="449"/>
        <item m="1" x="455"/>
        <item m="1" x="436"/>
        <item m="1" x="448"/>
        <item m="1" x="437"/>
        <item m="1" x="442"/>
        <item m="1" x="404"/>
        <item m="1" x="443"/>
        <item m="1" x="440"/>
        <item m="1" x="431"/>
        <item m="1" x="439"/>
        <item m="1" x="444"/>
        <item m="1" x="445"/>
        <item m="1" x="429"/>
        <item m="1" x="441"/>
        <item m="1" x="433"/>
        <item m="1" x="438"/>
        <item m="1" x="430"/>
        <item m="1" x="432"/>
        <item m="1" x="435"/>
        <item m="1" x="434"/>
        <item m="1" x="426"/>
        <item m="1" x="414"/>
        <item m="1" x="420"/>
        <item m="1" x="427"/>
        <item m="1" x="419"/>
        <item m="1" x="425"/>
        <item m="1" x="405"/>
        <item m="1" x="428"/>
        <item m="1" x="423"/>
        <item m="1" x="424"/>
        <item m="1" x="421"/>
        <item m="1" x="422"/>
        <item m="1" x="415"/>
        <item m="1" x="411"/>
        <item m="1" x="407"/>
        <item m="1" x="408"/>
        <item m="1" x="412"/>
        <item m="1" x="417"/>
        <item m="1" x="413"/>
        <item m="1" x="418"/>
        <item m="1" x="402"/>
        <item m="1" x="409"/>
        <item m="1" x="401"/>
        <item m="1" x="410"/>
        <item m="1" x="398"/>
        <item m="1" x="399"/>
        <item m="1" x="400"/>
        <item m="1" x="403"/>
        <item m="1" x="406"/>
        <item m="1" x="396"/>
        <item m="1" x="393"/>
        <item m="1" x="384"/>
        <item m="1" x="377"/>
        <item m="1" x="389"/>
        <item m="1" x="392"/>
        <item m="1" x="397"/>
        <item m="1" x="395"/>
        <item m="1" x="394"/>
        <item m="1" x="382"/>
        <item m="1" x="391"/>
        <item m="1" x="388"/>
        <item m="1" x="390"/>
        <item m="1" x="380"/>
        <item m="1" x="371"/>
        <item m="1" x="383"/>
        <item m="1" x="387"/>
        <item m="1" x="386"/>
        <item m="1" x="378"/>
        <item m="1" x="374"/>
        <item m="1" x="373"/>
        <item m="1" x="385"/>
        <item m="1" x="375"/>
        <item m="1" x="376"/>
        <item m="1" x="381"/>
        <item m="1" x="379"/>
        <item m="1" x="370"/>
        <item m="1" x="369"/>
        <item m="1" x="368"/>
        <item m="1" x="372"/>
        <item m="1" x="366"/>
        <item m="1" x="365"/>
        <item m="1" x="361"/>
        <item m="1" x="367"/>
        <item m="1" x="363"/>
        <item m="1" x="359"/>
        <item m="1" x="360"/>
        <item m="1" x="364"/>
        <item m="1" x="352"/>
        <item m="1" x="362"/>
        <item m="1" x="350"/>
        <item m="1" x="351"/>
        <item m="1" x="338"/>
        <item m="1" x="340"/>
        <item m="1" x="346"/>
        <item m="1" x="348"/>
        <item m="1" x="355"/>
        <item m="1" x="356"/>
        <item m="1" x="354"/>
        <item m="1" x="349"/>
        <item m="1" x="353"/>
        <item m="1" x="358"/>
        <item m="1" x="343"/>
        <item m="1" x="344"/>
        <item m="1" x="347"/>
        <item m="1" x="357"/>
        <item m="1" x="341"/>
        <item m="1" x="345"/>
        <item m="1" x="337"/>
        <item m="1" x="339"/>
        <item m="1" x="342"/>
        <item m="1" x="328"/>
        <item m="1" x="318"/>
        <item m="1" x="307"/>
        <item m="1" x="334"/>
        <item m="1" x="319"/>
        <item m="1" x="330"/>
        <item m="1" x="314"/>
        <item m="1" x="313"/>
        <item m="1" x="331"/>
        <item m="1" x="315"/>
        <item m="1" x="321"/>
        <item m="1" x="316"/>
        <item m="1" x="333"/>
        <item m="1" x="325"/>
        <item m="1" x="310"/>
        <item m="1" x="327"/>
        <item m="1" x="324"/>
        <item m="1" x="322"/>
        <item m="1" x="326"/>
        <item m="1" x="335"/>
        <item m="1" x="336"/>
        <item m="1" x="312"/>
        <item m="1" x="317"/>
        <item m="1" x="323"/>
        <item m="1" x="332"/>
        <item m="1" x="320"/>
        <item m="1" x="311"/>
        <item m="1" x="329"/>
        <item m="1" x="308"/>
        <item m="1" x="309"/>
        <item m="1" x="303"/>
        <item m="1" x="300"/>
        <item m="1" x="302"/>
        <item m="1" x="286"/>
        <item m="1" x="289"/>
        <item m="1" x="304"/>
        <item m="1" x="306"/>
        <item m="1" x="292"/>
        <item m="1" x="294"/>
        <item m="1" x="278"/>
        <item m="1" x="279"/>
        <item m="1" x="280"/>
        <item m="1" x="281"/>
        <item m="1" x="282"/>
        <item m="1" x="283"/>
        <item m="1" x="293"/>
        <item m="1" x="277"/>
        <item m="1" x="295"/>
        <item m="1" x="287"/>
        <item m="1" x="290"/>
        <item m="1" x="291"/>
        <item m="1" x="296"/>
        <item m="1" x="284"/>
        <item m="1" x="288"/>
        <item m="1" x="297"/>
        <item m="1" x="301"/>
        <item m="1" x="305"/>
        <item m="1" x="276"/>
        <item m="1" x="285"/>
        <item m="1" x="299"/>
        <item m="1" x="298"/>
        <item m="1" x="263"/>
        <item m="1" x="252"/>
        <item m="1" x="254"/>
        <item m="1" x="256"/>
        <item m="1" x="250"/>
        <item m="1" x="265"/>
        <item m="1" x="255"/>
        <item m="1" x="253"/>
        <item m="1" x="257"/>
        <item m="1" x="258"/>
        <item m="1" x="268"/>
        <item m="1" x="267"/>
        <item m="1" x="260"/>
        <item m="1" x="266"/>
        <item m="1" x="271"/>
        <item m="1" x="272"/>
        <item m="1" x="273"/>
        <item m="1" x="261"/>
        <item m="1" x="262"/>
        <item m="1" x="269"/>
        <item m="1" x="251"/>
        <item m="1" x="249"/>
        <item m="1" x="264"/>
        <item m="1" x="259"/>
        <item m="1" x="274"/>
        <item m="1" x="275"/>
        <item m="1" x="248"/>
        <item m="1" x="270"/>
        <item m="1" x="245"/>
        <item m="1" x="246"/>
        <item m="1" x="247"/>
        <item m="1" x="243"/>
        <item m="1" x="237"/>
        <item m="1" x="235"/>
        <item m="1" x="227"/>
        <item m="1" x="240"/>
        <item m="1" x="230"/>
        <item m="1" x="220"/>
        <item m="1" x="221"/>
        <item m="1" x="236"/>
        <item m="1" x="244"/>
        <item m="1" x="234"/>
        <item m="1" x="229"/>
        <item m="1" x="241"/>
        <item m="1" x="239"/>
        <item m="1" x="228"/>
        <item m="1" x="232"/>
        <item m="1" x="211"/>
        <item m="1" x="219"/>
        <item m="1" x="225"/>
        <item m="1" x="242"/>
        <item m="1" x="233"/>
        <item m="1" x="238"/>
        <item m="1" x="231"/>
        <item m="1" x="224"/>
        <item m="1" x="226"/>
        <item m="1" x="218"/>
        <item m="1" x="222"/>
        <item m="1" x="217"/>
        <item m="1" x="223"/>
        <item m="1" x="207"/>
        <item m="1" x="190"/>
        <item m="1" x="197"/>
        <item m="1" x="195"/>
        <item m="1" x="191"/>
        <item m="1" x="205"/>
        <item m="1" x="206"/>
        <item m="1" x="194"/>
        <item m="1" x="196"/>
        <item m="1" x="210"/>
        <item m="1" x="216"/>
        <item m="1" x="199"/>
        <item m="1" x="189"/>
        <item m="1" x="202"/>
        <item m="1" x="204"/>
        <item m="1" x="188"/>
        <item m="1" x="203"/>
        <item m="1" x="201"/>
        <item m="1" x="215"/>
        <item m="1" x="212"/>
        <item m="1" x="208"/>
        <item m="1" x="186"/>
        <item m="1" x="187"/>
        <item m="1" x="192"/>
        <item m="1" x="209"/>
        <item m="1" x="193"/>
        <item m="1" x="213"/>
        <item m="1" x="214"/>
        <item m="1" x="184"/>
        <item m="1" x="200"/>
        <item m="1" x="198"/>
        <item m="1" x="165"/>
        <item m="1" x="171"/>
        <item m="1" x="159"/>
        <item m="1" x="172"/>
        <item m="1" x="181"/>
        <item m="1" x="164"/>
        <item m="1" x="163"/>
        <item m="1" x="173"/>
        <item m="1" x="174"/>
        <item m="1" x="175"/>
        <item m="1" x="177"/>
        <item m="1" x="180"/>
        <item m="1" x="176"/>
        <item m="1" x="156"/>
        <item m="1" x="162"/>
        <item m="1" x="179"/>
        <item m="1" x="158"/>
        <item m="1" x="169"/>
        <item m="1" x="170"/>
        <item m="1" x="185"/>
        <item m="1" x="161"/>
        <item m="1" x="178"/>
        <item m="1" x="160"/>
        <item m="1" x="168"/>
        <item m="1" x="167"/>
        <item m="1" x="183"/>
        <item m="1" x="166"/>
        <item m="1" x="157"/>
        <item m="1" x="182"/>
        <item m="1" x="155"/>
        <item m="1" x="146"/>
        <item m="1" x="135"/>
        <item m="1" x="141"/>
        <item m="1" x="143"/>
        <item m="1" x="131"/>
        <item m="1" x="132"/>
        <item m="1" x="133"/>
        <item m="1" x="134"/>
        <item m="1" x="139"/>
        <item m="1" x="142"/>
        <item m="1" x="140"/>
        <item m="1" x="149"/>
        <item m="1" x="127"/>
        <item m="1" x="153"/>
        <item m="1" x="148"/>
        <item m="1" x="130"/>
        <item m="1" x="138"/>
        <item m="1" x="147"/>
        <item m="1" x="150"/>
        <item m="1" x="151"/>
        <item m="1" x="129"/>
        <item m="1" x="145"/>
        <item m="1" x="152"/>
        <item m="1" x="125"/>
        <item m="1" x="136"/>
        <item m="1" x="137"/>
        <item m="1" x="128"/>
        <item m="1" x="126"/>
        <item m="1" x="144"/>
        <item m="1" x="154"/>
        <item m="1" x="105"/>
        <item m="1" x="113"/>
        <item m="1" x="120"/>
        <item m="1" x="110"/>
        <item m="1" x="103"/>
        <item m="1" x="98"/>
        <item m="1" x="106"/>
        <item m="1" x="111"/>
        <item m="1" x="121"/>
        <item m="1" x="104"/>
        <item m="1" x="119"/>
        <item m="1" x="118"/>
        <item m="1" x="101"/>
        <item m="1" x="109"/>
        <item m="1" x="108"/>
        <item m="1" x="97"/>
        <item m="1" x="102"/>
        <item m="1" x="112"/>
        <item m="1" x="99"/>
        <item m="1" x="123"/>
        <item m="1" x="122"/>
        <item m="1" x="117"/>
        <item m="1" x="95"/>
        <item m="1" x="96"/>
        <item m="1" x="124"/>
        <item m="1" x="116"/>
        <item m="1" x="114"/>
        <item m="1" x="107"/>
        <item m="1" x="100"/>
        <item m="1" x="115"/>
        <item m="1" x="76"/>
        <item m="1" x="77"/>
        <item m="1" x="83"/>
        <item m="1" x="73"/>
        <item m="1" x="86"/>
        <item m="1" x="88"/>
        <item m="1" x="82"/>
        <item m="1" x="72"/>
        <item m="1" x="85"/>
        <item m="1" x="75"/>
        <item m="1" x="87"/>
        <item m="1" x="74"/>
        <item m="1" x="91"/>
        <item m="1" x="65"/>
        <item m="1" x="79"/>
        <item m="1" x="90"/>
        <item m="1" x="69"/>
        <item m="1" x="84"/>
        <item m="1" x="89"/>
        <item m="1" x="64"/>
        <item m="1" x="67"/>
        <item m="1" x="70"/>
        <item m="1" x="94"/>
        <item m="1" x="80"/>
        <item m="1" x="92"/>
        <item m="1" x="78"/>
        <item m="1" x="71"/>
        <item m="1" x="81"/>
        <item m="1" x="68"/>
        <item m="1" x="66"/>
        <item m="1" x="93"/>
        <item m="1" x="50"/>
        <item m="1" x="60"/>
        <item m="1" x="46"/>
        <item m="1" x="58"/>
        <item m="1" x="48"/>
        <item m="1" x="59"/>
        <item m="1" x="49"/>
        <item m="1" x="47"/>
        <item m="1" x="63"/>
        <item m="1" x="51"/>
        <item m="1" x="62"/>
        <item m="1" x="38"/>
        <item m="1" x="45"/>
        <item m="1" x="57"/>
        <item m="1" x="56"/>
        <item m="1" x="44"/>
        <item m="1" x="53"/>
        <item m="1" x="39"/>
        <item m="1" x="54"/>
        <item m="1" x="43"/>
        <item m="1" x="42"/>
        <item m="1" x="61"/>
        <item m="1" x="35"/>
        <item m="1" x="55"/>
        <item m="1" x="41"/>
        <item m="1" x="40"/>
        <item m="1" x="52"/>
        <item m="1" x="33"/>
        <item m="1" x="34"/>
        <item m="1" x="37"/>
        <item x="5"/>
        <item m="1" x="36"/>
        <item x="19"/>
        <item x="7"/>
        <item x="1"/>
        <item x="6"/>
        <item x="2"/>
        <item x="4"/>
        <item x="20"/>
        <item x="21"/>
        <item x="22"/>
        <item x="28"/>
        <item x="24"/>
        <item x="25"/>
        <item x="29"/>
        <item x="30"/>
        <item x="8"/>
        <item x="26"/>
        <item x="23"/>
        <item x="27"/>
        <item x="18"/>
        <item x="32"/>
        <item x="10"/>
        <item x="0"/>
        <item x="11"/>
        <item x="12"/>
        <item x="13"/>
        <item x="14"/>
        <item x="15"/>
        <item x="16"/>
        <item x="17"/>
        <item x="3"/>
        <item x="9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00">
        <item m="1" x="2050"/>
        <item x="90"/>
        <item x="155"/>
        <item x="27"/>
        <item x="3"/>
        <item x="475"/>
        <item x="18"/>
        <item x="12"/>
        <item x="0"/>
        <item x="58"/>
        <item x="54"/>
        <item x="41"/>
        <item x="10"/>
        <item x="201"/>
        <item x="163"/>
        <item x="230"/>
        <item x="247"/>
        <item m="1" x="1210"/>
        <item x="550"/>
        <item x="283"/>
        <item m="1" x="4708"/>
        <item m="1" x="3509"/>
        <item m="1" x="1241"/>
        <item m="1" x="2327"/>
        <item x="185"/>
        <item m="1" x="5914"/>
        <item m="1" x="1186"/>
        <item x="726"/>
        <item m="1" x="6755"/>
        <item x="1090"/>
        <item x="1091"/>
        <item x="99"/>
        <item x="22"/>
        <item m="1" x="3340"/>
        <item m="1" x="1922"/>
        <item m="1" x="1302"/>
        <item x="897"/>
        <item m="1" x="1287"/>
        <item m="1" x="1209"/>
        <item x="249"/>
        <item x="76"/>
        <item x="6"/>
        <item x="700"/>
        <item x="322"/>
        <item x="329"/>
        <item x="302"/>
        <item x="934"/>
        <item x="39"/>
        <item m="1" x="1296"/>
        <item x="33"/>
        <item m="1" x="3739"/>
        <item x="24"/>
        <item m="1" x="3536"/>
        <item x="330"/>
        <item m="1" x="1694"/>
        <item x="494"/>
        <item m="1" x="6646"/>
        <item x="63"/>
        <item m="1" x="1381"/>
        <item m="1" x="2865"/>
        <item m="1" x="2958"/>
        <item m="1" x="7631"/>
        <item x="106"/>
        <item m="1" x="1358"/>
        <item m="1" x="4854"/>
        <item m="1" x="1173"/>
        <item x="814"/>
        <item m="1" x="1611"/>
        <item x="905"/>
        <item m="1" x="1537"/>
        <item m="1" x="7491"/>
        <item x="95"/>
        <item x="157"/>
        <item m="1" x="6215"/>
        <item x="352"/>
        <item m="1" x="3826"/>
        <item x="733"/>
        <item x="281"/>
        <item x="177"/>
        <item x="946"/>
        <item m="1" x="2359"/>
        <item m="1" x="1174"/>
        <item x="161"/>
        <item m="1" x="1941"/>
        <item m="1" x="3658"/>
        <item x="40"/>
        <item m="1" x="1323"/>
        <item m="1" x="1824"/>
        <item x="159"/>
        <item x="9"/>
        <item m="1" x="1532"/>
        <item m="1" x="1397"/>
        <item x="303"/>
        <item x="133"/>
        <item x="408"/>
        <item x="609"/>
        <item m="1" x="5625"/>
        <item m="1" x="4237"/>
        <item x="507"/>
        <item x="639"/>
        <item x="252"/>
        <item x="170"/>
        <item m="1" x="3086"/>
        <item x="665"/>
        <item m="1" x="1591"/>
        <item x="642"/>
        <item m="1" x="4429"/>
        <item x="456"/>
        <item x="101"/>
        <item x="212"/>
        <item m="1" x="3993"/>
        <item x="353"/>
        <item m="1" x="6134"/>
        <item m="1" x="2179"/>
        <item m="1" x="4240"/>
        <item m="1" x="5211"/>
        <item x="747"/>
        <item m="1" x="4445"/>
        <item x="391"/>
        <item m="1" x="6742"/>
        <item x="466"/>
        <item m="1" x="2101"/>
        <item m="1" x="3427"/>
        <item x="122"/>
        <item m="1" x="6278"/>
        <item x="587"/>
        <item m="1" x="1345"/>
        <item x="13"/>
        <item x="585"/>
        <item x="694"/>
        <item m="1" x="2790"/>
        <item x="310"/>
        <item m="1" x="2544"/>
        <item x="346"/>
        <item x="577"/>
        <item x="207"/>
        <item m="1" x="6765"/>
        <item x="774"/>
        <item m="1" x="3429"/>
        <item m="1" x="7994"/>
        <item x="171"/>
        <item m="1" x="7810"/>
        <item x="779"/>
        <item x="1041"/>
        <item m="1" x="2089"/>
        <item x="28"/>
        <item x="581"/>
        <item m="1" x="6628"/>
        <item m="1" x="2898"/>
        <item m="1" x="2408"/>
        <item x="752"/>
        <item m="1" x="4053"/>
        <item x="88"/>
        <item x="1098"/>
        <item m="1" x="1376"/>
        <item m="1" x="3535"/>
        <item x="926"/>
        <item m="1" x="3830"/>
        <item x="52"/>
        <item x="265"/>
        <item m="1" x="5649"/>
        <item x="7"/>
        <item m="1" x="2121"/>
        <item m="1" x="3585"/>
        <item x="47"/>
        <item x="880"/>
        <item x="383"/>
        <item x="45"/>
        <item m="1" x="5659"/>
        <item x="135"/>
        <item x="290"/>
        <item x="92"/>
        <item m="1" x="2813"/>
        <item m="1" x="7556"/>
        <item m="1" x="4383"/>
        <item x="385"/>
        <item x="158"/>
        <item x="244"/>
        <item m="1" x="7596"/>
        <item x="1006"/>
        <item x="37"/>
        <item x="717"/>
        <item x="104"/>
        <item x="1067"/>
        <item m="1" x="6665"/>
        <item x="567"/>
        <item m="1" x="4149"/>
        <item m="1" x="1561"/>
        <item m="1" x="3195"/>
        <item x="483"/>
        <item m="1" x="3870"/>
        <item x="336"/>
        <item m="1" x="1181"/>
        <item x="1099"/>
        <item m="1" x="3185"/>
        <item m="1" x="2131"/>
        <item x="196"/>
        <item m="1" x="2568"/>
        <item m="1" x="3305"/>
        <item m="1" x="3660"/>
        <item x="1069"/>
        <item m="1" x="4366"/>
        <item x="403"/>
        <item m="1" x="1490"/>
        <item x="965"/>
        <item m="1" x="3157"/>
        <item m="1" x="3507"/>
        <item x="358"/>
        <item m="1" x="3372"/>
        <item m="1" x="6511"/>
        <item m="1" x="5912"/>
        <item x="658"/>
        <item m="1" x="7138"/>
        <item x="1109"/>
        <item x="8"/>
        <item m="1" x="1172"/>
        <item x="167"/>
        <item x="182"/>
        <item m="1" x="3745"/>
        <item m="1" x="6443"/>
        <item m="1" x="6444"/>
        <item m="1" x="3009"/>
        <item x="703"/>
        <item m="1" x="2574"/>
        <item m="1" x="1292"/>
        <item m="1" x="7991"/>
        <item x="705"/>
        <item x="563"/>
        <item x="628"/>
        <item m="1" x="1344"/>
        <item m="1" x="3863"/>
        <item x="179"/>
        <item x="180"/>
        <item x="146"/>
        <item x="737"/>
        <item x="712"/>
        <item m="1" x="4164"/>
        <item m="1" x="3593"/>
        <item m="1" x="3709"/>
        <item x="188"/>
        <item x="906"/>
        <item m="1" x="1964"/>
        <item x="881"/>
        <item m="1" x="1632"/>
        <item m="1" x="5217"/>
        <item x="136"/>
        <item x="1065"/>
        <item x="78"/>
        <item x="210"/>
        <item m="1" x="6024"/>
        <item m="1" x="5452"/>
        <item m="1" x="6015"/>
        <item x="50"/>
        <item m="1" x="3534"/>
        <item x="187"/>
        <item m="1" x="6316"/>
        <item x="459"/>
        <item m="1" x="6209"/>
        <item x="348"/>
        <item x="246"/>
        <item m="1" x="2752"/>
        <item x="772"/>
        <item m="1" x="3233"/>
        <item m="1" x="3725"/>
        <item m="1" x="6198"/>
        <item x="837"/>
        <item x="67"/>
        <item m="1" x="4029"/>
        <item x="896"/>
        <item m="1" x="3234"/>
        <item m="1" x="2769"/>
        <item m="1" x="1687"/>
        <item x="1057"/>
        <item m="1" x="3645"/>
        <item x="615"/>
        <item m="1" x="2018"/>
        <item m="1" x="2514"/>
        <item m="1" x="6975"/>
        <item m="1" x="3490"/>
        <item x="258"/>
        <item m="1" x="6756"/>
        <item x="952"/>
        <item m="1" x="4102"/>
        <item m="1" x="1847"/>
        <item x="237"/>
        <item x="682"/>
        <item x="673"/>
        <item m="1" x="7726"/>
        <item m="1" x="1216"/>
        <item m="1" x="1500"/>
        <item x="699"/>
        <item m="1" x="2869"/>
        <item m="1" x="3414"/>
        <item m="1" x="5704"/>
        <item x="1128"/>
        <item m="1" x="6758"/>
        <item x="100"/>
        <item m="1" x="2025"/>
        <item m="1" x="4746"/>
        <item m="1" x="1953"/>
        <item x="20"/>
        <item m="1" x="1293"/>
        <item x="532"/>
        <item m="1" x="3783"/>
        <item m="1" x="2195"/>
        <item m="1" x="2059"/>
        <item m="1" x="1369"/>
        <item m="1" x="1627"/>
        <item x="192"/>
        <item m="1" x="1412"/>
        <item m="1" x="2479"/>
        <item m="1" x="1816"/>
        <item x="687"/>
        <item m="1" x="2756"/>
        <item m="1" x="6487"/>
        <item m="1" x="4697"/>
        <item x="600"/>
        <item m="1" x="4290"/>
        <item m="1" x="2303"/>
        <item m="1" x="1350"/>
        <item x="280"/>
        <item m="1" x="3517"/>
        <item m="1" x="2957"/>
        <item m="1" x="3068"/>
        <item x="672"/>
        <item m="1" x="6757"/>
        <item m="1" x="3677"/>
        <item m="1" x="2888"/>
        <item x="236"/>
        <item m="1" x="4714"/>
        <item x="89"/>
        <item x="334"/>
        <item x="273"/>
        <item x="994"/>
        <item x="79"/>
        <item x="661"/>
        <item m="1" x="4294"/>
        <item m="1" x="2564"/>
        <item x="993"/>
        <item m="1" x="7204"/>
        <item m="1" x="3277"/>
        <item m="1" x="6696"/>
        <item m="1" x="6521"/>
        <item m="1" x="1965"/>
        <item m="1" x="1864"/>
        <item m="1" x="1226"/>
        <item m="1" x="4085"/>
        <item x="543"/>
        <item x="809"/>
        <item m="1" x="7500"/>
        <item x="190"/>
        <item m="1" x="5206"/>
        <item x="918"/>
        <item x="394"/>
        <item m="1" x="4531"/>
        <item m="1" x="2060"/>
        <item x="295"/>
        <item m="1" x="1581"/>
        <item m="1" x="2653"/>
        <item m="1" x="6537"/>
        <item m="1" x="1286"/>
        <item m="1" x="3956"/>
        <item x="49"/>
        <item m="1" x="5058"/>
        <item m="1" x="7011"/>
        <item m="1" x="4658"/>
        <item m="1" x="4224"/>
        <item m="1" x="4404"/>
        <item x="84"/>
        <item m="1" x="7462"/>
        <item m="1" x="2129"/>
        <item m="1" x="4743"/>
        <item x="21"/>
        <item m="1" x="5469"/>
        <item m="1" x="1359"/>
        <item m="1" x="4815"/>
        <item x="867"/>
        <item m="1" x="4070"/>
        <item m="1" x="4790"/>
        <item m="1" x="1578"/>
        <item m="1" x="3570"/>
        <item m="1" x="1651"/>
        <item m="1" x="4727"/>
        <item x="920"/>
        <item m="1" x="4783"/>
        <item m="1" x="3981"/>
        <item x="1106"/>
        <item m="1" x="7887"/>
        <item m="1" x="5249"/>
        <item m="1" x="1222"/>
        <item m="1" x="6753"/>
        <item m="1" x="4970"/>
        <item m="1" x="5711"/>
        <item x="162"/>
        <item m="1" x="1995"/>
        <item x="777"/>
        <item x="204"/>
        <item x="98"/>
        <item x="131"/>
        <item m="1" x="4479"/>
        <item m="1" x="1904"/>
        <item x="228"/>
        <item m="1" x="3322"/>
        <item m="1" x="6547"/>
        <item m="1" x="3078"/>
        <item m="1" x="1550"/>
        <item x="595"/>
        <item x="824"/>
        <item m="1" x="1859"/>
        <item m="1" x="7035"/>
        <item m="1" x="3829"/>
        <item x="418"/>
        <item m="1" x="6380"/>
        <item m="1" x="4933"/>
        <item m="1" x="7505"/>
        <item m="1" x="1740"/>
        <item m="1" x="4742"/>
        <item m="1" x="4927"/>
        <item m="1" x="4928"/>
        <item m="1" x="5901"/>
        <item m="1" x="4910"/>
        <item x="930"/>
        <item m="1" x="6868"/>
        <item m="1" x="3378"/>
        <item m="1" x="6411"/>
        <item m="1" x="4402"/>
        <item m="1" x="4712"/>
        <item x="688"/>
        <item x="62"/>
        <item x="766"/>
        <item m="1" x="4054"/>
        <item x="11"/>
        <item m="1" x="3778"/>
        <item x="80"/>
        <item m="1" x="1650"/>
        <item m="1" x="3533"/>
        <item m="1" x="4336"/>
        <item x="924"/>
        <item x="928"/>
        <item m="1" x="1232"/>
        <item m="1" x="4331"/>
        <item x="206"/>
        <item x="1014"/>
        <item m="1" x="6773"/>
        <item m="1" x="6233"/>
        <item m="1" x="1244"/>
        <item m="1" x="4550"/>
        <item m="1" x="4351"/>
        <item m="1" x="1819"/>
        <item m="1" x="6760"/>
        <item m="1" x="5272"/>
        <item m="1" x="3522"/>
        <item x="209"/>
        <item m="1" x="4773"/>
        <item m="1" x="2126"/>
        <item m="1" x="1449"/>
        <item m="1" x="6110"/>
        <item m="1" x="5381"/>
        <item m="1" x="4422"/>
        <item m="1" x="5166"/>
        <item m="1" x="4709"/>
        <item m="1" x="4892"/>
        <item m="1" x="2852"/>
        <item m="1" x="3499"/>
        <item x="929"/>
        <item m="1" x="6136"/>
        <item m="1" x="5756"/>
        <item m="1" x="7559"/>
        <item m="1" x="1179"/>
        <item m="1" x="1401"/>
        <item m="1" x="1633"/>
        <item m="1" x="1573"/>
        <item m="1" x="1923"/>
        <item m="1" x="6191"/>
        <item m="1" x="6261"/>
        <item m="1" x="6108"/>
        <item m="1" x="6502"/>
        <item x="314"/>
        <item m="1" x="1352"/>
        <item x="1127"/>
        <item x="865"/>
        <item m="1" x="4909"/>
        <item x="856"/>
        <item m="1" x="4650"/>
        <item m="1" x="5602"/>
        <item m="1" x="2553"/>
        <item m="1" x="7766"/>
        <item m="1" x="3352"/>
        <item m="1" x="7349"/>
        <item m="1" x="3297"/>
        <item x="826"/>
        <item m="1" x="6530"/>
        <item m="1" x="6714"/>
        <item m="1" x="3990"/>
        <item m="1" x="5104"/>
        <item m="1" x="3998"/>
        <item m="1" x="6972"/>
        <item x="23"/>
        <item x="868"/>
        <item m="1" x="5286"/>
        <item m="1" x="4214"/>
        <item m="1" x="5954"/>
        <item m="1" x="2679"/>
        <item m="1" x="4816"/>
        <item x="972"/>
        <item x="35"/>
        <item m="1" x="3531"/>
        <item m="1" x="1441"/>
        <item x="168"/>
        <item x="405"/>
        <item x="32"/>
        <item x="409"/>
        <item m="1" x="1570"/>
        <item m="1" x="3632"/>
        <item m="1" x="4033"/>
        <item m="1" x="2280"/>
        <item m="1" x="3634"/>
        <item m="1" x="1200"/>
        <item m="1" x="5757"/>
        <item m="1" x="5202"/>
        <item m="1" x="7312"/>
        <item x="870"/>
        <item m="1" x="1417"/>
        <item m="1" x="1641"/>
        <item m="1" x="4455"/>
        <item x="354"/>
        <item m="1" x="3453"/>
        <item x="60"/>
        <item m="1" x="1842"/>
        <item m="1" x="6506"/>
        <item m="1" x="3484"/>
        <item m="1" x="7798"/>
        <item m="1" x="3967"/>
        <item x="44"/>
        <item m="1" x="2137"/>
        <item x="957"/>
        <item m="1" x="5932"/>
        <item x="564"/>
        <item x="632"/>
        <item m="1" x="3566"/>
        <item x="260"/>
        <item m="1" x="3131"/>
        <item x="301"/>
        <item m="1" x="2819"/>
        <item m="1" x="7509"/>
        <item x="723"/>
        <item m="1" x="4814"/>
        <item x="531"/>
        <item x="1064"/>
        <item m="1" x="7245"/>
        <item x="1005"/>
        <item m="1" x="3804"/>
        <item m="1" x="7992"/>
        <item m="1" x="7702"/>
        <item m="1" x="7003"/>
        <item m="1" x="4861"/>
        <item m="1" x="6736"/>
        <item m="1" x="2774"/>
        <item x="213"/>
        <item m="1" x="3126"/>
        <item m="1" x="4900"/>
        <item x="1015"/>
        <item m="1" x="4612"/>
        <item x="1133"/>
        <item m="1" x="4226"/>
        <item m="1" x="3792"/>
        <item m="1" x="6510"/>
        <item m="1" x="3840"/>
        <item m="1" x="5436"/>
        <item x="955"/>
        <item m="1" x="2896"/>
        <item m="1" x="3988"/>
        <item m="1" x="2764"/>
        <item m="1" x="4725"/>
        <item m="1" x="2599"/>
        <item m="1" x="2184"/>
        <item m="1" x="2781"/>
        <item m="1" x="2624"/>
        <item m="1" x="7004"/>
        <item x="173"/>
        <item x="635"/>
        <item m="1" x="4279"/>
        <item m="1" x="4208"/>
        <item m="1" x="4758"/>
        <item m="1" x="7411"/>
        <item m="1" x="4895"/>
        <item x="253"/>
        <item m="1" x="6146"/>
        <item m="1" x="3995"/>
        <item x="536"/>
        <item m="1" x="4696"/>
        <item m="1" x="6199"/>
        <item m="1" x="5683"/>
        <item m="1" x="6771"/>
        <item m="1" x="5081"/>
        <item m="1" x="5380"/>
        <item x="879"/>
        <item m="1" x="2747"/>
        <item m="1" x="5302"/>
        <item m="1" x="4723"/>
        <item m="1" x="3428"/>
        <item x="671"/>
        <item m="1" x="7381"/>
        <item m="1" x="3528"/>
        <item m="1" x="3724"/>
        <item x="116"/>
        <item m="1" x="1794"/>
        <item m="1" x="7030"/>
        <item x="565"/>
        <item m="1" x="3312"/>
        <item x="451"/>
        <item x="468"/>
        <item x="439"/>
        <item m="1" x="5154"/>
        <item m="1" x="4019"/>
        <item m="1" x="6131"/>
        <item x="478"/>
        <item x="176"/>
        <item m="1" x="7426"/>
        <item x="474"/>
        <item m="1" x="1767"/>
        <item m="1" x="2796"/>
        <item m="1" x="2231"/>
        <item x="613"/>
        <item m="1" x="3018"/>
        <item m="1" x="3905"/>
        <item m="1" x="4731"/>
        <item m="1" x="2882"/>
        <item m="1" x="1973"/>
        <item m="1" x="3294"/>
        <item m="1" x="1168"/>
        <item m="1" x="6462"/>
        <item m="1" x="2421"/>
        <item m="1" x="2470"/>
        <item m="1" x="6352"/>
        <item m="1" x="4198"/>
        <item m="1" x="2167"/>
        <item m="1" x="1796"/>
        <item m="1" x="3120"/>
        <item x="744"/>
        <item m="1" x="4961"/>
        <item m="1" x="1542"/>
        <item m="1" x="2703"/>
        <item x="1134"/>
        <item m="1" x="3245"/>
        <item x="43"/>
        <item x="321"/>
        <item m="1" x="3446"/>
        <item m="1" x="5945"/>
        <item m="1" x="6194"/>
        <item m="1" x="3756"/>
        <item m="1" x="5609"/>
        <item m="1" x="6133"/>
        <item x="901"/>
        <item m="1" x="4740"/>
        <item m="1" x="7859"/>
        <item m="1" x="4436"/>
        <item x="1101"/>
        <item m="1" x="3603"/>
        <item m="1" x="4303"/>
        <item m="1" x="2524"/>
        <item m="1" x="6082"/>
        <item m="1" x="3759"/>
        <item m="1" x="5171"/>
        <item m="1" x="7401"/>
        <item m="1" x="7851"/>
        <item x="860"/>
        <item m="1" x="6940"/>
        <item m="1" x="2693"/>
        <item m="1" x="6570"/>
        <item m="1" x="1828"/>
        <item m="1" x="6881"/>
        <item m="1" x="2548"/>
        <item m="1" x="6158"/>
        <item x="621"/>
        <item x="968"/>
        <item m="1" x="4837"/>
        <item x="888"/>
        <item m="1" x="2142"/>
        <item m="1" x="6911"/>
        <item m="1" x="7502"/>
        <item m="1" x="2358"/>
        <item m="1" x="5167"/>
        <item m="1" x="5705"/>
        <item m="1" x="7434"/>
        <item m="1" x="6770"/>
        <item m="1" x="6794"/>
        <item m="1" x="6072"/>
        <item m="1" x="7005"/>
        <item m="1" x="6727"/>
        <item m="1" x="7407"/>
        <item m="1" x="1418"/>
        <item m="1" x="4772"/>
        <item m="1" x="6991"/>
        <item m="1" x="4930"/>
        <item m="1" x="2576"/>
        <item m="1" x="2998"/>
        <item x="376"/>
        <item x="787"/>
        <item m="1" x="3835"/>
        <item m="1" x="7548"/>
        <item m="1" x="1960"/>
        <item m="1" x="7242"/>
        <item m="1" x="5971"/>
        <item m="1" x="3784"/>
        <item m="1" x="4463"/>
        <item x="121"/>
        <item x="623"/>
        <item m="1" x="7539"/>
        <item m="1" x="7136"/>
        <item m="1" x="7014"/>
        <item m="1" x="3302"/>
        <item m="1" x="4809"/>
        <item m="1" x="4478"/>
        <item m="1" x="2111"/>
        <item m="1" x="2099"/>
        <item m="1" x="1266"/>
        <item x="350"/>
        <item m="1" x="3928"/>
        <item m="1" x="3894"/>
        <item m="1" x="6217"/>
        <item m="1" x="7571"/>
        <item x="742"/>
        <item m="1" x="3069"/>
        <item m="1" x="1171"/>
        <item m="1" x="4326"/>
        <item m="1" x="2249"/>
        <item m="1" x="4136"/>
        <item m="1" x="5060"/>
        <item m="1" x="5479"/>
        <item m="1" x="2748"/>
        <item m="1" x="1626"/>
        <item m="1" x="3483"/>
        <item m="1" x="4945"/>
        <item m="1" x="6367"/>
        <item m="1" x="5497"/>
        <item m="1" x="7995"/>
        <item m="1" x="3155"/>
        <item m="1" x="5972"/>
        <item m="1" x="3085"/>
        <item m="1" x="4584"/>
        <item m="1" x="2334"/>
        <item m="1" x="1954"/>
        <item m="1" x="3273"/>
        <item m="1" x="5411"/>
        <item m="1" x="3543"/>
        <item m="1" x="3207"/>
        <item m="1" x="5608"/>
        <item m="1" x="6145"/>
        <item m="1" x="5325"/>
        <item m="1" x="2296"/>
        <item m="1" x="1966"/>
        <item m="1" x="1567"/>
        <item m="1" x="1607"/>
        <item m="1" x="3986"/>
        <item m="1" x="3441"/>
        <item m="1" x="2475"/>
        <item m="1" x="2340"/>
        <item m="1" x="7119"/>
        <item m="1" x="4222"/>
        <item m="1" x="7666"/>
        <item m="1" x="5282"/>
        <item m="1" x="3413"/>
        <item x="960"/>
        <item m="1" x="6816"/>
        <item m="1" x="6759"/>
        <item x="1"/>
        <item m="1" x="7139"/>
        <item m="1" x="6057"/>
        <item m="1" x="7768"/>
        <item x="1125"/>
        <item m="1" x="7020"/>
        <item x="855"/>
        <item m="1" x="4191"/>
        <item m="1" x="6412"/>
        <item m="1" x="1674"/>
        <item m="1" x="7481"/>
        <item m="1" x="7422"/>
        <item m="1" x="4057"/>
        <item m="1" x="3311"/>
        <item m="1" x="4350"/>
        <item m="1" x="6666"/>
        <item m="1" x="4914"/>
        <item m="1" x="4997"/>
        <item m="1" x="5094"/>
        <item m="1" x="6440"/>
        <item m="1" x="7916"/>
        <item m="1" x="6384"/>
        <item m="1" x="7970"/>
        <item m="1" x="6310"/>
        <item m="1" x="6029"/>
        <item m="1" x="2360"/>
        <item m="1" x="3447"/>
        <item m="1" x="4368"/>
        <item x="226"/>
        <item m="1" x="4956"/>
        <item m="1" x="3243"/>
        <item m="1" x="6895"/>
        <item m="1" x="3291"/>
        <item x="193"/>
        <item m="1" x="3158"/>
        <item m="1" x="4414"/>
        <item m="1" x="2321"/>
        <item m="1" x="1883"/>
        <item m="1" x="5317"/>
        <item x="735"/>
        <item x="1132"/>
        <item m="1" x="3186"/>
        <item m="1" x="4940"/>
        <item m="1" x="3772"/>
        <item m="1" x="7532"/>
        <item x="404"/>
        <item m="1" x="5710"/>
        <item m="1" x="2959"/>
        <item m="1" x="6966"/>
        <item m="1" x="1308"/>
        <item m="1" x="7914"/>
        <item m="1" x="4002"/>
        <item m="1" x="1909"/>
        <item m="1" x="1386"/>
        <item m="1" x="7630"/>
        <item m="1" x="6685"/>
        <item m="1" x="1708"/>
        <item x="110"/>
        <item m="1" x="2518"/>
        <item m="1" x="2572"/>
        <item m="1" x="5903"/>
        <item m="1" x="3962"/>
        <item m="1" x="3753"/>
        <item m="1" x="4146"/>
        <item m="1" x="4184"/>
        <item x="707"/>
        <item m="1" x="4483"/>
        <item m="1" x="3399"/>
        <item m="1" x="5396"/>
        <item m="1" x="6766"/>
        <item m="1" x="5902"/>
        <item x="476"/>
        <item m="1" x="4048"/>
        <item m="1" x="3844"/>
        <item m="1" x="4131"/>
        <item m="1" x="5938"/>
        <item x="130"/>
        <item m="1" x="2391"/>
        <item m="1" x="7299"/>
        <item m="1" x="2983"/>
        <item m="1" x="2461"/>
        <item m="1" x="1673"/>
        <item m="1" x="6183"/>
        <item m="1" x="6169"/>
        <item m="1" x="6135"/>
        <item m="1" x="2097"/>
        <item m="1" x="3821"/>
        <item m="1" x="7090"/>
        <item m="1" x="6418"/>
        <item x="1135"/>
        <item m="1" x="6325"/>
        <item m="1" x="6186"/>
        <item x="53"/>
        <item x="293"/>
        <item m="1" x="2072"/>
        <item m="1" x="7998"/>
        <item m="1" x="2279"/>
        <item x="83"/>
        <item m="1" x="4223"/>
        <item m="1" x="6820"/>
        <item m="1" x="2294"/>
        <item m="1" x="1157"/>
        <item m="1" x="2277"/>
        <item m="1" x="4958"/>
        <item m="1" x="2085"/>
        <item m="1" x="2683"/>
        <item x="1089"/>
        <item m="1" x="6097"/>
        <item x="822"/>
        <item m="1" x="3667"/>
        <item m="1" x="7892"/>
        <item x="195"/>
        <item m="1" x="6115"/>
        <item x="1023"/>
        <item m="1" x="6356"/>
        <item m="1" x="3898"/>
        <item m="1" x="3247"/>
        <item m="1" x="2706"/>
        <item m="1" x="1448"/>
        <item x="524"/>
        <item m="1" x="3053"/>
        <item m="1" x="6532"/>
        <item m="1" x="5619"/>
        <item m="1" x="1346"/>
        <item x="375"/>
        <item m="1" x="4450"/>
        <item m="1" x="1378"/>
        <item m="1" x="4112"/>
        <item m="1" x="3179"/>
        <item x="638"/>
        <item m="1" x="6575"/>
        <item m="1" x="6907"/>
        <item m="1" x="5372"/>
        <item m="1" x="4438"/>
        <item m="1" x="6797"/>
        <item m="1" x="6719"/>
        <item m="1" x="5150"/>
        <item m="1" x="4417"/>
        <item m="1" x="1335"/>
        <item m="1" x="6580"/>
        <item m="1" x="7456"/>
        <item m="1" x="7463"/>
        <item m="1" x="4005"/>
        <item m="1" x="7472"/>
        <item m="1" x="7478"/>
        <item x="803"/>
        <item m="1" x="7489"/>
        <item m="1" x="7490"/>
        <item m="1" x="7497"/>
        <item m="1" x="7499"/>
        <item m="1" x="7510"/>
        <item m="1" x="7515"/>
        <item m="1" x="7521"/>
        <item m="1" x="7522"/>
        <item m="1" x="7541"/>
        <item m="1" x="7545"/>
        <item m="1" x="7546"/>
        <item m="1" x="7553"/>
        <item m="1" x="7582"/>
        <item m="1" x="7583"/>
        <item m="1" x="7594"/>
        <item m="1" x="7595"/>
        <item m="1" x="7597"/>
        <item m="1" x="7612"/>
        <item m="1" x="7613"/>
        <item m="1" x="7614"/>
        <item m="1" x="7615"/>
        <item m="1" x="1427"/>
        <item m="1" x="7636"/>
        <item m="1" x="7637"/>
        <item m="1" x="7638"/>
        <item m="1" x="7639"/>
        <item m="1" x="7642"/>
        <item m="1" x="7650"/>
        <item m="1" x="7651"/>
        <item m="1" x="7662"/>
        <item m="1" x="7663"/>
        <item m="1" x="7664"/>
        <item m="1" x="7678"/>
        <item m="1" x="7682"/>
        <item m="1" x="7704"/>
        <item m="1" x="7708"/>
        <item m="1" x="7711"/>
        <item m="1" x="7714"/>
        <item m="1" x="7719"/>
        <item m="1" x="4020"/>
        <item m="1" x="7732"/>
        <item m="1" x="7740"/>
        <item m="1" x="7741"/>
        <item m="1" x="3336"/>
        <item m="1" x="7755"/>
        <item m="1" x="7758"/>
        <item m="1" x="1572"/>
        <item m="1" x="7759"/>
        <item m="1" x="7760"/>
        <item m="1" x="7769"/>
        <item m="1" x="7770"/>
        <item m="1" x="3452"/>
        <item m="1" x="7784"/>
        <item m="1" x="7785"/>
        <item m="1" x="7786"/>
        <item m="1" x="7787"/>
        <item m="1" x="1533"/>
        <item m="1" x="7789"/>
        <item m="1" x="7790"/>
        <item x="940"/>
        <item m="1" x="7796"/>
        <item m="1" x="7797"/>
        <item m="1" x="7801"/>
        <item m="1" x="7803"/>
        <item m="1" x="7804"/>
        <item m="1" x="7809"/>
        <item m="1" x="3154"/>
        <item m="1" x="7517"/>
        <item x="598"/>
        <item m="1" x="7820"/>
        <item m="1" x="7823"/>
        <item m="1" x="7824"/>
        <item m="1" x="7826"/>
        <item m="1" x="7831"/>
        <item m="1" x="7832"/>
        <item m="1" x="7833"/>
        <item m="1" x="7840"/>
        <item m="1" x="7841"/>
        <item m="1" x="7852"/>
        <item m="1" x="7854"/>
        <item m="1" x="7855"/>
        <item x="975"/>
        <item m="1" x="7860"/>
        <item m="1" x="7883"/>
        <item m="1" x="1934"/>
        <item m="1" x="7893"/>
        <item m="1" x="7903"/>
        <item m="1" x="7904"/>
        <item m="1" x="7915"/>
        <item m="1" x="7917"/>
        <item m="1" x="7919"/>
        <item m="1" x="7923"/>
        <item m="1" x="7956"/>
        <item m="1" x="6238"/>
        <item m="1" x="7966"/>
        <item m="1" x="7967"/>
        <item m="1" x="7968"/>
        <item m="1" x="7974"/>
        <item m="1" x="7989"/>
        <item m="1" x="7990"/>
        <item m="1" x="1584"/>
        <item m="1" x="2698"/>
        <item m="1" x="7285"/>
        <item m="1" x="5792"/>
        <item m="1" x="7082"/>
        <item m="1" x="2034"/>
        <item m="1" x="7842"/>
        <item m="1" x="7843"/>
        <item m="1" x="7844"/>
        <item m="1" x="2732"/>
        <item m="1" x="4153"/>
        <item m="1" x="1840"/>
        <item m="1" x="7458"/>
        <item m="1" x="7467"/>
        <item m="1" x="7470"/>
        <item m="1" x="7474"/>
        <item m="1" x="7487"/>
        <item m="1" x="7488"/>
        <item m="1" x="7667"/>
        <item m="1" x="7512"/>
        <item m="1" x="7527"/>
        <item m="1" x="7476"/>
        <item m="1" x="7552"/>
        <item m="1" x="7231"/>
        <item m="1" x="7570"/>
        <item m="1" x="7581"/>
        <item m="1" x="7604"/>
        <item m="1" x="7623"/>
        <item m="1" x="7628"/>
        <item m="1" x="7555"/>
        <item m="1" x="7673"/>
        <item m="1" x="7709"/>
        <item m="1" x="7720"/>
        <item m="1" x="7727"/>
        <item m="1" x="5505"/>
        <item m="1" x="7767"/>
        <item m="1" x="7783"/>
        <item m="1" x="7792"/>
        <item m="1" x="7818"/>
        <item m="1" x="7882"/>
        <item m="1" x="7886"/>
        <item m="1" x="7618"/>
        <item m="1" x="7906"/>
        <item m="1" x="7949"/>
        <item m="1" x="7954"/>
        <item m="1" x="7955"/>
        <item m="1" x="7965"/>
        <item m="1" x="2717"/>
        <item m="1" x="1569"/>
        <item m="1" x="7431"/>
        <item m="1" x="4894"/>
        <item m="1" x="6724"/>
        <item m="1" x="7495"/>
        <item m="1" x="7496"/>
        <item m="1" x="7540"/>
        <item m="1" x="7564"/>
        <item m="1" x="7592"/>
        <item m="1" x="7593"/>
        <item m="1" x="7607"/>
        <item m="1" x="7610"/>
        <item x="363"/>
        <item m="1" x="7649"/>
        <item m="1" x="7660"/>
        <item m="1" x="7661"/>
        <item m="1" x="7165"/>
        <item m="1" x="7668"/>
        <item m="1" x="7677"/>
        <item m="1" x="7693"/>
        <item m="1" x="7723"/>
        <item m="1" x="7724"/>
        <item m="1" x="7752"/>
        <item m="1" x="6862"/>
        <item m="1" x="7782"/>
        <item m="1" x="7584"/>
        <item m="1" x="7808"/>
        <item m="1" x="7814"/>
        <item m="1" x="7815"/>
        <item m="1" x="7817"/>
        <item m="1" x="7825"/>
        <item m="1" x="7830"/>
        <item m="1" x="7707"/>
        <item m="1" x="7881"/>
        <item m="1" x="7885"/>
        <item m="1" x="6751"/>
        <item m="1" x="7890"/>
        <item m="1" x="7902"/>
        <item m="1" x="7929"/>
        <item m="1" x="7948"/>
        <item m="1" x="7980"/>
        <item m="1" x="7207"/>
        <item m="1" x="2024"/>
        <item m="1" x="7580"/>
        <item m="1" x="7629"/>
        <item m="1" x="7641"/>
        <item m="1" x="7736"/>
        <item m="1" x="7781"/>
        <item m="1" x="7880"/>
        <item m="1" x="7909"/>
        <item m="1" x="7947"/>
        <item m="1" x="7969"/>
        <item m="1" x="4775"/>
        <item m="1" x="2699"/>
        <item m="1" x="7516"/>
        <item m="1" x="7520"/>
        <item m="1" x="7591"/>
        <item m="1" x="7643"/>
        <item m="1" x="7652"/>
        <item m="1" x="7659"/>
        <item m="1" x="7672"/>
        <item m="1" x="7679"/>
        <item m="1" x="7681"/>
        <item m="1" x="7683"/>
        <item m="1" x="7687"/>
        <item m="1" x="7703"/>
        <item m="1" x="7710"/>
        <item m="1" x="7725"/>
        <item m="1" x="7749"/>
        <item m="1" x="7878"/>
        <item m="1" x="7879"/>
        <item m="1" x="7908"/>
        <item m="1" x="7946"/>
        <item m="1" x="7977"/>
        <item m="1" x="5062"/>
        <item x="999"/>
        <item x="1145"/>
        <item x="1072"/>
        <item m="1" x="4229"/>
        <item m="1" x="4957"/>
        <item m="1" x="7511"/>
        <item m="1" x="7531"/>
        <item m="1" x="7535"/>
        <item m="1" x="7568"/>
        <item m="1" x="7579"/>
        <item m="1" x="7621"/>
        <item m="1" x="3112"/>
        <item m="1" x="7622"/>
        <item m="1" x="7658"/>
        <item m="1" x="2428"/>
        <item m="1" x="6967"/>
        <item m="1" x="7751"/>
        <item m="1" x="7754"/>
        <item x="530"/>
        <item m="1" x="7807"/>
        <item m="1" x="7816"/>
        <item m="1" x="7034"/>
        <item m="1" x="7877"/>
        <item m="1" x="7889"/>
        <item m="1" x="7901"/>
        <item m="1" x="7905"/>
        <item m="1" x="4683"/>
        <item m="1" x="7110"/>
        <item m="1" x="7922"/>
        <item m="1" x="7924"/>
        <item m="1" x="7925"/>
        <item m="1" x="7945"/>
        <item m="1" x="7953"/>
        <item m="1" x="7547"/>
        <item x="938"/>
        <item m="1" x="7306"/>
        <item m="1" x="1783"/>
        <item m="1" x="7537"/>
        <item m="1" x="7585"/>
        <item m="1" x="7648"/>
        <item m="1" x="7676"/>
        <item m="1" x="7686"/>
        <item m="1" x="7729"/>
        <item m="1" x="7730"/>
        <item m="1" x="7753"/>
        <item m="1" x="7765"/>
        <item m="1" x="7913"/>
        <item m="1" x="7964"/>
        <item m="1" x="4638"/>
        <item m="1" x="5573"/>
        <item x="914"/>
        <item m="1" x="7507"/>
        <item m="1" x="7534"/>
        <item m="1" x="7577"/>
        <item m="1" x="7578"/>
        <item m="1" x="7617"/>
        <item m="1" x="7734"/>
        <item m="1" x="7739"/>
        <item m="1" x="7780"/>
        <item m="1" x="7829"/>
        <item m="1" x="7839"/>
        <item m="1" x="7875"/>
        <item m="1" x="7876"/>
        <item m="1" x="7888"/>
        <item m="1" x="7912"/>
        <item m="1" x="7943"/>
        <item m="1" x="7944"/>
        <item m="1" x="7961"/>
        <item m="1" x="7988"/>
        <item m="1" x="7590"/>
        <item m="1" x="7647"/>
        <item m="1" x="7735"/>
        <item m="1" x="7874"/>
        <item m="1" x="7911"/>
        <item m="1" x="7942"/>
        <item m="1" x="7987"/>
        <item x="430"/>
        <item m="1" x="7457"/>
        <item m="1" x="7483"/>
        <item m="1" x="7486"/>
        <item m="1" x="7504"/>
        <item m="1" x="7508"/>
        <item m="1" x="7533"/>
        <item m="1" x="7551"/>
        <item m="1" x="7561"/>
        <item m="1" x="7589"/>
        <item m="1" x="6892"/>
        <item m="1" x="7680"/>
        <item m="1" x="7713"/>
        <item m="1" x="7731"/>
        <item m="1" x="7738"/>
        <item m="1" x="7746"/>
        <item m="1" x="7747"/>
        <item m="1" x="7748"/>
        <item m="1" x="7764"/>
        <item m="1" x="7793"/>
        <item m="1" x="7872"/>
        <item m="1" x="7873"/>
        <item m="1" x="7900"/>
        <item m="1" x="7931"/>
        <item m="1" x="7960"/>
        <item m="1" x="6407"/>
        <item m="1" x="7981"/>
        <item m="1" x="2659"/>
        <item m="1" x="2169"/>
        <item m="1" x="7466"/>
        <item m="1" x="7503"/>
        <item m="1" x="7473"/>
        <item m="1" x="7576"/>
        <item m="1" x="7657"/>
        <item m="1" x="7669"/>
        <item m="1" x="7675"/>
        <item m="1" x="7750"/>
        <item m="1" x="4342"/>
        <item m="1" x="7853"/>
        <item m="1" x="7871"/>
        <item m="1" x="7941"/>
        <item m="1" x="7983"/>
        <item m="1" x="7984"/>
        <item m="1" x="7985"/>
        <item m="1" x="7986"/>
        <item m="1" x="6472"/>
        <item m="1" x="7249"/>
        <item m="1" x="7460"/>
        <item m="1" x="7461"/>
        <item m="1" x="7471"/>
        <item m="1" x="7477"/>
        <item m="1" x="7482"/>
        <item m="1" x="7484"/>
        <item m="1" x="7485"/>
        <item m="1" x="7494"/>
        <item m="1" x="7498"/>
        <item m="1" x="7519"/>
        <item m="1" x="7526"/>
        <item m="1" x="7536"/>
        <item m="1" x="7563"/>
        <item m="1" x="7569"/>
        <item m="1" x="7587"/>
        <item m="1" x="7588"/>
        <item m="1" x="7609"/>
        <item m="1" x="7655"/>
        <item m="1" x="7656"/>
        <item m="1" x="7671"/>
        <item m="1" x="7690"/>
        <item m="1" x="7701"/>
        <item m="1" x="7722"/>
        <item m="1" x="7737"/>
        <item m="1" x="7813"/>
        <item m="1" x="7850"/>
        <item m="1" x="7870"/>
        <item m="1" x="7899"/>
        <item m="1" x="7928"/>
        <item m="1" x="7940"/>
        <item m="1" x="7959"/>
        <item m="1" x="7963"/>
        <item m="1" x="1416"/>
        <item m="1" x="2052"/>
        <item m="1" x="5607"/>
        <item m="1" x="7626"/>
        <item m="1" x="6713"/>
        <item m="1" x="7506"/>
        <item m="1" x="7525"/>
        <item m="1" x="7550"/>
        <item m="1" x="3316"/>
        <item m="1" x="7627"/>
        <item m="1" x="7632"/>
        <item m="1" x="7653"/>
        <item m="1" x="7728"/>
        <item m="1" x="2043"/>
        <item m="1" x="7806"/>
        <item m="1" x="7819"/>
        <item m="1" x="7822"/>
        <item m="1" x="7838"/>
        <item m="1" x="7858"/>
        <item m="1" x="7894"/>
        <item m="1" x="5494"/>
        <item m="1" x="7973"/>
        <item m="1" x="7979"/>
        <item m="1" x="7997"/>
        <item m="1" x="7524"/>
        <item m="1" x="7567"/>
        <item m="1" x="7633"/>
        <item m="1" x="7654"/>
        <item m="1" x="7762"/>
        <item m="1" x="7763"/>
        <item m="1" x="4838"/>
        <item m="1" x="7827"/>
        <item m="1" x="7828"/>
        <item m="1" x="7898"/>
        <item m="1" x="7920"/>
        <item m="1" x="7999"/>
        <item m="1" x="4856"/>
        <item m="1" x="7465"/>
        <item m="1" x="3711"/>
        <item m="1" x="7493"/>
        <item m="1" x="7154"/>
        <item m="1" x="7513"/>
        <item m="1" x="7514"/>
        <item m="1" x="7528"/>
        <item m="1" x="7542"/>
        <item m="1" x="7543"/>
        <item m="1" x="5675"/>
        <item m="1" x="7544"/>
        <item m="1" x="7289"/>
        <item m="1" x="2933"/>
        <item m="1" x="7560"/>
        <item m="1" x="7566"/>
        <item m="1" x="7575"/>
        <item m="1" x="4173"/>
        <item m="1" x="7599"/>
        <item m="1" x="7605"/>
        <item m="1" x="7606"/>
        <item m="1" x="7634"/>
        <item m="1" x="7665"/>
        <item m="1" x="7685"/>
        <item m="1" x="7697"/>
        <item m="1" x="7698"/>
        <item m="1" x="7699"/>
        <item m="1" x="7700"/>
        <item m="1" x="4028"/>
        <item m="1" x="7743"/>
        <item m="1" x="7744"/>
        <item m="1" x="7776"/>
        <item m="1" x="7777"/>
        <item m="1" x="7778"/>
        <item m="1" x="7779"/>
        <item m="1" x="7794"/>
        <item m="1" x="5118"/>
        <item m="1" x="7812"/>
        <item m="1" x="7836"/>
        <item m="1" x="7837"/>
        <item m="1" x="7846"/>
        <item m="1" x="7847"/>
        <item m="1" x="7054"/>
        <item m="1" x="7857"/>
        <item m="1" x="7861"/>
        <item m="1" x="2639"/>
        <item m="1" x="7867"/>
        <item m="1" x="7868"/>
        <item m="1" x="7869"/>
        <item x="607"/>
        <item m="1" x="7896"/>
        <item m="1" x="7897"/>
        <item m="1" x="7918"/>
        <item m="1" x="7937"/>
        <item m="1" x="7938"/>
        <item m="1" x="7939"/>
        <item m="1" x="7972"/>
        <item m="1" x="7993"/>
        <item x="738"/>
        <item m="1" x="3879"/>
        <item m="1" x="1852"/>
        <item m="1" x="7469"/>
        <item m="1" x="7480"/>
        <item m="1" x="7529"/>
        <item m="1" x="7530"/>
        <item m="1" x="7538"/>
        <item x="381"/>
        <item m="1" x="7558"/>
        <item m="1" x="7600"/>
        <item m="1" x="7601"/>
        <item m="1" x="7602"/>
        <item m="1" x="7603"/>
        <item m="1" x="7635"/>
        <item m="1" x="7706"/>
        <item m="1" x="7717"/>
        <item m="1" x="7718"/>
        <item m="1" x="7775"/>
        <item m="1" x="7795"/>
        <item m="1" x="7800"/>
        <item m="1" x="7866"/>
        <item m="1" x="7936"/>
        <item m="1" x="7951"/>
        <item m="1" x="7952"/>
        <item m="1" x="7971"/>
        <item m="1" x="7982"/>
        <item m="1" x="6783"/>
        <item m="1" x="7464"/>
        <item m="1" x="7475"/>
        <item m="1" x="7479"/>
        <item m="1" x="7492"/>
        <item m="1" x="7562"/>
        <item m="1" x="7565"/>
        <item m="1" x="7586"/>
        <item m="1" x="7616"/>
        <item m="1" x="7625"/>
        <item m="1" x="7640"/>
        <item m="1" x="7646"/>
        <item m="1" x="6130"/>
        <item m="1" x="7674"/>
        <item m="1" x="6906"/>
        <item m="1" x="7696"/>
        <item m="1" x="7721"/>
        <item m="1" x="7733"/>
        <item m="1" x="7757"/>
        <item m="1" x="7774"/>
        <item m="1" x="6254"/>
        <item m="1" x="7805"/>
        <item m="1" x="7821"/>
        <item m="1" x="7849"/>
        <item m="1" x="7856"/>
        <item m="1" x="7865"/>
        <item m="1" x="7884"/>
        <item m="1" x="7891"/>
        <item m="1" x="7895"/>
        <item m="1" x="7907"/>
        <item m="1" x="7910"/>
        <item m="1" x="7921"/>
        <item m="1" x="7930"/>
        <item m="1" x="7935"/>
        <item m="1" x="7962"/>
        <item m="1" x="7978"/>
        <item m="1" x="7518"/>
        <item m="1" x="7523"/>
        <item m="1" x="7554"/>
        <item m="1" x="7557"/>
        <item m="1" x="7574"/>
        <item m="1" x="7598"/>
        <item m="1" x="7611"/>
        <item m="1" x="7620"/>
        <item m="1" x="7645"/>
        <item m="1" x="7670"/>
        <item m="1" x="7689"/>
        <item m="1" x="7692"/>
        <item m="1" x="7712"/>
        <item m="1" x="6953"/>
        <item m="1" x="7742"/>
        <item m="1" x="7745"/>
        <item m="1" x="7771"/>
        <item m="1" x="7773"/>
        <item m="1" x="7791"/>
        <item m="1" x="7835"/>
        <item m="1" x="7848"/>
        <item m="1" x="7864"/>
        <item m="1" x="7927"/>
        <item m="1" x="7934"/>
        <item m="1" x="7950"/>
        <item m="1" x="7958"/>
        <item m="1" x="7975"/>
        <item m="1" x="3495"/>
        <item m="1" x="7549"/>
        <item m="1" x="7573"/>
        <item m="1" x="7644"/>
        <item m="1" x="7695"/>
        <item m="1" x="7761"/>
        <item m="1" x="7772"/>
        <item m="1" x="7863"/>
        <item m="1" x="7932"/>
        <item m="1" x="7933"/>
        <item m="1" x="7996"/>
        <item m="1" x="7171"/>
        <item m="1" x="7459"/>
        <item m="1" x="7468"/>
        <item m="1" x="7501"/>
        <item m="1" x="7572"/>
        <item m="1" x="7608"/>
        <item m="1" x="7619"/>
        <item m="1" x="7624"/>
        <item m="1" x="7684"/>
        <item m="1" x="7688"/>
        <item m="1" x="7691"/>
        <item m="1" x="7694"/>
        <item m="1" x="7705"/>
        <item m="1" x="7715"/>
        <item m="1" x="7716"/>
        <item m="1" x="7756"/>
        <item m="1" x="6933"/>
        <item m="1" x="7788"/>
        <item m="1" x="7799"/>
        <item m="1" x="7802"/>
        <item m="1" x="7811"/>
        <item m="1" x="7834"/>
        <item m="1" x="7845"/>
        <item m="1" x="7862"/>
        <item m="1" x="7926"/>
        <item m="1" x="7957"/>
        <item m="1" x="7976"/>
        <item m="1" x="7287"/>
        <item m="1" x="7179"/>
        <item m="1" x="6793"/>
        <item m="1" x="6795"/>
        <item m="1" x="6801"/>
        <item m="1" x="3587"/>
        <item m="1" x="6870"/>
        <item m="1" x="1731"/>
        <item m="1" x="6762"/>
        <item m="1" x="6898"/>
        <item m="1" x="6904"/>
        <item m="1" x="6905"/>
        <item m="1" x="6936"/>
        <item m="1" x="6943"/>
        <item m="1" x="6950"/>
        <item m="1" x="6962"/>
        <item m="1" x="7453"/>
        <item m="1" x="7454"/>
        <item m="1" x="6976"/>
        <item m="1" x="6974"/>
        <item m="1" x="6977"/>
        <item m="1" x="6978"/>
        <item m="1" x="7015"/>
        <item m="1" x="7455"/>
        <item m="1" x="2939"/>
        <item m="1" x="6294"/>
        <item m="1" x="7079"/>
        <item m="1" x="7450"/>
        <item m="1" x="7091"/>
        <item m="1" x="7112"/>
        <item m="1" x="7118"/>
        <item m="1" x="7130"/>
        <item m="1" x="7452"/>
        <item m="1" x="7140"/>
        <item m="1" x="7147"/>
        <item m="1" x="7151"/>
        <item m="1" x="7158"/>
        <item m="1" x="7172"/>
        <item x="519"/>
        <item x="680"/>
        <item m="1" x="7227"/>
        <item m="1" x="5647"/>
        <item m="1" x="7250"/>
        <item m="1" x="7274"/>
        <item m="1" x="7277"/>
        <item m="1" x="7303"/>
        <item m="1" x="7314"/>
        <item m="1" x="7342"/>
        <item m="1" x="7343"/>
        <item m="1" x="7345"/>
        <item x="1092"/>
        <item m="1" x="7393"/>
        <item m="1" x="7398"/>
        <item m="1" x="7399"/>
        <item m="1" x="7400"/>
        <item m="1" x="7412"/>
        <item m="1" x="1301"/>
        <item m="1" x="4926"/>
        <item m="1" x="7419"/>
        <item m="1" x="6778"/>
        <item m="1" x="6867"/>
        <item m="1" x="6890"/>
        <item m="1" x="6958"/>
        <item m="1" x="7085"/>
        <item m="1" x="7109"/>
        <item m="1" x="3236"/>
        <item m="1" x="7146"/>
        <item m="1" x="7164"/>
        <item m="1" x="1884"/>
        <item m="1" x="7182"/>
        <item m="1" x="7226"/>
        <item m="1" x="3051"/>
        <item m="1" x="7282"/>
        <item m="1" x="7283"/>
        <item m="1" x="7284"/>
        <item m="1" x="7296"/>
        <item m="1" x="7392"/>
        <item m="1" x="7397"/>
        <item m="1" x="6858"/>
        <item m="1" x="6861"/>
        <item m="1" x="6883"/>
        <item m="1" x="6886"/>
        <item m="1" x="6889"/>
        <item m="1" x="6909"/>
        <item m="1" x="6935"/>
        <item m="1" x="4925"/>
        <item m="1" x="6995"/>
        <item m="1" x="6996"/>
        <item m="1" x="7016"/>
        <item m="1" x="7077"/>
        <item m="1" x="7078"/>
        <item m="1" x="7116"/>
        <item m="1" x="7129"/>
        <item m="1" x="7170"/>
        <item m="1" x="7190"/>
        <item m="1" x="7199"/>
        <item m="1" x="7200"/>
        <item m="1" x="7201"/>
        <item m="1" x="7232"/>
        <item m="1" x="7257"/>
        <item m="1" x="7328"/>
        <item m="1" x="7364"/>
        <item m="1" x="7378"/>
        <item m="1" x="7418"/>
        <item m="1" x="6842"/>
        <item m="1" x="6857"/>
        <item m="1" x="6934"/>
        <item m="1" x="6994"/>
        <item m="1" x="6998"/>
        <item m="1" x="7076"/>
        <item m="1" x="7128"/>
        <item m="1" x="7175"/>
        <item m="1" x="7205"/>
        <item m="1" x="7206"/>
        <item m="1" x="7273"/>
        <item m="1" x="7327"/>
        <item m="1" x="7331"/>
        <item m="1" x="7363"/>
        <item m="1" x="7377"/>
        <item m="1" x="7440"/>
        <item m="1" x="7441"/>
        <item m="1" x="7435"/>
        <item m="1" x="6856"/>
        <item m="1" x="6910"/>
        <item m="1" x="4045"/>
        <item m="1" x="6993"/>
        <item m="1" x="7043"/>
        <item m="1" x="7075"/>
        <item m="1" x="7197"/>
        <item m="1" x="7221"/>
        <item m="1" x="7362"/>
        <item m="1" x="7391"/>
        <item m="1" x="7439"/>
        <item m="1" x="6792"/>
        <item m="1" x="6800"/>
        <item m="1" x="6806"/>
        <item m="1" x="6811"/>
        <item m="1" x="6813"/>
        <item m="1" x="6818"/>
        <item m="1" x="7437"/>
        <item m="1" x="6843"/>
        <item m="1" x="6871"/>
        <item m="1" x="2761"/>
        <item m="1" x="6875"/>
        <item m="1" x="6879"/>
        <item m="1" x="6882"/>
        <item m="1" x="6915"/>
        <item m="1" x="6931"/>
        <item m="1" x="6932"/>
        <item m="1" x="6939"/>
        <item m="1" x="6942"/>
        <item m="1" x="6992"/>
        <item m="1" x="7052"/>
        <item m="1" x="7073"/>
        <item m="1" x="7074"/>
        <item m="1" x="7449"/>
        <item m="1" x="4018"/>
        <item m="1" x="7117"/>
        <item m="1" x="7127"/>
        <item m="1" x="4365"/>
        <item m="1" x="7133"/>
        <item m="1" x="7137"/>
        <item m="1" x="7148"/>
        <item m="1" x="7149"/>
        <item m="1" x="7447"/>
        <item m="1" x="7448"/>
        <item m="1" x="7160"/>
        <item m="1" x="4617"/>
        <item m="1" x="7194"/>
        <item m="1" x="7430"/>
        <item x="900"/>
        <item m="1" x="7297"/>
        <item m="1" x="7298"/>
        <item m="1" x="7310"/>
        <item m="1" x="6615"/>
        <item m="1" x="7326"/>
        <item m="1" x="7361"/>
        <item m="1" x="7385"/>
        <item m="1" x="7396"/>
        <item m="1" x="3182"/>
        <item m="1" x="6786"/>
        <item m="1" x="6787"/>
        <item m="1" x="6791"/>
        <item m="1" x="4507"/>
        <item m="1" x="6798"/>
        <item m="1" x="4128"/>
        <item m="1" x="6812"/>
        <item m="1" x="6814"/>
        <item m="1" x="6817"/>
        <item m="1" x="6894"/>
        <item m="1" x="6902"/>
        <item m="1" x="6903"/>
        <item m="1" x="6930"/>
        <item m="1" x="6955"/>
        <item m="1" x="6961"/>
        <item m="1" x="7213"/>
        <item m="1" x="6989"/>
        <item m="1" x="6990"/>
        <item m="1" x="7026"/>
        <item m="1" x="7032"/>
        <item m="1" x="2488"/>
        <item m="1" x="7042"/>
        <item m="1" x="7451"/>
        <item m="1" x="7055"/>
        <item m="1" x="7072"/>
        <item m="1" x="7083"/>
        <item m="1" x="7084"/>
        <item m="1" x="4014"/>
        <item m="1" x="7108"/>
        <item m="1" x="7126"/>
        <item x="315"/>
        <item m="1" x="7157"/>
        <item m="1" x="7181"/>
        <item m="1" x="7189"/>
        <item m="1" x="7215"/>
        <item m="1" x="7225"/>
        <item m="1" x="7230"/>
        <item m="1" x="7272"/>
        <item m="1" x="7281"/>
        <item m="1" x="7291"/>
        <item m="1" x="7318"/>
        <item m="1" x="7390"/>
        <item m="1" x="7403"/>
        <item m="1" x="7404"/>
        <item m="1" x="7405"/>
        <item m="1" x="7406"/>
        <item m="1" x="7408"/>
        <item m="1" x="7409"/>
        <item m="1" x="7410"/>
        <item m="1" x="6776"/>
        <item m="1" x="6777"/>
        <item m="1" x="7432"/>
        <item m="1" x="7433"/>
        <item m="1" x="6799"/>
        <item m="1" x="6805"/>
        <item m="1" x="6808"/>
        <item m="1" x="6834"/>
        <item m="1" x="6855"/>
        <item m="1" x="6865"/>
        <item m="1" x="6866"/>
        <item m="1" x="6869"/>
        <item m="1" x="6877"/>
        <item m="1" x="6884"/>
        <item m="1" x="6885"/>
        <item m="1" x="6888"/>
        <item m="1" x="6893"/>
        <item m="1" x="6897"/>
        <item m="1" x="6900"/>
        <item m="1" x="6912"/>
        <item m="1" x="6938"/>
        <item m="1" x="6949"/>
        <item m="1" x="6968"/>
        <item m="1" x="6216"/>
        <item m="1" x="6988"/>
        <item m="1" x="7019"/>
        <item m="1" x="7023"/>
        <item m="1" x="7047"/>
        <item m="1" x="7071"/>
        <item m="1" x="7089"/>
        <item x="708"/>
        <item m="1" x="7103"/>
        <item m="1" x="7427"/>
        <item m="1" x="7113"/>
        <item m="1" x="7115"/>
        <item m="1" x="7132"/>
        <item m="1" x="7135"/>
        <item m="1" x="7150"/>
        <item m="1" x="7444"/>
        <item m="1" x="7445"/>
        <item m="1" x="7446"/>
        <item m="1" x="7166"/>
        <item m="1" x="7169"/>
        <item m="1" x="7174"/>
        <item m="1" x="7196"/>
        <item m="1" x="7429"/>
        <item m="1" x="7203"/>
        <item m="1" x="7228"/>
        <item m="1" x="7233"/>
        <item m="1" x="7235"/>
        <item m="1" x="7248"/>
        <item m="1" x="7252"/>
        <item m="1" x="7271"/>
        <item m="1" x="7156"/>
        <item m="1" x="7276"/>
        <item m="1" x="7280"/>
        <item m="1" x="5706"/>
        <item m="1" x="7295"/>
        <item m="1" x="7302"/>
        <item m="1" x="7319"/>
        <item m="1" x="7325"/>
        <item m="1" x="7340"/>
        <item m="1" x="7341"/>
        <item m="1" x="7347"/>
        <item m="1" x="7376"/>
        <item m="1" x="7380"/>
        <item m="1" x="7417"/>
        <item m="1" x="7423"/>
        <item m="1" x="7425"/>
        <item m="1" x="6785"/>
        <item m="1" x="6802"/>
        <item m="1" x="6803"/>
        <item m="1" x="6831"/>
        <item m="1" x="6839"/>
        <item m="1" x="6878"/>
        <item m="1" x="6928"/>
        <item m="1" x="6929"/>
        <item m="1" x="6946"/>
        <item m="1" x="6957"/>
        <item m="1" x="6987"/>
        <item m="1" x="2427"/>
        <item m="1" x="7018"/>
        <item m="1" x="7022"/>
        <item m="1" x="7036"/>
        <item m="1" x="7056"/>
        <item m="1" x="7059"/>
        <item m="1" x="7088"/>
        <item m="1" x="7101"/>
        <item m="1" x="7107"/>
        <item m="1" x="7125"/>
        <item m="1" x="7153"/>
        <item m="1" x="7159"/>
        <item m="1" x="7163"/>
        <item m="1" x="7188"/>
        <item m="1" x="7234"/>
        <item m="1" x="7236"/>
        <item m="1" x="7339"/>
        <item m="1" x="5178"/>
        <item m="1" x="7375"/>
        <item m="1" x="6829"/>
        <item m="1" x="6830"/>
        <item m="1" x="6838"/>
        <item m="1" x="6854"/>
        <item m="1" x="6873"/>
        <item m="1" x="6927"/>
        <item m="1" x="6941"/>
        <item m="1" x="6986"/>
        <item m="1" x="7013"/>
        <item m="1" x="7033"/>
        <item m="1" x="7053"/>
        <item m="1" x="7070"/>
        <item m="1" x="7081"/>
        <item m="1" x="7100"/>
        <item m="1" x="4388"/>
        <item m="1" x="7097"/>
        <item m="1" x="7124"/>
        <item m="1" x="7152"/>
        <item m="1" x="7442"/>
        <item m="1" x="7167"/>
        <item m="1" x="7255"/>
        <item m="1" x="7256"/>
        <item m="1" x="7270"/>
        <item m="1" x="7288"/>
        <item m="1" x="7301"/>
        <item m="1" x="7360"/>
        <item m="1" x="7373"/>
        <item m="1" x="7374"/>
        <item m="1" x="7388"/>
        <item m="1" x="6782"/>
        <item m="1" x="6789"/>
        <item m="1" x="6790"/>
        <item m="1" x="6835"/>
        <item m="1" x="6874"/>
        <item x="794"/>
        <item m="1" x="6891"/>
        <item m="1" x="6925"/>
        <item m="1" x="6926"/>
        <item m="1" x="6947"/>
        <item m="1" x="6954"/>
        <item m="1" x="6985"/>
        <item m="1" x="7000"/>
        <item m="1" x="7001"/>
        <item m="1" x="7002"/>
        <item m="1" x="7021"/>
        <item m="1" x="7046"/>
        <item m="1" x="7049"/>
        <item m="1" x="3623"/>
        <item m="1" x="7069"/>
        <item m="1" x="4017"/>
        <item m="1" x="7099"/>
        <item m="1" x="7123"/>
        <item m="1" x="7143"/>
        <item m="1" x="7443"/>
        <item m="1" x="7176"/>
        <item m="1" x="7177"/>
        <item m="1" x="7178"/>
        <item m="1" x="7192"/>
        <item m="1" x="7193"/>
        <item m="1" x="7214"/>
        <item m="1" x="7220"/>
        <item m="1" x="7223"/>
        <item m="1" x="7239"/>
        <item m="1" x="7243"/>
        <item x="941"/>
        <item m="1" x="7269"/>
        <item m="1" x="7290"/>
        <item m="1" x="7308"/>
        <item m="1" x="7309"/>
        <item m="1" x="3604"/>
        <item m="1" x="7324"/>
        <item m="1" x="7359"/>
        <item m="1" x="7366"/>
        <item m="1" x="7389"/>
        <item m="1" x="7394"/>
        <item m="1" x="7395"/>
        <item m="1" x="7416"/>
        <item m="1" x="2300"/>
        <item m="1" x="6826"/>
        <item m="1" x="6827"/>
        <item m="1" x="6828"/>
        <item m="1" x="6841"/>
        <item m="1" x="7438"/>
        <item m="1" x="6851"/>
        <item m="1" x="6852"/>
        <item m="1" x="6853"/>
        <item m="1" x="6945"/>
        <item m="1" x="6959"/>
        <item m="1" x="6960"/>
        <item m="1" x="7068"/>
        <item m="1" x="7122"/>
        <item m="1" x="7186"/>
        <item m="1" x="7187"/>
        <item x="862"/>
        <item m="1" x="1853"/>
        <item m="1" x="7246"/>
        <item m="1" x="7247"/>
        <item m="1" x="7268"/>
        <item m="1" x="1943"/>
        <item m="1" x="7317"/>
        <item m="1" x="7323"/>
        <item m="1" x="7333"/>
        <item m="1" x="7334"/>
        <item m="1" x="7420"/>
        <item m="1" x="5915"/>
        <item x="396"/>
        <item m="1" x="6815"/>
        <item m="1" x="6984"/>
        <item m="1" x="7037"/>
        <item m="1" x="7067"/>
        <item m="1" x="7080"/>
        <item m="1" x="7111"/>
        <item m="1" x="6483"/>
        <item m="1" x="7267"/>
        <item m="1" x="7294"/>
        <item m="1" x="7358"/>
        <item m="1" x="6781"/>
        <item m="1" x="6914"/>
        <item m="1" x="6923"/>
        <item m="1" x="6924"/>
        <item m="1" x="6983"/>
        <item m="1" x="7041"/>
        <item m="1" x="7045"/>
        <item m="1" x="7057"/>
        <item m="1" x="7066"/>
        <item m="1" x="7098"/>
        <item m="1" x="7162"/>
        <item m="1" x="7191"/>
        <item m="1" x="7202"/>
        <item m="1" x="7224"/>
        <item m="1" x="7254"/>
        <item m="1" x="7266"/>
        <item m="1" x="7311"/>
        <item m="1" x="7330"/>
        <item m="1" x="7357"/>
        <item m="1" x="7372"/>
        <item m="1" x="7402"/>
        <item m="1" x="6825"/>
        <item m="1" x="6860"/>
        <item x="347"/>
        <item x="448"/>
        <item m="1" x="7142"/>
        <item m="1" x="7161"/>
        <item m="1" x="7211"/>
        <item m="1" x="7212"/>
        <item m="1" x="7218"/>
        <item m="1" x="7219"/>
        <item m="1" x="5624"/>
        <item m="1" x="7258"/>
        <item m="1" x="7259"/>
        <item m="1" x="7265"/>
        <item m="1" x="7307"/>
        <item m="1" x="7335"/>
        <item m="1" x="6809"/>
        <item m="1" x="6810"/>
        <item m="1" x="6819"/>
        <item m="1" x="7436"/>
        <item m="1" x="6850"/>
        <item x="663"/>
        <item m="1" x="6921"/>
        <item m="1" x="6922"/>
        <item m="1" x="7006"/>
        <item m="1" x="7031"/>
        <item m="1" x="7044"/>
        <item m="1" x="4891"/>
        <item m="1" x="7065"/>
        <item m="1" x="7096"/>
        <item m="1" x="7173"/>
        <item m="1" x="7263"/>
        <item m="1" x="7264"/>
        <item m="1" x="7279"/>
        <item m="1" x="7286"/>
        <item m="1" x="7321"/>
        <item m="1" x="7322"/>
        <item m="1" x="7338"/>
        <item m="1" x="7355"/>
        <item m="1" x="7356"/>
        <item m="1" x="7371"/>
        <item m="1" x="7384"/>
        <item m="1" x="4536"/>
        <item m="1" x="6780"/>
        <item m="1" x="6804"/>
        <item m="1" x="3893"/>
        <item m="1" x="6823"/>
        <item m="1" x="6824"/>
        <item m="1" x="6846"/>
        <item m="1" x="6847"/>
        <item m="1" x="6848"/>
        <item m="1" x="6849"/>
        <item m="1" x="6920"/>
        <item m="1" x="6937"/>
        <item m="1" x="6951"/>
        <item m="1" x="6952"/>
        <item m="1" x="6956"/>
        <item m="1" x="6971"/>
        <item m="1" x="6982"/>
        <item m="1" x="7012"/>
        <item m="1" x="6896"/>
        <item m="1" x="7025"/>
        <item m="1" x="7058"/>
        <item m="1" x="7064"/>
        <item m="1" x="7106"/>
        <item m="1" x="7121"/>
        <item m="1" x="7180"/>
        <item m="1" x="7183"/>
        <item m="1" x="7428"/>
        <item m="1" x="7229"/>
        <item m="1" x="6453"/>
        <item m="1" x="7262"/>
        <item m="1" x="7275"/>
        <item m="1" x="7102"/>
        <item m="1" x="7329"/>
        <item m="1" x="7386"/>
        <item m="1" x="7387"/>
        <item m="1" x="6774"/>
        <item m="1" x="6775"/>
        <item m="1" x="6784"/>
        <item m="1" x="6796"/>
        <item m="1" x="6807"/>
        <item m="1" x="6836"/>
        <item m="1" x="6837"/>
        <item m="1" x="6840"/>
        <item m="1" x="6863"/>
        <item m="1" x="6864"/>
        <item m="1" x="6876"/>
        <item m="1" x="6887"/>
        <item m="1" x="5189"/>
        <item m="1" x="6899"/>
        <item m="1" x="6918"/>
        <item m="1" x="6919"/>
        <item m="1" x="6944"/>
        <item x="624"/>
        <item m="1" x="6980"/>
        <item m="1" x="6981"/>
        <item m="1" x="6997"/>
        <item m="1" x="7010"/>
        <item m="1" x="5990"/>
        <item m="1" x="7017"/>
        <item m="1" x="7028"/>
        <item m="1" x="7051"/>
        <item m="1" x="7063"/>
        <item m="1" x="7086"/>
        <item m="1" x="7087"/>
        <item m="1" x="7095"/>
        <item m="1" x="7114"/>
        <item m="1" x="7120"/>
        <item m="1" x="7134"/>
        <item m="1" x="7144"/>
        <item m="1" x="7145"/>
        <item m="1" x="7155"/>
        <item m="1" x="7168"/>
        <item m="1" x="7185"/>
        <item m="1" x="7195"/>
        <item m="1" x="7240"/>
        <item m="1" x="7244"/>
        <item m="1" x="7251"/>
        <item m="1" x="7293"/>
        <item m="1" x="7300"/>
        <item m="1" x="7305"/>
        <item m="1" x="7141"/>
        <item m="1" x="7316"/>
        <item m="1" x="7320"/>
        <item m="1" x="7336"/>
        <item m="1" x="7337"/>
        <item m="1" x="7346"/>
        <item m="1" x="7351"/>
        <item m="1" x="7354"/>
        <item m="1" x="7370"/>
        <item m="1" x="7379"/>
        <item m="1" x="7383"/>
        <item m="1" x="7413"/>
        <item m="1" x="7414"/>
        <item m="1" x="7421"/>
        <item m="1" x="7424"/>
        <item m="1" x="6788"/>
        <item m="1" x="1324"/>
        <item m="1" x="6821"/>
        <item m="1" x="6822"/>
        <item m="1" x="6832"/>
        <item m="1" x="6833"/>
        <item m="1" x="6845"/>
        <item m="1" x="6859"/>
        <item m="1" x="6872"/>
        <item m="1" x="6901"/>
        <item m="1" x="6913"/>
        <item m="1" x="6917"/>
        <item m="1" x="6948"/>
        <item m="1" x="6963"/>
        <item m="1" x="6964"/>
        <item m="1" x="6970"/>
        <item m="1" x="7027"/>
        <item m="1" x="7029"/>
        <item m="1" x="7062"/>
        <item m="1" x="7094"/>
        <item m="1" x="7131"/>
        <item m="1" x="1557"/>
        <item m="1" x="7237"/>
        <item m="1" x="7261"/>
        <item m="1" x="7278"/>
        <item m="1" x="7105"/>
        <item m="1" x="7304"/>
        <item m="1" x="7313"/>
        <item m="1" x="7344"/>
        <item m="1" x="7350"/>
        <item m="1" x="7353"/>
        <item m="1" x="7365"/>
        <item m="1" x="7369"/>
        <item m="1" x="6772"/>
        <item m="1" x="6844"/>
        <item m="1" x="3666"/>
        <item m="1" x="6965"/>
        <item m="1" x="6969"/>
        <item m="1" x="6979"/>
        <item m="1" x="6999"/>
        <item m="1" x="7038"/>
        <item m="1" x="7039"/>
        <item m="1" x="7040"/>
        <item m="1" x="7061"/>
        <item m="1" x="7093"/>
        <item m="1" x="7104"/>
        <item m="1" x="7184"/>
        <item m="1" x="7241"/>
        <item m="1" x="7253"/>
        <item m="1" x="7260"/>
        <item m="1" x="7332"/>
        <item m="1" x="7352"/>
        <item m="1" x="7368"/>
        <item m="1" x="6779"/>
        <item m="1" x="6880"/>
        <item m="1" x="4293"/>
        <item m="1" x="6908"/>
        <item m="1" x="6916"/>
        <item m="1" x="6973"/>
        <item m="1" x="7007"/>
        <item m="1" x="7008"/>
        <item m="1" x="7009"/>
        <item m="1" x="7024"/>
        <item m="1" x="7048"/>
        <item m="1" x="7050"/>
        <item m="1" x="7060"/>
        <item m="1" x="7092"/>
        <item m="1" x="7198"/>
        <item m="1" x="7208"/>
        <item m="1" x="7209"/>
        <item m="1" x="7210"/>
        <item m="1" x="7216"/>
        <item m="1" x="7217"/>
        <item m="1" x="7222"/>
        <item m="1" x="7238"/>
        <item m="1" x="7292"/>
        <item m="1" x="7315"/>
        <item m="1" x="7348"/>
        <item m="1" x="7367"/>
        <item m="1" x="7382"/>
        <item m="1" x="7415"/>
        <item m="1" x="1227"/>
        <item m="1" x="6008"/>
        <item m="1" x="6017"/>
        <item m="1" x="6027"/>
        <item m="1" x="3755"/>
        <item m="1" x="6066"/>
        <item m="1" x="6767"/>
        <item m="1" x="6098"/>
        <item m="1" x="6132"/>
        <item m="1" x="6137"/>
        <item m="1" x="6151"/>
        <item m="1" x="6182"/>
        <item m="1" x="6768"/>
        <item m="1" x="6236"/>
        <item m="1" x="6246"/>
        <item m="1" x="6259"/>
        <item m="1" x="6279"/>
        <item m="1" x="6285"/>
        <item m="1" x="6307"/>
        <item m="1" x="6311"/>
        <item m="1" x="6313"/>
        <item m="1" x="6321"/>
        <item m="1" x="5443"/>
        <item m="1" x="3979"/>
        <item m="1" x="6377"/>
        <item m="1" x="6769"/>
        <item m="1" x="1331"/>
        <item m="1" x="6403"/>
        <item m="1" x="6404"/>
        <item m="1" x="6438"/>
        <item m="1" x="6451"/>
        <item m="1" x="6464"/>
        <item m="1" x="5629"/>
        <item m="1" x="6486"/>
        <item m="1" x="6542"/>
        <item m="1" x="6549"/>
        <item m="1" x="6551"/>
        <item m="1" x="3824"/>
        <item m="1" x="4065"/>
        <item m="1" x="6581"/>
        <item m="1" x="6592"/>
        <item m="1" x="6594"/>
        <item m="1" x="6610"/>
        <item m="1" x="6611"/>
        <item m="1" x="5712"/>
        <item m="1" x="6723"/>
        <item m="1" x="6725"/>
        <item m="1" x="6726"/>
        <item x="1007"/>
        <item m="1" x="1321"/>
        <item m="1" x="6051"/>
        <item m="1" x="6054"/>
        <item m="1" x="6055"/>
        <item m="1" x="6090"/>
        <item m="1" x="6091"/>
        <item m="1" x="6092"/>
        <item m="1" x="6750"/>
        <item m="1" x="6114"/>
        <item m="1" x="6117"/>
        <item m="1" x="6156"/>
        <item m="1" x="6161"/>
        <item m="1" x="5989"/>
        <item m="1" x="6144"/>
        <item m="1" x="6235"/>
        <item x="538"/>
        <item m="1" x="6266"/>
        <item m="1" x="6302"/>
        <item m="1" x="6127"/>
        <item m="1" x="6343"/>
        <item m="1" x="6346"/>
        <item m="1" x="6351"/>
        <item m="1" x="6355"/>
        <item m="1" x="6381"/>
        <item m="1" x="6388"/>
        <item m="1" x="6419"/>
        <item m="1" x="6463"/>
        <item m="1" x="6485"/>
        <item m="1" x="6497"/>
        <item m="1" x="6500"/>
        <item m="1" x="3787"/>
        <item m="1" x="6540"/>
        <item m="1" x="6541"/>
        <item m="1" x="6548"/>
        <item m="1" x="6583"/>
        <item m="1" x="6651"/>
        <item m="1" x="6652"/>
        <item m="1" x="6653"/>
        <item m="1" x="4951"/>
        <item m="1" x="6708"/>
        <item m="1" x="6716"/>
        <item m="1" x="6717"/>
        <item m="1" x="6718"/>
        <item m="1" x="6720"/>
        <item m="1" x="6721"/>
        <item m="1" x="6722"/>
        <item m="1" x="6738"/>
        <item m="1" x="5979"/>
        <item m="1" x="5984"/>
        <item m="1" x="5991"/>
        <item m="1" x="5996"/>
        <item m="1" x="6007"/>
        <item m="1" x="6014"/>
        <item m="1" x="6016"/>
        <item m="1" x="6030"/>
        <item m="1" x="6059"/>
        <item m="1" x="6095"/>
        <item m="1" x="6763"/>
        <item m="1" x="6764"/>
        <item m="1" x="6761"/>
        <item m="1" x="6181"/>
        <item m="1" x="6195"/>
        <item m="1" x="6232"/>
        <item m="1" x="6234"/>
        <item m="1" x="6260"/>
        <item m="1" x="6271"/>
        <item m="1" x="6272"/>
        <item m="1" x="6293"/>
        <item m="1" x="6342"/>
        <item m="1" x="6369"/>
        <item m="1" x="6402"/>
        <item m="1" x="6070"/>
        <item m="1" x="6450"/>
        <item m="1" x="6539"/>
        <item m="1" x="6582"/>
        <item m="1" x="6625"/>
        <item m="1" x="6640"/>
        <item m="1" x="6641"/>
        <item m="1" x="6642"/>
        <item m="1" x="6643"/>
        <item m="1" x="6668"/>
        <item m="1" x="6684"/>
        <item m="1" x="3035"/>
        <item m="1" x="6695"/>
        <item m="1" x="6709"/>
        <item m="1" x="6745"/>
        <item m="1" x="6013"/>
        <item m="1" x="6053"/>
        <item m="1" x="6073"/>
        <item m="1" x="6119"/>
        <item m="1" x="6138"/>
        <item m="1" x="6179"/>
        <item m="1" x="6180"/>
        <item m="1" x="6193"/>
        <item m="1" x="6219"/>
        <item m="1" x="6231"/>
        <item m="1" x="6341"/>
        <item m="1" x="6424"/>
        <item m="1" x="6514"/>
        <item m="1" x="6538"/>
        <item m="1" x="6544"/>
        <item m="1" x="6578"/>
        <item m="1" x="6124"/>
        <item m="1" x="6614"/>
        <item m="1" x="6624"/>
        <item m="1" x="6655"/>
        <item m="1" x="6656"/>
        <item m="1" x="6660"/>
        <item m="1" x="6683"/>
        <item m="1" x="6691"/>
        <item m="1" x="6747"/>
        <item m="1" x="6006"/>
        <item m="1" x="5032"/>
        <item m="1" x="6100"/>
        <item m="1" x="6101"/>
        <item m="1" x="6123"/>
        <item m="1" x="6154"/>
        <item m="1" x="6245"/>
        <item m="1" x="6249"/>
        <item m="1" x="6340"/>
        <item m="1" x="2262"/>
        <item m="1" x="6401"/>
        <item m="1" x="6420"/>
        <item m="1" x="6524"/>
        <item m="1" x="6623"/>
        <item m="1" x="6627"/>
        <item m="1" x="6647"/>
        <item m="1" x="6682"/>
        <item m="1" x="2070"/>
        <item m="1" x="6702"/>
        <item m="1" x="6703"/>
        <item m="1" x="6021"/>
        <item m="1" x="6044"/>
        <item m="1" x="6052"/>
        <item m="1" x="6065"/>
        <item m="1" x="6067"/>
        <item m="1" x="6104"/>
        <item m="1" x="6105"/>
        <item m="1" x="6111"/>
        <item m="1" x="1332"/>
        <item m="1" x="6160"/>
        <item m="1" x="6176"/>
        <item m="1" x="6177"/>
        <item m="1" x="6178"/>
        <item m="1" x="6200"/>
        <item m="1" x="1608"/>
        <item m="1" x="6229"/>
        <item m="1" x="6230"/>
        <item m="1" x="6239"/>
        <item m="1" x="6257"/>
        <item m="1" x="6304"/>
        <item m="1" x="6312"/>
        <item m="1" x="6328"/>
        <item m="1" x="6339"/>
        <item m="1" x="6387"/>
        <item m="1" x="6395"/>
        <item m="1" x="6400"/>
        <item m="1" x="6405"/>
        <item m="1" x="6425"/>
        <item m="1" x="6437"/>
        <item m="1" x="5566"/>
        <item m="1" x="6468"/>
        <item m="1" x="6469"/>
        <item m="1" x="6482"/>
        <item m="1" x="6499"/>
        <item m="1" x="6505"/>
        <item m="1" x="2337"/>
        <item m="1" x="6591"/>
        <item m="1" x="6593"/>
        <item m="1" x="6608"/>
        <item m="1" x="6622"/>
        <item m="1" x="6629"/>
        <item m="1" x="6659"/>
        <item m="1" x="6681"/>
        <item m="1" x="6690"/>
        <item m="1" x="6731"/>
        <item m="1" x="5973"/>
        <item m="1" x="5978"/>
        <item m="1" x="6085"/>
        <item m="1" x="6086"/>
        <item m="1" x="6087"/>
        <item m="1" x="6088"/>
        <item m="1" x="6089"/>
        <item m="1" x="4991"/>
        <item m="1" x="6141"/>
        <item m="1" x="6206"/>
        <item m="1" x="6207"/>
        <item m="1" x="6210"/>
        <item m="1" x="6228"/>
        <item m="1" x="2532"/>
        <item m="1" x="2469"/>
        <item m="1" x="6247"/>
        <item m="1" x="6253"/>
        <item m="1" x="6326"/>
        <item m="1" x="6436"/>
        <item m="1" x="6470"/>
        <item m="1" x="6484"/>
        <item m="1" x="1329"/>
        <item m="1" x="6513"/>
        <item m="1" x="6512"/>
        <item m="1" x="6536"/>
        <item m="1" x="6557"/>
        <item m="1" x="6558"/>
        <item m="1" x="3168"/>
        <item m="1" x="6566"/>
        <item m="1" x="6567"/>
        <item m="1" x="6638"/>
        <item m="1" x="6639"/>
        <item m="1" x="6649"/>
        <item m="1" x="5570"/>
        <item m="1" x="6664"/>
        <item m="1" x="5895"/>
        <item m="1" x="6715"/>
        <item m="1" x="5904"/>
        <item m="1" x="2550"/>
        <item m="1" x="4138"/>
        <item m="1" x="6049"/>
        <item m="1" x="6050"/>
        <item m="1" x="6078"/>
        <item m="1" x="6079"/>
        <item m="1" x="6094"/>
        <item m="1" x="6096"/>
        <item m="1" x="6103"/>
        <item m="1" x="6140"/>
        <item m="1" x="6174"/>
        <item m="1" x="6175"/>
        <item m="1" x="6214"/>
        <item m="1" x="6292"/>
        <item m="1" x="6296"/>
        <item m="1" x="6301"/>
        <item m="1" x="6338"/>
        <item m="1" x="6357"/>
        <item m="1" x="6368"/>
        <item m="1" x="6423"/>
        <item m="1" x="6435"/>
        <item m="1" x="6448"/>
        <item m="1" x="6449"/>
        <item m="1" x="6481"/>
        <item m="1" x="6489"/>
        <item m="1" x="6535"/>
        <item m="1" x="6565"/>
        <item m="1" x="5745"/>
        <item m="1" x="6587"/>
        <item m="1" x="6607"/>
        <item m="1" x="6621"/>
        <item m="1" x="6680"/>
        <item m="1" x="6694"/>
        <item m="1" x="6733"/>
        <item m="1" x="5977"/>
        <item m="1" x="5982"/>
        <item m="1" x="5983"/>
        <item m="1" x="5994"/>
        <item m="1" x="5995"/>
        <item m="1" x="6005"/>
        <item m="1" x="6012"/>
        <item m="1" x="6032"/>
        <item m="1" x="6058"/>
        <item m="1" x="6749"/>
        <item m="1" x="6116"/>
        <item m="1" x="6147"/>
        <item m="1" x="6159"/>
        <item m="1" x="6173"/>
        <item m="1" x="6188"/>
        <item m="1" x="6218"/>
        <item m="1" x="6237"/>
        <item m="1" x="6263"/>
        <item m="1" x="6264"/>
        <item m="1" x="6265"/>
        <item m="1" x="6274"/>
        <item m="1" x="6275"/>
        <item m="1" x="6283"/>
        <item m="1" x="6337"/>
        <item m="1" x="6379"/>
        <item m="1" x="6386"/>
        <item m="1" x="6399"/>
        <item m="1" x="6433"/>
        <item m="1" x="6434"/>
        <item m="1" x="6455"/>
        <item m="1" x="6460"/>
        <item m="1" x="6461"/>
        <item m="1" x="6534"/>
        <item m="1" x="6568"/>
        <item m="1" x="6606"/>
        <item m="1" x="6636"/>
        <item m="1" x="6637"/>
        <item m="1" x="6650"/>
        <item m="1" x="6658"/>
        <item m="1" x="6667"/>
        <item m="1" x="6679"/>
        <item m="1" x="6700"/>
        <item m="1" x="6712"/>
        <item m="1" x="6004"/>
        <item m="1" x="6011"/>
        <item m="1" x="6069"/>
        <item m="1" x="6099"/>
        <item m="1" x="1333"/>
        <item m="1" x="6113"/>
        <item m="1" x="5805"/>
        <item m="1" x="6122"/>
        <item m="1" x="6211"/>
        <item m="1" x="6300"/>
        <item m="1" x="6327"/>
        <item m="1" x="6344"/>
        <item m="1" x="6392"/>
        <item m="1" x="6422"/>
        <item m="1" x="6432"/>
        <item m="1" x="6447"/>
        <item m="1" x="6452"/>
        <item m="1" x="6494"/>
        <item m="1" x="6507"/>
        <item m="1" x="6754"/>
        <item m="1" x="6523"/>
        <item m="1" x="6563"/>
        <item m="1" x="6564"/>
        <item m="1" x="6569"/>
        <item m="1" x="6577"/>
        <item m="1" x="6613"/>
        <item m="1" x="3919"/>
        <item m="1" x="4853"/>
        <item m="1" x="5981"/>
        <item m="1" x="6003"/>
        <item m="1" x="6038"/>
        <item m="1" x="6068"/>
        <item m="1" x="6129"/>
        <item m="1" x="6171"/>
        <item m="1" x="6172"/>
        <item m="1" x="6227"/>
        <item m="1" x="6262"/>
        <item m="1" x="2612"/>
        <item m="1" x="6336"/>
        <item m="1" x="6366"/>
        <item m="1" x="6394"/>
        <item m="1" x="6398"/>
        <item m="1" x="6408"/>
        <item m="1" x="6409"/>
        <item m="1" x="1419"/>
        <item m="1" x="6431"/>
        <item m="1" x="3933"/>
        <item m="1" x="6478"/>
        <item m="1" x="6480"/>
        <item m="1" x="6576"/>
        <item m="1" x="6579"/>
        <item m="1" x="6589"/>
        <item m="1" x="6590"/>
        <item m="1" x="6596"/>
        <item m="1" x="6604"/>
        <item m="1" x="6605"/>
        <item m="1" x="6620"/>
        <item m="1" x="6677"/>
        <item m="1" x="6678"/>
        <item m="1" x="6689"/>
        <item m="1" x="6001"/>
        <item m="1" x="6002"/>
        <item m="1" x="6022"/>
        <item m="1" x="6023"/>
        <item m="1" x="6064"/>
        <item m="1" x="6075"/>
        <item m="1" x="6083"/>
        <item m="1" x="6084"/>
        <item m="1" x="6152"/>
        <item x="746"/>
        <item m="1" x="6153"/>
        <item m="1" x="6170"/>
        <item m="1" x="6192"/>
        <item m="1" x="6208"/>
        <item m="1" x="6226"/>
        <item m="1" x="6244"/>
        <item m="1" x="6256"/>
        <item m="1" x="6305"/>
        <item m="1" x="6314"/>
        <item m="1" x="6319"/>
        <item m="1" x="6334"/>
        <item m="1" x="6335"/>
        <item m="1" x="6348"/>
        <item m="1" x="6353"/>
        <item m="1" x="6354"/>
        <item m="1" x="6364"/>
        <item m="1" x="6365"/>
        <item m="1" x="2135"/>
        <item m="1" x="5741"/>
        <item m="1" x="6467"/>
        <item m="1" x="6752"/>
        <item m="1" x="6515"/>
        <item m="1" x="6533"/>
        <item m="1" x="6550"/>
        <item m="1" x="6553"/>
        <item m="1" x="6562"/>
        <item m="1" x="4962"/>
        <item m="1" x="6586"/>
        <item m="1" x="6588"/>
        <item m="1" x="6595"/>
        <item m="1" x="6603"/>
        <item m="1" x="6631"/>
        <item m="1" x="4418"/>
        <item m="1" x="6644"/>
        <item m="1" x="6645"/>
        <item m="1" x="6648"/>
        <item m="1" x="6675"/>
        <item m="1" x="6676"/>
        <item m="1" x="6710"/>
        <item m="1" x="6730"/>
        <item m="1" x="6737"/>
        <item m="1" x="6744"/>
        <item m="1" x="6025"/>
        <item m="1" x="6026"/>
        <item m="1" x="6128"/>
        <item m="1" x="6150"/>
        <item m="1" x="6205"/>
        <item m="1" x="6250"/>
        <item m="1" x="6251"/>
        <item m="1" x="6276"/>
        <item m="1" x="6383"/>
        <item m="1" x="6385"/>
        <item m="1" x="6393"/>
        <item m="1" x="6430"/>
        <item m="1" x="6477"/>
        <item m="1" x="6504"/>
        <item m="1" x="6517"/>
        <item m="1" x="6561"/>
        <item m="1" x="6585"/>
        <item m="1" x="6602"/>
        <item m="1" x="5988"/>
        <item m="1" x="6035"/>
        <item m="1" x="6080"/>
        <item m="1" x="6081"/>
        <item m="1" x="6093"/>
        <item m="1" x="5222"/>
        <item m="1" x="6168"/>
        <item m="1" x="6202"/>
        <item m="1" x="4459"/>
        <item x="513"/>
        <item m="1" x="6268"/>
        <item m="1" x="6273"/>
        <item m="1" x="6289"/>
        <item m="1" x="6360"/>
        <item m="1" x="6429"/>
        <item m="1" x="6458"/>
        <item m="1" x="6459"/>
        <item m="1" x="6531"/>
        <item m="1" x="6560"/>
        <item m="1" x="6707"/>
        <item m="1" x="6728"/>
        <item m="1" x="6741"/>
        <item m="1" x="6000"/>
        <item m="1" x="6018"/>
        <item m="1" x="6020"/>
        <item m="1" x="6031"/>
        <item m="1" x="6048"/>
        <item m="1" x="6063"/>
        <item m="1" x="5101"/>
        <item x="539"/>
        <item m="1" x="6106"/>
        <item m="1" x="6107"/>
        <item m="1" x="6121"/>
        <item m="1" x="6149"/>
        <item m="1" x="6167"/>
        <item m="1" x="6196"/>
        <item m="1" x="6225"/>
        <item m="1" x="6286"/>
        <item m="1" x="6299"/>
        <item m="1" x="2607"/>
        <item m="1" x="6309"/>
        <item m="1" x="6320"/>
        <item m="1" x="6333"/>
        <item m="1" x="6345"/>
        <item m="1" x="6363"/>
        <item m="1" x="6375"/>
        <item m="1" x="6391"/>
        <item m="1" x="6428"/>
        <item m="1" x="6466"/>
        <item m="1" x="6476"/>
        <item m="1" x="6492"/>
        <item m="1" x="6503"/>
        <item m="1" x="6529"/>
        <item m="1" x="6674"/>
        <item m="1" x="6701"/>
        <item m="1" x="6729"/>
        <item m="1" x="5980"/>
        <item m="1" x="5997"/>
        <item m="1" x="5999"/>
        <item m="1" x="6028"/>
        <item m="1" x="6034"/>
        <item m="1" x="3255"/>
        <item m="1" x="6043"/>
        <item m="1" x="6077"/>
        <item m="1" x="6112"/>
        <item m="1" x="2403"/>
        <item x="227"/>
        <item m="1" x="6748"/>
        <item m="1" x="6166"/>
        <item m="1" x="6185"/>
        <item m="1" x="6203"/>
        <item m="1" x="6220"/>
        <item m="1" x="6224"/>
        <item m="1" x="6241"/>
        <item m="1" x="6243"/>
        <item m="1" x="6270"/>
        <item m="1" x="4023"/>
        <item m="1" x="6358"/>
        <item m="1" x="6359"/>
        <item m="1" x="6370"/>
        <item m="1" x="6371"/>
        <item m="1" x="6397"/>
        <item m="1" x="6416"/>
        <item m="1" x="4559"/>
        <item m="1" x="6417"/>
        <item m="1" x="6441"/>
        <item m="1" x="6456"/>
        <item m="1" x="6475"/>
        <item m="1" x="6493"/>
        <item m="1" x="6498"/>
        <item m="1" x="1539"/>
        <item m="1" x="6508"/>
        <item m="1" x="6516"/>
        <item m="1" x="6520"/>
        <item m="1" x="6522"/>
        <item m="1" x="6528"/>
        <item m="1" x="4718"/>
        <item m="1" x="6555"/>
        <item m="1" x="6626"/>
        <item m="1" x="6635"/>
        <item m="1" x="6663"/>
        <item m="1" x="6673"/>
        <item m="1" x="6688"/>
        <item m="1" x="6698"/>
        <item m="1" x="6705"/>
        <item m="1" x="6734"/>
        <item m="1" x="5985"/>
        <item m="1" x="5986"/>
        <item m="1" x="6010"/>
        <item m="1" x="6033"/>
        <item m="1" x="6042"/>
        <item m="1" x="6046"/>
        <item m="1" x="6047"/>
        <item m="1" x="6142"/>
        <item m="1" x="6143"/>
        <item m="1" x="6165"/>
        <item m="1" x="6204"/>
        <item m="1" x="6223"/>
        <item m="1" x="6248"/>
        <item m="1" x="3496"/>
        <item m="1" x="6297"/>
        <item m="1" x="6298"/>
        <item m="1" x="6318"/>
        <item m="1" x="6323"/>
        <item m="1" x="6332"/>
        <item m="1" x="5102"/>
        <item m="1" x="6376"/>
        <item m="1" x="6390"/>
        <item m="1" x="6426"/>
        <item m="1" x="6427"/>
        <item m="1" x="4566"/>
        <item m="1" x="6457"/>
        <item m="1" x="5148"/>
        <item m="1" x="6527"/>
        <item m="1" x="6552"/>
        <item m="1" x="6559"/>
        <item m="1" x="6584"/>
        <item m="1" x="6601"/>
        <item m="1" x="6619"/>
        <item m="1" x="6630"/>
        <item x="432"/>
        <item m="1" x="6672"/>
        <item m="1" x="6699"/>
        <item m="1" x="6740"/>
        <item m="1" x="5987"/>
        <item m="1" x="5993"/>
        <item m="1" x="5998"/>
        <item m="1" x="6009"/>
        <item m="1" x="6041"/>
        <item m="1" x="6074"/>
        <item m="1" x="6109"/>
        <item m="1" x="6120"/>
        <item m="1" x="6126"/>
        <item m="1" x="6157"/>
        <item m="1" x="6164"/>
        <item m="1" x="6187"/>
        <item x="2"/>
        <item m="1" x="5059"/>
        <item m="1" x="6148"/>
        <item m="1" x="6258"/>
        <item m="1" x="6284"/>
        <item m="1" x="6287"/>
        <item m="1" x="6288"/>
        <item m="1" x="6291"/>
        <item m="1" x="6295"/>
        <item m="1" x="6303"/>
        <item m="1" x="6317"/>
        <item m="1" x="6331"/>
        <item m="1" x="6350"/>
        <item m="1" x="6362"/>
        <item m="1" x="6374"/>
        <item m="1" x="6378"/>
        <item m="1" x="6389"/>
        <item m="1" x="5116"/>
        <item m="1" x="6446"/>
        <item m="1" x="6454"/>
        <item m="1" x="6509"/>
        <item m="1" x="6526"/>
        <item m="1" x="6543"/>
        <item m="1" x="6546"/>
        <item m="1" x="6554"/>
        <item m="1" x="1395"/>
        <item x="781"/>
        <item m="1" x="6556"/>
        <item m="1" x="6574"/>
        <item m="1" x="6600"/>
        <item m="1" x="6609"/>
        <item m="1" x="6618"/>
        <item x="208"/>
        <item m="1" x="6671"/>
        <item m="1" x="6687"/>
        <item m="1" x="6692"/>
        <item m="1" x="6706"/>
        <item m="1" x="6732"/>
        <item m="1" x="6743"/>
        <item m="1" x="5974"/>
        <item m="1" x="5976"/>
        <item m="1" x="5992"/>
        <item m="1" x="6019"/>
        <item m="1" x="6045"/>
        <item m="1" x="6056"/>
        <item m="1" x="6061"/>
        <item m="1" x="6062"/>
        <item m="1" x="6071"/>
        <item m="1" x="6076"/>
        <item m="1" x="6118"/>
        <item m="1" x="6163"/>
        <item m="1" x="6184"/>
        <item m="1" x="6190"/>
        <item m="1" x="6201"/>
        <item m="1" x="6221"/>
        <item m="1" x="6222"/>
        <item m="1" x="6240"/>
        <item m="1" x="6255"/>
        <item m="1" x="6277"/>
        <item m="1" x="6280"/>
        <item m="1" x="6281"/>
        <item m="1" x="6282"/>
        <item m="1" x="6308"/>
        <item m="1" x="6330"/>
        <item m="1" x="5155"/>
        <item m="1" x="6361"/>
        <item m="1" x="6382"/>
        <item m="1" x="6445"/>
        <item m="1" x="6465"/>
        <item m="1" x="6471"/>
        <item m="1" x="6473"/>
        <item m="1" x="6474"/>
        <item m="1" x="6479"/>
        <item m="1" x="6495"/>
        <item m="1" x="6496"/>
        <item m="1" x="6501"/>
        <item m="1" x="6519"/>
        <item x="925"/>
        <item m="1" x="6571"/>
        <item m="1" x="6617"/>
        <item m="1" x="6633"/>
        <item m="1" x="6634"/>
        <item m="1" x="6657"/>
        <item m="1" x="6670"/>
        <item m="1" x="6686"/>
        <item m="1" x="6693"/>
        <item m="1" x="6036"/>
        <item m="1" x="6040"/>
        <item m="1" x="6102"/>
        <item m="1" x="6162"/>
        <item m="1" x="6189"/>
        <item m="1" x="6213"/>
        <item m="1" x="6269"/>
        <item m="1" x="6290"/>
        <item m="1" x="6329"/>
        <item m="1" x="6349"/>
        <item m="1" x="6396"/>
        <item m="1" x="6406"/>
        <item m="1" x="6421"/>
        <item m="1" x="6488"/>
        <item m="1" x="6490"/>
        <item m="1" x="6518"/>
        <item m="1" x="6525"/>
        <item m="1" x="6572"/>
        <item m="1" x="6573"/>
        <item m="1" x="6597"/>
        <item m="1" x="6598"/>
        <item m="1" x="6599"/>
        <item m="1" x="6616"/>
        <item m="1" x="6632"/>
        <item m="1" x="6654"/>
        <item m="1" x="6662"/>
        <item m="1" x="6669"/>
        <item m="1" x="6735"/>
        <item m="1" x="5975"/>
        <item m="1" x="6037"/>
        <item m="1" x="6039"/>
        <item m="1" x="1306"/>
        <item m="1" x="6060"/>
        <item m="1" x="1267"/>
        <item m="1" x="6125"/>
        <item m="1" x="6139"/>
        <item m="1" x="6155"/>
        <item m="1" x="6197"/>
        <item m="1" x="6212"/>
        <item m="1" x="6242"/>
        <item m="1" x="6252"/>
        <item m="1" x="6267"/>
        <item m="1" x="6306"/>
        <item m="1" x="6315"/>
        <item m="1" x="6322"/>
        <item m="1" x="6324"/>
        <item m="1" x="6347"/>
        <item m="1" x="6372"/>
        <item m="1" x="6373"/>
        <item m="1" x="6410"/>
        <item m="1" x="6413"/>
        <item m="1" x="6414"/>
        <item m="1" x="6415"/>
        <item m="1" x="6439"/>
        <item m="1" x="6442"/>
        <item m="1" x="6491"/>
        <item m="1" x="6545"/>
        <item m="1" x="6612"/>
        <item m="1" x="6661"/>
        <item m="1" x="6697"/>
        <item m="1" x="6704"/>
        <item m="1" x="6711"/>
        <item m="1" x="6739"/>
        <item m="1" x="6746"/>
        <item m="1" x="4983"/>
        <item m="1" x="4995"/>
        <item m="1" x="4999"/>
        <item m="1" x="5008"/>
        <item m="1" x="5955"/>
        <item m="1" x="5030"/>
        <item m="1" x="5037"/>
        <item m="1" x="5041"/>
        <item m="1" x="3241"/>
        <item m="1" x="5068"/>
        <item m="1" x="5069"/>
        <item m="1" x="5070"/>
        <item m="1" x="5074"/>
        <item m="1" x="5080"/>
        <item m="1" x="5123"/>
        <item m="1" x="5143"/>
        <item m="1" x="5144"/>
        <item m="1" x="5145"/>
        <item m="1" x="5152"/>
        <item m="1" x="5156"/>
        <item m="1" x="5172"/>
        <item m="1" x="5185"/>
        <item m="1" x="5193"/>
        <item m="1" x="5195"/>
        <item m="1" x="5198"/>
        <item m="1" x="5207"/>
        <item m="1" x="5218"/>
        <item m="1" x="5244"/>
        <item m="1" x="5256"/>
        <item m="1" x="5273"/>
        <item m="1" x="5299"/>
        <item m="1" x="5300"/>
        <item x="415"/>
        <item m="1" x="5342"/>
        <item m="1" x="5347"/>
        <item m="1" x="5356"/>
        <item m="1" x="5357"/>
        <item m="1" x="5362"/>
        <item m="1" x="5377"/>
        <item m="1" x="5382"/>
        <item m="1" x="5404"/>
        <item m="1" x="5435"/>
        <item m="1" x="5438"/>
        <item m="1" x="5439"/>
        <item m="1" x="5441"/>
        <item m="1" x="5453"/>
        <item m="1" x="5458"/>
        <item m="1" x="5459"/>
        <item m="1" x="5475"/>
        <item m="1" x="5480"/>
        <item m="1" x="5949"/>
        <item m="1" x="5522"/>
        <item m="1" x="5523"/>
        <item m="1" x="5545"/>
        <item m="1" x="5546"/>
        <item m="1" x="4595"/>
        <item m="1" x="5565"/>
        <item m="1" x="5569"/>
        <item m="1" x="5571"/>
        <item m="1" x="5580"/>
        <item m="1" x="5581"/>
        <item m="1" x="5595"/>
        <item m="1" x="5403"/>
        <item m="1" x="5626"/>
        <item m="1" x="5634"/>
        <item m="1" x="5635"/>
        <item m="1" x="5673"/>
        <item m="1" x="1536"/>
        <item m="1" x="5694"/>
        <item m="1" x="3111"/>
        <item m="1" x="5698"/>
        <item m="1" x="1920"/>
        <item m="1" x="5738"/>
        <item m="1" x="2917"/>
        <item m="1" x="2172"/>
        <item m="1" x="5787"/>
        <item m="1" x="5825"/>
        <item m="1" x="5826"/>
        <item m="1" x="5834"/>
        <item m="1" x="5835"/>
        <item m="1" x="5843"/>
        <item m="1" x="5844"/>
        <item m="1" x="5854"/>
        <item m="1" x="5857"/>
        <item m="1" x="5860"/>
        <item m="1" x="5866"/>
        <item m="1" x="5873"/>
        <item m="1" x="5888"/>
        <item m="1" x="5890"/>
        <item m="1" x="5893"/>
        <item m="1" x="5898"/>
        <item m="1" x="5969"/>
        <item m="1" x="5930"/>
        <item m="1" x="5939"/>
        <item m="1" x="1215"/>
        <item m="1" x="5940"/>
        <item m="1" x="4994"/>
        <item m="1" x="5001"/>
        <item m="1" x="5021"/>
        <item m="1" x="5040"/>
        <item m="1" x="5105"/>
        <item m="1" x="5161"/>
        <item m="1" x="5180"/>
        <item m="1" x="5253"/>
        <item m="1" x="5336"/>
        <item m="1" x="5968"/>
        <item m="1" x="5413"/>
        <item m="1" x="5442"/>
        <item m="1" x="5484"/>
        <item m="1" x="5948"/>
        <item m="1" x="5504"/>
        <item m="1" x="5521"/>
        <item m="1" x="5544"/>
        <item m="1" x="5563"/>
        <item x="844"/>
        <item m="1" x="5661"/>
        <item m="1" x="5663"/>
        <item m="1" x="5681"/>
        <item m="1" x="5958"/>
        <item m="1" x="5736"/>
        <item m="1" x="5752"/>
        <item m="1" x="5780"/>
        <item m="1" x="5848"/>
        <item m="1" x="5007"/>
        <item m="1" x="5057"/>
        <item m="1" x="5113"/>
        <item m="1" x="5149"/>
        <item m="1" x="5188"/>
        <item x="390"/>
        <item m="1" x="5242"/>
        <item m="1" x="5243"/>
        <item m="1" x="5371"/>
        <item m="1" x="5428"/>
        <item m="1" x="5429"/>
        <item m="1" x="5432"/>
        <item m="1" x="5474"/>
        <item m="1" x="5483"/>
        <item m="1" x="3651"/>
        <item m="1" x="5562"/>
        <item m="1" x="5572"/>
        <item m="1" x="5594"/>
        <item m="1" x="5613"/>
        <item m="1" x="4657"/>
        <item x="750"/>
        <item m="1" x="5656"/>
        <item m="1" x="5692"/>
        <item m="1" x="5693"/>
        <item m="1" x="5735"/>
        <item m="1" x="5767"/>
        <item m="1" x="5791"/>
        <item m="1" x="5793"/>
        <item m="1" x="5803"/>
        <item m="1" x="5804"/>
        <item m="1" x="5864"/>
        <item m="1" x="5865"/>
        <item m="1" x="5953"/>
        <item m="1" x="4993"/>
        <item m="1" x="5014"/>
        <item m="1" x="5015"/>
        <item m="1" x="5055"/>
        <item m="1" x="5056"/>
        <item m="1" x="5110"/>
        <item m="1" x="5000"/>
        <item m="1" x="5151"/>
        <item m="1" x="5964"/>
        <item m="1" x="5965"/>
        <item m="1" x="5966"/>
        <item m="1" x="5158"/>
        <item m="1" x="5179"/>
        <item m="1" x="5240"/>
        <item m="1" x="5241"/>
        <item m="1" x="5246"/>
        <item m="1" x="5252"/>
        <item m="1" x="5264"/>
        <item m="1" x="5036"/>
        <item m="1" x="5306"/>
        <item m="1" x="5311"/>
        <item m="1" x="5318"/>
        <item m="1" x="5333"/>
        <item m="1" x="5334"/>
        <item m="1" x="5335"/>
        <item m="1" x="5337"/>
        <item m="1" x="5351"/>
        <item m="1" x="5366"/>
        <item m="1" x="5367"/>
        <item m="1" x="1661"/>
        <item m="1" x="5409"/>
        <item m="1" x="5426"/>
        <item m="1" x="5427"/>
        <item m="1" x="5472"/>
        <item m="1" x="5473"/>
        <item m="1" x="5519"/>
        <item m="1" x="5520"/>
        <item m="1" x="5543"/>
        <item m="1" x="5579"/>
        <item m="1" x="5617"/>
        <item m="1" x="5645"/>
        <item m="1" x="5646"/>
        <item m="1" x="5691"/>
        <item m="1" x="1906"/>
        <item m="1" x="5699"/>
        <item m="1" x="5700"/>
        <item m="1" x="5750"/>
        <item m="1" x="5751"/>
        <item m="1" x="5777"/>
        <item m="1" x="5801"/>
        <item m="1" x="5802"/>
        <item m="1" x="5813"/>
        <item m="1" x="5824"/>
        <item m="1" x="5842"/>
        <item m="1" x="5856"/>
        <item m="1" x="5863"/>
        <item m="1" x="5877"/>
        <item m="1" x="5878"/>
        <item m="1" x="4953"/>
        <item m="1" x="5894"/>
        <item x="798"/>
        <item m="1" x="5297"/>
        <item m="1" x="5298"/>
        <item m="1" x="4980"/>
        <item m="1" x="5016"/>
        <item m="1" x="5017"/>
        <item m="1" x="5019"/>
        <item m="1" x="5020"/>
        <item m="1" x="5027"/>
        <item m="1" x="5028"/>
        <item m="1" x="5029"/>
        <item m="1" x="5054"/>
        <item x="369"/>
        <item m="1" x="5092"/>
        <item m="1" x="5100"/>
        <item m="1" x="5117"/>
        <item m="1" x="5132"/>
        <item m="1" x="5162"/>
        <item m="1" x="5177"/>
        <item m="1" x="5184"/>
        <item m="1" x="5190"/>
        <item m="1" x="5201"/>
        <item m="1" x="5203"/>
        <item m="1" x="5204"/>
        <item m="1" x="5212"/>
        <item m="1" x="5239"/>
        <item m="1" x="5248"/>
        <item m="1" x="5254"/>
        <item m="1" x="5255"/>
        <item m="1" x="5257"/>
        <item m="1" x="5258"/>
        <item m="1" x="5259"/>
        <item m="1" x="5266"/>
        <item m="1" x="3430"/>
        <item m="1" x="5269"/>
        <item m="1" x="5279"/>
        <item m="1" x="5296"/>
        <item m="1" x="5322"/>
        <item m="1" x="5324"/>
        <item m="1" x="5328"/>
        <item m="1" x="5329"/>
        <item m="1" x="5332"/>
        <item m="1" x="4396"/>
        <item m="1" x="5341"/>
        <item x="627"/>
        <item m="1" x="5361"/>
        <item m="1" x="5363"/>
        <item m="1" x="5376"/>
        <item m="1" x="5385"/>
        <item m="1" x="5391"/>
        <item m="1" x="5395"/>
        <item m="1" x="5402"/>
        <item m="1" x="5405"/>
        <item x="753"/>
        <item m="1" x="2663"/>
        <item m="1" x="5431"/>
        <item m="1" x="5444"/>
        <item m="1" x="5445"/>
        <item m="1" x="5392"/>
        <item m="1" x="5115"/>
        <item m="1" x="5490"/>
        <item m="1" x="5493"/>
        <item m="1" x="5946"/>
        <item m="1" x="5947"/>
        <item m="1" x="5542"/>
        <item m="1" x="5560"/>
        <item m="1" x="5561"/>
        <item m="1" x="1797"/>
        <item m="1" x="5590"/>
        <item m="1" x="5591"/>
        <item m="1" x="5592"/>
        <item m="1" x="5593"/>
        <item m="1" x="5600"/>
        <item m="1" x="5601"/>
        <item m="1" x="5633"/>
        <item m="1" x="5666"/>
        <item m="1" x="5677"/>
        <item m="1" x="5689"/>
        <item m="1" x="5690"/>
        <item m="1" x="2897"/>
        <item m="1" x="5717"/>
        <item m="1" x="5733"/>
        <item m="1" x="5734"/>
        <item m="1" x="5758"/>
        <item m="1" x="5765"/>
        <item m="1" x="5800"/>
        <item m="1" x="5967"/>
        <item m="1" x="5806"/>
        <item m="1" x="5807"/>
        <item m="1" x="5808"/>
        <item m="1" x="5809"/>
        <item m="1" x="5823"/>
        <item m="1" x="2042"/>
        <item m="1" x="5831"/>
        <item m="1" x="5832"/>
        <item m="1" x="5833"/>
        <item m="1" x="5849"/>
        <item m="1" x="4849"/>
        <item m="1" x="5855"/>
        <item m="1" x="5859"/>
        <item m="1" x="5875"/>
        <item m="1" x="3971"/>
        <item m="1" x="3317"/>
        <item m="1" x="5086"/>
        <item m="1" x="5087"/>
        <item m="1" x="5897"/>
        <item m="1" x="5910"/>
        <item m="1" x="5911"/>
        <item m="1" x="5937"/>
        <item m="1" x="4998"/>
        <item m="1" x="5006"/>
        <item m="1" x="5013"/>
        <item m="1" x="5053"/>
        <item m="1" x="5077"/>
        <item m="1" x="5078"/>
        <item m="1" x="5099"/>
        <item m="1" x="5112"/>
        <item m="1" x="5176"/>
        <item m="1" x="5187"/>
        <item m="1" x="5192"/>
        <item m="1" x="5199"/>
        <item m="1" x="5209"/>
        <item m="1" x="5210"/>
        <item m="1" x="5223"/>
        <item m="1" x="5238"/>
        <item m="1" x="5268"/>
        <item m="1" x="5270"/>
        <item m="1" x="5274"/>
        <item m="1" x="5284"/>
        <item m="1" x="5319"/>
        <item m="1" x="5354"/>
        <item m="1" x="5355"/>
        <item m="1" x="5970"/>
        <item m="1" x="5390"/>
        <item m="1" x="5437"/>
        <item m="1" x="5440"/>
        <item m="1" x="5448"/>
        <item m="1" x="5449"/>
        <item m="1" x="5457"/>
        <item m="1" x="3673"/>
        <item m="1" x="5471"/>
        <item m="1" x="5478"/>
        <item m="1" x="5541"/>
        <item m="1" x="5559"/>
        <item m="1" x="5576"/>
        <item m="1" x="5620"/>
        <item m="1" x="5644"/>
        <item m="1" x="5665"/>
        <item m="1" x="5672"/>
        <item m="1" x="5732"/>
        <item m="1" x="5749"/>
        <item m="1" x="2407"/>
        <item m="1" x="5762"/>
        <item m="1" x="5790"/>
        <item m="1" x="5840"/>
        <item m="1" x="5841"/>
        <item m="1" x="5882"/>
        <item m="1" x="5921"/>
        <item m="1" x="5922"/>
        <item m="1" x="5927"/>
        <item m="1" x="5928"/>
        <item m="1" x="5929"/>
        <item m="1" x="5052"/>
        <item m="1" x="5197"/>
        <item m="1" x="5237"/>
        <item m="1" x="5294"/>
        <item m="1" x="5295"/>
        <item m="1" x="5307"/>
        <item m="1" x="5425"/>
        <item m="1" x="3588"/>
        <item m="1" x="5447"/>
        <item m="1" x="5470"/>
        <item x="608"/>
        <item m="1" x="5499"/>
        <item m="1" x="5558"/>
        <item m="1" x="5662"/>
        <item m="1" x="4699"/>
        <item m="1" x="5679"/>
        <item m="1" x="5680"/>
        <item m="1" x="5748"/>
        <item m="1" x="5775"/>
        <item m="1" x="5799"/>
        <item m="1" x="5157"/>
        <item m="1" x="5810"/>
        <item m="1" x="5811"/>
        <item m="1" x="2975"/>
        <item m="1" x="1911"/>
        <item m="1" x="5847"/>
        <item m="1" x="5862"/>
        <item m="1" x="5005"/>
        <item m="1" x="5026"/>
        <item m="1" x="5035"/>
        <item m="1" x="5051"/>
        <item m="1" x="5073"/>
        <item m="1" x="5142"/>
        <item m="1" x="5147"/>
        <item m="1" x="5962"/>
        <item m="1" x="5963"/>
        <item m="1" x="5236"/>
        <item m="1" x="5247"/>
        <item m="1" x="5293"/>
        <item m="1" x="5305"/>
        <item m="1" x="5412"/>
        <item m="1" x="5424"/>
        <item m="1" x="5944"/>
        <item m="1" x="5540"/>
        <item m="1" x="5557"/>
        <item m="1" x="5615"/>
        <item m="1" x="5616"/>
        <item m="1" x="5643"/>
        <item m="1" x="5688"/>
        <item m="1" x="5719"/>
        <item m="1" x="5731"/>
        <item m="1" x="5744"/>
        <item m="1" x="5779"/>
        <item m="1" x="5853"/>
        <item m="1" x="5872"/>
        <item m="1" x="4985"/>
        <item m="1" x="5003"/>
        <item m="1" x="5004"/>
        <item m="1" x="5011"/>
        <item m="1" x="3366"/>
        <item m="1" x="4096"/>
        <item m="1" x="3223"/>
        <item m="1" x="5095"/>
        <item m="1" x="5098"/>
        <item m="1" x="5108"/>
        <item m="1" x="5109"/>
        <item m="1" x="5128"/>
        <item m="1" x="5129"/>
        <item m="1" x="5141"/>
        <item m="1" x="5165"/>
        <item m="1" x="5173"/>
        <item m="1" x="5191"/>
        <item m="1" x="5213"/>
        <item m="1" x="5235"/>
        <item m="1" x="5262"/>
        <item m="1" x="5263"/>
        <item m="1" x="5310"/>
        <item m="1" x="5321"/>
        <item m="1" x="5326"/>
        <item m="1" x="5343"/>
        <item m="1" x="5346"/>
        <item m="1" x="5388"/>
        <item m="1" x="5401"/>
        <item x="843"/>
        <item m="1" x="5416"/>
        <item m="1" x="5433"/>
        <item m="1" x="5960"/>
        <item m="1" x="5943"/>
        <item m="1" x="5501"/>
        <item m="1" x="5509"/>
        <item m="1" x="5512"/>
        <item m="1" x="5514"/>
        <item m="1" x="5527"/>
        <item m="1" x="5528"/>
        <item m="1" x="5529"/>
        <item m="1" x="5530"/>
        <item m="1" x="5531"/>
        <item x="518"/>
        <item m="1" x="5556"/>
        <item m="1" x="5564"/>
        <item m="1" x="5603"/>
        <item m="1" x="5618"/>
        <item m="1" x="5642"/>
        <item m="1" x="5651"/>
        <item m="1" x="5652"/>
        <item m="1" x="5657"/>
        <item m="1" x="5664"/>
        <item m="1" x="4118"/>
        <item m="1" x="5708"/>
        <item m="1" x="5713"/>
        <item m="1" x="5721"/>
        <item m="1" x="5730"/>
        <item m="1" x="5740"/>
        <item m="1" x="5747"/>
        <item m="1" x="5755"/>
        <item m="1" x="5772"/>
        <item m="1" x="5774"/>
        <item m="1" x="5778"/>
        <item m="1" x="4834"/>
        <item m="1" x="5871"/>
        <item m="1" x="5923"/>
        <item m="1" x="5924"/>
        <item m="1" x="1807"/>
        <item m="1" x="5936"/>
        <item m="1" x="4990"/>
        <item m="1" x="5012"/>
        <item m="1" x="5648"/>
        <item m="1" x="5038"/>
        <item m="1" x="5050"/>
        <item m="1" x="5076"/>
        <item m="1" x="4124"/>
        <item m="1" x="5091"/>
        <item m="1" x="3382"/>
        <item m="1" x="5221"/>
        <item m="1" x="5232"/>
        <item m="1" x="5233"/>
        <item m="1" x="5234"/>
        <item m="1" x="5245"/>
        <item m="1" x="5265"/>
        <item m="1" x="5283"/>
        <item m="1" x="5287"/>
        <item m="1" x="5290"/>
        <item m="1" x="5291"/>
        <item m="1" x="3461"/>
        <item m="1" x="5292"/>
        <item m="1" x="5360"/>
        <item m="1" x="5365"/>
        <item m="1" x="5387"/>
        <item m="1" x="3921"/>
        <item m="1" x="5160"/>
        <item m="1" x="5408"/>
        <item m="1" x="5410"/>
        <item m="1" x="1756"/>
        <item m="1" x="5430"/>
        <item m="1" x="5456"/>
        <item m="1" x="5467"/>
        <item m="1" x="5468"/>
        <item m="1" x="5942"/>
        <item m="1" x="5555"/>
        <item m="1" x="5567"/>
        <item m="1" x="5583"/>
        <item m="1" x="5597"/>
        <item m="1" x="5606"/>
        <item m="1" x="5614"/>
        <item m="1" x="5631"/>
        <item m="1" x="5632"/>
        <item m="1" x="5687"/>
        <item m="1" x="1907"/>
        <item m="1" x="5695"/>
        <item m="1" x="5482"/>
        <item m="1" x="5701"/>
        <item m="1" x="5720"/>
        <item m="1" x="5729"/>
        <item m="1" x="5764"/>
        <item m="1" x="5771"/>
        <item m="1" x="5783"/>
        <item m="1" x="5797"/>
        <item m="1" x="5798"/>
        <item m="1" x="5822"/>
        <item m="1" x="5829"/>
        <item m="1" x="5830"/>
        <item m="1" x="5599"/>
        <item m="1" x="3923"/>
        <item m="1" x="4021"/>
        <item m="1" x="5850"/>
        <item m="1" x="2054"/>
        <item m="1" x="5870"/>
        <item m="1" x="5881"/>
        <item m="1" x="5885"/>
        <item m="1" x="4974"/>
        <item m="1" x="5886"/>
        <item m="1" x="5889"/>
        <item m="1" x="4954"/>
        <item m="1" x="5896"/>
        <item m="1" x="5899"/>
        <item m="1" x="5900"/>
        <item x="701"/>
        <item m="1" x="4989"/>
        <item m="1" x="4996"/>
        <item m="1" x="5018"/>
        <item m="1" x="5025"/>
        <item m="1" x="5034"/>
        <item m="1" x="5039"/>
        <item m="1" x="5063"/>
        <item m="1" x="5071"/>
        <item m="1" x="5072"/>
        <item m="1" x="5083"/>
        <item m="1" x="3118"/>
        <item m="1" x="5090"/>
        <item m="1" x="5103"/>
        <item m="1" x="5122"/>
        <item m="1" x="5131"/>
        <item m="1" x="5139"/>
        <item m="1" x="5140"/>
        <item m="1" x="5146"/>
        <item m="1" x="5194"/>
        <item m="1" x="5231"/>
        <item m="1" x="2501"/>
        <item m="1" x="5271"/>
        <item m="1" x="5280"/>
        <item m="1" x="5289"/>
        <item m="1" x="5314"/>
        <item m="1" x="5315"/>
        <item m="1" x="5327"/>
        <item m="1" x="5331"/>
        <item x="590"/>
        <item m="1" x="5340"/>
        <item m="1" x="5359"/>
        <item m="1" x="5368"/>
        <item m="1" x="5370"/>
        <item m="1" x="5375"/>
        <item m="1" x="5384"/>
        <item m="1" x="5423"/>
        <item m="1" x="1771"/>
        <item m="1" x="5455"/>
        <item m="1" x="5466"/>
        <item m="1" x="5500"/>
        <item m="1" x="5503"/>
        <item m="1" x="5526"/>
        <item m="1" x="5539"/>
        <item m="1" x="5554"/>
        <item m="1" x="5589"/>
        <item m="1" x="4631"/>
        <item m="1" x="4640"/>
        <item m="1" x="5641"/>
        <item m="1" x="5671"/>
        <item m="1" x="5674"/>
        <item m="1" x="1898"/>
        <item m="1" x="5697"/>
        <item m="1" x="5703"/>
        <item m="1" x="5709"/>
        <item m="1" x="5716"/>
        <item m="1" x="5718"/>
        <item m="1" x="5746"/>
        <item m="1" x="5754"/>
        <item m="1" x="5760"/>
        <item m="1" x="5761"/>
        <item m="1" x="5763"/>
        <item m="1" x="5784"/>
        <item m="1" x="5786"/>
        <item m="1" x="5796"/>
        <item m="1" x="5812"/>
        <item m="1" x="5821"/>
        <item m="1" x="5828"/>
        <item m="1" x="5852"/>
        <item m="1" x="5858"/>
        <item m="1" x="5876"/>
        <item m="1" x="5883"/>
        <item m="1" x="5887"/>
        <item m="1" x="5892"/>
        <item m="1" x="5952"/>
        <item m="1" x="5906"/>
        <item m="1" x="3096"/>
        <item m="1" x="4982"/>
        <item m="1" x="4992"/>
        <item m="1" x="5002"/>
        <item m="1" x="5024"/>
        <item m="1" x="5048"/>
        <item m="1" x="5049"/>
        <item m="1" x="5064"/>
        <item m="1" x="5067"/>
        <item x="910"/>
        <item m="1" x="5089"/>
        <item m="1" x="5130"/>
        <item m="1" x="5138"/>
        <item m="1" x="5961"/>
        <item m="1" x="4233"/>
        <item m="1" x="5168"/>
        <item m="1" x="5175"/>
        <item m="1" x="5183"/>
        <item m="1" x="3862"/>
        <item x="413"/>
        <item m="1" x="5219"/>
        <item m="1" x="5220"/>
        <item m="1" x="5230"/>
        <item m="1" x="5251"/>
        <item m="1" x="5277"/>
        <item m="1" x="5278"/>
        <item m="1" x="5303"/>
        <item m="1" x="5304"/>
        <item m="1" x="5358"/>
        <item m="1" x="5383"/>
        <item m="1" x="5397"/>
        <item m="1" x="5398"/>
        <item m="1" x="5399"/>
        <item m="1" x="5400"/>
        <item m="1" x="5941"/>
        <item m="1" x="5465"/>
        <item m="1" x="5477"/>
        <item m="1" x="5486"/>
        <item m="1" x="5488"/>
        <item m="1" x="5489"/>
        <item x="745"/>
        <item m="1" x="5491"/>
        <item m="1" x="5492"/>
        <item m="1" x="5498"/>
        <item m="1" x="5506"/>
        <item m="1" x="5508"/>
        <item m="1" x="5538"/>
        <item m="1" x="5553"/>
        <item m="1" x="5568"/>
        <item m="1" x="5578"/>
        <item m="1" x="5956"/>
        <item m="1" x="5612"/>
        <item m="1" x="5622"/>
        <item m="1" x="5628"/>
        <item m="1" x="5640"/>
        <item m="1" x="5650"/>
        <item m="1" x="5655"/>
        <item m="1" x="5670"/>
        <item m="1" x="5957"/>
        <item m="1" x="5686"/>
        <item m="1" x="5702"/>
        <item m="1" x="5728"/>
        <item m="1" x="5759"/>
        <item m="1" x="1891"/>
        <item m="1" x="5773"/>
        <item m="1" x="5782"/>
        <item m="1" x="5819"/>
        <item m="1" x="5820"/>
        <item m="1" x="5838"/>
        <item m="1" x="5839"/>
        <item m="1" x="5846"/>
        <item m="1" x="5869"/>
        <item m="1" x="5874"/>
        <item m="1" x="4880"/>
        <item m="1" x="5909"/>
        <item m="1" x="5920"/>
        <item m="1" x="5934"/>
        <item m="1" x="5935"/>
        <item m="1" x="5959"/>
        <item m="1" x="5088"/>
        <item m="1" x="5097"/>
        <item m="1" x="5120"/>
        <item m="1" x="5121"/>
        <item m="1" x="5205"/>
        <item m="1" x="5229"/>
        <item m="1" x="4277"/>
        <item m="1" x="4278"/>
        <item m="1" x="5250"/>
        <item m="1" x="5308"/>
        <item m="1" x="5389"/>
        <item m="1" x="5454"/>
        <item m="1" x="5495"/>
        <item m="1" x="5517"/>
        <item m="1" x="4639"/>
        <item m="1" x="5630"/>
        <item m="1" x="5678"/>
        <item m="1" x="5737"/>
        <item m="1" x="5770"/>
        <item m="1" x="5818"/>
        <item m="1" x="5880"/>
        <item m="1" x="5884"/>
        <item x="908"/>
        <item m="1" x="5023"/>
        <item m="1" x="5033"/>
        <item m="1" x="5046"/>
        <item m="1" x="5047"/>
        <item m="1" x="5061"/>
        <item m="1" x="5119"/>
        <item x="411"/>
        <item m="1" x="5228"/>
        <item m="1" x="5267"/>
        <item m="1" x="5281"/>
        <item m="1" x="5345"/>
        <item m="1" x="5394"/>
        <item m="1" x="5407"/>
        <item m="1" x="5422"/>
        <item m="1" x="3589"/>
        <item m="1" x="5464"/>
        <item m="1" x="5496"/>
        <item m="1" x="5518"/>
        <item m="1" x="5536"/>
        <item m="1" x="5537"/>
        <item m="1" x="5605"/>
        <item m="1" x="5639"/>
        <item m="1" x="5653"/>
        <item m="1" x="5669"/>
        <item m="1" x="5696"/>
        <item m="1" x="5743"/>
        <item m="1" x="5753"/>
        <item m="1" x="5817"/>
        <item m="1" x="5951"/>
        <item m="1" x="5010"/>
        <item m="1" x="2786"/>
        <item m="1" x="5045"/>
        <item m="1" x="5065"/>
        <item m="1" x="5066"/>
        <item m="1" x="5093"/>
        <item m="1" x="5107"/>
        <item m="1" x="5125"/>
        <item m="1" x="5159"/>
        <item m="1" x="5164"/>
        <item m="1" x="5170"/>
        <item m="1" x="5182"/>
        <item m="1" x="4248"/>
        <item m="1" x="5227"/>
        <item m="1" x="5261"/>
        <item m="1" x="5288"/>
        <item m="1" x="5309"/>
        <item m="1" x="5313"/>
        <item m="1" x="5320"/>
        <item m="1" x="5330"/>
        <item m="1" x="5349"/>
        <item m="1" x="5350"/>
        <item m="1" x="5353"/>
        <item m="1" x="5386"/>
        <item m="1" x="3287"/>
        <item m="1" x="5415"/>
        <item m="1" x="5434"/>
        <item m="1" x="5463"/>
        <item m="1" x="5481"/>
        <item m="1" x="5502"/>
        <item m="1" x="5507"/>
        <item m="1" x="5511"/>
        <item m="1" x="5516"/>
        <item m="1" x="5524"/>
        <item m="1" x="5525"/>
        <item m="1" x="5535"/>
        <item m="1" x="5552"/>
        <item m="1" x="5577"/>
        <item m="1" x="5588"/>
        <item m="1" x="5598"/>
        <item m="1" x="5638"/>
        <item m="1" x="5658"/>
        <item m="1" x="5668"/>
        <item m="1" x="5676"/>
        <item m="1" x="5682"/>
        <item m="1" x="5685"/>
        <item m="1" x="5707"/>
        <item m="1" x="5727"/>
        <item m="1" x="5769"/>
        <item m="1" x="5785"/>
        <item m="1" x="5837"/>
        <item m="1" x="5861"/>
        <item m="1" x="5868"/>
        <item m="1" x="5916"/>
        <item m="1" x="5918"/>
        <item m="1" x="5919"/>
        <item m="1" x="5926"/>
        <item m="1" x="4984"/>
        <item m="1" x="4988"/>
        <item x="66"/>
        <item m="1" x="3212"/>
        <item m="1" x="5044"/>
        <item m="1" x="5075"/>
        <item m="1" x="5135"/>
        <item m="1" x="5136"/>
        <item m="1" x="5137"/>
        <item m="1" x="5169"/>
        <item m="1" x="5208"/>
        <item m="1" x="5214"/>
        <item m="1" x="5215"/>
        <item m="1" x="5216"/>
        <item m="1" x="5226"/>
        <item m="1" x="5285"/>
        <item m="1" x="5312"/>
        <item m="1" x="5348"/>
        <item m="1" x="5393"/>
        <item m="1" x="5406"/>
        <item m="1" x="5421"/>
        <item m="1" x="5450"/>
        <item m="1" x="5462"/>
        <item m="1" x="5513"/>
        <item m="1" x="5550"/>
        <item m="1" x="5551"/>
        <item m="1" x="5575"/>
        <item m="1" x="5587"/>
        <item m="1" x="5596"/>
        <item m="1" x="5627"/>
        <item m="1" x="4670"/>
        <item m="1" x="5654"/>
        <item m="1" x="5660"/>
        <item m="1" x="5726"/>
        <item m="1" x="5766"/>
        <item m="1" x="5795"/>
        <item m="1" x="5827"/>
        <item m="1" x="5907"/>
        <item m="1" x="5908"/>
        <item m="1" x="5913"/>
        <item m="1" x="4981"/>
        <item m="1" x="5043"/>
        <item x="835"/>
        <item m="1" x="5079"/>
        <item m="1" x="5082"/>
        <item m="1" x="5084"/>
        <item m="1" x="5085"/>
        <item m="1" x="5106"/>
        <item m="1" x="5111"/>
        <item m="1" x="5114"/>
        <item m="1" x="5127"/>
        <item m="1" x="5134"/>
        <item m="1" x="5174"/>
        <item m="1" x="5950"/>
        <item m="1" x="3440"/>
        <item m="1" x="5224"/>
        <item m="1" x="5225"/>
        <item m="1" x="5276"/>
        <item x="801"/>
        <item m="1" x="5301"/>
        <item m="1" x="5316"/>
        <item m="1" x="5323"/>
        <item m="1" x="4384"/>
        <item m="1" x="5339"/>
        <item m="1" x="5344"/>
        <item m="1" x="5352"/>
        <item m="1" x="3841"/>
        <item m="1" x="5414"/>
        <item m="1" x="5420"/>
        <item m="1" x="5461"/>
        <item m="1" x="5485"/>
        <item m="1" x="1735"/>
        <item m="1" x="5510"/>
        <item m="1" x="5515"/>
        <item m="1" x="5549"/>
        <item m="1" x="5582"/>
        <item m="1" x="5586"/>
        <item x="542"/>
        <item m="1" x="5621"/>
        <item m="1" x="5637"/>
        <item m="1" x="5684"/>
        <item m="1" x="5715"/>
        <item m="1" x="5742"/>
        <item m="1" x="5776"/>
        <item m="1" x="3872"/>
        <item m="1" x="2967"/>
        <item m="1" x="5794"/>
        <item m="1" x="5815"/>
        <item m="1" x="5816"/>
        <item m="1" x="5851"/>
        <item m="1" x="2051"/>
        <item m="1" x="5867"/>
        <item x="1082"/>
        <item x="1084"/>
        <item m="1" x="3910"/>
        <item m="1" x="5891"/>
        <item m="1" x="4902"/>
        <item m="1" x="5905"/>
        <item m="1" x="5933"/>
        <item m="1" x="5724"/>
        <item m="1" x="5725"/>
        <item m="1" x="5879"/>
        <item x="139"/>
        <item m="1" x="5096"/>
        <item m="1" x="5133"/>
        <item m="1" x="5153"/>
        <item m="1" x="5181"/>
        <item m="1" x="5419"/>
        <item m="1" x="5446"/>
        <item m="1" x="5460"/>
        <item m="1" x="5476"/>
        <item m="1" x="5534"/>
        <item m="1" x="4590"/>
        <item m="1" x="5714"/>
        <item m="1" x="5723"/>
        <item m="1" x="5768"/>
        <item m="1" x="5789"/>
        <item m="1" x="1489"/>
        <item m="1" x="5925"/>
        <item m="1" x="4987"/>
        <item m="1" x="5022"/>
        <item m="1" x="5031"/>
        <item m="1" x="5042"/>
        <item m="1" x="5124"/>
        <item m="1" x="5196"/>
        <item m="1" x="5369"/>
        <item m="1" x="5373"/>
        <item m="1" x="5374"/>
        <item m="1" x="5379"/>
        <item m="1" x="5418"/>
        <item m="1" x="4491"/>
        <item m="1" x="5548"/>
        <item m="1" x="5574"/>
        <item m="1" x="5585"/>
        <item m="1" x="5788"/>
        <item m="1" x="5845"/>
        <item m="1" x="5917"/>
        <item m="1" x="5931"/>
        <item m="1" x="4986"/>
        <item m="1" x="5009"/>
        <item m="1" x="4094"/>
        <item m="1" x="5126"/>
        <item m="1" x="5163"/>
        <item m="1" x="5186"/>
        <item m="1" x="5200"/>
        <item m="1" x="5260"/>
        <item m="1" x="5275"/>
        <item m="1" x="5338"/>
        <item m="1" x="5364"/>
        <item m="1" x="5378"/>
        <item m="1" x="5417"/>
        <item m="1" x="5451"/>
        <item m="1" x="4498"/>
        <item m="1" x="5487"/>
        <item m="1" x="5532"/>
        <item m="1" x="5533"/>
        <item m="1" x="5547"/>
        <item m="1" x="5584"/>
        <item m="1" x="5604"/>
        <item m="1" x="5610"/>
        <item m="1" x="5611"/>
        <item m="1" x="5623"/>
        <item x="883"/>
        <item m="1" x="5636"/>
        <item m="1" x="5667"/>
        <item m="1" x="5722"/>
        <item m="1" x="5739"/>
        <item m="1" x="5781"/>
        <item m="1" x="5814"/>
        <item m="1" x="5836"/>
        <item m="1" x="1191"/>
        <item m="1" x="4037"/>
        <item m="1" x="4038"/>
        <item x="38"/>
        <item m="1" x="4062"/>
        <item m="1" x="4068"/>
        <item m="1" x="4073"/>
        <item m="1" x="2258"/>
        <item m="1" x="2177"/>
        <item m="1" x="4105"/>
        <item m="1" x="4115"/>
        <item m="1" x="4119"/>
        <item m="1" x="3855"/>
        <item m="1" x="4150"/>
        <item m="1" x="4151"/>
        <item m="1" x="4155"/>
        <item m="1" x="4161"/>
        <item m="1" x="4162"/>
        <item m="1" x="4168"/>
        <item m="1" x="4177"/>
        <item m="1" x="4181"/>
        <item m="1" x="4182"/>
        <item m="1" x="4185"/>
        <item x="154"/>
        <item m="1" x="4193"/>
        <item m="1" x="4199"/>
        <item x="323"/>
        <item m="1" x="4203"/>
        <item m="1" x="4204"/>
        <item m="1" x="4965"/>
        <item m="1" x="4276"/>
        <item m="1" x="4280"/>
        <item m="1" x="4299"/>
        <item m="1" x="4305"/>
        <item m="1" x="4306"/>
        <item m="1" x="1540"/>
        <item m="1" x="4313"/>
        <item m="1" x="4323"/>
        <item x="525"/>
        <item m="1" x="4347"/>
        <item m="1" x="4348"/>
        <item m="1" x="4349"/>
        <item m="1" x="4355"/>
        <item m="1" x="4361"/>
        <item m="1" x="4367"/>
        <item x="575"/>
        <item x="802"/>
        <item m="1" x="4373"/>
        <item m="1" x="4374"/>
        <item x="588"/>
        <item m="1" x="4386"/>
        <item m="1" x="4387"/>
        <item m="1" x="4405"/>
        <item m="1" x="4406"/>
        <item m="1" x="4407"/>
        <item m="1" x="4427"/>
        <item m="1" x="4431"/>
        <item m="1" x="4434"/>
        <item m="1" x="4439"/>
        <item m="1" x="4443"/>
        <item m="1" x="4444"/>
        <item m="1" x="1469"/>
        <item m="1" x="4454"/>
        <item m="1" x="4461"/>
        <item m="1" x="4476"/>
        <item m="1" x="4481"/>
        <item m="1" x="4500"/>
        <item m="1" x="4503"/>
        <item m="1" x="4511"/>
        <item m="1" x="4519"/>
        <item m="1" x="4567"/>
        <item m="1" x="4568"/>
        <item m="1" x="4581"/>
        <item m="1" x="4582"/>
        <item m="1" x="4583"/>
        <item m="1" x="4616"/>
        <item m="1" x="4621"/>
        <item m="1" x="4630"/>
        <item m="1" x="4632"/>
        <item m="1" x="4634"/>
        <item m="1" x="4649"/>
        <item m="1" x="4656"/>
        <item m="1" x="4661"/>
        <item m="1" x="4675"/>
        <item m="1" x="4676"/>
        <item m="1" x="4686"/>
        <item m="1" x="4695"/>
        <item m="1" x="4978"/>
        <item m="1" x="4979"/>
        <item x="496"/>
        <item m="1" x="4716"/>
        <item m="1" x="3791"/>
        <item m="1" x="4726"/>
        <item m="1" x="4720"/>
        <item m="1" x="4745"/>
        <item m="1" x="4749"/>
        <item m="1" x="3822"/>
        <item m="1" x="4750"/>
        <item m="1" x="4754"/>
        <item m="1" x="4755"/>
        <item m="1" x="4762"/>
        <item m="1" x="2904"/>
        <item m="1" x="4763"/>
        <item m="1" x="4977"/>
        <item m="1" x="4770"/>
        <item m="1" x="4781"/>
        <item m="1" x="4967"/>
        <item m="1" x="4782"/>
        <item m="1" x="4791"/>
        <item m="1" x="4792"/>
        <item m="1" x="4793"/>
        <item m="1" x="4799"/>
        <item x="1146"/>
        <item m="1" x="4817"/>
        <item m="1" x="4819"/>
        <item m="1" x="4820"/>
        <item m="1" x="4821"/>
        <item m="1" x="4835"/>
        <item m="1" x="4839"/>
        <item m="1" x="4846"/>
        <item m="1" x="4857"/>
        <item m="1" x="4858"/>
        <item m="1" x="4872"/>
        <item m="1" x="3684"/>
        <item m="1" x="4883"/>
        <item m="1" x="4884"/>
        <item m="1" x="4888"/>
        <item x="1096"/>
        <item x="1102"/>
        <item m="1" x="3970"/>
        <item m="1" x="4896"/>
        <item m="1" x="4955"/>
        <item m="1" x="4921"/>
        <item m="1" x="4942"/>
        <item m="1" x="4039"/>
        <item m="1" x="2275"/>
        <item m="1" x="4109"/>
        <item m="1" x="4111"/>
        <item m="1" x="4189"/>
        <item m="1" x="4206"/>
        <item m="1" x="4225"/>
        <item m="1" x="3467"/>
        <item m="1" x="4352"/>
        <item m="1" x="4353"/>
        <item m="1" x="4354"/>
        <item m="1" x="4378"/>
        <item m="1" x="3558"/>
        <item x="662"/>
        <item m="1" x="4453"/>
        <item m="1" x="3602"/>
        <item m="1" x="4542"/>
        <item m="1" x="2077"/>
        <item m="1" x="4602"/>
        <item m="1" x="1887"/>
        <item m="1" x="4614"/>
        <item x="574"/>
        <item m="1" x="4678"/>
        <item m="1" x="4707"/>
        <item m="1" x="4710"/>
        <item m="1" x="1945"/>
        <item m="1" x="4769"/>
        <item m="1" x="4786"/>
        <item m="1" x="4789"/>
        <item m="1" x="4797"/>
        <item m="1" x="4868"/>
        <item m="1" x="4869"/>
        <item m="1" x="4890"/>
        <item m="1" x="4893"/>
        <item m="1" x="4913"/>
        <item m="1" x="4938"/>
        <item x="1151"/>
        <item m="1" x="2894"/>
        <item m="1" x="2893"/>
        <item m="1" x="4040"/>
        <item m="1" x="4041"/>
        <item m="1" x="4061"/>
        <item m="1" x="4067"/>
        <item m="1" x="4071"/>
        <item m="1" x="4072"/>
        <item m="1" x="4101"/>
        <item m="1" x="4969"/>
        <item m="1" x="4110"/>
        <item m="1" x="4963"/>
        <item m="1" x="4964"/>
        <item m="1" x="4141"/>
        <item m="1" x="4143"/>
        <item m="1" x="4145"/>
        <item m="1" x="4158"/>
        <item m="1" x="4167"/>
        <item m="1" x="4180"/>
        <item m="1" x="4186"/>
        <item m="1" x="4188"/>
        <item m="1" x="4197"/>
        <item m="1" x="4217"/>
        <item m="1" x="4218"/>
        <item m="1" x="4231"/>
        <item m="1" x="4235"/>
        <item m="1" x="4270"/>
        <item m="1" x="4271"/>
        <item m="1" x="4055"/>
        <item x="197"/>
        <item m="1" x="4285"/>
        <item m="1" x="4286"/>
        <item m="1" x="4301"/>
        <item m="1" x="4309"/>
        <item m="1" x="4310"/>
        <item m="1" x="4312"/>
        <item m="1" x="4345"/>
        <item m="1" x="4346"/>
        <item m="1" x="4377"/>
        <item m="1" x="4379"/>
        <item m="1" x="4390"/>
        <item m="1" x="4398"/>
        <item m="1" x="4399"/>
        <item m="1" x="4401"/>
        <item m="1" x="4426"/>
        <item m="1" x="4433"/>
        <item m="1" x="4947"/>
        <item m="1" x="4972"/>
        <item m="1" x="4973"/>
        <item m="1" x="4949"/>
        <item x="233"/>
        <item m="1" x="4452"/>
        <item m="1" x="4465"/>
        <item m="1" x="4466"/>
        <item m="1" x="4469"/>
        <item m="1" x="4471"/>
        <item m="1" x="4484"/>
        <item m="1" x="4499"/>
        <item m="1" x="4517"/>
        <item m="1" x="4518"/>
        <item m="1" x="4525"/>
        <item m="1" x="4526"/>
        <item m="1" x="4532"/>
        <item m="1" x="4552"/>
        <item m="1" x="4553"/>
        <item m="1" x="4556"/>
        <item m="1" x="4580"/>
        <item m="1" x="4601"/>
        <item m="1" x="4620"/>
        <item m="1" x="4117"/>
        <item m="1" x="4623"/>
        <item m="1" x="4629"/>
        <item m="1" x="4635"/>
        <item x="847"/>
        <item m="1" x="4651"/>
        <item m="1" x="4655"/>
        <item m="1" x="4677"/>
        <item m="1" x="4705"/>
        <item m="1" x="4706"/>
        <item m="1" x="4717"/>
        <item m="1" x="4724"/>
        <item m="1" x="4735"/>
        <item m="1" x="4736"/>
        <item m="1" x="4737"/>
        <item x="886"/>
        <item m="1" x="4756"/>
        <item m="1" x="4757"/>
        <item m="1" x="4975"/>
        <item m="1" x="4976"/>
        <item m="1" x="4780"/>
        <item m="1" x="4788"/>
        <item m="1" x="4795"/>
        <item m="1" x="4811"/>
        <item m="1" x="4818"/>
        <item m="1" x="4823"/>
        <item m="1" x="4824"/>
        <item m="1" x="4833"/>
        <item m="1" x="4843"/>
        <item m="1" x="4848"/>
        <item m="1" x="4867"/>
        <item m="1" x="4878"/>
        <item m="1" x="4046"/>
        <item m="1" x="4051"/>
        <item m="1" x="4052"/>
        <item m="1" x="4069"/>
        <item m="1" x="4084"/>
        <item m="1" x="4142"/>
        <item m="1" x="4144"/>
        <item m="1" x="4154"/>
        <item m="1" x="4157"/>
        <item m="1" x="4179"/>
        <item m="1" x="4209"/>
        <item m="1" x="4246"/>
        <item m="1" x="4247"/>
        <item m="1" x="1471"/>
        <item m="1" x="4269"/>
        <item m="1" x="4284"/>
        <item m="1" x="4289"/>
        <item m="1" x="4308"/>
        <item m="1" x="4315"/>
        <item m="1" x="4327"/>
        <item m="1" x="4328"/>
        <item m="1" x="4329"/>
        <item m="1" x="4364"/>
        <item m="1" x="4371"/>
        <item m="1" x="4380"/>
        <item m="1" x="4385"/>
        <item m="1" x="4395"/>
        <item m="1" x="4397"/>
        <item m="1" x="4412"/>
        <item m="1" x="4416"/>
        <item m="1" x="4950"/>
        <item m="1" x="4449"/>
        <item m="1" x="4473"/>
        <item m="1" x="3218"/>
        <item m="1" x="4505"/>
        <item m="1" x="4520"/>
        <item m="1" x="4524"/>
        <item m="1" x="4535"/>
        <item m="1" x="4545"/>
        <item m="1" x="4551"/>
        <item m="1" x="4579"/>
        <item m="1" x="4654"/>
        <item m="1" x="4673"/>
        <item m="1" x="4674"/>
        <item m="1" x="4682"/>
        <item m="1" x="4694"/>
        <item m="1" x="4704"/>
        <item m="1" x="4713"/>
        <item m="1" x="4744"/>
        <item m="1" x="4779"/>
        <item m="1" x="4787"/>
        <item m="1" x="4813"/>
        <item m="1" x="4831"/>
        <item m="1" x="4832"/>
        <item m="1" x="4842"/>
        <item m="1" x="4847"/>
        <item m="1" x="4866"/>
        <item m="1" x="4870"/>
        <item m="1" x="4871"/>
        <item m="1" x="4899"/>
        <item m="1" x="4952"/>
        <item m="1" x="4912"/>
        <item m="1" x="4935"/>
        <item m="1" x="4941"/>
        <item m="1" x="4036"/>
        <item m="1" x="4066"/>
        <item m="1" x="4099"/>
        <item m="1" x="4100"/>
        <item m="1" x="4123"/>
        <item m="1" x="4148"/>
        <item m="1" x="4160"/>
        <item m="1" x="4202"/>
        <item m="1" x="4213"/>
        <item m="1" x="4228"/>
        <item m="1" x="4267"/>
        <item m="1" x="4268"/>
        <item m="1" x="4298"/>
        <item m="1" x="4322"/>
        <item m="1" x="3392"/>
        <item m="1" x="4334"/>
        <item m="1" x="4335"/>
        <item m="1" x="4370"/>
        <item m="1" x="4400"/>
        <item m="1" x="4411"/>
        <item m="1" x="4437"/>
        <item m="1" x="4451"/>
        <item m="1" x="4508"/>
        <item m="1" x="4515"/>
        <item m="1" x="4516"/>
        <item m="1" x="4541"/>
        <item m="1" x="4596"/>
        <item m="1" x="4600"/>
        <item m="1" x="4645"/>
        <item m="1" x="4647"/>
        <item m="1" x="4653"/>
        <item m="1" x="4698"/>
        <item m="1" x="4701"/>
        <item m="1" x="4715"/>
        <item m="1" x="4730"/>
        <item m="1" x="4966"/>
        <item m="1" x="1278"/>
        <item m="1" x="4798"/>
        <item m="1" x="4806"/>
        <item m="1" x="4822"/>
        <item m="1" x="4830"/>
        <item m="1" x="4841"/>
        <item m="1" x="4845"/>
        <item m="1" x="2088"/>
        <item m="1" x="4920"/>
        <item m="1" x="4924"/>
        <item m="1" x="2506"/>
        <item m="1" x="4035"/>
        <item m="1" x="4044"/>
        <item m="1" x="4058"/>
        <item m="1" x="4083"/>
        <item m="1" x="4127"/>
        <item m="1" x="4137"/>
        <item m="1" x="4139"/>
        <item m="1" x="4140"/>
        <item m="1" x="4147"/>
        <item m="1" x="4172"/>
        <item m="1" x="4178"/>
        <item m="1" x="4210"/>
        <item m="1" x="3353"/>
        <item m="1" x="4266"/>
        <item m="1" x="4281"/>
        <item m="1" x="4283"/>
        <item m="1" x="4288"/>
        <item m="1" x="4296"/>
        <item m="1" x="4297"/>
        <item m="1" x="3697"/>
        <item m="1" x="4382"/>
        <item m="1" x="4415"/>
        <item m="1" x="4424"/>
        <item m="1" x="4425"/>
        <item m="1" x="4480"/>
        <item m="1" x="4497"/>
        <item m="1" x="4555"/>
        <item m="1" x="4563"/>
        <item m="1" x="4564"/>
        <item m="1" x="4565"/>
        <item m="1" x="4578"/>
        <item m="1" x="4598"/>
        <item m="1" x="4599"/>
        <item m="1" x="4627"/>
        <item m="1" x="4628"/>
        <item m="1" x="4693"/>
        <item m="1" x="4722"/>
        <item m="1" x="4753"/>
        <item m="1" x="4768"/>
        <item m="1" x="4778"/>
        <item m="1" x="4796"/>
        <item m="1" x="4800"/>
        <item m="1" x="2005"/>
        <item m="1" x="4836"/>
        <item m="1" x="4887"/>
        <item x="679"/>
        <item m="1" x="4889"/>
        <item m="1" x="4971"/>
        <item m="1" x="4898"/>
        <item m="1" x="4903"/>
        <item m="1" x="4904"/>
        <item m="1" x="3991"/>
        <item m="1" x="4905"/>
        <item m="1" x="4906"/>
        <item m="1" x="4907"/>
        <item m="1" x="4908"/>
        <item m="1" x="4082"/>
        <item m="1" x="4088"/>
        <item m="1" x="4098"/>
        <item m="1" x="4968"/>
        <item m="1" x="4108"/>
        <item m="1" x="4192"/>
        <item m="1" x="4196"/>
        <item m="1" x="4265"/>
        <item m="1" x="4275"/>
        <item m="1" x="4302"/>
        <item m="1" x="4314"/>
        <item x="898"/>
        <item m="1" x="4389"/>
        <item m="1" x="4394"/>
        <item m="1" x="4441"/>
        <item m="1" x="4442"/>
        <item m="1" x="4460"/>
        <item m="1" x="4464"/>
        <item m="1" x="4468"/>
        <item m="1" x="4496"/>
        <item m="1" x="4504"/>
        <item m="1" x="4514"/>
        <item m="1" x="4523"/>
        <item m="1" x="4543"/>
        <item m="1" x="4605"/>
        <item m="1" x="4626"/>
        <item m="1" x="4644"/>
        <item m="1" x="4648"/>
        <item m="1" x="4660"/>
        <item m="1" x="4672"/>
        <item m="1" x="4688"/>
        <item m="1" x="4700"/>
        <item m="1" x="4741"/>
        <item m="1" x="4777"/>
        <item m="1" x="4808"/>
        <item m="1" x="4812"/>
        <item m="1" x="4829"/>
        <item m="1" x="4877"/>
        <item m="1" x="4882"/>
        <item m="1" x="4050"/>
        <item m="1" x="4081"/>
        <item m="1" x="4087"/>
        <item m="1" x="4183"/>
        <item m="1" x="4245"/>
        <item m="1" x="4264"/>
        <item m="1" x="4292"/>
        <item m="1" x="4317"/>
        <item m="1" x="4321"/>
        <item m="1" x="4344"/>
        <item m="1" x="4359"/>
        <item m="1" x="4360"/>
        <item m="1" x="4467"/>
        <item m="1" x="4472"/>
        <item m="1" x="4495"/>
        <item m="1" x="4548"/>
        <item m="1" x="4577"/>
        <item m="1" x="4613"/>
        <item m="1" x="4622"/>
        <item m="1" x="4721"/>
        <item m="1" x="4728"/>
        <item m="1" x="4739"/>
        <item m="1" x="4776"/>
        <item x="996"/>
        <item m="1" x="4911"/>
        <item m="1" x="4597"/>
        <item m="1" x="4080"/>
        <item m="1" x="4097"/>
        <item m="1" x="4130"/>
        <item m="1" x="4227"/>
        <item m="1" x="4263"/>
        <item m="1" x="4311"/>
        <item m="1" x="4410"/>
        <item m="1" x="4423"/>
        <item m="1" x="4948"/>
        <item m="1" x="4446"/>
        <item m="1" x="4470"/>
        <item m="1" x="4475"/>
        <item m="1" x="4494"/>
        <item m="1" x="4606"/>
        <item m="1" x="4624"/>
        <item m="1" x="4738"/>
        <item m="1" x="2918"/>
        <item m="1" x="1983"/>
        <item m="1" x="4852"/>
        <item m="1" x="4865"/>
        <item m="1" x="4034"/>
        <item m="1" x="4042"/>
        <item m="1" x="4043"/>
        <item m="1" x="4079"/>
        <item m="1" x="4086"/>
        <item m="1" x="4106"/>
        <item m="1" x="4107"/>
        <item m="1" x="4126"/>
        <item m="1" x="4134"/>
        <item m="1" x="4135"/>
        <item m="1" x="4156"/>
        <item m="1" x="4201"/>
        <item m="1" x="4216"/>
        <item m="1" x="4236"/>
        <item x="605"/>
        <item m="1" x="4274"/>
        <item m="1" x="4287"/>
        <item m="1" x="1283"/>
        <item m="1" x="4300"/>
        <item m="1" x="4320"/>
        <item m="1" x="4333"/>
        <item m="1" x="4357"/>
        <item m="1" x="4362"/>
        <item m="1" x="4369"/>
        <item m="1" x="4392"/>
        <item m="1" x="4409"/>
        <item m="1" x="4430"/>
        <item m="1" x="4946"/>
        <item m="1" x="4457"/>
        <item m="1" x="4458"/>
        <item m="1" x="4493"/>
        <item m="1" x="4502"/>
        <item m="1" x="4510"/>
        <item m="1" x="4522"/>
        <item m="1" x="4530"/>
        <item m="1" x="4560"/>
        <item m="1" x="4575"/>
        <item m="1" x="4576"/>
        <item m="1" x="1822"/>
        <item m="1" x="4669"/>
        <item m="1" x="4671"/>
        <item m="1" x="4680"/>
        <item m="1" x="4681"/>
        <item m="1" x="4684"/>
        <item m="1" x="4685"/>
        <item m="1" x="4691"/>
        <item m="1" x="4692"/>
        <item m="1" x="4711"/>
        <item m="1" x="1544"/>
        <item m="1" x="4774"/>
        <item m="1" x="4805"/>
        <item m="1" x="4810"/>
        <item m="1" x="1975"/>
        <item m="1" x="4828"/>
        <item m="1" x="4864"/>
        <item m="1" x="4876"/>
        <item m="1" x="4886"/>
        <item m="1" x="4897"/>
        <item m="1" x="4923"/>
        <item m="1" x="4056"/>
        <item m="1" x="4089"/>
        <item m="1" x="4095"/>
        <item m="1" x="4093"/>
        <item m="1" x="4114"/>
        <item m="1" x="4176"/>
        <item m="1" x="4221"/>
        <item m="1" x="4260"/>
        <item m="1" x="4261"/>
        <item m="1" x="4262"/>
        <item m="1" x="4307"/>
        <item m="1" x="4341"/>
        <item m="1" x="4343"/>
        <item m="1" x="4393"/>
        <item m="1" x="4403"/>
        <item m="1" x="4474"/>
        <item m="1" x="4501"/>
        <item m="1" x="4506"/>
        <item m="1" x="4513"/>
        <item m="1" x="4538"/>
        <item m="1" x="4574"/>
        <item m="1" x="4593"/>
        <item m="1" x="4594"/>
        <item m="1" x="4611"/>
        <item m="1" x="4625"/>
        <item m="1" x="4659"/>
        <item m="1" x="4747"/>
        <item m="1" x="4752"/>
        <item m="1" x="3303"/>
        <item m="1" x="4879"/>
        <item m="1" x="4885"/>
        <item m="1" x="4959"/>
        <item x="431"/>
        <item m="1" x="4078"/>
        <item m="1" x="4103"/>
        <item m="1" x="4125"/>
        <item m="1" x="4152"/>
        <item m="1" x="4165"/>
        <item m="1" x="4166"/>
        <item m="1" x="4244"/>
        <item m="1" x="4259"/>
        <item m="1" x="2473"/>
        <item m="1" x="4960"/>
        <item m="1" x="4291"/>
        <item m="1" x="2516"/>
        <item m="1" x="4340"/>
        <item m="1" x="4381"/>
        <item m="1" x="4492"/>
        <item m="1" x="4509"/>
        <item m="1" x="4592"/>
        <item m="1" x="4734"/>
        <item m="1" x="4751"/>
        <item m="1" x="1928"/>
        <item x="333"/>
        <item m="1" x="4826"/>
        <item m="1" x="4827"/>
        <item m="1" x="4850"/>
        <item m="1" x="4851"/>
        <item m="1" x="4934"/>
        <item m="1" x="4064"/>
        <item m="1" x="4077"/>
        <item m="1" x="4113"/>
        <item m="1" x="4121"/>
        <item m="1" x="4129"/>
        <item m="1" x="4194"/>
        <item m="1" x="4195"/>
        <item m="1" x="4215"/>
        <item m="1" x="4234"/>
        <item m="1" x="4249"/>
        <item m="1" x="2446"/>
        <item m="1" x="4258"/>
        <item m="1" x="4316"/>
        <item m="1" x="4339"/>
        <item m="1" x="4356"/>
        <item m="1" x="4376"/>
        <item m="1" x="4391"/>
        <item m="1" x="4549"/>
        <item m="1" x="4562"/>
        <item m="1" x="4610"/>
        <item m="1" x="4633"/>
        <item m="1" x="4637"/>
        <item m="1" x="4652"/>
        <item m="1" x="4663"/>
        <item m="1" x="4668"/>
        <item m="1" x="4679"/>
        <item m="1" x="4703"/>
        <item m="1" x="4767"/>
        <item m="1" x="4785"/>
        <item m="1" x="4801"/>
        <item m="1" x="4840"/>
        <item m="1" x="4863"/>
        <item m="1" x="4076"/>
        <item m="1" x="4207"/>
        <item m="1" x="4256"/>
        <item m="1" x="4257"/>
        <item m="1" x="4408"/>
        <item m="1" x="4490"/>
        <item m="1" x="4591"/>
        <item m="1" x="4646"/>
        <item m="1" x="4690"/>
        <item m="1" x="4733"/>
        <item m="1" x="4862"/>
        <item m="1" x="4255"/>
        <item m="1" x="4273"/>
        <item m="1" x="4944"/>
        <item m="1" x="4489"/>
        <item m="1" x="4573"/>
        <item m="1" x="4615"/>
        <item m="1" x="4666"/>
        <item m="1" x="4667"/>
        <item m="1" x="4784"/>
        <item m="1" x="4804"/>
        <item m="1" x="4875"/>
        <item m="1" x="4915"/>
        <item m="1" x="4049"/>
        <item m="1" x="4104"/>
        <item m="1" x="4943"/>
        <item m="1" x="4122"/>
        <item m="1" x="4211"/>
        <item m="1" x="4212"/>
        <item m="1" x="4219"/>
        <item m="1" x="4238"/>
        <item m="1" x="4239"/>
        <item m="1" x="4282"/>
        <item m="1" x="4319"/>
        <item m="1" x="1493"/>
        <item m="1" x="4456"/>
        <item m="1" x="4462"/>
        <item m="1" x="4529"/>
        <item m="1" x="4539"/>
        <item m="1" x="4572"/>
        <item m="1" x="4609"/>
        <item m="1" x="4643"/>
        <item m="1" x="4689"/>
        <item m="1" x="4732"/>
        <item m="1" x="4855"/>
        <item m="1" x="4901"/>
        <item m="1" x="4917"/>
        <item m="1" x="4918"/>
        <item m="1" x="4919"/>
        <item m="1" x="4922"/>
        <item m="1" x="4931"/>
        <item m="1" x="4932"/>
        <item m="1" x="4159"/>
        <item m="1" x="4190"/>
        <item m="1" x="3331"/>
        <item m="1" x="4200"/>
        <item m="1" x="4254"/>
        <item m="1" x="4295"/>
        <item m="1" x="4363"/>
        <item m="1" x="3487"/>
        <item m="1" x="1610"/>
        <item m="1" x="4413"/>
        <item m="1" x="4421"/>
        <item m="1" x="4440"/>
        <item m="1" x="4448"/>
        <item m="1" x="4477"/>
        <item m="1" x="4521"/>
        <item m="1" x="4540"/>
        <item m="1" x="4589"/>
        <item m="1" x="4748"/>
        <item m="1" x="4760"/>
        <item m="1" x="4761"/>
        <item m="1" x="4764"/>
        <item m="1" x="4765"/>
        <item m="1" x="4881"/>
        <item m="1" x="4929"/>
        <item m="1" x="4092"/>
        <item m="1" x="4205"/>
        <item m="1" x="4243"/>
        <item m="1" x="4253"/>
        <item m="1" x="4332"/>
        <item m="1" x="4338"/>
        <item m="1" x="4420"/>
        <item m="1" x="4488"/>
        <item m="1" x="4533"/>
        <item m="1" x="4534"/>
        <item m="1" x="4571"/>
        <item m="1" x="4588"/>
        <item m="1" x="4636"/>
        <item m="1" x="4665"/>
        <item m="1" x="4702"/>
        <item m="1" x="4807"/>
        <item m="1" x="2002"/>
        <item m="1" x="4825"/>
        <item m="1" x="4937"/>
        <item m="1" x="4939"/>
        <item m="1" x="4059"/>
        <item m="1" x="4060"/>
        <item m="1" x="4075"/>
        <item m="1" x="4132"/>
        <item m="1" x="4133"/>
        <item m="1" x="4174"/>
        <item m="1" x="4175"/>
        <item m="1" x="4187"/>
        <item m="1" x="4241"/>
        <item m="1" x="4242"/>
        <item m="1" x="4252"/>
        <item m="1" x="4272"/>
        <item m="1" x="4330"/>
        <item m="1" x="4372"/>
        <item m="1" x="4428"/>
        <item m="1" x="4447"/>
        <item m="1" x="4487"/>
        <item m="1" x="4528"/>
        <item m="1" x="4557"/>
        <item m="1" x="4558"/>
        <item m="1" x="4561"/>
        <item m="1" x="3681"/>
        <item m="1" x="4585"/>
        <item m="1" x="4587"/>
        <item m="1" x="4603"/>
        <item m="1" x="4604"/>
        <item m="1" x="2766"/>
        <item m="1" x="4618"/>
        <item m="1" x="2273"/>
        <item m="1" x="3754"/>
        <item m="1" x="4719"/>
        <item m="1" x="4729"/>
        <item m="1" x="4794"/>
        <item x="1016"/>
        <item m="1" x="1815"/>
        <item m="1" x="4860"/>
        <item m="1" x="4874"/>
        <item m="1" x="4936"/>
        <item m="1" x="4074"/>
        <item m="1" x="4116"/>
        <item m="1" x="4120"/>
        <item m="1" x="4230"/>
        <item m="1" x="4232"/>
        <item m="1" x="4251"/>
        <item m="1" x="4337"/>
        <item m="1" x="4358"/>
        <item m="1" x="4435"/>
        <item m="1" x="4486"/>
        <item m="1" x="4537"/>
        <item m="1" x="4547"/>
        <item m="1" x="2729"/>
        <item m="1" x="3700"/>
        <item m="1" x="4608"/>
        <item m="1" x="4619"/>
        <item m="1" x="4642"/>
        <item m="1" x="4662"/>
        <item m="1" x="4664"/>
        <item m="1" x="4687"/>
        <item m="1" x="4771"/>
        <item m="1" x="4802"/>
        <item m="1" x="4803"/>
        <item m="1" x="4859"/>
        <item m="1" x="4873"/>
        <item m="1" x="4047"/>
        <item m="1" x="4063"/>
        <item m="1" x="4090"/>
        <item m="1" x="4091"/>
        <item m="1" x="4163"/>
        <item m="1" x="4169"/>
        <item m="1" x="4170"/>
        <item m="1" x="4171"/>
        <item m="1" x="4220"/>
        <item m="1" x="4250"/>
        <item m="1" x="4304"/>
        <item m="1" x="4318"/>
        <item m="1" x="4324"/>
        <item m="1" x="4325"/>
        <item m="1" x="4375"/>
        <item m="1" x="4419"/>
        <item m="1" x="4432"/>
        <item m="1" x="3601"/>
        <item m="1" x="4482"/>
        <item m="1" x="1713"/>
        <item m="1" x="4485"/>
        <item m="1" x="4512"/>
        <item m="1" x="4527"/>
        <item m="1" x="4544"/>
        <item m="1" x="2113"/>
        <item m="1" x="4546"/>
        <item m="1" x="4554"/>
        <item m="1" x="4569"/>
        <item m="1" x="4570"/>
        <item m="1" x="4586"/>
        <item m="1" x="4607"/>
        <item m="1" x="4641"/>
        <item m="1" x="1901"/>
        <item m="1" x="4759"/>
        <item m="1" x="4766"/>
        <item x="1052"/>
        <item m="1" x="4844"/>
        <item m="1" x="4916"/>
        <item m="1" x="3178"/>
        <item m="1" x="3183"/>
        <item m="1" x="3187"/>
        <item m="1" x="1234"/>
        <item m="1" x="3196"/>
        <item m="1" x="3213"/>
        <item m="1" x="4025"/>
        <item m="1" x="3249"/>
        <item m="1" x="3276"/>
        <item x="248"/>
        <item m="1" x="3282"/>
        <item m="1" x="3283"/>
        <item m="1" x="3295"/>
        <item m="1" x="3296"/>
        <item m="1" x="3313"/>
        <item m="1" x="3315"/>
        <item m="1" x="3325"/>
        <item m="1" x="3332"/>
        <item m="1" x="3334"/>
        <item m="1" x="3337"/>
        <item m="1" x="3354"/>
        <item m="1" x="3360"/>
        <item m="1" x="3367"/>
        <item m="1" x="3377"/>
        <item m="1" x="3379"/>
        <item m="1" x="3387"/>
        <item m="1" x="3388"/>
        <item m="1" x="1509"/>
        <item m="1" x="1541"/>
        <item m="1" x="3445"/>
        <item m="1" x="3448"/>
        <item m="1" x="3450"/>
        <item m="1" x="2536"/>
        <item m="1" x="3474"/>
        <item m="1" x="3482"/>
        <item m="1" x="4030"/>
        <item m="1" x="3547"/>
        <item m="1" x="3554"/>
        <item m="1" x="3555"/>
        <item m="1" x="3556"/>
        <item m="1" x="3557"/>
        <item m="1" x="3584"/>
        <item m="1" x="3586"/>
        <item m="1" x="3592"/>
        <item m="1" x="3595"/>
        <item m="1" x="3290"/>
        <item m="1" x="3628"/>
        <item m="1" x="3629"/>
        <item m="1" x="2696"/>
        <item m="1" x="3669"/>
        <item m="1" x="3676"/>
        <item m="1" x="3688"/>
        <item m="1" x="3694"/>
        <item m="1" x="3695"/>
        <item m="1" x="3713"/>
        <item m="1" x="3720"/>
        <item m="1" x="3721"/>
        <item m="1" x="3750"/>
        <item m="1" x="3751"/>
        <item m="1" x="3762"/>
        <item m="1" x="3768"/>
        <item m="1" x="1600"/>
        <item m="1" x="3801"/>
        <item m="1" x="3811"/>
        <item m="1" x="3814"/>
        <item m="1" x="3823"/>
        <item m="1" x="1932"/>
        <item m="1" x="2633"/>
        <item m="1" x="3839"/>
        <item m="1" x="3849"/>
        <item m="1" x="3864"/>
        <item m="1" x="3897"/>
        <item m="1" x="3900"/>
        <item m="1" x="3903"/>
        <item m="1" x="3914"/>
        <item m="1" x="3917"/>
        <item m="1" x="3929"/>
        <item m="1" x="3932"/>
        <item m="1" x="3942"/>
        <item m="1" x="3951"/>
        <item m="1" x="3952"/>
        <item m="1" x="3954"/>
        <item m="1" x="3964"/>
        <item m="1" x="3972"/>
        <item m="1" x="3976"/>
        <item m="1" x="3985"/>
        <item m="1" x="3989"/>
        <item m="1" x="4006"/>
        <item m="1" x="4007"/>
        <item m="1" x="3169"/>
        <item m="1" x="3170"/>
        <item m="1" x="3181"/>
        <item m="1" x="3230"/>
        <item m="1" x="3237"/>
        <item m="1" x="3248"/>
        <item m="1" x="3304"/>
        <item m="1" x="3365"/>
        <item m="1" x="3376"/>
        <item m="1" x="3408"/>
        <item m="1" x="3411"/>
        <item m="1" x="3412"/>
        <item m="1" x="4013"/>
        <item x="481"/>
        <item m="1" x="3468"/>
        <item m="1" x="3469"/>
        <item m="1" x="3470"/>
        <item m="1" x="3481"/>
        <item m="1" x="3564"/>
        <item m="1" x="3583"/>
        <item x="1058"/>
        <item m="1" x="3635"/>
        <item m="1" x="3668"/>
        <item m="1" x="3693"/>
        <item m="1" x="3712"/>
        <item m="1" x="3727"/>
        <item x="1048"/>
        <item m="1" x="3773"/>
        <item m="1" x="3806"/>
        <item x="944"/>
        <item x="942"/>
        <item m="1" x="3869"/>
        <item m="1" x="3874"/>
        <item m="1" x="3896"/>
        <item m="1" x="3359"/>
        <item m="1" x="4032"/>
        <item m="1" x="3899"/>
        <item m="1" x="3918"/>
        <item m="1" x="2061"/>
        <item m="1" x="3953"/>
        <item m="1" x="4024"/>
        <item m="1" x="3987"/>
        <item m="1" x="3992"/>
        <item m="1" x="3994"/>
        <item m="1" x="3165"/>
        <item m="1" x="3166"/>
        <item m="1" x="3221"/>
        <item m="1" x="1890"/>
        <item m="1" x="3356"/>
        <item m="1" x="3407"/>
        <item m="1" x="4016"/>
        <item m="1" x="3526"/>
        <item m="1" x="3537"/>
        <item m="1" x="3591"/>
        <item m="1" x="3626"/>
        <item m="1" x="3692"/>
        <item m="1" x="3701"/>
        <item m="1" x="3714"/>
        <item m="1" x="3763"/>
        <item m="1" x="3786"/>
        <item m="1" x="3802"/>
        <item m="1" x="3816"/>
        <item m="1" x="3889"/>
        <item m="1" x="3941"/>
        <item x="1095"/>
        <item m="1" x="3163"/>
        <item m="1" x="3164"/>
        <item m="1" x="3180"/>
        <item m="1" x="3198"/>
        <item m="1" x="3201"/>
        <item m="1" x="3211"/>
        <item m="1" x="3228"/>
        <item m="1" x="3229"/>
        <item m="1" x="3246"/>
        <item m="1" x="3264"/>
        <item m="1" x="3265"/>
        <item m="1" x="3266"/>
        <item m="1" x="3280"/>
        <item m="1" x="2380"/>
        <item m="1" x="3301"/>
        <item m="1" x="3339"/>
        <item m="1" x="3341"/>
        <item m="1" x="3350"/>
        <item m="1" x="4027"/>
        <item m="1" x="3375"/>
        <item m="1" x="3386"/>
        <item m="1" x="3406"/>
        <item m="1" x="3415"/>
        <item m="1" x="3485"/>
        <item m="1" x="2680"/>
        <item m="1" x="3503"/>
        <item m="1" x="3530"/>
        <item m="1" x="3546"/>
        <item m="1" x="3553"/>
        <item m="1" x="3567"/>
        <item m="1" x="3580"/>
        <item m="1" x="3594"/>
        <item m="1" x="3625"/>
        <item m="1" x="2281"/>
        <item m="1" x="3648"/>
        <item m="1" x="3663"/>
        <item m="1" x="2629"/>
        <item m="1" x="3680"/>
        <item m="1" x="3723"/>
        <item m="1" x="3726"/>
        <item m="1" x="1936"/>
        <item m="1" x="3777"/>
        <item m="1" x="3785"/>
        <item m="1" x="3810"/>
        <item m="1" x="3815"/>
        <item m="1" x="3868"/>
        <item m="1" x="2634"/>
        <item m="1" x="3871"/>
        <item m="1" x="3888"/>
        <item m="1" x="3901"/>
        <item m="1" x="3902"/>
        <item m="1" x="3908"/>
        <item m="1" x="3909"/>
        <item m="1" x="3913"/>
        <item m="1" x="3946"/>
        <item m="1" x="3220"/>
        <item m="1" x="2182"/>
        <item m="1" x="3269"/>
        <item m="1" x="3281"/>
        <item m="1" x="3285"/>
        <item m="1" x="3289"/>
        <item m="1" x="3306"/>
        <item m="1" x="3309"/>
        <item m="1" x="3347"/>
        <item m="1" x="3349"/>
        <item m="1" x="3358"/>
        <item m="1" x="3404"/>
        <item m="1" x="3405"/>
        <item x="1104"/>
        <item m="1" x="4031"/>
        <item m="1" x="3444"/>
        <item m="1" x="3466"/>
        <item m="1" x="3473"/>
        <item m="1" x="3475"/>
        <item x="545"/>
        <item m="1" x="3488"/>
        <item m="1" x="3489"/>
        <item m="1" x="3508"/>
        <item m="1" x="3514"/>
        <item m="1" x="3515"/>
        <item m="1" x="3516"/>
        <item m="1" x="3568"/>
        <item m="1" x="3575"/>
        <item m="1" x="3579"/>
        <item m="1" x="3582"/>
        <item m="1" x="3609"/>
        <item m="1" x="3624"/>
        <item x="521"/>
        <item m="1" x="3656"/>
        <item m="1" x="3657"/>
        <item m="1" x="1411"/>
        <item m="1" x="3665"/>
        <item m="1" x="3706"/>
        <item m="1" x="3708"/>
        <item m="1" x="3722"/>
        <item m="1" x="3734"/>
        <item m="1" x="3735"/>
        <item m="1" x="3738"/>
        <item m="1" x="3741"/>
        <item m="1" x="3743"/>
        <item m="1" x="3744"/>
        <item m="1" x="3746"/>
        <item m="1" x="2832"/>
        <item m="1" x="3771"/>
        <item m="1" x="3774"/>
        <item m="1" x="3833"/>
        <item m="1" x="3834"/>
        <item m="1" x="3845"/>
        <item m="1" x="3873"/>
        <item m="1" x="3886"/>
        <item m="1" x="3887"/>
        <item m="1" x="1422"/>
        <item m="1" x="3950"/>
        <item m="1" x="3151"/>
        <item m="1" x="3959"/>
        <item m="1" x="3960"/>
        <item m="1" x="3961"/>
        <item m="1" x="3974"/>
        <item m="1" x="3189"/>
        <item m="1" x="3190"/>
        <item m="1" x="3108"/>
        <item m="1" x="3238"/>
        <item m="1" x="3240"/>
        <item m="1" x="3244"/>
        <item m="1" x="3251"/>
        <item m="1" x="3261"/>
        <item m="1" x="3262"/>
        <item m="1" x="3263"/>
        <item m="1" x="3274"/>
        <item m="1" x="3275"/>
        <item m="1" x="3279"/>
        <item m="1" x="2378"/>
        <item m="1" x="3324"/>
        <item m="1" x="3355"/>
        <item m="1" x="3403"/>
        <item m="1" x="3464"/>
        <item m="1" x="3465"/>
        <item m="1" x="3480"/>
        <item m="1" x="3561"/>
        <item m="1" x="3565"/>
        <item m="1" x="3622"/>
        <item m="1" x="2682"/>
        <item m="1" x="3644"/>
        <item x="771"/>
        <item m="1" x="3687"/>
        <item m="1" x="3691"/>
        <item m="1" x="3718"/>
        <item m="1" x="3719"/>
        <item m="1" x="3142"/>
        <item m="1" x="3761"/>
        <item m="1" x="3766"/>
        <item m="1" x="3769"/>
        <item m="1" x="3775"/>
        <item m="1" x="3781"/>
        <item x="489"/>
        <item m="1" x="3790"/>
        <item m="1" x="3808"/>
        <item m="1" x="3809"/>
        <item m="1" x="3813"/>
        <item m="1" x="3827"/>
        <item m="1" x="3828"/>
        <item m="1" x="3838"/>
        <item m="1" x="3846"/>
        <item m="1" x="3847"/>
        <item m="1" x="3853"/>
        <item m="1" x="3854"/>
        <item m="1" x="3940"/>
        <item x="899"/>
        <item m="1" x="3975"/>
        <item m="1" x="3977"/>
        <item m="1" x="3167"/>
        <item m="1" x="3171"/>
        <item m="1" x="3177"/>
        <item m="1" x="3209"/>
        <item m="1" x="3210"/>
        <item m="1" x="3321"/>
        <item m="1" x="3381"/>
        <item m="1" x="3385"/>
        <item m="1" x="3402"/>
        <item m="1" x="3433"/>
        <item m="1" x="3434"/>
        <item m="1" x="3463"/>
        <item x="582"/>
        <item m="1" x="2563"/>
        <item m="1" x="3493"/>
        <item m="1" x="3498"/>
        <item m="1" x="3532"/>
        <item m="1" x="2505"/>
        <item m="1" x="3699"/>
        <item m="1" x="3779"/>
        <item m="1" x="3789"/>
        <item m="1" x="3794"/>
        <item m="1" x="3795"/>
        <item m="1" x="3825"/>
        <item m="1" x="3837"/>
        <item m="1" x="2170"/>
        <item m="1" x="3907"/>
        <item m="1" x="3915"/>
        <item m="1" x="3920"/>
        <item m="1" x="3175"/>
        <item m="1" x="3268"/>
        <item m="1" x="3272"/>
        <item m="1" x="3348"/>
        <item m="1" x="4026"/>
        <item m="1" x="3369"/>
        <item m="1" x="3370"/>
        <item m="1" x="3371"/>
        <item m="1" x="3401"/>
        <item m="1" x="3432"/>
        <item m="1" x="3462"/>
        <item m="1" x="3500"/>
        <item m="1" x="3525"/>
        <item m="1" x="3549"/>
        <item m="1" x="3559"/>
        <item m="1" x="2631"/>
        <item m="1" x="3578"/>
        <item m="1" x="3621"/>
        <item m="1" x="3647"/>
        <item m="1" x="3652"/>
        <item m="1" x="3655"/>
        <item m="1" x="3671"/>
        <item m="1" x="3698"/>
        <item m="1" x="3705"/>
        <item m="1" x="3710"/>
        <item m="1" x="3730"/>
        <item m="1" x="3731"/>
        <item m="1" x="3732"/>
        <item m="1" x="3733"/>
        <item m="1" x="3736"/>
        <item m="1" x="2801"/>
        <item m="1" x="3760"/>
        <item m="1" x="3765"/>
        <item m="1" x="3770"/>
        <item m="1" x="3852"/>
        <item m="1" x="3857"/>
        <item m="1" x="3858"/>
        <item x="995"/>
        <item m="1" x="3878"/>
        <item m="1" x="3965"/>
        <item m="1" x="3982"/>
        <item m="1" x="3996"/>
        <item m="1" x="3997"/>
        <item m="1" x="3208"/>
        <item m="1" x="3222"/>
        <item m="1" x="3010"/>
        <item m="1" x="3226"/>
        <item m="1" x="3250"/>
        <item m="1" x="3271"/>
        <item m="1" x="3314"/>
        <item m="1" x="3320"/>
        <item m="1" x="1814"/>
        <item m="1" x="3373"/>
        <item m="1" x="3384"/>
        <item m="1" x="3400"/>
        <item m="1" x="3416"/>
        <item m="1" x="3425"/>
        <item m="1" x="3442"/>
        <item m="1" x="3492"/>
        <item m="1" x="3506"/>
        <item m="1" x="3513"/>
        <item m="1" x="3521"/>
        <item m="1" x="3544"/>
        <item m="1" x="3545"/>
        <item m="1" x="3548"/>
        <item m="1" x="3563"/>
        <item m="1" x="3569"/>
        <item m="1" x="3577"/>
        <item m="1" x="3599"/>
        <item m="1" x="3600"/>
        <item m="1" x="3608"/>
        <item m="1" x="3662"/>
        <item m="1" x="3679"/>
        <item m="1" x="3752"/>
        <item m="1" x="3788"/>
        <item m="1" x="3807"/>
        <item m="1" x="3819"/>
        <item m="1" x="3924"/>
        <item m="1" x="3939"/>
        <item m="1" x="2207"/>
        <item m="1" x="3232"/>
        <item m="1" x="3278"/>
        <item m="1" x="3293"/>
        <item m="1" x="3330"/>
        <item m="1" x="3342"/>
        <item m="1" x="3343"/>
        <item m="1" x="3344"/>
        <item m="1" x="4022"/>
        <item m="1" x="3398"/>
        <item m="1" x="3410"/>
        <item m="1" x="3472"/>
        <item m="1" x="3505"/>
        <item m="1" x="3552"/>
        <item m="1" x="3576"/>
        <item x="709"/>
        <item m="1" x="3607"/>
        <item m="1" x="3619"/>
        <item m="1" x="3620"/>
        <item m="1" x="3641"/>
        <item m="1" x="3643"/>
        <item m="1" x="3674"/>
        <item m="1" x="3675"/>
        <item m="1" x="3686"/>
        <item m="1" x="3702"/>
        <item m="1" x="1817"/>
        <item m="1" x="3715"/>
        <item m="1" x="3737"/>
        <item m="1" x="3776"/>
        <item m="1" x="3782"/>
        <item m="1" x="3796"/>
        <item m="1" x="3817"/>
        <item m="1" x="3851"/>
        <item m="1" x="3885"/>
        <item m="1" x="3891"/>
        <item m="1" x="3892"/>
        <item m="1" x="3906"/>
        <item m="1" x="3912"/>
        <item m="1" x="3925"/>
        <item m="1" x="3938"/>
        <item m="1" x="3945"/>
        <item m="1" x="3948"/>
        <item m="1" x="3949"/>
        <item m="1" x="3969"/>
        <item m="1" x="3978"/>
        <item m="1" x="3999"/>
        <item m="1" x="3174"/>
        <item m="1" x="3188"/>
        <item m="1" x="3206"/>
        <item m="1" x="2246"/>
        <item m="1" x="3257"/>
        <item m="1" x="3258"/>
        <item m="1" x="3259"/>
        <item m="1" x="3260"/>
        <item m="1" x="3267"/>
        <item m="1" x="3292"/>
        <item m="1" x="3318"/>
        <item m="1" x="3323"/>
        <item m="1" x="3329"/>
        <item m="1" x="3133"/>
        <item m="1" x="3363"/>
        <item x="402"/>
        <item m="1" x="1454"/>
        <item m="1" x="3397"/>
        <item m="1" x="3426"/>
        <item m="1" x="3451"/>
        <item m="1" x="3460"/>
        <item m="1" x="3477"/>
        <item m="1" x="3479"/>
        <item m="1" x="4015"/>
        <item m="1" x="3491"/>
        <item m="1" x="3520"/>
        <item m="1" x="1257"/>
        <item m="1" x="3598"/>
        <item m="1" x="3618"/>
        <item m="1" x="3627"/>
        <item m="1" x="3654"/>
        <item m="1" x="3659"/>
        <item m="1" x="3661"/>
        <item m="1" x="3690"/>
        <item m="1" x="3717"/>
        <item m="1" x="3749"/>
        <item m="1" x="3805"/>
        <item m="1" x="3861"/>
        <item m="1" x="3895"/>
        <item m="1" x="3904"/>
        <item x="480"/>
        <item m="1" x="2900"/>
        <item m="1" x="3963"/>
        <item m="1" x="3966"/>
        <item m="1" x="2153"/>
        <item m="1" x="3984"/>
        <item m="1" x="4000"/>
        <item m="1" x="3205"/>
        <item m="1" x="3217"/>
        <item m="1" x="3219"/>
        <item m="1" x="3227"/>
        <item m="1" x="3235"/>
        <item m="1" x="3239"/>
        <item m="1" x="2376"/>
        <item m="1" x="3396"/>
        <item m="1" x="3574"/>
        <item m="1" x="3642"/>
        <item m="1" x="3767"/>
        <item m="1" x="3812"/>
        <item m="1" x="3850"/>
        <item m="1" x="3867"/>
        <item m="1" x="3875"/>
        <item m="1" x="3937"/>
        <item m="1" x="3944"/>
        <item m="1" x="3194"/>
        <item m="1" x="3199"/>
        <item m="1" x="3288"/>
        <item m="1" x="2980"/>
        <item m="1" x="3307"/>
        <item m="1" x="3328"/>
        <item m="1" x="3333"/>
        <item m="1" x="3351"/>
        <item m="1" x="3364"/>
        <item x="503"/>
        <item m="1" x="3368"/>
        <item m="1" x="3394"/>
        <item m="1" x="3395"/>
        <item m="1" x="3424"/>
        <item m="1" x="3458"/>
        <item m="1" x="3459"/>
        <item m="1" x="3486"/>
        <item m="1" x="3501"/>
        <item m="1" x="3502"/>
        <item m="1" x="3519"/>
        <item m="1" x="3590"/>
        <item m="1" x="3617"/>
        <item m="1" x="3649"/>
        <item m="1" x="3650"/>
        <item m="1" x="3670"/>
        <item m="1" x="3742"/>
        <item m="1" x="3748"/>
        <item m="1" x="3820"/>
        <item m="1" x="3831"/>
        <item m="1" x="3832"/>
        <item m="1" x="3856"/>
        <item m="1" x="3877"/>
        <item m="1" x="3884"/>
        <item m="1" x="3936"/>
        <item m="1" x="3160"/>
        <item m="1" x="3079"/>
        <item m="1" x="3204"/>
        <item m="1" x="3231"/>
        <item m="1" x="3284"/>
        <item m="1" x="3310"/>
        <item m="1" x="3457"/>
        <item m="1" x="3478"/>
        <item m="1" x="3497"/>
        <item m="1" x="3518"/>
        <item m="1" x="3560"/>
        <item m="1" x="3610"/>
        <item m="1" x="3616"/>
        <item m="1" x="3633"/>
        <item m="1" x="3639"/>
        <item m="1" x="3640"/>
        <item m="1" x="3653"/>
        <item m="1" x="3716"/>
        <item m="1" x="3729"/>
        <item m="1" x="3740"/>
        <item m="1" x="2503"/>
        <item m="1" x="3866"/>
        <item m="1" x="3926"/>
        <item m="1" x="3927"/>
        <item m="1" x="3930"/>
        <item m="1" x="3931"/>
        <item x="782"/>
        <item m="1" x="3968"/>
        <item m="1" x="3161"/>
        <item m="1" x="3193"/>
        <item m="1" x="3214"/>
        <item m="1" x="3215"/>
        <item m="1" x="3242"/>
        <item m="1" x="3253"/>
        <item m="1" x="3254"/>
        <item m="1" x="3270"/>
        <item m="1" x="3308"/>
        <item m="1" x="2389"/>
        <item m="1" x="3326"/>
        <item m="1" x="3338"/>
        <item m="1" x="3361"/>
        <item m="1" x="3362"/>
        <item m="1" x="3393"/>
        <item m="1" x="3419"/>
        <item m="1" x="3420"/>
        <item m="1" x="3422"/>
        <item m="1" x="3423"/>
        <item m="1" x="3443"/>
        <item m="1" x="3449"/>
        <item m="1" x="2593"/>
        <item m="1" x="3540"/>
        <item m="1" x="3541"/>
        <item m="1" x="3542"/>
        <item m="1" x="3550"/>
        <item m="1" x="3562"/>
        <item m="1" x="3573"/>
        <item m="1" x="3597"/>
        <item m="1" x="1747"/>
        <item m="1" x="3664"/>
        <item m="1" x="3678"/>
        <item m="1" x="3685"/>
        <item m="1" x="3703"/>
        <item m="1" x="3704"/>
        <item m="1" x="3757"/>
        <item m="1" x="3758"/>
        <item m="1" x="3764"/>
        <item m="1" x="3780"/>
        <item m="1" x="3800"/>
        <item m="1" x="3818"/>
        <item m="1" x="3836"/>
        <item m="1" x="3843"/>
        <item m="1" x="3890"/>
        <item m="1" x="3911"/>
        <item m="1" x="3916"/>
        <item m="1" x="3922"/>
        <item m="1" x="3943"/>
        <item m="1" x="3947"/>
        <item m="1" x="3980"/>
        <item m="1" x="4003"/>
        <item m="1" x="4004"/>
        <item m="1" x="4010"/>
        <item m="1" x="3636"/>
        <item m="1" x="3707"/>
        <item m="1" x="4001"/>
        <item m="1" x="3162"/>
        <item m="1" x="3173"/>
        <item m="1" x="3176"/>
        <item m="1" x="3197"/>
        <item m="1" x="1254"/>
        <item m="1" x="3216"/>
        <item m="1" x="3225"/>
        <item m="1" x="3256"/>
        <item m="1" x="3335"/>
        <item m="1" x="3345"/>
        <item m="1" x="3346"/>
        <item m="1" x="3391"/>
        <item m="1" x="3417"/>
        <item m="1" x="3435"/>
        <item m="1" x="3436"/>
        <item m="1" x="3437"/>
        <item m="1" x="3438"/>
        <item m="1" x="3439"/>
        <item m="1" x="3456"/>
        <item m="1" x="3510"/>
        <item m="1" x="3511"/>
        <item m="1" x="3512"/>
        <item m="1" x="3524"/>
        <item m="1" x="3551"/>
        <item m="1" x="1692"/>
        <item m="1" x="3572"/>
        <item m="1" x="1466"/>
        <item m="1" x="3614"/>
        <item m="1" x="3615"/>
        <item m="1" x="3631"/>
        <item m="1" x="3689"/>
        <item x="1121"/>
        <item m="1" x="3799"/>
        <item m="1" x="2451"/>
        <item m="1" x="3883"/>
        <item m="1" x="3935"/>
        <item m="1" x="3957"/>
        <item m="1" x="3958"/>
        <item m="1" x="3983"/>
        <item m="1" x="4008"/>
        <item m="1" x="4011"/>
        <item m="1" x="3192"/>
        <item m="1" x="3203"/>
        <item m="1" x="1284"/>
        <item m="1" x="3252"/>
        <item m="1" x="3300"/>
        <item m="1" x="3319"/>
        <item m="1" x="1447"/>
        <item m="1" x="3390"/>
        <item m="1" x="2474"/>
        <item m="1" x="3418"/>
        <item m="1" x="3455"/>
        <item m="1" x="3523"/>
        <item m="1" x="4012"/>
        <item m="1" x="3527"/>
        <item m="1" x="3606"/>
        <item m="1" x="3638"/>
        <item m="1" x="3683"/>
        <item m="1" x="3728"/>
        <item m="1" x="3747"/>
        <item m="1" x="2885"/>
        <item m="1" x="3859"/>
        <item m="1" x="3881"/>
        <item m="1" x="3882"/>
        <item m="1" x="2979"/>
        <item m="1" x="3934"/>
        <item m="1" x="3955"/>
        <item m="1" x="3184"/>
        <item m="1" x="3200"/>
        <item m="1" x="3224"/>
        <item m="1" x="3298"/>
        <item m="1" x="3299"/>
        <item m="1" x="3327"/>
        <item m="1" x="3383"/>
        <item m="1" x="3389"/>
        <item m="1" x="3409"/>
        <item m="1" x="3421"/>
        <item m="1" x="3454"/>
        <item m="1" x="3476"/>
        <item m="1" x="3504"/>
        <item m="1" x="3538"/>
        <item m="1" x="3539"/>
        <item m="1" x="3571"/>
        <item m="1" x="3596"/>
        <item m="1" x="3605"/>
        <item m="1" x="3613"/>
        <item m="1" x="3672"/>
        <item m="1" x="3682"/>
        <item m="1" x="3696"/>
        <item x="970"/>
        <item m="1" x="3860"/>
        <item m="1" x="3865"/>
        <item m="1" x="1194"/>
        <item m="1" x="3172"/>
        <item m="1" x="3191"/>
        <item m="1" x="3202"/>
        <item m="1" x="3286"/>
        <item m="1" x="3357"/>
        <item m="1" x="3374"/>
        <item m="1" x="3380"/>
        <item m="1" x="2495"/>
        <item m="1" x="2493"/>
        <item m="1" x="3431"/>
        <item m="1" x="3471"/>
        <item m="1" x="3494"/>
        <item m="1" x="3529"/>
        <item m="1" x="3581"/>
        <item m="1" x="3611"/>
        <item m="1" x="3612"/>
        <item m="1" x="3630"/>
        <item m="1" x="3637"/>
        <item m="1" x="3646"/>
        <item m="1" x="2707"/>
        <item x="1012"/>
        <item m="1" x="2840"/>
        <item m="1" x="3793"/>
        <item m="1" x="3797"/>
        <item m="1" x="3798"/>
        <item m="1" x="3803"/>
        <item m="1" x="3842"/>
        <item m="1" x="3848"/>
        <item m="1" x="3876"/>
        <item m="1" x="3880"/>
        <item m="1" x="3973"/>
        <item m="1" x="4009"/>
        <item m="1" x="1228"/>
        <item m="1" x="2227"/>
        <item m="1" x="2248"/>
        <item m="1" x="2261"/>
        <item m="1" x="2302"/>
        <item m="1" x="2342"/>
        <item m="1" x="2343"/>
        <item m="1" x="2344"/>
        <item x="337"/>
        <item x="338"/>
        <item m="1" x="2401"/>
        <item m="1" x="2402"/>
        <item m="1" x="2416"/>
        <item m="1" x="2439"/>
        <item m="1" x="2440"/>
        <item m="1" x="2467"/>
        <item m="1" x="2483"/>
        <item m="1" x="2485"/>
        <item m="1" x="2502"/>
        <item x="1123"/>
        <item m="1" x="2533"/>
        <item x="546"/>
        <item m="1" x="2549"/>
        <item m="1" x="2573"/>
        <item m="1" x="2588"/>
        <item m="1" x="2609"/>
        <item m="1" x="2610"/>
        <item m="1" x="3159"/>
        <item m="1" x="2620"/>
        <item m="1" x="2635"/>
        <item m="1" x="2644"/>
        <item m="1" x="2645"/>
        <item m="1" x="2646"/>
        <item m="1" x="2647"/>
        <item m="1" x="2655"/>
        <item m="1" x="3119"/>
        <item m="1" x="2660"/>
        <item m="1" x="2661"/>
        <item m="1" x="2674"/>
        <item m="1" x="2675"/>
        <item m="1" x="2676"/>
        <item m="1" x="2677"/>
        <item m="1" x="2697"/>
        <item m="1" x="3115"/>
        <item m="1" x="2712"/>
        <item m="1" x="3124"/>
        <item m="1" x="2721"/>
        <item m="1" x="2733"/>
        <item m="1" x="2734"/>
        <item m="1" x="1787"/>
        <item m="1" x="2780"/>
        <item m="1" x="2811"/>
        <item m="1" x="2812"/>
        <item x="491"/>
        <item m="1" x="3149"/>
        <item m="1" x="2859"/>
        <item m="1" x="2862"/>
        <item m="1" x="2884"/>
        <item m="1" x="1910"/>
        <item m="1" x="2890"/>
        <item m="1" x="2899"/>
        <item m="1" x="1929"/>
        <item m="1" x="2908"/>
        <item m="1" x="2909"/>
        <item m="1" x="2929"/>
        <item m="1" x="2936"/>
        <item m="1" x="2956"/>
        <item x="529"/>
        <item m="1" x="2994"/>
        <item m="1" x="3032"/>
        <item m="1" x="3033"/>
        <item m="1" x="3039"/>
        <item m="1" x="3043"/>
        <item m="1" x="3054"/>
        <item m="1" x="3064"/>
        <item m="1" x="3084"/>
        <item m="1" x="3088"/>
        <item m="1" x="1586"/>
        <item m="1" x="2418"/>
        <item m="1" x="3129"/>
        <item m="1" x="2450"/>
        <item m="1" x="2466"/>
        <item m="1" x="1531"/>
        <item m="1" x="3156"/>
        <item m="1" x="2725"/>
        <item m="1" x="2772"/>
        <item m="1" x="2778"/>
        <item m="1" x="2779"/>
        <item m="1" x="2860"/>
        <item m="1" x="2861"/>
        <item m="1" x="2892"/>
        <item m="1" x="2241"/>
        <item m="1" x="2928"/>
        <item m="1" x="3073"/>
        <item m="1" x="3074"/>
        <item m="1" x="3081"/>
        <item m="1" x="3082"/>
        <item m="1" x="3083"/>
        <item m="1" x="3092"/>
        <item m="1" x="3103"/>
        <item m="1" x="2371"/>
        <item m="1" x="2437"/>
        <item m="1" x="2449"/>
        <item m="1" x="2465"/>
        <item m="1" x="2472"/>
        <item x="937"/>
        <item m="1" x="2489"/>
        <item m="1" x="3150"/>
        <item m="1" x="2509"/>
        <item x="498"/>
        <item m="1" x="2531"/>
        <item m="1" x="2577"/>
        <item m="1" x="2619"/>
        <item m="1" x="2650"/>
        <item m="1" x="2691"/>
        <item m="1" x="2702"/>
        <item m="1" x="3125"/>
        <item m="1" x="2771"/>
        <item m="1" x="2836"/>
        <item m="1" x="2848"/>
        <item m="1" x="2856"/>
        <item m="1" x="2864"/>
        <item m="1" x="2871"/>
        <item m="1" x="2947"/>
        <item m="1" x="3145"/>
        <item m="1" x="2976"/>
        <item m="1" x="2978"/>
        <item m="1" x="2999"/>
        <item m="1" x="3071"/>
        <item m="1" x="3101"/>
        <item m="1" x="2210"/>
        <item m="1" x="2237"/>
        <item m="1" x="2247"/>
        <item m="1" x="2270"/>
        <item m="1" x="2276"/>
        <item m="1" x="2278"/>
        <item m="1" x="2320"/>
        <item m="1" x="2336"/>
        <item m="1" x="2390"/>
        <item m="1" x="3143"/>
        <item m="1" x="2415"/>
        <item m="1" x="2436"/>
        <item m="1" x="2464"/>
        <item m="1" x="2530"/>
        <item x="547"/>
        <item m="1" x="2594"/>
        <item m="1" x="2596"/>
        <item m="1" x="2642"/>
        <item m="1" x="2654"/>
        <item m="1" x="2656"/>
        <item m="1" x="2704"/>
        <item m="1" x="2745"/>
        <item m="1" x="2753"/>
        <item m="1" x="2777"/>
        <item m="1" x="3140"/>
        <item m="1" x="2807"/>
        <item m="1" x="2846"/>
        <item m="1" x="2849"/>
        <item m="1" x="2883"/>
        <item m="1" x="2915"/>
        <item m="1" x="2935"/>
        <item m="1" x="3011"/>
        <item m="1" x="3031"/>
        <item m="1" x="3044"/>
        <item m="1" x="3050"/>
        <item m="1" x="3093"/>
        <item m="1" x="2216"/>
        <item m="1" x="2234"/>
        <item m="1" x="2269"/>
        <item m="1" x="2301"/>
        <item m="1" x="3153"/>
        <item m="1" x="2335"/>
        <item x="943"/>
        <item m="1" x="2341"/>
        <item m="1" x="2355"/>
        <item m="1" x="2369"/>
        <item m="1" x="2370"/>
        <item m="1" x="2387"/>
        <item m="1" x="2394"/>
        <item m="1" x="2395"/>
        <item m="1" x="2400"/>
        <item m="1" x="2443"/>
        <item m="1" x="2477"/>
        <item m="1" x="2478"/>
        <item m="1" x="2529"/>
        <item m="1" x="2537"/>
        <item m="1" x="2539"/>
        <item m="1" x="2608"/>
        <item m="1" x="2628"/>
        <item m="1" x="2643"/>
        <item m="1" x="2716"/>
        <item m="1" x="2731"/>
        <item m="1" x="2776"/>
        <item m="1" x="2782"/>
        <item m="1" x="2789"/>
        <item m="1" x="1915"/>
        <item m="1" x="1930"/>
        <item m="1" x="2914"/>
        <item m="1" x="2934"/>
        <item m="1" x="3030"/>
        <item m="1" x="2071"/>
        <item m="1" x="3048"/>
        <item m="1" x="3062"/>
        <item m="1" x="3063"/>
        <item m="1" x="3072"/>
        <item m="1" x="3147"/>
        <item m="1" x="3148"/>
        <item m="1" x="3080"/>
        <item m="1" x="2245"/>
        <item m="1" x="2254"/>
        <item m="1" x="2286"/>
        <item m="1" x="2299"/>
        <item m="1" x="2333"/>
        <item m="1" x="2353"/>
        <item m="1" x="2397"/>
        <item m="1" x="2414"/>
        <item m="1" x="2463"/>
        <item m="1" x="1589"/>
        <item m="1" x="2618"/>
        <item m="1" x="2637"/>
        <item m="1" x="2673"/>
        <item m="1" x="3113"/>
        <item m="1" x="3114"/>
        <item m="1" x="3139"/>
        <item m="1" x="2723"/>
        <item m="1" x="2724"/>
        <item m="1" x="2744"/>
        <item m="1" x="2784"/>
        <item m="1" x="2785"/>
        <item m="1" x="2806"/>
        <item m="1" x="2810"/>
        <item m="1" x="2881"/>
        <item m="1" x="2902"/>
        <item m="1" x="2913"/>
        <item m="1" x="2927"/>
        <item m="1" x="2972"/>
        <item m="1" x="3137"/>
        <item m="1" x="3152"/>
        <item m="1" x="3052"/>
        <item x="1110"/>
        <item m="1" x="3097"/>
        <item m="1" x="3098"/>
        <item m="1" x="3099"/>
        <item m="1" x="3100"/>
        <item m="1" x="2244"/>
        <item m="1" x="2260"/>
        <item m="1" x="2285"/>
        <item m="1" x="2304"/>
        <item m="1" x="2324"/>
        <item m="1" x="2325"/>
        <item m="1" x="2326"/>
        <item m="1" x="2332"/>
        <item m="1" x="2338"/>
        <item m="1" x="2352"/>
        <item m="1" x="2366"/>
        <item m="1" x="2367"/>
        <item m="1" x="2368"/>
        <item m="1" x="2305"/>
        <item m="1" x="2381"/>
        <item m="1" x="2404"/>
        <item m="1" x="2405"/>
        <item m="1" x="2412"/>
        <item m="1" x="2413"/>
        <item m="1" x="3128"/>
        <item m="1" x="2462"/>
        <item m="1" x="2468"/>
        <item x="438"/>
        <item m="1" x="2471"/>
        <item m="1" x="2504"/>
        <item m="1" x="2511"/>
        <item m="1" x="2512"/>
        <item m="1" x="2528"/>
        <item m="1" x="2540"/>
        <item m="1" x="2546"/>
        <item m="1" x="2571"/>
        <item m="1" x="2625"/>
        <item m="1" x="2672"/>
        <item m="1" x="2686"/>
        <item m="1" x="2689"/>
        <item m="1" x="2690"/>
        <item m="1" x="2708"/>
        <item m="1" x="2709"/>
        <item m="1" x="2735"/>
        <item m="1" x="2797"/>
        <item m="1" x="2826"/>
        <item m="1" x="2847"/>
        <item m="1" x="2863"/>
        <item m="1" x="2880"/>
        <item m="1" x="2946"/>
        <item m="1" x="2287"/>
        <item m="1" x="3135"/>
        <item m="1" x="3004"/>
        <item m="1" x="3136"/>
        <item m="1" x="3095"/>
        <item m="1" x="3102"/>
        <item m="1" x="3105"/>
        <item m="1" x="2222"/>
        <item m="1" x="2226"/>
        <item m="1" x="2290"/>
        <item m="1" x="2295"/>
        <item m="1" x="2309"/>
        <item m="1" x="2312"/>
        <item m="1" x="2339"/>
        <item m="1" x="2357"/>
        <item m="1" x="3141"/>
        <item m="1" x="2476"/>
        <item m="1" x="2490"/>
        <item m="1" x="2527"/>
        <item m="1" x="2595"/>
        <item m="1" x="2641"/>
        <item m="1" x="2684"/>
        <item m="1" x="2730"/>
        <item m="1" x="2783"/>
        <item m="1" x="2373"/>
        <item m="1" x="2891"/>
        <item m="1" x="2925"/>
        <item m="1" x="2926"/>
        <item m="1" x="2949"/>
        <item m="1" x="2955"/>
        <item m="1" x="3134"/>
        <item m="1" x="3003"/>
        <item m="1" x="3016"/>
        <item m="1" x="3042"/>
        <item m="1" x="2435"/>
        <item m="1" x="2743"/>
        <item m="1" x="2799"/>
        <item m="1" x="3087"/>
        <item m="1" x="2209"/>
        <item m="1" x="2224"/>
        <item m="1" x="2228"/>
        <item m="1" x="2232"/>
        <item m="1" x="2243"/>
        <item m="1" x="2259"/>
        <item x="561"/>
        <item m="1" x="2297"/>
        <item m="1" x="3127"/>
        <item m="1" x="2319"/>
        <item m="1" x="2331"/>
        <item m="1" x="2382"/>
        <item m="1" x="2406"/>
        <item m="1" x="2409"/>
        <item m="1" x="2433"/>
        <item m="1" x="2445"/>
        <item m="1" x="2448"/>
        <item m="1" x="2214"/>
        <item m="1" x="2494"/>
        <item m="1" x="2510"/>
        <item m="1" x="2526"/>
        <item m="1" x="2538"/>
        <item m="1" x="2543"/>
        <item m="1" x="2551"/>
        <item m="1" x="2559"/>
        <item m="1" x="2575"/>
        <item m="1" x="2590"/>
        <item m="1" x="2603"/>
        <item m="1" x="2604"/>
        <item m="1" x="2605"/>
        <item m="1" x="2626"/>
        <item m="1" x="2627"/>
        <item m="1" x="2671"/>
        <item m="1" x="2692"/>
        <item m="1" x="2701"/>
        <item m="1" x="2722"/>
        <item m="1" x="2759"/>
        <item m="1" x="2775"/>
        <item m="1" x="2791"/>
        <item m="1" x="2792"/>
        <item m="1" x="2793"/>
        <item m="1" x="2794"/>
        <item x="850"/>
        <item m="1" x="2795"/>
        <item m="1" x="2822"/>
        <item m="1" x="2829"/>
        <item m="1" x="2833"/>
        <item m="1" x="2834"/>
        <item m="1" x="2835"/>
        <item m="1" x="2855"/>
        <item m="1" x="2858"/>
        <item m="1" x="2905"/>
        <item m="1" x="2912"/>
        <item m="1" x="2945"/>
        <item m="1" x="3144"/>
        <item m="1" x="2954"/>
        <item m="1" x="2970"/>
        <item m="1" x="2971"/>
        <item m="1" x="2988"/>
        <item m="1" x="3008"/>
        <item m="1" x="3138"/>
        <item m="1" x="3014"/>
        <item m="1" x="3021"/>
        <item m="1" x="1394"/>
        <item m="1" x="3146"/>
        <item m="1" x="3090"/>
        <item m="1" x="3091"/>
        <item m="1" x="2206"/>
        <item m="1" x="2217"/>
        <item x="68"/>
        <item m="1" x="1825"/>
        <item m="1" x="2233"/>
        <item m="1" x="2242"/>
        <item m="1" x="2255"/>
        <item m="1" x="2264"/>
        <item m="1" x="2265"/>
        <item m="1" x="3132"/>
        <item m="1" x="2374"/>
        <item m="1" x="2379"/>
        <item m="1" x="2386"/>
        <item m="1" x="2393"/>
        <item m="1" x="2398"/>
        <item x="340"/>
        <item m="1" x="2425"/>
        <item m="1" x="2460"/>
        <item m="1" x="2498"/>
        <item m="1" x="2499"/>
        <item m="1" x="2500"/>
        <item x="497"/>
        <item m="1" x="2513"/>
        <item m="1" x="2525"/>
        <item m="1" x="2542"/>
        <item m="1" x="2556"/>
        <item m="1" x="2561"/>
        <item m="1" x="2562"/>
        <item m="1" x="2567"/>
        <item m="1" x="2580"/>
        <item m="1" x="2587"/>
        <item m="1" x="2598"/>
        <item m="1" x="1653"/>
        <item m="1" x="1654"/>
        <item m="1" x="2614"/>
        <item m="1" x="2616"/>
        <item x="664"/>
        <item m="1" x="1681"/>
        <item m="1" x="1684"/>
        <item x="716"/>
        <item m="1" x="2640"/>
        <item m="1" x="2651"/>
        <item m="1" x="1504"/>
        <item m="1" x="2715"/>
        <item m="1" x="2742"/>
        <item m="1" x="2750"/>
        <item x="239"/>
        <item m="1" x="2751"/>
        <item m="1" x="2760"/>
        <item m="1" x="2762"/>
        <item m="1" x="2768"/>
        <item m="1" x="2828"/>
        <item m="1" x="2889"/>
        <item m="1" x="3130"/>
        <item m="1" x="2903"/>
        <item m="1" x="2973"/>
        <item m="1" x="2017"/>
        <item m="1" x="3020"/>
        <item m="1" x="3029"/>
        <item m="1" x="3038"/>
        <item m="1" x="3046"/>
        <item m="1" x="3047"/>
        <item m="1" x="3058"/>
        <item m="1" x="2597"/>
        <item m="1" x="3107"/>
        <item x="48"/>
        <item x="160"/>
        <item m="1" x="2282"/>
        <item m="1" x="2288"/>
        <item m="1" x="2351"/>
        <item m="1" x="2356"/>
        <item m="1" x="2362"/>
        <item m="1" x="2392"/>
        <item x="324"/>
        <item m="1" x="3122"/>
        <item m="1" x="2438"/>
        <item x="311"/>
        <item m="1" x="2459"/>
        <item m="1" x="2515"/>
        <item m="1" x="2547"/>
        <item x="571"/>
        <item x="569"/>
        <item m="1" x="2658"/>
        <item m="1" x="2670"/>
        <item x="711"/>
        <item m="1" x="2728"/>
        <item m="1" x="2787"/>
        <item m="1" x="2798"/>
        <item m="1" x="2820"/>
        <item m="1" x="2821"/>
        <item m="1" x="2827"/>
        <item m="1" x="2830"/>
        <item m="1" x="2831"/>
        <item m="1" x="2850"/>
        <item m="1" x="2851"/>
        <item m="1" x="2878"/>
        <item m="1" x="2879"/>
        <item m="1" x="2916"/>
        <item m="1" x="1952"/>
        <item m="1" x="2937"/>
        <item m="1" x="2938"/>
        <item m="1" x="2961"/>
        <item m="1" x="2962"/>
        <item m="1" x="2963"/>
        <item m="1" x="3028"/>
        <item m="1" x="3037"/>
        <item m="1" x="3055"/>
        <item m="1" x="3067"/>
        <item m="1" x="3104"/>
        <item m="1" x="2208"/>
        <item m="1" x="2211"/>
        <item m="1" x="2212"/>
        <item m="1" x="2213"/>
        <item m="1" x="2215"/>
        <item m="1" x="2267"/>
        <item m="1" x="2268"/>
        <item m="1" x="2399"/>
        <item m="1" x="2432"/>
        <item m="1" x="2458"/>
        <item x="17"/>
        <item m="1" x="2523"/>
        <item m="1" x="2586"/>
        <item m="1" x="2589"/>
        <item m="1" x="3123"/>
        <item m="1" x="2765"/>
        <item m="1" x="2767"/>
        <item m="1" x="2788"/>
        <item x="1153"/>
        <item m="1" x="2877"/>
        <item m="1" x="2907"/>
        <item m="1" x="2923"/>
        <item m="1" x="2924"/>
        <item m="1" x="2920"/>
        <item m="1" x="2965"/>
        <item m="1" x="2986"/>
        <item m="1" x="2987"/>
        <item m="1" x="3012"/>
        <item m="1" x="3017"/>
        <item m="1" x="3019"/>
        <item m="1" x="3027"/>
        <item m="1" x="3036"/>
        <item m="1" x="3106"/>
        <item m="1" x="3116"/>
        <item m="1" x="3117"/>
        <item m="1" x="2284"/>
        <item m="1" x="2311"/>
        <item m="1" x="2315"/>
        <item m="1" x="2330"/>
        <item m="1" x="2350"/>
        <item m="1" x="2447"/>
        <item m="1" x="2457"/>
        <item m="1" x="2565"/>
        <item m="1" x="2579"/>
        <item m="1" x="2688"/>
        <item m="1" x="2727"/>
        <item m="1" x="2844"/>
        <item m="1" x="2845"/>
        <item m="1" x="1972"/>
        <item m="1" x="2953"/>
        <item m="1" x="3026"/>
        <item m="1" x="2139"/>
        <item m="1" x="3070"/>
        <item m="1" x="2205"/>
        <item m="1" x="2235"/>
        <item x="140"/>
        <item m="1" x="2257"/>
        <item m="1" x="2283"/>
        <item m="1" x="2293"/>
        <item m="1" x="2308"/>
        <item m="1" x="2329"/>
        <item m="1" x="2384"/>
        <item m="1" x="2385"/>
        <item m="1" x="2388"/>
        <item m="1" x="2396"/>
        <item m="1" x="2444"/>
        <item m="1" x="2455"/>
        <item m="1" x="2456"/>
        <item m="1" x="2484"/>
        <item x="758"/>
        <item m="1" x="2522"/>
        <item m="1" x="2535"/>
        <item m="1" x="2541"/>
        <item m="1" x="2570"/>
        <item m="1" x="2426"/>
        <item m="1" x="2578"/>
        <item m="1" x="2582"/>
        <item m="1" x="2585"/>
        <item m="1" x="2617"/>
        <item m="1" x="2621"/>
        <item m="1" x="2632"/>
        <item m="1" x="2669"/>
        <item m="1" x="2681"/>
        <item m="1" x="2720"/>
        <item m="1" x="2749"/>
        <item m="1" x="2770"/>
        <item x="863"/>
        <item m="1" x="2805"/>
        <item m="1" x="2818"/>
        <item m="1" x="2823"/>
        <item m="1" x="2824"/>
        <item m="1" x="2843"/>
        <item m="1" x="2876"/>
        <item m="1" x="2887"/>
        <item m="1" x="2911"/>
        <item x="420"/>
        <item m="1" x="2948"/>
        <item m="1" x="2952"/>
        <item m="1" x="2985"/>
        <item m="1" x="2993"/>
        <item m="1" x="2031"/>
        <item x="1068"/>
        <item m="1" x="3025"/>
        <item m="1" x="3041"/>
        <item m="1" x="2223"/>
        <item m="1" x="2225"/>
        <item m="1" x="2250"/>
        <item m="1" x="2274"/>
        <item m="1" x="2314"/>
        <item x="428"/>
        <item m="1" x="2482"/>
        <item m="1" x="2487"/>
        <item m="1" x="2552"/>
        <item m="1" x="2558"/>
        <item m="1" x="2560"/>
        <item m="1" x="2601"/>
        <item m="1" x="2606"/>
        <item m="1" x="2622"/>
        <item m="1" x="2636"/>
        <item m="1" x="2638"/>
        <item m="1" x="2652"/>
        <item m="1" x="2719"/>
        <item m="1" x="1775"/>
        <item m="1" x="2741"/>
        <item m="1" x="2755"/>
        <item m="1" x="1183"/>
        <item m="1" x="2808"/>
        <item m="1" x="2809"/>
        <item m="1" x="2817"/>
        <item m="1" x="2838"/>
        <item m="1" x="2839"/>
        <item m="1" x="2875"/>
        <item m="1" x="2951"/>
        <item m="1" x="2996"/>
        <item m="1" x="2997"/>
        <item m="1" x="3061"/>
        <item m="1" x="3089"/>
        <item m="1" x="2441"/>
        <item m="1" x="2220"/>
        <item m="1" x="2240"/>
        <item m="1" x="2256"/>
        <item m="1" x="2318"/>
        <item m="1" x="2349"/>
        <item m="1" x="2424"/>
        <item m="1" x="2454"/>
        <item m="1" x="2492"/>
        <item m="1" x="2496"/>
        <item m="1" x="2497"/>
        <item m="1" x="3109"/>
        <item m="1" x="3110"/>
        <item m="1" x="2521"/>
        <item m="1" x="2557"/>
        <item m="1" x="2584"/>
        <item m="1" x="2600"/>
        <item m="1" x="2602"/>
        <item m="1" x="2630"/>
        <item m="1" x="1760"/>
        <item m="1" x="2668"/>
        <item m="1" x="1765"/>
        <item m="1" x="2757"/>
        <item m="1" x="2758"/>
        <item m="1" x="2800"/>
        <item m="1" x="2804"/>
        <item m="1" x="2867"/>
        <item m="1" x="2868"/>
        <item m="1" x="2874"/>
        <item m="1" x="2895"/>
        <item m="1" x="2992"/>
        <item m="1" x="3000"/>
        <item m="1" x="3024"/>
        <item m="1" x="3076"/>
        <item m="1" x="2219"/>
        <item m="1" x="1256"/>
        <item m="1" x="2307"/>
        <item m="1" x="2310"/>
        <item m="1" x="2375"/>
        <item m="1" x="2420"/>
        <item m="1" x="2423"/>
        <item m="1" x="2431"/>
        <item m="1" x="2453"/>
        <item m="1" x="2480"/>
        <item m="1" x="2491"/>
        <item m="1" x="2520"/>
        <item m="1" x="2545"/>
        <item m="1" x="2566"/>
        <item m="1" x="2592"/>
        <item m="1" x="2667"/>
        <item m="1" x="2714"/>
        <item m="1" x="2726"/>
        <item m="1" x="2739"/>
        <item m="1" x="2740"/>
        <item m="1" x="1804"/>
        <item m="1" x="2773"/>
        <item m="1" x="2816"/>
        <item m="1" x="2906"/>
        <item m="1" x="2943"/>
        <item m="1" x="2944"/>
        <item m="1" x="2974"/>
        <item m="1" x="2984"/>
        <item m="1" x="3034"/>
        <item m="1" x="3040"/>
        <item m="1" x="3121"/>
        <item m="1" x="3060"/>
        <item m="1" x="2348"/>
        <item m="1" x="1373"/>
        <item m="1" x="2363"/>
        <item m="1" x="2364"/>
        <item m="1" x="2365"/>
        <item m="1" x="2372"/>
        <item m="1" x="2377"/>
        <item m="1" x="2442"/>
        <item m="1" x="1937"/>
        <item m="1" x="2486"/>
        <item m="1" x="1185"/>
        <item m="1" x="1599"/>
        <item x="572"/>
        <item m="1" x="2613"/>
        <item m="1" x="2700"/>
        <item m="1" x="2718"/>
        <item m="1" x="2736"/>
        <item x="786"/>
        <item m="1" x="2763"/>
        <item m="1" x="2837"/>
        <item m="1" x="2901"/>
        <item m="1" x="2166"/>
        <item m="1" x="2168"/>
        <item m="1" x="2921"/>
        <item m="1" x="2922"/>
        <item x="985"/>
        <item m="1" x="2942"/>
        <item m="1" x="1984"/>
        <item m="1" x="2960"/>
        <item m="1" x="2977"/>
        <item m="1" x="2991"/>
        <item m="1" x="3007"/>
        <item m="1" x="2218"/>
        <item m="1" x="2229"/>
        <item m="1" x="2230"/>
        <item m="1" x="2238"/>
        <item m="1" x="2239"/>
        <item m="1" x="2263"/>
        <item m="1" x="2271"/>
        <item m="1" x="2289"/>
        <item m="1" x="2291"/>
        <item m="1" x="2292"/>
        <item m="1" x="2313"/>
        <item m="1" x="2323"/>
        <item m="1" x="2328"/>
        <item m="1" x="2347"/>
        <item m="1" x="2361"/>
        <item m="1" x="2093"/>
        <item m="1" x="2419"/>
        <item m="1" x="2452"/>
        <item m="1" x="2507"/>
        <item m="1" x="2508"/>
        <item m="1" x="2519"/>
        <item m="1" x="2534"/>
        <item m="1" x="2554"/>
        <item m="1" x="2555"/>
        <item m="1" x="1660"/>
        <item x="601"/>
        <item m="1" x="2569"/>
        <item m="1" x="2611"/>
        <item m="1" x="2615"/>
        <item m="1" x="2648"/>
        <item m="1" x="2665"/>
        <item m="1" x="2666"/>
        <item m="1" x="2678"/>
        <item m="1" x="2695"/>
        <item m="1" x="2705"/>
        <item m="1" x="2711"/>
        <item x="741"/>
        <item x="1051"/>
        <item m="1" x="2713"/>
        <item m="1" x="2754"/>
        <item m="1" x="1858"/>
        <item m="1" x="2814"/>
        <item m="1" x="2815"/>
        <item m="1" x="2825"/>
        <item m="1" x="1875"/>
        <item m="1" x="2841"/>
        <item m="1" x="2842"/>
        <item m="1" x="2853"/>
        <item m="1" x="2854"/>
        <item m="1" x="2857"/>
        <item m="1" x="2866"/>
        <item m="1" x="2886"/>
        <item x="954"/>
        <item m="1" x="1197"/>
        <item m="1" x="2910"/>
        <item m="1" x="1946"/>
        <item m="1" x="2931"/>
        <item m="1" x="2932"/>
        <item m="1" x="2950"/>
        <item m="1" x="2964"/>
        <item x="1021"/>
        <item m="1" x="2982"/>
        <item m="1" x="2990"/>
        <item x="1031"/>
        <item m="1" x="3001"/>
        <item m="1" x="3002"/>
        <item m="1" x="3013"/>
        <item m="1" x="3015"/>
        <item m="1" x="3049"/>
        <item m="1" x="3057"/>
        <item m="1" x="3059"/>
        <item m="1" x="3077"/>
        <item m="1" x="2251"/>
        <item m="1" x="2252"/>
        <item m="1" x="2253"/>
        <item m="1" x="2272"/>
        <item m="1" x="2322"/>
        <item x="500"/>
        <item m="1" x="2383"/>
        <item x="422"/>
        <item m="1" x="2623"/>
        <item m="1" x="1676"/>
        <item m="1" x="2664"/>
        <item m="1" x="2687"/>
        <item m="1" x="2738"/>
        <item m="1" x="2746"/>
        <item m="1" x="2930"/>
        <item m="1" x="2969"/>
        <item m="1" x="3056"/>
        <item m="1" x="3066"/>
        <item m="1" x="3075"/>
        <item m="1" x="2298"/>
        <item m="1" x="2346"/>
        <item m="1" x="2354"/>
        <item m="1" x="2422"/>
        <item m="1" x="2434"/>
        <item m="1" x="1451"/>
        <item m="1" x="2481"/>
        <item m="1" x="2517"/>
        <item m="1" x="2581"/>
        <item m="1" x="2591"/>
        <item m="1" x="2649"/>
        <item m="1" x="2710"/>
        <item m="1" x="2873"/>
        <item m="1" x="1912"/>
        <item m="1" x="2941"/>
        <item m="1" x="2968"/>
        <item m="1" x="2995"/>
        <item m="1" x="3005"/>
        <item m="1" x="3006"/>
        <item m="1" x="3023"/>
        <item m="1" x="3065"/>
        <item m="1" x="3094"/>
        <item m="1" x="2221"/>
        <item m="1" x="2266"/>
        <item m="1" x="2306"/>
        <item m="1" x="2345"/>
        <item m="1" x="2429"/>
        <item m="1" x="2430"/>
        <item x="424"/>
        <item m="1" x="1638"/>
        <item m="1" x="2662"/>
        <item m="1" x="2685"/>
        <item m="1" x="2737"/>
        <item m="1" x="2803"/>
        <item m="1" x="2940"/>
        <item m="1" x="2966"/>
        <item m="1" x="2236"/>
        <item m="1" x="2316"/>
        <item m="1" x="2317"/>
        <item m="1" x="2410"/>
        <item m="1" x="2411"/>
        <item m="1" x="2417"/>
        <item m="1" x="2583"/>
        <item m="1" x="2657"/>
        <item m="1" x="2694"/>
        <item m="1" x="2802"/>
        <item m="1" x="1877"/>
        <item m="1" x="2870"/>
        <item m="1" x="2872"/>
        <item m="1" x="2919"/>
        <item m="1" x="2981"/>
        <item m="1" x="2989"/>
        <item m="1" x="3022"/>
        <item m="1" x="3045"/>
        <item x="42"/>
        <item m="1" x="1211"/>
        <item m="1" x="1212"/>
        <item m="1" x="1217"/>
        <item m="1" x="1231"/>
        <item m="1" x="1258"/>
        <item m="1" x="2165"/>
        <item m="1" x="1279"/>
        <item m="1" x="1280"/>
        <item m="1" x="1282"/>
        <item m="1" x="1300"/>
        <item m="1" x="1328"/>
        <item m="1" x="2204"/>
        <item m="1" x="1349"/>
        <item m="1" x="1375"/>
        <item m="1" x="2202"/>
        <item m="1" x="1403"/>
        <item m="1" x="1405"/>
        <item m="1" x="1404"/>
        <item m="1" x="1414"/>
        <item m="1" x="1415"/>
        <item m="1" x="1434"/>
        <item x="482"/>
        <item m="1" x="1455"/>
        <item m="1" x="1459"/>
        <item m="1" x="1460"/>
        <item m="1" x="1491"/>
        <item m="1" x="1522"/>
        <item m="1" x="1523"/>
        <item m="1" x="1530"/>
        <item m="1" x="1556"/>
        <item m="1" x="1562"/>
        <item m="1" x="1571"/>
        <item x="1144"/>
        <item m="1" x="1614"/>
        <item m="1" x="1615"/>
        <item m="1" x="1620"/>
        <item x="463"/>
        <item m="1" x="1629"/>
        <item m="1" x="1636"/>
        <item x="1143"/>
        <item m="1" x="1657"/>
        <item m="1" x="1658"/>
        <item m="1" x="1659"/>
        <item m="1" x="1685"/>
        <item m="1" x="1699"/>
        <item m="1" x="1700"/>
        <item m="1" x="1705"/>
        <item m="1" x="1706"/>
        <item m="1" x="1710"/>
        <item m="1" x="1711"/>
        <item m="1" x="1733"/>
        <item m="1" x="1782"/>
        <item m="1" x="1806"/>
        <item m="1" x="1810"/>
        <item x="806"/>
        <item m="1" x="1823"/>
        <item m="1" x="1839"/>
        <item m="1" x="1841"/>
        <item m="1" x="1854"/>
        <item m="1" x="1863"/>
        <item m="1" x="1866"/>
        <item m="1" x="1869"/>
        <item m="1" x="1870"/>
        <item m="1" x="1351"/>
        <item m="1" x="2178"/>
        <item m="1" x="2180"/>
        <item m="1" x="1881"/>
        <item m="1" x="1933"/>
        <item m="1" x="1942"/>
        <item m="1" x="1947"/>
        <item m="1" x="1980"/>
        <item m="1" x="1981"/>
        <item m="1" x="1985"/>
        <item m="1" x="1993"/>
        <item m="1" x="1998"/>
        <item m="1" x="1999"/>
        <item m="1" x="2000"/>
        <item m="1" x="2044"/>
        <item m="1" x="2045"/>
        <item x="1073"/>
        <item m="1" x="2067"/>
        <item m="1" x="1170"/>
        <item m="1" x="2068"/>
        <item m="1" x="2079"/>
        <item m="1" x="2080"/>
        <item m="1" x="2154"/>
        <item m="1" x="2112"/>
        <item m="1" x="2203"/>
        <item m="1" x="2123"/>
        <item m="1" x="2124"/>
        <item m="1" x="2125"/>
        <item m="1" x="2130"/>
        <item m="1" x="2134"/>
        <item m="1" x="1195"/>
        <item m="1" x="1205"/>
        <item m="1" x="1206"/>
        <item m="1" x="1220"/>
        <item m="1" x="1221"/>
        <item m="1" x="1230"/>
        <item m="1" x="2162"/>
        <item m="1" x="1236"/>
        <item m="1" x="1242"/>
        <item m="1" x="1243"/>
        <item m="1" x="1248"/>
        <item m="1" x="1264"/>
        <item m="1" x="2146"/>
        <item m="1" x="2147"/>
        <item m="1" x="1274"/>
        <item m="1" x="1275"/>
        <item m="1" x="1276"/>
        <item m="1" x="2183"/>
        <item m="1" x="1288"/>
        <item x="69"/>
        <item m="1" x="1313"/>
        <item m="1" x="1325"/>
        <item m="1" x="1362"/>
        <item m="1" x="1363"/>
        <item m="1" x="1365"/>
        <item m="1" x="1366"/>
        <item m="1" x="2190"/>
        <item m="1" x="1372"/>
        <item x="299"/>
        <item m="1" x="1379"/>
        <item m="1" x="1383"/>
        <item x="341"/>
        <item m="1" x="2175"/>
        <item m="1" x="1413"/>
        <item m="1" x="1400"/>
        <item m="1" x="1467"/>
        <item m="1" x="1486"/>
        <item m="1" x="1487"/>
        <item m="1" x="1488"/>
        <item m="1" x="1502"/>
        <item m="1" x="1505"/>
        <item m="1" x="1511"/>
        <item x="490"/>
        <item m="1" x="1552"/>
        <item m="1" x="1555"/>
        <item m="1" x="2138"/>
        <item m="1" x="1568"/>
        <item m="1" x="1579"/>
        <item m="1" x="1580"/>
        <item m="1" x="1582"/>
        <item m="1" x="1583"/>
        <item m="1" x="1587"/>
        <item m="1" x="1588"/>
        <item m="1" x="1595"/>
        <item m="1" x="1597"/>
        <item m="1" x="1609"/>
        <item m="1" x="1613"/>
        <item m="1" x="1624"/>
        <item m="1" x="1642"/>
        <item m="1" x="1646"/>
        <item m="1" x="1656"/>
        <item m="1" x="1664"/>
        <item m="1" x="1670"/>
        <item m="1" x="1672"/>
        <item m="1" x="1675"/>
        <item m="1" x="1682"/>
        <item m="1" x="1683"/>
        <item m="1" x="1696"/>
        <item m="1" x="1697"/>
        <item m="1" x="1698"/>
        <item m="1" x="1702"/>
        <item x="713"/>
        <item m="1" x="1724"/>
        <item m="1" x="1725"/>
        <item m="1" x="1726"/>
        <item m="1" x="1730"/>
        <item m="1" x="1732"/>
        <item m="1" x="2150"/>
        <item m="1" x="1744"/>
        <item m="1" x="1766"/>
        <item m="1" x="1768"/>
        <item m="1" x="1781"/>
        <item m="1" x="1792"/>
        <item x="791"/>
        <item m="1" x="1795"/>
        <item m="1" x="1805"/>
        <item m="1" x="1811"/>
        <item x="433"/>
        <item m="1" x="1827"/>
        <item m="1" x="1848"/>
        <item m="1" x="2201"/>
        <item m="1" x="1871"/>
        <item x="1155"/>
        <item m="1" x="1893"/>
        <item m="1" x="1908"/>
        <item m="1" x="1926"/>
        <item m="1" x="2171"/>
        <item m="1" x="1950"/>
        <item m="1" x="1991"/>
        <item m="1" x="1992"/>
        <item m="1" x="1994"/>
        <item m="1" x="1997"/>
        <item m="1" x="2019"/>
        <item m="1" x="2032"/>
        <item m="1" x="2033"/>
        <item x="1049"/>
        <item m="1" x="2048"/>
        <item m="1" x="2192"/>
        <item m="1" x="2058"/>
        <item x="1074"/>
        <item m="1" x="2066"/>
        <item m="1" x="2081"/>
        <item m="1" x="2189"/>
        <item m="1" x="2096"/>
        <item m="1" x="2102"/>
        <item m="1" x="2197"/>
        <item m="1" x="2198"/>
        <item m="1" x="2199"/>
        <item m="1" x="2200"/>
        <item m="1" x="2122"/>
        <item m="1" x="2128"/>
        <item x="1076"/>
        <item x="112"/>
        <item m="1" x="1255"/>
        <item m="1" x="1273"/>
        <item m="1" x="2181"/>
        <item m="1" x="1361"/>
        <item m="1" x="1364"/>
        <item m="1" x="1431"/>
        <item m="1" x="1432"/>
        <item m="1" x="1438"/>
        <item m="1" x="1485"/>
        <item m="1" x="1498"/>
        <item m="1" x="1499"/>
        <item m="1" x="1517"/>
        <item m="1" x="1527"/>
        <item m="1" x="1538"/>
        <item m="1" x="1577"/>
        <item m="1" x="1671"/>
        <item m="1" x="1746"/>
        <item m="1" x="1757"/>
        <item m="1" x="1758"/>
        <item m="1" x="1759"/>
        <item m="1" x="1764"/>
        <item m="1" x="1832"/>
        <item m="1" x="1862"/>
        <item x="882"/>
        <item m="1" x="1885"/>
        <item m="1" x="1892"/>
        <item m="1" x="1918"/>
        <item m="1" x="2186"/>
        <item m="1" x="2041"/>
        <item m="1" x="2049"/>
        <item m="1" x="2187"/>
        <item m="1" x="2103"/>
        <item m="1" x="1193"/>
        <item m="1" x="1343"/>
        <item m="1" x="2194"/>
        <item m="1" x="1388"/>
        <item m="1" x="1421"/>
        <item m="1" x="1534"/>
        <item m="1" x="1551"/>
        <item m="1" x="1644"/>
        <item m="1" x="2196"/>
        <item m="1" x="1734"/>
        <item m="1" x="1738"/>
        <item m="1" x="2149"/>
        <item m="1" x="1793"/>
        <item m="1" x="1812"/>
        <item m="1" x="1913"/>
        <item m="1" x="1916"/>
        <item x="387"/>
        <item m="1" x="1974"/>
        <item x="1039"/>
        <item x="309"/>
        <item m="1" x="2030"/>
        <item x="1026"/>
        <item m="1" x="2191"/>
        <item m="1" x="2193"/>
        <item m="1" x="2076"/>
        <item m="1" x="2127"/>
        <item m="1" x="1249"/>
        <item m="1" x="1250"/>
        <item m="1" x="1342"/>
        <item m="1" x="1370"/>
        <item m="1" x="1385"/>
        <item m="1" x="1391"/>
        <item m="1" x="1424"/>
        <item m="1" x="1483"/>
        <item m="1" x="1484"/>
        <item m="1" x="1545"/>
        <item m="1" x="1546"/>
        <item m="1" x="1576"/>
        <item m="1" x="1618"/>
        <item m="1" x="1619"/>
        <item m="1" x="1723"/>
        <item m="1" x="1803"/>
        <item m="1" x="2158"/>
        <item m="1" x="2159"/>
        <item m="1" x="2160"/>
        <item m="1" x="1830"/>
        <item m="1" x="1846"/>
        <item m="1" x="1868"/>
        <item m="1" x="2161"/>
        <item m="1" x="1905"/>
        <item m="1" x="1931"/>
        <item m="1" x="1935"/>
        <item m="1" x="1961"/>
        <item m="1" x="1977"/>
        <item m="1" x="1988"/>
        <item m="1" x="2004"/>
        <item m="1" x="2016"/>
        <item m="1" x="2028"/>
        <item m="1" x="2029"/>
        <item x="1053"/>
        <item m="1" x="2074"/>
        <item m="1" x="2075"/>
        <item m="1" x="2188"/>
        <item m="1" x="2152"/>
        <item m="1" x="2110"/>
        <item m="1" x="2119"/>
        <item m="1" x="2120"/>
        <item m="1" x="1214"/>
        <item m="1" x="1219"/>
        <item m="1" x="1229"/>
        <item m="1" x="1253"/>
        <item m="1" x="1263"/>
        <item m="1" x="2144"/>
        <item m="1" x="2145"/>
        <item m="1" x="1291"/>
        <item m="1" x="1297"/>
        <item m="1" x="1322"/>
        <item m="1" x="1326"/>
        <item x="279"/>
        <item m="1" x="1360"/>
        <item x="327"/>
        <item m="1" x="1393"/>
        <item m="1" x="1396"/>
        <item x="339"/>
        <item m="1" x="2174"/>
        <item m="1" x="1423"/>
        <item m="1" x="1430"/>
        <item x="725"/>
        <item m="1" x="1439"/>
        <item m="1" x="1453"/>
        <item m="1" x="1458"/>
        <item m="1" x="1482"/>
        <item m="1" x="1497"/>
        <item m="1" x="1548"/>
        <item m="1" x="1549"/>
        <item m="1" x="1554"/>
        <item m="1" x="1560"/>
        <item m="1" x="1563"/>
        <item m="1" x="1575"/>
        <item m="1" x="1606"/>
        <item m="1" x="1612"/>
        <item m="1" x="1623"/>
        <item x="610"/>
        <item m="1" x="1649"/>
        <item m="1" x="1655"/>
        <item m="1" x="1678"/>
        <item m="1" x="1679"/>
        <item m="1" x="1680"/>
        <item m="1" x="1688"/>
        <item m="1" x="1693"/>
        <item m="1" x="1695"/>
        <item m="1" x="1722"/>
        <item m="1" x="1729"/>
        <item m="1" x="1736"/>
        <item m="1" x="1743"/>
        <item x="754"/>
        <item m="1" x="1755"/>
        <item m="1" x="1784"/>
        <item m="1" x="1785"/>
        <item m="1" x="1786"/>
        <item m="1" x="1809"/>
        <item m="1" x="2157"/>
        <item m="1" x="1845"/>
        <item m="1" x="1867"/>
        <item m="1" x="2176"/>
        <item m="1" x="1889"/>
        <item m="1" x="1903"/>
        <item m="1" x="1914"/>
        <item m="1" x="1184"/>
        <item m="1" x="2015"/>
        <item x="1034"/>
        <item m="1" x="2039"/>
        <item x="1042"/>
        <item m="1" x="2040"/>
        <item m="1" x="2064"/>
        <item m="1" x="2065"/>
        <item m="1" x="2084"/>
        <item m="1" x="2087"/>
        <item m="1" x="2091"/>
        <item m="1" x="2100"/>
        <item m="1" x="2108"/>
        <item m="1" x="2109"/>
        <item m="1" x="2114"/>
        <item m="1" x="2136"/>
        <item x="105"/>
        <item m="1" x="1247"/>
        <item m="1" x="1261"/>
        <item m="1" x="1303"/>
        <item m="1" x="1312"/>
        <item x="470"/>
        <item m="1" x="1341"/>
        <item m="1" x="1348"/>
        <item m="1" x="1398"/>
        <item m="1" x="1399"/>
        <item m="1" x="1406"/>
        <item m="1" x="1433"/>
        <item m="1" x="1436"/>
        <item m="1" x="1437"/>
        <item m="1" x="1481"/>
        <item m="1" x="1501"/>
        <item m="1" x="1528"/>
        <item m="1" x="1529"/>
        <item m="1" x="1590"/>
        <item m="1" x="1769"/>
        <item m="1" x="2156"/>
        <item x="462"/>
        <item m="1" x="1826"/>
        <item m="1" x="2185"/>
        <item x="1013"/>
        <item m="1" x="1982"/>
        <item m="1" x="2006"/>
        <item m="1" x="2014"/>
        <item m="1" x="2078"/>
        <item m="1" x="1203"/>
        <item m="1" x="1204"/>
        <item m="1" x="1213"/>
        <item m="1" x="1218"/>
        <item x="74"/>
        <item m="1" x="2163"/>
        <item m="1" x="1357"/>
        <item m="1" x="1420"/>
        <item m="1" x="1443"/>
        <item m="1" x="1495"/>
        <item m="1" x="1496"/>
        <item m="1" x="1510"/>
        <item m="1" x="1742"/>
        <item m="1" x="1778"/>
        <item m="1" x="1779"/>
        <item m="1" x="1780"/>
        <item m="1" x="1808"/>
        <item m="1" x="1861"/>
        <item m="1" x="1880"/>
        <item m="1" x="1902"/>
        <item m="1" x="1925"/>
        <item m="1" x="1940"/>
        <item m="1" x="1951"/>
        <item m="1" x="1970"/>
        <item m="1" x="1971"/>
        <item m="1" x="2008"/>
        <item m="1" x="2027"/>
        <item m="1" x="2063"/>
        <item m="1" x="2132"/>
        <item m="1" x="2133"/>
        <item m="1" x="1201"/>
        <item m="1" x="1202"/>
        <item x="366"/>
        <item m="1" x="1480"/>
        <item m="1" x="1535"/>
        <item m="1" x="1594"/>
        <item m="1" x="1617"/>
        <item m="1" x="1669"/>
        <item m="1" x="1777"/>
        <item m="1" x="1876"/>
        <item m="1" x="1924"/>
        <item m="1" x="1939"/>
        <item m="1" x="1949"/>
        <item x="1028"/>
        <item m="1" x="2036"/>
        <item m="1" x="2098"/>
        <item m="1" x="2107"/>
        <item m="1" x="2173"/>
        <item m="1" x="1192"/>
        <item x="75"/>
        <item m="1" x="1268"/>
        <item m="1" x="1272"/>
        <item x="178"/>
        <item m="1" x="1290"/>
        <item m="1" x="1295"/>
        <item m="1" x="1310"/>
        <item m="1" x="1311"/>
        <item x="215"/>
        <item m="1" x="1320"/>
        <item m="1" x="1339"/>
        <item m="1" x="1340"/>
        <item m="1" x="1368"/>
        <item x="696"/>
        <item m="1" x="1390"/>
        <item m="1" x="1402"/>
        <item m="1" x="1429"/>
        <item m="1" x="1442"/>
        <item m="1" x="1472"/>
        <item m="1" x="1479"/>
        <item m="1" x="1508"/>
        <item x="508"/>
        <item m="1" x="1553"/>
        <item m="1" x="1596"/>
        <item m="1" x="1598"/>
        <item x="568"/>
        <item m="1" x="1602"/>
        <item m="1" x="1603"/>
        <item m="1" x="1604"/>
        <item m="1" x="1605"/>
        <item m="1" x="1621"/>
        <item m="1" x="1622"/>
        <item m="1" x="1635"/>
        <item m="1" x="1643"/>
        <item m="1" x="1645"/>
        <item m="1" x="1648"/>
        <item x="674"/>
        <item x="677"/>
        <item m="1" x="1677"/>
        <item x="706"/>
        <item m="1" x="1753"/>
        <item m="1" x="1754"/>
        <item m="1" x="1763"/>
        <item x="765"/>
        <item m="1" x="1801"/>
        <item m="1" x="1802"/>
        <item m="1" x="1813"/>
        <item m="1" x="1818"/>
        <item m="1" x="1820"/>
        <item m="1" x="1821"/>
        <item m="1" x="1844"/>
        <item m="1" x="1856"/>
        <item m="1" x="1857"/>
        <item x="877"/>
        <item m="1" x="1860"/>
        <item m="1" x="1900"/>
        <item m="1" x="1927"/>
        <item m="1" x="1944"/>
        <item m="1" x="1958"/>
        <item m="1" x="1959"/>
        <item m="1" x="1962"/>
        <item m="1" x="1963"/>
        <item m="1" x="1969"/>
        <item m="1" x="1990"/>
        <item m="1" x="2009"/>
        <item m="1" x="2013"/>
        <item m="1" x="2026"/>
        <item x="1029"/>
        <item m="1" x="2037"/>
        <item m="1" x="2046"/>
        <item m="1" x="2047"/>
        <item m="1" x="2053"/>
        <item m="1" x="2057"/>
        <item m="1" x="2062"/>
        <item m="1" x="2069"/>
        <item m="1" x="2083"/>
        <item x="1140"/>
        <item m="1" x="2140"/>
        <item m="1" x="1196"/>
        <item m="1" x="1199"/>
        <item x="56"/>
        <item x="114"/>
        <item m="1" x="1262"/>
        <item m="1" x="2143"/>
        <item m="1" x="1307"/>
        <item m="1" x="1309"/>
        <item m="1" x="1338"/>
        <item m="1" x="1356"/>
        <item m="1" x="1392"/>
        <item m="1" x="1435"/>
        <item m="1" x="1452"/>
        <item m="1" x="1457"/>
        <item m="1" x="1478"/>
        <item m="1" x="1513"/>
        <item m="1" x="1514"/>
        <item m="1" x="1515"/>
        <item m="1" x="1516"/>
        <item m="1" x="1518"/>
        <item m="1" x="1519"/>
        <item m="1" x="1520"/>
        <item m="1" x="1521"/>
        <item x="620"/>
        <item m="1" x="1668"/>
        <item m="1" x="1686"/>
        <item x="681"/>
        <item m="1" x="1691"/>
        <item m="1" x="1701"/>
        <item m="1" x="1704"/>
        <item m="1" x="1721"/>
        <item m="1" x="1728"/>
        <item m="1" x="1741"/>
        <item m="1" x="1277"/>
        <item m="1" x="1745"/>
        <item m="1" x="1774"/>
        <item m="1" x="1790"/>
        <item m="1" x="1791"/>
        <item m="1" x="1829"/>
        <item m="1" x="1843"/>
        <item m="1" x="1874"/>
        <item m="1" x="1886"/>
        <item m="1" x="1899"/>
        <item m="1" x="1968"/>
        <item x="1008"/>
        <item m="1" x="1979"/>
        <item m="1" x="1986"/>
        <item m="1" x="1987"/>
        <item m="1" x="2035"/>
        <item m="1" x="2090"/>
        <item m="1" x="2155"/>
        <item m="1" x="1198"/>
        <item m="1" x="1252"/>
        <item m="1" x="2164"/>
        <item m="1" x="1389"/>
        <item m="1" x="1494"/>
        <item m="1" x="1503"/>
        <item m="1" x="1525"/>
        <item m="1" x="1526"/>
        <item m="1" x="1566"/>
        <item m="1" x="1640"/>
        <item m="1" x="1720"/>
        <item m="1" x="1737"/>
        <item m="1" x="2148"/>
        <item m="1" x="1976"/>
        <item m="1" x="2151"/>
        <item m="1" x="2115"/>
        <item m="1" x="1239"/>
        <item m="1" x="1240"/>
        <item x="113"/>
        <item m="1" x="1319"/>
        <item m="1" x="1330"/>
        <item m="1" x="1337"/>
        <item m="1" x="1382"/>
        <item m="1" x="1408"/>
        <item m="1" x="1409"/>
        <item m="1" x="1410"/>
        <item m="1" x="1444"/>
        <item m="1" x="1445"/>
        <item m="1" x="1446"/>
        <item m="1" x="1465"/>
        <item m="1" x="1477"/>
        <item m="1" x="1630"/>
        <item m="1" x="1631"/>
        <item x="719"/>
        <item m="1" x="1749"/>
        <item m="1" x="1750"/>
        <item m="1" x="1751"/>
        <item m="1" x="1752"/>
        <item m="1" x="1834"/>
        <item m="1" x="1836"/>
        <item m="1" x="1837"/>
        <item m="1" x="1838"/>
        <item m="1" x="1849"/>
        <item m="1" x="1850"/>
        <item m="1" x="1851"/>
        <item m="1" x="1873"/>
        <item m="1" x="1956"/>
        <item m="1" x="1967"/>
        <item m="1" x="2012"/>
        <item m="1" x="2022"/>
        <item m="1" x="2082"/>
        <item m="1" x="2106"/>
        <item m="1" x="2116"/>
        <item m="1" x="2117"/>
        <item m="1" x="2118"/>
        <item m="1" x="1189"/>
        <item m="1" x="1190"/>
        <item m="1" x="1260"/>
        <item m="1" x="1271"/>
        <item m="1" x="1294"/>
        <item m="1" x="1334"/>
        <item m="1" x="1355"/>
        <item m="1" x="1426"/>
        <item m="1" x="1428"/>
        <item m="1" x="1440"/>
        <item m="1" x="1461"/>
        <item m="1" x="1464"/>
        <item m="1" x="1470"/>
        <item m="1" x="1476"/>
        <item x="445"/>
        <item m="1" x="1574"/>
        <item m="1" x="1593"/>
        <item m="1" x="1639"/>
        <item m="1" x="1663"/>
        <item x="29"/>
        <item m="1" x="1719"/>
        <item m="1" x="1855"/>
        <item m="1" x="1897"/>
        <item m="1" x="1989"/>
        <item m="1" x="2003"/>
        <item m="1" x="2010"/>
        <item m="1" x="2011"/>
        <item m="1" x="2023"/>
        <item x="1050"/>
        <item m="1" x="2073"/>
        <item m="1" x="1233"/>
        <item x="137"/>
        <item m="1" x="1304"/>
        <item m="1" x="1315"/>
        <item m="1" x="2141"/>
        <item m="1" x="1316"/>
        <item m="1" x="1317"/>
        <item m="1" x="1318"/>
        <item m="1" x="1354"/>
        <item m="1" x="1463"/>
        <item m="1" x="1475"/>
        <item m="1" x="1507"/>
        <item m="1" x="1512"/>
        <item m="1" x="1547"/>
        <item m="1" x="1558"/>
        <item m="1" x="1559"/>
        <item m="1" x="1634"/>
        <item m="1" x="1667"/>
        <item m="1" x="1690"/>
        <item m="1" x="1703"/>
        <item m="1" x="1712"/>
        <item m="1" x="1718"/>
        <item m="1" x="1727"/>
        <item m="1" x="1761"/>
        <item m="1" x="1776"/>
        <item m="1" x="1879"/>
        <item m="1" x="1896"/>
        <item m="1" x="1917"/>
        <item m="1" x="1978"/>
        <item m="1" x="2092"/>
        <item m="1" x="2095"/>
        <item m="1" x="2104"/>
        <item x="1131"/>
        <item m="1" x="2105"/>
        <item x="220"/>
        <item m="1" x="1207"/>
        <item m="1" x="1208"/>
        <item x="1150"/>
        <item m="1" x="1251"/>
        <item m="1" x="1289"/>
        <item m="1" x="1380"/>
        <item m="1" x="1462"/>
        <item m="1" x="1524"/>
        <item x="132"/>
        <item m="1" x="1601"/>
        <item x="349"/>
        <item m="1" x="1717"/>
        <item m="1" x="1789"/>
        <item m="1" x="1800"/>
        <item m="1" x="1948"/>
        <item m="1" x="1996"/>
        <item m="1" x="2094"/>
        <item m="1" x="1224"/>
        <item m="1" x="1225"/>
        <item m="1" x="1237"/>
        <item m="1" x="1246"/>
        <item m="1" x="1259"/>
        <item m="1" x="1336"/>
        <item m="1" x="1353"/>
        <item m="1" x="1371"/>
        <item m="1" x="1384"/>
        <item m="1" x="1387"/>
        <item m="1" x="1474"/>
        <item m="1" x="1565"/>
        <item m="1" x="1625"/>
        <item m="1" x="1662"/>
        <item m="1" x="1666"/>
        <item m="1" x="1709"/>
        <item m="1" x="1716"/>
        <item m="1" x="1770"/>
        <item m="1" x="1865"/>
        <item m="1" x="1878"/>
        <item m="1" x="1895"/>
        <item m="1" x="1938"/>
        <item m="1" x="1957"/>
        <item m="1" x="2021"/>
        <item m="1" x="2038"/>
        <item m="1" x="2055"/>
        <item m="1" x="2056"/>
        <item m="1" x="2086"/>
        <item m="1" x="1245"/>
        <item m="1" x="1270"/>
        <item m="1" x="1281"/>
        <item m="1" x="1285"/>
        <item m="1" x="1327"/>
        <item m="1" x="1347"/>
        <item x="270"/>
        <item m="1" x="1374"/>
        <item m="1" x="1377"/>
        <item x="904"/>
        <item m="1" x="1456"/>
        <item m="1" x="1492"/>
        <item m="1" x="1592"/>
        <item m="1" x="1628"/>
        <item m="1" x="1647"/>
        <item m="1" x="1707"/>
        <item m="1" x="1739"/>
        <item m="1" x="1762"/>
        <item m="1" x="1773"/>
        <item m="1" x="1831"/>
        <item m="1" x="1833"/>
        <item m="1" x="1882"/>
        <item m="1" x="1921"/>
        <item m="1" x="1188"/>
        <item m="1" x="1223"/>
        <item m="1" x="1235"/>
        <item m="1" x="1238"/>
        <item m="1" x="1265"/>
        <item m="1" x="1269"/>
        <item m="1" x="1298"/>
        <item m="1" x="1299"/>
        <item m="1" x="1305"/>
        <item m="1" x="1314"/>
        <item m="1" x="1367"/>
        <item m="1" x="1407"/>
        <item m="1" x="1425"/>
        <item m="1" x="1450"/>
        <item m="1" x="1468"/>
        <item m="1" x="1473"/>
        <item m="1" x="1506"/>
        <item m="1" x="1543"/>
        <item m="1" x="1564"/>
        <item m="1" x="1585"/>
        <item m="1" x="1616"/>
        <item x="262"/>
        <item m="1" x="1637"/>
        <item m="1" x="1652"/>
        <item m="1" x="1665"/>
        <item m="1" x="1689"/>
        <item m="1" x="1714"/>
        <item m="1" x="1715"/>
        <item m="1" x="1748"/>
        <item m="1" x="1772"/>
        <item m="1" x="1788"/>
        <item m="1" x="1798"/>
        <item m="1" x="1799"/>
        <item m="1" x="1835"/>
        <item m="1" x="1872"/>
        <item m="1" x="1888"/>
        <item m="1" x="1894"/>
        <item m="1" x="1919"/>
        <item m="1" x="1955"/>
        <item x="1018"/>
        <item m="1" x="2001"/>
        <item m="1" x="2007"/>
        <item m="1" x="2020"/>
        <item x="1032"/>
        <item x="30"/>
        <item x="31"/>
        <item x="73"/>
        <item x="81"/>
        <item x="96"/>
        <item x="129"/>
        <item x="145"/>
        <item x="169"/>
        <item x="172"/>
        <item x="189"/>
        <item x="194"/>
        <item x="205"/>
        <item x="225"/>
        <item x="254"/>
        <item x="255"/>
        <item x="328"/>
        <item x="332"/>
        <item x="343"/>
        <item x="393"/>
        <item m="1" x="1156"/>
        <item x="473"/>
        <item x="486"/>
        <item x="514"/>
        <item m="1" x="1187"/>
        <item x="517"/>
        <item x="549"/>
        <item x="566"/>
        <item x="596"/>
        <item x="597"/>
        <item x="626"/>
        <item x="659"/>
        <item x="676"/>
        <item x="692"/>
        <item x="693"/>
        <item x="732"/>
        <item x="755"/>
        <item x="773"/>
        <item x="775"/>
        <item x="804"/>
        <item x="808"/>
        <item x="812"/>
        <item x="830"/>
        <item x="831"/>
        <item x="872"/>
        <item x="873"/>
        <item x="878"/>
        <item x="915"/>
        <item x="923"/>
        <item x="927"/>
        <item x="932"/>
        <item x="948"/>
        <item x="964"/>
        <item x="973"/>
        <item x="997"/>
        <item x="1000"/>
        <item x="1001"/>
        <item x="1009"/>
        <item x="1010"/>
        <item x="1011"/>
        <item m="1" x="1163"/>
        <item x="1019"/>
        <item x="1040"/>
        <item x="1056"/>
        <item x="1075"/>
        <item x="1077"/>
        <item x="1078"/>
        <item m="1" x="1169"/>
        <item x="1093"/>
        <item x="1115"/>
        <item x="1122"/>
        <item x="1129"/>
        <item x="1130"/>
        <item x="19"/>
        <item x="72"/>
        <item x="87"/>
        <item x="103"/>
        <item x="156"/>
        <item x="175"/>
        <item x="278"/>
        <item x="382"/>
        <item x="392"/>
        <item x="401"/>
        <item x="652"/>
        <item x="670"/>
        <item x="724"/>
        <item x="795"/>
        <item x="813"/>
        <item x="839"/>
        <item x="848"/>
        <item x="849"/>
        <item x="876"/>
        <item x="907"/>
        <item x="982"/>
        <item x="987"/>
        <item x="988"/>
        <item x="1002"/>
        <item x="1003"/>
        <item m="1" x="1162"/>
        <item x="983"/>
        <item x="1035"/>
        <item x="1055"/>
        <item x="1059"/>
        <item x="1088"/>
        <item x="77"/>
        <item x="118"/>
        <item x="119"/>
        <item x="126"/>
        <item x="147"/>
        <item x="184"/>
        <item x="186"/>
        <item x="261"/>
        <item x="264"/>
        <item x="277"/>
        <item x="285"/>
        <item x="287"/>
        <item x="291"/>
        <item x="304"/>
        <item x="342"/>
        <item x="368"/>
        <item x="400"/>
        <item x="410"/>
        <item x="444"/>
        <item x="458"/>
        <item x="495"/>
        <item x="502"/>
        <item x="512"/>
        <item x="534"/>
        <item x="535"/>
        <item x="541"/>
        <item x="548"/>
        <item x="552"/>
        <item x="554"/>
        <item x="560"/>
        <item x="619"/>
        <item x="645"/>
        <item x="678"/>
        <item x="739"/>
        <item x="789"/>
        <item x="790"/>
        <item x="807"/>
        <item x="841"/>
        <item x="842"/>
        <item x="936"/>
        <item x="1025"/>
        <item x="1038"/>
        <item x="1044"/>
        <item x="1046"/>
        <item x="1047"/>
        <item x="734"/>
        <item x="1100"/>
        <item x="1126"/>
        <item x="1152"/>
        <item x="107"/>
        <item x="117"/>
        <item x="125"/>
        <item x="214"/>
        <item x="241"/>
        <item x="276"/>
        <item x="320"/>
        <item x="351"/>
        <item x="380"/>
        <item x="452"/>
        <item x="453"/>
        <item x="467"/>
        <item x="487"/>
        <item x="488"/>
        <item x="511"/>
        <item x="559"/>
        <item x="580"/>
        <item x="669"/>
        <item x="730"/>
        <item x="731"/>
        <item x="736"/>
        <item x="778"/>
        <item x="823"/>
        <item x="829"/>
        <item x="840"/>
        <item x="857"/>
        <item x="891"/>
        <item m="1" x="1161"/>
        <item x="1037"/>
        <item x="1054"/>
        <item x="1094"/>
        <item x="1142"/>
        <item x="4"/>
        <item x="15"/>
        <item x="16"/>
        <item x="55"/>
        <item x="65"/>
        <item x="93"/>
        <item x="94"/>
        <item x="102"/>
        <item x="115"/>
        <item x="123"/>
        <item x="134"/>
        <item x="142"/>
        <item x="144"/>
        <item x="151"/>
        <item x="152"/>
        <item x="183"/>
        <item x="198"/>
        <item x="199"/>
        <item x="200"/>
        <item x="224"/>
        <item x="229"/>
        <item x="242"/>
        <item x="243"/>
        <item x="250"/>
        <item x="259"/>
        <item x="263"/>
        <item x="275"/>
        <item x="284"/>
        <item x="294"/>
        <item x="312"/>
        <item x="357"/>
        <item x="379"/>
        <item x="398"/>
        <item x="399"/>
        <item x="427"/>
        <item x="435"/>
        <item x="436"/>
        <item x="437"/>
        <item x="465"/>
        <item x="472"/>
        <item x="501"/>
        <item x="522"/>
        <item x="553"/>
        <item x="576"/>
        <item x="589"/>
        <item x="602"/>
        <item x="603"/>
        <item x="604"/>
        <item x="612"/>
        <item x="616"/>
        <item x="625"/>
        <item x="631"/>
        <item x="634"/>
        <item x="641"/>
        <item x="644"/>
        <item x="657"/>
        <item x="666"/>
        <item x="668"/>
        <item x="695"/>
        <item x="697"/>
        <item x="722"/>
        <item m="1" x="1177"/>
        <item x="751"/>
        <item x="756"/>
        <item x="757"/>
        <item x="764"/>
        <item x="788"/>
        <item x="834"/>
        <item x="853"/>
        <item x="854"/>
        <item x="858"/>
        <item x="861"/>
        <item x="884"/>
        <item x="885"/>
        <item x="893"/>
        <item x="922"/>
        <item x="933"/>
        <item x="951"/>
        <item x="961"/>
        <item x="971"/>
        <item x="977"/>
        <item x="978"/>
        <item x="979"/>
        <item x="981"/>
        <item m="1" x="1160"/>
        <item x="1033"/>
        <item x="1045"/>
        <item x="1070"/>
        <item x="1085"/>
        <item x="1114"/>
        <item x="1139"/>
        <item x="5"/>
        <item x="64"/>
        <item x="128"/>
        <item x="143"/>
        <item x="211"/>
        <item x="223"/>
        <item m="1" x="1182"/>
        <item x="274"/>
        <item x="300"/>
        <item x="325"/>
        <item x="326"/>
        <item x="362"/>
        <item x="364"/>
        <item x="365"/>
        <item x="397"/>
        <item x="426"/>
        <item x="440"/>
        <item x="441"/>
        <item x="442"/>
        <item x="443"/>
        <item x="457"/>
        <item x="485"/>
        <item x="515"/>
        <item x="573"/>
        <item x="586"/>
        <item x="594"/>
        <item x="630"/>
        <item x="637"/>
        <item x="660"/>
        <item x="690"/>
        <item x="691"/>
        <item x="721"/>
        <item x="729"/>
        <item x="800"/>
        <item x="811"/>
        <item x="819"/>
        <item x="820"/>
        <item x="828"/>
        <item x="864"/>
        <item x="871"/>
        <item x="887"/>
        <item x="890"/>
        <item x="895"/>
        <item x="892"/>
        <item x="903"/>
        <item x="913"/>
        <item x="921"/>
        <item x="959"/>
        <item x="998"/>
        <item x="1024"/>
        <item x="1079"/>
        <item m="1" x="1167"/>
        <item x="1141"/>
        <item x="1147"/>
        <item x="36"/>
        <item x="71"/>
        <item x="124"/>
        <item x="203"/>
        <item x="222"/>
        <item x="256"/>
        <item x="257"/>
        <item x="282"/>
        <item x="306"/>
        <item x="307"/>
        <item x="308"/>
        <item x="316"/>
        <item m="1" x="1175"/>
        <item x="335"/>
        <item x="361"/>
        <item x="367"/>
        <item x="425"/>
        <item x="447"/>
        <item x="471"/>
        <item x="533"/>
        <item x="540"/>
        <item x="562"/>
        <item x="617"/>
        <item x="618"/>
        <item x="650"/>
        <item x="651"/>
        <item x="675"/>
        <item x="710"/>
        <item x="720"/>
        <item x="780"/>
        <item x="793"/>
        <item x="817"/>
        <item x="818"/>
        <item x="875"/>
        <item x="894"/>
        <item x="986"/>
        <item x="1030"/>
        <item x="1080"/>
        <item x="1087"/>
        <item x="14"/>
        <item x="202"/>
        <item x="221"/>
        <item x="289"/>
        <item x="292"/>
        <item x="407"/>
        <item x="509"/>
        <item x="510"/>
        <item x="557"/>
        <item x="558"/>
        <item x="584"/>
        <item x="643"/>
        <item x="698"/>
        <item x="728"/>
        <item x="836"/>
        <item x="846"/>
        <item m="1" x="1178"/>
        <item x="992"/>
        <item x="1063"/>
        <item x="1066"/>
        <item x="1119"/>
        <item x="1120"/>
        <item x="26"/>
        <item x="61"/>
        <item x="272"/>
        <item x="434"/>
        <item x="516"/>
        <item x="551"/>
        <item x="556"/>
        <item x="583"/>
        <item x="649"/>
        <item x="656"/>
        <item m="1" x="1176"/>
        <item x="991"/>
        <item m="1" x="1159"/>
        <item x="51"/>
        <item x="91"/>
        <item x="108"/>
        <item x="111"/>
        <item x="150"/>
        <item x="153"/>
        <item x="166"/>
        <item x="181"/>
        <item x="234"/>
        <item x="235"/>
        <item x="240"/>
        <item x="251"/>
        <item x="268"/>
        <item x="297"/>
        <item x="298"/>
        <item x="313"/>
        <item x="356"/>
        <item x="359"/>
        <item x="360"/>
        <item x="384"/>
        <item x="406"/>
        <item x="414"/>
        <item x="423"/>
        <item x="454"/>
        <item x="455"/>
        <item x="484"/>
        <item x="506"/>
        <item x="528"/>
        <item x="591"/>
        <item x="606"/>
        <item x="611"/>
        <item x="622"/>
        <item x="629"/>
        <item x="640"/>
        <item x="648"/>
        <item x="647"/>
        <item x="748"/>
        <item x="799"/>
        <item x="816"/>
        <item x="852"/>
        <item x="859"/>
        <item x="917"/>
        <item x="947"/>
        <item x="949"/>
        <item x="966"/>
        <item x="967"/>
        <item x="969"/>
        <item x="976"/>
        <item x="980"/>
        <item x="990"/>
        <item m="1" x="1158"/>
        <item x="1022"/>
        <item x="1043"/>
        <item x="1083"/>
        <item x="1097"/>
        <item x="1117"/>
        <item x="1138"/>
        <item m="1" x="1180"/>
        <item x="57"/>
        <item x="82"/>
        <item x="97"/>
        <item x="127"/>
        <item x="141"/>
        <item x="216"/>
        <item x="217"/>
        <item x="218"/>
        <item x="219"/>
        <item x="271"/>
        <item x="286"/>
        <item x="305"/>
        <item x="371"/>
        <item x="395"/>
        <item x="460"/>
        <item x="461"/>
        <item x="464"/>
        <item x="477"/>
        <item x="493"/>
        <item x="520"/>
        <item x="578"/>
        <item x="593"/>
        <item x="614"/>
        <item x="633"/>
        <item x="636"/>
        <item x="655"/>
        <item x="667"/>
        <item x="686"/>
        <item x="689"/>
        <item x="718"/>
        <item x="727"/>
        <item x="743"/>
        <item x="762"/>
        <item x="763"/>
        <item x="767"/>
        <item x="776"/>
        <item x="785"/>
        <item x="832"/>
        <item x="833"/>
        <item x="869"/>
        <item x="889"/>
        <item x="902"/>
        <item x="909"/>
        <item x="912"/>
        <item x="919"/>
        <item x="931"/>
        <item x="935"/>
        <item x="950"/>
        <item x="953"/>
        <item x="963"/>
        <item m="1" x="1166"/>
        <item x="1111"/>
        <item x="1116"/>
        <item x="319"/>
        <item x="331"/>
        <item x="345"/>
        <item x="421"/>
        <item x="446"/>
        <item x="449"/>
        <item x="479"/>
        <item x="492"/>
        <item x="499"/>
        <item x="592"/>
        <item x="769"/>
        <item x="770"/>
        <item x="784"/>
        <item x="815"/>
        <item x="838"/>
        <item x="956"/>
        <item x="958"/>
        <item x="1062"/>
        <item m="1" x="1165"/>
        <item x="1086"/>
        <item x="1118"/>
        <item x="1154"/>
        <item x="25"/>
        <item x="70"/>
        <item x="85"/>
        <item x="149"/>
        <item x="174"/>
        <item x="344"/>
        <item x="386"/>
        <item x="419"/>
        <item x="469"/>
        <item x="702"/>
        <item x="792"/>
        <item x="845"/>
        <item x="874"/>
        <item x="939"/>
        <item x="984"/>
        <item m="1" x="1164"/>
        <item x="1107"/>
        <item x="1108"/>
        <item x="1105"/>
        <item x="1112"/>
        <item x="1113"/>
        <item x="1149"/>
        <item x="138"/>
        <item x="165"/>
        <item x="231"/>
        <item x="232"/>
        <item x="238"/>
        <item x="269"/>
        <item x="288"/>
        <item x="450"/>
        <item x="504"/>
        <item x="505"/>
        <item x="555"/>
        <item x="579"/>
        <item x="740"/>
        <item x="945"/>
        <item x="1036"/>
        <item x="1124"/>
        <item x="109"/>
        <item x="148"/>
        <item x="164"/>
        <item x="245"/>
        <item x="267"/>
        <item x="296"/>
        <item x="355"/>
        <item x="370"/>
        <item x="372"/>
        <item x="373"/>
        <item x="377"/>
        <item x="378"/>
        <item x="388"/>
        <item x="389"/>
        <item x="417"/>
        <item x="527"/>
        <item x="537"/>
        <item x="544"/>
        <item x="599"/>
        <item x="646"/>
        <item x="654"/>
        <item x="685"/>
        <item x="715"/>
        <item x="749"/>
        <item x="768"/>
        <item x="783"/>
        <item x="821"/>
        <item x="825"/>
        <item x="851"/>
        <item x="866"/>
        <item x="989"/>
        <item x="1017"/>
        <item x="1020"/>
        <item x="1060"/>
        <item x="1061"/>
        <item x="1071"/>
        <item x="1136"/>
        <item x="1137"/>
        <item x="1148"/>
        <item x="34"/>
        <item x="46"/>
        <item x="59"/>
        <item x="86"/>
        <item x="120"/>
        <item x="191"/>
        <item x="266"/>
        <item x="317"/>
        <item x="318"/>
        <item x="374"/>
        <item x="412"/>
        <item x="416"/>
        <item x="429"/>
        <item x="523"/>
        <item x="526"/>
        <item x="570"/>
        <item x="653"/>
        <item x="683"/>
        <item x="684"/>
        <item x="704"/>
        <item x="714"/>
        <item x="759"/>
        <item x="760"/>
        <item x="761"/>
        <item x="796"/>
        <item x="797"/>
        <item x="805"/>
        <item x="810"/>
        <item x="827"/>
        <item x="911"/>
        <item x="916"/>
        <item x="962"/>
        <item x="974"/>
        <item x="1004"/>
        <item x="1027"/>
        <item x="1081"/>
        <item x="11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60">
        <item x="285"/>
        <item x="416"/>
        <item x="201"/>
        <item x="398"/>
        <item x="272"/>
        <item x="688"/>
        <item m="1" x="894"/>
        <item x="332"/>
        <item x="158"/>
        <item m="1" x="1568"/>
        <item x="451"/>
        <item m="1" x="789"/>
        <item m="1" x="720"/>
        <item m="1" x="1633"/>
        <item m="1" x="1807"/>
        <item m="1" x="1778"/>
        <item m="1" x="1583"/>
        <item x="364"/>
        <item m="1" x="739"/>
        <item x="140"/>
        <item m="1" x="1737"/>
        <item m="1" x="1509"/>
        <item m="1" x="1830"/>
        <item x="127"/>
        <item m="1" x="1602"/>
        <item x="54"/>
        <item x="706"/>
        <item m="1" x="1177"/>
        <item x="202"/>
        <item m="1" x="1598"/>
        <item x="582"/>
        <item m="1" x="1431"/>
        <item m="1" x="1373"/>
        <item x="122"/>
        <item m="1" x="1448"/>
        <item x="209"/>
        <item x="326"/>
        <item m="1" x="892"/>
        <item x="250"/>
        <item m="1" x="1578"/>
        <item x="125"/>
        <item x="157"/>
        <item m="1" x="1741"/>
        <item x="116"/>
        <item m="1" x="741"/>
        <item m="1" x="1401"/>
        <item x="304"/>
        <item m="1" x="1577"/>
        <item m="1" x="1755"/>
        <item m="1" x="1719"/>
        <item x="262"/>
        <item x="487"/>
        <item m="1" x="1818"/>
        <item x="441"/>
        <item m="1" x="1229"/>
        <item m="1" x="1757"/>
        <item m="1" x="1789"/>
        <item m="1" x="1576"/>
        <item x="261"/>
        <item m="1" x="902"/>
        <item x="275"/>
        <item m="1" x="1632"/>
        <item m="1" x="1693"/>
        <item x="318"/>
        <item m="1" x="783"/>
        <item x="317"/>
        <item m="1" x="782"/>
        <item m="1" x="1370"/>
        <item x="417"/>
        <item m="1" x="1641"/>
        <item x="136"/>
        <item x="702"/>
        <item m="1" x="1533"/>
        <item m="1" x="1464"/>
        <item m="1" x="1363"/>
        <item x="187"/>
        <item x="650"/>
        <item m="1" x="933"/>
        <item m="1" x="1133"/>
        <item m="1" x="980"/>
        <item x="614"/>
        <item x="676"/>
        <item m="1" x="1479"/>
        <item x="440"/>
        <item m="1" x="1273"/>
        <item m="1" x="1600"/>
        <item m="1" x="743"/>
        <item m="1" x="1800"/>
        <item m="1" x="1354"/>
        <item m="1" x="1649"/>
        <item m="1" x="1566"/>
        <item x="176"/>
        <item x="109"/>
        <item m="1" x="1671"/>
        <item x="599"/>
        <item m="1" x="910"/>
        <item m="1" x="1556"/>
        <item m="1" x="1549"/>
        <item x="499"/>
        <item m="1" x="1692"/>
        <item m="1" x="1622"/>
        <item m="1" x="717"/>
        <item x="56"/>
        <item x="207"/>
        <item m="1" x="1550"/>
        <item m="1" x="930"/>
        <item m="1" x="1125"/>
        <item m="1" x="1749"/>
        <item x="134"/>
        <item m="1" x="1423"/>
        <item m="1" x="1619"/>
        <item m="1" x="1317"/>
        <item m="1" x="1451"/>
        <item x="476"/>
        <item x="289"/>
        <item m="1" x="1388"/>
        <item m="1" x="1667"/>
        <item x="21"/>
        <item m="1" x="1772"/>
        <item m="1" x="1653"/>
        <item m="1" x="1705"/>
        <item m="1" x="1773"/>
        <item m="1" x="1321"/>
        <item m="1" x="1665"/>
        <item m="1" x="1347"/>
        <item x="542"/>
        <item m="1" x="1813"/>
        <item m="1" x="1456"/>
        <item m="1" x="1560"/>
        <item x="57"/>
        <item m="1" x="1325"/>
        <item m="1" x="1473"/>
        <item m="1" x="1626"/>
        <item m="1" x="1795"/>
        <item x="434"/>
        <item x="654"/>
        <item x="303"/>
        <item m="1" x="1573"/>
        <item m="1" x="1580"/>
        <item x="33"/>
        <item m="1" x="1652"/>
        <item m="1" x="775"/>
        <item m="1" x="1624"/>
        <item m="1" x="1748"/>
        <item m="1" x="1782"/>
        <item m="1" x="777"/>
        <item m="1" x="1715"/>
        <item x="450"/>
        <item m="1" x="1014"/>
        <item x="337"/>
        <item x="355"/>
        <item m="1" x="1555"/>
        <item m="1" x="1404"/>
        <item m="1" x="1343"/>
        <item m="1" x="1779"/>
        <item m="1" x="1724"/>
        <item m="1" x="954"/>
        <item m="1" x="1689"/>
        <item x="358"/>
        <item x="624"/>
        <item m="1" x="1631"/>
        <item m="1" x="1472"/>
        <item m="1" x="1191"/>
        <item m="1" x="1492"/>
        <item m="1" x="1567"/>
        <item m="1" x="1747"/>
        <item m="1" x="1167"/>
        <item m="1" x="1601"/>
        <item m="1" x="1107"/>
        <item m="1" x="1788"/>
        <item m="1" x="1707"/>
        <item x="325"/>
        <item m="1" x="1823"/>
        <item x="80"/>
        <item m="1" x="1644"/>
        <item x="47"/>
        <item x="443"/>
        <item m="1" x="759"/>
        <item m="1" x="1318"/>
        <item m="1" x="752"/>
        <item m="1" x="1282"/>
        <item m="1" x="1306"/>
        <item x="144"/>
        <item x="259"/>
        <item x="468"/>
        <item m="1" x="966"/>
        <item m="1" x="745"/>
        <item m="1" x="1717"/>
        <item m="1" x="1551"/>
        <item x="330"/>
        <item m="1" x="1727"/>
        <item m="1" x="1439"/>
        <item m="1" x="1171"/>
        <item m="1" x="1427"/>
        <item m="1" x="1762"/>
        <item m="1" x="957"/>
        <item m="1" x="1153"/>
        <item x="467"/>
        <item m="1" x="1525"/>
        <item x="20"/>
        <item x="619"/>
        <item m="1" x="1494"/>
        <item m="1" x="1474"/>
        <item x="45"/>
        <item m="1" x="1335"/>
        <item m="1" x="1402"/>
        <item m="1" x="1827"/>
        <item m="1" x="1764"/>
        <item m="1" x="1552"/>
        <item m="1" x="1753"/>
        <item x="387"/>
        <item m="1" x="1330"/>
        <item m="1" x="1449"/>
        <item m="1" x="978"/>
        <item m="1" x="1481"/>
        <item m="1" x="1815"/>
        <item x="279"/>
        <item m="1" x="1611"/>
        <item x="605"/>
        <item m="1" x="1585"/>
        <item m="1" x="1804"/>
        <item x="617"/>
        <item m="1" x="1776"/>
        <item m="1" x="1183"/>
        <item m="1" x="1546"/>
        <item m="1" x="1145"/>
        <item m="1" x="1176"/>
        <item x="243"/>
        <item m="1" x="961"/>
        <item m="1" x="1515"/>
        <item m="1" x="1836"/>
        <item x="631"/>
        <item m="1" x="1829"/>
        <item m="1" x="1805"/>
        <item x="377"/>
        <item m="1" x="887"/>
        <item m="1" x="1721"/>
        <item m="1" x="1420"/>
        <item x="642"/>
        <item m="1" x="1765"/>
        <item x="478"/>
        <item m="1" x="852"/>
        <item m="1" x="867"/>
        <item x="72"/>
        <item x="96"/>
        <item x="571"/>
        <item m="1" x="1471"/>
        <item m="1" x="850"/>
        <item m="1" x="813"/>
        <item m="1" x="1070"/>
        <item m="1" x="1808"/>
        <item m="1" x="1780"/>
        <item m="1" x="1476"/>
        <item x="128"/>
        <item x="623"/>
        <item m="1" x="1148"/>
        <item x="89"/>
        <item m="1" x="1703"/>
        <item m="1" x="1638"/>
        <item m="1" x="1532"/>
        <item m="1" x="1084"/>
        <item m="1" x="1209"/>
        <item m="1" x="1599"/>
        <item x="436"/>
        <item x="256"/>
        <item m="1" x="1714"/>
        <item m="1" x="981"/>
        <item m="1" x="1444"/>
        <item m="1" x="1752"/>
        <item m="1" x="1184"/>
        <item m="1" x="1809"/>
        <item m="1" x="1613"/>
        <item m="1" x="815"/>
        <item x="612"/>
        <item x="282"/>
        <item x="462"/>
        <item m="1" x="1531"/>
        <item m="1" x="1135"/>
        <item m="1" x="1837"/>
        <item m="1" x="1453"/>
        <item m="1" x="1154"/>
        <item m="1" x="1769"/>
        <item m="1" x="1597"/>
        <item m="1" x="1669"/>
        <item x="485"/>
        <item x="173"/>
        <item m="1" x="986"/>
        <item m="1" x="1437"/>
        <item m="1" x="1287"/>
        <item m="1" x="823"/>
        <item m="1" x="1718"/>
        <item m="1" x="1845"/>
        <item m="1" x="1368"/>
        <item m="1" x="1670"/>
        <item m="1" x="1634"/>
        <item m="1" x="1771"/>
        <item m="1" x="1677"/>
        <item m="1" x="1037"/>
        <item m="1" x="1376"/>
        <item m="1" x="851"/>
        <item x="689"/>
        <item x="31"/>
        <item m="1" x="1710"/>
        <item m="1" x="1832"/>
        <item x="454"/>
        <item m="1" x="1605"/>
        <item m="1" x="1478"/>
        <item m="1" x="1387"/>
        <item x="208"/>
        <item x="381"/>
        <item x="497"/>
        <item x="182"/>
        <item x="159"/>
        <item x="584"/>
        <item x="400"/>
        <item m="1" x="1787"/>
        <item m="1" x="1030"/>
        <item x="216"/>
        <item m="1" x="1615"/>
        <item m="1" x="1407"/>
        <item m="1" x="1470"/>
        <item x="99"/>
        <item m="1" x="1544"/>
        <item x="540"/>
        <item x="260"/>
        <item m="1" x="1793"/>
        <item x="75"/>
        <item m="1" x="1140"/>
        <item m="1" x="1726"/>
        <item x="420"/>
        <item x="575"/>
        <item m="1" x="1792"/>
        <item m="1" x="1475"/>
        <item m="1" x="1603"/>
        <item m="1" x="1518"/>
        <item x="313"/>
        <item m="1" x="1681"/>
        <item m="1" x="1336"/>
        <item m="1" x="1206"/>
        <item x="155"/>
        <item m="1" x="1729"/>
        <item m="1" x="1010"/>
        <item x="113"/>
        <item m="1" x="1337"/>
        <item m="1" x="1293"/>
        <item m="1" x="726"/>
        <item m="1" x="1742"/>
        <item x="513"/>
        <item m="1" x="1740"/>
        <item m="1" x="1179"/>
        <item x="635"/>
        <item m="1" x="1572"/>
        <item x="438"/>
        <item x="604"/>
        <item m="1" x="1720"/>
        <item m="1" x="1645"/>
        <item m="1" x="1612"/>
        <item x="188"/>
        <item m="1" x="1768"/>
        <item m="1" x="1799"/>
        <item m="1" x="1640"/>
        <item m="1" x="1828"/>
        <item x="18"/>
        <item m="1" x="1766"/>
        <item m="1" x="1536"/>
        <item m="1" x="1834"/>
        <item m="1" x="1534"/>
        <item m="1" x="1713"/>
        <item x="66"/>
        <item m="1" x="762"/>
        <item m="1" x="1264"/>
        <item m="1" x="1621"/>
        <item m="1" x="1786"/>
        <item m="1" x="1247"/>
        <item m="1" x="1704"/>
        <item m="1" x="1062"/>
        <item m="1" x="1483"/>
        <item m="1" x="1684"/>
        <item m="1" x="1230"/>
        <item m="1" x="1728"/>
        <item m="1" x="829"/>
        <item m="1" x="1391"/>
        <item m="1" x="1543"/>
        <item m="1" x="1831"/>
        <item m="1" x="1797"/>
        <item x="55"/>
        <item m="1" x="1411"/>
        <item m="1" x="1504"/>
        <item m="1" x="1272"/>
        <item m="1" x="1263"/>
        <item m="1" x="1820"/>
        <item m="1" x="1801"/>
        <item m="1" x="1524"/>
        <item x="366"/>
        <item m="1" x="1469"/>
        <item m="1" x="1409"/>
        <item m="1" x="1575"/>
        <item m="1" x="1822"/>
        <item m="1" x="1674"/>
        <item m="1" x="1211"/>
        <item x="93"/>
        <item m="1" x="1514"/>
        <item x="690"/>
        <item x="142"/>
        <item m="1" x="1668"/>
        <item m="1" x="1743"/>
        <item m="1" x="1415"/>
        <item m="1" x="1662"/>
        <item x="135"/>
        <item m="1" x="1838"/>
        <item m="1" x="1657"/>
        <item x="346"/>
        <item m="1" x="1678"/>
        <item x="293"/>
        <item m="1" x="1416"/>
        <item m="1" x="1636"/>
        <item m="1" x="1446"/>
        <item x="23"/>
        <item m="1" x="1723"/>
        <item x="306"/>
        <item x="264"/>
        <item m="1" x="1482"/>
        <item m="1" x="1821"/>
        <item m="1" x="1835"/>
        <item m="1" x="1505"/>
        <item m="1" x="1385"/>
        <item m="1" x="1751"/>
        <item m="1" x="1812"/>
        <item m="1" x="1814"/>
        <item m="1" x="1005"/>
        <item m="1" x="945"/>
        <item m="1" x="808"/>
        <item m="1" x="1700"/>
        <item m="1" x="1548"/>
        <item m="1" x="935"/>
        <item x="692"/>
        <item m="1" x="1400"/>
        <item m="1" x="1775"/>
        <item m="1" x="1803"/>
        <item m="1" x="1289"/>
        <item m="1" x="1824"/>
        <item x="543"/>
        <item m="1" x="1697"/>
        <item m="1" x="1781"/>
        <item m="1" x="1382"/>
        <item m="1" x="1440"/>
        <item m="1" x="1655"/>
        <item x="162"/>
        <item m="1" x="1699"/>
        <item m="1" x="1817"/>
        <item m="1" x="1686"/>
        <item m="1" x="1495"/>
        <item m="1" x="1656"/>
        <item m="1" x="877"/>
        <item m="1" x="1688"/>
        <item m="1" x="1500"/>
        <item m="1" x="1398"/>
        <item m="1" x="1734"/>
        <item x="348"/>
        <item m="1" x="1816"/>
        <item m="1" x="1825"/>
        <item m="1" x="1270"/>
        <item m="1" x="1790"/>
        <item m="1" x="1760"/>
        <item m="1" x="1654"/>
        <item x="206"/>
        <item x="141"/>
        <item m="1" x="1791"/>
        <item m="1" x="1056"/>
        <item x="291"/>
        <item m="1" x="1806"/>
        <item m="1" x="1712"/>
        <item m="1" x="1661"/>
        <item m="1" x="1659"/>
        <item m="1" x="1810"/>
        <item x="193"/>
        <item m="1" x="769"/>
        <item m="1" x="1777"/>
        <item x="484"/>
        <item x="696"/>
        <item m="1" x="1745"/>
        <item m="1" x="972"/>
        <item m="1" x="1833"/>
        <item m="1" x="1783"/>
        <item m="1" x="1839"/>
        <item m="1" x="1840"/>
        <item m="1" x="1841"/>
        <item m="1" x="1842"/>
        <item m="1" x="1843"/>
        <item m="1" x="1844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798"/>
        <item x="641"/>
        <item m="1" x="1353"/>
        <item m="1" x="1497"/>
        <item x="276"/>
        <item m="1" x="822"/>
        <item m="1" x="1539"/>
        <item m="1" x="1826"/>
        <item m="1" x="1750"/>
        <item x="581"/>
        <item m="1" x="1280"/>
        <item x="95"/>
        <item m="1" x="1819"/>
        <item m="1" x="1374"/>
        <item m="1" x="1490"/>
        <item m="1" x="1784"/>
        <item m="1" x="1288"/>
        <item m="1" x="1512"/>
        <item m="1" x="1594"/>
        <item x="535"/>
        <item m="1" x="1761"/>
        <item m="1" x="1735"/>
        <item m="1" x="1647"/>
        <item m="1" x="1119"/>
        <item x="435"/>
        <item x="367"/>
        <item m="1" x="1441"/>
        <item m="1" x="1055"/>
        <item m="1" x="1767"/>
        <item x="668"/>
        <item m="1" x="1794"/>
        <item m="1" x="1408"/>
        <item m="1" x="1063"/>
        <item x="335"/>
        <item m="1" x="1357"/>
        <item x="647"/>
        <item m="1" x="1618"/>
        <item x="442"/>
        <item m="1" x="1221"/>
        <item x="516"/>
        <item m="1" x="1756"/>
        <item m="1" x="1586"/>
        <item m="1" x="1643"/>
        <item m="1" x="1630"/>
        <item x="126"/>
        <item m="1" x="1610"/>
        <item x="375"/>
        <item m="1" x="1774"/>
        <item m="1" x="1675"/>
        <item m="1" x="1802"/>
        <item m="1" x="1538"/>
        <item m="1" x="1811"/>
        <item m="1" x="1365"/>
        <item m="1" x="1658"/>
        <item m="1" x="1731"/>
        <item m="1" x="1428"/>
        <item m="1" x="1673"/>
        <item m="1" x="1698"/>
        <item x="388"/>
        <item m="1" x="949"/>
        <item x="525"/>
        <item x="415"/>
        <item m="1" x="1565"/>
        <item m="1" x="1754"/>
        <item m="1" x="1488"/>
        <item m="1" x="1403"/>
        <item x="539"/>
        <item m="1" x="1587"/>
        <item x="561"/>
        <item m="1" x="1758"/>
        <item x="214"/>
        <item m="1" x="1759"/>
        <item m="1" x="1660"/>
        <item m="1" x="1307"/>
        <item m="1" x="1796"/>
        <item m="1" x="1785"/>
        <item m="1" x="1355"/>
        <item m="1" x="1418"/>
        <item x="376"/>
        <item m="1" x="1609"/>
        <item m="1" x="1243"/>
        <item m="1" x="909"/>
        <item m="1" x="1709"/>
        <item m="1" x="846"/>
        <item m="1" x="1770"/>
        <item m="1" x="1679"/>
        <item m="1" x="718"/>
        <item m="1" x="1529"/>
        <item m="1" x="1422"/>
        <item m="1" x="710"/>
        <item x="137"/>
        <item m="1" x="1696"/>
        <item m="1" x="1065"/>
        <item x="389"/>
        <item x="301"/>
        <item m="1" x="1733"/>
        <item m="1" x="1596"/>
        <item m="1" x="1620"/>
        <item m="1" x="1468"/>
        <item m="1" x="1732"/>
        <item m="1" x="1716"/>
        <item m="1" x="1746"/>
        <item m="1" x="1706"/>
        <item x="589"/>
        <item x="118"/>
        <item m="1" x="1666"/>
        <item m="1" x="1663"/>
        <item x="106"/>
        <item x="426"/>
        <item x="46"/>
        <item m="1" x="1694"/>
        <item m="1" x="1763"/>
        <item x="587"/>
        <item m="1" x="1397"/>
        <item m="1" x="1736"/>
        <item x="298"/>
        <item x="39"/>
        <item m="1" x="1639"/>
        <item m="1" x="1744"/>
        <item m="1" x="1557"/>
        <item m="1" x="1002"/>
        <item m="1" x="1690"/>
        <item m="1" x="1702"/>
        <item x="643"/>
        <item m="1" x="1435"/>
        <item x="533"/>
        <item x="352"/>
        <item x="252"/>
        <item x="683"/>
        <item m="1" x="1127"/>
        <item m="1" x="1608"/>
        <item m="1" x="1506"/>
        <item m="1" x="1156"/>
        <item m="1" x="1722"/>
        <item x="579"/>
        <item x="567"/>
        <item m="1" x="1588"/>
        <item x="34"/>
        <item m="1" x="1725"/>
        <item m="1" x="774"/>
        <item m="1" x="1467"/>
        <item m="1" x="1372"/>
        <item m="1" x="1738"/>
        <item m="1" x="835"/>
        <item m="1" x="1429"/>
        <item m="1" x="1730"/>
        <item m="1" x="1316"/>
        <item m="1" x="1701"/>
        <item m="1" x="1739"/>
        <item m="1" x="1570"/>
        <item x="86"/>
        <item m="1" x="1672"/>
        <item m="1" x="1430"/>
        <item x="558"/>
        <item m="1" x="1648"/>
        <item m="1" x="1685"/>
        <item m="1" x="1627"/>
        <item m="1" x="1180"/>
        <item m="1" x="1102"/>
        <item m="1" x="1034"/>
        <item m="1" x="1071"/>
        <item m="1" x="1466"/>
        <item x="598"/>
        <item m="1" x="1378"/>
        <item x="431"/>
        <item m="1" x="1003"/>
        <item m="1" x="841"/>
        <item x="572"/>
        <item m="1" x="1687"/>
        <item m="1" x="1126"/>
        <item x="112"/>
        <item m="1" x="1558"/>
        <item m="1" x="1559"/>
        <item m="1" x="1579"/>
        <item m="1" x="1386"/>
        <item x="180"/>
        <item m="1" x="1394"/>
        <item m="1" x="1452"/>
        <item m="1" x="1683"/>
        <item m="1" x="1711"/>
        <item m="1" x="908"/>
        <item x="296"/>
        <item m="1" x="1405"/>
        <item m="1" x="1708"/>
        <item x="526"/>
        <item m="1" x="1617"/>
        <item m="1" x="1379"/>
        <item m="1" x="1050"/>
        <item x="189"/>
        <item m="1" x="1528"/>
        <item m="1" x="1535"/>
        <item m="1" x="1516"/>
        <item m="1" x="1425"/>
        <item m="1" x="1584"/>
        <item m="1" x="1695"/>
        <item m="1" x="1625"/>
        <item m="1" x="708"/>
        <item m="1" x="1342"/>
        <item m="1" x="1680"/>
        <item m="1" x="1245"/>
        <item x="555"/>
        <item m="1" x="1595"/>
        <item m="1" x="1426"/>
        <item m="1" x="1682"/>
        <item m="1" x="1477"/>
        <item x="556"/>
        <item m="1" x="1629"/>
        <item x="482"/>
        <item m="1" x="1563"/>
        <item m="1" x="1434"/>
        <item m="1" x="987"/>
        <item m="1" x="1035"/>
        <item m="1" x="1593"/>
        <item m="1" x="1484"/>
        <item m="1" x="1628"/>
        <item m="1" x="1523"/>
        <item x="514"/>
        <item m="1" x="1445"/>
        <item m="1" x="1606"/>
        <item m="1" x="1118"/>
        <item m="1" x="1527"/>
        <item m="1" x="1103"/>
        <item m="1" x="1410"/>
        <item m="1" x="1691"/>
        <item m="1" x="1393"/>
        <item m="1" x="1517"/>
        <item m="1" x="1569"/>
        <item m="1" x="1616"/>
        <item m="1" x="1676"/>
        <item m="1" x="1380"/>
        <item m="1" x="1637"/>
        <item m="1" x="1465"/>
        <item m="1" x="1590"/>
        <item m="1" x="1419"/>
        <item m="1" x="1493"/>
        <item m="1" x="1526"/>
        <item x="230"/>
        <item x="229"/>
        <item m="1" x="1443"/>
        <item m="1" x="1421"/>
        <item m="1" x="1604"/>
        <item m="1" x="866"/>
        <item m="1" x="1511"/>
        <item m="1" x="1574"/>
        <item m="1" x="1614"/>
        <item x="704"/>
        <item m="1" x="907"/>
        <item x="512"/>
        <item x="663"/>
        <item x="592"/>
        <item m="1" x="1043"/>
        <item m="1" x="1664"/>
        <item m="1" x="1581"/>
        <item x="674"/>
        <item x="309"/>
        <item m="1" x="1554"/>
        <item x="82"/>
        <item m="1" x="1268"/>
        <item m="1" x="1591"/>
        <item m="1" x="1650"/>
        <item m="1" x="881"/>
        <item x="669"/>
        <item x="670"/>
        <item m="1" x="1029"/>
        <item m="1" x="1646"/>
        <item m="1" x="1502"/>
        <item m="1" x="1623"/>
        <item x="649"/>
        <item m="1" x="1651"/>
        <item m="1" x="1344"/>
        <item m="1" x="1642"/>
        <item m="1" x="1521"/>
        <item m="1" x="840"/>
        <item m="1" x="1564"/>
        <item m="1" x="1553"/>
        <item x="269"/>
        <item m="1" x="1346"/>
        <item m="1" x="1384"/>
        <item m="1" x="1530"/>
        <item m="1" x="1158"/>
        <item m="1" x="1087"/>
        <item m="1" x="1562"/>
        <item m="1" x="1315"/>
        <item x="703"/>
        <item m="1" x="1635"/>
        <item m="1" x="1592"/>
        <item m="1" x="1491"/>
        <item x="334"/>
        <item x="311"/>
        <item x="456"/>
        <item m="1" x="1489"/>
        <item m="1" x="1334"/>
        <item m="1" x="1582"/>
        <item x="194"/>
        <item m="1" x="1589"/>
        <item m="1" x="1463"/>
        <item m="1" x="1319"/>
        <item m="1" x="1367"/>
        <item x="489"/>
        <item m="1" x="1424"/>
        <item x="694"/>
        <item m="1" x="1540"/>
        <item m="1" x="886"/>
        <item m="1" x="1547"/>
        <item m="1" x="1442"/>
        <item m="1" x="1328"/>
        <item m="1" x="1496"/>
        <item x="2"/>
        <item m="1" x="1392"/>
        <item m="1" x="1208"/>
        <item m="1" x="712"/>
        <item m="1" x="1519"/>
        <item m="1" x="1607"/>
        <item x="354"/>
        <item m="1" x="1352"/>
        <item m="1" x="1371"/>
        <item m="1" x="1149"/>
        <item m="1" x="760"/>
        <item m="1" x="791"/>
        <item m="1" x="1235"/>
        <item m="1" x="1433"/>
        <item m="1" x="1361"/>
        <item m="1" x="1364"/>
        <item x="628"/>
        <item x="251"/>
        <item m="1" x="872"/>
        <item m="1" x="1041"/>
        <item m="1" x="1455"/>
        <item x="546"/>
        <item m="1" x="1462"/>
        <item m="1" x="1061"/>
        <item m="1" x="1292"/>
        <item x="481"/>
        <item x="687"/>
        <item m="1" x="1537"/>
        <item m="1" x="1098"/>
        <item m="1" x="1345"/>
        <item m="1" x="1487"/>
        <item m="1" x="977"/>
        <item x="92"/>
        <item m="1" x="1350"/>
        <item m="1" x="1520"/>
        <item m="1" x="1450"/>
        <item m="1" x="1461"/>
        <item x="297"/>
        <item m="1" x="1413"/>
        <item m="1" x="1396"/>
        <item m="1" x="1510"/>
        <item m="1" x="1417"/>
        <item x="541"/>
        <item m="1" x="1414"/>
        <item m="1" x="1571"/>
        <item m="1" x="1297"/>
        <item m="1" x="1561"/>
        <item m="1" x="1503"/>
        <item m="1" x="1522"/>
        <item m="1" x="1498"/>
        <item m="1" x="1017"/>
        <item m="1" x="1341"/>
        <item m="1" x="1454"/>
        <item m="1" x="1507"/>
        <item m="1" x="1480"/>
        <item m="1" x="1332"/>
        <item m="1" x="1541"/>
        <item m="1" x="1147"/>
        <item m="1" x="1092"/>
        <item m="1" x="1362"/>
        <item m="1" x="1508"/>
        <item m="1" x="1141"/>
        <item m="1" x="1390"/>
        <item x="477"/>
        <item m="1" x="1499"/>
        <item m="1" x="985"/>
        <item m="1" x="1460"/>
        <item m="1" x="1389"/>
        <item x="693"/>
        <item m="1" x="1486"/>
        <item m="1" x="1412"/>
        <item x="196"/>
        <item m="1" x="927"/>
        <item m="1" x="1432"/>
        <item x="102"/>
        <item m="1" x="1244"/>
        <item m="1" x="1501"/>
        <item m="1" x="1458"/>
        <item m="1" x="1459"/>
        <item x="253"/>
        <item m="1" x="1545"/>
        <item x="339"/>
        <item x="277"/>
        <item m="1" x="1485"/>
        <item m="1" x="1513"/>
        <item m="1" x="1324"/>
        <item m="1" x="1438"/>
        <item m="1" x="1542"/>
        <item m="1" x="912"/>
        <item x="661"/>
        <item m="1" x="1447"/>
        <item m="1" x="1375"/>
        <item x="356"/>
        <item x="248"/>
        <item x="564"/>
        <item m="1" x="953"/>
        <item m="1" x="1436"/>
        <item m="1" x="1258"/>
        <item m="1" x="1457"/>
        <item x="217"/>
        <item m="1" x="1406"/>
        <item x="321"/>
        <item m="1" x="1395"/>
        <item m="1" x="1069"/>
        <item m="1" x="905"/>
        <item m="1" x="1113"/>
        <item m="1" x="1213"/>
        <item m="1" x="1262"/>
        <item x="671"/>
        <item x="288"/>
        <item m="1" x="1091"/>
        <item x="227"/>
        <item m="1" x="1366"/>
        <item m="1" x="1259"/>
        <item m="1" x="919"/>
        <item x="588"/>
        <item m="1" x="1311"/>
        <item m="1" x="799"/>
        <item m="1" x="1159"/>
        <item m="1" x="1383"/>
        <item x="569"/>
        <item m="1" x="1166"/>
        <item m="1" x="1210"/>
        <item x="362"/>
        <item x="357"/>
        <item m="1" x="1399"/>
        <item x="382"/>
        <item x="437"/>
        <item m="1" x="874"/>
        <item m="1" x="968"/>
        <item m="1" x="1220"/>
        <item m="1" x="911"/>
        <item m="1" x="983"/>
        <item m="1" x="1314"/>
        <item m="1" x="857"/>
        <item m="1" x="1196"/>
        <item m="1" x="722"/>
        <item x="315"/>
        <item m="1" x="1377"/>
        <item x="424"/>
        <item x="222"/>
        <item m="1" x="1083"/>
        <item x="458"/>
        <item m="1" x="893"/>
        <item m="1" x="1339"/>
        <item m="1" x="1333"/>
        <item m="1" x="878"/>
        <item m="1" x="1381"/>
        <item m="1" x="1099"/>
        <item x="505"/>
        <item m="1" x="1351"/>
        <item m="1" x="1075"/>
        <item x="600"/>
        <item x="60"/>
        <item m="1" x="1303"/>
        <item m="1" x="1260"/>
        <item x="652"/>
        <item m="1" x="1094"/>
        <item m="1" x="1348"/>
        <item x="686"/>
        <item m="1" x="1214"/>
        <item x="545"/>
        <item x="283"/>
        <item m="1" x="1358"/>
        <item x="655"/>
        <item m="1" x="1301"/>
        <item m="1" x="1110"/>
        <item m="1" x="918"/>
        <item m="1" x="1329"/>
        <item x="496"/>
        <item m="1" x="903"/>
        <item m="1" x="1202"/>
        <item m="1" x="1369"/>
        <item x="178"/>
        <item m="1" x="1190"/>
        <item x="50"/>
        <item x="488"/>
        <item m="1" x="1360"/>
        <item x="472"/>
        <item x="523"/>
        <item m="1" x="1356"/>
        <item m="1" x="1320"/>
        <item m="1" x="1232"/>
        <item m="1" x="1290"/>
        <item x="69"/>
        <item m="1" x="1359"/>
        <item m="1" x="1115"/>
        <item m="1" x="1136"/>
        <item m="1" x="1169"/>
        <item x="363"/>
        <item m="1" x="803"/>
        <item x="314"/>
        <item m="1" x="849"/>
        <item m="1" x="1234"/>
        <item m="1" x="1340"/>
        <item m="1" x="1143"/>
        <item m="1" x="1048"/>
        <item m="1" x="1349"/>
        <item m="1" x="1291"/>
        <item m="1" x="1338"/>
        <item m="1" x="1327"/>
        <item x="12"/>
        <item m="1" x="1331"/>
        <item x="8"/>
        <item x="409"/>
        <item m="1" x="1322"/>
        <item x="369"/>
        <item m="1" x="1152"/>
        <item x="94"/>
        <item x="439"/>
        <item m="1" x="1203"/>
        <item m="1" x="1323"/>
        <item m="1" x="1233"/>
        <item m="1" x="1312"/>
        <item m="1" x="1067"/>
        <item m="1" x="1089"/>
        <item m="1" x="1326"/>
        <item m="1" x="882"/>
        <item m="1" x="1011"/>
        <item x="411"/>
        <item m="1" x="749"/>
        <item x="139"/>
        <item m="1" x="1228"/>
        <item x="432"/>
        <item x="190"/>
        <item m="1" x="1219"/>
        <item x="536"/>
        <item x="347"/>
        <item m="1" x="868"/>
        <item m="1" x="1162"/>
        <item m="1" x="1172"/>
        <item m="1" x="839"/>
        <item x="448"/>
        <item m="1" x="1274"/>
        <item m="1" x="1241"/>
        <item m="1" x="1198"/>
        <item m="1" x="1204"/>
        <item m="1" x="1236"/>
        <item m="1" x="1073"/>
        <item m="1" x="1088"/>
        <item m="1" x="1299"/>
        <item m="1" x="1181"/>
        <item m="1" x="1132"/>
        <item x="361"/>
        <item x="695"/>
        <item x="15"/>
        <item m="1" x="788"/>
        <item m="1" x="1078"/>
        <item m="1" x="1138"/>
        <item m="1" x="1142"/>
        <item m="1" x="1255"/>
        <item m="1" x="1224"/>
        <item m="1" x="753"/>
        <item m="1" x="970"/>
        <item m="1" x="838"/>
        <item m="1" x="946"/>
        <item x="233"/>
        <item m="1" x="728"/>
        <item m="1" x="1250"/>
        <item m="1" x="1240"/>
        <item m="1" x="1155"/>
        <item m="1" x="1271"/>
        <item x="300"/>
        <item m="1" x="1081"/>
        <item m="1" x="1178"/>
        <item x="585"/>
        <item m="1" x="1223"/>
        <item m="1" x="1310"/>
        <item x="407"/>
        <item x="461"/>
        <item m="1" x="1313"/>
        <item m="1" x="1300"/>
        <item m="1" x="1151"/>
        <item m="1" x="1261"/>
        <item m="1" x="1265"/>
        <item x="254"/>
        <item m="1" x="1161"/>
        <item m="1" x="1257"/>
        <item m="1" x="1160"/>
        <item m="1" x="1068"/>
        <item m="1" x="776"/>
        <item m="1" x="1298"/>
        <item x="368"/>
        <item m="1" x="969"/>
        <item m="1" x="1304"/>
        <item m="1" x="1195"/>
        <item m="1" x="1174"/>
        <item m="1" x="1286"/>
        <item m="1" x="1269"/>
        <item m="1" x="1295"/>
        <item x="596"/>
        <item m="1" x="1020"/>
        <item m="1" x="1238"/>
        <item m="1" x="1049"/>
        <item m="1" x="856"/>
        <item x="463"/>
        <item m="1" x="880"/>
        <item m="1" x="1305"/>
        <item m="1" x="1207"/>
        <item m="1" x="1186"/>
        <item m="1" x="1308"/>
        <item m="1" x="1309"/>
        <item m="1" x="1189"/>
        <item m="1" x="1296"/>
        <item x="249"/>
        <item x="423"/>
        <item m="1" x="1165"/>
        <item m="1" x="1150"/>
        <item m="1" x="1251"/>
        <item m="1" x="1051"/>
        <item x="245"/>
        <item m="1" x="1254"/>
        <item m="1" x="1266"/>
        <item m="1" x="811"/>
        <item m="1" x="1121"/>
        <item x="210"/>
        <item x="74"/>
        <item m="1" x="1218"/>
        <item x="503"/>
        <item m="1" x="1026"/>
        <item x="418"/>
        <item x="515"/>
        <item m="1" x="1249"/>
        <item x="697"/>
        <item m="1" x="1252"/>
        <item m="1" x="1283"/>
        <item m="1" x="924"/>
        <item m="1" x="1302"/>
        <item m="1" x="995"/>
        <item x="548"/>
        <item x="698"/>
        <item m="1" x="1205"/>
        <item m="1" x="1256"/>
        <item x="239"/>
        <item m="1" x="1239"/>
        <item m="1" x="1242"/>
        <item m="1" x="1226"/>
        <item x="494"/>
        <item m="1" x="998"/>
        <item x="622"/>
        <item m="1" x="800"/>
        <item x="231"/>
        <item m="1" x="1279"/>
        <item x="583"/>
        <item x="133"/>
        <item m="1" x="1267"/>
        <item m="1" x="1284"/>
        <item m="1" x="1194"/>
        <item m="1" x="1294"/>
        <item x="633"/>
        <item m="1" x="871"/>
        <item x="146"/>
        <item m="1" x="1116"/>
        <item m="1" x="1212"/>
        <item m="1" x="1237"/>
        <item m="1" x="1187"/>
        <item m="1" x="1285"/>
        <item x="549"/>
        <item m="1" x="833"/>
        <item x="360"/>
        <item m="1" x="875"/>
        <item m="1" x="1253"/>
        <item m="1" x="1185"/>
        <item m="1" x="1054"/>
        <item m="1" x="1275"/>
        <item m="1" x="771"/>
        <item m="1" x="1281"/>
        <item m="1" x="1216"/>
        <item x="601"/>
        <item x="32"/>
        <item m="1" x="1276"/>
        <item m="1" x="1277"/>
        <item x="78"/>
        <item x="391"/>
        <item x="226"/>
        <item x="680"/>
        <item m="1" x="929"/>
        <item m="1" x="922"/>
        <item m="1" x="1197"/>
        <item m="1" x="1278"/>
        <item x="521"/>
        <item m="1" x="869"/>
        <item m="1" x="1016"/>
        <item m="1" x="1227"/>
        <item m="1" x="1101"/>
        <item x="667"/>
        <item m="1" x="1164"/>
        <item x="121"/>
        <item m="1" x="1201"/>
        <item m="1" x="1175"/>
        <item x="393"/>
        <item m="1" x="1248"/>
        <item m="1" x="1117"/>
        <item m="1" x="974"/>
        <item m="1" x="1199"/>
        <item m="1" x="1058"/>
        <item m="1" x="984"/>
        <item m="1" x="1139"/>
        <item x="425"/>
        <item m="1" x="1168"/>
        <item m="1" x="1105"/>
        <item x="644"/>
        <item m="1" x="1246"/>
        <item m="1" x="1215"/>
        <item m="1" x="917"/>
        <item m="1" x="1225"/>
        <item x="591"/>
        <item x="602"/>
        <item m="1" x="1231"/>
        <item x="38"/>
        <item x="197"/>
        <item m="1" x="1192"/>
        <item m="1" x="1182"/>
        <item m="1" x="1222"/>
        <item m="1" x="1032"/>
        <item m="1" x="979"/>
        <item m="1" x="779"/>
        <item m="1" x="1217"/>
        <item x="483"/>
        <item x="691"/>
        <item x="351"/>
        <item m="1" x="1082"/>
        <item m="1" x="1146"/>
        <item m="1" x="890"/>
        <item x="457"/>
        <item x="27"/>
        <item m="1" x="709"/>
        <item m="1" x="1134"/>
        <item m="1" x="1163"/>
        <item m="1" x="1122"/>
        <item x="403"/>
        <item x="287"/>
        <item m="1" x="1137"/>
        <item x="531"/>
        <item m="1" x="1031"/>
        <item m="1" x="1200"/>
        <item x="218"/>
        <item x="11"/>
        <item x="44"/>
        <item m="1" x="1193"/>
        <item x="653"/>
        <item x="445"/>
        <item m="1" x="1188"/>
        <item m="1" x="1144"/>
        <item x="170"/>
        <item m="1" x="1104"/>
        <item m="1" x="860"/>
        <item x="528"/>
        <item m="1" x="1036"/>
        <item x="177"/>
        <item x="221"/>
        <item x="492"/>
        <item x="493"/>
        <item m="1" x="942"/>
        <item x="84"/>
        <item m="1" x="883"/>
        <item x="370"/>
        <item x="626"/>
        <item m="1" x="1123"/>
        <item m="1" x="810"/>
        <item x="672"/>
        <item m="1" x="1024"/>
        <item m="1" x="1173"/>
        <item m="1" x="1170"/>
        <item x="236"/>
        <item m="1" x="831"/>
        <item x="662"/>
        <item x="110"/>
        <item x="312"/>
        <item m="1" x="938"/>
        <item m="1" x="764"/>
        <item x="310"/>
        <item x="338"/>
        <item m="1" x="1074"/>
        <item m="1" x="1157"/>
        <item m="1" x="755"/>
        <item x="527"/>
        <item x="613"/>
        <item x="151"/>
        <item x="305"/>
        <item x="473"/>
        <item m="1" x="1059"/>
        <item m="1" x="1106"/>
        <item m="1" x="804"/>
        <item m="1" x="939"/>
        <item x="560"/>
        <item x="566"/>
        <item x="627"/>
        <item x="634"/>
        <item x="16"/>
        <item m="1" x="973"/>
        <item x="529"/>
        <item m="1" x="747"/>
        <item m="1" x="1044"/>
        <item m="1" x="818"/>
        <item x="235"/>
        <item x="307"/>
        <item m="1" x="1128"/>
        <item x="292"/>
        <item x="324"/>
        <item m="1" x="1045"/>
        <item x="429"/>
        <item x="3"/>
        <item m="1" x="1111"/>
        <item m="1" x="862"/>
        <item m="1" x="1085"/>
        <item m="1" x="1120"/>
        <item x="511"/>
        <item x="518"/>
        <item x="550"/>
        <item x="570"/>
        <item m="1" x="1047"/>
        <item x="607"/>
        <item x="700"/>
        <item m="1" x="767"/>
        <item x="350"/>
        <item x="413"/>
        <item m="1" x="1097"/>
        <item m="1" x="1112"/>
        <item x="104"/>
        <item x="359"/>
        <item x="414"/>
        <item m="1" x="798"/>
        <item x="522"/>
        <item x="565"/>
        <item x="679"/>
        <item x="509"/>
        <item x="220"/>
        <item x="290"/>
        <item x="62"/>
        <item m="1" x="1072"/>
        <item x="26"/>
        <item x="36"/>
        <item x="68"/>
        <item m="1" x="1008"/>
        <item m="1" x="863"/>
        <item x="154"/>
        <item x="257"/>
        <item m="1" x="991"/>
        <item x="327"/>
        <item m="1" x="1124"/>
        <item m="1" x="1096"/>
        <item m="1" x="982"/>
        <item x="508"/>
        <item m="1" x="1100"/>
        <item x="573"/>
        <item m="1" x="964"/>
        <item m="1" x="1108"/>
        <item x="223"/>
        <item m="1" x="1109"/>
        <item m="1" x="1131"/>
        <item m="1" x="1129"/>
        <item m="1" x="817"/>
        <item m="1" x="742"/>
        <item m="1" x="960"/>
        <item m="1" x="848"/>
        <item x="91"/>
        <item m="1" x="1130"/>
        <item x="71"/>
        <item x="421"/>
        <item m="1" x="1114"/>
        <item x="471"/>
        <item x="502"/>
        <item m="1" x="1066"/>
        <item m="1" x="941"/>
        <item x="49"/>
        <item m="1" x="898"/>
        <item m="1" x="1080"/>
        <item m="1" x="1076"/>
        <item x="166"/>
        <item m="1" x="785"/>
        <item x="25"/>
        <item x="41"/>
        <item m="1" x="1033"/>
        <item x="175"/>
        <item x="336"/>
        <item x="373"/>
        <item m="1" x="865"/>
        <item m="1" x="723"/>
        <item m="1" x="956"/>
        <item m="1" x="994"/>
        <item x="606"/>
        <item x="646"/>
        <item x="659"/>
        <item x="664"/>
        <item m="1" x="1007"/>
        <item x="331"/>
        <item x="479"/>
        <item m="1" x="989"/>
        <item m="1" x="1046"/>
        <item m="1" x="914"/>
        <item x="506"/>
        <item m="1" x="1039"/>
        <item m="1" x="1095"/>
        <item m="1" x="944"/>
        <item m="1" x="928"/>
        <item m="1" x="1090"/>
        <item m="1" x="824"/>
        <item x="394"/>
        <item x="475"/>
        <item m="1" x="976"/>
        <item x="13"/>
        <item x="320"/>
        <item m="1" x="765"/>
        <item m="1" x="1052"/>
        <item m="1" x="1004"/>
        <item m="1" x="1093"/>
        <item m="1" x="729"/>
        <item x="163"/>
        <item m="1" x="1077"/>
        <item x="397"/>
        <item m="1" x="1079"/>
        <item x="444"/>
        <item x="580"/>
        <item m="1" x="1057"/>
        <item m="1" x="858"/>
        <item m="1" x="1086"/>
        <item m="1" x="965"/>
        <item x="263"/>
        <item x="280"/>
        <item m="1" x="889"/>
        <item m="1" x="1001"/>
        <item m="1" x="1060"/>
        <item m="1" x="1009"/>
        <item m="1" x="988"/>
        <item m="1" x="1006"/>
        <item m="1" x="1064"/>
        <item x="76"/>
        <item m="1" x="943"/>
        <item m="1" x="744"/>
        <item x="242"/>
        <item x="538"/>
        <item m="1" x="707"/>
        <item x="205"/>
        <item m="1" x="1038"/>
        <item m="1" x="1053"/>
        <item m="1" x="896"/>
        <item x="192"/>
        <item m="1" x="1023"/>
        <item x="386"/>
        <item m="1" x="925"/>
        <item x="609"/>
        <item m="1" x="901"/>
        <item x="4"/>
        <item m="1" x="879"/>
        <item x="67"/>
        <item m="1" x="916"/>
        <item x="295"/>
        <item x="684"/>
        <item m="1" x="1028"/>
        <item m="1" x="947"/>
        <item m="1" x="948"/>
        <item m="1" x="950"/>
        <item m="1" x="1040"/>
        <item m="1" x="1022"/>
        <item x="343"/>
        <item m="1" x="897"/>
        <item m="1" x="926"/>
        <item m="1" x="1015"/>
        <item x="559"/>
        <item x="625"/>
        <item x="156"/>
        <item m="1" x="784"/>
        <item x="342"/>
        <item m="1" x="996"/>
        <item x="610"/>
        <item m="1" x="859"/>
        <item m="1" x="900"/>
        <item m="1" x="787"/>
        <item x="22"/>
        <item x="79"/>
        <item x="419"/>
        <item x="616"/>
        <item m="1" x="870"/>
        <item x="61"/>
        <item m="1" x="923"/>
        <item m="1" x="1013"/>
        <item m="1" x="934"/>
        <item x="666"/>
        <item x="185"/>
        <item x="258"/>
        <item m="1" x="952"/>
        <item x="427"/>
        <item x="534"/>
        <item m="1" x="1042"/>
        <item m="1" x="999"/>
        <item m="1" x="959"/>
        <item m="1" x="792"/>
        <item x="319"/>
        <item m="1" x="1021"/>
        <item x="510"/>
        <item m="1" x="992"/>
        <item x="111"/>
        <item x="204"/>
        <item x="211"/>
        <item x="215"/>
        <item x="255"/>
        <item x="349"/>
        <item x="430"/>
        <item x="553"/>
        <item m="1" x="836"/>
        <item m="1" x="997"/>
        <item m="1" x="921"/>
        <item x="552"/>
        <item x="621"/>
        <item m="1" x="1019"/>
        <item m="1" x="967"/>
        <item m="1" x="1012"/>
        <item x="474"/>
        <item m="1" x="963"/>
        <item m="1" x="1025"/>
        <item x="638"/>
        <item m="1" x="1018"/>
        <item x="433"/>
        <item x="459"/>
        <item m="1" x="906"/>
        <item m="1" x="834"/>
        <item m="1" x="1027"/>
        <item x="678"/>
        <item x="284"/>
        <item x="167"/>
        <item x="184"/>
        <item x="480"/>
        <item x="532"/>
        <item m="1" x="971"/>
        <item x="183"/>
        <item m="1" x="845"/>
        <item x="107"/>
        <item m="1" x="716"/>
        <item m="1" x="721"/>
        <item m="1" x="975"/>
        <item m="1" x="832"/>
        <item m="1" x="990"/>
        <item m="1" x="932"/>
        <item x="405"/>
        <item x="486"/>
        <item m="1" x="809"/>
        <item x="115"/>
        <item m="1" x="888"/>
        <item m="1" x="719"/>
        <item m="1" x="861"/>
        <item m="1" x="1000"/>
        <item x="85"/>
        <item x="161"/>
        <item m="1" x="757"/>
        <item x="611"/>
        <item m="1" x="993"/>
        <item m="1" x="873"/>
        <item m="1" x="915"/>
        <item m="1" x="847"/>
        <item x="608"/>
        <item x="340"/>
        <item m="1" x="843"/>
        <item m="1" x="885"/>
        <item m="1" x="790"/>
        <item m="1" x="955"/>
        <item x="241"/>
        <item x="422"/>
        <item m="1" x="748"/>
        <item m="1" x="758"/>
        <item x="490"/>
        <item m="1" x="913"/>
        <item x="149"/>
        <item x="402"/>
        <item x="603"/>
        <item x="29"/>
        <item m="1" x="951"/>
        <item x="302"/>
        <item x="520"/>
        <item m="1" x="855"/>
        <item m="1" x="940"/>
        <item x="172"/>
        <item m="1" x="793"/>
        <item m="1" x="958"/>
        <item x="51"/>
        <item m="1" x="936"/>
        <item m="1" x="801"/>
        <item x="323"/>
        <item m="1" x="937"/>
        <item m="1" x="931"/>
        <item x="97"/>
        <item x="114"/>
        <item x="120"/>
        <item x="186"/>
        <item m="1" x="754"/>
        <item m="1" x="761"/>
        <item m="1" x="962"/>
        <item m="1" x="807"/>
        <item m="1" x="853"/>
        <item x="316"/>
        <item m="1" x="895"/>
        <item m="1" x="795"/>
        <item x="129"/>
        <item x="240"/>
        <item x="271"/>
        <item m="1" x="920"/>
        <item x="374"/>
        <item x="383"/>
        <item m="1" x="904"/>
        <item m="1" x="816"/>
        <item x="498"/>
        <item x="595"/>
        <item m="1" x="778"/>
        <item x="682"/>
        <item x="699"/>
        <item x="145"/>
        <item x="390"/>
        <item m="1" x="796"/>
        <item m="1" x="864"/>
        <item x="410"/>
        <item x="453"/>
        <item x="455"/>
        <item m="1" x="820"/>
        <item m="1" x="854"/>
        <item m="1" x="842"/>
        <item x="7"/>
        <item x="10"/>
        <item m="1" x="884"/>
        <item m="1" x="891"/>
        <item m="1" x="770"/>
        <item m="1" x="772"/>
        <item m="1" x="821"/>
        <item x="14"/>
        <item x="35"/>
        <item x="191"/>
        <item m="1" x="899"/>
        <item x="563"/>
        <item x="24"/>
        <item x="278"/>
        <item x="530"/>
        <item x="673"/>
        <item x="124"/>
        <item x="660"/>
        <item x="656"/>
        <item x="143"/>
        <item x="246"/>
        <item m="1" x="805"/>
        <item x="681"/>
        <item x="101"/>
        <item x="399"/>
        <item x="406"/>
        <item x="174"/>
        <item m="1" x="756"/>
        <item x="353"/>
        <item m="1" x="780"/>
        <item m="1" x="781"/>
        <item m="1" x="730"/>
        <item x="504"/>
        <item x="17"/>
        <item m="1" x="876"/>
        <item x="677"/>
        <item m="1" x="812"/>
        <item m="1" x="731"/>
        <item x="123"/>
        <item x="344"/>
        <item x="544"/>
        <item x="132"/>
        <item x="200"/>
        <item m="1" x="750"/>
        <item x="160"/>
        <item x="171"/>
        <item x="244"/>
        <item m="1" x="733"/>
        <item m="1" x="794"/>
        <item m="1" x="837"/>
        <item x="59"/>
        <item x="83"/>
        <item m="1" x="797"/>
        <item x="537"/>
        <item x="629"/>
        <item x="665"/>
        <item x="77"/>
        <item x="6"/>
        <item m="1" x="751"/>
        <item x="164"/>
        <item x="219"/>
        <item x="147"/>
        <item x="640"/>
        <item x="30"/>
        <item x="64"/>
        <item m="1" x="740"/>
        <item x="168"/>
        <item x="378"/>
        <item x="470"/>
        <item m="1" x="735"/>
        <item x="705"/>
        <item x="198"/>
        <item x="213"/>
        <item x="401"/>
        <item x="465"/>
        <item x="524"/>
        <item m="1" x="828"/>
        <item x="88"/>
        <item x="103"/>
        <item m="1" x="802"/>
        <item x="308"/>
        <item m="1" x="825"/>
        <item x="577"/>
        <item m="1" x="737"/>
        <item x="597"/>
        <item m="1" x="786"/>
        <item m="1" x="844"/>
        <item x="658"/>
        <item x="299"/>
        <item x="329"/>
        <item m="1" x="819"/>
        <item m="1" x="806"/>
        <item x="65"/>
        <item x="165"/>
        <item x="238"/>
        <item x="266"/>
        <item x="273"/>
        <item x="281"/>
        <item x="322"/>
        <item x="379"/>
        <item m="1" x="827"/>
        <item x="685"/>
        <item m="1" x="830"/>
        <item x="267"/>
        <item x="270"/>
        <item m="1" x="768"/>
        <item x="551"/>
        <item x="586"/>
        <item x="131"/>
        <item x="9"/>
        <item m="1" x="738"/>
        <item x="395"/>
        <item x="469"/>
        <item m="1" x="826"/>
        <item x="590"/>
        <item x="645"/>
        <item x="651"/>
        <item x="1"/>
        <item x="43"/>
        <item x="117"/>
        <item x="153"/>
        <item x="179"/>
        <item x="274"/>
        <item x="392"/>
        <item x="446"/>
        <item m="1" x="814"/>
        <item x="212"/>
        <item m="1" x="736"/>
        <item x="5"/>
        <item x="81"/>
        <item x="568"/>
        <item x="620"/>
        <item x="615"/>
        <item x="594"/>
        <item m="1" x="714"/>
        <item x="371"/>
        <item m="1" x="773"/>
        <item m="1" x="715"/>
        <item x="63"/>
        <item x="152"/>
        <item x="460"/>
        <item x="562"/>
        <item x="28"/>
        <item m="1" x="763"/>
        <item x="507"/>
        <item x="519"/>
        <item m="1" x="766"/>
        <item x="574"/>
        <item x="42"/>
        <item x="100"/>
        <item x="130"/>
        <item x="333"/>
        <item m="1" x="746"/>
        <item x="19"/>
        <item x="53"/>
        <item x="138"/>
        <item x="148"/>
        <item x="203"/>
        <item x="234"/>
        <item x="237"/>
        <item x="286"/>
        <item x="495"/>
        <item x="501"/>
        <item x="630"/>
        <item x="639"/>
        <item x="0"/>
        <item x="593"/>
        <item m="1" x="734"/>
        <item x="675"/>
        <item x="40"/>
        <item x="150"/>
        <item x="232"/>
        <item x="268"/>
        <item x="384"/>
        <item x="428"/>
        <item x="466"/>
        <item x="517"/>
        <item x="73"/>
        <item x="105"/>
        <item x="108"/>
        <item m="1" x="732"/>
        <item x="404"/>
        <item m="1" x="724"/>
        <item x="554"/>
        <item x="636"/>
        <item x="70"/>
        <item x="199"/>
        <item x="247"/>
        <item x="265"/>
        <item x="294"/>
        <item x="365"/>
        <item x="380"/>
        <item x="408"/>
        <item x="452"/>
        <item x="464"/>
        <item x="500"/>
        <item m="1" x="725"/>
        <item x="90"/>
        <item x="228"/>
        <item x="447"/>
        <item m="1" x="713"/>
        <item x="58"/>
        <item x="37"/>
        <item x="52"/>
        <item x="87"/>
        <item x="119"/>
        <item m="1" x="711"/>
        <item m="1" x="727"/>
        <item x="169"/>
        <item x="341"/>
        <item x="372"/>
        <item x="385"/>
        <item x="195"/>
        <item x="225"/>
        <item x="396"/>
        <item x="412"/>
        <item x="449"/>
        <item x="491"/>
        <item x="657"/>
        <item x="701"/>
        <item x="48"/>
        <item x="547"/>
        <item x="98"/>
        <item x="181"/>
        <item x="224"/>
        <item x="328"/>
        <item x="632"/>
        <item x="637"/>
        <item x="648"/>
        <item x="345"/>
        <item x="557"/>
        <item x="576"/>
        <item x="578"/>
        <item x="6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3">
        <item x="15"/>
        <item x="3"/>
        <item x="16"/>
        <item x="1"/>
        <item x="6"/>
        <item x="8"/>
        <item x="23"/>
        <item x="10"/>
        <item x="9"/>
        <item x="2"/>
        <item x="25"/>
        <item x="18"/>
        <item x="7"/>
        <item x="5"/>
        <item x="14"/>
        <item x="0"/>
        <item x="21"/>
        <item x="13"/>
        <item x="40"/>
        <item x="11"/>
        <item m="1" x="63"/>
        <item x="27"/>
        <item x="38"/>
        <item m="1" x="97"/>
        <item x="12"/>
        <item m="1" x="70"/>
        <item x="26"/>
        <item x="41"/>
        <item x="35"/>
        <item m="1" x="101"/>
        <item x="32"/>
        <item m="1" x="77"/>
        <item m="1" x="100"/>
        <item m="1" x="104"/>
        <item x="20"/>
        <item x="42"/>
        <item x="19"/>
        <item x="4"/>
        <item m="1" x="65"/>
        <item m="1" x="66"/>
        <item m="1" x="126"/>
        <item m="1" x="68"/>
        <item m="1" x="127"/>
        <item m="1" x="62"/>
        <item m="1" x="122"/>
        <item x="45"/>
        <item m="1" x="59"/>
        <item m="1" x="125"/>
        <item m="1" x="117"/>
        <item m="1" x="130"/>
        <item m="1" x="64"/>
        <item m="1" x="69"/>
        <item m="1" x="52"/>
        <item m="1" x="60"/>
        <item m="1" x="128"/>
        <item m="1" x="132"/>
        <item m="1" x="129"/>
        <item m="1" x="57"/>
        <item m="1" x="71"/>
        <item m="1" x="124"/>
        <item m="1" x="131"/>
        <item x="30"/>
        <item m="1" x="114"/>
        <item m="1" x="121"/>
        <item m="1" x="72"/>
        <item m="1" x="90"/>
        <item m="1" x="107"/>
        <item m="1" x="123"/>
        <item x="37"/>
        <item x="33"/>
        <item m="1" x="120"/>
        <item x="31"/>
        <item m="1" x="76"/>
        <item x="17"/>
        <item m="1" x="118"/>
        <item m="1" x="119"/>
        <item m="1" x="78"/>
        <item m="1" x="75"/>
        <item m="1" x="92"/>
        <item m="1" x="115"/>
        <item m="1" x="116"/>
        <item m="1" x="80"/>
        <item m="1" x="96"/>
        <item x="36"/>
        <item x="29"/>
        <item m="1" x="111"/>
        <item m="1" x="113"/>
        <item m="1" x="74"/>
        <item m="1" x="95"/>
        <item m="1" x="61"/>
        <item m="1" x="112"/>
        <item m="1" x="56"/>
        <item m="1" x="110"/>
        <item m="1" x="109"/>
        <item m="1" x="108"/>
        <item m="1" x="55"/>
        <item m="1" x="84"/>
        <item m="1" x="88"/>
        <item m="1" x="106"/>
        <item m="1" x="105"/>
        <item m="1" x="50"/>
        <item m="1" x="102"/>
        <item m="1" x="99"/>
        <item m="1" x="103"/>
        <item m="1" x="98"/>
        <item m="1" x="91"/>
        <item m="1" x="93"/>
        <item m="1" x="94"/>
        <item m="1" x="86"/>
        <item m="1" x="87"/>
        <item m="1" x="89"/>
        <item m="1" x="73"/>
        <item m="1" x="79"/>
        <item m="1" x="81"/>
        <item m="1" x="83"/>
        <item m="1" x="85"/>
        <item m="1" x="82"/>
        <item m="1" x="67"/>
        <item x="39"/>
        <item m="1" x="53"/>
        <item m="1" x="54"/>
        <item m="1" x="58"/>
        <item x="34"/>
        <item m="1" x="48"/>
        <item m="1" x="49"/>
        <item m="1" x="51"/>
        <item x="24"/>
        <item x="22"/>
        <item x="28"/>
        <item m="1" x="47"/>
        <item x="43"/>
        <item x="44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9">
        <item x="11"/>
        <item x="3"/>
        <item x="12"/>
        <item x="1"/>
        <item x="5"/>
        <item x="7"/>
        <item x="15"/>
        <item x="9"/>
        <item x="8"/>
        <item x="2"/>
        <item x="16"/>
        <item x="14"/>
        <item x="6"/>
        <item x="4"/>
        <item x="10"/>
        <item x="0"/>
        <item x="17"/>
        <item x="18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424">
        <item m="1" x="2170"/>
        <item m="1" x="1402"/>
        <item m="1" x="1403"/>
        <item m="1" x="1979"/>
        <item m="1" x="2113"/>
        <item m="1" x="2309"/>
        <item m="1" x="1404"/>
        <item m="1" x="2392"/>
        <item m="1" x="1742"/>
        <item m="1" x="1743"/>
        <item m="1" x="2384"/>
        <item m="1" x="2195"/>
        <item m="1" x="1807"/>
        <item m="1" x="1406"/>
        <item m="1" x="2362"/>
        <item m="1" x="1407"/>
        <item m="1" x="1998"/>
        <item m="1" x="2372"/>
        <item m="1" x="1618"/>
        <item m="1" x="1408"/>
        <item m="1" x="1308"/>
        <item m="1" x="1619"/>
        <item m="1" x="1620"/>
        <item m="1" x="2347"/>
        <item m="1" x="1895"/>
        <item m="1" x="1564"/>
        <item m="1" x="1621"/>
        <item m="1" x="1953"/>
        <item m="1" x="1744"/>
        <item m="1" x="1962"/>
        <item m="1" x="2126"/>
        <item m="1" x="2204"/>
        <item m="1" x="2225"/>
        <item m="1" x="1779"/>
        <item m="1" x="1780"/>
        <item m="1" x="1410"/>
        <item m="1" x="1625"/>
        <item m="1" x="2151"/>
        <item m="1" x="1808"/>
        <item m="1" x="2382"/>
        <item m="1" x="1809"/>
        <item m="1" x="1984"/>
        <item m="1" x="1412"/>
        <item m="1" x="1413"/>
        <item m="1" x="2050"/>
        <item m="1" x="1414"/>
        <item m="1" x="1810"/>
        <item m="1" x="2144"/>
        <item m="1" x="1811"/>
        <item m="1" x="1944"/>
        <item m="1" x="2386"/>
        <item m="1" x="2345"/>
        <item m="1" x="2081"/>
        <item m="1" x="2208"/>
        <item m="1" x="2385"/>
        <item m="1" x="1416"/>
        <item x="125"/>
        <item m="1" x="2242"/>
        <item m="1" x="2273"/>
        <item m="1" x="1989"/>
        <item m="1" x="2040"/>
        <item m="1" x="1417"/>
        <item m="1" x="1418"/>
        <item m="1" x="2206"/>
        <item m="1" x="1629"/>
        <item m="1" x="2034"/>
        <item m="1" x="1812"/>
        <item m="1" x="1781"/>
        <item m="1" x="1927"/>
        <item m="1" x="1419"/>
        <item m="1" x="2008"/>
        <item m="1" x="1854"/>
        <item m="1" x="1420"/>
        <item m="1" x="1421"/>
        <item m="1" x="1633"/>
        <item m="1" x="1782"/>
        <item m="1" x="2122"/>
        <item m="1" x="1423"/>
        <item m="1" x="1856"/>
        <item m="1" x="2332"/>
        <item m="1" x="2009"/>
        <item m="1" x="2263"/>
        <item m="1" x="2285"/>
        <item m="1" x="1590"/>
        <item m="1" x="1813"/>
        <item m="1" x="1425"/>
        <item m="1" x="1427"/>
        <item m="1" x="2286"/>
        <item m="1" x="1815"/>
        <item m="1" x="1428"/>
        <item m="1" x="2022"/>
        <item m="1" x="1429"/>
        <item m="1" x="2133"/>
        <item m="1" x="1430"/>
        <item m="1" x="2188"/>
        <item m="1" x="1638"/>
        <item m="1" x="1857"/>
        <item m="1" x="1746"/>
        <item m="1" x="2270"/>
        <item m="1" x="1431"/>
        <item m="1" x="1593"/>
        <item m="1" x="1928"/>
        <item m="1" x="1639"/>
        <item m="1" x="1432"/>
        <item m="1" x="1433"/>
        <item m="1" x="2234"/>
        <item m="1" x="1816"/>
        <item m="1" x="1434"/>
        <item m="1" x="2216"/>
        <item m="1" x="1436"/>
        <item m="1" x="1817"/>
        <item m="1" x="2267"/>
        <item m="1" x="1906"/>
        <item m="1" x="1437"/>
        <item m="1" x="1747"/>
        <item m="1" x="1748"/>
        <item m="1" x="2210"/>
        <item m="1" x="1438"/>
        <item m="1" x="1439"/>
        <item m="1" x="1440"/>
        <item m="1" x="2399"/>
        <item m="1" x="1441"/>
        <item m="1" x="2097"/>
        <item m="1" x="2115"/>
        <item m="1" x="2394"/>
        <item m="1" x="1973"/>
        <item m="1" x="2194"/>
        <item m="1" x="1594"/>
        <item m="1" x="2047"/>
        <item m="1" x="1749"/>
        <item m="1" x="2192"/>
        <item m="1" x="2307"/>
        <item m="1" x="1595"/>
        <item m="1" x="1645"/>
        <item m="1" x="2409"/>
        <item m="1" x="1443"/>
        <item m="1" x="977"/>
        <item m="1" x="2186"/>
        <item m="1" x="2041"/>
        <item m="1" x="1444"/>
        <item m="1" x="1649"/>
        <item m="1" x="2185"/>
        <item m="1" x="2364"/>
        <item m="1" x="2173"/>
        <item m="1" x="1445"/>
        <item m="1" x="1784"/>
        <item m="1" x="2310"/>
        <item m="1" x="1446"/>
        <item m="1" x="2287"/>
        <item m="1" x="2278"/>
        <item m="1" x="1448"/>
        <item m="1" x="2293"/>
        <item m="1" x="1449"/>
        <item m="1" x="1818"/>
        <item m="1" x="2314"/>
        <item m="1" x="2291"/>
        <item m="1" x="1450"/>
        <item m="1" x="2401"/>
        <item m="1" x="2358"/>
        <item m="1" x="2101"/>
        <item m="1" x="2159"/>
        <item m="1" x="2048"/>
        <item m="1" x="2116"/>
        <item m="1" x="2275"/>
        <item m="1" x="1653"/>
        <item m="1" x="2377"/>
        <item m="1" x="1785"/>
        <item m="1" x="1453"/>
        <item m="1" x="1786"/>
        <item m="1" x="1454"/>
        <item m="1" x="2043"/>
        <item m="1" x="2366"/>
        <item m="1" x="1980"/>
        <item m="1" x="1867"/>
        <item m="1" x="2326"/>
        <item m="1" x="2174"/>
        <item m="1" x="2342"/>
        <item m="1" x="1456"/>
        <item m="1" x="2146"/>
        <item m="1" x="2229"/>
        <item m="1" x="1457"/>
        <item m="1" x="1819"/>
        <item m="1" x="1820"/>
        <item m="1" x="1458"/>
        <item m="1" x="1598"/>
        <item m="1" x="2338"/>
        <item m="1" x="2336"/>
        <item m="1" x="1461"/>
        <item m="1" x="2033"/>
        <item m="1" x="1600"/>
        <item m="1" x="2393"/>
        <item m="1" x="1462"/>
        <item m="1" x="2346"/>
        <item m="1" x="2171"/>
        <item m="1" x="1995"/>
        <item m="1" x="2221"/>
        <item m="1" x="2117"/>
        <item m="1" x="2388"/>
        <item m="1" x="2400"/>
        <item m="1" x="2084"/>
        <item m="1" x="2248"/>
        <item m="1" x="1870"/>
        <item m="1" x="1667"/>
        <item m="1" x="1787"/>
        <item m="1" x="2080"/>
        <item m="1" x="1751"/>
        <item m="1" x="1752"/>
        <item m="1" x="1753"/>
        <item m="1" x="1463"/>
        <item m="1" x="1788"/>
        <item m="1" x="1369"/>
        <item m="1" x="2068"/>
        <item m="1" x="1464"/>
        <item m="1" x="1756"/>
        <item m="1" x="2262"/>
        <item m="1" x="1466"/>
        <item m="1" x="2395"/>
        <item m="1" x="1467"/>
        <item m="1" x="2213"/>
        <item m="1" x="1470"/>
        <item m="1" x="1871"/>
        <item m="1" x="1821"/>
        <item m="1" x="2114"/>
        <item m="1" x="2368"/>
        <item m="1" x="1676"/>
        <item m="1" x="2132"/>
        <item m="1" x="2335"/>
        <item m="1" x="2354"/>
        <item m="1" x="2017"/>
        <item m="1" x="2340"/>
        <item m="1" x="2073"/>
        <item m="1" x="1677"/>
        <item m="1" x="1822"/>
        <item m="1" x="1471"/>
        <item m="1" x="2396"/>
        <item m="1" x="2315"/>
        <item m="1" x="1757"/>
        <item m="1" x="2013"/>
        <item m="1" x="1823"/>
        <item m="1" x="2378"/>
        <item m="1" x="1472"/>
        <item m="1" x="1679"/>
        <item m="1" x="1824"/>
        <item m="1" x="1790"/>
        <item m="1" x="1473"/>
        <item m="1" x="1474"/>
        <item m="1" x="1792"/>
        <item m="1" x="2280"/>
        <item m="1" x="1793"/>
        <item m="1" x="2045"/>
        <item m="1" x="1968"/>
        <item m="1" x="2172"/>
        <item m="1" x="1475"/>
        <item m="1" x="2212"/>
        <item m="1" x="1477"/>
        <item m="1" x="1478"/>
        <item m="1" x="2199"/>
        <item m="1" x="2319"/>
        <item m="1" x="1479"/>
        <item m="1" x="2304"/>
        <item m="1" x="2251"/>
        <item m="1" x="2002"/>
        <item m="1" x="1374"/>
        <item m="1" x="2224"/>
        <item m="1" x="2330"/>
        <item m="1" x="1481"/>
        <item m="1" x="2387"/>
        <item m="1" x="1844"/>
        <item m="1" x="2339"/>
        <item m="1" x="2108"/>
        <item m="1" x="1794"/>
        <item m="1" x="1758"/>
        <item m="1" x="2259"/>
        <item m="1" x="1687"/>
        <item m="1" x="2217"/>
        <item m="1" x="2120"/>
        <item m="1" x="1605"/>
        <item m="1" x="1977"/>
        <item m="1" x="2090"/>
        <item m="1" x="1992"/>
        <item m="1" x="1483"/>
        <item m="1" x="1825"/>
        <item m="1" x="2061"/>
        <item m="1" x="1941"/>
        <item m="1" x="1759"/>
        <item m="1" x="1486"/>
        <item m="1" x="2143"/>
        <item m="1" x="2184"/>
        <item m="1" x="1826"/>
        <item m="1" x="1795"/>
        <item m="1" x="1487"/>
        <item m="1" x="2052"/>
        <item m="1" x="1488"/>
        <item m="1" x="1917"/>
        <item m="1" x="1489"/>
        <item m="1" x="1490"/>
        <item m="1" x="1491"/>
        <item m="1" x="2348"/>
        <item m="1" x="1796"/>
        <item m="1" x="1492"/>
        <item m="1" x="1493"/>
        <item m="1" x="1760"/>
        <item m="1" x="1694"/>
        <item m="1" x="2038"/>
        <item m="1" x="1797"/>
        <item m="1" x="1495"/>
        <item m="1" x="1761"/>
        <item m="1" x="2178"/>
        <item m="1" x="1762"/>
        <item m="1" x="1887"/>
        <item m="1" x="1982"/>
        <item m="1" x="1496"/>
        <item m="1" x="2365"/>
        <item m="1" x="1497"/>
        <item m="1" x="2333"/>
        <item m="1" x="893"/>
        <item m="1" x="2240"/>
        <item m="1" x="2245"/>
        <item m="1" x="1848"/>
        <item m="1" x="1498"/>
        <item m="1" x="1499"/>
        <item m="1" x="1500"/>
        <item m="1" x="1501"/>
        <item m="1" x="1936"/>
        <item m="1" x="1502"/>
        <item m="1" x="1503"/>
        <item m="1" x="2020"/>
        <item m="1" x="2376"/>
        <item m="1" x="2039"/>
        <item m="1" x="2051"/>
        <item m="1" x="1954"/>
        <item m="1" x="1504"/>
        <item m="1" x="1922"/>
        <item m="1" x="1845"/>
        <item m="1" x="2018"/>
        <item m="1" x="1956"/>
        <item m="1" x="1828"/>
        <item m="1" x="2353"/>
        <item m="1" x="1799"/>
        <item m="1" x="2369"/>
        <item m="1" x="1764"/>
        <item m="1" x="1506"/>
        <item m="1" x="1765"/>
        <item m="1" x="1800"/>
        <item m="1" x="2296"/>
        <item m="1" x="1801"/>
        <item m="1" x="1507"/>
        <item m="1" x="2091"/>
        <item m="1" x="2153"/>
        <item m="1" x="1508"/>
        <item m="1" x="1766"/>
        <item m="1" x="2141"/>
        <item m="1" x="1509"/>
        <item m="1" x="2402"/>
        <item m="1" x="1767"/>
        <item m="1" x="1607"/>
        <item m="1" x="1829"/>
        <item m="1" x="2391"/>
        <item m="1" x="1711"/>
        <item m="1" x="2042"/>
        <item m="1" x="1768"/>
        <item m="1" x="1830"/>
        <item m="1" x="2025"/>
        <item m="1" x="1803"/>
        <item m="1" x="1511"/>
        <item m="1" x="2140"/>
        <item m="1" x="1831"/>
        <item m="1" x="1512"/>
        <item m="1" x="2373"/>
        <item m="1" x="1770"/>
        <item m="1" x="1882"/>
        <item m="1" x="1988"/>
        <item m="1" x="1832"/>
        <item m="1" x="1969"/>
        <item m="1" x="2237"/>
        <item m="1" x="1580"/>
        <item m="1" x="1938"/>
        <item m="1" x="1715"/>
        <item m="1" x="2282"/>
        <item x="604"/>
        <item m="1" x="1717"/>
        <item m="1" x="2321"/>
        <item m="1" x="1515"/>
        <item m="1" x="1771"/>
        <item m="1" x="2111"/>
        <item m="1" x="2343"/>
        <item m="1" x="2175"/>
        <item m="1" x="2284"/>
        <item m="1" x="2241"/>
        <item m="1" x="1899"/>
        <item m="1" x="2281"/>
        <item m="1" x="1516"/>
        <item m="1" x="2359"/>
        <item m="1" x="2069"/>
        <item m="1" x="1517"/>
        <item m="1" x="1833"/>
        <item m="1" x="2288"/>
        <item m="1" x="1804"/>
        <item m="1" x="2318"/>
        <item m="1" x="1518"/>
        <item m="1" x="1519"/>
        <item m="1" x="2254"/>
        <item m="1" x="1772"/>
        <item m="1" x="2109"/>
        <item m="1" x="2247"/>
        <item m="1" x="2176"/>
        <item m="1" x="2197"/>
        <item m="1" x="2352"/>
        <item m="1" x="2158"/>
        <item m="1" x="1521"/>
        <item m="1" x="1522"/>
        <item m="1" x="2138"/>
        <item m="1" x="2137"/>
        <item m="1" x="1959"/>
        <item m="1" x="1948"/>
        <item m="1" x="1523"/>
        <item m="1" x="2308"/>
        <item m="1" x="2099"/>
        <item m="1" x="1950"/>
        <item m="1" x="2370"/>
        <item m="1" x="1971"/>
        <item m="1" x="2142"/>
        <item m="1" x="1834"/>
        <item m="1" x="2355"/>
        <item m="1" x="1773"/>
        <item m="1" x="1525"/>
        <item m="1" x="2239"/>
        <item m="1" x="2205"/>
        <item m="1" x="2398"/>
        <item m="1" x="1885"/>
        <item m="1" x="2295"/>
        <item m="1" x="1527"/>
        <item m="1" x="2294"/>
        <item m="1" x="2044"/>
        <item m="1" x="1774"/>
        <item m="1" x="1529"/>
        <item m="1" x="1923"/>
        <item m="1" x="2060"/>
        <item m="1" x="1530"/>
        <item m="1" x="1835"/>
        <item m="1" x="1531"/>
        <item m="1" x="1836"/>
        <item m="1" x="2015"/>
        <item m="1" x="2317"/>
        <item m="1" x="2290"/>
        <item m="1" x="2098"/>
        <item m="1" x="2227"/>
        <item m="1" x="1520"/>
        <item m="1" x="2269"/>
        <item m="1" x="2381"/>
        <item m="1" x="2256"/>
        <item m="1" x="1602"/>
        <item m="1" x="2228"/>
        <item m="1" x="1853"/>
        <item m="1" x="2258"/>
        <item m="1" x="2064"/>
        <item m="1" x="1966"/>
        <item m="1" x="2301"/>
        <item m="1" x="1777"/>
        <item m="1" x="2379"/>
        <item m="1" x="2389"/>
        <item m="1" x="1405"/>
        <item m="1" x="2356"/>
        <item m="1" x="2328"/>
        <item m="1" x="2226"/>
        <item m="1" x="2148"/>
        <item m="1" x="1852"/>
        <item m="1" x="2357"/>
        <item m="1" x="1858"/>
        <item m="1" x="1528"/>
        <item m="1" x="2371"/>
        <item m="1" x="1632"/>
        <item m="1" x="2233"/>
        <item m="1" x="2231"/>
        <item m="1" x="2374"/>
        <item m="1" x="1524"/>
        <item m="1" x="1864"/>
        <item m="1" x="2344"/>
        <item m="1" x="1455"/>
        <item m="1" x="1814"/>
        <item m="1" x="2312"/>
        <item m="1" x="2380"/>
        <item m="1" x="2397"/>
        <item m="1" x="2349"/>
        <item m="1" x="2403"/>
        <item m="1" x="2404"/>
        <item m="1" x="2405"/>
        <item m="1" x="2406"/>
        <item m="1" x="2407"/>
        <item m="1" x="2408"/>
        <item m="1" x="241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363"/>
        <item m="1" x="1409"/>
        <item m="1" x="1905"/>
        <item m="1" x="1568"/>
        <item m="1" x="1468"/>
        <item m="1" x="1791"/>
        <item m="1" x="2104"/>
        <item m="1" x="2390"/>
        <item m="1" x="2316"/>
        <item m="1" x="1805"/>
        <item m="1" x="1424"/>
        <item m="1" x="1798"/>
        <item m="1" x="2383"/>
        <item m="1" x="1942"/>
        <item m="1" x="2058"/>
        <item m="1" x="2350"/>
        <item m="1" x="1415"/>
        <item m="1" x="2078"/>
        <item m="1" x="2167"/>
        <item m="1" x="1783"/>
        <item m="1" x="2329"/>
        <item m="1" x="2302"/>
        <item m="1" x="2219"/>
        <item m="1" x="1460"/>
        <item m="1" x="1806"/>
        <item m="1" x="1648"/>
        <item m="1" x="2010"/>
        <item m="1" x="1484"/>
        <item m="1" x="2334"/>
        <item m="1" x="1505"/>
        <item m="1" x="2360"/>
        <item m="1" x="1981"/>
        <item m="1" x="1934"/>
        <item m="1" x="1485"/>
        <item m="1" x="1910"/>
        <item m="1" x="1763"/>
        <item m="1" x="2191"/>
        <item x="442"/>
        <item m="1" x="1974"/>
        <item m="1" x="2322"/>
        <item m="1" x="2323"/>
        <item m="1" x="2154"/>
        <item m="1" x="2215"/>
        <item m="1" x="2203"/>
        <item m="1" x="1337"/>
        <item m="1" x="2183"/>
        <item m="1" x="1877"/>
        <item m="1" x="2341"/>
        <item m="1" x="2246"/>
        <item m="1" x="2367"/>
        <item m="1" x="2103"/>
        <item m="1" x="2375"/>
        <item m="1" x="1932"/>
        <item m="1" x="2230"/>
        <item m="1" x="2298"/>
        <item m="1" x="1999"/>
        <item m="1" x="2244"/>
        <item m="1" x="2268"/>
        <item m="1" x="1704"/>
        <item m="1" x="1970"/>
        <item m="1" x="1769"/>
        <item m="1" x="1601"/>
        <item m="1" x="2131"/>
        <item m="1" x="2320"/>
        <item m="1" x="2056"/>
        <item m="1" x="1976"/>
        <item m="1" x="2074"/>
        <item m="1" x="2155"/>
        <item m="1" x="2325"/>
        <item m="1" x="2327"/>
        <item m="1" x="2324"/>
        <item m="1" x="1967"/>
        <item m="1" x="2232"/>
        <item m="1" x="1778"/>
        <item m="1" x="2361"/>
        <item m="1" x="2351"/>
        <item m="1" x="1907"/>
        <item m="1" x="1991"/>
        <item m="1" x="1307"/>
        <item m="1" x="2182"/>
        <item m="1" x="1315"/>
        <item m="1" x="1325"/>
        <item m="1" x="2277"/>
        <item m="1" x="1329"/>
        <item m="1" x="2337"/>
        <item m="1" x="2249"/>
        <item m="1" x="1802"/>
        <item m="1" x="2095"/>
        <item m="1" x="1994"/>
        <item m="1" x="1573"/>
        <item m="1" x="1865"/>
        <item m="1" x="2266"/>
        <item m="1" x="1338"/>
        <item m="1" x="1669"/>
        <item m="1" x="1323"/>
        <item m="1" x="2300"/>
        <item m="1" x="2169"/>
        <item m="1" x="2193"/>
        <item m="1" x="2037"/>
        <item m="1" x="2299"/>
        <item m="1" x="2283"/>
        <item m="1" x="2313"/>
        <item m="1" x="2274"/>
        <item m="1" x="1331"/>
        <item m="1" x="1314"/>
        <item m="1" x="2238"/>
        <item m="1" x="2235"/>
        <item m="1" x="1707"/>
        <item m="1" x="1718"/>
        <item m="1" x="1921"/>
        <item m="1" x="2264"/>
        <item m="1" x="2331"/>
        <item m="1" x="1920"/>
        <item m="1" x="1591"/>
        <item m="1" x="2303"/>
        <item x="298"/>
        <item m="1" x="1332"/>
        <item m="1" x="2211"/>
        <item m="1" x="2311"/>
        <item m="1" x="2123"/>
        <item m="1" x="1333"/>
        <item m="1" x="2260"/>
        <item m="1" x="2272"/>
        <item m="1" x="1775"/>
        <item m="1" x="2006"/>
        <item m="1" x="1754"/>
        <item m="1" x="1755"/>
        <item m="1" x="1745"/>
        <item m="1" x="1566"/>
        <item m="1" x="1750"/>
        <item m="1" x="2181"/>
        <item m="1" x="2070"/>
        <item m="1" x="1311"/>
        <item m="1" x="2289"/>
        <item m="1" x="1925"/>
        <item m="1" x="1776"/>
        <item m="1" x="2157"/>
        <item m="1" x="1334"/>
        <item m="1" x="2292"/>
        <item m="1" x="1327"/>
        <item m="1" x="2036"/>
        <item m="1" x="1940"/>
        <item m="1" x="2305"/>
        <item m="1" x="1335"/>
        <item m="1" x="2000"/>
        <item m="1" x="2297"/>
        <item m="1" x="1843"/>
        <item m="1" x="2271"/>
        <item m="1" x="2306"/>
        <item m="1" x="2135"/>
        <item m="1" x="1326"/>
        <item m="1" x="2243"/>
        <item m="1" x="2001"/>
        <item m="1" x="1963"/>
        <item m="1" x="2220"/>
        <item m="1" x="2255"/>
        <item m="1" x="2200"/>
        <item m="1" x="1312"/>
        <item m="1" x="1339"/>
        <item m="1" x="1328"/>
        <item m="1" x="1366"/>
        <item m="1" x="2035"/>
        <item m="1" x="1930"/>
        <item m="1" x="1946"/>
        <item m="1" x="1881"/>
        <item m="1" x="1343"/>
        <item m="1" x="1322"/>
        <item m="1" x="1319"/>
        <item m="1" x="2257"/>
        <item m="1" x="1860"/>
        <item m="1" x="1576"/>
        <item m="1" x="2124"/>
        <item m="1" x="2125"/>
        <item m="1" x="2145"/>
        <item m="1" x="1567"/>
        <item m="1" x="1972"/>
        <item m="1" x="2021"/>
        <item m="1" x="2253"/>
        <item m="1" x="2279"/>
        <item m="1" x="1321"/>
        <item m="1" x="1317"/>
        <item m="1" x="1658"/>
        <item m="1" x="2276"/>
        <item m="1" x="1309"/>
        <item m="1" x="2190"/>
        <item m="1" x="1947"/>
        <item m="1" x="1372"/>
        <item m="1" x="1364"/>
        <item m="1" x="2094"/>
        <item m="1" x="2100"/>
        <item m="1" x="2082"/>
        <item m="1" x="1482"/>
        <item m="1" x="2152"/>
        <item m="1" x="2265"/>
        <item m="1" x="2198"/>
        <item m="1" x="1919"/>
        <item m="1" x="1894"/>
        <item m="1" x="2250"/>
        <item m="1" x="1703"/>
        <item m="1" x="1411"/>
        <item m="1" x="2168"/>
        <item m="1" x="1997"/>
        <item m="1" x="2252"/>
        <item m="1" x="2046"/>
        <item m="1" x="1379"/>
        <item m="1" x="2202"/>
        <item m="1" x="1631"/>
        <item m="1" x="2129"/>
        <item m="1" x="2005"/>
        <item m="1" x="1324"/>
        <item m="1" x="1341"/>
        <item m="1" x="2166"/>
        <item m="1" x="2053"/>
        <item m="1" x="2201"/>
        <item m="1" x="2089"/>
        <item m="1" x="1397"/>
        <item m="1" x="2014"/>
        <item m="1" x="2179"/>
        <item m="1" x="1386"/>
        <item m="1" x="2093"/>
        <item m="1" x="1373"/>
        <item m="1" x="1983"/>
        <item m="1" x="2261"/>
        <item m="1" x="1961"/>
        <item m="1" x="2083"/>
        <item m="1" x="2134"/>
        <item m="1" x="2189"/>
        <item m="1" x="1349"/>
        <item m="1" x="2209"/>
        <item m="1" x="2162"/>
        <item m="1" x="1876"/>
        <item m="1" x="1721"/>
        <item m="1" x="2092"/>
        <item m="1" x="1360"/>
        <item m="1" x="1387"/>
        <item m="1" x="2012"/>
        <item m="1" x="1993"/>
        <item m="1" x="2177"/>
        <item m="1" x="1363"/>
        <item m="1" x="2077"/>
        <item m="1" x="2139"/>
        <item m="1" x="2187"/>
        <item m="1" x="1344"/>
        <item m="1" x="2150"/>
        <item m="1" x="1924"/>
        <item m="1" x="1350"/>
        <item m="1" x="1313"/>
        <item m="1" x="2236"/>
        <item m="1" x="2147"/>
        <item m="1" x="1330"/>
        <item m="1" x="1384"/>
        <item m="1" x="2119"/>
        <item m="1" x="1354"/>
        <item m="1" x="1371"/>
        <item m="1" x="2163"/>
        <item m="1" x="2222"/>
        <item m="1" x="1915"/>
        <item m="1" x="1359"/>
        <item m="1" x="1370"/>
        <item m="1" x="2218"/>
        <item m="1" x="2066"/>
        <item m="1" x="2196"/>
        <item m="1" x="1388"/>
        <item m="1" x="2223"/>
        <item m="1" x="1896"/>
        <item m="1" x="2214"/>
        <item m="1" x="2087"/>
        <item m="1" x="1357"/>
        <item m="1" x="2130"/>
        <item m="1" x="2118"/>
        <item m="1" x="1396"/>
        <item m="1" x="1898"/>
        <item m="1" x="1952"/>
        <item m="1" x="2096"/>
        <item m="1" x="1347"/>
        <item m="1" x="1392"/>
        <item m="1" x="2128"/>
        <item m="1" x="1842"/>
        <item m="1" x="1393"/>
        <item m="1" x="2207"/>
        <item m="1" x="2165"/>
        <item m="1" x="2059"/>
        <item x="334"/>
        <item m="1" x="1394"/>
        <item m="1" x="1382"/>
        <item m="1" x="2057"/>
        <item m="1" x="1884"/>
        <item m="1" x="2149"/>
        <item m="1" x="1346"/>
        <item m="1" x="2161"/>
        <item m="1" x="2032"/>
        <item m="1" x="1846"/>
        <item m="1" x="1935"/>
        <item m="1" x="1355"/>
        <item m="1" x="1996"/>
        <item m="1" x="1383"/>
        <item m="1" x="2105"/>
        <item m="1" x="1352"/>
        <item m="1" x="2112"/>
        <item m="1" x="2011"/>
        <item m="1" x="1868"/>
        <item m="1" x="2062"/>
        <item m="1" x="2164"/>
        <item m="1" x="1960"/>
        <item m="1" x="1362"/>
        <item m="1" x="2085"/>
        <item m="1" x="2180"/>
        <item m="1" x="1399"/>
        <item m="1" x="1904"/>
        <item m="1" x="1939"/>
        <item m="1" x="1342"/>
        <item m="1" x="1391"/>
        <item m="1" x="1435"/>
        <item m="1" x="1861"/>
        <item m="1" x="2004"/>
        <item m="1" x="1914"/>
        <item m="1" x="1931"/>
        <item m="1" x="1656"/>
        <item m="1" x="1361"/>
        <item m="1" x="2156"/>
        <item m="1" x="2075"/>
        <item m="1" x="2024"/>
        <item m="1" x="1351"/>
        <item m="1" x="2031"/>
        <item m="1" x="1665"/>
        <item m="1" x="1353"/>
        <item m="1" x="1401"/>
        <item m="1" x="2102"/>
        <item m="1" x="1378"/>
        <item m="1" x="1897"/>
        <item m="1" x="2055"/>
        <item m="1" x="2160"/>
        <item m="1" x="1874"/>
        <item m="1" x="1902"/>
        <item m="1" x="2086"/>
        <item m="1" x="2019"/>
        <item m="1" x="2030"/>
        <item m="1" x="1368"/>
        <item m="1" x="1986"/>
        <item m="1" x="1965"/>
        <item m="1" x="2076"/>
        <item m="1" x="1990"/>
        <item m="1" x="1377"/>
        <item m="1" x="1987"/>
        <item m="1" x="2136"/>
        <item m="1" x="1395"/>
        <item m="1" x="2127"/>
        <item m="1" x="2067"/>
        <item m="1" x="2088"/>
        <item m="1" x="1945"/>
        <item m="1" x="1381"/>
        <item m="1" x="1893"/>
        <item m="1" x="2023"/>
        <item m="1" x="2071"/>
        <item m="1" x="2049"/>
        <item m="1" x="1875"/>
        <item m="1" x="2106"/>
        <item m="1" x="1612"/>
        <item m="1" x="1859"/>
        <item m="1" x="1916"/>
        <item m="1" x="2072"/>
        <item m="1" x="1365"/>
        <item m="1" x="1958"/>
        <item m="1" x="1400"/>
        <item m="1" x="2063"/>
        <item m="1" x="1345"/>
        <item m="1" x="2029"/>
        <item m="1" x="1957"/>
        <item m="1" x="1385"/>
        <item m="1" x="1465"/>
        <item m="1" x="2121"/>
        <item m="1" x="1985"/>
        <item m="1" x="1398"/>
        <item m="1" x="1883"/>
        <item m="1" x="2003"/>
        <item m="1" x="1389"/>
        <item m="1" x="1376"/>
        <item m="1" x="2065"/>
        <item m="1" x="2027"/>
        <item m="1" x="2028"/>
        <item m="1" x="1879"/>
        <item m="1" x="2110"/>
        <item x="339"/>
        <item m="1" x="1886"/>
        <item m="1" x="2054"/>
        <item m="1" x="2079"/>
        <item m="1" x="1851"/>
        <item m="1" x="1557"/>
        <item m="1" x="2107"/>
        <item m="1" x="1390"/>
        <item m="1" x="1426"/>
        <item m="1" x="2016"/>
        <item m="1" x="1943"/>
        <item x="356"/>
        <item m="1" x="1451"/>
        <item m="1" x="1494"/>
        <item m="1" x="1476"/>
        <item m="1" x="2007"/>
        <item m="1" x="1452"/>
        <item m="1" x="2026"/>
        <item m="1" x="1442"/>
        <item m="1" x="1978"/>
        <item m="1" x="1356"/>
        <item m="1" x="1964"/>
        <item m="1" x="1076"/>
        <item m="1" x="1459"/>
        <item m="1" x="1375"/>
        <item m="1" x="1714"/>
        <item m="1" x="1513"/>
        <item m="1" x="1480"/>
        <item m="1" x="1933"/>
        <item m="1" x="1447"/>
        <item m="1" x="1380"/>
        <item m="1" x="1469"/>
        <item m="1" x="1838"/>
        <item m="1" x="1510"/>
        <item m="1" x="1951"/>
        <item m="1" x="1670"/>
        <item m="1" x="1526"/>
        <item x="362"/>
        <item m="1" x="1918"/>
        <item m="1" x="1367"/>
        <item m="1" x="1514"/>
        <item m="1" x="1929"/>
        <item m="1" x="1544"/>
        <item m="1" x="1538"/>
        <item m="1" x="1975"/>
        <item m="1" x="1719"/>
        <item m="1" x="1841"/>
        <item m="1" x="1545"/>
        <item m="1" x="1547"/>
        <item m="1" x="1537"/>
        <item m="1" x="1561"/>
        <item m="1" x="1553"/>
        <item m="1" x="1872"/>
        <item m="1" x="1348"/>
        <item m="1" x="1666"/>
        <item m="1" x="1955"/>
        <item m="1" x="1890"/>
        <item m="1" x="1880"/>
        <item m="1" x="964"/>
        <item m="1" x="1949"/>
        <item m="1" x="1556"/>
        <item m="1" x="1541"/>
        <item m="1" x="1903"/>
        <item m="1" x="1422"/>
        <item m="1" x="1862"/>
        <item m="1" x="1542"/>
        <item m="1" x="1592"/>
        <item m="1" x="1560"/>
        <item m="1" x="1535"/>
        <item m="1" x="1555"/>
        <item m="1" x="1900"/>
        <item m="1" x="1562"/>
        <item m="1" x="1548"/>
        <item m="1" x="1546"/>
        <item m="1" x="1549"/>
        <item m="1" x="1534"/>
        <item m="1" x="1911"/>
        <item m="1" x="1543"/>
        <item m="1" x="1550"/>
        <item m="1" x="1539"/>
        <item m="1" x="1536"/>
        <item m="1" x="1869"/>
        <item m="1" x="1855"/>
        <item m="1" x="1552"/>
        <item m="1" x="939"/>
        <item m="1" x="1937"/>
        <item m="1" x="1554"/>
        <item m="1" x="1540"/>
        <item m="1" x="1559"/>
        <item m="1" x="1913"/>
        <item m="1" x="1926"/>
        <item m="1" x="1551"/>
        <item m="1" x="1909"/>
        <item m="1" x="1847"/>
        <item m="1" x="1574"/>
        <item m="1" x="1572"/>
        <item m="1" x="1582"/>
        <item m="1" x="1912"/>
        <item m="1" x="1569"/>
        <item m="1" x="1577"/>
        <item m="1" x="1578"/>
        <item m="1" x="1571"/>
        <item m="1" x="1908"/>
        <item m="1" x="1724"/>
        <item m="1" x="1892"/>
        <item m="1" x="1570"/>
        <item m="1" x="1581"/>
        <item m="1" x="1901"/>
        <item m="1" x="1563"/>
        <item m="1" x="1889"/>
        <item m="1" x="1866"/>
        <item m="1" x="1611"/>
        <item m="1" x="1873"/>
        <item m="1" x="1597"/>
        <item m="1" x="1849"/>
        <item m="1" x="1878"/>
        <item m="1" x="1585"/>
        <item m="1" x="1599"/>
        <item m="1" x="1850"/>
        <item m="1" x="1603"/>
        <item m="1" x="1839"/>
        <item m="1" x="1610"/>
        <item m="1" x="1888"/>
        <item m="1" x="1863"/>
        <item m="1" x="1891"/>
        <item m="1" x="1608"/>
        <item m="1" x="1583"/>
        <item m="1" x="1604"/>
        <item m="1" x="1586"/>
        <item m="1" x="1588"/>
        <item m="1" x="1609"/>
        <item m="1" x="1681"/>
        <item m="1" x="1565"/>
        <item m="1" x="1657"/>
        <item x="536"/>
        <item m="1" x="1643"/>
        <item m="1" x="1606"/>
        <item m="1" x="1209"/>
        <item m="1" x="1725"/>
        <item m="1" x="1623"/>
        <item m="1" x="1626"/>
        <item m="1" x="1710"/>
        <item m="1" x="1730"/>
        <item m="1" x="1584"/>
        <item m="1" x="1622"/>
        <item m="1" x="1642"/>
        <item m="1" x="1655"/>
        <item m="1" x="1690"/>
        <item m="1" x="1691"/>
        <item m="1" x="1701"/>
        <item m="1" x="1702"/>
        <item m="1" x="1706"/>
        <item m="1" x="1708"/>
        <item m="1" x="789"/>
        <item m="1" x="1729"/>
        <item m="1" x="1628"/>
        <item m="1" x="1589"/>
        <item m="1" x="1634"/>
        <item m="1" x="1671"/>
        <item m="1" x="1672"/>
        <item m="1" x="1674"/>
        <item m="1" x="1683"/>
        <item m="1" x="1686"/>
        <item m="1" x="1699"/>
        <item m="1" x="1650"/>
        <item m="1" x="1662"/>
        <item m="1" x="1664"/>
        <item m="1" x="1692"/>
        <item m="1" x="1260"/>
        <item m="1" x="1723"/>
        <item m="1" x="1728"/>
        <item m="1" x="1647"/>
        <item m="1" x="1661"/>
        <item m="1" x="1837"/>
        <item m="1" x="1695"/>
        <item m="1" x="1709"/>
        <item m="1" x="1840"/>
        <item m="1" x="1630"/>
        <item m="1" x="1635"/>
        <item m="1" x="1654"/>
        <item m="1" x="1663"/>
        <item m="1" x="1673"/>
        <item m="1" x="1675"/>
        <item m="1" x="1680"/>
        <item m="1" x="1575"/>
        <item m="1" x="1696"/>
        <item m="1" x="1732"/>
        <item m="1" x="1613"/>
        <item m="1" x="1616"/>
        <item m="1" x="1627"/>
        <item m="1" x="1733"/>
        <item m="1" x="1640"/>
        <item m="1" x="1659"/>
        <item m="1" x="1693"/>
        <item m="1" x="1700"/>
        <item x="596"/>
        <item m="1" x="1716"/>
        <item m="1" x="1726"/>
        <item m="1" x="1624"/>
        <item m="1" x="1636"/>
        <item m="1" x="1651"/>
        <item m="1" x="1734"/>
        <item m="1" x="1682"/>
        <item m="1" x="1195"/>
        <item m="1" x="1789"/>
        <item m="1" x="1827"/>
        <item m="1" x="1198"/>
        <item m="1" x="1310"/>
        <item m="1" x="1644"/>
        <item m="1" x="1736"/>
        <item m="1" x="1668"/>
        <item m="1" x="1678"/>
        <item m="1" x="1738"/>
        <item m="1" x="1689"/>
        <item m="1" x="1697"/>
        <item m="1" x="1698"/>
        <item m="1" x="1712"/>
        <item m="1" x="1727"/>
        <item x="18"/>
        <item x="20"/>
        <item m="1" x="823"/>
        <item x="89"/>
        <item m="1" x="886"/>
        <item x="99"/>
        <item m="1" x="1115"/>
        <item x="128"/>
        <item x="176"/>
        <item m="1" x="1735"/>
        <item x="207"/>
        <item x="208"/>
        <item m="1" x="1129"/>
        <item x="325"/>
        <item m="1" x="1652"/>
        <item x="330"/>
        <item m="1" x="1737"/>
        <item m="1" x="1684"/>
        <item x="358"/>
        <item x="381"/>
        <item m="1" x="1705"/>
        <item m="1" x="1741"/>
        <item x="418"/>
        <item m="1" x="1021"/>
        <item x="434"/>
        <item x="450"/>
        <item x="454"/>
        <item m="1" x="1713"/>
        <item x="540"/>
        <item x="542"/>
        <item x="605"/>
        <item m="1" x="1044"/>
        <item x="612"/>
        <item x="619"/>
        <item x="635"/>
        <item x="654"/>
        <item m="1" x="1259"/>
        <item x="696"/>
        <item x="697"/>
        <item m="1" x="878"/>
        <item m="1" x="1614"/>
        <item m="1" x="822"/>
        <item m="1" x="902"/>
        <item x="95"/>
        <item x="122"/>
        <item x="127"/>
        <item x="140"/>
        <item m="1" x="719"/>
        <item x="157"/>
        <item m="1" x="783"/>
        <item m="1" x="742"/>
        <item x="187"/>
        <item m="1" x="985"/>
        <item m="1" x="1641"/>
        <item m="1" x="1646"/>
        <item x="250"/>
        <item x="262"/>
        <item x="275"/>
        <item x="326"/>
        <item m="1" x="1739"/>
        <item x="348"/>
        <item x="435"/>
        <item x="441"/>
        <item x="487"/>
        <item x="535"/>
        <item x="567"/>
        <item x="581"/>
        <item x="582"/>
        <item x="614"/>
        <item m="1" x="1720"/>
        <item x="650"/>
        <item x="676"/>
        <item m="1" x="1731"/>
        <item x="702"/>
        <item m="1" x="891"/>
        <item m="1" x="740"/>
        <item x="159"/>
        <item m="1" x="1268"/>
        <item x="201"/>
        <item x="202"/>
        <item x="209"/>
        <item x="239"/>
        <item m="1" x="1596"/>
        <item x="252"/>
        <item x="272"/>
        <item x="285"/>
        <item x="318"/>
        <item m="1" x="721"/>
        <item x="332"/>
        <item m="1" x="1740"/>
        <item m="1" x="931"/>
        <item x="352"/>
        <item x="355"/>
        <item x="364"/>
        <item m="1" x="1135"/>
        <item x="398"/>
        <item x="400"/>
        <item x="416"/>
        <item x="417"/>
        <item x="440"/>
        <item x="451"/>
        <item m="1" x="934"/>
        <item x="468"/>
        <item m="1" x="770"/>
        <item m="1" x="894"/>
        <item x="525"/>
        <item x="533"/>
        <item m="1" x="1235"/>
        <item x="584"/>
        <item m="1" x="744"/>
        <item m="1" x="1722"/>
        <item x="643"/>
        <item x="647"/>
        <item m="1" x="713"/>
        <item x="706"/>
        <item m="1" x="1660"/>
        <item x="622"/>
        <item m="1" x="1615"/>
        <item m="1" x="1532"/>
        <item m="1" x="1617"/>
        <item m="1" x="1587"/>
        <item m="1" x="1264"/>
        <item x="74"/>
        <item x="92"/>
        <item m="1" x="1251"/>
        <item x="133"/>
        <item m="1" x="1637"/>
        <item m="1" x="1358"/>
        <item m="1" x="1132"/>
        <item m="1" x="1685"/>
        <item m="1" x="1688"/>
        <item x="423"/>
        <item x="548"/>
        <item m="1" x="870"/>
        <item m="1" x="1034"/>
        <item x="146"/>
        <item m="1" x="1289"/>
        <item m="1" x="1188"/>
        <item m="1" x="1141"/>
        <item x="15"/>
        <item m="1" x="1306"/>
        <item m="1" x="812"/>
        <item m="1" x="1088"/>
        <item x="55"/>
        <item x="57"/>
        <item m="1" x="1250"/>
        <item x="66"/>
        <item m="1" x="1124"/>
        <item m="1" x="1056"/>
        <item m="1" x="801"/>
        <item m="1" x="1265"/>
        <item x="93"/>
        <item m="1" x="1080"/>
        <item m="1" x="1147"/>
        <item m="1" x="1222"/>
        <item x="106"/>
        <item m="1" x="1223"/>
        <item m="1" x="837"/>
        <item m="1" x="1099"/>
        <item m="1" x="1266"/>
        <item m="1" x="1533"/>
        <item m="1" x="1245"/>
        <item m="1" x="1267"/>
        <item m="1" x="1159"/>
        <item m="1" x="1217"/>
        <item m="1" x="879"/>
        <item m="1" x="1077"/>
        <item m="1" x="947"/>
        <item m="1" x="1269"/>
        <item m="1" x="1280"/>
        <item m="1" x="1160"/>
        <item m="1" x="1246"/>
        <item m="1" x="1170"/>
        <item x="210"/>
        <item m="1" x="1282"/>
        <item x="233"/>
        <item m="1" x="754"/>
        <item x="245"/>
        <item m="1" x="1068"/>
        <item x="249"/>
        <item x="254"/>
        <item m="1" x="1085"/>
        <item m="1" x="1293"/>
        <item m="1" x="1196"/>
        <item m="1" x="1284"/>
        <item m="1" x="1318"/>
        <item x="289"/>
        <item m="1" x="1112"/>
        <item m="1" x="1215"/>
        <item x="303"/>
        <item x="314"/>
        <item m="1" x="1228"/>
        <item m="1" x="1320"/>
        <item m="1" x="1278"/>
        <item m="1" x="972"/>
        <item m="1" x="1133"/>
        <item m="1" x="1028"/>
        <item x="347"/>
        <item m="1" x="1164"/>
        <item m="1" x="953"/>
        <item x="361"/>
        <item m="1" x="1272"/>
        <item m="1" x="1247"/>
        <item m="1" x="973"/>
        <item m="1" x="924"/>
        <item x="367"/>
        <item x="368"/>
        <item m="1" x="1175"/>
        <item m="1" x="1296"/>
        <item m="1" x="1156"/>
        <item m="1" x="1176"/>
        <item x="389"/>
        <item m="1" x="1255"/>
        <item m="1" x="1157"/>
        <item x="407"/>
        <item m="1" x="1297"/>
        <item x="420"/>
        <item x="426"/>
        <item x="432"/>
        <item m="1" x="1001"/>
        <item m="1" x="1206"/>
        <item x="448"/>
        <item x="458"/>
        <item x="461"/>
        <item x="463"/>
        <item m="1" x="838"/>
        <item x="467"/>
        <item m="1" x="866"/>
        <item m="1" x="1274"/>
        <item x="478"/>
        <item x="482"/>
        <item m="1" x="1032"/>
        <item m="1" x="1579"/>
        <item x="494"/>
        <item m="1" x="1300"/>
        <item m="1" x="729"/>
        <item x="503"/>
        <item x="506"/>
        <item m="1" x="1558"/>
        <item m="1" x="1004"/>
        <item m="1" x="1096"/>
        <item m="1" x="1249"/>
        <item m="1" x="1233"/>
        <item x="549"/>
        <item m="1" x="832"/>
        <item x="575"/>
        <item m="1" x="1182"/>
        <item x="585"/>
        <item m="1" x="1336"/>
        <item m="1" x="1184"/>
        <item x="628"/>
        <item x="633"/>
        <item m="1" x="777"/>
        <item m="1" x="1075"/>
        <item m="1" x="1203"/>
        <item m="1" x="988"/>
        <item m="1" x="1305"/>
        <item m="1" x="1058"/>
        <item m="1" x="1261"/>
        <item m="1" x="855"/>
        <item x="689"/>
        <item x="695"/>
        <item m="1" x="1277"/>
        <item x="698"/>
        <item x="12"/>
        <item m="1" x="750"/>
        <item m="1" x="1151"/>
        <item x="54"/>
        <item m="1" x="1242"/>
        <item x="94"/>
        <item x="158"/>
        <item x="182"/>
        <item m="1" x="784"/>
        <item m="1" x="1214"/>
        <item x="304"/>
        <item m="1" x="1253"/>
        <item x="340"/>
        <item x="360"/>
        <item m="1" x="881"/>
        <item x="409"/>
        <item x="411"/>
        <item m="1" x="1213"/>
        <item m="1" x="1232"/>
        <item x="439"/>
        <item m="1" x="867"/>
        <item x="497"/>
        <item m="1" x="1248"/>
        <item m="1" x="1074"/>
        <item x="583"/>
        <item m="1" x="1237"/>
        <item m="1" x="1263"/>
        <item m="1" x="1161"/>
        <item m="1" x="790"/>
        <item m="1" x="1241"/>
        <item x="69"/>
        <item m="1" x="1091"/>
        <item m="1" x="848"/>
        <item m="1" x="1243"/>
        <item m="1" x="1169"/>
        <item x="112"/>
        <item m="1" x="1152"/>
        <item m="1" x="874"/>
        <item x="190"/>
        <item m="1" x="1145"/>
        <item x="363"/>
        <item x="375"/>
        <item m="1" x="1179"/>
        <item m="1" x="851"/>
        <item m="1" x="1301"/>
        <item m="1" x="1302"/>
        <item m="1" x="1123"/>
        <item m="1" x="710"/>
        <item m="1" x="712"/>
        <item m="1" x="1055"/>
        <item x="683"/>
        <item x="50"/>
        <item x="60"/>
        <item m="1" x="1114"/>
        <item x="116"/>
        <item m="1" x="1194"/>
        <item m="1" x="1212"/>
        <item m="1" x="903"/>
        <item m="1" x="1224"/>
        <item m="1" x="1061"/>
        <item m="1" x="918"/>
        <item m="1" x="856"/>
        <item m="1" x="892"/>
        <item x="178"/>
        <item x="231"/>
        <item x="283"/>
        <item m="1" x="1204"/>
        <item m="1" x="1285"/>
        <item m="1" x="971"/>
        <item x="315"/>
        <item m="1" x="1199"/>
        <item m="1" x="1273"/>
        <item m="1" x="1229"/>
        <item m="1" x="1107"/>
        <item m="1" x="723"/>
        <item x="424"/>
        <item x="488"/>
        <item x="505"/>
        <item m="1" x="772"/>
        <item x="515"/>
        <item x="523"/>
        <item x="545"/>
        <item m="1" x="1102"/>
        <item m="1" x="1118"/>
        <item x="652"/>
        <item x="655"/>
        <item x="686"/>
        <item m="1" x="1340"/>
        <item m="1" x="1193"/>
        <item m="1" x="1219"/>
        <item m="1" x="1290"/>
        <item m="1" x="1220"/>
        <item x="21"/>
        <item x="23"/>
        <item x="31"/>
        <item x="33"/>
        <item m="1" x="1216"/>
        <item m="1" x="1189"/>
        <item x="45"/>
        <item x="47"/>
        <item m="1" x="1291"/>
        <item m="1" x="1200"/>
        <item x="72"/>
        <item x="75"/>
        <item m="1" x="1162"/>
        <item x="80"/>
        <item m="1" x="718"/>
        <item m="1" x="1221"/>
        <item x="96"/>
        <item x="109"/>
        <item x="113"/>
        <item m="1" x="1144"/>
        <item m="1" x="1163"/>
        <item m="1" x="946"/>
        <item x="134"/>
        <item x="135"/>
        <item m="1" x="792"/>
        <item x="136"/>
        <item x="142"/>
        <item x="144"/>
        <item m="1" x="849"/>
        <item x="155"/>
        <item m="1" x="1142"/>
        <item x="162"/>
        <item m="1" x="991"/>
        <item x="173"/>
        <item m="1" x="746"/>
        <item m="1" x="986"/>
        <item x="188"/>
        <item x="193"/>
        <item x="216"/>
        <item m="1" x="753"/>
        <item m="1" x="1127"/>
        <item x="217"/>
        <item m="1" x="1270"/>
        <item x="227"/>
        <item m="1" x="969"/>
        <item x="243"/>
        <item m="1" x="1062"/>
        <item x="248"/>
        <item m="1" x="1292"/>
        <item m="1" x="1149"/>
        <item x="256"/>
        <item x="260"/>
        <item x="264"/>
        <item m="1" x="813"/>
        <item m="1" x="1018"/>
        <item x="276"/>
        <item x="279"/>
        <item x="282"/>
        <item x="288"/>
        <item m="1" x="850"/>
        <item x="291"/>
        <item m="1" x="1271"/>
        <item x="293"/>
        <item m="1" x="1257"/>
        <item x="306"/>
        <item x="313"/>
        <item m="1" x="1069"/>
        <item x="335"/>
        <item m="1" x="1281"/>
        <item x="346"/>
        <item m="1" x="760"/>
        <item m="1" x="954"/>
        <item m="1" x="955"/>
        <item x="366"/>
        <item x="387"/>
        <item m="1" x="1168"/>
        <item m="1" x="1283"/>
        <item m="1" x="763"/>
        <item m="1" x="1177"/>
        <item m="1" x="1298"/>
        <item m="1" x="905"/>
        <item m="1" x="958"/>
        <item x="436"/>
        <item x="437"/>
        <item x="438"/>
        <item x="443"/>
        <item m="1" x="1082"/>
        <item x="462"/>
        <item m="1" x="1012"/>
        <item x="484"/>
        <item m="1" x="1299"/>
        <item x="499"/>
        <item m="1" x="1181"/>
        <item m="1" x="809"/>
        <item x="543"/>
        <item x="555"/>
        <item x="564"/>
        <item x="569"/>
        <item x="571"/>
        <item m="1" x="1038"/>
        <item x="588"/>
        <item m="1" x="910"/>
        <item x="599"/>
        <item m="1" x="727"/>
        <item m="1" x="776"/>
        <item x="617"/>
        <item x="623"/>
        <item x="624"/>
        <item m="1" x="1239"/>
        <item m="1" x="1275"/>
        <item x="631"/>
        <item m="1" x="983"/>
        <item m="1" x="828"/>
        <item m="1" x="962"/>
        <item m="1" x="778"/>
        <item m="1" x="1154"/>
        <item x="641"/>
        <item x="642"/>
        <item m="1" x="1304"/>
        <item x="661"/>
        <item m="1" x="1192"/>
        <item m="1" x="800"/>
        <item x="668"/>
        <item m="1" x="911"/>
        <item x="671"/>
        <item m="1" x="780"/>
        <item m="1" x="1276"/>
        <item x="690"/>
        <item m="1" x="1279"/>
        <item x="82"/>
        <item m="1" x="990"/>
        <item x="102"/>
        <item m="1" x="885"/>
        <item m="1" x="1254"/>
        <item m="1" x="1094"/>
        <item x="189"/>
        <item x="194"/>
        <item x="196"/>
        <item m="1" x="1126"/>
        <item m="1" x="919"/>
        <item x="229"/>
        <item x="230"/>
        <item m="1" x="1226"/>
        <item m="1" x="1316"/>
        <item x="251"/>
        <item x="269"/>
        <item x="297"/>
        <item x="309"/>
        <item m="1" x="1121"/>
        <item x="311"/>
        <item x="321"/>
        <item m="1" x="1167"/>
        <item m="1" x="1294"/>
        <item m="1" x="1295"/>
        <item m="1" x="1106"/>
        <item m="1" x="1078"/>
        <item x="354"/>
        <item x="382"/>
        <item m="1" x="1037"/>
        <item m="1" x="761"/>
        <item m="1" x="865"/>
        <item m="1" x="1009"/>
        <item x="456"/>
        <item m="1" x="1090"/>
        <item x="477"/>
        <item x="481"/>
        <item x="486"/>
        <item x="489"/>
        <item m="1" x="912"/>
        <item x="514"/>
        <item m="1" x="1150"/>
        <item m="1" x="1057"/>
        <item x="541"/>
        <item x="546"/>
        <item x="556"/>
        <item m="1" x="1024"/>
        <item m="1" x="1303"/>
        <item m="1" x="1111"/>
        <item x="592"/>
        <item x="601"/>
        <item m="1" x="1158"/>
        <item m="1" x="839"/>
        <item x="649"/>
        <item x="663"/>
        <item x="669"/>
        <item m="1" x="1218"/>
        <item x="670"/>
        <item x="687"/>
        <item x="693"/>
        <item x="694"/>
        <item x="703"/>
        <item x="704"/>
        <item x="34"/>
        <item x="39"/>
        <item m="1" x="1050"/>
        <item m="1" x="908"/>
        <item x="86"/>
        <item m="1" x="1190"/>
        <item m="1" x="1165"/>
        <item x="118"/>
        <item x="126"/>
        <item m="1" x="1110"/>
        <item m="1" x="909"/>
        <item m="1" x="992"/>
        <item m="1" x="1211"/>
        <item m="1" x="845"/>
        <item m="1" x="1187"/>
        <item x="296"/>
        <item x="301"/>
        <item x="376"/>
        <item m="1" x="1072"/>
        <item x="526"/>
        <item x="572"/>
        <item m="1" x="1252"/>
        <item x="589"/>
        <item m="1" x="775"/>
        <item m="1" x="840"/>
        <item m="1" x="834"/>
        <item m="1" x="1008"/>
        <item x="674"/>
        <item x="32"/>
        <item m="1" x="1286"/>
        <item m="1" x="1287"/>
        <item x="78"/>
        <item m="1" x="945"/>
        <item x="141"/>
        <item x="226"/>
        <item m="1" x="1027"/>
        <item m="1" x="1262"/>
        <item m="1" x="1205"/>
        <item m="1" x="1288"/>
        <item x="521"/>
        <item m="1" x="868"/>
        <item m="1" x="1023"/>
        <item x="600"/>
        <item m="1" x="1236"/>
        <item m="1" x="1109"/>
        <item x="667"/>
        <item m="1" x="1173"/>
        <item x="680"/>
        <item x="121"/>
        <item m="1" x="1210"/>
        <item x="180"/>
        <item m="1" x="1185"/>
        <item x="393"/>
        <item m="1" x="1258"/>
        <item x="137"/>
        <item m="1" x="1125"/>
        <item x="222"/>
        <item x="277"/>
        <item m="1" x="979"/>
        <item m="1" x="1207"/>
        <item m="1" x="935"/>
        <item x="692"/>
        <item m="1" x="1065"/>
        <item m="1" x="989"/>
        <item m="1" x="1148"/>
        <item m="1" x="1134"/>
        <item x="425"/>
        <item x="476"/>
        <item m="1" x="1174"/>
        <item m="1" x="1230"/>
        <item m="1" x="1178"/>
        <item m="1" x="1113"/>
        <item x="644"/>
        <item x="46"/>
        <item m="1" x="708"/>
        <item x="56"/>
        <item m="1" x="1256"/>
        <item m="1" x="1225"/>
        <item m="1" x="880"/>
        <item m="1" x="917"/>
        <item x="357"/>
        <item x="472"/>
        <item x="512"/>
        <item m="1" x="1234"/>
        <item m="1" x="873"/>
        <item x="579"/>
        <item x="587"/>
        <item x="591"/>
        <item x="602"/>
        <item m="1" x="1240"/>
        <item x="8"/>
        <item x="38"/>
        <item x="197"/>
        <item m="1" x="1201"/>
        <item m="1" x="1191"/>
        <item x="253"/>
        <item x="261"/>
        <item m="1" x="922"/>
        <item m="1" x="1100"/>
        <item m="1" x="1097"/>
        <item m="1" x="1231"/>
        <item x="513"/>
        <item m="1" x="815"/>
        <item m="1" x="982"/>
        <item m="1" x="1238"/>
        <item m="1" x="1040"/>
        <item m="1" x="984"/>
        <item x="300"/>
        <item m="1" x="1227"/>
        <item m="1" x="1186"/>
        <item x="483"/>
        <item x="691"/>
        <item x="351"/>
        <item m="1" x="1244"/>
        <item m="1" x="1089"/>
        <item x="317"/>
        <item m="1" x="1155"/>
        <item m="1" x="889"/>
        <item x="457"/>
        <item x="27"/>
        <item m="1" x="709"/>
        <item m="1" x="1143"/>
        <item m="1" x="1172"/>
        <item m="1" x="1130"/>
        <item x="403"/>
        <item x="287"/>
        <item x="337"/>
        <item m="1" x="1146"/>
        <item x="531"/>
        <item m="1" x="1039"/>
        <item m="1" x="1208"/>
        <item x="218"/>
        <item x="11"/>
        <item x="44"/>
        <item m="1" x="1202"/>
        <item x="653"/>
        <item x="445"/>
        <item m="1" x="1042"/>
        <item m="1" x="1197"/>
        <item x="431"/>
        <item x="496"/>
        <item m="1" x="1153"/>
        <item x="170"/>
        <item m="1" x="1171"/>
        <item m="1" x="859"/>
        <item x="528"/>
        <item m="1" x="1043"/>
        <item m="1" x="928"/>
        <item x="221"/>
        <item x="492"/>
        <item x="493"/>
        <item m="1" x="942"/>
        <item x="84"/>
        <item x="139"/>
        <item m="1" x="882"/>
        <item x="370"/>
        <item x="626"/>
        <item m="1" x="1131"/>
        <item m="1" x="811"/>
        <item x="672"/>
        <item x="369"/>
        <item m="1" x="1183"/>
        <item m="1" x="1180"/>
        <item x="236"/>
        <item m="1" x="830"/>
        <item x="662"/>
        <item x="110"/>
        <item x="312"/>
        <item m="1" x="938"/>
        <item m="1" x="765"/>
        <item x="310"/>
        <item x="338"/>
        <item m="1" x="1081"/>
        <item m="1" x="1166"/>
        <item m="1" x="756"/>
        <item x="527"/>
        <item x="613"/>
        <item x="151"/>
        <item x="305"/>
        <item x="473"/>
        <item m="1" x="1066"/>
        <item m="1" x="950"/>
        <item m="1" x="805"/>
        <item x="560"/>
        <item x="566"/>
        <item x="627"/>
        <item x="634"/>
        <item x="16"/>
        <item m="1" x="978"/>
        <item x="529"/>
        <item m="1" x="748"/>
        <item m="1" x="1051"/>
        <item m="1" x="818"/>
        <item x="235"/>
        <item x="307"/>
        <item m="1" x="1136"/>
        <item x="292"/>
        <item x="324"/>
        <item m="1" x="1052"/>
        <item x="388"/>
        <item x="429"/>
        <item x="3"/>
        <item m="1" x="1119"/>
        <item m="1" x="861"/>
        <item m="1" x="1092"/>
        <item m="1" x="1128"/>
        <item x="259"/>
        <item x="511"/>
        <item x="518"/>
        <item x="550"/>
        <item x="570"/>
        <item m="1" x="1054"/>
        <item x="607"/>
        <item x="700"/>
        <item m="1" x="768"/>
        <item x="350"/>
        <item x="413"/>
        <item m="1" x="1105"/>
        <item m="1" x="1120"/>
        <item x="104"/>
        <item x="359"/>
        <item x="414"/>
        <item m="1" x="799"/>
        <item x="522"/>
        <item x="565"/>
        <item m="1" x="1140"/>
        <item x="509"/>
        <item x="220"/>
        <item x="290"/>
        <item x="62"/>
        <item m="1" x="1079"/>
        <item x="26"/>
        <item x="36"/>
        <item x="68"/>
        <item m="1" x="1016"/>
        <item m="1" x="862"/>
        <item x="154"/>
        <item x="257"/>
        <item m="1" x="997"/>
        <item x="327"/>
        <item m="1" x="1104"/>
        <item m="1" x="876"/>
        <item m="1" x="987"/>
        <item x="508"/>
        <item x="516"/>
        <item m="1" x="1048"/>
        <item x="558"/>
        <item m="1" x="1108"/>
        <item x="573"/>
        <item m="1" x="967"/>
        <item m="1" x="871"/>
        <item x="206"/>
        <item m="1" x="1116"/>
        <item x="223"/>
        <item m="1" x="1117"/>
        <item m="1" x="1070"/>
        <item m="1" x="1139"/>
        <item m="1" x="1137"/>
        <item m="1" x="817"/>
        <item m="1" x="743"/>
        <item m="1" x="961"/>
        <item x="539"/>
        <item m="1" x="847"/>
        <item x="679"/>
        <item x="91"/>
        <item x="415"/>
        <item m="1" x="1138"/>
        <item x="71"/>
        <item x="421"/>
        <item m="1" x="927"/>
        <item m="1" x="1122"/>
        <item x="471"/>
        <item x="502"/>
        <item x="561"/>
        <item m="1" x="1063"/>
        <item m="1" x="1073"/>
        <item m="1" x="941"/>
        <item x="49"/>
        <item m="1" x="898"/>
        <item m="1" x="1087"/>
        <item m="1" x="1083"/>
        <item x="166"/>
        <item m="1" x="786"/>
        <item x="2"/>
        <item x="25"/>
        <item x="41"/>
        <item m="1" x="975"/>
        <item m="1" x="1041"/>
        <item x="175"/>
        <item x="336"/>
        <item x="373"/>
        <item m="1" x="864"/>
        <item m="1" x="724"/>
        <item m="1" x="957"/>
        <item m="1" x="1000"/>
        <item m="1" x="907"/>
        <item x="598"/>
        <item x="606"/>
        <item x="646"/>
        <item x="659"/>
        <item x="664"/>
        <item m="1" x="1015"/>
        <item x="331"/>
        <item x="479"/>
        <item m="1" x="995"/>
        <item m="1" x="1053"/>
        <item m="1" x="914"/>
        <item m="1" x="1046"/>
        <item m="1" x="1103"/>
        <item m="1" x="944"/>
        <item m="1" x="929"/>
        <item m="1" x="804"/>
        <item m="1" x="1098"/>
        <item m="1" x="824"/>
        <item x="394"/>
        <item x="475"/>
        <item m="1" x="981"/>
        <item x="13"/>
        <item x="320"/>
        <item m="1" x="766"/>
        <item m="1" x="1059"/>
        <item m="1" x="1010"/>
        <item m="1" x="1101"/>
        <item m="1" x="730"/>
        <item x="163"/>
        <item m="1" x="1084"/>
        <item x="397"/>
        <item m="1" x="1086"/>
        <item x="444"/>
        <item x="580"/>
        <item m="1" x="1064"/>
        <item m="1" x="857"/>
        <item m="1" x="1093"/>
        <item m="1" x="968"/>
        <item x="263"/>
        <item x="280"/>
        <item m="1" x="1095"/>
        <item m="1" x="1007"/>
        <item m="1" x="1067"/>
        <item m="1" x="1017"/>
        <item m="1" x="993"/>
        <item x="214"/>
        <item m="1" x="888"/>
        <item m="1" x="1014"/>
        <item m="1" x="1071"/>
        <item x="76"/>
        <item m="1" x="943"/>
        <item m="1" x="745"/>
        <item x="242"/>
        <item x="538"/>
        <item m="1" x="707"/>
        <item x="205"/>
        <item m="1" x="1045"/>
        <item m="1" x="1060"/>
        <item m="1" x="896"/>
        <item x="192"/>
        <item m="1" x="1031"/>
        <item x="386"/>
        <item m="1" x="925"/>
        <item x="609"/>
        <item m="1" x="901"/>
        <item x="4"/>
        <item x="67"/>
        <item m="1" x="916"/>
        <item x="295"/>
        <item x="684"/>
        <item m="1" x="1036"/>
        <item m="1" x="948"/>
        <item m="1" x="949"/>
        <item m="1" x="994"/>
        <item m="1" x="1047"/>
        <item m="1" x="1030"/>
        <item x="343"/>
        <item m="1" x="897"/>
        <item m="1" x="926"/>
        <item m="1" x="1022"/>
        <item x="559"/>
        <item x="625"/>
        <item x="156"/>
        <item m="1" x="785"/>
        <item x="342"/>
        <item m="1" x="1002"/>
        <item x="610"/>
        <item m="1" x="858"/>
        <item m="1" x="900"/>
        <item m="1" x="788"/>
        <item x="22"/>
        <item x="79"/>
        <item x="419"/>
        <item x="616"/>
        <item m="1" x="869"/>
        <item x="61"/>
        <item m="1" x="923"/>
        <item m="1" x="1020"/>
        <item x="547"/>
        <item x="666"/>
        <item x="185"/>
        <item x="258"/>
        <item x="427"/>
        <item x="534"/>
        <item m="1" x="1049"/>
        <item m="1" x="1005"/>
        <item m="1" x="960"/>
        <item m="1" x="793"/>
        <item x="319"/>
        <item m="1" x="1029"/>
        <item x="510"/>
        <item m="1" x="998"/>
        <item x="111"/>
        <item x="204"/>
        <item x="211"/>
        <item x="215"/>
        <item x="255"/>
        <item x="349"/>
        <item x="430"/>
        <item x="553"/>
        <item m="1" x="835"/>
        <item m="1" x="1003"/>
        <item m="1" x="921"/>
        <item x="552"/>
        <item x="621"/>
        <item m="1" x="1026"/>
        <item m="1" x="970"/>
        <item m="1" x="1019"/>
        <item x="474"/>
        <item m="1" x="966"/>
        <item m="1" x="1033"/>
        <item x="638"/>
        <item m="1" x="1025"/>
        <item x="433"/>
        <item x="459"/>
        <item m="1" x="906"/>
        <item m="1" x="833"/>
        <item m="1" x="1035"/>
        <item x="678"/>
        <item x="284"/>
        <item x="167"/>
        <item x="184"/>
        <item x="480"/>
        <item x="532"/>
        <item m="1" x="974"/>
        <item m="1" x="1011"/>
        <item m="1" x="844"/>
        <item x="107"/>
        <item m="1" x="717"/>
        <item m="1" x="930"/>
        <item m="1" x="722"/>
        <item m="1" x="980"/>
        <item m="1" x="831"/>
        <item m="1" x="996"/>
        <item m="1" x="933"/>
        <item x="405"/>
        <item m="1" x="1013"/>
        <item x="115"/>
        <item m="1" x="887"/>
        <item x="183"/>
        <item m="1" x="720"/>
        <item m="1" x="860"/>
        <item m="1" x="810"/>
        <item m="1" x="1006"/>
        <item x="85"/>
        <item x="161"/>
        <item m="1" x="758"/>
        <item x="611"/>
        <item m="1" x="999"/>
        <item m="1" x="872"/>
        <item m="1" x="965"/>
        <item m="1" x="846"/>
        <item x="608"/>
        <item m="1" x="842"/>
        <item m="1" x="884"/>
        <item m="1" x="791"/>
        <item m="1" x="956"/>
        <item x="241"/>
        <item x="422"/>
        <item m="1" x="749"/>
        <item m="1" x="759"/>
        <item x="490"/>
        <item m="1" x="913"/>
        <item x="149"/>
        <item m="1" x="951"/>
        <item x="402"/>
        <item x="603"/>
        <item x="29"/>
        <item m="1" x="952"/>
        <item x="302"/>
        <item x="520"/>
        <item m="1" x="854"/>
        <item m="1" x="976"/>
        <item x="172"/>
        <item x="377"/>
        <item m="1" x="794"/>
        <item m="1" x="959"/>
        <item m="1" x="940"/>
        <item x="51"/>
        <item m="1" x="936"/>
        <item m="1" x="802"/>
        <item x="323"/>
        <item m="1" x="937"/>
        <item m="1" x="932"/>
        <item x="97"/>
        <item x="114"/>
        <item x="120"/>
        <item x="186"/>
        <item m="1" x="755"/>
        <item m="1" x="762"/>
        <item m="1" x="963"/>
        <item m="1" x="808"/>
        <item m="1" x="915"/>
        <item m="1" x="877"/>
        <item m="1" x="852"/>
        <item x="316"/>
        <item m="1" x="895"/>
        <item m="1" x="796"/>
        <item x="129"/>
        <item x="240"/>
        <item x="271"/>
        <item m="1" x="920"/>
        <item x="374"/>
        <item x="383"/>
        <item m="1" x="904"/>
        <item x="391"/>
        <item m="1" x="816"/>
        <item x="498"/>
        <item x="595"/>
        <item m="1" x="779"/>
        <item x="682"/>
        <item x="699"/>
        <item x="145"/>
        <item x="390"/>
        <item m="1" x="797"/>
        <item m="1" x="863"/>
        <item x="410"/>
        <item x="453"/>
        <item x="455"/>
        <item m="1" x="820"/>
        <item m="1" x="853"/>
        <item m="1" x="841"/>
        <item x="7"/>
        <item x="177"/>
        <item x="10"/>
        <item m="1" x="883"/>
        <item m="1" x="890"/>
        <item m="1" x="771"/>
        <item m="1" x="773"/>
        <item m="1" x="821"/>
        <item x="14"/>
        <item x="35"/>
        <item x="191"/>
        <item m="1" x="899"/>
        <item x="563"/>
        <item x="24"/>
        <item x="278"/>
        <item x="530"/>
        <item x="673"/>
        <item x="124"/>
        <item x="660"/>
        <item x="656"/>
        <item x="143"/>
        <item x="246"/>
        <item m="1" x="806"/>
        <item x="681"/>
        <item x="101"/>
        <item x="399"/>
        <item x="406"/>
        <item x="174"/>
        <item m="1" x="757"/>
        <item x="353"/>
        <item m="1" x="781"/>
        <item m="1" x="782"/>
        <item m="1" x="731"/>
        <item x="504"/>
        <item x="17"/>
        <item m="1" x="875"/>
        <item x="485"/>
        <item x="677"/>
        <item x="53"/>
        <item m="1" x="732"/>
        <item x="123"/>
        <item x="344"/>
        <item x="544"/>
        <item x="132"/>
        <item x="200"/>
        <item m="1" x="751"/>
        <item x="160"/>
        <item x="171"/>
        <item x="244"/>
        <item m="1" x="734"/>
        <item m="1" x="795"/>
        <item m="1" x="836"/>
        <item x="59"/>
        <item x="83"/>
        <item m="1" x="798"/>
        <item x="537"/>
        <item x="629"/>
        <item x="665"/>
        <item x="77"/>
        <item x="6"/>
        <item m="1" x="752"/>
        <item x="164"/>
        <item x="219"/>
        <item x="147"/>
        <item x="640"/>
        <item x="30"/>
        <item x="64"/>
        <item m="1" x="741"/>
        <item x="168"/>
        <item x="378"/>
        <item x="470"/>
        <item m="1" x="736"/>
        <item x="705"/>
        <item x="198"/>
        <item x="213"/>
        <item x="401"/>
        <item x="465"/>
        <item x="524"/>
        <item x="557"/>
        <item x="88"/>
        <item x="103"/>
        <item m="1" x="803"/>
        <item x="308"/>
        <item m="1" x="825"/>
        <item x="577"/>
        <item m="1" x="738"/>
        <item x="597"/>
        <item m="1" x="787"/>
        <item m="1" x="843"/>
        <item x="658"/>
        <item x="299"/>
        <item x="329"/>
        <item m="1" x="819"/>
        <item m="1" x="807"/>
        <item x="65"/>
        <item x="165"/>
        <item x="238"/>
        <item x="266"/>
        <item x="273"/>
        <item x="281"/>
        <item x="322"/>
        <item x="379"/>
        <item m="1" x="827"/>
        <item x="685"/>
        <item m="1" x="829"/>
        <item x="267"/>
        <item x="270"/>
        <item m="1" x="769"/>
        <item x="551"/>
        <item x="586"/>
        <item x="131"/>
        <item x="9"/>
        <item m="1" x="739"/>
        <item x="395"/>
        <item x="469"/>
        <item m="1" x="826"/>
        <item x="590"/>
        <item x="645"/>
        <item x="651"/>
        <item x="1"/>
        <item x="43"/>
        <item x="117"/>
        <item x="153"/>
        <item x="179"/>
        <item x="274"/>
        <item x="392"/>
        <item x="446"/>
        <item m="1" x="814"/>
        <item x="212"/>
        <item m="1" x="737"/>
        <item x="5"/>
        <item x="81"/>
        <item x="568"/>
        <item x="620"/>
        <item x="615"/>
        <item x="594"/>
        <item m="1" x="715"/>
        <item x="371"/>
        <item m="1" x="774"/>
        <item m="1" x="716"/>
        <item x="63"/>
        <item x="152"/>
        <item x="460"/>
        <item x="562"/>
        <item x="28"/>
        <item m="1" x="764"/>
        <item x="507"/>
        <item x="519"/>
        <item m="1" x="767"/>
        <item x="574"/>
        <item x="42"/>
        <item x="100"/>
        <item x="130"/>
        <item x="333"/>
        <item m="1" x="747"/>
        <item x="19"/>
        <item x="138"/>
        <item x="148"/>
        <item x="203"/>
        <item x="234"/>
        <item x="237"/>
        <item x="286"/>
        <item x="495"/>
        <item x="501"/>
        <item x="630"/>
        <item x="639"/>
        <item x="0"/>
        <item x="593"/>
        <item m="1" x="735"/>
        <item x="675"/>
        <item x="40"/>
        <item x="150"/>
        <item x="232"/>
        <item x="268"/>
        <item x="384"/>
        <item x="428"/>
        <item x="466"/>
        <item x="517"/>
        <item x="73"/>
        <item x="105"/>
        <item x="108"/>
        <item m="1" x="733"/>
        <item x="404"/>
        <item m="1" x="725"/>
        <item x="554"/>
        <item x="636"/>
        <item x="70"/>
        <item x="199"/>
        <item x="247"/>
        <item x="265"/>
        <item x="294"/>
        <item x="365"/>
        <item x="380"/>
        <item x="408"/>
        <item x="452"/>
        <item x="464"/>
        <item x="500"/>
        <item m="1" x="726"/>
        <item x="90"/>
        <item x="228"/>
        <item x="447"/>
        <item m="1" x="714"/>
        <item x="58"/>
        <item x="37"/>
        <item x="52"/>
        <item x="87"/>
        <item x="119"/>
        <item m="1" x="711"/>
        <item m="1" x="728"/>
        <item x="169"/>
        <item x="341"/>
        <item x="372"/>
        <item x="385"/>
        <item x="195"/>
        <item x="225"/>
        <item x="396"/>
        <item x="412"/>
        <item x="449"/>
        <item x="491"/>
        <item x="657"/>
        <item x="701"/>
        <item x="48"/>
        <item x="98"/>
        <item x="181"/>
        <item x="224"/>
        <item x="328"/>
        <item x="632"/>
        <item x="637"/>
        <item x="648"/>
        <item x="345"/>
        <item x="576"/>
        <item x="578"/>
        <item x="618"/>
        <item x="6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probador" axis="axisRow" compact="0" outline="0" subtotalTop="0" showAll="0" defaultSubtotal="0">
      <items count="204">
        <item m="1" x="176"/>
        <item m="1" x="118"/>
        <item m="1" x="127"/>
        <item m="1" x="155"/>
        <item m="1" x="165"/>
        <item m="1" x="186"/>
        <item m="1" x="132"/>
        <item m="1" x="202"/>
        <item m="1" x="191"/>
        <item m="1" x="153"/>
        <item m="1" x="130"/>
        <item m="1" x="175"/>
        <item m="1" x="125"/>
        <item m="1" x="156"/>
        <item m="1" x="196"/>
        <item m="1" x="150"/>
        <item m="1" x="106"/>
        <item m="1" x="144"/>
        <item m="1" x="105"/>
        <item m="1" x="139"/>
        <item m="1" x="133"/>
        <item m="1" x="140"/>
        <item m="1" x="203"/>
        <item m="1" x="170"/>
        <item m="1" x="119"/>
        <item m="1" x="138"/>
        <item m="1" x="149"/>
        <item m="1" x="104"/>
        <item m="1" x="103"/>
        <item m="1" x="188"/>
        <item m="1" x="163"/>
        <item m="1" x="160"/>
        <item m="1" x="158"/>
        <item m="1" x="145"/>
        <item m="1" x="200"/>
        <item m="1" x="177"/>
        <item m="1" x="110"/>
        <item m="1" x="162"/>
        <item m="1" x="69"/>
        <item m="1" x="199"/>
        <item m="1" x="174"/>
        <item m="1" x="115"/>
        <item m="1" x="167"/>
        <item m="1" x="159"/>
        <item m="1" x="184"/>
        <item m="1" x="195"/>
        <item m="1" x="146"/>
        <item m="1" x="201"/>
        <item m="1" x="169"/>
        <item m="1" x="112"/>
        <item m="1" x="109"/>
        <item m="1" x="151"/>
        <item m="1" x="128"/>
        <item m="1" x="181"/>
        <item m="1" x="148"/>
        <item m="1" x="154"/>
        <item m="1" x="164"/>
        <item m="1" x="157"/>
        <item m="1" x="189"/>
        <item m="1" x="114"/>
        <item m="1" x="194"/>
        <item m="1" x="161"/>
        <item m="1" x="152"/>
        <item m="1" x="137"/>
        <item m="1" x="113"/>
        <item m="1" x="198"/>
        <item m="1" x="183"/>
        <item m="1" x="187"/>
        <item x="30"/>
        <item m="1" x="131"/>
        <item m="1" x="126"/>
        <item m="1" x="124"/>
        <item m="1" x="179"/>
        <item m="1" x="182"/>
        <item m="1" x="197"/>
        <item m="1" x="135"/>
        <item m="1" x="147"/>
        <item m="1" x="122"/>
        <item m="1" x="193"/>
        <item m="1" x="192"/>
        <item m="1" x="190"/>
        <item m="1" x="121"/>
        <item m="1" x="172"/>
        <item m="1" x="142"/>
        <item m="1" x="141"/>
        <item m="1" x="173"/>
        <item m="1" x="168"/>
        <item m="1" x="185"/>
        <item m="1" x="107"/>
        <item m="1" x="166"/>
        <item m="1" x="83"/>
        <item m="1" x="143"/>
        <item m="1" x="171"/>
        <item m="1" x="129"/>
        <item m="1" x="178"/>
        <item m="1" x="180"/>
        <item m="1" x="111"/>
        <item m="1" x="134"/>
        <item m="1" x="117"/>
        <item m="1" x="116"/>
        <item m="1" x="108"/>
        <item m="1" x="120"/>
        <item m="1" x="136"/>
        <item m="1" x="123"/>
        <item x="43"/>
        <item m="1" x="68"/>
        <item x="15"/>
        <item x="29"/>
        <item x="17"/>
        <item x="39"/>
        <item x="59"/>
        <item x="47"/>
        <item m="1" x="85"/>
        <item m="1" x="67"/>
        <item m="1" x="102"/>
        <item x="28"/>
        <item x="62"/>
        <item x="22"/>
        <item x="55"/>
        <item x="8"/>
        <item x="35"/>
        <item x="63"/>
        <item m="1" x="94"/>
        <item x="54"/>
        <item x="57"/>
        <item m="1" x="66"/>
        <item x="58"/>
        <item x="60"/>
        <item x="34"/>
        <item x="52"/>
        <item x="38"/>
        <item m="1" x="72"/>
        <item x="27"/>
        <item x="26"/>
        <item x="3"/>
        <item m="1" x="98"/>
        <item m="1" x="100"/>
        <item m="1" x="86"/>
        <item m="1" x="92"/>
        <item x="11"/>
        <item m="1" x="101"/>
        <item x="12"/>
        <item m="1" x="91"/>
        <item m="1" x="84"/>
        <item m="1" x="70"/>
        <item x="10"/>
        <item x="48"/>
        <item x="41"/>
        <item x="56"/>
        <item m="1" x="77"/>
        <item x="40"/>
        <item x="21"/>
        <item m="1" x="88"/>
        <item m="1" x="93"/>
        <item x="20"/>
        <item x="46"/>
        <item x="24"/>
        <item m="1" x="96"/>
        <item m="1" x="99"/>
        <item x="13"/>
        <item x="9"/>
        <item x="14"/>
        <item x="16"/>
        <item m="1" x="95"/>
        <item m="1" x="73"/>
        <item m="1" x="74"/>
        <item m="1" x="97"/>
        <item x="64"/>
        <item x="5"/>
        <item m="1" x="78"/>
        <item x="33"/>
        <item x="0"/>
        <item x="49"/>
        <item m="1" x="65"/>
        <item x="18"/>
        <item x="51"/>
        <item x="37"/>
        <item x="19"/>
        <item m="1" x="90"/>
        <item m="1" x="76"/>
        <item m="1" x="89"/>
        <item x="36"/>
        <item x="61"/>
        <item x="2"/>
        <item m="1" x="87"/>
        <item m="1" x="80"/>
        <item m="1" x="81"/>
        <item x="23"/>
        <item x="4"/>
        <item m="1" x="82"/>
        <item x="44"/>
        <item x="50"/>
        <item x="25"/>
        <item m="1" x="75"/>
        <item m="1" x="79"/>
        <item x="1"/>
        <item x="6"/>
        <item m="1" x="71"/>
        <item x="31"/>
        <item x="45"/>
        <item x="53"/>
        <item x="7"/>
        <item x="42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2"/>
        <item x="1"/>
        <item x="4"/>
        <item x="0"/>
        <item x="3"/>
        <item x="6"/>
        <item m="1" x="7"/>
        <item m="1" x="9"/>
        <item m="1" x="10"/>
        <item m="1" x="8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4"/>
    <field x="8"/>
    <field x="0"/>
    <field x="3"/>
    <field x="1"/>
    <field x="2"/>
    <field x="6"/>
    <field x="7"/>
    <field x="9"/>
  </rowFields>
  <rowItems count="287">
    <i>
      <x/>
      <x v="1189"/>
      <x/>
      <x v="146"/>
      <x v="572"/>
      <x v="574"/>
      <x v="15"/>
      <x v="15"/>
      <x v="141"/>
    </i>
    <i>
      <x v="3"/>
      <x v="1199"/>
      <x v="3"/>
      <x v="505"/>
      <x v="572"/>
      <x v="574"/>
      <x v="1"/>
      <x v="1"/>
      <x v="195"/>
    </i>
    <i>
      <x v="10"/>
      <x v="1204"/>
      <x/>
      <x v="14"/>
      <x v="573"/>
      <x v="564"/>
      <x v="131"/>
      <x v="15"/>
      <x v="115"/>
    </i>
    <i>
      <x v="17"/>
      <x v="1197"/>
      <x v="7"/>
      <x v="158"/>
      <x v="572"/>
      <x v="574"/>
      <x v="1"/>
      <x v="1"/>
      <x v="133"/>
    </i>
    <i>
      <x v="25"/>
      <x v="1371"/>
      <x v="3"/>
      <x v="1"/>
      <x v="572"/>
      <x v="574"/>
      <x v="15"/>
      <x v="15"/>
      <x v="170"/>
    </i>
    <i>
      <x v="28"/>
      <x v="1183"/>
      <x v="3"/>
      <x v="49"/>
      <x v="572"/>
      <x v="574"/>
      <x v="15"/>
      <x v="15"/>
      <x v="129"/>
    </i>
    <i>
      <x v="30"/>
      <x v="1171"/>
      <x v="1"/>
      <x v="300"/>
      <x v="572"/>
      <x v="574"/>
      <x v="3"/>
      <x v="3"/>
      <x v="188"/>
    </i>
    <i>
      <x v="38"/>
      <x v="1159"/>
      <x/>
      <x v="14"/>
      <x v="575"/>
      <x v="571"/>
      <x v="118"/>
      <x v="15"/>
      <x v="107"/>
    </i>
    <i>
      <x v="41"/>
      <x v="1152"/>
      <x/>
      <x v="14"/>
      <x v="577"/>
      <x v="569"/>
      <x v="122"/>
      <x v="15"/>
      <x v="108"/>
    </i>
    <i>
      <x v="46"/>
      <x v="1378"/>
      <x v="3"/>
      <x v="1"/>
      <x v="572"/>
      <x v="574"/>
      <x v="9"/>
      <x v="9"/>
      <x v="123"/>
    </i>
    <i r="3">
      <x v="623"/>
      <x v="572"/>
      <x v="574"/>
      <x v="7"/>
      <x v="7"/>
      <x v="123"/>
    </i>
    <i>
      <x v="50"/>
      <x v="1160"/>
      <x v="1"/>
      <x v="4"/>
      <x v="572"/>
      <x v="574"/>
      <x v="15"/>
      <x v="15"/>
      <x v="107"/>
    </i>
    <i>
      <x v="63"/>
      <x v="1190"/>
      <x v="3"/>
      <x v="1"/>
      <x v="572"/>
      <x v="574"/>
      <x v="15"/>
      <x v="15"/>
      <x v="119"/>
    </i>
    <i>
      <x v="65"/>
      <x v="1767"/>
      <x v="3"/>
      <x v="1"/>
      <x v="572"/>
      <x v="574"/>
      <x v="15"/>
      <x v="15"/>
      <x v="170"/>
    </i>
    <i>
      <x v="68"/>
      <x v="1202"/>
      <x/>
      <x v="14"/>
      <x v="574"/>
      <x v="565"/>
      <x v="130"/>
      <x v="15"/>
      <x v="188"/>
    </i>
    <i>
      <x v="81"/>
      <x v="1175"/>
      <x v="5"/>
      <x v="32"/>
      <x v="572"/>
      <x v="574"/>
      <x/>
      <x/>
      <x v="188"/>
    </i>
    <i>
      <x v="91"/>
      <x v="1112"/>
      <x v="1"/>
      <x v="167"/>
      <x v="572"/>
      <x v="574"/>
      <x v="1"/>
      <x v="1"/>
      <x v="141"/>
    </i>
    <i>
      <x v="94"/>
      <x v="1562"/>
      <x v="4"/>
      <x v="4"/>
      <x v="572"/>
      <x v="574"/>
      <x v="15"/>
      <x v="15"/>
      <x v="107"/>
    </i>
    <i>
      <x v="102"/>
      <x v="1727"/>
      <x v="4"/>
      <x v="4"/>
      <x v="572"/>
      <x v="574"/>
      <x v="15"/>
      <x v="15"/>
      <x v="171"/>
    </i>
    <i>
      <x v="103"/>
      <x v="1114"/>
      <x v="3"/>
      <x v="41"/>
      <x v="572"/>
      <x v="574"/>
      <x v="1"/>
      <x v="1"/>
      <x v="171"/>
    </i>
    <i>
      <x v="108"/>
      <x v="1482"/>
      <x v="2"/>
      <x v="477"/>
      <x v="577"/>
      <x v="564"/>
      <x v="83"/>
      <x v="15"/>
      <x v="198"/>
    </i>
    <i>
      <x v="114"/>
      <x v="1290"/>
      <x v="3"/>
      <x v="1"/>
      <x v="572"/>
      <x v="574"/>
      <x v="15"/>
      <x v="15"/>
      <x v="170"/>
    </i>
    <i>
      <x v="125"/>
      <x v="1133"/>
      <x v="1"/>
      <x v="3"/>
      <x v="572"/>
      <x v="574"/>
      <x v="15"/>
      <x v="15"/>
      <x v="168"/>
    </i>
    <i>
      <x v="129"/>
      <x v="1248"/>
      <x v="7"/>
      <x v="393"/>
      <x v="572"/>
      <x v="574"/>
      <x v="15"/>
      <x v="15"/>
      <x v="120"/>
    </i>
    <i>
      <x v="136"/>
      <x v="1293"/>
      <x v="3"/>
      <x v="49"/>
      <x v="572"/>
      <x v="574"/>
      <x v="15"/>
      <x v="15"/>
      <x v="129"/>
    </i>
    <i>
      <x v="150"/>
      <x v="1196"/>
      <x v="3"/>
      <x v="1"/>
      <x v="572"/>
      <x v="574"/>
      <x v="15"/>
      <x v="15"/>
      <x v="120"/>
    </i>
    <i>
      <x v="158"/>
      <x v="1122"/>
      <x v="1"/>
      <x v="166"/>
      <x v="572"/>
      <x v="574"/>
      <x v="1"/>
      <x v="1"/>
      <x v="190"/>
    </i>
    <i>
      <x v="159"/>
      <x v="1567"/>
      <x v="2"/>
      <x v="12"/>
      <x v="572"/>
      <x v="574"/>
      <x v="17"/>
      <x v="15"/>
      <x v="174"/>
    </i>
    <i>
      <x v="184"/>
      <x v="1206"/>
      <x v="3"/>
      <x v="6004"/>
      <x v="572"/>
      <x v="574"/>
      <x v="15"/>
      <x v="15"/>
      <x v="117"/>
    </i>
    <i>
      <x v="199"/>
      <x v="1105"/>
      <x v="1"/>
      <x v="8"/>
      <x v="572"/>
      <x v="574"/>
      <x v="36"/>
      <x v="15"/>
      <x v="108"/>
    </i>
    <i>
      <x v="200"/>
      <x v="1137"/>
      <x v="7"/>
      <x v="127"/>
      <x v="572"/>
      <x v="574"/>
      <x v="1"/>
      <x v="1"/>
      <x v="133"/>
    </i>
    <i>
      <x v="218"/>
      <x v="1134"/>
      <x v="2"/>
      <x v="12"/>
      <x v="572"/>
      <x v="574"/>
      <x v="15"/>
      <x v="15"/>
      <x v="159"/>
    </i>
    <i>
      <x v="227"/>
      <x v="1505"/>
      <x v="3"/>
      <x v="1"/>
      <x v="572"/>
      <x v="574"/>
      <x v="7"/>
      <x v="7"/>
      <x v="123"/>
    </i>
    <i r="3">
      <x v="527"/>
      <x v="572"/>
      <x v="574"/>
      <x v="7"/>
      <x v="7"/>
      <x v="123"/>
    </i>
    <i>
      <x v="240"/>
      <x v="1333"/>
      <x v="3"/>
      <x v="49"/>
      <x v="572"/>
      <x v="574"/>
      <x v="15"/>
      <x v="15"/>
      <x v="117"/>
    </i>
    <i>
      <x v="244"/>
      <x v="1476"/>
      <x v="3"/>
      <x v="300"/>
      <x v="572"/>
      <x v="574"/>
      <x/>
      <x/>
      <x v="202"/>
    </i>
    <i>
      <x v="256"/>
      <x v="1107"/>
      <x v="7"/>
      <x v="127"/>
      <x v="572"/>
      <x v="574"/>
      <x v="1"/>
      <x v="1"/>
      <x v="107"/>
    </i>
    <i>
      <x v="263"/>
      <x v="1542"/>
      <x/>
      <x v="911"/>
      <x v="553"/>
      <x v="571"/>
      <x v="122"/>
      <x v="15"/>
      <x v="108"/>
    </i>
    <i>
      <x v="300"/>
      <x v="1364"/>
      <x v="3"/>
      <x v="49"/>
      <x v="572"/>
      <x v="574"/>
      <x v="15"/>
      <x v="15"/>
      <x v="117"/>
    </i>
    <i>
      <x v="301"/>
      <x v="1462"/>
      <x v="8"/>
      <x v="7354"/>
      <x v="557"/>
      <x v="563"/>
      <x v="127"/>
      <x v="15"/>
      <x v="160"/>
    </i>
    <i>
      <x v="304"/>
      <x v="1130"/>
      <x v="1"/>
      <x v="431"/>
      <x v="572"/>
      <x v="574"/>
      <x v="1"/>
      <x v="1"/>
      <x v="190"/>
    </i>
    <i>
      <x v="310"/>
      <x v="1389"/>
      <x v="3"/>
      <x v="49"/>
      <x v="572"/>
      <x v="574"/>
      <x v="15"/>
      <x v="15"/>
      <x v="117"/>
    </i>
    <i>
      <x v="311"/>
      <x v="1375"/>
      <x v="3"/>
      <x v="49"/>
      <x v="572"/>
      <x v="574"/>
      <x v="15"/>
      <x v="15"/>
      <x v="117"/>
    </i>
    <i>
      <x v="312"/>
      <x v="1180"/>
      <x v="3"/>
      <x v="525"/>
      <x v="572"/>
      <x v="574"/>
      <x v="15"/>
      <x v="15"/>
      <x v="117"/>
    </i>
    <i>
      <x v="313"/>
      <x v="1212"/>
      <x v="3"/>
      <x v="49"/>
      <x v="572"/>
      <x v="574"/>
      <x v="15"/>
      <x v="15"/>
      <x v="117"/>
    </i>
    <i>
      <x v="314"/>
      <x v="1200"/>
      <x v="3"/>
      <x v="116"/>
      <x v="572"/>
      <x v="574"/>
      <x v="15"/>
      <x v="15"/>
      <x v="117"/>
    </i>
    <i>
      <x v="317"/>
      <x v="1498"/>
      <x v="7"/>
      <x v="202"/>
      <x v="572"/>
      <x v="574"/>
      <x v="15"/>
      <x v="15"/>
      <x v="159"/>
    </i>
    <i>
      <x v="324"/>
      <x v="1511"/>
      <x v="7"/>
      <x v="300"/>
      <x v="572"/>
      <x v="574"/>
      <x v="1"/>
      <x v="1"/>
      <x v="107"/>
    </i>
    <i>
      <x v="330"/>
      <x v="1349"/>
      <x v="3"/>
      <x v="118"/>
      <x v="572"/>
      <x v="574"/>
      <x v="17"/>
      <x v="15"/>
      <x v="111"/>
    </i>
    <i>
      <x v="339"/>
      <x v="1489"/>
      <x v="1"/>
      <x v="368"/>
      <x v="572"/>
      <x v="574"/>
      <x v="1"/>
      <x v="1"/>
      <x v="162"/>
    </i>
    <i>
      <x v="342"/>
      <x v="1478"/>
      <x v="3"/>
      <x v="49"/>
      <x v="572"/>
      <x v="574"/>
      <x v="17"/>
      <x v="15"/>
      <x v="109"/>
    </i>
    <i>
      <x v="353"/>
      <x v="379"/>
      <x v="1"/>
      <x v="441"/>
      <x v="572"/>
      <x v="574"/>
      <x v="1"/>
      <x v="1"/>
      <x v="133"/>
    </i>
    <i>
      <x v="357"/>
      <x v="1496"/>
      <x v="1"/>
      <x v="4"/>
      <x v="572"/>
      <x v="574"/>
      <x v="15"/>
      <x v="15"/>
      <x v="168"/>
    </i>
    <i>
      <x v="362"/>
      <x v="1104"/>
      <x v="3"/>
      <x v="7965"/>
      <x v="572"/>
      <x v="574"/>
      <x v="1"/>
      <x v="1"/>
      <x v="106"/>
    </i>
    <i>
      <x v="368"/>
      <x v="1250"/>
      <x v="3"/>
      <x v="7760"/>
      <x v="572"/>
      <x v="574"/>
      <x v="15"/>
      <x v="15"/>
      <x v="130"/>
    </i>
    <i>
      <x v="385"/>
      <x v="1247"/>
      <x v="3"/>
      <x v="176"/>
      <x v="572"/>
      <x v="574"/>
      <x v="5"/>
      <x v="5"/>
      <x v="128"/>
    </i>
    <i>
      <x v="400"/>
      <x v="1255"/>
      <x v="3"/>
      <x v="1"/>
      <x v="572"/>
      <x v="574"/>
      <x v="15"/>
      <x v="15"/>
      <x v="117"/>
    </i>
    <i>
      <x v="411"/>
      <x v="1529"/>
      <x v="4"/>
      <x v="8"/>
      <x v="572"/>
      <x v="574"/>
      <x v="15"/>
      <x v="15"/>
      <x v="141"/>
    </i>
    <i>
      <x v="435"/>
      <x v="1713"/>
      <x v="1"/>
      <x v="41"/>
      <x v="572"/>
      <x v="574"/>
      <x v="1"/>
      <x v="1"/>
      <x v="195"/>
    </i>
    <i>
      <x v="441"/>
      <x v="1554"/>
      <x v="1"/>
      <x v="10"/>
      <x v="572"/>
      <x v="574"/>
      <x v="14"/>
      <x v="14"/>
      <x v="187"/>
    </i>
    <i>
      <x v="458"/>
      <x v="1164"/>
      <x v="4"/>
      <x v="7381"/>
      <x v="572"/>
      <x v="574"/>
      <x v="3"/>
      <x v="3"/>
      <x v="147"/>
    </i>
    <i>
      <x v="465"/>
      <x v="1903"/>
      <x v="1"/>
      <x v="527"/>
      <x v="572"/>
      <x v="574"/>
      <x v="1"/>
      <x v="1"/>
      <x v="177"/>
    </i>
    <i>
      <x v="466"/>
      <x v="1685"/>
      <x v="4"/>
      <x v="863"/>
      <x v="572"/>
      <x v="574"/>
      <x v="1"/>
      <x v="1"/>
      <x v="177"/>
    </i>
    <i>
      <x v="469"/>
      <x v="1520"/>
      <x v="4"/>
      <x v="3"/>
      <x v="572"/>
      <x v="574"/>
      <x v="15"/>
      <x v="15"/>
      <x v="108"/>
    </i>
    <i>
      <x v="475"/>
      <x v="1497"/>
      <x v="7"/>
      <x v="527"/>
      <x v="572"/>
      <x v="574"/>
      <x v="3"/>
      <x v="3"/>
      <x v="107"/>
    </i>
    <i>
      <x v="478"/>
      <x v="1549"/>
      <x v="4"/>
      <x v="4"/>
      <x v="572"/>
      <x v="574"/>
      <x v="13"/>
      <x v="13"/>
      <x v="108"/>
    </i>
    <i>
      <x v="508"/>
      <x v="1515"/>
      <x v="4"/>
      <x v="109"/>
      <x v="572"/>
      <x v="574"/>
      <x v="15"/>
      <x v="15"/>
      <x v="147"/>
    </i>
    <i>
      <x v="515"/>
      <x v="1147"/>
      <x v="1"/>
      <x v="177"/>
      <x v="572"/>
      <x v="574"/>
      <x v="1"/>
      <x v="1"/>
      <x v="147"/>
    </i>
    <i>
      <x v="523"/>
      <x v="1168"/>
      <x v="1"/>
      <x v="324"/>
      <x v="572"/>
      <x v="574"/>
      <x v="1"/>
      <x v="1"/>
      <x v="141"/>
    </i>
    <i>
      <x v="528"/>
      <x v="1165"/>
      <x v="3"/>
      <x v="4"/>
      <x v="572"/>
      <x v="574"/>
      <x v="1"/>
      <x v="1"/>
      <x v="195"/>
    </i>
    <i>
      <x v="529"/>
      <x v="1309"/>
      <x v="3"/>
      <x v="7028"/>
      <x v="572"/>
      <x v="574"/>
      <x v="15"/>
      <x v="15"/>
      <x v="130"/>
    </i>
    <i>
      <x v="537"/>
      <x v="1527"/>
      <x v="1"/>
      <x v="4"/>
      <x v="572"/>
      <x v="574"/>
      <x v="15"/>
      <x v="15"/>
      <x v="162"/>
    </i>
    <i>
      <x v="539"/>
      <x v="1216"/>
      <x v="1"/>
      <x v="191"/>
      <x v="572"/>
      <x v="574"/>
      <x v="1"/>
      <x v="1"/>
      <x v="141"/>
    </i>
    <i>
      <x v="543"/>
      <x v="1896"/>
      <x/>
      <x v="7441"/>
      <x v="572"/>
      <x v="574"/>
      <x v="15"/>
      <x v="15"/>
      <x v="183"/>
    </i>
    <i>
      <x v="550"/>
      <x v="1409"/>
      <x v="1"/>
      <x v="7841"/>
      <x v="572"/>
      <x v="574"/>
      <x v="15"/>
      <x v="15"/>
      <x v="126"/>
    </i>
    <i>
      <x v="564"/>
      <x v="1209"/>
      <x v="3"/>
      <x v="49"/>
      <x v="572"/>
      <x v="574"/>
      <x v="15"/>
      <x v="15"/>
      <x v="170"/>
    </i>
    <i>
      <x v="574"/>
      <x v="1993"/>
      <x v="1"/>
      <x v="837"/>
      <x v="572"/>
      <x v="574"/>
      <x v="15"/>
      <x v="15"/>
      <x v="183"/>
    </i>
    <i>
      <x v="597"/>
      <x v="1315"/>
      <x/>
      <x v="146"/>
      <x v="572"/>
      <x v="574"/>
      <x v="15"/>
      <x v="15"/>
      <x v="129"/>
    </i>
    <i>
      <x v="598"/>
      <x v="1668"/>
      <x v="1"/>
      <x v="6869"/>
      <x v="572"/>
      <x v="574"/>
      <x v="1"/>
      <x v="1"/>
      <x v="147"/>
    </i>
    <i>
      <x v="611"/>
      <x v="1259"/>
      <x v="3"/>
      <x v="279"/>
      <x v="572"/>
      <x v="574"/>
      <x v="5"/>
      <x v="5"/>
      <x v="128"/>
    </i>
    <i>
      <x v="612"/>
      <x v="1321"/>
      <x v="3"/>
      <x v="118"/>
      <x v="572"/>
      <x v="574"/>
      <x v="15"/>
      <x v="15"/>
      <x v="111"/>
    </i>
    <i>
      <x v="613"/>
      <x v="1725"/>
      <x v="3"/>
      <x v="41"/>
      <x v="572"/>
      <x v="574"/>
      <x v="1"/>
      <x v="1"/>
      <x v="171"/>
    </i>
    <i>
      <x v="616"/>
      <x v="1738"/>
      <x v="1"/>
      <x v="6366"/>
      <x v="572"/>
      <x v="574"/>
      <x v="1"/>
      <x v="1"/>
      <x v="162"/>
    </i>
    <i>
      <x v="620"/>
      <x v="1653"/>
      <x v="1"/>
      <x v="7967"/>
      <x v="572"/>
      <x v="574"/>
      <x/>
      <x/>
      <x v="106"/>
    </i>
    <i>
      <x v="627"/>
      <x v="1215"/>
      <x v="3"/>
      <x v="1"/>
      <x v="572"/>
      <x v="574"/>
      <x v="15"/>
      <x v="15"/>
      <x v="68"/>
    </i>
    <i>
      <x v="629"/>
      <x v="1210"/>
      <x v="3"/>
      <x v="7993"/>
      <x v="572"/>
      <x v="574"/>
      <x v="15"/>
      <x v="15"/>
      <x v="68"/>
    </i>
    <i>
      <x v="630"/>
      <x v="1195"/>
      <x v="3"/>
      <x v="7981"/>
      <x v="572"/>
      <x v="574"/>
      <x v="15"/>
      <x v="15"/>
      <x v="68"/>
    </i>
    <i>
      <x v="631"/>
      <x v="1187"/>
      <x v="3"/>
      <x v="1"/>
      <x v="572"/>
      <x v="574"/>
      <x v="15"/>
      <x v="15"/>
      <x v="68"/>
    </i>
    <i>
      <x v="632"/>
      <x v="1418"/>
      <x v="3"/>
      <x v="479"/>
      <x v="572"/>
      <x v="574"/>
      <x v="15"/>
      <x v="15"/>
      <x v="68"/>
    </i>
    <i>
      <x v="638"/>
      <x v="1737"/>
      <x v="4"/>
      <x v="4"/>
      <x v="572"/>
      <x v="574"/>
      <x v="15"/>
      <x v="15"/>
      <x v="171"/>
    </i>
    <i>
      <x v="639"/>
      <x v="1169"/>
      <x v="3"/>
      <x v="41"/>
      <x v="572"/>
      <x v="574"/>
      <x v="1"/>
      <x v="1"/>
      <x v="195"/>
    </i>
    <i>
      <x v="666"/>
      <x v="1948"/>
      <x v="4"/>
      <x v="2243"/>
      <x v="572"/>
      <x v="574"/>
      <x v="15"/>
      <x v="15"/>
      <x v="177"/>
    </i>
    <i>
      <x v="668"/>
      <x v="1791"/>
      <x v="1"/>
      <x v="368"/>
      <x v="572"/>
      <x v="574"/>
      <x v="1"/>
      <x v="1"/>
      <x v="162"/>
    </i>
    <i>
      <x v="674"/>
      <x v="1403"/>
      <x v="3"/>
      <x v="7969"/>
      <x v="572"/>
      <x v="574"/>
      <x v="13"/>
      <x v="13"/>
      <x v="68"/>
    </i>
    <i>
      <x v="692"/>
      <x v="1595"/>
      <x v="1"/>
      <x v="3729"/>
      <x v="572"/>
      <x v="574"/>
      <x v="1"/>
      <x v="1"/>
      <x v="202"/>
    </i>
    <i>
      <x v="704"/>
      <x v="1555"/>
      <x v="1"/>
      <x v="4234"/>
      <x v="572"/>
      <x v="574"/>
      <x v="1"/>
      <x v="1"/>
      <x v="162"/>
    </i>
    <i>
      <x v="711"/>
      <x v="1334"/>
      <x v="3"/>
      <x v="49"/>
      <x v="572"/>
      <x v="574"/>
      <x v="15"/>
      <x v="15"/>
      <x v="68"/>
    </i>
    <i>
      <x v="741"/>
      <x v="1600"/>
      <x v="4"/>
      <x v="5688"/>
      <x v="572"/>
      <x v="574"/>
      <x v="1"/>
      <x v="1"/>
      <x v="177"/>
    </i>
    <i>
      <x v="749"/>
      <x v="1651"/>
      <x v="1"/>
      <x v="191"/>
      <x v="572"/>
      <x v="574"/>
      <x v="1"/>
      <x v="1"/>
      <x v="141"/>
    </i>
    <i>
      <x v="751"/>
      <x v="1734"/>
      <x v="3"/>
      <x v="207"/>
      <x v="572"/>
      <x v="574"/>
      <x v="1"/>
      <x v="1"/>
      <x v="195"/>
    </i>
    <i>
      <x v="752"/>
      <x v="1643"/>
      <x v="7"/>
      <x v="300"/>
      <x v="572"/>
      <x v="574"/>
      <x v="3"/>
      <x v="3"/>
      <x v="107"/>
    </i>
    <i>
      <x v="753"/>
      <x v="1638"/>
      <x v="7"/>
      <x v="300"/>
      <x v="572"/>
      <x v="574"/>
      <x v="1"/>
      <x v="1"/>
      <x v="107"/>
    </i>
    <i>
      <x v="771"/>
      <x v="1642"/>
      <x v="7"/>
      <x v="159"/>
      <x v="572"/>
      <x v="574"/>
      <x v="1"/>
      <x v="1"/>
      <x v="133"/>
    </i>
    <i>
      <x v="791"/>
      <x v="786"/>
      <x v="7"/>
      <x v="158"/>
      <x v="572"/>
      <x v="574"/>
      <x v="1"/>
      <x v="1"/>
      <x v="133"/>
    </i>
    <i>
      <x v="792"/>
      <x v="1609"/>
      <x v="1"/>
      <x v="558"/>
      <x v="572"/>
      <x v="574"/>
      <x v="12"/>
      <x v="12"/>
      <x v="108"/>
    </i>
    <i>
      <x v="793"/>
      <x v="1622"/>
      <x v="3"/>
      <x v="247"/>
      <x v="572"/>
      <x v="574"/>
      <x v="1"/>
      <x v="1"/>
      <x v="195"/>
    </i>
    <i>
      <x v="797"/>
      <x v="1596"/>
      <x v="1"/>
      <x v="5901"/>
      <x v="572"/>
      <x v="574"/>
      <x v="1"/>
      <x v="1"/>
      <x v="104"/>
    </i>
    <i>
      <x v="804"/>
      <x v="1649"/>
      <x v="3"/>
      <x v="300"/>
      <x v="572"/>
      <x v="574"/>
      <x v="1"/>
      <x v="1"/>
      <x v="109"/>
    </i>
    <i>
      <x v="817"/>
      <x v="1616"/>
      <x v="3"/>
      <x v="41"/>
      <x v="572"/>
      <x v="574"/>
      <x v="1"/>
      <x v="1"/>
      <x v="111"/>
    </i>
    <i>
      <x v="827"/>
      <x v="1354"/>
      <x v="3"/>
      <x v="49"/>
      <x v="572"/>
      <x v="574"/>
      <x v="15"/>
      <x v="15"/>
      <x v="129"/>
    </i>
    <i>
      <x v="836"/>
      <x v="1625"/>
      <x v="3"/>
      <x v="616"/>
      <x v="572"/>
      <x v="574"/>
      <x v="7"/>
      <x v="7"/>
      <x v="174"/>
    </i>
    <i>
      <x v="879"/>
      <x v="1648"/>
      <x v="4"/>
      <x v="233"/>
      <x v="572"/>
      <x v="574"/>
      <x v="1"/>
      <x v="1"/>
      <x v="177"/>
    </i>
    <i>
      <x v="890"/>
      <x v="1747"/>
      <x v="4"/>
      <x v="109"/>
      <x v="572"/>
      <x v="574"/>
      <x v="15"/>
      <x v="15"/>
      <x v="168"/>
    </i>
    <i>
      <x v="892"/>
      <x v="886"/>
      <x v="3"/>
      <x v="233"/>
      <x v="572"/>
      <x v="574"/>
      <x v="1"/>
      <x v="1"/>
      <x v="195"/>
    </i>
    <i>
      <x v="893"/>
      <x v="1709"/>
      <x v="4"/>
      <x v="7978"/>
      <x v="572"/>
      <x v="574"/>
      <x v="1"/>
      <x v="1"/>
      <x v="162"/>
    </i>
    <i>
      <x v="903"/>
      <x v="897"/>
      <x v="1"/>
      <x v="579"/>
      <x v="572"/>
      <x v="574"/>
      <x v="1"/>
      <x v="1"/>
      <x v="196"/>
    </i>
    <i>
      <x v="910"/>
      <x v="1501"/>
      <x v="1"/>
      <x v="4"/>
      <x v="572"/>
      <x v="574"/>
      <x v="15"/>
      <x v="15"/>
      <x v="107"/>
    </i>
    <i>
      <x v="920"/>
      <x v="1518"/>
      <x v="1"/>
      <x v="158"/>
      <x v="572"/>
      <x v="574"/>
      <x v="1"/>
      <x v="1"/>
      <x v="147"/>
    </i>
    <i>
      <x v="922"/>
      <x v="1503"/>
      <x v="7"/>
      <x v="140"/>
      <x v="572"/>
      <x v="574"/>
      <x/>
      <x/>
      <x v="159"/>
    </i>
    <i>
      <x v="926"/>
      <x v="1560"/>
      <x v="3"/>
      <x v="312"/>
      <x v="572"/>
      <x v="574"/>
      <x v="4"/>
      <x v="4"/>
      <x v="182"/>
    </i>
    <i>
      <x v="935"/>
      <x v="1732"/>
      <x/>
      <x v="146"/>
      <x v="572"/>
      <x v="574"/>
      <x v="15"/>
      <x v="15"/>
      <x v="171"/>
    </i>
    <i>
      <x v="948"/>
      <x v="1437"/>
      <x v="4"/>
      <x v="4"/>
      <x v="572"/>
      <x v="574"/>
      <x v="15"/>
      <x v="15"/>
      <x v="147"/>
    </i>
    <i>
      <x v="953"/>
      <x v="1326"/>
      <x v="3"/>
      <x v="7991"/>
      <x v="572"/>
      <x v="574"/>
      <x v="15"/>
      <x v="15"/>
      <x v="109"/>
    </i>
    <i>
      <x v="963"/>
      <x v="1694"/>
      <x v="1"/>
      <x v="5623"/>
      <x v="572"/>
      <x v="574"/>
      <x v="5"/>
      <x v="5"/>
      <x v="141"/>
    </i>
    <i>
      <x v="972"/>
      <x v="1449"/>
      <x v="7"/>
      <x v="971"/>
      <x v="572"/>
      <x v="574"/>
      <x v="1"/>
      <x v="1"/>
      <x v="133"/>
    </i>
    <i>
      <x v="989"/>
      <x v="1733"/>
      <x v="3"/>
      <x v="41"/>
      <x v="572"/>
      <x v="574"/>
      <x v="1"/>
      <x v="1"/>
      <x v="171"/>
    </i>
    <i>
      <x v="1014"/>
      <x v="1742"/>
      <x v="3"/>
      <x v="49"/>
      <x v="572"/>
      <x v="574"/>
      <x v="15"/>
      <x v="15"/>
      <x v="119"/>
    </i>
    <i>
      <x v="1015"/>
      <x v="1383"/>
      <x v="7"/>
      <x v="505"/>
      <x v="572"/>
      <x v="574"/>
      <x v="3"/>
      <x v="3"/>
      <x v="107"/>
    </i>
    <i>
      <x v="1019"/>
      <x v="1373"/>
      <x v="1"/>
      <x v="245"/>
      <x v="572"/>
      <x v="574"/>
      <x v="3"/>
      <x v="3"/>
      <x v="107"/>
    </i>
    <i>
      <x v="1032"/>
      <x v="1805"/>
      <x v="3"/>
      <x v="7971"/>
      <x v="572"/>
      <x v="574"/>
      <x v="15"/>
      <x v="15"/>
      <x v="130"/>
    </i>
    <i>
      <x v="1034"/>
      <x v="1322"/>
      <x v="3"/>
      <x v="41"/>
      <x v="572"/>
      <x v="574"/>
      <x v="1"/>
      <x v="1"/>
      <x v="202"/>
    </i>
    <i>
      <x v="1035"/>
      <x v="1406"/>
      <x v="3"/>
      <x v="7974"/>
      <x v="572"/>
      <x v="574"/>
      <x v="15"/>
      <x v="15"/>
      <x v="68"/>
    </i>
    <i>
      <x v="1038"/>
      <x v="1301"/>
      <x v="1"/>
      <x v="611"/>
      <x v="572"/>
      <x v="574"/>
      <x v="3"/>
      <x v="3"/>
      <x v="190"/>
    </i>
    <i>
      <x v="1043"/>
      <x v="1325"/>
      <x v="1"/>
      <x v="579"/>
      <x v="572"/>
      <x v="574"/>
      <x v="1"/>
      <x v="1"/>
      <x v="196"/>
    </i>
    <i>
      <x v="1055"/>
      <x v="1365"/>
      <x v="3"/>
      <x v="177"/>
      <x v="572"/>
      <x v="574"/>
      <x v="3"/>
      <x v="3"/>
      <x v="147"/>
    </i>
    <i>
      <x v="1056"/>
      <x v="1243"/>
      <x v="1"/>
      <x v="362"/>
      <x v="572"/>
      <x v="574"/>
      <x v="15"/>
      <x v="15"/>
      <x v="196"/>
    </i>
    <i>
      <x v="1093"/>
      <x v="1310"/>
      <x v="7"/>
      <x v="127"/>
      <x v="572"/>
      <x v="574"/>
      <x v="1"/>
      <x v="1"/>
      <x v="133"/>
    </i>
    <i>
      <x v="1101"/>
      <x v="1081"/>
      <x v="3"/>
      <x v="1"/>
      <x v="572"/>
      <x v="574"/>
      <x v="9"/>
      <x v="9"/>
      <x v="130"/>
    </i>
    <i>
      <x v="1115"/>
      <x v="1283"/>
      <x v="1"/>
      <x v="7977"/>
      <x v="572"/>
      <x v="574"/>
      <x/>
      <x/>
      <x v="168"/>
    </i>
    <i>
      <x v="1148"/>
      <x v="1337"/>
      <x v="3"/>
      <x v="127"/>
      <x v="572"/>
      <x v="574"/>
      <x v="1"/>
      <x v="1"/>
      <x v="172"/>
    </i>
    <i>
      <x v="1150"/>
      <x v="1220"/>
      <x v="1"/>
      <x v="233"/>
      <x v="572"/>
      <x v="574"/>
      <x v="1"/>
      <x v="1"/>
      <x v="147"/>
    </i>
    <i>
      <x v="1154"/>
      <x v="1392"/>
      <x v="4"/>
      <x v="4"/>
      <x v="572"/>
      <x v="574"/>
      <x v="15"/>
      <x v="15"/>
      <x v="183"/>
    </i>
    <i>
      <x v="1170"/>
      <x v="1381"/>
      <x v="7"/>
      <x v="505"/>
      <x v="572"/>
      <x v="574"/>
      <x v="5"/>
      <x v="5"/>
      <x v="141"/>
    </i>
    <i>
      <x v="1191"/>
      <x v="1691"/>
      <x v="7"/>
      <x v="300"/>
      <x v="572"/>
      <x v="574"/>
      <x v="3"/>
      <x v="3"/>
      <x v="107"/>
    </i>
    <i>
      <x v="1198"/>
      <x v="1700"/>
      <x v="1"/>
      <x v="505"/>
      <x v="572"/>
      <x v="574"/>
      <x v="3"/>
      <x v="3"/>
      <x v="190"/>
    </i>
    <i>
      <x v="1218"/>
      <x v="1740"/>
      <x v="3"/>
      <x v="41"/>
      <x v="572"/>
      <x v="574"/>
      <x v="1"/>
      <x v="1"/>
      <x v="171"/>
    </i>
    <i>
      <x v="1229"/>
      <x v="1762"/>
      <x v="1"/>
      <x v="7898"/>
      <x v="572"/>
      <x v="574"/>
      <x v="15"/>
      <x v="15"/>
      <x v="147"/>
    </i>
    <i>
      <x v="1231"/>
      <x v="1764"/>
      <x v="1"/>
      <x v="300"/>
      <x v="572"/>
      <x v="574"/>
      <x v="1"/>
      <x v="1"/>
      <x v="174"/>
    </i>
    <i>
      <x v="1235"/>
      <x v="1770"/>
      <x v="1"/>
      <x v="191"/>
      <x v="572"/>
      <x v="574"/>
      <x v="1"/>
      <x v="1"/>
      <x v="141"/>
    </i>
    <i>
      <x v="1247"/>
      <x v="1783"/>
      <x v="1"/>
      <x v="4952"/>
      <x v="572"/>
      <x v="574"/>
      <x v="15"/>
      <x v="15"/>
      <x v="141"/>
    </i>
    <i>
      <x v="1265"/>
      <x v="1804"/>
      <x v="3"/>
      <x v="7817"/>
      <x v="572"/>
      <x v="574"/>
      <x v="15"/>
      <x v="15"/>
      <x v="68"/>
    </i>
    <i>
      <x v="1267"/>
      <x v="1807"/>
      <x v="3"/>
      <x v="7983"/>
      <x v="572"/>
      <x v="574"/>
      <x v="11"/>
      <x v="11"/>
      <x v="68"/>
    </i>
    <i>
      <x v="1268"/>
      <x v="1808"/>
      <x v="1"/>
      <x v="356"/>
      <x v="572"/>
      <x v="574"/>
      <x v="1"/>
      <x v="1"/>
      <x v="183"/>
    </i>
    <i>
      <x v="1275"/>
      <x v="1815"/>
      <x v="7"/>
      <x v="505"/>
      <x v="572"/>
      <x v="574"/>
      <x v="3"/>
      <x v="3"/>
      <x v="107"/>
    </i>
    <i>
      <x v="1277"/>
      <x v="1817"/>
      <x v="4"/>
      <x v="191"/>
      <x v="572"/>
      <x v="574"/>
      <x v="1"/>
      <x v="1"/>
      <x v="168"/>
    </i>
    <i>
      <x v="1282"/>
      <x v="1822"/>
      <x v="5"/>
      <x v="32"/>
      <x v="572"/>
      <x v="574"/>
      <x/>
      <x/>
      <x v="188"/>
    </i>
    <i>
      <x v="1283"/>
      <x v="1823"/>
      <x v="7"/>
      <x v="158"/>
      <x v="572"/>
      <x v="574"/>
      <x v="1"/>
      <x v="1"/>
      <x v="133"/>
    </i>
    <i>
      <x v="1287"/>
      <x v="1827"/>
      <x v="7"/>
      <x v="300"/>
      <x v="572"/>
      <x v="574"/>
      <x v="1"/>
      <x v="1"/>
      <x v="107"/>
    </i>
    <i>
      <x v="1288"/>
      <x v="1828"/>
      <x v="7"/>
      <x v="245"/>
      <x v="572"/>
      <x v="574"/>
      <x v="3"/>
      <x v="3"/>
      <x v="107"/>
    </i>
    <i>
      <x v="1307"/>
      <x v="1846"/>
      <x v="3"/>
      <x v="1945"/>
      <x v="572"/>
      <x v="574"/>
      <x/>
      <x/>
      <x v="106"/>
    </i>
    <i r="2">
      <x v="5"/>
      <x v="1945"/>
      <x v="572"/>
      <x v="574"/>
      <x v="2"/>
      <x v="2"/>
      <x v="106"/>
    </i>
    <i>
      <x v="1312"/>
      <x v="1852"/>
      <x v="3"/>
      <x v="5452"/>
      <x v="572"/>
      <x v="574"/>
      <x v="5"/>
      <x v="5"/>
      <x v="182"/>
    </i>
    <i>
      <x v="1318"/>
      <x v="1859"/>
      <x v="7"/>
      <x v="10"/>
      <x v="572"/>
      <x v="574"/>
      <x v="36"/>
      <x v="15"/>
      <x v="171"/>
    </i>
    <i>
      <x v="1321"/>
      <x v="1862"/>
      <x v="3"/>
      <x v="5688"/>
      <x v="572"/>
      <x v="574"/>
      <x v="1"/>
      <x v="1"/>
      <x v="171"/>
    </i>
    <i>
      <x v="1330"/>
      <x v="1871"/>
      <x v="7"/>
      <x v="41"/>
      <x v="572"/>
      <x v="574"/>
      <x v="1"/>
      <x v="1"/>
      <x v="133"/>
    </i>
    <i>
      <x v="1332"/>
      <x v="1873"/>
      <x v="3"/>
      <x v="159"/>
      <x v="572"/>
      <x v="574"/>
      <x v="1"/>
      <x v="1"/>
      <x v="171"/>
    </i>
    <i>
      <x v="1335"/>
      <x v="1876"/>
      <x v="3"/>
      <x v="284"/>
      <x v="572"/>
      <x v="574"/>
      <x v="1"/>
      <x v="1"/>
      <x v="171"/>
    </i>
    <i>
      <x v="1344"/>
      <x v="1885"/>
      <x v="3"/>
      <x v="41"/>
      <x v="572"/>
      <x v="574"/>
      <x v="1"/>
      <x v="1"/>
      <x v="195"/>
    </i>
    <i>
      <x v="1348"/>
      <x v="1889"/>
      <x v="4"/>
      <x v="7941"/>
      <x v="572"/>
      <x v="574"/>
      <x v="15"/>
      <x v="15"/>
      <x v="104"/>
    </i>
    <i>
      <x v="1367"/>
      <x v="1916"/>
      <x v="4"/>
      <x v="4"/>
      <x v="572"/>
      <x v="574"/>
      <x v="13"/>
      <x v="13"/>
      <x v="108"/>
    </i>
    <i>
      <x v="1370"/>
      <x v="1920"/>
      <x v="7"/>
      <x v="158"/>
      <x v="572"/>
      <x v="574"/>
      <x v="1"/>
      <x v="1"/>
      <x v="133"/>
    </i>
    <i>
      <x v="1376"/>
      <x v="1929"/>
      <x v="3"/>
      <x v="3911"/>
      <x v="572"/>
      <x v="574"/>
      <x v="5"/>
      <x v="5"/>
      <x v="68"/>
    </i>
    <i>
      <x v="1380"/>
      <x v="1933"/>
      <x v="1"/>
      <x v="3199"/>
      <x v="572"/>
      <x v="574"/>
      <x v="1"/>
      <x v="1"/>
      <x v="183"/>
    </i>
    <i>
      <x v="1382"/>
      <x v="1936"/>
      <x v="4"/>
      <x v="4"/>
      <x v="572"/>
      <x v="574"/>
      <x v="15"/>
      <x v="15"/>
      <x v="177"/>
    </i>
    <i>
      <x v="1383"/>
      <x v="1937"/>
      <x v="4"/>
      <x v="41"/>
      <x v="572"/>
      <x v="574"/>
      <x v="1"/>
      <x v="1"/>
      <x v="177"/>
    </i>
    <i>
      <x v="1385"/>
      <x v="1940"/>
      <x v="3"/>
      <x v="41"/>
      <x v="572"/>
      <x v="574"/>
      <x v="1"/>
      <x v="1"/>
      <x v="195"/>
    </i>
    <i>
      <x v="1386"/>
      <x v="1941"/>
      <x v="4"/>
      <x v="62"/>
      <x v="572"/>
      <x v="574"/>
      <x v="15"/>
      <x v="15"/>
      <x v="177"/>
    </i>
    <i>
      <x v="1387"/>
      <x v="1942"/>
      <x v="4"/>
      <x v="4"/>
      <x v="572"/>
      <x v="574"/>
      <x v="1"/>
      <x v="1"/>
      <x v="177"/>
    </i>
    <i>
      <x v="1393"/>
      <x v="1950"/>
      <x v="1"/>
      <x v="4"/>
      <x v="572"/>
      <x v="574"/>
      <x v="15"/>
      <x v="15"/>
      <x v="168"/>
    </i>
    <i>
      <x v="1394"/>
      <x v="1951"/>
      <x v="1"/>
      <x v="39"/>
      <x v="572"/>
      <x v="574"/>
      <x v="1"/>
      <x v="1"/>
      <x v="177"/>
    </i>
    <i>
      <x v="1395"/>
      <x v="1952"/>
      <x v="7"/>
      <x v="7862"/>
      <x v="572"/>
      <x v="574"/>
      <x v="15"/>
      <x v="15"/>
      <x v="177"/>
    </i>
    <i>
      <x v="1410"/>
      <x v="1967"/>
      <x v="3"/>
      <x v="164"/>
      <x v="572"/>
      <x v="574"/>
      <x v="1"/>
      <x v="1"/>
      <x v="171"/>
    </i>
    <i>
      <x v="1412"/>
      <x v="1969"/>
      <x v="3"/>
      <x v="7964"/>
      <x v="572"/>
      <x v="574"/>
      <x v="15"/>
      <x v="15"/>
      <x v="159"/>
    </i>
    <i>
      <x v="1444"/>
      <x v="2003"/>
      <x v="4"/>
      <x v="4"/>
      <x v="572"/>
      <x v="574"/>
      <x v="73"/>
      <x v="18"/>
      <x v="108"/>
    </i>
    <i>
      <x v="1448"/>
      <x v="2007"/>
      <x v="7"/>
      <x v="300"/>
      <x v="572"/>
      <x v="574"/>
      <x v="1"/>
      <x v="1"/>
      <x v="107"/>
    </i>
    <i>
      <x v="1450"/>
      <x v="2009"/>
      <x v="1"/>
      <x v="328"/>
      <x v="572"/>
      <x v="574"/>
      <x v="5"/>
      <x v="5"/>
      <x v="141"/>
    </i>
    <i>
      <x v="1452"/>
      <x v="2011"/>
      <x v="8"/>
      <x v="7"/>
      <x v="572"/>
      <x v="574"/>
      <x v="15"/>
      <x v="15"/>
      <x v="168"/>
    </i>
    <i>
      <x v="1459"/>
      <x v="2017"/>
      <x v="4"/>
      <x v="4"/>
      <x v="572"/>
      <x v="574"/>
      <x v="15"/>
      <x v="15"/>
      <x v="133"/>
    </i>
    <i>
      <x v="1466"/>
      <x v="2024"/>
      <x v="7"/>
      <x v="547"/>
      <x v="572"/>
      <x v="574"/>
      <x v="3"/>
      <x v="3"/>
      <x v="107"/>
    </i>
    <i>
      <x v="1470"/>
      <x v="2028"/>
      <x v="1"/>
      <x v="4"/>
      <x v="572"/>
      <x v="574"/>
      <x v="15"/>
      <x v="15"/>
      <x v="141"/>
    </i>
    <i>
      <x v="1472"/>
      <x v="2030"/>
      <x v="7"/>
      <x v="579"/>
      <x v="572"/>
      <x v="574"/>
      <x v="3"/>
      <x v="3"/>
      <x v="190"/>
    </i>
    <i>
      <x v="1476"/>
      <x v="2034"/>
      <x v="2"/>
      <x v="98"/>
      <x v="551"/>
      <x v="573"/>
      <x v="132"/>
      <x v="15"/>
      <x v="188"/>
    </i>
    <i>
      <x v="1480"/>
      <x v="2038"/>
      <x v="3"/>
      <x v="334"/>
      <x v="572"/>
      <x v="574"/>
      <x v="1"/>
      <x v="1"/>
      <x v="171"/>
    </i>
    <i>
      <x v="1483"/>
      <x v="2041"/>
      <x v="1"/>
      <x v="6788"/>
      <x v="572"/>
      <x v="574"/>
      <x v="15"/>
      <x v="15"/>
      <x v="168"/>
    </i>
    <i>
      <x v="1501"/>
      <x v="2058"/>
      <x v="1"/>
      <x v="497"/>
      <x v="572"/>
      <x v="574"/>
      <x v="3"/>
      <x v="3"/>
      <x v="196"/>
    </i>
    <i>
      <x v="1503"/>
      <x v="2060"/>
      <x v="1"/>
      <x v="41"/>
      <x v="572"/>
      <x v="574"/>
      <x v="1"/>
      <x v="1"/>
      <x v="108"/>
    </i>
    <i>
      <x v="1509"/>
      <x v="2066"/>
      <x v="1"/>
      <x v="7896"/>
      <x v="572"/>
      <x v="574"/>
      <x v="1"/>
      <x v="1"/>
      <x v="147"/>
    </i>
    <i>
      <x v="1514"/>
      <x v="2071"/>
      <x v="1"/>
      <x v="41"/>
      <x v="572"/>
      <x v="574"/>
      <x v="1"/>
      <x v="1"/>
      <x v="190"/>
    </i>
    <i>
      <x v="1522"/>
      <x v="2079"/>
      <x v="4"/>
      <x v="4"/>
      <x v="572"/>
      <x v="574"/>
      <x v="15"/>
      <x v="15"/>
      <x v="183"/>
    </i>
    <i>
      <x v="1524"/>
      <x v="2081"/>
      <x v="3"/>
      <x v="7987"/>
      <x v="572"/>
      <x v="574"/>
      <x v="1"/>
      <x v="1"/>
      <x v="109"/>
    </i>
    <i>
      <x v="1532"/>
      <x v="2089"/>
      <x v="3"/>
      <x v="41"/>
      <x v="572"/>
      <x v="574"/>
      <x v="1"/>
      <x v="1"/>
      <x v="171"/>
    </i>
    <i>
      <x v="1534"/>
      <x v="2091"/>
      <x v="3"/>
      <x v="41"/>
      <x v="572"/>
      <x v="574"/>
      <x v="1"/>
      <x v="1"/>
      <x v="171"/>
    </i>
    <i>
      <x v="1538"/>
      <x v="2095"/>
      <x v="3"/>
      <x v="78"/>
      <x v="572"/>
      <x v="574"/>
      <x v="15"/>
      <x v="15"/>
      <x v="159"/>
    </i>
    <i>
      <x v="1561"/>
      <x v="2120"/>
      <x v="1"/>
      <x v="368"/>
      <x v="572"/>
      <x v="574"/>
      <x v="1"/>
      <x v="1"/>
      <x v="162"/>
    </i>
    <i>
      <x v="1562"/>
      <x v="1380"/>
      <x v="3"/>
      <x v="1998"/>
      <x v="572"/>
      <x v="574"/>
      <x v="5"/>
      <x v="5"/>
      <x v="124"/>
    </i>
    <i>
      <x v="1567"/>
      <x v="2125"/>
      <x v="7"/>
      <x v="368"/>
      <x v="572"/>
      <x v="574"/>
      <x v="1"/>
      <x v="1"/>
      <x v="133"/>
    </i>
    <i>
      <x v="1568"/>
      <x v="2126"/>
      <x v="7"/>
      <x v="245"/>
      <x v="572"/>
      <x v="574"/>
      <x v="13"/>
      <x v="13"/>
      <x v="107"/>
    </i>
    <i>
      <x v="1571"/>
      <x v="2129"/>
      <x v="4"/>
      <x v="4"/>
      <x v="572"/>
      <x v="574"/>
      <x v="37"/>
      <x v="15"/>
      <x v="171"/>
    </i>
    <i>
      <x v="1574"/>
      <x v="2133"/>
      <x v="1"/>
      <x v="8"/>
      <x v="572"/>
      <x v="574"/>
      <x v="37"/>
      <x v="15"/>
      <x v="171"/>
    </i>
    <i>
      <x v="1575"/>
      <x v="2134"/>
      <x v="6"/>
      <x v="7955"/>
      <x v="572"/>
      <x v="574"/>
      <x v="15"/>
      <x v="15"/>
      <x v="134"/>
    </i>
    <i>
      <x v="1576"/>
      <x v="2135"/>
      <x v="3"/>
      <x v="1"/>
      <x v="572"/>
      <x v="574"/>
      <x v="15"/>
      <x v="15"/>
      <x v="117"/>
    </i>
    <i>
      <x v="1578"/>
      <x v="2137"/>
      <x v="3"/>
      <x v="1"/>
      <x v="572"/>
      <x v="574"/>
      <x v="15"/>
      <x v="15"/>
      <x v="117"/>
    </i>
    <i>
      <x v="1582"/>
      <x v="2141"/>
      <x v="3"/>
      <x v="140"/>
      <x v="572"/>
      <x v="574"/>
      <x v="3"/>
      <x v="3"/>
      <x v="160"/>
    </i>
    <i>
      <x v="1588"/>
      <x v="2149"/>
      <x v="3"/>
      <x v="300"/>
      <x v="572"/>
      <x v="574"/>
      <x v="3"/>
      <x v="3"/>
      <x v="174"/>
    </i>
    <i>
      <x v="1592"/>
      <x v="2153"/>
      <x v="2"/>
      <x v="12"/>
      <x v="572"/>
      <x v="574"/>
      <x v="15"/>
      <x v="15"/>
      <x v="159"/>
    </i>
    <i>
      <x v="1603"/>
      <x v="2166"/>
      <x v="1"/>
      <x v="41"/>
      <x v="572"/>
      <x v="574"/>
      <x v="13"/>
      <x v="13"/>
      <x v="183"/>
    </i>
    <i>
      <x v="1605"/>
      <x v="2168"/>
      <x v="1"/>
      <x v="127"/>
      <x v="572"/>
      <x v="574"/>
      <x v="1"/>
      <x v="1"/>
      <x v="196"/>
    </i>
    <i>
      <x v="1607"/>
      <x v="2170"/>
      <x v="3"/>
      <x v="27"/>
      <x v="572"/>
      <x v="574"/>
      <x v="15"/>
      <x v="15"/>
      <x v="199"/>
    </i>
    <i>
      <x v="1611"/>
      <x v="2175"/>
      <x v="3"/>
      <x v="4234"/>
      <x v="572"/>
      <x v="574"/>
      <x v="1"/>
      <x v="1"/>
      <x v="195"/>
    </i>
    <i>
      <x v="1614"/>
      <x v="2178"/>
      <x v="3"/>
      <x v="233"/>
      <x v="572"/>
      <x v="574"/>
      <x v="1"/>
      <x v="1"/>
      <x v="171"/>
    </i>
    <i>
      <x v="1622"/>
      <x v="2186"/>
      <x v="1"/>
      <x v="41"/>
      <x v="572"/>
      <x v="574"/>
      <x v="1"/>
      <x v="1"/>
      <x v="115"/>
    </i>
    <i>
      <x v="1635"/>
      <x v="2200"/>
      <x v="5"/>
      <x v="16"/>
      <x v="572"/>
      <x v="574"/>
      <x/>
      <x/>
      <x v="188"/>
    </i>
    <i>
      <x v="1638"/>
      <x v="2203"/>
      <x v="4"/>
      <x v="300"/>
      <x v="572"/>
      <x v="574"/>
      <x v="13"/>
      <x v="13"/>
      <x v="139"/>
    </i>
    <i>
      <x v="1639"/>
      <x v="2204"/>
      <x v="3"/>
      <x v="300"/>
      <x v="572"/>
      <x v="574"/>
      <x v="5"/>
      <x v="5"/>
      <x v="109"/>
    </i>
    <i>
      <x v="1642"/>
      <x v="2207"/>
      <x v="1"/>
      <x v="505"/>
      <x v="572"/>
      <x v="574"/>
      <x v="1"/>
      <x v="1"/>
      <x v="183"/>
    </i>
    <i>
      <x v="1646"/>
      <x v="2211"/>
      <x v="3"/>
      <x v="7976"/>
      <x v="572"/>
      <x v="574"/>
      <x v="1"/>
      <x v="1"/>
      <x v="171"/>
    </i>
    <i>
      <x v="1648"/>
      <x v="2213"/>
      <x v="3"/>
      <x v="158"/>
      <x v="572"/>
      <x v="574"/>
      <x v="1"/>
      <x v="1"/>
      <x v="155"/>
    </i>
    <i>
      <x v="1649"/>
      <x v="2214"/>
      <x v="2"/>
      <x v="12"/>
      <x v="572"/>
      <x v="572"/>
      <x v="84"/>
      <x v="15"/>
      <x v="188"/>
    </i>
    <i r="2">
      <x v="5"/>
      <x v="32"/>
      <x v="572"/>
      <x v="574"/>
      <x/>
      <x/>
      <x v="188"/>
    </i>
    <i>
      <x v="1650"/>
      <x v="2215"/>
      <x v="3"/>
      <x v="41"/>
      <x v="572"/>
      <x v="574"/>
      <x v="1"/>
      <x v="1"/>
      <x v="171"/>
    </i>
    <i>
      <x v="1665"/>
      <x v="2231"/>
      <x v="7"/>
      <x v="505"/>
      <x v="572"/>
      <x v="574"/>
      <x v="12"/>
      <x v="12"/>
      <x v="107"/>
    </i>
    <i>
      <x v="1672"/>
      <x v="2238"/>
      <x v="1"/>
      <x v="41"/>
      <x v="572"/>
      <x v="574"/>
      <x v="1"/>
      <x v="1"/>
      <x v="183"/>
    </i>
    <i>
      <x v="1676"/>
      <x v="2242"/>
      <x v="4"/>
      <x v="508"/>
      <x v="572"/>
      <x v="574"/>
      <x v="7"/>
      <x v="7"/>
      <x v="177"/>
    </i>
    <i>
      <x v="1681"/>
      <x v="2247"/>
      <x v="3"/>
      <x v="127"/>
      <x v="572"/>
      <x v="574"/>
      <x v="13"/>
      <x v="13"/>
      <x v="190"/>
    </i>
    <i>
      <x v="1686"/>
      <x v="2252"/>
      <x v="4"/>
      <x v="7646"/>
      <x v="572"/>
      <x v="574"/>
      <x v="15"/>
      <x v="15"/>
      <x v="183"/>
    </i>
    <i>
      <x v="1688"/>
      <x v="2254"/>
      <x v="4"/>
      <x v="41"/>
      <x v="572"/>
      <x v="574"/>
      <x v="1"/>
      <x v="1"/>
      <x v="108"/>
    </i>
    <i>
      <x v="1693"/>
      <x v="2259"/>
      <x v="1"/>
      <x v="4"/>
      <x v="572"/>
      <x v="574"/>
      <x v="13"/>
      <x v="13"/>
      <x v="108"/>
    </i>
    <i>
      <x v="1694"/>
      <x v="2260"/>
      <x v="1"/>
      <x v="772"/>
      <x v="572"/>
      <x v="574"/>
      <x v="1"/>
      <x v="1"/>
      <x v="108"/>
    </i>
    <i>
      <x v="1697"/>
      <x v="2263"/>
      <x v="2"/>
      <x v="12"/>
      <x v="572"/>
      <x v="574"/>
      <x v="15"/>
      <x v="15"/>
      <x v="159"/>
    </i>
    <i>
      <x v="1703"/>
      <x v="2269"/>
      <x v="3"/>
      <x v="167"/>
      <x v="572"/>
      <x v="574"/>
      <x v="1"/>
      <x v="1"/>
      <x v="195"/>
    </i>
    <i>
      <x v="1704"/>
      <x v="2270"/>
      <x v="5"/>
      <x v="32"/>
      <x v="572"/>
      <x v="574"/>
      <x/>
      <x/>
      <x v="188"/>
    </i>
    <i>
      <x v="1720"/>
      <x v="2286"/>
      <x v="3"/>
      <x v="431"/>
      <x v="572"/>
      <x v="574"/>
      <x v="1"/>
      <x v="1"/>
      <x v="177"/>
    </i>
    <i>
      <x v="1721"/>
      <x v="2287"/>
      <x v="7"/>
      <x v="140"/>
      <x v="572"/>
      <x v="574"/>
      <x v="6"/>
      <x v="6"/>
      <x v="160"/>
    </i>
    <i>
      <x v="1724"/>
      <x v="2290"/>
      <x v="1"/>
      <x v="191"/>
      <x v="572"/>
      <x v="574"/>
      <x v="1"/>
      <x v="1"/>
      <x v="183"/>
    </i>
    <i>
      <x v="1725"/>
      <x v="2291"/>
      <x v="3"/>
      <x v="127"/>
      <x v="572"/>
      <x v="574"/>
      <x v="1"/>
      <x v="1"/>
      <x v="195"/>
    </i>
    <i>
      <x v="1727"/>
      <x v="2293"/>
      <x v="5"/>
      <x v="32"/>
      <x v="572"/>
      <x v="574"/>
      <x v="15"/>
      <x v="15"/>
      <x v="151"/>
    </i>
    <i>
      <x v="1733"/>
      <x v="2299"/>
      <x v="1"/>
      <x v="328"/>
      <x v="572"/>
      <x v="574"/>
      <x v="3"/>
      <x v="3"/>
      <x v="141"/>
    </i>
    <i>
      <x v="1740"/>
      <x v="2306"/>
      <x v="1"/>
      <x v="109"/>
      <x v="572"/>
      <x v="574"/>
      <x v="37"/>
      <x v="15"/>
      <x v="171"/>
    </i>
    <i>
      <x v="1741"/>
      <x v="2307"/>
      <x v="5"/>
      <x v="159"/>
      <x v="572"/>
      <x v="574"/>
      <x v="1"/>
      <x v="1"/>
      <x v="147"/>
    </i>
    <i>
      <x v="1742"/>
      <x v="2308"/>
      <x v="11"/>
      <x v="300"/>
      <x v="572"/>
      <x v="574"/>
      <x v="1"/>
      <x v="1"/>
      <x v="192"/>
    </i>
    <i>
      <x v="1743"/>
      <x v="2309"/>
      <x v="3"/>
      <x v="161"/>
      <x v="572"/>
      <x v="574"/>
      <x v="1"/>
      <x v="1"/>
      <x v="195"/>
    </i>
    <i>
      <x v="1744"/>
      <x v="2310"/>
      <x v="7"/>
      <x v="505"/>
      <x v="572"/>
      <x v="574"/>
      <x v="3"/>
      <x v="3"/>
      <x v="107"/>
    </i>
    <i>
      <x v="1748"/>
      <x v="2314"/>
      <x v="1"/>
      <x v="4"/>
      <x v="572"/>
      <x v="574"/>
      <x v="13"/>
      <x v="13"/>
      <x v="162"/>
    </i>
    <i>
      <x v="1749"/>
      <x v="2315"/>
      <x v="5"/>
      <x v="166"/>
      <x v="572"/>
      <x v="574"/>
      <x v="1"/>
      <x v="1"/>
      <x v="147"/>
    </i>
    <i>
      <x v="1750"/>
      <x v="2316"/>
      <x v="7"/>
      <x v="2674"/>
      <x v="572"/>
      <x v="574"/>
      <x v="3"/>
      <x v="3"/>
      <x v="107"/>
    </i>
    <i>
      <x v="1752"/>
      <x v="2318"/>
      <x v="7"/>
      <x v="41"/>
      <x v="572"/>
      <x v="574"/>
      <x v="1"/>
      <x v="1"/>
      <x v="177"/>
    </i>
    <i>
      <x v="1759"/>
      <x v="2325"/>
      <x v="1"/>
      <x v="7996"/>
      <x v="572"/>
      <x v="574"/>
      <x v="7"/>
      <x v="7"/>
      <x v="187"/>
    </i>
    <i>
      <x v="1761"/>
      <x v="2327"/>
      <x v="3"/>
      <x v="159"/>
      <x v="572"/>
      <x v="574"/>
      <x v="1"/>
      <x v="1"/>
      <x v="171"/>
    </i>
    <i>
      <x v="1764"/>
      <x v="2330"/>
      <x v="4"/>
      <x v="8"/>
      <x v="572"/>
      <x v="574"/>
      <x v="15"/>
      <x v="15"/>
      <x v="177"/>
    </i>
    <i>
      <x v="1765"/>
      <x v="2331"/>
      <x v="4"/>
      <x v="4"/>
      <x v="572"/>
      <x v="574"/>
      <x v="13"/>
      <x v="13"/>
      <x v="146"/>
    </i>
    <i>
      <x v="1770"/>
      <x v="2336"/>
      <x v="1"/>
      <x v="41"/>
      <x v="572"/>
      <x v="574"/>
      <x v="13"/>
      <x v="13"/>
      <x v="183"/>
    </i>
    <i>
      <x v="1775"/>
      <x v="2341"/>
      <x v="3"/>
      <x v="41"/>
      <x v="572"/>
      <x v="574"/>
      <x v="73"/>
      <x v="18"/>
      <x v="171"/>
    </i>
    <i>
      <x v="1781"/>
      <x v="2346"/>
      <x v="1"/>
      <x v="7970"/>
      <x v="572"/>
      <x v="574"/>
      <x v="15"/>
      <x v="15"/>
      <x v="162"/>
    </i>
    <i>
      <x v="1782"/>
      <x v="2347"/>
      <x v="1"/>
      <x v="167"/>
      <x v="572"/>
      <x v="574"/>
      <x v="1"/>
      <x v="1"/>
      <x v="104"/>
    </i>
    <i>
      <x v="1784"/>
      <x v="2349"/>
      <x v="7"/>
      <x v="2674"/>
      <x v="572"/>
      <x v="574"/>
      <x v="1"/>
      <x v="1"/>
      <x v="133"/>
    </i>
    <i r="6">
      <x v="15"/>
      <x v="15"/>
      <x v="133"/>
    </i>
    <i>
      <x v="1787"/>
      <x v="2352"/>
      <x v="1"/>
      <x v="41"/>
      <x v="572"/>
      <x v="574"/>
      <x v="13"/>
      <x v="13"/>
      <x v="177"/>
    </i>
    <i>
      <x v="1789"/>
      <x v="2354"/>
      <x v="1"/>
      <x v="533"/>
      <x v="572"/>
      <x v="574"/>
      <x v="3"/>
      <x v="3"/>
      <x v="104"/>
    </i>
    <i>
      <x v="1790"/>
      <x v="2355"/>
      <x v="7"/>
      <x v="300"/>
      <x v="572"/>
      <x v="574"/>
      <x v="1"/>
      <x v="1"/>
      <x v="133"/>
    </i>
    <i>
      <x v="1794"/>
      <x v="2359"/>
      <x v="4"/>
      <x v="5654"/>
      <x v="572"/>
      <x v="574"/>
      <x v="15"/>
      <x v="15"/>
      <x v="141"/>
    </i>
    <i>
      <x v="1799"/>
      <x v="2364"/>
      <x v="1"/>
      <x v="233"/>
      <x v="572"/>
      <x v="574"/>
      <x v="1"/>
      <x v="1"/>
      <x v="147"/>
    </i>
    <i>
      <x v="1803"/>
      <x v="2368"/>
      <x v="7"/>
      <x v="196"/>
      <x v="572"/>
      <x v="574"/>
      <x v="3"/>
      <x v="3"/>
      <x v="107"/>
    </i>
    <i>
      <x v="1807"/>
      <x v="2372"/>
      <x v="1"/>
      <x v="4"/>
      <x v="572"/>
      <x v="574"/>
      <x v="21"/>
      <x v="15"/>
      <x v="107"/>
    </i>
    <i>
      <x v="1809"/>
      <x v="2374"/>
      <x v="4"/>
      <x v="51"/>
      <x v="572"/>
      <x v="574"/>
      <x v="15"/>
      <x v="15"/>
      <x v="195"/>
    </i>
    <i>
      <x v="1810"/>
      <x v="2375"/>
      <x v="7"/>
      <x v="368"/>
      <x v="572"/>
      <x v="574"/>
      <x v="1"/>
      <x v="1"/>
      <x v="133"/>
    </i>
    <i r="6">
      <x v="15"/>
      <x v="15"/>
      <x v="133"/>
    </i>
    <i>
      <x v="1813"/>
      <x v="2378"/>
      <x v="4"/>
      <x v="8"/>
      <x v="572"/>
      <x v="574"/>
      <x v="37"/>
      <x v="15"/>
      <x v="195"/>
    </i>
    <i>
      <x v="1814"/>
      <x v="2379"/>
      <x v="1"/>
      <x v="4"/>
      <x v="572"/>
      <x v="574"/>
      <x v="15"/>
      <x v="15"/>
      <x v="183"/>
    </i>
    <i>
      <x v="1834"/>
      <x v="2399"/>
      <x v="3"/>
      <x v="505"/>
      <x v="572"/>
      <x v="574"/>
      <x v="1"/>
      <x v="1"/>
      <x v="192"/>
    </i>
    <i>
      <x v="1841"/>
      <x v="2406"/>
      <x v="1"/>
      <x v="159"/>
      <x v="572"/>
      <x v="574"/>
      <x v="13"/>
      <x v="13"/>
      <x v="183"/>
    </i>
    <i>
      <x v="1845"/>
      <x v="2410"/>
      <x v="4"/>
      <x v="7"/>
      <x v="572"/>
      <x v="574"/>
      <x v="13"/>
      <x v="13"/>
      <x v="200"/>
    </i>
    <i>
      <x v="1846"/>
      <x v="2411"/>
      <x v="7"/>
      <x v="41"/>
      <x v="572"/>
      <x v="574"/>
      <x v="1"/>
      <x v="1"/>
      <x v="133"/>
    </i>
    <i>
      <x v="1847"/>
      <x v="2046"/>
      <x v="1"/>
      <x v="7921"/>
      <x v="572"/>
      <x v="574"/>
      <x v="1"/>
      <x v="1"/>
      <x v="111"/>
    </i>
    <i>
      <x v="1848"/>
      <x v="2412"/>
      <x v="4"/>
      <x v="4"/>
      <x v="572"/>
      <x v="574"/>
      <x v="15"/>
      <x v="15"/>
      <x v="104"/>
    </i>
    <i>
      <x v="1850"/>
      <x v="2414"/>
      <x v="4"/>
      <x v="4"/>
      <x v="572"/>
      <x v="574"/>
      <x v="36"/>
      <x v="15"/>
      <x v="200"/>
    </i>
    <i>
      <x v="1855"/>
      <x v="2419"/>
      <x v="3"/>
      <x v="1"/>
      <x v="572"/>
      <x v="574"/>
      <x v="15"/>
      <x v="15"/>
      <x v="111"/>
    </i>
    <i>
      <x v="1858"/>
      <x v="2421"/>
      <x v="4"/>
      <x v="4"/>
      <x v="572"/>
      <x v="574"/>
      <x v="37"/>
      <x v="15"/>
      <x v="195"/>
    </i>
  </rowItems>
  <colItems count="1">
    <i/>
  </colItems>
  <pageFields count="1">
    <pageField fld="11" item="0" hier="-1"/>
  </pageFields>
  <formats count="10">
    <format dxfId="478">
      <pivotArea field="8" type="button" dataOnly="0" labelOnly="1" outline="0" axis="axisRow" fieldPosition="1"/>
    </format>
    <format dxfId="477">
      <pivotArea field="0" type="button" dataOnly="0" labelOnly="1" outline="0" axis="axisRow" fieldPosition="2"/>
    </format>
    <format dxfId="476">
      <pivotArea field="3" type="button" dataOnly="0" labelOnly="1" outline="0" axis="axisRow" fieldPosition="3"/>
    </format>
    <format dxfId="475">
      <pivotArea field="1" type="button" dataOnly="0" labelOnly="1" outline="0" axis="axisRow" fieldPosition="4"/>
    </format>
    <format dxfId="474">
      <pivotArea field="2" type="button" dataOnly="0" labelOnly="1" outline="0" axis="axisRow" fieldPosition="5"/>
    </format>
    <format dxfId="473">
      <pivotArea field="9" type="button" dataOnly="0" labelOnly="1" outline="0" axis="axisRow" fieldPosition="8"/>
    </format>
    <format dxfId="472">
      <pivotArea field="6" type="button" dataOnly="0" labelOnly="1" outline="0" axis="axisRow" fieldPosition="6"/>
    </format>
    <format dxfId="471">
      <pivotArea field="7" type="button" dataOnly="0" labelOnly="1" outline="0" axis="axisRow" fieldPosition="7"/>
    </format>
    <format dxfId="470">
      <pivotArea dataOnly="0" labelOnly="1" outline="0" fieldPosition="0">
        <references count="1">
          <reference field="6" count="0"/>
        </references>
      </pivotArea>
    </format>
    <format dxfId="469">
      <pivotArea dataOnly="0" labelOnly="1" outline="0" fieldPosition="0">
        <references count="1">
          <reference field="7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49A52-EA80-4D02-A220-4F1E3D358FC3}" name="TablaDinámica1" cacheId="103" applyNumberFormats="0" applyBorderFormats="0" applyFontFormats="0" applyPatternFormats="0" applyAlignmentFormats="0" applyWidthHeightFormats="1" dataCaption="Valores" updatedVersion="8" minRefreshableVersion="3" showDrill="0" itemPrintTitles="1" createdVersion="8" indent="0" compact="0" compactData="0" multipleFieldFilters="0">
  <location ref="D15:K714" firstHeaderRow="1" firstDataRow="1" firstDataCol="8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72">
        <item x="737"/>
        <item x="731"/>
        <item x="658"/>
        <item x="569"/>
        <item x="543"/>
        <item x="523"/>
        <item x="525"/>
        <item x="509"/>
        <item x="468"/>
        <item x="449"/>
        <item x="447"/>
        <item x="433"/>
        <item x="434"/>
        <item x="431"/>
        <item x="421"/>
        <item x="422"/>
        <item x="671"/>
        <item x="673"/>
        <item x="675"/>
        <item x="676"/>
        <item x="677"/>
        <item x="679"/>
        <item x="680"/>
        <item x="683"/>
        <item x="684"/>
        <item x="685"/>
        <item x="688"/>
        <item x="689"/>
        <item x="690"/>
        <item x="691"/>
        <item x="693"/>
        <item x="696"/>
        <item x="697"/>
        <item x="698"/>
        <item x="700"/>
        <item x="701"/>
        <item x="707"/>
        <item x="708"/>
        <item x="709"/>
        <item x="710"/>
        <item x="712"/>
        <item x="419"/>
        <item x="420"/>
        <item x="714"/>
        <item x="715"/>
        <item x="716"/>
        <item x="717"/>
        <item x="718"/>
        <item x="719"/>
        <item x="720"/>
        <item x="721"/>
        <item x="722"/>
        <item x="723"/>
        <item x="726"/>
        <item x="728"/>
        <item x="729"/>
        <item x="730"/>
        <item x="732"/>
        <item x="735"/>
        <item x="736"/>
        <item x="738"/>
        <item x="739"/>
        <item x="740"/>
        <item x="741"/>
        <item x="742"/>
        <item x="744"/>
        <item x="745"/>
        <item x="746"/>
        <item x="747"/>
        <item x="748"/>
        <item x="649"/>
        <item x="650"/>
        <item x="668"/>
        <item x="694"/>
        <item x="699"/>
        <item x="702"/>
        <item x="703"/>
        <item x="705"/>
        <item x="727"/>
        <item x="749"/>
        <item x="750"/>
        <item x="751"/>
        <item x="753"/>
        <item x="754"/>
        <item x="755"/>
        <item x="756"/>
        <item x="758"/>
        <item x="759"/>
        <item x="760"/>
        <item x="762"/>
        <item x="764"/>
        <item x="765"/>
        <item x="766"/>
        <item x="767"/>
        <item x="768"/>
        <item x="769"/>
        <item x="770"/>
        <item x="771"/>
        <item x="418"/>
        <item x="423"/>
        <item x="424"/>
        <item x="425"/>
        <item x="426"/>
        <item x="427"/>
        <item x="417"/>
        <item x="428"/>
        <item x="429"/>
        <item x="430"/>
        <item x="435"/>
        <item x="436"/>
        <item x="437"/>
        <item x="439"/>
        <item x="440"/>
        <item x="441"/>
        <item x="442"/>
        <item x="443"/>
        <item x="444"/>
        <item x="445"/>
        <item x="446"/>
        <item x="448"/>
        <item x="450"/>
        <item x="452"/>
        <item x="453"/>
        <item x="454"/>
        <item x="42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5"/>
        <item x="487"/>
        <item x="488"/>
        <item x="502"/>
        <item x="540"/>
        <item x="573"/>
        <item x="574"/>
        <item x="575"/>
        <item x="578"/>
        <item x="595"/>
        <item x="597"/>
        <item x="605"/>
        <item x="619"/>
        <item x="621"/>
        <item x="623"/>
        <item x="627"/>
        <item x="634"/>
        <item x="641"/>
        <item x="646"/>
        <item x="653"/>
        <item x="654"/>
        <item x="678"/>
        <item x="472"/>
        <item x="473"/>
        <item x="474"/>
        <item x="249"/>
        <item x="477"/>
        <item x="478"/>
        <item x="479"/>
        <item x="480"/>
        <item x="481"/>
        <item x="482"/>
        <item x="483"/>
        <item x="484"/>
        <item x="485"/>
        <item x="704"/>
        <item x="706"/>
        <item x="743"/>
        <item x="752"/>
        <item x="761"/>
        <item x="416"/>
        <item x="476"/>
        <item x="486"/>
        <item x="489"/>
        <item x="490"/>
        <item x="655"/>
        <item x="695"/>
        <item x="414"/>
        <item x="415"/>
        <item x="438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4"/>
        <item x="505"/>
        <item x="506"/>
        <item x="507"/>
        <item x="508"/>
        <item x="413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91"/>
        <item x="592"/>
        <item x="593"/>
        <item x="594"/>
        <item x="596"/>
        <item x="598"/>
        <item x="599"/>
        <item x="600"/>
        <item x="601"/>
        <item x="602"/>
        <item x="603"/>
        <item x="604"/>
        <item x="606"/>
        <item x="607"/>
        <item x="608"/>
        <item x="609"/>
        <item x="611"/>
        <item x="613"/>
        <item x="614"/>
        <item x="615"/>
        <item x="616"/>
        <item x="617"/>
        <item x="618"/>
        <item x="620"/>
        <item x="622"/>
        <item x="624"/>
        <item x="625"/>
        <item x="626"/>
        <item x="628"/>
        <item x="629"/>
        <item x="630"/>
        <item x="631"/>
        <item x="632"/>
        <item x="633"/>
        <item x="635"/>
        <item x="636"/>
        <item x="637"/>
        <item x="638"/>
        <item x="639"/>
        <item x="640"/>
        <item x="642"/>
        <item x="643"/>
        <item x="644"/>
        <item x="645"/>
        <item x="647"/>
        <item x="648"/>
        <item x="651"/>
        <item x="652"/>
        <item x="656"/>
        <item x="657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2"/>
        <item x="674"/>
        <item x="681"/>
        <item x="682"/>
        <item x="686"/>
        <item x="692"/>
        <item x="711"/>
        <item x="724"/>
        <item x="733"/>
        <item x="734"/>
        <item x="412"/>
        <item x="522"/>
        <item x="524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260"/>
        <item x="566"/>
        <item x="410"/>
        <item x="567"/>
        <item x="568"/>
        <item x="570"/>
        <item x="571"/>
        <item x="572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409"/>
        <item x="411"/>
        <item x="408"/>
        <item x="407"/>
        <item x="404"/>
        <item x="405"/>
        <item x="403"/>
        <item x="402"/>
        <item x="400"/>
        <item x="401"/>
        <item x="451"/>
        <item x="503"/>
        <item x="398"/>
        <item x="399"/>
        <item x="725"/>
        <item x="397"/>
        <item x="396"/>
        <item x="386"/>
        <item x="387"/>
        <item x="388"/>
        <item x="389"/>
        <item x="390"/>
        <item x="391"/>
        <item x="392"/>
        <item x="393"/>
        <item x="394"/>
        <item x="395"/>
        <item x="384"/>
        <item x="385"/>
        <item x="382"/>
        <item x="383"/>
        <item x="381"/>
        <item x="377"/>
        <item x="378"/>
        <item x="379"/>
        <item x="380"/>
        <item x="373"/>
        <item x="374"/>
        <item x="375"/>
        <item x="371"/>
        <item x="372"/>
        <item x="369"/>
        <item x="370"/>
        <item x="367"/>
        <item x="368"/>
        <item x="360"/>
        <item x="361"/>
        <item x="362"/>
        <item x="363"/>
        <item x="364"/>
        <item x="365"/>
        <item x="366"/>
        <item x="358"/>
        <item x="359"/>
        <item x="757"/>
        <item x="357"/>
        <item x="376"/>
        <item x="355"/>
        <item x="356"/>
        <item x="610"/>
        <item x="351"/>
        <item x="352"/>
        <item x="353"/>
        <item x="354"/>
        <item x="348"/>
        <item x="349"/>
        <item x="350"/>
        <item x="345"/>
        <item x="346"/>
        <item x="344"/>
        <item x="343"/>
        <item x="342"/>
        <item x="339"/>
        <item x="340"/>
        <item x="341"/>
        <item x="336"/>
        <item x="337"/>
        <item x="338"/>
        <item x="334"/>
        <item x="335"/>
        <item x="333"/>
        <item x="332"/>
        <item x="330"/>
        <item x="331"/>
        <item x="347"/>
        <item x="329"/>
        <item x="327"/>
        <item x="328"/>
        <item x="324"/>
        <item x="325"/>
        <item x="326"/>
        <item x="323"/>
        <item x="319"/>
        <item x="320"/>
        <item x="321"/>
        <item x="322"/>
        <item x="318"/>
        <item x="317"/>
        <item x="316"/>
        <item x="315"/>
        <item x="313"/>
        <item x="314"/>
        <item x="312"/>
        <item x="311"/>
        <item x="309"/>
        <item x="310"/>
        <item x="308"/>
        <item x="307"/>
        <item x="305"/>
        <item x="306"/>
        <item x="302"/>
        <item x="303"/>
        <item x="304"/>
        <item x="296"/>
        <item x="297"/>
        <item x="298"/>
        <item x="299"/>
        <item x="300"/>
        <item x="301"/>
        <item x="295"/>
        <item x="290"/>
        <item x="291"/>
        <item x="292"/>
        <item x="293"/>
        <item x="294"/>
        <item x="286"/>
        <item x="287"/>
        <item x="288"/>
        <item x="289"/>
        <item x="281"/>
        <item x="282"/>
        <item x="283"/>
        <item x="284"/>
        <item x="285"/>
        <item x="275"/>
        <item x="276"/>
        <item x="277"/>
        <item x="278"/>
        <item x="279"/>
        <item x="280"/>
        <item x="271"/>
        <item x="272"/>
        <item x="273"/>
        <item x="274"/>
        <item x="268"/>
        <item x="269"/>
        <item x="270"/>
        <item x="263"/>
        <item x="264"/>
        <item x="265"/>
        <item x="266"/>
        <item x="267"/>
        <item x="262"/>
        <item x="261"/>
        <item x="259"/>
        <item x="258"/>
        <item x="255"/>
        <item x="256"/>
        <item x="257"/>
        <item x="250"/>
        <item x="251"/>
        <item x="252"/>
        <item x="248"/>
        <item x="253"/>
        <item x="247"/>
        <item x="241"/>
        <item x="242"/>
        <item x="243"/>
        <item x="244"/>
        <item x="245"/>
        <item x="246"/>
        <item x="240"/>
        <item x="239"/>
        <item x="713"/>
        <item x="231"/>
        <item x="232"/>
        <item x="233"/>
        <item x="234"/>
        <item x="235"/>
        <item x="236"/>
        <item x="237"/>
        <item x="238"/>
        <item x="228"/>
        <item x="230"/>
        <item x="225"/>
        <item x="226"/>
        <item x="229"/>
        <item x="687"/>
        <item x="224"/>
        <item x="227"/>
        <item x="223"/>
        <item x="219"/>
        <item x="220"/>
        <item x="221"/>
        <item x="222"/>
        <item x="217"/>
        <item x="218"/>
        <item x="254"/>
        <item x="215"/>
        <item x="216"/>
        <item x="213"/>
        <item x="214"/>
        <item x="432"/>
        <item x="207"/>
        <item x="208"/>
        <item x="209"/>
        <item x="210"/>
        <item x="211"/>
        <item x="212"/>
        <item x="206"/>
        <item x="406"/>
        <item x="205"/>
        <item x="203"/>
        <item x="204"/>
        <item x="202"/>
        <item x="200"/>
        <item x="201"/>
        <item x="194"/>
        <item x="195"/>
        <item x="196"/>
        <item x="197"/>
        <item x="198"/>
        <item x="199"/>
        <item x="186"/>
        <item x="187"/>
        <item x="188"/>
        <item x="189"/>
        <item x="190"/>
        <item x="191"/>
        <item x="192"/>
        <item x="193"/>
        <item x="184"/>
        <item x="185"/>
        <item x="183"/>
        <item x="179"/>
        <item x="180"/>
        <item x="181"/>
        <item x="182"/>
        <item x="178"/>
        <item x="612"/>
        <item x="177"/>
        <item x="176"/>
        <item x="174"/>
        <item x="175"/>
        <item x="169"/>
        <item x="170"/>
        <item x="171"/>
        <item x="172"/>
        <item x="173"/>
        <item x="162"/>
        <item x="163"/>
        <item x="164"/>
        <item x="165"/>
        <item x="166"/>
        <item x="167"/>
        <item x="168"/>
        <item x="158"/>
        <item x="159"/>
        <item x="160"/>
        <item x="161"/>
        <item x="154"/>
        <item x="155"/>
        <item x="156"/>
        <item x="157"/>
        <item x="151"/>
        <item x="152"/>
        <item x="153"/>
        <item x="142"/>
        <item x="143"/>
        <item x="144"/>
        <item x="145"/>
        <item x="146"/>
        <item x="147"/>
        <item x="148"/>
        <item x="149"/>
        <item x="150"/>
        <item x="139"/>
        <item x="140"/>
        <item x="141"/>
        <item x="134"/>
        <item x="135"/>
        <item x="136"/>
        <item x="137"/>
        <item x="138"/>
        <item x="130"/>
        <item x="131"/>
        <item x="132"/>
        <item x="133"/>
        <item x="126"/>
        <item x="127"/>
        <item x="128"/>
        <item x="129"/>
        <item x="118"/>
        <item x="119"/>
        <item x="120"/>
        <item x="121"/>
        <item x="122"/>
        <item x="123"/>
        <item x="124"/>
        <item x="125"/>
        <item x="114"/>
        <item x="115"/>
        <item x="116"/>
        <item x="117"/>
        <item x="110"/>
        <item x="111"/>
        <item x="112"/>
        <item x="113"/>
        <item x="107"/>
        <item x="108"/>
        <item x="109"/>
        <item x="100"/>
        <item x="101"/>
        <item x="102"/>
        <item x="103"/>
        <item x="104"/>
        <item x="106"/>
        <item x="95"/>
        <item x="96"/>
        <item x="97"/>
        <item x="98"/>
        <item x="99"/>
        <item x="89"/>
        <item x="90"/>
        <item x="91"/>
        <item x="92"/>
        <item x="93"/>
        <item x="94"/>
        <item x="105"/>
        <item x="84"/>
        <item x="85"/>
        <item x="86"/>
        <item x="87"/>
        <item x="88"/>
        <item x="79"/>
        <item x="80"/>
        <item x="81"/>
        <item x="82"/>
        <item x="83"/>
        <item x="74"/>
        <item x="75"/>
        <item x="76"/>
        <item x="77"/>
        <item x="78"/>
        <item x="72"/>
        <item x="73"/>
        <item x="64"/>
        <item x="65"/>
        <item x="66"/>
        <item x="67"/>
        <item x="68"/>
        <item x="69"/>
        <item x="70"/>
        <item x="71"/>
        <item x="54"/>
        <item x="55"/>
        <item x="56"/>
        <item x="57"/>
        <item x="58"/>
        <item x="59"/>
        <item x="60"/>
        <item x="61"/>
        <item x="62"/>
        <item x="63"/>
        <item x="52"/>
        <item x="53"/>
        <item x="47"/>
        <item x="48"/>
        <item x="49"/>
        <item x="50"/>
        <item x="51"/>
        <item x="46"/>
        <item x="43"/>
        <item x="44"/>
        <item x="45"/>
        <item x="35"/>
        <item x="36"/>
        <item x="37"/>
        <item x="38"/>
        <item x="39"/>
        <item x="40"/>
        <item x="41"/>
        <item x="27"/>
        <item x="28"/>
        <item x="29"/>
        <item x="30"/>
        <item x="31"/>
        <item x="32"/>
        <item x="33"/>
        <item x="34"/>
        <item x="23"/>
        <item x="24"/>
        <item x="25"/>
        <item x="26"/>
        <item x="19"/>
        <item x="20"/>
        <item x="21"/>
        <item x="22"/>
        <item x="10"/>
        <item x="11"/>
        <item x="12"/>
        <item x="13"/>
        <item x="14"/>
        <item x="15"/>
        <item x="16"/>
        <item x="17"/>
        <item x="18"/>
        <item x="3"/>
        <item x="4"/>
        <item x="5"/>
        <item x="6"/>
        <item x="7"/>
        <item x="8"/>
        <item x="9"/>
        <item x="0"/>
        <item x="1"/>
        <item x="2"/>
        <item x="7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6">
        <item x="1"/>
        <item x="0"/>
        <item x="4"/>
        <item x="5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3"/>
        <item x="0"/>
        <item x="5"/>
        <item x="2"/>
        <item x="4"/>
        <item x="6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95">
        <item h="1" x="3"/>
        <item x="420"/>
        <item x="24"/>
        <item x="117"/>
        <item x="10"/>
        <item h="1" x="0"/>
        <item x="252"/>
        <item x="1"/>
        <item x="191"/>
        <item x="115"/>
        <item x="2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69">
        <item h="1" x="3"/>
        <item x="404"/>
        <item x="23"/>
        <item x="113"/>
        <item x="10"/>
        <item h="1" x="0"/>
        <item x="243"/>
        <item x="1"/>
        <item x="185"/>
        <item x="111"/>
        <item x="2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17">
        <item x="0"/>
        <item x="1"/>
        <item x="2"/>
        <item x="5"/>
        <item x="11"/>
        <item x="3"/>
        <item x="12"/>
        <item x="6"/>
        <item x="16"/>
        <item x="9"/>
        <item x="4"/>
        <item x="7"/>
        <item x="8"/>
        <item x="10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iempo en Tienda" axis="axisRow" compact="0" numFmtId="165" outline="0" subtotalTop="0" showAll="0" sortType="descending" defaultSubtotal="0">
      <items count="189">
        <item x="78"/>
        <item x="184"/>
        <item x="155"/>
        <item x="148"/>
        <item x="143"/>
        <item x="181"/>
        <item x="186"/>
        <item x="145"/>
        <item x="131"/>
        <item x="58"/>
        <item x="84"/>
        <item x="159"/>
        <item x="52"/>
        <item x="151"/>
        <item x="85"/>
        <item x="109"/>
        <item x="187"/>
        <item x="10"/>
        <item x="67"/>
        <item x="137"/>
        <item x="163"/>
        <item x="101"/>
        <item x="168"/>
        <item x="38"/>
        <item x="77"/>
        <item x="177"/>
        <item x="102"/>
        <item x="19"/>
        <item x="54"/>
        <item x="107"/>
        <item x="113"/>
        <item x="80"/>
        <item x="112"/>
        <item x="26"/>
        <item x="133"/>
        <item x="7"/>
        <item x="139"/>
        <item x="90"/>
        <item x="25"/>
        <item x="141"/>
        <item x="149"/>
        <item x="160"/>
        <item x="110"/>
        <item x="82"/>
        <item x="36"/>
        <item x="41"/>
        <item x="56"/>
        <item x="35"/>
        <item x="122"/>
        <item x="14"/>
        <item x="91"/>
        <item x="32"/>
        <item x="13"/>
        <item x="22"/>
        <item x="72"/>
        <item x="30"/>
        <item x="6"/>
        <item x="8"/>
        <item x="39"/>
        <item x="99"/>
        <item x="4"/>
        <item x="103"/>
        <item x="87"/>
        <item x="21"/>
        <item x="48"/>
        <item x="57"/>
        <item x="18"/>
        <item x="49"/>
        <item x="5"/>
        <item x="117"/>
        <item x="9"/>
        <item x="176"/>
        <item x="59"/>
        <item x="115"/>
        <item x="83"/>
        <item x="108"/>
        <item x="157"/>
        <item x="73"/>
        <item x="150"/>
        <item x="119"/>
        <item x="105"/>
        <item x="76"/>
        <item x="111"/>
        <item x="20"/>
        <item x="100"/>
        <item x="165"/>
        <item x="130"/>
        <item x="15"/>
        <item x="138"/>
        <item x="92"/>
        <item x="68"/>
        <item x="98"/>
        <item x="171"/>
        <item x="40"/>
        <item x="37"/>
        <item x="94"/>
        <item x="60"/>
        <item x="146"/>
        <item x="17"/>
        <item x="96"/>
        <item x="114"/>
        <item x="97"/>
        <item x="63"/>
        <item x="75"/>
        <item x="66"/>
        <item x="46"/>
        <item x="3"/>
        <item x="71"/>
        <item x="27"/>
        <item x="89"/>
        <item x="51"/>
        <item x="65"/>
        <item x="53"/>
        <item x="47"/>
        <item x="42"/>
        <item x="23"/>
        <item x="45"/>
        <item x="28"/>
        <item x="50"/>
        <item x="16"/>
        <item x="12"/>
        <item x="24"/>
        <item x="44"/>
        <item x="31"/>
        <item x="124"/>
        <item x="161"/>
        <item x="129"/>
        <item x="142"/>
        <item x="172"/>
        <item x="34"/>
        <item x="120"/>
        <item x="69"/>
        <item x="33"/>
        <item x="180"/>
        <item x="188"/>
        <item x="70"/>
        <item x="147"/>
        <item x="153"/>
        <item x="128"/>
        <item x="104"/>
        <item x="116"/>
        <item x="166"/>
        <item x="158"/>
        <item x="156"/>
        <item x="61"/>
        <item x="162"/>
        <item x="183"/>
        <item x="125"/>
        <item x="29"/>
        <item x="118"/>
        <item x="136"/>
        <item x="167"/>
        <item x="43"/>
        <item x="179"/>
        <item x="169"/>
        <item x="144"/>
        <item x="81"/>
        <item x="88"/>
        <item x="79"/>
        <item x="132"/>
        <item x="134"/>
        <item x="62"/>
        <item x="182"/>
        <item x="64"/>
        <item x="93"/>
        <item x="173"/>
        <item x="121"/>
        <item x="154"/>
        <item x="135"/>
        <item x="152"/>
        <item x="95"/>
        <item x="2"/>
        <item x="175"/>
        <item x="55"/>
        <item x="11"/>
        <item x="126"/>
        <item x="127"/>
        <item x="185"/>
        <item x="74"/>
        <item x="164"/>
        <item x="86"/>
        <item x="1"/>
        <item x="170"/>
        <item x="106"/>
        <item x="140"/>
        <item x="123"/>
        <item x="178"/>
        <item x="17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0" outline="0" subtotalTop="0" showAll="0" defaultSubtotal="0">
      <items count="1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OS + Solicitud" axis="axisRow" compact="0" numFmtId="165" outline="0" subtotalTop="0" showAll="0" sortType="descending" defaultSubtotal="0">
      <items count="207">
        <item x="104"/>
        <item x="53"/>
        <item x="5"/>
        <item x="36"/>
        <item x="80"/>
        <item x="123"/>
        <item x="57"/>
        <item x="146"/>
        <item x="203"/>
        <item x="162"/>
        <item x="130"/>
        <item x="110"/>
        <item x="50"/>
        <item x="86"/>
        <item x="55"/>
        <item x="127"/>
        <item x="83"/>
        <item x="171"/>
        <item x="186"/>
        <item x="94"/>
        <item x="82"/>
        <item x="126"/>
        <item x="200"/>
        <item x="163"/>
        <item x="187"/>
        <item x="153"/>
        <item x="81"/>
        <item x="138"/>
        <item x="148"/>
        <item x="84"/>
        <item x="194"/>
        <item x="144"/>
        <item x="181"/>
        <item x="147"/>
        <item x="198"/>
        <item x="202"/>
        <item x="179"/>
        <item x="151"/>
        <item x="136"/>
        <item x="63"/>
        <item x="90"/>
        <item x="166"/>
        <item x="56"/>
        <item x="60"/>
        <item x="91"/>
        <item x="189"/>
        <item x="79"/>
        <item x="115"/>
        <item x="205"/>
        <item x="12"/>
        <item x="69"/>
        <item x="141"/>
        <item x="170"/>
        <item x="169"/>
        <item x="117"/>
        <item x="180"/>
        <item x="44"/>
        <item x="168"/>
        <item x="119"/>
        <item x="193"/>
        <item x="105"/>
        <item x="24"/>
        <item x="59"/>
        <item x="113"/>
        <item x="121"/>
        <item x="120"/>
        <item x="155"/>
        <item x="31"/>
        <item x="137"/>
        <item x="8"/>
        <item x="143"/>
        <item x="96"/>
        <item x="30"/>
        <item x="150"/>
        <item x="131"/>
        <item x="161"/>
        <item x="107"/>
        <item x="116"/>
        <item x="87"/>
        <item x="42"/>
        <item x="47"/>
        <item x="61"/>
        <item x="41"/>
        <item x="139"/>
        <item x="66"/>
        <item x="16"/>
        <item x="97"/>
        <item x="9"/>
        <item x="156"/>
        <item x="15"/>
        <item x="27"/>
        <item x="73"/>
        <item x="35"/>
        <item x="7"/>
        <item x="204"/>
        <item x="10"/>
        <item x="45"/>
        <item x="48"/>
        <item x="54"/>
        <item x="106"/>
        <item x="93"/>
        <item x="26"/>
        <item x="22"/>
        <item x="14"/>
        <item x="23"/>
        <item x="92"/>
        <item x="1"/>
        <item x="196"/>
        <item x="6"/>
        <item x="67"/>
        <item x="11"/>
        <item x="132"/>
        <item x="190"/>
        <item x="145"/>
        <item x="64"/>
        <item x="122"/>
        <item x="88"/>
        <item x="114"/>
        <item x="164"/>
        <item x="74"/>
        <item x="182"/>
        <item x="124"/>
        <item x="71"/>
        <item x="111"/>
        <item x="108"/>
        <item x="78"/>
        <item x="118"/>
        <item x="25"/>
        <item x="103"/>
        <item x="173"/>
        <item x="75"/>
        <item x="17"/>
        <item x="142"/>
        <item x="135"/>
        <item x="98"/>
        <item x="70"/>
        <item x="184"/>
        <item x="46"/>
        <item x="43"/>
        <item x="101"/>
        <item x="65"/>
        <item x="174"/>
        <item x="152"/>
        <item x="19"/>
        <item x="159"/>
        <item x="191"/>
        <item x="102"/>
        <item x="68"/>
        <item x="77"/>
        <item x="89"/>
        <item x="154"/>
        <item x="4"/>
        <item x="32"/>
        <item x="95"/>
        <item x="109"/>
        <item x="140"/>
        <item x="177"/>
        <item x="58"/>
        <item x="51"/>
        <item x="62"/>
        <item x="28"/>
        <item x="49"/>
        <item x="33"/>
        <item x="52"/>
        <item x="18"/>
        <item x="20"/>
        <item x="29"/>
        <item x="21"/>
        <item x="38"/>
        <item x="128"/>
        <item x="167"/>
        <item x="134"/>
        <item x="185"/>
        <item x="40"/>
        <item x="125"/>
        <item x="39"/>
        <item x="197"/>
        <item x="206"/>
        <item x="72"/>
        <item x="158"/>
        <item x="192"/>
        <item x="175"/>
        <item x="165"/>
        <item x="129"/>
        <item x="34"/>
        <item x="195"/>
        <item x="149"/>
        <item x="85"/>
        <item x="176"/>
        <item x="172"/>
        <item x="199"/>
        <item x="99"/>
        <item x="160"/>
        <item x="112"/>
        <item x="3"/>
        <item x="188"/>
        <item x="13"/>
        <item x="133"/>
        <item x="201"/>
        <item x="157"/>
        <item x="2"/>
        <item x="183"/>
        <item x="178"/>
        <item x="37"/>
        <item x="100"/>
        <item x="7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16"/>
    <field x="14"/>
    <field x="13"/>
    <field x="2"/>
    <field x="4"/>
    <field x="9"/>
    <field x="10"/>
    <field x="15"/>
  </rowFields>
  <rowItems count="699">
    <i>
      <x/>
      <x v="21"/>
      <x v="1"/>
      <x v="542"/>
      <x/>
      <x v="186"/>
      <x v="182"/>
      <x v="103"/>
    </i>
    <i>
      <x v="1"/>
      <x v="114"/>
      <x v="10"/>
      <x v="677"/>
      <x/>
      <x v="74"/>
      <x v="71"/>
      <x v="53"/>
    </i>
    <i>
      <x v="2"/>
      <x v="60"/>
      <x v="1"/>
      <x v="753"/>
      <x/>
      <x v="13"/>
      <x v="13"/>
      <x v="5"/>
    </i>
    <i>
      <x v="3"/>
      <x v="119"/>
      <x v="10"/>
      <x v="710"/>
      <x/>
      <x v="46"/>
      <x v="44"/>
      <x v="36"/>
    </i>
    <i>
      <x v="4"/>
      <x v="66"/>
      <x v="1"/>
      <x v="230"/>
      <x/>
      <x v="487"/>
      <x v="467"/>
      <x v="80"/>
    </i>
    <i r="3">
      <x v="618"/>
      <x/>
      <x v="123"/>
      <x v="119"/>
      <x v="80"/>
    </i>
    <i>
      <x v="5"/>
      <x v="188"/>
      <x v="6"/>
      <x v="72"/>
      <x v="1"/>
      <x v="4"/>
      <x v="4"/>
      <x v="121"/>
    </i>
    <i r="3">
      <x v="477"/>
      <x/>
      <x v="3"/>
      <x v="3"/>
      <x v="121"/>
    </i>
    <i>
      <x v="6"/>
      <x v="68"/>
      <x v="1"/>
      <x v="666"/>
      <x/>
      <x v="85"/>
      <x v="82"/>
      <x v="57"/>
    </i>
    <i>
      <x v="7"/>
      <x v="93"/>
      <x v="1"/>
      <x v="363"/>
      <x/>
      <x v="330"/>
      <x v="317"/>
      <x v="141"/>
    </i>
    <i>
      <x v="8"/>
      <x v="104"/>
      <x v="1"/>
      <x v="60"/>
      <x/>
      <x v="574"/>
      <x v="548"/>
      <x v="192"/>
    </i>
    <i>
      <x v="9"/>
      <x v="108"/>
      <x v="1"/>
      <x v="163"/>
      <x/>
      <x v="390"/>
      <x v="376"/>
      <x v="156"/>
    </i>
    <i>
      <x v="10"/>
      <x v="114"/>
      <x v="1"/>
      <x v="441"/>
      <x/>
      <x v="267"/>
      <x v="258"/>
      <x v="127"/>
    </i>
    <i>
      <x v="11"/>
      <x v="102"/>
      <x v="5"/>
      <x v="524"/>
      <x/>
      <x v="202"/>
      <x v="196"/>
      <x v="109"/>
    </i>
    <i>
      <x v="12"/>
      <x v="105"/>
      <x v="5"/>
      <x v="692"/>
      <x/>
      <x v="67"/>
      <x v="64"/>
      <x v="50"/>
    </i>
    <i>
      <x v="13"/>
      <x v="107"/>
      <x v="5"/>
      <x v="607"/>
      <x/>
      <x v="136"/>
      <x v="63"/>
      <x v="86"/>
    </i>
    <i>
      <x v="14"/>
      <x v="110"/>
      <x v="5"/>
      <x v="673"/>
      <x/>
      <x v="81"/>
      <x v="78"/>
      <x v="55"/>
    </i>
    <i r="3">
      <x v="675"/>
      <x/>
      <x v="83"/>
      <x v="80"/>
      <x v="55"/>
    </i>
    <i>
      <x v="15"/>
      <x v="114"/>
      <x v="5"/>
      <x v="452"/>
      <x/>
      <x v="259"/>
      <x v="250"/>
      <x v="124"/>
    </i>
    <i>
      <x v="16"/>
      <x v="118"/>
      <x v="5"/>
      <x v="610"/>
      <x v="4"/>
      <x v="130"/>
      <x v="126"/>
      <x v="83"/>
    </i>
    <i>
      <x v="17"/>
      <x v="121"/>
      <x v="5"/>
      <x v="299"/>
      <x/>
      <x v="434"/>
      <x v="416"/>
      <x v="164"/>
    </i>
    <i>
      <x v="18"/>
      <x v="165"/>
      <x v="1"/>
      <x v="70"/>
      <x v="2"/>
      <x v="274"/>
      <x v="491"/>
      <x v="177"/>
    </i>
    <i>
      <x v="19"/>
      <x v="157"/>
      <x v="9"/>
      <x v="591"/>
      <x/>
      <x v="150"/>
      <x v="145"/>
      <x v="93"/>
    </i>
    <i>
      <x v="20"/>
      <x/>
      <x/>
      <x v="620"/>
      <x/>
      <x v="125"/>
      <x v="121"/>
      <x v="82"/>
    </i>
    <i>
      <x v="21"/>
      <x v="185"/>
      <x v="1"/>
      <x v="454"/>
      <x/>
      <x v="256"/>
      <x v="247"/>
      <x v="123"/>
    </i>
    <i>
      <x v="22"/>
      <x v="1"/>
      <x/>
      <x v="78"/>
      <x v="1"/>
      <x v="567"/>
      <x v="541"/>
      <x v="189"/>
    </i>
    <i>
      <x v="23"/>
      <x v="2"/>
      <x/>
      <x v="168"/>
      <x/>
      <x v="392"/>
      <x v="378"/>
      <x v="157"/>
    </i>
    <i>
      <x v="24"/>
      <x v="187"/>
      <x v="1"/>
      <x v="71"/>
      <x v="2"/>
      <x v="515"/>
      <x v="492"/>
      <x v="178"/>
    </i>
    <i>
      <x v="25"/>
      <x v="3"/>
      <x/>
      <x v="189"/>
      <x/>
      <x v="343"/>
      <x v="330"/>
      <x v="148"/>
    </i>
    <i>
      <x v="26"/>
      <x v="24"/>
      <x v="2"/>
      <x v="619"/>
      <x/>
      <x v="124"/>
      <x v="120"/>
      <x v="81"/>
    </i>
    <i>
      <x v="27"/>
      <x v="26"/>
      <x v="2"/>
      <x v="396"/>
      <x/>
      <x v="304"/>
      <x v="292"/>
      <x v="135"/>
    </i>
    <i>
      <x v="28"/>
      <x v="4"/>
      <x/>
      <x v="564"/>
      <x/>
      <x v="334"/>
      <x v="321"/>
      <x v="143"/>
    </i>
    <i>
      <x v="29"/>
      <x v="31"/>
      <x v="2"/>
      <x v="611"/>
      <x v="4"/>
      <x v="131"/>
      <x v="127"/>
      <x v="84"/>
    </i>
    <i>
      <x v="30"/>
      <x v="186"/>
      <x v="5"/>
      <x v="187"/>
      <x v="2"/>
      <x v="547"/>
      <x v="521"/>
      <x v="184"/>
    </i>
    <i>
      <x v="31"/>
      <x v="39"/>
      <x v="2"/>
      <x v="367"/>
      <x/>
      <x v="328"/>
      <x v="315"/>
      <x v="139"/>
    </i>
    <i>
      <x v="32"/>
      <x v="138"/>
      <x v="4"/>
      <x v="150"/>
      <x v="1"/>
      <x v="482"/>
      <x v="462"/>
      <x v="172"/>
    </i>
    <i>
      <x v="33"/>
      <x v="44"/>
      <x v="2"/>
      <x v="359"/>
      <x/>
      <x v="333"/>
      <x v="320"/>
      <x v="142"/>
    </i>
    <i>
      <x v="34"/>
      <x v="5"/>
      <x/>
      <x v="37"/>
      <x/>
      <x v="553"/>
      <x v="527"/>
      <x v="187"/>
    </i>
    <i>
      <x v="35"/>
      <x v="6"/>
      <x/>
      <x/>
      <x/>
      <x v="573"/>
      <x v="547"/>
      <x v="191"/>
    </i>
    <i r="3">
      <x v="97"/>
      <x/>
      <x v="594"/>
      <x v="568"/>
      <x v="191"/>
    </i>
    <i>
      <x v="36"/>
      <x v="52"/>
      <x v="2"/>
      <x v="343"/>
      <x/>
      <x v="471"/>
      <x v="452"/>
      <x v="170"/>
    </i>
    <i>
      <x v="37"/>
      <x v="7"/>
      <x/>
      <x v="354"/>
      <x/>
      <x v="337"/>
      <x v="324"/>
      <x v="146"/>
    </i>
    <i>
      <x v="38"/>
      <x v="8"/>
      <x/>
      <x v="400"/>
      <x/>
      <x v="296"/>
      <x v="285"/>
      <x v="133"/>
    </i>
    <i r="1">
      <x v="55"/>
      <x v="2"/>
      <x v="138"/>
      <x/>
      <x v="387"/>
      <x v="374"/>
      <x v="133"/>
    </i>
    <i>
      <x v="39"/>
      <x v="9"/>
      <x/>
      <x v="659"/>
      <x/>
      <x v="94"/>
      <x v="91"/>
      <x v="63"/>
    </i>
    <i r="1">
      <x v="57"/>
      <x v="2"/>
      <x v="444"/>
      <x/>
      <x v="266"/>
      <x v="257"/>
      <x v="63"/>
    </i>
    <i>
      <x v="40"/>
      <x v="10"/>
      <x/>
      <x v="602"/>
      <x/>
      <x v="141"/>
      <x v="136"/>
      <x v="90"/>
    </i>
    <i>
      <x v="41"/>
      <x v="11"/>
      <x/>
      <x v="184"/>
      <x/>
      <x v="400"/>
      <x v="386"/>
      <x v="160"/>
    </i>
    <i>
      <x v="42"/>
      <x v="12"/>
      <x/>
      <x v="430"/>
      <x v="5"/>
      <x v="274"/>
      <x v="263"/>
      <x v="56"/>
    </i>
    <i r="3">
      <x v="665"/>
      <x/>
      <x v="84"/>
      <x v="81"/>
      <x v="56"/>
    </i>
    <i>
      <x v="43"/>
      <x v="13"/>
      <x/>
      <x v="106"/>
      <x/>
      <x v="355"/>
      <x v="341"/>
      <x v="60"/>
    </i>
    <i r="1">
      <x v="173"/>
      <x v="7"/>
      <x v="670"/>
      <x/>
      <x v="89"/>
      <x v="86"/>
      <x v="60"/>
    </i>
    <i>
      <x v="44"/>
      <x v="14"/>
      <x/>
      <x v="596"/>
      <x/>
      <x v="142"/>
      <x v="137"/>
      <x v="91"/>
    </i>
    <i>
      <x v="45"/>
      <x v="66"/>
      <x v="2"/>
      <x v="269"/>
      <x/>
      <x v="517"/>
      <x v="494"/>
      <x v="180"/>
    </i>
    <i>
      <x v="46"/>
      <x v="67"/>
      <x v="2"/>
      <x v="629"/>
      <x/>
      <x v="122"/>
      <x v="118"/>
      <x v="79"/>
    </i>
    <i>
      <x v="47"/>
      <x v="15"/>
      <x/>
      <x v="510"/>
      <x/>
      <x v="208"/>
      <x v="202"/>
      <x v="114"/>
    </i>
    <i>
      <x v="48"/>
      <x v="16"/>
      <x/>
      <x v="67"/>
      <x/>
      <x v="581"/>
      <x v="555"/>
      <x v="193"/>
    </i>
    <i>
      <x v="49"/>
      <x v="17"/>
      <x/>
      <x v="750"/>
      <x/>
      <x v="20"/>
      <x v="20"/>
      <x v="12"/>
    </i>
    <i>
      <x v="50"/>
      <x v="18"/>
      <x/>
      <x v="248"/>
      <x/>
      <x v="504"/>
      <x v="480"/>
      <x v="69"/>
    </i>
    <i r="3">
      <x v="643"/>
      <x/>
      <x v="95"/>
      <x v="101"/>
      <x v="69"/>
    </i>
    <i>
      <x v="51"/>
      <x v="19"/>
      <x/>
      <x v="208"/>
      <x v="5"/>
      <x v="417"/>
      <x v="402"/>
      <x v="137"/>
    </i>
    <i r="3">
      <x v="324"/>
      <x/>
      <x v="456"/>
      <x v="437"/>
      <x v="137"/>
    </i>
    <i r="3">
      <x v="389"/>
      <x/>
      <x v="313"/>
      <x v="301"/>
      <x v="137"/>
    </i>
    <i>
      <x v="52"/>
      <x v="20"/>
      <x/>
      <x v="295"/>
      <x/>
      <x v="431"/>
      <x v="414"/>
      <x v="163"/>
    </i>
    <i>
      <x v="53"/>
      <x v="77"/>
      <x v="2"/>
      <x v="22"/>
      <x/>
      <x v="534"/>
      <x v="511"/>
      <x v="162"/>
    </i>
    <i r="1">
      <x v="145"/>
      <x v="16"/>
      <x v="216"/>
      <x v="3"/>
      <x v="424"/>
      <x v="408"/>
      <x v="162"/>
    </i>
    <i>
      <x v="54"/>
      <x v="21"/>
      <x/>
      <x v="52"/>
      <x/>
      <x v="564"/>
      <x v="538"/>
      <x v="115"/>
    </i>
    <i r="3">
      <x v="372"/>
      <x/>
      <x v="318"/>
      <x v="306"/>
      <x v="115"/>
    </i>
    <i r="3">
      <x v="409"/>
      <x v="5"/>
      <x v="293"/>
      <x v="282"/>
      <x v="115"/>
    </i>
    <i r="3">
      <x v="494"/>
      <x/>
      <x v="219"/>
      <x v="212"/>
      <x v="115"/>
    </i>
    <i r="1">
      <x v="78"/>
      <x v="2"/>
      <x v="5"/>
      <x/>
      <x v="427"/>
      <x v="411"/>
      <x v="115"/>
    </i>
    <i>
      <x v="55"/>
      <x v="22"/>
      <x/>
      <x v="258"/>
      <x/>
      <x v="510"/>
      <x v="486"/>
      <x v="171"/>
    </i>
    <i r="3">
      <x v="347"/>
      <x/>
      <x v="474"/>
      <x v="455"/>
      <x v="171"/>
    </i>
    <i>
      <x v="56"/>
      <x v="23"/>
      <x/>
      <x v="707"/>
      <x v="1"/>
      <x v="59"/>
      <x v="56"/>
      <x v="44"/>
    </i>
    <i>
      <x v="57"/>
      <x v="163"/>
      <x v="4"/>
      <x v="202"/>
      <x/>
      <x v="413"/>
      <x v="398"/>
      <x v="117"/>
    </i>
    <i>
      <x v="58"/>
      <x v="24"/>
      <x/>
      <x v="199"/>
      <x/>
      <x v="409"/>
      <x v="394"/>
      <x v="117"/>
    </i>
    <i r="3">
      <x v="489"/>
      <x v="4"/>
      <x v="224"/>
      <x v="217"/>
      <x v="117"/>
    </i>
    <i>
      <x v="59"/>
      <x v="25"/>
      <x/>
      <x v="23"/>
      <x/>
      <x v="537"/>
      <x v="196"/>
      <x v="183"/>
    </i>
    <i r="3">
      <x v="65"/>
      <x/>
      <x v="579"/>
      <x v="553"/>
      <x v="183"/>
    </i>
    <i>
      <x v="60"/>
      <x v="26"/>
      <x/>
      <x v="539"/>
      <x/>
      <x v="188"/>
      <x v="184"/>
      <x v="104"/>
    </i>
    <i>
      <x v="61"/>
      <x v="27"/>
      <x/>
      <x v="557"/>
      <x/>
      <x v="173"/>
      <x v="168"/>
      <x v="24"/>
    </i>
    <i r="3">
      <x v="592"/>
      <x/>
      <x v="146"/>
      <x v="141"/>
      <x v="24"/>
    </i>
    <i r="3">
      <x v="732"/>
      <x/>
      <x v="32"/>
      <x v="31"/>
      <x v="24"/>
    </i>
    <i>
      <x v="62"/>
      <x v="28"/>
      <x/>
      <x v="104"/>
      <x/>
      <x v="344"/>
      <x v="331"/>
      <x v="59"/>
    </i>
    <i r="3">
      <x v="170"/>
      <x/>
      <x v="394"/>
      <x v="380"/>
      <x v="59"/>
    </i>
    <i r="3">
      <x v="668"/>
      <x/>
      <x v="87"/>
      <x v="84"/>
      <x v="59"/>
    </i>
    <i r="1">
      <x v="83"/>
      <x v="2"/>
      <x v="559"/>
      <x/>
      <x v="175"/>
      <x v="170"/>
      <x v="59"/>
    </i>
    <i>
      <x v="63"/>
      <x v="29"/>
      <x/>
      <x v="404"/>
      <x/>
      <x v="299"/>
      <x v="234"/>
      <x v="112"/>
    </i>
    <i r="3">
      <x v="514"/>
      <x/>
      <x v="205"/>
      <x v="199"/>
      <x v="112"/>
    </i>
    <i r="1">
      <x v="84"/>
      <x v="2"/>
      <x v="326"/>
      <x/>
      <x v="457"/>
      <x v="438"/>
      <x v="112"/>
    </i>
    <i>
      <x v="64"/>
      <x v="30"/>
      <x/>
      <x v="487"/>
      <x/>
      <x v="232"/>
      <x v="224"/>
      <x v="119"/>
    </i>
    <i r="1">
      <x v="166"/>
      <x v="4"/>
      <x v="461"/>
      <x/>
      <x v="251"/>
      <x v="242"/>
      <x v="119"/>
    </i>
    <i>
      <x v="65"/>
      <x v="32"/>
      <x/>
      <x v="115"/>
      <x/>
      <x v="367"/>
      <x v="353"/>
      <x v="118"/>
    </i>
    <i r="3">
      <x v="239"/>
      <x/>
      <x v="497"/>
      <x v="373"/>
      <x v="118"/>
    </i>
    <i r="3">
      <x v="490"/>
      <x v="4"/>
      <x v="225"/>
      <x v="218"/>
      <x v="118"/>
    </i>
    <i r="1">
      <x v="61"/>
      <x v="12"/>
      <x v="211"/>
      <x/>
      <x v="420"/>
      <x v="404"/>
      <x v="118"/>
    </i>
    <i r="3">
      <x v="399"/>
      <x/>
      <x v="295"/>
      <x v="284"/>
      <x v="118"/>
    </i>
    <i>
      <x v="66"/>
      <x v="88"/>
      <x v="2"/>
      <x v="118"/>
      <x/>
      <x v="370"/>
      <x v="356"/>
      <x v="150"/>
    </i>
    <i>
      <x v="67"/>
      <x v="33"/>
      <x/>
      <x v="81"/>
      <x/>
      <x v="584"/>
      <x v="558"/>
      <x v="31"/>
    </i>
    <i r="3">
      <x v="328"/>
      <x/>
      <x v="458"/>
      <x v="439"/>
      <x v="31"/>
    </i>
    <i r="3">
      <x v="725"/>
      <x/>
      <x v="39"/>
      <x v="38"/>
      <x v="31"/>
    </i>
    <i>
      <x v="68"/>
      <x v="34"/>
      <x/>
      <x v="12"/>
      <x/>
      <x v="360"/>
      <x v="346"/>
      <x v="134"/>
    </i>
    <i r="3">
      <x v="395"/>
      <x v="1"/>
      <x v="303"/>
      <x v="291"/>
      <x v="134"/>
    </i>
    <i>
      <x v="69"/>
      <x v="35"/>
      <x/>
      <x v="103"/>
      <x/>
      <x v="353"/>
      <x v="340"/>
      <x v="8"/>
    </i>
    <i r="3">
      <x v="291"/>
      <x/>
      <x v="340"/>
      <x v="327"/>
      <x v="8"/>
    </i>
    <i r="3">
      <x v="571"/>
      <x/>
      <x v="161"/>
      <x v="156"/>
      <x v="8"/>
    </i>
    <i r="3">
      <x v="756"/>
      <x/>
      <x v="16"/>
      <x v="16"/>
      <x v="8"/>
    </i>
    <i r="1">
      <x v="91"/>
      <x v="2"/>
      <x v="550"/>
      <x/>
      <x v="74"/>
      <x v="177"/>
      <x v="8"/>
    </i>
    <i r="1">
      <x v="136"/>
      <x v="3"/>
      <x v="207"/>
      <x/>
      <x v="341"/>
      <x v="328"/>
      <x v="8"/>
    </i>
    <i>
      <x v="70"/>
      <x v="36"/>
      <x/>
      <x v="198"/>
      <x/>
      <x v="408"/>
      <x v="393"/>
      <x v="138"/>
    </i>
    <i r="3">
      <x v="238"/>
      <x/>
      <x v="496"/>
      <x v="473"/>
      <x v="138"/>
    </i>
    <i r="3">
      <x v="375"/>
      <x/>
      <x v="321"/>
      <x v="308"/>
      <x v="138"/>
    </i>
    <i r="1">
      <x v="92"/>
      <x v="2"/>
      <x v="40"/>
      <x/>
      <x v="556"/>
      <x v="530"/>
      <x v="138"/>
    </i>
    <i>
      <x v="71"/>
      <x v="37"/>
      <x/>
      <x v="578"/>
      <x v="4"/>
      <x v="155"/>
      <x v="150"/>
      <x v="95"/>
    </i>
    <i r="1">
      <x v="93"/>
      <x v="2"/>
      <x v="307"/>
      <x/>
      <x v="441"/>
      <x v="423"/>
      <x v="95"/>
    </i>
    <i r="3">
      <x v="423"/>
      <x/>
      <x v="280"/>
      <x v="269"/>
      <x v="95"/>
    </i>
    <i r="1">
      <x v="188"/>
      <x v="13"/>
      <x v="579"/>
      <x/>
      <x v="3"/>
      <x v="3"/>
      <x v="95"/>
    </i>
    <i>
      <x v="72"/>
      <x v="38"/>
      <x/>
      <x v="185"/>
      <x/>
      <x v="401"/>
      <x v="387"/>
      <x v="30"/>
    </i>
    <i r="3">
      <x v="635"/>
      <x/>
      <x v="111"/>
      <x v="107"/>
      <x v="30"/>
    </i>
    <i r="3">
      <x v="676"/>
      <x/>
      <x v="73"/>
      <x v="70"/>
      <x v="30"/>
    </i>
    <i r="3">
      <x v="728"/>
      <x v="4"/>
      <x v="38"/>
      <x v="37"/>
      <x v="30"/>
    </i>
    <i>
      <x v="73"/>
      <x v="39"/>
      <x/>
      <x v="253"/>
      <x/>
      <x v="507"/>
      <x v="483"/>
      <x v="145"/>
    </i>
    <i r="3">
      <x v="303"/>
      <x/>
      <x v="438"/>
      <x v="420"/>
      <x v="145"/>
    </i>
    <i r="3">
      <x v="356"/>
      <x/>
      <x v="336"/>
      <x v="323"/>
      <x v="145"/>
    </i>
    <i r="1">
      <x v="94"/>
      <x v="2"/>
      <x v="61"/>
      <x/>
      <x v="575"/>
      <x v="549"/>
      <x v="145"/>
    </i>
    <i>
      <x v="74"/>
      <x v="40"/>
      <x/>
      <x v="101"/>
      <x/>
      <x v="351"/>
      <x v="338"/>
      <x v="128"/>
    </i>
    <i r="1">
      <x v="95"/>
      <x v="2"/>
      <x v="439"/>
      <x/>
      <x v="268"/>
      <x v="259"/>
      <x v="128"/>
    </i>
    <i r="1">
      <x v="138"/>
      <x v="3"/>
      <x v="416"/>
      <x/>
      <x v="289"/>
      <x v="278"/>
      <x v="128"/>
    </i>
    <i>
      <x v="75"/>
      <x v="41"/>
      <x/>
      <x v="53"/>
      <x/>
      <x v="566"/>
      <x v="540"/>
      <x v="155"/>
    </i>
    <i r="3">
      <x v="191"/>
      <x/>
      <x v="402"/>
      <x v="388"/>
      <x v="155"/>
    </i>
    <i r="3">
      <x v="771"/>
      <x/>
      <x v="589"/>
      <x v="563"/>
      <x v="155"/>
    </i>
    <i r="1">
      <x v="70"/>
      <x v="12"/>
      <x v="257"/>
      <x/>
      <x v="509"/>
      <x v="485"/>
      <x v="155"/>
    </i>
    <i r="1">
      <x v="96"/>
      <x v="2"/>
      <x v="6"/>
      <x/>
      <x v="429"/>
      <x v="413"/>
      <x v="155"/>
    </i>
    <i r="3">
      <x v="135"/>
      <x/>
      <x v="384"/>
      <x v="371"/>
      <x v="155"/>
    </i>
    <i>
      <x v="76"/>
      <x v="139"/>
      <x v="3"/>
      <x v="531"/>
      <x/>
      <x v="194"/>
      <x v="188"/>
      <x v="106"/>
    </i>
    <i>
      <x v="77"/>
      <x v="42"/>
      <x/>
      <x v="228"/>
      <x/>
      <x v="485"/>
      <x v="465"/>
      <x v="106"/>
    </i>
    <i r="3">
      <x v="500"/>
      <x/>
      <x v="218"/>
      <x v="211"/>
      <x v="106"/>
    </i>
    <i>
      <x v="78"/>
      <x v="43"/>
      <x/>
      <x v="608"/>
      <x/>
      <x v="137"/>
      <x v="132"/>
      <x v="87"/>
    </i>
    <i r="1">
      <x v="140"/>
      <x v="3"/>
      <x v="476"/>
      <x/>
      <x v="239"/>
      <x v="230"/>
      <x v="87"/>
    </i>
    <i>
      <x v="79"/>
      <x v="44"/>
      <x/>
      <x v="19"/>
      <x/>
      <x v="531"/>
      <x v="508"/>
      <x v="42"/>
    </i>
    <i r="3">
      <x v="552"/>
      <x/>
      <x v="180"/>
      <x v="175"/>
      <x v="42"/>
    </i>
    <i r="3">
      <x v="703"/>
      <x/>
      <x v="55"/>
      <x v="52"/>
      <x v="42"/>
    </i>
    <i>
      <x v="80"/>
      <x v="45"/>
      <x/>
      <x v="14"/>
      <x/>
      <x v="348"/>
      <x v="335"/>
      <x v="47"/>
    </i>
    <i r="3">
      <x v="109"/>
      <x/>
      <x v="362"/>
      <x v="348"/>
      <x v="47"/>
    </i>
    <i r="3">
      <x v="466"/>
      <x/>
      <x v="248"/>
      <x v="239"/>
      <x v="47"/>
    </i>
    <i r="3">
      <x v="535"/>
      <x/>
      <x v="197"/>
      <x v="191"/>
      <x v="47"/>
    </i>
    <i r="3">
      <x v="573"/>
      <x/>
      <x v="163"/>
      <x v="158"/>
      <x v="47"/>
    </i>
    <i r="3">
      <x v="696"/>
      <x/>
      <x v="62"/>
      <x v="59"/>
      <x v="47"/>
    </i>
    <i r="1">
      <x v="100"/>
      <x v="2"/>
      <x v="311"/>
      <x/>
      <x v="444"/>
      <x v="426"/>
      <x v="47"/>
    </i>
    <i r="3">
      <x v="479"/>
      <x/>
      <x v="233"/>
      <x v="225"/>
      <x v="47"/>
    </i>
    <i>
      <x v="81"/>
      <x v="46"/>
      <x/>
      <x v="102"/>
      <x/>
      <x v="352"/>
      <x v="339"/>
      <x v="61"/>
    </i>
    <i r="3">
      <x v="442"/>
      <x/>
      <x v="265"/>
      <x v="256"/>
      <x v="61"/>
    </i>
    <i r="3">
      <x v="588"/>
      <x/>
      <x v="147"/>
      <x v="142"/>
      <x v="61"/>
    </i>
    <i r="3">
      <x v="662"/>
      <x/>
      <x v="90"/>
      <x v="87"/>
      <x v="61"/>
    </i>
    <i r="1">
      <x v="101"/>
      <x v="2"/>
      <x v="453"/>
      <x/>
      <x v="258"/>
      <x v="249"/>
      <x v="61"/>
    </i>
    <i>
      <x v="82"/>
      <x v="47"/>
      <x/>
      <x v="7"/>
      <x/>
      <x v="416"/>
      <x v="401"/>
      <x v="41"/>
    </i>
    <i r="3">
      <x v="196"/>
      <x/>
      <x v="406"/>
      <x v="391"/>
      <x v="41"/>
    </i>
    <i r="3">
      <x v="247"/>
      <x/>
      <x v="503"/>
      <x v="479"/>
      <x v="41"/>
    </i>
    <i r="3">
      <x v="700"/>
      <x/>
      <x v="53"/>
      <x v="50"/>
      <x v="41"/>
    </i>
    <i r="1">
      <x v="102"/>
      <x v="2"/>
      <x v="56"/>
      <x/>
      <x v="570"/>
      <x v="544"/>
      <x v="41"/>
    </i>
    <i>
      <x v="83"/>
      <x v="143"/>
      <x v="3"/>
      <x v="171"/>
      <x/>
      <x v="395"/>
      <x v="381"/>
      <x v="41"/>
    </i>
    <i r="1">
      <x v="168"/>
      <x v="4"/>
      <x v="410"/>
      <x v="3"/>
      <x v="310"/>
      <x v="298"/>
      <x v="41"/>
    </i>
    <i>
      <x v="84"/>
      <x v="48"/>
      <x/>
      <x v="122"/>
      <x/>
      <x v="39"/>
      <x v="361"/>
      <x v="66"/>
    </i>
    <i r="3">
      <x v="232"/>
      <x/>
      <x v="489"/>
      <x v="468"/>
      <x v="66"/>
    </i>
    <i r="3">
      <x v="274"/>
      <x/>
      <x v="433"/>
      <x v="498"/>
      <x v="66"/>
    </i>
    <i r="3">
      <x v="456"/>
      <x v="5"/>
      <x v="255"/>
      <x v="246"/>
      <x v="66"/>
    </i>
    <i r="1">
      <x v="103"/>
      <x v="2"/>
      <x v="30"/>
      <x/>
      <x v="546"/>
      <x v="108"/>
      <x v="66"/>
    </i>
    <i r="3">
      <x v="421"/>
      <x/>
      <x v="281"/>
      <x v="270"/>
      <x v="66"/>
    </i>
    <i r="3">
      <x v="501"/>
      <x/>
      <x v="213"/>
      <x v="206"/>
      <x v="66"/>
    </i>
    <i r="3">
      <x v="583"/>
      <x/>
      <x v="159"/>
      <x v="154"/>
      <x v="66"/>
    </i>
    <i r="1">
      <x v="144"/>
      <x v="3"/>
      <x v="654"/>
      <x/>
      <x v="97"/>
      <x v="93"/>
      <x v="66"/>
    </i>
    <i>
      <x v="85"/>
      <x v="49"/>
      <x/>
      <x v="79"/>
      <x/>
      <x v="583"/>
      <x v="557"/>
      <x v="16"/>
    </i>
    <i r="3">
      <x v="251"/>
      <x/>
      <x v="505"/>
      <x v="481"/>
      <x v="16"/>
    </i>
    <i r="3">
      <x v="737"/>
      <x/>
      <x v="25"/>
      <x v="24"/>
      <x v="16"/>
    </i>
    <i r="1">
      <x v="104"/>
      <x v="2"/>
      <x v="481"/>
      <x/>
      <x v="235"/>
      <x v="227"/>
      <x v="16"/>
    </i>
    <i r="3">
      <x v="651"/>
      <x/>
      <x v="103"/>
      <x v="99"/>
      <x v="16"/>
    </i>
    <i>
      <x v="86"/>
      <x v="50"/>
      <x/>
      <x v="215"/>
      <x/>
      <x v="423"/>
      <x v="407"/>
      <x v="96"/>
    </i>
    <i r="3">
      <x v="282"/>
      <x v="5"/>
      <x v="424"/>
      <x v="506"/>
      <x v="96"/>
    </i>
    <i r="3">
      <x v="462"/>
      <x v="5"/>
      <x v="249"/>
      <x v="240"/>
      <x v="96"/>
    </i>
    <i r="3">
      <x v="556"/>
      <x/>
      <x v="358"/>
      <x v="344"/>
      <x v="96"/>
    </i>
    <i r="3">
      <x v="576"/>
      <x/>
      <x v="166"/>
      <x v="161"/>
      <x v="96"/>
    </i>
    <i r="3">
      <x v="580"/>
      <x/>
      <x v="156"/>
      <x v="151"/>
      <x v="96"/>
    </i>
    <i r="1">
      <x v="78"/>
      <x v="12"/>
      <x v="105"/>
      <x/>
      <x v="354"/>
      <x v="133"/>
      <x v="96"/>
    </i>
    <i r="1">
      <x v="105"/>
      <x v="2"/>
      <x v="385"/>
      <x/>
      <x v="314"/>
      <x v="302"/>
      <x v="96"/>
    </i>
    <i r="3">
      <x v="507"/>
      <x/>
      <x v="212"/>
      <x v="205"/>
      <x v="96"/>
    </i>
    <i r="3">
      <x v="584"/>
      <x/>
      <x v="160"/>
      <x v="155"/>
      <x v="96"/>
    </i>
    <i>
      <x v="87"/>
      <x v="51"/>
      <x/>
      <x v="134"/>
      <x/>
      <x v="383"/>
      <x v="370"/>
      <x v="9"/>
    </i>
    <i r="3">
      <x v="393"/>
      <x v="5"/>
      <x v="305"/>
      <x v="293"/>
      <x v="9"/>
    </i>
    <i r="3">
      <x v="468"/>
      <x/>
      <x v="242"/>
      <x v="233"/>
      <x v="9"/>
    </i>
    <i r="3">
      <x v="469"/>
      <x/>
      <x v="243"/>
      <x v="234"/>
      <x v="9"/>
    </i>
    <i r="3">
      <x v="585"/>
      <x/>
      <x v="152"/>
      <x v="147"/>
      <x v="9"/>
    </i>
    <i r="3">
      <x v="715"/>
      <x/>
      <x v="50"/>
      <x v="47"/>
      <x v="9"/>
    </i>
    <i r="1">
      <x v="79"/>
      <x v="12"/>
      <x v="337"/>
      <x/>
      <x v="465"/>
      <x v="446"/>
      <x v="9"/>
    </i>
    <i r="1">
      <x v="106"/>
      <x v="2"/>
      <x v="759"/>
      <x/>
      <x v="17"/>
      <x v="17"/>
      <x v="9"/>
    </i>
    <i>
      <x v="88"/>
      <x v="169"/>
      <x v="4"/>
      <x v="10"/>
      <x/>
      <x v="371"/>
      <x v="357"/>
      <x v="9"/>
    </i>
    <i>
      <x v="89"/>
      <x v="52"/>
      <x/>
      <x v="263"/>
      <x/>
      <x v="513"/>
      <x v="490"/>
      <x v="15"/>
    </i>
    <i r="3">
      <x v="431"/>
      <x/>
      <x v="275"/>
      <x v="264"/>
      <x v="15"/>
    </i>
    <i r="3">
      <x v="718"/>
      <x v="4"/>
      <x v="44"/>
      <x v="42"/>
      <x v="15"/>
    </i>
    <i r="3">
      <x v="736"/>
      <x/>
      <x v="24"/>
      <x v="23"/>
      <x v="15"/>
    </i>
    <i r="1">
      <x v="107"/>
      <x v="2"/>
      <x v="201"/>
      <x/>
      <x v="411"/>
      <x v="396"/>
      <x v="15"/>
    </i>
    <i r="3">
      <x v="502"/>
      <x/>
      <x v="214"/>
      <x v="207"/>
      <x v="15"/>
    </i>
    <i r="3">
      <x v="636"/>
      <x/>
      <x v="112"/>
      <x v="108"/>
      <x v="15"/>
    </i>
    <i r="1">
      <x v="170"/>
      <x v="4"/>
      <x v="567"/>
      <x/>
      <x v="170"/>
      <x v="165"/>
      <x v="15"/>
    </i>
    <i>
      <x v="90"/>
      <x v="53"/>
      <x/>
      <x v="139"/>
      <x/>
      <x v="388"/>
      <x v="298"/>
      <x v="27"/>
    </i>
    <i r="3">
      <x v="293"/>
      <x/>
      <x v="428"/>
      <x v="412"/>
      <x v="27"/>
    </i>
    <i r="3">
      <x v="511"/>
      <x/>
      <x v="209"/>
      <x v="203"/>
      <x v="27"/>
    </i>
    <i r="3">
      <x v="735"/>
      <x/>
      <x v="35"/>
      <x v="34"/>
      <x v="27"/>
    </i>
    <i r="1">
      <x v="108"/>
      <x v="2"/>
      <x v="63"/>
      <x/>
      <x v="577"/>
      <x v="551"/>
      <x v="27"/>
    </i>
    <i r="3">
      <x v="275"/>
      <x/>
      <x v="522"/>
      <x v="499"/>
      <x v="27"/>
    </i>
    <i r="3">
      <x v="276"/>
      <x/>
      <x v="523"/>
      <x v="500"/>
      <x v="27"/>
    </i>
    <i>
      <x v="91"/>
      <x v="54"/>
      <x/>
      <x v="100"/>
      <x/>
      <x v="350"/>
      <x v="337"/>
      <x v="73"/>
    </i>
    <i r="3">
      <x v="116"/>
      <x/>
      <x v="368"/>
      <x v="354"/>
      <x v="73"/>
    </i>
    <i r="3">
      <x v="231"/>
      <x/>
      <x v="488"/>
      <x v="277"/>
      <x v="73"/>
    </i>
    <i r="3">
      <x v="314"/>
      <x/>
      <x v="446"/>
      <x v="427"/>
      <x v="73"/>
    </i>
    <i r="3">
      <x v="345"/>
      <x/>
      <x v="473"/>
      <x v="454"/>
      <x v="73"/>
    </i>
    <i r="3">
      <x v="360"/>
      <x/>
      <x v="331"/>
      <x v="318"/>
      <x v="73"/>
    </i>
    <i r="3">
      <x v="402"/>
      <x/>
      <x v="297"/>
      <x v="286"/>
      <x v="73"/>
    </i>
    <i r="3">
      <x v="540"/>
      <x/>
      <x v="191"/>
      <x v="186"/>
      <x v="73"/>
    </i>
    <i r="3">
      <x v="637"/>
      <x/>
      <x v="113"/>
      <x v="109"/>
      <x v="73"/>
    </i>
    <i r="1">
      <x v="109"/>
      <x v="2"/>
      <x v="2"/>
      <x/>
      <x v="518"/>
      <x v="408"/>
      <x v="73"/>
    </i>
    <i r="3">
      <x v="85"/>
      <x/>
      <x v="585"/>
      <x v="559"/>
      <x v="73"/>
    </i>
    <i r="1">
      <x v="149"/>
      <x v="3"/>
      <x v="472"/>
      <x/>
      <x v="245"/>
      <x v="236"/>
      <x v="73"/>
    </i>
    <i>
      <x v="92"/>
      <x v="55"/>
      <x/>
      <x v="24"/>
      <x/>
      <x v="538"/>
      <x v="514"/>
      <x v="35"/>
    </i>
    <i r="3">
      <x v="92"/>
      <x/>
      <x v="592"/>
      <x v="566"/>
      <x v="35"/>
    </i>
    <i r="3">
      <x v="221"/>
      <x/>
      <x v="479"/>
      <x v="263"/>
      <x v="35"/>
    </i>
    <i r="3">
      <x v="222"/>
      <x/>
      <x v="480"/>
      <x v="460"/>
      <x v="35"/>
    </i>
    <i r="3">
      <x v="256"/>
      <x/>
      <x v="508"/>
      <x v="484"/>
      <x v="35"/>
    </i>
    <i r="3">
      <x v="288"/>
      <x/>
      <x v="565"/>
      <x v="539"/>
      <x v="35"/>
    </i>
    <i r="3">
      <x v="390"/>
      <x/>
      <x v="307"/>
      <x v="295"/>
      <x v="35"/>
    </i>
    <i r="3">
      <x v="428"/>
      <x/>
      <x v="278"/>
      <x v="267"/>
      <x v="35"/>
    </i>
    <i r="3">
      <x v="483"/>
      <x v="4"/>
      <x v="229"/>
      <x v="211"/>
      <x v="35"/>
    </i>
    <i r="3">
      <x v="547"/>
      <x v="4"/>
      <x v="183"/>
      <x v="179"/>
      <x v="35"/>
    </i>
    <i r="3">
      <x v="615"/>
      <x/>
      <x v="127"/>
      <x v="123"/>
      <x v="35"/>
    </i>
    <i r="3">
      <x v="719"/>
      <x/>
      <x v="45"/>
      <x v="43"/>
      <x v="35"/>
    </i>
    <i r="1">
      <x v="110"/>
      <x v="2"/>
      <x v="657"/>
      <x v="4"/>
      <x v="100"/>
      <x v="96"/>
      <x v="35"/>
    </i>
    <i r="1">
      <x v="150"/>
      <x v="3"/>
      <x v="386"/>
      <x/>
      <x v="311"/>
      <x v="299"/>
      <x v="35"/>
    </i>
    <i>
      <x v="93"/>
      <x v="56"/>
      <x/>
      <x v="194"/>
      <x v="5"/>
      <x v="404"/>
      <x v="389"/>
      <x v="7"/>
    </i>
    <i r="3">
      <x v="470"/>
      <x/>
      <x v="244"/>
      <x v="235"/>
      <x v="7"/>
    </i>
    <i r="3">
      <x v="555"/>
      <x/>
      <x v="179"/>
      <x v="174"/>
      <x v="7"/>
    </i>
    <i r="3">
      <x v="755"/>
      <x/>
      <x v="15"/>
      <x v="15"/>
      <x v="7"/>
    </i>
    <i r="1">
      <x v="111"/>
      <x v="2"/>
      <x v="460"/>
      <x/>
      <x v="252"/>
      <x v="243"/>
      <x v="7"/>
    </i>
    <i r="3">
      <x v="493"/>
      <x/>
      <x v="228"/>
      <x v="221"/>
      <x v="7"/>
    </i>
    <i r="3">
      <x v="649"/>
      <x/>
      <x v="102"/>
      <x v="98"/>
      <x v="7"/>
    </i>
    <i>
      <x v="94"/>
      <x v="151"/>
      <x v="3"/>
      <x v="62"/>
      <x/>
      <x v="576"/>
      <x v="550"/>
      <x v="10"/>
    </i>
    <i>
      <x v="95"/>
      <x v="57"/>
      <x/>
      <x v="3"/>
      <x/>
      <x v="464"/>
      <x v="445"/>
      <x v="10"/>
    </i>
    <i r="3">
      <x v="133"/>
      <x/>
      <x v="382"/>
      <x v="369"/>
      <x v="10"/>
    </i>
    <i r="3">
      <x v="406"/>
      <x/>
      <x v="294"/>
      <x v="283"/>
      <x v="10"/>
    </i>
    <i r="3">
      <x v="432"/>
      <x/>
      <x v="272"/>
      <x v="94"/>
      <x v="10"/>
    </i>
    <i r="3">
      <x v="455"/>
      <x v="5"/>
      <x v="257"/>
      <x v="248"/>
      <x v="10"/>
    </i>
    <i r="3">
      <x v="685"/>
      <x/>
      <x v="70"/>
      <x v="67"/>
      <x v="10"/>
    </i>
    <i r="3">
      <x v="760"/>
      <x v="4"/>
      <x v="18"/>
      <x v="18"/>
      <x v="10"/>
    </i>
    <i r="1">
      <x v="83"/>
      <x v="12"/>
      <x v="49"/>
      <x/>
      <x v="561"/>
      <x v="535"/>
      <x v="10"/>
    </i>
    <i>
      <x v="96"/>
      <x v="58"/>
      <x/>
      <x v="89"/>
      <x/>
      <x v="588"/>
      <x v="562"/>
      <x v="45"/>
    </i>
    <i r="3">
      <x v="203"/>
      <x/>
      <x v="414"/>
      <x v="399"/>
      <x v="45"/>
    </i>
    <i r="3">
      <x v="229"/>
      <x/>
      <x v="486"/>
      <x v="466"/>
      <x v="45"/>
    </i>
    <i r="3">
      <x v="364"/>
      <x/>
      <x v="373"/>
      <x v="359"/>
      <x v="45"/>
    </i>
    <i r="3">
      <x v="380"/>
      <x/>
      <x v="325"/>
      <x v="312"/>
      <x v="45"/>
    </i>
    <i r="3">
      <x v="405"/>
      <x/>
      <x v="300"/>
      <x v="288"/>
      <x v="45"/>
    </i>
    <i r="3">
      <x v="694"/>
      <x/>
      <x v="60"/>
      <x v="57"/>
      <x v="45"/>
    </i>
    <i r="1">
      <x v="113"/>
      <x v="2"/>
      <x v="4"/>
      <x/>
      <x v="443"/>
      <x v="425"/>
      <x v="45"/>
    </i>
    <i r="3">
      <x v="26"/>
      <x/>
      <x v="542"/>
      <x v="517"/>
      <x v="45"/>
    </i>
    <i r="3">
      <x v="529"/>
      <x v="4"/>
      <x v="193"/>
      <x v="187"/>
      <x v="45"/>
    </i>
    <i r="1">
      <x v="152"/>
      <x v="3"/>
      <x v="689"/>
      <x/>
      <x v="64"/>
      <x v="61"/>
      <x v="45"/>
    </i>
    <i>
      <x v="97"/>
      <x v="59"/>
      <x/>
      <x v="214"/>
      <x/>
      <x v="422"/>
      <x v="406"/>
      <x v="48"/>
    </i>
    <i r="3">
      <x v="519"/>
      <x/>
      <x v="199"/>
      <x v="193"/>
      <x v="48"/>
    </i>
    <i r="3">
      <x v="545"/>
      <x/>
      <x v="182"/>
      <x v="178"/>
      <x v="48"/>
    </i>
    <i r="1">
      <x v="114"/>
      <x v="2"/>
      <x v="13"/>
      <x/>
      <x v="357"/>
      <x v="343"/>
      <x v="48"/>
    </i>
    <i r="3">
      <x v="688"/>
      <x/>
      <x v="63"/>
      <x v="60"/>
      <x v="48"/>
    </i>
    <i>
      <x v="98"/>
      <x v="60"/>
      <x/>
      <x v="108"/>
      <x/>
      <x v="361"/>
      <x v="347"/>
      <x v="54"/>
    </i>
    <i r="3">
      <x v="351"/>
      <x/>
      <x v="477"/>
      <x v="458"/>
      <x v="54"/>
    </i>
    <i r="3">
      <x v="394"/>
      <x v="5"/>
      <x v="306"/>
      <x v="294"/>
      <x v="54"/>
    </i>
    <i r="3">
      <x v="485"/>
      <x/>
      <x v="231"/>
      <x v="223"/>
      <x v="54"/>
    </i>
    <i r="3">
      <x v="495"/>
      <x/>
      <x v="220"/>
      <x v="213"/>
      <x v="54"/>
    </i>
    <i r="3">
      <x v="496"/>
      <x/>
      <x v="221"/>
      <x v="214"/>
      <x v="54"/>
    </i>
    <i r="3">
      <x v="560"/>
      <x/>
      <x v="176"/>
      <x v="171"/>
      <x v="54"/>
    </i>
    <i r="3">
      <x v="582"/>
      <x v="4"/>
      <x v="158"/>
      <x v="153"/>
      <x v="54"/>
    </i>
    <i r="3">
      <x v="589"/>
      <x/>
      <x v="148"/>
      <x v="143"/>
      <x v="54"/>
    </i>
    <i r="3">
      <x v="623"/>
      <x/>
      <x v="119"/>
      <x v="115"/>
      <x v="54"/>
    </i>
    <i r="3">
      <x v="671"/>
      <x/>
      <x v="79"/>
      <x v="76"/>
      <x v="54"/>
    </i>
    <i r="1">
      <x v="115"/>
      <x v="2"/>
      <x v="38"/>
      <x/>
      <x v="554"/>
      <x v="528"/>
      <x v="54"/>
    </i>
    <i r="3">
      <x v="117"/>
      <x/>
      <x v="369"/>
      <x v="355"/>
      <x v="54"/>
    </i>
    <i r="3">
      <x v="210"/>
      <x/>
      <x v="419"/>
      <x v="167"/>
      <x v="54"/>
    </i>
    <i r="3">
      <x v="294"/>
      <x/>
      <x v="430"/>
      <x v="114"/>
      <x v="54"/>
    </i>
    <i r="3">
      <x v="316"/>
      <x/>
      <x v="448"/>
      <x v="429"/>
      <x v="54"/>
    </i>
    <i r="3">
      <x v="329"/>
      <x/>
      <x v="459"/>
      <x v="440"/>
      <x v="54"/>
    </i>
    <i r="3">
      <x v="331"/>
      <x/>
      <x v="461"/>
      <x v="442"/>
      <x v="54"/>
    </i>
    <i r="3">
      <x v="525"/>
      <x/>
      <x v="198"/>
      <x v="192"/>
      <x v="54"/>
    </i>
    <i r="3">
      <x v="549"/>
      <x/>
      <x v="181"/>
      <x v="176"/>
      <x v="54"/>
    </i>
    <i r="3">
      <x v="614"/>
      <x/>
      <x v="126"/>
      <x v="122"/>
      <x v="54"/>
    </i>
    <i r="1">
      <x v="154"/>
      <x v="3"/>
      <x v="223"/>
      <x/>
      <x v="481"/>
      <x v="461"/>
      <x v="54"/>
    </i>
    <i>
      <x v="99"/>
      <x v="61"/>
      <x/>
      <x v="50"/>
      <x/>
      <x v="562"/>
      <x v="536"/>
      <x v="105"/>
    </i>
    <i r="3">
      <x v="236"/>
      <x/>
      <x v="493"/>
      <x v="241"/>
      <x v="105"/>
    </i>
    <i r="3">
      <x v="277"/>
      <x/>
      <x v="524"/>
      <x v="459"/>
      <x v="105"/>
    </i>
    <i r="3">
      <x v="340"/>
      <x/>
      <x v="468"/>
      <x v="449"/>
      <x v="105"/>
    </i>
    <i r="3">
      <x v="355"/>
      <x/>
      <x v="339"/>
      <x v="326"/>
      <x v="105"/>
    </i>
    <i r="3">
      <x v="365"/>
      <x/>
      <x v="412"/>
      <x v="397"/>
      <x v="105"/>
    </i>
    <i r="3">
      <x v="498"/>
      <x/>
      <x v="217"/>
      <x v="210"/>
      <x v="105"/>
    </i>
    <i r="3">
      <x v="536"/>
      <x/>
      <x v="190"/>
      <x v="108"/>
      <x v="105"/>
    </i>
    <i r="3">
      <x v="543"/>
      <x/>
      <x v="189"/>
      <x v="185"/>
      <x v="105"/>
    </i>
    <i r="1">
      <x v="116"/>
      <x v="2"/>
      <x v="28"/>
      <x/>
      <x v="544"/>
      <x v="519"/>
      <x v="105"/>
    </i>
    <i r="3">
      <x v="123"/>
      <x/>
      <x v="375"/>
      <x v="362"/>
      <x v="105"/>
    </i>
    <i r="3">
      <x v="227"/>
      <x/>
      <x v="484"/>
      <x v="464"/>
      <x v="105"/>
    </i>
    <i r="3">
      <x v="321"/>
      <x/>
      <x v="453"/>
      <x v="434"/>
      <x v="105"/>
    </i>
    <i r="3">
      <x v="341"/>
      <x/>
      <x v="469"/>
      <x v="450"/>
      <x v="105"/>
    </i>
    <i r="1">
      <x v="155"/>
      <x v="3"/>
      <x v="66"/>
      <x/>
      <x v="580"/>
      <x v="554"/>
      <x v="105"/>
    </i>
    <i r="3">
      <x v="172"/>
      <x/>
      <x v="396"/>
      <x v="382"/>
      <x v="105"/>
    </i>
    <i>
      <x v="100"/>
      <x v="62"/>
      <x/>
      <x v="114"/>
      <x/>
      <x v="366"/>
      <x v="352"/>
      <x v="92"/>
    </i>
    <i r="3">
      <x v="180"/>
      <x/>
      <x v="587"/>
      <x v="561"/>
      <x v="92"/>
    </i>
    <i r="3">
      <x v="192"/>
      <x/>
      <x v="403"/>
      <x v="389"/>
      <x v="92"/>
    </i>
    <i r="3">
      <x v="301"/>
      <x/>
      <x v="436"/>
      <x v="418"/>
      <x v="92"/>
    </i>
    <i r="3">
      <x v="304"/>
      <x/>
      <x v="439"/>
      <x v="421"/>
      <x v="92"/>
    </i>
    <i r="3">
      <x v="418"/>
      <x/>
      <x v="284"/>
      <x v="273"/>
      <x v="92"/>
    </i>
    <i r="3">
      <x v="438"/>
      <x/>
      <x v="283"/>
      <x v="272"/>
      <x v="92"/>
    </i>
    <i r="3">
      <x v="450"/>
      <x/>
      <x v="261"/>
      <x v="252"/>
      <x v="92"/>
    </i>
    <i r="3">
      <x v="532"/>
      <x/>
      <x v="195"/>
      <x v="189"/>
      <x v="92"/>
    </i>
    <i r="3">
      <x v="594"/>
      <x v="1"/>
      <x v="145"/>
      <x v="140"/>
      <x v="92"/>
    </i>
    <i r="1">
      <x v="117"/>
      <x v="2"/>
      <x v="91"/>
      <x/>
      <x v="591"/>
      <x v="565"/>
      <x v="92"/>
    </i>
    <i r="3">
      <x v="398"/>
      <x/>
      <x v="302"/>
      <x v="290"/>
      <x v="92"/>
    </i>
    <i r="3">
      <x v="435"/>
      <x/>
      <x v="270"/>
      <x v="261"/>
      <x v="92"/>
    </i>
    <i>
      <x v="101"/>
      <x v="63"/>
      <x/>
      <x v="319"/>
      <x/>
      <x v="451"/>
      <x v="432"/>
      <x v="26"/>
    </i>
    <i r="3">
      <x v="338"/>
      <x/>
      <x v="466"/>
      <x v="447"/>
      <x v="26"/>
    </i>
    <i r="3">
      <x v="403"/>
      <x/>
      <x v="298"/>
      <x v="287"/>
      <x v="26"/>
    </i>
    <i r="3">
      <x v="604"/>
      <x/>
      <x v="135"/>
      <x v="131"/>
      <x v="26"/>
    </i>
    <i r="3">
      <x v="706"/>
      <x/>
      <x v="58"/>
      <x v="55"/>
      <x v="26"/>
    </i>
    <i r="3">
      <x v="734"/>
      <x/>
      <x v="34"/>
      <x v="33"/>
      <x v="26"/>
    </i>
    <i r="1">
      <x v="118"/>
      <x v="2"/>
      <x v="241"/>
      <x/>
      <x v="498"/>
      <x v="474"/>
      <x v="26"/>
    </i>
    <i r="3">
      <x v="313"/>
      <x/>
      <x v="445"/>
      <x v="113"/>
      <x v="26"/>
    </i>
    <i r="3">
      <x v="473"/>
      <x/>
      <x v="240"/>
      <x v="231"/>
      <x v="26"/>
    </i>
    <i r="3">
      <x v="577"/>
      <x v="4"/>
      <x v="154"/>
      <x v="149"/>
      <x v="26"/>
    </i>
    <i r="3">
      <x v="652"/>
      <x/>
      <x v="104"/>
      <x v="30"/>
      <x v="26"/>
    </i>
    <i r="1">
      <x v="157"/>
      <x v="3"/>
      <x v="322"/>
      <x/>
      <x v="454"/>
      <x v="435"/>
      <x v="26"/>
    </i>
    <i r="3">
      <x v="464"/>
      <x/>
      <x v="246"/>
      <x v="237"/>
      <x v="26"/>
    </i>
    <i r="1">
      <x v="179"/>
      <x v="7"/>
      <x v="308"/>
      <x/>
      <x v="442"/>
      <x v="424"/>
      <x v="26"/>
    </i>
    <i>
      <x v="102"/>
      <x v="64"/>
      <x/>
      <x v="27"/>
      <x v="5"/>
      <x v="543"/>
      <x v="518"/>
      <x v="22"/>
    </i>
    <i r="3">
      <x v="125"/>
      <x/>
      <x v="376"/>
      <x v="363"/>
      <x v="22"/>
    </i>
    <i r="3">
      <x v="190"/>
      <x v="5"/>
      <x v="364"/>
      <x v="350"/>
      <x v="22"/>
    </i>
    <i r="3">
      <x v="377"/>
      <x/>
      <x v="323"/>
      <x v="310"/>
      <x v="22"/>
    </i>
    <i r="3">
      <x v="590"/>
      <x/>
      <x v="149"/>
      <x v="144"/>
      <x v="22"/>
    </i>
    <i r="3">
      <x v="595"/>
      <x v="4"/>
      <x v="144"/>
      <x v="139"/>
      <x v="22"/>
    </i>
    <i r="3">
      <x v="640"/>
      <x v="5"/>
      <x v="108"/>
      <x v="104"/>
      <x v="22"/>
    </i>
    <i r="3">
      <x v="684"/>
      <x/>
      <x v="69"/>
      <x v="66"/>
      <x v="22"/>
    </i>
    <i r="1">
      <x v="119"/>
      <x v="2"/>
      <x v="226"/>
      <x/>
      <x v="483"/>
      <x v="463"/>
      <x v="22"/>
    </i>
    <i r="3">
      <x v="271"/>
      <x/>
      <x v="520"/>
      <x v="496"/>
      <x v="22"/>
    </i>
    <i r="3">
      <x v="296"/>
      <x/>
      <x v="432"/>
      <x v="79"/>
      <x v="22"/>
    </i>
    <i r="3">
      <x v="370"/>
      <x/>
      <x v="326"/>
      <x v="313"/>
      <x v="22"/>
    </i>
    <i r="3">
      <x v="575"/>
      <x/>
      <x v="165"/>
      <x v="160"/>
      <x v="22"/>
    </i>
    <i r="3">
      <x v="743"/>
      <x/>
      <x v="30"/>
      <x v="29"/>
      <x v="22"/>
    </i>
    <i r="1">
      <x v="158"/>
      <x v="3"/>
      <x v="137"/>
      <x/>
      <x v="385"/>
      <x v="372"/>
      <x v="22"/>
    </i>
    <i r="3">
      <x v="616"/>
      <x/>
      <x v="128"/>
      <x v="124"/>
      <x v="22"/>
    </i>
    <i r="1">
      <x v="184"/>
      <x v="14"/>
      <x v="379"/>
      <x v="2"/>
      <x v="324"/>
      <x v="311"/>
      <x v="22"/>
    </i>
    <i>
      <x v="103"/>
      <x v="65"/>
      <x/>
      <x v="15"/>
      <x/>
      <x v="349"/>
      <x v="336"/>
      <x v="14"/>
    </i>
    <i r="3">
      <x v="175"/>
      <x/>
      <x v="398"/>
      <x v="384"/>
      <x v="14"/>
    </i>
    <i r="3">
      <x v="200"/>
      <x/>
      <x v="410"/>
      <x v="395"/>
      <x v="14"/>
    </i>
    <i r="3">
      <x v="244"/>
      <x/>
      <x v="500"/>
      <x v="476"/>
      <x v="14"/>
    </i>
    <i r="3">
      <x v="298"/>
      <x/>
      <x v="433"/>
      <x v="415"/>
      <x v="14"/>
    </i>
    <i r="3">
      <x v="373"/>
      <x/>
      <x v="319"/>
      <x v="307"/>
      <x v="14"/>
    </i>
    <i r="3">
      <x v="414"/>
      <x/>
      <x v="287"/>
      <x v="276"/>
      <x v="14"/>
    </i>
    <i r="3">
      <x v="491"/>
      <x/>
      <x v="226"/>
      <x v="219"/>
      <x v="14"/>
    </i>
    <i r="3">
      <x v="517"/>
      <x v="5"/>
      <x v="206"/>
      <x v="200"/>
      <x v="14"/>
    </i>
    <i r="3">
      <x v="558"/>
      <x v="5"/>
      <x v="174"/>
      <x v="169"/>
      <x v="14"/>
    </i>
    <i r="3">
      <x v="613"/>
      <x/>
      <x v="133"/>
      <x v="129"/>
      <x v="14"/>
    </i>
    <i r="3">
      <x v="632"/>
      <x v="4"/>
      <x v="116"/>
      <x v="112"/>
      <x v="14"/>
    </i>
    <i r="3">
      <x v="658"/>
      <x/>
      <x v="93"/>
      <x v="90"/>
      <x v="14"/>
    </i>
    <i r="1">
      <x v="120"/>
      <x v="2"/>
      <x v="678"/>
      <x/>
      <x v="75"/>
      <x v="72"/>
      <x v="14"/>
    </i>
    <i r="3">
      <x v="747"/>
      <x v="4"/>
      <x v="23"/>
      <x v="22"/>
      <x v="14"/>
    </i>
    <i>
      <x v="104"/>
      <x v="66"/>
      <x/>
      <x v="374"/>
      <x/>
      <x v="320"/>
      <x v="13"/>
      <x v="23"/>
    </i>
    <i r="3">
      <x v="458"/>
      <x/>
      <x v="253"/>
      <x v="244"/>
      <x v="23"/>
    </i>
    <i r="3">
      <x v="512"/>
      <x v="1"/>
      <x v="210"/>
      <x v="47"/>
      <x v="23"/>
    </i>
    <i r="3">
      <x v="538"/>
      <x/>
      <x v="187"/>
      <x v="183"/>
      <x v="23"/>
    </i>
    <i r="3">
      <x v="593"/>
      <x/>
      <x v="494"/>
      <x v="471"/>
      <x v="23"/>
    </i>
    <i r="3">
      <x v="621"/>
      <x/>
      <x v="117"/>
      <x v="113"/>
      <x v="23"/>
    </i>
    <i r="3">
      <x v="664"/>
      <x/>
      <x v="92"/>
      <x v="89"/>
      <x v="23"/>
    </i>
    <i r="3">
      <x v="679"/>
      <x/>
      <x v="76"/>
      <x v="73"/>
      <x v="23"/>
    </i>
    <i r="3">
      <x v="729"/>
      <x/>
      <x v="31"/>
      <x v="30"/>
      <x v="23"/>
    </i>
    <i r="1">
      <x v="121"/>
      <x v="2"/>
      <x v="504"/>
      <x/>
      <x v="215"/>
      <x v="208"/>
      <x v="23"/>
    </i>
    <i>
      <x v="105"/>
      <x v="180"/>
      <x v="7"/>
      <x v="597"/>
      <x/>
      <x v="143"/>
      <x v="138"/>
      <x v="23"/>
    </i>
    <i>
      <x v="106"/>
      <x v="67"/>
      <x/>
      <x v="11"/>
      <x/>
      <x v="359"/>
      <x v="345"/>
      <x v="1"/>
    </i>
    <i r="3">
      <x v="98"/>
      <x/>
      <x v="345"/>
      <x v="332"/>
      <x v="1"/>
    </i>
    <i r="3">
      <x v="318"/>
      <x/>
      <x v="450"/>
      <x v="431"/>
      <x v="1"/>
    </i>
    <i r="3">
      <x v="349"/>
      <x/>
      <x v="476"/>
      <x v="457"/>
      <x v="1"/>
    </i>
    <i r="3">
      <x v="415"/>
      <x/>
      <x v="288"/>
      <x v="277"/>
      <x v="1"/>
    </i>
    <i r="3">
      <x v="422"/>
      <x/>
      <x v="282"/>
      <x v="271"/>
      <x v="1"/>
    </i>
    <i r="3">
      <x v="484"/>
      <x v="4"/>
      <x v="230"/>
      <x v="222"/>
      <x v="1"/>
    </i>
    <i r="3">
      <x v="541"/>
      <x/>
      <x v="541"/>
      <x v="516"/>
      <x v="1"/>
    </i>
    <i r="3">
      <x v="600"/>
      <x v="5"/>
      <x v="140"/>
      <x v="135"/>
      <x v="1"/>
    </i>
    <i r="3">
      <x v="641"/>
      <x v="5"/>
      <x v="109"/>
      <x v="105"/>
      <x v="1"/>
    </i>
    <i r="3">
      <x v="686"/>
      <x/>
      <x v="71"/>
      <x v="68"/>
      <x v="1"/>
    </i>
    <i r="1">
      <x v="122"/>
      <x v="2"/>
      <x v="690"/>
      <x/>
      <x v="65"/>
      <x v="62"/>
      <x v="1"/>
    </i>
    <i r="1">
      <x v="159"/>
      <x v="3"/>
      <x v="140"/>
      <x/>
      <x v="389"/>
      <x v="375"/>
      <x v="1"/>
    </i>
    <i r="3">
      <x v="397"/>
      <x/>
      <x v="301"/>
      <x v="289"/>
      <x v="1"/>
    </i>
    <i r="1">
      <x v="188"/>
      <x v="1"/>
      <x v="16"/>
      <x/>
      <x v="2"/>
      <x v="2"/>
      <x v="1"/>
    </i>
    <i r="3">
      <x v="31"/>
      <x/>
      <x v="3"/>
      <x v="3"/>
      <x v="1"/>
    </i>
    <i r="3">
      <x v="39"/>
      <x/>
      <x v="2"/>
      <x v="2"/>
      <x v="1"/>
    </i>
    <i r="3">
      <x v="58"/>
      <x/>
      <x v="1"/>
      <x v="1"/>
      <x v="1"/>
    </i>
    <i r="3">
      <x v="68"/>
      <x/>
      <x v="2"/>
      <x v="2"/>
      <x v="1"/>
    </i>
    <i r="3">
      <x v="73"/>
      <x v="2"/>
      <x v="4"/>
      <x v="4"/>
      <x v="1"/>
    </i>
    <i r="3">
      <x v="74"/>
      <x v="1"/>
      <x v="4"/>
      <x v="4"/>
      <x v="1"/>
    </i>
    <i r="3">
      <x v="75"/>
      <x v="1"/>
      <x v="4"/>
      <x v="4"/>
      <x v="1"/>
    </i>
    <i r="3">
      <x v="76"/>
      <x v="1"/>
      <x v="4"/>
      <x v="4"/>
      <x v="1"/>
    </i>
    <i r="3">
      <x v="77"/>
      <x v="1"/>
      <x v="4"/>
      <x v="4"/>
      <x v="1"/>
    </i>
    <i r="3">
      <x v="80"/>
      <x v="1"/>
      <x v="4"/>
      <x v="4"/>
      <x v="1"/>
    </i>
    <i r="3">
      <x v="82"/>
      <x v="1"/>
      <x v="4"/>
      <x v="4"/>
      <x v="1"/>
    </i>
    <i r="3">
      <x v="83"/>
      <x/>
      <x v="1"/>
      <x v="1"/>
      <x v="1"/>
    </i>
    <i r="3">
      <x v="84"/>
      <x v="1"/>
      <x v="4"/>
      <x v="4"/>
      <x v="1"/>
    </i>
    <i r="3">
      <x v="86"/>
      <x v="2"/>
      <x v="4"/>
      <x v="4"/>
      <x v="1"/>
    </i>
    <i r="3">
      <x v="88"/>
      <x/>
      <x v="1"/>
      <x v="1"/>
      <x v="1"/>
    </i>
    <i r="3">
      <x v="95"/>
      <x/>
      <x v="2"/>
      <x v="2"/>
      <x v="1"/>
    </i>
    <i r="3">
      <x v="96"/>
      <x/>
      <x v="1"/>
      <x v="1"/>
      <x v="1"/>
    </i>
    <i r="3">
      <x v="136"/>
      <x/>
      <x v="2"/>
      <x v="2"/>
      <x v="1"/>
    </i>
    <i r="3">
      <x v="141"/>
      <x v="1"/>
      <x v="4"/>
      <x v="4"/>
      <x v="1"/>
    </i>
    <i r="3">
      <x v="142"/>
      <x v="1"/>
      <x v="4"/>
      <x v="4"/>
      <x v="1"/>
    </i>
    <i r="3">
      <x v="144"/>
      <x v="1"/>
      <x v="4"/>
      <x v="4"/>
      <x v="1"/>
    </i>
    <i r="3">
      <x v="145"/>
      <x v="1"/>
      <x v="4"/>
      <x v="4"/>
      <x v="1"/>
    </i>
    <i r="3">
      <x v="147"/>
      <x v="2"/>
      <x v="4"/>
      <x v="4"/>
      <x v="1"/>
    </i>
    <i r="3">
      <x v="148"/>
      <x v="1"/>
      <x v="4"/>
      <x v="4"/>
      <x v="1"/>
    </i>
    <i r="3">
      <x v="149"/>
      <x v="1"/>
      <x v="1"/>
      <x v="1"/>
      <x v="1"/>
    </i>
    <i r="3">
      <x v="151"/>
      <x v="1"/>
      <x v="4"/>
      <x v="4"/>
      <x v="1"/>
    </i>
    <i r="3">
      <x v="152"/>
      <x v="1"/>
      <x v="4"/>
      <x v="4"/>
      <x v="1"/>
    </i>
    <i r="3">
      <x v="153"/>
      <x v="1"/>
      <x v="4"/>
      <x v="4"/>
      <x v="1"/>
    </i>
    <i r="3">
      <x v="154"/>
      <x v="1"/>
      <x v="4"/>
      <x v="4"/>
      <x v="1"/>
    </i>
    <i r="3">
      <x v="156"/>
      <x v="1"/>
      <x v="4"/>
      <x v="4"/>
      <x v="1"/>
    </i>
    <i r="3">
      <x v="157"/>
      <x v="1"/>
      <x v="4"/>
      <x v="4"/>
      <x v="1"/>
    </i>
    <i r="3">
      <x v="158"/>
      <x v="1"/>
      <x v="47"/>
      <x v="45"/>
      <x v="1"/>
    </i>
    <i r="3">
      <x v="159"/>
      <x v="1"/>
      <x v="4"/>
      <x v="4"/>
      <x v="1"/>
    </i>
    <i r="3">
      <x v="160"/>
      <x v="1"/>
      <x v="2"/>
      <x v="2"/>
      <x v="1"/>
    </i>
    <i r="3">
      <x v="162"/>
      <x v="1"/>
      <x v="4"/>
      <x v="4"/>
      <x v="1"/>
    </i>
    <i r="3">
      <x v="174"/>
      <x/>
      <x v="7"/>
      <x v="7"/>
      <x v="1"/>
    </i>
    <i r="3">
      <x v="176"/>
      <x v="1"/>
      <x v="4"/>
      <x v="4"/>
      <x v="1"/>
    </i>
    <i r="3">
      <x v="177"/>
      <x v="1"/>
      <x v="4"/>
      <x v="4"/>
      <x v="1"/>
    </i>
    <i r="3">
      <x v="178"/>
      <x v="1"/>
      <x v="4"/>
      <x v="4"/>
      <x v="1"/>
    </i>
    <i r="3">
      <x v="179"/>
      <x v="1"/>
      <x v="4"/>
      <x v="4"/>
      <x v="1"/>
    </i>
    <i r="3">
      <x v="182"/>
      <x v="2"/>
      <x v="4"/>
      <x v="4"/>
      <x v="1"/>
    </i>
    <i r="3">
      <x v="186"/>
      <x v="2"/>
      <x v="4"/>
      <x v="4"/>
      <x v="1"/>
    </i>
    <i r="3">
      <x v="206"/>
      <x/>
      <x v="7"/>
      <x v="7"/>
      <x v="1"/>
    </i>
    <i r="3">
      <x v="212"/>
      <x/>
      <x v="1"/>
      <x v="1"/>
      <x v="1"/>
    </i>
    <i r="3">
      <x v="218"/>
      <x/>
      <x v="2"/>
      <x v="2"/>
      <x v="1"/>
    </i>
    <i r="3">
      <x v="220"/>
      <x/>
      <x v="7"/>
      <x v="7"/>
      <x v="1"/>
    </i>
    <i r="3">
      <x v="240"/>
      <x/>
      <x v="2"/>
      <x v="2"/>
      <x v="1"/>
    </i>
    <i r="3">
      <x v="242"/>
      <x/>
      <x v="6"/>
      <x v="6"/>
      <x v="1"/>
    </i>
    <i r="3">
      <x v="249"/>
      <x/>
      <x v="1"/>
      <x v="1"/>
      <x v="1"/>
    </i>
    <i r="3">
      <x v="254"/>
      <x/>
      <x v="3"/>
      <x v="3"/>
      <x v="1"/>
    </i>
    <i r="3">
      <x v="255"/>
      <x v="1"/>
      <x v="4"/>
      <x v="4"/>
      <x v="1"/>
    </i>
    <i r="3">
      <x v="262"/>
      <x/>
      <x v="47"/>
      <x v="45"/>
      <x v="1"/>
    </i>
    <i r="3">
      <x v="265"/>
      <x/>
      <x v="2"/>
      <x v="2"/>
      <x v="1"/>
    </i>
    <i r="3">
      <x v="267"/>
      <x/>
      <x v="7"/>
      <x v="7"/>
      <x v="1"/>
    </i>
    <i r="3">
      <x v="268"/>
      <x/>
      <x v="3"/>
      <x v="3"/>
      <x v="1"/>
    </i>
    <i r="3">
      <x v="290"/>
      <x/>
      <x v="7"/>
      <x v="7"/>
      <x v="1"/>
    </i>
    <i r="3">
      <x v="305"/>
      <x/>
      <x v="7"/>
      <x v="7"/>
      <x v="1"/>
    </i>
    <i r="3">
      <x v="333"/>
      <x/>
      <x v="7"/>
      <x v="7"/>
      <x v="1"/>
    </i>
    <i r="3">
      <x v="346"/>
      <x/>
      <x v="7"/>
      <x v="7"/>
      <x v="1"/>
    </i>
    <i r="3">
      <x v="352"/>
      <x/>
      <x v="1"/>
      <x v="1"/>
      <x v="1"/>
    </i>
    <i r="3">
      <x v="368"/>
      <x v="1"/>
      <x v="4"/>
      <x v="4"/>
      <x v="1"/>
    </i>
    <i r="3">
      <x v="378"/>
      <x v="2"/>
      <x v="4"/>
      <x v="4"/>
      <x v="1"/>
    </i>
    <i r="3">
      <x v="382"/>
      <x/>
      <x v="2"/>
      <x v="2"/>
      <x v="1"/>
    </i>
    <i r="3">
      <x v="388"/>
      <x/>
      <x v="7"/>
      <x v="7"/>
      <x v="1"/>
    </i>
    <i r="3">
      <x v="407"/>
      <x/>
      <x v="47"/>
      <x v="45"/>
      <x v="1"/>
    </i>
    <i r="3">
      <x v="433"/>
      <x/>
      <x v="7"/>
      <x v="7"/>
      <x v="1"/>
    </i>
    <i r="3">
      <x v="443"/>
      <x/>
      <x v="2"/>
      <x v="2"/>
      <x v="1"/>
    </i>
    <i r="3">
      <x v="459"/>
      <x/>
      <x v="6"/>
      <x v="6"/>
      <x v="1"/>
    </i>
    <i r="3">
      <x v="471"/>
      <x/>
      <x v="7"/>
      <x v="7"/>
      <x v="1"/>
    </i>
    <i r="3">
      <x v="478"/>
      <x/>
      <x v="2"/>
      <x v="2"/>
      <x v="1"/>
    </i>
    <i r="3">
      <x v="486"/>
      <x/>
      <x v="2"/>
      <x v="2"/>
      <x v="1"/>
    </i>
    <i r="3">
      <x v="499"/>
      <x/>
      <x v="7"/>
      <x v="7"/>
      <x v="1"/>
    </i>
    <i r="3">
      <x v="515"/>
      <x/>
      <x v="4"/>
      <x v="4"/>
      <x v="1"/>
    </i>
    <i r="3">
      <x v="518"/>
      <x v="4"/>
      <x v="7"/>
      <x v="7"/>
      <x v="1"/>
    </i>
    <i r="3">
      <x v="522"/>
      <x v="1"/>
      <x v="4"/>
      <x v="4"/>
      <x v="1"/>
    </i>
    <i r="3">
      <x v="523"/>
      <x v="1"/>
      <x v="4"/>
      <x v="4"/>
      <x v="1"/>
    </i>
    <i r="3">
      <x v="526"/>
      <x v="4"/>
      <x v="2"/>
      <x v="2"/>
      <x v="1"/>
    </i>
    <i r="3">
      <x v="527"/>
      <x/>
      <x v="7"/>
      <x v="7"/>
      <x v="1"/>
    </i>
    <i r="3">
      <x v="530"/>
      <x/>
      <x v="8"/>
      <x v="8"/>
      <x v="1"/>
    </i>
    <i r="3">
      <x v="537"/>
      <x/>
      <x v="3"/>
      <x v="3"/>
      <x v="1"/>
    </i>
    <i r="3">
      <x v="598"/>
      <x/>
      <x v="7"/>
      <x v="7"/>
      <x v="1"/>
    </i>
    <i r="3">
      <x v="626"/>
      <x/>
      <x v="3"/>
      <x v="3"/>
      <x v="1"/>
    </i>
    <i r="3">
      <x v="650"/>
      <x/>
      <x v="2"/>
      <x v="2"/>
      <x v="1"/>
    </i>
    <i r="3">
      <x v="682"/>
      <x/>
      <x v="7"/>
      <x v="7"/>
      <x v="1"/>
    </i>
    <i r="3">
      <x v="697"/>
      <x/>
      <x v="7"/>
      <x v="7"/>
      <x v="1"/>
    </i>
    <i r="3">
      <x v="699"/>
      <x/>
      <x v="2"/>
      <x v="2"/>
      <x v="1"/>
    </i>
    <i r="3">
      <x v="708"/>
      <x v="4"/>
      <x v="7"/>
      <x v="7"/>
      <x v="1"/>
    </i>
    <i r="3">
      <x v="709"/>
      <x/>
      <x v="7"/>
      <x v="7"/>
      <x v="1"/>
    </i>
    <i r="3">
      <x v="711"/>
      <x/>
      <x v="2"/>
      <x v="2"/>
      <x v="1"/>
    </i>
    <i r="3">
      <x v="726"/>
      <x/>
      <x v="7"/>
      <x v="7"/>
      <x v="1"/>
    </i>
    <i r="3">
      <x v="758"/>
      <x v="1"/>
      <x v="4"/>
      <x v="4"/>
      <x v="1"/>
    </i>
    <i>
      <x v="107"/>
      <x v="123"/>
      <x v="2"/>
      <x v="33"/>
      <x/>
      <x v="549"/>
      <x v="523"/>
      <x v="6"/>
    </i>
    <i>
      <x v="108"/>
      <x v="68"/>
      <x/>
      <x v="451"/>
      <x/>
      <x v="260"/>
      <x v="251"/>
      <x v="6"/>
    </i>
    <i r="3">
      <x v="622"/>
      <x/>
      <x v="118"/>
      <x v="114"/>
      <x v="6"/>
    </i>
    <i r="3">
      <x v="754"/>
      <x/>
      <x v="14"/>
      <x v="14"/>
      <x v="6"/>
    </i>
    <i>
      <x v="109"/>
      <x v="69"/>
      <x/>
      <x v="41"/>
      <x/>
      <x v="346"/>
      <x v="333"/>
      <x v="67"/>
    </i>
    <i r="3">
      <x v="188"/>
      <x/>
      <x v="342"/>
      <x v="329"/>
      <x v="67"/>
    </i>
    <i r="3">
      <x v="209"/>
      <x v="5"/>
      <x v="418"/>
      <x v="403"/>
      <x v="67"/>
    </i>
    <i r="3">
      <x v="234"/>
      <x/>
      <x v="491"/>
      <x v="470"/>
      <x v="67"/>
    </i>
    <i r="3">
      <x v="264"/>
      <x/>
      <x v="514"/>
      <x v="404"/>
      <x v="67"/>
    </i>
    <i r="3">
      <x v="384"/>
      <x/>
      <x v="316"/>
      <x v="304"/>
      <x v="67"/>
    </i>
    <i r="3">
      <x v="467"/>
      <x/>
      <x v="241"/>
      <x v="232"/>
      <x v="67"/>
    </i>
    <i r="1">
      <x v="161"/>
      <x v="3"/>
      <x v="655"/>
      <x/>
      <x v="98"/>
      <x v="94"/>
      <x v="67"/>
    </i>
    <i>
      <x v="110"/>
      <x v="70"/>
      <x/>
      <x v="35"/>
      <x/>
      <x v="551"/>
      <x v="525"/>
      <x v="11"/>
    </i>
    <i r="3">
      <x v="121"/>
      <x/>
      <x v="374"/>
      <x v="360"/>
      <x v="11"/>
    </i>
    <i r="3">
      <x v="748"/>
      <x v="1"/>
      <x v="19"/>
      <x v="19"/>
      <x v="11"/>
    </i>
    <i r="1">
      <x v="126"/>
      <x v="2"/>
      <x v="287"/>
      <x/>
      <x v="555"/>
      <x v="529"/>
      <x v="11"/>
    </i>
    <i>
      <x v="111"/>
      <x v="175"/>
      <x v="4"/>
      <x v="437"/>
      <x v="2"/>
      <x v="269"/>
      <x v="260"/>
      <x v="129"/>
    </i>
    <i>
      <x v="112"/>
      <x v="71"/>
      <x/>
      <x v="278"/>
      <x/>
      <x v="525"/>
      <x v="501"/>
      <x v="129"/>
    </i>
    <i>
      <x v="113"/>
      <x v="127"/>
      <x v="2"/>
      <x v="362"/>
      <x/>
      <x v="329"/>
      <x v="316"/>
      <x v="140"/>
    </i>
    <i>
      <x v="114"/>
      <x v="72"/>
      <x/>
      <x v="119"/>
      <x/>
      <x v="372"/>
      <x v="358"/>
      <x v="64"/>
    </i>
    <i r="3">
      <x v="617"/>
      <x v="4"/>
      <x v="129"/>
      <x v="125"/>
      <x v="64"/>
    </i>
    <i r="3">
      <x v="660"/>
      <x v="5"/>
      <x v="95"/>
      <x v="47"/>
      <x v="64"/>
    </i>
    <i r="1">
      <x v="99"/>
      <x v="12"/>
      <x v="565"/>
      <x/>
      <x v="171"/>
      <x v="166"/>
      <x v="64"/>
    </i>
    <i>
      <x v="115"/>
      <x v="73"/>
      <x/>
      <x v="219"/>
      <x/>
      <x v="425"/>
      <x v="409"/>
      <x v="120"/>
    </i>
    <i r="3">
      <x v="281"/>
      <x/>
      <x v="528"/>
      <x v="504"/>
      <x v="120"/>
    </i>
    <i r="3">
      <x v="381"/>
      <x/>
      <x v="317"/>
      <x v="305"/>
      <x v="120"/>
    </i>
    <i r="3">
      <x v="426"/>
      <x/>
      <x v="276"/>
      <x v="265"/>
      <x v="120"/>
    </i>
    <i r="3">
      <x v="475"/>
      <x/>
      <x v="238"/>
      <x v="229"/>
      <x v="120"/>
    </i>
    <i>
      <x v="116"/>
      <x v="74"/>
      <x/>
      <x v="48"/>
      <x/>
      <x v="560"/>
      <x v="534"/>
      <x v="88"/>
    </i>
    <i r="3">
      <x v="285"/>
      <x/>
      <x v="540"/>
      <x v="515"/>
      <x v="88"/>
    </i>
    <i r="3">
      <x v="609"/>
      <x v="4"/>
      <x v="138"/>
      <x v="133"/>
      <x v="88"/>
    </i>
    <i>
      <x v="117"/>
      <x v="75"/>
      <x/>
      <x v="302"/>
      <x/>
      <x v="437"/>
      <x v="419"/>
      <x v="113"/>
    </i>
    <i r="3">
      <x v="551"/>
      <x/>
      <x v="207"/>
      <x v="201"/>
      <x v="113"/>
    </i>
    <i>
      <x v="118"/>
      <x v="76"/>
      <x/>
      <x v="173"/>
      <x/>
      <x v="397"/>
      <x v="383"/>
      <x v="158"/>
    </i>
    <i>
      <x v="119"/>
      <x v="77"/>
      <x/>
      <x v="54"/>
      <x v="5"/>
      <x v="568"/>
      <x v="542"/>
      <x v="74"/>
    </i>
    <i r="3">
      <x v="630"/>
      <x/>
      <x v="114"/>
      <x v="110"/>
      <x v="74"/>
    </i>
    <i>
      <x v="120"/>
      <x v="78"/>
      <x/>
      <x v="235"/>
      <x/>
      <x v="492"/>
      <x v="241"/>
      <x v="173"/>
    </i>
    <i>
      <x v="121"/>
      <x v="79"/>
      <x/>
      <x v="465"/>
      <x/>
      <x v="247"/>
      <x v="238"/>
      <x v="71"/>
    </i>
    <i>
      <x v="122"/>
      <x v="131"/>
      <x v="2"/>
      <x v="639"/>
      <x/>
      <x v="107"/>
      <x v="103"/>
      <x v="71"/>
    </i>
    <i>
      <x v="123"/>
      <x v="80"/>
      <x/>
      <x v="516"/>
      <x v="4"/>
      <x v="203"/>
      <x v="197"/>
      <x v="110"/>
    </i>
    <i>
      <x v="124"/>
      <x v="163"/>
      <x v="3"/>
      <x v="534"/>
      <x/>
      <x v="196"/>
      <x v="190"/>
      <x v="107"/>
    </i>
    <i>
      <x v="125"/>
      <x v="81"/>
      <x/>
      <x v="561"/>
      <x/>
      <x v="177"/>
      <x v="172"/>
      <x v="78"/>
    </i>
    <i r="3">
      <x v="581"/>
      <x/>
      <x v="157"/>
      <x v="152"/>
      <x v="78"/>
    </i>
    <i r="3">
      <x v="627"/>
      <x/>
      <x v="121"/>
      <x v="117"/>
      <x v="78"/>
    </i>
    <i>
      <x v="126"/>
      <x v="82"/>
      <x/>
      <x v="197"/>
      <x/>
      <x v="407"/>
      <x v="392"/>
      <x v="116"/>
    </i>
    <i r="3">
      <x v="488"/>
      <x v="4"/>
      <x v="223"/>
      <x v="216"/>
      <x v="116"/>
    </i>
    <i>
      <x v="127"/>
      <x v="83"/>
      <x/>
      <x v="369"/>
      <x/>
      <x v="327"/>
      <x v="314"/>
      <x v="25"/>
    </i>
    <i r="3">
      <x v="520"/>
      <x/>
      <x v="200"/>
      <x v="194"/>
      <x v="25"/>
    </i>
    <i r="3">
      <x v="733"/>
      <x/>
      <x v="33"/>
      <x v="32"/>
      <x v="25"/>
    </i>
    <i>
      <x v="128"/>
      <x v="84"/>
      <x/>
      <x v="427"/>
      <x/>
      <x v="277"/>
      <x v="266"/>
      <x v="102"/>
    </i>
    <i r="3">
      <x v="457"/>
      <x/>
      <x v="254"/>
      <x v="245"/>
      <x v="102"/>
    </i>
    <i r="3">
      <x v="544"/>
      <x/>
      <x v="185"/>
      <x v="181"/>
      <x v="102"/>
    </i>
    <i r="3">
      <x v="548"/>
      <x/>
      <x v="184"/>
      <x v="180"/>
      <x v="102"/>
    </i>
    <i>
      <x v="129"/>
      <x v="85"/>
      <x/>
      <x v="25"/>
      <x/>
      <x v="539"/>
      <x v="318"/>
      <x v="166"/>
    </i>
    <i r="3">
      <x v="320"/>
      <x/>
      <x v="452"/>
      <x v="433"/>
      <x v="166"/>
    </i>
    <i>
      <x v="130"/>
      <x v="86"/>
      <x/>
      <x v="169"/>
      <x/>
      <x v="393"/>
      <x v="379"/>
      <x v="75"/>
    </i>
    <i r="3">
      <x v="411"/>
      <x/>
      <x v="291"/>
      <x v="280"/>
      <x v="75"/>
    </i>
    <i r="1">
      <x v="178"/>
      <x v="11"/>
      <x v="631"/>
      <x/>
      <x v="115"/>
      <x v="111"/>
      <x v="75"/>
    </i>
    <i>
      <x v="131"/>
      <x v="87"/>
      <x/>
      <x v="292"/>
      <x/>
      <x v="426"/>
      <x v="410"/>
      <x v="17"/>
    </i>
    <i r="3">
      <x v="497"/>
      <x v="4"/>
      <x v="222"/>
      <x v="215"/>
      <x v="17"/>
    </i>
    <i r="3">
      <x v="738"/>
      <x v="5"/>
      <x v="26"/>
      <x v="25"/>
      <x v="17"/>
    </i>
    <i>
      <x v="132"/>
      <x v="88"/>
      <x/>
      <x v="383"/>
      <x/>
      <x v="315"/>
      <x v="303"/>
      <x v="132"/>
    </i>
    <i>
      <x v="133"/>
      <x v="135"/>
      <x v="2"/>
      <x v="412"/>
      <x/>
      <x v="292"/>
      <x v="281"/>
      <x v="132"/>
    </i>
    <i>
      <x v="134"/>
      <x v="89"/>
      <x/>
      <x v="572"/>
      <x/>
      <x v="162"/>
      <x v="157"/>
      <x v="97"/>
    </i>
    <i>
      <x v="135"/>
      <x v="90"/>
      <x/>
      <x v="391"/>
      <x/>
      <x v="308"/>
      <x v="296"/>
      <x v="70"/>
    </i>
    <i r="3">
      <x v="644"/>
      <x/>
      <x v="106"/>
      <x v="102"/>
      <x v="70"/>
    </i>
    <i>
      <x v="136"/>
      <x v="92"/>
      <x/>
      <x v="17"/>
      <x/>
      <x v="529"/>
      <x v="505"/>
      <x v="175"/>
    </i>
    <i r="3">
      <x v="252"/>
      <x/>
      <x v="506"/>
      <x v="482"/>
      <x v="175"/>
    </i>
    <i r="3">
      <x v="283"/>
      <x/>
      <x v="535"/>
      <x v="512"/>
      <x v="175"/>
    </i>
    <i>
      <x v="137"/>
      <x v="93"/>
      <x/>
      <x v="233"/>
      <x/>
      <x v="490"/>
      <x v="469"/>
      <x v="46"/>
    </i>
    <i r="3">
      <x v="480"/>
      <x/>
      <x v="234"/>
      <x v="226"/>
      <x v="46"/>
    </i>
    <i r="3">
      <x v="695"/>
      <x v="4"/>
      <x v="61"/>
      <x v="58"/>
      <x v="46"/>
    </i>
    <i r="1">
      <x v="188"/>
      <x v="8"/>
      <x v="225"/>
      <x/>
      <x v="2"/>
      <x v="2"/>
      <x v="46"/>
    </i>
    <i>
      <x v="138"/>
      <x v="94"/>
      <x/>
      <x v="705"/>
      <x/>
      <x v="57"/>
      <x v="54"/>
      <x v="43"/>
    </i>
    <i>
      <x v="139"/>
      <x v="95"/>
      <x/>
      <x v="315"/>
      <x/>
      <x v="447"/>
      <x v="428"/>
      <x v="100"/>
    </i>
    <i r="3">
      <x v="566"/>
      <x/>
      <x v="169"/>
      <x v="164"/>
      <x v="100"/>
    </i>
    <i>
      <x v="140"/>
      <x v="96"/>
      <x/>
      <x v="47"/>
      <x/>
      <x v="559"/>
      <x v="533"/>
      <x v="65"/>
    </i>
    <i r="3">
      <x v="508"/>
      <x v="4"/>
      <x v="211"/>
      <x v="204"/>
      <x v="65"/>
    </i>
    <i r="3">
      <x v="661"/>
      <x/>
      <x v="96"/>
      <x v="92"/>
      <x v="65"/>
    </i>
    <i>
      <x v="141"/>
      <x v="139"/>
      <x v="2"/>
      <x v="323"/>
      <x/>
      <x v="455"/>
      <x v="436"/>
      <x v="147"/>
    </i>
    <i>
      <x v="142"/>
      <x v="97"/>
      <x/>
      <x v="334"/>
      <x/>
      <x v="338"/>
      <x v="325"/>
      <x v="147"/>
    </i>
    <i r="3">
      <x v="344"/>
      <x/>
      <x v="472"/>
      <x v="453"/>
      <x v="147"/>
    </i>
    <i>
      <x v="143"/>
      <x v="98"/>
      <x/>
      <x v="669"/>
      <x/>
      <x v="88"/>
      <x v="85"/>
      <x v="19"/>
    </i>
    <i r="3">
      <x v="740"/>
      <x/>
      <x v="28"/>
      <x v="27"/>
      <x v="19"/>
    </i>
    <i>
      <x v="144"/>
      <x v="99"/>
      <x/>
      <x v="130"/>
      <x/>
      <x v="379"/>
      <x v="366"/>
      <x v="153"/>
    </i>
    <i>
      <x v="145"/>
      <x v="100"/>
      <x/>
      <x v="279"/>
      <x/>
      <x v="526"/>
      <x v="502"/>
      <x v="181"/>
    </i>
    <i>
      <x v="146"/>
      <x v="101"/>
      <x/>
      <x v="330"/>
      <x/>
      <x v="460"/>
      <x v="441"/>
      <x v="101"/>
    </i>
    <i r="3">
      <x v="563"/>
      <x/>
      <x v="172"/>
      <x v="167"/>
      <x v="101"/>
    </i>
    <i>
      <x v="147"/>
      <x v="102"/>
      <x/>
      <x v="342"/>
      <x/>
      <x v="470"/>
      <x v="451"/>
      <x v="68"/>
    </i>
    <i r="3">
      <x v="656"/>
      <x/>
      <x v="99"/>
      <x v="95"/>
      <x v="68"/>
    </i>
    <i>
      <x v="148"/>
      <x v="103"/>
      <x/>
      <x v="562"/>
      <x/>
      <x v="178"/>
      <x v="173"/>
      <x v="77"/>
    </i>
    <i r="3">
      <x v="625"/>
      <x/>
      <x v="120"/>
      <x v="116"/>
      <x v="77"/>
    </i>
    <i>
      <x v="149"/>
      <x v="104"/>
      <x/>
      <x v="18"/>
      <x/>
      <x v="530"/>
      <x v="507"/>
      <x v="89"/>
    </i>
    <i r="3">
      <x v="204"/>
      <x/>
      <x v="415"/>
      <x v="400"/>
      <x v="89"/>
    </i>
    <i r="3">
      <x v="599"/>
      <x/>
      <x v="139"/>
      <x v="134"/>
      <x v="89"/>
    </i>
    <i>
      <x v="150"/>
      <x v="105"/>
      <x/>
      <x v="42"/>
      <x/>
      <x v="347"/>
      <x v="334"/>
      <x v="149"/>
    </i>
    <i r="1">
      <x v="146"/>
      <x v="2"/>
      <x v="51"/>
      <x/>
      <x v="563"/>
      <x v="537"/>
      <x v="149"/>
    </i>
    <i>
      <x v="151"/>
      <x v="106"/>
      <x/>
      <x v="237"/>
      <x/>
      <x v="495"/>
      <x v="472"/>
      <x v="4"/>
    </i>
    <i r="3">
      <x v="492"/>
      <x/>
      <x v="227"/>
      <x v="220"/>
      <x v="4"/>
    </i>
    <i r="3">
      <x v="752"/>
      <x/>
      <x v="12"/>
      <x v="12"/>
      <x v="4"/>
    </i>
    <i>
      <x v="152"/>
      <x v="108"/>
      <x/>
      <x v="57"/>
      <x/>
      <x v="571"/>
      <x v="545"/>
      <x v="32"/>
    </i>
    <i r="3">
      <x v="348"/>
      <x/>
      <x v="475"/>
      <x v="456"/>
      <x v="32"/>
    </i>
    <i r="3">
      <x v="680"/>
      <x/>
      <x v="77"/>
      <x v="74"/>
      <x v="32"/>
    </i>
    <i r="3">
      <x v="720"/>
      <x/>
      <x v="40"/>
      <x v="39"/>
      <x v="32"/>
    </i>
    <i>
      <x v="153"/>
      <x v="109"/>
      <x/>
      <x v="587"/>
      <x/>
      <x v="151"/>
      <x v="146"/>
      <x v="94"/>
    </i>
    <i>
      <x v="154"/>
      <x v="110"/>
      <x/>
      <x v="64"/>
      <x/>
      <x v="578"/>
      <x v="552"/>
      <x v="108"/>
    </i>
    <i r="3">
      <x v="246"/>
      <x/>
      <x v="502"/>
      <x v="478"/>
      <x v="108"/>
    </i>
    <i r="3">
      <x v="260"/>
      <x/>
      <x v="145"/>
      <x v="488"/>
      <x v="108"/>
    </i>
    <i r="3">
      <x v="261"/>
      <x/>
      <x v="512"/>
      <x v="489"/>
      <x v="108"/>
    </i>
    <i r="3">
      <x v="447"/>
      <x/>
      <x v="263"/>
      <x v="254"/>
      <x v="108"/>
    </i>
    <i r="3">
      <x v="521"/>
      <x/>
      <x v="201"/>
      <x v="195"/>
      <x v="108"/>
    </i>
    <i>
      <x v="155"/>
      <x v="111"/>
      <x/>
      <x v="29"/>
      <x/>
      <x v="545"/>
      <x v="520"/>
      <x v="136"/>
    </i>
    <i r="3">
      <x v="243"/>
      <x/>
      <x v="499"/>
      <x v="475"/>
      <x v="136"/>
    </i>
    <i r="3">
      <x v="300"/>
      <x/>
      <x v="435"/>
      <x v="417"/>
      <x v="136"/>
    </i>
    <i r="3">
      <x v="387"/>
      <x/>
      <x v="312"/>
      <x v="300"/>
      <x v="136"/>
    </i>
    <i>
      <x v="156"/>
      <x v="151"/>
      <x v="2"/>
      <x v="339"/>
      <x/>
      <x v="467"/>
      <x v="448"/>
      <x v="58"/>
    </i>
    <i>
      <x v="157"/>
      <x v="112"/>
      <x/>
      <x v="126"/>
      <x/>
      <x v="377"/>
      <x v="364"/>
      <x v="58"/>
    </i>
    <i r="3">
      <x v="213"/>
      <x/>
      <x v="421"/>
      <x v="405"/>
      <x v="58"/>
    </i>
    <i r="3">
      <x v="419"/>
      <x/>
      <x v="285"/>
      <x v="274"/>
      <x v="58"/>
    </i>
    <i r="3">
      <x v="667"/>
      <x/>
      <x v="86"/>
      <x v="83"/>
      <x v="58"/>
    </i>
    <i>
      <x v="158"/>
      <x v="113"/>
      <x/>
      <x v="683"/>
      <x/>
      <x v="68"/>
      <x v="65"/>
      <x v="51"/>
    </i>
    <i>
      <x v="159"/>
      <x v="114"/>
      <x/>
      <x v="132"/>
      <x/>
      <x v="381"/>
      <x v="368"/>
      <x v="62"/>
    </i>
    <i r="3">
      <x v="429"/>
      <x v="1"/>
      <x v="273"/>
      <x v="262"/>
      <x v="62"/>
    </i>
    <i r="3">
      <x v="663"/>
      <x/>
      <x v="91"/>
      <x v="88"/>
      <x v="62"/>
    </i>
    <i>
      <x v="160"/>
      <x v="115"/>
      <x/>
      <x v="8"/>
      <x/>
      <x v="386"/>
      <x v="373"/>
      <x v="28"/>
    </i>
    <i r="3">
      <x v="124"/>
      <x/>
      <x v="36"/>
      <x v="35"/>
      <x v="28"/>
    </i>
    <i r="3">
      <x v="420"/>
      <x/>
      <x v="286"/>
      <x v="275"/>
      <x v="28"/>
    </i>
    <i r="3">
      <x v="586"/>
      <x/>
      <x v="153"/>
      <x v="148"/>
      <x v="28"/>
    </i>
    <i r="3">
      <x v="642"/>
      <x/>
      <x v="105"/>
      <x v="100"/>
      <x v="28"/>
    </i>
    <i r="1">
      <x v="154"/>
      <x v="2"/>
      <x v="289"/>
      <x/>
      <x v="572"/>
      <x v="546"/>
      <x v="28"/>
    </i>
    <i>
      <x v="161"/>
      <x v="116"/>
      <x/>
      <x v="90"/>
      <x/>
      <x v="590"/>
      <x v="564"/>
      <x v="49"/>
    </i>
    <i r="3">
      <x v="681"/>
      <x/>
      <x v="78"/>
      <x v="75"/>
      <x v="49"/>
    </i>
    <i r="3">
      <x v="691"/>
      <x/>
      <x v="66"/>
      <x v="63"/>
      <x v="49"/>
    </i>
    <i>
      <x v="162"/>
      <x v="117"/>
      <x/>
      <x v="20"/>
      <x/>
      <x v="532"/>
      <x v="509"/>
      <x v="33"/>
    </i>
    <i r="3">
      <x v="107"/>
      <x/>
      <x v="356"/>
      <x v="342"/>
      <x v="33"/>
    </i>
    <i r="3">
      <x v="353"/>
      <x/>
      <x v="478"/>
      <x v="459"/>
      <x v="33"/>
    </i>
    <i r="3">
      <x v="723"/>
      <x/>
      <x v="42"/>
      <x v="40"/>
      <x v="33"/>
    </i>
    <i>
      <x v="163"/>
      <x v="118"/>
      <x/>
      <x v="111"/>
      <x/>
      <x v="365"/>
      <x v="351"/>
      <x v="52"/>
    </i>
    <i r="3">
      <x v="505"/>
      <x/>
      <x v="216"/>
      <x v="209"/>
      <x v="52"/>
    </i>
    <i r="3">
      <x v="603"/>
      <x v="4"/>
      <x v="134"/>
      <x v="130"/>
      <x v="52"/>
    </i>
    <i r="3">
      <x v="687"/>
      <x/>
      <x v="72"/>
      <x v="69"/>
      <x v="52"/>
    </i>
    <i r="1">
      <x v="157"/>
      <x v="2"/>
      <x v="87"/>
      <x/>
      <x v="586"/>
      <x v="560"/>
      <x v="52"/>
    </i>
    <i>
      <x v="164"/>
      <x v="119"/>
      <x/>
      <x v="110"/>
      <x v="5"/>
      <x v="363"/>
      <x v="349"/>
      <x v="18"/>
    </i>
    <i r="3">
      <x v="270"/>
      <x/>
      <x v="519"/>
      <x v="495"/>
      <x v="18"/>
    </i>
    <i r="3">
      <x v="273"/>
      <x/>
      <x v="521"/>
      <x v="497"/>
      <x v="18"/>
    </i>
    <i r="3">
      <x v="574"/>
      <x/>
      <x v="164"/>
      <x v="159"/>
      <x v="18"/>
    </i>
    <i r="3">
      <x v="704"/>
      <x v="4"/>
      <x v="56"/>
      <x v="53"/>
      <x v="18"/>
    </i>
    <i r="3">
      <x v="739"/>
      <x/>
      <x v="27"/>
      <x v="26"/>
      <x v="18"/>
    </i>
    <i>
      <x v="165"/>
      <x v="120"/>
      <x/>
      <x v="164"/>
      <x/>
      <x v="391"/>
      <x v="377"/>
      <x v="20"/>
    </i>
    <i r="3">
      <x v="306"/>
      <x/>
      <x v="440"/>
      <x v="422"/>
      <x v="20"/>
    </i>
    <i r="3">
      <x v="376"/>
      <x/>
      <x v="322"/>
      <x v="309"/>
      <x v="20"/>
    </i>
    <i r="3">
      <x v="568"/>
      <x/>
      <x v="168"/>
      <x v="163"/>
      <x v="20"/>
    </i>
    <i r="3">
      <x v="741"/>
      <x/>
      <x v="29"/>
      <x v="28"/>
      <x v="20"/>
    </i>
    <i>
      <x v="166"/>
      <x v="121"/>
      <x/>
      <x v="34"/>
      <x/>
      <x v="550"/>
      <x v="524"/>
      <x v="29"/>
    </i>
    <i r="3">
      <x v="93"/>
      <x/>
      <x v="593"/>
      <x v="567"/>
      <x v="29"/>
    </i>
    <i r="3">
      <x v="317"/>
      <x/>
      <x v="449"/>
      <x v="430"/>
      <x v="29"/>
    </i>
    <i r="3">
      <x v="674"/>
      <x/>
      <x v="82"/>
      <x v="79"/>
      <x v="29"/>
    </i>
    <i r="3">
      <x v="727"/>
      <x/>
      <x v="37"/>
      <x v="36"/>
      <x v="29"/>
    </i>
    <i>
      <x v="167"/>
      <x v="122"/>
      <x/>
      <x v="482"/>
      <x/>
      <x v="236"/>
      <x v="228"/>
      <x v="21"/>
    </i>
    <i r="3">
      <x v="672"/>
      <x/>
      <x v="80"/>
      <x v="77"/>
      <x v="21"/>
    </i>
    <i r="1">
      <x v="188"/>
      <x v="5"/>
      <x v="250"/>
      <x v="1"/>
      <x v="4"/>
      <x v="4"/>
      <x v="21"/>
    </i>
    <i r="3">
      <x v="272"/>
      <x/>
      <x v="7"/>
      <x v="7"/>
      <x v="21"/>
    </i>
    <i r="3">
      <x v="436"/>
      <x/>
      <x v="7"/>
      <x v="7"/>
      <x v="21"/>
    </i>
    <i r="3">
      <x v="648"/>
      <x/>
      <x v="2"/>
      <x v="2"/>
      <x v="21"/>
    </i>
    <i r="3">
      <x v="742"/>
      <x/>
      <x v="2"/>
      <x v="2"/>
      <x v="21"/>
    </i>
    <i>
      <x v="168"/>
      <x v="123"/>
      <x/>
      <x v="284"/>
      <x/>
      <x v="536"/>
      <x v="513"/>
      <x v="38"/>
    </i>
    <i r="3">
      <x v="714"/>
      <x v="4"/>
      <x v="49"/>
      <x v="46"/>
      <x v="38"/>
    </i>
    <i r="1">
      <x v="160"/>
      <x v="2"/>
      <x v="392"/>
      <x/>
      <x v="309"/>
      <x v="297"/>
      <x v="38"/>
    </i>
    <i>
      <x v="169"/>
      <x v="124"/>
      <x/>
      <x v="446"/>
      <x/>
      <x v="262"/>
      <x v="253"/>
      <x v="125"/>
    </i>
    <i>
      <x v="170"/>
      <x v="125"/>
      <x/>
      <x v="195"/>
      <x/>
      <x v="405"/>
      <x v="390"/>
      <x v="161"/>
    </i>
    <i>
      <x v="171"/>
      <x v="126"/>
      <x/>
      <x v="417"/>
      <x/>
      <x v="290"/>
      <x v="279"/>
      <x v="131"/>
    </i>
    <i>
      <x v="172"/>
      <x v="128"/>
      <x/>
      <x v="259"/>
      <x/>
      <x v="511"/>
      <x v="487"/>
      <x v="176"/>
    </i>
    <i>
      <x v="173"/>
      <x v="129"/>
      <x/>
      <x v="717"/>
      <x/>
      <x v="52"/>
      <x v="49"/>
      <x v="40"/>
    </i>
    <i>
      <x v="174"/>
      <x v="130"/>
      <x/>
      <x v="463"/>
      <x/>
      <x v="250"/>
      <x v="241"/>
      <x v="122"/>
    </i>
    <i>
      <x v="175"/>
      <x v="132"/>
      <x/>
      <x v="701"/>
      <x/>
      <x v="54"/>
      <x v="51"/>
      <x v="39"/>
    </i>
    <i r="3">
      <x v="716"/>
      <x/>
      <x v="51"/>
      <x v="48"/>
      <x v="39"/>
    </i>
    <i r="1">
      <x v="163"/>
      <x v="2"/>
      <x v="646"/>
      <x v="4"/>
      <x v="101"/>
      <x v="97"/>
      <x v="39"/>
    </i>
    <i>
      <x v="176"/>
      <x v="133"/>
      <x/>
      <x v="36"/>
      <x/>
      <x v="552"/>
      <x v="526"/>
      <x v="186"/>
    </i>
    <i>
      <x v="177"/>
      <x v="134"/>
      <x/>
      <x v="69"/>
      <x/>
      <x v="582"/>
      <x v="556"/>
      <x v="194"/>
    </i>
    <i>
      <x v="178"/>
      <x v="135"/>
      <x/>
      <x v="633"/>
      <x/>
      <x v="110"/>
      <x v="106"/>
      <x v="72"/>
    </i>
    <i>
      <x v="179"/>
      <x v="137"/>
      <x/>
      <x v="129"/>
      <x/>
      <x v="378"/>
      <x v="365"/>
      <x v="152"/>
    </i>
    <i>
      <x v="180"/>
      <x v="140"/>
      <x/>
      <x v="21"/>
      <x/>
      <x v="533"/>
      <x v="510"/>
      <x v="182"/>
    </i>
    <i>
      <x v="181"/>
      <x v="141"/>
      <x/>
      <x v="335"/>
      <x/>
      <x v="462"/>
      <x v="443"/>
      <x v="167"/>
    </i>
    <i>
      <x v="182"/>
      <x v="142"/>
      <x/>
      <x v="183"/>
      <x/>
      <x v="399"/>
      <x v="385"/>
      <x v="159"/>
    </i>
    <i>
      <x v="183"/>
      <x v="147"/>
      <x/>
      <x v="46"/>
      <x/>
      <x v="558"/>
      <x v="532"/>
      <x v="126"/>
    </i>
    <i r="3">
      <x v="445"/>
      <x/>
      <x v="264"/>
      <x v="255"/>
      <x v="126"/>
    </i>
    <i>
      <x v="184"/>
      <x v="148"/>
      <x/>
      <x v="724"/>
      <x/>
      <x v="43"/>
      <x v="41"/>
      <x v="34"/>
    </i>
    <i>
      <x v="185"/>
      <x v="153"/>
      <x/>
      <x v="32"/>
      <x/>
      <x v="548"/>
      <x v="522"/>
      <x v="185"/>
    </i>
    <i>
      <x v="186"/>
      <x v="155"/>
      <x/>
      <x v="357"/>
      <x/>
      <x v="335"/>
      <x v="322"/>
      <x v="144"/>
    </i>
    <i>
      <x v="187"/>
      <x v="156"/>
      <x/>
      <x v="612"/>
      <x v="4"/>
      <x v="132"/>
      <x v="128"/>
      <x v="85"/>
    </i>
    <i>
      <x v="188"/>
      <x v="157"/>
      <x/>
      <x v="336"/>
      <x/>
      <x v="463"/>
      <x v="444"/>
      <x v="168"/>
    </i>
    <i>
      <x v="189"/>
      <x v="188"/>
      <x v="9"/>
      <x v="310"/>
      <x/>
      <x v="2"/>
      <x v="2"/>
      <x v="165"/>
    </i>
    <i>
      <x v="190"/>
      <x v="162"/>
      <x/>
      <x v="45"/>
      <x/>
      <x v="557"/>
      <x v="531"/>
      <x v="188"/>
    </i>
    <i>
      <x v="191"/>
      <x v="164"/>
      <x/>
      <x v="358"/>
      <x/>
      <x v="332"/>
      <x v="319"/>
      <x v="98"/>
    </i>
    <i r="3">
      <x v="569"/>
      <x/>
      <x v="167"/>
      <x v="162"/>
      <x v="98"/>
    </i>
    <i>
      <x v="192"/>
      <x v="167"/>
      <x/>
      <x v="131"/>
      <x/>
      <x v="380"/>
      <x v="367"/>
      <x v="154"/>
    </i>
    <i>
      <x v="193"/>
      <x v="183"/>
      <x v="4"/>
      <x v="166"/>
      <x v="1"/>
      <x v="204"/>
      <x v="198"/>
      <x v="111"/>
    </i>
    <i>
      <x v="194"/>
      <x v="171"/>
      <x/>
      <x v="765"/>
      <x/>
      <x v="11"/>
      <x v="11"/>
      <x v="3"/>
    </i>
    <i>
      <x v="195"/>
      <x v="172"/>
      <x/>
      <x v="266"/>
      <x/>
      <x v="516"/>
      <x v="493"/>
      <x v="179"/>
    </i>
    <i>
      <x v="196"/>
      <x v="174"/>
      <x/>
      <x v="746"/>
      <x/>
      <x v="22"/>
      <x v="21"/>
      <x v="13"/>
    </i>
    <i>
      <x v="197"/>
      <x v="176"/>
      <x/>
      <x v="424"/>
      <x/>
      <x v="279"/>
      <x v="268"/>
      <x v="130"/>
    </i>
    <i>
      <x v="198"/>
      <x v="177"/>
      <x/>
      <x v="55"/>
      <x/>
      <x v="569"/>
      <x v="543"/>
      <x v="190"/>
    </i>
    <i>
      <x v="199"/>
      <x v="188"/>
      <x v="15"/>
      <x v="9"/>
      <x v="1"/>
      <x v="4"/>
      <x v="4"/>
      <x v="151"/>
    </i>
    <i>
      <x v="200"/>
      <x v="181"/>
      <x/>
      <x v="762"/>
      <x v="4"/>
      <x v="10"/>
      <x v="10"/>
      <x v="2"/>
    </i>
    <i>
      <x v="201"/>
      <x v="182"/>
      <x/>
      <x v="155"/>
      <x v="1"/>
      <x v="501"/>
      <x v="477"/>
      <x v="174"/>
    </i>
    <i>
      <x v="202"/>
      <x v="188"/>
      <x v="4"/>
      <x v="146"/>
      <x v="1"/>
      <x v="4"/>
      <x v="4"/>
      <x v="169"/>
    </i>
    <i>
      <x v="203"/>
      <x v="188"/>
      <x v="3"/>
      <x v="128"/>
      <x/>
      <x v="47"/>
      <x v="45"/>
      <x v="37"/>
    </i>
    <i r="3">
      <x v="712"/>
      <x/>
      <x v="47"/>
      <x v="45"/>
      <x v="37"/>
    </i>
    <i>
      <x v="204"/>
      <x v="188"/>
      <x v="2"/>
      <x v="312"/>
      <x/>
      <x v="4"/>
      <x v="4"/>
      <x v="99"/>
    </i>
    <i r="3">
      <x v="350"/>
      <x/>
      <x v="2"/>
      <x v="2"/>
      <x v="99"/>
    </i>
    <i r="3">
      <x v="440"/>
      <x/>
      <x v="2"/>
      <x v="2"/>
      <x v="99"/>
    </i>
    <i r="3">
      <x v="506"/>
      <x/>
      <x v="2"/>
      <x v="2"/>
      <x v="99"/>
    </i>
    <i r="3">
      <x v="570"/>
      <x/>
      <x v="2"/>
      <x v="2"/>
      <x v="99"/>
    </i>
    <i>
      <x v="205"/>
      <x v="188"/>
      <x v="12"/>
      <x v="624"/>
      <x/>
      <x v="9"/>
      <x v="9"/>
      <x v="76"/>
    </i>
    <i>
      <x v="206"/>
      <x v="188"/>
      <x/>
      <x v="280"/>
      <x/>
      <x v="527"/>
      <x v="503"/>
      <x/>
    </i>
    <i r="3">
      <x v="449"/>
      <x/>
      <x v="7"/>
      <x v="7"/>
      <x/>
    </i>
    <i t="grand">
      <x/>
    </i>
  </rowItems>
  <colItems count="1">
    <i/>
  </colItems>
  <formats count="24">
    <format dxfId="461">
      <pivotArea field="14" type="button" dataOnly="0" labelOnly="1" outline="0" axis="axisRow" fieldPosition="1"/>
    </format>
    <format dxfId="460">
      <pivotArea field="2" type="button" dataOnly="0" labelOnly="1" outline="0" axis="axisRow" fieldPosition="3"/>
    </format>
    <format dxfId="459">
      <pivotArea field="9" type="button" dataOnly="0" labelOnly="1" outline="0" axis="axisRow" fieldPosition="5"/>
    </format>
    <format dxfId="458">
      <pivotArea field="10" type="button" dataOnly="0" labelOnly="1" outline="0" axis="axisRow" fieldPosition="6"/>
    </format>
    <format dxfId="457">
      <pivotArea field="14" type="button" dataOnly="0" labelOnly="1" outline="0" axis="axisRow" fieldPosition="1"/>
    </format>
    <format dxfId="456">
      <pivotArea field="2" type="button" dataOnly="0" labelOnly="1" outline="0" axis="axisRow" fieldPosition="3"/>
    </format>
    <format dxfId="455">
      <pivotArea field="9" type="button" dataOnly="0" labelOnly="1" outline="0" axis="axisRow" fieldPosition="5"/>
    </format>
    <format dxfId="454">
      <pivotArea field="10" type="button" dataOnly="0" labelOnly="1" outline="0" axis="axisRow" fieldPosition="6"/>
    </format>
    <format dxfId="453">
      <pivotArea field="14" type="button" dataOnly="0" labelOnly="1" outline="0" axis="axisRow" fieldPosition="1"/>
    </format>
    <format dxfId="452">
      <pivotArea field="2" type="button" dataOnly="0" labelOnly="1" outline="0" axis="axisRow" fieldPosition="3"/>
    </format>
    <format dxfId="451">
      <pivotArea field="9" type="button" dataOnly="0" labelOnly="1" outline="0" axis="axisRow" fieldPosition="5"/>
    </format>
    <format dxfId="450">
      <pivotArea field="10" type="button" dataOnly="0" labelOnly="1" outline="0" axis="axisRow" fieldPosition="6"/>
    </format>
    <format dxfId="449">
      <pivotArea dataOnly="0" labelOnly="1" grandRow="1" outline="0" fieldPosition="0"/>
    </format>
    <format dxfId="448">
      <pivotArea field="2" type="button" dataOnly="0" labelOnly="1" outline="0" axis="axisRow" fieldPosition="3"/>
    </format>
    <format dxfId="447">
      <pivotArea field="9" type="button" dataOnly="0" labelOnly="1" outline="0" axis="axisRow" fieldPosition="5"/>
    </format>
    <format dxfId="446">
      <pivotArea field="10" type="button" dataOnly="0" labelOnly="1" outline="0" axis="axisRow" fieldPosition="6"/>
    </format>
    <format dxfId="445">
      <pivotArea field="16" type="button" dataOnly="0" labelOnly="1" outline="0" axis="axisRow" fieldPosition="0"/>
    </format>
    <format dxfId="444">
      <pivotArea field="14" type="button" dataOnly="0" labelOnly="1" outline="0" axis="axisRow" fieldPosition="1"/>
    </format>
    <format dxfId="443">
      <pivotArea dataOnly="0" labelOnly="1" grandRow="1" outline="0" fieldPosition="0"/>
    </format>
    <format dxfId="442">
      <pivotArea field="13" type="button" dataOnly="0" labelOnly="1" outline="0" axis="axisRow" fieldPosition="2"/>
    </format>
    <format dxfId="441">
      <pivotArea dataOnly="0" labelOnly="1" outline="0" fieldPosition="0">
        <references count="1">
          <reference field="15" count="0"/>
        </references>
      </pivotArea>
    </format>
    <format dxfId="440">
      <pivotArea dataOnly="0" labelOnly="1" outline="0" fieldPosition="0">
        <references count="1">
          <reference field="16" count="0"/>
        </references>
      </pivotArea>
    </format>
    <format dxfId="439">
      <pivotArea dataOnly="0" labelOnly="1" outline="0" fieldPosition="0">
        <references count="1">
          <reference field="14" count="0"/>
        </references>
      </pivotArea>
    </format>
    <format dxfId="438">
      <pivotArea dataOnly="0" labelOnly="1" outline="0" fieldPosition="0">
        <references count="1">
          <reference field="13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B496E-D40F-4D94-9BD4-3F21CEA3593F}" name="TablaDinámica3" cacheId="103" applyNumberFormats="0" applyBorderFormats="0" applyFontFormats="0" applyPatternFormats="0" applyAlignmentFormats="0" applyWidthHeightFormats="1" dataCaption="Valores" updatedVersion="8" minRefreshableVersion="3" showDrill="0" itemPrintTitles="1" createdVersion="8" indent="0" showHeaders="0" outline="1" outlineData="1" multipleFieldFilters="0" rowHeaderCaption="Canal ">
  <location ref="E4:I12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0"/>
        <item x="2"/>
        <item x="4"/>
        <item x="5"/>
        <item x="6"/>
        <item h="1" x="1"/>
        <item t="default"/>
      </items>
    </pivotField>
    <pivotField numFmtId="22" showAll="0"/>
    <pivotField dataField="1" showAll="0"/>
    <pivotField showAll="0"/>
    <pivotField showAll="0"/>
    <pivotField numFmtId="2" showAll="0"/>
    <pivotField showAll="0"/>
    <pivotField numFmtId="1" showAll="0"/>
    <pivotField showAll="0"/>
    <pivotField numFmtId="20" showAll="0"/>
    <pivotField numFmtId="165"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dataFields count="1">
    <dataField name="Suma de Cant" fld="8" baseField="0" baseItem="0"/>
  </dataFields>
  <formats count="7">
    <format dxfId="468">
      <pivotArea field="6" type="button" dataOnly="0" labelOnly="1" outline="0" axis="axisRow" fieldPosition="0"/>
    </format>
    <format dxfId="467">
      <pivotArea outline="0" collapsedLevelsAreSubtotals="1" fieldPosition="0"/>
    </format>
    <format dxfId="466">
      <pivotArea dataOnly="0" labelOnly="1" fieldPosition="0">
        <references count="1">
          <reference field="21" count="0"/>
        </references>
      </pivotArea>
    </format>
    <format dxfId="465">
      <pivotArea dataOnly="0" labelOnly="1" grandCol="1" outline="0" fieldPosition="0"/>
    </format>
    <format dxfId="464">
      <pivotArea type="origin" dataOnly="0" labelOnly="1" outline="0" fieldPosition="0"/>
    </format>
    <format dxfId="463">
      <pivotArea dataOnly="0" labelOnly="1" grandRow="1" outline="0" fieldPosition="0"/>
    </format>
    <format dxfId="462">
      <pivotArea dataOnly="0" labelOnly="1" fieldPosition="0">
        <references count="1">
          <reference field="6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E5FDD-18E2-4D49-B493-3815F2D9E60E}" name="TablaDinámica1" cacheId="103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B8:G119" firstHeaderRow="1" firstDataRow="1" firstDataCol="6" rowPageCount="1" colPageCount="1"/>
  <pivotFields count="30">
    <pivotField axis="axisRow" compact="0" outline="0" showAll="0" defaultSubtotal="0">
      <items count="772"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7"/>
        <item x="756"/>
        <item x="726"/>
        <item x="744"/>
        <item x="743"/>
        <item x="751"/>
        <item x="750"/>
        <item x="745"/>
        <item x="746"/>
        <item x="749"/>
        <item x="719"/>
        <item x="741"/>
        <item x="740"/>
        <item x="738"/>
        <item x="739"/>
        <item x="737"/>
        <item x="736"/>
        <item x="735"/>
        <item x="734"/>
        <item x="733"/>
        <item x="732"/>
        <item x="730"/>
        <item x="731"/>
        <item x="752"/>
        <item x="748"/>
        <item x="747"/>
        <item x="742"/>
        <item x="718"/>
        <item x="717"/>
        <item x="716"/>
        <item x="715"/>
        <item x="714"/>
        <item x="755"/>
        <item x="725"/>
        <item x="754"/>
        <item x="753"/>
        <item x="724"/>
        <item x="723"/>
        <item x="728"/>
        <item x="729"/>
        <item x="722"/>
        <item x="721"/>
        <item x="720"/>
        <item x="727"/>
        <item x="690"/>
        <item x="663"/>
        <item x="712"/>
        <item x="679"/>
        <item x="671"/>
        <item x="676"/>
        <item x="677"/>
        <item x="675"/>
        <item x="678"/>
        <item x="662"/>
        <item x="701"/>
        <item x="700"/>
        <item x="699"/>
        <item x="698"/>
        <item x="697"/>
        <item x="670"/>
        <item x="669"/>
        <item x="668"/>
        <item x="689"/>
        <item x="711"/>
        <item x="710"/>
        <item x="688"/>
        <item x="696"/>
        <item x="674"/>
        <item x="687"/>
        <item x="686"/>
        <item x="685"/>
        <item x="709"/>
        <item x="673"/>
        <item x="672"/>
        <item x="667"/>
        <item x="693"/>
        <item x="708"/>
        <item x="707"/>
        <item x="706"/>
        <item x="704"/>
        <item x="705"/>
        <item x="703"/>
        <item x="702"/>
        <item x="684"/>
        <item x="683"/>
        <item x="665"/>
        <item x="666"/>
        <item x="664"/>
        <item x="692"/>
        <item x="691"/>
        <item x="682"/>
        <item x="681"/>
        <item x="680"/>
        <item x="661"/>
        <item x="658"/>
        <item x="659"/>
        <item x="656"/>
        <item x="657"/>
        <item x="660"/>
        <item x="653"/>
        <item x="654"/>
        <item x="652"/>
        <item x="648"/>
        <item x="651"/>
        <item x="646"/>
        <item x="647"/>
        <item x="645"/>
        <item x="644"/>
        <item x="642"/>
        <item x="643"/>
        <item x="641"/>
        <item x="639"/>
        <item x="640"/>
        <item x="637"/>
        <item x="638"/>
        <item x="636"/>
        <item x="633"/>
        <item x="634"/>
        <item x="635"/>
        <item x="632"/>
        <item x="628"/>
        <item x="629"/>
        <item x="630"/>
        <item x="631"/>
        <item x="627"/>
        <item x="624"/>
        <item x="625"/>
        <item x="626"/>
        <item x="621"/>
        <item x="622"/>
        <item x="623"/>
        <item x="617"/>
        <item x="618"/>
        <item x="619"/>
        <item x="620"/>
        <item x="616"/>
        <item x="615"/>
        <item x="613"/>
        <item x="614"/>
        <item x="612"/>
        <item x="610"/>
        <item x="611"/>
        <item x="608"/>
        <item x="609"/>
        <item x="607"/>
        <item x="606"/>
        <item x="604"/>
        <item x="605"/>
        <item x="600"/>
        <item x="601"/>
        <item x="602"/>
        <item x="603"/>
        <item x="599"/>
        <item x="598"/>
        <item x="596"/>
        <item x="597"/>
        <item x="595"/>
        <item x="594"/>
        <item x="593"/>
        <item x="591"/>
        <item x="592"/>
        <item x="589"/>
        <item x="590"/>
        <item x="588"/>
        <item x="587"/>
        <item x="585"/>
        <item x="586"/>
        <item x="583"/>
        <item x="584"/>
        <item x="580"/>
        <item x="581"/>
        <item x="582"/>
        <item x="578"/>
        <item x="579"/>
        <item x="574"/>
        <item x="575"/>
        <item x="576"/>
        <item x="577"/>
        <item x="572"/>
        <item x="573"/>
        <item x="569"/>
        <item x="570"/>
        <item x="571"/>
        <item x="649"/>
        <item x="650"/>
        <item x="655"/>
        <item x="694"/>
        <item x="695"/>
        <item x="758"/>
        <item x="567"/>
        <item x="568"/>
        <item x="566"/>
        <item x="564"/>
        <item x="565"/>
        <item x="563"/>
        <item x="562"/>
        <item x="561"/>
        <item x="560"/>
        <item x="557"/>
        <item x="558"/>
        <item x="559"/>
        <item x="556"/>
        <item x="554"/>
        <item x="555"/>
        <item x="552"/>
        <item x="553"/>
        <item x="549"/>
        <item x="550"/>
        <item x="551"/>
        <item x="548"/>
        <item x="545"/>
        <item x="546"/>
        <item x="547"/>
        <item x="543"/>
        <item x="544"/>
        <item x="542"/>
        <item x="541"/>
        <item x="540"/>
        <item x="539"/>
        <item x="538"/>
        <item x="537"/>
        <item x="536"/>
        <item x="535"/>
        <item x="533"/>
        <item x="534"/>
        <item x="531"/>
        <item x="532"/>
        <item x="530"/>
        <item x="529"/>
        <item x="528"/>
        <item x="527"/>
        <item x="526"/>
        <item x="523"/>
        <item x="524"/>
        <item x="525"/>
        <item x="517"/>
        <item x="518"/>
        <item x="519"/>
        <item x="520"/>
        <item x="521"/>
        <item x="522"/>
        <item x="516"/>
        <item x="515"/>
        <item x="514"/>
        <item x="513"/>
        <item x="512"/>
        <item x="511"/>
        <item x="510"/>
        <item x="508"/>
        <item x="509"/>
        <item x="507"/>
        <item x="506"/>
        <item x="505"/>
        <item x="503"/>
        <item x="504"/>
        <item x="502"/>
        <item x="501"/>
        <item x="500"/>
        <item x="498"/>
        <item x="499"/>
        <item x="496"/>
        <item x="497"/>
        <item x="493"/>
        <item x="494"/>
        <item x="495"/>
        <item x="492"/>
        <item x="491"/>
        <item x="490"/>
        <item x="489"/>
        <item x="487"/>
        <item x="488"/>
        <item x="486"/>
        <item x="485"/>
        <item x="480"/>
        <item x="481"/>
        <item x="482"/>
        <item x="483"/>
        <item x="484"/>
        <item x="479"/>
        <item x="478"/>
        <item x="476"/>
        <item x="477"/>
        <item x="474"/>
        <item x="475"/>
        <item x="472"/>
        <item x="473"/>
        <item x="470"/>
        <item x="471"/>
        <item x="468"/>
        <item x="469"/>
        <item x="465"/>
        <item x="466"/>
        <item x="467"/>
        <item x="459"/>
        <item x="460"/>
        <item x="461"/>
        <item x="462"/>
        <item x="463"/>
        <item x="464"/>
        <item x="455"/>
        <item x="456"/>
        <item x="457"/>
        <item x="458"/>
        <item x="451"/>
        <item x="452"/>
        <item x="453"/>
        <item x="454"/>
        <item x="448"/>
        <item x="449"/>
        <item x="450"/>
        <item x="445"/>
        <item x="446"/>
        <item x="44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30"/>
        <item x="431"/>
        <item x="426"/>
        <item x="427"/>
        <item x="428"/>
        <item x="429"/>
        <item x="425"/>
        <item x="421"/>
        <item x="422"/>
        <item x="423"/>
        <item x="424"/>
        <item x="419"/>
        <item x="420"/>
        <item x="418"/>
        <item x="417"/>
        <item x="416"/>
        <item x="414"/>
        <item x="415"/>
        <item x="413"/>
        <item x="412"/>
        <item x="410"/>
        <item x="411"/>
        <item x="409"/>
        <item x="408"/>
        <item x="406"/>
        <item x="407"/>
        <item x="404"/>
        <item x="405"/>
        <item x="403"/>
        <item x="402"/>
        <item x="400"/>
        <item x="401"/>
        <item x="398"/>
        <item x="399"/>
        <item x="397"/>
        <item x="396"/>
        <item x="386"/>
        <item x="387"/>
        <item x="388"/>
        <item x="389"/>
        <item x="390"/>
        <item x="391"/>
        <item x="392"/>
        <item x="393"/>
        <item x="394"/>
        <item x="395"/>
        <item x="384"/>
        <item x="385"/>
        <item x="382"/>
        <item x="383"/>
        <item x="381"/>
        <item x="377"/>
        <item x="378"/>
        <item x="379"/>
        <item x="380"/>
        <item x="373"/>
        <item x="374"/>
        <item x="375"/>
        <item x="371"/>
        <item x="372"/>
        <item x="369"/>
        <item x="370"/>
        <item x="367"/>
        <item x="368"/>
        <item x="360"/>
        <item x="361"/>
        <item x="362"/>
        <item x="363"/>
        <item x="364"/>
        <item x="365"/>
        <item x="366"/>
        <item x="358"/>
        <item x="359"/>
        <item x="357"/>
        <item x="376"/>
        <item x="355"/>
        <item x="356"/>
        <item x="351"/>
        <item x="352"/>
        <item x="353"/>
        <item x="354"/>
        <item x="347"/>
        <item x="348"/>
        <item x="349"/>
        <item x="350"/>
        <item x="345"/>
        <item x="346"/>
        <item x="344"/>
        <item x="343"/>
        <item x="342"/>
        <item x="339"/>
        <item x="340"/>
        <item x="341"/>
        <item x="336"/>
        <item x="337"/>
        <item x="338"/>
        <item x="334"/>
        <item x="335"/>
        <item x="333"/>
        <item x="332"/>
        <item x="330"/>
        <item x="331"/>
        <item x="329"/>
        <item x="327"/>
        <item x="328"/>
        <item x="324"/>
        <item x="325"/>
        <item x="326"/>
        <item x="323"/>
        <item x="319"/>
        <item x="320"/>
        <item x="321"/>
        <item x="322"/>
        <item x="318"/>
        <item x="317"/>
        <item x="316"/>
        <item x="315"/>
        <item x="313"/>
        <item x="314"/>
        <item x="312"/>
        <item x="311"/>
        <item x="309"/>
        <item x="310"/>
        <item x="308"/>
        <item x="307"/>
        <item x="305"/>
        <item x="306"/>
        <item x="302"/>
        <item x="303"/>
        <item x="304"/>
        <item x="296"/>
        <item x="297"/>
        <item x="298"/>
        <item x="299"/>
        <item x="300"/>
        <item x="301"/>
        <item x="295"/>
        <item x="290"/>
        <item x="291"/>
        <item x="292"/>
        <item x="293"/>
        <item x="294"/>
        <item x="286"/>
        <item x="287"/>
        <item x="288"/>
        <item x="289"/>
        <item x="281"/>
        <item x="282"/>
        <item x="283"/>
        <item x="284"/>
        <item x="285"/>
        <item x="275"/>
        <item x="276"/>
        <item x="277"/>
        <item x="278"/>
        <item x="279"/>
        <item x="280"/>
        <item x="271"/>
        <item x="272"/>
        <item x="273"/>
        <item x="274"/>
        <item x="268"/>
        <item x="269"/>
        <item x="270"/>
        <item x="263"/>
        <item x="264"/>
        <item x="265"/>
        <item x="266"/>
        <item x="267"/>
        <item x="262"/>
        <item x="260"/>
        <item x="261"/>
        <item x="258"/>
        <item x="259"/>
        <item x="255"/>
        <item x="256"/>
        <item x="257"/>
        <item x="253"/>
        <item x="254"/>
        <item x="250"/>
        <item x="251"/>
        <item x="252"/>
        <item x="248"/>
        <item x="249"/>
        <item x="247"/>
        <item x="241"/>
        <item x="242"/>
        <item x="243"/>
        <item x="244"/>
        <item x="245"/>
        <item x="246"/>
        <item x="240"/>
        <item x="239"/>
        <item x="713"/>
        <item x="231"/>
        <item x="232"/>
        <item x="233"/>
        <item x="234"/>
        <item x="235"/>
        <item x="236"/>
        <item x="237"/>
        <item x="238"/>
        <item x="228"/>
        <item x="229"/>
        <item x="230"/>
        <item x="225"/>
        <item x="226"/>
        <item x="227"/>
        <item x="224"/>
        <item x="223"/>
        <item x="219"/>
        <item x="220"/>
        <item x="221"/>
        <item x="222"/>
        <item x="217"/>
        <item x="218"/>
        <item x="215"/>
        <item x="216"/>
        <item x="213"/>
        <item x="214"/>
        <item x="207"/>
        <item x="208"/>
        <item x="209"/>
        <item x="210"/>
        <item x="211"/>
        <item x="212"/>
        <item x="206"/>
        <item x="205"/>
        <item x="203"/>
        <item x="204"/>
        <item x="202"/>
        <item x="200"/>
        <item x="201"/>
        <item x="194"/>
        <item x="195"/>
        <item x="196"/>
        <item x="197"/>
        <item x="198"/>
        <item x="199"/>
        <item x="186"/>
        <item x="187"/>
        <item x="188"/>
        <item x="189"/>
        <item x="190"/>
        <item x="191"/>
        <item x="192"/>
        <item x="193"/>
        <item x="184"/>
        <item x="185"/>
        <item x="183"/>
        <item x="179"/>
        <item x="180"/>
        <item x="181"/>
        <item x="182"/>
        <item x="178"/>
        <item x="177"/>
        <item x="176"/>
        <item x="174"/>
        <item x="175"/>
        <item x="169"/>
        <item x="170"/>
        <item x="171"/>
        <item x="172"/>
        <item x="173"/>
        <item x="162"/>
        <item x="163"/>
        <item x="164"/>
        <item x="165"/>
        <item x="166"/>
        <item x="167"/>
        <item x="168"/>
        <item x="158"/>
        <item x="159"/>
        <item x="160"/>
        <item x="161"/>
        <item x="154"/>
        <item x="155"/>
        <item x="156"/>
        <item x="157"/>
        <item x="151"/>
        <item x="152"/>
        <item x="153"/>
        <item x="142"/>
        <item x="143"/>
        <item x="144"/>
        <item x="145"/>
        <item x="146"/>
        <item x="147"/>
        <item x="148"/>
        <item x="149"/>
        <item x="150"/>
        <item x="139"/>
        <item x="140"/>
        <item x="141"/>
        <item x="134"/>
        <item x="135"/>
        <item x="136"/>
        <item x="137"/>
        <item x="138"/>
        <item x="130"/>
        <item x="131"/>
        <item x="132"/>
        <item x="133"/>
        <item x="126"/>
        <item x="127"/>
        <item x="128"/>
        <item x="129"/>
        <item x="118"/>
        <item x="119"/>
        <item x="120"/>
        <item x="121"/>
        <item x="122"/>
        <item x="123"/>
        <item x="124"/>
        <item x="125"/>
        <item x="114"/>
        <item x="115"/>
        <item x="116"/>
        <item x="117"/>
        <item x="110"/>
        <item x="111"/>
        <item x="112"/>
        <item x="113"/>
        <item x="107"/>
        <item x="108"/>
        <item x="109"/>
        <item x="100"/>
        <item x="101"/>
        <item x="102"/>
        <item x="103"/>
        <item x="104"/>
        <item x="105"/>
        <item x="106"/>
        <item x="95"/>
        <item x="96"/>
        <item x="97"/>
        <item x="98"/>
        <item x="99"/>
        <item x="89"/>
        <item x="90"/>
        <item x="91"/>
        <item x="92"/>
        <item x="93"/>
        <item x="94"/>
        <item x="84"/>
        <item x="85"/>
        <item x="86"/>
        <item x="87"/>
        <item x="88"/>
        <item x="79"/>
        <item x="80"/>
        <item x="81"/>
        <item x="82"/>
        <item x="83"/>
        <item x="74"/>
        <item x="75"/>
        <item x="76"/>
        <item x="77"/>
        <item x="78"/>
        <item x="72"/>
        <item x="73"/>
        <item x="64"/>
        <item x="65"/>
        <item x="66"/>
        <item x="67"/>
        <item x="68"/>
        <item x="69"/>
        <item x="70"/>
        <item x="71"/>
        <item x="54"/>
        <item x="55"/>
        <item x="56"/>
        <item x="57"/>
        <item x="58"/>
        <item x="59"/>
        <item x="60"/>
        <item x="61"/>
        <item x="62"/>
        <item x="63"/>
        <item x="52"/>
        <item x="53"/>
        <item x="47"/>
        <item x="48"/>
        <item x="49"/>
        <item x="50"/>
        <item x="51"/>
        <item x="46"/>
        <item x="42"/>
        <item x="43"/>
        <item x="44"/>
        <item x="45"/>
        <item x="35"/>
        <item x="36"/>
        <item x="37"/>
        <item x="38"/>
        <item x="39"/>
        <item x="40"/>
        <item x="41"/>
        <item x="27"/>
        <item x="28"/>
        <item x="29"/>
        <item x="30"/>
        <item x="31"/>
        <item x="32"/>
        <item x="33"/>
        <item x="34"/>
        <item x="23"/>
        <item x="24"/>
        <item x="25"/>
        <item x="26"/>
        <item x="19"/>
        <item x="20"/>
        <item x="21"/>
        <item x="22"/>
        <item x="10"/>
        <item x="11"/>
        <item x="12"/>
        <item x="13"/>
        <item x="14"/>
        <item x="15"/>
        <item x="16"/>
        <item x="17"/>
        <item x="18"/>
        <item x="3"/>
        <item x="4"/>
        <item x="5"/>
        <item x="6"/>
        <item x="7"/>
        <item x="8"/>
        <item x="9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770">
        <item x="706"/>
        <item x="661"/>
        <item x="639"/>
        <item x="393"/>
        <item x="763"/>
        <item x="635"/>
        <item x="636"/>
        <item x="443"/>
        <item x="273"/>
        <item x="662"/>
        <item x="591"/>
        <item x="272"/>
        <item x="548"/>
        <item x="583"/>
        <item x="766"/>
        <item x="290"/>
        <item x="617"/>
        <item x="685"/>
        <item x="565"/>
        <item x="420"/>
        <item x="758"/>
        <item x="385"/>
        <item x="764"/>
        <item x="352"/>
        <item x="593"/>
        <item x="704"/>
        <item x="500"/>
        <item x="476"/>
        <item x="703"/>
        <item x="754"/>
        <item x="483"/>
        <item x="768"/>
        <item x="563"/>
        <item x="336"/>
        <item x="762"/>
        <item x="497"/>
        <item x="664"/>
        <item x="738"/>
        <item x="449"/>
        <item x="347"/>
        <item x="431"/>
        <item x="767"/>
        <item x="734"/>
        <item x="573"/>
        <item x="595"/>
        <item x="406"/>
        <item x="546"/>
        <item x="351"/>
        <item x="269"/>
        <item x="513"/>
        <item x="730"/>
        <item x="363"/>
        <item x="691"/>
        <item x="666"/>
        <item x="747"/>
        <item x="276"/>
        <item x="761"/>
        <item x="557"/>
        <item x="482"/>
        <item x="521"/>
        <item x="696"/>
        <item x="631"/>
        <item x="387"/>
        <item x="677"/>
        <item x="511"/>
        <item x="599"/>
        <item x="576"/>
        <item x="733"/>
        <item x="442"/>
        <item x="615"/>
        <item x="748"/>
        <item x="580"/>
        <item x="371"/>
        <item x="314"/>
        <item x="312"/>
        <item x="612"/>
        <item x="316"/>
        <item x="504"/>
        <item x="751"/>
        <item x="674"/>
        <item x="344"/>
        <item x="447"/>
        <item x="571"/>
        <item x="341"/>
        <item x="529"/>
        <item x="460"/>
        <item x="516"/>
        <item x="381"/>
        <item x="501"/>
        <item x="324"/>
        <item x="455"/>
        <item x="286"/>
        <item x="456"/>
        <item x="369"/>
        <item x="418"/>
        <item x="370"/>
        <item x="331"/>
        <item x="628"/>
        <item x="523"/>
        <item x="411"/>
        <item x="364"/>
        <item x="512"/>
        <item x="391"/>
        <item x="604"/>
        <item x="345"/>
        <item x="337"/>
        <item x="502"/>
        <item x="271"/>
        <item x="361"/>
        <item x="359"/>
        <item x="444"/>
        <item x="439"/>
        <item x="376"/>
        <item x="466"/>
        <item x="342"/>
        <item x="503"/>
        <item x="365"/>
        <item x="432"/>
        <item x="424"/>
        <item x="752"/>
        <item x="579"/>
        <item x="434"/>
        <item x="325"/>
        <item x="585"/>
        <item x="317"/>
        <item x="658"/>
        <item x="552"/>
        <item x="268"/>
        <item x="627"/>
        <item x="425"/>
        <item x="498"/>
        <item x="578"/>
        <item x="423"/>
        <item x="616"/>
        <item x="285"/>
        <item x="377"/>
        <item x="727"/>
        <item x="588"/>
        <item x="445"/>
        <item x="587"/>
        <item x="323"/>
        <item x="258"/>
        <item x="637"/>
        <item x="266"/>
        <item x="397"/>
        <item x="535"/>
        <item x="688"/>
        <item x="584"/>
        <item x="401"/>
        <item x="562"/>
        <item x="609"/>
        <item x="514"/>
        <item x="300"/>
        <item x="355"/>
        <item x="558"/>
        <item x="714"/>
        <item x="610"/>
        <item x="554"/>
        <item x="736"/>
        <item x="675"/>
        <item x="428"/>
        <item x="590"/>
        <item x="561"/>
        <item x="328"/>
        <item x="426"/>
        <item x="652"/>
        <item x="547"/>
        <item x="270"/>
        <item x="519"/>
        <item x="765"/>
        <item x="318"/>
        <item x="723"/>
        <item x="698"/>
        <item x="681"/>
        <item x="298"/>
        <item x="540"/>
        <item x="367"/>
        <item x="651"/>
        <item x="392"/>
        <item x="530"/>
        <item x="440"/>
        <item x="707"/>
        <item x="319"/>
        <item x="655"/>
        <item x="620"/>
        <item x="505"/>
        <item x="357"/>
        <item x="603"/>
        <item x="335"/>
        <item x="343"/>
        <item x="755"/>
        <item x="722"/>
        <item x="689"/>
        <item x="541"/>
        <item x="330"/>
        <item x="715"/>
        <item x="684"/>
        <item x="611"/>
        <item x="414"/>
        <item x="559"/>
        <item x="284"/>
        <item x="586"/>
        <item x="572"/>
        <item x="721"/>
        <item x="621"/>
        <item x="473"/>
        <item x="354"/>
        <item x="396"/>
        <item x="302"/>
        <item x="301"/>
        <item x="520"/>
        <item x="293"/>
        <item x="278"/>
        <item x="283"/>
        <item x="410"/>
        <item x="407"/>
        <item x="477"/>
        <item x="454"/>
        <item x="532"/>
        <item x="744"/>
        <item x="398"/>
        <item x="567"/>
        <item x="515"/>
        <item x="416"/>
        <item x="429"/>
        <item x="481"/>
        <item x="592"/>
        <item x="524"/>
        <item x="289"/>
        <item x="518"/>
        <item x="663"/>
        <item x="400"/>
        <item x="623"/>
        <item x="645"/>
        <item x="568"/>
        <item x="494"/>
        <item x="741"/>
        <item x="640"/>
        <item x="340"/>
        <item x="725"/>
        <item x="472"/>
        <item x="506"/>
        <item x="356"/>
        <item x="395"/>
        <item x="750"/>
        <item x="618"/>
        <item x="474"/>
        <item x="531"/>
        <item x="441"/>
        <item x="693"/>
        <item x="435"/>
        <item x="536"/>
        <item x="607"/>
        <item x="489"/>
        <item x="479"/>
        <item x="419"/>
        <item x="745"/>
        <item x="346"/>
        <item x="678"/>
        <item x="614"/>
        <item x="683"/>
        <item x="306"/>
        <item x="686"/>
        <item x="716"/>
        <item x="654"/>
        <item x="648"/>
        <item x="539"/>
        <item x="577"/>
        <item x="650"/>
        <item x="296"/>
        <item x="492"/>
        <item x="299"/>
        <item x="660"/>
        <item x="389"/>
        <item x="422"/>
        <item x="527"/>
        <item x="634"/>
        <item x="550"/>
        <item x="415"/>
        <item x="433"/>
        <item x="606"/>
        <item x="705"/>
        <item x="297"/>
        <item x="630"/>
        <item x="281"/>
        <item x="480"/>
        <item x="569"/>
        <item x="687"/>
        <item x="362"/>
        <item x="624"/>
        <item x="622"/>
        <item x="646"/>
        <item x="353"/>
        <item x="307"/>
        <item x="737"/>
        <item x="368"/>
        <item x="537"/>
        <item x="708"/>
        <item x="600"/>
        <item x="570"/>
        <item x="556"/>
        <item x="448"/>
        <item x="732"/>
        <item x="638"/>
        <item x="386"/>
        <item x="560"/>
        <item x="360"/>
        <item x="484"/>
        <item x="575"/>
        <item x="459"/>
        <item x="402"/>
        <item x="647"/>
        <item x="417"/>
        <item x="649"/>
        <item x="320"/>
        <item x="421"/>
        <item x="742"/>
        <item x="726"/>
        <item x="671"/>
        <item x="581"/>
        <item x="430"/>
        <item x="633"/>
        <item x="667"/>
        <item x="287"/>
        <item x="437"/>
        <item x="700"/>
        <item x="394"/>
        <item x="338"/>
        <item x="313"/>
        <item x="329"/>
        <item x="710"/>
        <item x="551"/>
        <item x="373"/>
        <item x="490"/>
        <item x="485"/>
        <item x="461"/>
        <item x="695"/>
        <item x="759"/>
        <item x="740"/>
        <item x="517"/>
        <item x="680"/>
        <item x="315"/>
        <item x="295"/>
        <item x="718"/>
        <item x="553"/>
        <item x="735"/>
        <item x="602"/>
        <item x="673"/>
        <item x="496"/>
        <item x="348"/>
        <item x="457"/>
        <item x="641"/>
        <item x="679"/>
        <item x="405"/>
        <item x="724"/>
        <item x="404"/>
        <item x="756"/>
        <item x="310"/>
        <item x="478"/>
        <item x="350"/>
        <item x="450"/>
        <item x="619"/>
        <item x="291"/>
        <item x="629"/>
        <item x="374"/>
        <item x="378"/>
        <item x="564"/>
        <item x="701"/>
        <item x="526"/>
        <item x="275"/>
        <item x="486"/>
        <item x="438"/>
        <item x="495"/>
        <item x="399"/>
        <item x="566"/>
        <item x="468"/>
        <item x="465"/>
        <item x="542"/>
        <item x="382"/>
        <item x="690"/>
        <item x="608"/>
        <item x="626"/>
        <item x="709"/>
        <item x="388"/>
        <item x="760"/>
        <item x="469"/>
        <item x="653"/>
        <item x="731"/>
        <item x="412"/>
        <item x="543"/>
        <item x="326"/>
        <item x="380"/>
        <item x="274"/>
        <item x="452"/>
        <item x="327"/>
        <item x="596"/>
        <item x="470"/>
        <item x="702"/>
        <item x="508"/>
        <item x="493"/>
        <item x="644"/>
        <item x="413"/>
        <item x="451"/>
        <item x="321"/>
        <item x="467"/>
        <item x="739"/>
        <item x="322"/>
        <item x="605"/>
        <item x="462"/>
        <item x="522"/>
        <item x="574"/>
        <item x="471"/>
        <item x="267"/>
        <item x="642"/>
        <item x="427"/>
        <item x="332"/>
        <item x="507"/>
        <item x="282"/>
        <item x="589"/>
        <item x="383"/>
        <item x="594"/>
        <item x="643"/>
        <item x="409"/>
        <item x="545"/>
        <item x="446"/>
        <item x="475"/>
        <item x="625"/>
        <item x="294"/>
        <item x="668"/>
        <item x="487"/>
        <item x="538"/>
        <item x="632"/>
        <item x="339"/>
        <item x="598"/>
        <item x="528"/>
        <item x="372"/>
        <item x="682"/>
        <item x="42"/>
        <item x="659"/>
        <item x="749"/>
        <item x="699"/>
        <item x="769"/>
        <item x="463"/>
        <item x="375"/>
        <item x="713"/>
        <item x="657"/>
        <item x="464"/>
        <item x="453"/>
        <item x="488"/>
        <item x="277"/>
        <item x="582"/>
        <item x="499"/>
        <item x="366"/>
        <item x="408"/>
        <item x="728"/>
        <item x="676"/>
        <item x="358"/>
        <item x="288"/>
        <item x="525"/>
        <item x="746"/>
        <item x="694"/>
        <item x="712"/>
        <item x="555"/>
        <item x="601"/>
        <item x="669"/>
        <item x="656"/>
        <item x="247"/>
        <item x="403"/>
        <item x="743"/>
        <item x="491"/>
        <item x="436"/>
        <item x="549"/>
        <item x="458"/>
        <item x="753"/>
        <item x="757"/>
        <item x="384"/>
        <item x="729"/>
        <item x="305"/>
        <item x="311"/>
        <item x="720"/>
        <item x="692"/>
        <item x="613"/>
        <item x="333"/>
        <item x="279"/>
        <item x="304"/>
        <item x="697"/>
        <item x="303"/>
        <item x="672"/>
        <item x="533"/>
        <item x="534"/>
        <item x="280"/>
        <item x="665"/>
        <item x="510"/>
        <item x="309"/>
        <item x="390"/>
        <item x="292"/>
        <item x="349"/>
        <item x="379"/>
        <item x="719"/>
        <item x="670"/>
        <item x="509"/>
        <item x="544"/>
        <item x="717"/>
        <item x="597"/>
        <item x="261"/>
        <item x="262"/>
        <item x="263"/>
        <item x="264"/>
        <item x="265"/>
        <item x="260"/>
        <item x="259"/>
        <item x="256"/>
        <item x="257"/>
        <item x="253"/>
        <item x="254"/>
        <item x="255"/>
        <item x="251"/>
        <item x="252"/>
        <item x="248"/>
        <item x="249"/>
        <item x="250"/>
        <item x="246"/>
        <item x="245"/>
        <item x="239"/>
        <item x="240"/>
        <item x="241"/>
        <item x="242"/>
        <item x="243"/>
        <item x="244"/>
        <item x="238"/>
        <item x="237"/>
        <item x="711"/>
        <item x="229"/>
        <item x="230"/>
        <item x="231"/>
        <item x="232"/>
        <item x="233"/>
        <item x="234"/>
        <item x="235"/>
        <item x="236"/>
        <item x="226"/>
        <item x="227"/>
        <item x="228"/>
        <item x="223"/>
        <item x="224"/>
        <item x="225"/>
        <item x="222"/>
        <item x="221"/>
        <item x="308"/>
        <item x="334"/>
        <item x="217"/>
        <item x="218"/>
        <item x="219"/>
        <item x="220"/>
        <item x="215"/>
        <item x="216"/>
        <item x="213"/>
        <item x="214"/>
        <item x="211"/>
        <item x="212"/>
        <item x="205"/>
        <item x="207"/>
        <item x="208"/>
        <item x="209"/>
        <item x="210"/>
        <item x="204"/>
        <item x="203"/>
        <item x="201"/>
        <item x="202"/>
        <item x="200"/>
        <item x="198"/>
        <item x="199"/>
        <item x="192"/>
        <item x="193"/>
        <item x="194"/>
        <item x="195"/>
        <item x="196"/>
        <item x="197"/>
        <item x="184"/>
        <item x="185"/>
        <item x="186"/>
        <item x="187"/>
        <item x="188"/>
        <item x="189"/>
        <item x="190"/>
        <item x="191"/>
        <item x="182"/>
        <item x="183"/>
        <item x="181"/>
        <item x="177"/>
        <item x="178"/>
        <item x="179"/>
        <item x="180"/>
        <item x="176"/>
        <item x="175"/>
        <item x="174"/>
        <item x="172"/>
        <item x="173"/>
        <item x="167"/>
        <item x="168"/>
        <item x="169"/>
        <item x="170"/>
        <item x="171"/>
        <item x="160"/>
        <item x="161"/>
        <item x="162"/>
        <item x="163"/>
        <item x="164"/>
        <item x="165"/>
        <item x="166"/>
        <item x="156"/>
        <item x="157"/>
        <item x="158"/>
        <item x="159"/>
        <item x="152"/>
        <item x="153"/>
        <item x="154"/>
        <item x="155"/>
        <item x="149"/>
        <item x="150"/>
        <item x="151"/>
        <item x="140"/>
        <item x="141"/>
        <item x="142"/>
        <item x="143"/>
        <item x="144"/>
        <item x="145"/>
        <item x="146"/>
        <item x="147"/>
        <item x="148"/>
        <item x="137"/>
        <item x="138"/>
        <item x="139"/>
        <item x="132"/>
        <item x="133"/>
        <item x="134"/>
        <item x="135"/>
        <item x="136"/>
        <item x="128"/>
        <item x="129"/>
        <item x="130"/>
        <item x="131"/>
        <item x="206"/>
        <item x="124"/>
        <item x="125"/>
        <item x="126"/>
        <item x="127"/>
        <item x="116"/>
        <item x="117"/>
        <item x="118"/>
        <item x="119"/>
        <item x="120"/>
        <item x="121"/>
        <item x="122"/>
        <item x="123"/>
        <item x="112"/>
        <item x="113"/>
        <item x="114"/>
        <item x="115"/>
        <item x="108"/>
        <item x="109"/>
        <item x="110"/>
        <item x="111"/>
        <item x="105"/>
        <item x="106"/>
        <item x="107"/>
        <item x="98"/>
        <item x="99"/>
        <item x="100"/>
        <item x="101"/>
        <item x="102"/>
        <item x="103"/>
        <item x="104"/>
        <item x="94"/>
        <item x="95"/>
        <item x="96"/>
        <item x="97"/>
        <item x="93"/>
        <item x="88"/>
        <item x="89"/>
        <item x="90"/>
        <item x="91"/>
        <item x="92"/>
        <item x="83"/>
        <item x="84"/>
        <item x="85"/>
        <item x="86"/>
        <item x="87"/>
        <item x="78"/>
        <item x="79"/>
        <item x="80"/>
        <item x="81"/>
        <item x="82"/>
        <item x="73"/>
        <item x="74"/>
        <item x="75"/>
        <item x="76"/>
        <item x="77"/>
        <item x="71"/>
        <item x="72"/>
        <item x="29"/>
        <item x="64"/>
        <item x="65"/>
        <item x="66"/>
        <item x="67"/>
        <item x="68"/>
        <item x="69"/>
        <item x="70"/>
        <item x="54"/>
        <item x="55"/>
        <item x="56"/>
        <item x="57"/>
        <item x="58"/>
        <item x="59"/>
        <item x="60"/>
        <item x="61"/>
        <item x="62"/>
        <item x="63"/>
        <item x="52"/>
        <item x="53"/>
        <item x="47"/>
        <item x="48"/>
        <item x="49"/>
        <item x="50"/>
        <item x="51"/>
        <item x="46"/>
        <item x="43"/>
        <item x="44"/>
        <item x="45"/>
        <item x="35"/>
        <item x="36"/>
        <item x="37"/>
        <item x="38"/>
        <item x="39"/>
        <item x="40"/>
        <item x="41"/>
        <item x="27"/>
        <item x="28"/>
        <item x="30"/>
        <item x="31"/>
        <item x="32"/>
        <item x="33"/>
        <item x="34"/>
        <item x="23"/>
        <item x="24"/>
        <item x="25"/>
        <item x="26"/>
        <item x="19"/>
        <item x="20"/>
        <item x="21"/>
        <item x="22"/>
        <item x="10"/>
        <item x="11"/>
        <item x="12"/>
        <item x="13"/>
        <item x="14"/>
        <item x="15"/>
        <item x="16"/>
        <item x="17"/>
        <item x="18"/>
        <item x="3"/>
        <item x="4"/>
        <item x="5"/>
        <item x="6"/>
        <item x="7"/>
        <item x="8"/>
        <item x="9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72">
        <item x="737"/>
        <item x="731"/>
        <item x="658"/>
        <item x="569"/>
        <item x="543"/>
        <item x="523"/>
        <item x="525"/>
        <item x="509"/>
        <item x="468"/>
        <item x="449"/>
        <item x="447"/>
        <item x="433"/>
        <item x="434"/>
        <item x="431"/>
        <item x="421"/>
        <item x="422"/>
        <item x="671"/>
        <item x="673"/>
        <item x="675"/>
        <item x="676"/>
        <item x="677"/>
        <item x="679"/>
        <item x="680"/>
        <item x="683"/>
        <item x="684"/>
        <item x="685"/>
        <item x="688"/>
        <item x="689"/>
        <item x="690"/>
        <item x="691"/>
        <item x="693"/>
        <item x="696"/>
        <item x="697"/>
        <item x="698"/>
        <item x="700"/>
        <item x="701"/>
        <item x="707"/>
        <item x="708"/>
        <item x="709"/>
        <item x="710"/>
        <item x="712"/>
        <item x="419"/>
        <item x="420"/>
        <item x="714"/>
        <item x="715"/>
        <item x="716"/>
        <item x="717"/>
        <item x="718"/>
        <item x="719"/>
        <item x="720"/>
        <item x="721"/>
        <item x="722"/>
        <item x="723"/>
        <item x="726"/>
        <item x="728"/>
        <item x="729"/>
        <item x="730"/>
        <item x="732"/>
        <item x="735"/>
        <item x="736"/>
        <item x="738"/>
        <item x="739"/>
        <item x="740"/>
        <item x="741"/>
        <item x="742"/>
        <item x="744"/>
        <item x="745"/>
        <item x="746"/>
        <item x="747"/>
        <item x="748"/>
        <item x="649"/>
        <item x="650"/>
        <item x="668"/>
        <item x="694"/>
        <item x="699"/>
        <item x="702"/>
        <item x="703"/>
        <item x="705"/>
        <item x="727"/>
        <item x="749"/>
        <item x="750"/>
        <item x="751"/>
        <item x="753"/>
        <item x="754"/>
        <item x="755"/>
        <item x="756"/>
        <item x="758"/>
        <item x="759"/>
        <item x="760"/>
        <item x="762"/>
        <item x="764"/>
        <item x="765"/>
        <item x="766"/>
        <item x="767"/>
        <item x="768"/>
        <item x="769"/>
        <item x="770"/>
        <item x="771"/>
        <item x="418"/>
        <item x="423"/>
        <item x="424"/>
        <item x="425"/>
        <item x="426"/>
        <item x="427"/>
        <item x="417"/>
        <item x="428"/>
        <item x="429"/>
        <item x="430"/>
        <item x="435"/>
        <item x="436"/>
        <item x="437"/>
        <item x="439"/>
        <item x="440"/>
        <item x="441"/>
        <item x="442"/>
        <item x="443"/>
        <item x="444"/>
        <item x="445"/>
        <item x="446"/>
        <item x="448"/>
        <item x="450"/>
        <item x="452"/>
        <item x="453"/>
        <item x="454"/>
        <item x="42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5"/>
        <item x="487"/>
        <item x="488"/>
        <item x="502"/>
        <item x="540"/>
        <item x="573"/>
        <item x="574"/>
        <item x="575"/>
        <item x="578"/>
        <item x="595"/>
        <item x="597"/>
        <item x="605"/>
        <item x="619"/>
        <item x="621"/>
        <item x="623"/>
        <item x="627"/>
        <item x="634"/>
        <item x="641"/>
        <item x="646"/>
        <item x="653"/>
        <item x="654"/>
        <item x="678"/>
        <item x="472"/>
        <item x="473"/>
        <item x="474"/>
        <item x="249"/>
        <item x="477"/>
        <item x="478"/>
        <item x="479"/>
        <item x="480"/>
        <item x="481"/>
        <item x="482"/>
        <item x="483"/>
        <item x="484"/>
        <item x="485"/>
        <item x="704"/>
        <item x="706"/>
        <item x="743"/>
        <item x="752"/>
        <item x="761"/>
        <item x="416"/>
        <item x="476"/>
        <item x="486"/>
        <item x="489"/>
        <item x="490"/>
        <item x="655"/>
        <item x="695"/>
        <item x="414"/>
        <item x="415"/>
        <item x="438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4"/>
        <item x="505"/>
        <item x="506"/>
        <item x="507"/>
        <item x="508"/>
        <item x="413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91"/>
        <item x="592"/>
        <item x="593"/>
        <item x="594"/>
        <item x="596"/>
        <item x="598"/>
        <item x="599"/>
        <item x="600"/>
        <item x="601"/>
        <item x="602"/>
        <item x="603"/>
        <item x="604"/>
        <item x="606"/>
        <item x="607"/>
        <item x="608"/>
        <item x="609"/>
        <item x="611"/>
        <item x="613"/>
        <item x="614"/>
        <item x="615"/>
        <item x="616"/>
        <item x="617"/>
        <item x="618"/>
        <item x="620"/>
        <item x="622"/>
        <item x="624"/>
        <item x="625"/>
        <item x="626"/>
        <item x="628"/>
        <item x="629"/>
        <item x="630"/>
        <item x="631"/>
        <item x="632"/>
        <item x="633"/>
        <item x="635"/>
        <item x="636"/>
        <item x="637"/>
        <item x="638"/>
        <item x="639"/>
        <item x="640"/>
        <item x="642"/>
        <item x="643"/>
        <item x="644"/>
        <item x="645"/>
        <item x="647"/>
        <item x="648"/>
        <item x="651"/>
        <item x="652"/>
        <item x="656"/>
        <item x="657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2"/>
        <item x="674"/>
        <item x="681"/>
        <item x="682"/>
        <item x="686"/>
        <item x="692"/>
        <item x="711"/>
        <item x="724"/>
        <item x="733"/>
        <item x="734"/>
        <item x="412"/>
        <item x="522"/>
        <item x="524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260"/>
        <item x="566"/>
        <item x="410"/>
        <item x="567"/>
        <item x="568"/>
        <item x="570"/>
        <item x="571"/>
        <item x="572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409"/>
        <item x="411"/>
        <item x="408"/>
        <item x="407"/>
        <item x="404"/>
        <item x="405"/>
        <item x="403"/>
        <item x="402"/>
        <item x="400"/>
        <item x="401"/>
        <item x="451"/>
        <item x="503"/>
        <item x="398"/>
        <item x="399"/>
        <item x="725"/>
        <item x="397"/>
        <item x="396"/>
        <item x="386"/>
        <item x="387"/>
        <item x="388"/>
        <item x="389"/>
        <item x="390"/>
        <item x="391"/>
        <item x="392"/>
        <item x="393"/>
        <item x="394"/>
        <item x="395"/>
        <item x="384"/>
        <item x="385"/>
        <item x="382"/>
        <item x="383"/>
        <item x="381"/>
        <item x="377"/>
        <item x="378"/>
        <item x="379"/>
        <item x="380"/>
        <item x="373"/>
        <item x="374"/>
        <item x="375"/>
        <item x="371"/>
        <item x="372"/>
        <item x="369"/>
        <item x="370"/>
        <item x="367"/>
        <item x="368"/>
        <item x="360"/>
        <item x="361"/>
        <item x="362"/>
        <item x="363"/>
        <item x="364"/>
        <item x="365"/>
        <item x="366"/>
        <item x="358"/>
        <item x="359"/>
        <item x="757"/>
        <item x="357"/>
        <item x="376"/>
        <item x="355"/>
        <item x="356"/>
        <item x="610"/>
        <item x="351"/>
        <item x="352"/>
        <item x="353"/>
        <item x="354"/>
        <item x="348"/>
        <item x="349"/>
        <item x="350"/>
        <item x="345"/>
        <item x="346"/>
        <item x="344"/>
        <item x="343"/>
        <item x="342"/>
        <item x="339"/>
        <item x="340"/>
        <item x="341"/>
        <item x="336"/>
        <item x="337"/>
        <item x="338"/>
        <item x="334"/>
        <item x="335"/>
        <item x="333"/>
        <item x="332"/>
        <item x="330"/>
        <item x="331"/>
        <item x="347"/>
        <item x="329"/>
        <item x="327"/>
        <item x="328"/>
        <item x="324"/>
        <item x="325"/>
        <item x="326"/>
        <item x="323"/>
        <item x="319"/>
        <item x="320"/>
        <item x="321"/>
        <item x="322"/>
        <item x="318"/>
        <item x="317"/>
        <item x="316"/>
        <item x="315"/>
        <item x="313"/>
        <item x="314"/>
        <item x="312"/>
        <item x="311"/>
        <item x="309"/>
        <item x="310"/>
        <item x="308"/>
        <item x="307"/>
        <item x="305"/>
        <item x="306"/>
        <item x="302"/>
        <item x="303"/>
        <item x="304"/>
        <item x="296"/>
        <item x="297"/>
        <item x="298"/>
        <item x="299"/>
        <item x="300"/>
        <item x="301"/>
        <item x="295"/>
        <item x="290"/>
        <item x="291"/>
        <item x="292"/>
        <item x="293"/>
        <item x="294"/>
        <item x="286"/>
        <item x="287"/>
        <item x="288"/>
        <item x="289"/>
        <item x="281"/>
        <item x="282"/>
        <item x="283"/>
        <item x="284"/>
        <item x="285"/>
        <item x="275"/>
        <item x="276"/>
        <item x="277"/>
        <item x="278"/>
        <item x="279"/>
        <item x="280"/>
        <item x="271"/>
        <item x="272"/>
        <item x="273"/>
        <item x="274"/>
        <item x="268"/>
        <item x="269"/>
        <item x="270"/>
        <item x="263"/>
        <item x="264"/>
        <item x="265"/>
        <item x="266"/>
        <item x="267"/>
        <item x="262"/>
        <item x="261"/>
        <item x="259"/>
        <item x="258"/>
        <item x="255"/>
        <item x="256"/>
        <item x="257"/>
        <item x="250"/>
        <item x="251"/>
        <item x="252"/>
        <item x="248"/>
        <item x="253"/>
        <item x="247"/>
        <item x="241"/>
        <item x="242"/>
        <item x="243"/>
        <item x="244"/>
        <item x="245"/>
        <item x="246"/>
        <item x="240"/>
        <item x="239"/>
        <item x="713"/>
        <item x="231"/>
        <item x="232"/>
        <item x="233"/>
        <item x="234"/>
        <item x="235"/>
        <item x="236"/>
        <item x="237"/>
        <item x="238"/>
        <item x="228"/>
        <item x="230"/>
        <item x="225"/>
        <item x="226"/>
        <item x="229"/>
        <item x="687"/>
        <item x="224"/>
        <item x="227"/>
        <item x="223"/>
        <item x="219"/>
        <item x="220"/>
        <item x="221"/>
        <item x="222"/>
        <item x="217"/>
        <item x="218"/>
        <item x="254"/>
        <item x="215"/>
        <item x="216"/>
        <item x="213"/>
        <item x="214"/>
        <item x="432"/>
        <item x="207"/>
        <item x="208"/>
        <item x="209"/>
        <item x="210"/>
        <item x="211"/>
        <item x="212"/>
        <item x="206"/>
        <item x="406"/>
        <item x="205"/>
        <item x="203"/>
        <item x="204"/>
        <item x="202"/>
        <item x="200"/>
        <item x="201"/>
        <item x="194"/>
        <item x="195"/>
        <item x="196"/>
        <item x="197"/>
        <item x="198"/>
        <item x="199"/>
        <item x="186"/>
        <item x="187"/>
        <item x="188"/>
        <item x="189"/>
        <item x="190"/>
        <item x="191"/>
        <item x="192"/>
        <item x="193"/>
        <item x="184"/>
        <item x="185"/>
        <item x="183"/>
        <item x="179"/>
        <item x="180"/>
        <item x="181"/>
        <item x="182"/>
        <item x="178"/>
        <item x="612"/>
        <item x="177"/>
        <item x="176"/>
        <item x="174"/>
        <item x="175"/>
        <item x="169"/>
        <item x="170"/>
        <item x="171"/>
        <item x="172"/>
        <item x="173"/>
        <item x="162"/>
        <item x="163"/>
        <item x="164"/>
        <item x="165"/>
        <item x="166"/>
        <item x="167"/>
        <item x="168"/>
        <item x="158"/>
        <item x="159"/>
        <item x="160"/>
        <item x="161"/>
        <item x="154"/>
        <item x="155"/>
        <item x="156"/>
        <item x="157"/>
        <item x="151"/>
        <item x="152"/>
        <item x="153"/>
        <item x="142"/>
        <item x="143"/>
        <item x="144"/>
        <item x="145"/>
        <item x="146"/>
        <item x="147"/>
        <item x="148"/>
        <item x="149"/>
        <item x="150"/>
        <item x="139"/>
        <item x="140"/>
        <item x="141"/>
        <item x="134"/>
        <item x="135"/>
        <item x="136"/>
        <item x="137"/>
        <item x="138"/>
        <item x="130"/>
        <item x="131"/>
        <item x="132"/>
        <item x="133"/>
        <item x="126"/>
        <item x="127"/>
        <item x="128"/>
        <item x="129"/>
        <item x="118"/>
        <item x="119"/>
        <item x="120"/>
        <item x="121"/>
        <item x="122"/>
        <item x="123"/>
        <item x="124"/>
        <item x="125"/>
        <item x="114"/>
        <item x="115"/>
        <item x="116"/>
        <item x="117"/>
        <item x="110"/>
        <item x="111"/>
        <item x="112"/>
        <item x="113"/>
        <item x="107"/>
        <item x="108"/>
        <item x="109"/>
        <item x="100"/>
        <item x="101"/>
        <item x="102"/>
        <item x="103"/>
        <item x="104"/>
        <item x="106"/>
        <item x="95"/>
        <item x="96"/>
        <item x="97"/>
        <item x="98"/>
        <item x="99"/>
        <item x="89"/>
        <item x="90"/>
        <item x="91"/>
        <item x="92"/>
        <item x="93"/>
        <item x="94"/>
        <item x="105"/>
        <item x="84"/>
        <item x="85"/>
        <item x="86"/>
        <item x="87"/>
        <item x="88"/>
        <item x="79"/>
        <item x="80"/>
        <item x="81"/>
        <item x="82"/>
        <item x="83"/>
        <item x="74"/>
        <item x="75"/>
        <item x="76"/>
        <item x="77"/>
        <item x="78"/>
        <item x="72"/>
        <item x="73"/>
        <item x="64"/>
        <item x="65"/>
        <item x="66"/>
        <item x="67"/>
        <item x="68"/>
        <item x="69"/>
        <item x="70"/>
        <item x="71"/>
        <item x="54"/>
        <item x="55"/>
        <item x="56"/>
        <item x="57"/>
        <item x="58"/>
        <item x="59"/>
        <item x="60"/>
        <item x="61"/>
        <item x="62"/>
        <item x="63"/>
        <item x="52"/>
        <item x="53"/>
        <item x="47"/>
        <item x="48"/>
        <item x="49"/>
        <item x="50"/>
        <item x="51"/>
        <item x="46"/>
        <item x="43"/>
        <item x="44"/>
        <item x="45"/>
        <item x="35"/>
        <item x="36"/>
        <item x="37"/>
        <item x="38"/>
        <item x="39"/>
        <item x="40"/>
        <item x="41"/>
        <item x="27"/>
        <item x="28"/>
        <item x="29"/>
        <item x="30"/>
        <item x="31"/>
        <item x="32"/>
        <item x="33"/>
        <item x="34"/>
        <item x="23"/>
        <item x="24"/>
        <item x="25"/>
        <item x="26"/>
        <item x="19"/>
        <item x="20"/>
        <item x="21"/>
        <item x="22"/>
        <item x="10"/>
        <item x="11"/>
        <item x="12"/>
        <item x="13"/>
        <item x="14"/>
        <item x="15"/>
        <item x="16"/>
        <item x="17"/>
        <item x="18"/>
        <item x="3"/>
        <item x="4"/>
        <item x="5"/>
        <item x="6"/>
        <item x="7"/>
        <item x="8"/>
        <item x="9"/>
        <item x="0"/>
        <item x="1"/>
        <item x="2"/>
        <item x="7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1"/>
        <item x="0"/>
        <item x="4"/>
        <item x="5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3"/>
        <item x="0"/>
        <item x="4"/>
        <item x="2"/>
        <item x="5"/>
        <item x="6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">
        <item x="10"/>
        <item x="1"/>
        <item x="18"/>
        <item x="5"/>
        <item x="3"/>
        <item x="12"/>
        <item x="21"/>
        <item x="0"/>
        <item x="13"/>
        <item x="14"/>
        <item x="4"/>
        <item x="20"/>
        <item x="8"/>
        <item x="6"/>
        <item x="15"/>
        <item x="7"/>
        <item x="2"/>
        <item x="11"/>
        <item x="17"/>
        <item x="9"/>
        <item x="16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6"/>
    <field x="0"/>
    <field x="2"/>
    <field x="4"/>
    <field x="23"/>
    <field x="1"/>
  </rowFields>
  <rowItems count="111">
    <i>
      <x/>
      <x v="143"/>
      <x v="155"/>
      <x v="1"/>
      <x v="1"/>
      <x v="204"/>
    </i>
    <i r="1">
      <x v="192"/>
      <x v="146"/>
      <x v="1"/>
      <x v="1"/>
      <x v="82"/>
    </i>
    <i r="1">
      <x v="505"/>
      <x v="503"/>
      <x/>
      <x v="3"/>
      <x v="506"/>
    </i>
    <i r="1">
      <x v="522"/>
      <x v="166"/>
      <x v="1"/>
      <x v="1"/>
      <x v="466"/>
    </i>
    <i r="1">
      <x v="556"/>
      <x v="553"/>
      <x v="1"/>
      <x v="3"/>
      <x v="557"/>
    </i>
    <i r="1">
      <x v="605"/>
      <x v="605"/>
      <x/>
      <x v="3"/>
      <x v="605"/>
    </i>
    <i r="1">
      <x v="606"/>
      <x v="606"/>
      <x/>
      <x v="3"/>
      <x v="606"/>
    </i>
    <i r="1">
      <x v="624"/>
      <x v="624"/>
      <x/>
      <x v="1"/>
      <x v="624"/>
    </i>
    <i r="1">
      <x v="628"/>
      <x v="628"/>
      <x/>
      <x v="3"/>
      <x v="628"/>
    </i>
    <i r="1">
      <x v="645"/>
      <x v="645"/>
      <x/>
      <x v="3"/>
      <x v="646"/>
    </i>
    <i r="1">
      <x v="716"/>
      <x v="716"/>
      <x/>
      <x v="1"/>
      <x v="716"/>
    </i>
    <i r="1">
      <x v="724"/>
      <x v="724"/>
      <x/>
      <x v="1"/>
      <x v="724"/>
    </i>
    <i r="1">
      <x v="747"/>
      <x v="746"/>
      <x/>
      <x v="1"/>
      <x v="745"/>
    </i>
    <i r="1">
      <x v="758"/>
      <x v="757"/>
      <x/>
      <x v="3"/>
      <x v="756"/>
    </i>
    <i>
      <x v="1"/>
      <x v="52"/>
      <x v="55"/>
      <x/>
      <x v="1"/>
      <x v="136"/>
    </i>
    <i r="1">
      <x v="71"/>
      <x v="32"/>
      <x/>
      <x v="1"/>
      <x v="336"/>
    </i>
    <i r="1">
      <x v="72"/>
      <x v="280"/>
      <x/>
      <x v="1"/>
      <x v="428"/>
    </i>
    <i r="1">
      <x v="90"/>
      <x v="36"/>
      <x/>
      <x v="1"/>
      <x v="281"/>
    </i>
    <i r="1">
      <x v="113"/>
      <x v="161"/>
      <x v="1"/>
      <x v="3"/>
      <x v="165"/>
    </i>
    <i r="1">
      <x v="116"/>
      <x v="266"/>
      <x/>
      <x v="1"/>
      <x v="313"/>
    </i>
    <i r="1">
      <x v="138"/>
      <x v="245"/>
      <x/>
      <x v="3"/>
      <x v="290"/>
    </i>
    <i r="1">
      <x v="167"/>
      <x v="224"/>
      <x/>
      <x v="3"/>
      <x v="420"/>
    </i>
    <i r="1">
      <x v="202"/>
      <x v="335"/>
      <x/>
      <x v="1"/>
      <x v="18"/>
    </i>
    <i r="1">
      <x v="241"/>
      <x v="297"/>
      <x/>
      <x v="3"/>
      <x v="275"/>
    </i>
    <i r="1">
      <x v="283"/>
      <x v="143"/>
      <x v="1"/>
      <x v="3"/>
      <x v="370"/>
    </i>
    <i r="1">
      <x v="284"/>
      <x v="183"/>
      <x/>
      <x v="1"/>
      <x v="307"/>
    </i>
    <i r="1">
      <x v="354"/>
      <x v="181"/>
      <x/>
      <x v="3"/>
      <x v="198"/>
    </i>
    <i r="1">
      <x v="365"/>
      <x v="358"/>
      <x/>
      <x v="1"/>
      <x v="310"/>
    </i>
    <i r="1">
      <x v="368"/>
      <x v="361"/>
      <x/>
      <x v="2"/>
      <x v="231"/>
    </i>
    <i r="1">
      <x v="371"/>
      <x v="366"/>
      <x v="1"/>
      <x v="3"/>
      <x v="207"/>
    </i>
    <i r="1">
      <x v="405"/>
      <x v="401"/>
      <x/>
      <x v="3"/>
      <x v="306"/>
    </i>
    <i r="1">
      <x v="427"/>
      <x v="424"/>
      <x/>
      <x v="1"/>
      <x v="83"/>
    </i>
    <i r="1">
      <x v="428"/>
      <x v="425"/>
      <x/>
      <x v="3"/>
      <x v="238"/>
    </i>
    <i r="1">
      <x v="450"/>
      <x v="448"/>
      <x/>
      <x v="3"/>
      <x v="182"/>
    </i>
    <i r="1">
      <x v="476"/>
      <x v="474"/>
      <x/>
      <x v="2"/>
      <x v="457"/>
    </i>
    <i r="1">
      <x v="533"/>
      <x v="528"/>
      <x/>
      <x v="2"/>
      <x v="532"/>
    </i>
    <i r="1">
      <x v="550"/>
      <x v="546"/>
      <x/>
      <x v="3"/>
      <x v="551"/>
    </i>
    <i r="1">
      <x v="557"/>
      <x v="554"/>
      <x v="1"/>
      <x v="3"/>
      <x v="558"/>
    </i>
    <i r="1">
      <x v="601"/>
      <x v="601"/>
      <x v="5"/>
      <x v="3"/>
      <x v="601"/>
    </i>
    <i r="1">
      <x v="612"/>
      <x v="612"/>
      <x v="4"/>
      <x v="1"/>
      <x v="612"/>
    </i>
    <i r="1">
      <x v="634"/>
      <x v="634"/>
      <x/>
      <x v="3"/>
      <x v="634"/>
    </i>
    <i r="1">
      <x v="638"/>
      <x v="638"/>
      <x/>
      <x v="3"/>
      <x v="638"/>
    </i>
    <i r="1">
      <x v="701"/>
      <x v="701"/>
      <x/>
      <x v="1"/>
      <x v="701"/>
    </i>
    <i r="1">
      <x v="702"/>
      <x v="702"/>
      <x v="1"/>
      <x v="3"/>
      <x v="702"/>
    </i>
    <i r="1">
      <x v="721"/>
      <x v="721"/>
      <x/>
      <x v="2"/>
      <x v="721"/>
    </i>
    <i r="1">
      <x v="750"/>
      <x v="749"/>
      <x/>
      <x v="3"/>
      <x v="748"/>
    </i>
    <i r="1">
      <x v="752"/>
      <x v="751"/>
      <x/>
      <x v="3"/>
      <x v="750"/>
    </i>
    <i r="1">
      <x v="763"/>
      <x v="762"/>
      <x v="4"/>
      <x v="1"/>
      <x v="761"/>
    </i>
    <i r="1">
      <x v="764"/>
      <x v="763"/>
      <x/>
      <x v="3"/>
      <x v="762"/>
    </i>
    <i r="1">
      <x v="765"/>
      <x v="764"/>
      <x/>
      <x v="3"/>
      <x v="763"/>
    </i>
    <i r="1">
      <x v="766"/>
      <x v="765"/>
      <x/>
      <x v="1"/>
      <x v="764"/>
    </i>
    <i r="1">
      <x v="767"/>
      <x v="766"/>
      <x/>
      <x v="3"/>
      <x v="765"/>
    </i>
    <i r="1">
      <x v="768"/>
      <x v="767"/>
      <x/>
      <x v="3"/>
      <x v="766"/>
    </i>
    <i>
      <x v="3"/>
      <x v="3"/>
      <x v="94"/>
      <x v="1"/>
      <x v="3"/>
      <x v="14"/>
    </i>
    <i r="1">
      <x v="13"/>
      <x v="408"/>
      <x v="1"/>
      <x v="3"/>
      <x v="190"/>
    </i>
    <i r="1">
      <x v="29"/>
      <x v="59"/>
      <x/>
      <x v="3"/>
      <x v="42"/>
    </i>
    <i r="1">
      <x v="35"/>
      <x v="1"/>
      <x/>
      <x v="3"/>
      <x v="476"/>
    </i>
    <i r="1">
      <x v="37"/>
      <x v="69"/>
      <x/>
      <x v="1"/>
      <x v="459"/>
    </i>
    <i r="1">
      <x v="41"/>
      <x v="46"/>
      <x/>
      <x v="1"/>
      <x v="195"/>
    </i>
    <i r="1">
      <x v="42"/>
      <x v="45"/>
      <x/>
      <x v="1"/>
      <x v="155"/>
    </i>
    <i r="1">
      <x v="43"/>
      <x v="44"/>
      <x/>
      <x v="3"/>
      <x v="444"/>
    </i>
    <i r="1">
      <x v="44"/>
      <x v="43"/>
      <x/>
      <x v="3"/>
      <x v="461"/>
    </i>
    <i r="1">
      <x v="60"/>
      <x v="21"/>
      <x/>
      <x v="1"/>
      <x v="63"/>
    </i>
    <i r="1">
      <x v="101"/>
      <x v="286"/>
      <x/>
      <x v="3"/>
      <x v="379"/>
    </i>
    <i r="1">
      <x v="153"/>
      <x v="413"/>
      <x v="1"/>
      <x v="3"/>
      <x v="380"/>
    </i>
    <i r="1">
      <x v="177"/>
      <x v="350"/>
      <x/>
      <x v="1"/>
      <x v="123"/>
    </i>
    <i r="1">
      <x v="203"/>
      <x v="336"/>
      <x/>
      <x v="1"/>
      <x v="374"/>
    </i>
    <i r="1">
      <x v="209"/>
      <x v="327"/>
      <x/>
      <x v="3"/>
      <x v="199"/>
    </i>
    <i r="1">
      <x v="213"/>
      <x v="325"/>
      <x/>
      <x v="3"/>
      <x v="57"/>
    </i>
    <i r="1">
      <x v="224"/>
      <x v="312"/>
      <x/>
      <x v="1"/>
      <x v="501"/>
    </i>
    <i r="1">
      <x v="227"/>
      <x v="310"/>
      <x/>
      <x v="1"/>
      <x v="377"/>
    </i>
    <i r="1">
      <x v="228"/>
      <x v="309"/>
      <x/>
      <x v="3"/>
      <x v="175"/>
    </i>
    <i r="1">
      <x v="250"/>
      <x v="217"/>
      <x/>
      <x v="3"/>
      <x v="339"/>
    </i>
    <i r="1">
      <x v="263"/>
      <x v="205"/>
      <x/>
      <x v="3"/>
      <x v="185"/>
    </i>
    <i r="1">
      <x v="275"/>
      <x v="193"/>
      <x/>
      <x v="3"/>
      <x v="469"/>
    </i>
    <i r="1">
      <x v="294"/>
      <x v="167"/>
      <x/>
      <x v="3"/>
      <x v="425"/>
    </i>
    <i r="1">
      <x v="295"/>
      <x v="165"/>
      <x/>
      <x v="3"/>
      <x v="240"/>
    </i>
    <i r="1">
      <x v="306"/>
      <x v="129"/>
      <x/>
      <x v="1"/>
      <x v="350"/>
    </i>
    <i r="1">
      <x v="308"/>
      <x v="131"/>
      <x/>
      <x v="1"/>
      <x v="309"/>
    </i>
    <i r="1">
      <x v="314"/>
      <x v="127"/>
      <x/>
      <x v="3"/>
      <x v="90"/>
    </i>
    <i r="1">
      <x v="315"/>
      <x v="128"/>
      <x/>
      <x v="1"/>
      <x v="92"/>
    </i>
    <i r="1">
      <x v="321"/>
      <x v="9"/>
      <x v="1"/>
      <x v="1"/>
      <x v="81"/>
    </i>
    <i r="1">
      <x v="322"/>
      <x v="120"/>
      <x/>
      <x v="3"/>
      <x v="301"/>
    </i>
    <i r="1">
      <x v="334"/>
      <x v="112"/>
      <x/>
      <x v="3"/>
      <x v="371"/>
    </i>
    <i r="1">
      <x v="335"/>
      <x v="113"/>
      <x/>
      <x v="3"/>
      <x v="111"/>
    </i>
    <i r="1">
      <x v="348"/>
      <x v="99"/>
      <x/>
      <x v="3"/>
      <x v="315"/>
    </i>
    <i r="1">
      <x v="364"/>
      <x v="357"/>
      <x/>
      <x v="1"/>
      <x v="353"/>
    </i>
    <i r="1">
      <x v="375"/>
      <x v="371"/>
      <x/>
      <x v="3"/>
      <x v="475"/>
    </i>
    <i r="1">
      <x v="437"/>
      <x v="434"/>
      <x/>
      <x v="2"/>
      <x v="96"/>
    </i>
    <i r="1">
      <x v="442"/>
      <x v="440"/>
      <x/>
      <x v="1"/>
      <x v="122"/>
    </i>
    <i r="1">
      <x v="447"/>
      <x v="445"/>
      <x/>
      <x v="1"/>
      <x v="403"/>
    </i>
    <i r="1">
      <x v="451"/>
      <x v="449"/>
      <x/>
      <x v="1"/>
      <x v="314"/>
    </i>
    <i r="1">
      <x v="508"/>
      <x v="506"/>
      <x/>
      <x v="1"/>
      <x v="509"/>
    </i>
    <i r="1">
      <x v="509"/>
      <x v="332"/>
      <x/>
      <x v="3"/>
      <x v="141"/>
    </i>
    <i r="1">
      <x v="511"/>
      <x v="509"/>
      <x v="4"/>
      <x v="3"/>
      <x v="511"/>
    </i>
    <i r="1">
      <x v="518"/>
      <x v="513"/>
      <x/>
      <x v="3"/>
      <x v="518"/>
    </i>
    <i r="1">
      <x v="538"/>
      <x v="533"/>
      <x/>
      <x v="3"/>
      <x v="537"/>
    </i>
    <i r="1">
      <x v="570"/>
      <x v="569"/>
      <x/>
      <x v="1"/>
      <x v="570"/>
    </i>
    <i r="1">
      <x v="571"/>
      <x v="570"/>
      <x/>
      <x v="1"/>
      <x v="571"/>
    </i>
    <i r="1">
      <x v="633"/>
      <x v="633"/>
      <x/>
      <x v="1"/>
      <x v="633"/>
    </i>
    <i r="1">
      <x v="646"/>
      <x v="646"/>
      <x v="4"/>
      <x v="1"/>
      <x v="647"/>
    </i>
    <i r="1">
      <x v="647"/>
      <x v="647"/>
      <x/>
      <x v="3"/>
      <x v="648"/>
    </i>
    <i r="1">
      <x v="653"/>
      <x v="653"/>
      <x v="1"/>
      <x v="3"/>
      <x v="654"/>
    </i>
    <i r="1">
      <x v="693"/>
      <x v="693"/>
      <x/>
      <x v="3"/>
      <x v="693"/>
    </i>
    <i r="1">
      <x v="698"/>
      <x v="698"/>
      <x/>
      <x v="3"/>
      <x v="698"/>
    </i>
    <i r="1">
      <x v="712"/>
      <x v="712"/>
      <x/>
      <x v="1"/>
      <x v="712"/>
    </i>
    <i r="1">
      <x v="713"/>
      <x v="713"/>
      <x/>
      <x v="2"/>
      <x v="713"/>
    </i>
    <i r="1">
      <x v="722"/>
      <x v="722"/>
      <x/>
      <x v="3"/>
      <x v="722"/>
    </i>
    <i r="1">
      <x v="745"/>
      <x v="744"/>
      <x/>
      <x v="3"/>
      <x v="743"/>
    </i>
    <i r="1">
      <x v="746"/>
      <x v="745"/>
      <x/>
      <x v="2"/>
      <x v="744"/>
    </i>
    <i>
      <x v="6"/>
      <x v="732"/>
      <x v="731"/>
      <x/>
      <x v="3"/>
      <x v="731"/>
    </i>
  </rowItems>
  <colItems count="1">
    <i/>
  </colItems>
  <pageFields count="1">
    <pageField fld="22" hier="-1"/>
  </pageFields>
  <formats count="6">
    <format dxfId="437">
      <pivotArea field="6" type="button" dataOnly="0" labelOnly="1" outline="0" axis="axisRow" fieldPosition="0"/>
    </format>
    <format dxfId="436">
      <pivotArea field="0" type="button" dataOnly="0" labelOnly="1" outline="0" axis="axisRow" fieldPosition="1"/>
    </format>
    <format dxfId="435">
      <pivotArea field="2" type="button" dataOnly="0" labelOnly="1" outline="0" axis="axisRow" fieldPosition="2"/>
    </format>
    <format dxfId="434">
      <pivotArea field="4" type="button" dataOnly="0" labelOnly="1" outline="0" axis="axisRow" fieldPosition="3"/>
    </format>
    <format dxfId="433">
      <pivotArea field="23" type="button" dataOnly="0" labelOnly="1" outline="0" axis="axisRow" fieldPosition="4"/>
    </format>
    <format dxfId="432">
      <pivotArea dataOnly="0" labelOnly="1" outline="0" fieldPosition="0">
        <references count="1">
          <reference field="6" count="1">
            <x v="0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C0E11A37-1E1E-4D36-B2DA-17A57F398AC6}" autoFormatId="16" applyNumberFormats="0" applyBorderFormats="0" applyFontFormats="0" applyPatternFormats="0" applyAlignmentFormats="0" applyWidthHeightFormats="0">
  <queryTableRefresh nextId="3">
    <queryTableFields count="2">
      <queryTableField id="1" name="Nombre de usuario" tableColumnId="1"/>
      <queryTableField id="2" name="CM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4" xr16:uid="{B7C75D36-CF52-40F3-BA11-E7BB08C29D69}" autoFormatId="16" applyNumberFormats="0" applyBorderFormats="0" applyFontFormats="0" applyPatternFormats="0" applyAlignmentFormats="0" applyWidthHeightFormats="0">
  <queryTableRefresh nextId="7">
    <queryTableFields count="6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6" name="CM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B3689B56-0D12-4479-B0E1-6F8B1FE76AB4}" autoFormatId="16" applyNumberFormats="0" applyBorderFormats="0" applyFontFormats="0" applyPatternFormats="0" applyAlignmentFormats="0" applyWidthHeightFormats="0">
  <queryTableRefresh nextId="11">
    <queryTableFields count="6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10" name="CM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D66D1E6B-7FB8-4126-AE9B-509E2ED0F873}" autoFormatId="16" applyNumberFormats="0" applyBorderFormats="0" applyFontFormats="0" applyPatternFormats="0" applyAlignmentFormats="0" applyWidthHeightFormats="0">
  <queryTableRefresh nextId="28" unboundColumnsRight="16">
    <queryTableFields count="25">
      <queryTableField id="1" name="User Code" tableColumnId="1"/>
      <queryTableField id="2" name="Cedula" tableColumnId="2"/>
      <queryTableField id="3" name="English Name" tableColumnId="3"/>
      <queryTableField id="4" name="Nombre de usuario" tableColumnId="4"/>
      <queryTableField id="5" name="User Title" tableColumnId="5"/>
      <queryTableField id="6" name="Administrador" tableColumnId="6"/>
      <queryTableField id="7" name="Canal" tableColumnId="7"/>
      <queryTableField id="8" name="Fecha de creación" tableColumnId="8"/>
      <queryTableField id="9" name="Cant" tableColumnId="9"/>
      <queryTableField id="10" dataBound="0" tableColumnId="10"/>
      <queryTableField id="11" dataBound="0" tableColumnId="11"/>
      <queryTableField id="12" dataBound="0" tableColumnId="12"/>
      <queryTableField id="23" dataBound="0" tableColumnId="22"/>
      <queryTableField id="25" dataBound="0" tableColumnId="18"/>
      <queryTableField id="13" dataBound="0" tableColumnId="13"/>
      <queryTableField id="26" dataBound="0" tableColumnId="24"/>
      <queryTableField id="24" dataBound="0" tableColumnId="2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9" dataBound="0" tableColumnId="19"/>
      <queryTableField id="20" dataBound="0" tableColumnId="20"/>
      <queryTableField id="21" dataBound="0" tableColumnId="21"/>
      <queryTableField id="27" dataBound="0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1CC42F2-168E-45B5-9586-0896136D44D0}" autoFormatId="16" applyNumberFormats="0" applyBorderFormats="0" applyFontFormats="0" applyPatternFormats="0" applyAlignmentFormats="0" applyWidthHeightFormats="0">
  <queryTableRefresh nextId="5">
    <queryTableFields count="4">
      <queryTableField id="1" name="User Code (Created By) (Usuario)" tableColumnId="1"/>
      <queryTableField id="2" name="Sign In Time" tableColumnId="2"/>
      <queryTableField id="3" name="Sign Out Time" tableColumnId="3"/>
      <queryTableField id="4" name="Duration In Store(min)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DCC7EBB0-61F5-4E29-87C9-CCDCEFD657F3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Leave Type" tableColumnId="1"/>
      <queryTableField id="2" name="Start Time" tableColumnId="2"/>
      <queryTableField id="3" name="End Time" tableColumnId="3"/>
      <queryTableField id="4" name="Leave Reasons" tableColumnId="4"/>
      <queryTableField id="5" name="User Code (Owning User) (Usuario)" tableColumnId="5"/>
      <queryTableField id="6" name="Nombre de usuario (Owning User) (Usuario)" tableColumnId="6"/>
      <queryTableField id="7" name="TTMinutes" tableColumnId="7"/>
      <queryTableField id="8" name="MinutesLeave" tableColumnId="8"/>
      <queryTableField id="9" name="English Name" tableColumnId="9"/>
      <queryTableField id="10" name="Administrador" tableColumnId="10"/>
      <queryTableField id="11" name="Canal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ABDED96-C157-4D91-80C5-3320FFE3AB6E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Leave Type" tableColumnId="1"/>
      <queryTableField id="2" name="Start Time" tableColumnId="2"/>
      <queryTableField id="3" name="End Time" tableColumnId="3"/>
      <queryTableField id="4" name="Leave Reasons" tableColumnId="4"/>
      <queryTableField id="5" name="User Code (Owning User) (Usuario)" tableColumnId="5"/>
      <queryTableField id="6" name="Nombre de usuario (Owning User) (Usuario)" tableColumnId="6"/>
      <queryTableField id="7" name="TTMinutes" tableColumnId="7"/>
      <queryTableField id="8" name="MinutesLeave" tableColumnId="8"/>
      <queryTableField id="9" name="English Name" tableColumnId="9"/>
      <queryTableField id="10" name="Administrador" tableColumnId="10"/>
      <queryTableField id="11" name="Canal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" xr10:uid="{3A023491-6359-4008-A993-BC134978D586}" sourceName="User Title">
  <pivotTables>
    <pivotTable tabId="3" name="TablaDinámica3"/>
    <pivotTable tabId="3" name="TablaDinámica1"/>
  </pivotTables>
  <data>
    <tabular pivotCacheId="1318875905">
      <items count="6">
        <i x="5" s="1"/>
        <i x="3" s="1"/>
        <i x="1" s="1"/>
        <i x="0" s="1"/>
        <i x="2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" xr10:uid="{65A37095-151A-4533-905E-0DFA9C7FD86C}" sourceName="Canal">
  <pivotTables>
    <pivotTable tabId="3" name="TablaDinámica3"/>
    <pivotTable tabId="3" name="TablaDinámica1"/>
  </pivotTables>
  <data>
    <tabular pivotCacheId="1318875905">
      <items count="7">
        <i x="3" s="1"/>
        <i x="0" s="1"/>
        <i x="5" s="1"/>
        <i x="2" s="1"/>
        <i x="4" s="1"/>
        <i x="6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1" xr10:uid="{8662E63B-2CE5-4EAE-9353-D0F40DBF96BA}" sourceName="User Title">
  <pivotTables>
    <pivotTable tabId="8" name="TablaDinámica1"/>
  </pivotTables>
  <data>
    <tabular pivotCacheId="1318875905">
      <items count="6">
        <i x="1" s="1"/>
        <i x="5" s="1" nd="1"/>
        <i x="3" s="1" nd="1"/>
        <i x="0" s="1" nd="1"/>
        <i x="2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1" xr10:uid="{6D059BAF-A371-480E-B730-135B1CDC713B}" sourceName="Canal">
  <pivotTables>
    <pivotTable tabId="8" name="TablaDinámica1"/>
  </pivotTables>
  <data>
    <tabular pivotCacheId="1318875905">
      <items count="7">
        <i x="0" s="1"/>
        <i x="2" s="1"/>
        <i x="3" s="1" nd="1"/>
        <i x="5" s="1" nd="1"/>
        <i x="4" s="1" nd="1"/>
        <i x="6" s="1" nd="1"/>
        <i x="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2" xr10:uid="{3F69F1AE-C6F0-4712-A4CD-D1F93D41E53D}" sourceName="Canal">
  <pivotTables>
    <pivotTable tabId="9" name="TablaDinámica1"/>
    <pivotTable tabId="9" name="TablaDinámica3"/>
  </pivotTables>
  <data>
    <tabular pivotCacheId="1318875905">
      <items count="7">
        <i x="3" s="1"/>
        <i x="0" s="1"/>
        <i x="5" s="1"/>
        <i x="2" s="1"/>
        <i x="4" s="1"/>
        <i x="6" s="1"/>
        <i x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" xr10:uid="{C4372679-82A5-4E48-922A-873981E6B412}" sourceName="Rango">
  <pivotTables>
    <pivotTable tabId="9" name="TablaDinámica1"/>
    <pivotTable tabId="9" name="TablaDinámica3"/>
  </pivotTables>
  <data>
    <tabular pivotCacheId="1318875905">
      <items count="3">
        <i x="1" s="1"/>
        <i x="0" s="1"/>
        <i x="2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3" xr10:uid="{CFB818E9-C822-4369-97C9-DAF6D3AF2278}" sourceName="Canal">
  <pivotTables>
    <pivotTable tabId="10" name="TablaDinámica1"/>
  </pivotTables>
  <data>
    <tabular pivotCacheId="1318875905">
      <items count="7">
        <i x="3" s="1"/>
        <i x="0" s="1"/>
        <i x="2" s="1"/>
        <i x="1" s="1"/>
        <i x="5" s="1" nd="1"/>
        <i x="4" s="1" nd="1"/>
        <i x="6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nal4" xr10:uid="{F491B9BA-82DB-4AB6-A491-A8E4D956FF27}" sourceName="Canal">
  <pivotTables>
    <pivotTable tabId="16" name="TablaDinámica2"/>
  </pivotTables>
  <data>
    <tabular pivotCacheId="1079013876">
      <items count="11">
        <i x="2" s="1"/>
        <i x="1" s="1"/>
        <i x="4" s="1"/>
        <i x="0" s="1"/>
        <i x="3" s="1"/>
        <i x="6" s="1"/>
        <i x="5" s="1"/>
        <i x="7" s="1" nd="1"/>
        <i x="9" s="1" nd="1"/>
        <i x="10" s="1" nd="1"/>
        <i x="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ser_Title2" xr10:uid="{2A1C3508-8FE0-4AB1-9FBA-B7CD1E6A6DCC}" sourceName="User Title">
  <pivotTables>
    <pivotTable tabId="9" name="TablaDinámica1"/>
  </pivotTables>
  <data>
    <tabular pivotCacheId="1318875905">
      <items count="6">
        <i x="5" s="1"/>
        <i x="3" s="1"/>
        <i x="1" s="1"/>
        <i x="0" s="1"/>
        <i x="2" s="1"/>
        <i x="4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M" xr10:uid="{99C43776-E207-44DD-9240-84C8EB0FA172}" sourceName="CM">
  <pivotTables>
    <pivotTable tabId="10" name="TablaDinámica1"/>
  </pivotTables>
  <data>
    <tabular pivotCacheId="1318875905">
      <items count="22">
        <i x="10" s="1"/>
        <i x="1" s="1"/>
        <i x="18" s="1"/>
        <i x="5" s="1"/>
        <i x="3" s="1"/>
        <i x="12" s="1"/>
        <i x="0" s="1"/>
        <i x="13" s="1"/>
        <i x="14" s="1"/>
        <i x="4" s="1"/>
        <i x="8" s="1"/>
        <i x="6" s="1"/>
        <i x="15" s="1"/>
        <i x="7" s="1"/>
        <i x="2" s="1"/>
        <i x="11" s="1"/>
        <i x="9" s="1"/>
        <i x="16" s="1"/>
        <i x="21" s="1" nd="1"/>
        <i x="20" s="1" nd="1"/>
        <i x="17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er Title" xr10:uid="{D80CC2F4-BD40-46A7-8549-18988BD28187}" cache="SegmentaciónDeDatos_User_Title" caption="User Title" style="SlicerStyleDark2" rowHeight="241300"/>
  <slicer name="Canal" xr10:uid="{D2E3CC0D-75A7-4A30-87C8-29504886E82C}" cache="SegmentaciónDeDatos_Canal" caption="Canal" style="SlicerStyleDark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er Title 1" xr10:uid="{1B5A424D-3890-490D-8077-B0D3355ED254}" cache="SegmentaciónDeDatos_User_Title1" caption="User Title" style="SlicerStyleDark2" rowHeight="241300"/>
  <slicer name="Canal 1" xr10:uid="{022DBAEC-5924-431B-B9E3-7D2ECBBFC2E2}" cache="SegmentaciónDeDatos_Canal1" caption="Canal" style="SlicerStyleDark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4" xr10:uid="{A84D0346-A6D9-4698-9316-C05EAFB35F90}" cache="SegmentaciónDeDatos_Canal4" caption="Canal" columnCount="5" style="SlicerStyleDark2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2" xr10:uid="{5E2CEB8F-D108-4F47-B930-1F71692A9C9E}" cache="SegmentaciónDeDatos_Canal2" caption="Canal" style="SlicerStyleDark2" rowHeight="241300"/>
  <slicer name="Rango" xr10:uid="{8D6A9817-6A33-4EC0-B442-16C34655FFD8}" cache="SegmentaciónDeDatos_Rango" caption="Rango" style="SlicerStyleDark2" rowHeight="241300"/>
  <slicer name="User Title 2" xr10:uid="{55B0C6D5-31DE-4A6F-86A3-0DA3437D7A5F}" cache="SegmentaciónDeDatos_User_Title2" caption="User Title" style="SlicerStyleDark2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nal 3" xr10:uid="{C219ABC5-9224-46E8-89A7-EEF87267E856}" cache="SegmentaciónDeDatos_Canal3" caption="Canal" columnCount="5" style="SlicerStyleDark2" rowHeight="241300"/>
  <slicer name="CM" xr10:uid="{146136B0-2ED7-4AB4-B643-42999143CF8C}" cache="SegmentaciónDeDatos_CM" caption="CM" style="SlicerStyleDark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32C763-E423-4DAE-9C87-A5B70C40DE70}" name="Estructura_con_CM" displayName="Estructura_con_CM" ref="A1:B809" tableType="queryTable" totalsRowShown="0">
  <autoFilter ref="A1:B809" xr:uid="{F832C763-E423-4DAE-9C87-A5B70C40DE70}"/>
  <tableColumns count="2">
    <tableColumn id="1" xr3:uid="{D9B087E3-9553-4C58-956B-C0594CD65E6B}" uniqueName="1" name="Nombre de usuario" queryTableFieldId="1" dataDxfId="537"/>
    <tableColumn id="2" xr3:uid="{B009A110-CB40-4808-99AC-4A4FB94DAC1E}" uniqueName="2" name="CM" queryTableFieldId="2" dataDxfId="5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B55FF2-6D71-436B-A424-86643C5F2754}" name="Estructura_SR_CM" displayName="Estructura_SR_CM" ref="A1:F94" tableType="queryTable" totalsRowShown="0">
  <autoFilter ref="A1:F94" xr:uid="{4FB55FF2-6D71-436B-A424-86643C5F2754}"/>
  <tableColumns count="6">
    <tableColumn id="1" xr3:uid="{3CF4F654-2ACA-4AF2-88FB-C1E10E3EA48E}" uniqueName="1" name="User Code" queryTableFieldId="1" dataDxfId="535"/>
    <tableColumn id="2" xr3:uid="{96E85D4D-E264-44D5-8A5A-06C00FD24924}" uniqueName="2" name="Cedula" queryTableFieldId="2"/>
    <tableColumn id="3" xr3:uid="{C715348F-479D-4654-BC50-CD7240B4F5F5}" uniqueName="3" name="English Name" queryTableFieldId="3" dataDxfId="534"/>
    <tableColumn id="4" xr3:uid="{C1D27BF0-1E97-4427-A149-9859846BA069}" uniqueName="4" name="Nombre de usuario" queryTableFieldId="4" dataDxfId="533"/>
    <tableColumn id="5" xr3:uid="{6FA13874-225E-4077-9288-3C1D024921DA}" uniqueName="5" name="User Title" queryTableFieldId="5" dataDxfId="532"/>
    <tableColumn id="6" xr3:uid="{D9B6135B-BA60-4DF6-B62A-DE0B101CBA64}" uniqueName="6" name="CM" queryTableFieldId="6" dataDxfId="53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6A9002-67FC-4F7A-B930-3B318CFC7760}" name="Estructura_PC_SR" displayName="Estructura_PC_SR" ref="A1:F716" tableType="queryTable" totalsRowShown="0">
  <autoFilter ref="A1:F716" xr:uid="{976A9002-67FC-4F7A-B930-3B318CFC7760}"/>
  <tableColumns count="6">
    <tableColumn id="1" xr3:uid="{C39C20F4-6929-4872-8424-8005E4D6ED23}" uniqueName="1" name="User Code" queryTableFieldId="1" dataDxfId="530"/>
    <tableColumn id="2" xr3:uid="{0731CD15-793D-4A06-931C-FDB59BC725C8}" uniqueName="2" name="Cedula" queryTableFieldId="2"/>
    <tableColumn id="3" xr3:uid="{CC052E13-202A-493C-96E6-87F4195ED615}" uniqueName="3" name="English Name" queryTableFieldId="3" dataDxfId="529"/>
    <tableColumn id="4" xr3:uid="{16F4B20E-7837-4EE5-839E-9ABB33A2938D}" uniqueName="4" name="Nombre de usuario" queryTableFieldId="4" dataDxfId="528"/>
    <tableColumn id="5" xr3:uid="{4279D1EC-5714-4801-AAAD-37BA21CAFACB}" uniqueName="5" name="User Title" queryTableFieldId="5" dataDxfId="527"/>
    <tableColumn id="10" xr3:uid="{80ED490E-3333-4FF3-A06B-556727C7EA9F}" uniqueName="10" name="CM" queryTableFieldId="10" dataDxfId="5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41365A-3D77-4F3C-AF70-7E3EEDEFFD71}" name="User" displayName="User" ref="A1:Y773" tableType="queryTable" totalsRowShown="0">
  <autoFilter ref="A1:Y773" xr:uid="{F341365A-3D77-4F3C-AF70-7E3EEDEFFD71}"/>
  <tableColumns count="25">
    <tableColumn id="1" xr3:uid="{9F7B3050-7B34-410F-8826-F09B3F440919}" uniqueName="1" name="User Code" queryTableFieldId="1" dataDxfId="525"/>
    <tableColumn id="2" xr3:uid="{914A396E-8949-40FA-AA80-C908BB287466}" uniqueName="2" name="Cedula" queryTableFieldId="2"/>
    <tableColumn id="3" xr3:uid="{F184E9CF-7AAC-4827-9D12-D0BB563C0959}" uniqueName="3" name="English Name" queryTableFieldId="3" dataDxfId="524"/>
    <tableColumn id="4" xr3:uid="{8E70D0D4-0E14-4291-96E6-50C1520CF76F}" uniqueName="4" name="Nombre de usuario" queryTableFieldId="4" dataDxfId="523"/>
    <tableColumn id="5" xr3:uid="{D3466587-ECC0-4A89-A1B0-6E8A72CD0887}" uniqueName="5" name="User Title" queryTableFieldId="5" dataDxfId="522"/>
    <tableColumn id="6" xr3:uid="{5CED17BC-109A-4404-92B8-6B062CE9235A}" uniqueName="6" name="Administrador" queryTableFieldId="6" dataDxfId="521"/>
    <tableColumn id="7" xr3:uid="{760D9525-9517-48E4-A6B4-9982BF8DD213}" uniqueName="7" name="Canal" queryTableFieldId="7" dataDxfId="520"/>
    <tableColumn id="8" xr3:uid="{6B03F1B6-B62E-442D-977E-9F0DB20321C5}" uniqueName="8" name="Fecha de creación" queryTableFieldId="8" dataDxfId="38"/>
    <tableColumn id="9" xr3:uid="{25D21A75-BEA1-4894-9843-D9858BDE7261}" uniqueName="9" name="Cant" queryTableFieldId="9"/>
    <tableColumn id="10" xr3:uid="{DCD77F63-CC31-43C7-AFDC-238EE7339A61}" uniqueName="10" name="Check In" queryTableFieldId="10" dataDxfId="37">
      <calculatedColumnFormula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calculatedColumnFormula>
    </tableColumn>
    <tableColumn id="11" xr3:uid="{741E22A9-13AC-46D2-A83B-9322CCEF6118}" uniqueName="11" name="Check Out" queryTableFieldId="11" dataDxfId="36">
      <calculatedColumnFormula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calculatedColumnFormula>
    </tableColumn>
    <tableColumn id="12" xr3:uid="{46074A28-DD9B-4BF6-A3D6-B32DA8AE663F}" uniqueName="12" name="Duration In Store(min)" queryTableFieldId="12" dataDxfId="35">
      <calculatedColumnFormula>_xlfn.XLOOKUP(User[[#This Row],[User Code]],RMS_Check_In_Out!A:A,RMS_Check_In_Out!D:D,"0")</calculatedColumnFormula>
    </tableColumn>
    <tableColumn id="22" xr3:uid="{7AA5E073-48C7-49A6-B3FF-B752DB767C53}" uniqueName="22" name="Time Leave RMS (min)" queryTableFieldId="23" dataDxfId="34">
      <calculatedColumnFormula>_xlfn.XLOOKUP(User[[#This Row],[User Code]],Leave!P:P,Leave!S:S,"0")</calculatedColumnFormula>
    </tableColumn>
    <tableColumn id="18" xr3:uid="{FB6AD65A-6F0A-4D40-81F4-FFE1C5BC86FD}" uniqueName="18" name="Time Leave RMS H" queryTableFieldId="25" dataDxfId="33">
      <calculatedColumnFormula>User[[#This Row],[Time Leave RMS (min)]]/60</calculatedColumnFormula>
    </tableColumn>
    <tableColumn id="13" xr3:uid="{09691498-A033-4EFE-83F3-11C0AA6FE6BA}" uniqueName="13" name="Duration In Store H" queryTableFieldId="13" dataDxfId="32">
      <calculatedColumnFormula>User[[#This Row],[Duration In Store(min)]]/60</calculatedColumnFormula>
    </tableColumn>
    <tableColumn id="24" xr3:uid="{86913F0D-FEC0-41CF-8E2F-C432175A51EC}" uniqueName="24" name="TT HH:MM " queryTableFieldId="26" dataDxfId="31">
      <calculatedColumnFormula>User[[#This Row],[Time In Store + Leave]]/24</calculatedColumnFormula>
    </tableColumn>
    <tableColumn id="23" xr3:uid="{287FFA5A-B46E-4C3F-B152-55DA7338026A}" uniqueName="23" name="Time In Store + Leave" queryTableFieldId="24" dataDxfId="30">
      <calculatedColumnFormula>(User[[#This Row],[Time Leave RMS (min)]]/60)+User[[#This Row],[Duration In Store H]]</calculatedColumnFormula>
    </tableColumn>
    <tableColumn id="14" xr3:uid="{C88C3C1B-59C8-4807-82C0-C635E887C5F0}" uniqueName="14" name="Reporte in" queryTableFieldId="14" dataDxfId="519">
      <calculatedColumnFormula>IF(User[[#This Row],[Check In]]="Sin Registro",0,1)</calculatedColumnFormula>
    </tableColumn>
    <tableColumn id="15" xr3:uid="{6FCD1AEC-A897-43E4-8053-C9694CAA032B}" uniqueName="15" name="Reporte Out" queryTableFieldId="15" dataDxfId="518">
      <calculatedColumnFormula>IF(User[[#This Row],[Check Out]]="Sin Registro",0,1)</calculatedColumnFormula>
    </tableColumn>
    <tableColumn id="16" xr3:uid="{EA242E2D-4C8D-4238-A1EB-64A2B8E61AB5}" uniqueName="16" name="Observación Justificada" queryTableFieldId="16" dataDxfId="517">
      <calculatedColumnFormula>IFERROR(IF(VLOOKUP(User[[#This Row],[User Code]],Justificar!$C$8:$I$1048576,6,0)=0,"Sin Justificación",VLOOKUP(User[[#This Row],[User Code]],Justificar!$C$8:$I$1048576,6,0)),"")</calculatedColumnFormula>
    </tableColumn>
    <tableColumn id="17" xr3:uid="{5941EC31-5694-4F3E-8433-391BA7F7C2E4}" uniqueName="17" name="Observaciones en caso de Otros" queryTableFieldId="17" dataDxfId="516">
      <calculatedColumnFormula>IFERROR(IF(VLOOKUP(User[[#This Row],[User Code]],Justificar!$C$8:$I$1048576,6,0)=0,"Sin Justificación",VLOOKUP(User[[#This Row],[User Code]],Justificar!$C$8:$I$1048576,7,0)),"")</calculatedColumnFormula>
    </tableColumn>
    <tableColumn id="19" xr3:uid="{D982AC9F-473D-4B29-8E7E-C66FC80DDBA5}" uniqueName="19" name="Rango" queryTableFieldId="19" dataDxfId="515">
      <calculatedColumnFormula array="1">_xlfn.IFS(User[[#This Row],[Time In Store + Leave]]&lt;7.8,"Incompleto",User[[#This Row],[Time In Store + Leave]]&lt;=12,"Completo",User[[#This Row],[Time In Store + Leave]]&gt;12,"Superior")</calculatedColumnFormula>
    </tableColumn>
    <tableColumn id="20" xr3:uid="{D344DB81-4176-47CE-A9B5-BCFD0E30BB51}" uniqueName="20" name="Descuento" queryTableFieldId="20" dataDxfId="514">
      <calculatedColumnFormula>IF(User[[#This Row],[Fecha de creación]]+2&gt;Home!$A$1,"No",IF(AND(OR(User[[#This Row],[Observación Justificada]]="",User[[#This Row],[Observación Justificada]]="Sin Justificación"),User[[#This Row],[Rango]]="Incompleto"),"Si","No"))</calculatedColumnFormula>
    </tableColumn>
    <tableColumn id="21" xr3:uid="{BDA3D546-BF42-406C-ACF6-582E6D224911}" uniqueName="21" name="Razon" queryTableFieldId="21" dataDxfId="513">
      <calculatedColumnFormula>IF(User[[#This Row],[Rango]]="incompleto",IF(User[[#This Row],[Reporte in]]=0,"Sin_Registro_In_Out",IF(User[[#This Row],[Reporte Out]]=0,"No_Realizo_Salida","No_cumple_el_Tiempo")),"")</calculatedColumnFormula>
    </tableColumn>
    <tableColumn id="25" xr3:uid="{7F9FFB61-1A78-4B71-A75C-7781D8290096}" uniqueName="25" name="CM" queryTableFieldId="27" dataDxfId="512">
      <calculatedColumnFormula array="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689896-C5D5-4EC0-A7A3-8B1BDF362C48}" name="Attendance" displayName="Attendance" ref="A1:D593" tableType="queryTable" totalsRowShown="0" headerRowDxfId="511" dataDxfId="509" headerRowBorderDxfId="510">
  <autoFilter ref="A1:D593" xr:uid="{8D689896-C5D5-4EC0-A7A3-8B1BDF362C48}"/>
  <tableColumns count="4">
    <tableColumn id="1" xr3:uid="{BFF28736-321D-4205-BE5B-6F0E24D8E36D}" uniqueName="1" name="User Code (Created By) (Usuario)" queryTableFieldId="1" dataDxfId="29"/>
    <tableColumn id="2" xr3:uid="{2C3739DD-749F-4E25-BD63-A18A261F6CA9}" uniqueName="2" name="Sign In Time" queryTableFieldId="2" dataDxfId="28"/>
    <tableColumn id="3" xr3:uid="{6B831282-5F27-4CC2-B147-E2A33CA4E2DA}" uniqueName="3" name="Sign Out Time" queryTableFieldId="3" dataDxfId="27"/>
    <tableColumn id="4" xr3:uid="{2E3BF1BB-F9F8-48DD-A1A8-86AA29972194}" uniqueName="4" name="Duration In Store(min)" queryTableFieldId="4" dataDxf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FE85C05-7D1B-4B43-8C4E-E31E34E5A84D}" name="Leave_In_Approval" displayName="Leave_In_Approval" ref="A1:L465" tableType="queryTable" totalsRowShown="0">
  <autoFilter ref="A1:L465" xr:uid="{CFE85C05-7D1B-4B43-8C4E-E31E34E5A84D}">
    <filterColumn colId="11">
      <filters>
        <filter val="1"/>
      </filters>
    </filterColumn>
  </autoFilter>
  <sortState xmlns:xlrd2="http://schemas.microsoft.com/office/spreadsheetml/2017/richdata2" ref="A2:L465">
    <sortCondition ref="J1:J465"/>
  </sortState>
  <tableColumns count="12">
    <tableColumn id="1" xr3:uid="{0D7A970F-C956-4DBA-B60D-07F6106518B0}" uniqueName="1" name="Leave Type" queryTableFieldId="1" dataDxfId="508"/>
    <tableColumn id="2" xr3:uid="{0E159925-19F1-4A94-94BB-50987728AC11}" uniqueName="2" name="Start Time" queryTableFieldId="2" dataDxfId="25"/>
    <tableColumn id="3" xr3:uid="{33047A76-F7E8-4AFB-A951-EB1D7E7C68CF}" uniqueName="3" name="End Time" queryTableFieldId="3" dataDxfId="24"/>
    <tableColumn id="4" xr3:uid="{D2FAE6FA-32AC-4057-9ADF-597A09EA22DA}" uniqueName="4" name="Leave Reasons" queryTableFieldId="4" dataDxfId="507"/>
    <tableColumn id="5" xr3:uid="{4FC2A14F-E20A-4959-B147-3342ABF1D916}" uniqueName="5" name="User Code (Owning User) (Usuario)" queryTableFieldId="5" dataDxfId="506"/>
    <tableColumn id="6" xr3:uid="{4F8584D6-5CAE-489C-BA8B-4935FD151576}" uniqueName="6" name="Nombre de usuario (Owning User) (Usuario)" queryTableFieldId="6" dataDxfId="505"/>
    <tableColumn id="7" xr3:uid="{E43D4720-663B-4087-8ED7-7157301B9D76}" uniqueName="7" name="TTMinutes" queryTableFieldId="7"/>
    <tableColumn id="8" xr3:uid="{0DA8A7CF-8D47-4C5B-969A-8725345FDE6D}" uniqueName="8" name="MinutesLeave" queryTableFieldId="8"/>
    <tableColumn id="9" xr3:uid="{B72A428F-2181-43C0-A8A6-C17E166378CC}" uniqueName="9" name="English Name" queryTableFieldId="9" dataDxfId="504"/>
    <tableColumn id="10" xr3:uid="{D752856C-2F1E-4977-A7CA-8C6D0C9E47CA}" uniqueName="10" name="Administrador" queryTableFieldId="10" dataDxfId="503"/>
    <tableColumn id="11" xr3:uid="{24FE919D-5642-4EED-9EF2-194D8274B6D2}" uniqueName="11" name="Canal" queryTableFieldId="11" dataDxfId="502"/>
    <tableColumn id="12" xr3:uid="{5F598111-1175-40FA-9503-E1D504E9D1C3}" uniqueName="12" name="Solicitud sin aprobar" queryTableFieldId="12" dataDxfId="501">
      <calculatedColumnFormula>IF(AND(Home!$A$1&gt;=Leave_In_Approval[[#This Row],[Start Time]],Home!$A$1&lt;=Leave_In_Approval[[#This Row],[End Time]]),1,"No Aplica")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729E9B-655B-4EBF-BCC1-EAF23FDB0456}" name="Leave" displayName="Leave" ref="A1:N7900" tableType="queryTable" totalsRowShown="0">
  <autoFilter ref="A1:N7900" xr:uid="{54729E9B-655B-4EBF-BCC1-EAF23FDB0456}"/>
  <sortState xmlns:xlrd2="http://schemas.microsoft.com/office/spreadsheetml/2017/richdata2" ref="A2:N7900">
    <sortCondition ref="I1:I7900"/>
  </sortState>
  <tableColumns count="14">
    <tableColumn id="1" xr3:uid="{B3B0ABD3-9D3D-4339-8919-F8EA4780F89B}" uniqueName="1" name="Leave Type" queryTableFieldId="1" dataDxfId="23"/>
    <tableColumn id="2" xr3:uid="{457BA42B-B4E2-4F37-9588-D5D606BB5EF6}" uniqueName="2" name="Start Time" queryTableFieldId="2" dataDxfId="22"/>
    <tableColumn id="3" xr3:uid="{6A048C4A-4749-473F-98D0-91B076AC5968}" uniqueName="3" name="End Time" queryTableFieldId="3" dataDxfId="21"/>
    <tableColumn id="4" xr3:uid="{F26F097D-3B40-438F-9ABA-E05F610CE5FB}" uniqueName="4" name="Leave Reasons" queryTableFieldId="4" dataDxfId="20"/>
    <tableColumn id="5" xr3:uid="{21BBE468-5214-4AA8-B3EE-BA61A713E69B}" uniqueName="5" name="User Code (Owning User) (Usuario)" queryTableFieldId="5" dataDxfId="19"/>
    <tableColumn id="6" xr3:uid="{7D19E93B-0C3D-4AE7-9FB3-009D1A7875E1}" uniqueName="6" name="Nombre de usuario (Owning User) (Usuario)" queryTableFieldId="6" dataDxfId="18"/>
    <tableColumn id="7" xr3:uid="{7BA86704-620A-4A26-8EA9-D52362230C6B}" uniqueName="7" name="TTMinutes" queryTableFieldId="7"/>
    <tableColumn id="8" xr3:uid="{06D1ED26-A4BC-49FC-8767-4B57FB3DD18F}" uniqueName="8" name="MinutesLeave" queryTableFieldId="8"/>
    <tableColumn id="9" xr3:uid="{BF0455E8-21AE-413C-AA69-A2AB2D0A1DF9}" uniqueName="9" name="English Name" queryTableFieldId="9" dataDxfId="17"/>
    <tableColumn id="10" xr3:uid="{366FB8F8-39EC-454B-A96E-A3153B31BBFA}" uniqueName="10" name="Administrador" queryTableFieldId="10" dataDxfId="16"/>
    <tableColumn id="11" xr3:uid="{0FA9D74A-6E49-4E07-8DF4-129BDC9708A0}" uniqueName="11" name="Canal" queryTableFieldId="11" dataDxfId="15"/>
    <tableColumn id="12" xr3:uid="{63F0F011-EC48-4FEF-93C6-9404820961D1}" uniqueName="12" name="novedad día" queryTableFieldId="12" dataDxfId="14">
      <calculatedColumnFormula>IF(AND(Home!$A$1&gt;=Leave[[#This Row],[Start Time]],Home!$A$1&lt;=Leave[[#This Row],[End Time]]),"Aplica","No Aplica")</calculatedColumnFormula>
    </tableColumn>
    <tableColumn id="13" xr3:uid="{99B4831D-96F8-46AF-8934-69917C79EF26}" uniqueName="13" name="fecha activa" queryTableFieldId="13" dataDxfId="13">
      <calculatedColumnFormula>IF(AND(Home!$A$1&gt;=Leave[[#This Row],[Start Time]],Home!$A$1&lt;=Leave[[#This Row],[End Time]]),Home!$A$1,"No Aplica")</calculatedColumnFormula>
    </tableColumn>
    <tableColumn id="14" xr3:uid="{1749F979-4463-4297-B263-27E6AF006CAC}" uniqueName="14" name="llave" queryTableFieldId="14" dataDxfId="12">
      <calculatedColumnFormula>Leave[[#This Row],[User Code (Owning User) (Usuario)]]&amp;Leave[[#This Row],[fecha activa]]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3C4BE4F-D3D7-4411-AF2D-544083D3E2C6}" name="TablaJust" displayName="TablaJust" ref="A1:I601" totalsRowShown="0" dataDxfId="431">
  <autoFilter ref="A1:I601" xr:uid="{76F51252-B584-43B6-A51C-A1FA51E39E82}"/>
  <tableColumns count="9">
    <tableColumn id="1" xr3:uid="{F38CB92B-0143-4167-BBCA-43F8227EDCE1}" name="Canal" dataDxfId="430">
      <calculatedColumnFormula>IF(ISBLANK(Justificar!B9),"",Justificar!B9)</calculatedColumnFormula>
    </tableColumn>
    <tableColumn id="9" xr3:uid="{AAD91581-36C7-474E-A9AF-2919AA981A6A}" name="CM" dataDxfId="429">
      <calculatedColumnFormula array="1">_xlfn.XLOOKUP(TablaJust[[#This Row],[User Code]],User[[#All],[User Code]],User[[#All],[CM]],"")</calculatedColumnFormula>
    </tableColumn>
    <tableColumn id="2" xr3:uid="{3EDADB95-5B36-4B97-99AD-96C1FAD83D9D}" name="User Code" dataDxfId="428">
      <calculatedColumnFormula>IF(ISBLANK(Justificar!C9),"",Justificar!C9)</calculatedColumnFormula>
    </tableColumn>
    <tableColumn id="3" xr3:uid="{DF570BEA-451F-495B-9A9E-3C3F99FECF2B}" name="English Name" dataDxfId="427">
      <calculatedColumnFormula>IF(ISBLANK(Justificar!D9),"",Justificar!D9)</calculatedColumnFormula>
    </tableColumn>
    <tableColumn id="4" xr3:uid="{FD94460C-C5E6-486C-9405-D81DAF4B7887}" name="User Title" dataDxfId="426">
      <calculatedColumnFormula>IF(ISBLANK(Justificar!E9),"",Justificar!E9)</calculatedColumnFormula>
    </tableColumn>
    <tableColumn id="5" xr3:uid="{F8DCF259-069D-4193-8A2A-D3E86B90BD1B}" name="Razon" dataDxfId="425">
      <calculatedColumnFormula>IF(ISBLANK(Justificar!F9),"",Justificar!F9)</calculatedColumnFormula>
    </tableColumn>
    <tableColumn id="6" xr3:uid="{BCDB2CE7-0C5E-49F9-84AD-34878D7B0C3E}" name="Cedula" dataDxfId="424"/>
    <tableColumn id="7" xr3:uid="{8661678C-24D3-4BFE-B602-5E04CB901201}" name="Justificación" dataDxfId="423"/>
    <tableColumn id="8" xr3:uid="{2634D8E3-C346-424A-B627-1A94D3AE6DE2}" name="Observaciones en caso de Otros" dataDxfId="4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microsoft.com/office/2007/relationships/slicer" Target="../slicers/slicer1.xml"/><Relationship Id="rId4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2.xml"/><Relationship Id="rId4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07/relationships/slicer" Target="../slicers/slicer4.xml"/><Relationship Id="rId4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Relationship Id="rId4" Type="http://schemas.microsoft.com/office/2007/relationships/slicer" Target="../slicers/slicer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574E-F971-47D9-9CE1-2685B252671D}">
  <sheetPr published="0"/>
  <dimension ref="A1:B809"/>
  <sheetViews>
    <sheetView workbookViewId="0">
      <selection sqref="A1:B814"/>
    </sheetView>
  </sheetViews>
  <sheetFormatPr baseColWidth="10" defaultRowHeight="14.4" x14ac:dyDescent="0.3"/>
  <cols>
    <col min="1" max="1" width="26" bestFit="1" customWidth="1"/>
    <col min="2" max="2" width="35.6640625" bestFit="1" customWidth="1"/>
  </cols>
  <sheetData>
    <row r="1" spans="1:2" x14ac:dyDescent="0.3">
      <c r="A1" t="s">
        <v>1</v>
      </c>
      <c r="B1" t="s">
        <v>1570</v>
      </c>
    </row>
    <row r="2" spans="1:2" x14ac:dyDescent="0.3">
      <c r="A2" t="s">
        <v>3826</v>
      </c>
      <c r="B2" t="s">
        <v>1001</v>
      </c>
    </row>
    <row r="3" spans="1:2" x14ac:dyDescent="0.3">
      <c r="A3" t="s">
        <v>3829</v>
      </c>
      <c r="B3" t="s">
        <v>1001</v>
      </c>
    </row>
    <row r="4" spans="1:2" x14ac:dyDescent="0.3">
      <c r="A4" t="s">
        <v>3396</v>
      </c>
      <c r="B4" t="s">
        <v>1001</v>
      </c>
    </row>
    <row r="5" spans="1:2" x14ac:dyDescent="0.3">
      <c r="A5" t="s">
        <v>3741</v>
      </c>
      <c r="B5" t="s">
        <v>3460</v>
      </c>
    </row>
    <row r="6" spans="1:2" x14ac:dyDescent="0.3">
      <c r="A6" t="s">
        <v>3379</v>
      </c>
      <c r="B6" t="s">
        <v>3460</v>
      </c>
    </row>
    <row r="7" spans="1:2" x14ac:dyDescent="0.3">
      <c r="A7" t="s">
        <v>3384</v>
      </c>
      <c r="B7" t="s">
        <v>3460</v>
      </c>
    </row>
    <row r="8" spans="1:2" x14ac:dyDescent="0.3">
      <c r="A8" t="s">
        <v>3168</v>
      </c>
      <c r="B8" t="s">
        <v>3678</v>
      </c>
    </row>
    <row r="9" spans="1:2" x14ac:dyDescent="0.3">
      <c r="A9" t="s">
        <v>2760</v>
      </c>
      <c r="B9" t="s">
        <v>3678</v>
      </c>
    </row>
    <row r="10" spans="1:2" x14ac:dyDescent="0.3">
      <c r="A10" t="s">
        <v>3744</v>
      </c>
      <c r="B10" t="s">
        <v>2155</v>
      </c>
    </row>
    <row r="11" spans="1:2" x14ac:dyDescent="0.3">
      <c r="A11" t="s">
        <v>3747</v>
      </c>
      <c r="B11" t="s">
        <v>2155</v>
      </c>
    </row>
    <row r="12" spans="1:2" x14ac:dyDescent="0.3">
      <c r="A12" t="s">
        <v>3753</v>
      </c>
      <c r="B12" t="s">
        <v>2155</v>
      </c>
    </row>
    <row r="13" spans="1:2" x14ac:dyDescent="0.3">
      <c r="A13" t="s">
        <v>3656</v>
      </c>
      <c r="B13" t="s">
        <v>2155</v>
      </c>
    </row>
    <row r="14" spans="1:2" x14ac:dyDescent="0.3">
      <c r="A14" t="s">
        <v>3659</v>
      </c>
      <c r="B14" t="s">
        <v>2155</v>
      </c>
    </row>
    <row r="15" spans="1:2" x14ac:dyDescent="0.3">
      <c r="A15" t="s">
        <v>3662</v>
      </c>
      <c r="B15" t="s">
        <v>2155</v>
      </c>
    </row>
    <row r="16" spans="1:2" x14ac:dyDescent="0.3">
      <c r="A16" t="s">
        <v>2937</v>
      </c>
      <c r="B16" t="s">
        <v>2153</v>
      </c>
    </row>
    <row r="17" spans="1:2" x14ac:dyDescent="0.3">
      <c r="A17" t="s">
        <v>2534</v>
      </c>
      <c r="B17" t="s">
        <v>2153</v>
      </c>
    </row>
    <row r="18" spans="1:2" x14ac:dyDescent="0.3">
      <c r="A18" t="s">
        <v>3750</v>
      </c>
      <c r="B18" t="s">
        <v>2155</v>
      </c>
    </row>
    <row r="19" spans="1:2" x14ac:dyDescent="0.3">
      <c r="A19" t="s">
        <v>3756</v>
      </c>
      <c r="B19" t="s">
        <v>2155</v>
      </c>
    </row>
    <row r="20" spans="1:2" x14ac:dyDescent="0.3">
      <c r="A20" t="s">
        <v>3759</v>
      </c>
      <c r="B20" t="s">
        <v>2155</v>
      </c>
    </row>
    <row r="21" spans="1:2" x14ac:dyDescent="0.3">
      <c r="A21" t="s">
        <v>2508</v>
      </c>
      <c r="B21" t="s">
        <v>2155</v>
      </c>
    </row>
    <row r="22" spans="1:2" x14ac:dyDescent="0.3">
      <c r="A22" t="s">
        <v>2511</v>
      </c>
      <c r="B22" t="s">
        <v>2155</v>
      </c>
    </row>
    <row r="23" spans="1:2" x14ac:dyDescent="0.3">
      <c r="A23" t="s">
        <v>3605</v>
      </c>
      <c r="B23" t="s">
        <v>2152</v>
      </c>
    </row>
    <row r="24" spans="1:2" x14ac:dyDescent="0.3">
      <c r="A24" t="s">
        <v>2931</v>
      </c>
      <c r="B24" t="s">
        <v>2152</v>
      </c>
    </row>
    <row r="25" spans="1:2" x14ac:dyDescent="0.3">
      <c r="A25" t="s">
        <v>3691</v>
      </c>
      <c r="B25" t="s">
        <v>2147</v>
      </c>
    </row>
    <row r="26" spans="1:2" x14ac:dyDescent="0.3">
      <c r="A26" t="s">
        <v>2757</v>
      </c>
      <c r="B26" t="s">
        <v>2147</v>
      </c>
    </row>
    <row r="27" spans="1:2" x14ac:dyDescent="0.3">
      <c r="A27" t="s">
        <v>3694</v>
      </c>
      <c r="B27" t="s">
        <v>2151</v>
      </c>
    </row>
    <row r="28" spans="1:2" x14ac:dyDescent="0.3">
      <c r="A28" t="s">
        <v>2979</v>
      </c>
      <c r="B28" t="s">
        <v>2151</v>
      </c>
    </row>
    <row r="29" spans="1:2" x14ac:dyDescent="0.3">
      <c r="A29" t="s">
        <v>2576</v>
      </c>
      <c r="B29" t="s">
        <v>2151</v>
      </c>
    </row>
    <row r="30" spans="1:2" x14ac:dyDescent="0.3">
      <c r="A30" t="s">
        <v>2560</v>
      </c>
      <c r="B30" t="s">
        <v>2151</v>
      </c>
    </row>
    <row r="31" spans="1:2" x14ac:dyDescent="0.3">
      <c r="A31" t="s">
        <v>2563</v>
      </c>
      <c r="B31" t="s">
        <v>2151</v>
      </c>
    </row>
    <row r="32" spans="1:2" x14ac:dyDescent="0.3">
      <c r="A32" t="s">
        <v>3697</v>
      </c>
      <c r="B32" t="s">
        <v>2154</v>
      </c>
    </row>
    <row r="33" spans="1:2" x14ac:dyDescent="0.3">
      <c r="A33" t="s">
        <v>3159</v>
      </c>
      <c r="B33" t="s">
        <v>2154</v>
      </c>
    </row>
    <row r="34" spans="1:2" x14ac:dyDescent="0.3">
      <c r="A34" t="s">
        <v>3700</v>
      </c>
      <c r="B34" t="s">
        <v>2156</v>
      </c>
    </row>
    <row r="35" spans="1:2" x14ac:dyDescent="0.3">
      <c r="A35" t="s">
        <v>3703</v>
      </c>
      <c r="B35" t="s">
        <v>2156</v>
      </c>
    </row>
    <row r="36" spans="1:2" x14ac:dyDescent="0.3">
      <c r="A36" t="s">
        <v>3517</v>
      </c>
      <c r="B36" t="s">
        <v>3099</v>
      </c>
    </row>
    <row r="37" spans="1:2" x14ac:dyDescent="0.3">
      <c r="A37" t="s">
        <v>3376</v>
      </c>
      <c r="B37" t="s">
        <v>3099</v>
      </c>
    </row>
    <row r="38" spans="1:2" x14ac:dyDescent="0.3">
      <c r="A38" t="s">
        <v>3156</v>
      </c>
      <c r="B38" t="s">
        <v>3099</v>
      </c>
    </row>
    <row r="39" spans="1:2" x14ac:dyDescent="0.3">
      <c r="A39" t="s">
        <v>2763</v>
      </c>
      <c r="B39" t="s">
        <v>3099</v>
      </c>
    </row>
    <row r="40" spans="1:2" x14ac:dyDescent="0.3">
      <c r="A40" t="s">
        <v>3706</v>
      </c>
      <c r="B40" t="s">
        <v>3099</v>
      </c>
    </row>
    <row r="41" spans="1:2" x14ac:dyDescent="0.3">
      <c r="A41" t="s">
        <v>2745</v>
      </c>
      <c r="B41" t="s">
        <v>3224</v>
      </c>
    </row>
    <row r="42" spans="1:2" x14ac:dyDescent="0.3">
      <c r="A42" t="s">
        <v>3712</v>
      </c>
      <c r="B42" t="s">
        <v>2150</v>
      </c>
    </row>
    <row r="43" spans="1:2" x14ac:dyDescent="0.3">
      <c r="A43" t="s">
        <v>3165</v>
      </c>
      <c r="B43" t="s">
        <v>2150</v>
      </c>
    </row>
    <row r="44" spans="1:2" x14ac:dyDescent="0.3">
      <c r="A44" t="s">
        <v>2922</v>
      </c>
      <c r="B44" t="s">
        <v>2150</v>
      </c>
    </row>
    <row r="45" spans="1:2" x14ac:dyDescent="0.3">
      <c r="A45" t="s">
        <v>2528</v>
      </c>
      <c r="B45" t="s">
        <v>2150</v>
      </c>
    </row>
    <row r="46" spans="1:2" x14ac:dyDescent="0.3">
      <c r="A46" t="s">
        <v>2531</v>
      </c>
      <c r="B46" t="s">
        <v>2150</v>
      </c>
    </row>
    <row r="47" spans="1:2" x14ac:dyDescent="0.3">
      <c r="A47" t="s">
        <v>3715</v>
      </c>
      <c r="B47" t="s">
        <v>2153</v>
      </c>
    </row>
    <row r="48" spans="1:2" x14ac:dyDescent="0.3">
      <c r="A48" t="s">
        <v>3602</v>
      </c>
      <c r="B48" t="s">
        <v>2152</v>
      </c>
    </row>
    <row r="49" spans="1:2" x14ac:dyDescent="0.3">
      <c r="A49" t="s">
        <v>2572</v>
      </c>
      <c r="B49" t="s">
        <v>2152</v>
      </c>
    </row>
    <row r="50" spans="1:2" x14ac:dyDescent="0.3">
      <c r="A50" t="s">
        <v>3608</v>
      </c>
      <c r="B50" t="s">
        <v>3099</v>
      </c>
    </row>
    <row r="51" spans="1:2" x14ac:dyDescent="0.3">
      <c r="A51" t="s">
        <v>2940</v>
      </c>
      <c r="B51" t="s">
        <v>3099</v>
      </c>
    </row>
    <row r="52" spans="1:2" x14ac:dyDescent="0.3">
      <c r="A52" t="s">
        <v>2545</v>
      </c>
      <c r="B52" t="s">
        <v>3099</v>
      </c>
    </row>
    <row r="53" spans="1:2" x14ac:dyDescent="0.3">
      <c r="A53" t="s">
        <v>3611</v>
      </c>
      <c r="B53" t="s">
        <v>2153</v>
      </c>
    </row>
    <row r="54" spans="1:2" x14ac:dyDescent="0.3">
      <c r="A54" t="s">
        <v>3496</v>
      </c>
      <c r="B54" t="s">
        <v>2148</v>
      </c>
    </row>
    <row r="55" spans="1:2" x14ac:dyDescent="0.3">
      <c r="A55" t="s">
        <v>3499</v>
      </c>
      <c r="B55" t="s">
        <v>2148</v>
      </c>
    </row>
    <row r="56" spans="1:2" x14ac:dyDescent="0.3">
      <c r="A56" t="s">
        <v>3355</v>
      </c>
      <c r="B56" t="s">
        <v>2148</v>
      </c>
    </row>
    <row r="57" spans="1:2" x14ac:dyDescent="0.3">
      <c r="A57" t="s">
        <v>2748</v>
      </c>
      <c r="B57" t="s">
        <v>2148</v>
      </c>
    </row>
    <row r="58" spans="1:2" x14ac:dyDescent="0.3">
      <c r="A58" t="s">
        <v>2754</v>
      </c>
      <c r="B58" t="s">
        <v>2148</v>
      </c>
    </row>
    <row r="59" spans="1:2" x14ac:dyDescent="0.3">
      <c r="A59" t="s">
        <v>3502</v>
      </c>
      <c r="B59" t="s">
        <v>3224</v>
      </c>
    </row>
    <row r="60" spans="1:2" x14ac:dyDescent="0.3">
      <c r="A60" t="s">
        <v>3505</v>
      </c>
      <c r="B60" t="s">
        <v>2149</v>
      </c>
    </row>
    <row r="61" spans="1:2" x14ac:dyDescent="0.3">
      <c r="A61" t="s">
        <v>3508</v>
      </c>
      <c r="B61" t="s">
        <v>2149</v>
      </c>
    </row>
    <row r="62" spans="1:2" x14ac:dyDescent="0.3">
      <c r="A62" t="s">
        <v>3511</v>
      </c>
      <c r="B62" t="s">
        <v>2149</v>
      </c>
    </row>
    <row r="63" spans="1:2" x14ac:dyDescent="0.3">
      <c r="A63" t="s">
        <v>3514</v>
      </c>
      <c r="B63" t="s">
        <v>2149</v>
      </c>
    </row>
    <row r="64" spans="1:2" x14ac:dyDescent="0.3">
      <c r="A64" t="s">
        <v>3162</v>
      </c>
      <c r="B64" t="s">
        <v>2149</v>
      </c>
    </row>
    <row r="65" spans="1:2" x14ac:dyDescent="0.3">
      <c r="A65" t="s">
        <v>2943</v>
      </c>
      <c r="B65" t="s">
        <v>2149</v>
      </c>
    </row>
    <row r="66" spans="1:2" x14ac:dyDescent="0.3">
      <c r="A66" t="s">
        <v>2592</v>
      </c>
      <c r="B66" t="s">
        <v>2149</v>
      </c>
    </row>
    <row r="67" spans="1:2" x14ac:dyDescent="0.3">
      <c r="A67" t="s">
        <v>2595</v>
      </c>
      <c r="B67" t="s">
        <v>2149</v>
      </c>
    </row>
    <row r="68" spans="1:2" x14ac:dyDescent="0.3">
      <c r="A68" t="s">
        <v>2537</v>
      </c>
      <c r="B68" t="s">
        <v>2149</v>
      </c>
    </row>
    <row r="69" spans="1:2" x14ac:dyDescent="0.3">
      <c r="A69" t="s">
        <v>2540</v>
      </c>
      <c r="B69" t="s">
        <v>2149</v>
      </c>
    </row>
    <row r="70" spans="1:2" x14ac:dyDescent="0.3">
      <c r="A70" t="s">
        <v>2517</v>
      </c>
      <c r="B70" t="s">
        <v>2149</v>
      </c>
    </row>
    <row r="71" spans="1:2" x14ac:dyDescent="0.3">
      <c r="A71" t="s">
        <v>3387</v>
      </c>
      <c r="B71" t="s">
        <v>2150</v>
      </c>
    </row>
    <row r="72" spans="1:2" x14ac:dyDescent="0.3">
      <c r="A72" t="s">
        <v>2925</v>
      </c>
      <c r="B72" t="s">
        <v>2150</v>
      </c>
    </row>
    <row r="73" spans="1:2" x14ac:dyDescent="0.3">
      <c r="A73" t="s">
        <v>2928</v>
      </c>
      <c r="B73" t="s">
        <v>2150</v>
      </c>
    </row>
    <row r="74" spans="1:2" x14ac:dyDescent="0.3">
      <c r="A74" t="s">
        <v>3390</v>
      </c>
      <c r="B74" t="s">
        <v>2151</v>
      </c>
    </row>
    <row r="75" spans="1:2" x14ac:dyDescent="0.3">
      <c r="A75" t="s">
        <v>2588</v>
      </c>
      <c r="B75" t="s">
        <v>2151</v>
      </c>
    </row>
    <row r="76" spans="1:2" x14ac:dyDescent="0.3">
      <c r="A76" t="s">
        <v>2525</v>
      </c>
      <c r="B76" t="s">
        <v>2151</v>
      </c>
    </row>
    <row r="77" spans="1:2" x14ac:dyDescent="0.3">
      <c r="A77" t="s">
        <v>3393</v>
      </c>
      <c r="B77" t="s">
        <v>2154</v>
      </c>
    </row>
    <row r="78" spans="1:2" x14ac:dyDescent="0.3">
      <c r="A78" t="s">
        <v>2514</v>
      </c>
      <c r="B78" t="s">
        <v>2151</v>
      </c>
    </row>
    <row r="79" spans="1:2" x14ac:dyDescent="0.3">
      <c r="A79" t="s">
        <v>3357</v>
      </c>
      <c r="B79" t="s">
        <v>2147</v>
      </c>
    </row>
    <row r="80" spans="1:2" x14ac:dyDescent="0.3">
      <c r="A80" t="s">
        <v>3359</v>
      </c>
      <c r="B80" t="s">
        <v>2147</v>
      </c>
    </row>
    <row r="81" spans="1:2" x14ac:dyDescent="0.3">
      <c r="A81" t="s">
        <v>2916</v>
      </c>
      <c r="B81" t="s">
        <v>2147</v>
      </c>
    </row>
    <row r="82" spans="1:2" x14ac:dyDescent="0.3">
      <c r="A82" t="s">
        <v>2919</v>
      </c>
      <c r="B82" t="s">
        <v>2147</v>
      </c>
    </row>
    <row r="83" spans="1:2" x14ac:dyDescent="0.3">
      <c r="A83" t="s">
        <v>2548</v>
      </c>
      <c r="B83" t="s">
        <v>1001</v>
      </c>
    </row>
    <row r="84" spans="1:2" x14ac:dyDescent="0.3">
      <c r="A84" t="s">
        <v>2551</v>
      </c>
      <c r="B84" t="s">
        <v>1001</v>
      </c>
    </row>
    <row r="85" spans="1:2" x14ac:dyDescent="0.3">
      <c r="A85" t="s">
        <v>2554</v>
      </c>
      <c r="B85" t="s">
        <v>1001</v>
      </c>
    </row>
    <row r="86" spans="1:2" x14ac:dyDescent="0.3">
      <c r="A86" t="s">
        <v>3361</v>
      </c>
      <c r="B86" t="s">
        <v>2151</v>
      </c>
    </row>
    <row r="87" spans="1:2" x14ac:dyDescent="0.3">
      <c r="A87" t="s">
        <v>2566</v>
      </c>
      <c r="B87" t="s">
        <v>2151</v>
      </c>
    </row>
    <row r="88" spans="1:2" x14ac:dyDescent="0.3">
      <c r="A88" t="s">
        <v>3266</v>
      </c>
      <c r="B88" t="s">
        <v>2158</v>
      </c>
    </row>
    <row r="89" spans="1:2" x14ac:dyDescent="0.3">
      <c r="A89" t="s">
        <v>2579</v>
      </c>
      <c r="B89" t="s">
        <v>2158</v>
      </c>
    </row>
    <row r="90" spans="1:2" x14ac:dyDescent="0.3">
      <c r="A90" t="s">
        <v>2982</v>
      </c>
      <c r="B90" t="s">
        <v>2148</v>
      </c>
    </row>
    <row r="91" spans="1:2" x14ac:dyDescent="0.3">
      <c r="A91" t="s">
        <v>2934</v>
      </c>
      <c r="B91" t="s">
        <v>2152</v>
      </c>
    </row>
    <row r="92" spans="1:2" x14ac:dyDescent="0.3">
      <c r="A92" t="s">
        <v>2557</v>
      </c>
      <c r="B92" t="s">
        <v>2152</v>
      </c>
    </row>
    <row r="93" spans="1:2" x14ac:dyDescent="0.3">
      <c r="A93" t="s">
        <v>2582</v>
      </c>
      <c r="B93" t="s">
        <v>2159</v>
      </c>
    </row>
    <row r="94" spans="1:2" x14ac:dyDescent="0.3">
      <c r="A94" t="s">
        <v>2585</v>
      </c>
      <c r="B94" t="s">
        <v>2159</v>
      </c>
    </row>
    <row r="95" spans="1:2" x14ac:dyDescent="0.3">
      <c r="A95" t="s">
        <v>2569</v>
      </c>
      <c r="B95" t="s">
        <v>2159</v>
      </c>
    </row>
    <row r="96" spans="1:2" x14ac:dyDescent="0.3">
      <c r="A96" t="s">
        <v>2520</v>
      </c>
      <c r="B96" t="s">
        <v>2149</v>
      </c>
    </row>
    <row r="97" spans="1:2" x14ac:dyDescent="0.3">
      <c r="A97" t="s">
        <v>2487</v>
      </c>
      <c r="B97" t="s">
        <v>2153</v>
      </c>
    </row>
    <row r="98" spans="1:2" x14ac:dyDescent="0.3">
      <c r="A98" t="s">
        <v>2490</v>
      </c>
      <c r="B98" t="s">
        <v>2152</v>
      </c>
    </row>
    <row r="99" spans="1:2" x14ac:dyDescent="0.3">
      <c r="A99" t="s">
        <v>2493</v>
      </c>
      <c r="B99" t="s">
        <v>2147</v>
      </c>
    </row>
    <row r="100" spans="1:2" x14ac:dyDescent="0.3">
      <c r="A100" t="s">
        <v>2496</v>
      </c>
      <c r="B100" t="s">
        <v>2154</v>
      </c>
    </row>
    <row r="101" spans="1:2" x14ac:dyDescent="0.3">
      <c r="A101" t="s">
        <v>2499</v>
      </c>
      <c r="B101" t="s">
        <v>2152</v>
      </c>
    </row>
    <row r="102" spans="1:2" x14ac:dyDescent="0.3">
      <c r="A102" t="s">
        <v>2501</v>
      </c>
      <c r="B102" t="s">
        <v>2152</v>
      </c>
    </row>
    <row r="103" spans="1:2" x14ac:dyDescent="0.3">
      <c r="A103" t="s">
        <v>2504</v>
      </c>
      <c r="B103" t="s">
        <v>2160</v>
      </c>
    </row>
    <row r="104" spans="1:2" x14ac:dyDescent="0.3">
      <c r="A104" t="s">
        <v>2475</v>
      </c>
      <c r="B104" t="s">
        <v>2147</v>
      </c>
    </row>
    <row r="105" spans="1:2" x14ac:dyDescent="0.3">
      <c r="A105" t="s">
        <v>2478</v>
      </c>
      <c r="B105" t="s">
        <v>2149</v>
      </c>
    </row>
    <row r="106" spans="1:2" x14ac:dyDescent="0.3">
      <c r="A106" t="s">
        <v>2481</v>
      </c>
      <c r="B106" t="s">
        <v>2153</v>
      </c>
    </row>
    <row r="107" spans="1:2" x14ac:dyDescent="0.3">
      <c r="A107" t="s">
        <v>2458</v>
      </c>
      <c r="B107" t="s">
        <v>2156</v>
      </c>
    </row>
    <row r="108" spans="1:2" x14ac:dyDescent="0.3">
      <c r="A108" t="s">
        <v>2461</v>
      </c>
      <c r="B108" t="s">
        <v>2154</v>
      </c>
    </row>
    <row r="109" spans="1:2" x14ac:dyDescent="0.3">
      <c r="A109" t="s">
        <v>2464</v>
      </c>
      <c r="B109" t="s">
        <v>2154</v>
      </c>
    </row>
    <row r="110" spans="1:2" x14ac:dyDescent="0.3">
      <c r="A110" t="s">
        <v>2467</v>
      </c>
      <c r="B110" t="s">
        <v>3099</v>
      </c>
    </row>
    <row r="111" spans="1:2" x14ac:dyDescent="0.3">
      <c r="A111" t="s">
        <v>2435</v>
      </c>
      <c r="B111" t="s">
        <v>2150</v>
      </c>
    </row>
    <row r="112" spans="1:2" x14ac:dyDescent="0.3">
      <c r="A112" t="s">
        <v>2438</v>
      </c>
      <c r="B112" t="s">
        <v>2150</v>
      </c>
    </row>
    <row r="113" spans="1:2" x14ac:dyDescent="0.3">
      <c r="A113" t="s">
        <v>2441</v>
      </c>
      <c r="B113" t="s">
        <v>2150</v>
      </c>
    </row>
    <row r="114" spans="1:2" x14ac:dyDescent="0.3">
      <c r="A114" t="s">
        <v>2444</v>
      </c>
      <c r="B114" t="s">
        <v>2151</v>
      </c>
    </row>
    <row r="115" spans="1:2" x14ac:dyDescent="0.3">
      <c r="A115" t="s">
        <v>2408</v>
      </c>
      <c r="B115" t="s">
        <v>2152</v>
      </c>
    </row>
    <row r="116" spans="1:2" x14ac:dyDescent="0.3">
      <c r="A116" t="s">
        <v>2411</v>
      </c>
      <c r="B116" t="s">
        <v>2152</v>
      </c>
    </row>
    <row r="117" spans="1:2" x14ac:dyDescent="0.3">
      <c r="A117" t="s">
        <v>2415</v>
      </c>
      <c r="B117" t="s">
        <v>2152</v>
      </c>
    </row>
    <row r="118" spans="1:2" x14ac:dyDescent="0.3">
      <c r="A118" t="s">
        <v>2418</v>
      </c>
      <c r="B118" t="s">
        <v>2151</v>
      </c>
    </row>
    <row r="119" spans="1:2" x14ac:dyDescent="0.3">
      <c r="A119" t="s">
        <v>2421</v>
      </c>
      <c r="B119" t="s">
        <v>2147</v>
      </c>
    </row>
    <row r="120" spans="1:2" x14ac:dyDescent="0.3">
      <c r="A120" t="s">
        <v>2424</v>
      </c>
      <c r="B120" t="s">
        <v>2147</v>
      </c>
    </row>
    <row r="121" spans="1:2" x14ac:dyDescent="0.3">
      <c r="A121" t="s">
        <v>2427</v>
      </c>
      <c r="B121" t="s">
        <v>2147</v>
      </c>
    </row>
    <row r="122" spans="1:2" x14ac:dyDescent="0.3">
      <c r="A122" t="s">
        <v>2394</v>
      </c>
      <c r="B122" t="s">
        <v>2148</v>
      </c>
    </row>
    <row r="123" spans="1:2" x14ac:dyDescent="0.3">
      <c r="A123" t="s">
        <v>2397</v>
      </c>
      <c r="B123" t="s">
        <v>2148</v>
      </c>
    </row>
    <row r="124" spans="1:2" x14ac:dyDescent="0.3">
      <c r="A124" t="s">
        <v>2400</v>
      </c>
      <c r="B124" t="s">
        <v>2154</v>
      </c>
    </row>
    <row r="125" spans="1:2" x14ac:dyDescent="0.3">
      <c r="A125" t="s">
        <v>2403</v>
      </c>
      <c r="B125" t="s">
        <v>3099</v>
      </c>
    </row>
    <row r="126" spans="1:2" x14ac:dyDescent="0.3">
      <c r="A126" t="s">
        <v>2366</v>
      </c>
      <c r="B126" t="s">
        <v>2155</v>
      </c>
    </row>
    <row r="127" spans="1:2" x14ac:dyDescent="0.3">
      <c r="A127" t="s">
        <v>2369</v>
      </c>
      <c r="B127" t="s">
        <v>3099</v>
      </c>
    </row>
    <row r="128" spans="1:2" x14ac:dyDescent="0.3">
      <c r="A128" t="s">
        <v>2372</v>
      </c>
      <c r="B128" t="s">
        <v>3224</v>
      </c>
    </row>
    <row r="129" spans="1:2" x14ac:dyDescent="0.3">
      <c r="A129" t="s">
        <v>2375</v>
      </c>
      <c r="B129" t="s">
        <v>3224</v>
      </c>
    </row>
    <row r="130" spans="1:2" x14ac:dyDescent="0.3">
      <c r="A130" t="s">
        <v>2346</v>
      </c>
      <c r="B130" t="s">
        <v>2151</v>
      </c>
    </row>
    <row r="131" spans="1:2" x14ac:dyDescent="0.3">
      <c r="A131" t="s">
        <v>2349</v>
      </c>
      <c r="B131" t="s">
        <v>2153</v>
      </c>
    </row>
    <row r="132" spans="1:2" x14ac:dyDescent="0.3">
      <c r="A132" t="s">
        <v>2352</v>
      </c>
      <c r="B132" t="s">
        <v>2151</v>
      </c>
    </row>
    <row r="133" spans="1:2" x14ac:dyDescent="0.3">
      <c r="A133" t="s">
        <v>2355</v>
      </c>
      <c r="B133" t="s">
        <v>2147</v>
      </c>
    </row>
    <row r="134" spans="1:2" x14ac:dyDescent="0.3">
      <c r="A134" t="s">
        <v>2358</v>
      </c>
      <c r="B134" t="s">
        <v>2150</v>
      </c>
    </row>
    <row r="135" spans="1:2" x14ac:dyDescent="0.3">
      <c r="A135" t="s">
        <v>2335</v>
      </c>
      <c r="B135" t="s">
        <v>2154</v>
      </c>
    </row>
    <row r="136" spans="1:2" x14ac:dyDescent="0.3">
      <c r="A136" t="s">
        <v>2338</v>
      </c>
      <c r="B136" t="s">
        <v>2148</v>
      </c>
    </row>
    <row r="137" spans="1:2" x14ac:dyDescent="0.3">
      <c r="A137" t="s">
        <v>2341</v>
      </c>
      <c r="B137" t="s">
        <v>2153</v>
      </c>
    </row>
    <row r="138" spans="1:2" x14ac:dyDescent="0.3">
      <c r="A138" t="s">
        <v>2303</v>
      </c>
      <c r="B138" t="s">
        <v>2156</v>
      </c>
    </row>
    <row r="139" spans="1:2" x14ac:dyDescent="0.3">
      <c r="A139" t="s">
        <v>2306</v>
      </c>
      <c r="B139" t="s">
        <v>2156</v>
      </c>
    </row>
    <row r="140" spans="1:2" x14ac:dyDescent="0.3">
      <c r="A140" t="s">
        <v>2309</v>
      </c>
      <c r="B140" t="s">
        <v>2156</v>
      </c>
    </row>
    <row r="141" spans="1:2" x14ac:dyDescent="0.3">
      <c r="A141" t="s">
        <v>2312</v>
      </c>
      <c r="B141" t="s">
        <v>2156</v>
      </c>
    </row>
    <row r="142" spans="1:2" x14ac:dyDescent="0.3">
      <c r="A142" t="s">
        <v>2315</v>
      </c>
      <c r="B142" t="s">
        <v>2151</v>
      </c>
    </row>
    <row r="143" spans="1:2" x14ac:dyDescent="0.3">
      <c r="A143" t="s">
        <v>2318</v>
      </c>
      <c r="B143" t="s">
        <v>2157</v>
      </c>
    </row>
    <row r="144" spans="1:2" x14ac:dyDescent="0.3">
      <c r="A144" t="s">
        <v>2321</v>
      </c>
      <c r="B144" t="s">
        <v>3099</v>
      </c>
    </row>
    <row r="145" spans="1:2" x14ac:dyDescent="0.3">
      <c r="A145" t="s">
        <v>2324</v>
      </c>
      <c r="B145" t="s">
        <v>3678</v>
      </c>
    </row>
    <row r="146" spans="1:2" x14ac:dyDescent="0.3">
      <c r="A146" t="s">
        <v>2327</v>
      </c>
      <c r="B146" t="s">
        <v>2152</v>
      </c>
    </row>
    <row r="147" spans="1:2" x14ac:dyDescent="0.3">
      <c r="A147" t="s">
        <v>2255</v>
      </c>
      <c r="B147" t="s">
        <v>2148</v>
      </c>
    </row>
    <row r="148" spans="1:2" x14ac:dyDescent="0.3">
      <c r="A148" t="s">
        <v>2258</v>
      </c>
      <c r="B148" t="s">
        <v>2149</v>
      </c>
    </row>
    <row r="149" spans="1:2" x14ac:dyDescent="0.3">
      <c r="A149" t="s">
        <v>2261</v>
      </c>
      <c r="B149" t="s">
        <v>2149</v>
      </c>
    </row>
    <row r="150" spans="1:2" x14ac:dyDescent="0.3">
      <c r="A150" t="s">
        <v>2225</v>
      </c>
      <c r="B150" t="s">
        <v>2147</v>
      </c>
    </row>
    <row r="151" spans="1:2" x14ac:dyDescent="0.3">
      <c r="A151" t="s">
        <v>2229</v>
      </c>
      <c r="B151" t="s">
        <v>2155</v>
      </c>
    </row>
    <row r="152" spans="1:2" x14ac:dyDescent="0.3">
      <c r="A152" t="s">
        <v>2232</v>
      </c>
      <c r="B152" t="s">
        <v>2151</v>
      </c>
    </row>
    <row r="153" spans="1:2" x14ac:dyDescent="0.3">
      <c r="A153" t="s">
        <v>2235</v>
      </c>
      <c r="B153" t="s">
        <v>2151</v>
      </c>
    </row>
    <row r="154" spans="1:2" x14ac:dyDescent="0.3">
      <c r="A154" t="s">
        <v>2213</v>
      </c>
      <c r="B154" t="s">
        <v>2159</v>
      </c>
    </row>
    <row r="155" spans="1:2" x14ac:dyDescent="0.3">
      <c r="A155" t="s">
        <v>2216</v>
      </c>
      <c r="B155" t="s">
        <v>2159</v>
      </c>
    </row>
    <row r="156" spans="1:2" x14ac:dyDescent="0.3">
      <c r="A156" t="s">
        <v>2219</v>
      </c>
      <c r="B156" t="s">
        <v>2155</v>
      </c>
    </row>
    <row r="157" spans="1:2" x14ac:dyDescent="0.3">
      <c r="A157" t="s">
        <v>2222</v>
      </c>
      <c r="B157" t="s">
        <v>2155</v>
      </c>
    </row>
    <row r="158" spans="1:2" x14ac:dyDescent="0.3">
      <c r="A158" t="s">
        <v>2191</v>
      </c>
      <c r="B158" t="s">
        <v>2152</v>
      </c>
    </row>
    <row r="159" spans="1:2" x14ac:dyDescent="0.3">
      <c r="A159" t="s">
        <v>2194</v>
      </c>
      <c r="B159" t="s">
        <v>2153</v>
      </c>
    </row>
    <row r="160" spans="1:2" x14ac:dyDescent="0.3">
      <c r="A160" t="s">
        <v>2197</v>
      </c>
      <c r="B160" t="s">
        <v>3678</v>
      </c>
    </row>
    <row r="161" spans="1:2" x14ac:dyDescent="0.3">
      <c r="A161" t="s">
        <v>2200</v>
      </c>
      <c r="B161" t="s">
        <v>3678</v>
      </c>
    </row>
    <row r="162" spans="1:2" x14ac:dyDescent="0.3">
      <c r="A162" t="s">
        <v>2203</v>
      </c>
      <c r="B162" t="s">
        <v>3099</v>
      </c>
    </row>
    <row r="163" spans="1:2" x14ac:dyDescent="0.3">
      <c r="A163" t="s">
        <v>2206</v>
      </c>
      <c r="B163" t="s">
        <v>1001</v>
      </c>
    </row>
    <row r="164" spans="1:2" x14ac:dyDescent="0.3">
      <c r="A164" t="s">
        <v>2209</v>
      </c>
      <c r="B164" t="s">
        <v>1001</v>
      </c>
    </row>
    <row r="165" spans="1:2" x14ac:dyDescent="0.3">
      <c r="A165" t="s">
        <v>2176</v>
      </c>
      <c r="B165" t="s">
        <v>2149</v>
      </c>
    </row>
    <row r="166" spans="1:2" x14ac:dyDescent="0.3">
      <c r="A166" t="s">
        <v>2179</v>
      </c>
      <c r="B166" t="s">
        <v>2149</v>
      </c>
    </row>
    <row r="167" spans="1:2" x14ac:dyDescent="0.3">
      <c r="A167" t="s">
        <v>2182</v>
      </c>
      <c r="B167" t="s">
        <v>3224</v>
      </c>
    </row>
    <row r="168" spans="1:2" x14ac:dyDescent="0.3">
      <c r="A168" t="s">
        <v>2185</v>
      </c>
      <c r="B168" t="s">
        <v>3224</v>
      </c>
    </row>
    <row r="169" spans="1:2" x14ac:dyDescent="0.3">
      <c r="A169" t="s">
        <v>2188</v>
      </c>
      <c r="B169" t="s">
        <v>2153</v>
      </c>
    </row>
    <row r="170" spans="1:2" x14ac:dyDescent="0.3">
      <c r="A170" t="s">
        <v>2170</v>
      </c>
      <c r="B170" t="s">
        <v>2154</v>
      </c>
    </row>
    <row r="171" spans="1:2" x14ac:dyDescent="0.3">
      <c r="A171" t="s">
        <v>2173</v>
      </c>
      <c r="B171" t="s">
        <v>2152</v>
      </c>
    </row>
    <row r="172" spans="1:2" x14ac:dyDescent="0.3">
      <c r="A172" t="s">
        <v>2166</v>
      </c>
      <c r="B172" t="s">
        <v>2154</v>
      </c>
    </row>
    <row r="173" spans="1:2" x14ac:dyDescent="0.3">
      <c r="A173" t="s">
        <v>2141</v>
      </c>
      <c r="B173" t="s">
        <v>2155</v>
      </c>
    </row>
    <row r="174" spans="1:2" x14ac:dyDescent="0.3">
      <c r="A174" t="s">
        <v>2129</v>
      </c>
      <c r="B174" t="s">
        <v>2148</v>
      </c>
    </row>
    <row r="175" spans="1:2" x14ac:dyDescent="0.3">
      <c r="A175" t="s">
        <v>2132</v>
      </c>
      <c r="B175" t="s">
        <v>2148</v>
      </c>
    </row>
    <row r="176" spans="1:2" x14ac:dyDescent="0.3">
      <c r="A176" t="s">
        <v>2135</v>
      </c>
      <c r="B176" t="s">
        <v>2148</v>
      </c>
    </row>
    <row r="177" spans="1:2" x14ac:dyDescent="0.3">
      <c r="A177" t="s">
        <v>2138</v>
      </c>
      <c r="B177" t="s">
        <v>2150</v>
      </c>
    </row>
    <row r="178" spans="1:2" x14ac:dyDescent="0.3">
      <c r="A178" t="s">
        <v>2125</v>
      </c>
      <c r="B178" t="s">
        <v>2152</v>
      </c>
    </row>
    <row r="179" spans="1:2" x14ac:dyDescent="0.3">
      <c r="A179" t="s">
        <v>2118</v>
      </c>
      <c r="B179" t="s">
        <v>2153</v>
      </c>
    </row>
    <row r="180" spans="1:2" x14ac:dyDescent="0.3">
      <c r="A180" t="s">
        <v>2121</v>
      </c>
      <c r="B180" t="s">
        <v>2154</v>
      </c>
    </row>
    <row r="181" spans="1:2" x14ac:dyDescent="0.3">
      <c r="A181" t="s">
        <v>2092</v>
      </c>
      <c r="B181" t="s">
        <v>2159</v>
      </c>
    </row>
    <row r="182" spans="1:2" x14ac:dyDescent="0.3">
      <c r="A182" t="s">
        <v>2095</v>
      </c>
      <c r="B182" t="s">
        <v>1001</v>
      </c>
    </row>
    <row r="183" spans="1:2" x14ac:dyDescent="0.3">
      <c r="A183" t="s">
        <v>2098</v>
      </c>
      <c r="B183" t="s">
        <v>2156</v>
      </c>
    </row>
    <row r="184" spans="1:2" x14ac:dyDescent="0.3">
      <c r="A184" t="s">
        <v>2101</v>
      </c>
      <c r="B184" t="s">
        <v>2156</v>
      </c>
    </row>
    <row r="185" spans="1:2" x14ac:dyDescent="0.3">
      <c r="A185" t="s">
        <v>2104</v>
      </c>
      <c r="B185" t="s">
        <v>2152</v>
      </c>
    </row>
    <row r="186" spans="1:2" x14ac:dyDescent="0.3">
      <c r="A186" t="s">
        <v>2107</v>
      </c>
      <c r="B186" t="s">
        <v>2154</v>
      </c>
    </row>
    <row r="187" spans="1:2" x14ac:dyDescent="0.3">
      <c r="A187" t="s">
        <v>2109</v>
      </c>
      <c r="B187" t="s">
        <v>2147</v>
      </c>
    </row>
    <row r="188" spans="1:2" x14ac:dyDescent="0.3">
      <c r="A188" t="s">
        <v>2112</v>
      </c>
      <c r="B188" t="s">
        <v>2147</v>
      </c>
    </row>
    <row r="189" spans="1:2" x14ac:dyDescent="0.3">
      <c r="A189" t="s">
        <v>2064</v>
      </c>
      <c r="B189" t="s">
        <v>2155</v>
      </c>
    </row>
    <row r="190" spans="1:2" x14ac:dyDescent="0.3">
      <c r="A190" t="s">
        <v>2067</v>
      </c>
      <c r="B190" t="s">
        <v>3099</v>
      </c>
    </row>
    <row r="191" spans="1:2" x14ac:dyDescent="0.3">
      <c r="A191" t="s">
        <v>2070</v>
      </c>
      <c r="B191" t="s">
        <v>2157</v>
      </c>
    </row>
    <row r="192" spans="1:2" x14ac:dyDescent="0.3">
      <c r="A192" t="s">
        <v>2073</v>
      </c>
      <c r="B192" t="s">
        <v>2149</v>
      </c>
    </row>
    <row r="193" spans="1:2" x14ac:dyDescent="0.3">
      <c r="A193" t="s">
        <v>2076</v>
      </c>
      <c r="B193" t="s">
        <v>2158</v>
      </c>
    </row>
    <row r="194" spans="1:2" x14ac:dyDescent="0.3">
      <c r="A194" t="s">
        <v>2079</v>
      </c>
      <c r="B194" t="s">
        <v>2158</v>
      </c>
    </row>
    <row r="195" spans="1:2" x14ac:dyDescent="0.3">
      <c r="A195" t="s">
        <v>2050</v>
      </c>
      <c r="B195" t="s">
        <v>2152</v>
      </c>
    </row>
    <row r="196" spans="1:2" x14ac:dyDescent="0.3">
      <c r="A196" t="s">
        <v>2053</v>
      </c>
      <c r="B196" t="s">
        <v>2149</v>
      </c>
    </row>
    <row r="197" spans="1:2" x14ac:dyDescent="0.3">
      <c r="A197" t="s">
        <v>2044</v>
      </c>
      <c r="B197" t="s">
        <v>2147</v>
      </c>
    </row>
    <row r="198" spans="1:2" x14ac:dyDescent="0.3">
      <c r="A198" t="s">
        <v>2035</v>
      </c>
      <c r="B198" t="s">
        <v>1001</v>
      </c>
    </row>
    <row r="199" spans="1:2" x14ac:dyDescent="0.3">
      <c r="A199" t="s">
        <v>2038</v>
      </c>
      <c r="B199" t="s">
        <v>2155</v>
      </c>
    </row>
    <row r="200" spans="1:2" x14ac:dyDescent="0.3">
      <c r="A200" t="s">
        <v>2026</v>
      </c>
      <c r="B200" t="s">
        <v>2156</v>
      </c>
    </row>
    <row r="201" spans="1:2" x14ac:dyDescent="0.3">
      <c r="A201" t="s">
        <v>2021</v>
      </c>
      <c r="B201" t="s">
        <v>2155</v>
      </c>
    </row>
    <row r="202" spans="1:2" x14ac:dyDescent="0.3">
      <c r="A202" t="s">
        <v>1999</v>
      </c>
      <c r="B202" t="s">
        <v>2157</v>
      </c>
    </row>
    <row r="203" spans="1:2" x14ac:dyDescent="0.3">
      <c r="A203" t="s">
        <v>2002</v>
      </c>
      <c r="B203" t="s">
        <v>3224</v>
      </c>
    </row>
    <row r="204" spans="1:2" x14ac:dyDescent="0.3">
      <c r="A204" t="s">
        <v>2005</v>
      </c>
      <c r="B204" t="s">
        <v>3099</v>
      </c>
    </row>
    <row r="205" spans="1:2" x14ac:dyDescent="0.3">
      <c r="A205" t="s">
        <v>2008</v>
      </c>
      <c r="B205" t="s">
        <v>3099</v>
      </c>
    </row>
    <row r="206" spans="1:2" x14ac:dyDescent="0.3">
      <c r="A206" t="s">
        <v>2011</v>
      </c>
      <c r="B206" t="s">
        <v>3678</v>
      </c>
    </row>
    <row r="207" spans="1:2" x14ac:dyDescent="0.3">
      <c r="A207" t="s">
        <v>2014</v>
      </c>
      <c r="B207" t="s">
        <v>3099</v>
      </c>
    </row>
    <row r="208" spans="1:2" x14ac:dyDescent="0.3">
      <c r="A208" t="s">
        <v>1989</v>
      </c>
      <c r="B208" t="s">
        <v>2148</v>
      </c>
    </row>
    <row r="209" spans="1:2" x14ac:dyDescent="0.3">
      <c r="A209" t="s">
        <v>1979</v>
      </c>
      <c r="B209" t="s">
        <v>2151</v>
      </c>
    </row>
    <row r="210" spans="1:2" x14ac:dyDescent="0.3">
      <c r="A210" t="s">
        <v>1971</v>
      </c>
      <c r="B210" t="s">
        <v>2147</v>
      </c>
    </row>
    <row r="211" spans="1:2" x14ac:dyDescent="0.3">
      <c r="A211" t="s">
        <v>1974</v>
      </c>
      <c r="B211" t="s">
        <v>2147</v>
      </c>
    </row>
    <row r="212" spans="1:2" x14ac:dyDescent="0.3">
      <c r="A212" t="s">
        <v>1959</v>
      </c>
      <c r="B212" t="s">
        <v>2155</v>
      </c>
    </row>
    <row r="213" spans="1:2" x14ac:dyDescent="0.3">
      <c r="A213" t="s">
        <v>1962</v>
      </c>
      <c r="B213" t="s">
        <v>2155</v>
      </c>
    </row>
    <row r="214" spans="1:2" x14ac:dyDescent="0.3">
      <c r="A214" t="s">
        <v>1965</v>
      </c>
      <c r="B214" t="s">
        <v>2155</v>
      </c>
    </row>
    <row r="215" spans="1:2" x14ac:dyDescent="0.3">
      <c r="A215" t="s">
        <v>1968</v>
      </c>
      <c r="B215" t="s">
        <v>2155</v>
      </c>
    </row>
    <row r="216" spans="1:2" x14ac:dyDescent="0.3">
      <c r="A216" t="s">
        <v>1956</v>
      </c>
      <c r="B216" t="s">
        <v>2149</v>
      </c>
    </row>
    <row r="217" spans="1:2" x14ac:dyDescent="0.3">
      <c r="A217" t="s">
        <v>1952</v>
      </c>
      <c r="B217" t="s">
        <v>2155</v>
      </c>
    </row>
    <row r="218" spans="1:2" x14ac:dyDescent="0.3">
      <c r="A218" t="s">
        <v>1942</v>
      </c>
      <c r="B218" t="s">
        <v>2156</v>
      </c>
    </row>
    <row r="219" spans="1:2" x14ac:dyDescent="0.3">
      <c r="A219" t="s">
        <v>1945</v>
      </c>
      <c r="B219" t="s">
        <v>2157</v>
      </c>
    </row>
    <row r="220" spans="1:2" x14ac:dyDescent="0.3">
      <c r="A220" t="s">
        <v>1947</v>
      </c>
      <c r="B220" t="s">
        <v>2157</v>
      </c>
    </row>
    <row r="221" spans="1:2" x14ac:dyDescent="0.3">
      <c r="A221" t="s">
        <v>1934</v>
      </c>
      <c r="B221" t="s">
        <v>2155</v>
      </c>
    </row>
    <row r="222" spans="1:2" x14ac:dyDescent="0.3">
      <c r="A222" t="s">
        <v>1936</v>
      </c>
      <c r="B222" t="s">
        <v>2154</v>
      </c>
    </row>
    <row r="223" spans="1:2" x14ac:dyDescent="0.3">
      <c r="A223" t="s">
        <v>1939</v>
      </c>
      <c r="B223" t="s">
        <v>2157</v>
      </c>
    </row>
    <row r="224" spans="1:2" x14ac:dyDescent="0.3">
      <c r="A224" t="s">
        <v>1909</v>
      </c>
      <c r="B224" t="s">
        <v>2155</v>
      </c>
    </row>
    <row r="225" spans="1:2" x14ac:dyDescent="0.3">
      <c r="A225" t="s">
        <v>1912</v>
      </c>
      <c r="B225" t="s">
        <v>2152</v>
      </c>
    </row>
    <row r="226" spans="1:2" x14ac:dyDescent="0.3">
      <c r="A226" t="s">
        <v>1915</v>
      </c>
      <c r="B226" t="s">
        <v>1001</v>
      </c>
    </row>
    <row r="227" spans="1:2" x14ac:dyDescent="0.3">
      <c r="A227" t="s">
        <v>1918</v>
      </c>
      <c r="B227" t="s">
        <v>1001</v>
      </c>
    </row>
    <row r="228" spans="1:2" x14ac:dyDescent="0.3">
      <c r="A228" t="s">
        <v>1921</v>
      </c>
      <c r="B228" t="s">
        <v>2153</v>
      </c>
    </row>
    <row r="229" spans="1:2" x14ac:dyDescent="0.3">
      <c r="A229" t="s">
        <v>1924</v>
      </c>
      <c r="B229" t="s">
        <v>2149</v>
      </c>
    </row>
    <row r="230" spans="1:2" x14ac:dyDescent="0.3">
      <c r="A230" t="s">
        <v>1927</v>
      </c>
      <c r="B230" t="s">
        <v>2148</v>
      </c>
    </row>
    <row r="231" spans="1:2" x14ac:dyDescent="0.3">
      <c r="A231" t="s">
        <v>1930</v>
      </c>
      <c r="B231" t="s">
        <v>2148</v>
      </c>
    </row>
    <row r="232" spans="1:2" x14ac:dyDescent="0.3">
      <c r="A232" t="s">
        <v>1903</v>
      </c>
      <c r="B232" t="s">
        <v>2147</v>
      </c>
    </row>
    <row r="233" spans="1:2" x14ac:dyDescent="0.3">
      <c r="A233" t="s">
        <v>1899</v>
      </c>
      <c r="B233" t="s">
        <v>2150</v>
      </c>
    </row>
    <row r="234" spans="1:2" x14ac:dyDescent="0.3">
      <c r="A234" t="s">
        <v>1878</v>
      </c>
      <c r="B234" t="s">
        <v>2153</v>
      </c>
    </row>
    <row r="235" spans="1:2" x14ac:dyDescent="0.3">
      <c r="A235" t="s">
        <v>1881</v>
      </c>
      <c r="B235" t="s">
        <v>2155</v>
      </c>
    </row>
    <row r="236" spans="1:2" x14ac:dyDescent="0.3">
      <c r="A236" t="s">
        <v>1884</v>
      </c>
      <c r="B236" t="s">
        <v>2149</v>
      </c>
    </row>
    <row r="237" spans="1:2" x14ac:dyDescent="0.3">
      <c r="A237" t="s">
        <v>1893</v>
      </c>
      <c r="B237" t="s">
        <v>2150</v>
      </c>
    </row>
    <row r="238" spans="1:2" x14ac:dyDescent="0.3">
      <c r="A238" t="s">
        <v>1869</v>
      </c>
      <c r="B238" t="s">
        <v>2147</v>
      </c>
    </row>
    <row r="239" spans="1:2" x14ac:dyDescent="0.3">
      <c r="A239" t="s">
        <v>1859</v>
      </c>
      <c r="B239" t="s">
        <v>3678</v>
      </c>
    </row>
    <row r="240" spans="1:2" x14ac:dyDescent="0.3">
      <c r="A240" t="s">
        <v>1846</v>
      </c>
      <c r="B240" t="s">
        <v>2151</v>
      </c>
    </row>
    <row r="241" spans="1:2" x14ac:dyDescent="0.3">
      <c r="A241" t="s">
        <v>1849</v>
      </c>
      <c r="B241" t="s">
        <v>1001</v>
      </c>
    </row>
    <row r="242" spans="1:2" x14ac:dyDescent="0.3">
      <c r="A242" t="s">
        <v>1852</v>
      </c>
      <c r="B242" t="s">
        <v>2157</v>
      </c>
    </row>
    <row r="243" spans="1:2" x14ac:dyDescent="0.3">
      <c r="A243" t="s">
        <v>1840</v>
      </c>
      <c r="B243" t="s">
        <v>3224</v>
      </c>
    </row>
    <row r="244" spans="1:2" x14ac:dyDescent="0.3">
      <c r="A244" t="s">
        <v>1842</v>
      </c>
      <c r="B244" t="s">
        <v>2149</v>
      </c>
    </row>
    <row r="245" spans="1:2" x14ac:dyDescent="0.3">
      <c r="A245" t="s">
        <v>1831</v>
      </c>
      <c r="B245" t="s">
        <v>2148</v>
      </c>
    </row>
    <row r="246" spans="1:2" x14ac:dyDescent="0.3">
      <c r="A246" t="s">
        <v>1834</v>
      </c>
      <c r="B246" t="s">
        <v>2148</v>
      </c>
    </row>
    <row r="247" spans="1:2" x14ac:dyDescent="0.3">
      <c r="A247" t="s">
        <v>1823</v>
      </c>
      <c r="B247" t="s">
        <v>2152</v>
      </c>
    </row>
    <row r="248" spans="1:2" x14ac:dyDescent="0.3">
      <c r="A248" t="s">
        <v>1826</v>
      </c>
      <c r="B248" t="s">
        <v>2147</v>
      </c>
    </row>
    <row r="249" spans="1:2" x14ac:dyDescent="0.3">
      <c r="A249" t="s">
        <v>1818</v>
      </c>
      <c r="B249" t="s">
        <v>2151</v>
      </c>
    </row>
    <row r="250" spans="1:2" x14ac:dyDescent="0.3">
      <c r="A250" t="s">
        <v>1821</v>
      </c>
      <c r="B250" t="s">
        <v>2155</v>
      </c>
    </row>
    <row r="251" spans="1:2" x14ac:dyDescent="0.3">
      <c r="A251" t="s">
        <v>1816</v>
      </c>
      <c r="B251" t="s">
        <v>2151</v>
      </c>
    </row>
    <row r="252" spans="1:2" x14ac:dyDescent="0.3">
      <c r="A252" t="s">
        <v>1801</v>
      </c>
      <c r="B252" t="s">
        <v>2147</v>
      </c>
    </row>
    <row r="253" spans="1:2" x14ac:dyDescent="0.3">
      <c r="A253" t="s">
        <v>1804</v>
      </c>
      <c r="B253" t="s">
        <v>2159</v>
      </c>
    </row>
    <row r="254" spans="1:2" x14ac:dyDescent="0.3">
      <c r="A254" t="s">
        <v>1807</v>
      </c>
      <c r="B254" t="s">
        <v>3099</v>
      </c>
    </row>
    <row r="255" spans="1:2" x14ac:dyDescent="0.3">
      <c r="A255" t="s">
        <v>1810</v>
      </c>
      <c r="B255" t="s">
        <v>3099</v>
      </c>
    </row>
    <row r="256" spans="1:2" x14ac:dyDescent="0.3">
      <c r="A256" t="s">
        <v>1813</v>
      </c>
      <c r="B256" t="s">
        <v>2159</v>
      </c>
    </row>
    <row r="257" spans="1:2" x14ac:dyDescent="0.3">
      <c r="A257" t="s">
        <v>1792</v>
      </c>
      <c r="B257" t="s">
        <v>2157</v>
      </c>
    </row>
    <row r="258" spans="1:2" x14ac:dyDescent="0.3">
      <c r="A258" t="s">
        <v>1795</v>
      </c>
      <c r="B258" t="s">
        <v>2149</v>
      </c>
    </row>
    <row r="259" spans="1:2" x14ac:dyDescent="0.3">
      <c r="A259" t="s">
        <v>1798</v>
      </c>
      <c r="B259" t="s">
        <v>2155</v>
      </c>
    </row>
    <row r="260" spans="1:2" x14ac:dyDescent="0.3">
      <c r="A260" t="s">
        <v>1780</v>
      </c>
      <c r="B260" t="s">
        <v>2157</v>
      </c>
    </row>
    <row r="261" spans="1:2" x14ac:dyDescent="0.3">
      <c r="A261" t="s">
        <v>1783</v>
      </c>
      <c r="B261" t="s">
        <v>2155</v>
      </c>
    </row>
    <row r="262" spans="1:2" x14ac:dyDescent="0.3">
      <c r="A262" t="s">
        <v>1786</v>
      </c>
      <c r="B262" t="s">
        <v>2148</v>
      </c>
    </row>
    <row r="263" spans="1:2" x14ac:dyDescent="0.3">
      <c r="A263" t="s">
        <v>1789</v>
      </c>
      <c r="B263" t="s">
        <v>2155</v>
      </c>
    </row>
    <row r="264" spans="1:2" x14ac:dyDescent="0.3">
      <c r="A264" t="s">
        <v>1760</v>
      </c>
      <c r="B264" t="s">
        <v>2160</v>
      </c>
    </row>
    <row r="265" spans="1:2" x14ac:dyDescent="0.3">
      <c r="A265" t="s">
        <v>1763</v>
      </c>
      <c r="B265" t="s">
        <v>2160</v>
      </c>
    </row>
    <row r="266" spans="1:2" x14ac:dyDescent="0.3">
      <c r="A266" t="s">
        <v>1766</v>
      </c>
      <c r="B266" t="s">
        <v>2160</v>
      </c>
    </row>
    <row r="267" spans="1:2" x14ac:dyDescent="0.3">
      <c r="A267" t="s">
        <v>1769</v>
      </c>
      <c r="B267" t="s">
        <v>2155</v>
      </c>
    </row>
    <row r="268" spans="1:2" x14ac:dyDescent="0.3">
      <c r="A268" t="s">
        <v>1772</v>
      </c>
      <c r="B268" t="s">
        <v>2155</v>
      </c>
    </row>
    <row r="269" spans="1:2" x14ac:dyDescent="0.3">
      <c r="A269" t="s">
        <v>1775</v>
      </c>
      <c r="B269" t="s">
        <v>2147</v>
      </c>
    </row>
    <row r="270" spans="1:2" x14ac:dyDescent="0.3">
      <c r="A270" t="s">
        <v>1743</v>
      </c>
      <c r="B270" t="s">
        <v>2153</v>
      </c>
    </row>
    <row r="271" spans="1:2" x14ac:dyDescent="0.3">
      <c r="A271" t="s">
        <v>1747</v>
      </c>
      <c r="B271" t="s">
        <v>2153</v>
      </c>
    </row>
    <row r="272" spans="1:2" x14ac:dyDescent="0.3">
      <c r="A272" t="s">
        <v>1750</v>
      </c>
      <c r="B272" t="s">
        <v>2154</v>
      </c>
    </row>
    <row r="273" spans="1:2" x14ac:dyDescent="0.3">
      <c r="A273" t="s">
        <v>1753</v>
      </c>
      <c r="B273" t="s">
        <v>2153</v>
      </c>
    </row>
    <row r="274" spans="1:2" x14ac:dyDescent="0.3">
      <c r="A274" t="s">
        <v>1756</v>
      </c>
      <c r="B274" t="s">
        <v>2154</v>
      </c>
    </row>
    <row r="275" spans="1:2" x14ac:dyDescent="0.3">
      <c r="A275" t="s">
        <v>1731</v>
      </c>
      <c r="B275" t="s">
        <v>2152</v>
      </c>
    </row>
    <row r="276" spans="1:2" x14ac:dyDescent="0.3">
      <c r="A276" t="s">
        <v>1734</v>
      </c>
      <c r="B276" t="s">
        <v>2152</v>
      </c>
    </row>
    <row r="277" spans="1:2" x14ac:dyDescent="0.3">
      <c r="A277" t="s">
        <v>1737</v>
      </c>
      <c r="B277" t="s">
        <v>2147</v>
      </c>
    </row>
    <row r="278" spans="1:2" x14ac:dyDescent="0.3">
      <c r="A278" t="s">
        <v>1740</v>
      </c>
      <c r="B278" t="s">
        <v>2152</v>
      </c>
    </row>
    <row r="279" spans="1:2" x14ac:dyDescent="0.3">
      <c r="A279" t="s">
        <v>1716</v>
      </c>
      <c r="B279" t="s">
        <v>1001</v>
      </c>
    </row>
    <row r="280" spans="1:2" x14ac:dyDescent="0.3">
      <c r="A280" t="s">
        <v>1719</v>
      </c>
      <c r="B280" t="s">
        <v>3099</v>
      </c>
    </row>
    <row r="281" spans="1:2" x14ac:dyDescent="0.3">
      <c r="A281" t="s">
        <v>1722</v>
      </c>
      <c r="B281" t="s">
        <v>3099</v>
      </c>
    </row>
    <row r="282" spans="1:2" x14ac:dyDescent="0.3">
      <c r="A282" t="s">
        <v>1725</v>
      </c>
      <c r="B282" t="s">
        <v>2156</v>
      </c>
    </row>
    <row r="283" spans="1:2" x14ac:dyDescent="0.3">
      <c r="A283" t="s">
        <v>1728</v>
      </c>
      <c r="B283" t="s">
        <v>2151</v>
      </c>
    </row>
    <row r="284" spans="1:2" x14ac:dyDescent="0.3">
      <c r="A284" t="s">
        <v>1713</v>
      </c>
      <c r="B284" t="s">
        <v>2149</v>
      </c>
    </row>
    <row r="285" spans="1:2" x14ac:dyDescent="0.3">
      <c r="A285" t="s">
        <v>1690</v>
      </c>
      <c r="B285" t="s">
        <v>2151</v>
      </c>
    </row>
    <row r="286" spans="1:2" x14ac:dyDescent="0.3">
      <c r="A286" t="s">
        <v>1693</v>
      </c>
      <c r="B286" t="s">
        <v>2156</v>
      </c>
    </row>
    <row r="287" spans="1:2" x14ac:dyDescent="0.3">
      <c r="A287" t="s">
        <v>1696</v>
      </c>
      <c r="B287" t="s">
        <v>2156</v>
      </c>
    </row>
    <row r="288" spans="1:2" x14ac:dyDescent="0.3">
      <c r="A288" t="s">
        <v>1699</v>
      </c>
      <c r="B288" t="s">
        <v>2156</v>
      </c>
    </row>
    <row r="289" spans="1:2" x14ac:dyDescent="0.3">
      <c r="A289" t="s">
        <v>1702</v>
      </c>
      <c r="B289" t="s">
        <v>2150</v>
      </c>
    </row>
    <row r="290" spans="1:2" x14ac:dyDescent="0.3">
      <c r="A290" t="s">
        <v>1705</v>
      </c>
      <c r="B290" t="s">
        <v>2150</v>
      </c>
    </row>
    <row r="291" spans="1:2" x14ac:dyDescent="0.3">
      <c r="A291" t="s">
        <v>1681</v>
      </c>
      <c r="B291" t="s">
        <v>2152</v>
      </c>
    </row>
    <row r="292" spans="1:2" x14ac:dyDescent="0.3">
      <c r="A292" t="s">
        <v>1684</v>
      </c>
      <c r="B292" t="s">
        <v>2155</v>
      </c>
    </row>
    <row r="293" spans="1:2" x14ac:dyDescent="0.3">
      <c r="A293" t="s">
        <v>1687</v>
      </c>
      <c r="B293" t="s">
        <v>2155</v>
      </c>
    </row>
    <row r="294" spans="1:2" x14ac:dyDescent="0.3">
      <c r="A294" t="s">
        <v>1675</v>
      </c>
      <c r="B294" t="s">
        <v>3099</v>
      </c>
    </row>
    <row r="295" spans="1:2" x14ac:dyDescent="0.3">
      <c r="A295" t="s">
        <v>1678</v>
      </c>
      <c r="B295" t="s">
        <v>2157</v>
      </c>
    </row>
    <row r="296" spans="1:2" x14ac:dyDescent="0.3">
      <c r="A296" t="s">
        <v>1672</v>
      </c>
      <c r="B296" t="s">
        <v>2151</v>
      </c>
    </row>
    <row r="297" spans="1:2" x14ac:dyDescent="0.3">
      <c r="A297" t="s">
        <v>1668</v>
      </c>
      <c r="B297" t="s">
        <v>2150</v>
      </c>
    </row>
    <row r="298" spans="1:2" x14ac:dyDescent="0.3">
      <c r="A298" t="s">
        <v>1662</v>
      </c>
      <c r="B298" t="s">
        <v>2154</v>
      </c>
    </row>
    <row r="299" spans="1:2" x14ac:dyDescent="0.3">
      <c r="A299" t="s">
        <v>1665</v>
      </c>
      <c r="B299" t="s">
        <v>2153</v>
      </c>
    </row>
    <row r="300" spans="1:2" x14ac:dyDescent="0.3">
      <c r="A300" t="s">
        <v>1659</v>
      </c>
      <c r="B300" t="s">
        <v>2160</v>
      </c>
    </row>
    <row r="301" spans="1:2" x14ac:dyDescent="0.3">
      <c r="A301" t="s">
        <v>1656</v>
      </c>
      <c r="B301" t="s">
        <v>2157</v>
      </c>
    </row>
    <row r="302" spans="1:2" x14ac:dyDescent="0.3">
      <c r="A302" t="s">
        <v>1649</v>
      </c>
      <c r="B302" t="s">
        <v>2157</v>
      </c>
    </row>
    <row r="303" spans="1:2" x14ac:dyDescent="0.3">
      <c r="A303" t="s">
        <v>1652</v>
      </c>
      <c r="B303" t="s">
        <v>3224</v>
      </c>
    </row>
    <row r="304" spans="1:2" x14ac:dyDescent="0.3">
      <c r="A304" t="s">
        <v>1646</v>
      </c>
      <c r="B304" t="s">
        <v>2147</v>
      </c>
    </row>
    <row r="305" spans="1:2" x14ac:dyDescent="0.3">
      <c r="A305" t="s">
        <v>1641</v>
      </c>
      <c r="B305" t="s">
        <v>2155</v>
      </c>
    </row>
    <row r="306" spans="1:2" x14ac:dyDescent="0.3">
      <c r="A306" t="s">
        <v>1638</v>
      </c>
      <c r="B306" t="s">
        <v>2153</v>
      </c>
    </row>
    <row r="307" spans="1:2" x14ac:dyDescent="0.3">
      <c r="A307" t="s">
        <v>1633</v>
      </c>
      <c r="B307" t="s">
        <v>2155</v>
      </c>
    </row>
    <row r="308" spans="1:2" x14ac:dyDescent="0.3">
      <c r="A308" t="s">
        <v>1619</v>
      </c>
      <c r="B308" t="s">
        <v>2155</v>
      </c>
    </row>
    <row r="309" spans="1:2" x14ac:dyDescent="0.3">
      <c r="A309" t="s">
        <v>1622</v>
      </c>
      <c r="B309" t="s">
        <v>2149</v>
      </c>
    </row>
    <row r="310" spans="1:2" x14ac:dyDescent="0.3">
      <c r="A310" t="s">
        <v>1625</v>
      </c>
      <c r="B310" t="s">
        <v>2155</v>
      </c>
    </row>
    <row r="311" spans="1:2" x14ac:dyDescent="0.3">
      <c r="A311" t="s">
        <v>1628</v>
      </c>
      <c r="B311" t="s">
        <v>2159</v>
      </c>
    </row>
    <row r="312" spans="1:2" x14ac:dyDescent="0.3">
      <c r="A312" t="s">
        <v>1615</v>
      </c>
      <c r="B312" t="s">
        <v>2151</v>
      </c>
    </row>
    <row r="313" spans="1:2" x14ac:dyDescent="0.3">
      <c r="A313" t="s">
        <v>1605</v>
      </c>
      <c r="B313" t="s">
        <v>2153</v>
      </c>
    </row>
    <row r="314" spans="1:2" x14ac:dyDescent="0.3">
      <c r="A314" t="s">
        <v>1608</v>
      </c>
      <c r="B314" t="s">
        <v>2153</v>
      </c>
    </row>
    <row r="315" spans="1:2" x14ac:dyDescent="0.3">
      <c r="A315" t="s">
        <v>1611</v>
      </c>
      <c r="B315" t="s">
        <v>2147</v>
      </c>
    </row>
    <row r="316" spans="1:2" x14ac:dyDescent="0.3">
      <c r="A316" t="s">
        <v>1598</v>
      </c>
      <c r="B316" t="s">
        <v>2149</v>
      </c>
    </row>
    <row r="317" spans="1:2" x14ac:dyDescent="0.3">
      <c r="A317" t="s">
        <v>1601</v>
      </c>
      <c r="B317" t="s">
        <v>2152</v>
      </c>
    </row>
    <row r="318" spans="1:2" x14ac:dyDescent="0.3">
      <c r="A318" t="s">
        <v>1594</v>
      </c>
      <c r="B318" t="s">
        <v>2150</v>
      </c>
    </row>
    <row r="319" spans="1:2" x14ac:dyDescent="0.3">
      <c r="A319" t="s">
        <v>1587</v>
      </c>
      <c r="B319" t="s">
        <v>2159</v>
      </c>
    </row>
    <row r="320" spans="1:2" x14ac:dyDescent="0.3">
      <c r="A320" t="s">
        <v>1590</v>
      </c>
      <c r="B320" t="s">
        <v>2162</v>
      </c>
    </row>
    <row r="321" spans="1:2" x14ac:dyDescent="0.3">
      <c r="A321" t="s">
        <v>1584</v>
      </c>
      <c r="B321" t="s">
        <v>2152</v>
      </c>
    </row>
    <row r="322" spans="1:2" x14ac:dyDescent="0.3">
      <c r="A322" t="s">
        <v>1581</v>
      </c>
      <c r="B322" t="s">
        <v>2149</v>
      </c>
    </row>
    <row r="323" spans="1:2" x14ac:dyDescent="0.3">
      <c r="A323" t="s">
        <v>1573</v>
      </c>
      <c r="B323" t="s">
        <v>2157</v>
      </c>
    </row>
    <row r="324" spans="1:2" x14ac:dyDescent="0.3">
      <c r="A324" t="s">
        <v>1576</v>
      </c>
      <c r="B324" t="s">
        <v>2151</v>
      </c>
    </row>
    <row r="325" spans="1:2" x14ac:dyDescent="0.3">
      <c r="A325" t="s">
        <v>1565</v>
      </c>
      <c r="B325" t="s">
        <v>3099</v>
      </c>
    </row>
    <row r="326" spans="1:2" x14ac:dyDescent="0.3">
      <c r="A326" t="s">
        <v>1568</v>
      </c>
      <c r="B326" t="s">
        <v>2156</v>
      </c>
    </row>
    <row r="327" spans="1:2" x14ac:dyDescent="0.3">
      <c r="A327" t="s">
        <v>1552</v>
      </c>
      <c r="B327" t="s">
        <v>2148</v>
      </c>
    </row>
    <row r="328" spans="1:2" x14ac:dyDescent="0.3">
      <c r="A328" t="s">
        <v>1556</v>
      </c>
      <c r="B328" t="s">
        <v>3678</v>
      </c>
    </row>
    <row r="329" spans="1:2" x14ac:dyDescent="0.3">
      <c r="A329" t="s">
        <v>1559</v>
      </c>
      <c r="B329" t="s">
        <v>2154</v>
      </c>
    </row>
    <row r="330" spans="1:2" x14ac:dyDescent="0.3">
      <c r="A330" t="s">
        <v>1548</v>
      </c>
      <c r="B330" t="s">
        <v>2155</v>
      </c>
    </row>
    <row r="331" spans="1:2" x14ac:dyDescent="0.3">
      <c r="A331" t="s">
        <v>1542</v>
      </c>
      <c r="B331" t="s">
        <v>2155</v>
      </c>
    </row>
    <row r="332" spans="1:2" x14ac:dyDescent="0.3">
      <c r="A332" t="s">
        <v>1538</v>
      </c>
      <c r="B332" t="s">
        <v>2147</v>
      </c>
    </row>
    <row r="333" spans="1:2" x14ac:dyDescent="0.3">
      <c r="A333" t="s">
        <v>1532</v>
      </c>
      <c r="B333" t="s">
        <v>2147</v>
      </c>
    </row>
    <row r="334" spans="1:2" x14ac:dyDescent="0.3">
      <c r="A334" t="s">
        <v>1535</v>
      </c>
      <c r="B334" t="s">
        <v>2153</v>
      </c>
    </row>
    <row r="335" spans="1:2" x14ac:dyDescent="0.3">
      <c r="A335" t="s">
        <v>1520</v>
      </c>
      <c r="B335" t="s">
        <v>2148</v>
      </c>
    </row>
    <row r="336" spans="1:2" x14ac:dyDescent="0.3">
      <c r="A336" t="s">
        <v>1523</v>
      </c>
      <c r="B336" t="s">
        <v>2148</v>
      </c>
    </row>
    <row r="337" spans="1:2" x14ac:dyDescent="0.3">
      <c r="A337" t="s">
        <v>1526</v>
      </c>
      <c r="B337" t="s">
        <v>2154</v>
      </c>
    </row>
    <row r="338" spans="1:2" x14ac:dyDescent="0.3">
      <c r="A338" t="s">
        <v>1529</v>
      </c>
      <c r="B338" t="s">
        <v>2151</v>
      </c>
    </row>
    <row r="339" spans="1:2" x14ac:dyDescent="0.3">
      <c r="A339" t="s">
        <v>1509</v>
      </c>
      <c r="B339" t="s">
        <v>2148</v>
      </c>
    </row>
    <row r="340" spans="1:2" x14ac:dyDescent="0.3">
      <c r="A340" t="s">
        <v>1512</v>
      </c>
      <c r="B340" t="s">
        <v>2157</v>
      </c>
    </row>
    <row r="341" spans="1:2" x14ac:dyDescent="0.3">
      <c r="A341" t="s">
        <v>1515</v>
      </c>
      <c r="B341" t="s">
        <v>2148</v>
      </c>
    </row>
    <row r="342" spans="1:2" x14ac:dyDescent="0.3">
      <c r="A342" t="s">
        <v>1518</v>
      </c>
      <c r="B342" t="s">
        <v>2148</v>
      </c>
    </row>
    <row r="343" spans="1:2" x14ac:dyDescent="0.3">
      <c r="A343" t="s">
        <v>1499</v>
      </c>
      <c r="B343" t="s">
        <v>2154</v>
      </c>
    </row>
    <row r="344" spans="1:2" x14ac:dyDescent="0.3">
      <c r="A344" t="s">
        <v>1502</v>
      </c>
      <c r="B344" t="s">
        <v>2147</v>
      </c>
    </row>
    <row r="345" spans="1:2" x14ac:dyDescent="0.3">
      <c r="A345" t="s">
        <v>1494</v>
      </c>
      <c r="B345" t="s">
        <v>3224</v>
      </c>
    </row>
    <row r="346" spans="1:2" x14ac:dyDescent="0.3">
      <c r="A346" t="s">
        <v>1483</v>
      </c>
      <c r="B346" t="s">
        <v>3099</v>
      </c>
    </row>
    <row r="347" spans="1:2" x14ac:dyDescent="0.3">
      <c r="A347" t="s">
        <v>1486</v>
      </c>
      <c r="B347" t="s">
        <v>2147</v>
      </c>
    </row>
    <row r="348" spans="1:2" x14ac:dyDescent="0.3">
      <c r="A348" t="s">
        <v>1462</v>
      </c>
      <c r="B348" t="s">
        <v>2156</v>
      </c>
    </row>
    <row r="349" spans="1:2" x14ac:dyDescent="0.3">
      <c r="A349" t="s">
        <v>1465</v>
      </c>
      <c r="B349" t="s">
        <v>2156</v>
      </c>
    </row>
    <row r="350" spans="1:2" x14ac:dyDescent="0.3">
      <c r="A350" t="s">
        <v>1468</v>
      </c>
      <c r="B350" t="s">
        <v>1001</v>
      </c>
    </row>
    <row r="351" spans="1:2" x14ac:dyDescent="0.3">
      <c r="A351" t="s">
        <v>1471</v>
      </c>
      <c r="B351" t="s">
        <v>2148</v>
      </c>
    </row>
    <row r="352" spans="1:2" x14ac:dyDescent="0.3">
      <c r="A352" t="s">
        <v>1474</v>
      </c>
      <c r="B352" t="s">
        <v>2148</v>
      </c>
    </row>
    <row r="353" spans="1:2" x14ac:dyDescent="0.3">
      <c r="A353" t="s">
        <v>1477</v>
      </c>
      <c r="B353" t="s">
        <v>2154</v>
      </c>
    </row>
    <row r="354" spans="1:2" x14ac:dyDescent="0.3">
      <c r="A354" t="s">
        <v>1480</v>
      </c>
      <c r="B354" t="s">
        <v>2154</v>
      </c>
    </row>
    <row r="355" spans="1:2" x14ac:dyDescent="0.3">
      <c r="A355" t="s">
        <v>1455</v>
      </c>
      <c r="B355" t="s">
        <v>2150</v>
      </c>
    </row>
    <row r="356" spans="1:2" x14ac:dyDescent="0.3">
      <c r="A356" t="s">
        <v>1458</v>
      </c>
      <c r="B356" t="s">
        <v>2150</v>
      </c>
    </row>
    <row r="357" spans="1:2" x14ac:dyDescent="0.3">
      <c r="A357" t="s">
        <v>1452</v>
      </c>
      <c r="B357" t="s">
        <v>2153</v>
      </c>
    </row>
    <row r="358" spans="1:2" x14ac:dyDescent="0.3">
      <c r="A358" t="s">
        <v>1442</v>
      </c>
      <c r="B358" t="s">
        <v>3224</v>
      </c>
    </row>
    <row r="359" spans="1:2" x14ac:dyDescent="0.3">
      <c r="A359" t="s">
        <v>1445</v>
      </c>
      <c r="B359" t="s">
        <v>3224</v>
      </c>
    </row>
    <row r="360" spans="1:2" x14ac:dyDescent="0.3">
      <c r="A360" t="s">
        <v>1433</v>
      </c>
      <c r="B360" t="s">
        <v>2155</v>
      </c>
    </row>
    <row r="361" spans="1:2" x14ac:dyDescent="0.3">
      <c r="A361" t="s">
        <v>1436</v>
      </c>
      <c r="B361" t="s">
        <v>2155</v>
      </c>
    </row>
    <row r="362" spans="1:2" x14ac:dyDescent="0.3">
      <c r="A362" t="s">
        <v>1439</v>
      </c>
      <c r="B362" t="s">
        <v>2150</v>
      </c>
    </row>
    <row r="363" spans="1:2" x14ac:dyDescent="0.3">
      <c r="A363" t="s">
        <v>1496</v>
      </c>
      <c r="B363" t="s">
        <v>2163</v>
      </c>
    </row>
    <row r="364" spans="1:2" x14ac:dyDescent="0.3">
      <c r="A364" t="s">
        <v>1419</v>
      </c>
      <c r="B364" t="s">
        <v>2150</v>
      </c>
    </row>
    <row r="365" spans="1:2" x14ac:dyDescent="0.3">
      <c r="A365" t="s">
        <v>1422</v>
      </c>
      <c r="B365" t="s">
        <v>2152</v>
      </c>
    </row>
    <row r="366" spans="1:2" x14ac:dyDescent="0.3">
      <c r="A366" t="s">
        <v>1425</v>
      </c>
      <c r="B366" t="s">
        <v>2152</v>
      </c>
    </row>
    <row r="367" spans="1:2" x14ac:dyDescent="0.3">
      <c r="A367" t="s">
        <v>1428</v>
      </c>
      <c r="B367" t="s">
        <v>1001</v>
      </c>
    </row>
    <row r="368" spans="1:2" x14ac:dyDescent="0.3">
      <c r="A368" t="s">
        <v>1414</v>
      </c>
      <c r="B368" t="s">
        <v>2150</v>
      </c>
    </row>
    <row r="369" spans="1:2" x14ac:dyDescent="0.3">
      <c r="A369" t="s">
        <v>1408</v>
      </c>
      <c r="B369" t="s">
        <v>2148</v>
      </c>
    </row>
    <row r="370" spans="1:2" x14ac:dyDescent="0.3">
      <c r="A370" t="s">
        <v>1411</v>
      </c>
      <c r="B370" t="s">
        <v>2155</v>
      </c>
    </row>
    <row r="371" spans="1:2" x14ac:dyDescent="0.3">
      <c r="A371" t="s">
        <v>1399</v>
      </c>
      <c r="B371" t="s">
        <v>2154</v>
      </c>
    </row>
    <row r="372" spans="1:2" x14ac:dyDescent="0.3">
      <c r="A372" t="s">
        <v>1402</v>
      </c>
      <c r="B372" t="s">
        <v>2151</v>
      </c>
    </row>
    <row r="373" spans="1:2" x14ac:dyDescent="0.3">
      <c r="A373" t="s">
        <v>1369</v>
      </c>
      <c r="B373" t="s">
        <v>2151</v>
      </c>
    </row>
    <row r="374" spans="1:2" x14ac:dyDescent="0.3">
      <c r="A374" t="s">
        <v>1372</v>
      </c>
      <c r="B374" t="s">
        <v>1001</v>
      </c>
    </row>
    <row r="375" spans="1:2" x14ac:dyDescent="0.3">
      <c r="A375" t="s">
        <v>1375</v>
      </c>
      <c r="B375" t="s">
        <v>1001</v>
      </c>
    </row>
    <row r="376" spans="1:2" x14ac:dyDescent="0.3">
      <c r="A376" t="s">
        <v>1378</v>
      </c>
      <c r="B376" t="s">
        <v>2155</v>
      </c>
    </row>
    <row r="377" spans="1:2" x14ac:dyDescent="0.3">
      <c r="A377" t="s">
        <v>1381</v>
      </c>
      <c r="B377" t="s">
        <v>1001</v>
      </c>
    </row>
    <row r="378" spans="1:2" x14ac:dyDescent="0.3">
      <c r="A378" t="s">
        <v>1384</v>
      </c>
      <c r="B378" t="s">
        <v>2155</v>
      </c>
    </row>
    <row r="379" spans="1:2" x14ac:dyDescent="0.3">
      <c r="A379" t="s">
        <v>1387</v>
      </c>
      <c r="B379" t="s">
        <v>2153</v>
      </c>
    </row>
    <row r="380" spans="1:2" x14ac:dyDescent="0.3">
      <c r="A380" t="s">
        <v>1390</v>
      </c>
      <c r="B380" t="s">
        <v>2162</v>
      </c>
    </row>
    <row r="381" spans="1:2" x14ac:dyDescent="0.3">
      <c r="A381" t="s">
        <v>1393</v>
      </c>
      <c r="B381" t="s">
        <v>2162</v>
      </c>
    </row>
    <row r="382" spans="1:2" x14ac:dyDescent="0.3">
      <c r="A382" t="s">
        <v>1396</v>
      </c>
      <c r="B382" t="s">
        <v>2153</v>
      </c>
    </row>
    <row r="383" spans="1:2" x14ac:dyDescent="0.3">
      <c r="A383" t="s">
        <v>1366</v>
      </c>
      <c r="B383" t="s">
        <v>2147</v>
      </c>
    </row>
    <row r="384" spans="1:2" x14ac:dyDescent="0.3">
      <c r="A384" t="s">
        <v>1363</v>
      </c>
      <c r="B384" t="s">
        <v>2149</v>
      </c>
    </row>
    <row r="385" spans="1:2" x14ac:dyDescent="0.3">
      <c r="A385" t="s">
        <v>1358</v>
      </c>
      <c r="B385" t="s">
        <v>2151</v>
      </c>
    </row>
    <row r="386" spans="1:2" x14ac:dyDescent="0.3">
      <c r="A386" t="s">
        <v>1347</v>
      </c>
      <c r="B386" t="s">
        <v>2149</v>
      </c>
    </row>
    <row r="387" spans="1:2" x14ac:dyDescent="0.3">
      <c r="A387" t="s">
        <v>1350</v>
      </c>
      <c r="B387" t="s">
        <v>2151</v>
      </c>
    </row>
    <row r="388" spans="1:2" x14ac:dyDescent="0.3">
      <c r="A388" t="s">
        <v>1344</v>
      </c>
      <c r="B388" t="s">
        <v>2148</v>
      </c>
    </row>
    <row r="389" spans="1:2" x14ac:dyDescent="0.3">
      <c r="A389" t="s">
        <v>1341</v>
      </c>
      <c r="B389" t="s">
        <v>2151</v>
      </c>
    </row>
    <row r="390" spans="1:2" x14ac:dyDescent="0.3">
      <c r="A390" t="s">
        <v>1335</v>
      </c>
      <c r="B390" t="s">
        <v>1001</v>
      </c>
    </row>
    <row r="391" spans="1:2" x14ac:dyDescent="0.3">
      <c r="A391" t="s">
        <v>1338</v>
      </c>
      <c r="B391" t="s">
        <v>1001</v>
      </c>
    </row>
    <row r="392" spans="1:2" x14ac:dyDescent="0.3">
      <c r="A392" t="s">
        <v>1327</v>
      </c>
      <c r="B392" t="s">
        <v>2151</v>
      </c>
    </row>
    <row r="393" spans="1:2" x14ac:dyDescent="0.3">
      <c r="A393" t="s">
        <v>1330</v>
      </c>
      <c r="B393" t="s">
        <v>2151</v>
      </c>
    </row>
    <row r="394" spans="1:2" x14ac:dyDescent="0.3">
      <c r="A394" t="s">
        <v>1322</v>
      </c>
      <c r="B394" t="s">
        <v>2153</v>
      </c>
    </row>
    <row r="395" spans="1:2" x14ac:dyDescent="0.3">
      <c r="A395" t="s">
        <v>1316</v>
      </c>
      <c r="B395" t="s">
        <v>2155</v>
      </c>
    </row>
    <row r="396" spans="1:2" x14ac:dyDescent="0.3">
      <c r="A396" t="s">
        <v>1292</v>
      </c>
      <c r="B396" t="s">
        <v>2160</v>
      </c>
    </row>
    <row r="397" spans="1:2" x14ac:dyDescent="0.3">
      <c r="A397" t="s">
        <v>1294</v>
      </c>
      <c r="B397" t="s">
        <v>2153</v>
      </c>
    </row>
    <row r="398" spans="1:2" x14ac:dyDescent="0.3">
      <c r="A398" t="s">
        <v>1247</v>
      </c>
      <c r="B398" t="s">
        <v>2155</v>
      </c>
    </row>
    <row r="399" spans="1:2" x14ac:dyDescent="0.3">
      <c r="A399" t="s">
        <v>1161</v>
      </c>
      <c r="B399" t="s">
        <v>3099</v>
      </c>
    </row>
    <row r="400" spans="1:2" x14ac:dyDescent="0.3">
      <c r="A400" t="s">
        <v>1138</v>
      </c>
      <c r="B400" t="s">
        <v>2160</v>
      </c>
    </row>
    <row r="401" spans="1:2" x14ac:dyDescent="0.3">
      <c r="A401" t="s">
        <v>1141</v>
      </c>
      <c r="B401" t="s">
        <v>2156</v>
      </c>
    </row>
    <row r="402" spans="1:2" x14ac:dyDescent="0.3">
      <c r="A402" t="s">
        <v>1127</v>
      </c>
      <c r="B402" t="s">
        <v>2155</v>
      </c>
    </row>
    <row r="403" spans="1:2" x14ac:dyDescent="0.3">
      <c r="A403" t="s">
        <v>1030</v>
      </c>
      <c r="B403" t="s">
        <v>2154</v>
      </c>
    </row>
    <row r="404" spans="1:2" x14ac:dyDescent="0.3">
      <c r="A404" t="s">
        <v>1019</v>
      </c>
      <c r="B404" t="s">
        <v>2155</v>
      </c>
    </row>
    <row r="405" spans="1:2" x14ac:dyDescent="0.3">
      <c r="A405" t="s">
        <v>941</v>
      </c>
      <c r="B405" t="s">
        <v>1001</v>
      </c>
    </row>
    <row r="406" spans="1:2" x14ac:dyDescent="0.3">
      <c r="A406" t="s">
        <v>944</v>
      </c>
      <c r="B406" t="s">
        <v>2150</v>
      </c>
    </row>
    <row r="407" spans="1:2" x14ac:dyDescent="0.3">
      <c r="A407" t="s">
        <v>906</v>
      </c>
      <c r="B407" t="s">
        <v>2148</v>
      </c>
    </row>
    <row r="408" spans="1:2" x14ac:dyDescent="0.3">
      <c r="A408" t="s">
        <v>909</v>
      </c>
      <c r="B408" t="s">
        <v>2148</v>
      </c>
    </row>
    <row r="409" spans="1:2" x14ac:dyDescent="0.3">
      <c r="A409" t="s">
        <v>911</v>
      </c>
      <c r="B409" t="s">
        <v>2149</v>
      </c>
    </row>
    <row r="410" spans="1:2" x14ac:dyDescent="0.3">
      <c r="A410" t="s">
        <v>913</v>
      </c>
      <c r="B410" t="s">
        <v>2156</v>
      </c>
    </row>
    <row r="411" spans="1:2" x14ac:dyDescent="0.3">
      <c r="A411" t="s">
        <v>903</v>
      </c>
      <c r="B411" t="s">
        <v>1001</v>
      </c>
    </row>
    <row r="412" spans="1:2" x14ac:dyDescent="0.3">
      <c r="A412" t="s">
        <v>895</v>
      </c>
      <c r="B412" t="s">
        <v>2153</v>
      </c>
    </row>
    <row r="413" spans="1:2" x14ac:dyDescent="0.3">
      <c r="A413" t="s">
        <v>897</v>
      </c>
      <c r="B413" t="s">
        <v>2153</v>
      </c>
    </row>
    <row r="414" spans="1:2" x14ac:dyDescent="0.3">
      <c r="A414" t="s">
        <v>899</v>
      </c>
      <c r="B414" t="s">
        <v>2153</v>
      </c>
    </row>
    <row r="415" spans="1:2" x14ac:dyDescent="0.3">
      <c r="A415" t="s">
        <v>901</v>
      </c>
      <c r="B415" t="s">
        <v>2157</v>
      </c>
    </row>
    <row r="416" spans="1:2" x14ac:dyDescent="0.3">
      <c r="A416" t="s">
        <v>890</v>
      </c>
      <c r="B416" t="s">
        <v>2159</v>
      </c>
    </row>
    <row r="417" spans="1:2" x14ac:dyDescent="0.3">
      <c r="A417" t="s">
        <v>893</v>
      </c>
      <c r="B417" t="s">
        <v>2151</v>
      </c>
    </row>
    <row r="418" spans="1:2" x14ac:dyDescent="0.3">
      <c r="A418" t="s">
        <v>862</v>
      </c>
      <c r="B418" t="s">
        <v>2153</v>
      </c>
    </row>
    <row r="419" spans="1:2" x14ac:dyDescent="0.3">
      <c r="A419" t="s">
        <v>865</v>
      </c>
      <c r="B419" t="s">
        <v>2148</v>
      </c>
    </row>
    <row r="420" spans="1:2" x14ac:dyDescent="0.3">
      <c r="A420" t="s">
        <v>868</v>
      </c>
      <c r="B420" t="s">
        <v>2148</v>
      </c>
    </row>
    <row r="421" spans="1:2" x14ac:dyDescent="0.3">
      <c r="A421" t="s">
        <v>870</v>
      </c>
      <c r="B421" t="s">
        <v>2154</v>
      </c>
    </row>
    <row r="422" spans="1:2" x14ac:dyDescent="0.3">
      <c r="A422" t="s">
        <v>872</v>
      </c>
      <c r="B422" t="s">
        <v>2155</v>
      </c>
    </row>
    <row r="423" spans="1:2" x14ac:dyDescent="0.3">
      <c r="A423" t="s">
        <v>874</v>
      </c>
      <c r="B423" t="s">
        <v>3099</v>
      </c>
    </row>
    <row r="424" spans="1:2" x14ac:dyDescent="0.3">
      <c r="A424" t="s">
        <v>876</v>
      </c>
      <c r="B424" t="s">
        <v>1001</v>
      </c>
    </row>
    <row r="425" spans="1:2" x14ac:dyDescent="0.3">
      <c r="A425" t="s">
        <v>878</v>
      </c>
      <c r="B425" t="s">
        <v>2149</v>
      </c>
    </row>
    <row r="426" spans="1:2" x14ac:dyDescent="0.3">
      <c r="A426" t="s">
        <v>880</v>
      </c>
      <c r="B426" t="s">
        <v>2149</v>
      </c>
    </row>
    <row r="427" spans="1:2" x14ac:dyDescent="0.3">
      <c r="A427" t="s">
        <v>882</v>
      </c>
      <c r="B427" t="s">
        <v>2159</v>
      </c>
    </row>
    <row r="428" spans="1:2" x14ac:dyDescent="0.3">
      <c r="A428" t="s">
        <v>884</v>
      </c>
      <c r="B428" t="s">
        <v>2155</v>
      </c>
    </row>
    <row r="429" spans="1:2" x14ac:dyDescent="0.3">
      <c r="A429" t="s">
        <v>886</v>
      </c>
      <c r="B429" t="s">
        <v>2155</v>
      </c>
    </row>
    <row r="430" spans="1:2" x14ac:dyDescent="0.3">
      <c r="A430" t="s">
        <v>888</v>
      </c>
      <c r="B430" t="s">
        <v>2156</v>
      </c>
    </row>
    <row r="431" spans="1:2" x14ac:dyDescent="0.3">
      <c r="A431" t="s">
        <v>853</v>
      </c>
      <c r="B431" t="s">
        <v>2154</v>
      </c>
    </row>
    <row r="432" spans="1:2" x14ac:dyDescent="0.3">
      <c r="A432" t="s">
        <v>855</v>
      </c>
      <c r="B432" t="s">
        <v>2150</v>
      </c>
    </row>
    <row r="433" spans="1:2" x14ac:dyDescent="0.3">
      <c r="A433" t="s">
        <v>858</v>
      </c>
      <c r="B433" t="s">
        <v>2151</v>
      </c>
    </row>
    <row r="434" spans="1:2" x14ac:dyDescent="0.3">
      <c r="A434" t="s">
        <v>844</v>
      </c>
      <c r="B434" t="s">
        <v>2153</v>
      </c>
    </row>
    <row r="435" spans="1:2" x14ac:dyDescent="0.3">
      <c r="A435" t="s">
        <v>849</v>
      </c>
      <c r="B435" t="s">
        <v>2150</v>
      </c>
    </row>
    <row r="436" spans="1:2" x14ac:dyDescent="0.3">
      <c r="A436" t="s">
        <v>834</v>
      </c>
      <c r="B436" t="s">
        <v>2148</v>
      </c>
    </row>
    <row r="437" spans="1:2" x14ac:dyDescent="0.3">
      <c r="A437" t="s">
        <v>836</v>
      </c>
      <c r="B437" t="s">
        <v>2148</v>
      </c>
    </row>
    <row r="438" spans="1:2" x14ac:dyDescent="0.3">
      <c r="A438" t="s">
        <v>838</v>
      </c>
      <c r="B438" t="s">
        <v>2155</v>
      </c>
    </row>
    <row r="439" spans="1:2" x14ac:dyDescent="0.3">
      <c r="A439" t="s">
        <v>840</v>
      </c>
      <c r="B439" t="s">
        <v>2152</v>
      </c>
    </row>
    <row r="440" spans="1:2" x14ac:dyDescent="0.3">
      <c r="A440" t="s">
        <v>826</v>
      </c>
      <c r="B440" t="s">
        <v>2154</v>
      </c>
    </row>
    <row r="441" spans="1:2" x14ac:dyDescent="0.3">
      <c r="A441" t="s">
        <v>828</v>
      </c>
      <c r="B441" t="s">
        <v>2149</v>
      </c>
    </row>
    <row r="442" spans="1:2" x14ac:dyDescent="0.3">
      <c r="A442" t="s">
        <v>830</v>
      </c>
      <c r="B442" t="s">
        <v>2149</v>
      </c>
    </row>
    <row r="443" spans="1:2" x14ac:dyDescent="0.3">
      <c r="A443" t="s">
        <v>832</v>
      </c>
      <c r="B443" t="s">
        <v>2150</v>
      </c>
    </row>
    <row r="444" spans="1:2" x14ac:dyDescent="0.3">
      <c r="A444" t="s">
        <v>814</v>
      </c>
      <c r="B444" t="s">
        <v>2151</v>
      </c>
    </row>
    <row r="445" spans="1:2" x14ac:dyDescent="0.3">
      <c r="A445" t="s">
        <v>816</v>
      </c>
      <c r="B445" t="s">
        <v>2159</v>
      </c>
    </row>
    <row r="446" spans="1:2" x14ac:dyDescent="0.3">
      <c r="A446" t="s">
        <v>818</v>
      </c>
      <c r="B446" t="s">
        <v>2159</v>
      </c>
    </row>
    <row r="447" spans="1:2" x14ac:dyDescent="0.3">
      <c r="A447" t="s">
        <v>820</v>
      </c>
      <c r="B447" t="s">
        <v>2155</v>
      </c>
    </row>
    <row r="448" spans="1:2" x14ac:dyDescent="0.3">
      <c r="A448" t="s">
        <v>822</v>
      </c>
      <c r="B448" t="s">
        <v>2153</v>
      </c>
    </row>
    <row r="449" spans="1:2" x14ac:dyDescent="0.3">
      <c r="A449" t="s">
        <v>824</v>
      </c>
      <c r="B449" t="s">
        <v>2153</v>
      </c>
    </row>
    <row r="450" spans="1:2" x14ac:dyDescent="0.3">
      <c r="A450" t="s">
        <v>807</v>
      </c>
      <c r="B450" t="s">
        <v>2152</v>
      </c>
    </row>
    <row r="451" spans="1:2" x14ac:dyDescent="0.3">
      <c r="A451" t="s">
        <v>809</v>
      </c>
      <c r="B451" t="s">
        <v>2152</v>
      </c>
    </row>
    <row r="452" spans="1:2" x14ac:dyDescent="0.3">
      <c r="A452" t="s">
        <v>811</v>
      </c>
      <c r="B452" t="s">
        <v>2151</v>
      </c>
    </row>
    <row r="453" spans="1:2" x14ac:dyDescent="0.3">
      <c r="A453" t="s">
        <v>803</v>
      </c>
      <c r="B453" t="s">
        <v>2150</v>
      </c>
    </row>
    <row r="454" spans="1:2" x14ac:dyDescent="0.3">
      <c r="A454" t="s">
        <v>805</v>
      </c>
      <c r="B454" t="s">
        <v>2153</v>
      </c>
    </row>
    <row r="455" spans="1:2" x14ac:dyDescent="0.3">
      <c r="A455" t="s">
        <v>799</v>
      </c>
      <c r="B455" t="s">
        <v>2148</v>
      </c>
    </row>
    <row r="456" spans="1:2" x14ac:dyDescent="0.3">
      <c r="A456" t="s">
        <v>801</v>
      </c>
      <c r="B456" t="s">
        <v>3099</v>
      </c>
    </row>
    <row r="457" spans="1:2" x14ac:dyDescent="0.3">
      <c r="A457" t="s">
        <v>795</v>
      </c>
      <c r="B457" t="s">
        <v>2152</v>
      </c>
    </row>
    <row r="458" spans="1:2" x14ac:dyDescent="0.3">
      <c r="A458" t="s">
        <v>797</v>
      </c>
      <c r="B458" t="s">
        <v>2149</v>
      </c>
    </row>
    <row r="459" spans="1:2" x14ac:dyDescent="0.3">
      <c r="A459" t="s">
        <v>791</v>
      </c>
      <c r="B459" t="s">
        <v>2151</v>
      </c>
    </row>
    <row r="460" spans="1:2" x14ac:dyDescent="0.3">
      <c r="A460" t="s">
        <v>787</v>
      </c>
      <c r="B460" t="s">
        <v>2162</v>
      </c>
    </row>
    <row r="461" spans="1:2" x14ac:dyDescent="0.3">
      <c r="A461" t="s">
        <v>789</v>
      </c>
      <c r="B461" t="s">
        <v>2151</v>
      </c>
    </row>
    <row r="462" spans="1:2" x14ac:dyDescent="0.3">
      <c r="A462" t="s">
        <v>785</v>
      </c>
      <c r="B462" t="s">
        <v>2149</v>
      </c>
    </row>
    <row r="463" spans="1:2" x14ac:dyDescent="0.3">
      <c r="A463" t="s">
        <v>782</v>
      </c>
      <c r="B463" t="s">
        <v>2149</v>
      </c>
    </row>
    <row r="464" spans="1:2" x14ac:dyDescent="0.3">
      <c r="A464" t="s">
        <v>772</v>
      </c>
      <c r="B464" t="s">
        <v>2157</v>
      </c>
    </row>
    <row r="465" spans="1:2" x14ac:dyDescent="0.3">
      <c r="A465" t="s">
        <v>774</v>
      </c>
      <c r="B465" t="s">
        <v>2150</v>
      </c>
    </row>
    <row r="466" spans="1:2" x14ac:dyDescent="0.3">
      <c r="A466" t="s">
        <v>776</v>
      </c>
      <c r="B466" t="s">
        <v>2150</v>
      </c>
    </row>
    <row r="467" spans="1:2" x14ac:dyDescent="0.3">
      <c r="A467" t="s">
        <v>778</v>
      </c>
      <c r="B467" t="s">
        <v>2149</v>
      </c>
    </row>
    <row r="468" spans="1:2" x14ac:dyDescent="0.3">
      <c r="A468" t="s">
        <v>780</v>
      </c>
      <c r="B468" t="s">
        <v>2149</v>
      </c>
    </row>
    <row r="469" spans="1:2" x14ac:dyDescent="0.3">
      <c r="A469" t="s">
        <v>765</v>
      </c>
      <c r="B469" t="s">
        <v>2151</v>
      </c>
    </row>
    <row r="470" spans="1:2" x14ac:dyDescent="0.3">
      <c r="A470" t="s">
        <v>763</v>
      </c>
      <c r="B470" t="s">
        <v>2155</v>
      </c>
    </row>
    <row r="471" spans="1:2" x14ac:dyDescent="0.3">
      <c r="A471" t="s">
        <v>757</v>
      </c>
      <c r="B471" t="s">
        <v>2154</v>
      </c>
    </row>
    <row r="472" spans="1:2" x14ac:dyDescent="0.3">
      <c r="A472" t="s">
        <v>755</v>
      </c>
      <c r="B472" t="s">
        <v>2155</v>
      </c>
    </row>
    <row r="473" spans="1:2" x14ac:dyDescent="0.3">
      <c r="A473" t="s">
        <v>753</v>
      </c>
      <c r="B473" t="s">
        <v>2148</v>
      </c>
    </row>
    <row r="474" spans="1:2" x14ac:dyDescent="0.3">
      <c r="A474" t="s">
        <v>751</v>
      </c>
      <c r="B474" t="s">
        <v>2154</v>
      </c>
    </row>
    <row r="475" spans="1:2" x14ac:dyDescent="0.3">
      <c r="A475" t="s">
        <v>745</v>
      </c>
      <c r="B475" t="s">
        <v>2159</v>
      </c>
    </row>
    <row r="476" spans="1:2" x14ac:dyDescent="0.3">
      <c r="A476" t="s">
        <v>747</v>
      </c>
      <c r="B476" t="s">
        <v>1001</v>
      </c>
    </row>
    <row r="477" spans="1:2" x14ac:dyDescent="0.3">
      <c r="A477" t="s">
        <v>749</v>
      </c>
      <c r="B477" t="s">
        <v>1001</v>
      </c>
    </row>
    <row r="478" spans="1:2" x14ac:dyDescent="0.3">
      <c r="A478" t="s">
        <v>741</v>
      </c>
      <c r="B478" t="s">
        <v>2154</v>
      </c>
    </row>
    <row r="479" spans="1:2" x14ac:dyDescent="0.3">
      <c r="A479" t="s">
        <v>743</v>
      </c>
      <c r="B479" t="s">
        <v>2160</v>
      </c>
    </row>
    <row r="480" spans="1:2" x14ac:dyDescent="0.3">
      <c r="A480" t="s">
        <v>737</v>
      </c>
      <c r="B480" t="s">
        <v>2153</v>
      </c>
    </row>
    <row r="481" spans="1:2" x14ac:dyDescent="0.3">
      <c r="A481" t="s">
        <v>739</v>
      </c>
      <c r="B481" t="s">
        <v>2153</v>
      </c>
    </row>
    <row r="482" spans="1:2" x14ac:dyDescent="0.3">
      <c r="A482" t="s">
        <v>735</v>
      </c>
      <c r="B482" t="s">
        <v>2148</v>
      </c>
    </row>
    <row r="483" spans="1:2" x14ac:dyDescent="0.3">
      <c r="A483" t="s">
        <v>732</v>
      </c>
      <c r="B483" t="s">
        <v>2150</v>
      </c>
    </row>
    <row r="484" spans="1:2" x14ac:dyDescent="0.3">
      <c r="A484" t="s">
        <v>726</v>
      </c>
      <c r="B484" t="s">
        <v>2152</v>
      </c>
    </row>
    <row r="485" spans="1:2" x14ac:dyDescent="0.3">
      <c r="A485" t="s">
        <v>728</v>
      </c>
      <c r="B485" t="s">
        <v>2151</v>
      </c>
    </row>
    <row r="486" spans="1:2" x14ac:dyDescent="0.3">
      <c r="A486" t="s">
        <v>723</v>
      </c>
      <c r="B486" t="s">
        <v>2157</v>
      </c>
    </row>
    <row r="487" spans="1:2" x14ac:dyDescent="0.3">
      <c r="A487" t="s">
        <v>721</v>
      </c>
      <c r="B487" t="s">
        <v>2152</v>
      </c>
    </row>
    <row r="488" spans="1:2" x14ac:dyDescent="0.3">
      <c r="A488" t="s">
        <v>719</v>
      </c>
      <c r="B488" t="s">
        <v>2149</v>
      </c>
    </row>
    <row r="489" spans="1:2" x14ac:dyDescent="0.3">
      <c r="A489" t="s">
        <v>714</v>
      </c>
      <c r="B489" t="s">
        <v>2151</v>
      </c>
    </row>
    <row r="490" spans="1:2" x14ac:dyDescent="0.3">
      <c r="A490" t="s">
        <v>717</v>
      </c>
      <c r="B490" t="s">
        <v>2157</v>
      </c>
    </row>
    <row r="491" spans="1:2" x14ac:dyDescent="0.3">
      <c r="A491" t="s">
        <v>711</v>
      </c>
      <c r="B491" t="s">
        <v>3099</v>
      </c>
    </row>
    <row r="492" spans="1:2" x14ac:dyDescent="0.3">
      <c r="A492" t="s">
        <v>709</v>
      </c>
      <c r="B492" t="s">
        <v>3224</v>
      </c>
    </row>
    <row r="493" spans="1:2" x14ac:dyDescent="0.3">
      <c r="A493" t="s">
        <v>707</v>
      </c>
      <c r="B493" t="s">
        <v>2151</v>
      </c>
    </row>
    <row r="494" spans="1:2" x14ac:dyDescent="0.3">
      <c r="A494" t="s">
        <v>705</v>
      </c>
      <c r="B494" t="s">
        <v>2157</v>
      </c>
    </row>
    <row r="495" spans="1:2" x14ac:dyDescent="0.3">
      <c r="A495" t="s">
        <v>703</v>
      </c>
      <c r="B495" t="s">
        <v>2147</v>
      </c>
    </row>
    <row r="496" spans="1:2" x14ac:dyDescent="0.3">
      <c r="A496" t="s">
        <v>701</v>
      </c>
      <c r="B496" t="s">
        <v>2150</v>
      </c>
    </row>
    <row r="497" spans="1:2" x14ac:dyDescent="0.3">
      <c r="A497" t="s">
        <v>699</v>
      </c>
      <c r="B497" t="s">
        <v>2154</v>
      </c>
    </row>
    <row r="498" spans="1:2" x14ac:dyDescent="0.3">
      <c r="A498" t="s">
        <v>687</v>
      </c>
      <c r="B498" t="s">
        <v>2155</v>
      </c>
    </row>
    <row r="499" spans="1:2" x14ac:dyDescent="0.3">
      <c r="A499" t="s">
        <v>689</v>
      </c>
      <c r="B499" t="s">
        <v>2163</v>
      </c>
    </row>
    <row r="500" spans="1:2" x14ac:dyDescent="0.3">
      <c r="A500" t="s">
        <v>691</v>
      </c>
      <c r="B500" t="s">
        <v>2159</v>
      </c>
    </row>
    <row r="501" spans="1:2" x14ac:dyDescent="0.3">
      <c r="A501" t="s">
        <v>693</v>
      </c>
      <c r="B501" t="s">
        <v>2150</v>
      </c>
    </row>
    <row r="502" spans="1:2" x14ac:dyDescent="0.3">
      <c r="A502" t="s">
        <v>695</v>
      </c>
      <c r="B502" t="s">
        <v>3099</v>
      </c>
    </row>
    <row r="503" spans="1:2" x14ac:dyDescent="0.3">
      <c r="A503" t="s">
        <v>697</v>
      </c>
      <c r="B503" t="s">
        <v>3099</v>
      </c>
    </row>
    <row r="504" spans="1:2" x14ac:dyDescent="0.3">
      <c r="A504" t="s">
        <v>680</v>
      </c>
      <c r="B504" t="s">
        <v>2152</v>
      </c>
    </row>
    <row r="505" spans="1:2" x14ac:dyDescent="0.3">
      <c r="A505" t="s">
        <v>682</v>
      </c>
      <c r="B505" t="s">
        <v>3099</v>
      </c>
    </row>
    <row r="506" spans="1:2" x14ac:dyDescent="0.3">
      <c r="A506" t="s">
        <v>685</v>
      </c>
      <c r="B506" t="s">
        <v>2147</v>
      </c>
    </row>
    <row r="507" spans="1:2" x14ac:dyDescent="0.3">
      <c r="A507" t="s">
        <v>677</v>
      </c>
      <c r="B507" t="s">
        <v>2152</v>
      </c>
    </row>
    <row r="508" spans="1:2" x14ac:dyDescent="0.3">
      <c r="A508" t="s">
        <v>675</v>
      </c>
      <c r="B508" t="s">
        <v>2156</v>
      </c>
    </row>
    <row r="509" spans="1:2" x14ac:dyDescent="0.3">
      <c r="A509" t="s">
        <v>673</v>
      </c>
      <c r="B509" t="s">
        <v>2152</v>
      </c>
    </row>
    <row r="510" spans="1:2" x14ac:dyDescent="0.3">
      <c r="A510" t="s">
        <v>668</v>
      </c>
      <c r="B510" t="s">
        <v>2155</v>
      </c>
    </row>
    <row r="511" spans="1:2" x14ac:dyDescent="0.3">
      <c r="A511" t="s">
        <v>666</v>
      </c>
      <c r="B511" t="s">
        <v>1001</v>
      </c>
    </row>
    <row r="512" spans="1:2" x14ac:dyDescent="0.3">
      <c r="A512" t="s">
        <v>661</v>
      </c>
      <c r="B512" t="s">
        <v>2149</v>
      </c>
    </row>
    <row r="513" spans="1:2" x14ac:dyDescent="0.3">
      <c r="A513" t="s">
        <v>663</v>
      </c>
      <c r="B513" t="s">
        <v>2147</v>
      </c>
    </row>
    <row r="514" spans="1:2" x14ac:dyDescent="0.3">
      <c r="A514" t="s">
        <v>657</v>
      </c>
      <c r="B514" t="s">
        <v>2155</v>
      </c>
    </row>
    <row r="515" spans="1:2" x14ac:dyDescent="0.3">
      <c r="A515" t="s">
        <v>659</v>
      </c>
      <c r="B515" t="s">
        <v>2155</v>
      </c>
    </row>
    <row r="516" spans="1:2" x14ac:dyDescent="0.3">
      <c r="A516" t="s">
        <v>654</v>
      </c>
      <c r="B516" t="s">
        <v>2160</v>
      </c>
    </row>
    <row r="517" spans="1:2" x14ac:dyDescent="0.3">
      <c r="A517" t="s">
        <v>652</v>
      </c>
      <c r="B517" t="s">
        <v>2153</v>
      </c>
    </row>
    <row r="518" spans="1:2" x14ac:dyDescent="0.3">
      <c r="A518" t="s">
        <v>650</v>
      </c>
      <c r="B518" t="s">
        <v>2153</v>
      </c>
    </row>
    <row r="519" spans="1:2" x14ac:dyDescent="0.3">
      <c r="A519" t="s">
        <v>646</v>
      </c>
      <c r="B519" t="s">
        <v>2150</v>
      </c>
    </row>
    <row r="520" spans="1:2" x14ac:dyDescent="0.3">
      <c r="A520" t="s">
        <v>644</v>
      </c>
      <c r="B520" t="s">
        <v>2153</v>
      </c>
    </row>
    <row r="521" spans="1:2" x14ac:dyDescent="0.3">
      <c r="A521" t="s">
        <v>639</v>
      </c>
      <c r="B521" t="s">
        <v>1001</v>
      </c>
    </row>
    <row r="522" spans="1:2" x14ac:dyDescent="0.3">
      <c r="A522" t="s">
        <v>637</v>
      </c>
      <c r="B522" t="s">
        <v>2149</v>
      </c>
    </row>
    <row r="523" spans="1:2" x14ac:dyDescent="0.3">
      <c r="A523" t="s">
        <v>633</v>
      </c>
      <c r="B523" t="s">
        <v>2150</v>
      </c>
    </row>
    <row r="524" spans="1:2" x14ac:dyDescent="0.3">
      <c r="A524" t="s">
        <v>634</v>
      </c>
      <c r="B524" t="s">
        <v>2159</v>
      </c>
    </row>
    <row r="525" spans="1:2" x14ac:dyDescent="0.3">
      <c r="A525" t="s">
        <v>625</v>
      </c>
      <c r="B525" t="s">
        <v>2152</v>
      </c>
    </row>
    <row r="526" spans="1:2" x14ac:dyDescent="0.3">
      <c r="A526" t="s">
        <v>627</v>
      </c>
      <c r="B526" t="s">
        <v>2147</v>
      </c>
    </row>
    <row r="527" spans="1:2" x14ac:dyDescent="0.3">
      <c r="A527" t="s">
        <v>629</v>
      </c>
      <c r="B527" t="s">
        <v>2151</v>
      </c>
    </row>
    <row r="528" spans="1:2" x14ac:dyDescent="0.3">
      <c r="A528" t="s">
        <v>620</v>
      </c>
      <c r="B528" t="s">
        <v>2153</v>
      </c>
    </row>
    <row r="529" spans="1:2" x14ac:dyDescent="0.3">
      <c r="A529" t="s">
        <v>616</v>
      </c>
      <c r="B529" t="s">
        <v>2159</v>
      </c>
    </row>
    <row r="530" spans="1:2" x14ac:dyDescent="0.3">
      <c r="A530" t="s">
        <v>617</v>
      </c>
      <c r="B530" t="s">
        <v>2150</v>
      </c>
    </row>
    <row r="531" spans="1:2" x14ac:dyDescent="0.3">
      <c r="A531" t="s">
        <v>618</v>
      </c>
      <c r="B531" t="s">
        <v>2159</v>
      </c>
    </row>
    <row r="532" spans="1:2" x14ac:dyDescent="0.3">
      <c r="A532" t="s">
        <v>610</v>
      </c>
      <c r="B532" t="s">
        <v>2154</v>
      </c>
    </row>
    <row r="533" spans="1:2" x14ac:dyDescent="0.3">
      <c r="A533" t="s">
        <v>612</v>
      </c>
      <c r="B533" t="s">
        <v>2155</v>
      </c>
    </row>
    <row r="534" spans="1:2" x14ac:dyDescent="0.3">
      <c r="A534" t="s">
        <v>606</v>
      </c>
      <c r="B534" t="s">
        <v>2153</v>
      </c>
    </row>
    <row r="535" spans="1:2" x14ac:dyDescent="0.3">
      <c r="A535" t="s">
        <v>608</v>
      </c>
      <c r="B535" t="s">
        <v>2155</v>
      </c>
    </row>
    <row r="536" spans="1:2" x14ac:dyDescent="0.3">
      <c r="A536" t="s">
        <v>604</v>
      </c>
      <c r="B536" t="s">
        <v>2150</v>
      </c>
    </row>
    <row r="537" spans="1:2" x14ac:dyDescent="0.3">
      <c r="A537" t="s">
        <v>596</v>
      </c>
      <c r="B537" t="s">
        <v>2151</v>
      </c>
    </row>
    <row r="538" spans="1:2" x14ac:dyDescent="0.3">
      <c r="A538" t="s">
        <v>597</v>
      </c>
      <c r="B538" t="s">
        <v>1001</v>
      </c>
    </row>
    <row r="539" spans="1:2" x14ac:dyDescent="0.3">
      <c r="A539" t="s">
        <v>598</v>
      </c>
      <c r="B539" t="s">
        <v>2152</v>
      </c>
    </row>
    <row r="540" spans="1:2" x14ac:dyDescent="0.3">
      <c r="A540" t="s">
        <v>592</v>
      </c>
      <c r="B540" t="s">
        <v>2152</v>
      </c>
    </row>
    <row r="541" spans="1:2" x14ac:dyDescent="0.3">
      <c r="A541" t="s">
        <v>590</v>
      </c>
      <c r="B541" t="s">
        <v>2151</v>
      </c>
    </row>
    <row r="542" spans="1:2" x14ac:dyDescent="0.3">
      <c r="A542" t="s">
        <v>588</v>
      </c>
      <c r="B542" t="s">
        <v>2148</v>
      </c>
    </row>
    <row r="543" spans="1:2" x14ac:dyDescent="0.3">
      <c r="A543" t="s">
        <v>586</v>
      </c>
      <c r="B543" t="s">
        <v>2150</v>
      </c>
    </row>
    <row r="544" spans="1:2" x14ac:dyDescent="0.3">
      <c r="A544" t="s">
        <v>582</v>
      </c>
      <c r="B544" t="s">
        <v>2152</v>
      </c>
    </row>
    <row r="545" spans="1:2" x14ac:dyDescent="0.3">
      <c r="A545" t="s">
        <v>584</v>
      </c>
      <c r="B545" t="s">
        <v>2153</v>
      </c>
    </row>
    <row r="546" spans="1:2" x14ac:dyDescent="0.3">
      <c r="A546" t="s">
        <v>579</v>
      </c>
      <c r="B546" t="s">
        <v>2152</v>
      </c>
    </row>
    <row r="547" spans="1:2" x14ac:dyDescent="0.3">
      <c r="A547" t="s">
        <v>575</v>
      </c>
      <c r="B547" t="s">
        <v>2155</v>
      </c>
    </row>
    <row r="548" spans="1:2" x14ac:dyDescent="0.3">
      <c r="A548" t="s">
        <v>576</v>
      </c>
      <c r="B548" t="s">
        <v>2151</v>
      </c>
    </row>
    <row r="549" spans="1:2" x14ac:dyDescent="0.3">
      <c r="A549" t="s">
        <v>554</v>
      </c>
      <c r="B549" t="s">
        <v>2148</v>
      </c>
    </row>
    <row r="550" spans="1:2" x14ac:dyDescent="0.3">
      <c r="A550" t="s">
        <v>556</v>
      </c>
      <c r="B550" t="s">
        <v>2148</v>
      </c>
    </row>
    <row r="551" spans="1:2" x14ac:dyDescent="0.3">
      <c r="A551" t="s">
        <v>558</v>
      </c>
      <c r="B551" t="s">
        <v>2148</v>
      </c>
    </row>
    <row r="552" spans="1:2" x14ac:dyDescent="0.3">
      <c r="A552" t="s">
        <v>549</v>
      </c>
      <c r="B552" t="s">
        <v>2152</v>
      </c>
    </row>
    <row r="553" spans="1:2" x14ac:dyDescent="0.3">
      <c r="A553" t="s">
        <v>542</v>
      </c>
      <c r="B553" t="s">
        <v>2162</v>
      </c>
    </row>
    <row r="554" spans="1:2" x14ac:dyDescent="0.3">
      <c r="A554" t="s">
        <v>546</v>
      </c>
      <c r="B554" t="s">
        <v>2157</v>
      </c>
    </row>
    <row r="555" spans="1:2" x14ac:dyDescent="0.3">
      <c r="A555" t="s">
        <v>547</v>
      </c>
      <c r="B555" t="s">
        <v>2147</v>
      </c>
    </row>
    <row r="556" spans="1:2" x14ac:dyDescent="0.3">
      <c r="A556" t="s">
        <v>539</v>
      </c>
      <c r="B556" t="s">
        <v>2159</v>
      </c>
    </row>
    <row r="557" spans="1:2" x14ac:dyDescent="0.3">
      <c r="A557" t="s">
        <v>531</v>
      </c>
      <c r="B557" t="s">
        <v>2151</v>
      </c>
    </row>
    <row r="558" spans="1:2" x14ac:dyDescent="0.3">
      <c r="A558" t="s">
        <v>533</v>
      </c>
      <c r="B558" t="s">
        <v>2155</v>
      </c>
    </row>
    <row r="559" spans="1:2" x14ac:dyDescent="0.3">
      <c r="A559" t="s">
        <v>535</v>
      </c>
      <c r="B559" t="s">
        <v>2148</v>
      </c>
    </row>
    <row r="560" spans="1:2" x14ac:dyDescent="0.3">
      <c r="A560" t="s">
        <v>527</v>
      </c>
      <c r="B560" t="s">
        <v>2147</v>
      </c>
    </row>
    <row r="561" spans="1:2" x14ac:dyDescent="0.3">
      <c r="A561" t="s">
        <v>529</v>
      </c>
      <c r="B561" t="s">
        <v>2153</v>
      </c>
    </row>
    <row r="562" spans="1:2" x14ac:dyDescent="0.3">
      <c r="A562" t="s">
        <v>523</v>
      </c>
      <c r="B562" t="s">
        <v>2159</v>
      </c>
    </row>
    <row r="563" spans="1:2" x14ac:dyDescent="0.3">
      <c r="A563" t="s">
        <v>525</v>
      </c>
      <c r="B563" t="s">
        <v>2153</v>
      </c>
    </row>
    <row r="564" spans="1:2" x14ac:dyDescent="0.3">
      <c r="A564" t="s">
        <v>519</v>
      </c>
      <c r="B564" t="s">
        <v>2152</v>
      </c>
    </row>
    <row r="565" spans="1:2" x14ac:dyDescent="0.3">
      <c r="A565" t="s">
        <v>517</v>
      </c>
      <c r="B565" t="s">
        <v>2158</v>
      </c>
    </row>
    <row r="566" spans="1:2" x14ac:dyDescent="0.3">
      <c r="A566" t="s">
        <v>513</v>
      </c>
      <c r="B566" t="s">
        <v>2149</v>
      </c>
    </row>
    <row r="567" spans="1:2" x14ac:dyDescent="0.3">
      <c r="A567" t="s">
        <v>515</v>
      </c>
      <c r="B567" t="s">
        <v>2149</v>
      </c>
    </row>
    <row r="568" spans="1:2" x14ac:dyDescent="0.3">
      <c r="A568" t="s">
        <v>506</v>
      </c>
      <c r="B568" t="s">
        <v>2151</v>
      </c>
    </row>
    <row r="569" spans="1:2" x14ac:dyDescent="0.3">
      <c r="A569" t="s">
        <v>501</v>
      </c>
      <c r="B569" t="s">
        <v>2156</v>
      </c>
    </row>
    <row r="570" spans="1:2" x14ac:dyDescent="0.3">
      <c r="A570" t="s">
        <v>460</v>
      </c>
      <c r="B570" t="s">
        <v>2151</v>
      </c>
    </row>
    <row r="571" spans="1:2" x14ac:dyDescent="0.3">
      <c r="A571" t="s">
        <v>458</v>
      </c>
      <c r="B571" t="s">
        <v>2150</v>
      </c>
    </row>
    <row r="572" spans="1:2" x14ac:dyDescent="0.3">
      <c r="A572" t="s">
        <v>452</v>
      </c>
      <c r="B572" t="s">
        <v>2153</v>
      </c>
    </row>
    <row r="573" spans="1:2" x14ac:dyDescent="0.3">
      <c r="A573" t="s">
        <v>450</v>
      </c>
      <c r="B573" t="s">
        <v>2160</v>
      </c>
    </row>
    <row r="574" spans="1:2" x14ac:dyDescent="0.3">
      <c r="A574" t="s">
        <v>448</v>
      </c>
      <c r="B574" t="s">
        <v>2147</v>
      </c>
    </row>
    <row r="575" spans="1:2" x14ac:dyDescent="0.3">
      <c r="A575" t="s">
        <v>441</v>
      </c>
      <c r="B575" t="s">
        <v>2152</v>
      </c>
    </row>
    <row r="576" spans="1:2" x14ac:dyDescent="0.3">
      <c r="A576" t="s">
        <v>443</v>
      </c>
      <c r="B576" t="s">
        <v>2148</v>
      </c>
    </row>
    <row r="577" spans="1:2" x14ac:dyDescent="0.3">
      <c r="A577" t="s">
        <v>445</v>
      </c>
      <c r="B577" t="s">
        <v>2148</v>
      </c>
    </row>
    <row r="578" spans="1:2" x14ac:dyDescent="0.3">
      <c r="A578" t="s">
        <v>446</v>
      </c>
      <c r="B578" t="s">
        <v>2151</v>
      </c>
    </row>
    <row r="579" spans="1:2" x14ac:dyDescent="0.3">
      <c r="A579" t="s">
        <v>436</v>
      </c>
      <c r="B579" t="s">
        <v>2157</v>
      </c>
    </row>
    <row r="580" spans="1:2" x14ac:dyDescent="0.3">
      <c r="A580" t="s">
        <v>434</v>
      </c>
      <c r="B580" t="s">
        <v>2158</v>
      </c>
    </row>
    <row r="581" spans="1:2" x14ac:dyDescent="0.3">
      <c r="A581" t="s">
        <v>432</v>
      </c>
      <c r="B581" t="s">
        <v>2149</v>
      </c>
    </row>
    <row r="582" spans="1:2" x14ac:dyDescent="0.3">
      <c r="A582" t="s">
        <v>429</v>
      </c>
      <c r="B582" t="s">
        <v>2155</v>
      </c>
    </row>
    <row r="583" spans="1:2" x14ac:dyDescent="0.3">
      <c r="A583" t="s">
        <v>430</v>
      </c>
      <c r="B583" t="s">
        <v>2155</v>
      </c>
    </row>
    <row r="584" spans="1:2" x14ac:dyDescent="0.3">
      <c r="A584" t="s">
        <v>426</v>
      </c>
      <c r="B584" t="s">
        <v>2153</v>
      </c>
    </row>
    <row r="585" spans="1:2" x14ac:dyDescent="0.3">
      <c r="A585" t="s">
        <v>422</v>
      </c>
      <c r="B585" t="s">
        <v>1001</v>
      </c>
    </row>
    <row r="586" spans="1:2" x14ac:dyDescent="0.3">
      <c r="A586" t="s">
        <v>419</v>
      </c>
      <c r="B586" t="s">
        <v>2155</v>
      </c>
    </row>
    <row r="587" spans="1:2" x14ac:dyDescent="0.3">
      <c r="A587" t="s">
        <v>420</v>
      </c>
      <c r="B587" t="s">
        <v>2155</v>
      </c>
    </row>
    <row r="588" spans="1:2" x14ac:dyDescent="0.3">
      <c r="A588" t="s">
        <v>416</v>
      </c>
      <c r="B588" t="s">
        <v>2157</v>
      </c>
    </row>
    <row r="589" spans="1:2" x14ac:dyDescent="0.3">
      <c r="A589" t="s">
        <v>414</v>
      </c>
      <c r="B589" t="s">
        <v>2153</v>
      </c>
    </row>
    <row r="590" spans="1:2" x14ac:dyDescent="0.3">
      <c r="A590" t="s">
        <v>406</v>
      </c>
      <c r="B590" t="s">
        <v>2147</v>
      </c>
    </row>
    <row r="591" spans="1:2" x14ac:dyDescent="0.3">
      <c r="A591" t="s">
        <v>408</v>
      </c>
      <c r="B591" t="s">
        <v>2148</v>
      </c>
    </row>
    <row r="592" spans="1:2" x14ac:dyDescent="0.3">
      <c r="A592" t="s">
        <v>412</v>
      </c>
      <c r="B592" t="s">
        <v>2149</v>
      </c>
    </row>
    <row r="593" spans="1:2" x14ac:dyDescent="0.3">
      <c r="A593" t="s">
        <v>402</v>
      </c>
      <c r="B593" t="s">
        <v>2153</v>
      </c>
    </row>
    <row r="594" spans="1:2" x14ac:dyDescent="0.3">
      <c r="A594" t="s">
        <v>394</v>
      </c>
      <c r="B594" t="s">
        <v>2148</v>
      </c>
    </row>
    <row r="595" spans="1:2" x14ac:dyDescent="0.3">
      <c r="A595" t="s">
        <v>396</v>
      </c>
      <c r="B595" t="s">
        <v>2150</v>
      </c>
    </row>
    <row r="596" spans="1:2" x14ac:dyDescent="0.3">
      <c r="A596" t="s">
        <v>398</v>
      </c>
      <c r="B596" t="s">
        <v>2148</v>
      </c>
    </row>
    <row r="597" spans="1:2" x14ac:dyDescent="0.3">
      <c r="A597" t="s">
        <v>387</v>
      </c>
      <c r="B597" t="s">
        <v>2160</v>
      </c>
    </row>
    <row r="598" spans="1:2" x14ac:dyDescent="0.3">
      <c r="A598" t="s">
        <v>388</v>
      </c>
      <c r="B598" t="s">
        <v>2159</v>
      </c>
    </row>
    <row r="599" spans="1:2" x14ac:dyDescent="0.3">
      <c r="A599" t="s">
        <v>390</v>
      </c>
      <c r="B599" t="s">
        <v>1001</v>
      </c>
    </row>
    <row r="600" spans="1:2" x14ac:dyDescent="0.3">
      <c r="A600" t="s">
        <v>382</v>
      </c>
      <c r="B600" t="s">
        <v>2155</v>
      </c>
    </row>
    <row r="601" spans="1:2" x14ac:dyDescent="0.3">
      <c r="A601" t="s">
        <v>377</v>
      </c>
      <c r="B601" t="s">
        <v>1001</v>
      </c>
    </row>
    <row r="602" spans="1:2" x14ac:dyDescent="0.3">
      <c r="A602" t="s">
        <v>380</v>
      </c>
      <c r="B602" t="s">
        <v>2153</v>
      </c>
    </row>
    <row r="603" spans="1:2" x14ac:dyDescent="0.3">
      <c r="A603" t="s">
        <v>371</v>
      </c>
      <c r="B603" t="s">
        <v>2153</v>
      </c>
    </row>
    <row r="604" spans="1:2" x14ac:dyDescent="0.3">
      <c r="A604" t="s">
        <v>372</v>
      </c>
      <c r="B604" t="s">
        <v>2153</v>
      </c>
    </row>
    <row r="605" spans="1:2" x14ac:dyDescent="0.3">
      <c r="A605" t="s">
        <v>366</v>
      </c>
      <c r="B605" t="s">
        <v>2153</v>
      </c>
    </row>
    <row r="606" spans="1:2" x14ac:dyDescent="0.3">
      <c r="A606" t="s">
        <v>368</v>
      </c>
      <c r="B606" t="s">
        <v>1001</v>
      </c>
    </row>
    <row r="607" spans="1:2" x14ac:dyDescent="0.3">
      <c r="A607" t="s">
        <v>361</v>
      </c>
      <c r="B607" t="s">
        <v>2149</v>
      </c>
    </row>
    <row r="608" spans="1:2" x14ac:dyDescent="0.3">
      <c r="A608" t="s">
        <v>362</v>
      </c>
      <c r="B608" t="s">
        <v>2151</v>
      </c>
    </row>
    <row r="609" spans="1:2" x14ac:dyDescent="0.3">
      <c r="A609" t="s">
        <v>354</v>
      </c>
      <c r="B609" t="s">
        <v>2157</v>
      </c>
    </row>
    <row r="610" spans="1:2" x14ac:dyDescent="0.3">
      <c r="A610" t="s">
        <v>352</v>
      </c>
      <c r="B610" t="s">
        <v>2153</v>
      </c>
    </row>
    <row r="611" spans="1:2" x14ac:dyDescent="0.3">
      <c r="A611" t="s">
        <v>350</v>
      </c>
      <c r="B611" t="s">
        <v>2148</v>
      </c>
    </row>
    <row r="612" spans="1:2" x14ac:dyDescent="0.3">
      <c r="A612" t="s">
        <v>345</v>
      </c>
      <c r="B612" t="s">
        <v>2152</v>
      </c>
    </row>
    <row r="613" spans="1:2" x14ac:dyDescent="0.3">
      <c r="A613" t="s">
        <v>562</v>
      </c>
      <c r="B613" t="s">
        <v>2162</v>
      </c>
    </row>
    <row r="614" spans="1:2" x14ac:dyDescent="0.3">
      <c r="A614" t="s">
        <v>564</v>
      </c>
      <c r="B614" t="s">
        <v>2162</v>
      </c>
    </row>
    <row r="615" spans="1:2" x14ac:dyDescent="0.3">
      <c r="A615" t="s">
        <v>346</v>
      </c>
      <c r="B615" t="s">
        <v>1001</v>
      </c>
    </row>
    <row r="616" spans="1:2" x14ac:dyDescent="0.3">
      <c r="A616" t="s">
        <v>342</v>
      </c>
      <c r="B616" t="s">
        <v>2150</v>
      </c>
    </row>
    <row r="617" spans="1:2" x14ac:dyDescent="0.3">
      <c r="A617" t="s">
        <v>566</v>
      </c>
      <c r="B617" t="s">
        <v>2162</v>
      </c>
    </row>
    <row r="618" spans="1:2" x14ac:dyDescent="0.3">
      <c r="A618" t="s">
        <v>333</v>
      </c>
      <c r="B618" t="s">
        <v>1001</v>
      </c>
    </row>
    <row r="619" spans="1:2" x14ac:dyDescent="0.3">
      <c r="A619" t="s">
        <v>334</v>
      </c>
      <c r="B619" t="s">
        <v>2147</v>
      </c>
    </row>
    <row r="620" spans="1:2" x14ac:dyDescent="0.3">
      <c r="A620" t="s">
        <v>328</v>
      </c>
      <c r="B620" t="s">
        <v>2150</v>
      </c>
    </row>
    <row r="621" spans="1:2" x14ac:dyDescent="0.3">
      <c r="A621" t="s">
        <v>330</v>
      </c>
      <c r="B621" t="s">
        <v>2152</v>
      </c>
    </row>
    <row r="622" spans="1:2" x14ac:dyDescent="0.3">
      <c r="A622" t="s">
        <v>336</v>
      </c>
      <c r="B622" t="s">
        <v>2152</v>
      </c>
    </row>
    <row r="623" spans="1:2" x14ac:dyDescent="0.3">
      <c r="A623" t="s">
        <v>324</v>
      </c>
      <c r="B623" t="s">
        <v>2159</v>
      </c>
    </row>
    <row r="624" spans="1:2" x14ac:dyDescent="0.3">
      <c r="A624" t="s">
        <v>316</v>
      </c>
      <c r="B624" t="s">
        <v>2159</v>
      </c>
    </row>
    <row r="625" spans="1:2" x14ac:dyDescent="0.3">
      <c r="A625" t="s">
        <v>314</v>
      </c>
      <c r="B625" t="s">
        <v>1001</v>
      </c>
    </row>
    <row r="626" spans="1:2" x14ac:dyDescent="0.3">
      <c r="A626" t="s">
        <v>312</v>
      </c>
      <c r="B626" t="s">
        <v>2147</v>
      </c>
    </row>
    <row r="627" spans="1:2" x14ac:dyDescent="0.3">
      <c r="A627" t="s">
        <v>308</v>
      </c>
      <c r="B627" t="s">
        <v>2150</v>
      </c>
    </row>
    <row r="628" spans="1:2" x14ac:dyDescent="0.3">
      <c r="A628" t="s">
        <v>310</v>
      </c>
      <c r="B628" t="s">
        <v>2153</v>
      </c>
    </row>
    <row r="629" spans="1:2" x14ac:dyDescent="0.3">
      <c r="A629" t="s">
        <v>306</v>
      </c>
      <c r="B629" t="s">
        <v>2160</v>
      </c>
    </row>
    <row r="630" spans="1:2" x14ac:dyDescent="0.3">
      <c r="A630" t="s">
        <v>303</v>
      </c>
      <c r="B630" t="s">
        <v>2147</v>
      </c>
    </row>
    <row r="631" spans="1:2" x14ac:dyDescent="0.3">
      <c r="A631" t="s">
        <v>304</v>
      </c>
      <c r="B631" t="s">
        <v>2154</v>
      </c>
    </row>
    <row r="632" spans="1:2" x14ac:dyDescent="0.3">
      <c r="A632" t="s">
        <v>298</v>
      </c>
      <c r="B632" t="s">
        <v>2153</v>
      </c>
    </row>
    <row r="633" spans="1:2" x14ac:dyDescent="0.3">
      <c r="A633" t="s">
        <v>295</v>
      </c>
      <c r="B633" t="s">
        <v>2148</v>
      </c>
    </row>
    <row r="634" spans="1:2" x14ac:dyDescent="0.3">
      <c r="A634" t="s">
        <v>296</v>
      </c>
      <c r="B634" t="s">
        <v>2154</v>
      </c>
    </row>
    <row r="635" spans="1:2" x14ac:dyDescent="0.3">
      <c r="A635" t="s">
        <v>281</v>
      </c>
      <c r="B635" t="s">
        <v>2153</v>
      </c>
    </row>
    <row r="636" spans="1:2" x14ac:dyDescent="0.3">
      <c r="A636" t="s">
        <v>283</v>
      </c>
      <c r="B636" t="s">
        <v>2151</v>
      </c>
    </row>
    <row r="637" spans="1:2" x14ac:dyDescent="0.3">
      <c r="A637" t="s">
        <v>285</v>
      </c>
      <c r="B637" t="s">
        <v>2154</v>
      </c>
    </row>
    <row r="638" spans="1:2" x14ac:dyDescent="0.3">
      <c r="A638" t="s">
        <v>287</v>
      </c>
      <c r="B638" t="s">
        <v>2155</v>
      </c>
    </row>
    <row r="639" spans="1:2" x14ac:dyDescent="0.3">
      <c r="A639" t="s">
        <v>291</v>
      </c>
      <c r="B639" t="s">
        <v>2159</v>
      </c>
    </row>
    <row r="640" spans="1:2" x14ac:dyDescent="0.3">
      <c r="A640" t="s">
        <v>292</v>
      </c>
      <c r="B640" t="s">
        <v>2148</v>
      </c>
    </row>
    <row r="641" spans="1:2" x14ac:dyDescent="0.3">
      <c r="A641" t="s">
        <v>277</v>
      </c>
      <c r="B641" t="s">
        <v>2151</v>
      </c>
    </row>
    <row r="642" spans="1:2" x14ac:dyDescent="0.3">
      <c r="A642" t="s">
        <v>278</v>
      </c>
      <c r="B642" t="s">
        <v>2151</v>
      </c>
    </row>
    <row r="643" spans="1:2" x14ac:dyDescent="0.3">
      <c r="A643" t="s">
        <v>273</v>
      </c>
      <c r="B643" t="s">
        <v>3099</v>
      </c>
    </row>
    <row r="644" spans="1:2" x14ac:dyDescent="0.3">
      <c r="A644" t="s">
        <v>274</v>
      </c>
      <c r="B644" t="s">
        <v>2155</v>
      </c>
    </row>
    <row r="645" spans="1:2" x14ac:dyDescent="0.3">
      <c r="A645" t="s">
        <v>270</v>
      </c>
      <c r="B645" t="s">
        <v>2148</v>
      </c>
    </row>
    <row r="646" spans="1:2" x14ac:dyDescent="0.3">
      <c r="A646" t="s">
        <v>266</v>
      </c>
      <c r="B646" t="s">
        <v>2155</v>
      </c>
    </row>
    <row r="647" spans="1:2" x14ac:dyDescent="0.3">
      <c r="A647" t="s">
        <v>268</v>
      </c>
      <c r="B647" t="s">
        <v>2151</v>
      </c>
    </row>
    <row r="648" spans="1:2" x14ac:dyDescent="0.3">
      <c r="A648" t="s">
        <v>259</v>
      </c>
      <c r="B648" t="s">
        <v>2150</v>
      </c>
    </row>
    <row r="649" spans="1:2" x14ac:dyDescent="0.3">
      <c r="A649" t="s">
        <v>261</v>
      </c>
      <c r="B649" t="s">
        <v>2157</v>
      </c>
    </row>
    <row r="650" spans="1:2" x14ac:dyDescent="0.3">
      <c r="A650" t="s">
        <v>257</v>
      </c>
      <c r="B650" t="s">
        <v>2151</v>
      </c>
    </row>
    <row r="651" spans="1:2" x14ac:dyDescent="0.3">
      <c r="A651" t="s">
        <v>254</v>
      </c>
      <c r="B651" t="s">
        <v>2150</v>
      </c>
    </row>
    <row r="652" spans="1:2" x14ac:dyDescent="0.3">
      <c r="A652" t="s">
        <v>255</v>
      </c>
      <c r="B652" t="s">
        <v>2152</v>
      </c>
    </row>
    <row r="653" spans="1:2" x14ac:dyDescent="0.3">
      <c r="A653" t="s">
        <v>251</v>
      </c>
      <c r="B653" t="s">
        <v>3099</v>
      </c>
    </row>
    <row r="654" spans="1:2" x14ac:dyDescent="0.3">
      <c r="A654" t="s">
        <v>568</v>
      </c>
      <c r="B654" t="s">
        <v>2162</v>
      </c>
    </row>
    <row r="655" spans="1:2" x14ac:dyDescent="0.3">
      <c r="A655" t="s">
        <v>570</v>
      </c>
      <c r="B655" t="s">
        <v>2162</v>
      </c>
    </row>
    <row r="656" spans="1:2" x14ac:dyDescent="0.3">
      <c r="A656" t="s">
        <v>247</v>
      </c>
      <c r="B656" t="s">
        <v>2157</v>
      </c>
    </row>
    <row r="657" spans="1:2" x14ac:dyDescent="0.3">
      <c r="A657" t="s">
        <v>239</v>
      </c>
      <c r="B657" t="s">
        <v>2148</v>
      </c>
    </row>
    <row r="658" spans="1:2" x14ac:dyDescent="0.3">
      <c r="A658" t="s">
        <v>241</v>
      </c>
      <c r="B658" t="s">
        <v>3099</v>
      </c>
    </row>
    <row r="659" spans="1:2" x14ac:dyDescent="0.3">
      <c r="A659" t="s">
        <v>245</v>
      </c>
      <c r="B659" t="s">
        <v>2152</v>
      </c>
    </row>
    <row r="660" spans="1:2" x14ac:dyDescent="0.3">
      <c r="A660" t="s">
        <v>237</v>
      </c>
      <c r="B660" t="s">
        <v>2154</v>
      </c>
    </row>
    <row r="661" spans="1:2" x14ac:dyDescent="0.3">
      <c r="A661" t="s">
        <v>233</v>
      </c>
      <c r="B661" t="s">
        <v>1001</v>
      </c>
    </row>
    <row r="662" spans="1:2" x14ac:dyDescent="0.3">
      <c r="A662" t="s">
        <v>235</v>
      </c>
      <c r="B662" t="s">
        <v>2157</v>
      </c>
    </row>
    <row r="663" spans="1:2" x14ac:dyDescent="0.3">
      <c r="A663" t="s">
        <v>204</v>
      </c>
      <c r="B663" t="s">
        <v>2150</v>
      </c>
    </row>
    <row r="664" spans="1:2" x14ac:dyDescent="0.3">
      <c r="A664" t="s">
        <v>198</v>
      </c>
      <c r="B664" t="s">
        <v>2159</v>
      </c>
    </row>
    <row r="665" spans="1:2" x14ac:dyDescent="0.3">
      <c r="A665" t="s">
        <v>200</v>
      </c>
      <c r="B665" t="s">
        <v>2152</v>
      </c>
    </row>
    <row r="666" spans="1:2" x14ac:dyDescent="0.3">
      <c r="A666" t="s">
        <v>195</v>
      </c>
      <c r="B666" t="s">
        <v>2147</v>
      </c>
    </row>
    <row r="667" spans="1:2" x14ac:dyDescent="0.3">
      <c r="A667" t="s">
        <v>1906</v>
      </c>
      <c r="B667" t="s">
        <v>2147</v>
      </c>
    </row>
    <row r="668" spans="1:2" x14ac:dyDescent="0.3">
      <c r="A668" t="s">
        <v>10</v>
      </c>
      <c r="B668" t="s">
        <v>2151</v>
      </c>
    </row>
    <row r="669" spans="1:2" x14ac:dyDescent="0.3">
      <c r="A669" t="s">
        <v>12</v>
      </c>
      <c r="B669" t="s">
        <v>2149</v>
      </c>
    </row>
    <row r="670" spans="1:2" x14ac:dyDescent="0.3">
      <c r="A670" t="s">
        <v>14</v>
      </c>
      <c r="B670" t="s">
        <v>2159</v>
      </c>
    </row>
    <row r="671" spans="1:2" x14ac:dyDescent="0.3">
      <c r="A671" t="s">
        <v>16</v>
      </c>
      <c r="B671" t="s">
        <v>2159</v>
      </c>
    </row>
    <row r="672" spans="1:2" x14ac:dyDescent="0.3">
      <c r="A672" t="s">
        <v>18</v>
      </c>
      <c r="B672" t="s">
        <v>2159</v>
      </c>
    </row>
    <row r="673" spans="1:2" x14ac:dyDescent="0.3">
      <c r="A673" t="s">
        <v>20</v>
      </c>
      <c r="B673" t="s">
        <v>2157</v>
      </c>
    </row>
    <row r="674" spans="1:2" x14ac:dyDescent="0.3">
      <c r="A674" t="s">
        <v>22</v>
      </c>
      <c r="B674" t="s">
        <v>2156</v>
      </c>
    </row>
    <row r="675" spans="1:2" x14ac:dyDescent="0.3">
      <c r="A675" t="s">
        <v>24</v>
      </c>
      <c r="B675" t="s">
        <v>2155</v>
      </c>
    </row>
    <row r="676" spans="1:2" x14ac:dyDescent="0.3">
      <c r="A676" t="s">
        <v>26</v>
      </c>
      <c r="B676" t="s">
        <v>2151</v>
      </c>
    </row>
    <row r="677" spans="1:2" x14ac:dyDescent="0.3">
      <c r="A677" t="s">
        <v>29</v>
      </c>
      <c r="B677" t="s">
        <v>2158</v>
      </c>
    </row>
    <row r="678" spans="1:2" x14ac:dyDescent="0.3">
      <c r="A678" t="s">
        <v>31</v>
      </c>
      <c r="B678" t="s">
        <v>2158</v>
      </c>
    </row>
    <row r="679" spans="1:2" x14ac:dyDescent="0.3">
      <c r="A679" t="s">
        <v>36</v>
      </c>
      <c r="B679" t="s">
        <v>2153</v>
      </c>
    </row>
    <row r="680" spans="1:2" x14ac:dyDescent="0.3">
      <c r="A680" t="s">
        <v>40</v>
      </c>
      <c r="B680" t="s">
        <v>3224</v>
      </c>
    </row>
    <row r="681" spans="1:2" x14ac:dyDescent="0.3">
      <c r="A681" t="s">
        <v>42</v>
      </c>
      <c r="B681" t="s">
        <v>2148</v>
      </c>
    </row>
    <row r="682" spans="1:2" x14ac:dyDescent="0.3">
      <c r="A682" t="s">
        <v>44</v>
      </c>
      <c r="B682" t="s">
        <v>2147</v>
      </c>
    </row>
    <row r="683" spans="1:2" x14ac:dyDescent="0.3">
      <c r="A683" t="s">
        <v>46</v>
      </c>
      <c r="B683" t="s">
        <v>2152</v>
      </c>
    </row>
    <row r="684" spans="1:2" x14ac:dyDescent="0.3">
      <c r="A684" t="s">
        <v>249</v>
      </c>
      <c r="B684" t="s">
        <v>2159</v>
      </c>
    </row>
    <row r="685" spans="1:2" x14ac:dyDescent="0.3">
      <c r="A685" t="s">
        <v>49</v>
      </c>
      <c r="B685" t="s">
        <v>2152</v>
      </c>
    </row>
    <row r="686" spans="1:2" x14ac:dyDescent="0.3">
      <c r="A686" t="s">
        <v>51</v>
      </c>
      <c r="B686" t="s">
        <v>2159</v>
      </c>
    </row>
    <row r="687" spans="1:2" x14ac:dyDescent="0.3">
      <c r="A687" t="s">
        <v>53</v>
      </c>
      <c r="B687" t="s">
        <v>2159</v>
      </c>
    </row>
    <row r="688" spans="1:2" x14ac:dyDescent="0.3">
      <c r="A688" t="s">
        <v>55</v>
      </c>
      <c r="B688" t="s">
        <v>2149</v>
      </c>
    </row>
    <row r="689" spans="1:2" x14ac:dyDescent="0.3">
      <c r="A689" t="s">
        <v>57</v>
      </c>
      <c r="B689" t="s">
        <v>2159</v>
      </c>
    </row>
    <row r="690" spans="1:2" x14ac:dyDescent="0.3">
      <c r="A690" t="s">
        <v>60</v>
      </c>
      <c r="B690" t="s">
        <v>2150</v>
      </c>
    </row>
    <row r="691" spans="1:2" x14ac:dyDescent="0.3">
      <c r="A691" t="s">
        <v>62</v>
      </c>
      <c r="B691" t="s">
        <v>2151</v>
      </c>
    </row>
    <row r="692" spans="1:2" x14ac:dyDescent="0.3">
      <c r="A692" t="s">
        <v>64</v>
      </c>
      <c r="B692" t="s">
        <v>2151</v>
      </c>
    </row>
    <row r="693" spans="1:2" x14ac:dyDescent="0.3">
      <c r="A693" t="s">
        <v>66</v>
      </c>
      <c r="B693" t="s">
        <v>2147</v>
      </c>
    </row>
    <row r="694" spans="1:2" x14ac:dyDescent="0.3">
      <c r="A694" t="s">
        <v>68</v>
      </c>
      <c r="B694" t="s">
        <v>3099</v>
      </c>
    </row>
    <row r="695" spans="1:2" x14ac:dyDescent="0.3">
      <c r="A695" t="s">
        <v>72</v>
      </c>
      <c r="B695" t="s">
        <v>2158</v>
      </c>
    </row>
    <row r="696" spans="1:2" x14ac:dyDescent="0.3">
      <c r="A696" t="s">
        <v>75</v>
      </c>
      <c r="B696" t="s">
        <v>2156</v>
      </c>
    </row>
    <row r="697" spans="1:2" x14ac:dyDescent="0.3">
      <c r="A697" t="s">
        <v>77</v>
      </c>
      <c r="B697" t="s">
        <v>2155</v>
      </c>
    </row>
    <row r="698" spans="1:2" x14ac:dyDescent="0.3">
      <c r="A698" t="s">
        <v>79</v>
      </c>
      <c r="B698" t="s">
        <v>2150</v>
      </c>
    </row>
    <row r="699" spans="1:2" x14ac:dyDescent="0.3">
      <c r="A699" t="s">
        <v>81</v>
      </c>
      <c r="B699" t="s">
        <v>2159</v>
      </c>
    </row>
    <row r="700" spans="1:2" x14ac:dyDescent="0.3">
      <c r="A700" t="s">
        <v>83</v>
      </c>
      <c r="B700" t="s">
        <v>2155</v>
      </c>
    </row>
    <row r="701" spans="1:2" x14ac:dyDescent="0.3">
      <c r="A701" t="s">
        <v>89</v>
      </c>
      <c r="B701" t="s">
        <v>2156</v>
      </c>
    </row>
    <row r="702" spans="1:2" x14ac:dyDescent="0.3">
      <c r="A702" t="s">
        <v>95</v>
      </c>
      <c r="B702" t="s">
        <v>2156</v>
      </c>
    </row>
    <row r="703" spans="1:2" x14ac:dyDescent="0.3">
      <c r="A703" t="s">
        <v>99</v>
      </c>
      <c r="B703" t="s">
        <v>2150</v>
      </c>
    </row>
    <row r="704" spans="1:2" x14ac:dyDescent="0.3">
      <c r="A704" t="s">
        <v>572</v>
      </c>
      <c r="B704" t="s">
        <v>2162</v>
      </c>
    </row>
    <row r="705" spans="1:2" x14ac:dyDescent="0.3">
      <c r="A705" t="s">
        <v>104</v>
      </c>
      <c r="B705" t="s">
        <v>2151</v>
      </c>
    </row>
    <row r="706" spans="1:2" x14ac:dyDescent="0.3">
      <c r="A706" t="s">
        <v>106</v>
      </c>
      <c r="B706" t="s">
        <v>3099</v>
      </c>
    </row>
    <row r="707" spans="1:2" x14ac:dyDescent="0.3">
      <c r="A707" t="s">
        <v>108</v>
      </c>
      <c r="B707" t="s">
        <v>2148</v>
      </c>
    </row>
    <row r="708" spans="1:2" x14ac:dyDescent="0.3">
      <c r="A708" t="s">
        <v>110</v>
      </c>
      <c r="B708" t="s">
        <v>1001</v>
      </c>
    </row>
    <row r="709" spans="1:2" x14ac:dyDescent="0.3">
      <c r="A709" t="s">
        <v>112</v>
      </c>
      <c r="B709" t="s">
        <v>2155</v>
      </c>
    </row>
    <row r="710" spans="1:2" x14ac:dyDescent="0.3">
      <c r="A710" t="s">
        <v>114</v>
      </c>
      <c r="B710" t="s">
        <v>2159</v>
      </c>
    </row>
    <row r="711" spans="1:2" x14ac:dyDescent="0.3">
      <c r="A711" t="s">
        <v>116</v>
      </c>
      <c r="B711" t="s">
        <v>2147</v>
      </c>
    </row>
    <row r="712" spans="1:2" x14ac:dyDescent="0.3">
      <c r="A712" t="s">
        <v>118</v>
      </c>
      <c r="B712" t="s">
        <v>2148</v>
      </c>
    </row>
    <row r="713" spans="1:2" x14ac:dyDescent="0.3">
      <c r="A713" t="s">
        <v>120</v>
      </c>
      <c r="B713" t="s">
        <v>2149</v>
      </c>
    </row>
    <row r="714" spans="1:2" x14ac:dyDescent="0.3">
      <c r="A714" t="s">
        <v>124</v>
      </c>
      <c r="B714" t="s">
        <v>2149</v>
      </c>
    </row>
    <row r="715" spans="1:2" x14ac:dyDescent="0.3">
      <c r="A715" t="s">
        <v>126</v>
      </c>
      <c r="B715" t="s">
        <v>2151</v>
      </c>
    </row>
    <row r="716" spans="1:2" x14ac:dyDescent="0.3">
      <c r="A716" t="s">
        <v>128</v>
      </c>
      <c r="B716" t="s">
        <v>2152</v>
      </c>
    </row>
    <row r="717" spans="1:2" x14ac:dyDescent="0.3">
      <c r="A717" t="s">
        <v>3823</v>
      </c>
      <c r="B717" t="s">
        <v>1001</v>
      </c>
    </row>
    <row r="718" spans="1:2" x14ac:dyDescent="0.3">
      <c r="A718" t="s">
        <v>3709</v>
      </c>
      <c r="B718" t="s">
        <v>2153</v>
      </c>
    </row>
    <row r="719" spans="1:2" x14ac:dyDescent="0.3">
      <c r="A719" t="s">
        <v>3652</v>
      </c>
      <c r="B719" t="s">
        <v>3678</v>
      </c>
    </row>
    <row r="720" spans="1:2" x14ac:dyDescent="0.3">
      <c r="A720" t="s">
        <v>3502</v>
      </c>
      <c r="B720" t="s">
        <v>1354</v>
      </c>
    </row>
    <row r="721" spans="1:2" x14ac:dyDescent="0.3">
      <c r="A721" t="s">
        <v>2751</v>
      </c>
      <c r="B721" t="s">
        <v>2153</v>
      </c>
    </row>
    <row r="722" spans="1:2" x14ac:dyDescent="0.3">
      <c r="A722" t="s">
        <v>2766</v>
      </c>
      <c r="B722" t="s">
        <v>2155</v>
      </c>
    </row>
    <row r="723" spans="1:2" x14ac:dyDescent="0.3">
      <c r="A723" t="s">
        <v>2464</v>
      </c>
      <c r="B723" t="s">
        <v>999</v>
      </c>
    </row>
    <row r="724" spans="1:2" x14ac:dyDescent="0.3">
      <c r="A724" t="s">
        <v>2430</v>
      </c>
      <c r="B724" t="s">
        <v>2152</v>
      </c>
    </row>
    <row r="725" spans="1:2" x14ac:dyDescent="0.3">
      <c r="A725" t="s">
        <v>2372</v>
      </c>
      <c r="B725" t="s">
        <v>1985</v>
      </c>
    </row>
    <row r="726" spans="1:2" x14ac:dyDescent="0.3">
      <c r="A726" t="s">
        <v>2375</v>
      </c>
      <c r="B726" t="s">
        <v>1354</v>
      </c>
    </row>
    <row r="727" spans="1:2" x14ac:dyDescent="0.3">
      <c r="A727" t="s">
        <v>2182</v>
      </c>
      <c r="B727" t="s">
        <v>1985</v>
      </c>
    </row>
    <row r="728" spans="1:2" x14ac:dyDescent="0.3">
      <c r="A728" t="s">
        <v>2185</v>
      </c>
      <c r="B728" t="s">
        <v>1354</v>
      </c>
    </row>
    <row r="729" spans="1:2" x14ac:dyDescent="0.3">
      <c r="A729" t="s">
        <v>2145</v>
      </c>
      <c r="B729" t="s">
        <v>3099</v>
      </c>
    </row>
    <row r="730" spans="1:2" x14ac:dyDescent="0.3">
      <c r="A730" t="s">
        <v>2002</v>
      </c>
      <c r="B730" t="s">
        <v>1354</v>
      </c>
    </row>
    <row r="731" spans="1:2" x14ac:dyDescent="0.3">
      <c r="A731" t="s">
        <v>1986</v>
      </c>
      <c r="B731" t="s">
        <v>3224</v>
      </c>
    </row>
    <row r="732" spans="1:2" x14ac:dyDescent="0.3">
      <c r="A732" t="s">
        <v>1982</v>
      </c>
      <c r="B732" t="s">
        <v>3099</v>
      </c>
    </row>
    <row r="733" spans="1:2" x14ac:dyDescent="0.3">
      <c r="A733" t="s">
        <v>1887</v>
      </c>
      <c r="B733" t="s">
        <v>2161</v>
      </c>
    </row>
    <row r="734" spans="1:2" x14ac:dyDescent="0.3">
      <c r="A734" t="s">
        <v>1890</v>
      </c>
      <c r="B734" t="s">
        <v>2161</v>
      </c>
    </row>
    <row r="735" spans="1:2" x14ac:dyDescent="0.3">
      <c r="A735" t="s">
        <v>1861</v>
      </c>
      <c r="B735" t="s">
        <v>2156</v>
      </c>
    </row>
    <row r="736" spans="1:2" x14ac:dyDescent="0.3">
      <c r="A736" t="s">
        <v>1840</v>
      </c>
      <c r="B736" t="s">
        <v>1354</v>
      </c>
    </row>
    <row r="737" spans="1:2" x14ac:dyDescent="0.3">
      <c r="A737" t="s">
        <v>1837</v>
      </c>
      <c r="B737" t="s">
        <v>2160</v>
      </c>
    </row>
    <row r="738" spans="1:2" x14ac:dyDescent="0.3">
      <c r="A738" t="s">
        <v>1675</v>
      </c>
      <c r="B738" t="s">
        <v>1448</v>
      </c>
    </row>
    <row r="739" spans="1:2" x14ac:dyDescent="0.3">
      <c r="A739" t="s">
        <v>1656</v>
      </c>
      <c r="B739" t="s">
        <v>1092</v>
      </c>
    </row>
    <row r="740" spans="1:2" x14ac:dyDescent="0.3">
      <c r="A740" t="s">
        <v>1652</v>
      </c>
      <c r="B740" t="s">
        <v>1985</v>
      </c>
    </row>
    <row r="741" spans="1:2" x14ac:dyDescent="0.3">
      <c r="A741" t="s">
        <v>1590</v>
      </c>
      <c r="B741" t="s">
        <v>2162</v>
      </c>
    </row>
    <row r="742" spans="1:2" x14ac:dyDescent="0.3">
      <c r="A742" t="s">
        <v>1562</v>
      </c>
      <c r="B742" t="s">
        <v>2160</v>
      </c>
    </row>
    <row r="743" spans="1:2" x14ac:dyDescent="0.3">
      <c r="A743" t="s">
        <v>1565</v>
      </c>
      <c r="B743" t="s">
        <v>1448</v>
      </c>
    </row>
    <row r="744" spans="1:2" x14ac:dyDescent="0.3">
      <c r="A744" t="s">
        <v>1494</v>
      </c>
      <c r="B744" t="s">
        <v>1354</v>
      </c>
    </row>
    <row r="745" spans="1:2" x14ac:dyDescent="0.3">
      <c r="A745" t="s">
        <v>1449</v>
      </c>
      <c r="B745" t="s">
        <v>3099</v>
      </c>
    </row>
    <row r="746" spans="1:2" x14ac:dyDescent="0.3">
      <c r="A746" t="s">
        <v>1442</v>
      </c>
      <c r="B746" t="s">
        <v>1354</v>
      </c>
    </row>
    <row r="747" spans="1:2" x14ac:dyDescent="0.3">
      <c r="A747" t="s">
        <v>1445</v>
      </c>
      <c r="B747" t="s">
        <v>1985</v>
      </c>
    </row>
    <row r="748" spans="1:2" x14ac:dyDescent="0.3">
      <c r="A748" t="s">
        <v>1496</v>
      </c>
      <c r="B748" t="s">
        <v>2163</v>
      </c>
    </row>
    <row r="749" spans="1:2" x14ac:dyDescent="0.3">
      <c r="A749" t="s">
        <v>1390</v>
      </c>
      <c r="B749" t="s">
        <v>2162</v>
      </c>
    </row>
    <row r="750" spans="1:2" x14ac:dyDescent="0.3">
      <c r="A750" t="s">
        <v>1393</v>
      </c>
      <c r="B750" t="s">
        <v>2162</v>
      </c>
    </row>
    <row r="751" spans="1:2" x14ac:dyDescent="0.3">
      <c r="A751" t="s">
        <v>1355</v>
      </c>
      <c r="B751" t="s">
        <v>3224</v>
      </c>
    </row>
    <row r="752" spans="1:2" x14ac:dyDescent="0.3">
      <c r="A752" t="s">
        <v>874</v>
      </c>
      <c r="B752" t="s">
        <v>2144</v>
      </c>
    </row>
    <row r="753" spans="1:2" x14ac:dyDescent="0.3">
      <c r="A753" t="s">
        <v>876</v>
      </c>
      <c r="B753" t="s">
        <v>1209</v>
      </c>
    </row>
    <row r="754" spans="1:2" x14ac:dyDescent="0.3">
      <c r="A754" t="s">
        <v>847</v>
      </c>
      <c r="B754" t="s">
        <v>2151</v>
      </c>
    </row>
    <row r="755" spans="1:2" x14ac:dyDescent="0.3">
      <c r="A755" t="s">
        <v>793</v>
      </c>
      <c r="B755" t="s">
        <v>2151</v>
      </c>
    </row>
    <row r="756" spans="1:2" x14ac:dyDescent="0.3">
      <c r="A756" t="s">
        <v>787</v>
      </c>
      <c r="B756" t="s">
        <v>2162</v>
      </c>
    </row>
    <row r="757" spans="1:2" x14ac:dyDescent="0.3">
      <c r="A757" t="s">
        <v>759</v>
      </c>
      <c r="B757" t="s">
        <v>2155</v>
      </c>
    </row>
    <row r="758" spans="1:2" x14ac:dyDescent="0.3">
      <c r="A758" t="s">
        <v>761</v>
      </c>
      <c r="B758" t="s">
        <v>1001</v>
      </c>
    </row>
    <row r="759" spans="1:2" x14ac:dyDescent="0.3">
      <c r="A759" t="s">
        <v>747</v>
      </c>
      <c r="B759" t="s">
        <v>1209</v>
      </c>
    </row>
    <row r="760" spans="1:2" x14ac:dyDescent="0.3">
      <c r="A760" t="s">
        <v>730</v>
      </c>
      <c r="B760" t="s">
        <v>1001</v>
      </c>
    </row>
    <row r="761" spans="1:2" x14ac:dyDescent="0.3">
      <c r="A761" t="s">
        <v>711</v>
      </c>
      <c r="B761" t="s">
        <v>1448</v>
      </c>
    </row>
    <row r="762" spans="1:2" x14ac:dyDescent="0.3">
      <c r="A762" t="s">
        <v>709</v>
      </c>
      <c r="B762" t="s">
        <v>1354</v>
      </c>
    </row>
    <row r="763" spans="1:2" x14ac:dyDescent="0.3">
      <c r="A763" t="s">
        <v>689</v>
      </c>
      <c r="B763" t="s">
        <v>2163</v>
      </c>
    </row>
    <row r="764" spans="1:2" x14ac:dyDescent="0.3">
      <c r="A764" t="s">
        <v>641</v>
      </c>
      <c r="B764" t="s">
        <v>2148</v>
      </c>
    </row>
    <row r="765" spans="1:2" x14ac:dyDescent="0.3">
      <c r="A765" t="s">
        <v>551</v>
      </c>
      <c r="B765" t="s">
        <v>2157</v>
      </c>
    </row>
    <row r="766" spans="1:2" x14ac:dyDescent="0.3">
      <c r="A766" t="s">
        <v>542</v>
      </c>
      <c r="B766" t="s">
        <v>2162</v>
      </c>
    </row>
    <row r="767" spans="1:2" x14ac:dyDescent="0.3">
      <c r="A767" t="s">
        <v>544</v>
      </c>
      <c r="B767" t="s">
        <v>2153</v>
      </c>
    </row>
    <row r="768" spans="1:2" x14ac:dyDescent="0.3">
      <c r="A768" t="s">
        <v>537</v>
      </c>
      <c r="B768" t="s">
        <v>2148</v>
      </c>
    </row>
    <row r="769" spans="1:2" x14ac:dyDescent="0.3">
      <c r="A769" t="s">
        <v>456</v>
      </c>
      <c r="B769" t="s">
        <v>2157</v>
      </c>
    </row>
    <row r="770" spans="1:2" x14ac:dyDescent="0.3">
      <c r="A770" t="s">
        <v>454</v>
      </c>
      <c r="B770" t="s">
        <v>2151</v>
      </c>
    </row>
    <row r="771" spans="1:2" x14ac:dyDescent="0.3">
      <c r="A771" t="s">
        <v>438</v>
      </c>
      <c r="B771" t="s">
        <v>2161</v>
      </c>
    </row>
    <row r="772" spans="1:2" x14ac:dyDescent="0.3">
      <c r="A772" t="s">
        <v>424</v>
      </c>
      <c r="B772" t="s">
        <v>2152</v>
      </c>
    </row>
    <row r="773" spans="1:2" x14ac:dyDescent="0.3">
      <c r="A773" t="s">
        <v>410</v>
      </c>
      <c r="B773" t="s">
        <v>2161</v>
      </c>
    </row>
    <row r="774" spans="1:2" x14ac:dyDescent="0.3">
      <c r="A774" t="s">
        <v>400</v>
      </c>
      <c r="B774" t="s">
        <v>2151</v>
      </c>
    </row>
    <row r="775" spans="1:2" x14ac:dyDescent="0.3">
      <c r="A775" t="s">
        <v>404</v>
      </c>
      <c r="B775" t="s">
        <v>2158</v>
      </c>
    </row>
    <row r="776" spans="1:2" x14ac:dyDescent="0.3">
      <c r="A776" t="s">
        <v>392</v>
      </c>
      <c r="B776" t="s">
        <v>2153</v>
      </c>
    </row>
    <row r="777" spans="1:2" x14ac:dyDescent="0.3">
      <c r="A777" t="s">
        <v>389</v>
      </c>
      <c r="B777" t="s">
        <v>2147</v>
      </c>
    </row>
    <row r="778" spans="1:2" x14ac:dyDescent="0.3">
      <c r="A778" t="s">
        <v>379</v>
      </c>
      <c r="B778" t="s">
        <v>2154</v>
      </c>
    </row>
    <row r="779" spans="1:2" x14ac:dyDescent="0.3">
      <c r="A779" t="s">
        <v>374</v>
      </c>
      <c r="B779" t="s">
        <v>1001</v>
      </c>
    </row>
    <row r="780" spans="1:2" x14ac:dyDescent="0.3">
      <c r="A780" t="s">
        <v>364</v>
      </c>
      <c r="B780" t="s">
        <v>2150</v>
      </c>
    </row>
    <row r="781" spans="1:2" x14ac:dyDescent="0.3">
      <c r="A781" t="s">
        <v>348</v>
      </c>
      <c r="B781" t="s">
        <v>2161</v>
      </c>
    </row>
    <row r="782" spans="1:2" x14ac:dyDescent="0.3">
      <c r="A782" t="s">
        <v>562</v>
      </c>
      <c r="B782" t="s">
        <v>2162</v>
      </c>
    </row>
    <row r="783" spans="1:2" x14ac:dyDescent="0.3">
      <c r="A783" t="s">
        <v>564</v>
      </c>
      <c r="B783" t="s">
        <v>2162</v>
      </c>
    </row>
    <row r="784" spans="1:2" x14ac:dyDescent="0.3">
      <c r="A784" t="s">
        <v>338</v>
      </c>
      <c r="B784" t="s">
        <v>2152</v>
      </c>
    </row>
    <row r="785" spans="1:2" x14ac:dyDescent="0.3">
      <c r="A785" t="s">
        <v>340</v>
      </c>
      <c r="B785" t="s">
        <v>2148</v>
      </c>
    </row>
    <row r="786" spans="1:2" x14ac:dyDescent="0.3">
      <c r="A786" t="s">
        <v>566</v>
      </c>
      <c r="B786" t="s">
        <v>2162</v>
      </c>
    </row>
    <row r="787" spans="1:2" x14ac:dyDescent="0.3">
      <c r="A787" t="s">
        <v>302</v>
      </c>
      <c r="B787" t="s">
        <v>2161</v>
      </c>
    </row>
    <row r="788" spans="1:2" x14ac:dyDescent="0.3">
      <c r="A788" t="s">
        <v>281</v>
      </c>
      <c r="B788" t="s">
        <v>1098</v>
      </c>
    </row>
    <row r="789" spans="1:2" x14ac:dyDescent="0.3">
      <c r="A789" t="s">
        <v>289</v>
      </c>
      <c r="B789" t="s">
        <v>2148</v>
      </c>
    </row>
    <row r="790" spans="1:2" x14ac:dyDescent="0.3">
      <c r="A790" t="s">
        <v>261</v>
      </c>
      <c r="B790" t="s">
        <v>1092</v>
      </c>
    </row>
    <row r="791" spans="1:2" x14ac:dyDescent="0.3">
      <c r="A791" t="s">
        <v>568</v>
      </c>
      <c r="B791" t="s">
        <v>2162</v>
      </c>
    </row>
    <row r="792" spans="1:2" x14ac:dyDescent="0.3">
      <c r="A792" t="s">
        <v>570</v>
      </c>
      <c r="B792" t="s">
        <v>2162</v>
      </c>
    </row>
    <row r="793" spans="1:2" x14ac:dyDescent="0.3">
      <c r="A793" t="s">
        <v>243</v>
      </c>
      <c r="B793" t="s">
        <v>2150</v>
      </c>
    </row>
    <row r="794" spans="1:2" x14ac:dyDescent="0.3">
      <c r="A794" t="s">
        <v>222</v>
      </c>
      <c r="B794" t="s">
        <v>2161</v>
      </c>
    </row>
    <row r="795" spans="1:2" x14ac:dyDescent="0.3">
      <c r="A795" t="s">
        <v>225</v>
      </c>
      <c r="B795" t="s">
        <v>2161</v>
      </c>
    </row>
    <row r="796" spans="1:2" x14ac:dyDescent="0.3">
      <c r="A796" t="s">
        <v>227</v>
      </c>
      <c r="B796" t="s">
        <v>2161</v>
      </c>
    </row>
    <row r="797" spans="1:2" x14ac:dyDescent="0.3">
      <c r="A797" t="s">
        <v>229</v>
      </c>
      <c r="B797" t="s">
        <v>2161</v>
      </c>
    </row>
    <row r="798" spans="1:2" x14ac:dyDescent="0.3">
      <c r="A798" t="s">
        <v>231</v>
      </c>
      <c r="B798" t="s">
        <v>2161</v>
      </c>
    </row>
    <row r="799" spans="1:2" x14ac:dyDescent="0.3">
      <c r="A799" t="s">
        <v>33</v>
      </c>
      <c r="B799" t="s">
        <v>2154</v>
      </c>
    </row>
    <row r="800" spans="1:2" x14ac:dyDescent="0.3">
      <c r="A800" t="s">
        <v>38</v>
      </c>
      <c r="B800" t="s">
        <v>3099</v>
      </c>
    </row>
    <row r="801" spans="1:2" x14ac:dyDescent="0.3">
      <c r="A801" t="s">
        <v>40</v>
      </c>
      <c r="B801" t="s">
        <v>1985</v>
      </c>
    </row>
    <row r="802" spans="1:2" x14ac:dyDescent="0.3">
      <c r="A802" t="s">
        <v>70</v>
      </c>
      <c r="B802" t="s">
        <v>2154</v>
      </c>
    </row>
    <row r="803" spans="1:2" x14ac:dyDescent="0.3">
      <c r="A803" t="s">
        <v>86</v>
      </c>
      <c r="B803" t="s">
        <v>2148</v>
      </c>
    </row>
    <row r="804" spans="1:2" x14ac:dyDescent="0.3">
      <c r="A804" t="s">
        <v>91</v>
      </c>
      <c r="B804" t="s">
        <v>2147</v>
      </c>
    </row>
    <row r="805" spans="1:2" x14ac:dyDescent="0.3">
      <c r="A805" t="s">
        <v>93</v>
      </c>
      <c r="B805" t="s">
        <v>2154</v>
      </c>
    </row>
    <row r="806" spans="1:2" x14ac:dyDescent="0.3">
      <c r="A806" t="s">
        <v>97</v>
      </c>
      <c r="B806" t="s">
        <v>2155</v>
      </c>
    </row>
    <row r="807" spans="1:2" x14ac:dyDescent="0.3">
      <c r="A807" t="s">
        <v>101</v>
      </c>
      <c r="B807" t="s">
        <v>2149</v>
      </c>
    </row>
    <row r="808" spans="1:2" x14ac:dyDescent="0.3">
      <c r="A808" t="s">
        <v>572</v>
      </c>
      <c r="B808" t="s">
        <v>2162</v>
      </c>
    </row>
    <row r="809" spans="1:2" x14ac:dyDescent="0.3">
      <c r="A809" t="s">
        <v>122</v>
      </c>
      <c r="B809" t="s">
        <v>2159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6F05C-F8C4-467A-849A-EF07AA5B1683}">
  <sheetPr published="0"/>
  <dimension ref="A1:F94"/>
  <sheetViews>
    <sheetView workbookViewId="0">
      <selection sqref="A1:F96"/>
    </sheetView>
  </sheetViews>
  <sheetFormatPr baseColWidth="10" defaultRowHeight="14.4" x14ac:dyDescent="0.3"/>
  <cols>
    <col min="1" max="1" width="17.33203125" bestFit="1" customWidth="1"/>
    <col min="2" max="2" width="11" bestFit="1" customWidth="1"/>
    <col min="3" max="3" width="36.77734375" bestFit="1" customWidth="1"/>
    <col min="4" max="4" width="19.44140625" bestFit="1" customWidth="1"/>
    <col min="5" max="5" width="12.44140625" bestFit="1" customWidth="1"/>
    <col min="6" max="6" width="37.21875" bestFit="1" customWidth="1"/>
  </cols>
  <sheetData>
    <row r="1" spans="1:6" x14ac:dyDescent="0.3">
      <c r="A1" t="s">
        <v>0</v>
      </c>
      <c r="B1" t="s">
        <v>212</v>
      </c>
      <c r="C1" t="s">
        <v>2</v>
      </c>
      <c r="D1" t="s">
        <v>1</v>
      </c>
      <c r="E1" t="s">
        <v>3</v>
      </c>
      <c r="F1" t="s">
        <v>1570</v>
      </c>
    </row>
    <row r="2" spans="1:6" x14ac:dyDescent="0.3">
      <c r="A2" t="s">
        <v>3821</v>
      </c>
      <c r="B2">
        <v>1235046079</v>
      </c>
      <c r="C2" t="s">
        <v>3822</v>
      </c>
      <c r="D2" t="s">
        <v>3823</v>
      </c>
      <c r="E2" t="s">
        <v>84</v>
      </c>
      <c r="F2" t="s">
        <v>972</v>
      </c>
    </row>
    <row r="3" spans="1:6" x14ac:dyDescent="0.3">
      <c r="A3" t="s">
        <v>3707</v>
      </c>
      <c r="B3">
        <v>1143927103</v>
      </c>
      <c r="C3" t="s">
        <v>3708</v>
      </c>
      <c r="D3" t="s">
        <v>3709</v>
      </c>
      <c r="E3" t="s">
        <v>84</v>
      </c>
      <c r="F3" t="s">
        <v>984</v>
      </c>
    </row>
    <row r="4" spans="1:6" x14ac:dyDescent="0.3">
      <c r="A4" t="s">
        <v>3650</v>
      </c>
      <c r="B4">
        <v>1018437490</v>
      </c>
      <c r="C4" t="s">
        <v>3651</v>
      </c>
      <c r="D4" t="s">
        <v>3652</v>
      </c>
      <c r="E4" t="s">
        <v>84</v>
      </c>
      <c r="F4" t="s">
        <v>3653</v>
      </c>
    </row>
    <row r="5" spans="1:6" x14ac:dyDescent="0.3">
      <c r="A5" t="s">
        <v>3500</v>
      </c>
      <c r="B5">
        <v>1011322455</v>
      </c>
      <c r="C5" t="s">
        <v>3501</v>
      </c>
      <c r="D5" t="s">
        <v>3502</v>
      </c>
      <c r="E5" t="s">
        <v>130</v>
      </c>
      <c r="F5" t="s">
        <v>1446</v>
      </c>
    </row>
    <row r="6" spans="1:6" x14ac:dyDescent="0.3">
      <c r="A6" t="s">
        <v>2749</v>
      </c>
      <c r="B6">
        <v>1026302873</v>
      </c>
      <c r="C6" t="s">
        <v>2750</v>
      </c>
      <c r="D6" t="s">
        <v>2751</v>
      </c>
      <c r="E6" t="s">
        <v>84</v>
      </c>
      <c r="F6" t="s">
        <v>984</v>
      </c>
    </row>
    <row r="7" spans="1:6" x14ac:dyDescent="0.3">
      <c r="A7" t="s">
        <v>2764</v>
      </c>
      <c r="B7">
        <v>80207682</v>
      </c>
      <c r="C7" t="s">
        <v>2765</v>
      </c>
      <c r="D7" t="s">
        <v>2766</v>
      </c>
      <c r="E7" t="s">
        <v>84</v>
      </c>
      <c r="F7" t="s">
        <v>979</v>
      </c>
    </row>
    <row r="8" spans="1:6" x14ac:dyDescent="0.3">
      <c r="A8" t="s">
        <v>2462</v>
      </c>
      <c r="B8">
        <v>1193124196</v>
      </c>
      <c r="C8" t="s">
        <v>2463</v>
      </c>
      <c r="D8" t="s">
        <v>2464</v>
      </c>
      <c r="E8" t="s">
        <v>130</v>
      </c>
      <c r="F8" t="s">
        <v>975</v>
      </c>
    </row>
    <row r="9" spans="1:6" x14ac:dyDescent="0.3">
      <c r="A9" t="s">
        <v>2428</v>
      </c>
      <c r="B9">
        <v>1019112390</v>
      </c>
      <c r="C9" t="s">
        <v>2429</v>
      </c>
      <c r="D9" t="s">
        <v>2430</v>
      </c>
      <c r="E9" t="s">
        <v>84</v>
      </c>
      <c r="F9" t="s">
        <v>1015</v>
      </c>
    </row>
    <row r="10" spans="1:6" x14ac:dyDescent="0.3">
      <c r="A10" t="s">
        <v>2370</v>
      </c>
      <c r="B10">
        <v>1001078221</v>
      </c>
      <c r="C10" t="s">
        <v>2371</v>
      </c>
      <c r="D10" t="s">
        <v>2372</v>
      </c>
      <c r="E10" t="s">
        <v>130</v>
      </c>
      <c r="F10" t="s">
        <v>1990</v>
      </c>
    </row>
    <row r="11" spans="1:6" x14ac:dyDescent="0.3">
      <c r="A11" t="s">
        <v>2373</v>
      </c>
      <c r="B11">
        <v>1013264950</v>
      </c>
      <c r="C11" t="s">
        <v>2374</v>
      </c>
      <c r="D11" t="s">
        <v>2375</v>
      </c>
      <c r="E11" t="s">
        <v>130</v>
      </c>
      <c r="F11" t="s">
        <v>1446</v>
      </c>
    </row>
    <row r="12" spans="1:6" x14ac:dyDescent="0.3">
      <c r="A12" t="s">
        <v>2180</v>
      </c>
      <c r="B12">
        <v>1014225687</v>
      </c>
      <c r="C12" t="s">
        <v>2181</v>
      </c>
      <c r="D12" t="s">
        <v>2182</v>
      </c>
      <c r="E12" t="s">
        <v>130</v>
      </c>
      <c r="F12" t="s">
        <v>1990</v>
      </c>
    </row>
    <row r="13" spans="1:6" x14ac:dyDescent="0.3">
      <c r="A13" t="s">
        <v>2183</v>
      </c>
      <c r="B13">
        <v>1074908179</v>
      </c>
      <c r="C13" t="s">
        <v>2184</v>
      </c>
      <c r="D13" t="s">
        <v>2185</v>
      </c>
      <c r="E13" t="s">
        <v>130</v>
      </c>
      <c r="F13" t="s">
        <v>1446</v>
      </c>
    </row>
    <row r="14" spans="1:6" x14ac:dyDescent="0.3">
      <c r="A14" t="s">
        <v>2143</v>
      </c>
      <c r="B14">
        <v>1022947634</v>
      </c>
      <c r="C14" t="s">
        <v>2144</v>
      </c>
      <c r="D14" t="s">
        <v>2145</v>
      </c>
      <c r="E14" t="s">
        <v>84</v>
      </c>
      <c r="F14" t="s">
        <v>2944</v>
      </c>
    </row>
    <row r="15" spans="1:6" x14ac:dyDescent="0.3">
      <c r="A15" t="s">
        <v>2000</v>
      </c>
      <c r="B15">
        <v>1033818591</v>
      </c>
      <c r="C15" t="s">
        <v>2001</v>
      </c>
      <c r="D15" t="s">
        <v>2002</v>
      </c>
      <c r="E15" t="s">
        <v>130</v>
      </c>
      <c r="F15" t="s">
        <v>1446</v>
      </c>
    </row>
    <row r="16" spans="1:6" x14ac:dyDescent="0.3">
      <c r="A16" t="s">
        <v>1984</v>
      </c>
      <c r="B16">
        <v>458011</v>
      </c>
      <c r="C16" t="s">
        <v>1985</v>
      </c>
      <c r="D16" t="s">
        <v>1986</v>
      </c>
      <c r="E16" t="s">
        <v>84</v>
      </c>
      <c r="F16" t="s">
        <v>3169</v>
      </c>
    </row>
    <row r="17" spans="1:6" x14ac:dyDescent="0.3">
      <c r="A17" t="s">
        <v>1980</v>
      </c>
      <c r="B17">
        <v>80048209</v>
      </c>
      <c r="C17" t="s">
        <v>1981</v>
      </c>
      <c r="D17" t="s">
        <v>1982</v>
      </c>
      <c r="E17" t="s">
        <v>84</v>
      </c>
      <c r="F17" t="s">
        <v>2944</v>
      </c>
    </row>
    <row r="18" spans="1:6" x14ac:dyDescent="0.3">
      <c r="A18" t="s">
        <v>1885</v>
      </c>
      <c r="B18">
        <v>1017193858</v>
      </c>
      <c r="C18" t="s">
        <v>1886</v>
      </c>
      <c r="D18" t="s">
        <v>1887</v>
      </c>
      <c r="E18" t="s">
        <v>84</v>
      </c>
      <c r="F18" t="s">
        <v>983</v>
      </c>
    </row>
    <row r="19" spans="1:6" x14ac:dyDescent="0.3">
      <c r="A19" t="s">
        <v>1888</v>
      </c>
      <c r="B19">
        <v>1017185475</v>
      </c>
      <c r="C19" t="s">
        <v>1889</v>
      </c>
      <c r="D19" t="s">
        <v>1890</v>
      </c>
      <c r="E19" t="s">
        <v>84</v>
      </c>
      <c r="F19" t="s">
        <v>983</v>
      </c>
    </row>
    <row r="20" spans="1:6" x14ac:dyDescent="0.3">
      <c r="A20" t="s">
        <v>1860</v>
      </c>
      <c r="B20">
        <v>1140831809</v>
      </c>
      <c r="C20" t="s">
        <v>1110</v>
      </c>
      <c r="D20" t="s">
        <v>1861</v>
      </c>
      <c r="E20" t="s">
        <v>84</v>
      </c>
      <c r="F20" t="s">
        <v>995</v>
      </c>
    </row>
    <row r="21" spans="1:6" x14ac:dyDescent="0.3">
      <c r="A21" t="s">
        <v>1839</v>
      </c>
      <c r="B21">
        <v>1193079126</v>
      </c>
      <c r="C21" t="s">
        <v>1862</v>
      </c>
      <c r="D21" t="s">
        <v>1840</v>
      </c>
      <c r="E21" t="s">
        <v>130</v>
      </c>
      <c r="F21" t="s">
        <v>1446</v>
      </c>
    </row>
    <row r="22" spans="1:6" x14ac:dyDescent="0.3">
      <c r="A22" t="s">
        <v>1835</v>
      </c>
      <c r="B22">
        <v>91534184</v>
      </c>
      <c r="C22" t="s">
        <v>1836</v>
      </c>
      <c r="D22" t="s">
        <v>1837</v>
      </c>
      <c r="E22" t="s">
        <v>84</v>
      </c>
      <c r="F22" t="s">
        <v>982</v>
      </c>
    </row>
    <row r="23" spans="1:6" x14ac:dyDescent="0.3">
      <c r="A23" t="s">
        <v>1673</v>
      </c>
      <c r="B23">
        <v>1192713995</v>
      </c>
      <c r="C23" t="s">
        <v>1674</v>
      </c>
      <c r="D23" t="s">
        <v>1675</v>
      </c>
      <c r="E23" t="s">
        <v>130</v>
      </c>
      <c r="F23" t="s">
        <v>1553</v>
      </c>
    </row>
    <row r="24" spans="1:6" x14ac:dyDescent="0.3">
      <c r="A24" t="s">
        <v>1654</v>
      </c>
      <c r="B24">
        <v>1088244294</v>
      </c>
      <c r="C24" t="s">
        <v>1655</v>
      </c>
      <c r="D24" t="s">
        <v>1656</v>
      </c>
      <c r="E24" t="s">
        <v>130</v>
      </c>
      <c r="F24" t="s">
        <v>1041</v>
      </c>
    </row>
    <row r="25" spans="1:6" x14ac:dyDescent="0.3">
      <c r="A25" t="s">
        <v>1650</v>
      </c>
      <c r="B25">
        <v>79923973</v>
      </c>
      <c r="C25" t="s">
        <v>1651</v>
      </c>
      <c r="D25" t="s">
        <v>1652</v>
      </c>
      <c r="E25" t="s">
        <v>130</v>
      </c>
      <c r="F25" t="s">
        <v>1990</v>
      </c>
    </row>
    <row r="26" spans="1:6" x14ac:dyDescent="0.3">
      <c r="A26" t="s">
        <v>1588</v>
      </c>
      <c r="B26">
        <v>1073240397</v>
      </c>
      <c r="C26" t="s">
        <v>1589</v>
      </c>
      <c r="D26" t="s">
        <v>1590</v>
      </c>
      <c r="E26" t="s">
        <v>4</v>
      </c>
      <c r="F26" t="s">
        <v>559</v>
      </c>
    </row>
    <row r="27" spans="1:6" x14ac:dyDescent="0.3">
      <c r="A27" t="s">
        <v>1560</v>
      </c>
      <c r="B27">
        <v>1094346956</v>
      </c>
      <c r="C27" t="s">
        <v>1561</v>
      </c>
      <c r="D27" t="s">
        <v>1562</v>
      </c>
      <c r="E27" t="s">
        <v>84</v>
      </c>
      <c r="F27" t="s">
        <v>982</v>
      </c>
    </row>
    <row r="28" spans="1:6" x14ac:dyDescent="0.3">
      <c r="A28" t="s">
        <v>1563</v>
      </c>
      <c r="B28">
        <v>1015992989</v>
      </c>
      <c r="C28" t="s">
        <v>1564</v>
      </c>
      <c r="D28" t="s">
        <v>1565</v>
      </c>
      <c r="E28" t="s">
        <v>130</v>
      </c>
      <c r="F28" t="s">
        <v>1553</v>
      </c>
    </row>
    <row r="29" spans="1:6" x14ac:dyDescent="0.3">
      <c r="A29" t="s">
        <v>1492</v>
      </c>
      <c r="B29">
        <v>1006820319</v>
      </c>
      <c r="C29" t="s">
        <v>1493</v>
      </c>
      <c r="D29" t="s">
        <v>1494</v>
      </c>
      <c r="E29" t="s">
        <v>130</v>
      </c>
      <c r="F29" t="s">
        <v>1446</v>
      </c>
    </row>
    <row r="30" spans="1:6" x14ac:dyDescent="0.3">
      <c r="A30" t="s">
        <v>1447</v>
      </c>
      <c r="B30">
        <v>1013597857</v>
      </c>
      <c r="C30" t="s">
        <v>1448</v>
      </c>
      <c r="D30" t="s">
        <v>1449</v>
      </c>
      <c r="E30" t="s">
        <v>84</v>
      </c>
      <c r="F30" t="s">
        <v>2944</v>
      </c>
    </row>
    <row r="31" spans="1:6" x14ac:dyDescent="0.3">
      <c r="A31" t="s">
        <v>1440</v>
      </c>
      <c r="B31">
        <v>1000516177</v>
      </c>
      <c r="C31" t="s">
        <v>1441</v>
      </c>
      <c r="D31" t="s">
        <v>1442</v>
      </c>
      <c r="E31" t="s">
        <v>130</v>
      </c>
      <c r="F31" t="s">
        <v>1446</v>
      </c>
    </row>
    <row r="32" spans="1:6" x14ac:dyDescent="0.3">
      <c r="A32" t="s">
        <v>1443</v>
      </c>
      <c r="B32">
        <v>1000617964</v>
      </c>
      <c r="C32" t="s">
        <v>1444</v>
      </c>
      <c r="D32" t="s">
        <v>1445</v>
      </c>
      <c r="E32" t="s">
        <v>130</v>
      </c>
      <c r="F32" t="s">
        <v>1990</v>
      </c>
    </row>
    <row r="33" spans="1:6" x14ac:dyDescent="0.3">
      <c r="A33" t="s">
        <v>1489</v>
      </c>
      <c r="B33">
        <v>1090365773</v>
      </c>
      <c r="C33" t="s">
        <v>1495</v>
      </c>
      <c r="D33" t="s">
        <v>1496</v>
      </c>
      <c r="E33" t="s">
        <v>163</v>
      </c>
      <c r="F33" t="s">
        <v>1577</v>
      </c>
    </row>
    <row r="34" spans="1:6" x14ac:dyDescent="0.3">
      <c r="A34" t="s">
        <v>1388</v>
      </c>
      <c r="B34">
        <v>1000935934</v>
      </c>
      <c r="C34" t="s">
        <v>1389</v>
      </c>
      <c r="D34" t="s">
        <v>1390</v>
      </c>
      <c r="E34" t="s">
        <v>4</v>
      </c>
      <c r="F34" t="s">
        <v>559</v>
      </c>
    </row>
    <row r="35" spans="1:6" x14ac:dyDescent="0.3">
      <c r="A35" t="s">
        <v>1391</v>
      </c>
      <c r="B35">
        <v>1013604404</v>
      </c>
      <c r="C35" t="s">
        <v>1392</v>
      </c>
      <c r="D35" t="s">
        <v>1393</v>
      </c>
      <c r="E35" t="s">
        <v>4</v>
      </c>
      <c r="F35" t="s">
        <v>559</v>
      </c>
    </row>
    <row r="36" spans="1:6" x14ac:dyDescent="0.3">
      <c r="A36" t="s">
        <v>1353</v>
      </c>
      <c r="B36">
        <v>1020828207</v>
      </c>
      <c r="C36" t="s">
        <v>1354</v>
      </c>
      <c r="D36" t="s">
        <v>1355</v>
      </c>
      <c r="E36" t="s">
        <v>84</v>
      </c>
      <c r="F36" t="s">
        <v>3169</v>
      </c>
    </row>
    <row r="37" spans="1:6" x14ac:dyDescent="0.3">
      <c r="A37" t="s">
        <v>873</v>
      </c>
      <c r="B37">
        <v>1032504091</v>
      </c>
      <c r="C37" t="s">
        <v>1050</v>
      </c>
      <c r="D37" t="s">
        <v>874</v>
      </c>
      <c r="E37" t="s">
        <v>130</v>
      </c>
      <c r="F37" t="s">
        <v>2146</v>
      </c>
    </row>
    <row r="38" spans="1:6" x14ac:dyDescent="0.3">
      <c r="A38" t="s">
        <v>875</v>
      </c>
      <c r="B38">
        <v>1143142461</v>
      </c>
      <c r="C38" t="s">
        <v>1142</v>
      </c>
      <c r="D38" t="s">
        <v>876</v>
      </c>
      <c r="E38" t="s">
        <v>130</v>
      </c>
      <c r="F38" t="s">
        <v>2210</v>
      </c>
    </row>
    <row r="39" spans="1:6" x14ac:dyDescent="0.3">
      <c r="A39" t="s">
        <v>845</v>
      </c>
      <c r="B39">
        <v>94421703</v>
      </c>
      <c r="C39" t="s">
        <v>846</v>
      </c>
      <c r="D39" t="s">
        <v>847</v>
      </c>
      <c r="E39" t="s">
        <v>84</v>
      </c>
      <c r="F39" t="s">
        <v>1025</v>
      </c>
    </row>
    <row r="40" spans="1:6" x14ac:dyDescent="0.3">
      <c r="A40" t="s">
        <v>792</v>
      </c>
      <c r="B40">
        <v>1020752246</v>
      </c>
      <c r="C40" t="s">
        <v>1082</v>
      </c>
      <c r="D40" t="s">
        <v>793</v>
      </c>
      <c r="E40" t="s">
        <v>84</v>
      </c>
      <c r="F40" t="s">
        <v>1025</v>
      </c>
    </row>
    <row r="41" spans="1:6" x14ac:dyDescent="0.3">
      <c r="A41" t="s">
        <v>786</v>
      </c>
      <c r="B41">
        <v>1032360759</v>
      </c>
      <c r="C41" t="s">
        <v>1129</v>
      </c>
      <c r="D41" t="s">
        <v>787</v>
      </c>
      <c r="E41" t="s">
        <v>4</v>
      </c>
      <c r="F41" t="s">
        <v>559</v>
      </c>
    </row>
    <row r="42" spans="1:6" x14ac:dyDescent="0.3">
      <c r="A42" t="s">
        <v>758</v>
      </c>
      <c r="B42">
        <v>1075211953</v>
      </c>
      <c r="C42" t="s">
        <v>1083</v>
      </c>
      <c r="D42" t="s">
        <v>759</v>
      </c>
      <c r="E42" t="s">
        <v>84</v>
      </c>
      <c r="F42" t="s">
        <v>979</v>
      </c>
    </row>
    <row r="43" spans="1:6" x14ac:dyDescent="0.3">
      <c r="A43" t="s">
        <v>760</v>
      </c>
      <c r="B43">
        <v>1092344728</v>
      </c>
      <c r="C43" t="s">
        <v>1084</v>
      </c>
      <c r="D43" t="s">
        <v>761</v>
      </c>
      <c r="E43" t="s">
        <v>84</v>
      </c>
      <c r="F43" t="s">
        <v>972</v>
      </c>
    </row>
    <row r="44" spans="1:6" x14ac:dyDescent="0.3">
      <c r="A44" t="s">
        <v>746</v>
      </c>
      <c r="B44">
        <v>1045743908</v>
      </c>
      <c r="C44" t="s">
        <v>1146</v>
      </c>
      <c r="D44" t="s">
        <v>747</v>
      </c>
      <c r="E44" t="s">
        <v>130</v>
      </c>
      <c r="F44" t="s">
        <v>2210</v>
      </c>
    </row>
    <row r="45" spans="1:6" x14ac:dyDescent="0.3">
      <c r="A45" t="s">
        <v>729</v>
      </c>
      <c r="B45">
        <v>10782680</v>
      </c>
      <c r="C45" t="s">
        <v>1085</v>
      </c>
      <c r="D45" t="s">
        <v>730</v>
      </c>
      <c r="E45" t="s">
        <v>84</v>
      </c>
      <c r="F45" t="s">
        <v>972</v>
      </c>
    </row>
    <row r="46" spans="1:6" x14ac:dyDescent="0.3">
      <c r="A46" t="s">
        <v>710</v>
      </c>
      <c r="B46">
        <v>1102817165</v>
      </c>
      <c r="C46" t="s">
        <v>1162</v>
      </c>
      <c r="D46" t="s">
        <v>711</v>
      </c>
      <c r="E46" t="s">
        <v>130</v>
      </c>
      <c r="F46" t="s">
        <v>1553</v>
      </c>
    </row>
    <row r="47" spans="1:6" x14ac:dyDescent="0.3">
      <c r="A47" t="s">
        <v>708</v>
      </c>
      <c r="B47">
        <v>1233696071</v>
      </c>
      <c r="C47" t="s">
        <v>1163</v>
      </c>
      <c r="D47" t="s">
        <v>709</v>
      </c>
      <c r="E47" t="s">
        <v>130</v>
      </c>
      <c r="F47" t="s">
        <v>1446</v>
      </c>
    </row>
    <row r="48" spans="1:6" x14ac:dyDescent="0.3">
      <c r="A48" t="s">
        <v>688</v>
      </c>
      <c r="B48">
        <v>1000133839</v>
      </c>
      <c r="C48" t="s">
        <v>1170</v>
      </c>
      <c r="D48" t="s">
        <v>689</v>
      </c>
      <c r="E48" t="s">
        <v>163</v>
      </c>
      <c r="F48" t="s">
        <v>1577</v>
      </c>
    </row>
    <row r="49" spans="1:6" x14ac:dyDescent="0.3">
      <c r="A49" t="s">
        <v>640</v>
      </c>
      <c r="B49">
        <v>1116802753</v>
      </c>
      <c r="C49" t="s">
        <v>1086</v>
      </c>
      <c r="D49" t="s">
        <v>641</v>
      </c>
      <c r="E49" t="s">
        <v>84</v>
      </c>
      <c r="F49" t="s">
        <v>1026</v>
      </c>
    </row>
    <row r="50" spans="1:6" x14ac:dyDescent="0.3">
      <c r="A50" t="s">
        <v>550</v>
      </c>
      <c r="B50">
        <v>94527906</v>
      </c>
      <c r="C50" t="s">
        <v>1087</v>
      </c>
      <c r="D50" t="s">
        <v>551</v>
      </c>
      <c r="E50" t="s">
        <v>84</v>
      </c>
      <c r="F50" t="s">
        <v>1027</v>
      </c>
    </row>
    <row r="51" spans="1:6" x14ac:dyDescent="0.3">
      <c r="A51" t="s">
        <v>541</v>
      </c>
      <c r="B51">
        <v>1020450712</v>
      </c>
      <c r="C51" t="s">
        <v>1088</v>
      </c>
      <c r="D51" t="s">
        <v>542</v>
      </c>
      <c r="E51" t="s">
        <v>4</v>
      </c>
      <c r="F51" t="s">
        <v>559</v>
      </c>
    </row>
    <row r="52" spans="1:6" x14ac:dyDescent="0.3">
      <c r="A52" t="s">
        <v>543</v>
      </c>
      <c r="B52">
        <v>36759007</v>
      </c>
      <c r="C52" t="s">
        <v>1089</v>
      </c>
      <c r="D52" t="s">
        <v>544</v>
      </c>
      <c r="E52" t="s">
        <v>84</v>
      </c>
      <c r="F52" t="s">
        <v>984</v>
      </c>
    </row>
    <row r="53" spans="1:6" x14ac:dyDescent="0.3">
      <c r="A53" t="s">
        <v>536</v>
      </c>
      <c r="B53">
        <v>71786673</v>
      </c>
      <c r="C53" t="s">
        <v>1090</v>
      </c>
      <c r="D53" t="s">
        <v>537</v>
      </c>
      <c r="E53" t="s">
        <v>84</v>
      </c>
      <c r="F53" t="s">
        <v>1026</v>
      </c>
    </row>
    <row r="54" spans="1:6" x14ac:dyDescent="0.3">
      <c r="A54" t="s">
        <v>455</v>
      </c>
      <c r="B54">
        <v>10026183</v>
      </c>
      <c r="C54" t="s">
        <v>1092</v>
      </c>
      <c r="D54" t="s">
        <v>456</v>
      </c>
      <c r="E54" t="s">
        <v>84</v>
      </c>
      <c r="F54" t="s">
        <v>1027</v>
      </c>
    </row>
    <row r="55" spans="1:6" x14ac:dyDescent="0.3">
      <c r="A55" t="s">
        <v>453</v>
      </c>
      <c r="B55">
        <v>38559123</v>
      </c>
      <c r="C55" t="s">
        <v>1093</v>
      </c>
      <c r="D55" t="s">
        <v>454</v>
      </c>
      <c r="E55" t="s">
        <v>84</v>
      </c>
      <c r="F55" t="s">
        <v>1025</v>
      </c>
    </row>
    <row r="56" spans="1:6" x14ac:dyDescent="0.3">
      <c r="A56" t="s">
        <v>437</v>
      </c>
      <c r="B56">
        <v>1015415777</v>
      </c>
      <c r="C56" t="s">
        <v>1094</v>
      </c>
      <c r="D56" t="s">
        <v>438</v>
      </c>
      <c r="E56" t="s">
        <v>84</v>
      </c>
      <c r="F56" t="s">
        <v>983</v>
      </c>
    </row>
    <row r="57" spans="1:6" x14ac:dyDescent="0.3">
      <c r="A57" t="s">
        <v>423</v>
      </c>
      <c r="B57">
        <v>1095921869</v>
      </c>
      <c r="C57" t="s">
        <v>1504</v>
      </c>
      <c r="D57" t="s">
        <v>424</v>
      </c>
      <c r="E57" t="s">
        <v>84</v>
      </c>
      <c r="F57" t="s">
        <v>1015</v>
      </c>
    </row>
    <row r="58" spans="1:6" x14ac:dyDescent="0.3">
      <c r="A58" t="s">
        <v>409</v>
      </c>
      <c r="B58">
        <v>6387285</v>
      </c>
      <c r="C58" t="s">
        <v>1095</v>
      </c>
      <c r="D58" t="s">
        <v>410</v>
      </c>
      <c r="E58" t="s">
        <v>84</v>
      </c>
      <c r="F58" t="s">
        <v>983</v>
      </c>
    </row>
    <row r="59" spans="1:6" x14ac:dyDescent="0.3">
      <c r="A59" t="s">
        <v>399</v>
      </c>
      <c r="B59">
        <v>1088307536</v>
      </c>
      <c r="C59" t="s">
        <v>1096</v>
      </c>
      <c r="D59" t="s">
        <v>400</v>
      </c>
      <c r="E59" t="s">
        <v>84</v>
      </c>
      <c r="F59" t="s">
        <v>1025</v>
      </c>
    </row>
    <row r="60" spans="1:6" x14ac:dyDescent="0.3">
      <c r="A60" t="s">
        <v>403</v>
      </c>
      <c r="B60">
        <v>1020472323</v>
      </c>
      <c r="C60" t="s">
        <v>1097</v>
      </c>
      <c r="D60" t="s">
        <v>404</v>
      </c>
      <c r="E60" t="s">
        <v>84</v>
      </c>
      <c r="F60" t="s">
        <v>985</v>
      </c>
    </row>
    <row r="61" spans="1:6" x14ac:dyDescent="0.3">
      <c r="A61" t="s">
        <v>391</v>
      </c>
      <c r="B61">
        <v>1115189397</v>
      </c>
      <c r="C61" t="s">
        <v>1098</v>
      </c>
      <c r="D61" t="s">
        <v>392</v>
      </c>
      <c r="E61" t="s">
        <v>84</v>
      </c>
      <c r="F61" t="s">
        <v>984</v>
      </c>
    </row>
    <row r="62" spans="1:6" x14ac:dyDescent="0.3">
      <c r="A62" t="s">
        <v>384</v>
      </c>
      <c r="B62">
        <v>1000696622</v>
      </c>
      <c r="C62" t="s">
        <v>1204</v>
      </c>
      <c r="D62" t="s">
        <v>389</v>
      </c>
      <c r="E62" t="s">
        <v>84</v>
      </c>
      <c r="F62" t="s">
        <v>981</v>
      </c>
    </row>
    <row r="63" spans="1:6" x14ac:dyDescent="0.3">
      <c r="A63" t="s">
        <v>378</v>
      </c>
      <c r="B63">
        <v>1116852438</v>
      </c>
      <c r="C63" t="s">
        <v>1099</v>
      </c>
      <c r="D63" t="s">
        <v>379</v>
      </c>
      <c r="E63" t="s">
        <v>84</v>
      </c>
      <c r="F63" t="s">
        <v>1133</v>
      </c>
    </row>
    <row r="64" spans="1:6" x14ac:dyDescent="0.3">
      <c r="A64" t="s">
        <v>373</v>
      </c>
      <c r="B64">
        <v>1048328047</v>
      </c>
      <c r="C64" t="s">
        <v>1209</v>
      </c>
      <c r="D64" t="s">
        <v>374</v>
      </c>
      <c r="E64" t="s">
        <v>84</v>
      </c>
      <c r="F64" t="s">
        <v>972</v>
      </c>
    </row>
    <row r="65" spans="1:6" x14ac:dyDescent="0.3">
      <c r="A65" t="s">
        <v>363</v>
      </c>
      <c r="B65">
        <v>1246941</v>
      </c>
      <c r="C65" t="s">
        <v>1100</v>
      </c>
      <c r="D65" t="s">
        <v>364</v>
      </c>
      <c r="E65" t="s">
        <v>84</v>
      </c>
      <c r="F65" t="s">
        <v>976</v>
      </c>
    </row>
    <row r="66" spans="1:6" x14ac:dyDescent="0.3">
      <c r="A66" t="s">
        <v>347</v>
      </c>
      <c r="B66">
        <v>1102865398</v>
      </c>
      <c r="C66" t="s">
        <v>1101</v>
      </c>
      <c r="D66" t="s">
        <v>348</v>
      </c>
      <c r="E66" t="s">
        <v>84</v>
      </c>
      <c r="F66" t="s">
        <v>983</v>
      </c>
    </row>
    <row r="67" spans="1:6" x14ac:dyDescent="0.3">
      <c r="A67" t="s">
        <v>561</v>
      </c>
      <c r="B67">
        <v>1067921866</v>
      </c>
      <c r="C67" t="s">
        <v>986</v>
      </c>
      <c r="D67" t="s">
        <v>562</v>
      </c>
      <c r="E67" t="s">
        <v>4</v>
      </c>
      <c r="F67" t="s">
        <v>559</v>
      </c>
    </row>
    <row r="68" spans="1:6" x14ac:dyDescent="0.3">
      <c r="A68" t="s">
        <v>563</v>
      </c>
      <c r="B68">
        <v>1043682148</v>
      </c>
      <c r="C68" t="s">
        <v>987</v>
      </c>
      <c r="D68" t="s">
        <v>564</v>
      </c>
      <c r="E68" t="s">
        <v>4</v>
      </c>
      <c r="F68" t="s">
        <v>559</v>
      </c>
    </row>
    <row r="69" spans="1:6" x14ac:dyDescent="0.3">
      <c r="A69" t="s">
        <v>337</v>
      </c>
      <c r="B69">
        <v>1013603998</v>
      </c>
      <c r="C69" t="s">
        <v>1102</v>
      </c>
      <c r="D69" t="s">
        <v>338</v>
      </c>
      <c r="E69" t="s">
        <v>84</v>
      </c>
      <c r="F69" t="s">
        <v>1015</v>
      </c>
    </row>
    <row r="70" spans="1:6" x14ac:dyDescent="0.3">
      <c r="A70" t="s">
        <v>339</v>
      </c>
      <c r="B70">
        <v>1010071034</v>
      </c>
      <c r="C70" t="s">
        <v>1103</v>
      </c>
      <c r="D70" t="s">
        <v>340</v>
      </c>
      <c r="E70" t="s">
        <v>84</v>
      </c>
      <c r="F70" t="s">
        <v>1026</v>
      </c>
    </row>
    <row r="71" spans="1:6" x14ac:dyDescent="0.3">
      <c r="A71" t="s">
        <v>565</v>
      </c>
      <c r="B71">
        <v>1098626762</v>
      </c>
      <c r="C71" t="s">
        <v>1134</v>
      </c>
      <c r="D71" t="s">
        <v>566</v>
      </c>
      <c r="E71" t="s">
        <v>4</v>
      </c>
      <c r="F71" t="s">
        <v>559</v>
      </c>
    </row>
    <row r="72" spans="1:6" x14ac:dyDescent="0.3">
      <c r="A72" t="s">
        <v>301</v>
      </c>
      <c r="B72">
        <v>52368067</v>
      </c>
      <c r="C72" t="s">
        <v>988</v>
      </c>
      <c r="D72" t="s">
        <v>302</v>
      </c>
      <c r="E72" t="s">
        <v>84</v>
      </c>
      <c r="F72" t="s">
        <v>983</v>
      </c>
    </row>
    <row r="73" spans="1:6" x14ac:dyDescent="0.3">
      <c r="A73" t="s">
        <v>280</v>
      </c>
      <c r="B73">
        <v>1193082674</v>
      </c>
      <c r="C73" t="s">
        <v>1236</v>
      </c>
      <c r="D73" t="s">
        <v>281</v>
      </c>
      <c r="E73" t="s">
        <v>130</v>
      </c>
      <c r="F73" t="s">
        <v>1128</v>
      </c>
    </row>
    <row r="74" spans="1:6" x14ac:dyDescent="0.3">
      <c r="A74" t="s">
        <v>288</v>
      </c>
      <c r="B74">
        <v>1128265161</v>
      </c>
      <c r="C74" t="s">
        <v>1104</v>
      </c>
      <c r="D74" t="s">
        <v>289</v>
      </c>
      <c r="E74" t="s">
        <v>84</v>
      </c>
      <c r="F74" t="s">
        <v>1026</v>
      </c>
    </row>
    <row r="75" spans="1:6" x14ac:dyDescent="0.3">
      <c r="A75" t="s">
        <v>260</v>
      </c>
      <c r="B75">
        <v>1053785558</v>
      </c>
      <c r="C75" t="s">
        <v>925</v>
      </c>
      <c r="D75" t="s">
        <v>261</v>
      </c>
      <c r="E75" t="s">
        <v>130</v>
      </c>
      <c r="F75" t="s">
        <v>1041</v>
      </c>
    </row>
    <row r="76" spans="1:6" x14ac:dyDescent="0.3">
      <c r="A76" t="s">
        <v>567</v>
      </c>
      <c r="B76">
        <v>1143994397</v>
      </c>
      <c r="C76" t="s">
        <v>989</v>
      </c>
      <c r="D76" t="s">
        <v>568</v>
      </c>
      <c r="E76" t="s">
        <v>4</v>
      </c>
      <c r="F76" t="s">
        <v>559</v>
      </c>
    </row>
    <row r="77" spans="1:6" x14ac:dyDescent="0.3">
      <c r="A77" t="s">
        <v>569</v>
      </c>
      <c r="B77">
        <v>1032482908</v>
      </c>
      <c r="C77" t="s">
        <v>1135</v>
      </c>
      <c r="D77" t="s">
        <v>570</v>
      </c>
      <c r="E77" t="s">
        <v>4</v>
      </c>
      <c r="F77" t="s">
        <v>559</v>
      </c>
    </row>
    <row r="78" spans="1:6" x14ac:dyDescent="0.3">
      <c r="A78" t="s">
        <v>242</v>
      </c>
      <c r="B78">
        <v>1149455616</v>
      </c>
      <c r="C78" t="s">
        <v>990</v>
      </c>
      <c r="D78" t="s">
        <v>243</v>
      </c>
      <c r="E78" t="s">
        <v>84</v>
      </c>
      <c r="F78" t="s">
        <v>976</v>
      </c>
    </row>
    <row r="79" spans="1:6" x14ac:dyDescent="0.3">
      <c r="A79" t="s">
        <v>221</v>
      </c>
      <c r="B79">
        <v>1072259464</v>
      </c>
      <c r="C79" t="s">
        <v>991</v>
      </c>
      <c r="D79" t="s">
        <v>222</v>
      </c>
      <c r="E79" t="s">
        <v>84</v>
      </c>
      <c r="F79" t="s">
        <v>983</v>
      </c>
    </row>
    <row r="80" spans="1:6" x14ac:dyDescent="0.3">
      <c r="A80" t="s">
        <v>224</v>
      </c>
      <c r="B80">
        <v>1090463219</v>
      </c>
      <c r="C80" t="s">
        <v>992</v>
      </c>
      <c r="D80" t="s">
        <v>225</v>
      </c>
      <c r="E80" t="s">
        <v>84</v>
      </c>
      <c r="F80" t="s">
        <v>983</v>
      </c>
    </row>
    <row r="81" spans="1:6" x14ac:dyDescent="0.3">
      <c r="A81" t="s">
        <v>226</v>
      </c>
      <c r="B81">
        <v>1102548906</v>
      </c>
      <c r="C81" t="s">
        <v>1120</v>
      </c>
      <c r="D81" t="s">
        <v>227</v>
      </c>
      <c r="E81" t="s">
        <v>84</v>
      </c>
      <c r="F81" t="s">
        <v>983</v>
      </c>
    </row>
    <row r="82" spans="1:6" x14ac:dyDescent="0.3">
      <c r="A82" t="s">
        <v>228</v>
      </c>
      <c r="B82">
        <v>12746105</v>
      </c>
      <c r="C82" t="s">
        <v>993</v>
      </c>
      <c r="D82" t="s">
        <v>229</v>
      </c>
      <c r="E82" t="s">
        <v>84</v>
      </c>
      <c r="F82" t="s">
        <v>983</v>
      </c>
    </row>
    <row r="83" spans="1:6" x14ac:dyDescent="0.3">
      <c r="A83" t="s">
        <v>230</v>
      </c>
      <c r="B83">
        <v>10031681</v>
      </c>
      <c r="C83" t="s">
        <v>1121</v>
      </c>
      <c r="D83" t="s">
        <v>231</v>
      </c>
      <c r="E83" t="s">
        <v>84</v>
      </c>
      <c r="F83" t="s">
        <v>983</v>
      </c>
    </row>
    <row r="84" spans="1:6" x14ac:dyDescent="0.3">
      <c r="A84" t="s">
        <v>32</v>
      </c>
      <c r="B84">
        <v>1012433244</v>
      </c>
      <c r="C84" t="s">
        <v>1360</v>
      </c>
      <c r="D84" t="s">
        <v>33</v>
      </c>
      <c r="E84" t="s">
        <v>84</v>
      </c>
      <c r="F84" t="s">
        <v>1133</v>
      </c>
    </row>
    <row r="85" spans="1:6" x14ac:dyDescent="0.3">
      <c r="A85" t="s">
        <v>37</v>
      </c>
      <c r="B85">
        <v>1030646149</v>
      </c>
      <c r="C85" t="s">
        <v>994</v>
      </c>
      <c r="D85" t="s">
        <v>38</v>
      </c>
      <c r="E85" t="s">
        <v>84</v>
      </c>
      <c r="F85" t="s">
        <v>2944</v>
      </c>
    </row>
    <row r="86" spans="1:6" x14ac:dyDescent="0.3">
      <c r="A86" t="s">
        <v>39</v>
      </c>
      <c r="B86">
        <v>1069491962</v>
      </c>
      <c r="C86" t="s">
        <v>956</v>
      </c>
      <c r="D86" t="s">
        <v>40</v>
      </c>
      <c r="E86" t="s">
        <v>130</v>
      </c>
      <c r="F86" t="s">
        <v>1990</v>
      </c>
    </row>
    <row r="87" spans="1:6" x14ac:dyDescent="0.3">
      <c r="A87" t="s">
        <v>69</v>
      </c>
      <c r="B87">
        <v>1030606934</v>
      </c>
      <c r="C87" t="s">
        <v>1122</v>
      </c>
      <c r="D87" t="s">
        <v>70</v>
      </c>
      <c r="E87" t="s">
        <v>84</v>
      </c>
      <c r="F87" t="s">
        <v>1133</v>
      </c>
    </row>
    <row r="88" spans="1:6" x14ac:dyDescent="0.3">
      <c r="A88" t="s">
        <v>85</v>
      </c>
      <c r="B88">
        <v>73157192</v>
      </c>
      <c r="C88" t="s">
        <v>997</v>
      </c>
      <c r="D88" t="s">
        <v>86</v>
      </c>
      <c r="E88" t="s">
        <v>84</v>
      </c>
      <c r="F88" t="s">
        <v>1026</v>
      </c>
    </row>
    <row r="89" spans="1:6" x14ac:dyDescent="0.3">
      <c r="A89" t="s">
        <v>90</v>
      </c>
      <c r="B89">
        <v>1031175432</v>
      </c>
      <c r="C89" t="s">
        <v>1123</v>
      </c>
      <c r="D89" t="s">
        <v>91</v>
      </c>
      <c r="E89" t="s">
        <v>84</v>
      </c>
      <c r="F89" t="s">
        <v>981</v>
      </c>
    </row>
    <row r="90" spans="1:6" x14ac:dyDescent="0.3">
      <c r="A90" t="s">
        <v>92</v>
      </c>
      <c r="B90">
        <v>86061678</v>
      </c>
      <c r="C90" t="s">
        <v>999</v>
      </c>
      <c r="D90" t="s">
        <v>93</v>
      </c>
      <c r="E90" t="s">
        <v>84</v>
      </c>
      <c r="F90" t="s">
        <v>1133</v>
      </c>
    </row>
    <row r="91" spans="1:6" x14ac:dyDescent="0.3">
      <c r="A91" t="s">
        <v>96</v>
      </c>
      <c r="B91">
        <v>1143380389</v>
      </c>
      <c r="C91" t="s">
        <v>1001</v>
      </c>
      <c r="D91" t="s">
        <v>97</v>
      </c>
      <c r="E91" t="s">
        <v>84</v>
      </c>
      <c r="F91" t="s">
        <v>979</v>
      </c>
    </row>
    <row r="92" spans="1:6" x14ac:dyDescent="0.3">
      <c r="A92" t="s">
        <v>100</v>
      </c>
      <c r="B92">
        <v>1016051676</v>
      </c>
      <c r="C92" t="s">
        <v>1488</v>
      </c>
      <c r="D92" t="s">
        <v>101</v>
      </c>
      <c r="E92" t="s">
        <v>84</v>
      </c>
      <c r="F92" t="s">
        <v>978</v>
      </c>
    </row>
    <row r="93" spans="1:6" x14ac:dyDescent="0.3">
      <c r="A93" t="s">
        <v>571</v>
      </c>
      <c r="B93">
        <v>1088238172</v>
      </c>
      <c r="C93" t="s">
        <v>1003</v>
      </c>
      <c r="D93" t="s">
        <v>572</v>
      </c>
      <c r="E93" t="s">
        <v>4</v>
      </c>
      <c r="F93" t="s">
        <v>559</v>
      </c>
    </row>
    <row r="94" spans="1:6" x14ac:dyDescent="0.3">
      <c r="A94" t="s">
        <v>121</v>
      </c>
      <c r="B94">
        <v>6070549</v>
      </c>
      <c r="C94" t="s">
        <v>1011</v>
      </c>
      <c r="D94" t="s">
        <v>122</v>
      </c>
      <c r="E94" t="s">
        <v>84</v>
      </c>
      <c r="F94" t="s">
        <v>1016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4AD13-C760-41DE-B423-A0A8CCB523AA}">
  <sheetPr published="0"/>
  <dimension ref="A1:F716"/>
  <sheetViews>
    <sheetView workbookViewId="0">
      <selection sqref="A1:F719"/>
    </sheetView>
  </sheetViews>
  <sheetFormatPr baseColWidth="10" defaultRowHeight="14.4" x14ac:dyDescent="0.3"/>
  <cols>
    <col min="1" max="1" width="17.33203125" bestFit="1" customWidth="1"/>
    <col min="2" max="2" width="11" bestFit="1" customWidth="1"/>
    <col min="3" max="3" width="39.44140625" bestFit="1" customWidth="1"/>
    <col min="4" max="4" width="26" bestFit="1" customWidth="1"/>
    <col min="5" max="5" width="18.21875" bestFit="1" customWidth="1"/>
    <col min="6" max="6" width="34.6640625" bestFit="1" customWidth="1"/>
    <col min="7" max="7" width="38.5546875" bestFit="1" customWidth="1"/>
    <col min="8" max="8" width="14.33203125" bestFit="1" customWidth="1"/>
    <col min="9" max="9" width="19" bestFit="1" customWidth="1"/>
    <col min="10" max="10" width="7.33203125" bestFit="1" customWidth="1"/>
  </cols>
  <sheetData>
    <row r="1" spans="1:6" x14ac:dyDescent="0.3">
      <c r="A1" t="s">
        <v>0</v>
      </c>
      <c r="B1" t="s">
        <v>212</v>
      </c>
      <c r="C1" t="s">
        <v>2</v>
      </c>
      <c r="D1" t="s">
        <v>1</v>
      </c>
      <c r="E1" t="s">
        <v>3</v>
      </c>
      <c r="F1" t="s">
        <v>1570</v>
      </c>
    </row>
    <row r="2" spans="1:6" x14ac:dyDescent="0.3">
      <c r="A2" t="s">
        <v>3824</v>
      </c>
      <c r="B2">
        <v>1002026473</v>
      </c>
      <c r="C2" t="s">
        <v>3825</v>
      </c>
      <c r="D2" t="s">
        <v>3826</v>
      </c>
      <c r="E2" t="s">
        <v>6</v>
      </c>
      <c r="F2" t="s">
        <v>972</v>
      </c>
    </row>
    <row r="3" spans="1:6" x14ac:dyDescent="0.3">
      <c r="A3" t="s">
        <v>3827</v>
      </c>
      <c r="B3">
        <v>1143159502</v>
      </c>
      <c r="C3" t="s">
        <v>3828</v>
      </c>
      <c r="D3" t="s">
        <v>3829</v>
      </c>
      <c r="E3" t="s">
        <v>6</v>
      </c>
      <c r="F3" t="s">
        <v>972</v>
      </c>
    </row>
    <row r="4" spans="1:6" x14ac:dyDescent="0.3">
      <c r="A4" t="s">
        <v>3394</v>
      </c>
      <c r="B4">
        <v>1001968519</v>
      </c>
      <c r="C4" t="s">
        <v>3395</v>
      </c>
      <c r="D4" t="s">
        <v>3396</v>
      </c>
      <c r="E4" t="s">
        <v>6</v>
      </c>
      <c r="F4" t="s">
        <v>972</v>
      </c>
    </row>
    <row r="5" spans="1:6" x14ac:dyDescent="0.3">
      <c r="A5" t="s">
        <v>3739</v>
      </c>
      <c r="B5">
        <v>1019842299</v>
      </c>
      <c r="C5" t="s">
        <v>3740</v>
      </c>
      <c r="D5" t="s">
        <v>3741</v>
      </c>
      <c r="E5" t="s">
        <v>6</v>
      </c>
      <c r="F5" t="s">
        <v>3460</v>
      </c>
    </row>
    <row r="6" spans="1:6" x14ac:dyDescent="0.3">
      <c r="A6" t="s">
        <v>3377</v>
      </c>
      <c r="B6">
        <v>1234098740</v>
      </c>
      <c r="C6" t="s">
        <v>3378</v>
      </c>
      <c r="D6" t="s">
        <v>3379</v>
      </c>
      <c r="E6" t="s">
        <v>6</v>
      </c>
      <c r="F6" t="s">
        <v>3460</v>
      </c>
    </row>
    <row r="7" spans="1:6" x14ac:dyDescent="0.3">
      <c r="A7" t="s">
        <v>3382</v>
      </c>
      <c r="B7">
        <v>1015400134</v>
      </c>
      <c r="C7" t="s">
        <v>3383</v>
      </c>
      <c r="D7" t="s">
        <v>3384</v>
      </c>
      <c r="E7" t="s">
        <v>6</v>
      </c>
      <c r="F7" t="s">
        <v>3460</v>
      </c>
    </row>
    <row r="8" spans="1:6" x14ac:dyDescent="0.3">
      <c r="A8" t="s">
        <v>3166</v>
      </c>
      <c r="B8">
        <v>80111984</v>
      </c>
      <c r="C8" t="s">
        <v>3167</v>
      </c>
      <c r="D8" t="s">
        <v>3168</v>
      </c>
      <c r="E8" t="s">
        <v>6</v>
      </c>
      <c r="F8" t="s">
        <v>3653</v>
      </c>
    </row>
    <row r="9" spans="1:6" x14ac:dyDescent="0.3">
      <c r="A9" t="s">
        <v>2758</v>
      </c>
      <c r="B9">
        <v>1019063645</v>
      </c>
      <c r="C9" t="s">
        <v>2759</v>
      </c>
      <c r="D9" t="s">
        <v>2760</v>
      </c>
      <c r="E9" t="s">
        <v>6</v>
      </c>
      <c r="F9" t="s">
        <v>3653</v>
      </c>
    </row>
    <row r="10" spans="1:6" x14ac:dyDescent="0.3">
      <c r="A10" t="s">
        <v>3742</v>
      </c>
      <c r="B10">
        <v>1022326987</v>
      </c>
      <c r="C10" t="s">
        <v>3743</v>
      </c>
      <c r="D10" t="s">
        <v>3744</v>
      </c>
      <c r="E10" t="s">
        <v>1744</v>
      </c>
      <c r="F10" t="s">
        <v>979</v>
      </c>
    </row>
    <row r="11" spans="1:6" x14ac:dyDescent="0.3">
      <c r="A11" t="s">
        <v>3745</v>
      </c>
      <c r="B11">
        <v>1012421464</v>
      </c>
      <c r="C11" t="s">
        <v>3746</v>
      </c>
      <c r="D11" t="s">
        <v>3747</v>
      </c>
      <c r="E11" t="s">
        <v>6</v>
      </c>
      <c r="F11" t="s">
        <v>979</v>
      </c>
    </row>
    <row r="12" spans="1:6" x14ac:dyDescent="0.3">
      <c r="A12" t="s">
        <v>3751</v>
      </c>
      <c r="B12">
        <v>1121146180</v>
      </c>
      <c r="C12" t="s">
        <v>3752</v>
      </c>
      <c r="D12" t="s">
        <v>3753</v>
      </c>
      <c r="E12" t="s">
        <v>6</v>
      </c>
      <c r="F12" t="s">
        <v>979</v>
      </c>
    </row>
    <row r="13" spans="1:6" x14ac:dyDescent="0.3">
      <c r="A13" t="s">
        <v>3654</v>
      </c>
      <c r="B13">
        <v>14326390</v>
      </c>
      <c r="C13" t="s">
        <v>3655</v>
      </c>
      <c r="D13" t="s">
        <v>3656</v>
      </c>
      <c r="E13" t="s">
        <v>6</v>
      </c>
      <c r="F13" t="s">
        <v>979</v>
      </c>
    </row>
    <row r="14" spans="1:6" x14ac:dyDescent="0.3">
      <c r="A14" t="s">
        <v>3657</v>
      </c>
      <c r="B14">
        <v>1000792675</v>
      </c>
      <c r="C14" t="s">
        <v>3658</v>
      </c>
      <c r="D14" t="s">
        <v>3659</v>
      </c>
      <c r="E14" t="s">
        <v>6</v>
      </c>
      <c r="F14" t="s">
        <v>979</v>
      </c>
    </row>
    <row r="15" spans="1:6" x14ac:dyDescent="0.3">
      <c r="A15" t="s">
        <v>3660</v>
      </c>
      <c r="B15">
        <v>1069737987</v>
      </c>
      <c r="C15" t="s">
        <v>3661</v>
      </c>
      <c r="D15" t="s">
        <v>3662</v>
      </c>
      <c r="E15" t="s">
        <v>6</v>
      </c>
      <c r="F15" t="s">
        <v>979</v>
      </c>
    </row>
    <row r="16" spans="1:6" x14ac:dyDescent="0.3">
      <c r="A16" t="s">
        <v>2935</v>
      </c>
      <c r="B16">
        <v>1031129397</v>
      </c>
      <c r="C16" t="s">
        <v>2936</v>
      </c>
      <c r="D16" t="s">
        <v>2937</v>
      </c>
      <c r="E16" t="s">
        <v>6</v>
      </c>
      <c r="F16" t="s">
        <v>984</v>
      </c>
    </row>
    <row r="17" spans="1:6" x14ac:dyDescent="0.3">
      <c r="A17" t="s">
        <v>2532</v>
      </c>
      <c r="B17">
        <v>1007673005</v>
      </c>
      <c r="C17" t="s">
        <v>2533</v>
      </c>
      <c r="D17" t="s">
        <v>2534</v>
      </c>
      <c r="E17" t="s">
        <v>6</v>
      </c>
      <c r="F17" t="s">
        <v>984</v>
      </c>
    </row>
    <row r="18" spans="1:6" x14ac:dyDescent="0.3">
      <c r="A18" t="s">
        <v>3748</v>
      </c>
      <c r="B18">
        <v>1073630201</v>
      </c>
      <c r="C18" t="s">
        <v>3749</v>
      </c>
      <c r="D18" t="s">
        <v>3750</v>
      </c>
      <c r="E18" t="s">
        <v>6</v>
      </c>
      <c r="F18" t="s">
        <v>979</v>
      </c>
    </row>
    <row r="19" spans="1:6" x14ac:dyDescent="0.3">
      <c r="A19" t="s">
        <v>3754</v>
      </c>
      <c r="B19">
        <v>1020826751</v>
      </c>
      <c r="C19" t="s">
        <v>3755</v>
      </c>
      <c r="D19" t="s">
        <v>3756</v>
      </c>
      <c r="E19" t="s">
        <v>6</v>
      </c>
      <c r="F19" t="s">
        <v>979</v>
      </c>
    </row>
    <row r="20" spans="1:6" x14ac:dyDescent="0.3">
      <c r="A20" t="s">
        <v>3757</v>
      </c>
      <c r="B20">
        <v>1024522634</v>
      </c>
      <c r="C20" t="s">
        <v>3758</v>
      </c>
      <c r="D20" t="s">
        <v>3759</v>
      </c>
      <c r="E20" t="s">
        <v>6</v>
      </c>
      <c r="F20" t="s">
        <v>979</v>
      </c>
    </row>
    <row r="21" spans="1:6" x14ac:dyDescent="0.3">
      <c r="A21" t="s">
        <v>2506</v>
      </c>
      <c r="B21">
        <v>1006697840</v>
      </c>
      <c r="C21" t="s">
        <v>2507</v>
      </c>
      <c r="D21" t="s">
        <v>2508</v>
      </c>
      <c r="E21" t="s">
        <v>6</v>
      </c>
      <c r="F21" t="s">
        <v>979</v>
      </c>
    </row>
    <row r="22" spans="1:6" x14ac:dyDescent="0.3">
      <c r="A22" t="s">
        <v>2509</v>
      </c>
      <c r="B22">
        <v>1012322448</v>
      </c>
      <c r="C22" t="s">
        <v>2510</v>
      </c>
      <c r="D22" t="s">
        <v>2511</v>
      </c>
      <c r="E22" t="s">
        <v>6</v>
      </c>
      <c r="F22" t="s">
        <v>979</v>
      </c>
    </row>
    <row r="23" spans="1:6" x14ac:dyDescent="0.3">
      <c r="A23" t="s">
        <v>3603</v>
      </c>
      <c r="B23">
        <v>1193094485</v>
      </c>
      <c r="C23" t="s">
        <v>3604</v>
      </c>
      <c r="D23" t="s">
        <v>3605</v>
      </c>
      <c r="E23" t="s">
        <v>6</v>
      </c>
      <c r="F23" t="s">
        <v>1015</v>
      </c>
    </row>
    <row r="24" spans="1:6" x14ac:dyDescent="0.3">
      <c r="A24" t="s">
        <v>2929</v>
      </c>
      <c r="B24">
        <v>1044921225</v>
      </c>
      <c r="C24" t="s">
        <v>2930</v>
      </c>
      <c r="D24" t="s">
        <v>2931</v>
      </c>
      <c r="E24" t="s">
        <v>6</v>
      </c>
      <c r="F24" t="s">
        <v>1015</v>
      </c>
    </row>
    <row r="25" spans="1:6" x14ac:dyDescent="0.3">
      <c r="A25" t="s">
        <v>3689</v>
      </c>
      <c r="B25">
        <v>1007141241</v>
      </c>
      <c r="C25" t="s">
        <v>3690</v>
      </c>
      <c r="D25" t="s">
        <v>3691</v>
      </c>
      <c r="E25" t="s">
        <v>6</v>
      </c>
      <c r="F25" t="s">
        <v>981</v>
      </c>
    </row>
    <row r="26" spans="1:6" x14ac:dyDescent="0.3">
      <c r="A26" t="s">
        <v>2755</v>
      </c>
      <c r="B26">
        <v>1014977768</v>
      </c>
      <c r="C26" t="s">
        <v>2756</v>
      </c>
      <c r="D26" t="s">
        <v>2757</v>
      </c>
      <c r="E26" t="s">
        <v>1744</v>
      </c>
      <c r="F26" t="s">
        <v>981</v>
      </c>
    </row>
    <row r="27" spans="1:6" x14ac:dyDescent="0.3">
      <c r="A27" t="s">
        <v>3692</v>
      </c>
      <c r="B27">
        <v>94064978</v>
      </c>
      <c r="C27" t="s">
        <v>3693</v>
      </c>
      <c r="D27" t="s">
        <v>3694</v>
      </c>
      <c r="E27" t="s">
        <v>6</v>
      </c>
      <c r="F27" t="s">
        <v>1025</v>
      </c>
    </row>
    <row r="28" spans="1:6" x14ac:dyDescent="0.3">
      <c r="A28" t="s">
        <v>2977</v>
      </c>
      <c r="B28">
        <v>1133659472</v>
      </c>
      <c r="C28" t="s">
        <v>2978</v>
      </c>
      <c r="D28" t="s">
        <v>2979</v>
      </c>
      <c r="E28" t="s">
        <v>1744</v>
      </c>
      <c r="F28" t="s">
        <v>1025</v>
      </c>
    </row>
    <row r="29" spans="1:6" x14ac:dyDescent="0.3">
      <c r="A29" t="s">
        <v>2574</v>
      </c>
      <c r="B29">
        <v>67025484</v>
      </c>
      <c r="C29" t="s">
        <v>2575</v>
      </c>
      <c r="D29" t="s">
        <v>2576</v>
      </c>
      <c r="E29" t="s">
        <v>6</v>
      </c>
      <c r="F29" t="s">
        <v>1025</v>
      </c>
    </row>
    <row r="30" spans="1:6" x14ac:dyDescent="0.3">
      <c r="A30" t="s">
        <v>2558</v>
      </c>
      <c r="B30">
        <v>1144036423</v>
      </c>
      <c r="C30" t="s">
        <v>2559</v>
      </c>
      <c r="D30" t="s">
        <v>2560</v>
      </c>
      <c r="E30" t="s">
        <v>6</v>
      </c>
      <c r="F30" t="s">
        <v>1025</v>
      </c>
    </row>
    <row r="31" spans="1:6" x14ac:dyDescent="0.3">
      <c r="A31" t="s">
        <v>2561</v>
      </c>
      <c r="B31">
        <v>1272197</v>
      </c>
      <c r="C31" t="s">
        <v>2562</v>
      </c>
      <c r="D31" t="s">
        <v>2563</v>
      </c>
      <c r="E31" t="s">
        <v>6</v>
      </c>
      <c r="F31" t="s">
        <v>1025</v>
      </c>
    </row>
    <row r="32" spans="1:6" x14ac:dyDescent="0.3">
      <c r="A32" t="s">
        <v>3695</v>
      </c>
      <c r="B32">
        <v>1007770512</v>
      </c>
      <c r="C32" t="s">
        <v>3696</v>
      </c>
      <c r="D32" t="s">
        <v>3697</v>
      </c>
      <c r="E32" t="s">
        <v>6</v>
      </c>
      <c r="F32" t="s">
        <v>1133</v>
      </c>
    </row>
    <row r="33" spans="1:6" x14ac:dyDescent="0.3">
      <c r="A33" t="s">
        <v>3157</v>
      </c>
      <c r="B33">
        <v>1103214185</v>
      </c>
      <c r="C33" t="s">
        <v>3158</v>
      </c>
      <c r="D33" t="s">
        <v>3159</v>
      </c>
      <c r="E33" t="s">
        <v>6</v>
      </c>
      <c r="F33" t="s">
        <v>1133</v>
      </c>
    </row>
    <row r="34" spans="1:6" x14ac:dyDescent="0.3">
      <c r="A34" t="s">
        <v>3698</v>
      </c>
      <c r="B34">
        <v>1080426828</v>
      </c>
      <c r="C34" t="s">
        <v>3699</v>
      </c>
      <c r="D34" t="s">
        <v>3700</v>
      </c>
      <c r="E34" t="s">
        <v>6</v>
      </c>
      <c r="F34" t="s">
        <v>995</v>
      </c>
    </row>
    <row r="35" spans="1:6" x14ac:dyDescent="0.3">
      <c r="A35" t="s">
        <v>3701</v>
      </c>
      <c r="B35">
        <v>1082879541</v>
      </c>
      <c r="C35" t="s">
        <v>3702</v>
      </c>
      <c r="D35" t="s">
        <v>3703</v>
      </c>
      <c r="E35" t="s">
        <v>6</v>
      </c>
      <c r="F35" t="s">
        <v>995</v>
      </c>
    </row>
    <row r="36" spans="1:6" x14ac:dyDescent="0.3">
      <c r="A36" t="s">
        <v>3515</v>
      </c>
      <c r="B36">
        <v>1073177298</v>
      </c>
      <c r="C36" t="s">
        <v>3516</v>
      </c>
      <c r="D36" t="s">
        <v>3517</v>
      </c>
      <c r="E36" t="s">
        <v>6</v>
      </c>
      <c r="F36" t="s">
        <v>2944</v>
      </c>
    </row>
    <row r="37" spans="1:6" x14ac:dyDescent="0.3">
      <c r="A37" t="s">
        <v>3374</v>
      </c>
      <c r="B37">
        <v>1030570361</v>
      </c>
      <c r="C37" t="s">
        <v>3375</v>
      </c>
      <c r="D37" t="s">
        <v>3376</v>
      </c>
      <c r="E37" t="s">
        <v>6</v>
      </c>
      <c r="F37" t="s">
        <v>2944</v>
      </c>
    </row>
    <row r="38" spans="1:6" x14ac:dyDescent="0.3">
      <c r="A38" t="s">
        <v>3154</v>
      </c>
      <c r="B38">
        <v>1007101471</v>
      </c>
      <c r="C38" t="s">
        <v>3155</v>
      </c>
      <c r="D38" t="s">
        <v>3156</v>
      </c>
      <c r="E38" t="s">
        <v>6</v>
      </c>
      <c r="F38" t="s">
        <v>2944</v>
      </c>
    </row>
    <row r="39" spans="1:6" x14ac:dyDescent="0.3">
      <c r="A39" t="s">
        <v>2761</v>
      </c>
      <c r="B39">
        <v>1019076200</v>
      </c>
      <c r="C39" t="s">
        <v>2762</v>
      </c>
      <c r="D39" t="s">
        <v>2763</v>
      </c>
      <c r="E39" t="s">
        <v>6</v>
      </c>
      <c r="F39" t="s">
        <v>2944</v>
      </c>
    </row>
    <row r="40" spans="1:6" x14ac:dyDescent="0.3">
      <c r="A40" t="s">
        <v>3704</v>
      </c>
      <c r="B40">
        <v>1024484785</v>
      </c>
      <c r="C40" t="s">
        <v>3705</v>
      </c>
      <c r="D40" t="s">
        <v>3706</v>
      </c>
      <c r="E40" t="s">
        <v>6</v>
      </c>
      <c r="F40" t="s">
        <v>2944</v>
      </c>
    </row>
    <row r="41" spans="1:6" x14ac:dyDescent="0.3">
      <c r="A41" t="s">
        <v>2743</v>
      </c>
      <c r="B41">
        <v>1011322455</v>
      </c>
      <c r="C41" t="s">
        <v>2744</v>
      </c>
      <c r="D41" t="s">
        <v>2745</v>
      </c>
      <c r="E41" t="s">
        <v>6</v>
      </c>
      <c r="F41" t="s">
        <v>3169</v>
      </c>
    </row>
    <row r="42" spans="1:6" x14ac:dyDescent="0.3">
      <c r="A42" t="s">
        <v>3710</v>
      </c>
      <c r="B42">
        <v>43277411</v>
      </c>
      <c r="C42" t="s">
        <v>3711</v>
      </c>
      <c r="D42" t="s">
        <v>3712</v>
      </c>
      <c r="E42" t="s">
        <v>6</v>
      </c>
      <c r="F42" t="s">
        <v>976</v>
      </c>
    </row>
    <row r="43" spans="1:6" x14ac:dyDescent="0.3">
      <c r="A43" t="s">
        <v>3163</v>
      </c>
      <c r="B43">
        <v>1216728071</v>
      </c>
      <c r="C43" t="s">
        <v>3164</v>
      </c>
      <c r="D43" t="s">
        <v>3165</v>
      </c>
      <c r="E43" t="s">
        <v>6</v>
      </c>
      <c r="F43" t="s">
        <v>976</v>
      </c>
    </row>
    <row r="44" spans="1:6" x14ac:dyDescent="0.3">
      <c r="A44" t="s">
        <v>2920</v>
      </c>
      <c r="B44">
        <v>1007836391</v>
      </c>
      <c r="C44" t="s">
        <v>2921</v>
      </c>
      <c r="D44" t="s">
        <v>2922</v>
      </c>
      <c r="E44" t="s">
        <v>6</v>
      </c>
      <c r="F44" t="s">
        <v>976</v>
      </c>
    </row>
    <row r="45" spans="1:6" x14ac:dyDescent="0.3">
      <c r="A45" t="s">
        <v>2526</v>
      </c>
      <c r="B45">
        <v>1978108</v>
      </c>
      <c r="C45" t="s">
        <v>2527</v>
      </c>
      <c r="D45" t="s">
        <v>2528</v>
      </c>
      <c r="E45" t="s">
        <v>6</v>
      </c>
      <c r="F45" t="s">
        <v>976</v>
      </c>
    </row>
    <row r="46" spans="1:6" x14ac:dyDescent="0.3">
      <c r="A46" t="s">
        <v>2529</v>
      </c>
      <c r="B46">
        <v>1003434518</v>
      </c>
      <c r="C46" t="s">
        <v>2530</v>
      </c>
      <c r="D46" t="s">
        <v>2531</v>
      </c>
      <c r="E46" t="s">
        <v>6</v>
      </c>
      <c r="F46" t="s">
        <v>976</v>
      </c>
    </row>
    <row r="47" spans="1:6" x14ac:dyDescent="0.3">
      <c r="A47" t="s">
        <v>3713</v>
      </c>
      <c r="B47">
        <v>1143861667</v>
      </c>
      <c r="C47" t="s">
        <v>3714</v>
      </c>
      <c r="D47" t="s">
        <v>3715</v>
      </c>
      <c r="E47" t="s">
        <v>1744</v>
      </c>
      <c r="F47" t="s">
        <v>984</v>
      </c>
    </row>
    <row r="48" spans="1:6" x14ac:dyDescent="0.3">
      <c r="A48" t="s">
        <v>3600</v>
      </c>
      <c r="B48">
        <v>1010069595</v>
      </c>
      <c r="C48" t="s">
        <v>3601</v>
      </c>
      <c r="D48" t="s">
        <v>3602</v>
      </c>
      <c r="E48" t="s">
        <v>6</v>
      </c>
      <c r="F48" t="s">
        <v>1015</v>
      </c>
    </row>
    <row r="49" spans="1:6" x14ac:dyDescent="0.3">
      <c r="A49" t="s">
        <v>2570</v>
      </c>
      <c r="B49">
        <v>1005038075</v>
      </c>
      <c r="C49" t="s">
        <v>2571</v>
      </c>
      <c r="D49" t="s">
        <v>2572</v>
      </c>
      <c r="E49" t="s">
        <v>6</v>
      </c>
      <c r="F49" t="s">
        <v>1015</v>
      </c>
    </row>
    <row r="50" spans="1:6" x14ac:dyDescent="0.3">
      <c r="A50" t="s">
        <v>3606</v>
      </c>
      <c r="B50">
        <v>1007435513</v>
      </c>
      <c r="C50" t="s">
        <v>3607</v>
      </c>
      <c r="D50" t="s">
        <v>3608</v>
      </c>
      <c r="E50" t="s">
        <v>6</v>
      </c>
      <c r="F50" t="s">
        <v>2944</v>
      </c>
    </row>
    <row r="51" spans="1:6" x14ac:dyDescent="0.3">
      <c r="A51" t="s">
        <v>2938</v>
      </c>
      <c r="B51">
        <v>1110565082</v>
      </c>
      <c r="C51" t="s">
        <v>2939</v>
      </c>
      <c r="D51" t="s">
        <v>2940</v>
      </c>
      <c r="E51" t="s">
        <v>6</v>
      </c>
      <c r="F51" t="s">
        <v>2944</v>
      </c>
    </row>
    <row r="52" spans="1:6" x14ac:dyDescent="0.3">
      <c r="A52" t="s">
        <v>2543</v>
      </c>
      <c r="B52">
        <v>1007718335</v>
      </c>
      <c r="C52" t="s">
        <v>2544</v>
      </c>
      <c r="D52" t="s">
        <v>2545</v>
      </c>
      <c r="E52" t="s">
        <v>6</v>
      </c>
      <c r="F52" t="s">
        <v>2944</v>
      </c>
    </row>
    <row r="53" spans="1:6" x14ac:dyDescent="0.3">
      <c r="A53" t="s">
        <v>3609</v>
      </c>
      <c r="B53">
        <v>29104446</v>
      </c>
      <c r="C53" t="s">
        <v>3610</v>
      </c>
      <c r="D53" t="s">
        <v>3611</v>
      </c>
      <c r="E53" t="s">
        <v>1744</v>
      </c>
      <c r="F53" t="s">
        <v>2153</v>
      </c>
    </row>
    <row r="54" spans="1:6" x14ac:dyDescent="0.3">
      <c r="A54" t="s">
        <v>3494</v>
      </c>
      <c r="B54">
        <v>1010174065</v>
      </c>
      <c r="C54" t="s">
        <v>3495</v>
      </c>
      <c r="D54" t="s">
        <v>3496</v>
      </c>
      <c r="E54" t="s">
        <v>6</v>
      </c>
      <c r="F54" t="s">
        <v>1026</v>
      </c>
    </row>
    <row r="55" spans="1:6" x14ac:dyDescent="0.3">
      <c r="A55" t="s">
        <v>3497</v>
      </c>
      <c r="B55">
        <v>1192779661</v>
      </c>
      <c r="C55" t="s">
        <v>3498</v>
      </c>
      <c r="D55" t="s">
        <v>3499</v>
      </c>
      <c r="E55" t="s">
        <v>6</v>
      </c>
      <c r="F55" t="s">
        <v>1026</v>
      </c>
    </row>
    <row r="56" spans="1:6" x14ac:dyDescent="0.3">
      <c r="A56" t="s">
        <v>3354</v>
      </c>
      <c r="B56">
        <v>1118822072</v>
      </c>
      <c r="C56" t="s">
        <v>1065</v>
      </c>
      <c r="D56" t="s">
        <v>3355</v>
      </c>
      <c r="E56" t="s">
        <v>6</v>
      </c>
      <c r="F56" t="s">
        <v>1026</v>
      </c>
    </row>
    <row r="57" spans="1:6" x14ac:dyDescent="0.3">
      <c r="A57" t="s">
        <v>2746</v>
      </c>
      <c r="B57">
        <v>1045078433</v>
      </c>
      <c r="C57" t="s">
        <v>2747</v>
      </c>
      <c r="D57" t="s">
        <v>2748</v>
      </c>
      <c r="E57" t="s">
        <v>6</v>
      </c>
      <c r="F57" t="s">
        <v>1026</v>
      </c>
    </row>
    <row r="58" spans="1:6" x14ac:dyDescent="0.3">
      <c r="A58" t="s">
        <v>2752</v>
      </c>
      <c r="B58">
        <v>1005605876</v>
      </c>
      <c r="C58" t="s">
        <v>2753</v>
      </c>
      <c r="D58" t="s">
        <v>2754</v>
      </c>
      <c r="E58" t="s">
        <v>6</v>
      </c>
      <c r="F58" t="s">
        <v>1026</v>
      </c>
    </row>
    <row r="59" spans="1:6" x14ac:dyDescent="0.3">
      <c r="A59" t="s">
        <v>3500</v>
      </c>
      <c r="B59">
        <v>1011322455</v>
      </c>
      <c r="C59" t="s">
        <v>3501</v>
      </c>
      <c r="D59" t="s">
        <v>3502</v>
      </c>
      <c r="E59" t="s">
        <v>130</v>
      </c>
      <c r="F59" t="s">
        <v>3169</v>
      </c>
    </row>
    <row r="60" spans="1:6" x14ac:dyDescent="0.3">
      <c r="A60" t="s">
        <v>3503</v>
      </c>
      <c r="B60">
        <v>1073702161</v>
      </c>
      <c r="C60" t="s">
        <v>3504</v>
      </c>
      <c r="D60" t="s">
        <v>3505</v>
      </c>
      <c r="E60" t="s">
        <v>6</v>
      </c>
      <c r="F60" t="s">
        <v>978</v>
      </c>
    </row>
    <row r="61" spans="1:6" x14ac:dyDescent="0.3">
      <c r="A61" t="s">
        <v>3506</v>
      </c>
      <c r="B61">
        <v>1110174455</v>
      </c>
      <c r="C61" t="s">
        <v>3507</v>
      </c>
      <c r="D61" t="s">
        <v>3508</v>
      </c>
      <c r="E61" t="s">
        <v>6</v>
      </c>
      <c r="F61" t="s">
        <v>978</v>
      </c>
    </row>
    <row r="62" spans="1:6" x14ac:dyDescent="0.3">
      <c r="A62" t="s">
        <v>3509</v>
      </c>
      <c r="B62">
        <v>1073507949</v>
      </c>
      <c r="C62" t="s">
        <v>3510</v>
      </c>
      <c r="D62" t="s">
        <v>3511</v>
      </c>
      <c r="E62" t="s">
        <v>6</v>
      </c>
      <c r="F62" t="s">
        <v>978</v>
      </c>
    </row>
    <row r="63" spans="1:6" x14ac:dyDescent="0.3">
      <c r="A63" t="s">
        <v>3512</v>
      </c>
      <c r="B63">
        <v>1034276928</v>
      </c>
      <c r="C63" t="s">
        <v>3513</v>
      </c>
      <c r="D63" t="s">
        <v>3514</v>
      </c>
      <c r="E63" t="s">
        <v>6</v>
      </c>
      <c r="F63" t="s">
        <v>978</v>
      </c>
    </row>
    <row r="64" spans="1:6" x14ac:dyDescent="0.3">
      <c r="A64" t="s">
        <v>3160</v>
      </c>
      <c r="B64">
        <v>1000338758</v>
      </c>
      <c r="C64" t="s">
        <v>3161</v>
      </c>
      <c r="D64" t="s">
        <v>3162</v>
      </c>
      <c r="E64" t="s">
        <v>6</v>
      </c>
      <c r="F64" t="s">
        <v>978</v>
      </c>
    </row>
    <row r="65" spans="1:6" x14ac:dyDescent="0.3">
      <c r="A65" t="s">
        <v>2941</v>
      </c>
      <c r="B65">
        <v>1000455224</v>
      </c>
      <c r="C65" t="s">
        <v>2942</v>
      </c>
      <c r="D65" t="s">
        <v>2943</v>
      </c>
      <c r="E65" t="s">
        <v>6</v>
      </c>
      <c r="F65" t="s">
        <v>978</v>
      </c>
    </row>
    <row r="66" spans="1:6" x14ac:dyDescent="0.3">
      <c r="A66" t="s">
        <v>2590</v>
      </c>
      <c r="B66">
        <v>1032677203</v>
      </c>
      <c r="C66" t="s">
        <v>2591</v>
      </c>
      <c r="D66" t="s">
        <v>2592</v>
      </c>
      <c r="E66" t="s">
        <v>6</v>
      </c>
      <c r="F66" t="s">
        <v>978</v>
      </c>
    </row>
    <row r="67" spans="1:6" x14ac:dyDescent="0.3">
      <c r="A67" t="s">
        <v>2593</v>
      </c>
      <c r="B67">
        <v>1031172684</v>
      </c>
      <c r="C67" t="s">
        <v>2594</v>
      </c>
      <c r="D67" t="s">
        <v>2595</v>
      </c>
      <c r="E67" t="s">
        <v>6</v>
      </c>
      <c r="F67" t="s">
        <v>978</v>
      </c>
    </row>
    <row r="68" spans="1:6" x14ac:dyDescent="0.3">
      <c r="A68" t="s">
        <v>2535</v>
      </c>
      <c r="B68">
        <v>1070592191</v>
      </c>
      <c r="C68" t="s">
        <v>2536</v>
      </c>
      <c r="D68" t="s">
        <v>2537</v>
      </c>
      <c r="E68" t="s">
        <v>6</v>
      </c>
      <c r="F68" t="s">
        <v>978</v>
      </c>
    </row>
    <row r="69" spans="1:6" x14ac:dyDescent="0.3">
      <c r="A69" t="s">
        <v>2538</v>
      </c>
      <c r="B69">
        <v>1024533066</v>
      </c>
      <c r="C69" t="s">
        <v>2539</v>
      </c>
      <c r="D69" t="s">
        <v>2540</v>
      </c>
      <c r="E69" t="s">
        <v>6</v>
      </c>
      <c r="F69" t="s">
        <v>978</v>
      </c>
    </row>
    <row r="70" spans="1:6" x14ac:dyDescent="0.3">
      <c r="A70" t="s">
        <v>2515</v>
      </c>
      <c r="B70">
        <v>1006123816</v>
      </c>
      <c r="C70" t="s">
        <v>2516</v>
      </c>
      <c r="D70" t="s">
        <v>2517</v>
      </c>
      <c r="E70" t="s">
        <v>6</v>
      </c>
      <c r="F70" t="s">
        <v>978</v>
      </c>
    </row>
    <row r="71" spans="1:6" x14ac:dyDescent="0.3">
      <c r="A71" t="s">
        <v>3385</v>
      </c>
      <c r="B71">
        <v>1020392354</v>
      </c>
      <c r="C71" t="s">
        <v>3386</v>
      </c>
      <c r="D71" t="s">
        <v>3387</v>
      </c>
      <c r="E71" t="s">
        <v>6</v>
      </c>
      <c r="F71" t="s">
        <v>976</v>
      </c>
    </row>
    <row r="72" spans="1:6" x14ac:dyDescent="0.3">
      <c r="A72" t="s">
        <v>2923</v>
      </c>
      <c r="B72">
        <v>1121880482</v>
      </c>
      <c r="C72" t="s">
        <v>2924</v>
      </c>
      <c r="D72" t="s">
        <v>2925</v>
      </c>
      <c r="E72" t="s">
        <v>6</v>
      </c>
      <c r="F72" t="s">
        <v>976</v>
      </c>
    </row>
    <row r="73" spans="1:6" x14ac:dyDescent="0.3">
      <c r="A73" t="s">
        <v>2926</v>
      </c>
      <c r="B73">
        <v>1143390066</v>
      </c>
      <c r="C73" t="s">
        <v>2927</v>
      </c>
      <c r="D73" t="s">
        <v>2928</v>
      </c>
      <c r="E73" t="s">
        <v>6</v>
      </c>
      <c r="F73" t="s">
        <v>976</v>
      </c>
    </row>
    <row r="74" spans="1:6" x14ac:dyDescent="0.3">
      <c r="A74" t="s">
        <v>3388</v>
      </c>
      <c r="B74">
        <v>1094916885</v>
      </c>
      <c r="C74" t="s">
        <v>3389</v>
      </c>
      <c r="D74" t="s">
        <v>3390</v>
      </c>
      <c r="E74" t="s">
        <v>6</v>
      </c>
      <c r="F74" t="s">
        <v>1025</v>
      </c>
    </row>
    <row r="75" spans="1:6" x14ac:dyDescent="0.3">
      <c r="A75" t="s">
        <v>2586</v>
      </c>
      <c r="B75">
        <v>1108558050</v>
      </c>
      <c r="C75" t="s">
        <v>2587</v>
      </c>
      <c r="D75" t="s">
        <v>2588</v>
      </c>
      <c r="E75" t="s">
        <v>6</v>
      </c>
      <c r="F75" t="s">
        <v>1025</v>
      </c>
    </row>
    <row r="76" spans="1:6" x14ac:dyDescent="0.3">
      <c r="A76" t="s">
        <v>2523</v>
      </c>
      <c r="B76">
        <v>1151966732</v>
      </c>
      <c r="C76" t="s">
        <v>2524</v>
      </c>
      <c r="D76" t="s">
        <v>2525</v>
      </c>
      <c r="E76" t="s">
        <v>6</v>
      </c>
      <c r="F76" t="s">
        <v>1025</v>
      </c>
    </row>
    <row r="77" spans="1:6" x14ac:dyDescent="0.3">
      <c r="A77" t="s">
        <v>3391</v>
      </c>
      <c r="B77">
        <v>1007863873</v>
      </c>
      <c r="C77" t="s">
        <v>3392</v>
      </c>
      <c r="D77" t="s">
        <v>3393</v>
      </c>
      <c r="E77" t="s">
        <v>6</v>
      </c>
      <c r="F77" t="s">
        <v>1133</v>
      </c>
    </row>
    <row r="78" spans="1:6" x14ac:dyDescent="0.3">
      <c r="A78" t="s">
        <v>2512</v>
      </c>
      <c r="B78">
        <v>1004135389</v>
      </c>
      <c r="C78" t="s">
        <v>2513</v>
      </c>
      <c r="D78" t="s">
        <v>2514</v>
      </c>
      <c r="E78" t="s">
        <v>6</v>
      </c>
      <c r="F78" t="s">
        <v>1025</v>
      </c>
    </row>
    <row r="79" spans="1:6" x14ac:dyDescent="0.3">
      <c r="A79" t="s">
        <v>3352</v>
      </c>
      <c r="B79">
        <v>1018450655</v>
      </c>
      <c r="C79" t="s">
        <v>3356</v>
      </c>
      <c r="D79" t="s">
        <v>3357</v>
      </c>
      <c r="E79" t="s">
        <v>6</v>
      </c>
      <c r="F79" t="s">
        <v>981</v>
      </c>
    </row>
    <row r="80" spans="1:6" x14ac:dyDescent="0.3">
      <c r="A80" t="s">
        <v>3351</v>
      </c>
      <c r="B80">
        <v>853486</v>
      </c>
      <c r="C80" t="s">
        <v>3358</v>
      </c>
      <c r="D80" t="s">
        <v>3359</v>
      </c>
      <c r="E80" t="s">
        <v>6</v>
      </c>
      <c r="F80" t="s">
        <v>981</v>
      </c>
    </row>
    <row r="81" spans="1:6" x14ac:dyDescent="0.3">
      <c r="A81" t="s">
        <v>2914</v>
      </c>
      <c r="B81">
        <v>1020832728</v>
      </c>
      <c r="C81" t="s">
        <v>2915</v>
      </c>
      <c r="D81" t="s">
        <v>2916</v>
      </c>
      <c r="E81" t="s">
        <v>1744</v>
      </c>
      <c r="F81" t="s">
        <v>981</v>
      </c>
    </row>
    <row r="82" spans="1:6" x14ac:dyDescent="0.3">
      <c r="A82" t="s">
        <v>2917</v>
      </c>
      <c r="B82">
        <v>1002604455</v>
      </c>
      <c r="C82" t="s">
        <v>2918</v>
      </c>
      <c r="D82" t="s">
        <v>2919</v>
      </c>
      <c r="E82" t="s">
        <v>6</v>
      </c>
      <c r="F82" t="s">
        <v>981</v>
      </c>
    </row>
    <row r="83" spans="1:6" x14ac:dyDescent="0.3">
      <c r="A83" t="s">
        <v>2546</v>
      </c>
      <c r="B83">
        <v>1004820099</v>
      </c>
      <c r="C83" t="s">
        <v>2547</v>
      </c>
      <c r="D83" t="s">
        <v>2548</v>
      </c>
      <c r="E83" t="s">
        <v>6</v>
      </c>
      <c r="F83" t="s">
        <v>972</v>
      </c>
    </row>
    <row r="84" spans="1:6" x14ac:dyDescent="0.3">
      <c r="A84" t="s">
        <v>2549</v>
      </c>
      <c r="B84">
        <v>1090460442</v>
      </c>
      <c r="C84" t="s">
        <v>2550</v>
      </c>
      <c r="D84" t="s">
        <v>2551</v>
      </c>
      <c r="E84" t="s">
        <v>6</v>
      </c>
      <c r="F84" t="s">
        <v>972</v>
      </c>
    </row>
    <row r="85" spans="1:6" x14ac:dyDescent="0.3">
      <c r="A85" t="s">
        <v>2552</v>
      </c>
      <c r="B85">
        <v>1090389603</v>
      </c>
      <c r="C85" t="s">
        <v>2553</v>
      </c>
      <c r="D85" t="s">
        <v>2554</v>
      </c>
      <c r="E85" t="s">
        <v>6</v>
      </c>
      <c r="F85" t="s">
        <v>972</v>
      </c>
    </row>
    <row r="86" spans="1:6" x14ac:dyDescent="0.3">
      <c r="A86" t="s">
        <v>3353</v>
      </c>
      <c r="B86">
        <v>1092911696</v>
      </c>
      <c r="C86" t="s">
        <v>3360</v>
      </c>
      <c r="D86" t="s">
        <v>3361</v>
      </c>
      <c r="E86" t="s">
        <v>1744</v>
      </c>
      <c r="F86" t="s">
        <v>1025</v>
      </c>
    </row>
    <row r="87" spans="1:6" x14ac:dyDescent="0.3">
      <c r="A87" t="s">
        <v>2564</v>
      </c>
      <c r="B87">
        <v>1055753274</v>
      </c>
      <c r="C87" t="s">
        <v>2565</v>
      </c>
      <c r="D87" t="s">
        <v>2566</v>
      </c>
      <c r="E87" t="s">
        <v>6</v>
      </c>
      <c r="F87" t="s">
        <v>1025</v>
      </c>
    </row>
    <row r="88" spans="1:6" x14ac:dyDescent="0.3">
      <c r="A88" t="s">
        <v>3264</v>
      </c>
      <c r="B88">
        <v>1037591762</v>
      </c>
      <c r="C88" t="s">
        <v>3265</v>
      </c>
      <c r="D88" t="s">
        <v>3266</v>
      </c>
      <c r="E88" t="s">
        <v>6</v>
      </c>
      <c r="F88" t="s">
        <v>985</v>
      </c>
    </row>
    <row r="89" spans="1:6" x14ac:dyDescent="0.3">
      <c r="A89" t="s">
        <v>2577</v>
      </c>
      <c r="B89">
        <v>1073236431</v>
      </c>
      <c r="C89" t="s">
        <v>2578</v>
      </c>
      <c r="D89" t="s">
        <v>2579</v>
      </c>
      <c r="E89" t="s">
        <v>6</v>
      </c>
      <c r="F89" t="s">
        <v>985</v>
      </c>
    </row>
    <row r="90" spans="1:6" x14ac:dyDescent="0.3">
      <c r="A90" t="s">
        <v>2980</v>
      </c>
      <c r="B90">
        <v>1088243394</v>
      </c>
      <c r="C90" t="s">
        <v>2981</v>
      </c>
      <c r="D90" t="s">
        <v>2982</v>
      </c>
      <c r="E90" t="s">
        <v>6</v>
      </c>
      <c r="F90" t="s">
        <v>1026</v>
      </c>
    </row>
    <row r="91" spans="1:6" x14ac:dyDescent="0.3">
      <c r="A91" t="s">
        <v>2932</v>
      </c>
      <c r="B91">
        <v>1012916446</v>
      </c>
      <c r="C91" t="s">
        <v>2933</v>
      </c>
      <c r="D91" t="s">
        <v>2934</v>
      </c>
      <c r="E91" t="s">
        <v>1744</v>
      </c>
      <c r="F91" t="s">
        <v>1015</v>
      </c>
    </row>
    <row r="92" spans="1:6" x14ac:dyDescent="0.3">
      <c r="A92" t="s">
        <v>2555</v>
      </c>
      <c r="B92">
        <v>1010221417</v>
      </c>
      <c r="C92" t="s">
        <v>2556</v>
      </c>
      <c r="D92" t="s">
        <v>2557</v>
      </c>
      <c r="E92" t="s">
        <v>6</v>
      </c>
      <c r="F92" t="s">
        <v>1015</v>
      </c>
    </row>
    <row r="93" spans="1:6" x14ac:dyDescent="0.3">
      <c r="A93" t="s">
        <v>2580</v>
      </c>
      <c r="B93">
        <v>1000049649</v>
      </c>
      <c r="C93" t="s">
        <v>2581</v>
      </c>
      <c r="D93" t="s">
        <v>2582</v>
      </c>
      <c r="E93" t="s">
        <v>1744</v>
      </c>
      <c r="F93" t="s">
        <v>1016</v>
      </c>
    </row>
    <row r="94" spans="1:6" x14ac:dyDescent="0.3">
      <c r="A94" t="s">
        <v>2583</v>
      </c>
      <c r="B94">
        <v>1121942644</v>
      </c>
      <c r="C94" t="s">
        <v>2584</v>
      </c>
      <c r="D94" t="s">
        <v>2585</v>
      </c>
      <c r="E94" t="s">
        <v>6</v>
      </c>
      <c r="F94" t="s">
        <v>1016</v>
      </c>
    </row>
    <row r="95" spans="1:6" x14ac:dyDescent="0.3">
      <c r="A95" t="s">
        <v>2567</v>
      </c>
      <c r="B95">
        <v>5475167</v>
      </c>
      <c r="C95" t="s">
        <v>2568</v>
      </c>
      <c r="D95" t="s">
        <v>2569</v>
      </c>
      <c r="E95" t="s">
        <v>6</v>
      </c>
      <c r="F95" t="s">
        <v>1016</v>
      </c>
    </row>
    <row r="96" spans="1:6" x14ac:dyDescent="0.3">
      <c r="A96" t="s">
        <v>2518</v>
      </c>
      <c r="B96">
        <v>1024533066</v>
      </c>
      <c r="C96" t="s">
        <v>2519</v>
      </c>
      <c r="D96" t="s">
        <v>2520</v>
      </c>
      <c r="E96" t="s">
        <v>6</v>
      </c>
      <c r="F96" t="s">
        <v>978</v>
      </c>
    </row>
    <row r="97" spans="1:6" x14ac:dyDescent="0.3">
      <c r="A97" t="s">
        <v>2485</v>
      </c>
      <c r="B97">
        <v>1070611092</v>
      </c>
      <c r="C97" t="s">
        <v>2486</v>
      </c>
      <c r="D97" t="s">
        <v>2487</v>
      </c>
      <c r="E97" t="s">
        <v>6</v>
      </c>
      <c r="F97" t="s">
        <v>984</v>
      </c>
    </row>
    <row r="98" spans="1:6" x14ac:dyDescent="0.3">
      <c r="A98" t="s">
        <v>2488</v>
      </c>
      <c r="B98">
        <v>1014265336</v>
      </c>
      <c r="C98" t="s">
        <v>2489</v>
      </c>
      <c r="D98" t="s">
        <v>2490</v>
      </c>
      <c r="E98" t="s">
        <v>6</v>
      </c>
      <c r="F98" t="s">
        <v>1015</v>
      </c>
    </row>
    <row r="99" spans="1:6" x14ac:dyDescent="0.3">
      <c r="A99" t="s">
        <v>2491</v>
      </c>
      <c r="B99">
        <v>1143154245</v>
      </c>
      <c r="C99" t="s">
        <v>2492</v>
      </c>
      <c r="D99" t="s">
        <v>2493</v>
      </c>
      <c r="E99" t="s">
        <v>6</v>
      </c>
      <c r="F99" t="s">
        <v>981</v>
      </c>
    </row>
    <row r="100" spans="1:6" x14ac:dyDescent="0.3">
      <c r="A100" t="s">
        <v>2494</v>
      </c>
      <c r="B100">
        <v>1122511478</v>
      </c>
      <c r="C100" t="s">
        <v>2495</v>
      </c>
      <c r="D100" t="s">
        <v>2496</v>
      </c>
      <c r="E100" t="s">
        <v>6</v>
      </c>
      <c r="F100" t="s">
        <v>1133</v>
      </c>
    </row>
    <row r="101" spans="1:6" x14ac:dyDescent="0.3">
      <c r="A101" t="s">
        <v>2497</v>
      </c>
      <c r="B101">
        <v>65831964</v>
      </c>
      <c r="C101" t="s">
        <v>2498</v>
      </c>
      <c r="D101" t="s">
        <v>2499</v>
      </c>
      <c r="E101" t="s">
        <v>6</v>
      </c>
      <c r="F101" t="s">
        <v>1015</v>
      </c>
    </row>
    <row r="102" spans="1:6" x14ac:dyDescent="0.3">
      <c r="A102" t="s">
        <v>2500</v>
      </c>
      <c r="B102">
        <v>1095835196</v>
      </c>
      <c r="C102" t="s">
        <v>2541</v>
      </c>
      <c r="D102" t="s">
        <v>2501</v>
      </c>
      <c r="E102" t="s">
        <v>6</v>
      </c>
      <c r="F102" t="s">
        <v>1015</v>
      </c>
    </row>
    <row r="103" spans="1:6" x14ac:dyDescent="0.3">
      <c r="A103" t="s">
        <v>2502</v>
      </c>
      <c r="B103">
        <v>53132535</v>
      </c>
      <c r="C103" t="s">
        <v>2503</v>
      </c>
      <c r="D103" t="s">
        <v>2504</v>
      </c>
      <c r="E103" t="s">
        <v>6</v>
      </c>
      <c r="F103" t="s">
        <v>982</v>
      </c>
    </row>
    <row r="104" spans="1:6" x14ac:dyDescent="0.3">
      <c r="A104" t="s">
        <v>2473</v>
      </c>
      <c r="B104">
        <v>1019108572</v>
      </c>
      <c r="C104" t="s">
        <v>2474</v>
      </c>
      <c r="D104" t="s">
        <v>2475</v>
      </c>
      <c r="E104" t="s">
        <v>6</v>
      </c>
      <c r="F104" t="s">
        <v>981</v>
      </c>
    </row>
    <row r="105" spans="1:6" x14ac:dyDescent="0.3">
      <c r="A105" t="s">
        <v>2476</v>
      </c>
      <c r="B105">
        <v>1022439154</v>
      </c>
      <c r="C105" t="s">
        <v>2477</v>
      </c>
      <c r="D105" t="s">
        <v>2478</v>
      </c>
      <c r="E105" t="s">
        <v>6</v>
      </c>
      <c r="F105" t="s">
        <v>978</v>
      </c>
    </row>
    <row r="106" spans="1:6" x14ac:dyDescent="0.3">
      <c r="A106" t="s">
        <v>2479</v>
      </c>
      <c r="B106">
        <v>1002808079</v>
      </c>
      <c r="C106" t="s">
        <v>2480</v>
      </c>
      <c r="D106" t="s">
        <v>2481</v>
      </c>
      <c r="E106" t="s">
        <v>6</v>
      </c>
      <c r="F106" t="s">
        <v>984</v>
      </c>
    </row>
    <row r="107" spans="1:6" x14ac:dyDescent="0.3">
      <c r="A107" t="s">
        <v>2456</v>
      </c>
      <c r="B107">
        <v>1004377214</v>
      </c>
      <c r="C107" t="s">
        <v>2457</v>
      </c>
      <c r="D107" t="s">
        <v>2458</v>
      </c>
      <c r="E107" t="s">
        <v>6</v>
      </c>
      <c r="F107" t="s">
        <v>995</v>
      </c>
    </row>
    <row r="108" spans="1:6" x14ac:dyDescent="0.3">
      <c r="A108" t="s">
        <v>2459</v>
      </c>
      <c r="B108">
        <v>1098757324</v>
      </c>
      <c r="C108" t="s">
        <v>2460</v>
      </c>
      <c r="D108" t="s">
        <v>2461</v>
      </c>
      <c r="E108" t="s">
        <v>6</v>
      </c>
      <c r="F108" t="s">
        <v>1133</v>
      </c>
    </row>
    <row r="109" spans="1:6" x14ac:dyDescent="0.3">
      <c r="A109" t="s">
        <v>2462</v>
      </c>
      <c r="B109">
        <v>1193124196</v>
      </c>
      <c r="C109" t="s">
        <v>2463</v>
      </c>
      <c r="D109" t="s">
        <v>2464</v>
      </c>
      <c r="E109" t="s">
        <v>130</v>
      </c>
      <c r="F109" t="s">
        <v>1133</v>
      </c>
    </row>
    <row r="110" spans="1:6" x14ac:dyDescent="0.3">
      <c r="A110" t="s">
        <v>2465</v>
      </c>
      <c r="B110">
        <v>1030621642</v>
      </c>
      <c r="C110" t="s">
        <v>2466</v>
      </c>
      <c r="D110" t="s">
        <v>2467</v>
      </c>
      <c r="E110" t="s">
        <v>6</v>
      </c>
      <c r="F110" t="s">
        <v>2944</v>
      </c>
    </row>
    <row r="111" spans="1:6" x14ac:dyDescent="0.3">
      <c r="A111" t="s">
        <v>2433</v>
      </c>
      <c r="B111">
        <v>1062286489</v>
      </c>
      <c r="C111" t="s">
        <v>2434</v>
      </c>
      <c r="D111" t="s">
        <v>2435</v>
      </c>
      <c r="E111" t="s">
        <v>6</v>
      </c>
      <c r="F111" t="s">
        <v>976</v>
      </c>
    </row>
    <row r="112" spans="1:6" x14ac:dyDescent="0.3">
      <c r="A112" t="s">
        <v>2436</v>
      </c>
      <c r="B112">
        <v>1152706921</v>
      </c>
      <c r="C112" t="s">
        <v>2437</v>
      </c>
      <c r="D112" t="s">
        <v>2438</v>
      </c>
      <c r="E112" t="s">
        <v>6</v>
      </c>
      <c r="F112" t="s">
        <v>976</v>
      </c>
    </row>
    <row r="113" spans="1:6" x14ac:dyDescent="0.3">
      <c r="A113" t="s">
        <v>2439</v>
      </c>
      <c r="B113">
        <v>1020451741</v>
      </c>
      <c r="C113" t="s">
        <v>2440</v>
      </c>
      <c r="D113" t="s">
        <v>2441</v>
      </c>
      <c r="E113" t="s">
        <v>6</v>
      </c>
      <c r="F113" t="s">
        <v>976</v>
      </c>
    </row>
    <row r="114" spans="1:6" x14ac:dyDescent="0.3">
      <c r="A114" t="s">
        <v>2442</v>
      </c>
      <c r="B114">
        <v>1070622565</v>
      </c>
      <c r="C114" t="s">
        <v>2443</v>
      </c>
      <c r="D114" t="s">
        <v>2444</v>
      </c>
      <c r="E114" t="s">
        <v>1744</v>
      </c>
      <c r="F114" t="s">
        <v>1025</v>
      </c>
    </row>
    <row r="115" spans="1:6" x14ac:dyDescent="0.3">
      <c r="A115" t="s">
        <v>2406</v>
      </c>
      <c r="B115">
        <v>1005325833</v>
      </c>
      <c r="C115" t="s">
        <v>2407</v>
      </c>
      <c r="D115" t="s">
        <v>2408</v>
      </c>
      <c r="E115" t="s">
        <v>1744</v>
      </c>
      <c r="F115" t="s">
        <v>1015</v>
      </c>
    </row>
    <row r="116" spans="1:6" x14ac:dyDescent="0.3">
      <c r="A116" t="s">
        <v>2409</v>
      </c>
      <c r="B116">
        <v>1014183294</v>
      </c>
      <c r="C116" t="s">
        <v>2410</v>
      </c>
      <c r="D116" t="s">
        <v>2411</v>
      </c>
      <c r="E116" t="s">
        <v>6</v>
      </c>
      <c r="F116" t="s">
        <v>1015</v>
      </c>
    </row>
    <row r="117" spans="1:6" x14ac:dyDescent="0.3">
      <c r="A117" t="s">
        <v>2413</v>
      </c>
      <c r="B117">
        <v>52733073</v>
      </c>
      <c r="C117" t="s">
        <v>2414</v>
      </c>
      <c r="D117" t="s">
        <v>2415</v>
      </c>
      <c r="E117" t="s">
        <v>6</v>
      </c>
      <c r="F117" t="s">
        <v>1015</v>
      </c>
    </row>
    <row r="118" spans="1:6" x14ac:dyDescent="0.3">
      <c r="A118" t="s">
        <v>2416</v>
      </c>
      <c r="B118">
        <v>1002653757</v>
      </c>
      <c r="C118" t="s">
        <v>2417</v>
      </c>
      <c r="D118" t="s">
        <v>2418</v>
      </c>
      <c r="E118" t="s">
        <v>6</v>
      </c>
      <c r="F118" t="s">
        <v>1025</v>
      </c>
    </row>
    <row r="119" spans="1:6" x14ac:dyDescent="0.3">
      <c r="A119" t="s">
        <v>2419</v>
      </c>
      <c r="B119">
        <v>1129529149</v>
      </c>
      <c r="C119" t="s">
        <v>2420</v>
      </c>
      <c r="D119" t="s">
        <v>2421</v>
      </c>
      <c r="E119" t="s">
        <v>6</v>
      </c>
      <c r="F119" t="s">
        <v>981</v>
      </c>
    </row>
    <row r="120" spans="1:6" x14ac:dyDescent="0.3">
      <c r="A120" t="s">
        <v>2422</v>
      </c>
      <c r="B120">
        <v>1073170681</v>
      </c>
      <c r="C120" t="s">
        <v>2423</v>
      </c>
      <c r="D120" t="s">
        <v>2424</v>
      </c>
      <c r="E120" t="s">
        <v>6</v>
      </c>
      <c r="F120" t="s">
        <v>981</v>
      </c>
    </row>
    <row r="121" spans="1:6" x14ac:dyDescent="0.3">
      <c r="A121" t="s">
        <v>2425</v>
      </c>
      <c r="B121">
        <v>1048851423</v>
      </c>
      <c r="C121" t="s">
        <v>2426</v>
      </c>
      <c r="D121" t="s">
        <v>2427</v>
      </c>
      <c r="E121" t="s">
        <v>6</v>
      </c>
      <c r="F121" t="s">
        <v>981</v>
      </c>
    </row>
    <row r="122" spans="1:6" x14ac:dyDescent="0.3">
      <c r="A122" t="s">
        <v>2392</v>
      </c>
      <c r="B122">
        <v>1002256149</v>
      </c>
      <c r="C122" t="s">
        <v>2393</v>
      </c>
      <c r="D122" t="s">
        <v>2394</v>
      </c>
      <c r="E122" t="s">
        <v>6</v>
      </c>
      <c r="F122" t="s">
        <v>1026</v>
      </c>
    </row>
    <row r="123" spans="1:6" x14ac:dyDescent="0.3">
      <c r="A123" t="s">
        <v>2395</v>
      </c>
      <c r="B123">
        <v>1098764515</v>
      </c>
      <c r="C123" t="s">
        <v>2396</v>
      </c>
      <c r="D123" t="s">
        <v>2397</v>
      </c>
      <c r="E123" t="s">
        <v>6</v>
      </c>
      <c r="F123" t="s">
        <v>1026</v>
      </c>
    </row>
    <row r="124" spans="1:6" x14ac:dyDescent="0.3">
      <c r="A124" t="s">
        <v>2398</v>
      </c>
      <c r="B124">
        <v>1016002196</v>
      </c>
      <c r="C124" t="s">
        <v>2399</v>
      </c>
      <c r="D124" t="s">
        <v>2400</v>
      </c>
      <c r="E124" t="s">
        <v>6</v>
      </c>
      <c r="F124" t="s">
        <v>1133</v>
      </c>
    </row>
    <row r="125" spans="1:6" x14ac:dyDescent="0.3">
      <c r="A125" t="s">
        <v>2401</v>
      </c>
      <c r="B125">
        <v>1019120609</v>
      </c>
      <c r="C125" t="s">
        <v>2402</v>
      </c>
      <c r="D125" t="s">
        <v>2403</v>
      </c>
      <c r="E125" t="s">
        <v>6</v>
      </c>
      <c r="F125" t="s">
        <v>2944</v>
      </c>
    </row>
    <row r="126" spans="1:6" x14ac:dyDescent="0.3">
      <c r="A126" t="s">
        <v>2364</v>
      </c>
      <c r="B126">
        <v>1143465778</v>
      </c>
      <c r="C126" t="s">
        <v>2365</v>
      </c>
      <c r="D126" t="s">
        <v>2366</v>
      </c>
      <c r="E126" t="s">
        <v>6</v>
      </c>
      <c r="F126" t="s">
        <v>979</v>
      </c>
    </row>
    <row r="127" spans="1:6" x14ac:dyDescent="0.3">
      <c r="A127" t="s">
        <v>2367</v>
      </c>
      <c r="B127">
        <v>1101819379</v>
      </c>
      <c r="C127" t="s">
        <v>2368</v>
      </c>
      <c r="D127" t="s">
        <v>2369</v>
      </c>
      <c r="E127" t="s">
        <v>6</v>
      </c>
      <c r="F127" t="s">
        <v>2944</v>
      </c>
    </row>
    <row r="128" spans="1:6" x14ac:dyDescent="0.3">
      <c r="A128" t="s">
        <v>2370</v>
      </c>
      <c r="B128">
        <v>1001078221</v>
      </c>
      <c r="C128" t="s">
        <v>2371</v>
      </c>
      <c r="D128" t="s">
        <v>2372</v>
      </c>
      <c r="E128" t="s">
        <v>130</v>
      </c>
      <c r="F128" t="s">
        <v>3169</v>
      </c>
    </row>
    <row r="129" spans="1:6" x14ac:dyDescent="0.3">
      <c r="A129" t="s">
        <v>2373</v>
      </c>
      <c r="B129">
        <v>1013264950</v>
      </c>
      <c r="C129" t="s">
        <v>2374</v>
      </c>
      <c r="D129" t="s">
        <v>2375</v>
      </c>
      <c r="E129" t="s">
        <v>130</v>
      </c>
      <c r="F129" t="s">
        <v>3169</v>
      </c>
    </row>
    <row r="130" spans="1:6" x14ac:dyDescent="0.3">
      <c r="A130" t="s">
        <v>2344</v>
      </c>
      <c r="B130">
        <v>1085322658</v>
      </c>
      <c r="C130" t="s">
        <v>2345</v>
      </c>
      <c r="D130" t="s">
        <v>2346</v>
      </c>
      <c r="E130" t="s">
        <v>6</v>
      </c>
      <c r="F130" t="s">
        <v>1025</v>
      </c>
    </row>
    <row r="131" spans="1:6" x14ac:dyDescent="0.3">
      <c r="A131" t="s">
        <v>2347</v>
      </c>
      <c r="B131">
        <v>1109185311</v>
      </c>
      <c r="C131" t="s">
        <v>2348</v>
      </c>
      <c r="D131" t="s">
        <v>2349</v>
      </c>
      <c r="E131" t="s">
        <v>6</v>
      </c>
      <c r="F131" t="s">
        <v>984</v>
      </c>
    </row>
    <row r="132" spans="1:6" x14ac:dyDescent="0.3">
      <c r="A132" t="s">
        <v>2350</v>
      </c>
      <c r="B132">
        <v>6446676</v>
      </c>
      <c r="C132" t="s">
        <v>2351</v>
      </c>
      <c r="D132" t="s">
        <v>2352</v>
      </c>
      <c r="E132" t="s">
        <v>6</v>
      </c>
      <c r="F132" t="s">
        <v>1025</v>
      </c>
    </row>
    <row r="133" spans="1:6" x14ac:dyDescent="0.3">
      <c r="A133" t="s">
        <v>2353</v>
      </c>
      <c r="B133">
        <v>1144204501</v>
      </c>
      <c r="C133" t="s">
        <v>2354</v>
      </c>
      <c r="D133" t="s">
        <v>2355</v>
      </c>
      <c r="E133" t="s">
        <v>6</v>
      </c>
      <c r="F133" t="s">
        <v>981</v>
      </c>
    </row>
    <row r="134" spans="1:6" x14ac:dyDescent="0.3">
      <c r="A134" t="s">
        <v>2356</v>
      </c>
      <c r="B134">
        <v>71365397</v>
      </c>
      <c r="C134" t="s">
        <v>2357</v>
      </c>
      <c r="D134" t="s">
        <v>2358</v>
      </c>
      <c r="E134" t="s">
        <v>6</v>
      </c>
      <c r="F134" t="s">
        <v>976</v>
      </c>
    </row>
    <row r="135" spans="1:6" x14ac:dyDescent="0.3">
      <c r="A135" t="s">
        <v>2333</v>
      </c>
      <c r="B135">
        <v>1117012868</v>
      </c>
      <c r="C135" t="s">
        <v>2334</v>
      </c>
      <c r="D135" t="s">
        <v>2335</v>
      </c>
      <c r="E135" t="s">
        <v>6</v>
      </c>
      <c r="F135" t="s">
        <v>1133</v>
      </c>
    </row>
    <row r="136" spans="1:6" x14ac:dyDescent="0.3">
      <c r="A136" t="s">
        <v>2336</v>
      </c>
      <c r="B136">
        <v>1095793878</v>
      </c>
      <c r="C136" t="s">
        <v>2337</v>
      </c>
      <c r="D136" t="s">
        <v>2338</v>
      </c>
      <c r="E136" t="s">
        <v>6</v>
      </c>
      <c r="F136" t="s">
        <v>1026</v>
      </c>
    </row>
    <row r="137" spans="1:6" x14ac:dyDescent="0.3">
      <c r="A137" t="s">
        <v>2339</v>
      </c>
      <c r="B137">
        <v>1144206659</v>
      </c>
      <c r="C137" t="s">
        <v>2340</v>
      </c>
      <c r="D137" t="s">
        <v>2341</v>
      </c>
      <c r="E137" t="s">
        <v>1744</v>
      </c>
      <c r="F137" t="s">
        <v>984</v>
      </c>
    </row>
    <row r="138" spans="1:6" x14ac:dyDescent="0.3">
      <c r="A138" t="s">
        <v>2301</v>
      </c>
      <c r="B138">
        <v>1065654988</v>
      </c>
      <c r="C138" t="s">
        <v>2302</v>
      </c>
      <c r="D138" t="s">
        <v>2303</v>
      </c>
      <c r="E138" t="s">
        <v>6</v>
      </c>
      <c r="F138" t="s">
        <v>995</v>
      </c>
    </row>
    <row r="139" spans="1:6" x14ac:dyDescent="0.3">
      <c r="A139" t="s">
        <v>2304</v>
      </c>
      <c r="B139">
        <v>1010067887</v>
      </c>
      <c r="C139" t="s">
        <v>2305</v>
      </c>
      <c r="D139" t="s">
        <v>2306</v>
      </c>
      <c r="E139" t="s">
        <v>6</v>
      </c>
      <c r="F139" t="s">
        <v>995</v>
      </c>
    </row>
    <row r="140" spans="1:6" x14ac:dyDescent="0.3">
      <c r="A140" t="s">
        <v>2307</v>
      </c>
      <c r="B140">
        <v>1148147026</v>
      </c>
      <c r="C140" t="s">
        <v>2308</v>
      </c>
      <c r="D140" t="s">
        <v>2309</v>
      </c>
      <c r="E140" t="s">
        <v>6</v>
      </c>
      <c r="F140" t="s">
        <v>995</v>
      </c>
    </row>
    <row r="141" spans="1:6" x14ac:dyDescent="0.3">
      <c r="A141" t="s">
        <v>2310</v>
      </c>
      <c r="B141">
        <v>1043634346</v>
      </c>
      <c r="C141" t="s">
        <v>2311</v>
      </c>
      <c r="D141" t="s">
        <v>2312</v>
      </c>
      <c r="E141" t="s">
        <v>6</v>
      </c>
      <c r="F141" t="s">
        <v>995</v>
      </c>
    </row>
    <row r="142" spans="1:6" x14ac:dyDescent="0.3">
      <c r="A142" t="s">
        <v>2313</v>
      </c>
      <c r="B142">
        <v>1085952094</v>
      </c>
      <c r="C142" t="s">
        <v>2314</v>
      </c>
      <c r="D142" t="s">
        <v>2315</v>
      </c>
      <c r="E142" t="s">
        <v>6</v>
      </c>
      <c r="F142" t="s">
        <v>1025</v>
      </c>
    </row>
    <row r="143" spans="1:6" x14ac:dyDescent="0.3">
      <c r="A143" t="s">
        <v>2316</v>
      </c>
      <c r="B143">
        <v>1059917118</v>
      </c>
      <c r="C143" t="s">
        <v>2317</v>
      </c>
      <c r="D143" t="s">
        <v>2318</v>
      </c>
      <c r="E143" t="s">
        <v>6</v>
      </c>
      <c r="F143" t="s">
        <v>1027</v>
      </c>
    </row>
    <row r="144" spans="1:6" x14ac:dyDescent="0.3">
      <c r="A144" t="s">
        <v>2319</v>
      </c>
      <c r="B144">
        <v>1121869457</v>
      </c>
      <c r="C144" t="s">
        <v>2320</v>
      </c>
      <c r="D144" t="s">
        <v>2321</v>
      </c>
      <c r="E144" t="s">
        <v>6</v>
      </c>
      <c r="F144" t="s">
        <v>2944</v>
      </c>
    </row>
    <row r="145" spans="1:6" x14ac:dyDescent="0.3">
      <c r="A145" t="s">
        <v>2322</v>
      </c>
      <c r="B145">
        <v>1022416614</v>
      </c>
      <c r="C145" t="s">
        <v>2323</v>
      </c>
      <c r="D145" t="s">
        <v>2324</v>
      </c>
      <c r="E145" t="s">
        <v>6</v>
      </c>
      <c r="F145" t="s">
        <v>3653</v>
      </c>
    </row>
    <row r="146" spans="1:6" x14ac:dyDescent="0.3">
      <c r="A146" t="s">
        <v>2325</v>
      </c>
      <c r="B146">
        <v>1019034453</v>
      </c>
      <c r="C146" t="s">
        <v>2326</v>
      </c>
      <c r="D146" t="s">
        <v>2327</v>
      </c>
      <c r="E146" t="s">
        <v>6</v>
      </c>
      <c r="F146" t="s">
        <v>1015</v>
      </c>
    </row>
    <row r="147" spans="1:6" x14ac:dyDescent="0.3">
      <c r="A147" t="s">
        <v>2253</v>
      </c>
      <c r="B147">
        <v>1007528414</v>
      </c>
      <c r="C147" t="s">
        <v>2254</v>
      </c>
      <c r="D147" t="s">
        <v>2255</v>
      </c>
      <c r="E147" t="s">
        <v>6</v>
      </c>
      <c r="F147" t="s">
        <v>1026</v>
      </c>
    </row>
    <row r="148" spans="1:6" x14ac:dyDescent="0.3">
      <c r="A148" t="s">
        <v>2256</v>
      </c>
      <c r="B148">
        <v>1012355462</v>
      </c>
      <c r="C148" t="s">
        <v>2257</v>
      </c>
      <c r="D148" t="s">
        <v>2258</v>
      </c>
      <c r="E148" t="s">
        <v>6</v>
      </c>
      <c r="F148" t="s">
        <v>978</v>
      </c>
    </row>
    <row r="149" spans="1:6" x14ac:dyDescent="0.3">
      <c r="A149" t="s">
        <v>2259</v>
      </c>
      <c r="B149">
        <v>1049794955</v>
      </c>
      <c r="C149" t="s">
        <v>2260</v>
      </c>
      <c r="D149" t="s">
        <v>2261</v>
      </c>
      <c r="E149" t="s">
        <v>6</v>
      </c>
      <c r="F149" t="s">
        <v>978</v>
      </c>
    </row>
    <row r="150" spans="1:6" x14ac:dyDescent="0.3">
      <c r="A150" t="s">
        <v>2223</v>
      </c>
      <c r="B150">
        <v>1014237208</v>
      </c>
      <c r="C150" t="s">
        <v>2224</v>
      </c>
      <c r="D150" t="s">
        <v>2225</v>
      </c>
      <c r="E150" t="s">
        <v>6</v>
      </c>
      <c r="F150" t="s">
        <v>981</v>
      </c>
    </row>
    <row r="151" spans="1:6" x14ac:dyDescent="0.3">
      <c r="A151" t="s">
        <v>2227</v>
      </c>
      <c r="B151">
        <v>1000969579</v>
      </c>
      <c r="C151" t="s">
        <v>2228</v>
      </c>
      <c r="D151" t="s">
        <v>2229</v>
      </c>
      <c r="E151" t="s">
        <v>6</v>
      </c>
      <c r="F151" t="s">
        <v>979</v>
      </c>
    </row>
    <row r="152" spans="1:6" x14ac:dyDescent="0.3">
      <c r="A152" t="s">
        <v>2230</v>
      </c>
      <c r="B152">
        <v>1144138947</v>
      </c>
      <c r="C152" t="s">
        <v>2231</v>
      </c>
      <c r="D152" t="s">
        <v>2232</v>
      </c>
      <c r="E152" t="s">
        <v>6</v>
      </c>
      <c r="F152" t="s">
        <v>1025</v>
      </c>
    </row>
    <row r="153" spans="1:6" x14ac:dyDescent="0.3">
      <c r="A153" t="s">
        <v>2233</v>
      </c>
      <c r="B153">
        <v>1002594109</v>
      </c>
      <c r="C153" t="s">
        <v>2234</v>
      </c>
      <c r="D153" t="s">
        <v>2235</v>
      </c>
      <c r="E153" t="s">
        <v>1744</v>
      </c>
      <c r="F153" t="s">
        <v>1025</v>
      </c>
    </row>
    <row r="154" spans="1:6" x14ac:dyDescent="0.3">
      <c r="A154" t="s">
        <v>2211</v>
      </c>
      <c r="B154">
        <v>1129524033</v>
      </c>
      <c r="C154" t="s">
        <v>2212</v>
      </c>
      <c r="D154" t="s">
        <v>2213</v>
      </c>
      <c r="E154" t="s">
        <v>1744</v>
      </c>
      <c r="F154" t="s">
        <v>1016</v>
      </c>
    </row>
    <row r="155" spans="1:6" x14ac:dyDescent="0.3">
      <c r="A155" t="s">
        <v>2214</v>
      </c>
      <c r="B155">
        <v>1118819718</v>
      </c>
      <c r="C155" t="s">
        <v>2215</v>
      </c>
      <c r="D155" t="s">
        <v>2216</v>
      </c>
      <c r="E155" t="s">
        <v>1744</v>
      </c>
      <c r="F155" t="s">
        <v>1016</v>
      </c>
    </row>
    <row r="156" spans="1:6" x14ac:dyDescent="0.3">
      <c r="A156" t="s">
        <v>2217</v>
      </c>
      <c r="B156">
        <v>1010005470</v>
      </c>
      <c r="C156" t="s">
        <v>2218</v>
      </c>
      <c r="D156" t="s">
        <v>2219</v>
      </c>
      <c r="E156" t="s">
        <v>1744</v>
      </c>
      <c r="F156" t="s">
        <v>979</v>
      </c>
    </row>
    <row r="157" spans="1:6" x14ac:dyDescent="0.3">
      <c r="A157" t="s">
        <v>2220</v>
      </c>
      <c r="B157">
        <v>1024558301</v>
      </c>
      <c r="C157" t="s">
        <v>2221</v>
      </c>
      <c r="D157" t="s">
        <v>2222</v>
      </c>
      <c r="E157" t="s">
        <v>6</v>
      </c>
      <c r="F157" t="s">
        <v>979</v>
      </c>
    </row>
    <row r="158" spans="1:6" x14ac:dyDescent="0.3">
      <c r="A158" t="s">
        <v>2189</v>
      </c>
      <c r="B158">
        <v>1122919980</v>
      </c>
      <c r="C158" t="s">
        <v>2190</v>
      </c>
      <c r="D158" t="s">
        <v>2191</v>
      </c>
      <c r="E158" t="s">
        <v>1744</v>
      </c>
      <c r="F158" t="s">
        <v>1015</v>
      </c>
    </row>
    <row r="159" spans="1:6" x14ac:dyDescent="0.3">
      <c r="A159" t="s">
        <v>2192</v>
      </c>
      <c r="B159">
        <v>1077721475</v>
      </c>
      <c r="C159" t="s">
        <v>2193</v>
      </c>
      <c r="D159" t="s">
        <v>2194</v>
      </c>
      <c r="E159" t="s">
        <v>6</v>
      </c>
      <c r="F159" t="s">
        <v>984</v>
      </c>
    </row>
    <row r="160" spans="1:6" x14ac:dyDescent="0.3">
      <c r="A160" t="s">
        <v>2195</v>
      </c>
      <c r="B160">
        <v>1070946895</v>
      </c>
      <c r="C160" t="s">
        <v>2196</v>
      </c>
      <c r="D160" t="s">
        <v>2197</v>
      </c>
      <c r="E160" t="s">
        <v>6</v>
      </c>
      <c r="F160" t="s">
        <v>3653</v>
      </c>
    </row>
    <row r="161" spans="1:6" x14ac:dyDescent="0.3">
      <c r="A161" t="s">
        <v>2198</v>
      </c>
      <c r="B161">
        <v>1032477518</v>
      </c>
      <c r="C161" t="s">
        <v>2199</v>
      </c>
      <c r="D161" t="s">
        <v>2200</v>
      </c>
      <c r="E161" t="s">
        <v>6</v>
      </c>
      <c r="F161" t="s">
        <v>3653</v>
      </c>
    </row>
    <row r="162" spans="1:6" x14ac:dyDescent="0.3">
      <c r="A162" t="s">
        <v>2201</v>
      </c>
      <c r="B162">
        <v>1055832958</v>
      </c>
      <c r="C162" t="s">
        <v>2202</v>
      </c>
      <c r="D162" t="s">
        <v>2203</v>
      </c>
      <c r="E162" t="s">
        <v>6</v>
      </c>
      <c r="F162" t="s">
        <v>2944</v>
      </c>
    </row>
    <row r="163" spans="1:6" x14ac:dyDescent="0.3">
      <c r="A163" t="s">
        <v>2204</v>
      </c>
      <c r="B163">
        <v>1065908641</v>
      </c>
      <c r="C163" t="s">
        <v>2205</v>
      </c>
      <c r="D163" t="s">
        <v>2206</v>
      </c>
      <c r="E163" t="s">
        <v>6</v>
      </c>
      <c r="F163" t="s">
        <v>972</v>
      </c>
    </row>
    <row r="164" spans="1:6" x14ac:dyDescent="0.3">
      <c r="A164" t="s">
        <v>2207</v>
      </c>
      <c r="B164">
        <v>1002159993</v>
      </c>
      <c r="C164" t="s">
        <v>2208</v>
      </c>
      <c r="D164" t="s">
        <v>2209</v>
      </c>
      <c r="E164" t="s">
        <v>1744</v>
      </c>
      <c r="F164" t="s">
        <v>972</v>
      </c>
    </row>
    <row r="165" spans="1:6" x14ac:dyDescent="0.3">
      <c r="A165" t="s">
        <v>2174</v>
      </c>
      <c r="B165">
        <v>1012464447</v>
      </c>
      <c r="C165" t="s">
        <v>2175</v>
      </c>
      <c r="D165" t="s">
        <v>2176</v>
      </c>
      <c r="E165" t="s">
        <v>6</v>
      </c>
      <c r="F165" t="s">
        <v>978</v>
      </c>
    </row>
    <row r="166" spans="1:6" x14ac:dyDescent="0.3">
      <c r="A166" t="s">
        <v>2177</v>
      </c>
      <c r="B166">
        <v>1121823687</v>
      </c>
      <c r="C166" t="s">
        <v>2178</v>
      </c>
      <c r="D166" t="s">
        <v>2179</v>
      </c>
      <c r="E166" t="s">
        <v>6</v>
      </c>
      <c r="F166" t="s">
        <v>978</v>
      </c>
    </row>
    <row r="167" spans="1:6" x14ac:dyDescent="0.3">
      <c r="A167" t="s">
        <v>2180</v>
      </c>
      <c r="B167">
        <v>1014225687</v>
      </c>
      <c r="C167" t="s">
        <v>2181</v>
      </c>
      <c r="D167" t="s">
        <v>2182</v>
      </c>
      <c r="E167" t="s">
        <v>130</v>
      </c>
      <c r="F167" t="s">
        <v>3169</v>
      </c>
    </row>
    <row r="168" spans="1:6" x14ac:dyDescent="0.3">
      <c r="A168" t="s">
        <v>2183</v>
      </c>
      <c r="B168">
        <v>1074908179</v>
      </c>
      <c r="C168" t="s">
        <v>2184</v>
      </c>
      <c r="D168" t="s">
        <v>2185</v>
      </c>
      <c r="E168" t="s">
        <v>130</v>
      </c>
      <c r="F168" t="s">
        <v>3169</v>
      </c>
    </row>
    <row r="169" spans="1:6" x14ac:dyDescent="0.3">
      <c r="A169" t="s">
        <v>2186</v>
      </c>
      <c r="B169">
        <v>1111262275</v>
      </c>
      <c r="C169" t="s">
        <v>2187</v>
      </c>
      <c r="D169" t="s">
        <v>2188</v>
      </c>
      <c r="E169" t="s">
        <v>6</v>
      </c>
      <c r="F169" t="s">
        <v>984</v>
      </c>
    </row>
    <row r="170" spans="1:6" x14ac:dyDescent="0.3">
      <c r="A170" t="s">
        <v>2168</v>
      </c>
      <c r="B170">
        <v>1067937961</v>
      </c>
      <c r="C170" t="s">
        <v>2169</v>
      </c>
      <c r="D170" t="s">
        <v>2170</v>
      </c>
      <c r="E170" t="s">
        <v>6</v>
      </c>
      <c r="F170" t="s">
        <v>1133</v>
      </c>
    </row>
    <row r="171" spans="1:6" x14ac:dyDescent="0.3">
      <c r="A171" t="s">
        <v>2171</v>
      </c>
      <c r="B171">
        <v>1102354961</v>
      </c>
      <c r="C171" t="s">
        <v>2172</v>
      </c>
      <c r="D171" t="s">
        <v>2173</v>
      </c>
      <c r="E171" t="s">
        <v>6</v>
      </c>
      <c r="F171" t="s">
        <v>1015</v>
      </c>
    </row>
    <row r="172" spans="1:6" x14ac:dyDescent="0.3">
      <c r="A172" t="s">
        <v>2164</v>
      </c>
      <c r="B172">
        <v>1118561069</v>
      </c>
      <c r="C172" t="s">
        <v>2165</v>
      </c>
      <c r="D172" t="s">
        <v>2166</v>
      </c>
      <c r="E172" t="s">
        <v>1744</v>
      </c>
      <c r="F172" t="s">
        <v>1133</v>
      </c>
    </row>
    <row r="173" spans="1:6" x14ac:dyDescent="0.3">
      <c r="A173" t="s">
        <v>2139</v>
      </c>
      <c r="B173">
        <v>1013618827</v>
      </c>
      <c r="C173" t="s">
        <v>2140</v>
      </c>
      <c r="D173" t="s">
        <v>2141</v>
      </c>
      <c r="E173" t="s">
        <v>6</v>
      </c>
      <c r="F173" t="s">
        <v>979</v>
      </c>
    </row>
    <row r="174" spans="1:6" x14ac:dyDescent="0.3">
      <c r="A174" t="s">
        <v>2127</v>
      </c>
      <c r="B174">
        <v>1002576450</v>
      </c>
      <c r="C174" t="s">
        <v>2128</v>
      </c>
      <c r="D174" t="s">
        <v>2129</v>
      </c>
      <c r="E174" t="s">
        <v>6</v>
      </c>
      <c r="F174" t="s">
        <v>1026</v>
      </c>
    </row>
    <row r="175" spans="1:6" x14ac:dyDescent="0.3">
      <c r="A175" t="s">
        <v>2130</v>
      </c>
      <c r="B175">
        <v>1020454854</v>
      </c>
      <c r="C175" t="s">
        <v>2131</v>
      </c>
      <c r="D175" t="s">
        <v>2132</v>
      </c>
      <c r="E175" t="s">
        <v>6</v>
      </c>
      <c r="F175" t="s">
        <v>1026</v>
      </c>
    </row>
    <row r="176" spans="1:6" x14ac:dyDescent="0.3">
      <c r="A176" t="s">
        <v>2133</v>
      </c>
      <c r="B176">
        <v>5118532</v>
      </c>
      <c r="C176" t="s">
        <v>2134</v>
      </c>
      <c r="D176" t="s">
        <v>2135</v>
      </c>
      <c r="E176" t="s">
        <v>6</v>
      </c>
      <c r="F176" t="s">
        <v>1026</v>
      </c>
    </row>
    <row r="177" spans="1:6" x14ac:dyDescent="0.3">
      <c r="A177" t="s">
        <v>2136</v>
      </c>
      <c r="B177">
        <v>1037503586</v>
      </c>
      <c r="C177" t="s">
        <v>2137</v>
      </c>
      <c r="D177" t="s">
        <v>2138</v>
      </c>
      <c r="E177" t="s">
        <v>6</v>
      </c>
      <c r="F177" t="s">
        <v>976</v>
      </c>
    </row>
    <row r="178" spans="1:6" x14ac:dyDescent="0.3">
      <c r="A178" t="s">
        <v>2123</v>
      </c>
      <c r="B178">
        <v>1193591145</v>
      </c>
      <c r="C178" t="s">
        <v>2124</v>
      </c>
      <c r="D178" t="s">
        <v>2125</v>
      </c>
      <c r="E178" t="s">
        <v>6</v>
      </c>
      <c r="F178" t="s">
        <v>1015</v>
      </c>
    </row>
    <row r="179" spans="1:6" x14ac:dyDescent="0.3">
      <c r="A179" t="s">
        <v>2116</v>
      </c>
      <c r="B179">
        <v>1104991473</v>
      </c>
      <c r="C179" t="s">
        <v>2117</v>
      </c>
      <c r="D179" t="s">
        <v>2118</v>
      </c>
      <c r="E179" t="s">
        <v>6</v>
      </c>
      <c r="F179" t="s">
        <v>984</v>
      </c>
    </row>
    <row r="180" spans="1:6" x14ac:dyDescent="0.3">
      <c r="A180" t="s">
        <v>2119</v>
      </c>
      <c r="B180">
        <v>1023023536</v>
      </c>
      <c r="C180" t="s">
        <v>2120</v>
      </c>
      <c r="D180" t="s">
        <v>2121</v>
      </c>
      <c r="E180" t="s">
        <v>6</v>
      </c>
      <c r="F180" t="s">
        <v>1133</v>
      </c>
    </row>
    <row r="181" spans="1:6" x14ac:dyDescent="0.3">
      <c r="A181" t="s">
        <v>2090</v>
      </c>
      <c r="B181">
        <v>78056734</v>
      </c>
      <c r="C181" t="s">
        <v>2091</v>
      </c>
      <c r="D181" t="s">
        <v>2092</v>
      </c>
      <c r="E181" t="s">
        <v>1744</v>
      </c>
      <c r="F181" t="s">
        <v>1016</v>
      </c>
    </row>
    <row r="182" spans="1:6" x14ac:dyDescent="0.3">
      <c r="A182" t="s">
        <v>2093</v>
      </c>
      <c r="B182">
        <v>1047219903</v>
      </c>
      <c r="C182" t="s">
        <v>2094</v>
      </c>
      <c r="D182" t="s">
        <v>2095</v>
      </c>
      <c r="E182" t="s">
        <v>1744</v>
      </c>
      <c r="F182" t="s">
        <v>972</v>
      </c>
    </row>
    <row r="183" spans="1:6" x14ac:dyDescent="0.3">
      <c r="A183" t="s">
        <v>2096</v>
      </c>
      <c r="B183">
        <v>1100630467</v>
      </c>
      <c r="C183" t="s">
        <v>2097</v>
      </c>
      <c r="D183" t="s">
        <v>2098</v>
      </c>
      <c r="E183" t="s">
        <v>6</v>
      </c>
      <c r="F183" t="s">
        <v>995</v>
      </c>
    </row>
    <row r="184" spans="1:6" x14ac:dyDescent="0.3">
      <c r="A184" t="s">
        <v>2099</v>
      </c>
      <c r="B184">
        <v>1042472144</v>
      </c>
      <c r="C184" t="s">
        <v>2100</v>
      </c>
      <c r="D184" t="s">
        <v>2101</v>
      </c>
      <c r="E184" t="s">
        <v>6</v>
      </c>
      <c r="F184" t="s">
        <v>995</v>
      </c>
    </row>
    <row r="185" spans="1:6" x14ac:dyDescent="0.3">
      <c r="A185" t="s">
        <v>2102</v>
      </c>
      <c r="B185">
        <v>1033800736</v>
      </c>
      <c r="C185" t="s">
        <v>2103</v>
      </c>
      <c r="D185" t="s">
        <v>2104</v>
      </c>
      <c r="E185" t="s">
        <v>6</v>
      </c>
      <c r="F185" t="s">
        <v>1015</v>
      </c>
    </row>
    <row r="186" spans="1:6" x14ac:dyDescent="0.3">
      <c r="A186" t="s">
        <v>2105</v>
      </c>
      <c r="B186">
        <v>1120382045</v>
      </c>
      <c r="C186" t="s">
        <v>2106</v>
      </c>
      <c r="D186" t="s">
        <v>2107</v>
      </c>
      <c r="E186" t="s">
        <v>1744</v>
      </c>
      <c r="F186" t="s">
        <v>1133</v>
      </c>
    </row>
    <row r="187" spans="1:6" x14ac:dyDescent="0.3">
      <c r="A187" t="s">
        <v>2089</v>
      </c>
      <c r="B187">
        <v>1055246864</v>
      </c>
      <c r="C187" t="s">
        <v>2108</v>
      </c>
      <c r="D187" t="s">
        <v>2109</v>
      </c>
      <c r="E187" t="s">
        <v>6</v>
      </c>
      <c r="F187" t="s">
        <v>981</v>
      </c>
    </row>
    <row r="188" spans="1:6" x14ac:dyDescent="0.3">
      <c r="A188" t="s">
        <v>2110</v>
      </c>
      <c r="B188">
        <v>1054548161</v>
      </c>
      <c r="C188" t="s">
        <v>2111</v>
      </c>
      <c r="D188" t="s">
        <v>2112</v>
      </c>
      <c r="E188" t="s">
        <v>6</v>
      </c>
      <c r="F188" t="s">
        <v>981</v>
      </c>
    </row>
    <row r="189" spans="1:6" x14ac:dyDescent="0.3">
      <c r="A189" t="s">
        <v>2062</v>
      </c>
      <c r="B189">
        <v>1022348181</v>
      </c>
      <c r="C189" t="s">
        <v>2063</v>
      </c>
      <c r="D189" t="s">
        <v>2064</v>
      </c>
      <c r="E189" t="s">
        <v>6</v>
      </c>
      <c r="F189" t="s">
        <v>979</v>
      </c>
    </row>
    <row r="190" spans="1:6" x14ac:dyDescent="0.3">
      <c r="A190" t="s">
        <v>2065</v>
      </c>
      <c r="B190">
        <v>1233498162</v>
      </c>
      <c r="C190" t="s">
        <v>2066</v>
      </c>
      <c r="D190" t="s">
        <v>2067</v>
      </c>
      <c r="E190" t="s">
        <v>6</v>
      </c>
      <c r="F190" t="s">
        <v>2944</v>
      </c>
    </row>
    <row r="191" spans="1:6" x14ac:dyDescent="0.3">
      <c r="A191" t="s">
        <v>2068</v>
      </c>
      <c r="B191">
        <v>1143957145</v>
      </c>
      <c r="C191" t="s">
        <v>2069</v>
      </c>
      <c r="D191" t="s">
        <v>2070</v>
      </c>
      <c r="E191" t="s">
        <v>6</v>
      </c>
      <c r="F191" t="s">
        <v>1027</v>
      </c>
    </row>
    <row r="192" spans="1:6" x14ac:dyDescent="0.3">
      <c r="A192" t="s">
        <v>2071</v>
      </c>
      <c r="B192">
        <v>1049018663</v>
      </c>
      <c r="C192" t="s">
        <v>2072</v>
      </c>
      <c r="D192" t="s">
        <v>2073</v>
      </c>
      <c r="E192" t="s">
        <v>6</v>
      </c>
      <c r="F192" t="s">
        <v>978</v>
      </c>
    </row>
    <row r="193" spans="1:6" x14ac:dyDescent="0.3">
      <c r="A193" t="s">
        <v>2074</v>
      </c>
      <c r="B193">
        <v>22598450</v>
      </c>
      <c r="C193" t="s">
        <v>2075</v>
      </c>
      <c r="D193" t="s">
        <v>2076</v>
      </c>
      <c r="E193" t="s">
        <v>6</v>
      </c>
      <c r="F193" t="s">
        <v>985</v>
      </c>
    </row>
    <row r="194" spans="1:6" x14ac:dyDescent="0.3">
      <c r="A194" t="s">
        <v>2077</v>
      </c>
      <c r="B194">
        <v>1017180193</v>
      </c>
      <c r="C194" t="s">
        <v>2078</v>
      </c>
      <c r="D194" t="s">
        <v>2079</v>
      </c>
      <c r="E194" t="s">
        <v>6</v>
      </c>
      <c r="F194" t="s">
        <v>985</v>
      </c>
    </row>
    <row r="195" spans="1:6" x14ac:dyDescent="0.3">
      <c r="A195" t="s">
        <v>2048</v>
      </c>
      <c r="B195">
        <v>1012407056</v>
      </c>
      <c r="C195" t="s">
        <v>2049</v>
      </c>
      <c r="D195" t="s">
        <v>2050</v>
      </c>
      <c r="E195" t="s">
        <v>6</v>
      </c>
      <c r="F195" t="s">
        <v>1015</v>
      </c>
    </row>
    <row r="196" spans="1:6" x14ac:dyDescent="0.3">
      <c r="A196" t="s">
        <v>2051</v>
      </c>
      <c r="B196">
        <v>1000002020</v>
      </c>
      <c r="C196" t="s">
        <v>2052</v>
      </c>
      <c r="D196" t="s">
        <v>2053</v>
      </c>
      <c r="E196" t="s">
        <v>6</v>
      </c>
      <c r="F196" t="s">
        <v>978</v>
      </c>
    </row>
    <row r="197" spans="1:6" x14ac:dyDescent="0.3">
      <c r="A197" t="s">
        <v>2042</v>
      </c>
      <c r="B197">
        <v>1023980482</v>
      </c>
      <c r="C197" t="s">
        <v>2043</v>
      </c>
      <c r="D197" t="s">
        <v>2044</v>
      </c>
      <c r="E197" t="s">
        <v>6</v>
      </c>
      <c r="F197" t="s">
        <v>981</v>
      </c>
    </row>
    <row r="198" spans="1:6" x14ac:dyDescent="0.3">
      <c r="A198" t="s">
        <v>2033</v>
      </c>
      <c r="B198">
        <v>1001919797</v>
      </c>
      <c r="C198" t="s">
        <v>2034</v>
      </c>
      <c r="D198" t="s">
        <v>2035</v>
      </c>
      <c r="E198" t="s">
        <v>6</v>
      </c>
      <c r="F198" t="s">
        <v>972</v>
      </c>
    </row>
    <row r="199" spans="1:6" x14ac:dyDescent="0.3">
      <c r="A199" t="s">
        <v>2036</v>
      </c>
      <c r="B199">
        <v>1118800705</v>
      </c>
      <c r="C199" t="s">
        <v>2037</v>
      </c>
      <c r="D199" t="s">
        <v>2038</v>
      </c>
      <c r="E199" t="s">
        <v>6</v>
      </c>
      <c r="F199" t="s">
        <v>979</v>
      </c>
    </row>
    <row r="200" spans="1:6" x14ac:dyDescent="0.3">
      <c r="A200" t="s">
        <v>2024</v>
      </c>
      <c r="B200">
        <v>1002133148</v>
      </c>
      <c r="C200" t="s">
        <v>2025</v>
      </c>
      <c r="D200" t="s">
        <v>2026</v>
      </c>
      <c r="E200" t="s">
        <v>6</v>
      </c>
      <c r="F200" t="s">
        <v>995</v>
      </c>
    </row>
    <row r="201" spans="1:6" x14ac:dyDescent="0.3">
      <c r="A201" t="s">
        <v>2019</v>
      </c>
      <c r="B201">
        <v>1073722748</v>
      </c>
      <c r="C201" t="s">
        <v>2020</v>
      </c>
      <c r="D201" t="s">
        <v>2021</v>
      </c>
      <c r="E201" t="s">
        <v>6</v>
      </c>
      <c r="F201" t="s">
        <v>979</v>
      </c>
    </row>
    <row r="202" spans="1:6" x14ac:dyDescent="0.3">
      <c r="A202" t="s">
        <v>1997</v>
      </c>
      <c r="B202">
        <v>16234164</v>
      </c>
      <c r="C202" t="s">
        <v>1998</v>
      </c>
      <c r="D202" t="s">
        <v>1999</v>
      </c>
      <c r="E202" t="s">
        <v>6</v>
      </c>
      <c r="F202" t="s">
        <v>1027</v>
      </c>
    </row>
    <row r="203" spans="1:6" x14ac:dyDescent="0.3">
      <c r="A203" t="s">
        <v>2000</v>
      </c>
      <c r="B203">
        <v>1033818591</v>
      </c>
      <c r="C203" t="s">
        <v>2001</v>
      </c>
      <c r="D203" t="s">
        <v>2002</v>
      </c>
      <c r="E203" t="s">
        <v>130</v>
      </c>
      <c r="F203" t="s">
        <v>3169</v>
      </c>
    </row>
    <row r="204" spans="1:6" x14ac:dyDescent="0.3">
      <c r="A204" t="s">
        <v>2003</v>
      </c>
      <c r="B204">
        <v>1004279665</v>
      </c>
      <c r="C204" t="s">
        <v>2004</v>
      </c>
      <c r="D204" t="s">
        <v>2005</v>
      </c>
      <c r="E204" t="s">
        <v>6</v>
      </c>
      <c r="F204" t="s">
        <v>2944</v>
      </c>
    </row>
    <row r="205" spans="1:6" x14ac:dyDescent="0.3">
      <c r="A205" t="s">
        <v>2006</v>
      </c>
      <c r="B205">
        <v>80896658</v>
      </c>
      <c r="C205" t="s">
        <v>2007</v>
      </c>
      <c r="D205" t="s">
        <v>2008</v>
      </c>
      <c r="E205" t="s">
        <v>6</v>
      </c>
      <c r="F205" t="s">
        <v>2944</v>
      </c>
    </row>
    <row r="206" spans="1:6" x14ac:dyDescent="0.3">
      <c r="A206" t="s">
        <v>2009</v>
      </c>
      <c r="B206">
        <v>1013583917</v>
      </c>
      <c r="C206" t="s">
        <v>2010</v>
      </c>
      <c r="D206" t="s">
        <v>2011</v>
      </c>
      <c r="E206" t="s">
        <v>6</v>
      </c>
      <c r="F206" t="s">
        <v>3653</v>
      </c>
    </row>
    <row r="207" spans="1:6" x14ac:dyDescent="0.3">
      <c r="A207" t="s">
        <v>2012</v>
      </c>
      <c r="B207">
        <v>5230941</v>
      </c>
      <c r="C207" t="s">
        <v>2013</v>
      </c>
      <c r="D207" t="s">
        <v>2014</v>
      </c>
      <c r="E207" t="s">
        <v>6</v>
      </c>
      <c r="F207" t="s">
        <v>2944</v>
      </c>
    </row>
    <row r="208" spans="1:6" x14ac:dyDescent="0.3">
      <c r="A208" t="s">
        <v>1987</v>
      </c>
      <c r="B208">
        <v>1028021570</v>
      </c>
      <c r="C208" t="s">
        <v>1988</v>
      </c>
      <c r="D208" t="s">
        <v>1989</v>
      </c>
      <c r="E208" t="s">
        <v>6</v>
      </c>
      <c r="F208" t="s">
        <v>1026</v>
      </c>
    </row>
    <row r="209" spans="1:6" x14ac:dyDescent="0.3">
      <c r="A209" t="s">
        <v>1977</v>
      </c>
      <c r="B209">
        <v>1061709171</v>
      </c>
      <c r="C209" t="s">
        <v>1978</v>
      </c>
      <c r="D209" t="s">
        <v>1979</v>
      </c>
      <c r="E209" t="s">
        <v>6</v>
      </c>
      <c r="F209" t="s">
        <v>1025</v>
      </c>
    </row>
    <row r="210" spans="1:6" x14ac:dyDescent="0.3">
      <c r="A210" t="s">
        <v>1969</v>
      </c>
      <c r="B210">
        <v>1010005099</v>
      </c>
      <c r="C210" t="s">
        <v>1970</v>
      </c>
      <c r="D210" t="s">
        <v>1971</v>
      </c>
      <c r="E210" t="s">
        <v>6</v>
      </c>
      <c r="F210" t="s">
        <v>981</v>
      </c>
    </row>
    <row r="211" spans="1:6" x14ac:dyDescent="0.3">
      <c r="A211" t="s">
        <v>1972</v>
      </c>
      <c r="B211">
        <v>92543803</v>
      </c>
      <c r="C211" t="s">
        <v>1973</v>
      </c>
      <c r="D211" t="s">
        <v>1974</v>
      </c>
      <c r="E211" t="s">
        <v>6</v>
      </c>
      <c r="F211" t="s">
        <v>981</v>
      </c>
    </row>
    <row r="212" spans="1:6" x14ac:dyDescent="0.3">
      <c r="A212" t="s">
        <v>1957</v>
      </c>
      <c r="B212">
        <v>1233491240</v>
      </c>
      <c r="C212" t="s">
        <v>1958</v>
      </c>
      <c r="D212" t="s">
        <v>1959</v>
      </c>
      <c r="E212" t="s">
        <v>6</v>
      </c>
      <c r="F212" t="s">
        <v>979</v>
      </c>
    </row>
    <row r="213" spans="1:6" x14ac:dyDescent="0.3">
      <c r="A213" t="s">
        <v>1960</v>
      </c>
      <c r="B213">
        <v>7572875</v>
      </c>
      <c r="C213" t="s">
        <v>1961</v>
      </c>
      <c r="D213" t="s">
        <v>1962</v>
      </c>
      <c r="E213" t="s">
        <v>6</v>
      </c>
      <c r="F213" t="s">
        <v>979</v>
      </c>
    </row>
    <row r="214" spans="1:6" x14ac:dyDescent="0.3">
      <c r="A214" t="s">
        <v>1963</v>
      </c>
      <c r="B214">
        <v>1032488948</v>
      </c>
      <c r="C214" t="s">
        <v>1964</v>
      </c>
      <c r="D214" t="s">
        <v>1965</v>
      </c>
      <c r="E214" t="s">
        <v>1744</v>
      </c>
      <c r="F214" t="s">
        <v>979</v>
      </c>
    </row>
    <row r="215" spans="1:6" x14ac:dyDescent="0.3">
      <c r="A215" t="s">
        <v>1966</v>
      </c>
      <c r="B215">
        <v>1110444397</v>
      </c>
      <c r="C215" t="s">
        <v>1967</v>
      </c>
      <c r="D215" t="s">
        <v>1968</v>
      </c>
      <c r="E215" t="s">
        <v>6</v>
      </c>
      <c r="F215" t="s">
        <v>979</v>
      </c>
    </row>
    <row r="216" spans="1:6" x14ac:dyDescent="0.3">
      <c r="A216" t="s">
        <v>1954</v>
      </c>
      <c r="B216">
        <v>1083028202</v>
      </c>
      <c r="C216" t="s">
        <v>1955</v>
      </c>
      <c r="D216" t="s">
        <v>1956</v>
      </c>
      <c r="E216" t="s">
        <v>6</v>
      </c>
      <c r="F216" t="s">
        <v>978</v>
      </c>
    </row>
    <row r="217" spans="1:6" x14ac:dyDescent="0.3">
      <c r="A217" t="s">
        <v>1950</v>
      </c>
      <c r="B217">
        <v>35427273</v>
      </c>
      <c r="C217" t="s">
        <v>1951</v>
      </c>
      <c r="D217" t="s">
        <v>1952</v>
      </c>
      <c r="E217" t="s">
        <v>6</v>
      </c>
      <c r="F217" t="s">
        <v>979</v>
      </c>
    </row>
    <row r="218" spans="1:6" x14ac:dyDescent="0.3">
      <c r="A218" t="s">
        <v>1940</v>
      </c>
      <c r="B218">
        <v>64576757</v>
      </c>
      <c r="C218" t="s">
        <v>1941</v>
      </c>
      <c r="D218" t="s">
        <v>1942</v>
      </c>
      <c r="E218" t="s">
        <v>6</v>
      </c>
      <c r="F218" t="s">
        <v>995</v>
      </c>
    </row>
    <row r="219" spans="1:6" x14ac:dyDescent="0.3">
      <c r="A219" t="s">
        <v>1943</v>
      </c>
      <c r="B219">
        <v>1117548865</v>
      </c>
      <c r="C219" t="s">
        <v>1944</v>
      </c>
      <c r="D219" t="s">
        <v>1945</v>
      </c>
      <c r="E219" t="s">
        <v>6</v>
      </c>
      <c r="F219" t="s">
        <v>1027</v>
      </c>
    </row>
    <row r="220" spans="1:6" x14ac:dyDescent="0.3">
      <c r="A220" t="s">
        <v>1946</v>
      </c>
      <c r="B220">
        <v>1094891683</v>
      </c>
      <c r="C220" t="s">
        <v>1953</v>
      </c>
      <c r="D220" t="s">
        <v>1947</v>
      </c>
      <c r="E220" t="s">
        <v>6</v>
      </c>
      <c r="F220" t="s">
        <v>1027</v>
      </c>
    </row>
    <row r="221" spans="1:6" x14ac:dyDescent="0.3">
      <c r="A221" t="s">
        <v>1932</v>
      </c>
      <c r="B221">
        <v>1063275329</v>
      </c>
      <c r="C221" t="s">
        <v>1933</v>
      </c>
      <c r="D221" t="s">
        <v>1934</v>
      </c>
      <c r="E221" t="s">
        <v>6</v>
      </c>
      <c r="F221" t="s">
        <v>979</v>
      </c>
    </row>
    <row r="222" spans="1:6" x14ac:dyDescent="0.3">
      <c r="A222" t="s">
        <v>1935</v>
      </c>
      <c r="B222">
        <v>1057573971</v>
      </c>
      <c r="C222" t="s">
        <v>1948</v>
      </c>
      <c r="D222" t="s">
        <v>1936</v>
      </c>
      <c r="E222" t="s">
        <v>6</v>
      </c>
      <c r="F222" t="s">
        <v>1133</v>
      </c>
    </row>
    <row r="223" spans="1:6" x14ac:dyDescent="0.3">
      <c r="A223" t="s">
        <v>1937</v>
      </c>
      <c r="B223">
        <v>1107524724</v>
      </c>
      <c r="C223" t="s">
        <v>1938</v>
      </c>
      <c r="D223" t="s">
        <v>1939</v>
      </c>
      <c r="E223" t="s">
        <v>6</v>
      </c>
      <c r="F223" t="s">
        <v>1027</v>
      </c>
    </row>
    <row r="224" spans="1:6" x14ac:dyDescent="0.3">
      <c r="A224" t="s">
        <v>1907</v>
      </c>
      <c r="B224">
        <v>1057390103</v>
      </c>
      <c r="C224" t="s">
        <v>1908</v>
      </c>
      <c r="D224" t="s">
        <v>1909</v>
      </c>
      <c r="E224" t="s">
        <v>6</v>
      </c>
      <c r="F224" t="s">
        <v>979</v>
      </c>
    </row>
    <row r="225" spans="1:6" x14ac:dyDescent="0.3">
      <c r="A225" t="s">
        <v>1910</v>
      </c>
      <c r="B225">
        <v>1121946506</v>
      </c>
      <c r="C225" t="s">
        <v>1911</v>
      </c>
      <c r="D225" t="s">
        <v>1912</v>
      </c>
      <c r="E225" t="s">
        <v>1744</v>
      </c>
      <c r="F225" t="s">
        <v>1015</v>
      </c>
    </row>
    <row r="226" spans="1:6" x14ac:dyDescent="0.3">
      <c r="A226" t="s">
        <v>1913</v>
      </c>
      <c r="B226">
        <v>1102859972</v>
      </c>
      <c r="C226" t="s">
        <v>1914</v>
      </c>
      <c r="D226" t="s">
        <v>1915</v>
      </c>
      <c r="E226" t="s">
        <v>6</v>
      </c>
      <c r="F226" t="s">
        <v>972</v>
      </c>
    </row>
    <row r="227" spans="1:6" x14ac:dyDescent="0.3">
      <c r="A227" t="s">
        <v>1916</v>
      </c>
      <c r="B227">
        <v>1002028602</v>
      </c>
      <c r="C227" t="s">
        <v>1917</v>
      </c>
      <c r="D227" t="s">
        <v>1918</v>
      </c>
      <c r="E227" t="s">
        <v>6</v>
      </c>
      <c r="F227" t="s">
        <v>972</v>
      </c>
    </row>
    <row r="228" spans="1:6" x14ac:dyDescent="0.3">
      <c r="A228" t="s">
        <v>1919</v>
      </c>
      <c r="B228">
        <v>1012331677</v>
      </c>
      <c r="C228" t="s">
        <v>1920</v>
      </c>
      <c r="D228" t="s">
        <v>1921</v>
      </c>
      <c r="E228" t="s">
        <v>6</v>
      </c>
      <c r="F228" t="s">
        <v>984</v>
      </c>
    </row>
    <row r="229" spans="1:6" x14ac:dyDescent="0.3">
      <c r="A229" t="s">
        <v>1922</v>
      </c>
      <c r="B229">
        <v>1031142671</v>
      </c>
      <c r="C229" t="s">
        <v>1923</v>
      </c>
      <c r="D229" t="s">
        <v>1924</v>
      </c>
      <c r="E229" t="s">
        <v>6</v>
      </c>
      <c r="F229" t="s">
        <v>978</v>
      </c>
    </row>
    <row r="230" spans="1:6" x14ac:dyDescent="0.3">
      <c r="A230" t="s">
        <v>1925</v>
      </c>
      <c r="B230">
        <v>1143154488</v>
      </c>
      <c r="C230" t="s">
        <v>1926</v>
      </c>
      <c r="D230" t="s">
        <v>1927</v>
      </c>
      <c r="E230" t="s">
        <v>6</v>
      </c>
      <c r="F230" t="s">
        <v>1026</v>
      </c>
    </row>
    <row r="231" spans="1:6" x14ac:dyDescent="0.3">
      <c r="A231" t="s">
        <v>1928</v>
      </c>
      <c r="B231">
        <v>1002027810</v>
      </c>
      <c r="C231" t="s">
        <v>1929</v>
      </c>
      <c r="D231" t="s">
        <v>1930</v>
      </c>
      <c r="E231" t="s">
        <v>6</v>
      </c>
      <c r="F231" t="s">
        <v>1026</v>
      </c>
    </row>
    <row r="232" spans="1:6" x14ac:dyDescent="0.3">
      <c r="A232" t="s">
        <v>1901</v>
      </c>
      <c r="B232">
        <v>74180915</v>
      </c>
      <c r="C232" t="s">
        <v>1902</v>
      </c>
      <c r="D232" t="s">
        <v>1903</v>
      </c>
      <c r="E232" t="s">
        <v>1744</v>
      </c>
      <c r="F232" t="s">
        <v>981</v>
      </c>
    </row>
    <row r="233" spans="1:6" x14ac:dyDescent="0.3">
      <c r="A233" t="s">
        <v>1897</v>
      </c>
      <c r="B233">
        <v>1020111413</v>
      </c>
      <c r="C233" t="s">
        <v>1898</v>
      </c>
      <c r="D233" t="s">
        <v>1899</v>
      </c>
      <c r="E233" t="s">
        <v>6</v>
      </c>
      <c r="F233" t="s">
        <v>976</v>
      </c>
    </row>
    <row r="234" spans="1:6" x14ac:dyDescent="0.3">
      <c r="A234" t="s">
        <v>1876</v>
      </c>
      <c r="B234">
        <v>1123305799</v>
      </c>
      <c r="C234" t="s">
        <v>1877</v>
      </c>
      <c r="D234" t="s">
        <v>1878</v>
      </c>
      <c r="E234" t="s">
        <v>6</v>
      </c>
      <c r="F234" t="s">
        <v>984</v>
      </c>
    </row>
    <row r="235" spans="1:6" x14ac:dyDescent="0.3">
      <c r="A235" t="s">
        <v>1879</v>
      </c>
      <c r="B235">
        <v>1015480194</v>
      </c>
      <c r="C235" t="s">
        <v>1880</v>
      </c>
      <c r="D235" t="s">
        <v>1881</v>
      </c>
      <c r="E235" t="s">
        <v>6</v>
      </c>
      <c r="F235" t="s">
        <v>979</v>
      </c>
    </row>
    <row r="236" spans="1:6" x14ac:dyDescent="0.3">
      <c r="A236" t="s">
        <v>1882</v>
      </c>
      <c r="B236">
        <v>1018516208</v>
      </c>
      <c r="C236" t="s">
        <v>1883</v>
      </c>
      <c r="D236" t="s">
        <v>1884</v>
      </c>
      <c r="E236" t="s">
        <v>6</v>
      </c>
      <c r="F236" t="s">
        <v>978</v>
      </c>
    </row>
    <row r="237" spans="1:6" x14ac:dyDescent="0.3">
      <c r="A237" t="s">
        <v>1891</v>
      </c>
      <c r="B237">
        <v>1121526647</v>
      </c>
      <c r="C237" t="s">
        <v>1892</v>
      </c>
      <c r="D237" t="s">
        <v>1893</v>
      </c>
      <c r="E237" t="s">
        <v>6</v>
      </c>
      <c r="F237" t="s">
        <v>976</v>
      </c>
    </row>
    <row r="238" spans="1:6" x14ac:dyDescent="0.3">
      <c r="A238" t="s">
        <v>1867</v>
      </c>
      <c r="B238">
        <v>1001056969</v>
      </c>
      <c r="C238" t="s">
        <v>1868</v>
      </c>
      <c r="D238" t="s">
        <v>1869</v>
      </c>
      <c r="E238" t="s">
        <v>1744</v>
      </c>
      <c r="F238" t="s">
        <v>981</v>
      </c>
    </row>
    <row r="239" spans="1:6" x14ac:dyDescent="0.3">
      <c r="A239" t="s">
        <v>1857</v>
      </c>
      <c r="B239">
        <v>1025534143</v>
      </c>
      <c r="C239" t="s">
        <v>1858</v>
      </c>
      <c r="D239" t="s">
        <v>1859</v>
      </c>
      <c r="E239" t="s">
        <v>1744</v>
      </c>
      <c r="F239" t="s">
        <v>3653</v>
      </c>
    </row>
    <row r="240" spans="1:6" x14ac:dyDescent="0.3">
      <c r="A240" t="s">
        <v>1844</v>
      </c>
      <c r="B240">
        <v>1085946233</v>
      </c>
      <c r="C240" t="s">
        <v>1845</v>
      </c>
      <c r="D240" t="s">
        <v>1846</v>
      </c>
      <c r="E240" t="s">
        <v>6</v>
      </c>
      <c r="F240" t="s">
        <v>1025</v>
      </c>
    </row>
    <row r="241" spans="1:6" x14ac:dyDescent="0.3">
      <c r="A241" t="s">
        <v>1847</v>
      </c>
      <c r="B241">
        <v>1128058692</v>
      </c>
      <c r="C241" t="s">
        <v>1848</v>
      </c>
      <c r="D241" t="s">
        <v>1849</v>
      </c>
      <c r="E241" t="s">
        <v>6</v>
      </c>
      <c r="F241" t="s">
        <v>972</v>
      </c>
    </row>
    <row r="242" spans="1:6" x14ac:dyDescent="0.3">
      <c r="A242" t="s">
        <v>1850</v>
      </c>
      <c r="B242">
        <v>1030676761</v>
      </c>
      <c r="C242" t="s">
        <v>1851</v>
      </c>
      <c r="D242" t="s">
        <v>1852</v>
      </c>
      <c r="E242" t="s">
        <v>6</v>
      </c>
      <c r="F242" t="s">
        <v>1027</v>
      </c>
    </row>
    <row r="243" spans="1:6" x14ac:dyDescent="0.3">
      <c r="A243" t="s">
        <v>1839</v>
      </c>
      <c r="B243">
        <v>1193079126</v>
      </c>
      <c r="C243" t="s">
        <v>1862</v>
      </c>
      <c r="D243" t="s">
        <v>1840</v>
      </c>
      <c r="E243" t="s">
        <v>130</v>
      </c>
      <c r="F243" t="s">
        <v>3169</v>
      </c>
    </row>
    <row r="244" spans="1:6" x14ac:dyDescent="0.3">
      <c r="A244" t="s">
        <v>1841</v>
      </c>
      <c r="B244">
        <v>1082987843</v>
      </c>
      <c r="C244" t="s">
        <v>1976</v>
      </c>
      <c r="D244" t="s">
        <v>1842</v>
      </c>
      <c r="E244" t="s">
        <v>6</v>
      </c>
      <c r="F244" t="s">
        <v>978</v>
      </c>
    </row>
    <row r="245" spans="1:6" x14ac:dyDescent="0.3">
      <c r="A245" t="s">
        <v>1829</v>
      </c>
      <c r="B245">
        <v>1013581578</v>
      </c>
      <c r="C245" t="s">
        <v>1830</v>
      </c>
      <c r="D245" t="s">
        <v>1831</v>
      </c>
      <c r="E245" t="s">
        <v>6</v>
      </c>
      <c r="F245" t="s">
        <v>1026</v>
      </c>
    </row>
    <row r="246" spans="1:6" x14ac:dyDescent="0.3">
      <c r="A246" t="s">
        <v>1832</v>
      </c>
      <c r="B246">
        <v>1025889376</v>
      </c>
      <c r="C246" t="s">
        <v>1833</v>
      </c>
      <c r="D246" t="s">
        <v>1834</v>
      </c>
      <c r="E246" t="s">
        <v>6</v>
      </c>
      <c r="F246" t="s">
        <v>1026</v>
      </c>
    </row>
    <row r="247" spans="1:6" x14ac:dyDescent="0.3">
      <c r="A247" t="s">
        <v>1822</v>
      </c>
      <c r="B247">
        <v>1005828381</v>
      </c>
      <c r="C247" t="s">
        <v>1827</v>
      </c>
      <c r="D247" t="s">
        <v>1823</v>
      </c>
      <c r="E247" t="s">
        <v>1744</v>
      </c>
      <c r="F247" t="s">
        <v>1015</v>
      </c>
    </row>
    <row r="248" spans="1:6" x14ac:dyDescent="0.3">
      <c r="A248" t="s">
        <v>1824</v>
      </c>
      <c r="B248">
        <v>1072646908</v>
      </c>
      <c r="C248" t="s">
        <v>1825</v>
      </c>
      <c r="D248" t="s">
        <v>1826</v>
      </c>
      <c r="E248" t="s">
        <v>1744</v>
      </c>
      <c r="F248" t="s">
        <v>981</v>
      </c>
    </row>
    <row r="249" spans="1:6" x14ac:dyDescent="0.3">
      <c r="A249" t="s">
        <v>1817</v>
      </c>
      <c r="B249">
        <v>1005873507</v>
      </c>
      <c r="C249" t="s">
        <v>1288</v>
      </c>
      <c r="D249" t="s">
        <v>1818</v>
      </c>
      <c r="E249" t="s">
        <v>6</v>
      </c>
      <c r="F249" t="s">
        <v>1025</v>
      </c>
    </row>
    <row r="250" spans="1:6" x14ac:dyDescent="0.3">
      <c r="A250" t="s">
        <v>1819</v>
      </c>
      <c r="B250">
        <v>1001975078</v>
      </c>
      <c r="C250" t="s">
        <v>1820</v>
      </c>
      <c r="D250" t="s">
        <v>1821</v>
      </c>
      <c r="E250" t="s">
        <v>6</v>
      </c>
      <c r="F250" t="s">
        <v>979</v>
      </c>
    </row>
    <row r="251" spans="1:6" x14ac:dyDescent="0.3">
      <c r="A251" t="s">
        <v>1814</v>
      </c>
      <c r="B251">
        <v>1007694313</v>
      </c>
      <c r="C251" t="s">
        <v>1815</v>
      </c>
      <c r="D251" t="s">
        <v>1816</v>
      </c>
      <c r="E251" t="s">
        <v>6</v>
      </c>
      <c r="F251" t="s">
        <v>1025</v>
      </c>
    </row>
    <row r="252" spans="1:6" x14ac:dyDescent="0.3">
      <c r="A252" t="s">
        <v>1799</v>
      </c>
      <c r="B252">
        <v>1020712118</v>
      </c>
      <c r="C252" t="s">
        <v>1800</v>
      </c>
      <c r="D252" t="s">
        <v>1801</v>
      </c>
      <c r="E252" t="s">
        <v>6</v>
      </c>
      <c r="F252" t="s">
        <v>981</v>
      </c>
    </row>
    <row r="253" spans="1:6" x14ac:dyDescent="0.3">
      <c r="A253" t="s">
        <v>1802</v>
      </c>
      <c r="B253">
        <v>1143114842</v>
      </c>
      <c r="C253" t="s">
        <v>1803</v>
      </c>
      <c r="D253" t="s">
        <v>1804</v>
      </c>
      <c r="E253" t="s">
        <v>6</v>
      </c>
      <c r="F253" t="s">
        <v>1016</v>
      </c>
    </row>
    <row r="254" spans="1:6" x14ac:dyDescent="0.3">
      <c r="A254" t="s">
        <v>1805</v>
      </c>
      <c r="B254">
        <v>1014478163</v>
      </c>
      <c r="C254" t="s">
        <v>1806</v>
      </c>
      <c r="D254" t="s">
        <v>1807</v>
      </c>
      <c r="E254" t="s">
        <v>6</v>
      </c>
      <c r="F254" t="s">
        <v>2944</v>
      </c>
    </row>
    <row r="255" spans="1:6" x14ac:dyDescent="0.3">
      <c r="A255" t="s">
        <v>1808</v>
      </c>
      <c r="B255">
        <v>80213916</v>
      </c>
      <c r="C255" t="s">
        <v>1809</v>
      </c>
      <c r="D255" t="s">
        <v>1810</v>
      </c>
      <c r="E255" t="s">
        <v>6</v>
      </c>
      <c r="F255" t="s">
        <v>2944</v>
      </c>
    </row>
    <row r="256" spans="1:6" x14ac:dyDescent="0.3">
      <c r="A256" t="s">
        <v>1811</v>
      </c>
      <c r="B256">
        <v>1140852634</v>
      </c>
      <c r="C256" t="s">
        <v>1812</v>
      </c>
      <c r="D256" t="s">
        <v>1813</v>
      </c>
      <c r="E256" t="s">
        <v>6</v>
      </c>
      <c r="F256" t="s">
        <v>1016</v>
      </c>
    </row>
    <row r="257" spans="1:6" x14ac:dyDescent="0.3">
      <c r="A257" t="s">
        <v>1790</v>
      </c>
      <c r="B257">
        <v>1006050836</v>
      </c>
      <c r="C257" t="s">
        <v>1791</v>
      </c>
      <c r="D257" t="s">
        <v>1792</v>
      </c>
      <c r="E257" t="s">
        <v>6</v>
      </c>
      <c r="F257" t="s">
        <v>1027</v>
      </c>
    </row>
    <row r="258" spans="1:6" x14ac:dyDescent="0.3">
      <c r="A258" t="s">
        <v>1793</v>
      </c>
      <c r="B258">
        <v>1110581145</v>
      </c>
      <c r="C258" t="s">
        <v>1794</v>
      </c>
      <c r="D258" t="s">
        <v>1795</v>
      </c>
      <c r="E258" t="s">
        <v>6</v>
      </c>
      <c r="F258" t="s">
        <v>978</v>
      </c>
    </row>
    <row r="259" spans="1:6" x14ac:dyDescent="0.3">
      <c r="A259" t="s">
        <v>1796</v>
      </c>
      <c r="B259">
        <v>1004381342</v>
      </c>
      <c r="C259" t="s">
        <v>1797</v>
      </c>
      <c r="D259" t="s">
        <v>1798</v>
      </c>
      <c r="E259" t="s">
        <v>6</v>
      </c>
      <c r="F259" t="s">
        <v>979</v>
      </c>
    </row>
    <row r="260" spans="1:6" x14ac:dyDescent="0.3">
      <c r="A260" t="s">
        <v>1778</v>
      </c>
      <c r="B260">
        <v>41962505</v>
      </c>
      <c r="C260" t="s">
        <v>1779</v>
      </c>
      <c r="D260" t="s">
        <v>1780</v>
      </c>
      <c r="E260" t="s">
        <v>6</v>
      </c>
      <c r="F260" t="s">
        <v>1027</v>
      </c>
    </row>
    <row r="261" spans="1:6" x14ac:dyDescent="0.3">
      <c r="A261" t="s">
        <v>1781</v>
      </c>
      <c r="B261">
        <v>1010223254</v>
      </c>
      <c r="C261" t="s">
        <v>1782</v>
      </c>
      <c r="D261" t="s">
        <v>1783</v>
      </c>
      <c r="E261" t="s">
        <v>6</v>
      </c>
      <c r="F261" t="s">
        <v>979</v>
      </c>
    </row>
    <row r="262" spans="1:6" x14ac:dyDescent="0.3">
      <c r="A262" t="s">
        <v>1784</v>
      </c>
      <c r="B262">
        <v>1001534963</v>
      </c>
      <c r="C262" t="s">
        <v>1785</v>
      </c>
      <c r="D262" t="s">
        <v>1786</v>
      </c>
      <c r="E262" t="s">
        <v>6</v>
      </c>
      <c r="F262" t="s">
        <v>1026</v>
      </c>
    </row>
    <row r="263" spans="1:6" x14ac:dyDescent="0.3">
      <c r="A263" t="s">
        <v>1787</v>
      </c>
      <c r="B263">
        <v>5105822</v>
      </c>
      <c r="C263" t="s">
        <v>1788</v>
      </c>
      <c r="D263" t="s">
        <v>1789</v>
      </c>
      <c r="E263" t="s">
        <v>1744</v>
      </c>
      <c r="F263" t="s">
        <v>979</v>
      </c>
    </row>
    <row r="264" spans="1:6" x14ac:dyDescent="0.3">
      <c r="A264" t="s">
        <v>1758</v>
      </c>
      <c r="B264">
        <v>4900679</v>
      </c>
      <c r="C264" t="s">
        <v>1759</v>
      </c>
      <c r="D264" t="s">
        <v>1760</v>
      </c>
      <c r="E264" t="s">
        <v>1744</v>
      </c>
      <c r="F264" t="s">
        <v>982</v>
      </c>
    </row>
    <row r="265" spans="1:6" x14ac:dyDescent="0.3">
      <c r="A265" t="s">
        <v>1761</v>
      </c>
      <c r="B265">
        <v>1098811467</v>
      </c>
      <c r="C265" t="s">
        <v>1762</v>
      </c>
      <c r="D265" t="s">
        <v>1763</v>
      </c>
      <c r="E265" t="s">
        <v>1744</v>
      </c>
      <c r="F265" t="s">
        <v>982</v>
      </c>
    </row>
    <row r="266" spans="1:6" x14ac:dyDescent="0.3">
      <c r="A266" t="s">
        <v>1764</v>
      </c>
      <c r="B266">
        <v>1091971602</v>
      </c>
      <c r="C266" t="s">
        <v>1765</v>
      </c>
      <c r="D266" t="s">
        <v>1766</v>
      </c>
      <c r="E266" t="s">
        <v>1744</v>
      </c>
      <c r="F266" t="s">
        <v>982</v>
      </c>
    </row>
    <row r="267" spans="1:6" x14ac:dyDescent="0.3">
      <c r="A267" t="s">
        <v>1767</v>
      </c>
      <c r="B267">
        <v>52752342</v>
      </c>
      <c r="C267" t="s">
        <v>1768</v>
      </c>
      <c r="D267" t="s">
        <v>1769</v>
      </c>
      <c r="E267" t="s">
        <v>6</v>
      </c>
      <c r="F267" t="s">
        <v>979</v>
      </c>
    </row>
    <row r="268" spans="1:6" x14ac:dyDescent="0.3">
      <c r="A268" t="s">
        <v>1770</v>
      </c>
      <c r="B268">
        <v>1124002245</v>
      </c>
      <c r="C268" t="s">
        <v>1771</v>
      </c>
      <c r="D268" t="s">
        <v>1772</v>
      </c>
      <c r="E268" t="s">
        <v>6</v>
      </c>
      <c r="F268" t="s">
        <v>979</v>
      </c>
    </row>
    <row r="269" spans="1:6" x14ac:dyDescent="0.3">
      <c r="A269" t="s">
        <v>1773</v>
      </c>
      <c r="B269">
        <v>1022359100</v>
      </c>
      <c r="C269" t="s">
        <v>1774</v>
      </c>
      <c r="D269" t="s">
        <v>1775</v>
      </c>
      <c r="E269" t="s">
        <v>6</v>
      </c>
      <c r="F269" t="s">
        <v>981</v>
      </c>
    </row>
    <row r="270" spans="1:6" x14ac:dyDescent="0.3">
      <c r="A270" t="s">
        <v>1741</v>
      </c>
      <c r="B270">
        <v>1144174233</v>
      </c>
      <c r="C270" t="s">
        <v>1742</v>
      </c>
      <c r="D270" t="s">
        <v>1743</v>
      </c>
      <c r="E270" t="s">
        <v>1744</v>
      </c>
      <c r="F270" t="s">
        <v>984</v>
      </c>
    </row>
    <row r="271" spans="1:6" x14ac:dyDescent="0.3">
      <c r="A271" t="s">
        <v>1745</v>
      </c>
      <c r="B271">
        <v>1193395024</v>
      </c>
      <c r="C271" t="s">
        <v>1746</v>
      </c>
      <c r="D271" t="s">
        <v>1747</v>
      </c>
      <c r="E271" t="s">
        <v>1744</v>
      </c>
      <c r="F271" t="s">
        <v>984</v>
      </c>
    </row>
    <row r="272" spans="1:6" x14ac:dyDescent="0.3">
      <c r="A272" t="s">
        <v>1748</v>
      </c>
      <c r="B272">
        <v>1052391981</v>
      </c>
      <c r="C272" t="s">
        <v>1749</v>
      </c>
      <c r="D272" t="s">
        <v>1750</v>
      </c>
      <c r="E272" t="s">
        <v>6</v>
      </c>
      <c r="F272" t="s">
        <v>1133</v>
      </c>
    </row>
    <row r="273" spans="1:6" x14ac:dyDescent="0.3">
      <c r="A273" t="s">
        <v>1751</v>
      </c>
      <c r="B273">
        <v>1112219346</v>
      </c>
      <c r="C273" t="s">
        <v>1752</v>
      </c>
      <c r="D273" t="s">
        <v>1753</v>
      </c>
      <c r="E273" t="s">
        <v>6</v>
      </c>
      <c r="F273" t="s">
        <v>984</v>
      </c>
    </row>
    <row r="274" spans="1:6" x14ac:dyDescent="0.3">
      <c r="A274" t="s">
        <v>1754</v>
      </c>
      <c r="B274">
        <v>1022408985</v>
      </c>
      <c r="C274" t="s">
        <v>1755</v>
      </c>
      <c r="D274" t="s">
        <v>1756</v>
      </c>
      <c r="E274" t="s">
        <v>6</v>
      </c>
      <c r="F274" t="s">
        <v>1133</v>
      </c>
    </row>
    <row r="275" spans="1:6" x14ac:dyDescent="0.3">
      <c r="A275" t="s">
        <v>1729</v>
      </c>
      <c r="B275">
        <v>1019136540</v>
      </c>
      <c r="C275" t="s">
        <v>1730</v>
      </c>
      <c r="D275" t="s">
        <v>1731</v>
      </c>
      <c r="E275" t="s">
        <v>6</v>
      </c>
      <c r="F275" t="s">
        <v>1015</v>
      </c>
    </row>
    <row r="276" spans="1:6" x14ac:dyDescent="0.3">
      <c r="A276" t="s">
        <v>1732</v>
      </c>
      <c r="B276">
        <v>1005330777</v>
      </c>
      <c r="C276" t="s">
        <v>1733</v>
      </c>
      <c r="D276" t="s">
        <v>1734</v>
      </c>
      <c r="E276" t="s">
        <v>6</v>
      </c>
      <c r="F276" t="s">
        <v>1015</v>
      </c>
    </row>
    <row r="277" spans="1:6" x14ac:dyDescent="0.3">
      <c r="A277" t="s">
        <v>1735</v>
      </c>
      <c r="B277">
        <v>1000274492</v>
      </c>
      <c r="C277" t="s">
        <v>1736</v>
      </c>
      <c r="D277" t="s">
        <v>1737</v>
      </c>
      <c r="E277" t="s">
        <v>6</v>
      </c>
      <c r="F277" t="s">
        <v>981</v>
      </c>
    </row>
    <row r="278" spans="1:6" x14ac:dyDescent="0.3">
      <c r="A278" t="s">
        <v>1738</v>
      </c>
      <c r="B278">
        <v>1071062234</v>
      </c>
      <c r="C278" t="s">
        <v>1739</v>
      </c>
      <c r="D278" t="s">
        <v>1740</v>
      </c>
      <c r="E278" t="s">
        <v>6</v>
      </c>
      <c r="F278" t="s">
        <v>1015</v>
      </c>
    </row>
    <row r="279" spans="1:6" x14ac:dyDescent="0.3">
      <c r="A279" t="s">
        <v>1714</v>
      </c>
      <c r="B279">
        <v>1129527594</v>
      </c>
      <c r="C279" t="s">
        <v>1715</v>
      </c>
      <c r="D279" t="s">
        <v>1716</v>
      </c>
      <c r="E279" t="s">
        <v>6</v>
      </c>
      <c r="F279" t="s">
        <v>972</v>
      </c>
    </row>
    <row r="280" spans="1:6" x14ac:dyDescent="0.3">
      <c r="A280" t="s">
        <v>1717</v>
      </c>
      <c r="B280">
        <v>1026285753</v>
      </c>
      <c r="C280" t="s">
        <v>1718</v>
      </c>
      <c r="D280" t="s">
        <v>1719</v>
      </c>
      <c r="E280" t="s">
        <v>6</v>
      </c>
      <c r="F280" t="s">
        <v>2944</v>
      </c>
    </row>
    <row r="281" spans="1:6" x14ac:dyDescent="0.3">
      <c r="A281" t="s">
        <v>1720</v>
      </c>
      <c r="B281">
        <v>6157808</v>
      </c>
      <c r="C281" t="s">
        <v>1721</v>
      </c>
      <c r="D281" t="s">
        <v>1722</v>
      </c>
      <c r="E281" t="s">
        <v>6</v>
      </c>
      <c r="F281" t="s">
        <v>2944</v>
      </c>
    </row>
    <row r="282" spans="1:6" x14ac:dyDescent="0.3">
      <c r="A282" t="s">
        <v>1723</v>
      </c>
      <c r="B282">
        <v>1088358973</v>
      </c>
      <c r="C282" t="s">
        <v>1724</v>
      </c>
      <c r="D282" t="s">
        <v>1725</v>
      </c>
      <c r="E282" t="s">
        <v>6</v>
      </c>
      <c r="F282" t="s">
        <v>995</v>
      </c>
    </row>
    <row r="283" spans="1:6" x14ac:dyDescent="0.3">
      <c r="A283" t="s">
        <v>1726</v>
      </c>
      <c r="B283">
        <v>1193577171</v>
      </c>
      <c r="C283" t="s">
        <v>1727</v>
      </c>
      <c r="D283" t="s">
        <v>1728</v>
      </c>
      <c r="E283" t="s">
        <v>6</v>
      </c>
      <c r="F283" t="s">
        <v>1025</v>
      </c>
    </row>
    <row r="284" spans="1:6" x14ac:dyDescent="0.3">
      <c r="A284" t="s">
        <v>1711</v>
      </c>
      <c r="B284">
        <v>1022350900</v>
      </c>
      <c r="C284" t="s">
        <v>1712</v>
      </c>
      <c r="D284" t="s">
        <v>1713</v>
      </c>
      <c r="E284" t="s">
        <v>6</v>
      </c>
      <c r="F284" t="s">
        <v>978</v>
      </c>
    </row>
    <row r="285" spans="1:6" x14ac:dyDescent="0.3">
      <c r="A285" t="s">
        <v>1688</v>
      </c>
      <c r="B285">
        <v>1116263354</v>
      </c>
      <c r="C285" t="s">
        <v>1689</v>
      </c>
      <c r="D285" t="s">
        <v>1690</v>
      </c>
      <c r="E285" t="s">
        <v>6</v>
      </c>
      <c r="F285" t="s">
        <v>1025</v>
      </c>
    </row>
    <row r="286" spans="1:6" x14ac:dyDescent="0.3">
      <c r="A286" t="s">
        <v>1691</v>
      </c>
      <c r="B286">
        <v>1082888826</v>
      </c>
      <c r="C286" t="s">
        <v>1692</v>
      </c>
      <c r="D286" t="s">
        <v>1693</v>
      </c>
      <c r="E286" t="s">
        <v>6</v>
      </c>
      <c r="F286" t="s">
        <v>995</v>
      </c>
    </row>
    <row r="287" spans="1:6" x14ac:dyDescent="0.3">
      <c r="A287" t="s">
        <v>1694</v>
      </c>
      <c r="B287">
        <v>1045738577</v>
      </c>
      <c r="C287" t="s">
        <v>1695</v>
      </c>
      <c r="D287" t="s">
        <v>1696</v>
      </c>
      <c r="E287" t="s">
        <v>6</v>
      </c>
      <c r="F287" t="s">
        <v>995</v>
      </c>
    </row>
    <row r="288" spans="1:6" x14ac:dyDescent="0.3">
      <c r="A288" t="s">
        <v>1697</v>
      </c>
      <c r="B288">
        <v>1051418621</v>
      </c>
      <c r="C288" t="s">
        <v>1698</v>
      </c>
      <c r="D288" t="s">
        <v>1699</v>
      </c>
      <c r="E288" t="s">
        <v>6</v>
      </c>
      <c r="F288" t="s">
        <v>995</v>
      </c>
    </row>
    <row r="289" spans="1:6" x14ac:dyDescent="0.3">
      <c r="A289" t="s">
        <v>1700</v>
      </c>
      <c r="B289">
        <v>1013584135</v>
      </c>
      <c r="C289" t="s">
        <v>1701</v>
      </c>
      <c r="D289" t="s">
        <v>1702</v>
      </c>
      <c r="E289" t="s">
        <v>6</v>
      </c>
      <c r="F289" t="s">
        <v>976</v>
      </c>
    </row>
    <row r="290" spans="1:6" x14ac:dyDescent="0.3">
      <c r="A290" t="s">
        <v>1703</v>
      </c>
      <c r="B290">
        <v>1046911698</v>
      </c>
      <c r="C290" t="s">
        <v>1704</v>
      </c>
      <c r="D290" t="s">
        <v>1705</v>
      </c>
      <c r="E290" t="s">
        <v>6</v>
      </c>
      <c r="F290" t="s">
        <v>976</v>
      </c>
    </row>
    <row r="291" spans="1:6" x14ac:dyDescent="0.3">
      <c r="A291" t="s">
        <v>1679</v>
      </c>
      <c r="B291">
        <v>1006772876</v>
      </c>
      <c r="C291" t="s">
        <v>1680</v>
      </c>
      <c r="D291" t="s">
        <v>1681</v>
      </c>
      <c r="E291" t="s">
        <v>6</v>
      </c>
      <c r="F291" t="s">
        <v>1015</v>
      </c>
    </row>
    <row r="292" spans="1:6" x14ac:dyDescent="0.3">
      <c r="A292" t="s">
        <v>1682</v>
      </c>
      <c r="B292">
        <v>1022334715</v>
      </c>
      <c r="C292" t="s">
        <v>1683</v>
      </c>
      <c r="D292" t="s">
        <v>1684</v>
      </c>
      <c r="E292" t="s">
        <v>6</v>
      </c>
      <c r="F292" t="s">
        <v>979</v>
      </c>
    </row>
    <row r="293" spans="1:6" x14ac:dyDescent="0.3">
      <c r="A293" t="s">
        <v>1685</v>
      </c>
      <c r="B293">
        <v>1021670490</v>
      </c>
      <c r="C293" t="s">
        <v>1686</v>
      </c>
      <c r="D293" t="s">
        <v>1687</v>
      </c>
      <c r="E293" t="s">
        <v>6</v>
      </c>
      <c r="F293" t="s">
        <v>979</v>
      </c>
    </row>
    <row r="294" spans="1:6" x14ac:dyDescent="0.3">
      <c r="A294" t="s">
        <v>1673</v>
      </c>
      <c r="B294">
        <v>1192713995</v>
      </c>
      <c r="C294" t="s">
        <v>1674</v>
      </c>
      <c r="D294" t="s">
        <v>1675</v>
      </c>
      <c r="E294" t="s">
        <v>130</v>
      </c>
      <c r="F294" t="s">
        <v>2944</v>
      </c>
    </row>
    <row r="295" spans="1:6" x14ac:dyDescent="0.3">
      <c r="A295" t="s">
        <v>1676</v>
      </c>
      <c r="B295">
        <v>1148445921</v>
      </c>
      <c r="C295" t="s">
        <v>1677</v>
      </c>
      <c r="D295" t="s">
        <v>1678</v>
      </c>
      <c r="E295" t="s">
        <v>6</v>
      </c>
      <c r="F295" t="s">
        <v>1027</v>
      </c>
    </row>
    <row r="296" spans="1:6" x14ac:dyDescent="0.3">
      <c r="A296" t="s">
        <v>1670</v>
      </c>
      <c r="B296">
        <v>1143874189</v>
      </c>
      <c r="C296" t="s">
        <v>1671</v>
      </c>
      <c r="D296" t="s">
        <v>1672</v>
      </c>
      <c r="E296" t="s">
        <v>6</v>
      </c>
      <c r="F296" t="s">
        <v>1025</v>
      </c>
    </row>
    <row r="297" spans="1:6" x14ac:dyDescent="0.3">
      <c r="A297" t="s">
        <v>1666</v>
      </c>
      <c r="B297">
        <v>1040746119</v>
      </c>
      <c r="C297" t="s">
        <v>1667</v>
      </c>
      <c r="D297" t="s">
        <v>1668</v>
      </c>
      <c r="E297" t="s">
        <v>6</v>
      </c>
      <c r="F297" t="s">
        <v>976</v>
      </c>
    </row>
    <row r="298" spans="1:6" x14ac:dyDescent="0.3">
      <c r="A298" t="s">
        <v>1660</v>
      </c>
      <c r="B298">
        <v>1057600151</v>
      </c>
      <c r="C298" t="s">
        <v>1661</v>
      </c>
      <c r="D298" t="s">
        <v>1662</v>
      </c>
      <c r="E298" t="s">
        <v>6</v>
      </c>
      <c r="F298" t="s">
        <v>1133</v>
      </c>
    </row>
    <row r="299" spans="1:6" x14ac:dyDescent="0.3">
      <c r="A299" t="s">
        <v>1663</v>
      </c>
      <c r="B299">
        <v>6289060</v>
      </c>
      <c r="C299" t="s">
        <v>1664</v>
      </c>
      <c r="D299" t="s">
        <v>1665</v>
      </c>
      <c r="E299" t="s">
        <v>6</v>
      </c>
      <c r="F299" t="s">
        <v>984</v>
      </c>
    </row>
    <row r="300" spans="1:6" x14ac:dyDescent="0.3">
      <c r="A300" t="s">
        <v>1657</v>
      </c>
      <c r="B300">
        <v>1193552990</v>
      </c>
      <c r="C300" t="s">
        <v>1658</v>
      </c>
      <c r="D300" t="s">
        <v>1659</v>
      </c>
      <c r="E300" t="s">
        <v>6</v>
      </c>
      <c r="F300" t="s">
        <v>982</v>
      </c>
    </row>
    <row r="301" spans="1:6" x14ac:dyDescent="0.3">
      <c r="A301" t="s">
        <v>1654</v>
      </c>
      <c r="B301">
        <v>1088244294</v>
      </c>
      <c r="C301" t="s">
        <v>1655</v>
      </c>
      <c r="D301" t="s">
        <v>1656</v>
      </c>
      <c r="E301" t="s">
        <v>130</v>
      </c>
      <c r="F301" t="s">
        <v>1027</v>
      </c>
    </row>
    <row r="302" spans="1:6" x14ac:dyDescent="0.3">
      <c r="A302" t="s">
        <v>1647</v>
      </c>
      <c r="B302">
        <v>1143926626</v>
      </c>
      <c r="C302" t="s">
        <v>1648</v>
      </c>
      <c r="D302" t="s">
        <v>1649</v>
      </c>
      <c r="E302" t="s">
        <v>6</v>
      </c>
      <c r="F302" t="s">
        <v>1027</v>
      </c>
    </row>
    <row r="303" spans="1:6" x14ac:dyDescent="0.3">
      <c r="A303" t="s">
        <v>1650</v>
      </c>
      <c r="B303">
        <v>79923973</v>
      </c>
      <c r="C303" t="s">
        <v>1651</v>
      </c>
      <c r="D303" t="s">
        <v>1652</v>
      </c>
      <c r="E303" t="s">
        <v>130</v>
      </c>
      <c r="F303" t="s">
        <v>3169</v>
      </c>
    </row>
    <row r="304" spans="1:6" x14ac:dyDescent="0.3">
      <c r="A304" t="s">
        <v>1644</v>
      </c>
      <c r="B304">
        <v>1073240242</v>
      </c>
      <c r="C304" t="s">
        <v>1645</v>
      </c>
      <c r="D304" t="s">
        <v>1646</v>
      </c>
      <c r="E304" t="s">
        <v>6</v>
      </c>
      <c r="F304" t="s">
        <v>981</v>
      </c>
    </row>
    <row r="305" spans="1:6" x14ac:dyDescent="0.3">
      <c r="A305" t="s">
        <v>1639</v>
      </c>
      <c r="B305">
        <v>79916563</v>
      </c>
      <c r="C305" t="s">
        <v>1640</v>
      </c>
      <c r="D305" t="s">
        <v>1641</v>
      </c>
      <c r="E305" t="s">
        <v>6</v>
      </c>
      <c r="F305" t="s">
        <v>979</v>
      </c>
    </row>
    <row r="306" spans="1:6" x14ac:dyDescent="0.3">
      <c r="A306" t="s">
        <v>1636</v>
      </c>
      <c r="B306">
        <v>1082804832</v>
      </c>
      <c r="C306" t="s">
        <v>1637</v>
      </c>
      <c r="D306" t="s">
        <v>1638</v>
      </c>
      <c r="E306" t="s">
        <v>6</v>
      </c>
      <c r="F306" t="s">
        <v>984</v>
      </c>
    </row>
    <row r="307" spans="1:6" x14ac:dyDescent="0.3">
      <c r="A307" t="s">
        <v>1631</v>
      </c>
      <c r="B307">
        <v>80813397</v>
      </c>
      <c r="C307" t="s">
        <v>1632</v>
      </c>
      <c r="D307" t="s">
        <v>1633</v>
      </c>
      <c r="E307" t="s">
        <v>6</v>
      </c>
      <c r="F307" t="s">
        <v>979</v>
      </c>
    </row>
    <row r="308" spans="1:6" x14ac:dyDescent="0.3">
      <c r="A308" t="s">
        <v>1617</v>
      </c>
      <c r="B308">
        <v>1003661311</v>
      </c>
      <c r="C308" t="s">
        <v>1618</v>
      </c>
      <c r="D308" t="s">
        <v>1619</v>
      </c>
      <c r="E308" t="s">
        <v>6</v>
      </c>
      <c r="F308" t="s">
        <v>979</v>
      </c>
    </row>
    <row r="309" spans="1:6" x14ac:dyDescent="0.3">
      <c r="A309" t="s">
        <v>1620</v>
      </c>
      <c r="B309">
        <v>1012339558</v>
      </c>
      <c r="C309" t="s">
        <v>1621</v>
      </c>
      <c r="D309" t="s">
        <v>1622</v>
      </c>
      <c r="E309" t="s">
        <v>6</v>
      </c>
      <c r="F309" t="s">
        <v>978</v>
      </c>
    </row>
    <row r="310" spans="1:6" x14ac:dyDescent="0.3">
      <c r="A310" t="s">
        <v>1623</v>
      </c>
      <c r="B310">
        <v>1013661029</v>
      </c>
      <c r="C310" t="s">
        <v>1624</v>
      </c>
      <c r="D310" t="s">
        <v>1625</v>
      </c>
      <c r="E310" t="s">
        <v>6</v>
      </c>
      <c r="F310" t="s">
        <v>979</v>
      </c>
    </row>
    <row r="311" spans="1:6" x14ac:dyDescent="0.3">
      <c r="A311" t="s">
        <v>1626</v>
      </c>
      <c r="B311">
        <v>1067974909</v>
      </c>
      <c r="C311" t="s">
        <v>1627</v>
      </c>
      <c r="D311" t="s">
        <v>1628</v>
      </c>
      <c r="E311" t="s">
        <v>6</v>
      </c>
      <c r="F311" t="s">
        <v>1016</v>
      </c>
    </row>
    <row r="312" spans="1:6" x14ac:dyDescent="0.3">
      <c r="A312" t="s">
        <v>1613</v>
      </c>
      <c r="B312">
        <v>1107062231</v>
      </c>
      <c r="C312" t="s">
        <v>1614</v>
      </c>
      <c r="D312" t="s">
        <v>1615</v>
      </c>
      <c r="E312" t="s">
        <v>6</v>
      </c>
      <c r="F312" t="s">
        <v>1025</v>
      </c>
    </row>
    <row r="313" spans="1:6" x14ac:dyDescent="0.3">
      <c r="A313" t="s">
        <v>1603</v>
      </c>
      <c r="B313">
        <v>1108998712</v>
      </c>
      <c r="C313" t="s">
        <v>1604</v>
      </c>
      <c r="D313" t="s">
        <v>1605</v>
      </c>
      <c r="E313" t="s">
        <v>6</v>
      </c>
      <c r="F313" t="s">
        <v>984</v>
      </c>
    </row>
    <row r="314" spans="1:6" x14ac:dyDescent="0.3">
      <c r="A314" t="s">
        <v>1606</v>
      </c>
      <c r="B314">
        <v>1005869593</v>
      </c>
      <c r="C314" t="s">
        <v>1607</v>
      </c>
      <c r="D314" t="s">
        <v>1608</v>
      </c>
      <c r="E314" t="s">
        <v>6</v>
      </c>
      <c r="F314" t="s">
        <v>984</v>
      </c>
    </row>
    <row r="315" spans="1:6" x14ac:dyDescent="0.3">
      <c r="A315" t="s">
        <v>1609</v>
      </c>
      <c r="B315">
        <v>1000225662</v>
      </c>
      <c r="C315" t="s">
        <v>1610</v>
      </c>
      <c r="D315" t="s">
        <v>1611</v>
      </c>
      <c r="E315" t="s">
        <v>6</v>
      </c>
      <c r="F315" t="s">
        <v>981</v>
      </c>
    </row>
    <row r="316" spans="1:6" x14ac:dyDescent="0.3">
      <c r="A316" t="s">
        <v>1596</v>
      </c>
      <c r="B316">
        <v>1003614616</v>
      </c>
      <c r="C316" t="s">
        <v>1597</v>
      </c>
      <c r="D316" t="s">
        <v>1598</v>
      </c>
      <c r="E316" t="s">
        <v>6</v>
      </c>
      <c r="F316" t="s">
        <v>978</v>
      </c>
    </row>
    <row r="317" spans="1:6" x14ac:dyDescent="0.3">
      <c r="A317" t="s">
        <v>1599</v>
      </c>
      <c r="B317">
        <v>1098755702</v>
      </c>
      <c r="C317" t="s">
        <v>1600</v>
      </c>
      <c r="D317" t="s">
        <v>1601</v>
      </c>
      <c r="E317" t="s">
        <v>6</v>
      </c>
      <c r="F317" t="s">
        <v>1015</v>
      </c>
    </row>
    <row r="318" spans="1:6" x14ac:dyDescent="0.3">
      <c r="A318" t="s">
        <v>1592</v>
      </c>
      <c r="B318">
        <v>1099549344</v>
      </c>
      <c r="C318" t="s">
        <v>1593</v>
      </c>
      <c r="D318" t="s">
        <v>1594</v>
      </c>
      <c r="E318" t="s">
        <v>6</v>
      </c>
      <c r="F318" t="s">
        <v>976</v>
      </c>
    </row>
    <row r="319" spans="1:6" x14ac:dyDescent="0.3">
      <c r="A319" t="s">
        <v>1585</v>
      </c>
      <c r="B319">
        <v>1007848492</v>
      </c>
      <c r="C319" t="s">
        <v>1586</v>
      </c>
      <c r="D319" t="s">
        <v>1587</v>
      </c>
      <c r="E319" t="s">
        <v>6</v>
      </c>
      <c r="F319" t="s">
        <v>1016</v>
      </c>
    </row>
    <row r="320" spans="1:6" x14ac:dyDescent="0.3">
      <c r="A320" t="s">
        <v>1588</v>
      </c>
      <c r="B320">
        <v>1073240397</v>
      </c>
      <c r="C320" t="s">
        <v>1589</v>
      </c>
      <c r="D320" t="s">
        <v>1590</v>
      </c>
      <c r="E320" t="s">
        <v>4</v>
      </c>
      <c r="F320" t="s">
        <v>2162</v>
      </c>
    </row>
    <row r="321" spans="1:6" x14ac:dyDescent="0.3">
      <c r="A321" t="s">
        <v>1582</v>
      </c>
      <c r="B321">
        <v>1018443994</v>
      </c>
      <c r="C321" t="s">
        <v>1583</v>
      </c>
      <c r="D321" t="s">
        <v>1584</v>
      </c>
      <c r="E321" t="s">
        <v>6</v>
      </c>
      <c r="F321" t="s">
        <v>1015</v>
      </c>
    </row>
    <row r="322" spans="1:6" x14ac:dyDescent="0.3">
      <c r="A322" t="s">
        <v>1579</v>
      </c>
      <c r="B322">
        <v>1000623808</v>
      </c>
      <c r="C322" t="s">
        <v>1580</v>
      </c>
      <c r="D322" t="s">
        <v>1581</v>
      </c>
      <c r="E322" t="s">
        <v>6</v>
      </c>
      <c r="F322" t="s">
        <v>978</v>
      </c>
    </row>
    <row r="323" spans="1:6" x14ac:dyDescent="0.3">
      <c r="A323" t="s">
        <v>1571</v>
      </c>
      <c r="B323">
        <v>1112107302</v>
      </c>
      <c r="C323" t="s">
        <v>1572</v>
      </c>
      <c r="D323" t="s">
        <v>1573</v>
      </c>
      <c r="E323" t="s">
        <v>6</v>
      </c>
      <c r="F323" t="s">
        <v>1027</v>
      </c>
    </row>
    <row r="324" spans="1:6" x14ac:dyDescent="0.3">
      <c r="A324" t="s">
        <v>1574</v>
      </c>
      <c r="B324">
        <v>1144154643</v>
      </c>
      <c r="C324" t="s">
        <v>1575</v>
      </c>
      <c r="D324" t="s">
        <v>1576</v>
      </c>
      <c r="E324" t="s">
        <v>6</v>
      </c>
      <c r="F324" t="s">
        <v>1025</v>
      </c>
    </row>
    <row r="325" spans="1:6" x14ac:dyDescent="0.3">
      <c r="A325" t="s">
        <v>1563</v>
      </c>
      <c r="B325">
        <v>1015992989</v>
      </c>
      <c r="C325" t="s">
        <v>1564</v>
      </c>
      <c r="D325" t="s">
        <v>1565</v>
      </c>
      <c r="E325" t="s">
        <v>130</v>
      </c>
      <c r="F325" t="s">
        <v>2944</v>
      </c>
    </row>
    <row r="326" spans="1:6" x14ac:dyDescent="0.3">
      <c r="A326" t="s">
        <v>1566</v>
      </c>
      <c r="B326">
        <v>22521695</v>
      </c>
      <c r="C326" t="s">
        <v>1567</v>
      </c>
      <c r="D326" t="s">
        <v>1568</v>
      </c>
      <c r="E326" t="s">
        <v>6</v>
      </c>
      <c r="F326" t="s">
        <v>995</v>
      </c>
    </row>
    <row r="327" spans="1:6" x14ac:dyDescent="0.3">
      <c r="A327" t="s">
        <v>1550</v>
      </c>
      <c r="B327">
        <v>1001415272</v>
      </c>
      <c r="C327" t="s">
        <v>1551</v>
      </c>
      <c r="D327" t="s">
        <v>1552</v>
      </c>
      <c r="E327" t="s">
        <v>6</v>
      </c>
      <c r="F327" t="s">
        <v>1026</v>
      </c>
    </row>
    <row r="328" spans="1:6" x14ac:dyDescent="0.3">
      <c r="A328" t="s">
        <v>1554</v>
      </c>
      <c r="B328">
        <v>1072666965</v>
      </c>
      <c r="C328" t="s">
        <v>1555</v>
      </c>
      <c r="D328" t="s">
        <v>1556</v>
      </c>
      <c r="E328" t="s">
        <v>6</v>
      </c>
      <c r="F328" t="s">
        <v>3653</v>
      </c>
    </row>
    <row r="329" spans="1:6" x14ac:dyDescent="0.3">
      <c r="A329" t="s">
        <v>1557</v>
      </c>
      <c r="B329">
        <v>1118203155</v>
      </c>
      <c r="C329" t="s">
        <v>1558</v>
      </c>
      <c r="D329" t="s">
        <v>1559</v>
      </c>
      <c r="E329" t="s">
        <v>6</v>
      </c>
      <c r="F329" t="s">
        <v>1133</v>
      </c>
    </row>
    <row r="330" spans="1:6" x14ac:dyDescent="0.3">
      <c r="A330" t="s">
        <v>1546</v>
      </c>
      <c r="B330">
        <v>1030622006</v>
      </c>
      <c r="C330" t="s">
        <v>1547</v>
      </c>
      <c r="D330" t="s">
        <v>1548</v>
      </c>
      <c r="E330" t="s">
        <v>6</v>
      </c>
      <c r="F330" t="s">
        <v>979</v>
      </c>
    </row>
    <row r="331" spans="1:6" x14ac:dyDescent="0.3">
      <c r="A331" t="s">
        <v>1540</v>
      </c>
      <c r="B331">
        <v>1000005913</v>
      </c>
      <c r="C331" t="s">
        <v>1541</v>
      </c>
      <c r="D331" t="s">
        <v>1542</v>
      </c>
      <c r="E331" t="s">
        <v>6</v>
      </c>
      <c r="F331" t="s">
        <v>979</v>
      </c>
    </row>
    <row r="332" spans="1:6" x14ac:dyDescent="0.3">
      <c r="A332" t="s">
        <v>1536</v>
      </c>
      <c r="B332">
        <v>1002526954</v>
      </c>
      <c r="C332" t="s">
        <v>1537</v>
      </c>
      <c r="D332" t="s">
        <v>1538</v>
      </c>
      <c r="E332" t="s">
        <v>6</v>
      </c>
      <c r="F332" t="s">
        <v>981</v>
      </c>
    </row>
    <row r="333" spans="1:6" x14ac:dyDescent="0.3">
      <c r="A333" t="s">
        <v>1530</v>
      </c>
      <c r="B333">
        <v>1015996431</v>
      </c>
      <c r="C333" t="s">
        <v>1531</v>
      </c>
      <c r="D333" t="s">
        <v>1532</v>
      </c>
      <c r="E333" t="s">
        <v>6</v>
      </c>
      <c r="F333" t="s">
        <v>981</v>
      </c>
    </row>
    <row r="334" spans="1:6" x14ac:dyDescent="0.3">
      <c r="A334" t="s">
        <v>1533</v>
      </c>
      <c r="B334">
        <v>94074811</v>
      </c>
      <c r="C334" t="s">
        <v>1534</v>
      </c>
      <c r="D334" t="s">
        <v>1535</v>
      </c>
      <c r="E334" t="s">
        <v>6</v>
      </c>
      <c r="F334" t="s">
        <v>984</v>
      </c>
    </row>
    <row r="335" spans="1:6" x14ac:dyDescent="0.3">
      <c r="A335" t="s">
        <v>1519</v>
      </c>
      <c r="B335">
        <v>1001391180</v>
      </c>
      <c r="C335" t="s">
        <v>1591</v>
      </c>
      <c r="D335" t="s">
        <v>1520</v>
      </c>
      <c r="E335" t="s">
        <v>6</v>
      </c>
      <c r="F335" t="s">
        <v>1026</v>
      </c>
    </row>
    <row r="336" spans="1:6" x14ac:dyDescent="0.3">
      <c r="A336" t="s">
        <v>1521</v>
      </c>
      <c r="B336">
        <v>1038101076</v>
      </c>
      <c r="C336" t="s">
        <v>1522</v>
      </c>
      <c r="D336" t="s">
        <v>1523</v>
      </c>
      <c r="E336" t="s">
        <v>6</v>
      </c>
      <c r="F336" t="s">
        <v>1026</v>
      </c>
    </row>
    <row r="337" spans="1:6" x14ac:dyDescent="0.3">
      <c r="A337" t="s">
        <v>1524</v>
      </c>
      <c r="B337">
        <v>35532766</v>
      </c>
      <c r="C337" t="s">
        <v>1525</v>
      </c>
      <c r="D337" t="s">
        <v>1526</v>
      </c>
      <c r="E337" t="s">
        <v>6</v>
      </c>
      <c r="F337" t="s">
        <v>1133</v>
      </c>
    </row>
    <row r="338" spans="1:6" x14ac:dyDescent="0.3">
      <c r="A338" t="s">
        <v>1527</v>
      </c>
      <c r="B338">
        <v>1085303651</v>
      </c>
      <c r="C338" t="s">
        <v>1528</v>
      </c>
      <c r="D338" t="s">
        <v>1529</v>
      </c>
      <c r="E338" t="s">
        <v>6</v>
      </c>
      <c r="F338" t="s">
        <v>1025</v>
      </c>
    </row>
    <row r="339" spans="1:6" x14ac:dyDescent="0.3">
      <c r="A339" t="s">
        <v>1507</v>
      </c>
      <c r="B339">
        <v>1214464431</v>
      </c>
      <c r="C339" t="s">
        <v>1508</v>
      </c>
      <c r="D339" t="s">
        <v>1509</v>
      </c>
      <c r="E339" t="s">
        <v>6</v>
      </c>
      <c r="F339" t="s">
        <v>1026</v>
      </c>
    </row>
    <row r="340" spans="1:6" x14ac:dyDescent="0.3">
      <c r="A340" t="s">
        <v>1510</v>
      </c>
      <c r="B340">
        <v>1088270283</v>
      </c>
      <c r="C340" t="s">
        <v>1511</v>
      </c>
      <c r="D340" t="s">
        <v>1512</v>
      </c>
      <c r="E340" t="s">
        <v>6</v>
      </c>
      <c r="F340" t="s">
        <v>1027</v>
      </c>
    </row>
    <row r="341" spans="1:6" x14ac:dyDescent="0.3">
      <c r="A341" t="s">
        <v>1513</v>
      </c>
      <c r="B341">
        <v>39426948</v>
      </c>
      <c r="C341" t="s">
        <v>1514</v>
      </c>
      <c r="D341" t="s">
        <v>1515</v>
      </c>
      <c r="E341" t="s">
        <v>6</v>
      </c>
      <c r="F341" t="s">
        <v>1026</v>
      </c>
    </row>
    <row r="342" spans="1:6" x14ac:dyDescent="0.3">
      <c r="A342" t="s">
        <v>1516</v>
      </c>
      <c r="B342">
        <v>9773754</v>
      </c>
      <c r="C342" t="s">
        <v>1517</v>
      </c>
      <c r="D342" t="s">
        <v>1518</v>
      </c>
      <c r="E342" t="s">
        <v>6</v>
      </c>
      <c r="F342" t="s">
        <v>1026</v>
      </c>
    </row>
    <row r="343" spans="1:6" x14ac:dyDescent="0.3">
      <c r="A343" t="s">
        <v>1497</v>
      </c>
      <c r="B343">
        <v>1057580161</v>
      </c>
      <c r="C343" t="s">
        <v>1498</v>
      </c>
      <c r="D343" t="s">
        <v>1499</v>
      </c>
      <c r="E343" t="s">
        <v>6</v>
      </c>
      <c r="F343" t="s">
        <v>1133</v>
      </c>
    </row>
    <row r="344" spans="1:6" x14ac:dyDescent="0.3">
      <c r="A344" t="s">
        <v>1500</v>
      </c>
      <c r="B344">
        <v>1020781452</v>
      </c>
      <c r="C344" t="s">
        <v>1501</v>
      </c>
      <c r="D344" t="s">
        <v>1502</v>
      </c>
      <c r="E344" t="s">
        <v>6</v>
      </c>
      <c r="F344" t="s">
        <v>981</v>
      </c>
    </row>
    <row r="345" spans="1:6" x14ac:dyDescent="0.3">
      <c r="A345" t="s">
        <v>1492</v>
      </c>
      <c r="B345">
        <v>1006820319</v>
      </c>
      <c r="C345" t="s">
        <v>1493</v>
      </c>
      <c r="D345" t="s">
        <v>1494</v>
      </c>
      <c r="E345" t="s">
        <v>130</v>
      </c>
      <c r="F345" t="s">
        <v>3169</v>
      </c>
    </row>
    <row r="346" spans="1:6" x14ac:dyDescent="0.3">
      <c r="A346" t="s">
        <v>1481</v>
      </c>
      <c r="B346">
        <v>1030675061</v>
      </c>
      <c r="C346" t="s">
        <v>1482</v>
      </c>
      <c r="D346" t="s">
        <v>1483</v>
      </c>
      <c r="E346" t="s">
        <v>6</v>
      </c>
      <c r="F346" t="s">
        <v>2944</v>
      </c>
    </row>
    <row r="347" spans="1:6" x14ac:dyDescent="0.3">
      <c r="A347" t="s">
        <v>1484</v>
      </c>
      <c r="B347">
        <v>1015411072</v>
      </c>
      <c r="C347" t="s">
        <v>1485</v>
      </c>
      <c r="D347" t="s">
        <v>1486</v>
      </c>
      <c r="E347" t="s">
        <v>6</v>
      </c>
      <c r="F347" t="s">
        <v>981</v>
      </c>
    </row>
    <row r="348" spans="1:6" x14ac:dyDescent="0.3">
      <c r="A348" t="s">
        <v>1460</v>
      </c>
      <c r="B348">
        <v>1129519907</v>
      </c>
      <c r="C348" t="s">
        <v>1461</v>
      </c>
      <c r="D348" t="s">
        <v>1462</v>
      </c>
      <c r="E348" t="s">
        <v>6</v>
      </c>
      <c r="F348" t="s">
        <v>995</v>
      </c>
    </row>
    <row r="349" spans="1:6" x14ac:dyDescent="0.3">
      <c r="A349" t="s">
        <v>1463</v>
      </c>
      <c r="B349">
        <v>1001882726</v>
      </c>
      <c r="C349" t="s">
        <v>1464</v>
      </c>
      <c r="D349" t="s">
        <v>1465</v>
      </c>
      <c r="E349" t="s">
        <v>6</v>
      </c>
      <c r="F349" t="s">
        <v>995</v>
      </c>
    </row>
    <row r="350" spans="1:6" x14ac:dyDescent="0.3">
      <c r="A350" t="s">
        <v>1466</v>
      </c>
      <c r="B350">
        <v>1065838018</v>
      </c>
      <c r="C350" t="s">
        <v>1467</v>
      </c>
      <c r="D350" t="s">
        <v>1468</v>
      </c>
      <c r="E350" t="s">
        <v>6</v>
      </c>
      <c r="F350" t="s">
        <v>972</v>
      </c>
    </row>
    <row r="351" spans="1:6" x14ac:dyDescent="0.3">
      <c r="A351" t="s">
        <v>1469</v>
      </c>
      <c r="B351">
        <v>1001712091</v>
      </c>
      <c r="C351" t="s">
        <v>1470</v>
      </c>
      <c r="D351" t="s">
        <v>1471</v>
      </c>
      <c r="E351" t="s">
        <v>6</v>
      </c>
      <c r="F351" t="s">
        <v>1026</v>
      </c>
    </row>
    <row r="352" spans="1:6" x14ac:dyDescent="0.3">
      <c r="A352" t="s">
        <v>1472</v>
      </c>
      <c r="B352">
        <v>1053800046</v>
      </c>
      <c r="C352" t="s">
        <v>1473</v>
      </c>
      <c r="D352" t="s">
        <v>1474</v>
      </c>
      <c r="E352" t="s">
        <v>6</v>
      </c>
      <c r="F352" t="s">
        <v>1026</v>
      </c>
    </row>
    <row r="353" spans="1:6" x14ac:dyDescent="0.3">
      <c r="A353" t="s">
        <v>1475</v>
      </c>
      <c r="B353">
        <v>46672674</v>
      </c>
      <c r="C353" t="s">
        <v>1476</v>
      </c>
      <c r="D353" t="s">
        <v>1477</v>
      </c>
      <c r="E353" t="s">
        <v>6</v>
      </c>
      <c r="F353" t="s">
        <v>1133</v>
      </c>
    </row>
    <row r="354" spans="1:6" x14ac:dyDescent="0.3">
      <c r="A354" t="s">
        <v>1478</v>
      </c>
      <c r="B354">
        <v>1000795604</v>
      </c>
      <c r="C354" t="s">
        <v>1479</v>
      </c>
      <c r="D354" t="s">
        <v>1480</v>
      </c>
      <c r="E354" t="s">
        <v>6</v>
      </c>
      <c r="F354" t="s">
        <v>1133</v>
      </c>
    </row>
    <row r="355" spans="1:6" x14ac:dyDescent="0.3">
      <c r="A355" t="s">
        <v>1453</v>
      </c>
      <c r="B355">
        <v>1002670849</v>
      </c>
      <c r="C355" t="s">
        <v>1454</v>
      </c>
      <c r="D355" t="s">
        <v>1455</v>
      </c>
      <c r="E355" t="s">
        <v>6</v>
      </c>
      <c r="F355" t="s">
        <v>976</v>
      </c>
    </row>
    <row r="356" spans="1:6" x14ac:dyDescent="0.3">
      <c r="A356" t="s">
        <v>1456</v>
      </c>
      <c r="B356">
        <v>1126910221</v>
      </c>
      <c r="C356" t="s">
        <v>1457</v>
      </c>
      <c r="D356" t="s">
        <v>1458</v>
      </c>
      <c r="E356" t="s">
        <v>6</v>
      </c>
      <c r="F356" t="s">
        <v>976</v>
      </c>
    </row>
    <row r="357" spans="1:6" x14ac:dyDescent="0.3">
      <c r="A357" t="s">
        <v>1450</v>
      </c>
      <c r="B357">
        <v>1061761425</v>
      </c>
      <c r="C357" t="s">
        <v>1451</v>
      </c>
      <c r="D357" t="s">
        <v>1452</v>
      </c>
      <c r="E357" t="s">
        <v>6</v>
      </c>
      <c r="F357" t="s">
        <v>984</v>
      </c>
    </row>
    <row r="358" spans="1:6" x14ac:dyDescent="0.3">
      <c r="A358" t="s">
        <v>1440</v>
      </c>
      <c r="B358">
        <v>1000516177</v>
      </c>
      <c r="C358" t="s">
        <v>1441</v>
      </c>
      <c r="D358" t="s">
        <v>1442</v>
      </c>
      <c r="E358" t="s">
        <v>130</v>
      </c>
      <c r="F358" t="s">
        <v>3169</v>
      </c>
    </row>
    <row r="359" spans="1:6" x14ac:dyDescent="0.3">
      <c r="A359" t="s">
        <v>1443</v>
      </c>
      <c r="B359">
        <v>1000617964</v>
      </c>
      <c r="C359" t="s">
        <v>1444</v>
      </c>
      <c r="D359" t="s">
        <v>1445</v>
      </c>
      <c r="E359" t="s">
        <v>130</v>
      </c>
      <c r="F359" t="s">
        <v>3169</v>
      </c>
    </row>
    <row r="360" spans="1:6" x14ac:dyDescent="0.3">
      <c r="A360" t="s">
        <v>1431</v>
      </c>
      <c r="B360">
        <v>79813538</v>
      </c>
      <c r="C360" t="s">
        <v>1432</v>
      </c>
      <c r="D360" t="s">
        <v>1433</v>
      </c>
      <c r="E360" t="s">
        <v>6</v>
      </c>
      <c r="F360" t="s">
        <v>979</v>
      </c>
    </row>
    <row r="361" spans="1:6" x14ac:dyDescent="0.3">
      <c r="A361" t="s">
        <v>1434</v>
      </c>
      <c r="B361">
        <v>1118804033</v>
      </c>
      <c r="C361" t="s">
        <v>1435</v>
      </c>
      <c r="D361" t="s">
        <v>1436</v>
      </c>
      <c r="E361" t="s">
        <v>6</v>
      </c>
      <c r="F361" t="s">
        <v>979</v>
      </c>
    </row>
    <row r="362" spans="1:6" x14ac:dyDescent="0.3">
      <c r="A362" t="s">
        <v>1437</v>
      </c>
      <c r="B362">
        <v>1073822263</v>
      </c>
      <c r="C362" t="s">
        <v>1438</v>
      </c>
      <c r="D362" t="s">
        <v>1439</v>
      </c>
      <c r="E362" t="s">
        <v>6</v>
      </c>
      <c r="F362" t="s">
        <v>976</v>
      </c>
    </row>
    <row r="363" spans="1:6" x14ac:dyDescent="0.3">
      <c r="A363" t="s">
        <v>1489</v>
      </c>
      <c r="B363">
        <v>1090365773</v>
      </c>
      <c r="C363" t="s">
        <v>1495</v>
      </c>
      <c r="D363" t="s">
        <v>1496</v>
      </c>
      <c r="E363" t="s">
        <v>163</v>
      </c>
      <c r="F363" t="s">
        <v>2163</v>
      </c>
    </row>
    <row r="364" spans="1:6" x14ac:dyDescent="0.3">
      <c r="A364" t="s">
        <v>1417</v>
      </c>
      <c r="B364">
        <v>1121872689</v>
      </c>
      <c r="C364" t="s">
        <v>1418</v>
      </c>
      <c r="D364" t="s">
        <v>1419</v>
      </c>
      <c r="E364" t="s">
        <v>6</v>
      </c>
      <c r="F364" t="s">
        <v>976</v>
      </c>
    </row>
    <row r="365" spans="1:6" x14ac:dyDescent="0.3">
      <c r="A365" t="s">
        <v>1420</v>
      </c>
      <c r="B365">
        <v>1002313688</v>
      </c>
      <c r="C365" t="s">
        <v>1421</v>
      </c>
      <c r="D365" t="s">
        <v>1422</v>
      </c>
      <c r="E365" t="s">
        <v>6</v>
      </c>
      <c r="F365" t="s">
        <v>1015</v>
      </c>
    </row>
    <row r="366" spans="1:6" x14ac:dyDescent="0.3">
      <c r="A366" t="s">
        <v>1423</v>
      </c>
      <c r="B366">
        <v>1005539753</v>
      </c>
      <c r="C366" t="s">
        <v>1424</v>
      </c>
      <c r="D366" t="s">
        <v>1425</v>
      </c>
      <c r="E366" t="s">
        <v>6</v>
      </c>
      <c r="F366" t="s">
        <v>1015</v>
      </c>
    </row>
    <row r="367" spans="1:6" x14ac:dyDescent="0.3">
      <c r="A367" t="s">
        <v>1426</v>
      </c>
      <c r="B367">
        <v>1090451286</v>
      </c>
      <c r="C367" t="s">
        <v>1427</v>
      </c>
      <c r="D367" t="s">
        <v>1428</v>
      </c>
      <c r="E367" t="s">
        <v>6</v>
      </c>
      <c r="F367" t="s">
        <v>972</v>
      </c>
    </row>
    <row r="368" spans="1:6" x14ac:dyDescent="0.3">
      <c r="A368" t="s">
        <v>1412</v>
      </c>
      <c r="B368">
        <v>1214718134</v>
      </c>
      <c r="C368" t="s">
        <v>1413</v>
      </c>
      <c r="D368" t="s">
        <v>1414</v>
      </c>
      <c r="E368" t="s">
        <v>6</v>
      </c>
      <c r="F368" t="s">
        <v>976</v>
      </c>
    </row>
    <row r="369" spans="1:6" x14ac:dyDescent="0.3">
      <c r="A369" t="s">
        <v>1406</v>
      </c>
      <c r="B369">
        <v>1098758394</v>
      </c>
      <c r="C369" t="s">
        <v>1407</v>
      </c>
      <c r="D369" t="s">
        <v>1408</v>
      </c>
      <c r="E369" t="s">
        <v>6</v>
      </c>
      <c r="F369" t="s">
        <v>1026</v>
      </c>
    </row>
    <row r="370" spans="1:6" x14ac:dyDescent="0.3">
      <c r="A370" t="s">
        <v>1409</v>
      </c>
      <c r="B370">
        <v>1000135245</v>
      </c>
      <c r="C370" t="s">
        <v>1410</v>
      </c>
      <c r="D370" t="s">
        <v>1411</v>
      </c>
      <c r="E370" t="s">
        <v>6</v>
      </c>
      <c r="F370" t="s">
        <v>979</v>
      </c>
    </row>
    <row r="371" spans="1:6" x14ac:dyDescent="0.3">
      <c r="A371" t="s">
        <v>1397</v>
      </c>
      <c r="B371">
        <v>1095828933</v>
      </c>
      <c r="C371" t="s">
        <v>1398</v>
      </c>
      <c r="D371" t="s">
        <v>1399</v>
      </c>
      <c r="E371" t="s">
        <v>6</v>
      </c>
      <c r="F371" t="s">
        <v>1133</v>
      </c>
    </row>
    <row r="372" spans="1:6" x14ac:dyDescent="0.3">
      <c r="A372" t="s">
        <v>1400</v>
      </c>
      <c r="B372">
        <v>1112484877</v>
      </c>
      <c r="C372" t="s">
        <v>1401</v>
      </c>
      <c r="D372" t="s">
        <v>1402</v>
      </c>
      <c r="E372" t="s">
        <v>6</v>
      </c>
      <c r="F372" t="s">
        <v>1025</v>
      </c>
    </row>
    <row r="373" spans="1:6" x14ac:dyDescent="0.3">
      <c r="A373" t="s">
        <v>1367</v>
      </c>
      <c r="B373">
        <v>1143832561</v>
      </c>
      <c r="C373" t="s">
        <v>1368</v>
      </c>
      <c r="D373" t="s">
        <v>1369</v>
      </c>
      <c r="E373" t="s">
        <v>6</v>
      </c>
      <c r="F373" t="s">
        <v>1025</v>
      </c>
    </row>
    <row r="374" spans="1:6" x14ac:dyDescent="0.3">
      <c r="A374" t="s">
        <v>1370</v>
      </c>
      <c r="B374">
        <v>8486089</v>
      </c>
      <c r="C374" t="s">
        <v>1371</v>
      </c>
      <c r="D374" t="s">
        <v>1372</v>
      </c>
      <c r="E374" t="s">
        <v>6</v>
      </c>
      <c r="F374" t="s">
        <v>972</v>
      </c>
    </row>
    <row r="375" spans="1:6" x14ac:dyDescent="0.3">
      <c r="A375" t="s">
        <v>1373</v>
      </c>
      <c r="B375">
        <v>1065631191</v>
      </c>
      <c r="C375" t="s">
        <v>1374</v>
      </c>
      <c r="D375" t="s">
        <v>1375</v>
      </c>
      <c r="E375" t="s">
        <v>6</v>
      </c>
      <c r="F375" t="s">
        <v>972</v>
      </c>
    </row>
    <row r="376" spans="1:6" x14ac:dyDescent="0.3">
      <c r="A376" t="s">
        <v>1376</v>
      </c>
      <c r="B376">
        <v>57460912</v>
      </c>
      <c r="C376" t="s">
        <v>1377</v>
      </c>
      <c r="D376" t="s">
        <v>1378</v>
      </c>
      <c r="E376" t="s">
        <v>6</v>
      </c>
      <c r="F376" t="s">
        <v>979</v>
      </c>
    </row>
    <row r="377" spans="1:6" x14ac:dyDescent="0.3">
      <c r="A377" t="s">
        <v>1379</v>
      </c>
      <c r="B377">
        <v>1096235592</v>
      </c>
      <c r="C377" t="s">
        <v>1380</v>
      </c>
      <c r="D377" t="s">
        <v>1381</v>
      </c>
      <c r="E377" t="s">
        <v>6</v>
      </c>
      <c r="F377" t="s">
        <v>972</v>
      </c>
    </row>
    <row r="378" spans="1:6" x14ac:dyDescent="0.3">
      <c r="A378" t="s">
        <v>1382</v>
      </c>
      <c r="B378">
        <v>1047414885</v>
      </c>
      <c r="C378" t="s">
        <v>1383</v>
      </c>
      <c r="D378" t="s">
        <v>1384</v>
      </c>
      <c r="E378" t="s">
        <v>6</v>
      </c>
      <c r="F378" t="s">
        <v>979</v>
      </c>
    </row>
    <row r="379" spans="1:6" x14ac:dyDescent="0.3">
      <c r="A379" t="s">
        <v>1385</v>
      </c>
      <c r="B379">
        <v>1193573630</v>
      </c>
      <c r="C379" t="s">
        <v>1386</v>
      </c>
      <c r="D379" t="s">
        <v>1387</v>
      </c>
      <c r="E379" t="s">
        <v>6</v>
      </c>
      <c r="F379" t="s">
        <v>984</v>
      </c>
    </row>
    <row r="380" spans="1:6" x14ac:dyDescent="0.3">
      <c r="A380" t="s">
        <v>1388</v>
      </c>
      <c r="B380">
        <v>1000935934</v>
      </c>
      <c r="C380" t="s">
        <v>1389</v>
      </c>
      <c r="D380" t="s">
        <v>1390</v>
      </c>
      <c r="E380" t="s">
        <v>4</v>
      </c>
      <c r="F380" t="s">
        <v>2162</v>
      </c>
    </row>
    <row r="381" spans="1:6" x14ac:dyDescent="0.3">
      <c r="A381" t="s">
        <v>1391</v>
      </c>
      <c r="B381">
        <v>1013604404</v>
      </c>
      <c r="C381" t="s">
        <v>1392</v>
      </c>
      <c r="D381" t="s">
        <v>1393</v>
      </c>
      <c r="E381" t="s">
        <v>4</v>
      </c>
      <c r="F381" t="s">
        <v>2162</v>
      </c>
    </row>
    <row r="382" spans="1:6" x14ac:dyDescent="0.3">
      <c r="A382" t="s">
        <v>1394</v>
      </c>
      <c r="B382">
        <v>1848978</v>
      </c>
      <c r="C382" t="s">
        <v>1395</v>
      </c>
      <c r="D382" t="s">
        <v>1396</v>
      </c>
      <c r="E382" t="s">
        <v>6</v>
      </c>
      <c r="F382" t="s">
        <v>984</v>
      </c>
    </row>
    <row r="383" spans="1:6" x14ac:dyDescent="0.3">
      <c r="A383" t="s">
        <v>1364</v>
      </c>
      <c r="B383">
        <v>1072644849</v>
      </c>
      <c r="C383" t="s">
        <v>1365</v>
      </c>
      <c r="D383" t="s">
        <v>1366</v>
      </c>
      <c r="E383" t="s">
        <v>6</v>
      </c>
      <c r="F383" t="s">
        <v>981</v>
      </c>
    </row>
    <row r="384" spans="1:6" x14ac:dyDescent="0.3">
      <c r="A384" t="s">
        <v>1361</v>
      </c>
      <c r="B384">
        <v>1031153314</v>
      </c>
      <c r="C384" t="s">
        <v>1362</v>
      </c>
      <c r="D384" t="s">
        <v>1363</v>
      </c>
      <c r="E384" t="s">
        <v>6</v>
      </c>
      <c r="F384" t="s">
        <v>978</v>
      </c>
    </row>
    <row r="385" spans="1:6" x14ac:dyDescent="0.3">
      <c r="A385" t="s">
        <v>1356</v>
      </c>
      <c r="B385">
        <v>1006178777</v>
      </c>
      <c r="C385" t="s">
        <v>1357</v>
      </c>
      <c r="D385" t="s">
        <v>1358</v>
      </c>
      <c r="E385" t="s">
        <v>6</v>
      </c>
      <c r="F385" t="s">
        <v>1025</v>
      </c>
    </row>
    <row r="386" spans="1:6" x14ac:dyDescent="0.3">
      <c r="A386" t="s">
        <v>1345</v>
      </c>
      <c r="B386">
        <v>1023921168</v>
      </c>
      <c r="C386" t="s">
        <v>1346</v>
      </c>
      <c r="D386" t="s">
        <v>1347</v>
      </c>
      <c r="E386" t="s">
        <v>6</v>
      </c>
      <c r="F386" t="s">
        <v>978</v>
      </c>
    </row>
    <row r="387" spans="1:6" x14ac:dyDescent="0.3">
      <c r="A387" t="s">
        <v>1348</v>
      </c>
      <c r="B387">
        <v>1094895756</v>
      </c>
      <c r="C387" t="s">
        <v>1349</v>
      </c>
      <c r="D387" t="s">
        <v>1350</v>
      </c>
      <c r="E387" t="s">
        <v>6</v>
      </c>
      <c r="F387" t="s">
        <v>1025</v>
      </c>
    </row>
    <row r="388" spans="1:6" x14ac:dyDescent="0.3">
      <c r="A388" t="s">
        <v>1342</v>
      </c>
      <c r="B388">
        <v>1028012995</v>
      </c>
      <c r="C388" t="s">
        <v>1343</v>
      </c>
      <c r="D388" t="s">
        <v>1344</v>
      </c>
      <c r="E388" t="s">
        <v>6</v>
      </c>
      <c r="F388" t="s">
        <v>1026</v>
      </c>
    </row>
    <row r="389" spans="1:6" x14ac:dyDescent="0.3">
      <c r="A389" t="s">
        <v>1339</v>
      </c>
      <c r="B389">
        <v>1006291372</v>
      </c>
      <c r="C389" t="s">
        <v>1340</v>
      </c>
      <c r="D389" t="s">
        <v>1341</v>
      </c>
      <c r="E389" t="s">
        <v>6</v>
      </c>
      <c r="F389" t="s">
        <v>1025</v>
      </c>
    </row>
    <row r="390" spans="1:6" x14ac:dyDescent="0.3">
      <c r="A390" t="s">
        <v>1333</v>
      </c>
      <c r="B390">
        <v>1067886874</v>
      </c>
      <c r="C390" t="s">
        <v>1334</v>
      </c>
      <c r="D390" t="s">
        <v>1335</v>
      </c>
      <c r="E390" t="s">
        <v>6</v>
      </c>
      <c r="F390" t="s">
        <v>972</v>
      </c>
    </row>
    <row r="391" spans="1:6" x14ac:dyDescent="0.3">
      <c r="A391" t="s">
        <v>1336</v>
      </c>
      <c r="B391">
        <v>1140847178</v>
      </c>
      <c r="C391" t="s">
        <v>1337</v>
      </c>
      <c r="D391" t="s">
        <v>1338</v>
      </c>
      <c r="E391" t="s">
        <v>6</v>
      </c>
      <c r="F391" t="s">
        <v>972</v>
      </c>
    </row>
    <row r="392" spans="1:6" x14ac:dyDescent="0.3">
      <c r="A392" t="s">
        <v>1326</v>
      </c>
      <c r="B392">
        <v>1087423306</v>
      </c>
      <c r="C392" t="s">
        <v>2022</v>
      </c>
      <c r="D392" t="s">
        <v>1327</v>
      </c>
      <c r="E392" t="s">
        <v>6</v>
      </c>
      <c r="F392" t="s">
        <v>1025</v>
      </c>
    </row>
    <row r="393" spans="1:6" x14ac:dyDescent="0.3">
      <c r="A393" t="s">
        <v>1328</v>
      </c>
      <c r="B393">
        <v>1086500236</v>
      </c>
      <c r="C393" t="s">
        <v>1329</v>
      </c>
      <c r="D393" t="s">
        <v>1330</v>
      </c>
      <c r="E393" t="s">
        <v>6</v>
      </c>
      <c r="F393" t="s">
        <v>1025</v>
      </c>
    </row>
    <row r="394" spans="1:6" x14ac:dyDescent="0.3">
      <c r="A394" t="s">
        <v>1320</v>
      </c>
      <c r="B394">
        <v>38603501</v>
      </c>
      <c r="C394" t="s">
        <v>1321</v>
      </c>
      <c r="D394" t="s">
        <v>1322</v>
      </c>
      <c r="E394" t="s">
        <v>6</v>
      </c>
      <c r="F394" t="s">
        <v>984</v>
      </c>
    </row>
    <row r="395" spans="1:6" x14ac:dyDescent="0.3">
      <c r="A395" t="s">
        <v>1314</v>
      </c>
      <c r="B395">
        <v>1023018933</v>
      </c>
      <c r="C395" t="s">
        <v>1315</v>
      </c>
      <c r="D395" t="s">
        <v>1316</v>
      </c>
      <c r="E395" t="s">
        <v>6</v>
      </c>
      <c r="F395" t="s">
        <v>979</v>
      </c>
    </row>
    <row r="396" spans="1:6" x14ac:dyDescent="0.3">
      <c r="A396" t="s">
        <v>1290</v>
      </c>
      <c r="B396">
        <v>1127350730</v>
      </c>
      <c r="C396" t="s">
        <v>1291</v>
      </c>
      <c r="D396" t="s">
        <v>1292</v>
      </c>
      <c r="E396" t="s">
        <v>6</v>
      </c>
      <c r="F396" t="s">
        <v>982</v>
      </c>
    </row>
    <row r="397" spans="1:6" x14ac:dyDescent="0.3">
      <c r="A397" t="s">
        <v>1293</v>
      </c>
      <c r="B397">
        <v>1113677102</v>
      </c>
      <c r="C397" t="s">
        <v>1317</v>
      </c>
      <c r="D397" t="s">
        <v>1294</v>
      </c>
      <c r="E397" t="s">
        <v>6</v>
      </c>
      <c r="F397" t="s">
        <v>984</v>
      </c>
    </row>
    <row r="398" spans="1:6" x14ac:dyDescent="0.3">
      <c r="A398" t="s">
        <v>1245</v>
      </c>
      <c r="B398">
        <v>1022928179</v>
      </c>
      <c r="C398" t="s">
        <v>1246</v>
      </c>
      <c r="D398" t="s">
        <v>1247</v>
      </c>
      <c r="E398" t="s">
        <v>6</v>
      </c>
      <c r="F398" t="s">
        <v>979</v>
      </c>
    </row>
    <row r="399" spans="1:6" x14ac:dyDescent="0.3">
      <c r="A399" t="s">
        <v>1159</v>
      </c>
      <c r="B399">
        <v>1000781562</v>
      </c>
      <c r="C399" t="s">
        <v>1160</v>
      </c>
      <c r="D399" t="s">
        <v>1161</v>
      </c>
      <c r="E399" t="s">
        <v>6</v>
      </c>
      <c r="F399" t="s">
        <v>2944</v>
      </c>
    </row>
    <row r="400" spans="1:6" x14ac:dyDescent="0.3">
      <c r="A400" t="s">
        <v>1136</v>
      </c>
      <c r="B400">
        <v>1098681922</v>
      </c>
      <c r="C400" t="s">
        <v>1137</v>
      </c>
      <c r="D400" t="s">
        <v>1138</v>
      </c>
      <c r="E400" t="s">
        <v>6</v>
      </c>
      <c r="F400" t="s">
        <v>982</v>
      </c>
    </row>
    <row r="401" spans="1:6" x14ac:dyDescent="0.3">
      <c r="A401" t="s">
        <v>1139</v>
      </c>
      <c r="B401">
        <v>1103121980</v>
      </c>
      <c r="C401" t="s">
        <v>1140</v>
      </c>
      <c r="D401" t="s">
        <v>1141</v>
      </c>
      <c r="E401" t="s">
        <v>6</v>
      </c>
      <c r="F401" t="s">
        <v>995</v>
      </c>
    </row>
    <row r="402" spans="1:6" x14ac:dyDescent="0.3">
      <c r="A402" t="s">
        <v>1125</v>
      </c>
      <c r="B402">
        <v>1019103636</v>
      </c>
      <c r="C402" t="s">
        <v>1126</v>
      </c>
      <c r="D402" t="s">
        <v>1127</v>
      </c>
      <c r="E402" t="s">
        <v>6</v>
      </c>
      <c r="F402" t="s">
        <v>979</v>
      </c>
    </row>
    <row r="403" spans="1:6" x14ac:dyDescent="0.3">
      <c r="A403" t="s">
        <v>1028</v>
      </c>
      <c r="B403">
        <v>1049624251</v>
      </c>
      <c r="C403" t="s">
        <v>1029</v>
      </c>
      <c r="D403" t="s">
        <v>1030</v>
      </c>
      <c r="E403" t="s">
        <v>6</v>
      </c>
      <c r="F403" t="s">
        <v>1133</v>
      </c>
    </row>
    <row r="404" spans="1:6" x14ac:dyDescent="0.3">
      <c r="A404" t="s">
        <v>1017</v>
      </c>
      <c r="B404">
        <v>1024562617</v>
      </c>
      <c r="C404" t="s">
        <v>1018</v>
      </c>
      <c r="D404" t="s">
        <v>1019</v>
      </c>
      <c r="E404" t="s">
        <v>6</v>
      </c>
      <c r="F404" t="s">
        <v>979</v>
      </c>
    </row>
    <row r="405" spans="1:6" x14ac:dyDescent="0.3">
      <c r="A405" t="s">
        <v>939</v>
      </c>
      <c r="B405">
        <v>1067942999</v>
      </c>
      <c r="C405" t="s">
        <v>940</v>
      </c>
      <c r="D405" t="s">
        <v>941</v>
      </c>
      <c r="E405" t="s">
        <v>6</v>
      </c>
      <c r="F405" t="s">
        <v>972</v>
      </c>
    </row>
    <row r="406" spans="1:6" x14ac:dyDescent="0.3">
      <c r="A406" t="s">
        <v>942</v>
      </c>
      <c r="B406">
        <v>1000564613</v>
      </c>
      <c r="C406" t="s">
        <v>943</v>
      </c>
      <c r="D406" t="s">
        <v>944</v>
      </c>
      <c r="E406" t="s">
        <v>6</v>
      </c>
      <c r="F406" t="s">
        <v>976</v>
      </c>
    </row>
    <row r="407" spans="1:6" x14ac:dyDescent="0.3">
      <c r="A407" t="s">
        <v>904</v>
      </c>
      <c r="B407">
        <v>1036967531</v>
      </c>
      <c r="C407" t="s">
        <v>905</v>
      </c>
      <c r="D407" t="s">
        <v>906</v>
      </c>
      <c r="E407" t="s">
        <v>6</v>
      </c>
      <c r="F407" t="s">
        <v>1026</v>
      </c>
    </row>
    <row r="408" spans="1:6" x14ac:dyDescent="0.3">
      <c r="A408" t="s">
        <v>907</v>
      </c>
      <c r="B408">
        <v>7498351</v>
      </c>
      <c r="C408" t="s">
        <v>908</v>
      </c>
      <c r="D408" t="s">
        <v>909</v>
      </c>
      <c r="E408" t="s">
        <v>6</v>
      </c>
      <c r="F408" t="s">
        <v>1026</v>
      </c>
    </row>
    <row r="409" spans="1:6" x14ac:dyDescent="0.3">
      <c r="A409" t="s">
        <v>910</v>
      </c>
      <c r="B409">
        <v>1069264020</v>
      </c>
      <c r="C409" t="s">
        <v>1020</v>
      </c>
      <c r="D409" t="s">
        <v>911</v>
      </c>
      <c r="E409" t="s">
        <v>6</v>
      </c>
      <c r="F409" t="s">
        <v>978</v>
      </c>
    </row>
    <row r="410" spans="1:6" x14ac:dyDescent="0.3">
      <c r="A410" t="s">
        <v>912</v>
      </c>
      <c r="B410">
        <v>1047414972</v>
      </c>
      <c r="C410" t="s">
        <v>1021</v>
      </c>
      <c r="D410" t="s">
        <v>913</v>
      </c>
      <c r="E410" t="s">
        <v>6</v>
      </c>
      <c r="F410" t="s">
        <v>995</v>
      </c>
    </row>
    <row r="411" spans="1:6" x14ac:dyDescent="0.3">
      <c r="A411" t="s">
        <v>902</v>
      </c>
      <c r="B411">
        <v>1005054256</v>
      </c>
      <c r="C411" t="s">
        <v>1022</v>
      </c>
      <c r="D411" t="s">
        <v>903</v>
      </c>
      <c r="E411" t="s">
        <v>6</v>
      </c>
      <c r="F411" t="s">
        <v>972</v>
      </c>
    </row>
    <row r="412" spans="1:6" x14ac:dyDescent="0.3">
      <c r="A412" t="s">
        <v>894</v>
      </c>
      <c r="B412">
        <v>1002961247</v>
      </c>
      <c r="C412" t="s">
        <v>1023</v>
      </c>
      <c r="D412" t="s">
        <v>895</v>
      </c>
      <c r="E412" t="s">
        <v>6</v>
      </c>
      <c r="F412" t="s">
        <v>984</v>
      </c>
    </row>
    <row r="413" spans="1:6" x14ac:dyDescent="0.3">
      <c r="A413" t="s">
        <v>896</v>
      </c>
      <c r="B413">
        <v>1004540737</v>
      </c>
      <c r="C413" t="s">
        <v>1024</v>
      </c>
      <c r="D413" t="s">
        <v>897</v>
      </c>
      <c r="E413" t="s">
        <v>6</v>
      </c>
      <c r="F413" t="s">
        <v>984</v>
      </c>
    </row>
    <row r="414" spans="1:6" x14ac:dyDescent="0.3">
      <c r="A414" t="s">
        <v>898</v>
      </c>
      <c r="B414">
        <v>1007894173</v>
      </c>
      <c r="C414" t="s">
        <v>1038</v>
      </c>
      <c r="D414" t="s">
        <v>899</v>
      </c>
      <c r="E414" t="s">
        <v>6</v>
      </c>
      <c r="F414" t="s">
        <v>984</v>
      </c>
    </row>
    <row r="415" spans="1:6" x14ac:dyDescent="0.3">
      <c r="A415" t="s">
        <v>900</v>
      </c>
      <c r="B415">
        <v>1112038727</v>
      </c>
      <c r="C415" t="s">
        <v>1039</v>
      </c>
      <c r="D415" t="s">
        <v>901</v>
      </c>
      <c r="E415" t="s">
        <v>6</v>
      </c>
      <c r="F415" t="s">
        <v>1027</v>
      </c>
    </row>
    <row r="416" spans="1:6" x14ac:dyDescent="0.3">
      <c r="A416" t="s">
        <v>889</v>
      </c>
      <c r="B416">
        <v>1007692176</v>
      </c>
      <c r="C416" t="s">
        <v>1044</v>
      </c>
      <c r="D416" t="s">
        <v>890</v>
      </c>
      <c r="E416" t="s">
        <v>6</v>
      </c>
      <c r="F416" t="s">
        <v>1016</v>
      </c>
    </row>
    <row r="417" spans="1:6" x14ac:dyDescent="0.3">
      <c r="A417" t="s">
        <v>891</v>
      </c>
      <c r="B417">
        <v>1024581982</v>
      </c>
      <c r="C417" t="s">
        <v>892</v>
      </c>
      <c r="D417" t="s">
        <v>893</v>
      </c>
      <c r="E417" t="s">
        <v>6</v>
      </c>
      <c r="F417" t="s">
        <v>1025</v>
      </c>
    </row>
    <row r="418" spans="1:6" x14ac:dyDescent="0.3">
      <c r="A418" t="s">
        <v>861</v>
      </c>
      <c r="B418">
        <v>1070588698</v>
      </c>
      <c r="C418" t="s">
        <v>1991</v>
      </c>
      <c r="D418" t="s">
        <v>862</v>
      </c>
      <c r="E418" t="s">
        <v>6</v>
      </c>
      <c r="F418" t="s">
        <v>984</v>
      </c>
    </row>
    <row r="419" spans="1:6" x14ac:dyDescent="0.3">
      <c r="A419" t="s">
        <v>863</v>
      </c>
      <c r="B419">
        <v>35899087</v>
      </c>
      <c r="C419" t="s">
        <v>864</v>
      </c>
      <c r="D419" t="s">
        <v>865</v>
      </c>
      <c r="E419" t="s">
        <v>6</v>
      </c>
      <c r="F419" t="s">
        <v>1026</v>
      </c>
    </row>
    <row r="420" spans="1:6" x14ac:dyDescent="0.3">
      <c r="A420" t="s">
        <v>866</v>
      </c>
      <c r="B420">
        <v>1002752539</v>
      </c>
      <c r="C420" t="s">
        <v>867</v>
      </c>
      <c r="D420" t="s">
        <v>868</v>
      </c>
      <c r="E420" t="s">
        <v>6</v>
      </c>
      <c r="F420" t="s">
        <v>1026</v>
      </c>
    </row>
    <row r="421" spans="1:6" x14ac:dyDescent="0.3">
      <c r="A421" t="s">
        <v>869</v>
      </c>
      <c r="B421">
        <v>1049647801</v>
      </c>
      <c r="C421" t="s">
        <v>1048</v>
      </c>
      <c r="D421" t="s">
        <v>870</v>
      </c>
      <c r="E421" t="s">
        <v>6</v>
      </c>
      <c r="F421" t="s">
        <v>1133</v>
      </c>
    </row>
    <row r="422" spans="1:6" x14ac:dyDescent="0.3">
      <c r="A422" t="s">
        <v>871</v>
      </c>
      <c r="B422">
        <v>1003566297</v>
      </c>
      <c r="C422" t="s">
        <v>1049</v>
      </c>
      <c r="D422" t="s">
        <v>872</v>
      </c>
      <c r="E422" t="s">
        <v>6</v>
      </c>
      <c r="F422" t="s">
        <v>979</v>
      </c>
    </row>
    <row r="423" spans="1:6" x14ac:dyDescent="0.3">
      <c r="A423" t="s">
        <v>873</v>
      </c>
      <c r="B423">
        <v>1032504091</v>
      </c>
      <c r="C423" t="s">
        <v>1050</v>
      </c>
      <c r="D423" t="s">
        <v>874</v>
      </c>
      <c r="E423" t="s">
        <v>130</v>
      </c>
      <c r="F423" t="s">
        <v>2944</v>
      </c>
    </row>
    <row r="424" spans="1:6" x14ac:dyDescent="0.3">
      <c r="A424" t="s">
        <v>875</v>
      </c>
      <c r="B424">
        <v>1143142461</v>
      </c>
      <c r="C424" t="s">
        <v>1142</v>
      </c>
      <c r="D424" t="s">
        <v>876</v>
      </c>
      <c r="E424" t="s">
        <v>130</v>
      </c>
      <c r="F424" t="s">
        <v>972</v>
      </c>
    </row>
    <row r="425" spans="1:6" x14ac:dyDescent="0.3">
      <c r="A425" t="s">
        <v>877</v>
      </c>
      <c r="B425">
        <v>1072098950</v>
      </c>
      <c r="C425" t="s">
        <v>1052</v>
      </c>
      <c r="D425" t="s">
        <v>878</v>
      </c>
      <c r="E425" t="s">
        <v>6</v>
      </c>
      <c r="F425" t="s">
        <v>978</v>
      </c>
    </row>
    <row r="426" spans="1:6" x14ac:dyDescent="0.3">
      <c r="A426" t="s">
        <v>879</v>
      </c>
      <c r="B426">
        <v>1092364446</v>
      </c>
      <c r="C426" t="s">
        <v>1053</v>
      </c>
      <c r="D426" t="s">
        <v>880</v>
      </c>
      <c r="E426" t="s">
        <v>6</v>
      </c>
      <c r="F426" t="s">
        <v>978</v>
      </c>
    </row>
    <row r="427" spans="1:6" x14ac:dyDescent="0.3">
      <c r="A427" t="s">
        <v>881</v>
      </c>
      <c r="B427">
        <v>1002203533</v>
      </c>
      <c r="C427" t="s">
        <v>1054</v>
      </c>
      <c r="D427" t="s">
        <v>882</v>
      </c>
      <c r="E427" t="s">
        <v>6</v>
      </c>
      <c r="F427" t="s">
        <v>1016</v>
      </c>
    </row>
    <row r="428" spans="1:6" x14ac:dyDescent="0.3">
      <c r="A428" t="s">
        <v>883</v>
      </c>
      <c r="B428">
        <v>1013652022</v>
      </c>
      <c r="C428" t="s">
        <v>1055</v>
      </c>
      <c r="D428" t="s">
        <v>884</v>
      </c>
      <c r="E428" t="s">
        <v>6</v>
      </c>
      <c r="F428" t="s">
        <v>979</v>
      </c>
    </row>
    <row r="429" spans="1:6" x14ac:dyDescent="0.3">
      <c r="A429" t="s">
        <v>885</v>
      </c>
      <c r="B429">
        <v>1032474395</v>
      </c>
      <c r="C429" t="s">
        <v>1056</v>
      </c>
      <c r="D429" t="s">
        <v>886</v>
      </c>
      <c r="E429" t="s">
        <v>6</v>
      </c>
      <c r="F429" t="s">
        <v>979</v>
      </c>
    </row>
    <row r="430" spans="1:6" x14ac:dyDescent="0.3">
      <c r="A430" t="s">
        <v>887</v>
      </c>
      <c r="B430">
        <v>72272936</v>
      </c>
      <c r="C430" t="s">
        <v>1057</v>
      </c>
      <c r="D430" t="s">
        <v>888</v>
      </c>
      <c r="E430" t="s">
        <v>6</v>
      </c>
      <c r="F430" t="s">
        <v>995</v>
      </c>
    </row>
    <row r="431" spans="1:6" x14ac:dyDescent="0.3">
      <c r="A431" t="s">
        <v>852</v>
      </c>
      <c r="B431">
        <v>4830399</v>
      </c>
      <c r="C431" t="s">
        <v>1058</v>
      </c>
      <c r="D431" t="s">
        <v>853</v>
      </c>
      <c r="E431" t="s">
        <v>6</v>
      </c>
      <c r="F431" t="s">
        <v>1133</v>
      </c>
    </row>
    <row r="432" spans="1:6" x14ac:dyDescent="0.3">
      <c r="A432" t="s">
        <v>854</v>
      </c>
      <c r="B432">
        <v>1002076906</v>
      </c>
      <c r="C432" t="s">
        <v>1059</v>
      </c>
      <c r="D432" t="s">
        <v>855</v>
      </c>
      <c r="E432" t="s">
        <v>6</v>
      </c>
      <c r="F432" t="s">
        <v>976</v>
      </c>
    </row>
    <row r="433" spans="1:6" x14ac:dyDescent="0.3">
      <c r="A433" t="s">
        <v>856</v>
      </c>
      <c r="B433">
        <v>1005814281</v>
      </c>
      <c r="C433" t="s">
        <v>857</v>
      </c>
      <c r="D433" t="s">
        <v>858</v>
      </c>
      <c r="E433" t="s">
        <v>6</v>
      </c>
      <c r="F433" t="s">
        <v>1025</v>
      </c>
    </row>
    <row r="434" spans="1:6" x14ac:dyDescent="0.3">
      <c r="A434" t="s">
        <v>843</v>
      </c>
      <c r="B434">
        <v>1114457385</v>
      </c>
      <c r="C434" t="s">
        <v>1060</v>
      </c>
      <c r="D434" t="s">
        <v>844</v>
      </c>
      <c r="E434" t="s">
        <v>6</v>
      </c>
      <c r="F434" t="s">
        <v>984</v>
      </c>
    </row>
    <row r="435" spans="1:6" x14ac:dyDescent="0.3">
      <c r="A435" t="s">
        <v>848</v>
      </c>
      <c r="B435">
        <v>1064988961</v>
      </c>
      <c r="C435" t="s">
        <v>1061</v>
      </c>
      <c r="D435" t="s">
        <v>849</v>
      </c>
      <c r="E435" t="s">
        <v>6</v>
      </c>
      <c r="F435" t="s">
        <v>976</v>
      </c>
    </row>
    <row r="436" spans="1:6" x14ac:dyDescent="0.3">
      <c r="A436" t="s">
        <v>833</v>
      </c>
      <c r="B436">
        <v>33819316</v>
      </c>
      <c r="C436" t="s">
        <v>1351</v>
      </c>
      <c r="D436" t="s">
        <v>834</v>
      </c>
      <c r="E436" t="s">
        <v>6</v>
      </c>
      <c r="F436" t="s">
        <v>1026</v>
      </c>
    </row>
    <row r="437" spans="1:6" x14ac:dyDescent="0.3">
      <c r="A437" t="s">
        <v>835</v>
      </c>
      <c r="B437">
        <v>1088302777</v>
      </c>
      <c r="C437" t="s">
        <v>1062</v>
      </c>
      <c r="D437" t="s">
        <v>836</v>
      </c>
      <c r="E437" t="s">
        <v>6</v>
      </c>
      <c r="F437" t="s">
        <v>1026</v>
      </c>
    </row>
    <row r="438" spans="1:6" x14ac:dyDescent="0.3">
      <c r="A438" t="s">
        <v>837</v>
      </c>
      <c r="B438">
        <v>1104695985</v>
      </c>
      <c r="C438" t="s">
        <v>1063</v>
      </c>
      <c r="D438" t="s">
        <v>838</v>
      </c>
      <c r="E438" t="s">
        <v>6</v>
      </c>
      <c r="F438" t="s">
        <v>979</v>
      </c>
    </row>
    <row r="439" spans="1:6" x14ac:dyDescent="0.3">
      <c r="A439" t="s">
        <v>839</v>
      </c>
      <c r="B439">
        <v>1098813085</v>
      </c>
      <c r="C439" t="s">
        <v>1064</v>
      </c>
      <c r="D439" t="s">
        <v>840</v>
      </c>
      <c r="E439" t="s">
        <v>6</v>
      </c>
      <c r="F439" t="s">
        <v>1015</v>
      </c>
    </row>
    <row r="440" spans="1:6" x14ac:dyDescent="0.3">
      <c r="A440" t="s">
        <v>825</v>
      </c>
      <c r="B440">
        <v>1121944367</v>
      </c>
      <c r="C440" t="s">
        <v>1066</v>
      </c>
      <c r="D440" t="s">
        <v>826</v>
      </c>
      <c r="E440" t="s">
        <v>6</v>
      </c>
      <c r="F440" t="s">
        <v>1133</v>
      </c>
    </row>
    <row r="441" spans="1:6" x14ac:dyDescent="0.3">
      <c r="A441" t="s">
        <v>827</v>
      </c>
      <c r="B441">
        <v>1023242605</v>
      </c>
      <c r="C441" t="s">
        <v>1067</v>
      </c>
      <c r="D441" t="s">
        <v>828</v>
      </c>
      <c r="E441" t="s">
        <v>6</v>
      </c>
      <c r="F441" t="s">
        <v>978</v>
      </c>
    </row>
    <row r="442" spans="1:6" x14ac:dyDescent="0.3">
      <c r="A442" t="s">
        <v>829</v>
      </c>
      <c r="B442">
        <v>1000255877</v>
      </c>
      <c r="C442" t="s">
        <v>1068</v>
      </c>
      <c r="D442" t="s">
        <v>830</v>
      </c>
      <c r="E442" t="s">
        <v>6</v>
      </c>
      <c r="F442" t="s">
        <v>978</v>
      </c>
    </row>
    <row r="443" spans="1:6" x14ac:dyDescent="0.3">
      <c r="A443" t="s">
        <v>831</v>
      </c>
      <c r="B443">
        <v>1000396801</v>
      </c>
      <c r="C443" t="s">
        <v>1069</v>
      </c>
      <c r="D443" t="s">
        <v>832</v>
      </c>
      <c r="E443" t="s">
        <v>6</v>
      </c>
      <c r="F443" t="s">
        <v>976</v>
      </c>
    </row>
    <row r="444" spans="1:6" x14ac:dyDescent="0.3">
      <c r="A444" t="s">
        <v>813</v>
      </c>
      <c r="B444">
        <v>1085313015</v>
      </c>
      <c r="C444" t="s">
        <v>1070</v>
      </c>
      <c r="D444" t="s">
        <v>814</v>
      </c>
      <c r="E444" t="s">
        <v>6</v>
      </c>
      <c r="F444" t="s">
        <v>1025</v>
      </c>
    </row>
    <row r="445" spans="1:6" x14ac:dyDescent="0.3">
      <c r="A445" t="s">
        <v>815</v>
      </c>
      <c r="B445">
        <v>1143351861</v>
      </c>
      <c r="C445" t="s">
        <v>1071</v>
      </c>
      <c r="D445" t="s">
        <v>816</v>
      </c>
      <c r="E445" t="s">
        <v>6</v>
      </c>
      <c r="F445" t="s">
        <v>1016</v>
      </c>
    </row>
    <row r="446" spans="1:6" x14ac:dyDescent="0.3">
      <c r="A446" t="s">
        <v>817</v>
      </c>
      <c r="B446">
        <v>1067859234</v>
      </c>
      <c r="C446" t="s">
        <v>1072</v>
      </c>
      <c r="D446" t="s">
        <v>818</v>
      </c>
      <c r="E446" t="s">
        <v>6</v>
      </c>
      <c r="F446" t="s">
        <v>1016</v>
      </c>
    </row>
    <row r="447" spans="1:6" x14ac:dyDescent="0.3">
      <c r="A447" t="s">
        <v>819</v>
      </c>
      <c r="B447">
        <v>1000119517</v>
      </c>
      <c r="C447" t="s">
        <v>1073</v>
      </c>
      <c r="D447" t="s">
        <v>820</v>
      </c>
      <c r="E447" t="s">
        <v>6</v>
      </c>
      <c r="F447" t="s">
        <v>979</v>
      </c>
    </row>
    <row r="448" spans="1:6" x14ac:dyDescent="0.3">
      <c r="A448" t="s">
        <v>821</v>
      </c>
      <c r="B448">
        <v>1075545407</v>
      </c>
      <c r="C448" t="s">
        <v>1074</v>
      </c>
      <c r="D448" t="s">
        <v>822</v>
      </c>
      <c r="E448" t="s">
        <v>6</v>
      </c>
      <c r="F448" t="s">
        <v>984</v>
      </c>
    </row>
    <row r="449" spans="1:6" x14ac:dyDescent="0.3">
      <c r="A449" t="s">
        <v>823</v>
      </c>
      <c r="B449">
        <v>1110485743</v>
      </c>
      <c r="C449" t="s">
        <v>1075</v>
      </c>
      <c r="D449" t="s">
        <v>824</v>
      </c>
      <c r="E449" t="s">
        <v>6</v>
      </c>
      <c r="F449" t="s">
        <v>984</v>
      </c>
    </row>
    <row r="450" spans="1:6" x14ac:dyDescent="0.3">
      <c r="A450" t="s">
        <v>806</v>
      </c>
      <c r="B450">
        <v>1121857504</v>
      </c>
      <c r="C450" t="s">
        <v>1076</v>
      </c>
      <c r="D450" t="s">
        <v>807</v>
      </c>
      <c r="E450" t="s">
        <v>6</v>
      </c>
      <c r="F450" t="s">
        <v>1015</v>
      </c>
    </row>
    <row r="451" spans="1:6" x14ac:dyDescent="0.3">
      <c r="A451" t="s">
        <v>808</v>
      </c>
      <c r="B451">
        <v>1121943371</v>
      </c>
      <c r="C451" t="s">
        <v>1077</v>
      </c>
      <c r="D451" t="s">
        <v>809</v>
      </c>
      <c r="E451" t="s">
        <v>6</v>
      </c>
      <c r="F451" t="s">
        <v>1015</v>
      </c>
    </row>
    <row r="452" spans="1:6" x14ac:dyDescent="0.3">
      <c r="A452" t="s">
        <v>810</v>
      </c>
      <c r="B452">
        <v>1094937672</v>
      </c>
      <c r="C452" t="s">
        <v>1078</v>
      </c>
      <c r="D452" t="s">
        <v>811</v>
      </c>
      <c r="E452" t="s">
        <v>6</v>
      </c>
      <c r="F452" t="s">
        <v>1025</v>
      </c>
    </row>
    <row r="453" spans="1:6" x14ac:dyDescent="0.3">
      <c r="A453" t="s">
        <v>802</v>
      </c>
      <c r="B453">
        <v>1002439492</v>
      </c>
      <c r="C453" t="s">
        <v>812</v>
      </c>
      <c r="D453" t="s">
        <v>803</v>
      </c>
      <c r="E453" t="s">
        <v>6</v>
      </c>
      <c r="F453" t="s">
        <v>976</v>
      </c>
    </row>
    <row r="454" spans="1:6" x14ac:dyDescent="0.3">
      <c r="A454" t="s">
        <v>804</v>
      </c>
      <c r="B454">
        <v>1108558272</v>
      </c>
      <c r="C454" t="s">
        <v>1079</v>
      </c>
      <c r="D454" t="s">
        <v>805</v>
      </c>
      <c r="E454" t="s">
        <v>6</v>
      </c>
      <c r="F454" t="s">
        <v>984</v>
      </c>
    </row>
    <row r="455" spans="1:6" x14ac:dyDescent="0.3">
      <c r="A455" t="s">
        <v>798</v>
      </c>
      <c r="B455">
        <v>1094910468</v>
      </c>
      <c r="C455" t="s">
        <v>1080</v>
      </c>
      <c r="D455" t="s">
        <v>799</v>
      </c>
      <c r="E455" t="s">
        <v>6</v>
      </c>
      <c r="F455" t="s">
        <v>1026</v>
      </c>
    </row>
    <row r="456" spans="1:6" x14ac:dyDescent="0.3">
      <c r="A456" t="s">
        <v>800</v>
      </c>
      <c r="B456">
        <v>1097638578</v>
      </c>
      <c r="C456" t="s">
        <v>1081</v>
      </c>
      <c r="D456" t="s">
        <v>801</v>
      </c>
      <c r="E456" t="s">
        <v>6</v>
      </c>
      <c r="F456" t="s">
        <v>2944</v>
      </c>
    </row>
    <row r="457" spans="1:6" x14ac:dyDescent="0.3">
      <c r="A457" t="s">
        <v>794</v>
      </c>
      <c r="B457">
        <v>1102361704</v>
      </c>
      <c r="C457" t="s">
        <v>1107</v>
      </c>
      <c r="D457" t="s">
        <v>795</v>
      </c>
      <c r="E457" t="s">
        <v>6</v>
      </c>
      <c r="F457" t="s">
        <v>1015</v>
      </c>
    </row>
    <row r="458" spans="1:6" x14ac:dyDescent="0.3">
      <c r="A458" t="s">
        <v>796</v>
      </c>
      <c r="B458">
        <v>1110527173</v>
      </c>
      <c r="C458" t="s">
        <v>1108</v>
      </c>
      <c r="D458" t="s">
        <v>797</v>
      </c>
      <c r="E458" t="s">
        <v>6</v>
      </c>
      <c r="F458" t="s">
        <v>978</v>
      </c>
    </row>
    <row r="459" spans="1:6" x14ac:dyDescent="0.3">
      <c r="A459" t="s">
        <v>790</v>
      </c>
      <c r="B459">
        <v>1030653728</v>
      </c>
      <c r="C459" t="s">
        <v>1109</v>
      </c>
      <c r="D459" t="s">
        <v>791</v>
      </c>
      <c r="E459" t="s">
        <v>6</v>
      </c>
      <c r="F459" t="s">
        <v>1025</v>
      </c>
    </row>
    <row r="460" spans="1:6" x14ac:dyDescent="0.3">
      <c r="A460" t="s">
        <v>786</v>
      </c>
      <c r="B460">
        <v>1032360759</v>
      </c>
      <c r="C460" t="s">
        <v>1129</v>
      </c>
      <c r="D460" t="s">
        <v>787</v>
      </c>
      <c r="E460" t="s">
        <v>4</v>
      </c>
      <c r="F460" t="s">
        <v>2162</v>
      </c>
    </row>
    <row r="461" spans="1:6" x14ac:dyDescent="0.3">
      <c r="A461" t="s">
        <v>788</v>
      </c>
      <c r="B461">
        <v>1114726092</v>
      </c>
      <c r="C461" t="s">
        <v>1111</v>
      </c>
      <c r="D461" t="s">
        <v>789</v>
      </c>
      <c r="E461" t="s">
        <v>6</v>
      </c>
      <c r="F461" t="s">
        <v>1025</v>
      </c>
    </row>
    <row r="462" spans="1:6" x14ac:dyDescent="0.3">
      <c r="A462" t="s">
        <v>784</v>
      </c>
      <c r="B462">
        <v>11222659</v>
      </c>
      <c r="C462" t="s">
        <v>1112</v>
      </c>
      <c r="D462" t="s">
        <v>785</v>
      </c>
      <c r="E462" t="s">
        <v>6</v>
      </c>
      <c r="F462" t="s">
        <v>978</v>
      </c>
    </row>
    <row r="463" spans="1:6" x14ac:dyDescent="0.3">
      <c r="A463" t="s">
        <v>781</v>
      </c>
      <c r="B463">
        <v>1023022823</v>
      </c>
      <c r="C463" t="s">
        <v>1113</v>
      </c>
      <c r="D463" t="s">
        <v>782</v>
      </c>
      <c r="E463" t="s">
        <v>6</v>
      </c>
      <c r="F463" t="s">
        <v>978</v>
      </c>
    </row>
    <row r="464" spans="1:6" x14ac:dyDescent="0.3">
      <c r="A464" t="s">
        <v>771</v>
      </c>
      <c r="B464">
        <v>1088262190</v>
      </c>
      <c r="C464" t="s">
        <v>1114</v>
      </c>
      <c r="D464" t="s">
        <v>772</v>
      </c>
      <c r="E464" t="s">
        <v>6</v>
      </c>
      <c r="F464" t="s">
        <v>1027</v>
      </c>
    </row>
    <row r="465" spans="1:6" x14ac:dyDescent="0.3">
      <c r="A465" t="s">
        <v>773</v>
      </c>
      <c r="B465">
        <v>1036601350</v>
      </c>
      <c r="C465" t="s">
        <v>1115</v>
      </c>
      <c r="D465" t="s">
        <v>774</v>
      </c>
      <c r="E465" t="s">
        <v>6</v>
      </c>
      <c r="F465" t="s">
        <v>976</v>
      </c>
    </row>
    <row r="466" spans="1:6" x14ac:dyDescent="0.3">
      <c r="A466" t="s">
        <v>775</v>
      </c>
      <c r="B466">
        <v>1052970969</v>
      </c>
      <c r="C466" t="s">
        <v>1116</v>
      </c>
      <c r="D466" t="s">
        <v>776</v>
      </c>
      <c r="E466" t="s">
        <v>6</v>
      </c>
      <c r="F466" t="s">
        <v>976</v>
      </c>
    </row>
    <row r="467" spans="1:6" x14ac:dyDescent="0.3">
      <c r="A467" t="s">
        <v>777</v>
      </c>
      <c r="B467">
        <v>1025524078</v>
      </c>
      <c r="C467" t="s">
        <v>1117</v>
      </c>
      <c r="D467" t="s">
        <v>778</v>
      </c>
      <c r="E467" t="s">
        <v>6</v>
      </c>
      <c r="F467" t="s">
        <v>978</v>
      </c>
    </row>
    <row r="468" spans="1:6" x14ac:dyDescent="0.3">
      <c r="A468" t="s">
        <v>779</v>
      </c>
      <c r="B468">
        <v>53115523</v>
      </c>
      <c r="C468" t="s">
        <v>1118</v>
      </c>
      <c r="D468" t="s">
        <v>780</v>
      </c>
      <c r="E468" t="s">
        <v>6</v>
      </c>
      <c r="F468" t="s">
        <v>978</v>
      </c>
    </row>
    <row r="469" spans="1:6" x14ac:dyDescent="0.3">
      <c r="A469" t="s">
        <v>764</v>
      </c>
      <c r="B469">
        <v>16766908</v>
      </c>
      <c r="C469" t="s">
        <v>1119</v>
      </c>
      <c r="D469" t="s">
        <v>765</v>
      </c>
      <c r="E469" t="s">
        <v>6</v>
      </c>
      <c r="F469" t="s">
        <v>1025</v>
      </c>
    </row>
    <row r="470" spans="1:6" x14ac:dyDescent="0.3">
      <c r="A470" t="s">
        <v>762</v>
      </c>
      <c r="B470">
        <v>1066728588</v>
      </c>
      <c r="C470" t="s">
        <v>1130</v>
      </c>
      <c r="D470" t="s">
        <v>763</v>
      </c>
      <c r="E470" t="s">
        <v>6</v>
      </c>
      <c r="F470" t="s">
        <v>979</v>
      </c>
    </row>
    <row r="471" spans="1:6" x14ac:dyDescent="0.3">
      <c r="A471" t="s">
        <v>756</v>
      </c>
      <c r="B471">
        <v>1116801730</v>
      </c>
      <c r="C471" t="s">
        <v>1131</v>
      </c>
      <c r="D471" t="s">
        <v>757</v>
      </c>
      <c r="E471" t="s">
        <v>6</v>
      </c>
      <c r="F471" t="s">
        <v>1133</v>
      </c>
    </row>
    <row r="472" spans="1:6" x14ac:dyDescent="0.3">
      <c r="A472" t="s">
        <v>754</v>
      </c>
      <c r="B472">
        <v>1123627325</v>
      </c>
      <c r="C472" t="s">
        <v>1132</v>
      </c>
      <c r="D472" t="s">
        <v>755</v>
      </c>
      <c r="E472" t="s">
        <v>6</v>
      </c>
      <c r="F472" t="s">
        <v>979</v>
      </c>
    </row>
    <row r="473" spans="1:6" x14ac:dyDescent="0.3">
      <c r="A473" t="s">
        <v>752</v>
      </c>
      <c r="B473">
        <v>1035388552</v>
      </c>
      <c r="C473" t="s">
        <v>1143</v>
      </c>
      <c r="D473" t="s">
        <v>753</v>
      </c>
      <c r="E473" t="s">
        <v>6</v>
      </c>
      <c r="F473" t="s">
        <v>1026</v>
      </c>
    </row>
    <row r="474" spans="1:6" x14ac:dyDescent="0.3">
      <c r="A474" t="s">
        <v>750</v>
      </c>
      <c r="B474">
        <v>1074556946</v>
      </c>
      <c r="C474" t="s">
        <v>1144</v>
      </c>
      <c r="D474" t="s">
        <v>751</v>
      </c>
      <c r="E474" t="s">
        <v>6</v>
      </c>
      <c r="F474" t="s">
        <v>1133</v>
      </c>
    </row>
    <row r="475" spans="1:6" x14ac:dyDescent="0.3">
      <c r="A475" t="s">
        <v>744</v>
      </c>
      <c r="B475">
        <v>1140900686</v>
      </c>
      <c r="C475" t="s">
        <v>1145</v>
      </c>
      <c r="D475" t="s">
        <v>745</v>
      </c>
      <c r="E475" t="s">
        <v>6</v>
      </c>
      <c r="F475" t="s">
        <v>1016</v>
      </c>
    </row>
    <row r="476" spans="1:6" x14ac:dyDescent="0.3">
      <c r="A476" t="s">
        <v>746</v>
      </c>
      <c r="B476">
        <v>1045743908</v>
      </c>
      <c r="C476" t="s">
        <v>1146</v>
      </c>
      <c r="D476" t="s">
        <v>747</v>
      </c>
      <c r="E476" t="s">
        <v>130</v>
      </c>
      <c r="F476" t="s">
        <v>972</v>
      </c>
    </row>
    <row r="477" spans="1:6" x14ac:dyDescent="0.3">
      <c r="A477" t="s">
        <v>748</v>
      </c>
      <c r="B477">
        <v>1102860037</v>
      </c>
      <c r="C477" t="s">
        <v>1147</v>
      </c>
      <c r="D477" t="s">
        <v>749</v>
      </c>
      <c r="E477" t="s">
        <v>6</v>
      </c>
      <c r="F477" t="s">
        <v>972</v>
      </c>
    </row>
    <row r="478" spans="1:6" x14ac:dyDescent="0.3">
      <c r="A478" t="s">
        <v>740</v>
      </c>
      <c r="B478">
        <v>1029661453</v>
      </c>
      <c r="C478" t="s">
        <v>1148</v>
      </c>
      <c r="D478" t="s">
        <v>741</v>
      </c>
      <c r="E478" t="s">
        <v>6</v>
      </c>
      <c r="F478" t="s">
        <v>1133</v>
      </c>
    </row>
    <row r="479" spans="1:6" x14ac:dyDescent="0.3">
      <c r="A479" t="s">
        <v>742</v>
      </c>
      <c r="B479">
        <v>1094051753</v>
      </c>
      <c r="C479" t="s">
        <v>1149</v>
      </c>
      <c r="D479" t="s">
        <v>743</v>
      </c>
      <c r="E479" t="s">
        <v>6</v>
      </c>
      <c r="F479" t="s">
        <v>982</v>
      </c>
    </row>
    <row r="480" spans="1:6" x14ac:dyDescent="0.3">
      <c r="A480" t="s">
        <v>736</v>
      </c>
      <c r="B480">
        <v>1085290290</v>
      </c>
      <c r="C480" t="s">
        <v>1150</v>
      </c>
      <c r="D480" t="s">
        <v>737</v>
      </c>
      <c r="E480" t="s">
        <v>6</v>
      </c>
      <c r="F480" t="s">
        <v>984</v>
      </c>
    </row>
    <row r="481" spans="1:6" x14ac:dyDescent="0.3">
      <c r="A481" t="s">
        <v>738</v>
      </c>
      <c r="B481">
        <v>28551243</v>
      </c>
      <c r="C481" t="s">
        <v>1151</v>
      </c>
      <c r="D481" t="s">
        <v>739</v>
      </c>
      <c r="E481" t="s">
        <v>6</v>
      </c>
      <c r="F481" t="s">
        <v>984</v>
      </c>
    </row>
    <row r="482" spans="1:6" x14ac:dyDescent="0.3">
      <c r="A482" t="s">
        <v>734</v>
      </c>
      <c r="B482">
        <v>1004681491</v>
      </c>
      <c r="C482" t="s">
        <v>1152</v>
      </c>
      <c r="D482" t="s">
        <v>735</v>
      </c>
      <c r="E482" t="s">
        <v>6</v>
      </c>
      <c r="F482" t="s">
        <v>1026</v>
      </c>
    </row>
    <row r="483" spans="1:6" x14ac:dyDescent="0.3">
      <c r="A483" t="s">
        <v>731</v>
      </c>
      <c r="B483">
        <v>1126909785</v>
      </c>
      <c r="C483" t="s">
        <v>1153</v>
      </c>
      <c r="D483" t="s">
        <v>732</v>
      </c>
      <c r="E483" t="s">
        <v>6</v>
      </c>
      <c r="F483" t="s">
        <v>976</v>
      </c>
    </row>
    <row r="484" spans="1:6" x14ac:dyDescent="0.3">
      <c r="A484" t="s">
        <v>725</v>
      </c>
      <c r="B484">
        <v>1000163749</v>
      </c>
      <c r="C484" t="s">
        <v>1352</v>
      </c>
      <c r="D484" t="s">
        <v>726</v>
      </c>
      <c r="E484" t="s">
        <v>6</v>
      </c>
      <c r="F484" t="s">
        <v>1015</v>
      </c>
    </row>
    <row r="485" spans="1:6" x14ac:dyDescent="0.3">
      <c r="A485" t="s">
        <v>727</v>
      </c>
      <c r="B485">
        <v>1001479207</v>
      </c>
      <c r="C485" t="s">
        <v>1154</v>
      </c>
      <c r="D485" t="s">
        <v>728</v>
      </c>
      <c r="E485" t="s">
        <v>6</v>
      </c>
      <c r="F485" t="s">
        <v>1025</v>
      </c>
    </row>
    <row r="486" spans="1:6" x14ac:dyDescent="0.3">
      <c r="A486" t="s">
        <v>722</v>
      </c>
      <c r="B486">
        <v>1002636608</v>
      </c>
      <c r="C486" t="s">
        <v>1155</v>
      </c>
      <c r="D486" t="s">
        <v>723</v>
      </c>
      <c r="E486" t="s">
        <v>6</v>
      </c>
      <c r="F486" t="s">
        <v>1027</v>
      </c>
    </row>
    <row r="487" spans="1:6" x14ac:dyDescent="0.3">
      <c r="A487" t="s">
        <v>720</v>
      </c>
      <c r="B487">
        <v>80832460</v>
      </c>
      <c r="C487" t="s">
        <v>1156</v>
      </c>
      <c r="D487" t="s">
        <v>721</v>
      </c>
      <c r="E487" t="s">
        <v>6</v>
      </c>
      <c r="F487" t="s">
        <v>1015</v>
      </c>
    </row>
    <row r="488" spans="1:6" x14ac:dyDescent="0.3">
      <c r="A488" t="s">
        <v>718</v>
      </c>
      <c r="B488">
        <v>1014478544</v>
      </c>
      <c r="C488" t="s">
        <v>1157</v>
      </c>
      <c r="D488" t="s">
        <v>719</v>
      </c>
      <c r="E488" t="s">
        <v>6</v>
      </c>
      <c r="F488" t="s">
        <v>978</v>
      </c>
    </row>
    <row r="489" spans="1:6" x14ac:dyDescent="0.3">
      <c r="A489" t="s">
        <v>713</v>
      </c>
      <c r="B489">
        <v>1030658714</v>
      </c>
      <c r="C489" t="s">
        <v>1158</v>
      </c>
      <c r="D489" t="s">
        <v>714</v>
      </c>
      <c r="E489" t="s">
        <v>6</v>
      </c>
      <c r="F489" t="s">
        <v>1025</v>
      </c>
    </row>
    <row r="490" spans="1:6" x14ac:dyDescent="0.3">
      <c r="A490" t="s">
        <v>715</v>
      </c>
      <c r="B490">
        <v>1112149766</v>
      </c>
      <c r="C490" t="s">
        <v>716</v>
      </c>
      <c r="D490" t="s">
        <v>717</v>
      </c>
      <c r="E490" t="s">
        <v>6</v>
      </c>
      <c r="F490" t="s">
        <v>1027</v>
      </c>
    </row>
    <row r="491" spans="1:6" x14ac:dyDescent="0.3">
      <c r="A491" t="s">
        <v>710</v>
      </c>
      <c r="B491">
        <v>1102817165</v>
      </c>
      <c r="C491" t="s">
        <v>1162</v>
      </c>
      <c r="D491" t="s">
        <v>711</v>
      </c>
      <c r="E491" t="s">
        <v>130</v>
      </c>
      <c r="F491" t="s">
        <v>2944</v>
      </c>
    </row>
    <row r="492" spans="1:6" x14ac:dyDescent="0.3">
      <c r="A492" t="s">
        <v>708</v>
      </c>
      <c r="B492">
        <v>1233696071</v>
      </c>
      <c r="C492" t="s">
        <v>1163</v>
      </c>
      <c r="D492" t="s">
        <v>709</v>
      </c>
      <c r="E492" t="s">
        <v>130</v>
      </c>
      <c r="F492" t="s">
        <v>3169</v>
      </c>
    </row>
    <row r="493" spans="1:6" x14ac:dyDescent="0.3">
      <c r="A493" t="s">
        <v>706</v>
      </c>
      <c r="B493">
        <v>1193520995</v>
      </c>
      <c r="C493" t="s">
        <v>1164</v>
      </c>
      <c r="D493" t="s">
        <v>707</v>
      </c>
      <c r="E493" t="s">
        <v>6</v>
      </c>
      <c r="F493" t="s">
        <v>1025</v>
      </c>
    </row>
    <row r="494" spans="1:6" x14ac:dyDescent="0.3">
      <c r="A494" t="s">
        <v>704</v>
      </c>
      <c r="B494">
        <v>67041191</v>
      </c>
      <c r="C494" t="s">
        <v>1165</v>
      </c>
      <c r="D494" t="s">
        <v>705</v>
      </c>
      <c r="E494" t="s">
        <v>6</v>
      </c>
      <c r="F494" t="s">
        <v>1027</v>
      </c>
    </row>
    <row r="495" spans="1:6" x14ac:dyDescent="0.3">
      <c r="A495" t="s">
        <v>702</v>
      </c>
      <c r="B495">
        <v>1000834739</v>
      </c>
      <c r="C495" t="s">
        <v>1166</v>
      </c>
      <c r="D495" t="s">
        <v>703</v>
      </c>
      <c r="E495" t="s">
        <v>6</v>
      </c>
      <c r="F495" t="s">
        <v>981</v>
      </c>
    </row>
    <row r="496" spans="1:6" x14ac:dyDescent="0.3">
      <c r="A496" t="s">
        <v>700</v>
      </c>
      <c r="B496">
        <v>43187758</v>
      </c>
      <c r="C496" t="s">
        <v>1167</v>
      </c>
      <c r="D496" t="s">
        <v>701</v>
      </c>
      <c r="E496" t="s">
        <v>6</v>
      </c>
      <c r="F496" t="s">
        <v>976</v>
      </c>
    </row>
    <row r="497" spans="1:6" x14ac:dyDescent="0.3">
      <c r="A497" t="s">
        <v>698</v>
      </c>
      <c r="B497">
        <v>1006552873</v>
      </c>
      <c r="C497" t="s">
        <v>1168</v>
      </c>
      <c r="D497" t="s">
        <v>699</v>
      </c>
      <c r="E497" t="s">
        <v>6</v>
      </c>
      <c r="F497" t="s">
        <v>1133</v>
      </c>
    </row>
    <row r="498" spans="1:6" x14ac:dyDescent="0.3">
      <c r="A498" t="s">
        <v>686</v>
      </c>
      <c r="B498">
        <v>1024466354</v>
      </c>
      <c r="C498" t="s">
        <v>1169</v>
      </c>
      <c r="D498" t="s">
        <v>687</v>
      </c>
      <c r="E498" t="s">
        <v>6</v>
      </c>
      <c r="F498" t="s">
        <v>979</v>
      </c>
    </row>
    <row r="499" spans="1:6" x14ac:dyDescent="0.3">
      <c r="A499" t="s">
        <v>688</v>
      </c>
      <c r="B499">
        <v>1000133839</v>
      </c>
      <c r="C499" t="s">
        <v>1170</v>
      </c>
      <c r="D499" t="s">
        <v>689</v>
      </c>
      <c r="E499" t="s">
        <v>163</v>
      </c>
      <c r="F499" t="s">
        <v>2163</v>
      </c>
    </row>
    <row r="500" spans="1:6" x14ac:dyDescent="0.3">
      <c r="A500" t="s">
        <v>690</v>
      </c>
      <c r="B500">
        <v>1079941888</v>
      </c>
      <c r="C500" t="s">
        <v>1171</v>
      </c>
      <c r="D500" t="s">
        <v>691</v>
      </c>
      <c r="E500" t="s">
        <v>6</v>
      </c>
      <c r="F500" t="s">
        <v>1016</v>
      </c>
    </row>
    <row r="501" spans="1:6" x14ac:dyDescent="0.3">
      <c r="A501" t="s">
        <v>692</v>
      </c>
      <c r="B501">
        <v>1027961781</v>
      </c>
      <c r="C501" t="s">
        <v>1172</v>
      </c>
      <c r="D501" t="s">
        <v>693</v>
      </c>
      <c r="E501" t="s">
        <v>6</v>
      </c>
      <c r="F501" t="s">
        <v>976</v>
      </c>
    </row>
    <row r="502" spans="1:6" x14ac:dyDescent="0.3">
      <c r="A502" t="s">
        <v>694</v>
      </c>
      <c r="B502">
        <v>1010240662</v>
      </c>
      <c r="C502" t="s">
        <v>1173</v>
      </c>
      <c r="D502" t="s">
        <v>695</v>
      </c>
      <c r="E502" t="s">
        <v>6</v>
      </c>
      <c r="F502" t="s">
        <v>2944</v>
      </c>
    </row>
    <row r="503" spans="1:6" x14ac:dyDescent="0.3">
      <c r="A503" t="s">
        <v>696</v>
      </c>
      <c r="B503">
        <v>1022336512</v>
      </c>
      <c r="C503" t="s">
        <v>1248</v>
      </c>
      <c r="D503" t="s">
        <v>697</v>
      </c>
      <c r="E503" t="s">
        <v>6</v>
      </c>
      <c r="F503" t="s">
        <v>2944</v>
      </c>
    </row>
    <row r="504" spans="1:6" x14ac:dyDescent="0.3">
      <c r="A504" t="s">
        <v>678</v>
      </c>
      <c r="B504">
        <v>53166381</v>
      </c>
      <c r="C504" t="s">
        <v>679</v>
      </c>
      <c r="D504" t="s">
        <v>680</v>
      </c>
      <c r="E504" t="s">
        <v>6</v>
      </c>
      <c r="F504" t="s">
        <v>1015</v>
      </c>
    </row>
    <row r="505" spans="1:6" x14ac:dyDescent="0.3">
      <c r="A505" t="s">
        <v>681</v>
      </c>
      <c r="B505">
        <v>1110492748</v>
      </c>
      <c r="C505" t="s">
        <v>1249</v>
      </c>
      <c r="D505" t="s">
        <v>682</v>
      </c>
      <c r="E505" t="s">
        <v>6</v>
      </c>
      <c r="F505" t="s">
        <v>2944</v>
      </c>
    </row>
    <row r="506" spans="1:6" x14ac:dyDescent="0.3">
      <c r="A506" t="s">
        <v>683</v>
      </c>
      <c r="B506">
        <v>1000707272</v>
      </c>
      <c r="C506" t="s">
        <v>684</v>
      </c>
      <c r="D506" t="s">
        <v>685</v>
      </c>
      <c r="E506" t="s">
        <v>6</v>
      </c>
      <c r="F506" t="s">
        <v>981</v>
      </c>
    </row>
    <row r="507" spans="1:6" x14ac:dyDescent="0.3">
      <c r="A507" t="s">
        <v>676</v>
      </c>
      <c r="B507">
        <v>1026279418</v>
      </c>
      <c r="C507" t="s">
        <v>1250</v>
      </c>
      <c r="D507" t="s">
        <v>677</v>
      </c>
      <c r="E507" t="s">
        <v>6</v>
      </c>
      <c r="F507" t="s">
        <v>1015</v>
      </c>
    </row>
    <row r="508" spans="1:6" x14ac:dyDescent="0.3">
      <c r="A508" t="s">
        <v>674</v>
      </c>
      <c r="B508">
        <v>1129567864</v>
      </c>
      <c r="C508" t="s">
        <v>1251</v>
      </c>
      <c r="D508" t="s">
        <v>675</v>
      </c>
      <c r="E508" t="s">
        <v>6</v>
      </c>
      <c r="F508" t="s">
        <v>995</v>
      </c>
    </row>
    <row r="509" spans="1:6" x14ac:dyDescent="0.3">
      <c r="A509" t="s">
        <v>672</v>
      </c>
      <c r="B509">
        <v>1090510601</v>
      </c>
      <c r="C509" t="s">
        <v>1252</v>
      </c>
      <c r="D509" t="s">
        <v>673</v>
      </c>
      <c r="E509" t="s">
        <v>6</v>
      </c>
      <c r="F509" t="s">
        <v>1015</v>
      </c>
    </row>
    <row r="510" spans="1:6" x14ac:dyDescent="0.3">
      <c r="A510" t="s">
        <v>667</v>
      </c>
      <c r="B510">
        <v>1047480858</v>
      </c>
      <c r="C510" t="s">
        <v>1253</v>
      </c>
      <c r="D510" t="s">
        <v>668</v>
      </c>
      <c r="E510" t="s">
        <v>6</v>
      </c>
      <c r="F510" t="s">
        <v>979</v>
      </c>
    </row>
    <row r="511" spans="1:6" x14ac:dyDescent="0.3">
      <c r="A511" t="s">
        <v>665</v>
      </c>
      <c r="B511">
        <v>1118801866</v>
      </c>
      <c r="C511" t="s">
        <v>1254</v>
      </c>
      <c r="D511" t="s">
        <v>666</v>
      </c>
      <c r="E511" t="s">
        <v>6</v>
      </c>
      <c r="F511" t="s">
        <v>972</v>
      </c>
    </row>
    <row r="512" spans="1:6" x14ac:dyDescent="0.3">
      <c r="A512" t="s">
        <v>660</v>
      </c>
      <c r="B512">
        <v>1000063818</v>
      </c>
      <c r="C512" t="s">
        <v>1255</v>
      </c>
      <c r="D512" t="s">
        <v>661</v>
      </c>
      <c r="E512" t="s">
        <v>6</v>
      </c>
      <c r="F512" t="s">
        <v>978</v>
      </c>
    </row>
    <row r="513" spans="1:6" x14ac:dyDescent="0.3">
      <c r="A513" t="s">
        <v>662</v>
      </c>
      <c r="B513">
        <v>1013607959</v>
      </c>
      <c r="C513" t="s">
        <v>1256</v>
      </c>
      <c r="D513" t="s">
        <v>663</v>
      </c>
      <c r="E513" t="s">
        <v>6</v>
      </c>
      <c r="F513" t="s">
        <v>981</v>
      </c>
    </row>
    <row r="514" spans="1:6" x14ac:dyDescent="0.3">
      <c r="A514" t="s">
        <v>656</v>
      </c>
      <c r="B514">
        <v>1032406019</v>
      </c>
      <c r="C514" t="s">
        <v>1257</v>
      </c>
      <c r="D514" t="s">
        <v>657</v>
      </c>
      <c r="E514" t="s">
        <v>6</v>
      </c>
      <c r="F514" t="s">
        <v>979</v>
      </c>
    </row>
    <row r="515" spans="1:6" x14ac:dyDescent="0.3">
      <c r="A515" t="s">
        <v>658</v>
      </c>
      <c r="B515">
        <v>1023911369</v>
      </c>
      <c r="C515" t="s">
        <v>1258</v>
      </c>
      <c r="D515" t="s">
        <v>659</v>
      </c>
      <c r="E515" t="s">
        <v>6</v>
      </c>
      <c r="F515" t="s">
        <v>979</v>
      </c>
    </row>
    <row r="516" spans="1:6" x14ac:dyDescent="0.3">
      <c r="A516" t="s">
        <v>653</v>
      </c>
      <c r="B516">
        <v>1193209611</v>
      </c>
      <c r="C516" t="s">
        <v>1259</v>
      </c>
      <c r="D516" t="s">
        <v>654</v>
      </c>
      <c r="E516" t="s">
        <v>6</v>
      </c>
      <c r="F516" t="s">
        <v>982</v>
      </c>
    </row>
    <row r="517" spans="1:6" x14ac:dyDescent="0.3">
      <c r="A517" t="s">
        <v>651</v>
      </c>
      <c r="B517">
        <v>1193229161</v>
      </c>
      <c r="C517" t="s">
        <v>1260</v>
      </c>
      <c r="D517" t="s">
        <v>652</v>
      </c>
      <c r="E517" t="s">
        <v>6</v>
      </c>
      <c r="F517" t="s">
        <v>984</v>
      </c>
    </row>
    <row r="518" spans="1:6" x14ac:dyDescent="0.3">
      <c r="A518" t="s">
        <v>649</v>
      </c>
      <c r="B518">
        <v>1006182146</v>
      </c>
      <c r="C518" t="s">
        <v>1261</v>
      </c>
      <c r="D518" t="s">
        <v>650</v>
      </c>
      <c r="E518" t="s">
        <v>6</v>
      </c>
      <c r="F518" t="s">
        <v>984</v>
      </c>
    </row>
    <row r="519" spans="1:6" x14ac:dyDescent="0.3">
      <c r="A519" t="s">
        <v>645</v>
      </c>
      <c r="B519">
        <v>1033257635</v>
      </c>
      <c r="C519" t="s">
        <v>1262</v>
      </c>
      <c r="D519" t="s">
        <v>646</v>
      </c>
      <c r="E519" t="s">
        <v>6</v>
      </c>
      <c r="F519" t="s">
        <v>976</v>
      </c>
    </row>
    <row r="520" spans="1:6" x14ac:dyDescent="0.3">
      <c r="A520" t="s">
        <v>643</v>
      </c>
      <c r="B520">
        <v>1062303290</v>
      </c>
      <c r="C520" t="s">
        <v>1263</v>
      </c>
      <c r="D520" t="s">
        <v>644</v>
      </c>
      <c r="E520" t="s">
        <v>6</v>
      </c>
      <c r="F520" t="s">
        <v>2153</v>
      </c>
    </row>
    <row r="521" spans="1:6" x14ac:dyDescent="0.3">
      <c r="A521" t="s">
        <v>638</v>
      </c>
      <c r="B521">
        <v>1044210999</v>
      </c>
      <c r="C521" t="s">
        <v>1264</v>
      </c>
      <c r="D521" t="s">
        <v>639</v>
      </c>
      <c r="E521" t="s">
        <v>6</v>
      </c>
      <c r="F521" t="s">
        <v>972</v>
      </c>
    </row>
    <row r="522" spans="1:6" x14ac:dyDescent="0.3">
      <c r="A522" t="s">
        <v>636</v>
      </c>
      <c r="B522">
        <v>1013592826</v>
      </c>
      <c r="C522" t="s">
        <v>1265</v>
      </c>
      <c r="D522" t="s">
        <v>637</v>
      </c>
      <c r="E522" t="s">
        <v>6</v>
      </c>
      <c r="F522" t="s">
        <v>978</v>
      </c>
    </row>
    <row r="523" spans="1:6" x14ac:dyDescent="0.3">
      <c r="A523" t="s">
        <v>631</v>
      </c>
      <c r="B523">
        <v>1017249184</v>
      </c>
      <c r="C523" t="s">
        <v>632</v>
      </c>
      <c r="D523" t="s">
        <v>633</v>
      </c>
      <c r="E523" t="s">
        <v>6</v>
      </c>
      <c r="F523" t="s">
        <v>976</v>
      </c>
    </row>
    <row r="524" spans="1:6" x14ac:dyDescent="0.3">
      <c r="A524" t="s">
        <v>630</v>
      </c>
      <c r="B524">
        <v>1095788791</v>
      </c>
      <c r="C524" t="s">
        <v>1266</v>
      </c>
      <c r="D524" t="s">
        <v>634</v>
      </c>
      <c r="E524" t="s">
        <v>6</v>
      </c>
      <c r="F524" t="s">
        <v>1016</v>
      </c>
    </row>
    <row r="525" spans="1:6" x14ac:dyDescent="0.3">
      <c r="A525" t="s">
        <v>624</v>
      </c>
      <c r="B525">
        <v>1098738900</v>
      </c>
      <c r="C525" t="s">
        <v>1267</v>
      </c>
      <c r="D525" t="s">
        <v>625</v>
      </c>
      <c r="E525" t="s">
        <v>6</v>
      </c>
      <c r="F525" t="s">
        <v>1015</v>
      </c>
    </row>
    <row r="526" spans="1:6" x14ac:dyDescent="0.3">
      <c r="A526" t="s">
        <v>626</v>
      </c>
      <c r="B526">
        <v>1233907341</v>
      </c>
      <c r="C526" t="s">
        <v>1268</v>
      </c>
      <c r="D526" t="s">
        <v>627</v>
      </c>
      <c r="E526" t="s">
        <v>6</v>
      </c>
      <c r="F526" t="s">
        <v>981</v>
      </c>
    </row>
    <row r="527" spans="1:6" x14ac:dyDescent="0.3">
      <c r="A527" t="s">
        <v>628</v>
      </c>
      <c r="B527">
        <v>1113681035</v>
      </c>
      <c r="C527" t="s">
        <v>1269</v>
      </c>
      <c r="D527" t="s">
        <v>629</v>
      </c>
      <c r="E527" t="s">
        <v>6</v>
      </c>
      <c r="F527" t="s">
        <v>1025</v>
      </c>
    </row>
    <row r="528" spans="1:6" x14ac:dyDescent="0.3">
      <c r="A528" t="s">
        <v>619</v>
      </c>
      <c r="B528">
        <v>38612747</v>
      </c>
      <c r="C528" t="s">
        <v>1270</v>
      </c>
      <c r="D528" t="s">
        <v>620</v>
      </c>
      <c r="E528" t="s">
        <v>6</v>
      </c>
      <c r="F528" t="s">
        <v>984</v>
      </c>
    </row>
    <row r="529" spans="1:6" x14ac:dyDescent="0.3">
      <c r="A529" t="s">
        <v>613</v>
      </c>
      <c r="B529">
        <v>1010107135</v>
      </c>
      <c r="C529" t="s">
        <v>1271</v>
      </c>
      <c r="D529" t="s">
        <v>616</v>
      </c>
      <c r="E529" t="s">
        <v>6</v>
      </c>
      <c r="F529" t="s">
        <v>1016</v>
      </c>
    </row>
    <row r="530" spans="1:6" x14ac:dyDescent="0.3">
      <c r="A530" t="s">
        <v>615</v>
      </c>
      <c r="B530">
        <v>5120566</v>
      </c>
      <c r="C530" t="s">
        <v>1272</v>
      </c>
      <c r="D530" t="s">
        <v>617</v>
      </c>
      <c r="E530" t="s">
        <v>6</v>
      </c>
      <c r="F530" t="s">
        <v>976</v>
      </c>
    </row>
    <row r="531" spans="1:6" x14ac:dyDescent="0.3">
      <c r="A531" t="s">
        <v>614</v>
      </c>
      <c r="B531">
        <v>1143169016</v>
      </c>
      <c r="C531" t="s">
        <v>1273</v>
      </c>
      <c r="D531" t="s">
        <v>618</v>
      </c>
      <c r="E531" t="s">
        <v>6</v>
      </c>
      <c r="F531" t="s">
        <v>1016</v>
      </c>
    </row>
    <row r="532" spans="1:6" x14ac:dyDescent="0.3">
      <c r="A532" t="s">
        <v>609</v>
      </c>
      <c r="B532">
        <v>1049623037</v>
      </c>
      <c r="C532" t="s">
        <v>1274</v>
      </c>
      <c r="D532" t="s">
        <v>610</v>
      </c>
      <c r="E532" t="s">
        <v>6</v>
      </c>
      <c r="F532" t="s">
        <v>1133</v>
      </c>
    </row>
    <row r="533" spans="1:6" x14ac:dyDescent="0.3">
      <c r="A533" t="s">
        <v>611</v>
      </c>
      <c r="B533">
        <v>1073249413</v>
      </c>
      <c r="C533" t="s">
        <v>1275</v>
      </c>
      <c r="D533" t="s">
        <v>612</v>
      </c>
      <c r="E533" t="s">
        <v>6</v>
      </c>
      <c r="F533" t="s">
        <v>979</v>
      </c>
    </row>
    <row r="534" spans="1:6" x14ac:dyDescent="0.3">
      <c r="A534" t="s">
        <v>605</v>
      </c>
      <c r="B534">
        <v>1004344272</v>
      </c>
      <c r="C534" t="s">
        <v>1276</v>
      </c>
      <c r="D534" t="s">
        <v>606</v>
      </c>
      <c r="E534" t="s">
        <v>6</v>
      </c>
      <c r="F534" t="s">
        <v>984</v>
      </c>
    </row>
    <row r="535" spans="1:6" x14ac:dyDescent="0.3">
      <c r="A535" t="s">
        <v>607</v>
      </c>
      <c r="B535">
        <v>1083006214</v>
      </c>
      <c r="C535" t="s">
        <v>1277</v>
      </c>
      <c r="D535" t="s">
        <v>608</v>
      </c>
      <c r="E535" t="s">
        <v>6</v>
      </c>
      <c r="F535" t="s">
        <v>979</v>
      </c>
    </row>
    <row r="536" spans="1:6" x14ac:dyDescent="0.3">
      <c r="A536" t="s">
        <v>603</v>
      </c>
      <c r="B536">
        <v>1007396803</v>
      </c>
      <c r="C536" t="s">
        <v>1278</v>
      </c>
      <c r="D536" t="s">
        <v>604</v>
      </c>
      <c r="E536" t="s">
        <v>6</v>
      </c>
      <c r="F536" t="s">
        <v>976</v>
      </c>
    </row>
    <row r="537" spans="1:6" x14ac:dyDescent="0.3">
      <c r="A537" t="s">
        <v>595</v>
      </c>
      <c r="B537">
        <v>1130609162</v>
      </c>
      <c r="C537" t="s">
        <v>1279</v>
      </c>
      <c r="D537" t="s">
        <v>596</v>
      </c>
      <c r="E537" t="s">
        <v>6</v>
      </c>
      <c r="F537" t="s">
        <v>1025</v>
      </c>
    </row>
    <row r="538" spans="1:6" x14ac:dyDescent="0.3">
      <c r="A538" t="s">
        <v>594</v>
      </c>
      <c r="B538">
        <v>1064317108</v>
      </c>
      <c r="C538" t="s">
        <v>1280</v>
      </c>
      <c r="D538" t="s">
        <v>597</v>
      </c>
      <c r="E538" t="s">
        <v>6</v>
      </c>
      <c r="F538" t="s">
        <v>972</v>
      </c>
    </row>
    <row r="539" spans="1:6" x14ac:dyDescent="0.3">
      <c r="A539" t="s">
        <v>593</v>
      </c>
      <c r="B539">
        <v>53009818</v>
      </c>
      <c r="C539" t="s">
        <v>1281</v>
      </c>
      <c r="D539" t="s">
        <v>598</v>
      </c>
      <c r="E539" t="s">
        <v>6</v>
      </c>
      <c r="F539" t="s">
        <v>1015</v>
      </c>
    </row>
    <row r="540" spans="1:6" x14ac:dyDescent="0.3">
      <c r="A540" t="s">
        <v>591</v>
      </c>
      <c r="B540">
        <v>1007114144</v>
      </c>
      <c r="C540" t="s">
        <v>1282</v>
      </c>
      <c r="D540" t="s">
        <v>592</v>
      </c>
      <c r="E540" t="s">
        <v>6</v>
      </c>
      <c r="F540" t="s">
        <v>1015</v>
      </c>
    </row>
    <row r="541" spans="1:6" x14ac:dyDescent="0.3">
      <c r="A541" t="s">
        <v>589</v>
      </c>
      <c r="B541">
        <v>1019112765</v>
      </c>
      <c r="C541" t="s">
        <v>1283</v>
      </c>
      <c r="D541" t="s">
        <v>590</v>
      </c>
      <c r="E541" t="s">
        <v>6</v>
      </c>
      <c r="F541" t="s">
        <v>1025</v>
      </c>
    </row>
    <row r="542" spans="1:6" x14ac:dyDescent="0.3">
      <c r="A542" t="s">
        <v>587</v>
      </c>
      <c r="B542">
        <v>1065814153</v>
      </c>
      <c r="C542" t="s">
        <v>1284</v>
      </c>
      <c r="D542" t="s">
        <v>588</v>
      </c>
      <c r="E542" t="s">
        <v>6</v>
      </c>
      <c r="F542" t="s">
        <v>1026</v>
      </c>
    </row>
    <row r="543" spans="1:6" x14ac:dyDescent="0.3">
      <c r="A543" t="s">
        <v>585</v>
      </c>
      <c r="B543">
        <v>1007822210</v>
      </c>
      <c r="C543" t="s">
        <v>1285</v>
      </c>
      <c r="D543" t="s">
        <v>586</v>
      </c>
      <c r="E543" t="s">
        <v>6</v>
      </c>
      <c r="F543" t="s">
        <v>976</v>
      </c>
    </row>
    <row r="544" spans="1:6" x14ac:dyDescent="0.3">
      <c r="A544" t="s">
        <v>581</v>
      </c>
      <c r="B544">
        <v>1006450297</v>
      </c>
      <c r="C544" t="s">
        <v>1286</v>
      </c>
      <c r="D544" t="s">
        <v>582</v>
      </c>
      <c r="E544" t="s">
        <v>6</v>
      </c>
      <c r="F544" t="s">
        <v>1015</v>
      </c>
    </row>
    <row r="545" spans="1:6" x14ac:dyDescent="0.3">
      <c r="A545" t="s">
        <v>583</v>
      </c>
      <c r="B545">
        <v>16940621</v>
      </c>
      <c r="C545" t="s">
        <v>1287</v>
      </c>
      <c r="D545" t="s">
        <v>584</v>
      </c>
      <c r="E545" t="s">
        <v>6</v>
      </c>
      <c r="F545" t="s">
        <v>984</v>
      </c>
    </row>
    <row r="546" spans="1:6" x14ac:dyDescent="0.3">
      <c r="A546" t="s">
        <v>578</v>
      </c>
      <c r="B546">
        <v>1090451455</v>
      </c>
      <c r="C546" t="s">
        <v>1289</v>
      </c>
      <c r="D546" t="s">
        <v>579</v>
      </c>
      <c r="E546" t="s">
        <v>6</v>
      </c>
      <c r="F546" t="s">
        <v>1015</v>
      </c>
    </row>
    <row r="547" spans="1:6" x14ac:dyDescent="0.3">
      <c r="A547" t="s">
        <v>574</v>
      </c>
      <c r="B547">
        <v>7423179</v>
      </c>
      <c r="C547" t="s">
        <v>1295</v>
      </c>
      <c r="D547" t="s">
        <v>575</v>
      </c>
      <c r="E547" t="s">
        <v>6</v>
      </c>
      <c r="F547" t="s">
        <v>979</v>
      </c>
    </row>
    <row r="548" spans="1:6" x14ac:dyDescent="0.3">
      <c r="A548" t="s">
        <v>573</v>
      </c>
      <c r="B548">
        <v>1094897548</v>
      </c>
      <c r="C548" t="s">
        <v>1296</v>
      </c>
      <c r="D548" t="s">
        <v>576</v>
      </c>
      <c r="E548" t="s">
        <v>6</v>
      </c>
      <c r="F548" t="s">
        <v>1025</v>
      </c>
    </row>
    <row r="549" spans="1:6" x14ac:dyDescent="0.3">
      <c r="A549" t="s">
        <v>552</v>
      </c>
      <c r="B549">
        <v>1023936243</v>
      </c>
      <c r="C549" t="s">
        <v>553</v>
      </c>
      <c r="D549" t="s">
        <v>554</v>
      </c>
      <c r="E549" t="s">
        <v>6</v>
      </c>
      <c r="F549" t="s">
        <v>1026</v>
      </c>
    </row>
    <row r="550" spans="1:6" x14ac:dyDescent="0.3">
      <c r="A550" t="s">
        <v>555</v>
      </c>
      <c r="B550">
        <v>1028040605</v>
      </c>
      <c r="C550" t="s">
        <v>1297</v>
      </c>
      <c r="D550" t="s">
        <v>556</v>
      </c>
      <c r="E550" t="s">
        <v>6</v>
      </c>
      <c r="F550" t="s">
        <v>1026</v>
      </c>
    </row>
    <row r="551" spans="1:6" x14ac:dyDescent="0.3">
      <c r="A551" t="s">
        <v>557</v>
      </c>
      <c r="B551">
        <v>1053775980</v>
      </c>
      <c r="C551" t="s">
        <v>1298</v>
      </c>
      <c r="D551" t="s">
        <v>558</v>
      </c>
      <c r="E551" t="s">
        <v>6</v>
      </c>
      <c r="F551" t="s">
        <v>1026</v>
      </c>
    </row>
    <row r="552" spans="1:6" x14ac:dyDescent="0.3">
      <c r="A552" t="s">
        <v>548</v>
      </c>
      <c r="B552">
        <v>1063161930</v>
      </c>
      <c r="C552" t="s">
        <v>1299</v>
      </c>
      <c r="D552" t="s">
        <v>549</v>
      </c>
      <c r="E552" t="s">
        <v>6</v>
      </c>
      <c r="F552" t="s">
        <v>1015</v>
      </c>
    </row>
    <row r="553" spans="1:6" x14ac:dyDescent="0.3">
      <c r="A553" t="s">
        <v>541</v>
      </c>
      <c r="B553">
        <v>1020450712</v>
      </c>
      <c r="C553" t="s">
        <v>1088</v>
      </c>
      <c r="D553" t="s">
        <v>542</v>
      </c>
      <c r="E553" t="s">
        <v>4</v>
      </c>
      <c r="F553" t="s">
        <v>2162</v>
      </c>
    </row>
    <row r="554" spans="1:6" x14ac:dyDescent="0.3">
      <c r="A554" t="s">
        <v>545</v>
      </c>
      <c r="B554">
        <v>1110511658</v>
      </c>
      <c r="C554" t="s">
        <v>1300</v>
      </c>
      <c r="D554" t="s">
        <v>546</v>
      </c>
      <c r="E554" t="s">
        <v>6</v>
      </c>
      <c r="F554" t="s">
        <v>1027</v>
      </c>
    </row>
    <row r="555" spans="1:6" x14ac:dyDescent="0.3">
      <c r="A555" t="s">
        <v>540</v>
      </c>
      <c r="B555">
        <v>1067850298</v>
      </c>
      <c r="C555" t="s">
        <v>1301</v>
      </c>
      <c r="D555" t="s">
        <v>547</v>
      </c>
      <c r="E555" t="s">
        <v>6</v>
      </c>
      <c r="F555" t="s">
        <v>981</v>
      </c>
    </row>
    <row r="556" spans="1:6" x14ac:dyDescent="0.3">
      <c r="A556" t="s">
        <v>538</v>
      </c>
      <c r="B556">
        <v>1044913212</v>
      </c>
      <c r="C556" t="s">
        <v>1302</v>
      </c>
      <c r="D556" t="s">
        <v>539</v>
      </c>
      <c r="E556" t="s">
        <v>6</v>
      </c>
      <c r="F556" t="s">
        <v>1016</v>
      </c>
    </row>
    <row r="557" spans="1:6" x14ac:dyDescent="0.3">
      <c r="A557" t="s">
        <v>530</v>
      </c>
      <c r="B557">
        <v>1004756735</v>
      </c>
      <c r="C557" t="s">
        <v>1303</v>
      </c>
      <c r="D557" t="s">
        <v>531</v>
      </c>
      <c r="E557" t="s">
        <v>6</v>
      </c>
      <c r="F557" t="s">
        <v>1025</v>
      </c>
    </row>
    <row r="558" spans="1:6" x14ac:dyDescent="0.3">
      <c r="A558" t="s">
        <v>532</v>
      </c>
      <c r="B558">
        <v>1003369107</v>
      </c>
      <c r="C558" t="s">
        <v>1304</v>
      </c>
      <c r="D558" t="s">
        <v>533</v>
      </c>
      <c r="E558" t="s">
        <v>6</v>
      </c>
      <c r="F558" t="s">
        <v>979</v>
      </c>
    </row>
    <row r="559" spans="1:6" x14ac:dyDescent="0.3">
      <c r="A559" t="s">
        <v>534</v>
      </c>
      <c r="B559">
        <v>75104777</v>
      </c>
      <c r="C559" t="s">
        <v>1305</v>
      </c>
      <c r="D559" t="s">
        <v>535</v>
      </c>
      <c r="E559" t="s">
        <v>6</v>
      </c>
      <c r="F559" t="s">
        <v>1026</v>
      </c>
    </row>
    <row r="560" spans="1:6" x14ac:dyDescent="0.3">
      <c r="A560" t="s">
        <v>526</v>
      </c>
      <c r="B560">
        <v>1070017389</v>
      </c>
      <c r="C560" t="s">
        <v>1306</v>
      </c>
      <c r="D560" t="s">
        <v>527</v>
      </c>
      <c r="E560" t="s">
        <v>6</v>
      </c>
      <c r="F560" t="s">
        <v>981</v>
      </c>
    </row>
    <row r="561" spans="1:6" x14ac:dyDescent="0.3">
      <c r="A561" t="s">
        <v>528</v>
      </c>
      <c r="B561">
        <v>1125178287</v>
      </c>
      <c r="C561" t="s">
        <v>1307</v>
      </c>
      <c r="D561" t="s">
        <v>529</v>
      </c>
      <c r="E561" t="s">
        <v>6</v>
      </c>
      <c r="F561" t="s">
        <v>984</v>
      </c>
    </row>
    <row r="562" spans="1:6" x14ac:dyDescent="0.3">
      <c r="A562" t="s">
        <v>522</v>
      </c>
      <c r="B562">
        <v>5240012</v>
      </c>
      <c r="C562" t="s">
        <v>1308</v>
      </c>
      <c r="D562" t="s">
        <v>523</v>
      </c>
      <c r="E562" t="s">
        <v>6</v>
      </c>
      <c r="F562" t="s">
        <v>1016</v>
      </c>
    </row>
    <row r="563" spans="1:6" x14ac:dyDescent="0.3">
      <c r="A563" t="s">
        <v>524</v>
      </c>
      <c r="B563">
        <v>1006208842</v>
      </c>
      <c r="C563" t="s">
        <v>1309</v>
      </c>
      <c r="D563" t="s">
        <v>525</v>
      </c>
      <c r="E563" t="s">
        <v>6</v>
      </c>
      <c r="F563" t="s">
        <v>984</v>
      </c>
    </row>
    <row r="564" spans="1:6" x14ac:dyDescent="0.3">
      <c r="A564" t="s">
        <v>518</v>
      </c>
      <c r="B564">
        <v>1003616883</v>
      </c>
      <c r="C564" t="s">
        <v>1310</v>
      </c>
      <c r="D564" t="s">
        <v>519</v>
      </c>
      <c r="E564" t="s">
        <v>6</v>
      </c>
      <c r="F564" t="s">
        <v>1015</v>
      </c>
    </row>
    <row r="565" spans="1:6" x14ac:dyDescent="0.3">
      <c r="A565" t="s">
        <v>516</v>
      </c>
      <c r="B565">
        <v>1020426850</v>
      </c>
      <c r="C565" t="s">
        <v>1311</v>
      </c>
      <c r="D565" t="s">
        <v>517</v>
      </c>
      <c r="E565" t="s">
        <v>6</v>
      </c>
      <c r="F565" t="s">
        <v>985</v>
      </c>
    </row>
    <row r="566" spans="1:6" x14ac:dyDescent="0.3">
      <c r="A566" t="s">
        <v>512</v>
      </c>
      <c r="B566">
        <v>1005853803</v>
      </c>
      <c r="C566" t="s">
        <v>1312</v>
      </c>
      <c r="D566" t="s">
        <v>513</v>
      </c>
      <c r="E566" t="s">
        <v>6</v>
      </c>
      <c r="F566" t="s">
        <v>978</v>
      </c>
    </row>
    <row r="567" spans="1:6" x14ac:dyDescent="0.3">
      <c r="A567" t="s">
        <v>514</v>
      </c>
      <c r="B567">
        <v>1005755452</v>
      </c>
      <c r="C567" t="s">
        <v>1313</v>
      </c>
      <c r="D567" t="s">
        <v>515</v>
      </c>
      <c r="E567" t="s">
        <v>6</v>
      </c>
      <c r="F567" t="s">
        <v>978</v>
      </c>
    </row>
    <row r="568" spans="1:6" x14ac:dyDescent="0.3">
      <c r="A568" t="s">
        <v>505</v>
      </c>
      <c r="B568">
        <v>1112232446</v>
      </c>
      <c r="C568" t="s">
        <v>1174</v>
      </c>
      <c r="D568" t="s">
        <v>506</v>
      </c>
      <c r="E568" t="s">
        <v>6</v>
      </c>
      <c r="F568" t="s">
        <v>1025</v>
      </c>
    </row>
    <row r="569" spans="1:6" x14ac:dyDescent="0.3">
      <c r="A569" t="s">
        <v>500</v>
      </c>
      <c r="B569">
        <v>1007740377</v>
      </c>
      <c r="C569" t="s">
        <v>1175</v>
      </c>
      <c r="D569" t="s">
        <v>501</v>
      </c>
      <c r="E569" t="s">
        <v>6</v>
      </c>
      <c r="F569" t="s">
        <v>995</v>
      </c>
    </row>
    <row r="570" spans="1:6" x14ac:dyDescent="0.3">
      <c r="A570" t="s">
        <v>459</v>
      </c>
      <c r="B570">
        <v>5058148</v>
      </c>
      <c r="C570" t="s">
        <v>1176</v>
      </c>
      <c r="D570" t="s">
        <v>460</v>
      </c>
      <c r="E570" t="s">
        <v>6</v>
      </c>
      <c r="F570" t="s">
        <v>1025</v>
      </c>
    </row>
    <row r="571" spans="1:6" x14ac:dyDescent="0.3">
      <c r="A571" t="s">
        <v>457</v>
      </c>
      <c r="B571">
        <v>1026132416</v>
      </c>
      <c r="C571" t="s">
        <v>1177</v>
      </c>
      <c r="D571" t="s">
        <v>458</v>
      </c>
      <c r="E571" t="s">
        <v>6</v>
      </c>
      <c r="F571" t="s">
        <v>976</v>
      </c>
    </row>
    <row r="572" spans="1:6" x14ac:dyDescent="0.3">
      <c r="A572" t="s">
        <v>451</v>
      </c>
      <c r="B572">
        <v>1113526652</v>
      </c>
      <c r="C572" t="s">
        <v>1178</v>
      </c>
      <c r="D572" t="s">
        <v>452</v>
      </c>
      <c r="E572" t="s">
        <v>6</v>
      </c>
      <c r="F572" t="s">
        <v>984</v>
      </c>
    </row>
    <row r="573" spans="1:6" x14ac:dyDescent="0.3">
      <c r="A573" t="s">
        <v>449</v>
      </c>
      <c r="B573">
        <v>1101992550</v>
      </c>
      <c r="C573" t="s">
        <v>1179</v>
      </c>
      <c r="D573" t="s">
        <v>450</v>
      </c>
      <c r="E573" t="s">
        <v>6</v>
      </c>
      <c r="F573" t="s">
        <v>982</v>
      </c>
    </row>
    <row r="574" spans="1:6" x14ac:dyDescent="0.3">
      <c r="A574" t="s">
        <v>447</v>
      </c>
      <c r="B574">
        <v>1247258189</v>
      </c>
      <c r="C574" t="s">
        <v>1180</v>
      </c>
      <c r="D574" t="s">
        <v>448</v>
      </c>
      <c r="E574" t="s">
        <v>6</v>
      </c>
      <c r="F574" t="s">
        <v>981</v>
      </c>
    </row>
    <row r="575" spans="1:6" x14ac:dyDescent="0.3">
      <c r="A575" t="s">
        <v>440</v>
      </c>
      <c r="B575">
        <v>1118573815</v>
      </c>
      <c r="C575" t="s">
        <v>1181</v>
      </c>
      <c r="D575" t="s">
        <v>441</v>
      </c>
      <c r="E575" t="s">
        <v>6</v>
      </c>
      <c r="F575" t="s">
        <v>1015</v>
      </c>
    </row>
    <row r="576" spans="1:6" x14ac:dyDescent="0.3">
      <c r="A576" t="s">
        <v>442</v>
      </c>
      <c r="B576">
        <v>71777750</v>
      </c>
      <c r="C576" t="s">
        <v>1182</v>
      </c>
      <c r="D576" t="s">
        <v>443</v>
      </c>
      <c r="E576" t="s">
        <v>6</v>
      </c>
      <c r="F576" t="s">
        <v>1026</v>
      </c>
    </row>
    <row r="577" spans="1:6" x14ac:dyDescent="0.3">
      <c r="A577" t="s">
        <v>444</v>
      </c>
      <c r="B577">
        <v>1062677270</v>
      </c>
      <c r="C577" t="s">
        <v>1183</v>
      </c>
      <c r="D577" t="s">
        <v>445</v>
      </c>
      <c r="E577" t="s">
        <v>6</v>
      </c>
      <c r="F577" t="s">
        <v>1026</v>
      </c>
    </row>
    <row r="578" spans="1:6" x14ac:dyDescent="0.3">
      <c r="A578" t="s">
        <v>439</v>
      </c>
      <c r="B578">
        <v>1130616018</v>
      </c>
      <c r="C578" t="s">
        <v>1184</v>
      </c>
      <c r="D578" t="s">
        <v>446</v>
      </c>
      <c r="E578" t="s">
        <v>6</v>
      </c>
      <c r="F578" t="s">
        <v>1025</v>
      </c>
    </row>
    <row r="579" spans="1:6" x14ac:dyDescent="0.3">
      <c r="A579" t="s">
        <v>435</v>
      </c>
      <c r="B579">
        <v>1085244177</v>
      </c>
      <c r="C579" t="s">
        <v>1185</v>
      </c>
      <c r="D579" t="s">
        <v>436</v>
      </c>
      <c r="E579" t="s">
        <v>6</v>
      </c>
      <c r="F579" t="s">
        <v>1027</v>
      </c>
    </row>
    <row r="580" spans="1:6" x14ac:dyDescent="0.3">
      <c r="A580" t="s">
        <v>433</v>
      </c>
      <c r="B580">
        <v>1001017977</v>
      </c>
      <c r="C580" t="s">
        <v>1186</v>
      </c>
      <c r="D580" t="s">
        <v>434</v>
      </c>
      <c r="E580" t="s">
        <v>6</v>
      </c>
      <c r="F580" t="s">
        <v>985</v>
      </c>
    </row>
    <row r="581" spans="1:6" x14ac:dyDescent="0.3">
      <c r="A581" t="s">
        <v>431</v>
      </c>
      <c r="B581">
        <v>1110448650</v>
      </c>
      <c r="C581" t="s">
        <v>1187</v>
      </c>
      <c r="D581" t="s">
        <v>432</v>
      </c>
      <c r="E581" t="s">
        <v>6</v>
      </c>
      <c r="F581" t="s">
        <v>978</v>
      </c>
    </row>
    <row r="582" spans="1:6" x14ac:dyDescent="0.3">
      <c r="A582" t="s">
        <v>428</v>
      </c>
      <c r="B582">
        <v>1049794938</v>
      </c>
      <c r="C582" t="s">
        <v>1188</v>
      </c>
      <c r="D582" t="s">
        <v>429</v>
      </c>
      <c r="E582" t="s">
        <v>6</v>
      </c>
      <c r="F582" t="s">
        <v>979</v>
      </c>
    </row>
    <row r="583" spans="1:6" x14ac:dyDescent="0.3">
      <c r="A583" t="s">
        <v>427</v>
      </c>
      <c r="B583">
        <v>1033751346</v>
      </c>
      <c r="C583" t="s">
        <v>1189</v>
      </c>
      <c r="D583" t="s">
        <v>430</v>
      </c>
      <c r="E583" t="s">
        <v>6</v>
      </c>
      <c r="F583" t="s">
        <v>979</v>
      </c>
    </row>
    <row r="584" spans="1:6" x14ac:dyDescent="0.3">
      <c r="A584" t="s">
        <v>425</v>
      </c>
      <c r="B584">
        <v>1006506697</v>
      </c>
      <c r="C584" t="s">
        <v>1190</v>
      </c>
      <c r="D584" t="s">
        <v>426</v>
      </c>
      <c r="E584" t="s">
        <v>6</v>
      </c>
      <c r="F584" t="s">
        <v>984</v>
      </c>
    </row>
    <row r="585" spans="1:6" x14ac:dyDescent="0.3">
      <c r="A585" t="s">
        <v>421</v>
      </c>
      <c r="B585">
        <v>1007341487</v>
      </c>
      <c r="C585" t="s">
        <v>2142</v>
      </c>
      <c r="D585" t="s">
        <v>422</v>
      </c>
      <c r="E585" t="s">
        <v>6</v>
      </c>
      <c r="F585" t="s">
        <v>972</v>
      </c>
    </row>
    <row r="586" spans="1:6" x14ac:dyDescent="0.3">
      <c r="A586" t="s">
        <v>417</v>
      </c>
      <c r="B586">
        <v>1019033656</v>
      </c>
      <c r="C586" t="s">
        <v>1191</v>
      </c>
      <c r="D586" t="s">
        <v>419</v>
      </c>
      <c r="E586" t="s">
        <v>6</v>
      </c>
      <c r="F586" t="s">
        <v>979</v>
      </c>
    </row>
    <row r="587" spans="1:6" x14ac:dyDescent="0.3">
      <c r="A587" t="s">
        <v>418</v>
      </c>
      <c r="B587">
        <v>80808429</v>
      </c>
      <c r="C587" t="s">
        <v>1192</v>
      </c>
      <c r="D587" t="s">
        <v>420</v>
      </c>
      <c r="E587" t="s">
        <v>6</v>
      </c>
      <c r="F587" t="s">
        <v>979</v>
      </c>
    </row>
    <row r="588" spans="1:6" x14ac:dyDescent="0.3">
      <c r="A588" t="s">
        <v>415</v>
      </c>
      <c r="B588">
        <v>1144061237</v>
      </c>
      <c r="C588" t="s">
        <v>1193</v>
      </c>
      <c r="D588" t="s">
        <v>416</v>
      </c>
      <c r="E588" t="s">
        <v>6</v>
      </c>
      <c r="F588" t="s">
        <v>1027</v>
      </c>
    </row>
    <row r="589" spans="1:6" x14ac:dyDescent="0.3">
      <c r="A589" t="s">
        <v>413</v>
      </c>
      <c r="B589">
        <v>1038413439</v>
      </c>
      <c r="C589" t="s">
        <v>1194</v>
      </c>
      <c r="D589" t="s">
        <v>414</v>
      </c>
      <c r="E589" t="s">
        <v>6</v>
      </c>
      <c r="F589" t="s">
        <v>984</v>
      </c>
    </row>
    <row r="590" spans="1:6" x14ac:dyDescent="0.3">
      <c r="A590" t="s">
        <v>405</v>
      </c>
      <c r="B590">
        <v>72344933</v>
      </c>
      <c r="C590" t="s">
        <v>1195</v>
      </c>
      <c r="D590" t="s">
        <v>406</v>
      </c>
      <c r="E590" t="s">
        <v>6</v>
      </c>
      <c r="F590" t="s">
        <v>981</v>
      </c>
    </row>
    <row r="591" spans="1:6" x14ac:dyDescent="0.3">
      <c r="A591" t="s">
        <v>407</v>
      </c>
      <c r="B591">
        <v>1005145938</v>
      </c>
      <c r="C591" t="s">
        <v>1196</v>
      </c>
      <c r="D591" t="s">
        <v>408</v>
      </c>
      <c r="E591" t="s">
        <v>6</v>
      </c>
      <c r="F591" t="s">
        <v>1026</v>
      </c>
    </row>
    <row r="592" spans="1:6" x14ac:dyDescent="0.3">
      <c r="A592" t="s">
        <v>411</v>
      </c>
      <c r="B592">
        <v>1031177297</v>
      </c>
      <c r="C592" t="s">
        <v>1197</v>
      </c>
      <c r="D592" t="s">
        <v>412</v>
      </c>
      <c r="E592" t="s">
        <v>6</v>
      </c>
      <c r="F592" t="s">
        <v>978</v>
      </c>
    </row>
    <row r="593" spans="1:6" x14ac:dyDescent="0.3">
      <c r="A593" t="s">
        <v>401</v>
      </c>
      <c r="B593">
        <v>1014240622</v>
      </c>
      <c r="C593" t="s">
        <v>1198</v>
      </c>
      <c r="D593" t="s">
        <v>402</v>
      </c>
      <c r="E593" t="s">
        <v>6</v>
      </c>
      <c r="F593" t="s">
        <v>984</v>
      </c>
    </row>
    <row r="594" spans="1:6" x14ac:dyDescent="0.3">
      <c r="A594" t="s">
        <v>393</v>
      </c>
      <c r="B594">
        <v>1054560652</v>
      </c>
      <c r="C594" t="s">
        <v>1199</v>
      </c>
      <c r="D594" t="s">
        <v>394</v>
      </c>
      <c r="E594" t="s">
        <v>6</v>
      </c>
      <c r="F594" t="s">
        <v>1026</v>
      </c>
    </row>
    <row r="595" spans="1:6" x14ac:dyDescent="0.3">
      <c r="A595" t="s">
        <v>395</v>
      </c>
      <c r="B595">
        <v>1028025960</v>
      </c>
      <c r="C595" t="s">
        <v>1200</v>
      </c>
      <c r="D595" t="s">
        <v>396</v>
      </c>
      <c r="E595" t="s">
        <v>6</v>
      </c>
      <c r="F595" t="s">
        <v>976</v>
      </c>
    </row>
    <row r="596" spans="1:6" x14ac:dyDescent="0.3">
      <c r="A596" t="s">
        <v>397</v>
      </c>
      <c r="B596">
        <v>1053853244</v>
      </c>
      <c r="C596" t="s">
        <v>1201</v>
      </c>
      <c r="D596" t="s">
        <v>398</v>
      </c>
      <c r="E596" t="s">
        <v>6</v>
      </c>
      <c r="F596" t="s">
        <v>1026</v>
      </c>
    </row>
    <row r="597" spans="1:6" x14ac:dyDescent="0.3">
      <c r="A597" t="s">
        <v>386</v>
      </c>
      <c r="B597">
        <v>1096213114</v>
      </c>
      <c r="C597" t="s">
        <v>1202</v>
      </c>
      <c r="D597" t="s">
        <v>387</v>
      </c>
      <c r="E597" t="s">
        <v>6</v>
      </c>
      <c r="F597" t="s">
        <v>982</v>
      </c>
    </row>
    <row r="598" spans="1:6" x14ac:dyDescent="0.3">
      <c r="A598" t="s">
        <v>385</v>
      </c>
      <c r="B598">
        <v>1004487006</v>
      </c>
      <c r="C598" t="s">
        <v>1203</v>
      </c>
      <c r="D598" t="s">
        <v>388</v>
      </c>
      <c r="E598" t="s">
        <v>6</v>
      </c>
      <c r="F598" t="s">
        <v>1016</v>
      </c>
    </row>
    <row r="599" spans="1:6" x14ac:dyDescent="0.3">
      <c r="A599" t="s">
        <v>383</v>
      </c>
      <c r="B599">
        <v>1090148430</v>
      </c>
      <c r="C599" t="s">
        <v>1205</v>
      </c>
      <c r="D599" t="s">
        <v>390</v>
      </c>
      <c r="E599" t="s">
        <v>6</v>
      </c>
      <c r="F599" t="s">
        <v>972</v>
      </c>
    </row>
    <row r="600" spans="1:6" x14ac:dyDescent="0.3">
      <c r="A600" t="s">
        <v>381</v>
      </c>
      <c r="B600">
        <v>1052078207</v>
      </c>
      <c r="C600" t="s">
        <v>1206</v>
      </c>
      <c r="D600" t="s">
        <v>382</v>
      </c>
      <c r="E600" t="s">
        <v>6</v>
      </c>
      <c r="F600" t="s">
        <v>979</v>
      </c>
    </row>
    <row r="601" spans="1:6" x14ac:dyDescent="0.3">
      <c r="A601" t="s">
        <v>376</v>
      </c>
      <c r="B601">
        <v>55308283</v>
      </c>
      <c r="C601" t="s">
        <v>1207</v>
      </c>
      <c r="D601" t="s">
        <v>377</v>
      </c>
      <c r="E601" t="s">
        <v>6</v>
      </c>
      <c r="F601" t="s">
        <v>972</v>
      </c>
    </row>
    <row r="602" spans="1:6" x14ac:dyDescent="0.3">
      <c r="A602" t="s">
        <v>375</v>
      </c>
      <c r="B602">
        <v>1070613009</v>
      </c>
      <c r="C602" t="s">
        <v>1208</v>
      </c>
      <c r="D602" t="s">
        <v>380</v>
      </c>
      <c r="E602" t="s">
        <v>6</v>
      </c>
      <c r="F602" t="s">
        <v>984</v>
      </c>
    </row>
    <row r="603" spans="1:6" x14ac:dyDescent="0.3">
      <c r="A603" t="s">
        <v>370</v>
      </c>
      <c r="B603">
        <v>4148703</v>
      </c>
      <c r="C603" t="s">
        <v>1210</v>
      </c>
      <c r="D603" t="s">
        <v>371</v>
      </c>
      <c r="E603" t="s">
        <v>6</v>
      </c>
      <c r="F603" t="s">
        <v>984</v>
      </c>
    </row>
    <row r="604" spans="1:6" x14ac:dyDescent="0.3">
      <c r="A604" t="s">
        <v>369</v>
      </c>
      <c r="B604">
        <v>4613887</v>
      </c>
      <c r="C604" t="s">
        <v>1211</v>
      </c>
      <c r="D604" t="s">
        <v>372</v>
      </c>
      <c r="E604" t="s">
        <v>6</v>
      </c>
      <c r="F604" t="s">
        <v>984</v>
      </c>
    </row>
    <row r="605" spans="1:6" x14ac:dyDescent="0.3">
      <c r="A605" t="s">
        <v>365</v>
      </c>
      <c r="B605">
        <v>1005977574</v>
      </c>
      <c r="C605" t="s">
        <v>1212</v>
      </c>
      <c r="D605" t="s">
        <v>366</v>
      </c>
      <c r="E605" t="s">
        <v>6</v>
      </c>
      <c r="F605" t="s">
        <v>984</v>
      </c>
    </row>
    <row r="606" spans="1:6" x14ac:dyDescent="0.3">
      <c r="A606" t="s">
        <v>367</v>
      </c>
      <c r="B606">
        <v>1065627173</v>
      </c>
      <c r="C606" t="s">
        <v>1213</v>
      </c>
      <c r="D606" t="s">
        <v>368</v>
      </c>
      <c r="E606" t="s">
        <v>6</v>
      </c>
      <c r="F606" t="s">
        <v>972</v>
      </c>
    </row>
    <row r="607" spans="1:6" x14ac:dyDescent="0.3">
      <c r="A607" t="s">
        <v>356</v>
      </c>
      <c r="B607">
        <v>1030607446</v>
      </c>
      <c r="C607" t="s">
        <v>1214</v>
      </c>
      <c r="D607" t="s">
        <v>361</v>
      </c>
      <c r="E607" t="s">
        <v>6</v>
      </c>
      <c r="F607" t="s">
        <v>978</v>
      </c>
    </row>
    <row r="608" spans="1:6" x14ac:dyDescent="0.3">
      <c r="A608" t="s">
        <v>355</v>
      </c>
      <c r="B608">
        <v>1085342636</v>
      </c>
      <c r="C608" t="s">
        <v>1215</v>
      </c>
      <c r="D608" t="s">
        <v>362</v>
      </c>
      <c r="E608" t="s">
        <v>6</v>
      </c>
      <c r="F608" t="s">
        <v>1025</v>
      </c>
    </row>
    <row r="609" spans="1:6" x14ac:dyDescent="0.3">
      <c r="A609" t="s">
        <v>353</v>
      </c>
      <c r="B609">
        <v>1111761232</v>
      </c>
      <c r="C609" t="s">
        <v>1216</v>
      </c>
      <c r="D609" t="s">
        <v>354</v>
      </c>
      <c r="E609" t="s">
        <v>6</v>
      </c>
      <c r="F609" t="s">
        <v>1027</v>
      </c>
    </row>
    <row r="610" spans="1:6" x14ac:dyDescent="0.3">
      <c r="A610" t="s">
        <v>351</v>
      </c>
      <c r="B610">
        <v>1113644187</v>
      </c>
      <c r="C610" t="s">
        <v>1217</v>
      </c>
      <c r="D610" t="s">
        <v>352</v>
      </c>
      <c r="E610" t="s">
        <v>6</v>
      </c>
      <c r="F610" t="s">
        <v>2153</v>
      </c>
    </row>
    <row r="611" spans="1:6" x14ac:dyDescent="0.3">
      <c r="A611" t="s">
        <v>349</v>
      </c>
      <c r="B611">
        <v>1028037206</v>
      </c>
      <c r="C611" t="s">
        <v>1218</v>
      </c>
      <c r="D611" t="s">
        <v>350</v>
      </c>
      <c r="E611" t="s">
        <v>6</v>
      </c>
      <c r="F611" t="s">
        <v>1026</v>
      </c>
    </row>
    <row r="612" spans="1:6" x14ac:dyDescent="0.3">
      <c r="A612" t="s">
        <v>343</v>
      </c>
      <c r="B612">
        <v>1056054233</v>
      </c>
      <c r="C612" t="s">
        <v>1219</v>
      </c>
      <c r="D612" t="s">
        <v>345</v>
      </c>
      <c r="E612" t="s">
        <v>6</v>
      </c>
      <c r="F612" t="s">
        <v>1015</v>
      </c>
    </row>
    <row r="613" spans="1:6" x14ac:dyDescent="0.3">
      <c r="A613" t="s">
        <v>561</v>
      </c>
      <c r="B613">
        <v>1067921866</v>
      </c>
      <c r="C613" t="s">
        <v>986</v>
      </c>
      <c r="D613" t="s">
        <v>562</v>
      </c>
      <c r="E613" t="s">
        <v>4</v>
      </c>
      <c r="F613" t="s">
        <v>2162</v>
      </c>
    </row>
    <row r="614" spans="1:6" x14ac:dyDescent="0.3">
      <c r="A614" t="s">
        <v>563</v>
      </c>
      <c r="B614">
        <v>1043682148</v>
      </c>
      <c r="C614" t="s">
        <v>987</v>
      </c>
      <c r="D614" t="s">
        <v>564</v>
      </c>
      <c r="E614" t="s">
        <v>4</v>
      </c>
      <c r="F614" t="s">
        <v>2162</v>
      </c>
    </row>
    <row r="615" spans="1:6" x14ac:dyDescent="0.3">
      <c r="A615" t="s">
        <v>344</v>
      </c>
      <c r="B615">
        <v>1067943482</v>
      </c>
      <c r="C615" t="s">
        <v>1220</v>
      </c>
      <c r="D615" t="s">
        <v>346</v>
      </c>
      <c r="E615" t="s">
        <v>6</v>
      </c>
      <c r="F615" t="s">
        <v>972</v>
      </c>
    </row>
    <row r="616" spans="1:6" x14ac:dyDescent="0.3">
      <c r="A616" t="s">
        <v>341</v>
      </c>
      <c r="B616">
        <v>1045017589</v>
      </c>
      <c r="C616" t="s">
        <v>1221</v>
      </c>
      <c r="D616" t="s">
        <v>342</v>
      </c>
      <c r="E616" t="s">
        <v>6</v>
      </c>
      <c r="F616" t="s">
        <v>976</v>
      </c>
    </row>
    <row r="617" spans="1:6" x14ac:dyDescent="0.3">
      <c r="A617" t="s">
        <v>565</v>
      </c>
      <c r="B617">
        <v>1098626762</v>
      </c>
      <c r="C617" t="s">
        <v>1134</v>
      </c>
      <c r="D617" t="s">
        <v>566</v>
      </c>
      <c r="E617" t="s">
        <v>4</v>
      </c>
      <c r="F617" t="s">
        <v>2162</v>
      </c>
    </row>
    <row r="618" spans="1:6" x14ac:dyDescent="0.3">
      <c r="A618" t="s">
        <v>332</v>
      </c>
      <c r="B618">
        <v>1042996580</v>
      </c>
      <c r="C618" t="s">
        <v>1222</v>
      </c>
      <c r="D618" t="s">
        <v>333</v>
      </c>
      <c r="E618" t="s">
        <v>6</v>
      </c>
      <c r="F618" t="s">
        <v>972</v>
      </c>
    </row>
    <row r="619" spans="1:6" x14ac:dyDescent="0.3">
      <c r="A619" t="s">
        <v>331</v>
      </c>
      <c r="B619">
        <v>1014176880</v>
      </c>
      <c r="C619" t="s">
        <v>1223</v>
      </c>
      <c r="D619" t="s">
        <v>334</v>
      </c>
      <c r="E619" t="s">
        <v>6</v>
      </c>
      <c r="F619" t="s">
        <v>981</v>
      </c>
    </row>
    <row r="620" spans="1:6" x14ac:dyDescent="0.3">
      <c r="A620" t="s">
        <v>326</v>
      </c>
      <c r="B620">
        <v>1140419219</v>
      </c>
      <c r="C620" t="s">
        <v>329</v>
      </c>
      <c r="D620" t="s">
        <v>328</v>
      </c>
      <c r="E620" t="s">
        <v>6</v>
      </c>
      <c r="F620" t="s">
        <v>976</v>
      </c>
    </row>
    <row r="621" spans="1:6" x14ac:dyDescent="0.3">
      <c r="A621" t="s">
        <v>327</v>
      </c>
      <c r="B621">
        <v>1121934109</v>
      </c>
      <c r="C621" t="s">
        <v>1224</v>
      </c>
      <c r="D621" t="s">
        <v>330</v>
      </c>
      <c r="E621" t="s">
        <v>6</v>
      </c>
      <c r="F621" t="s">
        <v>1015</v>
      </c>
    </row>
    <row r="622" spans="1:6" x14ac:dyDescent="0.3">
      <c r="A622" t="s">
        <v>325</v>
      </c>
      <c r="B622">
        <v>1003775298</v>
      </c>
      <c r="C622" t="s">
        <v>1225</v>
      </c>
      <c r="D622" t="s">
        <v>336</v>
      </c>
      <c r="E622" t="s">
        <v>6</v>
      </c>
      <c r="F622" t="s">
        <v>1015</v>
      </c>
    </row>
    <row r="623" spans="1:6" x14ac:dyDescent="0.3">
      <c r="A623" t="s">
        <v>323</v>
      </c>
      <c r="B623">
        <v>1118823594</v>
      </c>
      <c r="C623" t="s">
        <v>1226</v>
      </c>
      <c r="D623" t="s">
        <v>324</v>
      </c>
      <c r="E623" t="s">
        <v>6</v>
      </c>
      <c r="F623" t="s">
        <v>1016</v>
      </c>
    </row>
    <row r="624" spans="1:6" x14ac:dyDescent="0.3">
      <c r="A624" t="s">
        <v>315</v>
      </c>
      <c r="B624">
        <v>1047215486</v>
      </c>
      <c r="C624" t="s">
        <v>1227</v>
      </c>
      <c r="D624" t="s">
        <v>316</v>
      </c>
      <c r="E624" t="s">
        <v>6</v>
      </c>
      <c r="F624" t="s">
        <v>1016</v>
      </c>
    </row>
    <row r="625" spans="1:6" x14ac:dyDescent="0.3">
      <c r="A625" t="s">
        <v>313</v>
      </c>
      <c r="B625">
        <v>1080763</v>
      </c>
      <c r="C625" t="s">
        <v>1228</v>
      </c>
      <c r="D625" t="s">
        <v>314</v>
      </c>
      <c r="E625" t="s">
        <v>6</v>
      </c>
      <c r="F625" t="s">
        <v>972</v>
      </c>
    </row>
    <row r="626" spans="1:6" x14ac:dyDescent="0.3">
      <c r="A626" t="s">
        <v>311</v>
      </c>
      <c r="B626">
        <v>5050428</v>
      </c>
      <c r="C626" t="s">
        <v>1229</v>
      </c>
      <c r="D626" t="s">
        <v>312</v>
      </c>
      <c r="E626" t="s">
        <v>6</v>
      </c>
      <c r="F626" t="s">
        <v>981</v>
      </c>
    </row>
    <row r="627" spans="1:6" x14ac:dyDescent="0.3">
      <c r="A627" t="s">
        <v>307</v>
      </c>
      <c r="B627">
        <v>1027966635</v>
      </c>
      <c r="C627" t="s">
        <v>1230</v>
      </c>
      <c r="D627" t="s">
        <v>308</v>
      </c>
      <c r="E627" t="s">
        <v>6</v>
      </c>
      <c r="F627" t="s">
        <v>976</v>
      </c>
    </row>
    <row r="628" spans="1:6" x14ac:dyDescent="0.3">
      <c r="A628" t="s">
        <v>309</v>
      </c>
      <c r="B628">
        <v>29229080</v>
      </c>
      <c r="C628" t="s">
        <v>1231</v>
      </c>
      <c r="D628" t="s">
        <v>310</v>
      </c>
      <c r="E628" t="s">
        <v>6</v>
      </c>
      <c r="F628" t="s">
        <v>984</v>
      </c>
    </row>
    <row r="629" spans="1:6" x14ac:dyDescent="0.3">
      <c r="A629" t="s">
        <v>305</v>
      </c>
      <c r="B629">
        <v>1193446165</v>
      </c>
      <c r="C629" t="s">
        <v>1232</v>
      </c>
      <c r="D629" t="s">
        <v>306</v>
      </c>
      <c r="E629" t="s">
        <v>6</v>
      </c>
      <c r="F629" t="s">
        <v>982</v>
      </c>
    </row>
    <row r="630" spans="1:6" x14ac:dyDescent="0.3">
      <c r="A630" t="s">
        <v>300</v>
      </c>
      <c r="B630">
        <v>1070781226</v>
      </c>
      <c r="C630" t="s">
        <v>1233</v>
      </c>
      <c r="D630" t="s">
        <v>303</v>
      </c>
      <c r="E630" t="s">
        <v>6</v>
      </c>
      <c r="F630" t="s">
        <v>981</v>
      </c>
    </row>
    <row r="631" spans="1:6" x14ac:dyDescent="0.3">
      <c r="A631" t="s">
        <v>299</v>
      </c>
      <c r="B631">
        <v>1116549257</v>
      </c>
      <c r="C631" t="s">
        <v>1234</v>
      </c>
      <c r="D631" t="s">
        <v>304</v>
      </c>
      <c r="E631" t="s">
        <v>6</v>
      </c>
      <c r="F631" t="s">
        <v>1133</v>
      </c>
    </row>
    <row r="632" spans="1:6" x14ac:dyDescent="0.3">
      <c r="A632" t="s">
        <v>297</v>
      </c>
      <c r="B632">
        <v>1130624046</v>
      </c>
      <c r="C632" t="s">
        <v>914</v>
      </c>
      <c r="D632" t="s">
        <v>298</v>
      </c>
      <c r="E632" t="s">
        <v>6</v>
      </c>
      <c r="F632" t="s">
        <v>984</v>
      </c>
    </row>
    <row r="633" spans="1:6" x14ac:dyDescent="0.3">
      <c r="A633" t="s">
        <v>293</v>
      </c>
      <c r="B633">
        <v>1232394927</v>
      </c>
      <c r="C633" t="s">
        <v>1235</v>
      </c>
      <c r="D633" t="s">
        <v>295</v>
      </c>
      <c r="E633" t="s">
        <v>6</v>
      </c>
      <c r="F633" t="s">
        <v>1026</v>
      </c>
    </row>
    <row r="634" spans="1:6" x14ac:dyDescent="0.3">
      <c r="A634" t="s">
        <v>294</v>
      </c>
      <c r="B634">
        <v>1069754983</v>
      </c>
      <c r="C634" t="s">
        <v>915</v>
      </c>
      <c r="D634" t="s">
        <v>296</v>
      </c>
      <c r="E634" t="s">
        <v>6</v>
      </c>
      <c r="F634" t="s">
        <v>1133</v>
      </c>
    </row>
    <row r="635" spans="1:6" x14ac:dyDescent="0.3">
      <c r="A635" t="s">
        <v>280</v>
      </c>
      <c r="B635">
        <v>1193082674</v>
      </c>
      <c r="C635" t="s">
        <v>1236</v>
      </c>
      <c r="D635" t="s">
        <v>281</v>
      </c>
      <c r="E635" t="s">
        <v>130</v>
      </c>
      <c r="F635" t="s">
        <v>984</v>
      </c>
    </row>
    <row r="636" spans="1:6" x14ac:dyDescent="0.3">
      <c r="A636" t="s">
        <v>282</v>
      </c>
      <c r="B636">
        <v>1085258390</v>
      </c>
      <c r="C636" t="s">
        <v>916</v>
      </c>
      <c r="D636" t="s">
        <v>283</v>
      </c>
      <c r="E636" t="s">
        <v>6</v>
      </c>
      <c r="F636" t="s">
        <v>1025</v>
      </c>
    </row>
    <row r="637" spans="1:6" x14ac:dyDescent="0.3">
      <c r="A637" t="s">
        <v>284</v>
      </c>
      <c r="B637">
        <v>86086612</v>
      </c>
      <c r="C637" t="s">
        <v>917</v>
      </c>
      <c r="D637" t="s">
        <v>285</v>
      </c>
      <c r="E637" t="s">
        <v>6</v>
      </c>
      <c r="F637" t="s">
        <v>1133</v>
      </c>
    </row>
    <row r="638" spans="1:6" x14ac:dyDescent="0.3">
      <c r="A638" t="s">
        <v>286</v>
      </c>
      <c r="B638">
        <v>1007651274</v>
      </c>
      <c r="C638" t="s">
        <v>918</v>
      </c>
      <c r="D638" t="s">
        <v>287</v>
      </c>
      <c r="E638" t="s">
        <v>6</v>
      </c>
      <c r="F638" t="s">
        <v>979</v>
      </c>
    </row>
    <row r="639" spans="1:6" x14ac:dyDescent="0.3">
      <c r="A639" t="s">
        <v>290</v>
      </c>
      <c r="B639">
        <v>64696799</v>
      </c>
      <c r="C639" t="s">
        <v>919</v>
      </c>
      <c r="D639" t="s">
        <v>291</v>
      </c>
      <c r="E639" t="s">
        <v>6</v>
      </c>
      <c r="F639" t="s">
        <v>1016</v>
      </c>
    </row>
    <row r="640" spans="1:6" x14ac:dyDescent="0.3">
      <c r="A640" t="s">
        <v>279</v>
      </c>
      <c r="B640">
        <v>1038110844</v>
      </c>
      <c r="C640" t="s">
        <v>920</v>
      </c>
      <c r="D640" t="s">
        <v>292</v>
      </c>
      <c r="E640" t="s">
        <v>6</v>
      </c>
      <c r="F640" t="s">
        <v>1026</v>
      </c>
    </row>
    <row r="641" spans="1:6" x14ac:dyDescent="0.3">
      <c r="A641" t="s">
        <v>275</v>
      </c>
      <c r="B641">
        <v>1085926483</v>
      </c>
      <c r="C641" t="s">
        <v>1237</v>
      </c>
      <c r="D641" t="s">
        <v>277</v>
      </c>
      <c r="E641" t="s">
        <v>6</v>
      </c>
      <c r="F641" t="s">
        <v>1025</v>
      </c>
    </row>
    <row r="642" spans="1:6" x14ac:dyDescent="0.3">
      <c r="A642" t="s">
        <v>276</v>
      </c>
      <c r="B642">
        <v>1081514670</v>
      </c>
      <c r="C642" t="s">
        <v>1238</v>
      </c>
      <c r="D642" t="s">
        <v>278</v>
      </c>
      <c r="E642" t="s">
        <v>6</v>
      </c>
      <c r="F642" t="s">
        <v>1025</v>
      </c>
    </row>
    <row r="643" spans="1:6" x14ac:dyDescent="0.3">
      <c r="A643" t="s">
        <v>271</v>
      </c>
      <c r="B643">
        <v>1013584043</v>
      </c>
      <c r="C643" t="s">
        <v>921</v>
      </c>
      <c r="D643" t="s">
        <v>273</v>
      </c>
      <c r="E643" t="s">
        <v>6</v>
      </c>
      <c r="F643" t="s">
        <v>2944</v>
      </c>
    </row>
    <row r="644" spans="1:6" x14ac:dyDescent="0.3">
      <c r="A644" t="s">
        <v>272</v>
      </c>
      <c r="B644">
        <v>1118819732</v>
      </c>
      <c r="C644" t="s">
        <v>922</v>
      </c>
      <c r="D644" t="s">
        <v>274</v>
      </c>
      <c r="E644" t="s">
        <v>6</v>
      </c>
      <c r="F644" t="s">
        <v>979</v>
      </c>
    </row>
    <row r="645" spans="1:6" x14ac:dyDescent="0.3">
      <c r="A645" t="s">
        <v>269</v>
      </c>
      <c r="B645">
        <v>1040374535</v>
      </c>
      <c r="C645" t="s">
        <v>923</v>
      </c>
      <c r="D645" t="s">
        <v>270</v>
      </c>
      <c r="E645" t="s">
        <v>6</v>
      </c>
      <c r="F645" t="s">
        <v>1026</v>
      </c>
    </row>
    <row r="646" spans="1:6" x14ac:dyDescent="0.3">
      <c r="A646" t="s">
        <v>265</v>
      </c>
      <c r="B646">
        <v>1019011386</v>
      </c>
      <c r="C646" t="s">
        <v>1239</v>
      </c>
      <c r="D646" t="s">
        <v>266</v>
      </c>
      <c r="E646" t="s">
        <v>6</v>
      </c>
      <c r="F646" t="s">
        <v>979</v>
      </c>
    </row>
    <row r="647" spans="1:6" x14ac:dyDescent="0.3">
      <c r="A647" t="s">
        <v>267</v>
      </c>
      <c r="B647">
        <v>6440627</v>
      </c>
      <c r="C647" t="s">
        <v>1949</v>
      </c>
      <c r="D647" t="s">
        <v>268</v>
      </c>
      <c r="E647" t="s">
        <v>6</v>
      </c>
      <c r="F647" t="s">
        <v>1025</v>
      </c>
    </row>
    <row r="648" spans="1:6" x14ac:dyDescent="0.3">
      <c r="A648" t="s">
        <v>258</v>
      </c>
      <c r="B648">
        <v>1041149020</v>
      </c>
      <c r="C648" t="s">
        <v>924</v>
      </c>
      <c r="D648" t="s">
        <v>259</v>
      </c>
      <c r="E648" t="s">
        <v>6</v>
      </c>
      <c r="F648" t="s">
        <v>976</v>
      </c>
    </row>
    <row r="649" spans="1:6" x14ac:dyDescent="0.3">
      <c r="A649" t="s">
        <v>260</v>
      </c>
      <c r="B649">
        <v>1053785558</v>
      </c>
      <c r="C649" t="s">
        <v>925</v>
      </c>
      <c r="D649" t="s">
        <v>261</v>
      </c>
      <c r="E649" t="s">
        <v>130</v>
      </c>
      <c r="F649" t="s">
        <v>1027</v>
      </c>
    </row>
    <row r="650" spans="1:6" x14ac:dyDescent="0.3">
      <c r="A650" t="s">
        <v>256</v>
      </c>
      <c r="B650">
        <v>1006205923</v>
      </c>
      <c r="C650" t="s">
        <v>926</v>
      </c>
      <c r="D650" t="s">
        <v>257</v>
      </c>
      <c r="E650" t="s">
        <v>6</v>
      </c>
      <c r="F650" t="s">
        <v>1025</v>
      </c>
    </row>
    <row r="651" spans="1:6" x14ac:dyDescent="0.3">
      <c r="A651" t="s">
        <v>252</v>
      </c>
      <c r="B651">
        <v>1017185949</v>
      </c>
      <c r="C651" t="s">
        <v>927</v>
      </c>
      <c r="D651" t="s">
        <v>254</v>
      </c>
      <c r="E651" t="s">
        <v>6</v>
      </c>
      <c r="F651" t="s">
        <v>976</v>
      </c>
    </row>
    <row r="652" spans="1:6" x14ac:dyDescent="0.3">
      <c r="A652" t="s">
        <v>253</v>
      </c>
      <c r="B652">
        <v>1095837870</v>
      </c>
      <c r="C652" t="s">
        <v>1240</v>
      </c>
      <c r="D652" t="s">
        <v>255</v>
      </c>
      <c r="E652" t="s">
        <v>6</v>
      </c>
      <c r="F652" t="s">
        <v>1015</v>
      </c>
    </row>
    <row r="653" spans="1:6" x14ac:dyDescent="0.3">
      <c r="A653" t="s">
        <v>250</v>
      </c>
      <c r="B653">
        <v>51889861</v>
      </c>
      <c r="C653" t="s">
        <v>928</v>
      </c>
      <c r="D653" t="s">
        <v>251</v>
      </c>
      <c r="E653" t="s">
        <v>6</v>
      </c>
      <c r="F653" t="s">
        <v>2944</v>
      </c>
    </row>
    <row r="654" spans="1:6" x14ac:dyDescent="0.3">
      <c r="A654" t="s">
        <v>567</v>
      </c>
      <c r="B654">
        <v>1143994397</v>
      </c>
      <c r="C654" t="s">
        <v>989</v>
      </c>
      <c r="D654" t="s">
        <v>568</v>
      </c>
      <c r="E654" t="s">
        <v>4</v>
      </c>
      <c r="F654" t="s">
        <v>2162</v>
      </c>
    </row>
    <row r="655" spans="1:6" x14ac:dyDescent="0.3">
      <c r="A655" t="s">
        <v>569</v>
      </c>
      <c r="B655">
        <v>1032482908</v>
      </c>
      <c r="C655" t="s">
        <v>1135</v>
      </c>
      <c r="D655" t="s">
        <v>570</v>
      </c>
      <c r="E655" t="s">
        <v>4</v>
      </c>
      <c r="F655" t="s">
        <v>2162</v>
      </c>
    </row>
    <row r="656" spans="1:6" x14ac:dyDescent="0.3">
      <c r="A656" t="s">
        <v>246</v>
      </c>
      <c r="B656">
        <v>1130599877</v>
      </c>
      <c r="C656" t="s">
        <v>929</v>
      </c>
      <c r="D656" t="s">
        <v>247</v>
      </c>
      <c r="E656" t="s">
        <v>6</v>
      </c>
      <c r="F656" t="s">
        <v>1027</v>
      </c>
    </row>
    <row r="657" spans="1:6" x14ac:dyDescent="0.3">
      <c r="A657" t="s">
        <v>238</v>
      </c>
      <c r="B657">
        <v>1076321808</v>
      </c>
      <c r="C657" t="s">
        <v>930</v>
      </c>
      <c r="D657" t="s">
        <v>239</v>
      </c>
      <c r="E657" t="s">
        <v>6</v>
      </c>
      <c r="F657" t="s">
        <v>1026</v>
      </c>
    </row>
    <row r="658" spans="1:6" x14ac:dyDescent="0.3">
      <c r="A658" t="s">
        <v>240</v>
      </c>
      <c r="B658">
        <v>55238872</v>
      </c>
      <c r="C658" t="s">
        <v>931</v>
      </c>
      <c r="D658" t="s">
        <v>241</v>
      </c>
      <c r="E658" t="s">
        <v>6</v>
      </c>
      <c r="F658" t="s">
        <v>2944</v>
      </c>
    </row>
    <row r="659" spans="1:6" x14ac:dyDescent="0.3">
      <c r="A659" t="s">
        <v>244</v>
      </c>
      <c r="B659">
        <v>1012440652</v>
      </c>
      <c r="C659" t="s">
        <v>932</v>
      </c>
      <c r="D659" t="s">
        <v>245</v>
      </c>
      <c r="E659" t="s">
        <v>6</v>
      </c>
      <c r="F659" t="s">
        <v>1015</v>
      </c>
    </row>
    <row r="660" spans="1:6" x14ac:dyDescent="0.3">
      <c r="A660" t="s">
        <v>236</v>
      </c>
      <c r="B660">
        <v>1120870589</v>
      </c>
      <c r="C660" t="s">
        <v>933</v>
      </c>
      <c r="D660" t="s">
        <v>237</v>
      </c>
      <c r="E660" t="s">
        <v>6</v>
      </c>
      <c r="F660" t="s">
        <v>1133</v>
      </c>
    </row>
    <row r="661" spans="1:6" x14ac:dyDescent="0.3">
      <c r="A661" t="s">
        <v>232</v>
      </c>
      <c r="B661">
        <v>1050946846</v>
      </c>
      <c r="C661" t="s">
        <v>934</v>
      </c>
      <c r="D661" t="s">
        <v>233</v>
      </c>
      <c r="E661" t="s">
        <v>6</v>
      </c>
      <c r="F661" t="s">
        <v>972</v>
      </c>
    </row>
    <row r="662" spans="1:6" x14ac:dyDescent="0.3">
      <c r="A662" t="s">
        <v>234</v>
      </c>
      <c r="B662">
        <v>661234</v>
      </c>
      <c r="C662" t="s">
        <v>935</v>
      </c>
      <c r="D662" t="s">
        <v>235</v>
      </c>
      <c r="E662" t="s">
        <v>6</v>
      </c>
      <c r="F662" t="s">
        <v>1027</v>
      </c>
    </row>
    <row r="663" spans="1:6" x14ac:dyDescent="0.3">
      <c r="A663" t="s">
        <v>203</v>
      </c>
      <c r="B663">
        <v>1013655419</v>
      </c>
      <c r="C663" t="s">
        <v>936</v>
      </c>
      <c r="D663" t="s">
        <v>204</v>
      </c>
      <c r="E663" t="s">
        <v>6</v>
      </c>
      <c r="F663" t="s">
        <v>976</v>
      </c>
    </row>
    <row r="664" spans="1:6" x14ac:dyDescent="0.3">
      <c r="A664" t="s">
        <v>197</v>
      </c>
      <c r="B664">
        <v>1062433908</v>
      </c>
      <c r="C664" t="s">
        <v>937</v>
      </c>
      <c r="D664" t="s">
        <v>198</v>
      </c>
      <c r="E664" t="s">
        <v>6</v>
      </c>
      <c r="F664" t="s">
        <v>1016</v>
      </c>
    </row>
    <row r="665" spans="1:6" x14ac:dyDescent="0.3">
      <c r="A665" t="s">
        <v>199</v>
      </c>
      <c r="B665">
        <v>1096232338</v>
      </c>
      <c r="C665" t="s">
        <v>1241</v>
      </c>
      <c r="D665" t="s">
        <v>200</v>
      </c>
      <c r="E665" t="s">
        <v>6</v>
      </c>
      <c r="F665" t="s">
        <v>1015</v>
      </c>
    </row>
    <row r="666" spans="1:6" x14ac:dyDescent="0.3">
      <c r="A666" t="s">
        <v>194</v>
      </c>
      <c r="B666">
        <v>1073243215</v>
      </c>
      <c r="C666" t="s">
        <v>938</v>
      </c>
      <c r="D666" t="s">
        <v>195</v>
      </c>
      <c r="E666" t="s">
        <v>6</v>
      </c>
      <c r="F666" t="s">
        <v>981</v>
      </c>
    </row>
    <row r="667" spans="1:6" x14ac:dyDescent="0.3">
      <c r="A667" t="s">
        <v>1904</v>
      </c>
      <c r="B667">
        <v>1233909656</v>
      </c>
      <c r="C667" t="s">
        <v>1905</v>
      </c>
      <c r="D667" t="s">
        <v>1906</v>
      </c>
      <c r="E667" t="s">
        <v>6</v>
      </c>
      <c r="F667" t="s">
        <v>981</v>
      </c>
    </row>
    <row r="668" spans="1:6" x14ac:dyDescent="0.3">
      <c r="A668" t="s">
        <v>9</v>
      </c>
      <c r="B668">
        <v>1130600362</v>
      </c>
      <c r="C668" t="s">
        <v>945</v>
      </c>
      <c r="D668" t="s">
        <v>10</v>
      </c>
      <c r="E668" t="s">
        <v>6</v>
      </c>
      <c r="F668" t="s">
        <v>1025</v>
      </c>
    </row>
    <row r="669" spans="1:6" x14ac:dyDescent="0.3">
      <c r="A669" t="s">
        <v>11</v>
      </c>
      <c r="B669">
        <v>1121899752</v>
      </c>
      <c r="C669" t="s">
        <v>946</v>
      </c>
      <c r="D669" t="s">
        <v>12</v>
      </c>
      <c r="E669" t="s">
        <v>6</v>
      </c>
      <c r="F669" t="s">
        <v>978</v>
      </c>
    </row>
    <row r="670" spans="1:6" x14ac:dyDescent="0.3">
      <c r="A670" t="s">
        <v>13</v>
      </c>
      <c r="B670">
        <v>1007170101</v>
      </c>
      <c r="C670" t="s">
        <v>947</v>
      </c>
      <c r="D670" t="s">
        <v>14</v>
      </c>
      <c r="E670" t="s">
        <v>6</v>
      </c>
      <c r="F670" t="s">
        <v>1016</v>
      </c>
    </row>
    <row r="671" spans="1:6" x14ac:dyDescent="0.3">
      <c r="A671" t="s">
        <v>15</v>
      </c>
      <c r="B671">
        <v>1018482309</v>
      </c>
      <c r="C671" t="s">
        <v>948</v>
      </c>
      <c r="D671" t="s">
        <v>16</v>
      </c>
      <c r="E671" t="s">
        <v>6</v>
      </c>
      <c r="F671" t="s">
        <v>1016</v>
      </c>
    </row>
    <row r="672" spans="1:6" x14ac:dyDescent="0.3">
      <c r="A672" t="s">
        <v>17</v>
      </c>
      <c r="B672">
        <v>1042434355</v>
      </c>
      <c r="C672" t="s">
        <v>949</v>
      </c>
      <c r="D672" t="s">
        <v>18</v>
      </c>
      <c r="E672" t="s">
        <v>6</v>
      </c>
      <c r="F672" t="s">
        <v>1016</v>
      </c>
    </row>
    <row r="673" spans="1:6" x14ac:dyDescent="0.3">
      <c r="A673" t="s">
        <v>19</v>
      </c>
      <c r="B673">
        <v>1234193023</v>
      </c>
      <c r="C673" t="s">
        <v>950</v>
      </c>
      <c r="D673" t="s">
        <v>20</v>
      </c>
      <c r="E673" t="s">
        <v>6</v>
      </c>
      <c r="F673" t="s">
        <v>1027</v>
      </c>
    </row>
    <row r="674" spans="1:6" x14ac:dyDescent="0.3">
      <c r="A674" t="s">
        <v>21</v>
      </c>
      <c r="B674">
        <v>1082996696</v>
      </c>
      <c r="C674" t="s">
        <v>951</v>
      </c>
      <c r="D674" t="s">
        <v>22</v>
      </c>
      <c r="E674" t="s">
        <v>6</v>
      </c>
      <c r="F674" t="s">
        <v>995</v>
      </c>
    </row>
    <row r="675" spans="1:6" x14ac:dyDescent="0.3">
      <c r="A675" t="s">
        <v>23</v>
      </c>
      <c r="B675">
        <v>1221972576</v>
      </c>
      <c r="C675" t="s">
        <v>952</v>
      </c>
      <c r="D675" t="s">
        <v>24</v>
      </c>
      <c r="E675" t="s">
        <v>6</v>
      </c>
      <c r="F675" t="s">
        <v>979</v>
      </c>
    </row>
    <row r="676" spans="1:6" x14ac:dyDescent="0.3">
      <c r="A676" t="s">
        <v>25</v>
      </c>
      <c r="B676">
        <v>1143959072</v>
      </c>
      <c r="C676" t="s">
        <v>953</v>
      </c>
      <c r="D676" t="s">
        <v>26</v>
      </c>
      <c r="E676" t="s">
        <v>6</v>
      </c>
      <c r="F676" t="s">
        <v>1025</v>
      </c>
    </row>
    <row r="677" spans="1:6" x14ac:dyDescent="0.3">
      <c r="A677" t="s">
        <v>28</v>
      </c>
      <c r="B677">
        <v>1020462825</v>
      </c>
      <c r="C677" t="s">
        <v>954</v>
      </c>
      <c r="D677" t="s">
        <v>29</v>
      </c>
      <c r="E677" t="s">
        <v>6</v>
      </c>
      <c r="F677" t="s">
        <v>985</v>
      </c>
    </row>
    <row r="678" spans="1:6" x14ac:dyDescent="0.3">
      <c r="A678" t="s">
        <v>30</v>
      </c>
      <c r="B678">
        <v>1017178142</v>
      </c>
      <c r="C678" t="s">
        <v>1242</v>
      </c>
      <c r="D678" t="s">
        <v>31</v>
      </c>
      <c r="E678" t="s">
        <v>6</v>
      </c>
      <c r="F678" t="s">
        <v>985</v>
      </c>
    </row>
    <row r="679" spans="1:6" x14ac:dyDescent="0.3">
      <c r="A679" t="s">
        <v>35</v>
      </c>
      <c r="B679">
        <v>1087206792</v>
      </c>
      <c r="C679" t="s">
        <v>955</v>
      </c>
      <c r="D679" t="s">
        <v>36</v>
      </c>
      <c r="E679" t="s">
        <v>6</v>
      </c>
      <c r="F679" t="s">
        <v>984</v>
      </c>
    </row>
    <row r="680" spans="1:6" x14ac:dyDescent="0.3">
      <c r="A680" t="s">
        <v>39</v>
      </c>
      <c r="B680">
        <v>1069491962</v>
      </c>
      <c r="C680" t="s">
        <v>956</v>
      </c>
      <c r="D680" t="s">
        <v>40</v>
      </c>
      <c r="E680" t="s">
        <v>130</v>
      </c>
      <c r="F680" t="s">
        <v>3169</v>
      </c>
    </row>
    <row r="681" spans="1:6" x14ac:dyDescent="0.3">
      <c r="A681" t="s">
        <v>41</v>
      </c>
      <c r="B681">
        <v>1005540360</v>
      </c>
      <c r="C681" t="s">
        <v>957</v>
      </c>
      <c r="D681" t="s">
        <v>42</v>
      </c>
      <c r="E681" t="s">
        <v>6</v>
      </c>
      <c r="F681" t="s">
        <v>1026</v>
      </c>
    </row>
    <row r="682" spans="1:6" x14ac:dyDescent="0.3">
      <c r="A682" t="s">
        <v>43</v>
      </c>
      <c r="B682">
        <v>1127662971</v>
      </c>
      <c r="C682" t="s">
        <v>958</v>
      </c>
      <c r="D682" t="s">
        <v>44</v>
      </c>
      <c r="E682" t="s">
        <v>6</v>
      </c>
      <c r="F682" t="s">
        <v>981</v>
      </c>
    </row>
    <row r="683" spans="1:6" x14ac:dyDescent="0.3">
      <c r="A683" t="s">
        <v>45</v>
      </c>
      <c r="B683">
        <v>1143841701</v>
      </c>
      <c r="C683" t="s">
        <v>47</v>
      </c>
      <c r="D683" t="s">
        <v>46</v>
      </c>
      <c r="E683" t="s">
        <v>6</v>
      </c>
      <c r="F683" t="s">
        <v>1015</v>
      </c>
    </row>
    <row r="684" spans="1:6" x14ac:dyDescent="0.3">
      <c r="A684" t="s">
        <v>248</v>
      </c>
      <c r="B684">
        <v>44150655</v>
      </c>
      <c r="C684" t="s">
        <v>959</v>
      </c>
      <c r="D684" t="s">
        <v>249</v>
      </c>
      <c r="E684" t="s">
        <v>6</v>
      </c>
      <c r="F684" t="s">
        <v>1016</v>
      </c>
    </row>
    <row r="685" spans="1:6" x14ac:dyDescent="0.3">
      <c r="A685" t="s">
        <v>48</v>
      </c>
      <c r="B685">
        <v>1098657273</v>
      </c>
      <c r="C685" t="s">
        <v>1243</v>
      </c>
      <c r="D685" t="s">
        <v>49</v>
      </c>
      <c r="E685" t="s">
        <v>6</v>
      </c>
      <c r="F685" t="s">
        <v>1015</v>
      </c>
    </row>
    <row r="686" spans="1:6" x14ac:dyDescent="0.3">
      <c r="A686" t="s">
        <v>50</v>
      </c>
      <c r="B686">
        <v>1065622413</v>
      </c>
      <c r="C686" t="s">
        <v>1244</v>
      </c>
      <c r="D686" t="s">
        <v>51</v>
      </c>
      <c r="E686" t="s">
        <v>6</v>
      </c>
      <c r="F686" t="s">
        <v>1016</v>
      </c>
    </row>
    <row r="687" spans="1:6" x14ac:dyDescent="0.3">
      <c r="A687" t="s">
        <v>52</v>
      </c>
      <c r="B687">
        <v>72259705</v>
      </c>
      <c r="C687" t="s">
        <v>960</v>
      </c>
      <c r="D687" t="s">
        <v>53</v>
      </c>
      <c r="E687" t="s">
        <v>6</v>
      </c>
      <c r="F687" t="s">
        <v>1016</v>
      </c>
    </row>
    <row r="688" spans="1:6" x14ac:dyDescent="0.3">
      <c r="A688" t="s">
        <v>54</v>
      </c>
      <c r="B688">
        <v>36306925</v>
      </c>
      <c r="C688" t="s">
        <v>961</v>
      </c>
      <c r="D688" t="s">
        <v>55</v>
      </c>
      <c r="E688" t="s">
        <v>6</v>
      </c>
      <c r="F688" t="s">
        <v>978</v>
      </c>
    </row>
    <row r="689" spans="1:6" x14ac:dyDescent="0.3">
      <c r="A689" t="s">
        <v>56</v>
      </c>
      <c r="B689">
        <v>1085168288</v>
      </c>
      <c r="C689" t="s">
        <v>58</v>
      </c>
      <c r="D689" t="s">
        <v>57</v>
      </c>
      <c r="E689" t="s">
        <v>6</v>
      </c>
      <c r="F689" t="s">
        <v>1016</v>
      </c>
    </row>
    <row r="690" spans="1:6" x14ac:dyDescent="0.3">
      <c r="A690" t="s">
        <v>59</v>
      </c>
      <c r="B690">
        <v>1007529079</v>
      </c>
      <c r="C690" t="s">
        <v>962</v>
      </c>
      <c r="D690" t="s">
        <v>60</v>
      </c>
      <c r="E690" t="s">
        <v>6</v>
      </c>
      <c r="F690" t="s">
        <v>976</v>
      </c>
    </row>
    <row r="691" spans="1:6" x14ac:dyDescent="0.3">
      <c r="A691" t="s">
        <v>61</v>
      </c>
      <c r="B691">
        <v>1060647092</v>
      </c>
      <c r="C691" t="s">
        <v>963</v>
      </c>
      <c r="D691" t="s">
        <v>62</v>
      </c>
      <c r="E691" t="s">
        <v>6</v>
      </c>
      <c r="F691" t="s">
        <v>1025</v>
      </c>
    </row>
    <row r="692" spans="1:6" x14ac:dyDescent="0.3">
      <c r="A692" t="s">
        <v>63</v>
      </c>
      <c r="B692">
        <v>29973713</v>
      </c>
      <c r="C692" t="s">
        <v>964</v>
      </c>
      <c r="D692" t="s">
        <v>64</v>
      </c>
      <c r="E692" t="s">
        <v>6</v>
      </c>
      <c r="F692" t="s">
        <v>1025</v>
      </c>
    </row>
    <row r="693" spans="1:6" x14ac:dyDescent="0.3">
      <c r="A693" t="s">
        <v>65</v>
      </c>
      <c r="B693">
        <v>1108768236</v>
      </c>
      <c r="C693" t="s">
        <v>965</v>
      </c>
      <c r="D693" t="s">
        <v>66</v>
      </c>
      <c r="E693" t="s">
        <v>6</v>
      </c>
      <c r="F693" t="s">
        <v>981</v>
      </c>
    </row>
    <row r="694" spans="1:6" x14ac:dyDescent="0.3">
      <c r="A694" t="s">
        <v>67</v>
      </c>
      <c r="B694">
        <v>1079410929</v>
      </c>
      <c r="C694" t="s">
        <v>966</v>
      </c>
      <c r="D694" t="s">
        <v>68</v>
      </c>
      <c r="E694" t="s">
        <v>6</v>
      </c>
      <c r="F694" t="s">
        <v>2944</v>
      </c>
    </row>
    <row r="695" spans="1:6" x14ac:dyDescent="0.3">
      <c r="A695" t="s">
        <v>71</v>
      </c>
      <c r="B695">
        <v>1069482081</v>
      </c>
      <c r="C695" t="s">
        <v>967</v>
      </c>
      <c r="D695" t="s">
        <v>72</v>
      </c>
      <c r="E695" t="s">
        <v>6</v>
      </c>
      <c r="F695" t="s">
        <v>985</v>
      </c>
    </row>
    <row r="696" spans="1:6" x14ac:dyDescent="0.3">
      <c r="A696" t="s">
        <v>74</v>
      </c>
      <c r="B696">
        <v>1140860596</v>
      </c>
      <c r="C696" t="s">
        <v>968</v>
      </c>
      <c r="D696" t="s">
        <v>75</v>
      </c>
      <c r="E696" t="s">
        <v>6</v>
      </c>
      <c r="F696" t="s">
        <v>995</v>
      </c>
    </row>
    <row r="697" spans="1:6" x14ac:dyDescent="0.3">
      <c r="A697" t="s">
        <v>76</v>
      </c>
      <c r="B697">
        <v>1023916000</v>
      </c>
      <c r="C697" t="s">
        <v>969</v>
      </c>
      <c r="D697" t="s">
        <v>77</v>
      </c>
      <c r="E697" t="s">
        <v>6</v>
      </c>
      <c r="F697" t="s">
        <v>979</v>
      </c>
    </row>
    <row r="698" spans="1:6" x14ac:dyDescent="0.3">
      <c r="A698" t="s">
        <v>78</v>
      </c>
      <c r="B698">
        <v>1037625682</v>
      </c>
      <c r="C698" t="s">
        <v>970</v>
      </c>
      <c r="D698" t="s">
        <v>79</v>
      </c>
      <c r="E698" t="s">
        <v>6</v>
      </c>
      <c r="F698" t="s">
        <v>976</v>
      </c>
    </row>
    <row r="699" spans="1:6" x14ac:dyDescent="0.3">
      <c r="A699" t="s">
        <v>80</v>
      </c>
      <c r="B699">
        <v>1129580472</v>
      </c>
      <c r="C699" t="s">
        <v>971</v>
      </c>
      <c r="D699" t="s">
        <v>81</v>
      </c>
      <c r="E699" t="s">
        <v>6</v>
      </c>
      <c r="F699" t="s">
        <v>1016</v>
      </c>
    </row>
    <row r="700" spans="1:6" x14ac:dyDescent="0.3">
      <c r="A700" t="s">
        <v>82</v>
      </c>
      <c r="B700">
        <v>52518854</v>
      </c>
      <c r="C700" t="s">
        <v>996</v>
      </c>
      <c r="D700" t="s">
        <v>83</v>
      </c>
      <c r="E700" t="s">
        <v>6</v>
      </c>
      <c r="F700" t="s">
        <v>979</v>
      </c>
    </row>
    <row r="701" spans="1:6" x14ac:dyDescent="0.3">
      <c r="A701" t="s">
        <v>88</v>
      </c>
      <c r="B701">
        <v>1118829706</v>
      </c>
      <c r="C701" t="s">
        <v>998</v>
      </c>
      <c r="D701" t="s">
        <v>89</v>
      </c>
      <c r="E701" t="s">
        <v>6</v>
      </c>
      <c r="F701" t="s">
        <v>995</v>
      </c>
    </row>
    <row r="702" spans="1:6" x14ac:dyDescent="0.3">
      <c r="A702" t="s">
        <v>94</v>
      </c>
      <c r="B702">
        <v>1003243357</v>
      </c>
      <c r="C702" t="s">
        <v>1000</v>
      </c>
      <c r="D702" t="s">
        <v>95</v>
      </c>
      <c r="E702" t="s">
        <v>6</v>
      </c>
      <c r="F702" t="s">
        <v>995</v>
      </c>
    </row>
    <row r="703" spans="1:6" x14ac:dyDescent="0.3">
      <c r="A703" t="s">
        <v>98</v>
      </c>
      <c r="B703">
        <v>16077202</v>
      </c>
      <c r="C703" t="s">
        <v>1002</v>
      </c>
      <c r="D703" t="s">
        <v>99</v>
      </c>
      <c r="E703" t="s">
        <v>6</v>
      </c>
      <c r="F703" t="s">
        <v>976</v>
      </c>
    </row>
    <row r="704" spans="1:6" x14ac:dyDescent="0.3">
      <c r="A704" t="s">
        <v>571</v>
      </c>
      <c r="B704">
        <v>1088238172</v>
      </c>
      <c r="C704" t="s">
        <v>1003</v>
      </c>
      <c r="D704" t="s">
        <v>572</v>
      </c>
      <c r="E704" t="s">
        <v>4</v>
      </c>
      <c r="F704" t="s">
        <v>2162</v>
      </c>
    </row>
    <row r="705" spans="1:6" x14ac:dyDescent="0.3">
      <c r="A705" t="s">
        <v>103</v>
      </c>
      <c r="B705">
        <v>1143830231</v>
      </c>
      <c r="C705" t="s">
        <v>1004</v>
      </c>
      <c r="D705" t="s">
        <v>104</v>
      </c>
      <c r="E705" t="s">
        <v>6</v>
      </c>
      <c r="F705" t="s">
        <v>1025</v>
      </c>
    </row>
    <row r="706" spans="1:6" x14ac:dyDescent="0.3">
      <c r="A706" t="s">
        <v>105</v>
      </c>
      <c r="B706">
        <v>7722375</v>
      </c>
      <c r="C706" t="s">
        <v>1005</v>
      </c>
      <c r="D706" t="s">
        <v>106</v>
      </c>
      <c r="E706" t="s">
        <v>6</v>
      </c>
      <c r="F706" t="s">
        <v>2944</v>
      </c>
    </row>
    <row r="707" spans="1:6" x14ac:dyDescent="0.3">
      <c r="A707" t="s">
        <v>107</v>
      </c>
      <c r="B707">
        <v>1077440323</v>
      </c>
      <c r="C707" t="s">
        <v>1124</v>
      </c>
      <c r="D707" t="s">
        <v>108</v>
      </c>
      <c r="E707" t="s">
        <v>6</v>
      </c>
      <c r="F707" t="s">
        <v>1026</v>
      </c>
    </row>
    <row r="708" spans="1:6" x14ac:dyDescent="0.3">
      <c r="A708" t="s">
        <v>109</v>
      </c>
      <c r="B708">
        <v>1096236061</v>
      </c>
      <c r="C708" t="s">
        <v>1006</v>
      </c>
      <c r="D708" t="s">
        <v>110</v>
      </c>
      <c r="E708" t="s">
        <v>6</v>
      </c>
      <c r="F708" t="s">
        <v>972</v>
      </c>
    </row>
    <row r="709" spans="1:6" x14ac:dyDescent="0.3">
      <c r="A709" t="s">
        <v>111</v>
      </c>
      <c r="B709">
        <v>52849327</v>
      </c>
      <c r="C709" t="s">
        <v>3831</v>
      </c>
      <c r="D709" t="s">
        <v>112</v>
      </c>
      <c r="E709" t="s">
        <v>6</v>
      </c>
      <c r="F709" t="s">
        <v>979</v>
      </c>
    </row>
    <row r="710" spans="1:6" x14ac:dyDescent="0.3">
      <c r="A710" t="s">
        <v>113</v>
      </c>
      <c r="B710">
        <v>22730651</v>
      </c>
      <c r="C710" t="s">
        <v>1007</v>
      </c>
      <c r="D710" t="s">
        <v>114</v>
      </c>
      <c r="E710" t="s">
        <v>6</v>
      </c>
      <c r="F710" t="s">
        <v>1016</v>
      </c>
    </row>
    <row r="711" spans="1:6" x14ac:dyDescent="0.3">
      <c r="A711" t="s">
        <v>115</v>
      </c>
      <c r="B711">
        <v>3028458</v>
      </c>
      <c r="C711" t="s">
        <v>1008</v>
      </c>
      <c r="D711" t="s">
        <v>116</v>
      </c>
      <c r="E711" t="s">
        <v>6</v>
      </c>
      <c r="F711" t="s">
        <v>981</v>
      </c>
    </row>
    <row r="712" spans="1:6" x14ac:dyDescent="0.3">
      <c r="A712" t="s">
        <v>117</v>
      </c>
      <c r="B712">
        <v>9147731</v>
      </c>
      <c r="C712" t="s">
        <v>1009</v>
      </c>
      <c r="D712" t="s">
        <v>118</v>
      </c>
      <c r="E712" t="s">
        <v>6</v>
      </c>
      <c r="F712" t="s">
        <v>1026</v>
      </c>
    </row>
    <row r="713" spans="1:6" x14ac:dyDescent="0.3">
      <c r="A713" t="s">
        <v>119</v>
      </c>
      <c r="B713">
        <v>1012332450</v>
      </c>
      <c r="C713" t="s">
        <v>1010</v>
      </c>
      <c r="D713" t="s">
        <v>120</v>
      </c>
      <c r="E713" t="s">
        <v>6</v>
      </c>
      <c r="F713" t="s">
        <v>978</v>
      </c>
    </row>
    <row r="714" spans="1:6" x14ac:dyDescent="0.3">
      <c r="A714" t="s">
        <v>123</v>
      </c>
      <c r="B714">
        <v>36067682</v>
      </c>
      <c r="C714" t="s">
        <v>1012</v>
      </c>
      <c r="D714" t="s">
        <v>124</v>
      </c>
      <c r="E714" t="s">
        <v>6</v>
      </c>
      <c r="F714" t="s">
        <v>978</v>
      </c>
    </row>
    <row r="715" spans="1:6" x14ac:dyDescent="0.3">
      <c r="A715" t="s">
        <v>125</v>
      </c>
      <c r="B715">
        <v>16933377</v>
      </c>
      <c r="C715" t="s">
        <v>1013</v>
      </c>
      <c r="D715" t="s">
        <v>126</v>
      </c>
      <c r="E715" t="s">
        <v>6</v>
      </c>
      <c r="F715" t="s">
        <v>1025</v>
      </c>
    </row>
    <row r="716" spans="1:6" x14ac:dyDescent="0.3">
      <c r="A716" t="s">
        <v>127</v>
      </c>
      <c r="B716">
        <v>1121848235</v>
      </c>
      <c r="C716" t="s">
        <v>1014</v>
      </c>
      <c r="D716" t="s">
        <v>128</v>
      </c>
      <c r="E716" t="s">
        <v>6</v>
      </c>
      <c r="F716" t="s">
        <v>1015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K773"/>
  <sheetViews>
    <sheetView topLeftCell="L1" zoomScale="70" zoomScaleNormal="70" workbookViewId="0">
      <selection activeCell="Y2" sqref="Y2"/>
    </sheetView>
  </sheetViews>
  <sheetFormatPr baseColWidth="10" defaultRowHeight="14.4" x14ac:dyDescent="0.3"/>
  <cols>
    <col min="1" max="1" width="19" bestFit="1" customWidth="1"/>
    <col min="2" max="2" width="12.21875" bestFit="1" customWidth="1"/>
    <col min="3" max="3" width="39.77734375" bestFit="1" customWidth="1"/>
    <col min="4" max="4" width="28.21875" bestFit="1" customWidth="1"/>
    <col min="5" max="5" width="19.109375" bestFit="1" customWidth="1"/>
    <col min="6" max="6" width="38.21875" bestFit="1" customWidth="1"/>
    <col min="7" max="7" width="13.77734375" bestFit="1" customWidth="1"/>
    <col min="8" max="8" width="19.44140625" bestFit="1" customWidth="1"/>
    <col min="9" max="9" width="8.21875" bestFit="1" customWidth="1"/>
    <col min="10" max="11" width="22" style="3" bestFit="1" customWidth="1"/>
    <col min="12" max="12" width="23.88671875" bestFit="1" customWidth="1"/>
    <col min="13" max="13" width="23.5546875" bestFit="1" customWidth="1"/>
    <col min="14" max="14" width="20.109375" bestFit="1" customWidth="1"/>
    <col min="15" max="15" width="21.109375" bestFit="1" customWidth="1"/>
    <col min="16" max="16" width="13.77734375" style="28" bestFit="1" customWidth="1"/>
    <col min="17" max="17" width="23" bestFit="1" customWidth="1"/>
    <col min="18" max="18" width="13.44140625" bestFit="1" customWidth="1"/>
    <col min="19" max="19" width="15.21875" bestFit="1" customWidth="1"/>
    <col min="20" max="20" width="27.44140625" bestFit="1" customWidth="1"/>
    <col min="21" max="21" width="32" bestFit="1" customWidth="1"/>
    <col min="22" max="22" width="10.88671875" bestFit="1" customWidth="1"/>
    <col min="23" max="23" width="13.44140625" bestFit="1" customWidth="1"/>
    <col min="24" max="24" width="20.77734375" bestFit="1" customWidth="1"/>
    <col min="25" max="25" width="35.5546875" style="1" bestFit="1" customWidth="1"/>
    <col min="26" max="26" width="24" style="1" customWidth="1"/>
    <col min="27" max="27" width="42" style="1" customWidth="1"/>
    <col min="28" max="28" width="23" style="1" bestFit="1" customWidth="1"/>
    <col min="29" max="29" width="21.5546875" style="2" customWidth="1"/>
    <col min="30" max="30" width="26" style="1" customWidth="1"/>
    <col min="31" max="31" width="24" style="1" bestFit="1" customWidth="1"/>
    <col min="32" max="32" width="13.44140625" style="3" customWidth="1"/>
    <col min="33" max="33" width="12.33203125" style="3" bestFit="1" customWidth="1"/>
    <col min="34" max="34" width="23.33203125" style="4" bestFit="1" customWidth="1"/>
    <col min="35" max="35" width="20" style="3" bestFit="1" customWidth="1"/>
    <col min="36" max="36" width="12.5546875" style="1" bestFit="1" customWidth="1"/>
    <col min="37" max="37" width="14" bestFit="1" customWidth="1"/>
    <col min="38" max="38" width="26.5546875" bestFit="1" customWidth="1"/>
    <col min="39" max="39" width="78.44140625" bestFit="1" customWidth="1"/>
    <col min="40" max="40" width="31.5546875" bestFit="1" customWidth="1"/>
    <col min="41" max="41" width="19.44140625" customWidth="1"/>
    <col min="42" max="42" width="12" bestFit="1" customWidth="1"/>
    <col min="43" max="43" width="22" bestFit="1" customWidth="1"/>
    <col min="48" max="48" width="19.44140625" customWidth="1"/>
    <col min="49" max="49" width="39.33203125" bestFit="1" customWidth="1"/>
  </cols>
  <sheetData>
    <row r="1" spans="1:36" x14ac:dyDescent="0.3">
      <c r="A1" t="s">
        <v>0</v>
      </c>
      <c r="B1" t="s">
        <v>212</v>
      </c>
      <c r="C1" t="s">
        <v>2</v>
      </c>
      <c r="D1" t="s">
        <v>1</v>
      </c>
      <c r="E1" t="s">
        <v>3</v>
      </c>
      <c r="F1" t="s">
        <v>196</v>
      </c>
      <c r="G1" t="s">
        <v>176</v>
      </c>
      <c r="H1" t="s">
        <v>5</v>
      </c>
      <c r="I1" t="s">
        <v>190</v>
      </c>
      <c r="J1" s="13" t="s">
        <v>180</v>
      </c>
      <c r="K1" s="13" t="s">
        <v>181</v>
      </c>
      <c r="L1" s="14" t="s">
        <v>182</v>
      </c>
      <c r="M1" s="23" t="s">
        <v>481</v>
      </c>
      <c r="N1" s="23" t="s">
        <v>508</v>
      </c>
      <c r="O1" s="11" t="s">
        <v>186</v>
      </c>
      <c r="P1" s="27" t="s">
        <v>509</v>
      </c>
      <c r="Q1" s="11" t="s">
        <v>482</v>
      </c>
      <c r="R1" s="11" t="s">
        <v>185</v>
      </c>
      <c r="S1" s="11" t="s">
        <v>187</v>
      </c>
      <c r="T1" s="9" t="s">
        <v>188</v>
      </c>
      <c r="U1" s="10" t="s">
        <v>189</v>
      </c>
      <c r="V1" s="12" t="s">
        <v>208</v>
      </c>
      <c r="W1" s="12" t="s">
        <v>213</v>
      </c>
      <c r="X1" s="12" t="s">
        <v>318</v>
      </c>
      <c r="Y1" s="12" t="s">
        <v>1570</v>
      </c>
      <c r="Z1"/>
      <c r="AA1"/>
      <c r="AB1"/>
      <c r="AC1"/>
      <c r="AD1" s="12" t="s">
        <v>320</v>
      </c>
      <c r="AE1" t="s">
        <v>321</v>
      </c>
      <c r="AF1" t="s">
        <v>322</v>
      </c>
      <c r="AG1"/>
      <c r="AH1"/>
      <c r="AI1"/>
      <c r="AJ1"/>
    </row>
    <row r="2" spans="1:36" x14ac:dyDescent="0.3">
      <c r="A2" t="s">
        <v>3821</v>
      </c>
      <c r="B2">
        <v>1235046079</v>
      </c>
      <c r="C2" t="s">
        <v>3822</v>
      </c>
      <c r="D2" t="s">
        <v>3823</v>
      </c>
      <c r="E2" t="s">
        <v>84</v>
      </c>
      <c r="F2" t="s">
        <v>972</v>
      </c>
      <c r="G2" t="s">
        <v>178</v>
      </c>
      <c r="H2" s="2">
        <v>45922.708993055552</v>
      </c>
      <c r="I2">
        <v>1</v>
      </c>
      <c r="J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2" s="21" t="str">
        <f>_xlfn.XLOOKUP(User[[#This Row],[User Code]],RMS_Check_In_Out!A:A,RMS_Check_In_Out!D:D,"0")</f>
        <v>0</v>
      </c>
      <c r="M2" s="21" t="str">
        <f>_xlfn.XLOOKUP(User[[#This Row],[User Code]],Leave!P:P,Leave!S:S,"0")</f>
        <v>0</v>
      </c>
      <c r="N2" s="21">
        <f>User[[#This Row],[Time Leave RMS (min)]]/60</f>
        <v>0</v>
      </c>
      <c r="O2" s="15">
        <f>User[[#This Row],[Duration In Store(min)]]/60</f>
        <v>0</v>
      </c>
      <c r="P2" s="28">
        <f>User[[#This Row],[Time In Store + Leave]]/24</f>
        <v>0</v>
      </c>
      <c r="Q2" s="15">
        <f>(User[[#This Row],[Time Leave RMS (min)]]/60)+User[[#This Row],[Duration In Store H]]</f>
        <v>0</v>
      </c>
      <c r="R2">
        <f>IF(User[[#This Row],[Check In]]="Sin Registro",0,1)</f>
        <v>1</v>
      </c>
      <c r="S2">
        <f>IF(User[[#This Row],[Check Out]]="Sin Registro",0,1)</f>
        <v>1</v>
      </c>
      <c r="T2" t="str">
        <f>IFERROR(IF(VLOOKUP(User[[#This Row],[User Code]],Justificar!$C$8:$I$1048576,6,0)=0,"Sin Justificación",VLOOKUP(User[[#This Row],[User Code]],Justificar!$C$8:$I$1048576,6,0)),"")</f>
        <v/>
      </c>
      <c r="U2" t="str">
        <f>IFERROR(IF(VLOOKUP(User[[#This Row],[User Code]],Justificar!$C$8:$I$1048576,6,0)=0,"Sin Justificación",VLOOKUP(User[[#This Row],[User Code]],Justificar!$C$8:$I$1048576,7,0)),"")</f>
        <v/>
      </c>
      <c r="V2" t="str" cm="1">
        <f t="array" ref="V2">_xlfn.IFS(User[[#This Row],[Time In Store + Leave]]&lt;7.8,"Incompleto",User[[#This Row],[Time In Store + Leave]]&lt;=12,"Completo",User[[#This Row],[Time In Store + Leave]]&gt;12,"Superior")</f>
        <v>Incompleto</v>
      </c>
      <c r="W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" t="str">
        <f>IF(User[[#This Row],[Rango]]="incompleto",IF(User[[#This Row],[Reporte in]]=0,"Sin_Registro_In_Out",IF(User[[#This Row],[Reporte Out]]=0,"No_Realizo_Salida","No_cumple_el_Tiempo")),"")</f>
        <v>No_cumple_el_Tiempo</v>
      </c>
      <c r="Y2" t="str" cm="1">
        <f t="array" ref="Y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"/>
      <c r="AA2"/>
      <c r="AB2"/>
      <c r="AC2"/>
      <c r="AD2" t="s">
        <v>357</v>
      </c>
      <c r="AE2" t="s">
        <v>220</v>
      </c>
      <c r="AF2" t="s">
        <v>220</v>
      </c>
      <c r="AG2"/>
      <c r="AH2"/>
      <c r="AI2"/>
      <c r="AJ2"/>
    </row>
    <row r="3" spans="1:36" x14ac:dyDescent="0.3">
      <c r="A3" t="s">
        <v>3824</v>
      </c>
      <c r="B3">
        <v>1002026473</v>
      </c>
      <c r="C3" t="s">
        <v>3825</v>
      </c>
      <c r="D3" t="s">
        <v>3826</v>
      </c>
      <c r="E3" t="s">
        <v>6</v>
      </c>
      <c r="F3" t="s">
        <v>2210</v>
      </c>
      <c r="G3" t="s">
        <v>178</v>
      </c>
      <c r="H3" s="2">
        <v>45922.708831018521</v>
      </c>
      <c r="I3">
        <v>1</v>
      </c>
      <c r="J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3" s="21" t="str">
        <f>_xlfn.XLOOKUP(User[[#This Row],[User Code]],RMS_Check_In_Out!A:A,RMS_Check_In_Out!D:D,"0")</f>
        <v>0</v>
      </c>
      <c r="M3" s="21" t="str">
        <f>_xlfn.XLOOKUP(User[[#This Row],[User Code]],Leave!P:P,Leave!S:S,"0")</f>
        <v>0</v>
      </c>
      <c r="N3" s="21">
        <f>User[[#This Row],[Time Leave RMS (min)]]/60</f>
        <v>0</v>
      </c>
      <c r="O3" s="15">
        <f>User[[#This Row],[Duration In Store(min)]]/60</f>
        <v>0</v>
      </c>
      <c r="P3" s="28">
        <f>User[[#This Row],[Time In Store + Leave]]/24</f>
        <v>0</v>
      </c>
      <c r="Q3" s="15">
        <f>(User[[#This Row],[Time Leave RMS (min)]]/60)+User[[#This Row],[Duration In Store H]]</f>
        <v>0</v>
      </c>
      <c r="R3">
        <f>IF(User[[#This Row],[Check In]]="Sin Registro",0,1)</f>
        <v>1</v>
      </c>
      <c r="S3">
        <f>IF(User[[#This Row],[Check Out]]="Sin Registro",0,1)</f>
        <v>1</v>
      </c>
      <c r="T3" t="str">
        <f>IFERROR(IF(VLOOKUP(User[[#This Row],[User Code]],Justificar!$C$8:$I$1048576,6,0)=0,"Sin Justificación",VLOOKUP(User[[#This Row],[User Code]],Justificar!$C$8:$I$1048576,6,0)),"")</f>
        <v/>
      </c>
      <c r="U3" t="str">
        <f>IFERROR(IF(VLOOKUP(User[[#This Row],[User Code]],Justificar!$C$8:$I$1048576,6,0)=0,"Sin Justificación",VLOOKUP(User[[#This Row],[User Code]],Justificar!$C$8:$I$1048576,7,0)),"")</f>
        <v/>
      </c>
      <c r="V3" t="str" cm="1">
        <f t="array" ref="V3">_xlfn.IFS(User[[#This Row],[Time In Store + Leave]]&lt;7.8,"Incompleto",User[[#This Row],[Time In Store + Leave]]&lt;=12,"Completo",User[[#This Row],[Time In Store + Leave]]&gt;12,"Superior")</f>
        <v>Incompleto</v>
      </c>
      <c r="W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" t="str">
        <f>IF(User[[#This Row],[Rango]]="incompleto",IF(User[[#This Row],[Reporte in]]=0,"Sin_Registro_In_Out",IF(User[[#This Row],[Reporte Out]]=0,"No_Realizo_Salida","No_cumple_el_Tiempo")),"")</f>
        <v>No_cumple_el_Tiempo</v>
      </c>
      <c r="Y3" t="str" cm="1">
        <f t="array" ref="Y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"/>
      <c r="AA3"/>
      <c r="AB3"/>
      <c r="AC3"/>
      <c r="AD3" t="s">
        <v>358</v>
      </c>
      <c r="AE3" t="s">
        <v>217</v>
      </c>
      <c r="AF3" t="s">
        <v>219</v>
      </c>
      <c r="AG3"/>
      <c r="AH3"/>
      <c r="AI3"/>
      <c r="AJ3"/>
    </row>
    <row r="4" spans="1:36" x14ac:dyDescent="0.3">
      <c r="A4" t="s">
        <v>3827</v>
      </c>
      <c r="B4">
        <v>1143159502</v>
      </c>
      <c r="C4" t="s">
        <v>3828</v>
      </c>
      <c r="D4" t="s">
        <v>3829</v>
      </c>
      <c r="E4" t="s">
        <v>6</v>
      </c>
      <c r="F4" t="s">
        <v>2210</v>
      </c>
      <c r="G4" t="s">
        <v>178</v>
      </c>
      <c r="H4" s="2">
        <v>45922.708634259259</v>
      </c>
      <c r="I4">
        <v>1</v>
      </c>
      <c r="J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No Aplica</v>
      </c>
      <c r="K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No Aplica</v>
      </c>
      <c r="L4" s="21" t="str">
        <f>_xlfn.XLOOKUP(User[[#This Row],[User Code]],RMS_Check_In_Out!A:A,RMS_Check_In_Out!D:D,"0")</f>
        <v>0</v>
      </c>
      <c r="M4" s="21" t="str">
        <f>_xlfn.XLOOKUP(User[[#This Row],[User Code]],Leave!P:P,Leave!S:S,"0")</f>
        <v>0</v>
      </c>
      <c r="N4" s="21">
        <f>User[[#This Row],[Time Leave RMS (min)]]/60</f>
        <v>0</v>
      </c>
      <c r="O4" s="15">
        <f>User[[#This Row],[Duration In Store(min)]]/60</f>
        <v>0</v>
      </c>
      <c r="P4" s="28">
        <f>User[[#This Row],[Time In Store + Leave]]/24</f>
        <v>0</v>
      </c>
      <c r="Q4" s="15">
        <f>(User[[#This Row],[Time Leave RMS (min)]]/60)+User[[#This Row],[Duration In Store H]]</f>
        <v>0</v>
      </c>
      <c r="R4">
        <f>IF(User[[#This Row],[Check In]]="Sin Registro",0,1)</f>
        <v>1</v>
      </c>
      <c r="S4">
        <f>IF(User[[#This Row],[Check Out]]="Sin Registro",0,1)</f>
        <v>1</v>
      </c>
      <c r="T4" t="str">
        <f>IFERROR(IF(VLOOKUP(User[[#This Row],[User Code]],Justificar!$C$8:$I$1048576,6,0)=0,"Sin Justificación",VLOOKUP(User[[#This Row],[User Code]],Justificar!$C$8:$I$1048576,6,0)),"")</f>
        <v/>
      </c>
      <c r="U4" t="str">
        <f>IFERROR(IF(VLOOKUP(User[[#This Row],[User Code]],Justificar!$C$8:$I$1048576,6,0)=0,"Sin Justificación",VLOOKUP(User[[#This Row],[User Code]],Justificar!$C$8:$I$1048576,7,0)),"")</f>
        <v/>
      </c>
      <c r="V4" t="str" cm="1">
        <f t="array" ref="V4">_xlfn.IFS(User[[#This Row],[Time In Store + Leave]]&lt;7.8,"Incompleto",User[[#This Row],[Time In Store + Leave]]&lt;=12,"Completo",User[[#This Row],[Time In Store + Leave]]&gt;12,"Superior")</f>
        <v>Incompleto</v>
      </c>
      <c r="W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" t="str">
        <f>IF(User[[#This Row],[Rango]]="incompleto",IF(User[[#This Row],[Reporte in]]=0,"Sin_Registro_In_Out",IF(User[[#This Row],[Reporte Out]]=0,"No_Realizo_Salida","No_cumple_el_Tiempo")),"")</f>
        <v>No_cumple_el_Tiempo</v>
      </c>
      <c r="Y4" t="str" cm="1">
        <f t="array" ref="Y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"/>
      <c r="AA4"/>
      <c r="AB4"/>
      <c r="AC4"/>
      <c r="AD4" t="s">
        <v>359</v>
      </c>
      <c r="AE4" t="s">
        <v>219</v>
      </c>
      <c r="AF4"/>
      <c r="AG4"/>
      <c r="AH4"/>
      <c r="AI4"/>
      <c r="AJ4"/>
    </row>
    <row r="5" spans="1:36" x14ac:dyDescent="0.3">
      <c r="A5" t="s">
        <v>3739</v>
      </c>
      <c r="B5">
        <v>1019842299</v>
      </c>
      <c r="C5" t="s">
        <v>3740</v>
      </c>
      <c r="D5" t="s">
        <v>3741</v>
      </c>
      <c r="E5" t="s">
        <v>6</v>
      </c>
      <c r="F5" t="s">
        <v>3380</v>
      </c>
      <c r="G5" t="s">
        <v>3381</v>
      </c>
      <c r="H5" s="2">
        <v>45919.635509259257</v>
      </c>
      <c r="I5">
        <v>1</v>
      </c>
      <c r="J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" s="21" t="str">
        <f>_xlfn.XLOOKUP(User[[#This Row],[User Code]],RMS_Check_In_Out!A:A,RMS_Check_In_Out!D:D,"0")</f>
        <v>0</v>
      </c>
      <c r="M5" s="21">
        <f>_xlfn.XLOOKUP(User[[#This Row],[User Code]],Leave!P:P,Leave!S:S,"0")</f>
        <v>540</v>
      </c>
      <c r="N5" s="21">
        <f>User[[#This Row],[Time Leave RMS (min)]]/60</f>
        <v>9</v>
      </c>
      <c r="O5" s="15">
        <f>User[[#This Row],[Duration In Store(min)]]/60</f>
        <v>0</v>
      </c>
      <c r="P5" s="28">
        <f>User[[#This Row],[Time In Store + Leave]]/24</f>
        <v>0.375</v>
      </c>
      <c r="Q5" s="15">
        <f>(User[[#This Row],[Time Leave RMS (min)]]/60)+User[[#This Row],[Duration In Store H]]</f>
        <v>9</v>
      </c>
      <c r="R5">
        <f>IF(User[[#This Row],[Check In]]="Sin Registro",0,1)</f>
        <v>1</v>
      </c>
      <c r="S5">
        <f>IF(User[[#This Row],[Check Out]]="Sin Registro",0,1)</f>
        <v>1</v>
      </c>
      <c r="T5" t="str">
        <f>IFERROR(IF(VLOOKUP(User[[#This Row],[User Code]],Justificar!$C$8:$I$1048576,6,0)=0,"Sin Justificación",VLOOKUP(User[[#This Row],[User Code]],Justificar!$C$8:$I$1048576,6,0)),"")</f>
        <v/>
      </c>
      <c r="U5" t="str">
        <f>IFERROR(IF(VLOOKUP(User[[#This Row],[User Code]],Justificar!$C$8:$I$1048576,6,0)=0,"Sin Justificación",VLOOKUP(User[[#This Row],[User Code]],Justificar!$C$8:$I$1048576,7,0)),"")</f>
        <v/>
      </c>
      <c r="V5" t="str" cm="1">
        <f t="array" ref="V5">_xlfn.IFS(User[[#This Row],[Time In Store + Leave]]&lt;7.8,"Incompleto",User[[#This Row],[Time In Store + Leave]]&lt;=12,"Completo",User[[#This Row],[Time In Store + Leave]]&gt;12,"Superior")</f>
        <v>Completo</v>
      </c>
      <c r="W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" t="str">
        <f>IF(User[[#This Row],[Rango]]="incompleto",IF(User[[#This Row],[Reporte in]]=0,"Sin_Registro_In_Out",IF(User[[#This Row],[Reporte Out]]=0,"No_Realizo_Salida","No_cumple_el_Tiempo")),"")</f>
        <v/>
      </c>
      <c r="Y5" t="str" cm="1">
        <f t="array" ref="Y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CALDERON FONSECA IVAN CAMILO</v>
      </c>
      <c r="Z5"/>
      <c r="AA5"/>
      <c r="AB5"/>
      <c r="AC5"/>
      <c r="AD5" t="s">
        <v>360</v>
      </c>
      <c r="AE5"/>
      <c r="AF5"/>
      <c r="AG5"/>
      <c r="AH5"/>
      <c r="AI5"/>
      <c r="AJ5"/>
    </row>
    <row r="6" spans="1:36" x14ac:dyDescent="0.3">
      <c r="A6" t="s">
        <v>3742</v>
      </c>
      <c r="B6">
        <v>1022326987</v>
      </c>
      <c r="C6" t="s">
        <v>3743</v>
      </c>
      <c r="D6" t="s">
        <v>3744</v>
      </c>
      <c r="E6" t="s">
        <v>1744</v>
      </c>
      <c r="F6" t="s">
        <v>2768</v>
      </c>
      <c r="G6" t="s">
        <v>178</v>
      </c>
      <c r="H6" s="2">
        <v>45919.459618055553</v>
      </c>
      <c r="I6">
        <v>1</v>
      </c>
      <c r="J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45922.580625000002</v>
      </c>
      <c r="K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45922.779340277775</v>
      </c>
      <c r="L6" s="21">
        <f>_xlfn.XLOOKUP(User[[#This Row],[User Code]],RMS_Check_In_Out!A:A,RMS_Check_In_Out!D:D,"0")</f>
        <v>286</v>
      </c>
      <c r="M6" s="21" t="str">
        <f>_xlfn.XLOOKUP(User[[#This Row],[User Code]],Leave!P:P,Leave!S:S,"0")</f>
        <v>0</v>
      </c>
      <c r="N6" s="21">
        <f>User[[#This Row],[Time Leave RMS (min)]]/60</f>
        <v>0</v>
      </c>
      <c r="O6" s="15">
        <f>User[[#This Row],[Duration In Store(min)]]/60</f>
        <v>4.7666666666666666</v>
      </c>
      <c r="P6" s="28">
        <f>User[[#This Row],[Time In Store + Leave]]/24</f>
        <v>0.1986111111111111</v>
      </c>
      <c r="Q6" s="15">
        <f>(User[[#This Row],[Time Leave RMS (min)]]/60)+User[[#This Row],[Duration In Store H]]</f>
        <v>4.7666666666666666</v>
      </c>
      <c r="R6">
        <f>IF(User[[#This Row],[Check In]]="Sin Registro",0,1)</f>
        <v>1</v>
      </c>
      <c r="S6">
        <f>IF(User[[#This Row],[Check Out]]="Sin Registro",0,1)</f>
        <v>1</v>
      </c>
      <c r="T6" t="str">
        <f>IFERROR(IF(VLOOKUP(User[[#This Row],[User Code]],Justificar!$C$8:$I$1048576,6,0)=0,"Sin Justificación",VLOOKUP(User[[#This Row],[User Code]],Justificar!$C$8:$I$1048576,6,0)),"")</f>
        <v>Sin Justificación</v>
      </c>
      <c r="U6" t="str">
        <f>IFERROR(IF(VLOOKUP(User[[#This Row],[User Code]],Justificar!$C$8:$I$1048576,6,0)=0,"Sin Justificación",VLOOKUP(User[[#This Row],[User Code]],Justificar!$C$8:$I$1048576,7,0)),"")</f>
        <v>Sin Justificación</v>
      </c>
      <c r="V6" t="str" cm="1">
        <f t="array" ref="V6">_xlfn.IFS(User[[#This Row],[Time In Store + Leave]]&lt;7.8,"Incompleto",User[[#This Row],[Time In Store + Leave]]&lt;=12,"Completo",User[[#This Row],[Time In Store + Leave]]&gt;12,"Superior")</f>
        <v>Incompleto</v>
      </c>
      <c r="W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" t="str">
        <f>IF(User[[#This Row],[Rango]]="incompleto",IF(User[[#This Row],[Reporte in]]=0,"Sin_Registro_In_Out",IF(User[[#This Row],[Reporte Out]]=0,"No_Realizo_Salida","No_cumple_el_Tiempo")),"")</f>
        <v>No_cumple_el_Tiempo</v>
      </c>
      <c r="Y6" t="str" cm="1">
        <f t="array" ref="Y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6"/>
      <c r="AA6"/>
      <c r="AB6"/>
      <c r="AC6"/>
      <c r="AD6" t="s">
        <v>216</v>
      </c>
      <c r="AE6"/>
      <c r="AF6"/>
      <c r="AG6"/>
      <c r="AH6"/>
      <c r="AI6"/>
      <c r="AJ6"/>
    </row>
    <row r="7" spans="1:36" x14ac:dyDescent="0.3">
      <c r="A7" t="s">
        <v>3745</v>
      </c>
      <c r="B7">
        <v>1012421464</v>
      </c>
      <c r="C7" t="s">
        <v>3746</v>
      </c>
      <c r="D7" t="s">
        <v>3747</v>
      </c>
      <c r="E7" t="s">
        <v>6</v>
      </c>
      <c r="F7" t="s">
        <v>2768</v>
      </c>
      <c r="G7" t="s">
        <v>178</v>
      </c>
      <c r="H7" s="2">
        <v>45919.459490740737</v>
      </c>
      <c r="I7">
        <v>1</v>
      </c>
      <c r="J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" s="21" t="str">
        <f>_xlfn.XLOOKUP(User[[#This Row],[User Code]],RMS_Check_In_Out!A:A,RMS_Check_In_Out!D:D,"0")</f>
        <v>0</v>
      </c>
      <c r="M7" s="21" t="str">
        <f>_xlfn.XLOOKUP(User[[#This Row],[User Code]],Leave!P:P,Leave!S:S,"0")</f>
        <v>0</v>
      </c>
      <c r="N7" s="21">
        <f>User[[#This Row],[Time Leave RMS (min)]]/60</f>
        <v>0</v>
      </c>
      <c r="O7" s="15">
        <f>User[[#This Row],[Duration In Store(min)]]/60</f>
        <v>0</v>
      </c>
      <c r="P7" s="28">
        <f>User[[#This Row],[Time In Store + Leave]]/24</f>
        <v>0</v>
      </c>
      <c r="Q7" s="15">
        <f>(User[[#This Row],[Time Leave RMS (min)]]/60)+User[[#This Row],[Duration In Store H]]</f>
        <v>0</v>
      </c>
      <c r="R7">
        <f>IF(User[[#This Row],[Check In]]="Sin Registro",0,1)</f>
        <v>0</v>
      </c>
      <c r="S7">
        <f>IF(User[[#This Row],[Check Out]]="Sin Registro",0,1)</f>
        <v>0</v>
      </c>
      <c r="T7" t="str">
        <f>IFERROR(IF(VLOOKUP(User[[#This Row],[User Code]],Justificar!$C$8:$I$1048576,6,0)=0,"Sin Justificación",VLOOKUP(User[[#This Row],[User Code]],Justificar!$C$8:$I$1048576,6,0)),"")</f>
        <v>Sin Justificación</v>
      </c>
      <c r="U7" t="str">
        <f>IFERROR(IF(VLOOKUP(User[[#This Row],[User Code]],Justificar!$C$8:$I$1048576,6,0)=0,"Sin Justificación",VLOOKUP(User[[#This Row],[User Code]],Justificar!$C$8:$I$1048576,7,0)),"")</f>
        <v>Sin Justificación</v>
      </c>
      <c r="V7" t="str" cm="1">
        <f t="array" ref="V7">_xlfn.IFS(User[[#This Row],[Time In Store + Leave]]&lt;7.8,"Incompleto",User[[#This Row],[Time In Store + Leave]]&lt;=12,"Completo",User[[#This Row],[Time In Store + Leave]]&gt;12,"Superior")</f>
        <v>Incompleto</v>
      </c>
      <c r="W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" t="str">
        <f>IF(User[[#This Row],[Rango]]="incompleto",IF(User[[#This Row],[Reporte in]]=0,"Sin_Registro_In_Out",IF(User[[#This Row],[Reporte Out]]=0,"No_Realizo_Salida","No_cumple_el_Tiempo")),"")</f>
        <v>Sin_Registro_In_Out</v>
      </c>
      <c r="Y7" t="str" cm="1">
        <f t="array" ref="Y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7"/>
      <c r="AA7"/>
      <c r="AB7"/>
      <c r="AC7"/>
      <c r="AD7" t="s">
        <v>217</v>
      </c>
      <c r="AE7"/>
      <c r="AF7"/>
      <c r="AG7"/>
      <c r="AH7"/>
      <c r="AI7"/>
      <c r="AJ7"/>
    </row>
    <row r="8" spans="1:36" x14ac:dyDescent="0.3">
      <c r="A8" t="s">
        <v>3748</v>
      </c>
      <c r="B8">
        <v>1073630201</v>
      </c>
      <c r="C8" t="s">
        <v>3749</v>
      </c>
      <c r="D8" t="s">
        <v>3750</v>
      </c>
      <c r="E8" t="s">
        <v>6</v>
      </c>
      <c r="F8" t="s">
        <v>1033</v>
      </c>
      <c r="G8" t="s">
        <v>178</v>
      </c>
      <c r="H8" s="2">
        <v>45919.459328703706</v>
      </c>
      <c r="I8">
        <v>1</v>
      </c>
      <c r="J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8" s="21" t="str">
        <f>_xlfn.XLOOKUP(User[[#This Row],[User Code]],RMS_Check_In_Out!A:A,RMS_Check_In_Out!D:D,"0")</f>
        <v>0</v>
      </c>
      <c r="M8" s="21" t="str">
        <f>_xlfn.XLOOKUP(User[[#This Row],[User Code]],Leave!P:P,Leave!S:S,"0")</f>
        <v>0</v>
      </c>
      <c r="N8" s="21">
        <f>User[[#This Row],[Time Leave RMS (min)]]/60</f>
        <v>0</v>
      </c>
      <c r="O8" s="15">
        <f>User[[#This Row],[Duration In Store(min)]]/60</f>
        <v>0</v>
      </c>
      <c r="P8" s="28">
        <f>User[[#This Row],[Time In Store + Leave]]/24</f>
        <v>0</v>
      </c>
      <c r="Q8" s="15">
        <f>(User[[#This Row],[Time Leave RMS (min)]]/60)+User[[#This Row],[Duration In Store H]]</f>
        <v>0</v>
      </c>
      <c r="R8">
        <f>IF(User[[#This Row],[Check In]]="Sin Registro",0,1)</f>
        <v>0</v>
      </c>
      <c r="S8">
        <f>IF(User[[#This Row],[Check Out]]="Sin Registro",0,1)</f>
        <v>0</v>
      </c>
      <c r="T8" t="str">
        <f>IFERROR(IF(VLOOKUP(User[[#This Row],[User Code]],Justificar!$C$8:$I$1048576,6,0)=0,"Sin Justificación",VLOOKUP(User[[#This Row],[User Code]],Justificar!$C$8:$I$1048576,6,0)),"")</f>
        <v>Sin Justificación</v>
      </c>
      <c r="U8" t="str">
        <f>IFERROR(IF(VLOOKUP(User[[#This Row],[User Code]],Justificar!$C$8:$I$1048576,6,0)=0,"Sin Justificación",VLOOKUP(User[[#This Row],[User Code]],Justificar!$C$8:$I$1048576,7,0)),"")</f>
        <v>Sin Justificación</v>
      </c>
      <c r="V8" t="str" cm="1">
        <f t="array" ref="V8">_xlfn.IFS(User[[#This Row],[Time In Store + Leave]]&lt;7.8,"Incompleto",User[[#This Row],[Time In Store + Leave]]&lt;=12,"Completo",User[[#This Row],[Time In Store + Leave]]&gt;12,"Superior")</f>
        <v>Incompleto</v>
      </c>
      <c r="W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8" t="str">
        <f>IF(User[[#This Row],[Rango]]="incompleto",IF(User[[#This Row],[Reporte in]]=0,"Sin_Registro_In_Out",IF(User[[#This Row],[Reporte Out]]=0,"No_Realizo_Salida","No_cumple_el_Tiempo")),"")</f>
        <v>Sin_Registro_In_Out</v>
      </c>
      <c r="Y8" t="str" cm="1">
        <f t="array" ref="Y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8"/>
      <c r="AA8"/>
      <c r="AB8"/>
      <c r="AC8"/>
      <c r="AD8" t="s">
        <v>215</v>
      </c>
      <c r="AE8"/>
      <c r="AF8"/>
      <c r="AG8"/>
      <c r="AH8"/>
      <c r="AI8"/>
      <c r="AJ8"/>
    </row>
    <row r="9" spans="1:36" x14ac:dyDescent="0.3">
      <c r="A9" t="s">
        <v>3751</v>
      </c>
      <c r="B9">
        <v>1121146180</v>
      </c>
      <c r="C9" t="s">
        <v>3752</v>
      </c>
      <c r="D9" t="s">
        <v>3753</v>
      </c>
      <c r="E9" t="s">
        <v>6</v>
      </c>
      <c r="F9" t="s">
        <v>2768</v>
      </c>
      <c r="G9" t="s">
        <v>178</v>
      </c>
      <c r="H9" s="2">
        <v>45919.459224537037</v>
      </c>
      <c r="I9">
        <v>1</v>
      </c>
      <c r="J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45922.497685185182</v>
      </c>
      <c r="K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45922.753564814811</v>
      </c>
      <c r="L9" s="21">
        <f>_xlfn.XLOOKUP(User[[#This Row],[User Code]],RMS_Check_In_Out!A:A,RMS_Check_In_Out!D:D,"0")</f>
        <v>368</v>
      </c>
      <c r="M9" s="21" t="str">
        <f>_xlfn.XLOOKUP(User[[#This Row],[User Code]],Leave!P:P,Leave!S:S,"0")</f>
        <v>0</v>
      </c>
      <c r="N9" s="21">
        <f>User[[#This Row],[Time Leave RMS (min)]]/60</f>
        <v>0</v>
      </c>
      <c r="O9" s="15">
        <f>User[[#This Row],[Duration In Store(min)]]/60</f>
        <v>6.1333333333333337</v>
      </c>
      <c r="P9" s="28">
        <f>User[[#This Row],[Time In Store + Leave]]/24</f>
        <v>0.25555555555555559</v>
      </c>
      <c r="Q9" s="15">
        <f>(User[[#This Row],[Time Leave RMS (min)]]/60)+User[[#This Row],[Duration In Store H]]</f>
        <v>6.1333333333333337</v>
      </c>
      <c r="R9">
        <f>IF(User[[#This Row],[Check In]]="Sin Registro",0,1)</f>
        <v>1</v>
      </c>
      <c r="S9">
        <f>IF(User[[#This Row],[Check Out]]="Sin Registro",0,1)</f>
        <v>1</v>
      </c>
      <c r="T9" t="str">
        <f>IFERROR(IF(VLOOKUP(User[[#This Row],[User Code]],Justificar!$C$8:$I$1048576,6,0)=0,"Sin Justificación",VLOOKUP(User[[#This Row],[User Code]],Justificar!$C$8:$I$1048576,6,0)),"")</f>
        <v>Sin Justificación</v>
      </c>
      <c r="U9" t="str">
        <f>IFERROR(IF(VLOOKUP(User[[#This Row],[User Code]],Justificar!$C$8:$I$1048576,6,0)=0,"Sin Justificación",VLOOKUP(User[[#This Row],[User Code]],Justificar!$C$8:$I$1048576,7,0)),"")</f>
        <v>Sin Justificación</v>
      </c>
      <c r="V9" t="str" cm="1">
        <f t="array" ref="V9">_xlfn.IFS(User[[#This Row],[Time In Store + Leave]]&lt;7.8,"Incompleto",User[[#This Row],[Time In Store + Leave]]&lt;=12,"Completo",User[[#This Row],[Time In Store + Leave]]&gt;12,"Superior")</f>
        <v>Incompleto</v>
      </c>
      <c r="W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9" t="str">
        <f>IF(User[[#This Row],[Rango]]="incompleto",IF(User[[#This Row],[Reporte in]]=0,"Sin_Registro_In_Out",IF(User[[#This Row],[Reporte Out]]=0,"No_Realizo_Salida","No_cumple_el_Tiempo")),"")</f>
        <v>No_cumple_el_Tiempo</v>
      </c>
      <c r="Y9" t="str" cm="1">
        <f t="array" ref="Y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9"/>
      <c r="AA9"/>
      <c r="AB9"/>
      <c r="AC9"/>
      <c r="AD9" t="s">
        <v>218</v>
      </c>
      <c r="AE9"/>
      <c r="AF9"/>
      <c r="AG9"/>
      <c r="AH9"/>
      <c r="AI9"/>
      <c r="AJ9"/>
    </row>
    <row r="10" spans="1:36" x14ac:dyDescent="0.3">
      <c r="A10" t="s">
        <v>3754</v>
      </c>
      <c r="B10">
        <v>1020826751</v>
      </c>
      <c r="C10" t="s">
        <v>3755</v>
      </c>
      <c r="D10" t="s">
        <v>3756</v>
      </c>
      <c r="E10" t="s">
        <v>6</v>
      </c>
      <c r="F10" t="s">
        <v>1033</v>
      </c>
      <c r="G10" t="s">
        <v>178</v>
      </c>
      <c r="H10" s="2">
        <v>45919.458981481483</v>
      </c>
      <c r="I10">
        <v>1</v>
      </c>
      <c r="J1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0" s="21" t="str">
        <f>_xlfn.XLOOKUP(User[[#This Row],[User Code]],RMS_Check_In_Out!A:A,RMS_Check_In_Out!D:D,"0")</f>
        <v>0</v>
      </c>
      <c r="M10" s="21" t="str">
        <f>_xlfn.XLOOKUP(User[[#This Row],[User Code]],Leave!P:P,Leave!S:S,"0")</f>
        <v>0</v>
      </c>
      <c r="N10" s="21">
        <f>User[[#This Row],[Time Leave RMS (min)]]/60</f>
        <v>0</v>
      </c>
      <c r="O10" s="15">
        <f>User[[#This Row],[Duration In Store(min)]]/60</f>
        <v>0</v>
      </c>
      <c r="P10" s="28">
        <f>User[[#This Row],[Time In Store + Leave]]/24</f>
        <v>0</v>
      </c>
      <c r="Q10" s="15">
        <f>(User[[#This Row],[Time Leave RMS (min)]]/60)+User[[#This Row],[Duration In Store H]]</f>
        <v>0</v>
      </c>
      <c r="R10">
        <f>IF(User[[#This Row],[Check In]]="Sin Registro",0,1)</f>
        <v>0</v>
      </c>
      <c r="S10">
        <f>IF(User[[#This Row],[Check Out]]="Sin Registro",0,1)</f>
        <v>0</v>
      </c>
      <c r="T10" t="str">
        <f>IFERROR(IF(VLOOKUP(User[[#This Row],[User Code]],Justificar!$C$8:$I$1048576,6,0)=0,"Sin Justificación",VLOOKUP(User[[#This Row],[User Code]],Justificar!$C$8:$I$1048576,6,0)),"")</f>
        <v>Sin Justificación</v>
      </c>
      <c r="U10" t="str">
        <f>IFERROR(IF(VLOOKUP(User[[#This Row],[User Code]],Justificar!$C$8:$I$1048576,6,0)=0,"Sin Justificación",VLOOKUP(User[[#This Row],[User Code]],Justificar!$C$8:$I$1048576,7,0)),"")</f>
        <v>Sin Justificación</v>
      </c>
      <c r="V10" t="str" cm="1">
        <f t="array" ref="V10">_xlfn.IFS(User[[#This Row],[Time In Store + Leave]]&lt;7.8,"Incompleto",User[[#This Row],[Time In Store + Leave]]&lt;=12,"Completo",User[[#This Row],[Time In Store + Leave]]&gt;12,"Superior")</f>
        <v>Incompleto</v>
      </c>
      <c r="W1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0" t="str">
        <f>IF(User[[#This Row],[Rango]]="incompleto",IF(User[[#This Row],[Reporte in]]=0,"Sin_Registro_In_Out",IF(User[[#This Row],[Reporte Out]]=0,"No_Realizo_Salida","No_cumple_el_Tiempo")),"")</f>
        <v>Sin_Registro_In_Out</v>
      </c>
      <c r="Y10" t="str" cm="1">
        <f t="array" ref="Y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0"/>
      <c r="AA10"/>
      <c r="AB10"/>
      <c r="AC10"/>
      <c r="AD10" t="s">
        <v>220</v>
      </c>
      <c r="AE10"/>
      <c r="AF10"/>
      <c r="AG10"/>
      <c r="AH10"/>
      <c r="AI10"/>
      <c r="AJ10"/>
    </row>
    <row r="11" spans="1:36" x14ac:dyDescent="0.3">
      <c r="A11" t="s">
        <v>3757</v>
      </c>
      <c r="B11">
        <v>1024522634</v>
      </c>
      <c r="C11" t="s">
        <v>3758</v>
      </c>
      <c r="D11" t="s">
        <v>3759</v>
      </c>
      <c r="E11" t="s">
        <v>6</v>
      </c>
      <c r="F11" t="s">
        <v>1033</v>
      </c>
      <c r="G11" t="s">
        <v>178</v>
      </c>
      <c r="H11" s="2">
        <v>45919.458865740744</v>
      </c>
      <c r="I11">
        <v>1</v>
      </c>
      <c r="J1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1" s="21" t="str">
        <f>_xlfn.XLOOKUP(User[[#This Row],[User Code]],RMS_Check_In_Out!A:A,RMS_Check_In_Out!D:D,"0")</f>
        <v>0</v>
      </c>
      <c r="M11" s="21" t="str">
        <f>_xlfn.XLOOKUP(User[[#This Row],[User Code]],Leave!P:P,Leave!S:S,"0")</f>
        <v>0</v>
      </c>
      <c r="N11" s="21">
        <f>User[[#This Row],[Time Leave RMS (min)]]/60</f>
        <v>0</v>
      </c>
      <c r="O11" s="15">
        <f>User[[#This Row],[Duration In Store(min)]]/60</f>
        <v>0</v>
      </c>
      <c r="P11" s="28">
        <f>User[[#This Row],[Time In Store + Leave]]/24</f>
        <v>0</v>
      </c>
      <c r="Q11" s="15">
        <f>(User[[#This Row],[Time Leave RMS (min)]]/60)+User[[#This Row],[Duration In Store H]]</f>
        <v>0</v>
      </c>
      <c r="R11">
        <f>IF(User[[#This Row],[Check In]]="Sin Registro",0,1)</f>
        <v>0</v>
      </c>
      <c r="S11">
        <f>IF(User[[#This Row],[Check Out]]="Sin Registro",0,1)</f>
        <v>0</v>
      </c>
      <c r="T11" t="str">
        <f>IFERROR(IF(VLOOKUP(User[[#This Row],[User Code]],Justificar!$C$8:$I$1048576,6,0)=0,"Sin Justificación",VLOOKUP(User[[#This Row],[User Code]],Justificar!$C$8:$I$1048576,6,0)),"")</f>
        <v>Sin Justificación</v>
      </c>
      <c r="U11" t="str">
        <f>IFERROR(IF(VLOOKUP(User[[#This Row],[User Code]],Justificar!$C$8:$I$1048576,6,0)=0,"Sin Justificación",VLOOKUP(User[[#This Row],[User Code]],Justificar!$C$8:$I$1048576,7,0)),"")</f>
        <v>Sin Justificación</v>
      </c>
      <c r="V11" t="str" cm="1">
        <f t="array" ref="V11">_xlfn.IFS(User[[#This Row],[Time In Store + Leave]]&lt;7.8,"Incompleto",User[[#This Row],[Time In Store + Leave]]&lt;=12,"Completo",User[[#This Row],[Time In Store + Leave]]&gt;12,"Superior")</f>
        <v>Incompleto</v>
      </c>
      <c r="W1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1" t="str">
        <f>IF(User[[#This Row],[Rango]]="incompleto",IF(User[[#This Row],[Reporte in]]=0,"Sin_Registro_In_Out",IF(User[[#This Row],[Reporte Out]]=0,"No_Realizo_Salida","No_cumple_el_Tiempo")),"")</f>
        <v>Sin_Registro_In_Out</v>
      </c>
      <c r="Y11" t="str" cm="1">
        <f t="array" ref="Y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1"/>
      <c r="AA11"/>
      <c r="AB11"/>
      <c r="AC11"/>
      <c r="AD11" t="s">
        <v>214</v>
      </c>
      <c r="AE11"/>
      <c r="AF11"/>
      <c r="AG11"/>
      <c r="AH11"/>
      <c r="AI11"/>
      <c r="AJ11"/>
    </row>
    <row r="12" spans="1:36" x14ac:dyDescent="0.3">
      <c r="A12" t="s">
        <v>3689</v>
      </c>
      <c r="B12">
        <v>1007141241</v>
      </c>
      <c r="C12" t="s">
        <v>3690</v>
      </c>
      <c r="D12" t="s">
        <v>3691</v>
      </c>
      <c r="E12" t="s">
        <v>6</v>
      </c>
      <c r="F12" t="s">
        <v>1105</v>
      </c>
      <c r="G12" t="s">
        <v>177</v>
      </c>
      <c r="H12" s="2">
        <v>45918.791932870372</v>
      </c>
      <c r="I12">
        <v>1</v>
      </c>
      <c r="J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45922.424513888887</v>
      </c>
      <c r="K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45922.769097222219</v>
      </c>
      <c r="L12" s="21">
        <f>_xlfn.XLOOKUP(User[[#This Row],[User Code]],RMS_Check_In_Out!A:A,RMS_Check_In_Out!D:D,"0")</f>
        <v>496</v>
      </c>
      <c r="M12" s="21" t="str">
        <f>_xlfn.XLOOKUP(User[[#This Row],[User Code]],Leave!P:P,Leave!S:S,"0")</f>
        <v>0</v>
      </c>
      <c r="N12" s="21">
        <f>User[[#This Row],[Time Leave RMS (min)]]/60</f>
        <v>0</v>
      </c>
      <c r="O12" s="15">
        <f>User[[#This Row],[Duration In Store(min)]]/60</f>
        <v>8.2666666666666675</v>
      </c>
      <c r="P12" s="28">
        <f>User[[#This Row],[Time In Store + Leave]]/24</f>
        <v>0.3444444444444445</v>
      </c>
      <c r="Q12" s="15">
        <f>(User[[#This Row],[Time Leave RMS (min)]]/60)+User[[#This Row],[Duration In Store H]]</f>
        <v>8.2666666666666675</v>
      </c>
      <c r="R12">
        <f>IF(User[[#This Row],[Check In]]="Sin Registro",0,1)</f>
        <v>1</v>
      </c>
      <c r="S12">
        <f>IF(User[[#This Row],[Check Out]]="Sin Registro",0,1)</f>
        <v>1</v>
      </c>
      <c r="T12" t="str">
        <f>IFERROR(IF(VLOOKUP(User[[#This Row],[User Code]],Justificar!$C$8:$I$1048576,6,0)=0,"Sin Justificación",VLOOKUP(User[[#This Row],[User Code]],Justificar!$C$8:$I$1048576,6,0)),"")</f>
        <v/>
      </c>
      <c r="U12" t="str">
        <f>IFERROR(IF(VLOOKUP(User[[#This Row],[User Code]],Justificar!$C$8:$I$1048576,6,0)=0,"Sin Justificación",VLOOKUP(User[[#This Row],[User Code]],Justificar!$C$8:$I$1048576,7,0)),"")</f>
        <v/>
      </c>
      <c r="V12" t="str" cm="1">
        <f t="array" ref="V12">_xlfn.IFS(User[[#This Row],[Time In Store + Leave]]&lt;7.8,"Incompleto",User[[#This Row],[Time In Store + Leave]]&lt;=12,"Completo",User[[#This Row],[Time In Store + Leave]]&gt;12,"Superior")</f>
        <v>Completo</v>
      </c>
      <c r="W1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" t="str">
        <f>IF(User[[#This Row],[Rango]]="incompleto",IF(User[[#This Row],[Reporte in]]=0,"Sin_Registro_In_Out",IF(User[[#This Row],[Reporte Out]]=0,"No_Realizo_Salida","No_cumple_el_Tiempo")),"")</f>
        <v/>
      </c>
      <c r="Y12" t="str" cm="1">
        <f t="array" ref="Y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2"/>
      <c r="AA12"/>
      <c r="AB12"/>
      <c r="AC12"/>
      <c r="AD12" s="12" t="s">
        <v>317</v>
      </c>
      <c r="AE12"/>
      <c r="AF12"/>
      <c r="AG12"/>
      <c r="AH12"/>
      <c r="AI12"/>
      <c r="AJ12"/>
    </row>
    <row r="13" spans="1:36" x14ac:dyDescent="0.3">
      <c r="A13" t="s">
        <v>3692</v>
      </c>
      <c r="B13">
        <v>94064978</v>
      </c>
      <c r="C13" t="s">
        <v>3693</v>
      </c>
      <c r="D13" t="s">
        <v>3694</v>
      </c>
      <c r="E13" t="s">
        <v>6</v>
      </c>
      <c r="F13" t="s">
        <v>850</v>
      </c>
      <c r="G13" t="s">
        <v>177</v>
      </c>
      <c r="H13" s="2">
        <v>45918.708611111113</v>
      </c>
      <c r="I13">
        <v>1</v>
      </c>
      <c r="J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45922.41574074074</v>
      </c>
      <c r="K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45922.795277777775</v>
      </c>
      <c r="L13" s="21">
        <f>_xlfn.XLOOKUP(User[[#This Row],[User Code]],RMS_Check_In_Out!A:A,RMS_Check_In_Out!D:D,"0")</f>
        <v>547</v>
      </c>
      <c r="M13" s="21">
        <f>_xlfn.XLOOKUP(User[[#This Row],[User Code]],Leave!P:P,Leave!S:S,"0")</f>
        <v>540</v>
      </c>
      <c r="N13" s="21">
        <f>User[[#This Row],[Time Leave RMS (min)]]/60</f>
        <v>9</v>
      </c>
      <c r="O13" s="15">
        <f>User[[#This Row],[Duration In Store(min)]]/60</f>
        <v>9.1166666666666671</v>
      </c>
      <c r="P13" s="28">
        <f>User[[#This Row],[Time In Store + Leave]]/24</f>
        <v>0.75486111111111109</v>
      </c>
      <c r="Q13" s="15">
        <f>(User[[#This Row],[Time Leave RMS (min)]]/60)+User[[#This Row],[Duration In Store H]]</f>
        <v>18.116666666666667</v>
      </c>
      <c r="R13">
        <f>IF(User[[#This Row],[Check In]]="Sin Registro",0,1)</f>
        <v>1</v>
      </c>
      <c r="S13">
        <f>IF(User[[#This Row],[Check Out]]="Sin Registro",0,1)</f>
        <v>1</v>
      </c>
      <c r="T13" t="str">
        <f>IFERROR(IF(VLOOKUP(User[[#This Row],[User Code]],Justificar!$C$8:$I$1048576,6,0)=0,"Sin Justificación",VLOOKUP(User[[#This Row],[User Code]],Justificar!$C$8:$I$1048576,6,0)),"")</f>
        <v/>
      </c>
      <c r="U13" t="str">
        <f>IFERROR(IF(VLOOKUP(User[[#This Row],[User Code]],Justificar!$C$8:$I$1048576,6,0)=0,"Sin Justificación",VLOOKUP(User[[#This Row],[User Code]],Justificar!$C$8:$I$1048576,7,0)),"")</f>
        <v/>
      </c>
      <c r="V13" t="str" cm="1">
        <f t="array" ref="V13">_xlfn.IFS(User[[#This Row],[Time In Store + Leave]]&lt;7.8,"Incompleto",User[[#This Row],[Time In Store + Leave]]&lt;=12,"Completo",User[[#This Row],[Time In Store + Leave]]&gt;12,"Superior")</f>
        <v>Superior</v>
      </c>
      <c r="W1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" t="str">
        <f>IF(User[[#This Row],[Rango]]="incompleto",IF(User[[#This Row],[Reporte in]]=0,"Sin_Registro_In_Out",IF(User[[#This Row],[Reporte Out]]=0,"No_Realizo_Salida","No_cumple_el_Tiempo")),"")</f>
        <v/>
      </c>
      <c r="Y13" t="str" cm="1">
        <f t="array" ref="Y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3"/>
      <c r="AA13"/>
      <c r="AB13"/>
      <c r="AC13"/>
      <c r="AD13" s="12" t="s">
        <v>219</v>
      </c>
      <c r="AE13"/>
      <c r="AF13"/>
      <c r="AG13"/>
      <c r="AH13"/>
      <c r="AI13"/>
      <c r="AJ13"/>
    </row>
    <row r="14" spans="1:36" x14ac:dyDescent="0.3">
      <c r="A14" t="s">
        <v>3695</v>
      </c>
      <c r="B14">
        <v>1007770512</v>
      </c>
      <c r="C14" t="s">
        <v>3696</v>
      </c>
      <c r="D14" t="s">
        <v>3697</v>
      </c>
      <c r="E14" t="s">
        <v>6</v>
      </c>
      <c r="F14" t="s">
        <v>1359</v>
      </c>
      <c r="G14" t="s">
        <v>178</v>
      </c>
      <c r="H14" s="2">
        <v>45918.459456018521</v>
      </c>
      <c r="I14">
        <v>1</v>
      </c>
      <c r="J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45922.414398148147</v>
      </c>
      <c r="K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45922.788576388892</v>
      </c>
      <c r="L14" s="21">
        <f>_xlfn.XLOOKUP(User[[#This Row],[User Code]],RMS_Check_In_Out!A:A,RMS_Check_In_Out!D:D,"0")</f>
        <v>539</v>
      </c>
      <c r="M14" s="21" t="str">
        <f>_xlfn.XLOOKUP(User[[#This Row],[User Code]],Leave!P:P,Leave!S:S,"0")</f>
        <v>0</v>
      </c>
      <c r="N14" s="21">
        <f>User[[#This Row],[Time Leave RMS (min)]]/60</f>
        <v>0</v>
      </c>
      <c r="O14" s="15">
        <f>User[[#This Row],[Duration In Store(min)]]/60</f>
        <v>8.9833333333333325</v>
      </c>
      <c r="P14" s="28">
        <f>User[[#This Row],[Time In Store + Leave]]/24</f>
        <v>0.3743055555555555</v>
      </c>
      <c r="Q14" s="15">
        <f>(User[[#This Row],[Time Leave RMS (min)]]/60)+User[[#This Row],[Duration In Store H]]</f>
        <v>8.9833333333333325</v>
      </c>
      <c r="R14">
        <f>IF(User[[#This Row],[Check In]]="Sin Registro",0,1)</f>
        <v>1</v>
      </c>
      <c r="S14">
        <f>IF(User[[#This Row],[Check Out]]="Sin Registro",0,1)</f>
        <v>1</v>
      </c>
      <c r="T14" t="str">
        <f>IFERROR(IF(VLOOKUP(User[[#This Row],[User Code]],Justificar!$C$8:$I$1048576,6,0)=0,"Sin Justificación",VLOOKUP(User[[#This Row],[User Code]],Justificar!$C$8:$I$1048576,6,0)),"")</f>
        <v/>
      </c>
      <c r="U14" t="str">
        <f>IFERROR(IF(VLOOKUP(User[[#This Row],[User Code]],Justificar!$C$8:$I$1048576,6,0)=0,"Sin Justificación",VLOOKUP(User[[#This Row],[User Code]],Justificar!$C$8:$I$1048576,7,0)),"")</f>
        <v/>
      </c>
      <c r="V14" t="str" cm="1">
        <f t="array" ref="V14">_xlfn.IFS(User[[#This Row],[Time In Store + Leave]]&lt;7.8,"Incompleto",User[[#This Row],[Time In Store + Leave]]&lt;=12,"Completo",User[[#This Row],[Time In Store + Leave]]&gt;12,"Superior")</f>
        <v>Completo</v>
      </c>
      <c r="W1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" t="str">
        <f>IF(User[[#This Row],[Rango]]="incompleto",IF(User[[#This Row],[Reporte in]]=0,"Sin_Registro_In_Out",IF(User[[#This Row],[Reporte Out]]=0,"No_Realizo_Salida","No_cumple_el_Tiempo")),"")</f>
        <v/>
      </c>
      <c r="Y14" t="str" cm="1">
        <f t="array" ref="Y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4"/>
      <c r="AA14"/>
      <c r="AB14"/>
      <c r="AC14"/>
      <c r="AD14"/>
      <c r="AE14"/>
      <c r="AF14"/>
      <c r="AG14"/>
      <c r="AH14"/>
      <c r="AI14"/>
      <c r="AJ14"/>
    </row>
    <row r="15" spans="1:36" x14ac:dyDescent="0.3">
      <c r="A15" t="s">
        <v>3698</v>
      </c>
      <c r="B15">
        <v>1080426828</v>
      </c>
      <c r="C15" t="s">
        <v>3699</v>
      </c>
      <c r="D15" t="s">
        <v>3700</v>
      </c>
      <c r="E15" t="s">
        <v>6</v>
      </c>
      <c r="F15" t="s">
        <v>1863</v>
      </c>
      <c r="G15" t="s">
        <v>179</v>
      </c>
      <c r="H15" s="2">
        <v>45918.459305555552</v>
      </c>
      <c r="I15">
        <v>1</v>
      </c>
      <c r="J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45922.368530092594</v>
      </c>
      <c r="K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45922.751215277778</v>
      </c>
      <c r="L15" s="21">
        <f>_xlfn.XLOOKUP(User[[#This Row],[User Code]],RMS_Check_In_Out!A:A,RMS_Check_In_Out!D:D,"0")</f>
        <v>551</v>
      </c>
      <c r="M15" s="21" t="str">
        <f>_xlfn.XLOOKUP(User[[#This Row],[User Code]],Leave!P:P,Leave!S:S,"0")</f>
        <v>0</v>
      </c>
      <c r="N15" s="21">
        <f>User[[#This Row],[Time Leave RMS (min)]]/60</f>
        <v>0</v>
      </c>
      <c r="O15" s="15">
        <f>User[[#This Row],[Duration In Store(min)]]/60</f>
        <v>9.1833333333333336</v>
      </c>
      <c r="P15" s="28">
        <f>User[[#This Row],[Time In Store + Leave]]/24</f>
        <v>0.38263888888888892</v>
      </c>
      <c r="Q15" s="15">
        <f>(User[[#This Row],[Time Leave RMS (min)]]/60)+User[[#This Row],[Duration In Store H]]</f>
        <v>9.1833333333333336</v>
      </c>
      <c r="R15">
        <f>IF(User[[#This Row],[Check In]]="Sin Registro",0,1)</f>
        <v>1</v>
      </c>
      <c r="S15">
        <f>IF(User[[#This Row],[Check Out]]="Sin Registro",0,1)</f>
        <v>1</v>
      </c>
      <c r="T15" t="str">
        <f>IFERROR(IF(VLOOKUP(User[[#This Row],[User Code]],Justificar!$C$8:$I$1048576,6,0)=0,"Sin Justificación",VLOOKUP(User[[#This Row],[User Code]],Justificar!$C$8:$I$1048576,6,0)),"")</f>
        <v/>
      </c>
      <c r="U15" t="str">
        <f>IFERROR(IF(VLOOKUP(User[[#This Row],[User Code]],Justificar!$C$8:$I$1048576,6,0)=0,"Sin Justificación",VLOOKUP(User[[#This Row],[User Code]],Justificar!$C$8:$I$1048576,7,0)),"")</f>
        <v/>
      </c>
      <c r="V15" t="str" cm="1">
        <f t="array" ref="V15">_xlfn.IFS(User[[#This Row],[Time In Store + Leave]]&lt;7.8,"Incompleto",User[[#This Row],[Time In Store + Leave]]&lt;=12,"Completo",User[[#This Row],[Time In Store + Leave]]&gt;12,"Superior")</f>
        <v>Completo</v>
      </c>
      <c r="W1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" t="str">
        <f>IF(User[[#This Row],[Rango]]="incompleto",IF(User[[#This Row],[Reporte in]]=0,"Sin_Registro_In_Out",IF(User[[#This Row],[Reporte Out]]=0,"No_Realizo_Salida","No_cumple_el_Tiempo")),"")</f>
        <v/>
      </c>
      <c r="Y15" t="str" cm="1">
        <f t="array" ref="Y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5"/>
      <c r="AA15"/>
      <c r="AB15"/>
      <c r="AC15"/>
      <c r="AD15"/>
      <c r="AE15"/>
      <c r="AF15"/>
      <c r="AG15"/>
      <c r="AH15"/>
      <c r="AI15"/>
      <c r="AJ15"/>
    </row>
    <row r="16" spans="1:36" x14ac:dyDescent="0.3">
      <c r="A16" t="s">
        <v>3701</v>
      </c>
      <c r="B16">
        <v>1082879541</v>
      </c>
      <c r="C16" t="s">
        <v>3702</v>
      </c>
      <c r="D16" t="s">
        <v>3703</v>
      </c>
      <c r="E16" t="s">
        <v>6</v>
      </c>
      <c r="F16" t="s">
        <v>1863</v>
      </c>
      <c r="G16" t="s">
        <v>179</v>
      </c>
      <c r="H16" s="2">
        <v>45918.459166666667</v>
      </c>
      <c r="I16">
        <v>1</v>
      </c>
      <c r="J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45922.333055555559</v>
      </c>
      <c r="K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45922.72997685185</v>
      </c>
      <c r="L16" s="21">
        <f>_xlfn.XLOOKUP(User[[#This Row],[User Code]],RMS_Check_In_Out!A:A,RMS_Check_In_Out!D:D,"0")</f>
        <v>572</v>
      </c>
      <c r="M16" s="21" t="str">
        <f>_xlfn.XLOOKUP(User[[#This Row],[User Code]],Leave!P:P,Leave!S:S,"0")</f>
        <v>0</v>
      </c>
      <c r="N16" s="21">
        <f>User[[#This Row],[Time Leave RMS (min)]]/60</f>
        <v>0</v>
      </c>
      <c r="O16" s="15">
        <f>User[[#This Row],[Duration In Store(min)]]/60</f>
        <v>9.5333333333333332</v>
      </c>
      <c r="P16" s="28">
        <f>User[[#This Row],[Time In Store + Leave]]/24</f>
        <v>0.3972222222222222</v>
      </c>
      <c r="Q16" s="15">
        <f>(User[[#This Row],[Time Leave RMS (min)]]/60)+User[[#This Row],[Duration In Store H]]</f>
        <v>9.5333333333333332</v>
      </c>
      <c r="R16">
        <f>IF(User[[#This Row],[Check In]]="Sin Registro",0,1)</f>
        <v>1</v>
      </c>
      <c r="S16">
        <f>IF(User[[#This Row],[Check Out]]="Sin Registro",0,1)</f>
        <v>1</v>
      </c>
      <c r="T16" t="str">
        <f>IFERROR(IF(VLOOKUP(User[[#This Row],[User Code]],Justificar!$C$8:$I$1048576,6,0)=0,"Sin Justificación",VLOOKUP(User[[#This Row],[User Code]],Justificar!$C$8:$I$1048576,6,0)),"")</f>
        <v/>
      </c>
      <c r="U16" t="str">
        <f>IFERROR(IF(VLOOKUP(User[[#This Row],[User Code]],Justificar!$C$8:$I$1048576,6,0)=0,"Sin Justificación",VLOOKUP(User[[#This Row],[User Code]],Justificar!$C$8:$I$1048576,7,0)),"")</f>
        <v/>
      </c>
      <c r="V16" t="str" cm="1">
        <f t="array" ref="V16">_xlfn.IFS(User[[#This Row],[Time In Store + Leave]]&lt;7.8,"Incompleto",User[[#This Row],[Time In Store + Leave]]&lt;=12,"Completo",User[[#This Row],[Time In Store + Leave]]&gt;12,"Superior")</f>
        <v>Completo</v>
      </c>
      <c r="W1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" t="str">
        <f>IF(User[[#This Row],[Rango]]="incompleto",IF(User[[#This Row],[Reporte in]]=0,"Sin_Registro_In_Out",IF(User[[#This Row],[Reporte Out]]=0,"No_Realizo_Salida","No_cumple_el_Tiempo")),"")</f>
        <v/>
      </c>
      <c r="Y16" t="str" cm="1">
        <f t="array" ref="Y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6"/>
      <c r="AA16"/>
      <c r="AB16"/>
      <c r="AC16"/>
      <c r="AD16"/>
      <c r="AE16"/>
      <c r="AF16"/>
      <c r="AG16"/>
      <c r="AH16"/>
      <c r="AI16"/>
      <c r="AJ16"/>
    </row>
    <row r="17" spans="1:36" x14ac:dyDescent="0.3">
      <c r="A17" t="s">
        <v>3704</v>
      </c>
      <c r="B17">
        <v>1024484785</v>
      </c>
      <c r="C17" t="s">
        <v>3705</v>
      </c>
      <c r="D17" t="s">
        <v>3706</v>
      </c>
      <c r="E17" t="s">
        <v>6</v>
      </c>
      <c r="F17" t="s">
        <v>1983</v>
      </c>
      <c r="G17" t="s">
        <v>179</v>
      </c>
      <c r="H17" s="2">
        <v>45918.459039351852</v>
      </c>
      <c r="I17">
        <v>1</v>
      </c>
      <c r="J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7" s="21" t="str">
        <f>_xlfn.XLOOKUP(User[[#This Row],[User Code]],RMS_Check_In_Out!A:A,RMS_Check_In_Out!D:D,"0")</f>
        <v>0</v>
      </c>
      <c r="M17" s="21" t="str">
        <f>_xlfn.XLOOKUP(User[[#This Row],[User Code]],Leave!P:P,Leave!S:S,"0")</f>
        <v>0</v>
      </c>
      <c r="N17" s="21">
        <f>User[[#This Row],[Time Leave RMS (min)]]/60</f>
        <v>0</v>
      </c>
      <c r="O17" s="15">
        <f>User[[#This Row],[Duration In Store(min)]]/60</f>
        <v>0</v>
      </c>
      <c r="P17" s="28">
        <f>User[[#This Row],[Time In Store + Leave]]/24</f>
        <v>0</v>
      </c>
      <c r="Q17" s="15">
        <f>(User[[#This Row],[Time Leave RMS (min)]]/60)+User[[#This Row],[Duration In Store H]]</f>
        <v>0</v>
      </c>
      <c r="R17">
        <f>IF(User[[#This Row],[Check In]]="Sin Registro",0,1)</f>
        <v>0</v>
      </c>
      <c r="S17">
        <f>IF(User[[#This Row],[Check Out]]="Sin Registro",0,1)</f>
        <v>0</v>
      </c>
      <c r="T17" t="str">
        <f>IFERROR(IF(VLOOKUP(User[[#This Row],[User Code]],Justificar!$C$8:$I$1048576,6,0)=0,"Sin Justificación",VLOOKUP(User[[#This Row],[User Code]],Justificar!$C$8:$I$1048576,6,0)),"")</f>
        <v>Sin Justificación</v>
      </c>
      <c r="U17" t="str">
        <f>IFERROR(IF(VLOOKUP(User[[#This Row],[User Code]],Justificar!$C$8:$I$1048576,6,0)=0,"Sin Justificación",VLOOKUP(User[[#This Row],[User Code]],Justificar!$C$8:$I$1048576,7,0)),"")</f>
        <v>Sin Justificación</v>
      </c>
      <c r="V17" t="str" cm="1">
        <f t="array" ref="V17">_xlfn.IFS(User[[#This Row],[Time In Store + Leave]]&lt;7.8,"Incompleto",User[[#This Row],[Time In Store + Leave]]&lt;=12,"Completo",User[[#This Row],[Time In Store + Leave]]&gt;12,"Superior")</f>
        <v>Incompleto</v>
      </c>
      <c r="W1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7" t="str">
        <f>IF(User[[#This Row],[Rango]]="incompleto",IF(User[[#This Row],[Reporte in]]=0,"Sin_Registro_In_Out",IF(User[[#This Row],[Reporte Out]]=0,"No_Realizo_Salida","No_cumple_el_Tiempo")),"")</f>
        <v>Sin_Registro_In_Out</v>
      </c>
      <c r="Y17" t="str" cm="1">
        <f t="array" ref="Y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7"/>
      <c r="AA17"/>
      <c r="AB17"/>
      <c r="AC17"/>
      <c r="AD17"/>
      <c r="AE17"/>
      <c r="AF17"/>
      <c r="AG17"/>
      <c r="AH17"/>
      <c r="AI17"/>
      <c r="AJ17"/>
    </row>
    <row r="18" spans="1:36" x14ac:dyDescent="0.3">
      <c r="A18" t="s">
        <v>3707</v>
      </c>
      <c r="B18">
        <v>1143927103</v>
      </c>
      <c r="C18" t="s">
        <v>3708</v>
      </c>
      <c r="D18" t="s">
        <v>3709</v>
      </c>
      <c r="E18" t="s">
        <v>84</v>
      </c>
      <c r="F18" t="s">
        <v>984</v>
      </c>
      <c r="G18" t="s">
        <v>178</v>
      </c>
      <c r="H18" s="2">
        <v>45918.458912037036</v>
      </c>
      <c r="I18">
        <v>1</v>
      </c>
      <c r="J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18" s="21" t="str">
        <f>_xlfn.XLOOKUP(User[[#This Row],[User Code]],RMS_Check_In_Out!A:A,RMS_Check_In_Out!D:D,"0")</f>
        <v>0</v>
      </c>
      <c r="M18" s="21">
        <f>_xlfn.XLOOKUP(User[[#This Row],[User Code]],Leave!P:P,Leave!S:S,"0")</f>
        <v>540</v>
      </c>
      <c r="N18" s="21">
        <f>User[[#This Row],[Time Leave RMS (min)]]/60</f>
        <v>9</v>
      </c>
      <c r="O18" s="15">
        <f>User[[#This Row],[Duration In Store(min)]]/60</f>
        <v>0</v>
      </c>
      <c r="P18" s="28">
        <f>User[[#This Row],[Time In Store + Leave]]/24</f>
        <v>0.375</v>
      </c>
      <c r="Q18" s="15">
        <f>(User[[#This Row],[Time Leave RMS (min)]]/60)+User[[#This Row],[Duration In Store H]]</f>
        <v>9</v>
      </c>
      <c r="R18">
        <f>IF(User[[#This Row],[Check In]]="Sin Registro",0,1)</f>
        <v>1</v>
      </c>
      <c r="S18">
        <f>IF(User[[#This Row],[Check Out]]="Sin Registro",0,1)</f>
        <v>1</v>
      </c>
      <c r="T18" t="str">
        <f>IFERROR(IF(VLOOKUP(User[[#This Row],[User Code]],Justificar!$C$8:$I$1048576,6,0)=0,"Sin Justificación",VLOOKUP(User[[#This Row],[User Code]],Justificar!$C$8:$I$1048576,6,0)),"")</f>
        <v/>
      </c>
      <c r="U18" t="str">
        <f>IFERROR(IF(VLOOKUP(User[[#This Row],[User Code]],Justificar!$C$8:$I$1048576,6,0)=0,"Sin Justificación",VLOOKUP(User[[#This Row],[User Code]],Justificar!$C$8:$I$1048576,7,0)),"")</f>
        <v/>
      </c>
      <c r="V18" t="str" cm="1">
        <f t="array" ref="V18">_xlfn.IFS(User[[#This Row],[Time In Store + Leave]]&lt;7.8,"Incompleto",User[[#This Row],[Time In Store + Leave]]&lt;=12,"Completo",User[[#This Row],[Time In Store + Leave]]&gt;12,"Superior")</f>
        <v>Completo</v>
      </c>
      <c r="W1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" t="str">
        <f>IF(User[[#This Row],[Rango]]="incompleto",IF(User[[#This Row],[Reporte in]]=0,"Sin_Registro_In_Out",IF(User[[#This Row],[Reporte Out]]=0,"No_Realizo_Salida","No_cumple_el_Tiempo")),"")</f>
        <v/>
      </c>
      <c r="Y18" t="str" cm="1">
        <f t="array" ref="Y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8"/>
      <c r="AA18"/>
      <c r="AB18"/>
      <c r="AC18"/>
      <c r="AD18"/>
      <c r="AE18"/>
      <c r="AF18"/>
      <c r="AG18"/>
      <c r="AH18"/>
      <c r="AI18"/>
      <c r="AJ18"/>
    </row>
    <row r="19" spans="1:36" x14ac:dyDescent="0.3">
      <c r="A19" t="s">
        <v>3710</v>
      </c>
      <c r="B19">
        <v>43277411</v>
      </c>
      <c r="C19" t="s">
        <v>3711</v>
      </c>
      <c r="D19" t="s">
        <v>3712</v>
      </c>
      <c r="E19" t="s">
        <v>6</v>
      </c>
      <c r="F19" t="s">
        <v>1043</v>
      </c>
      <c r="G19" t="s">
        <v>177</v>
      </c>
      <c r="H19" s="2">
        <v>45918.458773148152</v>
      </c>
      <c r="I19">
        <v>1</v>
      </c>
      <c r="J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45922.369305555556</v>
      </c>
      <c r="K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45922.71365740741</v>
      </c>
      <c r="L19" s="21">
        <f>_xlfn.XLOOKUP(User[[#This Row],[User Code]],RMS_Check_In_Out!A:A,RMS_Check_In_Out!D:D,"0")</f>
        <v>496</v>
      </c>
      <c r="M19" s="21">
        <f>_xlfn.XLOOKUP(User[[#This Row],[User Code]],Leave!P:P,Leave!S:S,"0")</f>
        <v>60</v>
      </c>
      <c r="N19" s="21">
        <f>User[[#This Row],[Time Leave RMS (min)]]/60</f>
        <v>1</v>
      </c>
      <c r="O19" s="15">
        <f>User[[#This Row],[Duration In Store(min)]]/60</f>
        <v>8.2666666666666675</v>
      </c>
      <c r="P19" s="28">
        <f>User[[#This Row],[Time In Store + Leave]]/24</f>
        <v>0.38611111111111113</v>
      </c>
      <c r="Q19" s="15">
        <f>(User[[#This Row],[Time Leave RMS (min)]]/60)+User[[#This Row],[Duration In Store H]]</f>
        <v>9.2666666666666675</v>
      </c>
      <c r="R19">
        <f>IF(User[[#This Row],[Check In]]="Sin Registro",0,1)</f>
        <v>1</v>
      </c>
      <c r="S19">
        <f>IF(User[[#This Row],[Check Out]]="Sin Registro",0,1)</f>
        <v>1</v>
      </c>
      <c r="T19" t="str">
        <f>IFERROR(IF(VLOOKUP(User[[#This Row],[User Code]],Justificar!$C$8:$I$1048576,6,0)=0,"Sin Justificación",VLOOKUP(User[[#This Row],[User Code]],Justificar!$C$8:$I$1048576,6,0)),"")</f>
        <v/>
      </c>
      <c r="U19" t="str">
        <f>IFERROR(IF(VLOOKUP(User[[#This Row],[User Code]],Justificar!$C$8:$I$1048576,6,0)=0,"Sin Justificación",VLOOKUP(User[[#This Row],[User Code]],Justificar!$C$8:$I$1048576,7,0)),"")</f>
        <v/>
      </c>
      <c r="V19" t="str" cm="1">
        <f t="array" ref="V19">_xlfn.IFS(User[[#This Row],[Time In Store + Leave]]&lt;7.8,"Incompleto",User[[#This Row],[Time In Store + Leave]]&lt;=12,"Completo",User[[#This Row],[Time In Store + Leave]]&gt;12,"Superior")</f>
        <v>Completo</v>
      </c>
      <c r="W1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" t="str">
        <f>IF(User[[#This Row],[Rango]]="incompleto",IF(User[[#This Row],[Reporte in]]=0,"Sin_Registro_In_Out",IF(User[[#This Row],[Reporte Out]]=0,"No_Realizo_Salida","No_cumple_el_Tiempo")),"")</f>
        <v/>
      </c>
      <c r="Y19" t="str" cm="1">
        <f t="array" ref="Y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9"/>
      <c r="AA19"/>
      <c r="AB19"/>
      <c r="AC19"/>
      <c r="AD19"/>
      <c r="AE19"/>
      <c r="AF19"/>
      <c r="AG19"/>
      <c r="AH19"/>
      <c r="AI19"/>
      <c r="AJ19"/>
    </row>
    <row r="20" spans="1:36" x14ac:dyDescent="0.3">
      <c r="A20" t="s">
        <v>3713</v>
      </c>
      <c r="B20">
        <v>1143861667</v>
      </c>
      <c r="C20" t="s">
        <v>3714</v>
      </c>
      <c r="D20" t="s">
        <v>3715</v>
      </c>
      <c r="E20" t="s">
        <v>1744</v>
      </c>
      <c r="F20" t="s">
        <v>1128</v>
      </c>
      <c r="G20" t="s">
        <v>178</v>
      </c>
      <c r="H20" s="2">
        <v>45918.45853009259</v>
      </c>
      <c r="I20">
        <v>1</v>
      </c>
      <c r="J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45922.36818287037</v>
      </c>
      <c r="K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45922.750451388885</v>
      </c>
      <c r="L20" s="21">
        <f>_xlfn.XLOOKUP(User[[#This Row],[User Code]],RMS_Check_In_Out!A:A,RMS_Check_In_Out!D:D,"0")</f>
        <v>550</v>
      </c>
      <c r="M20" s="21" t="str">
        <f>_xlfn.XLOOKUP(User[[#This Row],[User Code]],Leave!P:P,Leave!S:S,"0")</f>
        <v>0</v>
      </c>
      <c r="N20" s="21">
        <f>User[[#This Row],[Time Leave RMS (min)]]/60</f>
        <v>0</v>
      </c>
      <c r="O20" s="15">
        <f>User[[#This Row],[Duration In Store(min)]]/60</f>
        <v>9.1666666666666661</v>
      </c>
      <c r="P20" s="28">
        <f>User[[#This Row],[Time In Store + Leave]]/24</f>
        <v>0.38194444444444442</v>
      </c>
      <c r="Q20" s="15">
        <f>(User[[#This Row],[Time Leave RMS (min)]]/60)+User[[#This Row],[Duration In Store H]]</f>
        <v>9.1666666666666661</v>
      </c>
      <c r="R20">
        <f>IF(User[[#This Row],[Check In]]="Sin Registro",0,1)</f>
        <v>1</v>
      </c>
      <c r="S20">
        <f>IF(User[[#This Row],[Check Out]]="Sin Registro",0,1)</f>
        <v>1</v>
      </c>
      <c r="T20" t="str">
        <f>IFERROR(IF(VLOOKUP(User[[#This Row],[User Code]],Justificar!$C$8:$I$1048576,6,0)=0,"Sin Justificación",VLOOKUP(User[[#This Row],[User Code]],Justificar!$C$8:$I$1048576,6,0)),"")</f>
        <v/>
      </c>
      <c r="U20" t="str">
        <f>IFERROR(IF(VLOOKUP(User[[#This Row],[User Code]],Justificar!$C$8:$I$1048576,6,0)=0,"Sin Justificación",VLOOKUP(User[[#This Row],[User Code]],Justificar!$C$8:$I$1048576,7,0)),"")</f>
        <v/>
      </c>
      <c r="V20" t="str" cm="1">
        <f t="array" ref="V20">_xlfn.IFS(User[[#This Row],[Time In Store + Leave]]&lt;7.8,"Incompleto",User[[#This Row],[Time In Store + Leave]]&lt;=12,"Completo",User[[#This Row],[Time In Store + Leave]]&gt;12,"Superior")</f>
        <v>Completo</v>
      </c>
      <c r="W2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" t="str">
        <f>IF(User[[#This Row],[Rango]]="incompleto",IF(User[[#This Row],[Reporte in]]=0,"Sin_Registro_In_Out",IF(User[[#This Row],[Reporte Out]]=0,"No_Realizo_Salida","No_cumple_el_Tiempo")),"")</f>
        <v/>
      </c>
      <c r="Y20" t="str" cm="1">
        <f t="array" ref="Y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0"/>
      <c r="AA20"/>
      <c r="AB20"/>
      <c r="AC20"/>
      <c r="AD20"/>
      <c r="AE20"/>
      <c r="AF20"/>
      <c r="AG20"/>
      <c r="AH20"/>
      <c r="AI20"/>
      <c r="AJ20"/>
    </row>
    <row r="21" spans="1:36" x14ac:dyDescent="0.3">
      <c r="A21" t="s">
        <v>3650</v>
      </c>
      <c r="B21">
        <v>1018437490</v>
      </c>
      <c r="C21" t="s">
        <v>3651</v>
      </c>
      <c r="D21" t="s">
        <v>3652</v>
      </c>
      <c r="E21" t="s">
        <v>84</v>
      </c>
      <c r="F21" t="s">
        <v>3653</v>
      </c>
      <c r="G21" t="s">
        <v>179</v>
      </c>
      <c r="H21" s="2">
        <v>45917.459050925929</v>
      </c>
      <c r="I21">
        <v>1</v>
      </c>
      <c r="J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45922.375717592593</v>
      </c>
      <c r="K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45922.761064814818</v>
      </c>
      <c r="L21" s="21">
        <f>_xlfn.XLOOKUP(User[[#This Row],[User Code]],RMS_Check_In_Out!A:A,RMS_Check_In_Out!D:D,"0")</f>
        <v>536</v>
      </c>
      <c r="M21" s="21" t="str">
        <f>_xlfn.XLOOKUP(User[[#This Row],[User Code]],Leave!P:P,Leave!S:S,"0")</f>
        <v>0</v>
      </c>
      <c r="N21" s="21">
        <f>User[[#This Row],[Time Leave RMS (min)]]/60</f>
        <v>0</v>
      </c>
      <c r="O21" s="15">
        <f>User[[#This Row],[Duration In Store(min)]]/60</f>
        <v>8.9333333333333336</v>
      </c>
      <c r="P21" s="28">
        <f>User[[#This Row],[Time In Store + Leave]]/24</f>
        <v>0.37222222222222223</v>
      </c>
      <c r="Q21" s="15">
        <f>(User[[#This Row],[Time Leave RMS (min)]]/60)+User[[#This Row],[Duration In Store H]]</f>
        <v>8.9333333333333336</v>
      </c>
      <c r="R21">
        <f>IF(User[[#This Row],[Check In]]="Sin Registro",0,1)</f>
        <v>1</v>
      </c>
      <c r="S21">
        <f>IF(User[[#This Row],[Check Out]]="Sin Registro",0,1)</f>
        <v>1</v>
      </c>
      <c r="T21" t="str">
        <f>IFERROR(IF(VLOOKUP(User[[#This Row],[User Code]],Justificar!$C$8:$I$1048576,6,0)=0,"Sin Justificación",VLOOKUP(User[[#This Row],[User Code]],Justificar!$C$8:$I$1048576,6,0)),"")</f>
        <v/>
      </c>
      <c r="U21" t="str">
        <f>IFERROR(IF(VLOOKUP(User[[#This Row],[User Code]],Justificar!$C$8:$I$1048576,6,0)=0,"Sin Justificación",VLOOKUP(User[[#This Row],[User Code]],Justificar!$C$8:$I$1048576,7,0)),"")</f>
        <v/>
      </c>
      <c r="V21" t="str" cm="1">
        <f t="array" ref="V21">_xlfn.IFS(User[[#This Row],[Time In Store + Leave]]&lt;7.8,"Incompleto",User[[#This Row],[Time In Store + Leave]]&lt;=12,"Completo",User[[#This Row],[Time In Store + Leave]]&gt;12,"Superior")</f>
        <v>Completo</v>
      </c>
      <c r="W2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" t="str">
        <f>IF(User[[#This Row],[Rango]]="incompleto",IF(User[[#This Row],[Reporte in]]=0,"Sin_Registro_In_Out",IF(User[[#This Row],[Reporte Out]]=0,"No_Realizo_Salida","No_cumple_el_Tiempo")),"")</f>
        <v/>
      </c>
      <c r="Y21" t="str" cm="1">
        <f t="array" ref="Y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ARISMENDI DIAZ EFRAIN ANDRES</v>
      </c>
      <c r="Z21"/>
      <c r="AA21"/>
      <c r="AB21"/>
      <c r="AC21"/>
      <c r="AD21"/>
      <c r="AE21"/>
      <c r="AF21"/>
      <c r="AG21"/>
      <c r="AH21"/>
      <c r="AI21"/>
      <c r="AJ21"/>
    </row>
    <row r="22" spans="1:36" x14ac:dyDescent="0.3">
      <c r="A22" t="s">
        <v>3654</v>
      </c>
      <c r="B22">
        <v>14326390</v>
      </c>
      <c r="C22" t="s">
        <v>3655</v>
      </c>
      <c r="D22" t="s">
        <v>3656</v>
      </c>
      <c r="E22" t="s">
        <v>6</v>
      </c>
      <c r="F22" t="s">
        <v>2768</v>
      </c>
      <c r="G22" t="s">
        <v>178</v>
      </c>
      <c r="H22" s="2">
        <v>45917.458923611113</v>
      </c>
      <c r="I22">
        <v>1</v>
      </c>
      <c r="J2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2" s="21" t="str">
        <f>_xlfn.XLOOKUP(User[[#This Row],[User Code]],RMS_Check_In_Out!A:A,RMS_Check_In_Out!D:D,"0")</f>
        <v>0</v>
      </c>
      <c r="M22" s="21" t="str">
        <f>_xlfn.XLOOKUP(User[[#This Row],[User Code]],Leave!P:P,Leave!S:S,"0")</f>
        <v>0</v>
      </c>
      <c r="N22" s="21">
        <f>User[[#This Row],[Time Leave RMS (min)]]/60</f>
        <v>0</v>
      </c>
      <c r="O22" s="15">
        <f>User[[#This Row],[Duration In Store(min)]]/60</f>
        <v>0</v>
      </c>
      <c r="P22" s="28">
        <f>User[[#This Row],[Time In Store + Leave]]/24</f>
        <v>0</v>
      </c>
      <c r="Q22" s="15">
        <f>(User[[#This Row],[Time Leave RMS (min)]]/60)+User[[#This Row],[Duration In Store H]]</f>
        <v>0</v>
      </c>
      <c r="R22">
        <f>IF(User[[#This Row],[Check In]]="Sin Registro",0,1)</f>
        <v>0</v>
      </c>
      <c r="S22">
        <f>IF(User[[#This Row],[Check Out]]="Sin Registro",0,1)</f>
        <v>0</v>
      </c>
      <c r="T22" t="str">
        <f>IFERROR(IF(VLOOKUP(User[[#This Row],[User Code]],Justificar!$C$8:$I$1048576,6,0)=0,"Sin Justificación",VLOOKUP(User[[#This Row],[User Code]],Justificar!$C$8:$I$1048576,6,0)),"")</f>
        <v>Sin Justificación</v>
      </c>
      <c r="U22" t="str">
        <f>IFERROR(IF(VLOOKUP(User[[#This Row],[User Code]],Justificar!$C$8:$I$1048576,6,0)=0,"Sin Justificación",VLOOKUP(User[[#This Row],[User Code]],Justificar!$C$8:$I$1048576,7,0)),"")</f>
        <v>Sin Justificación</v>
      </c>
      <c r="V22" t="str" cm="1">
        <f t="array" ref="V22">_xlfn.IFS(User[[#This Row],[Time In Store + Leave]]&lt;7.8,"Incompleto",User[[#This Row],[Time In Store + Leave]]&lt;=12,"Completo",User[[#This Row],[Time In Store + Leave]]&gt;12,"Superior")</f>
        <v>Incompleto</v>
      </c>
      <c r="W2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2" t="str">
        <f>IF(User[[#This Row],[Rango]]="incompleto",IF(User[[#This Row],[Reporte in]]=0,"Sin_Registro_In_Out",IF(User[[#This Row],[Reporte Out]]=0,"No_Realizo_Salida","No_cumple_el_Tiempo")),"")</f>
        <v>Sin_Registro_In_Out</v>
      </c>
      <c r="Y22" t="str" cm="1">
        <f t="array" ref="Y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2"/>
      <c r="AA22"/>
      <c r="AB22"/>
      <c r="AC22"/>
      <c r="AD22"/>
      <c r="AE22"/>
      <c r="AF22"/>
      <c r="AG22"/>
      <c r="AH22"/>
      <c r="AI22"/>
      <c r="AJ22"/>
    </row>
    <row r="23" spans="1:36" x14ac:dyDescent="0.3">
      <c r="A23" t="s">
        <v>3657</v>
      </c>
      <c r="B23">
        <v>1000792675</v>
      </c>
      <c r="C23" t="s">
        <v>3658</v>
      </c>
      <c r="D23" t="s">
        <v>3659</v>
      </c>
      <c r="E23" t="s">
        <v>6</v>
      </c>
      <c r="F23" t="s">
        <v>2768</v>
      </c>
      <c r="G23" t="s">
        <v>178</v>
      </c>
      <c r="H23" s="2">
        <v>45917.458773148152</v>
      </c>
      <c r="I23">
        <v>1</v>
      </c>
      <c r="J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45922.418576388889</v>
      </c>
      <c r="K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45922.832615740743</v>
      </c>
      <c r="L23" s="21">
        <f>_xlfn.XLOOKUP(User[[#This Row],[User Code]],RMS_Check_In_Out!A:A,RMS_Check_In_Out!D:D,"0")</f>
        <v>596</v>
      </c>
      <c r="M23" s="21" t="str">
        <f>_xlfn.XLOOKUP(User[[#This Row],[User Code]],Leave!P:P,Leave!S:S,"0")</f>
        <v>0</v>
      </c>
      <c r="N23" s="21">
        <f>User[[#This Row],[Time Leave RMS (min)]]/60</f>
        <v>0</v>
      </c>
      <c r="O23" s="15">
        <f>User[[#This Row],[Duration In Store(min)]]/60</f>
        <v>9.9333333333333336</v>
      </c>
      <c r="P23" s="28">
        <f>User[[#This Row],[Time In Store + Leave]]/24</f>
        <v>0.41388888888888892</v>
      </c>
      <c r="Q23" s="15">
        <f>(User[[#This Row],[Time Leave RMS (min)]]/60)+User[[#This Row],[Duration In Store H]]</f>
        <v>9.9333333333333336</v>
      </c>
      <c r="R23">
        <f>IF(User[[#This Row],[Check In]]="Sin Registro",0,1)</f>
        <v>1</v>
      </c>
      <c r="S23">
        <f>IF(User[[#This Row],[Check Out]]="Sin Registro",0,1)</f>
        <v>1</v>
      </c>
      <c r="T23" t="str">
        <f>IFERROR(IF(VLOOKUP(User[[#This Row],[User Code]],Justificar!$C$8:$I$1048576,6,0)=0,"Sin Justificación",VLOOKUP(User[[#This Row],[User Code]],Justificar!$C$8:$I$1048576,6,0)),"")</f>
        <v/>
      </c>
      <c r="U23" t="str">
        <f>IFERROR(IF(VLOOKUP(User[[#This Row],[User Code]],Justificar!$C$8:$I$1048576,6,0)=0,"Sin Justificación",VLOOKUP(User[[#This Row],[User Code]],Justificar!$C$8:$I$1048576,7,0)),"")</f>
        <v/>
      </c>
      <c r="V23" t="str" cm="1">
        <f t="array" ref="V23">_xlfn.IFS(User[[#This Row],[Time In Store + Leave]]&lt;7.8,"Incompleto",User[[#This Row],[Time In Store + Leave]]&lt;=12,"Completo",User[[#This Row],[Time In Store + Leave]]&gt;12,"Superior")</f>
        <v>Completo</v>
      </c>
      <c r="W2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" t="str">
        <f>IF(User[[#This Row],[Rango]]="incompleto",IF(User[[#This Row],[Reporte in]]=0,"Sin_Registro_In_Out",IF(User[[#This Row],[Reporte Out]]=0,"No_Realizo_Salida","No_cumple_el_Tiempo")),"")</f>
        <v/>
      </c>
      <c r="Y23" t="str" cm="1">
        <f t="array" ref="Y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3"/>
      <c r="AA23"/>
      <c r="AB23"/>
      <c r="AC23"/>
      <c r="AD23"/>
      <c r="AE23"/>
      <c r="AF23"/>
      <c r="AG23"/>
      <c r="AH23"/>
      <c r="AI23"/>
      <c r="AJ23"/>
    </row>
    <row r="24" spans="1:36" x14ac:dyDescent="0.3">
      <c r="A24" t="s">
        <v>3660</v>
      </c>
      <c r="B24">
        <v>1069737987</v>
      </c>
      <c r="C24" t="s">
        <v>3661</v>
      </c>
      <c r="D24" t="s">
        <v>3662</v>
      </c>
      <c r="E24" t="s">
        <v>6</v>
      </c>
      <c r="F24" t="s">
        <v>2768</v>
      </c>
      <c r="G24" t="s">
        <v>178</v>
      </c>
      <c r="H24" s="2">
        <v>45917.458553240744</v>
      </c>
      <c r="I24">
        <v>1</v>
      </c>
      <c r="J2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4" s="21" t="str">
        <f>_xlfn.XLOOKUP(User[[#This Row],[User Code]],RMS_Check_In_Out!A:A,RMS_Check_In_Out!D:D,"0")</f>
        <v>0</v>
      </c>
      <c r="M24" s="21" t="str">
        <f>_xlfn.XLOOKUP(User[[#This Row],[User Code]],Leave!P:P,Leave!S:S,"0")</f>
        <v>0</v>
      </c>
      <c r="N24" s="21">
        <f>User[[#This Row],[Time Leave RMS (min)]]/60</f>
        <v>0</v>
      </c>
      <c r="O24" s="15">
        <f>User[[#This Row],[Duration In Store(min)]]/60</f>
        <v>0</v>
      </c>
      <c r="P24" s="28">
        <f>User[[#This Row],[Time In Store + Leave]]/24</f>
        <v>0</v>
      </c>
      <c r="Q24" s="15">
        <f>(User[[#This Row],[Time Leave RMS (min)]]/60)+User[[#This Row],[Duration In Store H]]</f>
        <v>0</v>
      </c>
      <c r="R24">
        <f>IF(User[[#This Row],[Check In]]="Sin Registro",0,1)</f>
        <v>0</v>
      </c>
      <c r="S24">
        <f>IF(User[[#This Row],[Check Out]]="Sin Registro",0,1)</f>
        <v>0</v>
      </c>
      <c r="T24" t="str">
        <f>IFERROR(IF(VLOOKUP(User[[#This Row],[User Code]],Justificar!$C$8:$I$1048576,6,0)=0,"Sin Justificación",VLOOKUP(User[[#This Row],[User Code]],Justificar!$C$8:$I$1048576,6,0)),"")</f>
        <v>Sin Justificación</v>
      </c>
      <c r="U24" t="str">
        <f>IFERROR(IF(VLOOKUP(User[[#This Row],[User Code]],Justificar!$C$8:$I$1048576,6,0)=0,"Sin Justificación",VLOOKUP(User[[#This Row],[User Code]],Justificar!$C$8:$I$1048576,7,0)),"")</f>
        <v>Sin Justificación</v>
      </c>
      <c r="V24" t="str" cm="1">
        <f t="array" ref="V24">_xlfn.IFS(User[[#This Row],[Time In Store + Leave]]&lt;7.8,"Incompleto",User[[#This Row],[Time In Store + Leave]]&lt;=12,"Completo",User[[#This Row],[Time In Store + Leave]]&gt;12,"Superior")</f>
        <v>Incompleto</v>
      </c>
      <c r="W2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4" t="str">
        <f>IF(User[[#This Row],[Rango]]="incompleto",IF(User[[#This Row],[Reporte in]]=0,"Sin_Registro_In_Out",IF(User[[#This Row],[Reporte Out]]=0,"No_Realizo_Salida","No_cumple_el_Tiempo")),"")</f>
        <v>Sin_Registro_In_Out</v>
      </c>
      <c r="Y24" t="str" cm="1">
        <f t="array" ref="Y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"/>
      <c r="AA24"/>
      <c r="AB24"/>
      <c r="AC24"/>
      <c r="AD24"/>
      <c r="AE24"/>
      <c r="AF24"/>
      <c r="AG24"/>
      <c r="AH24"/>
      <c r="AI24"/>
      <c r="AJ24"/>
    </row>
    <row r="25" spans="1:36" x14ac:dyDescent="0.3">
      <c r="A25" t="s">
        <v>3600</v>
      </c>
      <c r="B25">
        <v>1010069595</v>
      </c>
      <c r="C25" t="s">
        <v>3601</v>
      </c>
      <c r="D25" t="s">
        <v>3602</v>
      </c>
      <c r="E25" t="s">
        <v>6</v>
      </c>
      <c r="F25" t="s">
        <v>1503</v>
      </c>
      <c r="G25" t="s">
        <v>177</v>
      </c>
      <c r="H25" s="2">
        <v>45916.667280092595</v>
      </c>
      <c r="I25">
        <v>1</v>
      </c>
      <c r="J2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5" s="21" t="str">
        <f>_xlfn.XLOOKUP(User[[#This Row],[User Code]],RMS_Check_In_Out!A:A,RMS_Check_In_Out!D:D,"0")</f>
        <v>0</v>
      </c>
      <c r="M25" s="21" t="str">
        <f>_xlfn.XLOOKUP(User[[#This Row],[User Code]],Leave!P:P,Leave!S:S,"0")</f>
        <v>0</v>
      </c>
      <c r="N25" s="21">
        <f>User[[#This Row],[Time Leave RMS (min)]]/60</f>
        <v>0</v>
      </c>
      <c r="O25" s="15">
        <f>User[[#This Row],[Duration In Store(min)]]/60</f>
        <v>0</v>
      </c>
      <c r="P25" s="28">
        <f>User[[#This Row],[Time In Store + Leave]]/24</f>
        <v>0</v>
      </c>
      <c r="Q25" s="15">
        <f>(User[[#This Row],[Time Leave RMS (min)]]/60)+User[[#This Row],[Duration In Store H]]</f>
        <v>0</v>
      </c>
      <c r="R25">
        <f>IF(User[[#This Row],[Check In]]="Sin Registro",0,1)</f>
        <v>0</v>
      </c>
      <c r="S25">
        <f>IF(User[[#This Row],[Check Out]]="Sin Registro",0,1)</f>
        <v>0</v>
      </c>
      <c r="T25" t="str">
        <f>IFERROR(IF(VLOOKUP(User[[#This Row],[User Code]],Justificar!$C$8:$I$1048576,6,0)=0,"Sin Justificación",VLOOKUP(User[[#This Row],[User Code]],Justificar!$C$8:$I$1048576,6,0)),"")</f>
        <v>Sin Justificación</v>
      </c>
      <c r="U25" t="str">
        <f>IFERROR(IF(VLOOKUP(User[[#This Row],[User Code]],Justificar!$C$8:$I$1048576,6,0)=0,"Sin Justificación",VLOOKUP(User[[#This Row],[User Code]],Justificar!$C$8:$I$1048576,7,0)),"")</f>
        <v>Sin Justificación</v>
      </c>
      <c r="V25" t="str" cm="1">
        <f t="array" ref="V25">_xlfn.IFS(User[[#This Row],[Time In Store + Leave]]&lt;7.8,"Incompleto",User[[#This Row],[Time In Store + Leave]]&lt;=12,"Completo",User[[#This Row],[Time In Store + Leave]]&gt;12,"Superior")</f>
        <v>Incompleto</v>
      </c>
      <c r="W25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" t="str">
        <f>IF(User[[#This Row],[Rango]]="incompleto",IF(User[[#This Row],[Reporte in]]=0,"Sin_Registro_In_Out",IF(User[[#This Row],[Reporte Out]]=0,"No_Realizo_Salida","No_cumple_el_Tiempo")),"")</f>
        <v>Sin_Registro_In_Out</v>
      </c>
      <c r="Y25" t="str" cm="1">
        <f t="array" ref="Y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5"/>
      <c r="AA25"/>
      <c r="AB25"/>
      <c r="AC25"/>
      <c r="AD25"/>
      <c r="AE25"/>
      <c r="AF25"/>
      <c r="AG25"/>
      <c r="AH25"/>
      <c r="AI25"/>
      <c r="AJ25"/>
    </row>
    <row r="26" spans="1:36" x14ac:dyDescent="0.3">
      <c r="A26" t="s">
        <v>3603</v>
      </c>
      <c r="B26">
        <v>1193094485</v>
      </c>
      <c r="C26" t="s">
        <v>3604</v>
      </c>
      <c r="D26" t="s">
        <v>3605</v>
      </c>
      <c r="E26" t="s">
        <v>6</v>
      </c>
      <c r="F26" t="s">
        <v>2412</v>
      </c>
      <c r="G26" t="s">
        <v>177</v>
      </c>
      <c r="H26" s="2">
        <v>45916.66710648148</v>
      </c>
      <c r="I26">
        <v>1</v>
      </c>
      <c r="J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45922.547349537039</v>
      </c>
      <c r="K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6" s="21">
        <f>_xlfn.XLOOKUP(User[[#This Row],[User Code]],RMS_Check_In_Out!A:A,RMS_Check_In_Out!D:D,"0")</f>
        <v>0</v>
      </c>
      <c r="M26" s="21" t="str">
        <f>_xlfn.XLOOKUP(User[[#This Row],[User Code]],Leave!P:P,Leave!S:S,"0")</f>
        <v>0</v>
      </c>
      <c r="N26" s="21">
        <f>User[[#This Row],[Time Leave RMS (min)]]/60</f>
        <v>0</v>
      </c>
      <c r="O26" s="15">
        <f>User[[#This Row],[Duration In Store(min)]]/60</f>
        <v>0</v>
      </c>
      <c r="P26" s="28">
        <f>User[[#This Row],[Time In Store + Leave]]/24</f>
        <v>0</v>
      </c>
      <c r="Q26" s="15">
        <f>(User[[#This Row],[Time Leave RMS (min)]]/60)+User[[#This Row],[Duration In Store H]]</f>
        <v>0</v>
      </c>
      <c r="R26">
        <f>IF(User[[#This Row],[Check In]]="Sin Registro",0,1)</f>
        <v>1</v>
      </c>
      <c r="S26">
        <f>IF(User[[#This Row],[Check Out]]="Sin Registro",0,1)</f>
        <v>0</v>
      </c>
      <c r="T26" t="str">
        <f>IFERROR(IF(VLOOKUP(User[[#This Row],[User Code]],Justificar!$C$8:$I$1048576,6,0)=0,"Sin Justificación",VLOOKUP(User[[#This Row],[User Code]],Justificar!$C$8:$I$1048576,6,0)),"")</f>
        <v>Sin Justificación</v>
      </c>
      <c r="U26" t="str">
        <f>IFERROR(IF(VLOOKUP(User[[#This Row],[User Code]],Justificar!$C$8:$I$1048576,6,0)=0,"Sin Justificación",VLOOKUP(User[[#This Row],[User Code]],Justificar!$C$8:$I$1048576,7,0)),"")</f>
        <v>Sin Justificación</v>
      </c>
      <c r="V26" t="str" cm="1">
        <f t="array" ref="V26">_xlfn.IFS(User[[#This Row],[Time In Store + Leave]]&lt;7.8,"Incompleto",User[[#This Row],[Time In Store + Leave]]&lt;=12,"Completo",User[[#This Row],[Time In Store + Leave]]&gt;12,"Superior")</f>
        <v>Incompleto</v>
      </c>
      <c r="W2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" t="str">
        <f>IF(User[[#This Row],[Rango]]="incompleto",IF(User[[#This Row],[Reporte in]]=0,"Sin_Registro_In_Out",IF(User[[#This Row],[Reporte Out]]=0,"No_Realizo_Salida","No_cumple_el_Tiempo")),"")</f>
        <v>No_Realizo_Salida</v>
      </c>
      <c r="Y26" t="str" cm="1">
        <f t="array" ref="Y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6"/>
      <c r="AA26"/>
      <c r="AB26"/>
      <c r="AC26"/>
      <c r="AD26"/>
      <c r="AE26"/>
      <c r="AF26"/>
      <c r="AG26"/>
      <c r="AH26"/>
      <c r="AI26"/>
      <c r="AJ26"/>
    </row>
    <row r="27" spans="1:36" x14ac:dyDescent="0.3">
      <c r="A27" t="s">
        <v>3606</v>
      </c>
      <c r="B27">
        <v>1007435513</v>
      </c>
      <c r="C27" t="s">
        <v>3607</v>
      </c>
      <c r="D27" t="s">
        <v>3608</v>
      </c>
      <c r="E27" t="s">
        <v>6</v>
      </c>
      <c r="F27" t="s">
        <v>977</v>
      </c>
      <c r="G27" t="s">
        <v>179</v>
      </c>
      <c r="H27" s="2">
        <v>45916.666956018518</v>
      </c>
      <c r="I27">
        <v>1</v>
      </c>
      <c r="J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45922.495879629627</v>
      </c>
      <c r="K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45922.747199074074</v>
      </c>
      <c r="L27" s="21">
        <f>_xlfn.XLOOKUP(User[[#This Row],[User Code]],RMS_Check_In_Out!A:A,RMS_Check_In_Out!D:D,"0")</f>
        <v>362</v>
      </c>
      <c r="M27" s="21" t="str">
        <f>_xlfn.XLOOKUP(User[[#This Row],[User Code]],Leave!P:P,Leave!S:S,"0")</f>
        <v>0</v>
      </c>
      <c r="N27" s="21">
        <f>User[[#This Row],[Time Leave RMS (min)]]/60</f>
        <v>0</v>
      </c>
      <c r="O27" s="15">
        <f>User[[#This Row],[Duration In Store(min)]]/60</f>
        <v>6.0333333333333332</v>
      </c>
      <c r="P27" s="28">
        <f>User[[#This Row],[Time In Store + Leave]]/24</f>
        <v>0.25138888888888888</v>
      </c>
      <c r="Q27" s="15">
        <f>(User[[#This Row],[Time Leave RMS (min)]]/60)+User[[#This Row],[Duration In Store H]]</f>
        <v>6.0333333333333332</v>
      </c>
      <c r="R27">
        <f>IF(User[[#This Row],[Check In]]="Sin Registro",0,1)</f>
        <v>1</v>
      </c>
      <c r="S27">
        <f>IF(User[[#This Row],[Check Out]]="Sin Registro",0,1)</f>
        <v>1</v>
      </c>
      <c r="T27" t="str">
        <f>IFERROR(IF(VLOOKUP(User[[#This Row],[User Code]],Justificar!$C$8:$I$1048576,6,0)=0,"Sin Justificación",VLOOKUP(User[[#This Row],[User Code]],Justificar!$C$8:$I$1048576,6,0)),"")</f>
        <v>Sin Justificación</v>
      </c>
      <c r="U27" t="str">
        <f>IFERROR(IF(VLOOKUP(User[[#This Row],[User Code]],Justificar!$C$8:$I$1048576,6,0)=0,"Sin Justificación",VLOOKUP(User[[#This Row],[User Code]],Justificar!$C$8:$I$1048576,7,0)),"")</f>
        <v>Sin Justificación</v>
      </c>
      <c r="V27" t="str" cm="1">
        <f t="array" ref="V27">_xlfn.IFS(User[[#This Row],[Time In Store + Leave]]&lt;7.8,"Incompleto",User[[#This Row],[Time In Store + Leave]]&lt;=12,"Completo",User[[#This Row],[Time In Store + Leave]]&gt;12,"Superior")</f>
        <v>Incompleto</v>
      </c>
      <c r="W2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7" t="str">
        <f>IF(User[[#This Row],[Rango]]="incompleto",IF(User[[#This Row],[Reporte in]]=0,"Sin_Registro_In_Out",IF(User[[#This Row],[Reporte Out]]=0,"No_Realizo_Salida","No_cumple_el_Tiempo")),"")</f>
        <v>No_cumple_el_Tiempo</v>
      </c>
      <c r="Y27" t="str" cm="1">
        <f t="array" ref="Y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7"/>
      <c r="AA27"/>
      <c r="AB27"/>
      <c r="AC27"/>
      <c r="AD27"/>
      <c r="AE27"/>
      <c r="AF27"/>
      <c r="AG27"/>
      <c r="AH27"/>
      <c r="AI27"/>
      <c r="AJ27"/>
    </row>
    <row r="28" spans="1:36" x14ac:dyDescent="0.3">
      <c r="A28" t="s">
        <v>3609</v>
      </c>
      <c r="B28">
        <v>29104446</v>
      </c>
      <c r="C28" t="s">
        <v>3610</v>
      </c>
      <c r="D28" t="s">
        <v>3611</v>
      </c>
      <c r="E28" t="s">
        <v>1744</v>
      </c>
      <c r="F28" t="s">
        <v>984</v>
      </c>
      <c r="G28" t="s">
        <v>178</v>
      </c>
      <c r="H28" s="2">
        <v>45916.500231481485</v>
      </c>
      <c r="I28">
        <v>1</v>
      </c>
      <c r="J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45922.375509259262</v>
      </c>
      <c r="K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45922.710023148145</v>
      </c>
      <c r="L28" s="21">
        <f>_xlfn.XLOOKUP(User[[#This Row],[User Code]],RMS_Check_In_Out!A:A,RMS_Check_In_Out!D:D,"0")</f>
        <v>482</v>
      </c>
      <c r="M28" s="21">
        <f>_xlfn.XLOOKUP(User[[#This Row],[User Code]],Leave!P:P,Leave!S:S,"0")</f>
        <v>60</v>
      </c>
      <c r="N28" s="21">
        <f>User[[#This Row],[Time Leave RMS (min)]]/60</f>
        <v>1</v>
      </c>
      <c r="O28" s="15">
        <f>User[[#This Row],[Duration In Store(min)]]/60</f>
        <v>8.0333333333333332</v>
      </c>
      <c r="P28" s="28">
        <f>User[[#This Row],[Time In Store + Leave]]/24</f>
        <v>0.37638888888888888</v>
      </c>
      <c r="Q28" s="15">
        <f>(User[[#This Row],[Time Leave RMS (min)]]/60)+User[[#This Row],[Duration In Store H]]</f>
        <v>9.0333333333333332</v>
      </c>
      <c r="R28">
        <f>IF(User[[#This Row],[Check In]]="Sin Registro",0,1)</f>
        <v>1</v>
      </c>
      <c r="S28">
        <f>IF(User[[#This Row],[Check Out]]="Sin Registro",0,1)</f>
        <v>1</v>
      </c>
      <c r="T28" t="str">
        <f>IFERROR(IF(VLOOKUP(User[[#This Row],[User Code]],Justificar!$C$8:$I$1048576,6,0)=0,"Sin Justificación",VLOOKUP(User[[#This Row],[User Code]],Justificar!$C$8:$I$1048576,6,0)),"")</f>
        <v/>
      </c>
      <c r="U28" t="str">
        <f>IFERROR(IF(VLOOKUP(User[[#This Row],[User Code]],Justificar!$C$8:$I$1048576,6,0)=0,"Sin Justificación",VLOOKUP(User[[#This Row],[User Code]],Justificar!$C$8:$I$1048576,7,0)),"")</f>
        <v/>
      </c>
      <c r="V28" t="str" cm="1">
        <f t="array" ref="V28">_xlfn.IFS(User[[#This Row],[Time In Store + Leave]]&lt;7.8,"Incompleto",User[[#This Row],[Time In Store + Leave]]&lt;=12,"Completo",User[[#This Row],[Time In Store + Leave]]&gt;12,"Superior")</f>
        <v>Completo</v>
      </c>
      <c r="W2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" t="str">
        <f>IF(User[[#This Row],[Rango]]="incompleto",IF(User[[#This Row],[Reporte in]]=0,"Sin_Registro_In_Out",IF(User[[#This Row],[Reporte Out]]=0,"No_Realizo_Salida","No_cumple_el_Tiempo")),"")</f>
        <v/>
      </c>
      <c r="Y28" t="str" cm="1">
        <f t="array" ref="Y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8"/>
      <c r="AA28"/>
      <c r="AB28"/>
      <c r="AC28"/>
      <c r="AD28"/>
      <c r="AE28"/>
      <c r="AF28"/>
      <c r="AG28"/>
      <c r="AH28"/>
      <c r="AI28"/>
      <c r="AJ28"/>
    </row>
    <row r="29" spans="1:36" x14ac:dyDescent="0.3">
      <c r="A29" t="s">
        <v>3494</v>
      </c>
      <c r="B29">
        <v>1010174065</v>
      </c>
      <c r="C29" t="s">
        <v>3495</v>
      </c>
      <c r="D29" t="s">
        <v>3496</v>
      </c>
      <c r="E29" t="s">
        <v>6</v>
      </c>
      <c r="F29" t="s">
        <v>1036</v>
      </c>
      <c r="G29" t="s">
        <v>178</v>
      </c>
      <c r="H29" s="2">
        <v>45915.667164351849</v>
      </c>
      <c r="I29">
        <v>1</v>
      </c>
      <c r="J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45922.429108796299</v>
      </c>
      <c r="K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45922.814456018517</v>
      </c>
      <c r="L29" s="21">
        <f>_xlfn.XLOOKUP(User[[#This Row],[User Code]],RMS_Check_In_Out!A:A,RMS_Check_In_Out!D:D,"0")</f>
        <v>555</v>
      </c>
      <c r="M29" s="21" t="str">
        <f>_xlfn.XLOOKUP(User[[#This Row],[User Code]],Leave!P:P,Leave!S:S,"0")</f>
        <v>0</v>
      </c>
      <c r="N29" s="21">
        <f>User[[#This Row],[Time Leave RMS (min)]]/60</f>
        <v>0</v>
      </c>
      <c r="O29" s="15">
        <f>User[[#This Row],[Duration In Store(min)]]/60</f>
        <v>9.25</v>
      </c>
      <c r="P29" s="28">
        <f>User[[#This Row],[Time In Store + Leave]]/24</f>
        <v>0.38541666666666669</v>
      </c>
      <c r="Q29" s="15">
        <f>(User[[#This Row],[Time Leave RMS (min)]]/60)+User[[#This Row],[Duration In Store H]]</f>
        <v>9.25</v>
      </c>
      <c r="R29">
        <f>IF(User[[#This Row],[Check In]]="Sin Registro",0,1)</f>
        <v>1</v>
      </c>
      <c r="S29">
        <f>IF(User[[#This Row],[Check Out]]="Sin Registro",0,1)</f>
        <v>1</v>
      </c>
      <c r="T29" t="str">
        <f>IFERROR(IF(VLOOKUP(User[[#This Row],[User Code]],Justificar!$C$8:$I$1048576,6,0)=0,"Sin Justificación",VLOOKUP(User[[#This Row],[User Code]],Justificar!$C$8:$I$1048576,6,0)),"")</f>
        <v/>
      </c>
      <c r="U29" t="str">
        <f>IFERROR(IF(VLOOKUP(User[[#This Row],[User Code]],Justificar!$C$8:$I$1048576,6,0)=0,"Sin Justificación",VLOOKUP(User[[#This Row],[User Code]],Justificar!$C$8:$I$1048576,7,0)),"")</f>
        <v/>
      </c>
      <c r="V29" t="str" cm="1">
        <f t="array" ref="V29">_xlfn.IFS(User[[#This Row],[Time In Store + Leave]]&lt;7.8,"Incompleto",User[[#This Row],[Time In Store + Leave]]&lt;=12,"Completo",User[[#This Row],[Time In Store + Leave]]&gt;12,"Superior")</f>
        <v>Completo</v>
      </c>
      <c r="W2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" t="str">
        <f>IF(User[[#This Row],[Rango]]="incompleto",IF(User[[#This Row],[Reporte in]]=0,"Sin_Registro_In_Out",IF(User[[#This Row],[Reporte Out]]=0,"No_Realizo_Salida","No_cumple_el_Tiempo")),"")</f>
        <v/>
      </c>
      <c r="Y29" t="str" cm="1">
        <f t="array" ref="Y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9"/>
      <c r="AA29"/>
      <c r="AB29"/>
      <c r="AC29"/>
      <c r="AD29"/>
      <c r="AE29"/>
      <c r="AF29"/>
      <c r="AG29"/>
      <c r="AH29"/>
      <c r="AI29"/>
      <c r="AJ29"/>
    </row>
    <row r="30" spans="1:36" x14ac:dyDescent="0.3">
      <c r="A30" t="s">
        <v>3497</v>
      </c>
      <c r="B30">
        <v>1192779661</v>
      </c>
      <c r="C30" t="s">
        <v>3498</v>
      </c>
      <c r="D30" t="s">
        <v>3499</v>
      </c>
      <c r="E30" t="s">
        <v>6</v>
      </c>
      <c r="F30" t="s">
        <v>1036</v>
      </c>
      <c r="G30" t="s">
        <v>178</v>
      </c>
      <c r="H30" s="2">
        <v>45915.666909722226</v>
      </c>
      <c r="I30">
        <v>1</v>
      </c>
      <c r="J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45922.366736111115</v>
      </c>
      <c r="K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45922.754212962966</v>
      </c>
      <c r="L30" s="21">
        <f>_xlfn.XLOOKUP(User[[#This Row],[User Code]],RMS_Check_In_Out!A:A,RMS_Check_In_Out!D:D,"0")</f>
        <v>558</v>
      </c>
      <c r="M30" s="21" t="str">
        <f>_xlfn.XLOOKUP(User[[#This Row],[User Code]],Leave!P:P,Leave!S:S,"0")</f>
        <v>0</v>
      </c>
      <c r="N30" s="21">
        <f>User[[#This Row],[Time Leave RMS (min)]]/60</f>
        <v>0</v>
      </c>
      <c r="O30" s="15">
        <f>User[[#This Row],[Duration In Store(min)]]/60</f>
        <v>9.3000000000000007</v>
      </c>
      <c r="P30" s="28">
        <f>User[[#This Row],[Time In Store + Leave]]/24</f>
        <v>0.38750000000000001</v>
      </c>
      <c r="Q30" s="15">
        <f>(User[[#This Row],[Time Leave RMS (min)]]/60)+User[[#This Row],[Duration In Store H]]</f>
        <v>9.3000000000000007</v>
      </c>
      <c r="R30">
        <f>IF(User[[#This Row],[Check In]]="Sin Registro",0,1)</f>
        <v>1</v>
      </c>
      <c r="S30">
        <f>IF(User[[#This Row],[Check Out]]="Sin Registro",0,1)</f>
        <v>1</v>
      </c>
      <c r="T30" t="str">
        <f>IFERROR(IF(VLOOKUP(User[[#This Row],[User Code]],Justificar!$C$8:$I$1048576,6,0)=0,"Sin Justificación",VLOOKUP(User[[#This Row],[User Code]],Justificar!$C$8:$I$1048576,6,0)),"")</f>
        <v/>
      </c>
      <c r="U30" t="str">
        <f>IFERROR(IF(VLOOKUP(User[[#This Row],[User Code]],Justificar!$C$8:$I$1048576,6,0)=0,"Sin Justificación",VLOOKUP(User[[#This Row],[User Code]],Justificar!$C$8:$I$1048576,7,0)),"")</f>
        <v/>
      </c>
      <c r="V30" t="str" cm="1">
        <f t="array" ref="V30">_xlfn.IFS(User[[#This Row],[Time In Store + Leave]]&lt;7.8,"Incompleto",User[[#This Row],[Time In Store + Leave]]&lt;=12,"Completo",User[[#This Row],[Time In Store + Leave]]&gt;12,"Superior")</f>
        <v>Completo</v>
      </c>
      <c r="W3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" t="str">
        <f>IF(User[[#This Row],[Rango]]="incompleto",IF(User[[#This Row],[Reporte in]]=0,"Sin_Registro_In_Out",IF(User[[#This Row],[Reporte Out]]=0,"No_Realizo_Salida","No_cumple_el_Tiempo")),"")</f>
        <v/>
      </c>
      <c r="Y30" t="str" cm="1">
        <f t="array" ref="Y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0"/>
      <c r="AA30"/>
      <c r="AB30"/>
      <c r="AC30"/>
      <c r="AD30"/>
      <c r="AE30"/>
      <c r="AF30"/>
      <c r="AG30"/>
      <c r="AH30"/>
      <c r="AI30"/>
      <c r="AJ30"/>
    </row>
    <row r="31" spans="1:36" x14ac:dyDescent="0.3">
      <c r="A31" t="s">
        <v>3500</v>
      </c>
      <c r="B31">
        <v>1011322455</v>
      </c>
      <c r="C31" t="s">
        <v>3501</v>
      </c>
      <c r="D31" t="s">
        <v>3502</v>
      </c>
      <c r="E31" t="s">
        <v>130</v>
      </c>
      <c r="F31" t="s">
        <v>1446</v>
      </c>
      <c r="G31" t="s">
        <v>178</v>
      </c>
      <c r="H31" s="2">
        <v>45915.541851851849</v>
      </c>
      <c r="I31">
        <v>1</v>
      </c>
      <c r="J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45922.399780092594</v>
      </c>
      <c r="K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45922.758032407408</v>
      </c>
      <c r="L31" s="21">
        <f>_xlfn.XLOOKUP(User[[#This Row],[User Code]],RMS_Check_In_Out!A:A,RMS_Check_In_Out!D:D,"0")</f>
        <v>516</v>
      </c>
      <c r="M31" s="21" t="str">
        <f>_xlfn.XLOOKUP(User[[#This Row],[User Code]],Leave!P:P,Leave!S:S,"0")</f>
        <v>0</v>
      </c>
      <c r="N31" s="21">
        <f>User[[#This Row],[Time Leave RMS (min)]]/60</f>
        <v>0</v>
      </c>
      <c r="O31" s="15">
        <f>User[[#This Row],[Duration In Store(min)]]/60</f>
        <v>8.6</v>
      </c>
      <c r="P31" s="28">
        <f>User[[#This Row],[Time In Store + Leave]]/24</f>
        <v>0.35833333333333334</v>
      </c>
      <c r="Q31" s="15">
        <f>(User[[#This Row],[Time Leave RMS (min)]]/60)+User[[#This Row],[Duration In Store H]]</f>
        <v>8.6</v>
      </c>
      <c r="R31">
        <f>IF(User[[#This Row],[Check In]]="Sin Registro",0,1)</f>
        <v>1</v>
      </c>
      <c r="S31">
        <f>IF(User[[#This Row],[Check Out]]="Sin Registro",0,1)</f>
        <v>1</v>
      </c>
      <c r="T31" t="str">
        <f>IFERROR(IF(VLOOKUP(User[[#This Row],[User Code]],Justificar!$C$8:$I$1048576,6,0)=0,"Sin Justificación",VLOOKUP(User[[#This Row],[User Code]],Justificar!$C$8:$I$1048576,6,0)),"")</f>
        <v/>
      </c>
      <c r="U31" t="str">
        <f>IFERROR(IF(VLOOKUP(User[[#This Row],[User Code]],Justificar!$C$8:$I$1048576,6,0)=0,"Sin Justificación",VLOOKUP(User[[#This Row],[User Code]],Justificar!$C$8:$I$1048576,7,0)),"")</f>
        <v/>
      </c>
      <c r="V31" t="str" cm="1">
        <f t="array" ref="V31">_xlfn.IFS(User[[#This Row],[Time In Store + Leave]]&lt;7.8,"Incompleto",User[[#This Row],[Time In Store + Leave]]&lt;=12,"Completo",User[[#This Row],[Time In Store + Leave]]&gt;12,"Superior")</f>
        <v>Completo</v>
      </c>
      <c r="W3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" t="str">
        <f>IF(User[[#This Row],[Rango]]="incompleto",IF(User[[#This Row],[Reporte in]]=0,"Sin_Registro_In_Out",IF(User[[#This Row],[Reporte Out]]=0,"No_Realizo_Salida","No_cumple_el_Tiempo")),"")</f>
        <v/>
      </c>
      <c r="Y31" t="str" cm="1">
        <f t="array" ref="Y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1"/>
      <c r="AA31"/>
      <c r="AB31"/>
      <c r="AC31"/>
      <c r="AD31"/>
      <c r="AE31"/>
      <c r="AF31"/>
      <c r="AG31"/>
      <c r="AH31"/>
      <c r="AI31"/>
      <c r="AJ31"/>
    </row>
    <row r="32" spans="1:36" x14ac:dyDescent="0.3">
      <c r="A32" t="s">
        <v>3503</v>
      </c>
      <c r="B32">
        <v>1073702161</v>
      </c>
      <c r="C32" t="s">
        <v>3504</v>
      </c>
      <c r="D32" t="s">
        <v>3505</v>
      </c>
      <c r="E32" t="s">
        <v>6</v>
      </c>
      <c r="F32" t="s">
        <v>1487</v>
      </c>
      <c r="G32" t="s">
        <v>177</v>
      </c>
      <c r="H32" s="2">
        <v>45915.500752314816</v>
      </c>
      <c r="I32">
        <v>1</v>
      </c>
      <c r="J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45922.457974537036</v>
      </c>
      <c r="K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45922.793587962966</v>
      </c>
      <c r="L32" s="21">
        <f>_xlfn.XLOOKUP(User[[#This Row],[User Code]],RMS_Check_In_Out!A:A,RMS_Check_In_Out!D:D,"0")</f>
        <v>483</v>
      </c>
      <c r="M32" s="21" t="str">
        <f>_xlfn.XLOOKUP(User[[#This Row],[User Code]],Leave!P:P,Leave!S:S,"0")</f>
        <v>0</v>
      </c>
      <c r="N32" s="21">
        <f>User[[#This Row],[Time Leave RMS (min)]]/60</f>
        <v>0</v>
      </c>
      <c r="O32" s="15">
        <f>User[[#This Row],[Duration In Store(min)]]/60</f>
        <v>8.0500000000000007</v>
      </c>
      <c r="P32" s="28">
        <f>User[[#This Row],[Time In Store + Leave]]/24</f>
        <v>0.3354166666666667</v>
      </c>
      <c r="Q32" s="15">
        <f>(User[[#This Row],[Time Leave RMS (min)]]/60)+User[[#This Row],[Duration In Store H]]</f>
        <v>8.0500000000000007</v>
      </c>
      <c r="R32">
        <f>IF(User[[#This Row],[Check In]]="Sin Registro",0,1)</f>
        <v>1</v>
      </c>
      <c r="S32">
        <f>IF(User[[#This Row],[Check Out]]="Sin Registro",0,1)</f>
        <v>1</v>
      </c>
      <c r="T32" t="str">
        <f>IFERROR(IF(VLOOKUP(User[[#This Row],[User Code]],Justificar!$C$8:$I$1048576,6,0)=0,"Sin Justificación",VLOOKUP(User[[#This Row],[User Code]],Justificar!$C$8:$I$1048576,6,0)),"")</f>
        <v/>
      </c>
      <c r="U32" t="str">
        <f>IFERROR(IF(VLOOKUP(User[[#This Row],[User Code]],Justificar!$C$8:$I$1048576,6,0)=0,"Sin Justificación",VLOOKUP(User[[#This Row],[User Code]],Justificar!$C$8:$I$1048576,7,0)),"")</f>
        <v/>
      </c>
      <c r="V32" t="str" cm="1">
        <f t="array" ref="V32">_xlfn.IFS(User[[#This Row],[Time In Store + Leave]]&lt;7.8,"Incompleto",User[[#This Row],[Time In Store + Leave]]&lt;=12,"Completo",User[[#This Row],[Time In Store + Leave]]&gt;12,"Superior")</f>
        <v>Completo</v>
      </c>
      <c r="W3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" t="str">
        <f>IF(User[[#This Row],[Rango]]="incompleto",IF(User[[#This Row],[Reporte in]]=0,"Sin_Registro_In_Out",IF(User[[#This Row],[Reporte Out]]=0,"No_Realizo_Salida","No_cumple_el_Tiempo")),"")</f>
        <v/>
      </c>
      <c r="Y32" t="str" cm="1">
        <f t="array" ref="Y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2"/>
      <c r="AA32"/>
      <c r="AB32"/>
      <c r="AC32"/>
      <c r="AD32"/>
      <c r="AE32"/>
      <c r="AF32"/>
      <c r="AG32"/>
      <c r="AH32"/>
      <c r="AI32"/>
      <c r="AJ32"/>
    </row>
    <row r="33" spans="1:36" x14ac:dyDescent="0.3">
      <c r="A33" t="s">
        <v>3506</v>
      </c>
      <c r="B33">
        <v>1110174455</v>
      </c>
      <c r="C33" t="s">
        <v>3507</v>
      </c>
      <c r="D33" t="s">
        <v>3508</v>
      </c>
      <c r="E33" t="s">
        <v>6</v>
      </c>
      <c r="F33" t="s">
        <v>1487</v>
      </c>
      <c r="G33" t="s">
        <v>177</v>
      </c>
      <c r="H33" s="2">
        <v>45915.500590277778</v>
      </c>
      <c r="I33">
        <v>1</v>
      </c>
      <c r="J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45922.459398148145</v>
      </c>
      <c r="K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45922.809502314813</v>
      </c>
      <c r="L33" s="21">
        <f>_xlfn.XLOOKUP(User[[#This Row],[User Code]],RMS_Check_In_Out!A:A,RMS_Check_In_Out!D:D,"0")</f>
        <v>504</v>
      </c>
      <c r="M33" s="21" t="str">
        <f>_xlfn.XLOOKUP(User[[#This Row],[User Code]],Leave!P:P,Leave!S:S,"0")</f>
        <v>0</v>
      </c>
      <c r="N33" s="21">
        <f>User[[#This Row],[Time Leave RMS (min)]]/60</f>
        <v>0</v>
      </c>
      <c r="O33" s="15">
        <f>User[[#This Row],[Duration In Store(min)]]/60</f>
        <v>8.4</v>
      </c>
      <c r="P33" s="28">
        <f>User[[#This Row],[Time In Store + Leave]]/24</f>
        <v>0.35000000000000003</v>
      </c>
      <c r="Q33" s="15">
        <f>(User[[#This Row],[Time Leave RMS (min)]]/60)+User[[#This Row],[Duration In Store H]]</f>
        <v>8.4</v>
      </c>
      <c r="R33">
        <f>IF(User[[#This Row],[Check In]]="Sin Registro",0,1)</f>
        <v>1</v>
      </c>
      <c r="S33">
        <f>IF(User[[#This Row],[Check Out]]="Sin Registro",0,1)</f>
        <v>1</v>
      </c>
      <c r="T33" t="str">
        <f>IFERROR(IF(VLOOKUP(User[[#This Row],[User Code]],Justificar!$C$8:$I$1048576,6,0)=0,"Sin Justificación",VLOOKUP(User[[#This Row],[User Code]],Justificar!$C$8:$I$1048576,6,0)),"")</f>
        <v/>
      </c>
      <c r="U33" t="str">
        <f>IFERROR(IF(VLOOKUP(User[[#This Row],[User Code]],Justificar!$C$8:$I$1048576,6,0)=0,"Sin Justificación",VLOOKUP(User[[#This Row],[User Code]],Justificar!$C$8:$I$1048576,7,0)),"")</f>
        <v/>
      </c>
      <c r="V33" t="str" cm="1">
        <f t="array" ref="V33">_xlfn.IFS(User[[#This Row],[Time In Store + Leave]]&lt;7.8,"Incompleto",User[[#This Row],[Time In Store + Leave]]&lt;=12,"Completo",User[[#This Row],[Time In Store + Leave]]&gt;12,"Superior")</f>
        <v>Completo</v>
      </c>
      <c r="W3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" t="str">
        <f>IF(User[[#This Row],[Rango]]="incompleto",IF(User[[#This Row],[Reporte in]]=0,"Sin_Registro_In_Out",IF(User[[#This Row],[Reporte Out]]=0,"No_Realizo_Salida","No_cumple_el_Tiempo")),"")</f>
        <v/>
      </c>
      <c r="Y33" t="str" cm="1">
        <f t="array" ref="Y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3"/>
      <c r="AA33"/>
      <c r="AB33"/>
      <c r="AC33"/>
      <c r="AD33"/>
      <c r="AE33"/>
      <c r="AF33"/>
      <c r="AG33"/>
      <c r="AH33"/>
      <c r="AI33"/>
      <c r="AJ33"/>
    </row>
    <row r="34" spans="1:36" x14ac:dyDescent="0.3">
      <c r="A34" t="s">
        <v>3509</v>
      </c>
      <c r="B34">
        <v>1073507949</v>
      </c>
      <c r="C34" t="s">
        <v>3510</v>
      </c>
      <c r="D34" t="s">
        <v>3511</v>
      </c>
      <c r="E34" t="s">
        <v>6</v>
      </c>
      <c r="F34" t="s">
        <v>1487</v>
      </c>
      <c r="G34" t="s">
        <v>177</v>
      </c>
      <c r="H34" s="2">
        <v>45915.500451388885</v>
      </c>
      <c r="I34">
        <v>1</v>
      </c>
      <c r="J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45922.472442129627</v>
      </c>
      <c r="K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45922.807118055556</v>
      </c>
      <c r="L34" s="21">
        <f>_xlfn.XLOOKUP(User[[#This Row],[User Code]],RMS_Check_In_Out!A:A,RMS_Check_In_Out!D:D,"0")</f>
        <v>482</v>
      </c>
      <c r="M34" s="21" t="str">
        <f>_xlfn.XLOOKUP(User[[#This Row],[User Code]],Leave!P:P,Leave!S:S,"0")</f>
        <v>0</v>
      </c>
      <c r="N34" s="21">
        <f>User[[#This Row],[Time Leave RMS (min)]]/60</f>
        <v>0</v>
      </c>
      <c r="O34" s="15">
        <f>User[[#This Row],[Duration In Store(min)]]/60</f>
        <v>8.0333333333333332</v>
      </c>
      <c r="P34" s="28">
        <f>User[[#This Row],[Time In Store + Leave]]/24</f>
        <v>0.3347222222222222</v>
      </c>
      <c r="Q34" s="15">
        <f>(User[[#This Row],[Time Leave RMS (min)]]/60)+User[[#This Row],[Duration In Store H]]</f>
        <v>8.0333333333333332</v>
      </c>
      <c r="R34">
        <f>IF(User[[#This Row],[Check In]]="Sin Registro",0,1)</f>
        <v>1</v>
      </c>
      <c r="S34">
        <f>IF(User[[#This Row],[Check Out]]="Sin Registro",0,1)</f>
        <v>1</v>
      </c>
      <c r="T34" t="str">
        <f>IFERROR(IF(VLOOKUP(User[[#This Row],[User Code]],Justificar!$C$8:$I$1048576,6,0)=0,"Sin Justificación",VLOOKUP(User[[#This Row],[User Code]],Justificar!$C$8:$I$1048576,6,0)),"")</f>
        <v/>
      </c>
      <c r="U34" t="str">
        <f>IFERROR(IF(VLOOKUP(User[[#This Row],[User Code]],Justificar!$C$8:$I$1048576,6,0)=0,"Sin Justificación",VLOOKUP(User[[#This Row],[User Code]],Justificar!$C$8:$I$1048576,7,0)),"")</f>
        <v/>
      </c>
      <c r="V34" t="str" cm="1">
        <f t="array" ref="V34">_xlfn.IFS(User[[#This Row],[Time In Store + Leave]]&lt;7.8,"Incompleto",User[[#This Row],[Time In Store + Leave]]&lt;=12,"Completo",User[[#This Row],[Time In Store + Leave]]&gt;12,"Superior")</f>
        <v>Completo</v>
      </c>
      <c r="W3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" t="str">
        <f>IF(User[[#This Row],[Rango]]="incompleto",IF(User[[#This Row],[Reporte in]]=0,"Sin_Registro_In_Out",IF(User[[#This Row],[Reporte Out]]=0,"No_Realizo_Salida","No_cumple_el_Tiempo")),"")</f>
        <v/>
      </c>
      <c r="Y34" t="str" cm="1">
        <f t="array" ref="Y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4"/>
      <c r="AA34"/>
      <c r="AB34"/>
      <c r="AC34"/>
      <c r="AD34"/>
      <c r="AE34"/>
      <c r="AF34"/>
      <c r="AG34"/>
      <c r="AH34"/>
      <c r="AI34"/>
      <c r="AJ34"/>
    </row>
    <row r="35" spans="1:36" x14ac:dyDescent="0.3">
      <c r="A35" t="s">
        <v>3512</v>
      </c>
      <c r="B35">
        <v>1034276928</v>
      </c>
      <c r="C35" t="s">
        <v>3513</v>
      </c>
      <c r="D35" t="s">
        <v>3514</v>
      </c>
      <c r="E35" t="s">
        <v>6</v>
      </c>
      <c r="F35" t="s">
        <v>1487</v>
      </c>
      <c r="G35" t="s">
        <v>177</v>
      </c>
      <c r="H35" s="2">
        <v>45915.500208333331</v>
      </c>
      <c r="I35">
        <v>1</v>
      </c>
      <c r="J3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5" s="21" t="str">
        <f>_xlfn.XLOOKUP(User[[#This Row],[User Code]],RMS_Check_In_Out!A:A,RMS_Check_In_Out!D:D,"0")</f>
        <v>0</v>
      </c>
      <c r="M35" s="21">
        <f>_xlfn.XLOOKUP(User[[#This Row],[User Code]],Leave!P:P,Leave!S:S,"0")</f>
        <v>480</v>
      </c>
      <c r="N35" s="21">
        <f>User[[#This Row],[Time Leave RMS (min)]]/60</f>
        <v>8</v>
      </c>
      <c r="O35" s="15">
        <f>User[[#This Row],[Duration In Store(min)]]/60</f>
        <v>0</v>
      </c>
      <c r="P35" s="28">
        <f>User[[#This Row],[Time In Store + Leave]]/24</f>
        <v>0.33333333333333331</v>
      </c>
      <c r="Q35" s="15">
        <f>(User[[#This Row],[Time Leave RMS (min)]]/60)+User[[#This Row],[Duration In Store H]]</f>
        <v>8</v>
      </c>
      <c r="R35">
        <f>IF(User[[#This Row],[Check In]]="Sin Registro",0,1)</f>
        <v>1</v>
      </c>
      <c r="S35">
        <f>IF(User[[#This Row],[Check Out]]="Sin Registro",0,1)</f>
        <v>1</v>
      </c>
      <c r="T35" t="str">
        <f>IFERROR(IF(VLOOKUP(User[[#This Row],[User Code]],Justificar!$C$8:$I$1048576,6,0)=0,"Sin Justificación",VLOOKUP(User[[#This Row],[User Code]],Justificar!$C$8:$I$1048576,6,0)),"")</f>
        <v/>
      </c>
      <c r="U35" t="str">
        <f>IFERROR(IF(VLOOKUP(User[[#This Row],[User Code]],Justificar!$C$8:$I$1048576,6,0)=0,"Sin Justificación",VLOOKUP(User[[#This Row],[User Code]],Justificar!$C$8:$I$1048576,7,0)),"")</f>
        <v/>
      </c>
      <c r="V35" t="str" cm="1">
        <f t="array" ref="V35">_xlfn.IFS(User[[#This Row],[Time In Store + Leave]]&lt;7.8,"Incompleto",User[[#This Row],[Time In Store + Leave]]&lt;=12,"Completo",User[[#This Row],[Time In Store + Leave]]&gt;12,"Superior")</f>
        <v>Completo</v>
      </c>
      <c r="W3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" t="str">
        <f>IF(User[[#This Row],[Rango]]="incompleto",IF(User[[#This Row],[Reporte in]]=0,"Sin_Registro_In_Out",IF(User[[#This Row],[Reporte Out]]=0,"No_Realizo_Salida","No_cumple_el_Tiempo")),"")</f>
        <v/>
      </c>
      <c r="Y35" t="str" cm="1">
        <f t="array" ref="Y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5"/>
      <c r="AA35"/>
      <c r="AB35"/>
      <c r="AC35"/>
      <c r="AD35"/>
      <c r="AE35"/>
      <c r="AF35"/>
      <c r="AG35"/>
      <c r="AH35"/>
      <c r="AI35"/>
      <c r="AJ35"/>
    </row>
    <row r="36" spans="1:36" x14ac:dyDescent="0.3">
      <c r="A36" t="s">
        <v>3515</v>
      </c>
      <c r="B36">
        <v>1073177298</v>
      </c>
      <c r="C36" t="s">
        <v>3516</v>
      </c>
      <c r="D36" t="s">
        <v>3517</v>
      </c>
      <c r="E36" t="s">
        <v>6</v>
      </c>
      <c r="F36" t="s">
        <v>2146</v>
      </c>
      <c r="G36" t="s">
        <v>179</v>
      </c>
      <c r="H36" s="2">
        <v>45915.43273148148</v>
      </c>
      <c r="I36">
        <v>1</v>
      </c>
      <c r="J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45922.473773148151</v>
      </c>
      <c r="K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45922.809108796297</v>
      </c>
      <c r="L36" s="21">
        <f>_xlfn.XLOOKUP(User[[#This Row],[User Code]],RMS_Check_In_Out!A:A,RMS_Check_In_Out!D:D,"0")</f>
        <v>483</v>
      </c>
      <c r="M36" s="21">
        <f>_xlfn.XLOOKUP(User[[#This Row],[User Code]],Leave!P:P,Leave!S:S,"0")</f>
        <v>60</v>
      </c>
      <c r="N36" s="21">
        <f>User[[#This Row],[Time Leave RMS (min)]]/60</f>
        <v>1</v>
      </c>
      <c r="O36" s="15">
        <f>User[[#This Row],[Duration In Store(min)]]/60</f>
        <v>8.0500000000000007</v>
      </c>
      <c r="P36" s="28">
        <f>User[[#This Row],[Time In Store + Leave]]/24</f>
        <v>0.37708333333333338</v>
      </c>
      <c r="Q36" s="15">
        <f>(User[[#This Row],[Time Leave RMS (min)]]/60)+User[[#This Row],[Duration In Store H]]</f>
        <v>9.0500000000000007</v>
      </c>
      <c r="R36">
        <f>IF(User[[#This Row],[Check In]]="Sin Registro",0,1)</f>
        <v>1</v>
      </c>
      <c r="S36">
        <f>IF(User[[#This Row],[Check Out]]="Sin Registro",0,1)</f>
        <v>1</v>
      </c>
      <c r="T36" t="str">
        <f>IFERROR(IF(VLOOKUP(User[[#This Row],[User Code]],Justificar!$C$8:$I$1048576,6,0)=0,"Sin Justificación",VLOOKUP(User[[#This Row],[User Code]],Justificar!$C$8:$I$1048576,6,0)),"")</f>
        <v/>
      </c>
      <c r="U36" t="str">
        <f>IFERROR(IF(VLOOKUP(User[[#This Row],[User Code]],Justificar!$C$8:$I$1048576,6,0)=0,"Sin Justificación",VLOOKUP(User[[#This Row],[User Code]],Justificar!$C$8:$I$1048576,7,0)),"")</f>
        <v/>
      </c>
      <c r="V36" t="str" cm="1">
        <f t="array" ref="V36">_xlfn.IFS(User[[#This Row],[Time In Store + Leave]]&lt;7.8,"Incompleto",User[[#This Row],[Time In Store + Leave]]&lt;=12,"Completo",User[[#This Row],[Time In Store + Leave]]&gt;12,"Superior")</f>
        <v>Completo</v>
      </c>
      <c r="W3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" t="str">
        <f>IF(User[[#This Row],[Rango]]="incompleto",IF(User[[#This Row],[Reporte in]]=0,"Sin_Registro_In_Out",IF(User[[#This Row],[Reporte Out]]=0,"No_Realizo_Salida","No_cumple_el_Tiempo")),"")</f>
        <v/>
      </c>
      <c r="Y36" t="str" cm="1">
        <f t="array" ref="Y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6"/>
      <c r="AA36"/>
      <c r="AB36"/>
      <c r="AC36"/>
      <c r="AD36"/>
      <c r="AE36"/>
      <c r="AF36"/>
      <c r="AG36"/>
      <c r="AH36"/>
      <c r="AI36"/>
      <c r="AJ36"/>
    </row>
    <row r="37" spans="1:36" x14ac:dyDescent="0.3">
      <c r="A37" t="s">
        <v>3374</v>
      </c>
      <c r="B37">
        <v>1030570361</v>
      </c>
      <c r="C37" t="s">
        <v>3375</v>
      </c>
      <c r="D37" t="s">
        <v>3376</v>
      </c>
      <c r="E37" t="s">
        <v>6</v>
      </c>
      <c r="F37" t="s">
        <v>2146</v>
      </c>
      <c r="G37" t="s">
        <v>179</v>
      </c>
      <c r="H37" s="2">
        <v>45912.542743055557</v>
      </c>
      <c r="I37">
        <v>1</v>
      </c>
      <c r="J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45922.381979166668</v>
      </c>
      <c r="K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45922.757384259261</v>
      </c>
      <c r="L37" s="21">
        <f>_xlfn.XLOOKUP(User[[#This Row],[User Code]],RMS_Check_In_Out!A:A,RMS_Check_In_Out!D:D,"0")</f>
        <v>541</v>
      </c>
      <c r="M37" s="21" t="str">
        <f>_xlfn.XLOOKUP(User[[#This Row],[User Code]],Leave!P:P,Leave!S:S,"0")</f>
        <v>0</v>
      </c>
      <c r="N37" s="21">
        <f>User[[#This Row],[Time Leave RMS (min)]]/60</f>
        <v>0</v>
      </c>
      <c r="O37" s="15">
        <f>User[[#This Row],[Duration In Store(min)]]/60</f>
        <v>9.0166666666666675</v>
      </c>
      <c r="P37" s="28">
        <f>User[[#This Row],[Time In Store + Leave]]/24</f>
        <v>0.3756944444444445</v>
      </c>
      <c r="Q37" s="15">
        <f>(User[[#This Row],[Time Leave RMS (min)]]/60)+User[[#This Row],[Duration In Store H]]</f>
        <v>9.0166666666666675</v>
      </c>
      <c r="R37">
        <f>IF(User[[#This Row],[Check In]]="Sin Registro",0,1)</f>
        <v>1</v>
      </c>
      <c r="S37">
        <f>IF(User[[#This Row],[Check Out]]="Sin Registro",0,1)</f>
        <v>1</v>
      </c>
      <c r="T37" t="str">
        <f>IFERROR(IF(VLOOKUP(User[[#This Row],[User Code]],Justificar!$C$8:$I$1048576,6,0)=0,"Sin Justificación",VLOOKUP(User[[#This Row],[User Code]],Justificar!$C$8:$I$1048576,6,0)),"")</f>
        <v/>
      </c>
      <c r="U37" t="str">
        <f>IFERROR(IF(VLOOKUP(User[[#This Row],[User Code]],Justificar!$C$8:$I$1048576,6,0)=0,"Sin Justificación",VLOOKUP(User[[#This Row],[User Code]],Justificar!$C$8:$I$1048576,7,0)),"")</f>
        <v/>
      </c>
      <c r="V37" t="str" cm="1">
        <f t="array" ref="V37">_xlfn.IFS(User[[#This Row],[Time In Store + Leave]]&lt;7.8,"Incompleto",User[[#This Row],[Time In Store + Leave]]&lt;=12,"Completo",User[[#This Row],[Time In Store + Leave]]&gt;12,"Superior")</f>
        <v>Completo</v>
      </c>
      <c r="W3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" t="str">
        <f>IF(User[[#This Row],[Rango]]="incompleto",IF(User[[#This Row],[Reporte in]]=0,"Sin_Registro_In_Out",IF(User[[#This Row],[Reporte Out]]=0,"No_Realizo_Salida","No_cumple_el_Tiempo")),"")</f>
        <v/>
      </c>
      <c r="Y37" t="str" cm="1">
        <f t="array" ref="Y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7"/>
      <c r="AA37"/>
      <c r="AB37"/>
      <c r="AC37"/>
      <c r="AD37"/>
      <c r="AE37"/>
      <c r="AF37"/>
      <c r="AG37"/>
      <c r="AH37"/>
      <c r="AI37"/>
      <c r="AJ37"/>
    </row>
    <row r="38" spans="1:36" x14ac:dyDescent="0.3">
      <c r="A38" t="s">
        <v>3377</v>
      </c>
      <c r="B38">
        <v>1234098740</v>
      </c>
      <c r="C38" t="s">
        <v>3378</v>
      </c>
      <c r="D38" t="s">
        <v>3379</v>
      </c>
      <c r="E38" t="s">
        <v>6</v>
      </c>
      <c r="F38" t="s">
        <v>3380</v>
      </c>
      <c r="G38" t="s">
        <v>3381</v>
      </c>
      <c r="H38" s="2">
        <v>45912.542581018519</v>
      </c>
      <c r="I38">
        <v>1</v>
      </c>
      <c r="J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8" s="21" t="str">
        <f>_xlfn.XLOOKUP(User[[#This Row],[User Code]],RMS_Check_In_Out!A:A,RMS_Check_In_Out!D:D,"0")</f>
        <v>0</v>
      </c>
      <c r="M38" s="21">
        <f>_xlfn.XLOOKUP(User[[#This Row],[User Code]],Leave!P:P,Leave!S:S,"0")</f>
        <v>480</v>
      </c>
      <c r="N38" s="21">
        <f>User[[#This Row],[Time Leave RMS (min)]]/60</f>
        <v>8</v>
      </c>
      <c r="O38" s="15">
        <f>User[[#This Row],[Duration In Store(min)]]/60</f>
        <v>0</v>
      </c>
      <c r="P38" s="28">
        <f>User[[#This Row],[Time In Store + Leave]]/24</f>
        <v>0.33333333333333331</v>
      </c>
      <c r="Q38" s="15">
        <f>(User[[#This Row],[Time Leave RMS (min)]]/60)+User[[#This Row],[Duration In Store H]]</f>
        <v>8</v>
      </c>
      <c r="R38">
        <f>IF(User[[#This Row],[Check In]]="Sin Registro",0,1)</f>
        <v>1</v>
      </c>
      <c r="S38">
        <f>IF(User[[#This Row],[Check Out]]="Sin Registro",0,1)</f>
        <v>1</v>
      </c>
      <c r="T38" t="str">
        <f>IFERROR(IF(VLOOKUP(User[[#This Row],[User Code]],Justificar!$C$8:$I$1048576,6,0)=0,"Sin Justificación",VLOOKUP(User[[#This Row],[User Code]],Justificar!$C$8:$I$1048576,6,0)),"")</f>
        <v/>
      </c>
      <c r="U38" t="str">
        <f>IFERROR(IF(VLOOKUP(User[[#This Row],[User Code]],Justificar!$C$8:$I$1048576,6,0)=0,"Sin Justificación",VLOOKUP(User[[#This Row],[User Code]],Justificar!$C$8:$I$1048576,7,0)),"")</f>
        <v/>
      </c>
      <c r="V38" t="str" cm="1">
        <f t="array" ref="V38">_xlfn.IFS(User[[#This Row],[Time In Store + Leave]]&lt;7.8,"Incompleto",User[[#This Row],[Time In Store + Leave]]&lt;=12,"Completo",User[[#This Row],[Time In Store + Leave]]&gt;12,"Superior")</f>
        <v>Completo</v>
      </c>
      <c r="W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" t="str">
        <f>IF(User[[#This Row],[Rango]]="incompleto",IF(User[[#This Row],[Reporte in]]=0,"Sin_Registro_In_Out",IF(User[[#This Row],[Reporte Out]]=0,"No_Realizo_Salida","No_cumple_el_Tiempo")),"")</f>
        <v/>
      </c>
      <c r="Y38" t="str" cm="1">
        <f t="array" ref="Y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CALDERON FONSECA IVAN CAMILO</v>
      </c>
      <c r="Z38"/>
      <c r="AA38"/>
      <c r="AB38"/>
      <c r="AC38"/>
      <c r="AD38"/>
      <c r="AE38"/>
      <c r="AF38"/>
      <c r="AG38"/>
      <c r="AH38"/>
      <c r="AI38"/>
      <c r="AJ38"/>
    </row>
    <row r="39" spans="1:36" x14ac:dyDescent="0.3">
      <c r="A39" t="s">
        <v>3382</v>
      </c>
      <c r="B39">
        <v>1015400134</v>
      </c>
      <c r="C39" t="s">
        <v>3383</v>
      </c>
      <c r="D39" t="s">
        <v>3384</v>
      </c>
      <c r="E39" t="s">
        <v>6</v>
      </c>
      <c r="F39" t="s">
        <v>3380</v>
      </c>
      <c r="G39" t="s">
        <v>3381</v>
      </c>
      <c r="H39" s="2">
        <v>45912.542442129627</v>
      </c>
      <c r="I39">
        <v>1</v>
      </c>
      <c r="J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9" s="21" t="str">
        <f>_xlfn.XLOOKUP(User[[#This Row],[User Code]],RMS_Check_In_Out!A:A,RMS_Check_In_Out!D:D,"0")</f>
        <v>0</v>
      </c>
      <c r="M39" s="21" t="str">
        <f>_xlfn.XLOOKUP(User[[#This Row],[User Code]],Leave!P:P,Leave!S:S,"0")</f>
        <v>0</v>
      </c>
      <c r="N39" s="21">
        <f>User[[#This Row],[Time Leave RMS (min)]]/60</f>
        <v>0</v>
      </c>
      <c r="O39" s="15">
        <f>User[[#This Row],[Duration In Store(min)]]/60</f>
        <v>0</v>
      </c>
      <c r="P39" s="28">
        <f>User[[#This Row],[Time In Store + Leave]]/24</f>
        <v>0</v>
      </c>
      <c r="Q39" s="15">
        <f>(User[[#This Row],[Time Leave RMS (min)]]/60)+User[[#This Row],[Duration In Store H]]</f>
        <v>0</v>
      </c>
      <c r="R39">
        <f>IF(User[[#This Row],[Check In]]="Sin Registro",0,1)</f>
        <v>0</v>
      </c>
      <c r="S39">
        <f>IF(User[[#This Row],[Check Out]]="Sin Registro",0,1)</f>
        <v>0</v>
      </c>
      <c r="T39" t="str">
        <f>IFERROR(IF(VLOOKUP(User[[#This Row],[User Code]],Justificar!$C$8:$I$1048576,6,0)=0,"Sin Justificación",VLOOKUP(User[[#This Row],[User Code]],Justificar!$C$8:$I$1048576,6,0)),"")</f>
        <v>Sin Justificación</v>
      </c>
      <c r="U39" t="str">
        <f>IFERROR(IF(VLOOKUP(User[[#This Row],[User Code]],Justificar!$C$8:$I$1048576,6,0)=0,"Sin Justificación",VLOOKUP(User[[#This Row],[User Code]],Justificar!$C$8:$I$1048576,7,0)),"")</f>
        <v>Sin Justificación</v>
      </c>
      <c r="V39" t="str" cm="1">
        <f t="array" ref="V39">_xlfn.IFS(User[[#This Row],[Time In Store + Leave]]&lt;7.8,"Incompleto",User[[#This Row],[Time In Store + Leave]]&lt;=12,"Completo",User[[#This Row],[Time In Store + Leave]]&gt;12,"Superior")</f>
        <v>Incompleto</v>
      </c>
      <c r="W3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9" t="str">
        <f>IF(User[[#This Row],[Rango]]="incompleto",IF(User[[#This Row],[Reporte in]]=0,"Sin_Registro_In_Out",IF(User[[#This Row],[Reporte Out]]=0,"No_Realizo_Salida","No_cumple_el_Tiempo")),"")</f>
        <v>Sin_Registro_In_Out</v>
      </c>
      <c r="Y39" t="str" cm="1">
        <f t="array" ref="Y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CALDERON FONSECA IVAN CAMILO</v>
      </c>
      <c r="Z39"/>
      <c r="AA39"/>
      <c r="AB39"/>
      <c r="AC39"/>
      <c r="AD39"/>
      <c r="AE39"/>
      <c r="AF39"/>
      <c r="AG39"/>
      <c r="AH39"/>
      <c r="AI39"/>
      <c r="AJ39"/>
    </row>
    <row r="40" spans="1:36" x14ac:dyDescent="0.3">
      <c r="A40" t="s">
        <v>3385</v>
      </c>
      <c r="B40">
        <v>1020392354</v>
      </c>
      <c r="C40" t="s">
        <v>3386</v>
      </c>
      <c r="D40" t="s">
        <v>3387</v>
      </c>
      <c r="E40" t="s">
        <v>6</v>
      </c>
      <c r="F40" t="s">
        <v>973</v>
      </c>
      <c r="G40" t="s">
        <v>177</v>
      </c>
      <c r="H40" s="2">
        <v>45912.542326388888</v>
      </c>
      <c r="I40">
        <v>1</v>
      </c>
      <c r="J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45922.423946759256</v>
      </c>
      <c r="K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45922.827488425923</v>
      </c>
      <c r="L40" s="21">
        <f>_xlfn.XLOOKUP(User[[#This Row],[User Code]],RMS_Check_In_Out!A:A,RMS_Check_In_Out!D:D,"0")</f>
        <v>581</v>
      </c>
      <c r="M40" s="21" t="str">
        <f>_xlfn.XLOOKUP(User[[#This Row],[User Code]],Leave!P:P,Leave!S:S,"0")</f>
        <v>0</v>
      </c>
      <c r="N40" s="21">
        <f>User[[#This Row],[Time Leave RMS (min)]]/60</f>
        <v>0</v>
      </c>
      <c r="O40" s="15">
        <f>User[[#This Row],[Duration In Store(min)]]/60</f>
        <v>9.6833333333333336</v>
      </c>
      <c r="P40" s="28">
        <f>User[[#This Row],[Time In Store + Leave]]/24</f>
        <v>0.40347222222222223</v>
      </c>
      <c r="Q40" s="15">
        <f>(User[[#This Row],[Time Leave RMS (min)]]/60)+User[[#This Row],[Duration In Store H]]</f>
        <v>9.6833333333333336</v>
      </c>
      <c r="R40">
        <f>IF(User[[#This Row],[Check In]]="Sin Registro",0,1)</f>
        <v>1</v>
      </c>
      <c r="S40">
        <f>IF(User[[#This Row],[Check Out]]="Sin Registro",0,1)</f>
        <v>1</v>
      </c>
      <c r="T40" t="str">
        <f>IFERROR(IF(VLOOKUP(User[[#This Row],[User Code]],Justificar!$C$8:$I$1048576,6,0)=0,"Sin Justificación",VLOOKUP(User[[#This Row],[User Code]],Justificar!$C$8:$I$1048576,6,0)),"")</f>
        <v/>
      </c>
      <c r="U40" t="str">
        <f>IFERROR(IF(VLOOKUP(User[[#This Row],[User Code]],Justificar!$C$8:$I$1048576,6,0)=0,"Sin Justificación",VLOOKUP(User[[#This Row],[User Code]],Justificar!$C$8:$I$1048576,7,0)),"")</f>
        <v/>
      </c>
      <c r="V40" t="str" cm="1">
        <f t="array" ref="V40">_xlfn.IFS(User[[#This Row],[Time In Store + Leave]]&lt;7.8,"Incompleto",User[[#This Row],[Time In Store + Leave]]&lt;=12,"Completo",User[[#This Row],[Time In Store + Leave]]&gt;12,"Superior")</f>
        <v>Completo</v>
      </c>
      <c r="W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" t="str">
        <f>IF(User[[#This Row],[Rango]]="incompleto",IF(User[[#This Row],[Reporte in]]=0,"Sin_Registro_In_Out",IF(User[[#This Row],[Reporte Out]]=0,"No_Realizo_Salida","No_cumple_el_Tiempo")),"")</f>
        <v/>
      </c>
      <c r="Y40" t="str" cm="1">
        <f t="array" ref="Y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0"/>
      <c r="AA40"/>
      <c r="AB40"/>
      <c r="AC40"/>
      <c r="AD40"/>
      <c r="AE40"/>
      <c r="AF40"/>
      <c r="AG40"/>
      <c r="AH40"/>
      <c r="AI40"/>
      <c r="AJ40"/>
    </row>
    <row r="41" spans="1:36" x14ac:dyDescent="0.3">
      <c r="A41" t="s">
        <v>3388</v>
      </c>
      <c r="B41">
        <v>1094916885</v>
      </c>
      <c r="C41" t="s">
        <v>3389</v>
      </c>
      <c r="D41" t="s">
        <v>3390</v>
      </c>
      <c r="E41" t="s">
        <v>6</v>
      </c>
      <c r="F41" t="s">
        <v>1045</v>
      </c>
      <c r="G41" t="s">
        <v>177</v>
      </c>
      <c r="H41" s="2">
        <v>45912.541909722226</v>
      </c>
      <c r="I41">
        <v>1</v>
      </c>
      <c r="J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45922.476354166669</v>
      </c>
      <c r="K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45922.837164351855</v>
      </c>
      <c r="L41" s="21">
        <f>_xlfn.XLOOKUP(User[[#This Row],[User Code]],RMS_Check_In_Out!A:A,RMS_Check_In_Out!D:D,"0")</f>
        <v>520</v>
      </c>
      <c r="M41" s="21" t="str">
        <f>_xlfn.XLOOKUP(User[[#This Row],[User Code]],Leave!P:P,Leave!S:S,"0")</f>
        <v>0</v>
      </c>
      <c r="N41" s="21">
        <f>User[[#This Row],[Time Leave RMS (min)]]/60</f>
        <v>0</v>
      </c>
      <c r="O41" s="15">
        <f>User[[#This Row],[Duration In Store(min)]]/60</f>
        <v>8.6666666666666661</v>
      </c>
      <c r="P41" s="28">
        <f>User[[#This Row],[Time In Store + Leave]]/24</f>
        <v>0.3611111111111111</v>
      </c>
      <c r="Q41" s="15">
        <f>(User[[#This Row],[Time Leave RMS (min)]]/60)+User[[#This Row],[Duration In Store H]]</f>
        <v>8.6666666666666661</v>
      </c>
      <c r="R41">
        <f>IF(User[[#This Row],[Check In]]="Sin Registro",0,1)</f>
        <v>1</v>
      </c>
      <c r="S41">
        <f>IF(User[[#This Row],[Check Out]]="Sin Registro",0,1)</f>
        <v>1</v>
      </c>
      <c r="T41" t="str">
        <f>IFERROR(IF(VLOOKUP(User[[#This Row],[User Code]],Justificar!$C$8:$I$1048576,6,0)=0,"Sin Justificación",VLOOKUP(User[[#This Row],[User Code]],Justificar!$C$8:$I$1048576,6,0)),"")</f>
        <v/>
      </c>
      <c r="U41" t="str">
        <f>IFERROR(IF(VLOOKUP(User[[#This Row],[User Code]],Justificar!$C$8:$I$1048576,6,0)=0,"Sin Justificación",VLOOKUP(User[[#This Row],[User Code]],Justificar!$C$8:$I$1048576,7,0)),"")</f>
        <v/>
      </c>
      <c r="V41" t="str" cm="1">
        <f t="array" ref="V41">_xlfn.IFS(User[[#This Row],[Time In Store + Leave]]&lt;7.8,"Incompleto",User[[#This Row],[Time In Store + Leave]]&lt;=12,"Completo",User[[#This Row],[Time In Store + Leave]]&gt;12,"Superior")</f>
        <v>Completo</v>
      </c>
      <c r="W4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" t="str">
        <f>IF(User[[#This Row],[Rango]]="incompleto",IF(User[[#This Row],[Reporte in]]=0,"Sin_Registro_In_Out",IF(User[[#This Row],[Reporte Out]]=0,"No_Realizo_Salida","No_cumple_el_Tiempo")),"")</f>
        <v/>
      </c>
      <c r="Y41" t="str" cm="1">
        <f t="array" ref="Y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1"/>
      <c r="AA41"/>
      <c r="AB41"/>
      <c r="AC41"/>
      <c r="AD41"/>
      <c r="AE41"/>
      <c r="AF41"/>
      <c r="AG41"/>
      <c r="AH41"/>
      <c r="AI41"/>
      <c r="AJ41"/>
    </row>
    <row r="42" spans="1:36" x14ac:dyDescent="0.3">
      <c r="A42" t="s">
        <v>3391</v>
      </c>
      <c r="B42">
        <v>1007863873</v>
      </c>
      <c r="C42" t="s">
        <v>3392</v>
      </c>
      <c r="D42" t="s">
        <v>3393</v>
      </c>
      <c r="E42" t="s">
        <v>6</v>
      </c>
      <c r="F42" t="s">
        <v>975</v>
      </c>
      <c r="G42" t="s">
        <v>178</v>
      </c>
      <c r="H42" s="2">
        <v>45912.458877314813</v>
      </c>
      <c r="I42">
        <v>1</v>
      </c>
      <c r="J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45922.414363425924</v>
      </c>
      <c r="K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45922.792291666665</v>
      </c>
      <c r="L42" s="21">
        <f>_xlfn.XLOOKUP(User[[#This Row],[User Code]],RMS_Check_In_Out!A:A,RMS_Check_In_Out!D:D,"0")</f>
        <v>544</v>
      </c>
      <c r="M42" s="21" t="str">
        <f>_xlfn.XLOOKUP(User[[#This Row],[User Code]],Leave!P:P,Leave!S:S,"0")</f>
        <v>0</v>
      </c>
      <c r="N42" s="21">
        <f>User[[#This Row],[Time Leave RMS (min)]]/60</f>
        <v>0</v>
      </c>
      <c r="O42" s="15">
        <f>User[[#This Row],[Duration In Store(min)]]/60</f>
        <v>9.0666666666666664</v>
      </c>
      <c r="P42" s="28">
        <f>User[[#This Row],[Time In Store + Leave]]/24</f>
        <v>0.37777777777777777</v>
      </c>
      <c r="Q42" s="15">
        <f>(User[[#This Row],[Time Leave RMS (min)]]/60)+User[[#This Row],[Duration In Store H]]</f>
        <v>9.0666666666666664</v>
      </c>
      <c r="R42">
        <f>IF(User[[#This Row],[Check In]]="Sin Registro",0,1)</f>
        <v>1</v>
      </c>
      <c r="S42">
        <f>IF(User[[#This Row],[Check Out]]="Sin Registro",0,1)</f>
        <v>1</v>
      </c>
      <c r="T42" t="str">
        <f>IFERROR(IF(VLOOKUP(User[[#This Row],[User Code]],Justificar!$C$8:$I$1048576,6,0)=0,"Sin Justificación",VLOOKUP(User[[#This Row],[User Code]],Justificar!$C$8:$I$1048576,6,0)),"")</f>
        <v/>
      </c>
      <c r="U42" t="str">
        <f>IFERROR(IF(VLOOKUP(User[[#This Row],[User Code]],Justificar!$C$8:$I$1048576,6,0)=0,"Sin Justificación",VLOOKUP(User[[#This Row],[User Code]],Justificar!$C$8:$I$1048576,7,0)),"")</f>
        <v/>
      </c>
      <c r="V42" t="str" cm="1">
        <f t="array" ref="V42">_xlfn.IFS(User[[#This Row],[Time In Store + Leave]]&lt;7.8,"Incompleto",User[[#This Row],[Time In Store + Leave]]&lt;=12,"Completo",User[[#This Row],[Time In Store + Leave]]&gt;12,"Superior")</f>
        <v>Completo</v>
      </c>
      <c r="W4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" t="str">
        <f>IF(User[[#This Row],[Rango]]="incompleto",IF(User[[#This Row],[Reporte in]]=0,"Sin_Registro_In_Out",IF(User[[#This Row],[Reporte Out]]=0,"No_Realizo_Salida","No_cumple_el_Tiempo")),"")</f>
        <v/>
      </c>
      <c r="Y42" t="str" cm="1">
        <f t="array" ref="Y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2"/>
      <c r="AA42"/>
      <c r="AB42"/>
      <c r="AC42"/>
      <c r="AD42"/>
      <c r="AE42"/>
      <c r="AF42"/>
      <c r="AG42"/>
      <c r="AH42"/>
      <c r="AI42"/>
      <c r="AJ42"/>
    </row>
    <row r="43" spans="1:36" x14ac:dyDescent="0.3">
      <c r="A43" t="s">
        <v>3394</v>
      </c>
      <c r="B43">
        <v>1001968519</v>
      </c>
      <c r="C43" t="s">
        <v>3395</v>
      </c>
      <c r="D43" t="s">
        <v>3396</v>
      </c>
      <c r="E43" t="s">
        <v>6</v>
      </c>
      <c r="F43" t="s">
        <v>3830</v>
      </c>
      <c r="G43" t="s">
        <v>178</v>
      </c>
      <c r="H43" s="2">
        <v>45912.458680555559</v>
      </c>
      <c r="I43">
        <v>1</v>
      </c>
      <c r="J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45922.345150462963</v>
      </c>
      <c r="K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45922.729583333334</v>
      </c>
      <c r="L43" s="21">
        <f>_xlfn.XLOOKUP(User[[#This Row],[User Code]],RMS_Check_In_Out!A:A,RMS_Check_In_Out!D:D,"0")</f>
        <v>554</v>
      </c>
      <c r="M43" s="21" t="str">
        <f>_xlfn.XLOOKUP(User[[#This Row],[User Code]],Leave!P:P,Leave!S:S,"0")</f>
        <v>0</v>
      </c>
      <c r="N43" s="21">
        <f>User[[#This Row],[Time Leave RMS (min)]]/60</f>
        <v>0</v>
      </c>
      <c r="O43" s="15">
        <f>User[[#This Row],[Duration In Store(min)]]/60</f>
        <v>9.2333333333333325</v>
      </c>
      <c r="P43" s="28">
        <f>User[[#This Row],[Time In Store + Leave]]/24</f>
        <v>0.38472222222222219</v>
      </c>
      <c r="Q43" s="15">
        <f>(User[[#This Row],[Time Leave RMS (min)]]/60)+User[[#This Row],[Duration In Store H]]</f>
        <v>9.2333333333333325</v>
      </c>
      <c r="R43">
        <f>IF(User[[#This Row],[Check In]]="Sin Registro",0,1)</f>
        <v>1</v>
      </c>
      <c r="S43">
        <f>IF(User[[#This Row],[Check Out]]="Sin Registro",0,1)</f>
        <v>1</v>
      </c>
      <c r="T43" t="str">
        <f>IFERROR(IF(VLOOKUP(User[[#This Row],[User Code]],Justificar!$C$8:$I$1048576,6,0)=0,"Sin Justificación",VLOOKUP(User[[#This Row],[User Code]],Justificar!$C$8:$I$1048576,6,0)),"")</f>
        <v/>
      </c>
      <c r="U43" t="str">
        <f>IFERROR(IF(VLOOKUP(User[[#This Row],[User Code]],Justificar!$C$8:$I$1048576,6,0)=0,"Sin Justificación",VLOOKUP(User[[#This Row],[User Code]],Justificar!$C$8:$I$1048576,7,0)),"")</f>
        <v/>
      </c>
      <c r="V43" t="str" cm="1">
        <f t="array" ref="V43">_xlfn.IFS(User[[#This Row],[Time In Store + Leave]]&lt;7.8,"Incompleto",User[[#This Row],[Time In Store + Leave]]&lt;=12,"Completo",User[[#This Row],[Time In Store + Leave]]&gt;12,"Superior")</f>
        <v>Completo</v>
      </c>
      <c r="W4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" t="str">
        <f>IF(User[[#This Row],[Rango]]="incompleto",IF(User[[#This Row],[Reporte in]]=0,"Sin_Registro_In_Out",IF(User[[#This Row],[Reporte Out]]=0,"No_Realizo_Salida","No_cumple_el_Tiempo")),"")</f>
        <v/>
      </c>
      <c r="Y43" t="str" cm="1">
        <f t="array" ref="Y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3"/>
      <c r="AA43"/>
      <c r="AB43"/>
      <c r="AC43"/>
      <c r="AD43"/>
      <c r="AE43"/>
      <c r="AF43"/>
      <c r="AG43"/>
      <c r="AH43"/>
      <c r="AI43"/>
      <c r="AJ43"/>
    </row>
    <row r="44" spans="1:36" x14ac:dyDescent="0.3">
      <c r="A44" t="s">
        <v>3354</v>
      </c>
      <c r="B44">
        <v>1118822072</v>
      </c>
      <c r="C44" t="s">
        <v>1065</v>
      </c>
      <c r="D44" t="s">
        <v>3355</v>
      </c>
      <c r="E44" t="s">
        <v>6</v>
      </c>
      <c r="F44" t="s">
        <v>1036</v>
      </c>
      <c r="G44" t="s">
        <v>178</v>
      </c>
      <c r="H44" s="2">
        <v>45911.666956018518</v>
      </c>
      <c r="I44">
        <v>1</v>
      </c>
      <c r="J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45922.393078703702</v>
      </c>
      <c r="K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45922.731585648151</v>
      </c>
      <c r="L44" s="21">
        <f>_xlfn.XLOOKUP(User[[#This Row],[User Code]],RMS_Check_In_Out!A:A,RMS_Check_In_Out!D:D,"0")</f>
        <v>487</v>
      </c>
      <c r="M44" s="21" t="str">
        <f>_xlfn.XLOOKUP(User[[#This Row],[User Code]],Leave!P:P,Leave!S:S,"0")</f>
        <v>0</v>
      </c>
      <c r="N44" s="21">
        <f>User[[#This Row],[Time Leave RMS (min)]]/60</f>
        <v>0</v>
      </c>
      <c r="O44" s="15">
        <f>User[[#This Row],[Duration In Store(min)]]/60</f>
        <v>8.1166666666666671</v>
      </c>
      <c r="P44" s="28">
        <f>User[[#This Row],[Time In Store + Leave]]/24</f>
        <v>0.33819444444444446</v>
      </c>
      <c r="Q44" s="15">
        <f>(User[[#This Row],[Time Leave RMS (min)]]/60)+User[[#This Row],[Duration In Store H]]</f>
        <v>8.1166666666666671</v>
      </c>
      <c r="R44">
        <f>IF(User[[#This Row],[Check In]]="Sin Registro",0,1)</f>
        <v>1</v>
      </c>
      <c r="S44">
        <f>IF(User[[#This Row],[Check Out]]="Sin Registro",0,1)</f>
        <v>1</v>
      </c>
      <c r="T44" t="str">
        <f>IFERROR(IF(VLOOKUP(User[[#This Row],[User Code]],Justificar!$C$8:$I$1048576,6,0)=0,"Sin Justificación",VLOOKUP(User[[#This Row],[User Code]],Justificar!$C$8:$I$1048576,6,0)),"")</f>
        <v/>
      </c>
      <c r="U44" t="str">
        <f>IFERROR(IF(VLOOKUP(User[[#This Row],[User Code]],Justificar!$C$8:$I$1048576,6,0)=0,"Sin Justificación",VLOOKUP(User[[#This Row],[User Code]],Justificar!$C$8:$I$1048576,7,0)),"")</f>
        <v/>
      </c>
      <c r="V44" t="str" cm="1">
        <f t="array" ref="V44">_xlfn.IFS(User[[#This Row],[Time In Store + Leave]]&lt;7.8,"Incompleto",User[[#This Row],[Time In Store + Leave]]&lt;=12,"Completo",User[[#This Row],[Time In Store + Leave]]&gt;12,"Superior")</f>
        <v>Completo</v>
      </c>
      <c r="W4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" t="str">
        <f>IF(User[[#This Row],[Rango]]="incompleto",IF(User[[#This Row],[Reporte in]]=0,"Sin_Registro_In_Out",IF(User[[#This Row],[Reporte Out]]=0,"No_Realizo_Salida","No_cumple_el_Tiempo")),"")</f>
        <v/>
      </c>
      <c r="Y44" t="str" cm="1">
        <f t="array" ref="Y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4"/>
      <c r="AA44"/>
      <c r="AB44"/>
      <c r="AC44"/>
      <c r="AD44"/>
      <c r="AE44"/>
      <c r="AF44"/>
      <c r="AG44"/>
      <c r="AH44"/>
      <c r="AI44"/>
      <c r="AJ44"/>
    </row>
    <row r="45" spans="1:36" x14ac:dyDescent="0.3">
      <c r="A45" t="s">
        <v>3352</v>
      </c>
      <c r="B45">
        <v>1018450655</v>
      </c>
      <c r="C45" t="s">
        <v>3356</v>
      </c>
      <c r="D45" t="s">
        <v>3357</v>
      </c>
      <c r="E45" t="s">
        <v>6</v>
      </c>
      <c r="F45" t="s">
        <v>2226</v>
      </c>
      <c r="G45" t="s">
        <v>177</v>
      </c>
      <c r="H45" s="2">
        <v>45911.459317129629</v>
      </c>
      <c r="I45">
        <v>1</v>
      </c>
      <c r="J4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5" s="21" t="str">
        <f>_xlfn.XLOOKUP(User[[#This Row],[User Code]],RMS_Check_In_Out!A:A,RMS_Check_In_Out!D:D,"0")</f>
        <v>0</v>
      </c>
      <c r="M45" s="21">
        <f>_xlfn.XLOOKUP(User[[#This Row],[User Code]],Leave!P:P,Leave!S:S,"0")</f>
        <v>540</v>
      </c>
      <c r="N45" s="21">
        <f>User[[#This Row],[Time Leave RMS (min)]]/60</f>
        <v>9</v>
      </c>
      <c r="O45" s="15">
        <f>User[[#This Row],[Duration In Store(min)]]/60</f>
        <v>0</v>
      </c>
      <c r="P45" s="28">
        <f>User[[#This Row],[Time In Store + Leave]]/24</f>
        <v>0.375</v>
      </c>
      <c r="Q45" s="15">
        <f>(User[[#This Row],[Time Leave RMS (min)]]/60)+User[[#This Row],[Duration In Store H]]</f>
        <v>9</v>
      </c>
      <c r="R45">
        <f>IF(User[[#This Row],[Check In]]="Sin Registro",0,1)</f>
        <v>1</v>
      </c>
      <c r="S45">
        <f>IF(User[[#This Row],[Check Out]]="Sin Registro",0,1)</f>
        <v>1</v>
      </c>
      <c r="T45" t="str">
        <f>IFERROR(IF(VLOOKUP(User[[#This Row],[User Code]],Justificar!$C$8:$I$1048576,6,0)=0,"Sin Justificación",VLOOKUP(User[[#This Row],[User Code]],Justificar!$C$8:$I$1048576,6,0)),"")</f>
        <v/>
      </c>
      <c r="U45" t="str">
        <f>IFERROR(IF(VLOOKUP(User[[#This Row],[User Code]],Justificar!$C$8:$I$1048576,6,0)=0,"Sin Justificación",VLOOKUP(User[[#This Row],[User Code]],Justificar!$C$8:$I$1048576,7,0)),"")</f>
        <v/>
      </c>
      <c r="V45" t="str" cm="1">
        <f t="array" ref="V45">_xlfn.IFS(User[[#This Row],[Time In Store + Leave]]&lt;7.8,"Incompleto",User[[#This Row],[Time In Store + Leave]]&lt;=12,"Completo",User[[#This Row],[Time In Store + Leave]]&gt;12,"Superior")</f>
        <v>Completo</v>
      </c>
      <c r="W4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" t="str">
        <f>IF(User[[#This Row],[Rango]]="incompleto",IF(User[[#This Row],[Reporte in]]=0,"Sin_Registro_In_Out",IF(User[[#This Row],[Reporte Out]]=0,"No_Realizo_Salida","No_cumple_el_Tiempo")),"")</f>
        <v/>
      </c>
      <c r="Y45" t="str" cm="1">
        <f t="array" ref="Y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45"/>
      <c r="AA45"/>
      <c r="AB45"/>
      <c r="AC45"/>
      <c r="AD45"/>
      <c r="AE45"/>
      <c r="AF45"/>
      <c r="AG45"/>
      <c r="AH45"/>
      <c r="AI45"/>
      <c r="AJ45"/>
    </row>
    <row r="46" spans="1:36" x14ac:dyDescent="0.3">
      <c r="A46" t="s">
        <v>3351</v>
      </c>
      <c r="B46">
        <v>853486</v>
      </c>
      <c r="C46" t="s">
        <v>3358</v>
      </c>
      <c r="D46" t="s">
        <v>3359</v>
      </c>
      <c r="E46" t="s">
        <v>6</v>
      </c>
      <c r="F46" t="s">
        <v>2226</v>
      </c>
      <c r="G46" t="s">
        <v>177</v>
      </c>
      <c r="H46" s="2">
        <v>45911.459166666667</v>
      </c>
      <c r="I46">
        <v>1</v>
      </c>
      <c r="J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45922.457511574074</v>
      </c>
      <c r="K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45922.791828703703</v>
      </c>
      <c r="L46" s="21">
        <f>_xlfn.XLOOKUP(User[[#This Row],[User Code]],RMS_Check_In_Out!A:A,RMS_Check_In_Out!D:D,"0")</f>
        <v>481</v>
      </c>
      <c r="M46" s="21" t="str">
        <f>_xlfn.XLOOKUP(User[[#This Row],[User Code]],Leave!P:P,Leave!S:S,"0")</f>
        <v>0</v>
      </c>
      <c r="N46" s="21">
        <f>User[[#This Row],[Time Leave RMS (min)]]/60</f>
        <v>0</v>
      </c>
      <c r="O46" s="15">
        <f>User[[#This Row],[Duration In Store(min)]]/60</f>
        <v>8.0166666666666675</v>
      </c>
      <c r="P46" s="28">
        <f>User[[#This Row],[Time In Store + Leave]]/24</f>
        <v>0.33402777777777781</v>
      </c>
      <c r="Q46" s="15">
        <f>(User[[#This Row],[Time Leave RMS (min)]]/60)+User[[#This Row],[Duration In Store H]]</f>
        <v>8.0166666666666675</v>
      </c>
      <c r="R46">
        <f>IF(User[[#This Row],[Check In]]="Sin Registro",0,1)</f>
        <v>1</v>
      </c>
      <c r="S46">
        <f>IF(User[[#This Row],[Check Out]]="Sin Registro",0,1)</f>
        <v>1</v>
      </c>
      <c r="T46" t="str">
        <f>IFERROR(IF(VLOOKUP(User[[#This Row],[User Code]],Justificar!$C$8:$I$1048576,6,0)=0,"Sin Justificación",VLOOKUP(User[[#This Row],[User Code]],Justificar!$C$8:$I$1048576,6,0)),"")</f>
        <v/>
      </c>
      <c r="U46" t="str">
        <f>IFERROR(IF(VLOOKUP(User[[#This Row],[User Code]],Justificar!$C$8:$I$1048576,6,0)=0,"Sin Justificación",VLOOKUP(User[[#This Row],[User Code]],Justificar!$C$8:$I$1048576,7,0)),"")</f>
        <v/>
      </c>
      <c r="V46" t="str" cm="1">
        <f t="array" ref="V46">_xlfn.IFS(User[[#This Row],[Time In Store + Leave]]&lt;7.8,"Incompleto",User[[#This Row],[Time In Store + Leave]]&lt;=12,"Completo",User[[#This Row],[Time In Store + Leave]]&gt;12,"Superior")</f>
        <v>Completo</v>
      </c>
      <c r="W4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" t="str">
        <f>IF(User[[#This Row],[Rango]]="incompleto",IF(User[[#This Row],[Reporte in]]=0,"Sin_Registro_In_Out",IF(User[[#This Row],[Reporte Out]]=0,"No_Realizo_Salida","No_cumple_el_Tiempo")),"")</f>
        <v/>
      </c>
      <c r="Y46" t="str" cm="1">
        <f t="array" ref="Y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46"/>
      <c r="AA46"/>
      <c r="AB46"/>
      <c r="AC46"/>
      <c r="AD46"/>
      <c r="AE46"/>
      <c r="AF46"/>
      <c r="AG46"/>
      <c r="AH46"/>
      <c r="AI46"/>
      <c r="AJ46"/>
    </row>
    <row r="47" spans="1:36" x14ac:dyDescent="0.3">
      <c r="A47" t="s">
        <v>3353</v>
      </c>
      <c r="B47">
        <v>1092911696</v>
      </c>
      <c r="C47" t="s">
        <v>3360</v>
      </c>
      <c r="D47" t="s">
        <v>3361</v>
      </c>
      <c r="E47" t="s">
        <v>1744</v>
      </c>
      <c r="F47" t="s">
        <v>1032</v>
      </c>
      <c r="G47" t="s">
        <v>177</v>
      </c>
      <c r="H47" s="2">
        <v>45911.459039351852</v>
      </c>
      <c r="I47">
        <v>1</v>
      </c>
      <c r="J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45922.446956018517</v>
      </c>
      <c r="K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45922.842303240737</v>
      </c>
      <c r="L47" s="21">
        <f>_xlfn.XLOOKUP(User[[#This Row],[User Code]],RMS_Check_In_Out!A:A,RMS_Check_In_Out!D:D,"0")</f>
        <v>569</v>
      </c>
      <c r="M47" s="21" t="str">
        <f>_xlfn.XLOOKUP(User[[#This Row],[User Code]],Leave!P:P,Leave!S:S,"0")</f>
        <v>0</v>
      </c>
      <c r="N47" s="21">
        <f>User[[#This Row],[Time Leave RMS (min)]]/60</f>
        <v>0</v>
      </c>
      <c r="O47" s="15">
        <f>User[[#This Row],[Duration In Store(min)]]/60</f>
        <v>9.4833333333333325</v>
      </c>
      <c r="P47" s="28">
        <f>User[[#This Row],[Time In Store + Leave]]/24</f>
        <v>0.39513888888888887</v>
      </c>
      <c r="Q47" s="15">
        <f>(User[[#This Row],[Time Leave RMS (min)]]/60)+User[[#This Row],[Duration In Store H]]</f>
        <v>9.4833333333333325</v>
      </c>
      <c r="R47">
        <f>IF(User[[#This Row],[Check In]]="Sin Registro",0,1)</f>
        <v>1</v>
      </c>
      <c r="S47">
        <f>IF(User[[#This Row],[Check Out]]="Sin Registro",0,1)</f>
        <v>1</v>
      </c>
      <c r="T47" t="str">
        <f>IFERROR(IF(VLOOKUP(User[[#This Row],[User Code]],Justificar!$C$8:$I$1048576,6,0)=0,"Sin Justificación",VLOOKUP(User[[#This Row],[User Code]],Justificar!$C$8:$I$1048576,6,0)),"")</f>
        <v/>
      </c>
      <c r="U47" t="str">
        <f>IFERROR(IF(VLOOKUP(User[[#This Row],[User Code]],Justificar!$C$8:$I$1048576,6,0)=0,"Sin Justificación",VLOOKUP(User[[#This Row],[User Code]],Justificar!$C$8:$I$1048576,7,0)),"")</f>
        <v/>
      </c>
      <c r="V47" t="str" cm="1">
        <f t="array" ref="V47">_xlfn.IFS(User[[#This Row],[Time In Store + Leave]]&lt;7.8,"Incompleto",User[[#This Row],[Time In Store + Leave]]&lt;=12,"Completo",User[[#This Row],[Time In Store + Leave]]&gt;12,"Superior")</f>
        <v>Completo</v>
      </c>
      <c r="W4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" t="str">
        <f>IF(User[[#This Row],[Rango]]="incompleto",IF(User[[#This Row],[Reporte in]]=0,"Sin_Registro_In_Out",IF(User[[#This Row],[Reporte Out]]=0,"No_Realizo_Salida","No_cumple_el_Tiempo")),"")</f>
        <v/>
      </c>
      <c r="Y47" t="str" cm="1">
        <f t="array" ref="Y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7"/>
      <c r="AA47"/>
      <c r="AB47"/>
      <c r="AC47"/>
      <c r="AD47"/>
      <c r="AE47"/>
      <c r="AF47"/>
      <c r="AG47"/>
      <c r="AH47"/>
      <c r="AI47"/>
      <c r="AJ47"/>
    </row>
    <row r="48" spans="1:36" x14ac:dyDescent="0.3">
      <c r="A48" t="s">
        <v>3264</v>
      </c>
      <c r="B48">
        <v>1037591762</v>
      </c>
      <c r="C48" t="s">
        <v>3265</v>
      </c>
      <c r="D48" t="s">
        <v>3266</v>
      </c>
      <c r="E48" t="s">
        <v>6</v>
      </c>
      <c r="F48" t="s">
        <v>1046</v>
      </c>
      <c r="G48" t="s">
        <v>179</v>
      </c>
      <c r="H48" s="2">
        <v>45909.500277777777</v>
      </c>
      <c r="I48">
        <v>1</v>
      </c>
      <c r="J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45922.37736111111</v>
      </c>
      <c r="K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45922.776273148149</v>
      </c>
      <c r="L48" s="21">
        <f>_xlfn.XLOOKUP(User[[#This Row],[User Code]],RMS_Check_In_Out!A:A,RMS_Check_In_Out!D:D,"0")</f>
        <v>574</v>
      </c>
      <c r="M48" s="21" t="str">
        <f>_xlfn.XLOOKUP(User[[#This Row],[User Code]],Leave!P:P,Leave!S:S,"0")</f>
        <v>0</v>
      </c>
      <c r="N48" s="21">
        <f>User[[#This Row],[Time Leave RMS (min)]]/60</f>
        <v>0</v>
      </c>
      <c r="O48" s="15">
        <f>User[[#This Row],[Duration In Store(min)]]/60</f>
        <v>9.5666666666666664</v>
      </c>
      <c r="P48" s="28">
        <f>User[[#This Row],[Time In Store + Leave]]/24</f>
        <v>0.39861111111111108</v>
      </c>
      <c r="Q48" s="15">
        <f>(User[[#This Row],[Time Leave RMS (min)]]/60)+User[[#This Row],[Duration In Store H]]</f>
        <v>9.5666666666666664</v>
      </c>
      <c r="R48">
        <f>IF(User[[#This Row],[Check In]]="Sin Registro",0,1)</f>
        <v>1</v>
      </c>
      <c r="S48">
        <f>IF(User[[#This Row],[Check Out]]="Sin Registro",0,1)</f>
        <v>1</v>
      </c>
      <c r="T48" t="str">
        <f>IFERROR(IF(VLOOKUP(User[[#This Row],[User Code]],Justificar!$C$8:$I$1048576,6,0)=0,"Sin Justificación",VLOOKUP(User[[#This Row],[User Code]],Justificar!$C$8:$I$1048576,6,0)),"")</f>
        <v/>
      </c>
      <c r="U48" t="str">
        <f>IFERROR(IF(VLOOKUP(User[[#This Row],[User Code]],Justificar!$C$8:$I$1048576,6,0)=0,"Sin Justificación",VLOOKUP(User[[#This Row],[User Code]],Justificar!$C$8:$I$1048576,7,0)),"")</f>
        <v/>
      </c>
      <c r="V48" t="str" cm="1">
        <f t="array" ref="V48">_xlfn.IFS(User[[#This Row],[Time In Store + Leave]]&lt;7.8,"Incompleto",User[[#This Row],[Time In Store + Leave]]&lt;=12,"Completo",User[[#This Row],[Time In Store + Leave]]&gt;12,"Superior")</f>
        <v>Completo</v>
      </c>
      <c r="W4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" t="str">
        <f>IF(User[[#This Row],[Rango]]="incompleto",IF(User[[#This Row],[Reporte in]]=0,"Sin_Registro_In_Out",IF(User[[#This Row],[Reporte Out]]=0,"No_Realizo_Salida","No_cumple_el_Tiempo")),"")</f>
        <v/>
      </c>
      <c r="Y48" t="str" cm="1">
        <f t="array" ref="Y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3">
      <c r="A49" t="s">
        <v>3154</v>
      </c>
      <c r="B49">
        <v>1007101471</v>
      </c>
      <c r="C49" t="s">
        <v>3155</v>
      </c>
      <c r="D49" t="s">
        <v>3156</v>
      </c>
      <c r="E49" t="s">
        <v>6</v>
      </c>
      <c r="F49" t="s">
        <v>2146</v>
      </c>
      <c r="G49" t="s">
        <v>179</v>
      </c>
      <c r="H49" s="2">
        <v>45908.791979166665</v>
      </c>
      <c r="I49">
        <v>1</v>
      </c>
      <c r="J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45922.422442129631</v>
      </c>
      <c r="K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45922.765381944446</v>
      </c>
      <c r="L49" s="21">
        <f>_xlfn.XLOOKUP(User[[#This Row],[User Code]],RMS_Check_In_Out!A:A,RMS_Check_In_Out!D:D,"0")</f>
        <v>494</v>
      </c>
      <c r="M49" s="21" t="str">
        <f>_xlfn.XLOOKUP(User[[#This Row],[User Code]],Leave!P:P,Leave!S:S,"0")</f>
        <v>0</v>
      </c>
      <c r="N49" s="21">
        <f>User[[#This Row],[Time Leave RMS (min)]]/60</f>
        <v>0</v>
      </c>
      <c r="O49" s="15">
        <f>User[[#This Row],[Duration In Store(min)]]/60</f>
        <v>8.2333333333333325</v>
      </c>
      <c r="P49" s="28">
        <f>User[[#This Row],[Time In Store + Leave]]/24</f>
        <v>0.3430555555555555</v>
      </c>
      <c r="Q49" s="15">
        <f>(User[[#This Row],[Time Leave RMS (min)]]/60)+User[[#This Row],[Duration In Store H]]</f>
        <v>8.2333333333333325</v>
      </c>
      <c r="R49">
        <f>IF(User[[#This Row],[Check In]]="Sin Registro",0,1)</f>
        <v>1</v>
      </c>
      <c r="S49">
        <f>IF(User[[#This Row],[Check Out]]="Sin Registro",0,1)</f>
        <v>1</v>
      </c>
      <c r="T49" t="str">
        <f>IFERROR(IF(VLOOKUP(User[[#This Row],[User Code]],Justificar!$C$8:$I$1048576,6,0)=0,"Sin Justificación",VLOOKUP(User[[#This Row],[User Code]],Justificar!$C$8:$I$1048576,6,0)),"")</f>
        <v/>
      </c>
      <c r="U49" t="str">
        <f>IFERROR(IF(VLOOKUP(User[[#This Row],[User Code]],Justificar!$C$8:$I$1048576,6,0)=0,"Sin Justificación",VLOOKUP(User[[#This Row],[User Code]],Justificar!$C$8:$I$1048576,7,0)),"")</f>
        <v/>
      </c>
      <c r="V49" t="str" cm="1">
        <f t="array" ref="V49">_xlfn.IFS(User[[#This Row],[Time In Store + Leave]]&lt;7.8,"Incompleto",User[[#This Row],[Time In Store + Leave]]&lt;=12,"Completo",User[[#This Row],[Time In Store + Leave]]&gt;12,"Superior")</f>
        <v>Completo</v>
      </c>
      <c r="W4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" t="str">
        <f>IF(User[[#This Row],[Rango]]="incompleto",IF(User[[#This Row],[Reporte in]]=0,"Sin_Registro_In_Out",IF(User[[#This Row],[Reporte Out]]=0,"No_Realizo_Salida","No_cumple_el_Tiempo")),"")</f>
        <v/>
      </c>
      <c r="Y49" t="str" cm="1">
        <f t="array" ref="Y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3">
      <c r="A50" t="s">
        <v>3157</v>
      </c>
      <c r="B50">
        <v>1103214185</v>
      </c>
      <c r="C50" t="s">
        <v>3158</v>
      </c>
      <c r="D50" t="s">
        <v>3159</v>
      </c>
      <c r="E50" t="s">
        <v>6</v>
      </c>
      <c r="F50" t="s">
        <v>1359</v>
      </c>
      <c r="G50" t="s">
        <v>178</v>
      </c>
      <c r="H50" s="2">
        <v>45908.708564814813</v>
      </c>
      <c r="I50">
        <v>1</v>
      </c>
      <c r="J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45922.650601851848</v>
      </c>
      <c r="K5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0" s="21">
        <f>_xlfn.XLOOKUP(User[[#This Row],[User Code]],RMS_Check_In_Out!A:A,RMS_Check_In_Out!D:D,"0")</f>
        <v>0</v>
      </c>
      <c r="M50" s="21" t="str">
        <f>_xlfn.XLOOKUP(User[[#This Row],[User Code]],Leave!P:P,Leave!S:S,"0")</f>
        <v>0</v>
      </c>
      <c r="N50" s="21">
        <f>User[[#This Row],[Time Leave RMS (min)]]/60</f>
        <v>0</v>
      </c>
      <c r="O50" s="15">
        <f>User[[#This Row],[Duration In Store(min)]]/60</f>
        <v>0</v>
      </c>
      <c r="P50" s="28">
        <f>User[[#This Row],[Time In Store + Leave]]/24</f>
        <v>0</v>
      </c>
      <c r="Q50" s="15">
        <f>(User[[#This Row],[Time Leave RMS (min)]]/60)+User[[#This Row],[Duration In Store H]]</f>
        <v>0</v>
      </c>
      <c r="R50">
        <f>IF(User[[#This Row],[Check In]]="Sin Registro",0,1)</f>
        <v>1</v>
      </c>
      <c r="S50">
        <f>IF(User[[#This Row],[Check Out]]="Sin Registro",0,1)</f>
        <v>0</v>
      </c>
      <c r="T50" t="str">
        <f>IFERROR(IF(VLOOKUP(User[[#This Row],[User Code]],Justificar!$C$8:$I$1048576,6,0)=0,"Sin Justificación",VLOOKUP(User[[#This Row],[User Code]],Justificar!$C$8:$I$1048576,6,0)),"")</f>
        <v>Sin Justificación</v>
      </c>
      <c r="U50" t="str">
        <f>IFERROR(IF(VLOOKUP(User[[#This Row],[User Code]],Justificar!$C$8:$I$1048576,6,0)=0,"Sin Justificación",VLOOKUP(User[[#This Row],[User Code]],Justificar!$C$8:$I$1048576,7,0)),"")</f>
        <v>Sin Justificación</v>
      </c>
      <c r="V50" t="str" cm="1">
        <f t="array" ref="V50">_xlfn.IFS(User[[#This Row],[Time In Store + Leave]]&lt;7.8,"Incompleto",User[[#This Row],[Time In Store + Leave]]&lt;=12,"Completo",User[[#This Row],[Time In Store + Leave]]&gt;12,"Superior")</f>
        <v>Incompleto</v>
      </c>
      <c r="W5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0" t="str">
        <f>IF(User[[#This Row],[Rango]]="incompleto",IF(User[[#This Row],[Reporte in]]=0,"Sin_Registro_In_Out",IF(User[[#This Row],[Reporte Out]]=0,"No_Realizo_Salida","No_cumple_el_Tiempo")),"")</f>
        <v>No_Realizo_Salida</v>
      </c>
      <c r="Y50" t="str" cm="1">
        <f t="array" ref="Y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3">
      <c r="A51" t="s">
        <v>3160</v>
      </c>
      <c r="B51">
        <v>1000338758</v>
      </c>
      <c r="C51" t="s">
        <v>3161</v>
      </c>
      <c r="D51" t="s">
        <v>3162</v>
      </c>
      <c r="E51" t="s">
        <v>6</v>
      </c>
      <c r="F51" t="s">
        <v>1487</v>
      </c>
      <c r="G51" t="s">
        <v>177</v>
      </c>
      <c r="H51" s="2">
        <v>45908.669733796298</v>
      </c>
      <c r="I51">
        <v>1</v>
      </c>
      <c r="J5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1" s="21" t="str">
        <f>_xlfn.XLOOKUP(User[[#This Row],[User Code]],RMS_Check_In_Out!A:A,RMS_Check_In_Out!D:D,"0")</f>
        <v>0</v>
      </c>
      <c r="M51" s="21" t="str">
        <f>_xlfn.XLOOKUP(User[[#This Row],[User Code]],Leave!P:P,Leave!S:S,"0")</f>
        <v>0</v>
      </c>
      <c r="N51" s="21">
        <f>User[[#This Row],[Time Leave RMS (min)]]/60</f>
        <v>0</v>
      </c>
      <c r="O51" s="15">
        <f>User[[#This Row],[Duration In Store(min)]]/60</f>
        <v>0</v>
      </c>
      <c r="P51" s="28">
        <f>User[[#This Row],[Time In Store + Leave]]/24</f>
        <v>0</v>
      </c>
      <c r="Q51" s="15">
        <f>(User[[#This Row],[Time Leave RMS (min)]]/60)+User[[#This Row],[Duration In Store H]]</f>
        <v>0</v>
      </c>
      <c r="R51">
        <f>IF(User[[#This Row],[Check In]]="Sin Registro",0,1)</f>
        <v>0</v>
      </c>
      <c r="S51">
        <f>IF(User[[#This Row],[Check Out]]="Sin Registro",0,1)</f>
        <v>0</v>
      </c>
      <c r="T51" t="str">
        <f>IFERROR(IF(VLOOKUP(User[[#This Row],[User Code]],Justificar!$C$8:$I$1048576,6,0)=0,"Sin Justificación",VLOOKUP(User[[#This Row],[User Code]],Justificar!$C$8:$I$1048576,6,0)),"")</f>
        <v>Sin Justificación</v>
      </c>
      <c r="U51" t="str">
        <f>IFERROR(IF(VLOOKUP(User[[#This Row],[User Code]],Justificar!$C$8:$I$1048576,6,0)=0,"Sin Justificación",VLOOKUP(User[[#This Row],[User Code]],Justificar!$C$8:$I$1048576,7,0)),"")</f>
        <v>Sin Justificación</v>
      </c>
      <c r="V51" t="str" cm="1">
        <f t="array" ref="V51">_xlfn.IFS(User[[#This Row],[Time In Store + Leave]]&lt;7.8,"Incompleto",User[[#This Row],[Time In Store + Leave]]&lt;=12,"Completo",User[[#This Row],[Time In Store + Leave]]&gt;12,"Superior")</f>
        <v>Incompleto</v>
      </c>
      <c r="W5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1" t="str">
        <f>IF(User[[#This Row],[Rango]]="incompleto",IF(User[[#This Row],[Reporte in]]=0,"Sin_Registro_In_Out",IF(User[[#This Row],[Reporte Out]]=0,"No_Realizo_Salida","No_cumple_el_Tiempo")),"")</f>
        <v>Sin_Registro_In_Out</v>
      </c>
      <c r="Y51" t="str" cm="1">
        <f t="array" ref="Y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3">
      <c r="A52" t="s">
        <v>3163</v>
      </c>
      <c r="B52">
        <v>1216728071</v>
      </c>
      <c r="C52" t="s">
        <v>3164</v>
      </c>
      <c r="D52" t="s">
        <v>3165</v>
      </c>
      <c r="E52" t="s">
        <v>6</v>
      </c>
      <c r="F52" t="s">
        <v>1043</v>
      </c>
      <c r="G52" t="s">
        <v>177</v>
      </c>
      <c r="H52" s="2">
        <v>45908.458784722221</v>
      </c>
      <c r="I52">
        <v>1</v>
      </c>
      <c r="J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45922.455763888887</v>
      </c>
      <c r="K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45922.792233796295</v>
      </c>
      <c r="L52" s="21">
        <f>_xlfn.XLOOKUP(User[[#This Row],[User Code]],RMS_Check_In_Out!A:A,RMS_Check_In_Out!D:D,"0")</f>
        <v>485</v>
      </c>
      <c r="M52" s="21" t="str">
        <f>_xlfn.XLOOKUP(User[[#This Row],[User Code]],Leave!P:P,Leave!S:S,"0")</f>
        <v>0</v>
      </c>
      <c r="N52" s="21">
        <f>User[[#This Row],[Time Leave RMS (min)]]/60</f>
        <v>0</v>
      </c>
      <c r="O52" s="15">
        <f>User[[#This Row],[Duration In Store(min)]]/60</f>
        <v>8.0833333333333339</v>
      </c>
      <c r="P52" s="28">
        <f>User[[#This Row],[Time In Store + Leave]]/24</f>
        <v>0.33680555555555558</v>
      </c>
      <c r="Q52" s="15">
        <f>(User[[#This Row],[Time Leave RMS (min)]]/60)+User[[#This Row],[Duration In Store H]]</f>
        <v>8.0833333333333339</v>
      </c>
      <c r="R52">
        <f>IF(User[[#This Row],[Check In]]="Sin Registro",0,1)</f>
        <v>1</v>
      </c>
      <c r="S52">
        <f>IF(User[[#This Row],[Check Out]]="Sin Registro",0,1)</f>
        <v>1</v>
      </c>
      <c r="T52" t="str">
        <f>IFERROR(IF(VLOOKUP(User[[#This Row],[User Code]],Justificar!$C$8:$I$1048576,6,0)=0,"Sin Justificación",VLOOKUP(User[[#This Row],[User Code]],Justificar!$C$8:$I$1048576,6,0)),"")</f>
        <v/>
      </c>
      <c r="U52" t="str">
        <f>IFERROR(IF(VLOOKUP(User[[#This Row],[User Code]],Justificar!$C$8:$I$1048576,6,0)=0,"Sin Justificación",VLOOKUP(User[[#This Row],[User Code]],Justificar!$C$8:$I$1048576,7,0)),"")</f>
        <v/>
      </c>
      <c r="V52" t="str" cm="1">
        <f t="array" ref="V52">_xlfn.IFS(User[[#This Row],[Time In Store + Leave]]&lt;7.8,"Incompleto",User[[#This Row],[Time In Store + Leave]]&lt;=12,"Completo",User[[#This Row],[Time In Store + Leave]]&gt;12,"Superior")</f>
        <v>Completo</v>
      </c>
      <c r="W5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" t="str">
        <f>IF(User[[#This Row],[Rango]]="incompleto",IF(User[[#This Row],[Reporte in]]=0,"Sin_Registro_In_Out",IF(User[[#This Row],[Reporte Out]]=0,"No_Realizo_Salida","No_cumple_el_Tiempo")),"")</f>
        <v/>
      </c>
      <c r="Y52" t="str" cm="1">
        <f t="array" ref="Y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3">
      <c r="A53" t="s">
        <v>3166</v>
      </c>
      <c r="B53">
        <v>80111984</v>
      </c>
      <c r="C53" t="s">
        <v>3167</v>
      </c>
      <c r="D53" t="s">
        <v>3168</v>
      </c>
      <c r="E53" t="s">
        <v>6</v>
      </c>
      <c r="F53" t="s">
        <v>3663</v>
      </c>
      <c r="G53" t="s">
        <v>179</v>
      </c>
      <c r="H53" s="2">
        <v>45908.458622685182</v>
      </c>
      <c r="I53">
        <v>1</v>
      </c>
      <c r="J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45922.451724537037</v>
      </c>
      <c r="K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45922.752847222226</v>
      </c>
      <c r="L53" s="21">
        <f>_xlfn.XLOOKUP(User[[#This Row],[User Code]],RMS_Check_In_Out!A:A,RMS_Check_In_Out!D:D,"0")</f>
        <v>434</v>
      </c>
      <c r="M53" s="21" t="str">
        <f>_xlfn.XLOOKUP(User[[#This Row],[User Code]],Leave!P:P,Leave!S:S,"0")</f>
        <v>0</v>
      </c>
      <c r="N53" s="21">
        <f>User[[#This Row],[Time Leave RMS (min)]]/60</f>
        <v>0</v>
      </c>
      <c r="O53" s="15">
        <f>User[[#This Row],[Duration In Store(min)]]/60</f>
        <v>7.2333333333333334</v>
      </c>
      <c r="P53" s="28">
        <f>User[[#This Row],[Time In Store + Leave]]/24</f>
        <v>0.30138888888888887</v>
      </c>
      <c r="Q53" s="15">
        <f>(User[[#This Row],[Time Leave RMS (min)]]/60)+User[[#This Row],[Duration In Store H]]</f>
        <v>7.2333333333333334</v>
      </c>
      <c r="R53">
        <f>IF(User[[#This Row],[Check In]]="Sin Registro",0,1)</f>
        <v>1</v>
      </c>
      <c r="S53">
        <f>IF(User[[#This Row],[Check Out]]="Sin Registro",0,1)</f>
        <v>1</v>
      </c>
      <c r="T53" t="str">
        <f>IFERROR(IF(VLOOKUP(User[[#This Row],[User Code]],Justificar!$C$8:$I$1048576,6,0)=0,"Sin Justificación",VLOOKUP(User[[#This Row],[User Code]],Justificar!$C$8:$I$1048576,6,0)),"")</f>
        <v>Sin Justificación</v>
      </c>
      <c r="U53" t="str">
        <f>IFERROR(IF(VLOOKUP(User[[#This Row],[User Code]],Justificar!$C$8:$I$1048576,6,0)=0,"Sin Justificación",VLOOKUP(User[[#This Row],[User Code]],Justificar!$C$8:$I$1048576,7,0)),"")</f>
        <v>Sin Justificación</v>
      </c>
      <c r="V53" t="str" cm="1">
        <f t="array" ref="V53">_xlfn.IFS(User[[#This Row],[Time In Store + Leave]]&lt;7.8,"Incompleto",User[[#This Row],[Time In Store + Leave]]&lt;=12,"Completo",User[[#This Row],[Time In Store + Leave]]&gt;12,"Superior")</f>
        <v>Incompleto</v>
      </c>
      <c r="W53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3" t="str">
        <f>IF(User[[#This Row],[Rango]]="incompleto",IF(User[[#This Row],[Reporte in]]=0,"Sin_Registro_In_Out",IF(User[[#This Row],[Reporte Out]]=0,"No_Realizo_Salida","No_cumple_el_Tiempo")),"")</f>
        <v>No_cumple_el_Tiempo</v>
      </c>
      <c r="Y53" t="str" cm="1">
        <f t="array" ref="Y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ARISMENDI DIAZ EFRAIN ANDRES</v>
      </c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3">
      <c r="A54" t="s">
        <v>2977</v>
      </c>
      <c r="B54">
        <v>1133659472</v>
      </c>
      <c r="C54" t="s">
        <v>2978</v>
      </c>
      <c r="D54" t="s">
        <v>2979</v>
      </c>
      <c r="E54" t="s">
        <v>1744</v>
      </c>
      <c r="F54" t="s">
        <v>850</v>
      </c>
      <c r="G54" t="s">
        <v>177</v>
      </c>
      <c r="H54" s="2">
        <v>45905.666967592595</v>
      </c>
      <c r="I54">
        <v>1</v>
      </c>
      <c r="J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45922.449097222219</v>
      </c>
      <c r="K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45922.834583333337</v>
      </c>
      <c r="L54" s="21">
        <f>_xlfn.XLOOKUP(User[[#This Row],[User Code]],RMS_Check_In_Out!A:A,RMS_Check_In_Out!D:D,"0")</f>
        <v>555</v>
      </c>
      <c r="M54" s="21" t="str">
        <f>_xlfn.XLOOKUP(User[[#This Row],[User Code]],Leave!P:P,Leave!S:S,"0")</f>
        <v>0</v>
      </c>
      <c r="N54" s="21">
        <f>User[[#This Row],[Time Leave RMS (min)]]/60</f>
        <v>0</v>
      </c>
      <c r="O54" s="15">
        <f>User[[#This Row],[Duration In Store(min)]]/60</f>
        <v>9.25</v>
      </c>
      <c r="P54" s="28">
        <f>User[[#This Row],[Time In Store + Leave]]/24</f>
        <v>0.38541666666666669</v>
      </c>
      <c r="Q54" s="15">
        <f>(User[[#This Row],[Time Leave RMS (min)]]/60)+User[[#This Row],[Duration In Store H]]</f>
        <v>9.25</v>
      </c>
      <c r="R54">
        <f>IF(User[[#This Row],[Check In]]="Sin Registro",0,1)</f>
        <v>1</v>
      </c>
      <c r="S54">
        <f>IF(User[[#This Row],[Check Out]]="Sin Registro",0,1)</f>
        <v>1</v>
      </c>
      <c r="T54" t="str">
        <f>IFERROR(IF(VLOOKUP(User[[#This Row],[User Code]],Justificar!$C$8:$I$1048576,6,0)=0,"Sin Justificación",VLOOKUP(User[[#This Row],[User Code]],Justificar!$C$8:$I$1048576,6,0)),"")</f>
        <v/>
      </c>
      <c r="U54" t="str">
        <f>IFERROR(IF(VLOOKUP(User[[#This Row],[User Code]],Justificar!$C$8:$I$1048576,6,0)=0,"Sin Justificación",VLOOKUP(User[[#This Row],[User Code]],Justificar!$C$8:$I$1048576,7,0)),"")</f>
        <v/>
      </c>
      <c r="V54" t="str" cm="1">
        <f t="array" ref="V54">_xlfn.IFS(User[[#This Row],[Time In Store + Leave]]&lt;7.8,"Incompleto",User[[#This Row],[Time In Store + Leave]]&lt;=12,"Completo",User[[#This Row],[Time In Store + Leave]]&gt;12,"Superior")</f>
        <v>Completo</v>
      </c>
      <c r="W5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" t="str">
        <f>IF(User[[#This Row],[Rango]]="incompleto",IF(User[[#This Row],[Reporte in]]=0,"Sin_Registro_In_Out",IF(User[[#This Row],[Reporte Out]]=0,"No_Realizo_Salida","No_cumple_el_Tiempo")),"")</f>
        <v/>
      </c>
      <c r="Y54" t="str" cm="1">
        <f t="array" ref="Y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3">
      <c r="A55" t="s">
        <v>2980</v>
      </c>
      <c r="B55">
        <v>1088243394</v>
      </c>
      <c r="C55" t="s">
        <v>2981</v>
      </c>
      <c r="D55" t="s">
        <v>2982</v>
      </c>
      <c r="E55" t="s">
        <v>6</v>
      </c>
      <c r="F55" t="s">
        <v>1042</v>
      </c>
      <c r="G55" t="s">
        <v>178</v>
      </c>
      <c r="H55" s="2">
        <v>45905.541932870372</v>
      </c>
      <c r="I55">
        <v>1</v>
      </c>
      <c r="J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45922.354687500003</v>
      </c>
      <c r="K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45922.737824074073</v>
      </c>
      <c r="L55" s="21">
        <f>_xlfn.XLOOKUP(User[[#This Row],[User Code]],RMS_Check_In_Out!A:A,RMS_Check_In_Out!D:D,"0")</f>
        <v>552</v>
      </c>
      <c r="M55" s="21" t="str">
        <f>_xlfn.XLOOKUP(User[[#This Row],[User Code]],Leave!P:P,Leave!S:S,"0")</f>
        <v>0</v>
      </c>
      <c r="N55" s="21">
        <f>User[[#This Row],[Time Leave RMS (min)]]/60</f>
        <v>0</v>
      </c>
      <c r="O55" s="15">
        <f>User[[#This Row],[Duration In Store(min)]]/60</f>
        <v>9.1999999999999993</v>
      </c>
      <c r="P55" s="28">
        <f>User[[#This Row],[Time In Store + Leave]]/24</f>
        <v>0.3833333333333333</v>
      </c>
      <c r="Q55" s="15">
        <f>(User[[#This Row],[Time Leave RMS (min)]]/60)+User[[#This Row],[Duration In Store H]]</f>
        <v>9.1999999999999993</v>
      </c>
      <c r="R55">
        <f>IF(User[[#This Row],[Check In]]="Sin Registro",0,1)</f>
        <v>1</v>
      </c>
      <c r="S55">
        <f>IF(User[[#This Row],[Check Out]]="Sin Registro",0,1)</f>
        <v>1</v>
      </c>
      <c r="T55" t="str">
        <f>IFERROR(IF(VLOOKUP(User[[#This Row],[User Code]],Justificar!$C$8:$I$1048576,6,0)=0,"Sin Justificación",VLOOKUP(User[[#This Row],[User Code]],Justificar!$C$8:$I$1048576,6,0)),"")</f>
        <v/>
      </c>
      <c r="U55" t="str">
        <f>IFERROR(IF(VLOOKUP(User[[#This Row],[User Code]],Justificar!$C$8:$I$1048576,6,0)=0,"Sin Justificación",VLOOKUP(User[[#This Row],[User Code]],Justificar!$C$8:$I$1048576,7,0)),"")</f>
        <v/>
      </c>
      <c r="V55" t="str" cm="1">
        <f t="array" ref="V55">_xlfn.IFS(User[[#This Row],[Time In Store + Leave]]&lt;7.8,"Incompleto",User[[#This Row],[Time In Store + Leave]]&lt;=12,"Completo",User[[#This Row],[Time In Store + Leave]]&gt;12,"Superior")</f>
        <v>Completo</v>
      </c>
      <c r="W5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" t="str">
        <f>IF(User[[#This Row],[Rango]]="incompleto",IF(User[[#This Row],[Reporte in]]=0,"Sin_Registro_In_Out",IF(User[[#This Row],[Reporte Out]]=0,"No_Realizo_Salida","No_cumple_el_Tiempo")),"")</f>
        <v/>
      </c>
      <c r="Y55" t="str" cm="1">
        <f t="array" ref="Y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3">
      <c r="A56" t="s">
        <v>2914</v>
      </c>
      <c r="B56">
        <v>1020832728</v>
      </c>
      <c r="C56" t="s">
        <v>2915</v>
      </c>
      <c r="D56" t="s">
        <v>2916</v>
      </c>
      <c r="E56" t="s">
        <v>1744</v>
      </c>
      <c r="F56" t="s">
        <v>2226</v>
      </c>
      <c r="G56" t="s">
        <v>177</v>
      </c>
      <c r="H56" s="2">
        <v>45904.792094907411</v>
      </c>
      <c r="I56">
        <v>1</v>
      </c>
      <c r="J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6" s="21" t="str">
        <f>_xlfn.XLOOKUP(User[[#This Row],[User Code]],RMS_Check_In_Out!A:A,RMS_Check_In_Out!D:D,"0")</f>
        <v>0</v>
      </c>
      <c r="M56" s="21">
        <f>_xlfn.XLOOKUP(User[[#This Row],[User Code]],Leave!P:P,Leave!S:S,"0")</f>
        <v>540</v>
      </c>
      <c r="N56" s="21">
        <f>User[[#This Row],[Time Leave RMS (min)]]/60</f>
        <v>9</v>
      </c>
      <c r="O56" s="15">
        <f>User[[#This Row],[Duration In Store(min)]]/60</f>
        <v>0</v>
      </c>
      <c r="P56" s="28">
        <f>User[[#This Row],[Time In Store + Leave]]/24</f>
        <v>0.375</v>
      </c>
      <c r="Q56" s="15">
        <f>(User[[#This Row],[Time Leave RMS (min)]]/60)+User[[#This Row],[Duration In Store H]]</f>
        <v>9</v>
      </c>
      <c r="R56">
        <f>IF(User[[#This Row],[Check In]]="Sin Registro",0,1)</f>
        <v>1</v>
      </c>
      <c r="S56">
        <f>IF(User[[#This Row],[Check Out]]="Sin Registro",0,1)</f>
        <v>1</v>
      </c>
      <c r="T56" t="str">
        <f>IFERROR(IF(VLOOKUP(User[[#This Row],[User Code]],Justificar!$C$8:$I$1048576,6,0)=0,"Sin Justificación",VLOOKUP(User[[#This Row],[User Code]],Justificar!$C$8:$I$1048576,6,0)),"")</f>
        <v/>
      </c>
      <c r="U56" t="str">
        <f>IFERROR(IF(VLOOKUP(User[[#This Row],[User Code]],Justificar!$C$8:$I$1048576,6,0)=0,"Sin Justificación",VLOOKUP(User[[#This Row],[User Code]],Justificar!$C$8:$I$1048576,7,0)),"")</f>
        <v/>
      </c>
      <c r="V56" t="str" cm="1">
        <f t="array" ref="V56">_xlfn.IFS(User[[#This Row],[Time In Store + Leave]]&lt;7.8,"Incompleto",User[[#This Row],[Time In Store + Leave]]&lt;=12,"Completo",User[[#This Row],[Time In Store + Leave]]&gt;12,"Superior")</f>
        <v>Completo</v>
      </c>
      <c r="W5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" t="str">
        <f>IF(User[[#This Row],[Rango]]="incompleto",IF(User[[#This Row],[Reporte in]]=0,"Sin_Registro_In_Out",IF(User[[#This Row],[Reporte Out]]=0,"No_Realizo_Salida","No_cumple_el_Tiempo")),"")</f>
        <v/>
      </c>
      <c r="Y56" t="str" cm="1">
        <f t="array" ref="Y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3">
      <c r="A57" t="s">
        <v>2917</v>
      </c>
      <c r="B57">
        <v>1002604455</v>
      </c>
      <c r="C57" t="s">
        <v>2918</v>
      </c>
      <c r="D57" t="s">
        <v>2919</v>
      </c>
      <c r="E57" t="s">
        <v>6</v>
      </c>
      <c r="F57" t="s">
        <v>2226</v>
      </c>
      <c r="G57" t="s">
        <v>177</v>
      </c>
      <c r="H57" s="2">
        <v>45904.791898148149</v>
      </c>
      <c r="I57">
        <v>1</v>
      </c>
      <c r="J5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7" s="21" t="str">
        <f>_xlfn.XLOOKUP(User[[#This Row],[User Code]],RMS_Check_In_Out!A:A,RMS_Check_In_Out!D:D,"0")</f>
        <v>0</v>
      </c>
      <c r="M57" s="21">
        <f>_xlfn.XLOOKUP(User[[#This Row],[User Code]],Leave!P:P,Leave!S:S,"0")</f>
        <v>540</v>
      </c>
      <c r="N57" s="21">
        <f>User[[#This Row],[Time Leave RMS (min)]]/60</f>
        <v>9</v>
      </c>
      <c r="O57" s="15">
        <f>User[[#This Row],[Duration In Store(min)]]/60</f>
        <v>0</v>
      </c>
      <c r="P57" s="28">
        <f>User[[#This Row],[Time In Store + Leave]]/24</f>
        <v>0.375</v>
      </c>
      <c r="Q57" s="15">
        <f>(User[[#This Row],[Time Leave RMS (min)]]/60)+User[[#This Row],[Duration In Store H]]</f>
        <v>9</v>
      </c>
      <c r="R57">
        <f>IF(User[[#This Row],[Check In]]="Sin Registro",0,1)</f>
        <v>1</v>
      </c>
      <c r="S57">
        <f>IF(User[[#This Row],[Check Out]]="Sin Registro",0,1)</f>
        <v>1</v>
      </c>
      <c r="T57" t="str">
        <f>IFERROR(IF(VLOOKUP(User[[#This Row],[User Code]],Justificar!$C$8:$I$1048576,6,0)=0,"Sin Justificación",VLOOKUP(User[[#This Row],[User Code]],Justificar!$C$8:$I$1048576,6,0)),"")</f>
        <v/>
      </c>
      <c r="U57" t="str">
        <f>IFERROR(IF(VLOOKUP(User[[#This Row],[User Code]],Justificar!$C$8:$I$1048576,6,0)=0,"Sin Justificación",VLOOKUP(User[[#This Row],[User Code]],Justificar!$C$8:$I$1048576,7,0)),"")</f>
        <v/>
      </c>
      <c r="V57" t="str" cm="1">
        <f t="array" ref="V57">_xlfn.IFS(User[[#This Row],[Time In Store + Leave]]&lt;7.8,"Incompleto",User[[#This Row],[Time In Store + Leave]]&lt;=12,"Completo",User[[#This Row],[Time In Store + Leave]]&gt;12,"Superior")</f>
        <v>Completo</v>
      </c>
      <c r="W5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" t="str">
        <f>IF(User[[#This Row],[Rango]]="incompleto",IF(User[[#This Row],[Reporte in]]=0,"Sin_Registro_In_Out",IF(User[[#This Row],[Reporte Out]]=0,"No_Realizo_Salida","No_cumple_el_Tiempo")),"")</f>
        <v/>
      </c>
      <c r="Y57" t="str" cm="1">
        <f t="array" ref="Y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3">
      <c r="A58" t="s">
        <v>2920</v>
      </c>
      <c r="B58">
        <v>1007836391</v>
      </c>
      <c r="C58" t="s">
        <v>2921</v>
      </c>
      <c r="D58" t="s">
        <v>2922</v>
      </c>
      <c r="E58" t="s">
        <v>6</v>
      </c>
      <c r="F58" t="s">
        <v>1043</v>
      </c>
      <c r="G58" t="s">
        <v>177</v>
      </c>
      <c r="H58" s="2">
        <v>45904.542916666665</v>
      </c>
      <c r="I58">
        <v>1</v>
      </c>
      <c r="J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45922.457407407404</v>
      </c>
      <c r="K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45922.793067129627</v>
      </c>
      <c r="L58" s="21">
        <f>_xlfn.XLOOKUP(User[[#This Row],[User Code]],RMS_Check_In_Out!A:A,RMS_Check_In_Out!D:D,"0")</f>
        <v>483</v>
      </c>
      <c r="M58" s="21">
        <f>_xlfn.XLOOKUP(User[[#This Row],[User Code]],Leave!P:P,Leave!S:S,"0")</f>
        <v>600</v>
      </c>
      <c r="N58" s="21">
        <f>User[[#This Row],[Time Leave RMS (min)]]/60</f>
        <v>10</v>
      </c>
      <c r="O58" s="15">
        <f>User[[#This Row],[Duration In Store(min)]]/60</f>
        <v>8.0500000000000007</v>
      </c>
      <c r="P58" s="28">
        <f>User[[#This Row],[Time In Store + Leave]]/24</f>
        <v>0.75208333333333333</v>
      </c>
      <c r="Q58" s="15">
        <f>(User[[#This Row],[Time Leave RMS (min)]]/60)+User[[#This Row],[Duration In Store H]]</f>
        <v>18.05</v>
      </c>
      <c r="R58">
        <f>IF(User[[#This Row],[Check In]]="Sin Registro",0,1)</f>
        <v>1</v>
      </c>
      <c r="S58">
        <f>IF(User[[#This Row],[Check Out]]="Sin Registro",0,1)</f>
        <v>1</v>
      </c>
      <c r="T58" t="str">
        <f>IFERROR(IF(VLOOKUP(User[[#This Row],[User Code]],Justificar!$C$8:$I$1048576,6,0)=0,"Sin Justificación",VLOOKUP(User[[#This Row],[User Code]],Justificar!$C$8:$I$1048576,6,0)),"")</f>
        <v/>
      </c>
      <c r="U58" t="str">
        <f>IFERROR(IF(VLOOKUP(User[[#This Row],[User Code]],Justificar!$C$8:$I$1048576,6,0)=0,"Sin Justificación",VLOOKUP(User[[#This Row],[User Code]],Justificar!$C$8:$I$1048576,7,0)),"")</f>
        <v/>
      </c>
      <c r="V58" t="str" cm="1">
        <f t="array" ref="V58">_xlfn.IFS(User[[#This Row],[Time In Store + Leave]]&lt;7.8,"Incompleto",User[[#This Row],[Time In Store + Leave]]&lt;=12,"Completo",User[[#This Row],[Time In Store + Leave]]&gt;12,"Superior")</f>
        <v>Superior</v>
      </c>
      <c r="W5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" t="str">
        <f>IF(User[[#This Row],[Rango]]="incompleto",IF(User[[#This Row],[Reporte in]]=0,"Sin_Registro_In_Out",IF(User[[#This Row],[Reporte Out]]=0,"No_Realizo_Salida","No_cumple_el_Tiempo")),"")</f>
        <v/>
      </c>
      <c r="Y58" t="str" cm="1">
        <f t="array" ref="Y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3">
      <c r="A59" t="s">
        <v>2923</v>
      </c>
      <c r="B59">
        <v>1121880482</v>
      </c>
      <c r="C59" t="s">
        <v>2924</v>
      </c>
      <c r="D59" t="s">
        <v>2925</v>
      </c>
      <c r="E59" t="s">
        <v>6</v>
      </c>
      <c r="F59" t="s">
        <v>973</v>
      </c>
      <c r="G59" t="s">
        <v>177</v>
      </c>
      <c r="H59" s="2">
        <v>45904.542731481481</v>
      </c>
      <c r="I59">
        <v>1</v>
      </c>
      <c r="J5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9" s="21" t="str">
        <f>_xlfn.XLOOKUP(User[[#This Row],[User Code]],RMS_Check_In_Out!A:A,RMS_Check_In_Out!D:D,"0")</f>
        <v>0</v>
      </c>
      <c r="M59" s="21">
        <f>_xlfn.XLOOKUP(User[[#This Row],[User Code]],Leave!P:P,Leave!S:S,"0")</f>
        <v>540</v>
      </c>
      <c r="N59" s="21">
        <f>User[[#This Row],[Time Leave RMS (min)]]/60</f>
        <v>9</v>
      </c>
      <c r="O59" s="15">
        <f>User[[#This Row],[Duration In Store(min)]]/60</f>
        <v>0</v>
      </c>
      <c r="P59" s="28">
        <f>User[[#This Row],[Time In Store + Leave]]/24</f>
        <v>0.375</v>
      </c>
      <c r="Q59" s="15">
        <f>(User[[#This Row],[Time Leave RMS (min)]]/60)+User[[#This Row],[Duration In Store H]]</f>
        <v>9</v>
      </c>
      <c r="R59">
        <f>IF(User[[#This Row],[Check In]]="Sin Registro",0,1)</f>
        <v>1</v>
      </c>
      <c r="S59">
        <f>IF(User[[#This Row],[Check Out]]="Sin Registro",0,1)</f>
        <v>1</v>
      </c>
      <c r="T59" t="str">
        <f>IFERROR(IF(VLOOKUP(User[[#This Row],[User Code]],Justificar!$C$8:$I$1048576,6,0)=0,"Sin Justificación",VLOOKUP(User[[#This Row],[User Code]],Justificar!$C$8:$I$1048576,6,0)),"")</f>
        <v/>
      </c>
      <c r="U59" t="str">
        <f>IFERROR(IF(VLOOKUP(User[[#This Row],[User Code]],Justificar!$C$8:$I$1048576,6,0)=0,"Sin Justificación",VLOOKUP(User[[#This Row],[User Code]],Justificar!$C$8:$I$1048576,7,0)),"")</f>
        <v/>
      </c>
      <c r="V59" t="str" cm="1">
        <f t="array" ref="V59">_xlfn.IFS(User[[#This Row],[Time In Store + Leave]]&lt;7.8,"Incompleto",User[[#This Row],[Time In Store + Leave]]&lt;=12,"Completo",User[[#This Row],[Time In Store + Leave]]&gt;12,"Superior")</f>
        <v>Completo</v>
      </c>
      <c r="W5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" t="str">
        <f>IF(User[[#This Row],[Rango]]="incompleto",IF(User[[#This Row],[Reporte in]]=0,"Sin_Registro_In_Out",IF(User[[#This Row],[Reporte Out]]=0,"No_Realizo_Salida","No_cumple_el_Tiempo")),"")</f>
        <v/>
      </c>
      <c r="Y59" t="str" cm="1">
        <f t="array" ref="Y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3">
      <c r="A60" t="s">
        <v>2926</v>
      </c>
      <c r="B60">
        <v>1143390066</v>
      </c>
      <c r="C60" t="s">
        <v>2927</v>
      </c>
      <c r="D60" t="s">
        <v>2928</v>
      </c>
      <c r="E60" t="s">
        <v>6</v>
      </c>
      <c r="F60" t="s">
        <v>973</v>
      </c>
      <c r="G60" t="s">
        <v>177</v>
      </c>
      <c r="H60" s="2">
        <v>45904.542592592596</v>
      </c>
      <c r="I60">
        <v>1</v>
      </c>
      <c r="J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Personal Leave</v>
      </c>
      <c r="K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Personal Leave</v>
      </c>
      <c r="L60" s="21" t="str">
        <f>_xlfn.XLOOKUP(User[[#This Row],[User Code]],RMS_Check_In_Out!A:A,RMS_Check_In_Out!D:D,"0")</f>
        <v>0</v>
      </c>
      <c r="M60" s="21">
        <f>_xlfn.XLOOKUP(User[[#This Row],[User Code]],Leave!P:P,Leave!S:S,"0")</f>
        <v>120</v>
      </c>
      <c r="N60" s="21">
        <f>User[[#This Row],[Time Leave RMS (min)]]/60</f>
        <v>2</v>
      </c>
      <c r="O60" s="15">
        <f>User[[#This Row],[Duration In Store(min)]]/60</f>
        <v>0</v>
      </c>
      <c r="P60" s="28">
        <f>User[[#This Row],[Time In Store + Leave]]/24</f>
        <v>8.3333333333333329E-2</v>
      </c>
      <c r="Q60" s="15">
        <f>(User[[#This Row],[Time Leave RMS (min)]]/60)+User[[#This Row],[Duration In Store H]]</f>
        <v>2</v>
      </c>
      <c r="R60">
        <f>IF(User[[#This Row],[Check In]]="Sin Registro",0,1)</f>
        <v>1</v>
      </c>
      <c r="S60">
        <f>IF(User[[#This Row],[Check Out]]="Sin Registro",0,1)</f>
        <v>1</v>
      </c>
      <c r="T60" t="str">
        <f>IFERROR(IF(VLOOKUP(User[[#This Row],[User Code]],Justificar!$C$8:$I$1048576,6,0)=0,"Sin Justificación",VLOOKUP(User[[#This Row],[User Code]],Justificar!$C$8:$I$1048576,6,0)),"")</f>
        <v>Sin Justificación</v>
      </c>
      <c r="U60" t="str">
        <f>IFERROR(IF(VLOOKUP(User[[#This Row],[User Code]],Justificar!$C$8:$I$1048576,6,0)=0,"Sin Justificación",VLOOKUP(User[[#This Row],[User Code]],Justificar!$C$8:$I$1048576,7,0)),"")</f>
        <v>Sin Justificación</v>
      </c>
      <c r="V60" t="str" cm="1">
        <f t="array" ref="V60">_xlfn.IFS(User[[#This Row],[Time In Store + Leave]]&lt;7.8,"Incompleto",User[[#This Row],[Time In Store + Leave]]&lt;=12,"Completo",User[[#This Row],[Time In Store + Leave]]&gt;12,"Superior")</f>
        <v>Incompleto</v>
      </c>
      <c r="W6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0" t="str">
        <f>IF(User[[#This Row],[Rango]]="incompleto",IF(User[[#This Row],[Reporte in]]=0,"Sin_Registro_In_Out",IF(User[[#This Row],[Reporte Out]]=0,"No_Realizo_Salida","No_cumple_el_Tiempo")),"")</f>
        <v>No_cumple_el_Tiempo</v>
      </c>
      <c r="Y60" t="str" cm="1">
        <f t="array" ref="Y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3">
      <c r="A61" t="s">
        <v>2929</v>
      </c>
      <c r="B61">
        <v>1044921225</v>
      </c>
      <c r="C61" t="s">
        <v>2930</v>
      </c>
      <c r="D61" t="s">
        <v>2931</v>
      </c>
      <c r="E61" t="s">
        <v>6</v>
      </c>
      <c r="F61" t="s">
        <v>2412</v>
      </c>
      <c r="G61" t="s">
        <v>177</v>
      </c>
      <c r="H61" s="2">
        <v>45904.542199074072</v>
      </c>
      <c r="I61">
        <v>1</v>
      </c>
      <c r="J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45922.601018518515</v>
      </c>
      <c r="K6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1" s="21">
        <f>_xlfn.XLOOKUP(User[[#This Row],[User Code]],RMS_Check_In_Out!A:A,RMS_Check_In_Out!D:D,"0")</f>
        <v>0</v>
      </c>
      <c r="M61" s="21" t="str">
        <f>_xlfn.XLOOKUP(User[[#This Row],[User Code]],Leave!P:P,Leave!S:S,"0")</f>
        <v>0</v>
      </c>
      <c r="N61" s="21">
        <f>User[[#This Row],[Time Leave RMS (min)]]/60</f>
        <v>0</v>
      </c>
      <c r="O61" s="15">
        <f>User[[#This Row],[Duration In Store(min)]]/60</f>
        <v>0</v>
      </c>
      <c r="P61" s="28">
        <f>User[[#This Row],[Time In Store + Leave]]/24</f>
        <v>0</v>
      </c>
      <c r="Q61" s="15">
        <f>(User[[#This Row],[Time Leave RMS (min)]]/60)+User[[#This Row],[Duration In Store H]]</f>
        <v>0</v>
      </c>
      <c r="R61">
        <f>IF(User[[#This Row],[Check In]]="Sin Registro",0,1)</f>
        <v>1</v>
      </c>
      <c r="S61">
        <f>IF(User[[#This Row],[Check Out]]="Sin Registro",0,1)</f>
        <v>0</v>
      </c>
      <c r="T61" t="str">
        <f>IFERROR(IF(VLOOKUP(User[[#This Row],[User Code]],Justificar!$C$8:$I$1048576,6,0)=0,"Sin Justificación",VLOOKUP(User[[#This Row],[User Code]],Justificar!$C$8:$I$1048576,6,0)),"")</f>
        <v>Sin Justificación</v>
      </c>
      <c r="U61" t="str">
        <f>IFERROR(IF(VLOOKUP(User[[#This Row],[User Code]],Justificar!$C$8:$I$1048576,6,0)=0,"Sin Justificación",VLOOKUP(User[[#This Row],[User Code]],Justificar!$C$8:$I$1048576,7,0)),"")</f>
        <v>Sin Justificación</v>
      </c>
      <c r="V61" t="str" cm="1">
        <f t="array" ref="V61">_xlfn.IFS(User[[#This Row],[Time In Store + Leave]]&lt;7.8,"Incompleto",User[[#This Row],[Time In Store + Leave]]&lt;=12,"Completo",User[[#This Row],[Time In Store + Leave]]&gt;12,"Superior")</f>
        <v>Incompleto</v>
      </c>
      <c r="W6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1" t="str">
        <f>IF(User[[#This Row],[Rango]]="incompleto",IF(User[[#This Row],[Reporte in]]=0,"Sin_Registro_In_Out",IF(User[[#This Row],[Reporte Out]]=0,"No_Realizo_Salida","No_cumple_el_Tiempo")),"")</f>
        <v>No_Realizo_Salida</v>
      </c>
      <c r="Y61" t="str" cm="1">
        <f t="array" ref="Y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3">
      <c r="A62" t="s">
        <v>2932</v>
      </c>
      <c r="B62">
        <v>1012916446</v>
      </c>
      <c r="C62" t="s">
        <v>2933</v>
      </c>
      <c r="D62" t="s">
        <v>2934</v>
      </c>
      <c r="E62" t="s">
        <v>1744</v>
      </c>
      <c r="F62" t="s">
        <v>1051</v>
      </c>
      <c r="G62" t="s">
        <v>177</v>
      </c>
      <c r="H62" s="2">
        <v>45904.541967592595</v>
      </c>
      <c r="I62">
        <v>1</v>
      </c>
      <c r="J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45922.470555555556</v>
      </c>
      <c r="K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45922.803483796299</v>
      </c>
      <c r="L62" s="21">
        <f>_xlfn.XLOOKUP(User[[#This Row],[User Code]],RMS_Check_In_Out!A:A,RMS_Check_In_Out!D:D,"0")</f>
        <v>479</v>
      </c>
      <c r="M62" s="21" t="str">
        <f>_xlfn.XLOOKUP(User[[#This Row],[User Code]],Leave!P:P,Leave!S:S,"0")</f>
        <v>0</v>
      </c>
      <c r="N62" s="21">
        <f>User[[#This Row],[Time Leave RMS (min)]]/60</f>
        <v>0</v>
      </c>
      <c r="O62" s="15">
        <f>User[[#This Row],[Duration In Store(min)]]/60</f>
        <v>7.9833333333333334</v>
      </c>
      <c r="P62" s="28">
        <f>User[[#This Row],[Time In Store + Leave]]/24</f>
        <v>0.33263888888888887</v>
      </c>
      <c r="Q62" s="15">
        <f>(User[[#This Row],[Time Leave RMS (min)]]/60)+User[[#This Row],[Duration In Store H]]</f>
        <v>7.9833333333333334</v>
      </c>
      <c r="R62">
        <f>IF(User[[#This Row],[Check In]]="Sin Registro",0,1)</f>
        <v>1</v>
      </c>
      <c r="S62">
        <f>IF(User[[#This Row],[Check Out]]="Sin Registro",0,1)</f>
        <v>1</v>
      </c>
      <c r="T62" t="str">
        <f>IFERROR(IF(VLOOKUP(User[[#This Row],[User Code]],Justificar!$C$8:$I$1048576,6,0)=0,"Sin Justificación",VLOOKUP(User[[#This Row],[User Code]],Justificar!$C$8:$I$1048576,6,0)),"")</f>
        <v/>
      </c>
      <c r="U62" t="str">
        <f>IFERROR(IF(VLOOKUP(User[[#This Row],[User Code]],Justificar!$C$8:$I$1048576,6,0)=0,"Sin Justificación",VLOOKUP(User[[#This Row],[User Code]],Justificar!$C$8:$I$1048576,7,0)),"")</f>
        <v/>
      </c>
      <c r="V62" t="str" cm="1">
        <f t="array" ref="V62">_xlfn.IFS(User[[#This Row],[Time In Store + Leave]]&lt;7.8,"Incompleto",User[[#This Row],[Time In Store + Leave]]&lt;=12,"Completo",User[[#This Row],[Time In Store + Leave]]&gt;12,"Superior")</f>
        <v>Completo</v>
      </c>
      <c r="W6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" t="str">
        <f>IF(User[[#This Row],[Rango]]="incompleto",IF(User[[#This Row],[Reporte in]]=0,"Sin_Registro_In_Out",IF(User[[#This Row],[Reporte Out]]=0,"No_Realizo_Salida","No_cumple_el_Tiempo")),"")</f>
        <v/>
      </c>
      <c r="Y62" t="str" cm="1">
        <f t="array" ref="Y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3">
      <c r="A63" t="s">
        <v>2935</v>
      </c>
      <c r="B63">
        <v>1031129397</v>
      </c>
      <c r="C63" t="s">
        <v>2936</v>
      </c>
      <c r="D63" t="s">
        <v>2937</v>
      </c>
      <c r="E63" t="s">
        <v>6</v>
      </c>
      <c r="F63" t="s">
        <v>2767</v>
      </c>
      <c r="G63" t="s">
        <v>178</v>
      </c>
      <c r="H63" s="2">
        <v>45903.791956018518</v>
      </c>
      <c r="I63">
        <v>1</v>
      </c>
      <c r="J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45922.350775462961</v>
      </c>
      <c r="K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45922.73678240741</v>
      </c>
      <c r="L63" s="21">
        <f>_xlfn.XLOOKUP(User[[#This Row],[User Code]],RMS_Check_In_Out!A:A,RMS_Check_In_Out!D:D,"0")</f>
        <v>556</v>
      </c>
      <c r="M63" s="21" t="str">
        <f>_xlfn.XLOOKUP(User[[#This Row],[User Code]],Leave!P:P,Leave!S:S,"0")</f>
        <v>0</v>
      </c>
      <c r="N63" s="21">
        <f>User[[#This Row],[Time Leave RMS (min)]]/60</f>
        <v>0</v>
      </c>
      <c r="O63" s="15">
        <f>User[[#This Row],[Duration In Store(min)]]/60</f>
        <v>9.2666666666666675</v>
      </c>
      <c r="P63" s="28">
        <f>User[[#This Row],[Time In Store + Leave]]/24</f>
        <v>0.38611111111111113</v>
      </c>
      <c r="Q63" s="15">
        <f>(User[[#This Row],[Time Leave RMS (min)]]/60)+User[[#This Row],[Duration In Store H]]</f>
        <v>9.2666666666666675</v>
      </c>
      <c r="R63">
        <f>IF(User[[#This Row],[Check In]]="Sin Registro",0,1)</f>
        <v>1</v>
      </c>
      <c r="S63">
        <f>IF(User[[#This Row],[Check Out]]="Sin Registro",0,1)</f>
        <v>1</v>
      </c>
      <c r="T63" t="str">
        <f>IFERROR(IF(VLOOKUP(User[[#This Row],[User Code]],Justificar!$C$8:$I$1048576,6,0)=0,"Sin Justificación",VLOOKUP(User[[#This Row],[User Code]],Justificar!$C$8:$I$1048576,6,0)),"")</f>
        <v/>
      </c>
      <c r="U63" t="str">
        <f>IFERROR(IF(VLOOKUP(User[[#This Row],[User Code]],Justificar!$C$8:$I$1048576,6,0)=0,"Sin Justificación",VLOOKUP(User[[#This Row],[User Code]],Justificar!$C$8:$I$1048576,7,0)),"")</f>
        <v/>
      </c>
      <c r="V63" t="str" cm="1">
        <f t="array" ref="V63">_xlfn.IFS(User[[#This Row],[Time In Store + Leave]]&lt;7.8,"Incompleto",User[[#This Row],[Time In Store + Leave]]&lt;=12,"Completo",User[[#This Row],[Time In Store + Leave]]&gt;12,"Superior")</f>
        <v>Completo</v>
      </c>
      <c r="W6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" t="str">
        <f>IF(User[[#This Row],[Rango]]="incompleto",IF(User[[#This Row],[Reporte in]]=0,"Sin_Registro_In_Out",IF(User[[#This Row],[Reporte Out]]=0,"No_Realizo_Salida","No_cumple_el_Tiempo")),"")</f>
        <v/>
      </c>
      <c r="Y63" t="str" cm="1">
        <f t="array" ref="Y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3">
      <c r="A64" t="s">
        <v>2938</v>
      </c>
      <c r="B64">
        <v>1110565082</v>
      </c>
      <c r="C64" t="s">
        <v>2939</v>
      </c>
      <c r="D64" t="s">
        <v>2940</v>
      </c>
      <c r="E64" t="s">
        <v>6</v>
      </c>
      <c r="F64" t="s">
        <v>977</v>
      </c>
      <c r="G64" t="s">
        <v>179</v>
      </c>
      <c r="H64" s="2">
        <v>45903.666967592595</v>
      </c>
      <c r="I64">
        <v>1</v>
      </c>
      <c r="J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45922.407812500001</v>
      </c>
      <c r="K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45922.729930555557</v>
      </c>
      <c r="L64" s="21">
        <f>_xlfn.XLOOKUP(User[[#This Row],[User Code]],RMS_Check_In_Out!A:A,RMS_Check_In_Out!D:D,"0")</f>
        <v>464</v>
      </c>
      <c r="M64" s="21" t="str">
        <f>_xlfn.XLOOKUP(User[[#This Row],[User Code]],Leave!P:P,Leave!S:S,"0")</f>
        <v>0</v>
      </c>
      <c r="N64" s="21">
        <f>User[[#This Row],[Time Leave RMS (min)]]/60</f>
        <v>0</v>
      </c>
      <c r="O64" s="15">
        <f>User[[#This Row],[Duration In Store(min)]]/60</f>
        <v>7.7333333333333334</v>
      </c>
      <c r="P64" s="28">
        <f>User[[#This Row],[Time In Store + Leave]]/24</f>
        <v>0.32222222222222224</v>
      </c>
      <c r="Q64" s="15">
        <f>(User[[#This Row],[Time Leave RMS (min)]]/60)+User[[#This Row],[Duration In Store H]]</f>
        <v>7.7333333333333334</v>
      </c>
      <c r="R64">
        <f>IF(User[[#This Row],[Check In]]="Sin Registro",0,1)</f>
        <v>1</v>
      </c>
      <c r="S64">
        <f>IF(User[[#This Row],[Check Out]]="Sin Registro",0,1)</f>
        <v>1</v>
      </c>
      <c r="T64" t="str">
        <f>IFERROR(IF(VLOOKUP(User[[#This Row],[User Code]],Justificar!$C$8:$I$1048576,6,0)=0,"Sin Justificación",VLOOKUP(User[[#This Row],[User Code]],Justificar!$C$8:$I$1048576,6,0)),"")</f>
        <v>Sin Justificación</v>
      </c>
      <c r="U64" t="str">
        <f>IFERROR(IF(VLOOKUP(User[[#This Row],[User Code]],Justificar!$C$8:$I$1048576,6,0)=0,"Sin Justificación",VLOOKUP(User[[#This Row],[User Code]],Justificar!$C$8:$I$1048576,7,0)),"")</f>
        <v>Sin Justificación</v>
      </c>
      <c r="V64" t="str" cm="1">
        <f t="array" ref="V64">_xlfn.IFS(User[[#This Row],[Time In Store + Leave]]&lt;7.8,"Incompleto",User[[#This Row],[Time In Store + Leave]]&lt;=12,"Completo",User[[#This Row],[Time In Store + Leave]]&gt;12,"Superior")</f>
        <v>Incompleto</v>
      </c>
      <c r="W6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4" t="str">
        <f>IF(User[[#This Row],[Rango]]="incompleto",IF(User[[#This Row],[Reporte in]]=0,"Sin_Registro_In_Out",IF(User[[#This Row],[Reporte Out]]=0,"No_Realizo_Salida","No_cumple_el_Tiempo")),"")</f>
        <v>No_cumple_el_Tiempo</v>
      </c>
      <c r="Y64" t="str" cm="1">
        <f t="array" ref="Y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3">
      <c r="A65" t="s">
        <v>2941</v>
      </c>
      <c r="B65">
        <v>1000455224</v>
      </c>
      <c r="C65" t="s">
        <v>2942</v>
      </c>
      <c r="D65" t="s">
        <v>2943</v>
      </c>
      <c r="E65" t="s">
        <v>6</v>
      </c>
      <c r="F65" t="s">
        <v>1487</v>
      </c>
      <c r="G65" t="s">
        <v>177</v>
      </c>
      <c r="H65" s="2">
        <v>45903.45857638889</v>
      </c>
      <c r="I65">
        <v>1</v>
      </c>
      <c r="J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45922.341851851852</v>
      </c>
      <c r="K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45922.668483796297</v>
      </c>
      <c r="L65" s="21">
        <f>_xlfn.XLOOKUP(User[[#This Row],[User Code]],RMS_Check_In_Out!A:A,RMS_Check_In_Out!D:D,"0")</f>
        <v>470</v>
      </c>
      <c r="M65" s="21" t="str">
        <f>_xlfn.XLOOKUP(User[[#This Row],[User Code]],Leave!P:P,Leave!S:S,"0")</f>
        <v>0</v>
      </c>
      <c r="N65" s="21">
        <f>User[[#This Row],[Time Leave RMS (min)]]/60</f>
        <v>0</v>
      </c>
      <c r="O65" s="15">
        <f>User[[#This Row],[Duration In Store(min)]]/60</f>
        <v>7.833333333333333</v>
      </c>
      <c r="P65" s="28">
        <f>User[[#This Row],[Time In Store + Leave]]/24</f>
        <v>0.3263888888888889</v>
      </c>
      <c r="Q65" s="15">
        <f>(User[[#This Row],[Time Leave RMS (min)]]/60)+User[[#This Row],[Duration In Store H]]</f>
        <v>7.833333333333333</v>
      </c>
      <c r="R65">
        <f>IF(User[[#This Row],[Check In]]="Sin Registro",0,1)</f>
        <v>1</v>
      </c>
      <c r="S65">
        <f>IF(User[[#This Row],[Check Out]]="Sin Registro",0,1)</f>
        <v>1</v>
      </c>
      <c r="T65" t="str">
        <f>IFERROR(IF(VLOOKUP(User[[#This Row],[User Code]],Justificar!$C$8:$I$1048576,6,0)=0,"Sin Justificación",VLOOKUP(User[[#This Row],[User Code]],Justificar!$C$8:$I$1048576,6,0)),"")</f>
        <v/>
      </c>
      <c r="U65" t="str">
        <f>IFERROR(IF(VLOOKUP(User[[#This Row],[User Code]],Justificar!$C$8:$I$1048576,6,0)=0,"Sin Justificación",VLOOKUP(User[[#This Row],[User Code]],Justificar!$C$8:$I$1048576,7,0)),"")</f>
        <v/>
      </c>
      <c r="V65" t="str" cm="1">
        <f t="array" ref="V65">_xlfn.IFS(User[[#This Row],[Time In Store + Leave]]&lt;7.8,"Incompleto",User[[#This Row],[Time In Store + Leave]]&lt;=12,"Completo",User[[#This Row],[Time In Store + Leave]]&gt;12,"Superior")</f>
        <v>Completo</v>
      </c>
      <c r="W6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" t="str">
        <f>IF(User[[#This Row],[Rango]]="incompleto",IF(User[[#This Row],[Reporte in]]=0,"Sin_Registro_In_Out",IF(User[[#This Row],[Reporte Out]]=0,"No_Realizo_Salida","No_cumple_el_Tiempo")),"")</f>
        <v/>
      </c>
      <c r="Y65" t="str" cm="1">
        <f t="array" ref="Y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3">
      <c r="A66" t="s">
        <v>2743</v>
      </c>
      <c r="B66">
        <v>1011322455</v>
      </c>
      <c r="C66" t="s">
        <v>2744</v>
      </c>
      <c r="D66" t="s">
        <v>2745</v>
      </c>
      <c r="E66" t="s">
        <v>6</v>
      </c>
      <c r="F66" t="s">
        <v>1990</v>
      </c>
      <c r="G66" t="s">
        <v>178</v>
      </c>
      <c r="H66" s="2">
        <v>45902.66778935185</v>
      </c>
      <c r="I66">
        <v>1</v>
      </c>
      <c r="J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45922.373703703706</v>
      </c>
      <c r="K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45922.762291666666</v>
      </c>
      <c r="L66" s="21">
        <f>_xlfn.XLOOKUP(User[[#This Row],[User Code]],RMS_Check_In_Out!A:A,RMS_Check_In_Out!D:D,"0")</f>
        <v>560</v>
      </c>
      <c r="M66" s="21" t="str">
        <f>_xlfn.XLOOKUP(User[[#This Row],[User Code]],Leave!P:P,Leave!S:S,"0")</f>
        <v>0</v>
      </c>
      <c r="N66" s="21">
        <f>User[[#This Row],[Time Leave RMS (min)]]/60</f>
        <v>0</v>
      </c>
      <c r="O66" s="15">
        <f>User[[#This Row],[Duration In Store(min)]]/60</f>
        <v>9.3333333333333339</v>
      </c>
      <c r="P66" s="28">
        <f>User[[#This Row],[Time In Store + Leave]]/24</f>
        <v>0.3888888888888889</v>
      </c>
      <c r="Q66" s="15">
        <f>(User[[#This Row],[Time Leave RMS (min)]]/60)+User[[#This Row],[Duration In Store H]]</f>
        <v>9.3333333333333339</v>
      </c>
      <c r="R66">
        <f>IF(User[[#This Row],[Check In]]="Sin Registro",0,1)</f>
        <v>1</v>
      </c>
      <c r="S66">
        <f>IF(User[[#This Row],[Check Out]]="Sin Registro",0,1)</f>
        <v>1</v>
      </c>
      <c r="T66" t="str">
        <f>IFERROR(IF(VLOOKUP(User[[#This Row],[User Code]],Justificar!$C$8:$I$1048576,6,0)=0,"Sin Justificación",VLOOKUP(User[[#This Row],[User Code]],Justificar!$C$8:$I$1048576,6,0)),"")</f>
        <v/>
      </c>
      <c r="U66" t="str">
        <f>IFERROR(IF(VLOOKUP(User[[#This Row],[User Code]],Justificar!$C$8:$I$1048576,6,0)=0,"Sin Justificación",VLOOKUP(User[[#This Row],[User Code]],Justificar!$C$8:$I$1048576,7,0)),"")</f>
        <v/>
      </c>
      <c r="V66" t="str" cm="1">
        <f t="array" ref="V66">_xlfn.IFS(User[[#This Row],[Time In Store + Leave]]&lt;7.8,"Incompleto",User[[#This Row],[Time In Store + Leave]]&lt;=12,"Completo",User[[#This Row],[Time In Store + Leave]]&gt;12,"Superior")</f>
        <v>Completo</v>
      </c>
      <c r="W6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" t="str">
        <f>IF(User[[#This Row],[Rango]]="incompleto",IF(User[[#This Row],[Reporte in]]=0,"Sin_Registro_In_Out",IF(User[[#This Row],[Reporte Out]]=0,"No_Realizo_Salida","No_cumple_el_Tiempo")),"")</f>
        <v/>
      </c>
      <c r="Y66" t="str" cm="1">
        <f t="array" ref="Y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3">
      <c r="A67" t="s">
        <v>2746</v>
      </c>
      <c r="B67">
        <v>1045078433</v>
      </c>
      <c r="C67" t="s">
        <v>2747</v>
      </c>
      <c r="D67" t="s">
        <v>2748</v>
      </c>
      <c r="E67" t="s">
        <v>6</v>
      </c>
      <c r="F67" t="s">
        <v>1036</v>
      </c>
      <c r="G67" t="s">
        <v>178</v>
      </c>
      <c r="H67" s="2">
        <v>45902.667638888888</v>
      </c>
      <c r="I67">
        <v>1</v>
      </c>
      <c r="J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45922.411898148152</v>
      </c>
      <c r="K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45922.734201388892</v>
      </c>
      <c r="L67" s="21">
        <f>_xlfn.XLOOKUP(User[[#This Row],[User Code]],RMS_Check_In_Out!A:A,RMS_Check_In_Out!D:D,"0")</f>
        <v>464</v>
      </c>
      <c r="M67" s="21" t="str">
        <f>_xlfn.XLOOKUP(User[[#This Row],[User Code]],Leave!P:P,Leave!S:S,"0")</f>
        <v>0</v>
      </c>
      <c r="N67" s="21">
        <f>User[[#This Row],[Time Leave RMS (min)]]/60</f>
        <v>0</v>
      </c>
      <c r="O67" s="15">
        <f>User[[#This Row],[Duration In Store(min)]]/60</f>
        <v>7.7333333333333334</v>
      </c>
      <c r="P67" s="28">
        <f>User[[#This Row],[Time In Store + Leave]]/24</f>
        <v>0.32222222222222224</v>
      </c>
      <c r="Q67" s="15">
        <f>(User[[#This Row],[Time Leave RMS (min)]]/60)+User[[#This Row],[Duration In Store H]]</f>
        <v>7.7333333333333334</v>
      </c>
      <c r="R67">
        <f>IF(User[[#This Row],[Check In]]="Sin Registro",0,1)</f>
        <v>1</v>
      </c>
      <c r="S67">
        <f>IF(User[[#This Row],[Check Out]]="Sin Registro",0,1)</f>
        <v>1</v>
      </c>
      <c r="T67" t="str">
        <f>IFERROR(IF(VLOOKUP(User[[#This Row],[User Code]],Justificar!$C$8:$I$1048576,6,0)=0,"Sin Justificación",VLOOKUP(User[[#This Row],[User Code]],Justificar!$C$8:$I$1048576,6,0)),"")</f>
        <v>Sin Justificación</v>
      </c>
      <c r="U67" t="str">
        <f>IFERROR(IF(VLOOKUP(User[[#This Row],[User Code]],Justificar!$C$8:$I$1048576,6,0)=0,"Sin Justificación",VLOOKUP(User[[#This Row],[User Code]],Justificar!$C$8:$I$1048576,7,0)),"")</f>
        <v>Sin Justificación</v>
      </c>
      <c r="V67" t="str" cm="1">
        <f t="array" ref="V67">_xlfn.IFS(User[[#This Row],[Time In Store + Leave]]&lt;7.8,"Incompleto",User[[#This Row],[Time In Store + Leave]]&lt;=12,"Completo",User[[#This Row],[Time In Store + Leave]]&gt;12,"Superior")</f>
        <v>Incompleto</v>
      </c>
      <c r="W6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7" t="str">
        <f>IF(User[[#This Row],[Rango]]="incompleto",IF(User[[#This Row],[Reporte in]]=0,"Sin_Registro_In_Out",IF(User[[#This Row],[Reporte Out]]=0,"No_Realizo_Salida","No_cumple_el_Tiempo")),"")</f>
        <v>No_cumple_el_Tiempo</v>
      </c>
      <c r="Y67" t="str" cm="1">
        <f t="array" ref="Y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3">
      <c r="A68" t="s">
        <v>2749</v>
      </c>
      <c r="B68">
        <v>1026302873</v>
      </c>
      <c r="C68" t="s">
        <v>2750</v>
      </c>
      <c r="D68" t="s">
        <v>2751</v>
      </c>
      <c r="E68" t="s">
        <v>84</v>
      </c>
      <c r="F68" t="s">
        <v>984</v>
      </c>
      <c r="G68" t="s">
        <v>178</v>
      </c>
      <c r="H68" s="2">
        <v>45902.667384259257</v>
      </c>
      <c r="I68">
        <v>1</v>
      </c>
      <c r="J6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8" s="21" t="str">
        <f>_xlfn.XLOOKUP(User[[#This Row],[User Code]],RMS_Check_In_Out!A:A,RMS_Check_In_Out!D:D,"0")</f>
        <v>0</v>
      </c>
      <c r="M68" s="21" t="str">
        <f>_xlfn.XLOOKUP(User[[#This Row],[User Code]],Leave!P:P,Leave!S:S,"0")</f>
        <v>0</v>
      </c>
      <c r="N68" s="21">
        <f>User[[#This Row],[Time Leave RMS (min)]]/60</f>
        <v>0</v>
      </c>
      <c r="O68" s="15">
        <f>User[[#This Row],[Duration In Store(min)]]/60</f>
        <v>0</v>
      </c>
      <c r="P68" s="28">
        <f>User[[#This Row],[Time In Store + Leave]]/24</f>
        <v>0</v>
      </c>
      <c r="Q68" s="15">
        <f>(User[[#This Row],[Time Leave RMS (min)]]/60)+User[[#This Row],[Duration In Store H]]</f>
        <v>0</v>
      </c>
      <c r="R68">
        <f>IF(User[[#This Row],[Check In]]="Sin Registro",0,1)</f>
        <v>0</v>
      </c>
      <c r="S68">
        <f>IF(User[[#This Row],[Check Out]]="Sin Registro",0,1)</f>
        <v>0</v>
      </c>
      <c r="T68" t="str">
        <f>IFERROR(IF(VLOOKUP(User[[#This Row],[User Code]],Justificar!$C$8:$I$1048576,6,0)=0,"Sin Justificación",VLOOKUP(User[[#This Row],[User Code]],Justificar!$C$8:$I$1048576,6,0)),"")</f>
        <v>Sin Justificación</v>
      </c>
      <c r="U68" t="str">
        <f>IFERROR(IF(VLOOKUP(User[[#This Row],[User Code]],Justificar!$C$8:$I$1048576,6,0)=0,"Sin Justificación",VLOOKUP(User[[#This Row],[User Code]],Justificar!$C$8:$I$1048576,7,0)),"")</f>
        <v>Sin Justificación</v>
      </c>
      <c r="V68" t="str" cm="1">
        <f t="array" ref="V68">_xlfn.IFS(User[[#This Row],[Time In Store + Leave]]&lt;7.8,"Incompleto",User[[#This Row],[Time In Store + Leave]]&lt;=12,"Completo",User[[#This Row],[Time In Store + Leave]]&gt;12,"Superior")</f>
        <v>Incompleto</v>
      </c>
      <c r="W6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8" t="str">
        <f>IF(User[[#This Row],[Rango]]="incompleto",IF(User[[#This Row],[Reporte in]]=0,"Sin_Registro_In_Out",IF(User[[#This Row],[Reporte Out]]=0,"No_Realizo_Salida","No_cumple_el_Tiempo")),"")</f>
        <v>Sin_Registro_In_Out</v>
      </c>
      <c r="Y68" t="str" cm="1">
        <f t="array" ref="Y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3">
      <c r="A69" t="s">
        <v>2752</v>
      </c>
      <c r="B69">
        <v>1005605876</v>
      </c>
      <c r="C69" t="s">
        <v>2753</v>
      </c>
      <c r="D69" t="s">
        <v>2754</v>
      </c>
      <c r="E69" t="s">
        <v>6</v>
      </c>
      <c r="F69" t="s">
        <v>1036</v>
      </c>
      <c r="G69" t="s">
        <v>178</v>
      </c>
      <c r="H69" s="2">
        <v>45902.58390046296</v>
      </c>
      <c r="I69">
        <v>1</v>
      </c>
      <c r="J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45922.445729166669</v>
      </c>
      <c r="K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45922.836481481485</v>
      </c>
      <c r="L69" s="21">
        <f>_xlfn.XLOOKUP(User[[#This Row],[User Code]],RMS_Check_In_Out!A:A,RMS_Check_In_Out!D:D,"0")</f>
        <v>563</v>
      </c>
      <c r="M69" s="21" t="str">
        <f>_xlfn.XLOOKUP(User[[#This Row],[User Code]],Leave!P:P,Leave!S:S,"0")</f>
        <v>0</v>
      </c>
      <c r="N69" s="21">
        <f>User[[#This Row],[Time Leave RMS (min)]]/60</f>
        <v>0</v>
      </c>
      <c r="O69" s="15">
        <f>User[[#This Row],[Duration In Store(min)]]/60</f>
        <v>9.3833333333333329</v>
      </c>
      <c r="P69" s="28">
        <f>User[[#This Row],[Time In Store + Leave]]/24</f>
        <v>0.39097222222222222</v>
      </c>
      <c r="Q69" s="15">
        <f>(User[[#This Row],[Time Leave RMS (min)]]/60)+User[[#This Row],[Duration In Store H]]</f>
        <v>9.3833333333333329</v>
      </c>
      <c r="R69">
        <f>IF(User[[#This Row],[Check In]]="Sin Registro",0,1)</f>
        <v>1</v>
      </c>
      <c r="S69">
        <f>IF(User[[#This Row],[Check Out]]="Sin Registro",0,1)</f>
        <v>1</v>
      </c>
      <c r="T69" t="str">
        <f>IFERROR(IF(VLOOKUP(User[[#This Row],[User Code]],Justificar!$C$8:$I$1048576,6,0)=0,"Sin Justificación",VLOOKUP(User[[#This Row],[User Code]],Justificar!$C$8:$I$1048576,6,0)),"")</f>
        <v/>
      </c>
      <c r="U69" t="str">
        <f>IFERROR(IF(VLOOKUP(User[[#This Row],[User Code]],Justificar!$C$8:$I$1048576,6,0)=0,"Sin Justificación",VLOOKUP(User[[#This Row],[User Code]],Justificar!$C$8:$I$1048576,7,0)),"")</f>
        <v/>
      </c>
      <c r="V69" t="str" cm="1">
        <f t="array" ref="V69">_xlfn.IFS(User[[#This Row],[Time In Store + Leave]]&lt;7.8,"Incompleto",User[[#This Row],[Time In Store + Leave]]&lt;=12,"Completo",User[[#This Row],[Time In Store + Leave]]&gt;12,"Superior")</f>
        <v>Completo</v>
      </c>
      <c r="W6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" t="str">
        <f>IF(User[[#This Row],[Rango]]="incompleto",IF(User[[#This Row],[Reporte in]]=0,"Sin_Registro_In_Out",IF(User[[#This Row],[Reporte Out]]=0,"No_Realizo_Salida","No_cumple_el_Tiempo")),"")</f>
        <v/>
      </c>
      <c r="Y69" t="str" cm="1">
        <f t="array" ref="Y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3">
      <c r="A70" t="s">
        <v>2755</v>
      </c>
      <c r="B70">
        <v>1014977768</v>
      </c>
      <c r="C70" t="s">
        <v>2756</v>
      </c>
      <c r="D70" t="s">
        <v>2757</v>
      </c>
      <c r="E70" t="s">
        <v>1744</v>
      </c>
      <c r="F70" t="s">
        <v>1105</v>
      </c>
      <c r="G70" t="s">
        <v>177</v>
      </c>
      <c r="H70" s="2">
        <v>45902.542025462964</v>
      </c>
      <c r="I70">
        <v>1</v>
      </c>
      <c r="J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45922.374861111108</v>
      </c>
      <c r="K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45922.709976851853</v>
      </c>
      <c r="L70" s="21">
        <f>_xlfn.XLOOKUP(User[[#This Row],[User Code]],RMS_Check_In_Out!A:A,RMS_Check_In_Out!D:D,"0")</f>
        <v>483</v>
      </c>
      <c r="M70" s="21" t="str">
        <f>_xlfn.XLOOKUP(User[[#This Row],[User Code]],Leave!P:P,Leave!S:S,"0")</f>
        <v>0</v>
      </c>
      <c r="N70" s="21">
        <f>User[[#This Row],[Time Leave RMS (min)]]/60</f>
        <v>0</v>
      </c>
      <c r="O70" s="15">
        <f>User[[#This Row],[Duration In Store(min)]]/60</f>
        <v>8.0500000000000007</v>
      </c>
      <c r="P70" s="28">
        <f>User[[#This Row],[Time In Store + Leave]]/24</f>
        <v>0.3354166666666667</v>
      </c>
      <c r="Q70" s="15">
        <f>(User[[#This Row],[Time Leave RMS (min)]]/60)+User[[#This Row],[Duration In Store H]]</f>
        <v>8.0500000000000007</v>
      </c>
      <c r="R70">
        <f>IF(User[[#This Row],[Check In]]="Sin Registro",0,1)</f>
        <v>1</v>
      </c>
      <c r="S70">
        <f>IF(User[[#This Row],[Check Out]]="Sin Registro",0,1)</f>
        <v>1</v>
      </c>
      <c r="T70" t="str">
        <f>IFERROR(IF(VLOOKUP(User[[#This Row],[User Code]],Justificar!$C$8:$I$1048576,6,0)=0,"Sin Justificación",VLOOKUP(User[[#This Row],[User Code]],Justificar!$C$8:$I$1048576,6,0)),"")</f>
        <v/>
      </c>
      <c r="U70" t="str">
        <f>IFERROR(IF(VLOOKUP(User[[#This Row],[User Code]],Justificar!$C$8:$I$1048576,6,0)=0,"Sin Justificación",VLOOKUP(User[[#This Row],[User Code]],Justificar!$C$8:$I$1048576,7,0)),"")</f>
        <v/>
      </c>
      <c r="V70" t="str" cm="1">
        <f t="array" ref="V70">_xlfn.IFS(User[[#This Row],[Time In Store + Leave]]&lt;7.8,"Incompleto",User[[#This Row],[Time In Store + Leave]]&lt;=12,"Completo",User[[#This Row],[Time In Store + Leave]]&gt;12,"Superior")</f>
        <v>Completo</v>
      </c>
      <c r="W7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" t="str">
        <f>IF(User[[#This Row],[Rango]]="incompleto",IF(User[[#This Row],[Reporte in]]=0,"Sin_Registro_In_Out",IF(User[[#This Row],[Reporte Out]]=0,"No_Realizo_Salida","No_cumple_el_Tiempo")),"")</f>
        <v/>
      </c>
      <c r="Y70" t="str" cm="1">
        <f t="array" ref="Y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3">
      <c r="A71" t="s">
        <v>2758</v>
      </c>
      <c r="B71">
        <v>1019063645</v>
      </c>
      <c r="C71" t="s">
        <v>2759</v>
      </c>
      <c r="D71" t="s">
        <v>2760</v>
      </c>
      <c r="E71" t="s">
        <v>6</v>
      </c>
      <c r="F71" t="s">
        <v>3663</v>
      </c>
      <c r="G71" t="s">
        <v>179</v>
      </c>
      <c r="H71" s="2">
        <v>45902.459178240744</v>
      </c>
      <c r="I71">
        <v>1</v>
      </c>
      <c r="J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45922.400000000001</v>
      </c>
      <c r="K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45922.75277777778</v>
      </c>
      <c r="L71" s="21">
        <f>_xlfn.XLOOKUP(User[[#This Row],[User Code]],RMS_Check_In_Out!A:A,RMS_Check_In_Out!D:D,"0")</f>
        <v>508</v>
      </c>
      <c r="M71" s="21" t="str">
        <f>_xlfn.XLOOKUP(User[[#This Row],[User Code]],Leave!P:P,Leave!S:S,"0")</f>
        <v>0</v>
      </c>
      <c r="N71" s="21">
        <f>User[[#This Row],[Time Leave RMS (min)]]/60</f>
        <v>0</v>
      </c>
      <c r="O71" s="15">
        <f>User[[#This Row],[Duration In Store(min)]]/60</f>
        <v>8.4666666666666668</v>
      </c>
      <c r="P71" s="28">
        <f>User[[#This Row],[Time In Store + Leave]]/24</f>
        <v>0.3527777777777778</v>
      </c>
      <c r="Q71" s="15">
        <f>(User[[#This Row],[Time Leave RMS (min)]]/60)+User[[#This Row],[Duration In Store H]]</f>
        <v>8.4666666666666668</v>
      </c>
      <c r="R71">
        <f>IF(User[[#This Row],[Check In]]="Sin Registro",0,1)</f>
        <v>1</v>
      </c>
      <c r="S71">
        <f>IF(User[[#This Row],[Check Out]]="Sin Registro",0,1)</f>
        <v>1</v>
      </c>
      <c r="T71" t="str">
        <f>IFERROR(IF(VLOOKUP(User[[#This Row],[User Code]],Justificar!$C$8:$I$1048576,6,0)=0,"Sin Justificación",VLOOKUP(User[[#This Row],[User Code]],Justificar!$C$8:$I$1048576,6,0)),"")</f>
        <v/>
      </c>
      <c r="U71" t="str">
        <f>IFERROR(IF(VLOOKUP(User[[#This Row],[User Code]],Justificar!$C$8:$I$1048576,6,0)=0,"Sin Justificación",VLOOKUP(User[[#This Row],[User Code]],Justificar!$C$8:$I$1048576,7,0)),"")</f>
        <v/>
      </c>
      <c r="V71" t="str" cm="1">
        <f t="array" ref="V71">_xlfn.IFS(User[[#This Row],[Time In Store + Leave]]&lt;7.8,"Incompleto",User[[#This Row],[Time In Store + Leave]]&lt;=12,"Completo",User[[#This Row],[Time In Store + Leave]]&gt;12,"Superior")</f>
        <v>Completo</v>
      </c>
      <c r="W7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" t="str">
        <f>IF(User[[#This Row],[Rango]]="incompleto",IF(User[[#This Row],[Reporte in]]=0,"Sin_Registro_In_Out",IF(User[[#This Row],[Reporte Out]]=0,"No_Realizo_Salida","No_cumple_el_Tiempo")),"")</f>
        <v/>
      </c>
      <c r="Y71" t="str" cm="1">
        <f t="array" ref="Y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ARISMENDI DIAZ EFRAIN ANDRES</v>
      </c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3">
      <c r="A72" t="s">
        <v>2761</v>
      </c>
      <c r="B72">
        <v>1019076200</v>
      </c>
      <c r="C72" t="s">
        <v>2762</v>
      </c>
      <c r="D72" t="s">
        <v>2763</v>
      </c>
      <c r="E72" t="s">
        <v>6</v>
      </c>
      <c r="F72" t="s">
        <v>2146</v>
      </c>
      <c r="G72" t="s">
        <v>179</v>
      </c>
      <c r="H72" s="2">
        <v>45902.458981481483</v>
      </c>
      <c r="I72">
        <v>1</v>
      </c>
      <c r="J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45922.354872685188</v>
      </c>
      <c r="K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45922.732893518521</v>
      </c>
      <c r="L72" s="21">
        <f>_xlfn.XLOOKUP(User[[#This Row],[User Code]],RMS_Check_In_Out!A:A,RMS_Check_In_Out!D:D,"0")</f>
        <v>544</v>
      </c>
      <c r="M72" s="21" t="str">
        <f>_xlfn.XLOOKUP(User[[#This Row],[User Code]],Leave!P:P,Leave!S:S,"0")</f>
        <v>0</v>
      </c>
      <c r="N72" s="21">
        <f>User[[#This Row],[Time Leave RMS (min)]]/60</f>
        <v>0</v>
      </c>
      <c r="O72" s="15">
        <f>User[[#This Row],[Duration In Store(min)]]/60</f>
        <v>9.0666666666666664</v>
      </c>
      <c r="P72" s="28">
        <f>User[[#This Row],[Time In Store + Leave]]/24</f>
        <v>0.37777777777777777</v>
      </c>
      <c r="Q72" s="15">
        <f>(User[[#This Row],[Time Leave RMS (min)]]/60)+User[[#This Row],[Duration In Store H]]</f>
        <v>9.0666666666666664</v>
      </c>
      <c r="R72">
        <f>IF(User[[#This Row],[Check In]]="Sin Registro",0,1)</f>
        <v>1</v>
      </c>
      <c r="S72">
        <f>IF(User[[#This Row],[Check Out]]="Sin Registro",0,1)</f>
        <v>1</v>
      </c>
      <c r="T72" t="str">
        <f>IFERROR(IF(VLOOKUP(User[[#This Row],[User Code]],Justificar!$C$8:$I$1048576,6,0)=0,"Sin Justificación",VLOOKUP(User[[#This Row],[User Code]],Justificar!$C$8:$I$1048576,6,0)),"")</f>
        <v/>
      </c>
      <c r="U72" t="str">
        <f>IFERROR(IF(VLOOKUP(User[[#This Row],[User Code]],Justificar!$C$8:$I$1048576,6,0)=0,"Sin Justificación",VLOOKUP(User[[#This Row],[User Code]],Justificar!$C$8:$I$1048576,7,0)),"")</f>
        <v/>
      </c>
      <c r="V72" t="str" cm="1">
        <f t="array" ref="V72">_xlfn.IFS(User[[#This Row],[Time In Store + Leave]]&lt;7.8,"Incompleto",User[[#This Row],[Time In Store + Leave]]&lt;=12,"Completo",User[[#This Row],[Time In Store + Leave]]&gt;12,"Superior")</f>
        <v>Completo</v>
      </c>
      <c r="W7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" t="str">
        <f>IF(User[[#This Row],[Rango]]="incompleto",IF(User[[#This Row],[Reporte in]]=0,"Sin_Registro_In_Out",IF(User[[#This Row],[Reporte Out]]=0,"No_Realizo_Salida","No_cumple_el_Tiempo")),"")</f>
        <v/>
      </c>
      <c r="Y72" t="str" cm="1">
        <f t="array" ref="Y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3">
      <c r="A73" t="s">
        <v>2764</v>
      </c>
      <c r="B73">
        <v>80207682</v>
      </c>
      <c r="C73" t="s">
        <v>2765</v>
      </c>
      <c r="D73" t="s">
        <v>2766</v>
      </c>
      <c r="E73" t="s">
        <v>84</v>
      </c>
      <c r="F73" t="s">
        <v>979</v>
      </c>
      <c r="G73" t="s">
        <v>178</v>
      </c>
      <c r="H73" s="2">
        <v>45902.458668981482</v>
      </c>
      <c r="I73">
        <v>1</v>
      </c>
      <c r="J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45922.368171296293</v>
      </c>
      <c r="K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45922.774178240739</v>
      </c>
      <c r="L73" s="21">
        <f>_xlfn.XLOOKUP(User[[#This Row],[User Code]],RMS_Check_In_Out!A:A,RMS_Check_In_Out!D:D,"0")</f>
        <v>585</v>
      </c>
      <c r="M73" s="21" t="str">
        <f>_xlfn.XLOOKUP(User[[#This Row],[User Code]],Leave!P:P,Leave!S:S,"0")</f>
        <v>0</v>
      </c>
      <c r="N73" s="21">
        <f>User[[#This Row],[Time Leave RMS (min)]]/60</f>
        <v>0</v>
      </c>
      <c r="O73" s="15">
        <f>User[[#This Row],[Duration In Store(min)]]/60</f>
        <v>9.75</v>
      </c>
      <c r="P73" s="28">
        <f>User[[#This Row],[Time In Store + Leave]]/24</f>
        <v>0.40625</v>
      </c>
      <c r="Q73" s="15">
        <f>(User[[#This Row],[Time Leave RMS (min)]]/60)+User[[#This Row],[Duration In Store H]]</f>
        <v>9.75</v>
      </c>
      <c r="R73">
        <f>IF(User[[#This Row],[Check In]]="Sin Registro",0,1)</f>
        <v>1</v>
      </c>
      <c r="S73">
        <f>IF(User[[#This Row],[Check Out]]="Sin Registro",0,1)</f>
        <v>1</v>
      </c>
      <c r="T73" t="str">
        <f>IFERROR(IF(VLOOKUP(User[[#This Row],[User Code]],Justificar!$C$8:$I$1048576,6,0)=0,"Sin Justificación",VLOOKUP(User[[#This Row],[User Code]],Justificar!$C$8:$I$1048576,6,0)),"")</f>
        <v/>
      </c>
      <c r="U73" t="str">
        <f>IFERROR(IF(VLOOKUP(User[[#This Row],[User Code]],Justificar!$C$8:$I$1048576,6,0)=0,"Sin Justificación",VLOOKUP(User[[#This Row],[User Code]],Justificar!$C$8:$I$1048576,7,0)),"")</f>
        <v/>
      </c>
      <c r="V73" t="str" cm="1">
        <f t="array" ref="V73">_xlfn.IFS(User[[#This Row],[Time In Store + Leave]]&lt;7.8,"Incompleto",User[[#This Row],[Time In Store + Leave]]&lt;=12,"Completo",User[[#This Row],[Time In Store + Leave]]&gt;12,"Superior")</f>
        <v>Completo</v>
      </c>
      <c r="W7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" t="str">
        <f>IF(User[[#This Row],[Rango]]="incompleto",IF(User[[#This Row],[Reporte in]]=0,"Sin_Registro_In_Out",IF(User[[#This Row],[Reporte Out]]=0,"No_Realizo_Salida","No_cumple_el_Tiempo")),"")</f>
        <v/>
      </c>
      <c r="Y73" t="str" cm="1">
        <f t="array" ref="Y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3">
      <c r="A74" t="s">
        <v>2590</v>
      </c>
      <c r="B74">
        <v>1032677203</v>
      </c>
      <c r="C74" t="s">
        <v>2591</v>
      </c>
      <c r="D74" t="s">
        <v>2592</v>
      </c>
      <c r="E74" t="s">
        <v>6</v>
      </c>
      <c r="F74" t="s">
        <v>1487</v>
      </c>
      <c r="G74" t="s">
        <v>177</v>
      </c>
      <c r="H74" s="2">
        <v>45901.585370370369</v>
      </c>
      <c r="I74">
        <v>1</v>
      </c>
      <c r="J7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4" s="21" t="str">
        <f>_xlfn.XLOOKUP(User[[#This Row],[User Code]],RMS_Check_In_Out!A:A,RMS_Check_In_Out!D:D,"0")</f>
        <v>0</v>
      </c>
      <c r="M74" s="21" t="str">
        <f>_xlfn.XLOOKUP(User[[#This Row],[User Code]],Leave!P:P,Leave!S:S,"0")</f>
        <v>0</v>
      </c>
      <c r="N74" s="21">
        <f>User[[#This Row],[Time Leave RMS (min)]]/60</f>
        <v>0</v>
      </c>
      <c r="O74" s="15">
        <f>User[[#This Row],[Duration In Store(min)]]/60</f>
        <v>0</v>
      </c>
      <c r="P74" s="28">
        <f>User[[#This Row],[Time In Store + Leave]]/24</f>
        <v>0</v>
      </c>
      <c r="Q74" s="15">
        <f>(User[[#This Row],[Time Leave RMS (min)]]/60)+User[[#This Row],[Duration In Store H]]</f>
        <v>0</v>
      </c>
      <c r="R74">
        <f>IF(User[[#This Row],[Check In]]="Sin Registro",0,1)</f>
        <v>0</v>
      </c>
      <c r="S74">
        <f>IF(User[[#This Row],[Check Out]]="Sin Registro",0,1)</f>
        <v>0</v>
      </c>
      <c r="T74" t="str">
        <f>IFERROR(IF(VLOOKUP(User[[#This Row],[User Code]],Justificar!$C$8:$I$1048576,6,0)=0,"Sin Justificación",VLOOKUP(User[[#This Row],[User Code]],Justificar!$C$8:$I$1048576,6,0)),"")</f>
        <v>Sin Justificación</v>
      </c>
      <c r="U74" t="str">
        <f>IFERROR(IF(VLOOKUP(User[[#This Row],[User Code]],Justificar!$C$8:$I$1048576,6,0)=0,"Sin Justificación",VLOOKUP(User[[#This Row],[User Code]],Justificar!$C$8:$I$1048576,7,0)),"")</f>
        <v>Sin Justificación</v>
      </c>
      <c r="V74" t="str" cm="1">
        <f t="array" ref="V74">_xlfn.IFS(User[[#This Row],[Time In Store + Leave]]&lt;7.8,"Incompleto",User[[#This Row],[Time In Store + Leave]]&lt;=12,"Completo",User[[#This Row],[Time In Store + Leave]]&gt;12,"Superior")</f>
        <v>Incompleto</v>
      </c>
      <c r="W7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4" t="str">
        <f>IF(User[[#This Row],[Rango]]="incompleto",IF(User[[#This Row],[Reporte in]]=0,"Sin_Registro_In_Out",IF(User[[#This Row],[Reporte Out]]=0,"No_Realizo_Salida","No_cumple_el_Tiempo")),"")</f>
        <v>Sin_Registro_In_Out</v>
      </c>
      <c r="Y74" t="str" cm="1">
        <f t="array" ref="Y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3">
      <c r="A75" t="s">
        <v>2593</v>
      </c>
      <c r="B75">
        <v>1031172684</v>
      </c>
      <c r="C75" t="s">
        <v>2594</v>
      </c>
      <c r="D75" t="s">
        <v>2595</v>
      </c>
      <c r="E75" t="s">
        <v>6</v>
      </c>
      <c r="F75" t="s">
        <v>1487</v>
      </c>
      <c r="G75" t="s">
        <v>177</v>
      </c>
      <c r="H75" s="2">
        <v>45901.583854166667</v>
      </c>
      <c r="I75">
        <v>1</v>
      </c>
      <c r="J7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5" s="21" t="str">
        <f>_xlfn.XLOOKUP(User[[#This Row],[User Code]],RMS_Check_In_Out!A:A,RMS_Check_In_Out!D:D,"0")</f>
        <v>0</v>
      </c>
      <c r="M75" s="21">
        <f>_xlfn.XLOOKUP(User[[#This Row],[User Code]],Leave!P:P,Leave!S:S,"0")</f>
        <v>540</v>
      </c>
      <c r="N75" s="21">
        <f>User[[#This Row],[Time Leave RMS (min)]]/60</f>
        <v>9</v>
      </c>
      <c r="O75" s="15">
        <f>User[[#This Row],[Duration In Store(min)]]/60</f>
        <v>0</v>
      </c>
      <c r="P75" s="28">
        <f>User[[#This Row],[Time In Store + Leave]]/24</f>
        <v>0.375</v>
      </c>
      <c r="Q75" s="15">
        <f>(User[[#This Row],[Time Leave RMS (min)]]/60)+User[[#This Row],[Duration In Store H]]</f>
        <v>9</v>
      </c>
      <c r="R75">
        <f>IF(User[[#This Row],[Check In]]="Sin Registro",0,1)</f>
        <v>1</v>
      </c>
      <c r="S75">
        <f>IF(User[[#This Row],[Check Out]]="Sin Registro",0,1)</f>
        <v>1</v>
      </c>
      <c r="T75" t="str">
        <f>IFERROR(IF(VLOOKUP(User[[#This Row],[User Code]],Justificar!$C$8:$I$1048576,6,0)=0,"Sin Justificación",VLOOKUP(User[[#This Row],[User Code]],Justificar!$C$8:$I$1048576,6,0)),"")</f>
        <v/>
      </c>
      <c r="U75" t="str">
        <f>IFERROR(IF(VLOOKUP(User[[#This Row],[User Code]],Justificar!$C$8:$I$1048576,6,0)=0,"Sin Justificación",VLOOKUP(User[[#This Row],[User Code]],Justificar!$C$8:$I$1048576,7,0)),"")</f>
        <v/>
      </c>
      <c r="V75" t="str" cm="1">
        <f t="array" ref="V75">_xlfn.IFS(User[[#This Row],[Time In Store + Leave]]&lt;7.8,"Incompleto",User[[#This Row],[Time In Store + Leave]]&lt;=12,"Completo",User[[#This Row],[Time In Store + Leave]]&gt;12,"Superior")</f>
        <v>Completo</v>
      </c>
      <c r="W7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" t="str">
        <f>IF(User[[#This Row],[Rango]]="incompleto",IF(User[[#This Row],[Reporte in]]=0,"Sin_Registro_In_Out",IF(User[[#This Row],[Reporte Out]]=0,"No_Realizo_Salida","No_cumple_el_Tiempo")),"")</f>
        <v/>
      </c>
      <c r="Y75" t="str" cm="1">
        <f t="array" ref="Y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3">
      <c r="A76" t="s">
        <v>2574</v>
      </c>
      <c r="B76">
        <v>67025484</v>
      </c>
      <c r="C76" t="s">
        <v>2575</v>
      </c>
      <c r="D76" t="s">
        <v>2576</v>
      </c>
      <c r="E76" t="s">
        <v>6</v>
      </c>
      <c r="F76" t="s">
        <v>850</v>
      </c>
      <c r="G76" t="s">
        <v>177</v>
      </c>
      <c r="H76" s="2">
        <v>45901.459131944444</v>
      </c>
      <c r="I76">
        <v>1</v>
      </c>
      <c r="J7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6" s="21" t="str">
        <f>_xlfn.XLOOKUP(User[[#This Row],[User Code]],RMS_Check_In_Out!A:A,RMS_Check_In_Out!D:D,"0")</f>
        <v>0</v>
      </c>
      <c r="M76" s="21" t="str">
        <f>_xlfn.XLOOKUP(User[[#This Row],[User Code]],Leave!P:P,Leave!S:S,"0")</f>
        <v>0</v>
      </c>
      <c r="N76" s="21">
        <f>User[[#This Row],[Time Leave RMS (min)]]/60</f>
        <v>0</v>
      </c>
      <c r="O76" s="15">
        <f>User[[#This Row],[Duration In Store(min)]]/60</f>
        <v>0</v>
      </c>
      <c r="P76" s="28">
        <f>User[[#This Row],[Time In Store + Leave]]/24</f>
        <v>0</v>
      </c>
      <c r="Q76" s="15">
        <f>(User[[#This Row],[Time Leave RMS (min)]]/60)+User[[#This Row],[Duration In Store H]]</f>
        <v>0</v>
      </c>
      <c r="R76">
        <f>IF(User[[#This Row],[Check In]]="Sin Registro",0,1)</f>
        <v>0</v>
      </c>
      <c r="S76">
        <f>IF(User[[#This Row],[Check Out]]="Sin Registro",0,1)</f>
        <v>0</v>
      </c>
      <c r="T76" t="str">
        <f>IFERROR(IF(VLOOKUP(User[[#This Row],[User Code]],Justificar!$C$8:$I$1048576,6,0)=0,"Sin Justificación",VLOOKUP(User[[#This Row],[User Code]],Justificar!$C$8:$I$1048576,6,0)),"")</f>
        <v>Sin Justificación</v>
      </c>
      <c r="U76" t="str">
        <f>IFERROR(IF(VLOOKUP(User[[#This Row],[User Code]],Justificar!$C$8:$I$1048576,6,0)=0,"Sin Justificación",VLOOKUP(User[[#This Row],[User Code]],Justificar!$C$8:$I$1048576,7,0)),"")</f>
        <v>Sin Justificación</v>
      </c>
      <c r="V76" t="str" cm="1">
        <f t="array" ref="V76">_xlfn.IFS(User[[#This Row],[Time In Store + Leave]]&lt;7.8,"Incompleto",User[[#This Row],[Time In Store + Leave]]&lt;=12,"Completo",User[[#This Row],[Time In Store + Leave]]&gt;12,"Superior")</f>
        <v>Incompleto</v>
      </c>
      <c r="W7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6" t="str">
        <f>IF(User[[#This Row],[Rango]]="incompleto",IF(User[[#This Row],[Reporte in]]=0,"Sin_Registro_In_Out",IF(User[[#This Row],[Reporte Out]]=0,"No_Realizo_Salida","No_cumple_el_Tiempo")),"")</f>
        <v>Sin_Registro_In_Out</v>
      </c>
      <c r="Y76" t="str" cm="1">
        <f t="array" ref="Y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3">
      <c r="A77" t="s">
        <v>2577</v>
      </c>
      <c r="B77">
        <v>1073236431</v>
      </c>
      <c r="C77" t="s">
        <v>2578</v>
      </c>
      <c r="D77" t="s">
        <v>2579</v>
      </c>
      <c r="E77" t="s">
        <v>6</v>
      </c>
      <c r="F77" t="s">
        <v>1046</v>
      </c>
      <c r="G77" t="s">
        <v>179</v>
      </c>
      <c r="H77" s="2">
        <v>45901.458969907406</v>
      </c>
      <c r="I77">
        <v>1</v>
      </c>
      <c r="J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45922.412233796298</v>
      </c>
      <c r="K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45922.793171296296</v>
      </c>
      <c r="L77" s="21">
        <f>_xlfn.XLOOKUP(User[[#This Row],[User Code]],RMS_Check_In_Out!A:A,RMS_Check_In_Out!D:D,"0")</f>
        <v>549</v>
      </c>
      <c r="M77" s="21" t="str">
        <f>_xlfn.XLOOKUP(User[[#This Row],[User Code]],Leave!P:P,Leave!S:S,"0")</f>
        <v>0</v>
      </c>
      <c r="N77" s="21">
        <f>User[[#This Row],[Time Leave RMS (min)]]/60</f>
        <v>0</v>
      </c>
      <c r="O77" s="15">
        <f>User[[#This Row],[Duration In Store(min)]]/60</f>
        <v>9.15</v>
      </c>
      <c r="P77" s="28">
        <f>User[[#This Row],[Time In Store + Leave]]/24</f>
        <v>0.38125000000000003</v>
      </c>
      <c r="Q77" s="15">
        <f>(User[[#This Row],[Time Leave RMS (min)]]/60)+User[[#This Row],[Duration In Store H]]</f>
        <v>9.15</v>
      </c>
      <c r="R77">
        <f>IF(User[[#This Row],[Check In]]="Sin Registro",0,1)</f>
        <v>1</v>
      </c>
      <c r="S77">
        <f>IF(User[[#This Row],[Check Out]]="Sin Registro",0,1)</f>
        <v>1</v>
      </c>
      <c r="T77" t="str">
        <f>IFERROR(IF(VLOOKUP(User[[#This Row],[User Code]],Justificar!$C$8:$I$1048576,6,0)=0,"Sin Justificación",VLOOKUP(User[[#This Row],[User Code]],Justificar!$C$8:$I$1048576,6,0)),"")</f>
        <v/>
      </c>
      <c r="U77" t="str">
        <f>IFERROR(IF(VLOOKUP(User[[#This Row],[User Code]],Justificar!$C$8:$I$1048576,6,0)=0,"Sin Justificación",VLOOKUP(User[[#This Row],[User Code]],Justificar!$C$8:$I$1048576,7,0)),"")</f>
        <v/>
      </c>
      <c r="V77" t="str" cm="1">
        <f t="array" ref="V77">_xlfn.IFS(User[[#This Row],[Time In Store + Leave]]&lt;7.8,"Incompleto",User[[#This Row],[Time In Store + Leave]]&lt;=12,"Completo",User[[#This Row],[Time In Store + Leave]]&gt;12,"Superior")</f>
        <v>Completo</v>
      </c>
      <c r="W7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" t="str">
        <f>IF(User[[#This Row],[Rango]]="incompleto",IF(User[[#This Row],[Reporte in]]=0,"Sin_Registro_In_Out",IF(User[[#This Row],[Reporte Out]]=0,"No_Realizo_Salida","No_cumple_el_Tiempo")),"")</f>
        <v/>
      </c>
      <c r="Y77" t="str" cm="1">
        <f t="array" ref="Y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3">
      <c r="A78" t="s">
        <v>2580</v>
      </c>
      <c r="B78">
        <v>1000049649</v>
      </c>
      <c r="C78" t="s">
        <v>2581</v>
      </c>
      <c r="D78" t="s">
        <v>2582</v>
      </c>
      <c r="E78" t="s">
        <v>1744</v>
      </c>
      <c r="F78" t="s">
        <v>974</v>
      </c>
      <c r="G78" t="s">
        <v>177</v>
      </c>
      <c r="H78" s="2">
        <v>45901.458784722221</v>
      </c>
      <c r="I78">
        <v>1</v>
      </c>
      <c r="J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45922.329675925925</v>
      </c>
      <c r="K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45922.684131944443</v>
      </c>
      <c r="L78" s="21">
        <f>_xlfn.XLOOKUP(User[[#This Row],[User Code]],RMS_Check_In_Out!A:A,RMS_Check_In_Out!D:D,"0")</f>
        <v>510</v>
      </c>
      <c r="M78" s="21" t="str">
        <f>_xlfn.XLOOKUP(User[[#This Row],[User Code]],Leave!P:P,Leave!S:S,"0")</f>
        <v>0</v>
      </c>
      <c r="N78" s="21">
        <f>User[[#This Row],[Time Leave RMS (min)]]/60</f>
        <v>0</v>
      </c>
      <c r="O78" s="15">
        <f>User[[#This Row],[Duration In Store(min)]]/60</f>
        <v>8.5</v>
      </c>
      <c r="P78" s="28">
        <f>User[[#This Row],[Time In Store + Leave]]/24</f>
        <v>0.35416666666666669</v>
      </c>
      <c r="Q78" s="15">
        <f>(User[[#This Row],[Time Leave RMS (min)]]/60)+User[[#This Row],[Duration In Store H]]</f>
        <v>8.5</v>
      </c>
      <c r="R78">
        <f>IF(User[[#This Row],[Check In]]="Sin Registro",0,1)</f>
        <v>1</v>
      </c>
      <c r="S78">
        <f>IF(User[[#This Row],[Check Out]]="Sin Registro",0,1)</f>
        <v>1</v>
      </c>
      <c r="T78" t="str">
        <f>IFERROR(IF(VLOOKUP(User[[#This Row],[User Code]],Justificar!$C$8:$I$1048576,6,0)=0,"Sin Justificación",VLOOKUP(User[[#This Row],[User Code]],Justificar!$C$8:$I$1048576,6,0)),"")</f>
        <v/>
      </c>
      <c r="U78" t="str">
        <f>IFERROR(IF(VLOOKUP(User[[#This Row],[User Code]],Justificar!$C$8:$I$1048576,6,0)=0,"Sin Justificación",VLOOKUP(User[[#This Row],[User Code]],Justificar!$C$8:$I$1048576,7,0)),"")</f>
        <v/>
      </c>
      <c r="V78" t="str" cm="1">
        <f t="array" ref="V78">_xlfn.IFS(User[[#This Row],[Time In Store + Leave]]&lt;7.8,"Incompleto",User[[#This Row],[Time In Store + Leave]]&lt;=12,"Completo",User[[#This Row],[Time In Store + Leave]]&gt;12,"Superior")</f>
        <v>Completo</v>
      </c>
      <c r="W7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8" t="str">
        <f>IF(User[[#This Row],[Rango]]="incompleto",IF(User[[#This Row],[Reporte in]]=0,"Sin_Registro_In_Out",IF(User[[#This Row],[Reporte Out]]=0,"No_Realizo_Salida","No_cumple_el_Tiempo")),"")</f>
        <v/>
      </c>
      <c r="Y78" t="str" cm="1">
        <f t="array" ref="Y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3">
      <c r="A79" t="s">
        <v>2583</v>
      </c>
      <c r="B79">
        <v>1121942644</v>
      </c>
      <c r="C79" t="s">
        <v>2584</v>
      </c>
      <c r="D79" t="s">
        <v>2585</v>
      </c>
      <c r="E79" t="s">
        <v>6</v>
      </c>
      <c r="F79" t="s">
        <v>974</v>
      </c>
      <c r="G79" t="s">
        <v>177</v>
      </c>
      <c r="H79" s="2">
        <v>45901.458587962959</v>
      </c>
      <c r="I79">
        <v>1</v>
      </c>
      <c r="J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45922.459108796298</v>
      </c>
      <c r="K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45922.84920138889</v>
      </c>
      <c r="L79" s="21">
        <f>_xlfn.XLOOKUP(User[[#This Row],[User Code]],RMS_Check_In_Out!A:A,RMS_Check_In_Out!D:D,"0")</f>
        <v>562</v>
      </c>
      <c r="M79" s="21" t="str">
        <f>_xlfn.XLOOKUP(User[[#This Row],[User Code]],Leave!P:P,Leave!S:S,"0")</f>
        <v>0</v>
      </c>
      <c r="N79" s="21">
        <f>User[[#This Row],[Time Leave RMS (min)]]/60</f>
        <v>0</v>
      </c>
      <c r="O79" s="15">
        <f>User[[#This Row],[Duration In Store(min)]]/60</f>
        <v>9.3666666666666671</v>
      </c>
      <c r="P79" s="28">
        <f>User[[#This Row],[Time In Store + Leave]]/24</f>
        <v>0.39027777777777778</v>
      </c>
      <c r="Q79" s="15">
        <f>(User[[#This Row],[Time Leave RMS (min)]]/60)+User[[#This Row],[Duration In Store H]]</f>
        <v>9.3666666666666671</v>
      </c>
      <c r="R79">
        <f>IF(User[[#This Row],[Check In]]="Sin Registro",0,1)</f>
        <v>1</v>
      </c>
      <c r="S79">
        <f>IF(User[[#This Row],[Check Out]]="Sin Registro",0,1)</f>
        <v>1</v>
      </c>
      <c r="T79" t="str">
        <f>IFERROR(IF(VLOOKUP(User[[#This Row],[User Code]],Justificar!$C$8:$I$1048576,6,0)=0,"Sin Justificación",VLOOKUP(User[[#This Row],[User Code]],Justificar!$C$8:$I$1048576,6,0)),"")</f>
        <v/>
      </c>
      <c r="U79" t="str">
        <f>IFERROR(IF(VLOOKUP(User[[#This Row],[User Code]],Justificar!$C$8:$I$1048576,6,0)=0,"Sin Justificación",VLOOKUP(User[[#This Row],[User Code]],Justificar!$C$8:$I$1048576,7,0)),"")</f>
        <v/>
      </c>
      <c r="V79" t="str" cm="1">
        <f t="array" ref="V79">_xlfn.IFS(User[[#This Row],[Time In Store + Leave]]&lt;7.8,"Incompleto",User[[#This Row],[Time In Store + Leave]]&lt;=12,"Completo",User[[#This Row],[Time In Store + Leave]]&gt;12,"Superior")</f>
        <v>Completo</v>
      </c>
      <c r="W7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9" t="str">
        <f>IF(User[[#This Row],[Rango]]="incompleto",IF(User[[#This Row],[Reporte in]]=0,"Sin_Registro_In_Out",IF(User[[#This Row],[Reporte Out]]=0,"No_Realizo_Salida","No_cumple_el_Tiempo")),"")</f>
        <v/>
      </c>
      <c r="Y79" t="str" cm="1">
        <f t="array" ref="Y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3">
      <c r="A80" t="s">
        <v>2586</v>
      </c>
      <c r="B80">
        <v>1108558050</v>
      </c>
      <c r="C80" t="s">
        <v>2587</v>
      </c>
      <c r="D80" t="s">
        <v>2588</v>
      </c>
      <c r="E80" t="s">
        <v>6</v>
      </c>
      <c r="F80" t="s">
        <v>1045</v>
      </c>
      <c r="G80" t="s">
        <v>177</v>
      </c>
      <c r="H80" s="2">
        <v>45898.708958333336</v>
      </c>
      <c r="I80">
        <v>1</v>
      </c>
      <c r="J8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8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80" s="21" t="str">
        <f>_xlfn.XLOOKUP(User[[#This Row],[User Code]],RMS_Check_In_Out!A:A,RMS_Check_In_Out!D:D,"0")</f>
        <v>0</v>
      </c>
      <c r="M80" s="21">
        <f>_xlfn.XLOOKUP(User[[#This Row],[User Code]],Leave!P:P,Leave!S:S,"0")</f>
        <v>540</v>
      </c>
      <c r="N80" s="21">
        <f>User[[#This Row],[Time Leave RMS (min)]]/60</f>
        <v>9</v>
      </c>
      <c r="O80" s="15">
        <f>User[[#This Row],[Duration In Store(min)]]/60</f>
        <v>0</v>
      </c>
      <c r="P80" s="28">
        <f>User[[#This Row],[Time In Store + Leave]]/24</f>
        <v>0.375</v>
      </c>
      <c r="Q80" s="15">
        <f>(User[[#This Row],[Time Leave RMS (min)]]/60)+User[[#This Row],[Duration In Store H]]</f>
        <v>9</v>
      </c>
      <c r="R80">
        <f>IF(User[[#This Row],[Check In]]="Sin Registro",0,1)</f>
        <v>1</v>
      </c>
      <c r="S80">
        <f>IF(User[[#This Row],[Check Out]]="Sin Registro",0,1)</f>
        <v>1</v>
      </c>
      <c r="T80" t="str">
        <f>IFERROR(IF(VLOOKUP(User[[#This Row],[User Code]],Justificar!$C$8:$I$1048576,6,0)=0,"Sin Justificación",VLOOKUP(User[[#This Row],[User Code]],Justificar!$C$8:$I$1048576,6,0)),"")</f>
        <v/>
      </c>
      <c r="U80" t="str">
        <f>IFERROR(IF(VLOOKUP(User[[#This Row],[User Code]],Justificar!$C$8:$I$1048576,6,0)=0,"Sin Justificación",VLOOKUP(User[[#This Row],[User Code]],Justificar!$C$8:$I$1048576,7,0)),"")</f>
        <v/>
      </c>
      <c r="V80" t="str" cm="1">
        <f t="array" ref="V80">_xlfn.IFS(User[[#This Row],[Time In Store + Leave]]&lt;7.8,"Incompleto",User[[#This Row],[Time In Store + Leave]]&lt;=12,"Completo",User[[#This Row],[Time In Store + Leave]]&gt;12,"Superior")</f>
        <v>Completo</v>
      </c>
      <c r="W8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0" t="str">
        <f>IF(User[[#This Row],[Rango]]="incompleto",IF(User[[#This Row],[Reporte in]]=0,"Sin_Registro_In_Out",IF(User[[#This Row],[Reporte Out]]=0,"No_Realizo_Salida","No_cumple_el_Tiempo")),"")</f>
        <v/>
      </c>
      <c r="Y80" t="str" cm="1">
        <f t="array" ref="Y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3">
      <c r="A81" t="s">
        <v>2558</v>
      </c>
      <c r="B81">
        <v>1144036423</v>
      </c>
      <c r="C81" t="s">
        <v>2559</v>
      </c>
      <c r="D81" t="s">
        <v>2560</v>
      </c>
      <c r="E81" t="s">
        <v>6</v>
      </c>
      <c r="F81" t="s">
        <v>850</v>
      </c>
      <c r="G81" t="s">
        <v>177</v>
      </c>
      <c r="H81" s="2">
        <v>45897.501238425924</v>
      </c>
      <c r="I81">
        <v>1</v>
      </c>
      <c r="J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45922.494305555556</v>
      </c>
      <c r="K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45922.833437499998</v>
      </c>
      <c r="L81" s="21">
        <f>_xlfn.XLOOKUP(User[[#This Row],[User Code]],RMS_Check_In_Out!A:A,RMS_Check_In_Out!D:D,"0")</f>
        <v>488</v>
      </c>
      <c r="M81" s="21">
        <f>_xlfn.XLOOKUP(User[[#This Row],[User Code]],Leave!P:P,Leave!S:S,"0")</f>
        <v>60</v>
      </c>
      <c r="N81" s="21">
        <f>User[[#This Row],[Time Leave RMS (min)]]/60</f>
        <v>1</v>
      </c>
      <c r="O81" s="15">
        <f>User[[#This Row],[Duration In Store(min)]]/60</f>
        <v>8.1333333333333329</v>
      </c>
      <c r="P81" s="28">
        <f>User[[#This Row],[Time In Store + Leave]]/24</f>
        <v>0.38055555555555554</v>
      </c>
      <c r="Q81" s="15">
        <f>(User[[#This Row],[Time Leave RMS (min)]]/60)+User[[#This Row],[Duration In Store H]]</f>
        <v>9.1333333333333329</v>
      </c>
      <c r="R81">
        <f>IF(User[[#This Row],[Check In]]="Sin Registro",0,1)</f>
        <v>1</v>
      </c>
      <c r="S81">
        <f>IF(User[[#This Row],[Check Out]]="Sin Registro",0,1)</f>
        <v>1</v>
      </c>
      <c r="T81" t="str">
        <f>IFERROR(IF(VLOOKUP(User[[#This Row],[User Code]],Justificar!$C$8:$I$1048576,6,0)=0,"Sin Justificación",VLOOKUP(User[[#This Row],[User Code]],Justificar!$C$8:$I$1048576,6,0)),"")</f>
        <v/>
      </c>
      <c r="U81" t="str">
        <f>IFERROR(IF(VLOOKUP(User[[#This Row],[User Code]],Justificar!$C$8:$I$1048576,6,0)=0,"Sin Justificación",VLOOKUP(User[[#This Row],[User Code]],Justificar!$C$8:$I$1048576,7,0)),"")</f>
        <v/>
      </c>
      <c r="V81" t="str" cm="1">
        <f t="array" ref="V81">_xlfn.IFS(User[[#This Row],[Time In Store + Leave]]&lt;7.8,"Incompleto",User[[#This Row],[Time In Store + Leave]]&lt;=12,"Completo",User[[#This Row],[Time In Store + Leave]]&gt;12,"Superior")</f>
        <v>Completo</v>
      </c>
      <c r="W8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1" t="str">
        <f>IF(User[[#This Row],[Rango]]="incompleto",IF(User[[#This Row],[Reporte in]]=0,"Sin_Registro_In_Out",IF(User[[#This Row],[Reporte Out]]=0,"No_Realizo_Salida","No_cumple_el_Tiempo")),"")</f>
        <v/>
      </c>
      <c r="Y81" t="str" cm="1">
        <f t="array" ref="Y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3">
      <c r="A82" t="s">
        <v>2561</v>
      </c>
      <c r="B82">
        <v>1272197</v>
      </c>
      <c r="C82" t="s">
        <v>2562</v>
      </c>
      <c r="D82" t="s">
        <v>2563</v>
      </c>
      <c r="E82" t="s">
        <v>6</v>
      </c>
      <c r="F82" t="s">
        <v>850</v>
      </c>
      <c r="G82" t="s">
        <v>177</v>
      </c>
      <c r="H82" s="2">
        <v>45897.501099537039</v>
      </c>
      <c r="I82">
        <v>1</v>
      </c>
      <c r="J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45922.536527777775</v>
      </c>
      <c r="K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45922.834513888891</v>
      </c>
      <c r="L82" s="21">
        <f>_xlfn.XLOOKUP(User[[#This Row],[User Code]],RMS_Check_In_Out!A:A,RMS_Check_In_Out!D:D,"0")</f>
        <v>429</v>
      </c>
      <c r="M82" s="21">
        <f>_xlfn.XLOOKUP(User[[#This Row],[User Code]],Leave!P:P,Leave!S:S,"0")</f>
        <v>120</v>
      </c>
      <c r="N82" s="21">
        <f>User[[#This Row],[Time Leave RMS (min)]]/60</f>
        <v>2</v>
      </c>
      <c r="O82" s="15">
        <f>User[[#This Row],[Duration In Store(min)]]/60</f>
        <v>7.15</v>
      </c>
      <c r="P82" s="28">
        <f>User[[#This Row],[Time In Store + Leave]]/24</f>
        <v>0.38125000000000003</v>
      </c>
      <c r="Q82" s="15">
        <f>(User[[#This Row],[Time Leave RMS (min)]]/60)+User[[#This Row],[Duration In Store H]]</f>
        <v>9.15</v>
      </c>
      <c r="R82">
        <f>IF(User[[#This Row],[Check In]]="Sin Registro",0,1)</f>
        <v>1</v>
      </c>
      <c r="S82">
        <f>IF(User[[#This Row],[Check Out]]="Sin Registro",0,1)</f>
        <v>1</v>
      </c>
      <c r="T82" t="str">
        <f>IFERROR(IF(VLOOKUP(User[[#This Row],[User Code]],Justificar!$C$8:$I$1048576,6,0)=0,"Sin Justificación",VLOOKUP(User[[#This Row],[User Code]],Justificar!$C$8:$I$1048576,6,0)),"")</f>
        <v/>
      </c>
      <c r="U82" t="str">
        <f>IFERROR(IF(VLOOKUP(User[[#This Row],[User Code]],Justificar!$C$8:$I$1048576,6,0)=0,"Sin Justificación",VLOOKUP(User[[#This Row],[User Code]],Justificar!$C$8:$I$1048576,7,0)),"")</f>
        <v/>
      </c>
      <c r="V82" t="str" cm="1">
        <f t="array" ref="V82">_xlfn.IFS(User[[#This Row],[Time In Store + Leave]]&lt;7.8,"Incompleto",User[[#This Row],[Time In Store + Leave]]&lt;=12,"Completo",User[[#This Row],[Time In Store + Leave]]&gt;12,"Superior")</f>
        <v>Completo</v>
      </c>
      <c r="W8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2" t="str">
        <f>IF(User[[#This Row],[Rango]]="incompleto",IF(User[[#This Row],[Reporte in]]=0,"Sin_Registro_In_Out",IF(User[[#This Row],[Reporte Out]]=0,"No_Realizo_Salida","No_cumple_el_Tiempo")),"")</f>
        <v/>
      </c>
      <c r="Y82" t="str" cm="1">
        <f t="array" ref="Y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3">
      <c r="A83" t="s">
        <v>2564</v>
      </c>
      <c r="B83">
        <v>1055753274</v>
      </c>
      <c r="C83" t="s">
        <v>2565</v>
      </c>
      <c r="D83" t="s">
        <v>2566</v>
      </c>
      <c r="E83" t="s">
        <v>6</v>
      </c>
      <c r="F83" t="s">
        <v>1032</v>
      </c>
      <c r="G83" t="s">
        <v>177</v>
      </c>
      <c r="H83" s="2">
        <v>45897.500983796293</v>
      </c>
      <c r="I83">
        <v>1</v>
      </c>
      <c r="J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45922.418749999997</v>
      </c>
      <c r="K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45922.752268518518</v>
      </c>
      <c r="L83" s="21">
        <f>_xlfn.XLOOKUP(User[[#This Row],[User Code]],RMS_Check_In_Out!A:A,RMS_Check_In_Out!D:D,"0")</f>
        <v>480</v>
      </c>
      <c r="M83" s="21">
        <f>_xlfn.XLOOKUP(User[[#This Row],[User Code]],Leave!P:P,Leave!S:S,"0")</f>
        <v>60</v>
      </c>
      <c r="N83" s="21">
        <f>User[[#This Row],[Time Leave RMS (min)]]/60</f>
        <v>1</v>
      </c>
      <c r="O83" s="15">
        <f>User[[#This Row],[Duration In Store(min)]]/60</f>
        <v>8</v>
      </c>
      <c r="P83" s="28">
        <f>User[[#This Row],[Time In Store + Leave]]/24</f>
        <v>0.375</v>
      </c>
      <c r="Q83" s="15">
        <f>(User[[#This Row],[Time Leave RMS (min)]]/60)+User[[#This Row],[Duration In Store H]]</f>
        <v>9</v>
      </c>
      <c r="R83">
        <f>IF(User[[#This Row],[Check In]]="Sin Registro",0,1)</f>
        <v>1</v>
      </c>
      <c r="S83">
        <f>IF(User[[#This Row],[Check Out]]="Sin Registro",0,1)</f>
        <v>1</v>
      </c>
      <c r="T83" t="str">
        <f>IFERROR(IF(VLOOKUP(User[[#This Row],[User Code]],Justificar!$C$8:$I$1048576,6,0)=0,"Sin Justificación",VLOOKUP(User[[#This Row],[User Code]],Justificar!$C$8:$I$1048576,6,0)),"")</f>
        <v/>
      </c>
      <c r="U83" t="str">
        <f>IFERROR(IF(VLOOKUP(User[[#This Row],[User Code]],Justificar!$C$8:$I$1048576,6,0)=0,"Sin Justificación",VLOOKUP(User[[#This Row],[User Code]],Justificar!$C$8:$I$1048576,7,0)),"")</f>
        <v/>
      </c>
      <c r="V83" t="str" cm="1">
        <f t="array" ref="V83">_xlfn.IFS(User[[#This Row],[Time In Store + Leave]]&lt;7.8,"Incompleto",User[[#This Row],[Time In Store + Leave]]&lt;=12,"Completo",User[[#This Row],[Time In Store + Leave]]&gt;12,"Superior")</f>
        <v>Completo</v>
      </c>
      <c r="W8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3" t="str">
        <f>IF(User[[#This Row],[Rango]]="incompleto",IF(User[[#This Row],[Reporte in]]=0,"Sin_Registro_In_Out",IF(User[[#This Row],[Reporte Out]]=0,"No_Realizo_Salida","No_cumple_el_Tiempo")),"")</f>
        <v/>
      </c>
      <c r="Y83" t="str" cm="1">
        <f t="array" ref="Y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3">
      <c r="A84" t="s">
        <v>2567</v>
      </c>
      <c r="B84">
        <v>5475167</v>
      </c>
      <c r="C84" t="s">
        <v>2568</v>
      </c>
      <c r="D84" t="s">
        <v>2569</v>
      </c>
      <c r="E84" t="s">
        <v>6</v>
      </c>
      <c r="F84" t="s">
        <v>974</v>
      </c>
      <c r="G84" t="s">
        <v>177</v>
      </c>
      <c r="H84" s="2">
        <v>45897.500787037039</v>
      </c>
      <c r="I84">
        <v>1</v>
      </c>
      <c r="J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45922.456006944441</v>
      </c>
      <c r="K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45922.793368055558</v>
      </c>
      <c r="L84" s="21">
        <f>_xlfn.XLOOKUP(User[[#This Row],[User Code]],RMS_Check_In_Out!A:A,RMS_Check_In_Out!D:D,"0")</f>
        <v>486</v>
      </c>
      <c r="M84" s="21" t="str">
        <f>_xlfn.XLOOKUP(User[[#This Row],[User Code]],Leave!P:P,Leave!S:S,"0")</f>
        <v>0</v>
      </c>
      <c r="N84" s="21">
        <f>User[[#This Row],[Time Leave RMS (min)]]/60</f>
        <v>0</v>
      </c>
      <c r="O84" s="15">
        <f>User[[#This Row],[Duration In Store(min)]]/60</f>
        <v>8.1</v>
      </c>
      <c r="P84" s="28">
        <f>User[[#This Row],[Time In Store + Leave]]/24</f>
        <v>0.33749999999999997</v>
      </c>
      <c r="Q84" s="15">
        <f>(User[[#This Row],[Time Leave RMS (min)]]/60)+User[[#This Row],[Duration In Store H]]</f>
        <v>8.1</v>
      </c>
      <c r="R84">
        <f>IF(User[[#This Row],[Check In]]="Sin Registro",0,1)</f>
        <v>1</v>
      </c>
      <c r="S84">
        <f>IF(User[[#This Row],[Check Out]]="Sin Registro",0,1)</f>
        <v>1</v>
      </c>
      <c r="T84" t="str">
        <f>IFERROR(IF(VLOOKUP(User[[#This Row],[User Code]],Justificar!$C$8:$I$1048576,6,0)=0,"Sin Justificación",VLOOKUP(User[[#This Row],[User Code]],Justificar!$C$8:$I$1048576,6,0)),"")</f>
        <v/>
      </c>
      <c r="U84" t="str">
        <f>IFERROR(IF(VLOOKUP(User[[#This Row],[User Code]],Justificar!$C$8:$I$1048576,6,0)=0,"Sin Justificación",VLOOKUP(User[[#This Row],[User Code]],Justificar!$C$8:$I$1048576,7,0)),"")</f>
        <v/>
      </c>
      <c r="V84" t="str" cm="1">
        <f t="array" ref="V84">_xlfn.IFS(User[[#This Row],[Time In Store + Leave]]&lt;7.8,"Incompleto",User[[#This Row],[Time In Store + Leave]]&lt;=12,"Completo",User[[#This Row],[Time In Store + Leave]]&gt;12,"Superior")</f>
        <v>Completo</v>
      </c>
      <c r="W8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4" t="str">
        <f>IF(User[[#This Row],[Rango]]="incompleto",IF(User[[#This Row],[Reporte in]]=0,"Sin_Registro_In_Out",IF(User[[#This Row],[Reporte Out]]=0,"No_Realizo_Salida","No_cumple_el_Tiempo")),"")</f>
        <v/>
      </c>
      <c r="Y84" t="str" cm="1">
        <f t="array" ref="Y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84"/>
      <c r="AA84"/>
      <c r="AB84"/>
      <c r="AC84"/>
      <c r="AD84"/>
      <c r="AE84"/>
      <c r="AF84"/>
      <c r="AG84"/>
      <c r="AH84"/>
      <c r="AI84"/>
      <c r="AJ84"/>
    </row>
    <row r="85" spans="1:36" x14ac:dyDescent="0.3">
      <c r="A85" t="s">
        <v>2570</v>
      </c>
      <c r="B85">
        <v>1005038075</v>
      </c>
      <c r="C85" t="s">
        <v>2571</v>
      </c>
      <c r="D85" t="s">
        <v>2572</v>
      </c>
      <c r="E85" t="s">
        <v>6</v>
      </c>
      <c r="F85" t="s">
        <v>1503</v>
      </c>
      <c r="G85" t="s">
        <v>177</v>
      </c>
      <c r="H85" s="2">
        <v>45897.500300925924</v>
      </c>
      <c r="I85">
        <v>1</v>
      </c>
      <c r="J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45922.324259259258</v>
      </c>
      <c r="K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45922.669189814813</v>
      </c>
      <c r="L85" s="21">
        <f>_xlfn.XLOOKUP(User[[#This Row],[User Code]],RMS_Check_In_Out!A:A,RMS_Check_In_Out!D:D,"0")</f>
        <v>497</v>
      </c>
      <c r="M85" s="21">
        <f>_xlfn.XLOOKUP(User[[#This Row],[User Code]],Leave!P:P,Leave!S:S,"0")</f>
        <v>480</v>
      </c>
      <c r="N85" s="21">
        <f>User[[#This Row],[Time Leave RMS (min)]]/60</f>
        <v>8</v>
      </c>
      <c r="O85" s="15">
        <f>User[[#This Row],[Duration In Store(min)]]/60</f>
        <v>8.2833333333333332</v>
      </c>
      <c r="P85" s="28">
        <f>User[[#This Row],[Time In Store + Leave]]/24</f>
        <v>0.67847222222222214</v>
      </c>
      <c r="Q85" s="15">
        <f>(User[[#This Row],[Time Leave RMS (min)]]/60)+User[[#This Row],[Duration In Store H]]</f>
        <v>16.283333333333331</v>
      </c>
      <c r="R85">
        <f>IF(User[[#This Row],[Check In]]="Sin Registro",0,1)</f>
        <v>1</v>
      </c>
      <c r="S85">
        <f>IF(User[[#This Row],[Check Out]]="Sin Registro",0,1)</f>
        <v>1</v>
      </c>
      <c r="T85" t="str">
        <f>IFERROR(IF(VLOOKUP(User[[#This Row],[User Code]],Justificar!$C$8:$I$1048576,6,0)=0,"Sin Justificación",VLOOKUP(User[[#This Row],[User Code]],Justificar!$C$8:$I$1048576,6,0)),"")</f>
        <v/>
      </c>
      <c r="U85" t="str">
        <f>IFERROR(IF(VLOOKUP(User[[#This Row],[User Code]],Justificar!$C$8:$I$1048576,6,0)=0,"Sin Justificación",VLOOKUP(User[[#This Row],[User Code]],Justificar!$C$8:$I$1048576,7,0)),"")</f>
        <v/>
      </c>
      <c r="V85" t="str" cm="1">
        <f t="array" ref="V85">_xlfn.IFS(User[[#This Row],[Time In Store + Leave]]&lt;7.8,"Incompleto",User[[#This Row],[Time In Store + Leave]]&lt;=12,"Completo",User[[#This Row],[Time In Store + Leave]]&gt;12,"Superior")</f>
        <v>Superior</v>
      </c>
      <c r="W8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5" t="str">
        <f>IF(User[[#This Row],[Rango]]="incompleto",IF(User[[#This Row],[Reporte in]]=0,"Sin_Registro_In_Out",IF(User[[#This Row],[Reporte Out]]=0,"No_Realizo_Salida","No_cumple_el_Tiempo")),"")</f>
        <v/>
      </c>
      <c r="Y85" t="str" cm="1">
        <f t="array" ref="Y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85"/>
      <c r="AA85"/>
      <c r="AB85"/>
      <c r="AC85"/>
      <c r="AD85"/>
      <c r="AE85"/>
      <c r="AF85"/>
      <c r="AG85"/>
      <c r="AH85"/>
      <c r="AI85"/>
      <c r="AJ85"/>
    </row>
    <row r="86" spans="1:36" x14ac:dyDescent="0.3">
      <c r="A86" t="s">
        <v>2543</v>
      </c>
      <c r="B86">
        <v>1007718335</v>
      </c>
      <c r="C86" t="s">
        <v>2544</v>
      </c>
      <c r="D86" t="s">
        <v>2545</v>
      </c>
      <c r="E86" t="s">
        <v>6</v>
      </c>
      <c r="F86" t="s">
        <v>977</v>
      </c>
      <c r="G86" t="s">
        <v>179</v>
      </c>
      <c r="H86" s="2">
        <v>45896.667604166665</v>
      </c>
      <c r="I86">
        <v>1</v>
      </c>
      <c r="J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45922.412569444445</v>
      </c>
      <c r="K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45922.751909722225</v>
      </c>
      <c r="L86" s="21">
        <f>_xlfn.XLOOKUP(User[[#This Row],[User Code]],RMS_Check_In_Out!A:A,RMS_Check_In_Out!D:D,"0")</f>
        <v>489</v>
      </c>
      <c r="M86" s="21" t="str">
        <f>_xlfn.XLOOKUP(User[[#This Row],[User Code]],Leave!P:P,Leave!S:S,"0")</f>
        <v>0</v>
      </c>
      <c r="N86" s="21">
        <f>User[[#This Row],[Time Leave RMS (min)]]/60</f>
        <v>0</v>
      </c>
      <c r="O86" s="15">
        <f>User[[#This Row],[Duration In Store(min)]]/60</f>
        <v>8.15</v>
      </c>
      <c r="P86" s="28">
        <f>User[[#This Row],[Time In Store + Leave]]/24</f>
        <v>0.33958333333333335</v>
      </c>
      <c r="Q86" s="15">
        <f>(User[[#This Row],[Time Leave RMS (min)]]/60)+User[[#This Row],[Duration In Store H]]</f>
        <v>8.15</v>
      </c>
      <c r="R86">
        <f>IF(User[[#This Row],[Check In]]="Sin Registro",0,1)</f>
        <v>1</v>
      </c>
      <c r="S86">
        <f>IF(User[[#This Row],[Check Out]]="Sin Registro",0,1)</f>
        <v>1</v>
      </c>
      <c r="T86" t="str">
        <f>IFERROR(IF(VLOOKUP(User[[#This Row],[User Code]],Justificar!$C$8:$I$1048576,6,0)=0,"Sin Justificación",VLOOKUP(User[[#This Row],[User Code]],Justificar!$C$8:$I$1048576,6,0)),"")</f>
        <v/>
      </c>
      <c r="U86" t="str">
        <f>IFERROR(IF(VLOOKUP(User[[#This Row],[User Code]],Justificar!$C$8:$I$1048576,6,0)=0,"Sin Justificación",VLOOKUP(User[[#This Row],[User Code]],Justificar!$C$8:$I$1048576,7,0)),"")</f>
        <v/>
      </c>
      <c r="V86" t="str" cm="1">
        <f t="array" ref="V86">_xlfn.IFS(User[[#This Row],[Time In Store + Leave]]&lt;7.8,"Incompleto",User[[#This Row],[Time In Store + Leave]]&lt;=12,"Completo",User[[#This Row],[Time In Store + Leave]]&gt;12,"Superior")</f>
        <v>Completo</v>
      </c>
      <c r="W8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6" t="str">
        <f>IF(User[[#This Row],[Rango]]="incompleto",IF(User[[#This Row],[Reporte in]]=0,"Sin_Registro_In_Out",IF(User[[#This Row],[Reporte Out]]=0,"No_Realizo_Salida","No_cumple_el_Tiempo")),"")</f>
        <v/>
      </c>
      <c r="Y86" t="str" cm="1">
        <f t="array" ref="Y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86"/>
      <c r="AA86"/>
      <c r="AB86"/>
      <c r="AC86"/>
      <c r="AD86"/>
      <c r="AE86"/>
      <c r="AF86"/>
      <c r="AG86"/>
      <c r="AH86"/>
      <c r="AI86"/>
      <c r="AJ86"/>
    </row>
    <row r="87" spans="1:36" x14ac:dyDescent="0.3">
      <c r="A87" t="s">
        <v>2546</v>
      </c>
      <c r="B87">
        <v>1004820099</v>
      </c>
      <c r="C87" t="s">
        <v>2547</v>
      </c>
      <c r="D87" t="s">
        <v>2548</v>
      </c>
      <c r="E87" t="s">
        <v>6</v>
      </c>
      <c r="F87" t="s">
        <v>1035</v>
      </c>
      <c r="G87" t="s">
        <v>178</v>
      </c>
      <c r="H87" s="2">
        <v>45896.667407407411</v>
      </c>
      <c r="I87">
        <v>1</v>
      </c>
      <c r="J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45922.364421296297</v>
      </c>
      <c r="K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45922.741354166668</v>
      </c>
      <c r="L87" s="21">
        <f>_xlfn.XLOOKUP(User[[#This Row],[User Code]],RMS_Check_In_Out!A:A,RMS_Check_In_Out!D:D,"0")</f>
        <v>543</v>
      </c>
      <c r="M87" s="21" t="str">
        <f>_xlfn.XLOOKUP(User[[#This Row],[User Code]],Leave!P:P,Leave!S:S,"0")</f>
        <v>0</v>
      </c>
      <c r="N87" s="21">
        <f>User[[#This Row],[Time Leave RMS (min)]]/60</f>
        <v>0</v>
      </c>
      <c r="O87" s="15">
        <f>User[[#This Row],[Duration In Store(min)]]/60</f>
        <v>9.0500000000000007</v>
      </c>
      <c r="P87" s="28">
        <f>User[[#This Row],[Time In Store + Leave]]/24</f>
        <v>0.37708333333333338</v>
      </c>
      <c r="Q87" s="15">
        <f>(User[[#This Row],[Time Leave RMS (min)]]/60)+User[[#This Row],[Duration In Store H]]</f>
        <v>9.0500000000000007</v>
      </c>
      <c r="R87">
        <f>IF(User[[#This Row],[Check In]]="Sin Registro",0,1)</f>
        <v>1</v>
      </c>
      <c r="S87">
        <f>IF(User[[#This Row],[Check Out]]="Sin Registro",0,1)</f>
        <v>1</v>
      </c>
      <c r="T87" t="str">
        <f>IFERROR(IF(VLOOKUP(User[[#This Row],[User Code]],Justificar!$C$8:$I$1048576,6,0)=0,"Sin Justificación",VLOOKUP(User[[#This Row],[User Code]],Justificar!$C$8:$I$1048576,6,0)),"")</f>
        <v/>
      </c>
      <c r="U87" t="str">
        <f>IFERROR(IF(VLOOKUP(User[[#This Row],[User Code]],Justificar!$C$8:$I$1048576,6,0)=0,"Sin Justificación",VLOOKUP(User[[#This Row],[User Code]],Justificar!$C$8:$I$1048576,7,0)),"")</f>
        <v/>
      </c>
      <c r="V87" t="str" cm="1">
        <f t="array" ref="V87">_xlfn.IFS(User[[#This Row],[Time In Store + Leave]]&lt;7.8,"Incompleto",User[[#This Row],[Time In Store + Leave]]&lt;=12,"Completo",User[[#This Row],[Time In Store + Leave]]&gt;12,"Superior")</f>
        <v>Completo</v>
      </c>
      <c r="W8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7" t="str">
        <f>IF(User[[#This Row],[Rango]]="incompleto",IF(User[[#This Row],[Reporte in]]=0,"Sin_Registro_In_Out",IF(User[[#This Row],[Reporte Out]]=0,"No_Realizo_Salida","No_cumple_el_Tiempo")),"")</f>
        <v/>
      </c>
      <c r="Y87" t="str" cm="1">
        <f t="array" ref="Y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87"/>
      <c r="AA87"/>
      <c r="AB87"/>
      <c r="AC87"/>
      <c r="AD87"/>
      <c r="AE87"/>
      <c r="AF87"/>
      <c r="AG87"/>
      <c r="AH87"/>
      <c r="AI87"/>
      <c r="AJ87"/>
    </row>
    <row r="88" spans="1:36" x14ac:dyDescent="0.3">
      <c r="A88" t="s">
        <v>2549</v>
      </c>
      <c r="B88">
        <v>1090460442</v>
      </c>
      <c r="C88" t="s">
        <v>2550</v>
      </c>
      <c r="D88" t="s">
        <v>2551</v>
      </c>
      <c r="E88" t="s">
        <v>6</v>
      </c>
      <c r="F88" t="s">
        <v>1035</v>
      </c>
      <c r="G88" t="s">
        <v>178</v>
      </c>
      <c r="H88" s="2">
        <v>45896.667268518519</v>
      </c>
      <c r="I88">
        <v>1</v>
      </c>
      <c r="J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45922.307210648149</v>
      </c>
      <c r="K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45922.688969907409</v>
      </c>
      <c r="L88" s="21">
        <f>_xlfn.XLOOKUP(User[[#This Row],[User Code]],RMS_Check_In_Out!A:A,RMS_Check_In_Out!D:D,"0")</f>
        <v>550</v>
      </c>
      <c r="M88" s="21" t="str">
        <f>_xlfn.XLOOKUP(User[[#This Row],[User Code]],Leave!P:P,Leave!S:S,"0")</f>
        <v>0</v>
      </c>
      <c r="N88" s="21">
        <f>User[[#This Row],[Time Leave RMS (min)]]/60</f>
        <v>0</v>
      </c>
      <c r="O88" s="15">
        <f>User[[#This Row],[Duration In Store(min)]]/60</f>
        <v>9.1666666666666661</v>
      </c>
      <c r="P88" s="28">
        <f>User[[#This Row],[Time In Store + Leave]]/24</f>
        <v>0.38194444444444442</v>
      </c>
      <c r="Q88" s="15">
        <f>(User[[#This Row],[Time Leave RMS (min)]]/60)+User[[#This Row],[Duration In Store H]]</f>
        <v>9.1666666666666661</v>
      </c>
      <c r="R88">
        <f>IF(User[[#This Row],[Check In]]="Sin Registro",0,1)</f>
        <v>1</v>
      </c>
      <c r="S88">
        <f>IF(User[[#This Row],[Check Out]]="Sin Registro",0,1)</f>
        <v>1</v>
      </c>
      <c r="T88" t="str">
        <f>IFERROR(IF(VLOOKUP(User[[#This Row],[User Code]],Justificar!$C$8:$I$1048576,6,0)=0,"Sin Justificación",VLOOKUP(User[[#This Row],[User Code]],Justificar!$C$8:$I$1048576,6,0)),"")</f>
        <v/>
      </c>
      <c r="U88" t="str">
        <f>IFERROR(IF(VLOOKUP(User[[#This Row],[User Code]],Justificar!$C$8:$I$1048576,6,0)=0,"Sin Justificación",VLOOKUP(User[[#This Row],[User Code]],Justificar!$C$8:$I$1048576,7,0)),"")</f>
        <v/>
      </c>
      <c r="V88" t="str" cm="1">
        <f t="array" ref="V88">_xlfn.IFS(User[[#This Row],[Time In Store + Leave]]&lt;7.8,"Incompleto",User[[#This Row],[Time In Store + Leave]]&lt;=12,"Completo",User[[#This Row],[Time In Store + Leave]]&gt;12,"Superior")</f>
        <v>Completo</v>
      </c>
      <c r="W8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8" t="str">
        <f>IF(User[[#This Row],[Rango]]="incompleto",IF(User[[#This Row],[Reporte in]]=0,"Sin_Registro_In_Out",IF(User[[#This Row],[Reporte Out]]=0,"No_Realizo_Salida","No_cumple_el_Tiempo")),"")</f>
        <v/>
      </c>
      <c r="Y88" t="str" cm="1">
        <f t="array" ref="Y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88"/>
      <c r="AA88"/>
      <c r="AB88"/>
      <c r="AC88"/>
      <c r="AD88"/>
      <c r="AE88"/>
      <c r="AF88"/>
      <c r="AG88"/>
      <c r="AH88"/>
      <c r="AI88"/>
      <c r="AJ88"/>
    </row>
    <row r="89" spans="1:36" x14ac:dyDescent="0.3">
      <c r="A89" t="s">
        <v>2552</v>
      </c>
      <c r="B89">
        <v>1090389603</v>
      </c>
      <c r="C89" t="s">
        <v>2553</v>
      </c>
      <c r="D89" t="s">
        <v>2554</v>
      </c>
      <c r="E89" t="s">
        <v>6</v>
      </c>
      <c r="F89" t="s">
        <v>1035</v>
      </c>
      <c r="G89" t="s">
        <v>178</v>
      </c>
      <c r="H89" s="2">
        <v>45896.667060185187</v>
      </c>
      <c r="I89">
        <v>1</v>
      </c>
      <c r="J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45922.357488425929</v>
      </c>
      <c r="K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45922.732418981483</v>
      </c>
      <c r="L89" s="21">
        <f>_xlfn.XLOOKUP(User[[#This Row],[User Code]],RMS_Check_In_Out!A:A,RMS_Check_In_Out!D:D,"0")</f>
        <v>540</v>
      </c>
      <c r="M89" s="21" t="str">
        <f>_xlfn.XLOOKUP(User[[#This Row],[User Code]],Leave!P:P,Leave!S:S,"0")</f>
        <v>0</v>
      </c>
      <c r="N89" s="21">
        <f>User[[#This Row],[Time Leave RMS (min)]]/60</f>
        <v>0</v>
      </c>
      <c r="O89" s="15">
        <f>User[[#This Row],[Duration In Store(min)]]/60</f>
        <v>9</v>
      </c>
      <c r="P89" s="28">
        <f>User[[#This Row],[Time In Store + Leave]]/24</f>
        <v>0.375</v>
      </c>
      <c r="Q89" s="15">
        <f>(User[[#This Row],[Time Leave RMS (min)]]/60)+User[[#This Row],[Duration In Store H]]</f>
        <v>9</v>
      </c>
      <c r="R89">
        <f>IF(User[[#This Row],[Check In]]="Sin Registro",0,1)</f>
        <v>1</v>
      </c>
      <c r="S89">
        <f>IF(User[[#This Row],[Check Out]]="Sin Registro",0,1)</f>
        <v>1</v>
      </c>
      <c r="T89" t="str">
        <f>IFERROR(IF(VLOOKUP(User[[#This Row],[User Code]],Justificar!$C$8:$I$1048576,6,0)=0,"Sin Justificación",VLOOKUP(User[[#This Row],[User Code]],Justificar!$C$8:$I$1048576,6,0)),"")</f>
        <v/>
      </c>
      <c r="U89" t="str">
        <f>IFERROR(IF(VLOOKUP(User[[#This Row],[User Code]],Justificar!$C$8:$I$1048576,6,0)=0,"Sin Justificación",VLOOKUP(User[[#This Row],[User Code]],Justificar!$C$8:$I$1048576,7,0)),"")</f>
        <v/>
      </c>
      <c r="V89" t="str" cm="1">
        <f t="array" ref="V89">_xlfn.IFS(User[[#This Row],[Time In Store + Leave]]&lt;7.8,"Incompleto",User[[#This Row],[Time In Store + Leave]]&lt;=12,"Completo",User[[#This Row],[Time In Store + Leave]]&gt;12,"Superior")</f>
        <v>Completo</v>
      </c>
      <c r="W8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89" t="str">
        <f>IF(User[[#This Row],[Rango]]="incompleto",IF(User[[#This Row],[Reporte in]]=0,"Sin_Registro_In_Out",IF(User[[#This Row],[Reporte Out]]=0,"No_Realizo_Salida","No_cumple_el_Tiempo")),"")</f>
        <v/>
      </c>
      <c r="Y89" t="str" cm="1">
        <f t="array" ref="Y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89"/>
      <c r="AA89"/>
      <c r="AB89"/>
      <c r="AC89"/>
      <c r="AD89"/>
      <c r="AE89"/>
      <c r="AF89"/>
      <c r="AG89"/>
      <c r="AH89"/>
      <c r="AI89"/>
      <c r="AJ89"/>
    </row>
    <row r="90" spans="1:36" x14ac:dyDescent="0.3">
      <c r="A90" t="s">
        <v>2555</v>
      </c>
      <c r="B90">
        <v>1010221417</v>
      </c>
      <c r="C90" t="s">
        <v>2556</v>
      </c>
      <c r="D90" t="s">
        <v>2557</v>
      </c>
      <c r="E90" t="s">
        <v>6</v>
      </c>
      <c r="F90" t="s">
        <v>1051</v>
      </c>
      <c r="G90" t="s">
        <v>177</v>
      </c>
      <c r="H90" s="2">
        <v>45896.459733796299</v>
      </c>
      <c r="I90">
        <v>1</v>
      </c>
      <c r="J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45922.466909722221</v>
      </c>
      <c r="K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45922.802870370368</v>
      </c>
      <c r="L90" s="21">
        <f>_xlfn.XLOOKUP(User[[#This Row],[User Code]],RMS_Check_In_Out!A:A,RMS_Check_In_Out!D:D,"0")</f>
        <v>484</v>
      </c>
      <c r="M90" s="21" t="str">
        <f>_xlfn.XLOOKUP(User[[#This Row],[User Code]],Leave!P:P,Leave!S:S,"0")</f>
        <v>0</v>
      </c>
      <c r="N90" s="21">
        <f>User[[#This Row],[Time Leave RMS (min)]]/60</f>
        <v>0</v>
      </c>
      <c r="O90" s="15">
        <f>User[[#This Row],[Duration In Store(min)]]/60</f>
        <v>8.0666666666666664</v>
      </c>
      <c r="P90" s="28">
        <f>User[[#This Row],[Time In Store + Leave]]/24</f>
        <v>0.33611111111111108</v>
      </c>
      <c r="Q90" s="15">
        <f>(User[[#This Row],[Time Leave RMS (min)]]/60)+User[[#This Row],[Duration In Store H]]</f>
        <v>8.0666666666666664</v>
      </c>
      <c r="R90">
        <f>IF(User[[#This Row],[Check In]]="Sin Registro",0,1)</f>
        <v>1</v>
      </c>
      <c r="S90">
        <f>IF(User[[#This Row],[Check Out]]="Sin Registro",0,1)</f>
        <v>1</v>
      </c>
      <c r="T90" t="str">
        <f>IFERROR(IF(VLOOKUP(User[[#This Row],[User Code]],Justificar!$C$8:$I$1048576,6,0)=0,"Sin Justificación",VLOOKUP(User[[#This Row],[User Code]],Justificar!$C$8:$I$1048576,6,0)),"")</f>
        <v/>
      </c>
      <c r="U90" t="str">
        <f>IFERROR(IF(VLOOKUP(User[[#This Row],[User Code]],Justificar!$C$8:$I$1048576,6,0)=0,"Sin Justificación",VLOOKUP(User[[#This Row],[User Code]],Justificar!$C$8:$I$1048576,7,0)),"")</f>
        <v/>
      </c>
      <c r="V90" t="str" cm="1">
        <f t="array" ref="V90">_xlfn.IFS(User[[#This Row],[Time In Store + Leave]]&lt;7.8,"Incompleto",User[[#This Row],[Time In Store + Leave]]&lt;=12,"Completo",User[[#This Row],[Time In Store + Leave]]&gt;12,"Superior")</f>
        <v>Completo</v>
      </c>
      <c r="W9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0" t="str">
        <f>IF(User[[#This Row],[Rango]]="incompleto",IF(User[[#This Row],[Reporte in]]=0,"Sin_Registro_In_Out",IF(User[[#This Row],[Reporte Out]]=0,"No_Realizo_Salida","No_cumple_el_Tiempo")),"")</f>
        <v/>
      </c>
      <c r="Y90" t="str" cm="1">
        <f t="array" ref="Y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90"/>
      <c r="AA90"/>
      <c r="AB90"/>
      <c r="AC90"/>
      <c r="AD90"/>
      <c r="AE90"/>
      <c r="AF90"/>
      <c r="AG90"/>
      <c r="AH90"/>
      <c r="AI90"/>
      <c r="AJ90"/>
    </row>
    <row r="91" spans="1:36" x14ac:dyDescent="0.3">
      <c r="A91" t="s">
        <v>2523</v>
      </c>
      <c r="B91">
        <v>1151966732</v>
      </c>
      <c r="C91" t="s">
        <v>2524</v>
      </c>
      <c r="D91" t="s">
        <v>2525</v>
      </c>
      <c r="E91" t="s">
        <v>6</v>
      </c>
      <c r="F91" t="s">
        <v>1045</v>
      </c>
      <c r="G91" t="s">
        <v>177</v>
      </c>
      <c r="H91" s="2">
        <v>45895.671550925923</v>
      </c>
      <c r="I91">
        <v>1</v>
      </c>
      <c r="J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45922.454513888886</v>
      </c>
      <c r="K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45922.849629629629</v>
      </c>
      <c r="L91" s="21">
        <f>_xlfn.XLOOKUP(User[[#This Row],[User Code]],RMS_Check_In_Out!A:A,RMS_Check_In_Out!D:D,"0")</f>
        <v>569</v>
      </c>
      <c r="M91" s="21" t="str">
        <f>_xlfn.XLOOKUP(User[[#This Row],[User Code]],Leave!P:P,Leave!S:S,"0")</f>
        <v>0</v>
      </c>
      <c r="N91" s="21">
        <f>User[[#This Row],[Time Leave RMS (min)]]/60</f>
        <v>0</v>
      </c>
      <c r="O91" s="15">
        <f>User[[#This Row],[Duration In Store(min)]]/60</f>
        <v>9.4833333333333325</v>
      </c>
      <c r="P91" s="28">
        <f>User[[#This Row],[Time In Store + Leave]]/24</f>
        <v>0.39513888888888887</v>
      </c>
      <c r="Q91" s="15">
        <f>(User[[#This Row],[Time Leave RMS (min)]]/60)+User[[#This Row],[Duration In Store H]]</f>
        <v>9.4833333333333325</v>
      </c>
      <c r="R91">
        <f>IF(User[[#This Row],[Check In]]="Sin Registro",0,1)</f>
        <v>1</v>
      </c>
      <c r="S91">
        <f>IF(User[[#This Row],[Check Out]]="Sin Registro",0,1)</f>
        <v>1</v>
      </c>
      <c r="T91" t="str">
        <f>IFERROR(IF(VLOOKUP(User[[#This Row],[User Code]],Justificar!$C$8:$I$1048576,6,0)=0,"Sin Justificación",VLOOKUP(User[[#This Row],[User Code]],Justificar!$C$8:$I$1048576,6,0)),"")</f>
        <v/>
      </c>
      <c r="U91" t="str">
        <f>IFERROR(IF(VLOOKUP(User[[#This Row],[User Code]],Justificar!$C$8:$I$1048576,6,0)=0,"Sin Justificación",VLOOKUP(User[[#This Row],[User Code]],Justificar!$C$8:$I$1048576,7,0)),"")</f>
        <v/>
      </c>
      <c r="V91" t="str" cm="1">
        <f t="array" ref="V91">_xlfn.IFS(User[[#This Row],[Time In Store + Leave]]&lt;7.8,"Incompleto",User[[#This Row],[Time In Store + Leave]]&lt;=12,"Completo",User[[#This Row],[Time In Store + Leave]]&gt;12,"Superior")</f>
        <v>Completo</v>
      </c>
      <c r="W9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1" t="str">
        <f>IF(User[[#This Row],[Rango]]="incompleto",IF(User[[#This Row],[Reporte in]]=0,"Sin_Registro_In_Out",IF(User[[#This Row],[Reporte Out]]=0,"No_Realizo_Salida","No_cumple_el_Tiempo")),"")</f>
        <v/>
      </c>
      <c r="Y91" t="str" cm="1">
        <f t="array" ref="Y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91"/>
      <c r="AA91"/>
      <c r="AB91"/>
      <c r="AC91"/>
      <c r="AD91"/>
      <c r="AE91"/>
      <c r="AF91"/>
      <c r="AG91"/>
      <c r="AH91"/>
      <c r="AI91"/>
      <c r="AJ91"/>
    </row>
    <row r="92" spans="1:36" x14ac:dyDescent="0.3">
      <c r="A92" t="s">
        <v>2526</v>
      </c>
      <c r="B92">
        <v>1978108</v>
      </c>
      <c r="C92" t="s">
        <v>2527</v>
      </c>
      <c r="D92" t="s">
        <v>2528</v>
      </c>
      <c r="E92" t="s">
        <v>6</v>
      </c>
      <c r="F92" t="s">
        <v>1043</v>
      </c>
      <c r="G92" t="s">
        <v>177</v>
      </c>
      <c r="H92" s="2">
        <v>45895.670219907406</v>
      </c>
      <c r="I92">
        <v>1</v>
      </c>
      <c r="J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45922.458715277775</v>
      </c>
      <c r="K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45922.797858796293</v>
      </c>
      <c r="L92" s="21">
        <f>_xlfn.XLOOKUP(User[[#This Row],[User Code]],RMS_Check_In_Out!A:A,RMS_Check_In_Out!D:D,"0")</f>
        <v>488</v>
      </c>
      <c r="M92" s="21">
        <f>_xlfn.XLOOKUP(User[[#This Row],[User Code]],Leave!P:P,Leave!S:S,"0")</f>
        <v>600</v>
      </c>
      <c r="N92" s="21">
        <f>User[[#This Row],[Time Leave RMS (min)]]/60</f>
        <v>10</v>
      </c>
      <c r="O92" s="15">
        <f>User[[#This Row],[Duration In Store(min)]]/60</f>
        <v>8.1333333333333329</v>
      </c>
      <c r="P92" s="28">
        <f>User[[#This Row],[Time In Store + Leave]]/24</f>
        <v>0.75555555555555554</v>
      </c>
      <c r="Q92" s="15">
        <f>(User[[#This Row],[Time Leave RMS (min)]]/60)+User[[#This Row],[Duration In Store H]]</f>
        <v>18.133333333333333</v>
      </c>
      <c r="R92">
        <f>IF(User[[#This Row],[Check In]]="Sin Registro",0,1)</f>
        <v>1</v>
      </c>
      <c r="S92">
        <f>IF(User[[#This Row],[Check Out]]="Sin Registro",0,1)</f>
        <v>1</v>
      </c>
      <c r="T92" t="str">
        <f>IFERROR(IF(VLOOKUP(User[[#This Row],[User Code]],Justificar!$C$8:$I$1048576,6,0)=0,"Sin Justificación",VLOOKUP(User[[#This Row],[User Code]],Justificar!$C$8:$I$1048576,6,0)),"")</f>
        <v/>
      </c>
      <c r="U92" t="str">
        <f>IFERROR(IF(VLOOKUP(User[[#This Row],[User Code]],Justificar!$C$8:$I$1048576,6,0)=0,"Sin Justificación",VLOOKUP(User[[#This Row],[User Code]],Justificar!$C$8:$I$1048576,7,0)),"")</f>
        <v/>
      </c>
      <c r="V92" t="str" cm="1">
        <f t="array" ref="V92">_xlfn.IFS(User[[#This Row],[Time In Store + Leave]]&lt;7.8,"Incompleto",User[[#This Row],[Time In Store + Leave]]&lt;=12,"Completo",User[[#This Row],[Time In Store + Leave]]&gt;12,"Superior")</f>
        <v>Superior</v>
      </c>
      <c r="W9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2" t="str">
        <f>IF(User[[#This Row],[Rango]]="incompleto",IF(User[[#This Row],[Reporte in]]=0,"Sin_Registro_In_Out",IF(User[[#This Row],[Reporte Out]]=0,"No_Realizo_Salida","No_cumple_el_Tiempo")),"")</f>
        <v/>
      </c>
      <c r="Y92" t="str" cm="1">
        <f t="array" ref="Y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92"/>
      <c r="AA92"/>
      <c r="AB92"/>
      <c r="AC92"/>
      <c r="AD92"/>
      <c r="AE92"/>
      <c r="AF92"/>
      <c r="AG92"/>
      <c r="AH92"/>
      <c r="AI92"/>
      <c r="AJ92"/>
    </row>
    <row r="93" spans="1:36" x14ac:dyDescent="0.3">
      <c r="A93" t="s">
        <v>2529</v>
      </c>
      <c r="B93">
        <v>1003434518</v>
      </c>
      <c r="C93" t="s">
        <v>2530</v>
      </c>
      <c r="D93" t="s">
        <v>2531</v>
      </c>
      <c r="E93" t="s">
        <v>6</v>
      </c>
      <c r="F93" t="s">
        <v>1043</v>
      </c>
      <c r="G93" t="s">
        <v>177</v>
      </c>
      <c r="H93" s="2">
        <v>45895.668414351851</v>
      </c>
      <c r="I93">
        <v>1</v>
      </c>
      <c r="J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45922.457384259258</v>
      </c>
      <c r="K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45922.792048611111</v>
      </c>
      <c r="L93" s="21">
        <f>_xlfn.XLOOKUP(User[[#This Row],[User Code]],RMS_Check_In_Out!A:A,RMS_Check_In_Out!D:D,"0")</f>
        <v>482</v>
      </c>
      <c r="M93" s="21">
        <f>_xlfn.XLOOKUP(User[[#This Row],[User Code]],Leave!P:P,Leave!S:S,"0")</f>
        <v>60</v>
      </c>
      <c r="N93" s="21">
        <f>User[[#This Row],[Time Leave RMS (min)]]/60</f>
        <v>1</v>
      </c>
      <c r="O93" s="15">
        <f>User[[#This Row],[Duration In Store(min)]]/60</f>
        <v>8.0333333333333332</v>
      </c>
      <c r="P93" s="28">
        <f>User[[#This Row],[Time In Store + Leave]]/24</f>
        <v>0.37638888888888888</v>
      </c>
      <c r="Q93" s="15">
        <f>(User[[#This Row],[Time Leave RMS (min)]]/60)+User[[#This Row],[Duration In Store H]]</f>
        <v>9.0333333333333332</v>
      </c>
      <c r="R93">
        <f>IF(User[[#This Row],[Check In]]="Sin Registro",0,1)</f>
        <v>1</v>
      </c>
      <c r="S93">
        <f>IF(User[[#This Row],[Check Out]]="Sin Registro",0,1)</f>
        <v>1</v>
      </c>
      <c r="T93" t="str">
        <f>IFERROR(IF(VLOOKUP(User[[#This Row],[User Code]],Justificar!$C$8:$I$1048576,6,0)=0,"Sin Justificación",VLOOKUP(User[[#This Row],[User Code]],Justificar!$C$8:$I$1048576,6,0)),"")</f>
        <v/>
      </c>
      <c r="U93" t="str">
        <f>IFERROR(IF(VLOOKUP(User[[#This Row],[User Code]],Justificar!$C$8:$I$1048576,6,0)=0,"Sin Justificación",VLOOKUP(User[[#This Row],[User Code]],Justificar!$C$8:$I$1048576,7,0)),"")</f>
        <v/>
      </c>
      <c r="V93" t="str" cm="1">
        <f t="array" ref="V93">_xlfn.IFS(User[[#This Row],[Time In Store + Leave]]&lt;7.8,"Incompleto",User[[#This Row],[Time In Store + Leave]]&lt;=12,"Completo",User[[#This Row],[Time In Store + Leave]]&gt;12,"Superior")</f>
        <v>Completo</v>
      </c>
      <c r="W9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3" t="str">
        <f>IF(User[[#This Row],[Rango]]="incompleto",IF(User[[#This Row],[Reporte in]]=0,"Sin_Registro_In_Out",IF(User[[#This Row],[Reporte Out]]=0,"No_Realizo_Salida","No_cumple_el_Tiempo")),"")</f>
        <v/>
      </c>
      <c r="Y93" t="str" cm="1">
        <f t="array" ref="Y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93"/>
      <c r="AA93"/>
      <c r="AB93"/>
      <c r="AC93"/>
      <c r="AD93"/>
      <c r="AE93"/>
      <c r="AF93"/>
      <c r="AG93"/>
      <c r="AH93"/>
      <c r="AI93"/>
      <c r="AJ93"/>
    </row>
    <row r="94" spans="1:36" x14ac:dyDescent="0.3">
      <c r="A94" t="s">
        <v>2532</v>
      </c>
      <c r="B94">
        <v>1007673005</v>
      </c>
      <c r="C94" t="s">
        <v>2533</v>
      </c>
      <c r="D94" t="s">
        <v>2534</v>
      </c>
      <c r="E94" t="s">
        <v>6</v>
      </c>
      <c r="F94" t="s">
        <v>2767</v>
      </c>
      <c r="G94" t="s">
        <v>178</v>
      </c>
      <c r="H94" s="2">
        <v>45895.666932870372</v>
      </c>
      <c r="I94">
        <v>1</v>
      </c>
      <c r="J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45922.35392361111</v>
      </c>
      <c r="K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45922.729803240742</v>
      </c>
      <c r="L94" s="21">
        <f>_xlfn.XLOOKUP(User[[#This Row],[User Code]],RMS_Check_In_Out!A:A,RMS_Check_In_Out!D:D,"0")</f>
        <v>541</v>
      </c>
      <c r="M94" s="21" t="str">
        <f>_xlfn.XLOOKUP(User[[#This Row],[User Code]],Leave!P:P,Leave!S:S,"0")</f>
        <v>0</v>
      </c>
      <c r="N94" s="21">
        <f>User[[#This Row],[Time Leave RMS (min)]]/60</f>
        <v>0</v>
      </c>
      <c r="O94" s="15">
        <f>User[[#This Row],[Duration In Store(min)]]/60</f>
        <v>9.0166666666666675</v>
      </c>
      <c r="P94" s="28">
        <f>User[[#This Row],[Time In Store + Leave]]/24</f>
        <v>0.3756944444444445</v>
      </c>
      <c r="Q94" s="15">
        <f>(User[[#This Row],[Time Leave RMS (min)]]/60)+User[[#This Row],[Duration In Store H]]</f>
        <v>9.0166666666666675</v>
      </c>
      <c r="R94">
        <f>IF(User[[#This Row],[Check In]]="Sin Registro",0,1)</f>
        <v>1</v>
      </c>
      <c r="S94">
        <f>IF(User[[#This Row],[Check Out]]="Sin Registro",0,1)</f>
        <v>1</v>
      </c>
      <c r="T94" t="str">
        <f>IFERROR(IF(VLOOKUP(User[[#This Row],[User Code]],Justificar!$C$8:$I$1048576,6,0)=0,"Sin Justificación",VLOOKUP(User[[#This Row],[User Code]],Justificar!$C$8:$I$1048576,6,0)),"")</f>
        <v/>
      </c>
      <c r="U94" t="str">
        <f>IFERROR(IF(VLOOKUP(User[[#This Row],[User Code]],Justificar!$C$8:$I$1048576,6,0)=0,"Sin Justificación",VLOOKUP(User[[#This Row],[User Code]],Justificar!$C$8:$I$1048576,7,0)),"")</f>
        <v/>
      </c>
      <c r="V94" t="str" cm="1">
        <f t="array" ref="V94">_xlfn.IFS(User[[#This Row],[Time In Store + Leave]]&lt;7.8,"Incompleto",User[[#This Row],[Time In Store + Leave]]&lt;=12,"Completo",User[[#This Row],[Time In Store + Leave]]&gt;12,"Superior")</f>
        <v>Completo</v>
      </c>
      <c r="W9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4" t="str">
        <f>IF(User[[#This Row],[Rango]]="incompleto",IF(User[[#This Row],[Reporte in]]=0,"Sin_Registro_In_Out",IF(User[[#This Row],[Reporte Out]]=0,"No_Realizo_Salida","No_cumple_el_Tiempo")),"")</f>
        <v/>
      </c>
      <c r="Y94" t="str" cm="1">
        <f t="array" ref="Y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94"/>
      <c r="AA94"/>
      <c r="AB94"/>
      <c r="AC94"/>
      <c r="AD94"/>
      <c r="AE94"/>
      <c r="AF94"/>
      <c r="AG94"/>
      <c r="AH94"/>
      <c r="AI94"/>
      <c r="AJ94"/>
    </row>
    <row r="95" spans="1:36" x14ac:dyDescent="0.3">
      <c r="A95" t="s">
        <v>2535</v>
      </c>
      <c r="B95">
        <v>1070592191</v>
      </c>
      <c r="C95" t="s">
        <v>2536</v>
      </c>
      <c r="D95" t="s">
        <v>2537</v>
      </c>
      <c r="E95" t="s">
        <v>6</v>
      </c>
      <c r="F95" t="s">
        <v>1487</v>
      </c>
      <c r="G95" t="s">
        <v>177</v>
      </c>
      <c r="H95" s="2">
        <v>45895.46534722222</v>
      </c>
      <c r="I95">
        <v>1</v>
      </c>
      <c r="J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45922.414409722223</v>
      </c>
      <c r="K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45922.757777777777</v>
      </c>
      <c r="L95" s="21">
        <f>_xlfn.XLOOKUP(User[[#This Row],[User Code]],RMS_Check_In_Out!A:A,RMS_Check_In_Out!D:D,"0")</f>
        <v>494</v>
      </c>
      <c r="M95" s="21" t="str">
        <f>_xlfn.XLOOKUP(User[[#This Row],[User Code]],Leave!P:P,Leave!S:S,"0")</f>
        <v>0</v>
      </c>
      <c r="N95" s="21">
        <f>User[[#This Row],[Time Leave RMS (min)]]/60</f>
        <v>0</v>
      </c>
      <c r="O95" s="15">
        <f>User[[#This Row],[Duration In Store(min)]]/60</f>
        <v>8.2333333333333325</v>
      </c>
      <c r="P95" s="28">
        <f>User[[#This Row],[Time In Store + Leave]]/24</f>
        <v>0.3430555555555555</v>
      </c>
      <c r="Q95" s="15">
        <f>(User[[#This Row],[Time Leave RMS (min)]]/60)+User[[#This Row],[Duration In Store H]]</f>
        <v>8.2333333333333325</v>
      </c>
      <c r="R95">
        <f>IF(User[[#This Row],[Check In]]="Sin Registro",0,1)</f>
        <v>1</v>
      </c>
      <c r="S95">
        <f>IF(User[[#This Row],[Check Out]]="Sin Registro",0,1)</f>
        <v>1</v>
      </c>
      <c r="T95" t="str">
        <f>IFERROR(IF(VLOOKUP(User[[#This Row],[User Code]],Justificar!$C$8:$I$1048576,6,0)=0,"Sin Justificación",VLOOKUP(User[[#This Row],[User Code]],Justificar!$C$8:$I$1048576,6,0)),"")</f>
        <v/>
      </c>
      <c r="U95" t="str">
        <f>IFERROR(IF(VLOOKUP(User[[#This Row],[User Code]],Justificar!$C$8:$I$1048576,6,0)=0,"Sin Justificación",VLOOKUP(User[[#This Row],[User Code]],Justificar!$C$8:$I$1048576,7,0)),"")</f>
        <v/>
      </c>
      <c r="V95" t="str" cm="1">
        <f t="array" ref="V95">_xlfn.IFS(User[[#This Row],[Time In Store + Leave]]&lt;7.8,"Incompleto",User[[#This Row],[Time In Store + Leave]]&lt;=12,"Completo",User[[#This Row],[Time In Store + Leave]]&gt;12,"Superior")</f>
        <v>Completo</v>
      </c>
      <c r="W9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5" t="str">
        <f>IF(User[[#This Row],[Rango]]="incompleto",IF(User[[#This Row],[Reporte in]]=0,"Sin_Registro_In_Out",IF(User[[#This Row],[Reporte Out]]=0,"No_Realizo_Salida","No_cumple_el_Tiempo")),"")</f>
        <v/>
      </c>
      <c r="Y95" t="str" cm="1">
        <f t="array" ref="Y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95"/>
      <c r="AA95"/>
      <c r="AB95"/>
      <c r="AC95"/>
      <c r="AD95"/>
      <c r="AE95"/>
      <c r="AF95"/>
      <c r="AG95"/>
      <c r="AH95"/>
      <c r="AI95"/>
      <c r="AJ95"/>
    </row>
    <row r="96" spans="1:36" x14ac:dyDescent="0.3">
      <c r="A96" t="s">
        <v>2538</v>
      </c>
      <c r="B96">
        <v>1024533066</v>
      </c>
      <c r="C96" t="s">
        <v>2539</v>
      </c>
      <c r="D96" t="s">
        <v>2540</v>
      </c>
      <c r="E96" t="s">
        <v>6</v>
      </c>
      <c r="F96" t="s">
        <v>1487</v>
      </c>
      <c r="G96" t="s">
        <v>177</v>
      </c>
      <c r="H96" s="2">
        <v>45895.464733796296</v>
      </c>
      <c r="I96">
        <v>1</v>
      </c>
      <c r="J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45922.418715277781</v>
      </c>
      <c r="K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45922.756006944444</v>
      </c>
      <c r="L96" s="21">
        <f>_xlfn.XLOOKUP(User[[#This Row],[User Code]],RMS_Check_In_Out!A:A,RMS_Check_In_Out!D:D,"0")</f>
        <v>486</v>
      </c>
      <c r="M96" s="21" t="str">
        <f>_xlfn.XLOOKUP(User[[#This Row],[User Code]],Leave!P:P,Leave!S:S,"0")</f>
        <v>0</v>
      </c>
      <c r="N96" s="21">
        <f>User[[#This Row],[Time Leave RMS (min)]]/60</f>
        <v>0</v>
      </c>
      <c r="O96" s="15">
        <f>User[[#This Row],[Duration In Store(min)]]/60</f>
        <v>8.1</v>
      </c>
      <c r="P96" s="28">
        <f>User[[#This Row],[Time In Store + Leave]]/24</f>
        <v>0.33749999999999997</v>
      </c>
      <c r="Q96" s="15">
        <f>(User[[#This Row],[Time Leave RMS (min)]]/60)+User[[#This Row],[Duration In Store H]]</f>
        <v>8.1</v>
      </c>
      <c r="R96">
        <f>IF(User[[#This Row],[Check In]]="Sin Registro",0,1)</f>
        <v>1</v>
      </c>
      <c r="S96">
        <f>IF(User[[#This Row],[Check Out]]="Sin Registro",0,1)</f>
        <v>1</v>
      </c>
      <c r="T96" t="str">
        <f>IFERROR(IF(VLOOKUP(User[[#This Row],[User Code]],Justificar!$C$8:$I$1048576,6,0)=0,"Sin Justificación",VLOOKUP(User[[#This Row],[User Code]],Justificar!$C$8:$I$1048576,6,0)),"")</f>
        <v/>
      </c>
      <c r="U96" t="str">
        <f>IFERROR(IF(VLOOKUP(User[[#This Row],[User Code]],Justificar!$C$8:$I$1048576,6,0)=0,"Sin Justificación",VLOOKUP(User[[#This Row],[User Code]],Justificar!$C$8:$I$1048576,7,0)),"")</f>
        <v/>
      </c>
      <c r="V96" t="str" cm="1">
        <f t="array" ref="V96">_xlfn.IFS(User[[#This Row],[Time In Store + Leave]]&lt;7.8,"Incompleto",User[[#This Row],[Time In Store + Leave]]&lt;=12,"Completo",User[[#This Row],[Time In Store + Leave]]&gt;12,"Superior")</f>
        <v>Completo</v>
      </c>
      <c r="W9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6" t="str">
        <f>IF(User[[#This Row],[Rango]]="incompleto",IF(User[[#This Row],[Reporte in]]=0,"Sin_Registro_In_Out",IF(User[[#This Row],[Reporte Out]]=0,"No_Realizo_Salida","No_cumple_el_Tiempo")),"")</f>
        <v/>
      </c>
      <c r="Y96" t="str" cm="1">
        <f t="array" ref="Y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96"/>
      <c r="AA96"/>
      <c r="AB96"/>
      <c r="AC96"/>
      <c r="AD96"/>
      <c r="AE96"/>
      <c r="AF96"/>
      <c r="AG96"/>
      <c r="AH96"/>
      <c r="AI96"/>
      <c r="AJ96"/>
    </row>
    <row r="97" spans="1:36" x14ac:dyDescent="0.3">
      <c r="A97" t="s">
        <v>2506</v>
      </c>
      <c r="B97">
        <v>1006697840</v>
      </c>
      <c r="C97" t="s">
        <v>2507</v>
      </c>
      <c r="D97" t="s">
        <v>2508</v>
      </c>
      <c r="E97" t="s">
        <v>6</v>
      </c>
      <c r="F97" t="s">
        <v>1033</v>
      </c>
      <c r="G97" t="s">
        <v>178</v>
      </c>
      <c r="H97" s="2">
        <v>45894.833865740744</v>
      </c>
      <c r="I97">
        <v>1</v>
      </c>
      <c r="J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45922.375601851854</v>
      </c>
      <c r="K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45922.755196759259</v>
      </c>
      <c r="L97" s="21">
        <f>_xlfn.XLOOKUP(User[[#This Row],[User Code]],RMS_Check_In_Out!A:A,RMS_Check_In_Out!D:D,"0")</f>
        <v>547</v>
      </c>
      <c r="M97" s="21" t="str">
        <f>_xlfn.XLOOKUP(User[[#This Row],[User Code]],Leave!P:P,Leave!S:S,"0")</f>
        <v>0</v>
      </c>
      <c r="N97" s="21">
        <f>User[[#This Row],[Time Leave RMS (min)]]/60</f>
        <v>0</v>
      </c>
      <c r="O97" s="15">
        <f>User[[#This Row],[Duration In Store(min)]]/60</f>
        <v>9.1166666666666671</v>
      </c>
      <c r="P97" s="28">
        <f>User[[#This Row],[Time In Store + Leave]]/24</f>
        <v>0.37986111111111115</v>
      </c>
      <c r="Q97" s="15">
        <f>(User[[#This Row],[Time Leave RMS (min)]]/60)+User[[#This Row],[Duration In Store H]]</f>
        <v>9.1166666666666671</v>
      </c>
      <c r="R97">
        <f>IF(User[[#This Row],[Check In]]="Sin Registro",0,1)</f>
        <v>1</v>
      </c>
      <c r="S97">
        <f>IF(User[[#This Row],[Check Out]]="Sin Registro",0,1)</f>
        <v>1</v>
      </c>
      <c r="T97" t="str">
        <f>IFERROR(IF(VLOOKUP(User[[#This Row],[User Code]],Justificar!$C$8:$I$1048576,6,0)=0,"Sin Justificación",VLOOKUP(User[[#This Row],[User Code]],Justificar!$C$8:$I$1048576,6,0)),"")</f>
        <v/>
      </c>
      <c r="U97" t="str">
        <f>IFERROR(IF(VLOOKUP(User[[#This Row],[User Code]],Justificar!$C$8:$I$1048576,6,0)=0,"Sin Justificación",VLOOKUP(User[[#This Row],[User Code]],Justificar!$C$8:$I$1048576,7,0)),"")</f>
        <v/>
      </c>
      <c r="V97" t="str" cm="1">
        <f t="array" ref="V97">_xlfn.IFS(User[[#This Row],[Time In Store + Leave]]&lt;7.8,"Incompleto",User[[#This Row],[Time In Store + Leave]]&lt;=12,"Completo",User[[#This Row],[Time In Store + Leave]]&gt;12,"Superior")</f>
        <v>Completo</v>
      </c>
      <c r="W9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7" t="str">
        <f>IF(User[[#This Row],[Rango]]="incompleto",IF(User[[#This Row],[Reporte in]]=0,"Sin_Registro_In_Out",IF(User[[#This Row],[Reporte Out]]=0,"No_Realizo_Salida","No_cumple_el_Tiempo")),"")</f>
        <v/>
      </c>
      <c r="Y97" t="str" cm="1">
        <f t="array" ref="Y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97"/>
      <c r="AA97"/>
      <c r="AB97"/>
      <c r="AC97"/>
      <c r="AD97"/>
      <c r="AE97"/>
      <c r="AF97"/>
      <c r="AG97"/>
      <c r="AH97"/>
      <c r="AI97"/>
      <c r="AJ97"/>
    </row>
    <row r="98" spans="1:36" x14ac:dyDescent="0.3">
      <c r="A98" t="s">
        <v>2509</v>
      </c>
      <c r="B98">
        <v>1012322448</v>
      </c>
      <c r="C98" t="s">
        <v>2510</v>
      </c>
      <c r="D98" t="s">
        <v>2511</v>
      </c>
      <c r="E98" t="s">
        <v>6</v>
      </c>
      <c r="F98" t="s">
        <v>1033</v>
      </c>
      <c r="G98" t="s">
        <v>178</v>
      </c>
      <c r="H98" s="2">
        <v>45894.833645833336</v>
      </c>
      <c r="I98">
        <v>1</v>
      </c>
      <c r="J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45922.47934027778</v>
      </c>
      <c r="K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45922.812997685185</v>
      </c>
      <c r="L98" s="21">
        <f>_xlfn.XLOOKUP(User[[#This Row],[User Code]],RMS_Check_In_Out!A:A,RMS_Check_In_Out!D:D,"0")</f>
        <v>480</v>
      </c>
      <c r="M98" s="21" t="str">
        <f>_xlfn.XLOOKUP(User[[#This Row],[User Code]],Leave!P:P,Leave!S:S,"0")</f>
        <v>0</v>
      </c>
      <c r="N98" s="21">
        <f>User[[#This Row],[Time Leave RMS (min)]]/60</f>
        <v>0</v>
      </c>
      <c r="O98" s="15">
        <f>User[[#This Row],[Duration In Store(min)]]/60</f>
        <v>8</v>
      </c>
      <c r="P98" s="28">
        <f>User[[#This Row],[Time In Store + Leave]]/24</f>
        <v>0.33333333333333331</v>
      </c>
      <c r="Q98" s="15">
        <f>(User[[#This Row],[Time Leave RMS (min)]]/60)+User[[#This Row],[Duration In Store H]]</f>
        <v>8</v>
      </c>
      <c r="R98">
        <f>IF(User[[#This Row],[Check In]]="Sin Registro",0,1)</f>
        <v>1</v>
      </c>
      <c r="S98">
        <f>IF(User[[#This Row],[Check Out]]="Sin Registro",0,1)</f>
        <v>1</v>
      </c>
      <c r="T98" t="str">
        <f>IFERROR(IF(VLOOKUP(User[[#This Row],[User Code]],Justificar!$C$8:$I$1048576,6,0)=0,"Sin Justificación",VLOOKUP(User[[#This Row],[User Code]],Justificar!$C$8:$I$1048576,6,0)),"")</f>
        <v/>
      </c>
      <c r="U98" t="str">
        <f>IFERROR(IF(VLOOKUP(User[[#This Row],[User Code]],Justificar!$C$8:$I$1048576,6,0)=0,"Sin Justificación",VLOOKUP(User[[#This Row],[User Code]],Justificar!$C$8:$I$1048576,7,0)),"")</f>
        <v/>
      </c>
      <c r="V98" t="str" cm="1">
        <f t="array" ref="V98">_xlfn.IFS(User[[#This Row],[Time In Store + Leave]]&lt;7.8,"Incompleto",User[[#This Row],[Time In Store + Leave]]&lt;=12,"Completo",User[[#This Row],[Time In Store + Leave]]&gt;12,"Superior")</f>
        <v>Completo</v>
      </c>
      <c r="W9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8" t="str">
        <f>IF(User[[#This Row],[Rango]]="incompleto",IF(User[[#This Row],[Reporte in]]=0,"Sin_Registro_In_Out",IF(User[[#This Row],[Reporte Out]]=0,"No_Realizo_Salida","No_cumple_el_Tiempo")),"")</f>
        <v/>
      </c>
      <c r="Y98" t="str" cm="1">
        <f t="array" ref="Y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98"/>
      <c r="AA98"/>
      <c r="AB98"/>
      <c r="AC98"/>
      <c r="AD98"/>
      <c r="AE98"/>
      <c r="AF98"/>
      <c r="AG98"/>
      <c r="AH98"/>
      <c r="AI98"/>
      <c r="AJ98"/>
    </row>
    <row r="99" spans="1:36" x14ac:dyDescent="0.3">
      <c r="A99" t="s">
        <v>2512</v>
      </c>
      <c r="B99">
        <v>1004135389</v>
      </c>
      <c r="C99" t="s">
        <v>2513</v>
      </c>
      <c r="D99" t="s">
        <v>2514</v>
      </c>
      <c r="E99" t="s">
        <v>6</v>
      </c>
      <c r="F99" t="s">
        <v>1031</v>
      </c>
      <c r="G99" t="s">
        <v>177</v>
      </c>
      <c r="H99" s="2">
        <v>45894.667083333334</v>
      </c>
      <c r="I99">
        <v>1</v>
      </c>
      <c r="J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45922.454780092594</v>
      </c>
      <c r="K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45922.796249999999</v>
      </c>
      <c r="L99" s="21">
        <f>_xlfn.XLOOKUP(User[[#This Row],[User Code]],RMS_Check_In_Out!A:A,RMS_Check_In_Out!D:D,"0")</f>
        <v>492</v>
      </c>
      <c r="M99" s="21">
        <f>_xlfn.XLOOKUP(User[[#This Row],[User Code]],Leave!P:P,Leave!S:S,"0")</f>
        <v>480</v>
      </c>
      <c r="N99" s="21">
        <f>User[[#This Row],[Time Leave RMS (min)]]/60</f>
        <v>8</v>
      </c>
      <c r="O99" s="15">
        <f>User[[#This Row],[Duration In Store(min)]]/60</f>
        <v>8.1999999999999993</v>
      </c>
      <c r="P99" s="28">
        <f>User[[#This Row],[Time In Store + Leave]]/24</f>
        <v>0.67499999999999993</v>
      </c>
      <c r="Q99" s="15">
        <f>(User[[#This Row],[Time Leave RMS (min)]]/60)+User[[#This Row],[Duration In Store H]]</f>
        <v>16.2</v>
      </c>
      <c r="R99">
        <f>IF(User[[#This Row],[Check In]]="Sin Registro",0,1)</f>
        <v>1</v>
      </c>
      <c r="S99">
        <f>IF(User[[#This Row],[Check Out]]="Sin Registro",0,1)</f>
        <v>1</v>
      </c>
      <c r="T99" t="str">
        <f>IFERROR(IF(VLOOKUP(User[[#This Row],[User Code]],Justificar!$C$8:$I$1048576,6,0)=0,"Sin Justificación",VLOOKUP(User[[#This Row],[User Code]],Justificar!$C$8:$I$1048576,6,0)),"")</f>
        <v/>
      </c>
      <c r="U99" t="str">
        <f>IFERROR(IF(VLOOKUP(User[[#This Row],[User Code]],Justificar!$C$8:$I$1048576,6,0)=0,"Sin Justificación",VLOOKUP(User[[#This Row],[User Code]],Justificar!$C$8:$I$1048576,7,0)),"")</f>
        <v/>
      </c>
      <c r="V99" t="str" cm="1">
        <f t="array" ref="V99">_xlfn.IFS(User[[#This Row],[Time In Store + Leave]]&lt;7.8,"Incompleto",User[[#This Row],[Time In Store + Leave]]&lt;=12,"Completo",User[[#This Row],[Time In Store + Leave]]&gt;12,"Superior")</f>
        <v>Superior</v>
      </c>
      <c r="W9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99" t="str">
        <f>IF(User[[#This Row],[Rango]]="incompleto",IF(User[[#This Row],[Reporte in]]=0,"Sin_Registro_In_Out",IF(User[[#This Row],[Reporte Out]]=0,"No_Realizo_Salida","No_cumple_el_Tiempo")),"")</f>
        <v/>
      </c>
      <c r="Y99" t="str" cm="1">
        <f t="array" ref="Y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99"/>
      <c r="AA99"/>
      <c r="AB99"/>
      <c r="AC99"/>
      <c r="AD99"/>
      <c r="AE99"/>
      <c r="AF99"/>
      <c r="AG99"/>
      <c r="AH99"/>
      <c r="AI99"/>
      <c r="AJ99"/>
    </row>
    <row r="100" spans="1:36" x14ac:dyDescent="0.3">
      <c r="A100" t="s">
        <v>2515</v>
      </c>
      <c r="B100">
        <v>1006123816</v>
      </c>
      <c r="C100" t="s">
        <v>2516</v>
      </c>
      <c r="D100" t="s">
        <v>2517</v>
      </c>
      <c r="E100" t="s">
        <v>6</v>
      </c>
      <c r="F100" t="s">
        <v>1487</v>
      </c>
      <c r="G100" t="s">
        <v>177</v>
      </c>
      <c r="H100" s="2">
        <v>45894.542337962965</v>
      </c>
      <c r="I100">
        <v>1</v>
      </c>
      <c r="J1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45922.4997337963</v>
      </c>
      <c r="K1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45922.833460648151</v>
      </c>
      <c r="L100" s="21">
        <f>_xlfn.XLOOKUP(User[[#This Row],[User Code]],RMS_Check_In_Out!A:A,RMS_Check_In_Out!D:D,"0")</f>
        <v>481</v>
      </c>
      <c r="M100" s="21" t="str">
        <f>_xlfn.XLOOKUP(User[[#This Row],[User Code]],Leave!P:P,Leave!S:S,"0")</f>
        <v>0</v>
      </c>
      <c r="N100" s="21">
        <f>User[[#This Row],[Time Leave RMS (min)]]/60</f>
        <v>0</v>
      </c>
      <c r="O100" s="15">
        <f>User[[#This Row],[Duration In Store(min)]]/60</f>
        <v>8.0166666666666675</v>
      </c>
      <c r="P100" s="28">
        <f>User[[#This Row],[Time In Store + Leave]]/24</f>
        <v>0.33402777777777781</v>
      </c>
      <c r="Q100" s="15">
        <f>(User[[#This Row],[Time Leave RMS (min)]]/60)+User[[#This Row],[Duration In Store H]]</f>
        <v>8.0166666666666675</v>
      </c>
      <c r="R100">
        <f>IF(User[[#This Row],[Check In]]="Sin Registro",0,1)</f>
        <v>1</v>
      </c>
      <c r="S100">
        <f>IF(User[[#This Row],[Check Out]]="Sin Registro",0,1)</f>
        <v>1</v>
      </c>
      <c r="T100" t="str">
        <f>IFERROR(IF(VLOOKUP(User[[#This Row],[User Code]],Justificar!$C$8:$I$1048576,6,0)=0,"Sin Justificación",VLOOKUP(User[[#This Row],[User Code]],Justificar!$C$8:$I$1048576,6,0)),"")</f>
        <v/>
      </c>
      <c r="U100" t="str">
        <f>IFERROR(IF(VLOOKUP(User[[#This Row],[User Code]],Justificar!$C$8:$I$1048576,6,0)=0,"Sin Justificación",VLOOKUP(User[[#This Row],[User Code]],Justificar!$C$8:$I$1048576,7,0)),"")</f>
        <v/>
      </c>
      <c r="V100" t="str" cm="1">
        <f t="array" ref="V100">_xlfn.IFS(User[[#This Row],[Time In Store + Leave]]&lt;7.8,"Incompleto",User[[#This Row],[Time In Store + Leave]]&lt;=12,"Completo",User[[#This Row],[Time In Store + Leave]]&gt;12,"Superior")</f>
        <v>Completo</v>
      </c>
      <c r="W10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0" t="str">
        <f>IF(User[[#This Row],[Rango]]="incompleto",IF(User[[#This Row],[Reporte in]]=0,"Sin_Registro_In_Out",IF(User[[#This Row],[Reporte Out]]=0,"No_Realizo_Salida","No_cumple_el_Tiempo")),"")</f>
        <v/>
      </c>
      <c r="Y100" t="str" cm="1">
        <f t="array" ref="Y1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00"/>
      <c r="AA100"/>
      <c r="AB100"/>
      <c r="AC100"/>
      <c r="AD100"/>
      <c r="AE100"/>
      <c r="AF100"/>
      <c r="AG100"/>
      <c r="AH100"/>
      <c r="AI100"/>
      <c r="AJ100"/>
    </row>
    <row r="101" spans="1:36" x14ac:dyDescent="0.3">
      <c r="A101" t="s">
        <v>2518</v>
      </c>
      <c r="B101">
        <v>1024533066</v>
      </c>
      <c r="C101" t="s">
        <v>2519</v>
      </c>
      <c r="D101" t="s">
        <v>2520</v>
      </c>
      <c r="E101" t="s">
        <v>6</v>
      </c>
      <c r="F101" t="s">
        <v>1487</v>
      </c>
      <c r="G101" t="s">
        <v>177</v>
      </c>
      <c r="H101" s="2">
        <v>45894.542071759257</v>
      </c>
      <c r="I101">
        <v>1</v>
      </c>
      <c r="J1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45922.455451388887</v>
      </c>
      <c r="K1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45922.797037037039</v>
      </c>
      <c r="L101" s="21">
        <f>_xlfn.XLOOKUP(User[[#This Row],[User Code]],RMS_Check_In_Out!A:A,RMS_Check_In_Out!D:D,"0")</f>
        <v>492</v>
      </c>
      <c r="M101" s="21">
        <f>_xlfn.XLOOKUP(User[[#This Row],[User Code]],Leave!P:P,Leave!S:S,"0")</f>
        <v>480</v>
      </c>
      <c r="N101" s="21">
        <f>User[[#This Row],[Time Leave RMS (min)]]/60</f>
        <v>8</v>
      </c>
      <c r="O101" s="15">
        <f>User[[#This Row],[Duration In Store(min)]]/60</f>
        <v>8.1999999999999993</v>
      </c>
      <c r="P101" s="28">
        <f>User[[#This Row],[Time In Store + Leave]]/24</f>
        <v>0.67499999999999993</v>
      </c>
      <c r="Q101" s="15">
        <f>(User[[#This Row],[Time Leave RMS (min)]]/60)+User[[#This Row],[Duration In Store H]]</f>
        <v>16.2</v>
      </c>
      <c r="R101">
        <f>IF(User[[#This Row],[Check In]]="Sin Registro",0,1)</f>
        <v>1</v>
      </c>
      <c r="S101">
        <f>IF(User[[#This Row],[Check Out]]="Sin Registro",0,1)</f>
        <v>1</v>
      </c>
      <c r="T101" t="str">
        <f>IFERROR(IF(VLOOKUP(User[[#This Row],[User Code]],Justificar!$C$8:$I$1048576,6,0)=0,"Sin Justificación",VLOOKUP(User[[#This Row],[User Code]],Justificar!$C$8:$I$1048576,6,0)),"")</f>
        <v/>
      </c>
      <c r="U101" t="str">
        <f>IFERROR(IF(VLOOKUP(User[[#This Row],[User Code]],Justificar!$C$8:$I$1048576,6,0)=0,"Sin Justificación",VLOOKUP(User[[#This Row],[User Code]],Justificar!$C$8:$I$1048576,7,0)),"")</f>
        <v/>
      </c>
      <c r="V101" t="str" cm="1">
        <f t="array" ref="V101">_xlfn.IFS(User[[#This Row],[Time In Store + Leave]]&lt;7.8,"Incompleto",User[[#This Row],[Time In Store + Leave]]&lt;=12,"Completo",User[[#This Row],[Time In Store + Leave]]&gt;12,"Superior")</f>
        <v>Superior</v>
      </c>
      <c r="W10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1" t="str">
        <f>IF(User[[#This Row],[Rango]]="incompleto",IF(User[[#This Row],[Reporte in]]=0,"Sin_Registro_In_Out",IF(User[[#This Row],[Reporte Out]]=0,"No_Realizo_Salida","No_cumple_el_Tiempo")),"")</f>
        <v/>
      </c>
      <c r="Y101" t="str" cm="1">
        <f t="array" ref="Y1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01"/>
      <c r="AA101"/>
      <c r="AB101"/>
      <c r="AC101"/>
      <c r="AD101"/>
      <c r="AE101"/>
      <c r="AF101"/>
      <c r="AG101"/>
      <c r="AH101"/>
      <c r="AI101"/>
      <c r="AJ101"/>
    </row>
    <row r="102" spans="1:36" x14ac:dyDescent="0.3">
      <c r="A102" t="s">
        <v>2485</v>
      </c>
      <c r="B102">
        <v>1070611092</v>
      </c>
      <c r="C102" t="s">
        <v>2486</v>
      </c>
      <c r="D102" t="s">
        <v>2487</v>
      </c>
      <c r="E102" t="s">
        <v>6</v>
      </c>
      <c r="F102" t="s">
        <v>2767</v>
      </c>
      <c r="G102" t="s">
        <v>178</v>
      </c>
      <c r="H102" s="2">
        <v>45891.834374999999</v>
      </c>
      <c r="I102">
        <v>1</v>
      </c>
      <c r="J1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45922.371898148151</v>
      </c>
      <c r="K1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45922.791388888887</v>
      </c>
      <c r="L102" s="21">
        <f>_xlfn.XLOOKUP(User[[#This Row],[User Code]],RMS_Check_In_Out!A:A,RMS_Check_In_Out!D:D,"0")</f>
        <v>604</v>
      </c>
      <c r="M102" s="21" t="str">
        <f>_xlfn.XLOOKUP(User[[#This Row],[User Code]],Leave!P:P,Leave!S:S,"0")</f>
        <v>0</v>
      </c>
      <c r="N102" s="21">
        <f>User[[#This Row],[Time Leave RMS (min)]]/60</f>
        <v>0</v>
      </c>
      <c r="O102" s="15">
        <f>User[[#This Row],[Duration In Store(min)]]/60</f>
        <v>10.066666666666666</v>
      </c>
      <c r="P102" s="28">
        <f>User[[#This Row],[Time In Store + Leave]]/24</f>
        <v>0.41944444444444445</v>
      </c>
      <c r="Q102" s="15">
        <f>(User[[#This Row],[Time Leave RMS (min)]]/60)+User[[#This Row],[Duration In Store H]]</f>
        <v>10.066666666666666</v>
      </c>
      <c r="R102">
        <f>IF(User[[#This Row],[Check In]]="Sin Registro",0,1)</f>
        <v>1</v>
      </c>
      <c r="S102">
        <f>IF(User[[#This Row],[Check Out]]="Sin Registro",0,1)</f>
        <v>1</v>
      </c>
      <c r="T102" t="str">
        <f>IFERROR(IF(VLOOKUP(User[[#This Row],[User Code]],Justificar!$C$8:$I$1048576,6,0)=0,"Sin Justificación",VLOOKUP(User[[#This Row],[User Code]],Justificar!$C$8:$I$1048576,6,0)),"")</f>
        <v/>
      </c>
      <c r="U102" t="str">
        <f>IFERROR(IF(VLOOKUP(User[[#This Row],[User Code]],Justificar!$C$8:$I$1048576,6,0)=0,"Sin Justificación",VLOOKUP(User[[#This Row],[User Code]],Justificar!$C$8:$I$1048576,7,0)),"")</f>
        <v/>
      </c>
      <c r="V102" t="str" cm="1">
        <f t="array" ref="V102">_xlfn.IFS(User[[#This Row],[Time In Store + Leave]]&lt;7.8,"Incompleto",User[[#This Row],[Time In Store + Leave]]&lt;=12,"Completo",User[[#This Row],[Time In Store + Leave]]&gt;12,"Superior")</f>
        <v>Completo</v>
      </c>
      <c r="W10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2" t="str">
        <f>IF(User[[#This Row],[Rango]]="incompleto",IF(User[[#This Row],[Reporte in]]=0,"Sin_Registro_In_Out",IF(User[[#This Row],[Reporte Out]]=0,"No_Realizo_Salida","No_cumple_el_Tiempo")),"")</f>
        <v/>
      </c>
      <c r="Y102" t="str" cm="1">
        <f t="array" ref="Y1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02"/>
      <c r="AA102"/>
      <c r="AB102"/>
      <c r="AC102"/>
      <c r="AD102"/>
      <c r="AE102"/>
      <c r="AF102"/>
      <c r="AG102"/>
      <c r="AH102"/>
      <c r="AI102"/>
      <c r="AJ102"/>
    </row>
    <row r="103" spans="1:36" x14ac:dyDescent="0.3">
      <c r="A103" t="s">
        <v>2488</v>
      </c>
      <c r="B103">
        <v>1014265336</v>
      </c>
      <c r="C103" t="s">
        <v>2489</v>
      </c>
      <c r="D103" t="s">
        <v>2490</v>
      </c>
      <c r="E103" t="s">
        <v>6</v>
      </c>
      <c r="F103" t="s">
        <v>1051</v>
      </c>
      <c r="G103" t="s">
        <v>177</v>
      </c>
      <c r="H103" s="2">
        <v>45891.834201388891</v>
      </c>
      <c r="I103">
        <v>1</v>
      </c>
      <c r="J1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45922.432951388888</v>
      </c>
      <c r="K1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45922.807372685187</v>
      </c>
      <c r="L103" s="21">
        <f>_xlfn.XLOOKUP(User[[#This Row],[User Code]],RMS_Check_In_Out!A:A,RMS_Check_In_Out!D:D,"0")</f>
        <v>539</v>
      </c>
      <c r="M103" s="21">
        <f>_xlfn.XLOOKUP(User[[#This Row],[User Code]],Leave!P:P,Leave!S:S,"0")</f>
        <v>540</v>
      </c>
      <c r="N103" s="21">
        <f>User[[#This Row],[Time Leave RMS (min)]]/60</f>
        <v>9</v>
      </c>
      <c r="O103" s="15">
        <f>User[[#This Row],[Duration In Store(min)]]/60</f>
        <v>8.9833333333333325</v>
      </c>
      <c r="P103" s="28">
        <f>User[[#This Row],[Time In Store + Leave]]/24</f>
        <v>0.74930555555555556</v>
      </c>
      <c r="Q103" s="15">
        <f>(User[[#This Row],[Time Leave RMS (min)]]/60)+User[[#This Row],[Duration In Store H]]</f>
        <v>17.983333333333334</v>
      </c>
      <c r="R103">
        <f>IF(User[[#This Row],[Check In]]="Sin Registro",0,1)</f>
        <v>1</v>
      </c>
      <c r="S103">
        <f>IF(User[[#This Row],[Check Out]]="Sin Registro",0,1)</f>
        <v>1</v>
      </c>
      <c r="T103" t="str">
        <f>IFERROR(IF(VLOOKUP(User[[#This Row],[User Code]],Justificar!$C$8:$I$1048576,6,0)=0,"Sin Justificación",VLOOKUP(User[[#This Row],[User Code]],Justificar!$C$8:$I$1048576,6,0)),"")</f>
        <v/>
      </c>
      <c r="U103" t="str">
        <f>IFERROR(IF(VLOOKUP(User[[#This Row],[User Code]],Justificar!$C$8:$I$1048576,6,0)=0,"Sin Justificación",VLOOKUP(User[[#This Row],[User Code]],Justificar!$C$8:$I$1048576,7,0)),"")</f>
        <v/>
      </c>
      <c r="V103" t="str" cm="1">
        <f t="array" ref="V103">_xlfn.IFS(User[[#This Row],[Time In Store + Leave]]&lt;7.8,"Incompleto",User[[#This Row],[Time In Store + Leave]]&lt;=12,"Completo",User[[#This Row],[Time In Store + Leave]]&gt;12,"Superior")</f>
        <v>Superior</v>
      </c>
      <c r="W10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3" t="str">
        <f>IF(User[[#This Row],[Rango]]="incompleto",IF(User[[#This Row],[Reporte in]]=0,"Sin_Registro_In_Out",IF(User[[#This Row],[Reporte Out]]=0,"No_Realizo_Salida","No_cumple_el_Tiempo")),"")</f>
        <v/>
      </c>
      <c r="Y103" t="str" cm="1">
        <f t="array" ref="Y1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03"/>
      <c r="AA103"/>
      <c r="AB103"/>
      <c r="AC103"/>
      <c r="AD103"/>
      <c r="AE103"/>
      <c r="AF103"/>
      <c r="AG103"/>
      <c r="AH103"/>
      <c r="AI103"/>
      <c r="AJ103"/>
    </row>
    <row r="104" spans="1:36" x14ac:dyDescent="0.3">
      <c r="A104" t="s">
        <v>2491</v>
      </c>
      <c r="B104">
        <v>1143154245</v>
      </c>
      <c r="C104" t="s">
        <v>2492</v>
      </c>
      <c r="D104" t="s">
        <v>2493</v>
      </c>
      <c r="E104" t="s">
        <v>6</v>
      </c>
      <c r="F104" t="s">
        <v>1105</v>
      </c>
      <c r="G104" t="s">
        <v>177</v>
      </c>
      <c r="H104" s="2">
        <v>45891.834039351852</v>
      </c>
      <c r="I104">
        <v>1</v>
      </c>
      <c r="J1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45922.435046296298</v>
      </c>
      <c r="K1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45922.775358796294</v>
      </c>
      <c r="L104" s="21">
        <f>_xlfn.XLOOKUP(User[[#This Row],[User Code]],RMS_Check_In_Out!A:A,RMS_Check_In_Out!D:D,"0")</f>
        <v>490</v>
      </c>
      <c r="M104" s="21">
        <f>_xlfn.XLOOKUP(User[[#This Row],[User Code]],Leave!P:P,Leave!S:S,"0")</f>
        <v>0</v>
      </c>
      <c r="N104" s="21">
        <f>User[[#This Row],[Time Leave RMS (min)]]/60</f>
        <v>0</v>
      </c>
      <c r="O104" s="15">
        <f>User[[#This Row],[Duration In Store(min)]]/60</f>
        <v>8.1666666666666661</v>
      </c>
      <c r="P104" s="28">
        <f>User[[#This Row],[Time In Store + Leave]]/24</f>
        <v>0.34027777777777773</v>
      </c>
      <c r="Q104" s="15">
        <f>(User[[#This Row],[Time Leave RMS (min)]]/60)+User[[#This Row],[Duration In Store H]]</f>
        <v>8.1666666666666661</v>
      </c>
      <c r="R104">
        <f>IF(User[[#This Row],[Check In]]="Sin Registro",0,1)</f>
        <v>1</v>
      </c>
      <c r="S104">
        <f>IF(User[[#This Row],[Check Out]]="Sin Registro",0,1)</f>
        <v>1</v>
      </c>
      <c r="T104" t="str">
        <f>IFERROR(IF(VLOOKUP(User[[#This Row],[User Code]],Justificar!$C$8:$I$1048576,6,0)=0,"Sin Justificación",VLOOKUP(User[[#This Row],[User Code]],Justificar!$C$8:$I$1048576,6,0)),"")</f>
        <v/>
      </c>
      <c r="U104" t="str">
        <f>IFERROR(IF(VLOOKUP(User[[#This Row],[User Code]],Justificar!$C$8:$I$1048576,6,0)=0,"Sin Justificación",VLOOKUP(User[[#This Row],[User Code]],Justificar!$C$8:$I$1048576,7,0)),"")</f>
        <v/>
      </c>
      <c r="V104" t="str" cm="1">
        <f t="array" ref="V104">_xlfn.IFS(User[[#This Row],[Time In Store + Leave]]&lt;7.8,"Incompleto",User[[#This Row],[Time In Store + Leave]]&lt;=12,"Completo",User[[#This Row],[Time In Store + Leave]]&gt;12,"Superior")</f>
        <v>Completo</v>
      </c>
      <c r="W10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4" t="str">
        <f>IF(User[[#This Row],[Rango]]="incompleto",IF(User[[#This Row],[Reporte in]]=0,"Sin_Registro_In_Out",IF(User[[#This Row],[Reporte Out]]=0,"No_Realizo_Salida","No_cumple_el_Tiempo")),"")</f>
        <v/>
      </c>
      <c r="Y104" t="str" cm="1">
        <f t="array" ref="Y1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04"/>
      <c r="AA104"/>
      <c r="AB104"/>
      <c r="AC104"/>
      <c r="AD104"/>
      <c r="AE104"/>
      <c r="AF104"/>
      <c r="AG104"/>
      <c r="AH104"/>
      <c r="AI104"/>
      <c r="AJ104"/>
    </row>
    <row r="105" spans="1:36" x14ac:dyDescent="0.3">
      <c r="A105" t="s">
        <v>2494</v>
      </c>
      <c r="B105">
        <v>1122511478</v>
      </c>
      <c r="C105" t="s">
        <v>2495</v>
      </c>
      <c r="D105" t="s">
        <v>2496</v>
      </c>
      <c r="E105" t="s">
        <v>6</v>
      </c>
      <c r="F105" t="s">
        <v>975</v>
      </c>
      <c r="G105" t="s">
        <v>178</v>
      </c>
      <c r="H105" s="2">
        <v>45891.83357638889</v>
      </c>
      <c r="I105">
        <v>1</v>
      </c>
      <c r="J1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45922.378240740742</v>
      </c>
      <c r="K1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45922.780995370369</v>
      </c>
      <c r="L105" s="21">
        <f>_xlfn.XLOOKUP(User[[#This Row],[User Code]],RMS_Check_In_Out!A:A,RMS_Check_In_Out!D:D,"0")</f>
        <v>580</v>
      </c>
      <c r="M105" s="21" t="str">
        <f>_xlfn.XLOOKUP(User[[#This Row],[User Code]],Leave!P:P,Leave!S:S,"0")</f>
        <v>0</v>
      </c>
      <c r="N105" s="21">
        <f>User[[#This Row],[Time Leave RMS (min)]]/60</f>
        <v>0</v>
      </c>
      <c r="O105" s="15">
        <f>User[[#This Row],[Duration In Store(min)]]/60</f>
        <v>9.6666666666666661</v>
      </c>
      <c r="P105" s="28">
        <f>User[[#This Row],[Time In Store + Leave]]/24</f>
        <v>0.40277777777777773</v>
      </c>
      <c r="Q105" s="15">
        <f>(User[[#This Row],[Time Leave RMS (min)]]/60)+User[[#This Row],[Duration In Store H]]</f>
        <v>9.6666666666666661</v>
      </c>
      <c r="R105">
        <f>IF(User[[#This Row],[Check In]]="Sin Registro",0,1)</f>
        <v>1</v>
      </c>
      <c r="S105">
        <f>IF(User[[#This Row],[Check Out]]="Sin Registro",0,1)</f>
        <v>1</v>
      </c>
      <c r="T105" t="str">
        <f>IFERROR(IF(VLOOKUP(User[[#This Row],[User Code]],Justificar!$C$8:$I$1048576,6,0)=0,"Sin Justificación",VLOOKUP(User[[#This Row],[User Code]],Justificar!$C$8:$I$1048576,6,0)),"")</f>
        <v/>
      </c>
      <c r="U105" t="str">
        <f>IFERROR(IF(VLOOKUP(User[[#This Row],[User Code]],Justificar!$C$8:$I$1048576,6,0)=0,"Sin Justificación",VLOOKUP(User[[#This Row],[User Code]],Justificar!$C$8:$I$1048576,7,0)),"")</f>
        <v/>
      </c>
      <c r="V105" t="str" cm="1">
        <f t="array" ref="V105">_xlfn.IFS(User[[#This Row],[Time In Store + Leave]]&lt;7.8,"Incompleto",User[[#This Row],[Time In Store + Leave]]&lt;=12,"Completo",User[[#This Row],[Time In Store + Leave]]&gt;12,"Superior")</f>
        <v>Completo</v>
      </c>
      <c r="W10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5" t="str">
        <f>IF(User[[#This Row],[Rango]]="incompleto",IF(User[[#This Row],[Reporte in]]=0,"Sin_Registro_In_Out",IF(User[[#This Row],[Reporte Out]]=0,"No_Realizo_Salida","No_cumple_el_Tiempo")),"")</f>
        <v/>
      </c>
      <c r="Y105" t="str" cm="1">
        <f t="array" ref="Y1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05"/>
      <c r="AA105"/>
      <c r="AB105"/>
      <c r="AC105"/>
      <c r="AD105"/>
      <c r="AE105"/>
      <c r="AF105"/>
      <c r="AG105"/>
      <c r="AH105"/>
      <c r="AI105"/>
      <c r="AJ105"/>
    </row>
    <row r="106" spans="1:36" x14ac:dyDescent="0.3">
      <c r="A106" t="s">
        <v>2497</v>
      </c>
      <c r="B106">
        <v>65831964</v>
      </c>
      <c r="C106" t="s">
        <v>2498</v>
      </c>
      <c r="D106" t="s">
        <v>2499</v>
      </c>
      <c r="E106" t="s">
        <v>6</v>
      </c>
      <c r="F106" t="s">
        <v>2412</v>
      </c>
      <c r="G106" t="s">
        <v>177</v>
      </c>
      <c r="H106" s="2">
        <v>45891.459062499998</v>
      </c>
      <c r="I106">
        <v>1</v>
      </c>
      <c r="J1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45922.487800925926</v>
      </c>
      <c r="K1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45922.83792824074</v>
      </c>
      <c r="L106" s="21">
        <f>_xlfn.XLOOKUP(User[[#This Row],[User Code]],RMS_Check_In_Out!A:A,RMS_Check_In_Out!D:D,"0")</f>
        <v>504</v>
      </c>
      <c r="M106" s="21" t="str">
        <f>_xlfn.XLOOKUP(User[[#This Row],[User Code]],Leave!P:P,Leave!S:S,"0")</f>
        <v>0</v>
      </c>
      <c r="N106" s="21">
        <f>User[[#This Row],[Time Leave RMS (min)]]/60</f>
        <v>0</v>
      </c>
      <c r="O106" s="15">
        <f>User[[#This Row],[Duration In Store(min)]]/60</f>
        <v>8.4</v>
      </c>
      <c r="P106" s="28">
        <f>User[[#This Row],[Time In Store + Leave]]/24</f>
        <v>0.35000000000000003</v>
      </c>
      <c r="Q106" s="15">
        <f>(User[[#This Row],[Time Leave RMS (min)]]/60)+User[[#This Row],[Duration In Store H]]</f>
        <v>8.4</v>
      </c>
      <c r="R106">
        <f>IF(User[[#This Row],[Check In]]="Sin Registro",0,1)</f>
        <v>1</v>
      </c>
      <c r="S106">
        <f>IF(User[[#This Row],[Check Out]]="Sin Registro",0,1)</f>
        <v>1</v>
      </c>
      <c r="T106" t="str">
        <f>IFERROR(IF(VLOOKUP(User[[#This Row],[User Code]],Justificar!$C$8:$I$1048576,6,0)=0,"Sin Justificación",VLOOKUP(User[[#This Row],[User Code]],Justificar!$C$8:$I$1048576,6,0)),"")</f>
        <v/>
      </c>
      <c r="U106" t="str">
        <f>IFERROR(IF(VLOOKUP(User[[#This Row],[User Code]],Justificar!$C$8:$I$1048576,6,0)=0,"Sin Justificación",VLOOKUP(User[[#This Row],[User Code]],Justificar!$C$8:$I$1048576,7,0)),"")</f>
        <v/>
      </c>
      <c r="V106" t="str" cm="1">
        <f t="array" ref="V106">_xlfn.IFS(User[[#This Row],[Time In Store + Leave]]&lt;7.8,"Incompleto",User[[#This Row],[Time In Store + Leave]]&lt;=12,"Completo",User[[#This Row],[Time In Store + Leave]]&gt;12,"Superior")</f>
        <v>Completo</v>
      </c>
      <c r="W10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6" t="str">
        <f>IF(User[[#This Row],[Rango]]="incompleto",IF(User[[#This Row],[Reporte in]]=0,"Sin_Registro_In_Out",IF(User[[#This Row],[Reporte Out]]=0,"No_Realizo_Salida","No_cumple_el_Tiempo")),"")</f>
        <v/>
      </c>
      <c r="Y106" t="str" cm="1">
        <f t="array" ref="Y1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06"/>
      <c r="AA106"/>
      <c r="AB106"/>
      <c r="AC106"/>
      <c r="AD106"/>
      <c r="AE106"/>
      <c r="AF106"/>
      <c r="AG106"/>
      <c r="AH106"/>
      <c r="AI106"/>
      <c r="AJ106"/>
    </row>
    <row r="107" spans="1:36" x14ac:dyDescent="0.3">
      <c r="A107" t="s">
        <v>2500</v>
      </c>
      <c r="B107">
        <v>1095835196</v>
      </c>
      <c r="C107" t="s">
        <v>2541</v>
      </c>
      <c r="D107" t="s">
        <v>2501</v>
      </c>
      <c r="E107" t="s">
        <v>6</v>
      </c>
      <c r="F107" t="s">
        <v>1503</v>
      </c>
      <c r="G107" t="s">
        <v>177</v>
      </c>
      <c r="H107" s="2">
        <v>45891.458865740744</v>
      </c>
      <c r="I107">
        <v>1</v>
      </c>
      <c r="J10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0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07" s="21" t="str">
        <f>_xlfn.XLOOKUP(User[[#This Row],[User Code]],RMS_Check_In_Out!A:A,RMS_Check_In_Out!D:D,"0")</f>
        <v>0</v>
      </c>
      <c r="M107" s="21">
        <f>_xlfn.XLOOKUP(User[[#This Row],[User Code]],Leave!P:P,Leave!S:S,"0")</f>
        <v>540</v>
      </c>
      <c r="N107" s="21">
        <f>User[[#This Row],[Time Leave RMS (min)]]/60</f>
        <v>9</v>
      </c>
      <c r="O107" s="15">
        <f>User[[#This Row],[Duration In Store(min)]]/60</f>
        <v>0</v>
      </c>
      <c r="P107" s="28">
        <f>User[[#This Row],[Time In Store + Leave]]/24</f>
        <v>0.375</v>
      </c>
      <c r="Q107" s="15">
        <f>(User[[#This Row],[Time Leave RMS (min)]]/60)+User[[#This Row],[Duration In Store H]]</f>
        <v>9</v>
      </c>
      <c r="R107">
        <f>IF(User[[#This Row],[Check In]]="Sin Registro",0,1)</f>
        <v>1</v>
      </c>
      <c r="S107">
        <f>IF(User[[#This Row],[Check Out]]="Sin Registro",0,1)</f>
        <v>1</v>
      </c>
      <c r="T107" t="str">
        <f>IFERROR(IF(VLOOKUP(User[[#This Row],[User Code]],Justificar!$C$8:$I$1048576,6,0)=0,"Sin Justificación",VLOOKUP(User[[#This Row],[User Code]],Justificar!$C$8:$I$1048576,6,0)),"")</f>
        <v/>
      </c>
      <c r="U107" t="str">
        <f>IFERROR(IF(VLOOKUP(User[[#This Row],[User Code]],Justificar!$C$8:$I$1048576,6,0)=0,"Sin Justificación",VLOOKUP(User[[#This Row],[User Code]],Justificar!$C$8:$I$1048576,7,0)),"")</f>
        <v/>
      </c>
      <c r="V107" t="str" cm="1">
        <f t="array" ref="V107">_xlfn.IFS(User[[#This Row],[Time In Store + Leave]]&lt;7.8,"Incompleto",User[[#This Row],[Time In Store + Leave]]&lt;=12,"Completo",User[[#This Row],[Time In Store + Leave]]&gt;12,"Superior")</f>
        <v>Completo</v>
      </c>
      <c r="W10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7" t="str">
        <f>IF(User[[#This Row],[Rango]]="incompleto",IF(User[[#This Row],[Reporte in]]=0,"Sin_Registro_In_Out",IF(User[[#This Row],[Reporte Out]]=0,"No_Realizo_Salida","No_cumple_el_Tiempo")),"")</f>
        <v/>
      </c>
      <c r="Y107" t="str" cm="1">
        <f t="array" ref="Y1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07"/>
      <c r="AA107"/>
      <c r="AB107"/>
      <c r="AC107"/>
      <c r="AD107"/>
      <c r="AE107"/>
      <c r="AF107"/>
      <c r="AG107"/>
      <c r="AH107"/>
      <c r="AI107"/>
      <c r="AJ107"/>
    </row>
    <row r="108" spans="1:36" x14ac:dyDescent="0.3">
      <c r="A108" t="s">
        <v>2502</v>
      </c>
      <c r="B108">
        <v>53132535</v>
      </c>
      <c r="C108" t="s">
        <v>2503</v>
      </c>
      <c r="D108" t="s">
        <v>2504</v>
      </c>
      <c r="E108" t="s">
        <v>6</v>
      </c>
      <c r="F108" t="s">
        <v>1843</v>
      </c>
      <c r="G108" t="s">
        <v>179</v>
      </c>
      <c r="H108" s="2">
        <v>45891.458587962959</v>
      </c>
      <c r="I108">
        <v>1</v>
      </c>
      <c r="J1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45922.500335648147</v>
      </c>
      <c r="K1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45922.752488425926</v>
      </c>
      <c r="L108" s="21">
        <f>_xlfn.XLOOKUP(User[[#This Row],[User Code]],RMS_Check_In_Out!A:A,RMS_Check_In_Out!D:D,"0")</f>
        <v>363</v>
      </c>
      <c r="M108" s="21">
        <f>_xlfn.XLOOKUP(User[[#This Row],[User Code]],Leave!P:P,Leave!S:S,"0")</f>
        <v>240</v>
      </c>
      <c r="N108" s="21">
        <f>User[[#This Row],[Time Leave RMS (min)]]/60</f>
        <v>4</v>
      </c>
      <c r="O108" s="15">
        <f>User[[#This Row],[Duration In Store(min)]]/60</f>
        <v>6.05</v>
      </c>
      <c r="P108" s="28">
        <f>User[[#This Row],[Time In Store + Leave]]/24</f>
        <v>0.41875000000000001</v>
      </c>
      <c r="Q108" s="15">
        <f>(User[[#This Row],[Time Leave RMS (min)]]/60)+User[[#This Row],[Duration In Store H]]</f>
        <v>10.050000000000001</v>
      </c>
      <c r="R108">
        <f>IF(User[[#This Row],[Check In]]="Sin Registro",0,1)</f>
        <v>1</v>
      </c>
      <c r="S108">
        <f>IF(User[[#This Row],[Check Out]]="Sin Registro",0,1)</f>
        <v>1</v>
      </c>
      <c r="T108" t="str">
        <f>IFERROR(IF(VLOOKUP(User[[#This Row],[User Code]],Justificar!$C$8:$I$1048576,6,0)=0,"Sin Justificación",VLOOKUP(User[[#This Row],[User Code]],Justificar!$C$8:$I$1048576,6,0)),"")</f>
        <v/>
      </c>
      <c r="U108" t="str">
        <f>IFERROR(IF(VLOOKUP(User[[#This Row],[User Code]],Justificar!$C$8:$I$1048576,6,0)=0,"Sin Justificación",VLOOKUP(User[[#This Row],[User Code]],Justificar!$C$8:$I$1048576,7,0)),"")</f>
        <v/>
      </c>
      <c r="V108" t="str" cm="1">
        <f t="array" ref="V108">_xlfn.IFS(User[[#This Row],[Time In Store + Leave]]&lt;7.8,"Incompleto",User[[#This Row],[Time In Store + Leave]]&lt;=12,"Completo",User[[#This Row],[Time In Store + Leave]]&gt;12,"Superior")</f>
        <v>Completo</v>
      </c>
      <c r="W10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8" t="str">
        <f>IF(User[[#This Row],[Rango]]="incompleto",IF(User[[#This Row],[Reporte in]]=0,"Sin_Registro_In_Out",IF(User[[#This Row],[Reporte Out]]=0,"No_Realizo_Salida","No_cumple_el_Tiempo")),"")</f>
        <v/>
      </c>
      <c r="Y108" t="str" cm="1">
        <f t="array" ref="Y1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108"/>
      <c r="AA108"/>
      <c r="AB108"/>
      <c r="AC108"/>
      <c r="AD108"/>
      <c r="AE108"/>
      <c r="AF108"/>
      <c r="AG108"/>
      <c r="AH108"/>
      <c r="AI108"/>
      <c r="AJ108"/>
    </row>
    <row r="109" spans="1:36" x14ac:dyDescent="0.3">
      <c r="A109" t="s">
        <v>2473</v>
      </c>
      <c r="B109">
        <v>1019108572</v>
      </c>
      <c r="C109" t="s">
        <v>2474</v>
      </c>
      <c r="D109" t="s">
        <v>2475</v>
      </c>
      <c r="E109" t="s">
        <v>6</v>
      </c>
      <c r="F109" t="s">
        <v>2226</v>
      </c>
      <c r="G109" t="s">
        <v>177</v>
      </c>
      <c r="H109" s="2">
        <v>45889.834143518521</v>
      </c>
      <c r="I109">
        <v>1</v>
      </c>
      <c r="J1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45922.445613425924</v>
      </c>
      <c r="K1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45922.835393518515</v>
      </c>
      <c r="L109" s="21">
        <f>_xlfn.XLOOKUP(User[[#This Row],[User Code]],RMS_Check_In_Out!A:A,RMS_Check_In_Out!D:D,"0")</f>
        <v>561</v>
      </c>
      <c r="M109" s="21" t="str">
        <f>_xlfn.XLOOKUP(User[[#This Row],[User Code]],Leave!P:P,Leave!S:S,"0")</f>
        <v>0</v>
      </c>
      <c r="N109" s="21">
        <f>User[[#This Row],[Time Leave RMS (min)]]/60</f>
        <v>0</v>
      </c>
      <c r="O109" s="15">
        <f>User[[#This Row],[Duration In Store(min)]]/60</f>
        <v>9.35</v>
      </c>
      <c r="P109" s="28">
        <f>User[[#This Row],[Time In Store + Leave]]/24</f>
        <v>0.38958333333333334</v>
      </c>
      <c r="Q109" s="15">
        <f>(User[[#This Row],[Time Leave RMS (min)]]/60)+User[[#This Row],[Duration In Store H]]</f>
        <v>9.35</v>
      </c>
      <c r="R109">
        <f>IF(User[[#This Row],[Check In]]="Sin Registro",0,1)</f>
        <v>1</v>
      </c>
      <c r="S109">
        <f>IF(User[[#This Row],[Check Out]]="Sin Registro",0,1)</f>
        <v>1</v>
      </c>
      <c r="T109" t="str">
        <f>IFERROR(IF(VLOOKUP(User[[#This Row],[User Code]],Justificar!$C$8:$I$1048576,6,0)=0,"Sin Justificación",VLOOKUP(User[[#This Row],[User Code]],Justificar!$C$8:$I$1048576,6,0)),"")</f>
        <v/>
      </c>
      <c r="U109" t="str">
        <f>IFERROR(IF(VLOOKUP(User[[#This Row],[User Code]],Justificar!$C$8:$I$1048576,6,0)=0,"Sin Justificación",VLOOKUP(User[[#This Row],[User Code]],Justificar!$C$8:$I$1048576,7,0)),"")</f>
        <v/>
      </c>
      <c r="V109" t="str" cm="1">
        <f t="array" ref="V109">_xlfn.IFS(User[[#This Row],[Time In Store + Leave]]&lt;7.8,"Incompleto",User[[#This Row],[Time In Store + Leave]]&lt;=12,"Completo",User[[#This Row],[Time In Store + Leave]]&gt;12,"Superior")</f>
        <v>Completo</v>
      </c>
      <c r="W10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09" t="str">
        <f>IF(User[[#This Row],[Rango]]="incompleto",IF(User[[#This Row],[Reporte in]]=0,"Sin_Registro_In_Out",IF(User[[#This Row],[Reporte Out]]=0,"No_Realizo_Salida","No_cumple_el_Tiempo")),"")</f>
        <v/>
      </c>
      <c r="Y109" t="str" cm="1">
        <f t="array" ref="Y1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09"/>
      <c r="AA109"/>
      <c r="AB109"/>
      <c r="AC109"/>
      <c r="AD109"/>
      <c r="AE109"/>
      <c r="AF109"/>
      <c r="AG109"/>
      <c r="AH109"/>
      <c r="AI109"/>
      <c r="AJ109"/>
    </row>
    <row r="110" spans="1:36" x14ac:dyDescent="0.3">
      <c r="A110" t="s">
        <v>2476</v>
      </c>
      <c r="B110">
        <v>1022439154</v>
      </c>
      <c r="C110" t="s">
        <v>2477</v>
      </c>
      <c r="D110" t="s">
        <v>2478</v>
      </c>
      <c r="E110" t="s">
        <v>6</v>
      </c>
      <c r="F110" t="s">
        <v>1487</v>
      </c>
      <c r="G110" t="s">
        <v>177</v>
      </c>
      <c r="H110" s="2">
        <v>45889.435312499998</v>
      </c>
      <c r="I110">
        <v>1</v>
      </c>
      <c r="J1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45922.455671296295</v>
      </c>
      <c r="K1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45922.794803240744</v>
      </c>
      <c r="L110" s="21">
        <f>_xlfn.XLOOKUP(User[[#This Row],[User Code]],RMS_Check_In_Out!A:A,RMS_Check_In_Out!D:D,"0")</f>
        <v>488</v>
      </c>
      <c r="M110" s="21" t="str">
        <f>_xlfn.XLOOKUP(User[[#This Row],[User Code]],Leave!P:P,Leave!S:S,"0")</f>
        <v>0</v>
      </c>
      <c r="N110" s="21">
        <f>User[[#This Row],[Time Leave RMS (min)]]/60</f>
        <v>0</v>
      </c>
      <c r="O110" s="15">
        <f>User[[#This Row],[Duration In Store(min)]]/60</f>
        <v>8.1333333333333329</v>
      </c>
      <c r="P110" s="28">
        <f>User[[#This Row],[Time In Store + Leave]]/24</f>
        <v>0.33888888888888885</v>
      </c>
      <c r="Q110" s="15">
        <f>(User[[#This Row],[Time Leave RMS (min)]]/60)+User[[#This Row],[Duration In Store H]]</f>
        <v>8.1333333333333329</v>
      </c>
      <c r="R110">
        <f>IF(User[[#This Row],[Check In]]="Sin Registro",0,1)</f>
        <v>1</v>
      </c>
      <c r="S110">
        <f>IF(User[[#This Row],[Check Out]]="Sin Registro",0,1)</f>
        <v>1</v>
      </c>
      <c r="T110" t="str">
        <f>IFERROR(IF(VLOOKUP(User[[#This Row],[User Code]],Justificar!$C$8:$I$1048576,6,0)=0,"Sin Justificación",VLOOKUP(User[[#This Row],[User Code]],Justificar!$C$8:$I$1048576,6,0)),"")</f>
        <v/>
      </c>
      <c r="U110" t="str">
        <f>IFERROR(IF(VLOOKUP(User[[#This Row],[User Code]],Justificar!$C$8:$I$1048576,6,0)=0,"Sin Justificación",VLOOKUP(User[[#This Row],[User Code]],Justificar!$C$8:$I$1048576,7,0)),"")</f>
        <v/>
      </c>
      <c r="V110" t="str" cm="1">
        <f t="array" ref="V110">_xlfn.IFS(User[[#This Row],[Time In Store + Leave]]&lt;7.8,"Incompleto",User[[#This Row],[Time In Store + Leave]]&lt;=12,"Completo",User[[#This Row],[Time In Store + Leave]]&gt;12,"Superior")</f>
        <v>Completo</v>
      </c>
      <c r="W11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0" t="str">
        <f>IF(User[[#This Row],[Rango]]="incompleto",IF(User[[#This Row],[Reporte in]]=0,"Sin_Registro_In_Out",IF(User[[#This Row],[Reporte Out]]=0,"No_Realizo_Salida","No_cumple_el_Tiempo")),"")</f>
        <v/>
      </c>
      <c r="Y110" t="str" cm="1">
        <f t="array" ref="Y1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10"/>
      <c r="AA110"/>
      <c r="AB110"/>
      <c r="AC110"/>
      <c r="AD110"/>
      <c r="AE110"/>
      <c r="AF110"/>
      <c r="AG110"/>
      <c r="AH110"/>
      <c r="AI110"/>
      <c r="AJ110"/>
    </row>
    <row r="111" spans="1:36" x14ac:dyDescent="0.3">
      <c r="A111" t="s">
        <v>2479</v>
      </c>
      <c r="B111">
        <v>1002808079</v>
      </c>
      <c r="C111" t="s">
        <v>2480</v>
      </c>
      <c r="D111" t="s">
        <v>2481</v>
      </c>
      <c r="E111" t="s">
        <v>6</v>
      </c>
      <c r="F111" t="s">
        <v>1128</v>
      </c>
      <c r="G111" t="s">
        <v>178</v>
      </c>
      <c r="H111" s="2">
        <v>45889.416990740741</v>
      </c>
      <c r="I111">
        <v>1</v>
      </c>
      <c r="J1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45922.414907407408</v>
      </c>
      <c r="K1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45922.790868055556</v>
      </c>
      <c r="L111" s="21">
        <f>_xlfn.XLOOKUP(User[[#This Row],[User Code]],RMS_Check_In_Out!A:A,RMS_Check_In_Out!D:D,"0")</f>
        <v>541</v>
      </c>
      <c r="M111" s="21" t="str">
        <f>_xlfn.XLOOKUP(User[[#This Row],[User Code]],Leave!P:P,Leave!S:S,"0")</f>
        <v>0</v>
      </c>
      <c r="N111" s="21">
        <f>User[[#This Row],[Time Leave RMS (min)]]/60</f>
        <v>0</v>
      </c>
      <c r="O111" s="15">
        <f>User[[#This Row],[Duration In Store(min)]]/60</f>
        <v>9.0166666666666675</v>
      </c>
      <c r="P111" s="28">
        <f>User[[#This Row],[Time In Store + Leave]]/24</f>
        <v>0.3756944444444445</v>
      </c>
      <c r="Q111" s="15">
        <f>(User[[#This Row],[Time Leave RMS (min)]]/60)+User[[#This Row],[Duration In Store H]]</f>
        <v>9.0166666666666675</v>
      </c>
      <c r="R111">
        <f>IF(User[[#This Row],[Check In]]="Sin Registro",0,1)</f>
        <v>1</v>
      </c>
      <c r="S111">
        <f>IF(User[[#This Row],[Check Out]]="Sin Registro",0,1)</f>
        <v>1</v>
      </c>
      <c r="T111" t="str">
        <f>IFERROR(IF(VLOOKUP(User[[#This Row],[User Code]],Justificar!$C$8:$I$1048576,6,0)=0,"Sin Justificación",VLOOKUP(User[[#This Row],[User Code]],Justificar!$C$8:$I$1048576,6,0)),"")</f>
        <v/>
      </c>
      <c r="U111" t="str">
        <f>IFERROR(IF(VLOOKUP(User[[#This Row],[User Code]],Justificar!$C$8:$I$1048576,6,0)=0,"Sin Justificación",VLOOKUP(User[[#This Row],[User Code]],Justificar!$C$8:$I$1048576,7,0)),"")</f>
        <v/>
      </c>
      <c r="V111" t="str" cm="1">
        <f t="array" ref="V111">_xlfn.IFS(User[[#This Row],[Time In Store + Leave]]&lt;7.8,"Incompleto",User[[#This Row],[Time In Store + Leave]]&lt;=12,"Completo",User[[#This Row],[Time In Store + Leave]]&gt;12,"Superior")</f>
        <v>Completo</v>
      </c>
      <c r="W11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1" t="str">
        <f>IF(User[[#This Row],[Rango]]="incompleto",IF(User[[#This Row],[Reporte in]]=0,"Sin_Registro_In_Out",IF(User[[#This Row],[Reporte Out]]=0,"No_Realizo_Salida","No_cumple_el_Tiempo")),"")</f>
        <v/>
      </c>
      <c r="Y111" t="str" cm="1">
        <f t="array" ref="Y1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11"/>
      <c r="AA111"/>
      <c r="AB111"/>
      <c r="AC111"/>
      <c r="AD111"/>
      <c r="AE111"/>
      <c r="AF111"/>
      <c r="AG111"/>
      <c r="AH111"/>
      <c r="AI111"/>
      <c r="AJ111"/>
    </row>
    <row r="112" spans="1:36" x14ac:dyDescent="0.3">
      <c r="A112" t="s">
        <v>2456</v>
      </c>
      <c r="B112">
        <v>1004377214</v>
      </c>
      <c r="C112" t="s">
        <v>2457</v>
      </c>
      <c r="D112" t="s">
        <v>2458</v>
      </c>
      <c r="E112" t="s">
        <v>6</v>
      </c>
      <c r="F112" t="s">
        <v>1863</v>
      </c>
      <c r="G112" t="s">
        <v>179</v>
      </c>
      <c r="H112" s="2">
        <v>45888.708657407406</v>
      </c>
      <c r="I112">
        <v>1</v>
      </c>
      <c r="J1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45922.373865740738</v>
      </c>
      <c r="K1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45922.750254629631</v>
      </c>
      <c r="L112" s="21">
        <f>_xlfn.XLOOKUP(User[[#This Row],[User Code]],RMS_Check_In_Out!A:A,RMS_Check_In_Out!D:D,"0")</f>
        <v>542</v>
      </c>
      <c r="M112" s="21" t="str">
        <f>_xlfn.XLOOKUP(User[[#This Row],[User Code]],Leave!P:P,Leave!S:S,"0")</f>
        <v>0</v>
      </c>
      <c r="N112" s="21">
        <f>User[[#This Row],[Time Leave RMS (min)]]/60</f>
        <v>0</v>
      </c>
      <c r="O112" s="15">
        <f>User[[#This Row],[Duration In Store(min)]]/60</f>
        <v>9.0333333333333332</v>
      </c>
      <c r="P112" s="28">
        <f>User[[#This Row],[Time In Store + Leave]]/24</f>
        <v>0.37638888888888888</v>
      </c>
      <c r="Q112" s="15">
        <f>(User[[#This Row],[Time Leave RMS (min)]]/60)+User[[#This Row],[Duration In Store H]]</f>
        <v>9.0333333333333332</v>
      </c>
      <c r="R112">
        <f>IF(User[[#This Row],[Check In]]="Sin Registro",0,1)</f>
        <v>1</v>
      </c>
      <c r="S112">
        <f>IF(User[[#This Row],[Check Out]]="Sin Registro",0,1)</f>
        <v>1</v>
      </c>
      <c r="T112" t="str">
        <f>IFERROR(IF(VLOOKUP(User[[#This Row],[User Code]],Justificar!$C$8:$I$1048576,6,0)=0,"Sin Justificación",VLOOKUP(User[[#This Row],[User Code]],Justificar!$C$8:$I$1048576,6,0)),"")</f>
        <v/>
      </c>
      <c r="U112" t="str">
        <f>IFERROR(IF(VLOOKUP(User[[#This Row],[User Code]],Justificar!$C$8:$I$1048576,6,0)=0,"Sin Justificación",VLOOKUP(User[[#This Row],[User Code]],Justificar!$C$8:$I$1048576,7,0)),"")</f>
        <v/>
      </c>
      <c r="V112" t="str" cm="1">
        <f t="array" ref="V112">_xlfn.IFS(User[[#This Row],[Time In Store + Leave]]&lt;7.8,"Incompleto",User[[#This Row],[Time In Store + Leave]]&lt;=12,"Completo",User[[#This Row],[Time In Store + Leave]]&gt;12,"Superior")</f>
        <v>Completo</v>
      </c>
      <c r="W11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2" t="str">
        <f>IF(User[[#This Row],[Rango]]="incompleto",IF(User[[#This Row],[Reporte in]]=0,"Sin_Registro_In_Out",IF(User[[#This Row],[Reporte Out]]=0,"No_Realizo_Salida","No_cumple_el_Tiempo")),"")</f>
        <v/>
      </c>
      <c r="Y112" t="str" cm="1">
        <f t="array" ref="Y1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12"/>
      <c r="AA112"/>
      <c r="AB112"/>
      <c r="AC112"/>
      <c r="AD112"/>
      <c r="AE112"/>
      <c r="AF112"/>
      <c r="AG112"/>
      <c r="AH112"/>
      <c r="AI112"/>
      <c r="AJ112"/>
    </row>
    <row r="113" spans="1:36" x14ac:dyDescent="0.3">
      <c r="A113" t="s">
        <v>2459</v>
      </c>
      <c r="B113">
        <v>1098757324</v>
      </c>
      <c r="C113" t="s">
        <v>2460</v>
      </c>
      <c r="D113" t="s">
        <v>2461</v>
      </c>
      <c r="E113" t="s">
        <v>6</v>
      </c>
      <c r="F113" t="s">
        <v>1047</v>
      </c>
      <c r="G113" t="s">
        <v>178</v>
      </c>
      <c r="H113" s="2">
        <v>45888.583645833336</v>
      </c>
      <c r="I113">
        <v>1</v>
      </c>
      <c r="J1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45922.331620370373</v>
      </c>
      <c r="K1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45922.755393518521</v>
      </c>
      <c r="L113" s="21">
        <f>_xlfn.XLOOKUP(User[[#This Row],[User Code]],RMS_Check_In_Out!A:A,RMS_Check_In_Out!D:D,"0")</f>
        <v>610</v>
      </c>
      <c r="M113" s="21" t="str">
        <f>_xlfn.XLOOKUP(User[[#This Row],[User Code]],Leave!P:P,Leave!S:S,"0")</f>
        <v>0</v>
      </c>
      <c r="N113" s="21">
        <f>User[[#This Row],[Time Leave RMS (min)]]/60</f>
        <v>0</v>
      </c>
      <c r="O113" s="15">
        <f>User[[#This Row],[Duration In Store(min)]]/60</f>
        <v>10.166666666666666</v>
      </c>
      <c r="P113" s="28">
        <f>User[[#This Row],[Time In Store + Leave]]/24</f>
        <v>0.4236111111111111</v>
      </c>
      <c r="Q113" s="15">
        <f>(User[[#This Row],[Time Leave RMS (min)]]/60)+User[[#This Row],[Duration In Store H]]</f>
        <v>10.166666666666666</v>
      </c>
      <c r="R113">
        <f>IF(User[[#This Row],[Check In]]="Sin Registro",0,1)</f>
        <v>1</v>
      </c>
      <c r="S113">
        <f>IF(User[[#This Row],[Check Out]]="Sin Registro",0,1)</f>
        <v>1</v>
      </c>
      <c r="T113" t="str">
        <f>IFERROR(IF(VLOOKUP(User[[#This Row],[User Code]],Justificar!$C$8:$I$1048576,6,0)=0,"Sin Justificación",VLOOKUP(User[[#This Row],[User Code]],Justificar!$C$8:$I$1048576,6,0)),"")</f>
        <v/>
      </c>
      <c r="U113" t="str">
        <f>IFERROR(IF(VLOOKUP(User[[#This Row],[User Code]],Justificar!$C$8:$I$1048576,6,0)=0,"Sin Justificación",VLOOKUP(User[[#This Row],[User Code]],Justificar!$C$8:$I$1048576,7,0)),"")</f>
        <v/>
      </c>
      <c r="V113" t="str" cm="1">
        <f t="array" ref="V113">_xlfn.IFS(User[[#This Row],[Time In Store + Leave]]&lt;7.8,"Incompleto",User[[#This Row],[Time In Store + Leave]]&lt;=12,"Completo",User[[#This Row],[Time In Store + Leave]]&gt;12,"Superior")</f>
        <v>Completo</v>
      </c>
      <c r="W11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3" t="str">
        <f>IF(User[[#This Row],[Rango]]="incompleto",IF(User[[#This Row],[Reporte in]]=0,"Sin_Registro_In_Out",IF(User[[#This Row],[Reporte Out]]=0,"No_Realizo_Salida","No_cumple_el_Tiempo")),"")</f>
        <v/>
      </c>
      <c r="Y113" t="str" cm="1">
        <f t="array" ref="Y1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13"/>
      <c r="AA113"/>
      <c r="AB113"/>
      <c r="AC113"/>
      <c r="AD113"/>
      <c r="AE113"/>
      <c r="AF113"/>
      <c r="AG113"/>
      <c r="AH113"/>
      <c r="AI113"/>
      <c r="AJ113"/>
    </row>
    <row r="114" spans="1:36" x14ac:dyDescent="0.3">
      <c r="A114" t="s">
        <v>2462</v>
      </c>
      <c r="B114">
        <v>1193124196</v>
      </c>
      <c r="C114" t="s">
        <v>2463</v>
      </c>
      <c r="D114" t="s">
        <v>2464</v>
      </c>
      <c r="E114" t="s">
        <v>130</v>
      </c>
      <c r="F114" t="s">
        <v>975</v>
      </c>
      <c r="G114" t="s">
        <v>178</v>
      </c>
      <c r="H114" s="2">
        <v>45888.458854166667</v>
      </c>
      <c r="I114">
        <v>1</v>
      </c>
      <c r="J1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45922.36645833333</v>
      </c>
      <c r="K1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45922.73678240741</v>
      </c>
      <c r="L114" s="21">
        <f>_xlfn.XLOOKUP(User[[#This Row],[User Code]],RMS_Check_In_Out!A:A,RMS_Check_In_Out!D:D,"0")</f>
        <v>533</v>
      </c>
      <c r="M114" s="21" t="str">
        <f>_xlfn.XLOOKUP(User[[#This Row],[User Code]],Leave!P:P,Leave!S:S,"0")</f>
        <v>0</v>
      </c>
      <c r="N114" s="21">
        <f>User[[#This Row],[Time Leave RMS (min)]]/60</f>
        <v>0</v>
      </c>
      <c r="O114" s="15">
        <f>User[[#This Row],[Duration In Store(min)]]/60</f>
        <v>8.8833333333333329</v>
      </c>
      <c r="P114" s="28">
        <f>User[[#This Row],[Time In Store + Leave]]/24</f>
        <v>0.37013888888888885</v>
      </c>
      <c r="Q114" s="15">
        <f>(User[[#This Row],[Time Leave RMS (min)]]/60)+User[[#This Row],[Duration In Store H]]</f>
        <v>8.8833333333333329</v>
      </c>
      <c r="R114">
        <f>IF(User[[#This Row],[Check In]]="Sin Registro",0,1)</f>
        <v>1</v>
      </c>
      <c r="S114">
        <f>IF(User[[#This Row],[Check Out]]="Sin Registro",0,1)</f>
        <v>1</v>
      </c>
      <c r="T114" t="str">
        <f>IFERROR(IF(VLOOKUP(User[[#This Row],[User Code]],Justificar!$C$8:$I$1048576,6,0)=0,"Sin Justificación",VLOOKUP(User[[#This Row],[User Code]],Justificar!$C$8:$I$1048576,6,0)),"")</f>
        <v/>
      </c>
      <c r="U114" t="str">
        <f>IFERROR(IF(VLOOKUP(User[[#This Row],[User Code]],Justificar!$C$8:$I$1048576,6,0)=0,"Sin Justificación",VLOOKUP(User[[#This Row],[User Code]],Justificar!$C$8:$I$1048576,7,0)),"")</f>
        <v/>
      </c>
      <c r="V114" t="str" cm="1">
        <f t="array" ref="V114">_xlfn.IFS(User[[#This Row],[Time In Store + Leave]]&lt;7.8,"Incompleto",User[[#This Row],[Time In Store + Leave]]&lt;=12,"Completo",User[[#This Row],[Time In Store + Leave]]&gt;12,"Superior")</f>
        <v>Completo</v>
      </c>
      <c r="W11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4" t="str">
        <f>IF(User[[#This Row],[Rango]]="incompleto",IF(User[[#This Row],[Reporte in]]=0,"Sin_Registro_In_Out",IF(User[[#This Row],[Reporte Out]]=0,"No_Realizo_Salida","No_cumple_el_Tiempo")),"")</f>
        <v/>
      </c>
      <c r="Y114" t="str" cm="1">
        <f t="array" ref="Y1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14"/>
      <c r="AA114"/>
      <c r="AB114"/>
      <c r="AC114"/>
      <c r="AD114"/>
      <c r="AE114"/>
      <c r="AF114"/>
      <c r="AG114"/>
      <c r="AH114"/>
      <c r="AI114"/>
      <c r="AJ114"/>
    </row>
    <row r="115" spans="1:36" x14ac:dyDescent="0.3">
      <c r="A115" t="s">
        <v>2465</v>
      </c>
      <c r="B115">
        <v>1030621642</v>
      </c>
      <c r="C115" t="s">
        <v>2466</v>
      </c>
      <c r="D115" t="s">
        <v>2467</v>
      </c>
      <c r="E115" t="s">
        <v>6</v>
      </c>
      <c r="F115" t="s">
        <v>977</v>
      </c>
      <c r="G115" t="s">
        <v>179</v>
      </c>
      <c r="H115" s="2">
        <v>45888.434895833336</v>
      </c>
      <c r="I115">
        <v>1</v>
      </c>
      <c r="J1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45922.422812500001</v>
      </c>
      <c r="K1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45922.774375000001</v>
      </c>
      <c r="L115" s="21">
        <f>_xlfn.XLOOKUP(User[[#This Row],[User Code]],RMS_Check_In_Out!A:A,RMS_Check_In_Out!D:D,"0")</f>
        <v>506</v>
      </c>
      <c r="M115" s="21" t="str">
        <f>_xlfn.XLOOKUP(User[[#This Row],[User Code]],Leave!P:P,Leave!S:S,"0")</f>
        <v>0</v>
      </c>
      <c r="N115" s="21">
        <f>User[[#This Row],[Time Leave RMS (min)]]/60</f>
        <v>0</v>
      </c>
      <c r="O115" s="15">
        <f>User[[#This Row],[Duration In Store(min)]]/60</f>
        <v>8.4333333333333336</v>
      </c>
      <c r="P115" s="28">
        <f>User[[#This Row],[Time In Store + Leave]]/24</f>
        <v>0.35138888888888892</v>
      </c>
      <c r="Q115" s="15">
        <f>(User[[#This Row],[Time Leave RMS (min)]]/60)+User[[#This Row],[Duration In Store H]]</f>
        <v>8.4333333333333336</v>
      </c>
      <c r="R115">
        <f>IF(User[[#This Row],[Check In]]="Sin Registro",0,1)</f>
        <v>1</v>
      </c>
      <c r="S115">
        <f>IF(User[[#This Row],[Check Out]]="Sin Registro",0,1)</f>
        <v>1</v>
      </c>
      <c r="T115" t="str">
        <f>IFERROR(IF(VLOOKUP(User[[#This Row],[User Code]],Justificar!$C$8:$I$1048576,6,0)=0,"Sin Justificación",VLOOKUP(User[[#This Row],[User Code]],Justificar!$C$8:$I$1048576,6,0)),"")</f>
        <v/>
      </c>
      <c r="U115" t="str">
        <f>IFERROR(IF(VLOOKUP(User[[#This Row],[User Code]],Justificar!$C$8:$I$1048576,6,0)=0,"Sin Justificación",VLOOKUP(User[[#This Row],[User Code]],Justificar!$C$8:$I$1048576,7,0)),"")</f>
        <v/>
      </c>
      <c r="V115" t="str" cm="1">
        <f t="array" ref="V115">_xlfn.IFS(User[[#This Row],[Time In Store + Leave]]&lt;7.8,"Incompleto",User[[#This Row],[Time In Store + Leave]]&lt;=12,"Completo",User[[#This Row],[Time In Store + Leave]]&gt;12,"Superior")</f>
        <v>Completo</v>
      </c>
      <c r="W11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5" t="str">
        <f>IF(User[[#This Row],[Rango]]="incompleto",IF(User[[#This Row],[Reporte in]]=0,"Sin_Registro_In_Out",IF(User[[#This Row],[Reporte Out]]=0,"No_Realizo_Salida","No_cumple_el_Tiempo")),"")</f>
        <v/>
      </c>
      <c r="Y115" t="str" cm="1">
        <f t="array" ref="Y1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15"/>
      <c r="AA115"/>
      <c r="AB115"/>
      <c r="AC115"/>
      <c r="AD115"/>
      <c r="AE115"/>
      <c r="AF115"/>
      <c r="AG115"/>
      <c r="AH115"/>
      <c r="AI115"/>
      <c r="AJ115"/>
    </row>
    <row r="116" spans="1:36" x14ac:dyDescent="0.3">
      <c r="A116" t="s">
        <v>2433</v>
      </c>
      <c r="B116">
        <v>1062286489</v>
      </c>
      <c r="C116" t="s">
        <v>2434</v>
      </c>
      <c r="D116" t="s">
        <v>2435</v>
      </c>
      <c r="E116" t="s">
        <v>6</v>
      </c>
      <c r="F116" t="s">
        <v>973</v>
      </c>
      <c r="G116" t="s">
        <v>177</v>
      </c>
      <c r="H116" s="2">
        <v>45883.460057870368</v>
      </c>
      <c r="I116">
        <v>1</v>
      </c>
      <c r="J1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45922.498414351852</v>
      </c>
      <c r="K1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45922.803090277775</v>
      </c>
      <c r="L116" s="21">
        <f>_xlfn.XLOOKUP(User[[#This Row],[User Code]],RMS_Check_In_Out!A:A,RMS_Check_In_Out!D:D,"0")</f>
        <v>439</v>
      </c>
      <c r="M116" s="21">
        <f>_xlfn.XLOOKUP(User[[#This Row],[User Code]],Leave!P:P,Leave!S:S,"0")</f>
        <v>120</v>
      </c>
      <c r="N116" s="21">
        <f>User[[#This Row],[Time Leave RMS (min)]]/60</f>
        <v>2</v>
      </c>
      <c r="O116" s="15">
        <f>User[[#This Row],[Duration In Store(min)]]/60</f>
        <v>7.3166666666666664</v>
      </c>
      <c r="P116" s="28">
        <f>User[[#This Row],[Time In Store + Leave]]/24</f>
        <v>0.38819444444444445</v>
      </c>
      <c r="Q116" s="15">
        <f>(User[[#This Row],[Time Leave RMS (min)]]/60)+User[[#This Row],[Duration In Store H]]</f>
        <v>9.3166666666666664</v>
      </c>
      <c r="R116">
        <f>IF(User[[#This Row],[Check In]]="Sin Registro",0,1)</f>
        <v>1</v>
      </c>
      <c r="S116">
        <f>IF(User[[#This Row],[Check Out]]="Sin Registro",0,1)</f>
        <v>1</v>
      </c>
      <c r="T116" t="str">
        <f>IFERROR(IF(VLOOKUP(User[[#This Row],[User Code]],Justificar!$C$8:$I$1048576,6,0)=0,"Sin Justificación",VLOOKUP(User[[#This Row],[User Code]],Justificar!$C$8:$I$1048576,6,0)),"")</f>
        <v/>
      </c>
      <c r="U116" t="str">
        <f>IFERROR(IF(VLOOKUP(User[[#This Row],[User Code]],Justificar!$C$8:$I$1048576,6,0)=0,"Sin Justificación",VLOOKUP(User[[#This Row],[User Code]],Justificar!$C$8:$I$1048576,7,0)),"")</f>
        <v/>
      </c>
      <c r="V116" t="str" cm="1">
        <f t="array" ref="V116">_xlfn.IFS(User[[#This Row],[Time In Store + Leave]]&lt;7.8,"Incompleto",User[[#This Row],[Time In Store + Leave]]&lt;=12,"Completo",User[[#This Row],[Time In Store + Leave]]&gt;12,"Superior")</f>
        <v>Completo</v>
      </c>
      <c r="W11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6" t="str">
        <f>IF(User[[#This Row],[Rango]]="incompleto",IF(User[[#This Row],[Reporte in]]=0,"Sin_Registro_In_Out",IF(User[[#This Row],[Reporte Out]]=0,"No_Realizo_Salida","No_cumple_el_Tiempo")),"")</f>
        <v/>
      </c>
      <c r="Y116" t="str" cm="1">
        <f t="array" ref="Y1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16"/>
      <c r="AA116"/>
      <c r="AB116"/>
      <c r="AC116"/>
      <c r="AD116"/>
      <c r="AE116"/>
      <c r="AF116"/>
      <c r="AG116"/>
      <c r="AH116"/>
      <c r="AI116"/>
      <c r="AJ116"/>
    </row>
    <row r="117" spans="1:36" x14ac:dyDescent="0.3">
      <c r="A117" t="s">
        <v>2436</v>
      </c>
      <c r="B117">
        <v>1152706921</v>
      </c>
      <c r="C117" t="s">
        <v>2437</v>
      </c>
      <c r="D117" t="s">
        <v>2438</v>
      </c>
      <c r="E117" t="s">
        <v>6</v>
      </c>
      <c r="F117" t="s">
        <v>973</v>
      </c>
      <c r="G117" t="s">
        <v>177</v>
      </c>
      <c r="H117" s="2">
        <v>45883.459074074075</v>
      </c>
      <c r="I117">
        <v>1</v>
      </c>
      <c r="J1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45922.440023148149</v>
      </c>
      <c r="K1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45922.730532407404</v>
      </c>
      <c r="L117" s="21">
        <f>_xlfn.XLOOKUP(User[[#This Row],[User Code]],RMS_Check_In_Out!A:A,RMS_Check_In_Out!D:D,"0")</f>
        <v>418</v>
      </c>
      <c r="M117" s="21">
        <f>_xlfn.XLOOKUP(User[[#This Row],[User Code]],Leave!P:P,Leave!S:S,"0")</f>
        <v>120</v>
      </c>
      <c r="N117" s="21">
        <f>User[[#This Row],[Time Leave RMS (min)]]/60</f>
        <v>2</v>
      </c>
      <c r="O117" s="15">
        <f>User[[#This Row],[Duration In Store(min)]]/60</f>
        <v>6.9666666666666668</v>
      </c>
      <c r="P117" s="28">
        <f>User[[#This Row],[Time In Store + Leave]]/24</f>
        <v>0.37361111111111112</v>
      </c>
      <c r="Q117" s="15">
        <f>(User[[#This Row],[Time Leave RMS (min)]]/60)+User[[#This Row],[Duration In Store H]]</f>
        <v>8.9666666666666668</v>
      </c>
      <c r="R117">
        <f>IF(User[[#This Row],[Check In]]="Sin Registro",0,1)</f>
        <v>1</v>
      </c>
      <c r="S117">
        <f>IF(User[[#This Row],[Check Out]]="Sin Registro",0,1)</f>
        <v>1</v>
      </c>
      <c r="T117" t="str">
        <f>IFERROR(IF(VLOOKUP(User[[#This Row],[User Code]],Justificar!$C$8:$I$1048576,6,0)=0,"Sin Justificación",VLOOKUP(User[[#This Row],[User Code]],Justificar!$C$8:$I$1048576,6,0)),"")</f>
        <v/>
      </c>
      <c r="U117" t="str">
        <f>IFERROR(IF(VLOOKUP(User[[#This Row],[User Code]],Justificar!$C$8:$I$1048576,6,0)=0,"Sin Justificación",VLOOKUP(User[[#This Row],[User Code]],Justificar!$C$8:$I$1048576,7,0)),"")</f>
        <v/>
      </c>
      <c r="V117" t="str" cm="1">
        <f t="array" ref="V117">_xlfn.IFS(User[[#This Row],[Time In Store + Leave]]&lt;7.8,"Incompleto",User[[#This Row],[Time In Store + Leave]]&lt;=12,"Completo",User[[#This Row],[Time In Store + Leave]]&gt;12,"Superior")</f>
        <v>Completo</v>
      </c>
      <c r="W11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7" t="str">
        <f>IF(User[[#This Row],[Rango]]="incompleto",IF(User[[#This Row],[Reporte in]]=0,"Sin_Registro_In_Out",IF(User[[#This Row],[Reporte Out]]=0,"No_Realizo_Salida","No_cumple_el_Tiempo")),"")</f>
        <v/>
      </c>
      <c r="Y117" t="str" cm="1">
        <f t="array" ref="Y1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17"/>
      <c r="AA117"/>
      <c r="AB117"/>
      <c r="AC117"/>
      <c r="AD117"/>
      <c r="AE117"/>
      <c r="AF117"/>
      <c r="AG117"/>
      <c r="AH117"/>
      <c r="AI117"/>
      <c r="AJ117"/>
    </row>
    <row r="118" spans="1:36" x14ac:dyDescent="0.3">
      <c r="A118" t="s">
        <v>2439</v>
      </c>
      <c r="B118">
        <v>1020451741</v>
      </c>
      <c r="C118" t="s">
        <v>2440</v>
      </c>
      <c r="D118" t="s">
        <v>2441</v>
      </c>
      <c r="E118" t="s">
        <v>6</v>
      </c>
      <c r="F118" t="s">
        <v>1043</v>
      </c>
      <c r="G118" t="s">
        <v>177</v>
      </c>
      <c r="H118" s="2">
        <v>45883.458819444444</v>
      </c>
      <c r="I118">
        <v>1</v>
      </c>
      <c r="J1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45922.460416666669</v>
      </c>
      <c r="K1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45922.807534722226</v>
      </c>
      <c r="L118" s="21">
        <f>_xlfn.XLOOKUP(User[[#This Row],[User Code]],RMS_Check_In_Out!A:A,RMS_Check_In_Out!D:D,"0")</f>
        <v>500</v>
      </c>
      <c r="M118" s="21" t="str">
        <f>_xlfn.XLOOKUP(User[[#This Row],[User Code]],Leave!P:P,Leave!S:S,"0")</f>
        <v>0</v>
      </c>
      <c r="N118" s="21">
        <f>User[[#This Row],[Time Leave RMS (min)]]/60</f>
        <v>0</v>
      </c>
      <c r="O118" s="15">
        <f>User[[#This Row],[Duration In Store(min)]]/60</f>
        <v>8.3333333333333339</v>
      </c>
      <c r="P118" s="28">
        <f>User[[#This Row],[Time In Store + Leave]]/24</f>
        <v>0.34722222222222227</v>
      </c>
      <c r="Q118" s="15">
        <f>(User[[#This Row],[Time Leave RMS (min)]]/60)+User[[#This Row],[Duration In Store H]]</f>
        <v>8.3333333333333339</v>
      </c>
      <c r="R118">
        <f>IF(User[[#This Row],[Check In]]="Sin Registro",0,1)</f>
        <v>1</v>
      </c>
      <c r="S118">
        <f>IF(User[[#This Row],[Check Out]]="Sin Registro",0,1)</f>
        <v>1</v>
      </c>
      <c r="T118" t="str">
        <f>IFERROR(IF(VLOOKUP(User[[#This Row],[User Code]],Justificar!$C$8:$I$1048576,6,0)=0,"Sin Justificación",VLOOKUP(User[[#This Row],[User Code]],Justificar!$C$8:$I$1048576,6,0)),"")</f>
        <v/>
      </c>
      <c r="U118" t="str">
        <f>IFERROR(IF(VLOOKUP(User[[#This Row],[User Code]],Justificar!$C$8:$I$1048576,6,0)=0,"Sin Justificación",VLOOKUP(User[[#This Row],[User Code]],Justificar!$C$8:$I$1048576,7,0)),"")</f>
        <v/>
      </c>
      <c r="V118" t="str" cm="1">
        <f t="array" ref="V118">_xlfn.IFS(User[[#This Row],[Time In Store + Leave]]&lt;7.8,"Incompleto",User[[#This Row],[Time In Store + Leave]]&lt;=12,"Completo",User[[#This Row],[Time In Store + Leave]]&gt;12,"Superior")</f>
        <v>Completo</v>
      </c>
      <c r="W11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8" t="str">
        <f>IF(User[[#This Row],[Rango]]="incompleto",IF(User[[#This Row],[Reporte in]]=0,"Sin_Registro_In_Out",IF(User[[#This Row],[Reporte Out]]=0,"No_Realizo_Salida","No_cumple_el_Tiempo")),"")</f>
        <v/>
      </c>
      <c r="Y118" t="str" cm="1">
        <f t="array" ref="Y1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18"/>
      <c r="AA118"/>
      <c r="AB118"/>
      <c r="AC118"/>
      <c r="AD118"/>
      <c r="AE118"/>
      <c r="AF118"/>
      <c r="AG118"/>
      <c r="AH118"/>
      <c r="AI118"/>
      <c r="AJ118"/>
    </row>
    <row r="119" spans="1:36" x14ac:dyDescent="0.3">
      <c r="A119" t="s">
        <v>2442</v>
      </c>
      <c r="B119">
        <v>1070622565</v>
      </c>
      <c r="C119" t="s">
        <v>2443</v>
      </c>
      <c r="D119" t="s">
        <v>2444</v>
      </c>
      <c r="E119" t="s">
        <v>1744</v>
      </c>
      <c r="F119" t="s">
        <v>1032</v>
      </c>
      <c r="G119" t="s">
        <v>177</v>
      </c>
      <c r="H119" s="2">
        <v>45883.458611111113</v>
      </c>
      <c r="I119">
        <v>1</v>
      </c>
      <c r="J1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45922.461944444447</v>
      </c>
      <c r="K1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45922.803888888891</v>
      </c>
      <c r="L119" s="21">
        <f>_xlfn.XLOOKUP(User[[#This Row],[User Code]],RMS_Check_In_Out!A:A,RMS_Check_In_Out!D:D,"0")</f>
        <v>492</v>
      </c>
      <c r="M119" s="21">
        <f>_xlfn.XLOOKUP(User[[#This Row],[User Code]],Leave!P:P,Leave!S:S,"0")</f>
        <v>60</v>
      </c>
      <c r="N119" s="21">
        <f>User[[#This Row],[Time Leave RMS (min)]]/60</f>
        <v>1</v>
      </c>
      <c r="O119" s="15">
        <f>User[[#This Row],[Duration In Store(min)]]/60</f>
        <v>8.1999999999999993</v>
      </c>
      <c r="P119" s="28">
        <f>User[[#This Row],[Time In Store + Leave]]/24</f>
        <v>0.3833333333333333</v>
      </c>
      <c r="Q119" s="15">
        <f>(User[[#This Row],[Time Leave RMS (min)]]/60)+User[[#This Row],[Duration In Store H]]</f>
        <v>9.1999999999999993</v>
      </c>
      <c r="R119">
        <f>IF(User[[#This Row],[Check In]]="Sin Registro",0,1)</f>
        <v>1</v>
      </c>
      <c r="S119">
        <f>IF(User[[#This Row],[Check Out]]="Sin Registro",0,1)</f>
        <v>1</v>
      </c>
      <c r="T119" t="str">
        <f>IFERROR(IF(VLOOKUP(User[[#This Row],[User Code]],Justificar!$C$8:$I$1048576,6,0)=0,"Sin Justificación",VLOOKUP(User[[#This Row],[User Code]],Justificar!$C$8:$I$1048576,6,0)),"")</f>
        <v/>
      </c>
      <c r="U119" t="str">
        <f>IFERROR(IF(VLOOKUP(User[[#This Row],[User Code]],Justificar!$C$8:$I$1048576,6,0)=0,"Sin Justificación",VLOOKUP(User[[#This Row],[User Code]],Justificar!$C$8:$I$1048576,7,0)),"")</f>
        <v/>
      </c>
      <c r="V119" t="str" cm="1">
        <f t="array" ref="V119">_xlfn.IFS(User[[#This Row],[Time In Store + Leave]]&lt;7.8,"Incompleto",User[[#This Row],[Time In Store + Leave]]&lt;=12,"Completo",User[[#This Row],[Time In Store + Leave]]&gt;12,"Superior")</f>
        <v>Completo</v>
      </c>
      <c r="W11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19" t="str">
        <f>IF(User[[#This Row],[Rango]]="incompleto",IF(User[[#This Row],[Reporte in]]=0,"Sin_Registro_In_Out",IF(User[[#This Row],[Reporte Out]]=0,"No_Realizo_Salida","No_cumple_el_Tiempo")),"")</f>
        <v/>
      </c>
      <c r="Y119" t="str" cm="1">
        <f t="array" ref="Y1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19"/>
      <c r="AA119"/>
      <c r="AB119"/>
      <c r="AC119"/>
      <c r="AD119"/>
      <c r="AE119"/>
      <c r="AF119"/>
      <c r="AG119"/>
      <c r="AH119"/>
      <c r="AI119"/>
      <c r="AJ119"/>
    </row>
    <row r="120" spans="1:36" x14ac:dyDescent="0.3">
      <c r="A120" t="s">
        <v>2406</v>
      </c>
      <c r="B120">
        <v>1005325833</v>
      </c>
      <c r="C120" t="s">
        <v>2407</v>
      </c>
      <c r="D120" t="s">
        <v>2408</v>
      </c>
      <c r="E120" t="s">
        <v>1744</v>
      </c>
      <c r="F120" t="s">
        <v>1503</v>
      </c>
      <c r="G120" t="s">
        <v>177</v>
      </c>
      <c r="H120" s="2">
        <v>45882.667731481481</v>
      </c>
      <c r="I120">
        <v>1</v>
      </c>
      <c r="J1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45922.596030092594</v>
      </c>
      <c r="K1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45922.876898148148</v>
      </c>
      <c r="L120" s="21">
        <f>_xlfn.XLOOKUP(User[[#This Row],[User Code]],RMS_Check_In_Out!A:A,RMS_Check_In_Out!D:D,"0")</f>
        <v>404</v>
      </c>
      <c r="M120" s="21">
        <f>_xlfn.XLOOKUP(User[[#This Row],[User Code]],Leave!P:P,Leave!S:S,"0")</f>
        <v>60</v>
      </c>
      <c r="N120" s="21">
        <f>User[[#This Row],[Time Leave RMS (min)]]/60</f>
        <v>1</v>
      </c>
      <c r="O120" s="15">
        <f>User[[#This Row],[Duration In Store(min)]]/60</f>
        <v>6.7333333333333334</v>
      </c>
      <c r="P120" s="28">
        <f>User[[#This Row],[Time In Store + Leave]]/24</f>
        <v>0.32222222222222224</v>
      </c>
      <c r="Q120" s="15">
        <f>(User[[#This Row],[Time Leave RMS (min)]]/60)+User[[#This Row],[Duration In Store H]]</f>
        <v>7.7333333333333334</v>
      </c>
      <c r="R120">
        <f>IF(User[[#This Row],[Check In]]="Sin Registro",0,1)</f>
        <v>1</v>
      </c>
      <c r="S120">
        <f>IF(User[[#This Row],[Check Out]]="Sin Registro",0,1)</f>
        <v>1</v>
      </c>
      <c r="T120" t="str">
        <f>IFERROR(IF(VLOOKUP(User[[#This Row],[User Code]],Justificar!$C$8:$I$1048576,6,0)=0,"Sin Justificación",VLOOKUP(User[[#This Row],[User Code]],Justificar!$C$8:$I$1048576,6,0)),"")</f>
        <v>Sin Justificación</v>
      </c>
      <c r="U120" t="str">
        <f>IFERROR(IF(VLOOKUP(User[[#This Row],[User Code]],Justificar!$C$8:$I$1048576,6,0)=0,"Sin Justificación",VLOOKUP(User[[#This Row],[User Code]],Justificar!$C$8:$I$1048576,7,0)),"")</f>
        <v>Sin Justificación</v>
      </c>
      <c r="V120" t="str" cm="1">
        <f t="array" ref="V120">_xlfn.IFS(User[[#This Row],[Time In Store + Leave]]&lt;7.8,"Incompleto",User[[#This Row],[Time In Store + Leave]]&lt;=12,"Completo",User[[#This Row],[Time In Store + Leave]]&gt;12,"Superior")</f>
        <v>Incompleto</v>
      </c>
      <c r="W12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0" t="str">
        <f>IF(User[[#This Row],[Rango]]="incompleto",IF(User[[#This Row],[Reporte in]]=0,"Sin_Registro_In_Out",IF(User[[#This Row],[Reporte Out]]=0,"No_Realizo_Salida","No_cumple_el_Tiempo")),"")</f>
        <v>No_cumple_el_Tiempo</v>
      </c>
      <c r="Y120" t="str" cm="1">
        <f t="array" ref="Y1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20"/>
      <c r="AA120"/>
      <c r="AB120"/>
      <c r="AC120"/>
      <c r="AD120"/>
      <c r="AE120"/>
      <c r="AF120"/>
      <c r="AG120"/>
      <c r="AH120"/>
      <c r="AI120"/>
      <c r="AJ120"/>
    </row>
    <row r="121" spans="1:36" x14ac:dyDescent="0.3">
      <c r="A121" t="s">
        <v>2409</v>
      </c>
      <c r="B121">
        <v>1014183294</v>
      </c>
      <c r="C121" t="s">
        <v>2410</v>
      </c>
      <c r="D121" t="s">
        <v>2411</v>
      </c>
      <c r="E121" t="s">
        <v>6</v>
      </c>
      <c r="F121" t="s">
        <v>2412</v>
      </c>
      <c r="G121" t="s">
        <v>177</v>
      </c>
      <c r="H121" s="2">
        <v>45882.667314814818</v>
      </c>
      <c r="I121">
        <v>1</v>
      </c>
      <c r="J12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2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21" s="21" t="str">
        <f>_xlfn.XLOOKUP(User[[#This Row],[User Code]],RMS_Check_In_Out!A:A,RMS_Check_In_Out!D:D,"0")</f>
        <v>0</v>
      </c>
      <c r="M121" s="21" t="str">
        <f>_xlfn.XLOOKUP(User[[#This Row],[User Code]],Leave!P:P,Leave!S:S,"0")</f>
        <v>0</v>
      </c>
      <c r="N121" s="21">
        <f>User[[#This Row],[Time Leave RMS (min)]]/60</f>
        <v>0</v>
      </c>
      <c r="O121" s="15">
        <f>User[[#This Row],[Duration In Store(min)]]/60</f>
        <v>0</v>
      </c>
      <c r="P121" s="28">
        <f>User[[#This Row],[Time In Store + Leave]]/24</f>
        <v>0</v>
      </c>
      <c r="Q121" s="15">
        <f>(User[[#This Row],[Time Leave RMS (min)]]/60)+User[[#This Row],[Duration In Store H]]</f>
        <v>0</v>
      </c>
      <c r="R121">
        <f>IF(User[[#This Row],[Check In]]="Sin Registro",0,1)</f>
        <v>0</v>
      </c>
      <c r="S121">
        <f>IF(User[[#This Row],[Check Out]]="Sin Registro",0,1)</f>
        <v>0</v>
      </c>
      <c r="T121" t="str">
        <f>IFERROR(IF(VLOOKUP(User[[#This Row],[User Code]],Justificar!$C$8:$I$1048576,6,0)=0,"Sin Justificación",VLOOKUP(User[[#This Row],[User Code]],Justificar!$C$8:$I$1048576,6,0)),"")</f>
        <v>Sin Justificación</v>
      </c>
      <c r="U121" t="str">
        <f>IFERROR(IF(VLOOKUP(User[[#This Row],[User Code]],Justificar!$C$8:$I$1048576,6,0)=0,"Sin Justificación",VLOOKUP(User[[#This Row],[User Code]],Justificar!$C$8:$I$1048576,7,0)),"")</f>
        <v>Sin Justificación</v>
      </c>
      <c r="V121" t="str" cm="1">
        <f t="array" ref="V121">_xlfn.IFS(User[[#This Row],[Time In Store + Leave]]&lt;7.8,"Incompleto",User[[#This Row],[Time In Store + Leave]]&lt;=12,"Completo",User[[#This Row],[Time In Store + Leave]]&gt;12,"Superior")</f>
        <v>Incompleto</v>
      </c>
      <c r="W12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1" t="str">
        <f>IF(User[[#This Row],[Rango]]="incompleto",IF(User[[#This Row],[Reporte in]]=0,"Sin_Registro_In_Out",IF(User[[#This Row],[Reporte Out]]=0,"No_Realizo_Salida","No_cumple_el_Tiempo")),"")</f>
        <v>Sin_Registro_In_Out</v>
      </c>
      <c r="Y121" t="str" cm="1">
        <f t="array" ref="Y1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21"/>
      <c r="AA121"/>
      <c r="AB121"/>
      <c r="AC121"/>
      <c r="AD121"/>
      <c r="AE121"/>
      <c r="AF121"/>
      <c r="AG121"/>
      <c r="AH121"/>
      <c r="AI121"/>
      <c r="AJ121"/>
    </row>
    <row r="122" spans="1:36" x14ac:dyDescent="0.3">
      <c r="A122" t="s">
        <v>2413</v>
      </c>
      <c r="B122">
        <v>52733073</v>
      </c>
      <c r="C122" t="s">
        <v>2414</v>
      </c>
      <c r="D122" t="s">
        <v>2415</v>
      </c>
      <c r="E122" t="s">
        <v>6</v>
      </c>
      <c r="F122" t="s">
        <v>1051</v>
      </c>
      <c r="G122" t="s">
        <v>177</v>
      </c>
      <c r="H122" s="2">
        <v>45882.667118055557</v>
      </c>
      <c r="I122">
        <v>1</v>
      </c>
      <c r="J12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2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22" s="21" t="str">
        <f>_xlfn.XLOOKUP(User[[#This Row],[User Code]],RMS_Check_In_Out!A:A,RMS_Check_In_Out!D:D,"0")</f>
        <v>0</v>
      </c>
      <c r="M122" s="21">
        <f>_xlfn.XLOOKUP(User[[#This Row],[User Code]],Leave!P:P,Leave!S:S,"0")</f>
        <v>480</v>
      </c>
      <c r="N122" s="21">
        <f>User[[#This Row],[Time Leave RMS (min)]]/60</f>
        <v>8</v>
      </c>
      <c r="O122" s="15">
        <f>User[[#This Row],[Duration In Store(min)]]/60</f>
        <v>0</v>
      </c>
      <c r="P122" s="28">
        <f>User[[#This Row],[Time In Store + Leave]]/24</f>
        <v>0.33333333333333331</v>
      </c>
      <c r="Q122" s="15">
        <f>(User[[#This Row],[Time Leave RMS (min)]]/60)+User[[#This Row],[Duration In Store H]]</f>
        <v>8</v>
      </c>
      <c r="R122">
        <f>IF(User[[#This Row],[Check In]]="Sin Registro",0,1)</f>
        <v>1</v>
      </c>
      <c r="S122">
        <f>IF(User[[#This Row],[Check Out]]="Sin Registro",0,1)</f>
        <v>1</v>
      </c>
      <c r="T122" t="str">
        <f>IFERROR(IF(VLOOKUP(User[[#This Row],[User Code]],Justificar!$C$8:$I$1048576,6,0)=0,"Sin Justificación",VLOOKUP(User[[#This Row],[User Code]],Justificar!$C$8:$I$1048576,6,0)),"")</f>
        <v/>
      </c>
      <c r="U122" t="str">
        <f>IFERROR(IF(VLOOKUP(User[[#This Row],[User Code]],Justificar!$C$8:$I$1048576,6,0)=0,"Sin Justificación",VLOOKUP(User[[#This Row],[User Code]],Justificar!$C$8:$I$1048576,7,0)),"")</f>
        <v/>
      </c>
      <c r="V122" t="str" cm="1">
        <f t="array" ref="V122">_xlfn.IFS(User[[#This Row],[Time In Store + Leave]]&lt;7.8,"Incompleto",User[[#This Row],[Time In Store + Leave]]&lt;=12,"Completo",User[[#This Row],[Time In Store + Leave]]&gt;12,"Superior")</f>
        <v>Completo</v>
      </c>
      <c r="W12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2" t="str">
        <f>IF(User[[#This Row],[Rango]]="incompleto",IF(User[[#This Row],[Reporte in]]=0,"Sin_Registro_In_Out",IF(User[[#This Row],[Reporte Out]]=0,"No_Realizo_Salida","No_cumple_el_Tiempo")),"")</f>
        <v/>
      </c>
      <c r="Y122" t="str" cm="1">
        <f t="array" ref="Y1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22"/>
      <c r="AA122"/>
      <c r="AB122"/>
      <c r="AC122"/>
      <c r="AD122"/>
      <c r="AE122"/>
      <c r="AF122"/>
      <c r="AG122"/>
      <c r="AH122"/>
      <c r="AI122"/>
      <c r="AJ122"/>
    </row>
    <row r="123" spans="1:36" x14ac:dyDescent="0.3">
      <c r="A123" t="s">
        <v>2416</v>
      </c>
      <c r="B123">
        <v>1002653757</v>
      </c>
      <c r="C123" t="s">
        <v>2417</v>
      </c>
      <c r="D123" t="s">
        <v>2418</v>
      </c>
      <c r="E123" t="s">
        <v>6</v>
      </c>
      <c r="F123" t="s">
        <v>1032</v>
      </c>
      <c r="G123" t="s">
        <v>177</v>
      </c>
      <c r="H123" s="2">
        <v>45882.666898148149</v>
      </c>
      <c r="I123">
        <v>1</v>
      </c>
      <c r="J1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45922.459143518521</v>
      </c>
      <c r="K1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45922.799780092595</v>
      </c>
      <c r="L123" s="21">
        <f>_xlfn.XLOOKUP(User[[#This Row],[User Code]],RMS_Check_In_Out!A:A,RMS_Check_In_Out!D:D,"0")</f>
        <v>491</v>
      </c>
      <c r="M123" s="21">
        <f>_xlfn.XLOOKUP(User[[#This Row],[User Code]],Leave!P:P,Leave!S:S,"0")</f>
        <v>60</v>
      </c>
      <c r="N123" s="21">
        <f>User[[#This Row],[Time Leave RMS (min)]]/60</f>
        <v>1</v>
      </c>
      <c r="O123" s="15">
        <f>User[[#This Row],[Duration In Store(min)]]/60</f>
        <v>8.1833333333333336</v>
      </c>
      <c r="P123" s="28">
        <f>User[[#This Row],[Time In Store + Leave]]/24</f>
        <v>0.38263888888888892</v>
      </c>
      <c r="Q123" s="15">
        <f>(User[[#This Row],[Time Leave RMS (min)]]/60)+User[[#This Row],[Duration In Store H]]</f>
        <v>9.1833333333333336</v>
      </c>
      <c r="R123">
        <f>IF(User[[#This Row],[Check In]]="Sin Registro",0,1)</f>
        <v>1</v>
      </c>
      <c r="S123">
        <f>IF(User[[#This Row],[Check Out]]="Sin Registro",0,1)</f>
        <v>1</v>
      </c>
      <c r="T123" t="str">
        <f>IFERROR(IF(VLOOKUP(User[[#This Row],[User Code]],Justificar!$C$8:$I$1048576,6,0)=0,"Sin Justificación",VLOOKUP(User[[#This Row],[User Code]],Justificar!$C$8:$I$1048576,6,0)),"")</f>
        <v/>
      </c>
      <c r="U123" t="str">
        <f>IFERROR(IF(VLOOKUP(User[[#This Row],[User Code]],Justificar!$C$8:$I$1048576,6,0)=0,"Sin Justificación",VLOOKUP(User[[#This Row],[User Code]],Justificar!$C$8:$I$1048576,7,0)),"")</f>
        <v/>
      </c>
      <c r="V123" t="str" cm="1">
        <f t="array" ref="V123">_xlfn.IFS(User[[#This Row],[Time In Store + Leave]]&lt;7.8,"Incompleto",User[[#This Row],[Time In Store + Leave]]&lt;=12,"Completo",User[[#This Row],[Time In Store + Leave]]&gt;12,"Superior")</f>
        <v>Completo</v>
      </c>
      <c r="W12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3" t="str">
        <f>IF(User[[#This Row],[Rango]]="incompleto",IF(User[[#This Row],[Reporte in]]=0,"Sin_Registro_In_Out",IF(User[[#This Row],[Reporte Out]]=0,"No_Realizo_Salida","No_cumple_el_Tiempo")),"")</f>
        <v/>
      </c>
      <c r="Y123" t="str" cm="1">
        <f t="array" ref="Y1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23"/>
      <c r="AA123"/>
      <c r="AB123"/>
      <c r="AC123"/>
      <c r="AD123"/>
      <c r="AE123"/>
      <c r="AF123"/>
      <c r="AG123"/>
      <c r="AH123"/>
      <c r="AI123"/>
      <c r="AJ123"/>
    </row>
    <row r="124" spans="1:36" x14ac:dyDescent="0.3">
      <c r="A124" t="s">
        <v>2419</v>
      </c>
      <c r="B124">
        <v>1129529149</v>
      </c>
      <c r="C124" t="s">
        <v>2420</v>
      </c>
      <c r="D124" t="s">
        <v>2421</v>
      </c>
      <c r="E124" t="s">
        <v>6</v>
      </c>
      <c r="F124" t="s">
        <v>1105</v>
      </c>
      <c r="G124" t="s">
        <v>177</v>
      </c>
      <c r="H124" s="2">
        <v>45882.501099537039</v>
      </c>
      <c r="I124">
        <v>1</v>
      </c>
      <c r="J12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12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124" s="21" t="str">
        <f>_xlfn.XLOOKUP(User[[#This Row],[User Code]],RMS_Check_In_Out!A:A,RMS_Check_In_Out!D:D,"0")</f>
        <v>0</v>
      </c>
      <c r="M124" s="21">
        <f>_xlfn.XLOOKUP(User[[#This Row],[User Code]],Leave!P:P,Leave!S:S,"0")</f>
        <v>540</v>
      </c>
      <c r="N124" s="21">
        <f>User[[#This Row],[Time Leave RMS (min)]]/60</f>
        <v>9</v>
      </c>
      <c r="O124" s="15">
        <f>User[[#This Row],[Duration In Store(min)]]/60</f>
        <v>0</v>
      </c>
      <c r="P124" s="28">
        <f>User[[#This Row],[Time In Store + Leave]]/24</f>
        <v>0.375</v>
      </c>
      <c r="Q124" s="15">
        <f>(User[[#This Row],[Time Leave RMS (min)]]/60)+User[[#This Row],[Duration In Store H]]</f>
        <v>9</v>
      </c>
      <c r="R124">
        <f>IF(User[[#This Row],[Check In]]="Sin Registro",0,1)</f>
        <v>1</v>
      </c>
      <c r="S124">
        <f>IF(User[[#This Row],[Check Out]]="Sin Registro",0,1)</f>
        <v>1</v>
      </c>
      <c r="T124" t="str">
        <f>IFERROR(IF(VLOOKUP(User[[#This Row],[User Code]],Justificar!$C$8:$I$1048576,6,0)=0,"Sin Justificación",VLOOKUP(User[[#This Row],[User Code]],Justificar!$C$8:$I$1048576,6,0)),"")</f>
        <v/>
      </c>
      <c r="U124" t="str">
        <f>IFERROR(IF(VLOOKUP(User[[#This Row],[User Code]],Justificar!$C$8:$I$1048576,6,0)=0,"Sin Justificación",VLOOKUP(User[[#This Row],[User Code]],Justificar!$C$8:$I$1048576,7,0)),"")</f>
        <v/>
      </c>
      <c r="V124" t="str" cm="1">
        <f t="array" ref="V124">_xlfn.IFS(User[[#This Row],[Time In Store + Leave]]&lt;7.8,"Incompleto",User[[#This Row],[Time In Store + Leave]]&lt;=12,"Completo",User[[#This Row],[Time In Store + Leave]]&gt;12,"Superior")</f>
        <v>Completo</v>
      </c>
      <c r="W12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4" t="str">
        <f>IF(User[[#This Row],[Rango]]="incompleto",IF(User[[#This Row],[Reporte in]]=0,"Sin_Registro_In_Out",IF(User[[#This Row],[Reporte Out]]=0,"No_Realizo_Salida","No_cumple_el_Tiempo")),"")</f>
        <v/>
      </c>
      <c r="Y124" t="str" cm="1">
        <f t="array" ref="Y1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24"/>
      <c r="AA124"/>
      <c r="AB124"/>
      <c r="AC124"/>
      <c r="AD124"/>
      <c r="AE124"/>
      <c r="AF124"/>
      <c r="AG124"/>
      <c r="AH124"/>
      <c r="AI124"/>
      <c r="AJ124"/>
    </row>
    <row r="125" spans="1:36" x14ac:dyDescent="0.3">
      <c r="A125" t="s">
        <v>2422</v>
      </c>
      <c r="B125">
        <v>1073170681</v>
      </c>
      <c r="C125" t="s">
        <v>2423</v>
      </c>
      <c r="D125" t="s">
        <v>2424</v>
      </c>
      <c r="E125" t="s">
        <v>6</v>
      </c>
      <c r="F125" t="s">
        <v>1105</v>
      </c>
      <c r="G125" t="s">
        <v>177</v>
      </c>
      <c r="H125" s="2">
        <v>45882.500937500001</v>
      </c>
      <c r="I125">
        <v>1</v>
      </c>
      <c r="J1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45922.326006944444</v>
      </c>
      <c r="K1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45922.672013888892</v>
      </c>
      <c r="L125" s="21">
        <f>_xlfn.XLOOKUP(User[[#This Row],[User Code]],RMS_Check_In_Out!A:A,RMS_Check_In_Out!D:D,"0")</f>
        <v>498</v>
      </c>
      <c r="M125" s="21">
        <f>_xlfn.XLOOKUP(User[[#This Row],[User Code]],Leave!P:P,Leave!S:S,"0")</f>
        <v>60</v>
      </c>
      <c r="N125" s="21">
        <f>User[[#This Row],[Time Leave RMS (min)]]/60</f>
        <v>1</v>
      </c>
      <c r="O125" s="15">
        <f>User[[#This Row],[Duration In Store(min)]]/60</f>
        <v>8.3000000000000007</v>
      </c>
      <c r="P125" s="28">
        <f>User[[#This Row],[Time In Store + Leave]]/24</f>
        <v>0.38750000000000001</v>
      </c>
      <c r="Q125" s="15">
        <f>(User[[#This Row],[Time Leave RMS (min)]]/60)+User[[#This Row],[Duration In Store H]]</f>
        <v>9.3000000000000007</v>
      </c>
      <c r="R125">
        <f>IF(User[[#This Row],[Check In]]="Sin Registro",0,1)</f>
        <v>1</v>
      </c>
      <c r="S125">
        <f>IF(User[[#This Row],[Check Out]]="Sin Registro",0,1)</f>
        <v>1</v>
      </c>
      <c r="T125" t="str">
        <f>IFERROR(IF(VLOOKUP(User[[#This Row],[User Code]],Justificar!$C$8:$I$1048576,6,0)=0,"Sin Justificación",VLOOKUP(User[[#This Row],[User Code]],Justificar!$C$8:$I$1048576,6,0)),"")</f>
        <v/>
      </c>
      <c r="U125" t="str">
        <f>IFERROR(IF(VLOOKUP(User[[#This Row],[User Code]],Justificar!$C$8:$I$1048576,6,0)=0,"Sin Justificación",VLOOKUP(User[[#This Row],[User Code]],Justificar!$C$8:$I$1048576,7,0)),"")</f>
        <v/>
      </c>
      <c r="V125" t="str" cm="1">
        <f t="array" ref="V125">_xlfn.IFS(User[[#This Row],[Time In Store + Leave]]&lt;7.8,"Incompleto",User[[#This Row],[Time In Store + Leave]]&lt;=12,"Completo",User[[#This Row],[Time In Store + Leave]]&gt;12,"Superior")</f>
        <v>Completo</v>
      </c>
      <c r="W12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5" t="str">
        <f>IF(User[[#This Row],[Rango]]="incompleto",IF(User[[#This Row],[Reporte in]]=0,"Sin_Registro_In_Out",IF(User[[#This Row],[Reporte Out]]=0,"No_Realizo_Salida","No_cumple_el_Tiempo")),"")</f>
        <v/>
      </c>
      <c r="Y125" t="str" cm="1">
        <f t="array" ref="Y1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25"/>
      <c r="AA125"/>
      <c r="AB125"/>
      <c r="AC125"/>
      <c r="AD125"/>
      <c r="AE125"/>
      <c r="AF125"/>
      <c r="AG125"/>
      <c r="AH125"/>
      <c r="AI125"/>
      <c r="AJ125"/>
    </row>
    <row r="126" spans="1:36" x14ac:dyDescent="0.3">
      <c r="A126" t="s">
        <v>2425</v>
      </c>
      <c r="B126">
        <v>1048851423</v>
      </c>
      <c r="C126" t="s">
        <v>2426</v>
      </c>
      <c r="D126" t="s">
        <v>2427</v>
      </c>
      <c r="E126" t="s">
        <v>6</v>
      </c>
      <c r="F126" t="s">
        <v>2226</v>
      </c>
      <c r="G126" t="s">
        <v>177</v>
      </c>
      <c r="H126" s="2">
        <v>45882.500787037039</v>
      </c>
      <c r="I126">
        <v>1</v>
      </c>
      <c r="J1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45922.421180555553</v>
      </c>
      <c r="K1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45922.757384259261</v>
      </c>
      <c r="L126" s="21">
        <f>_xlfn.XLOOKUP(User[[#This Row],[User Code]],RMS_Check_In_Out!A:A,RMS_Check_In_Out!D:D,"0")</f>
        <v>484</v>
      </c>
      <c r="M126" s="21">
        <f>_xlfn.XLOOKUP(User[[#This Row],[User Code]],Leave!P:P,Leave!S:S,"0")</f>
        <v>60</v>
      </c>
      <c r="N126" s="21">
        <f>User[[#This Row],[Time Leave RMS (min)]]/60</f>
        <v>1</v>
      </c>
      <c r="O126" s="15">
        <f>User[[#This Row],[Duration In Store(min)]]/60</f>
        <v>8.0666666666666664</v>
      </c>
      <c r="P126" s="28">
        <f>User[[#This Row],[Time In Store + Leave]]/24</f>
        <v>0.37777777777777777</v>
      </c>
      <c r="Q126" s="15">
        <f>(User[[#This Row],[Time Leave RMS (min)]]/60)+User[[#This Row],[Duration In Store H]]</f>
        <v>9.0666666666666664</v>
      </c>
      <c r="R126">
        <f>IF(User[[#This Row],[Check In]]="Sin Registro",0,1)</f>
        <v>1</v>
      </c>
      <c r="S126">
        <f>IF(User[[#This Row],[Check Out]]="Sin Registro",0,1)</f>
        <v>1</v>
      </c>
      <c r="T126" t="str">
        <f>IFERROR(IF(VLOOKUP(User[[#This Row],[User Code]],Justificar!$C$8:$I$1048576,6,0)=0,"Sin Justificación",VLOOKUP(User[[#This Row],[User Code]],Justificar!$C$8:$I$1048576,6,0)),"")</f>
        <v/>
      </c>
      <c r="U126" t="str">
        <f>IFERROR(IF(VLOOKUP(User[[#This Row],[User Code]],Justificar!$C$8:$I$1048576,6,0)=0,"Sin Justificación",VLOOKUP(User[[#This Row],[User Code]],Justificar!$C$8:$I$1048576,7,0)),"")</f>
        <v/>
      </c>
      <c r="V126" t="str" cm="1">
        <f t="array" ref="V126">_xlfn.IFS(User[[#This Row],[Time In Store + Leave]]&lt;7.8,"Incompleto",User[[#This Row],[Time In Store + Leave]]&lt;=12,"Completo",User[[#This Row],[Time In Store + Leave]]&gt;12,"Superior")</f>
        <v>Completo</v>
      </c>
      <c r="W12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6" t="str">
        <f>IF(User[[#This Row],[Rango]]="incompleto",IF(User[[#This Row],[Reporte in]]=0,"Sin_Registro_In_Out",IF(User[[#This Row],[Reporte Out]]=0,"No_Realizo_Salida","No_cumple_el_Tiempo")),"")</f>
        <v/>
      </c>
      <c r="Y126" t="str" cm="1">
        <f t="array" ref="Y1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26"/>
      <c r="AA126"/>
      <c r="AB126"/>
      <c r="AC126"/>
      <c r="AD126"/>
      <c r="AE126"/>
      <c r="AF126"/>
      <c r="AG126"/>
      <c r="AH126"/>
      <c r="AI126"/>
      <c r="AJ126"/>
    </row>
    <row r="127" spans="1:36" x14ac:dyDescent="0.3">
      <c r="A127" t="s">
        <v>2428</v>
      </c>
      <c r="B127">
        <v>1019112390</v>
      </c>
      <c r="C127" t="s">
        <v>2429</v>
      </c>
      <c r="D127" t="s">
        <v>2430</v>
      </c>
      <c r="E127" t="s">
        <v>84</v>
      </c>
      <c r="F127" t="s">
        <v>1015</v>
      </c>
      <c r="G127" t="s">
        <v>177</v>
      </c>
      <c r="H127" s="2">
        <v>45882.500555555554</v>
      </c>
      <c r="I127">
        <v>1</v>
      </c>
      <c r="J1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27" s="21" t="str">
        <f>_xlfn.XLOOKUP(User[[#This Row],[User Code]],RMS_Check_In_Out!A:A,RMS_Check_In_Out!D:D,"0")</f>
        <v>0</v>
      </c>
      <c r="M127" s="21" t="str">
        <f>_xlfn.XLOOKUP(User[[#This Row],[User Code]],Leave!P:P,Leave!S:S,"0")</f>
        <v>0</v>
      </c>
      <c r="N127" s="21">
        <f>User[[#This Row],[Time Leave RMS (min)]]/60</f>
        <v>0</v>
      </c>
      <c r="O127" s="15">
        <f>User[[#This Row],[Duration In Store(min)]]/60</f>
        <v>0</v>
      </c>
      <c r="P127" s="28">
        <f>User[[#This Row],[Time In Store + Leave]]/24</f>
        <v>0</v>
      </c>
      <c r="Q127" s="15">
        <f>(User[[#This Row],[Time Leave RMS (min)]]/60)+User[[#This Row],[Duration In Store H]]</f>
        <v>0</v>
      </c>
      <c r="R127">
        <f>IF(User[[#This Row],[Check In]]="Sin Registro",0,1)</f>
        <v>0</v>
      </c>
      <c r="S127">
        <f>IF(User[[#This Row],[Check Out]]="Sin Registro",0,1)</f>
        <v>0</v>
      </c>
      <c r="T127" t="str">
        <f>IFERROR(IF(VLOOKUP(User[[#This Row],[User Code]],Justificar!$C$8:$I$1048576,6,0)=0,"Sin Justificación",VLOOKUP(User[[#This Row],[User Code]],Justificar!$C$8:$I$1048576,6,0)),"")</f>
        <v>Sin Justificación</v>
      </c>
      <c r="U127" t="str">
        <f>IFERROR(IF(VLOOKUP(User[[#This Row],[User Code]],Justificar!$C$8:$I$1048576,6,0)=0,"Sin Justificación",VLOOKUP(User[[#This Row],[User Code]],Justificar!$C$8:$I$1048576,7,0)),"")</f>
        <v>Sin Justificación</v>
      </c>
      <c r="V127" t="str" cm="1">
        <f t="array" ref="V127">_xlfn.IFS(User[[#This Row],[Time In Store + Leave]]&lt;7.8,"Incompleto",User[[#This Row],[Time In Store + Leave]]&lt;=12,"Completo",User[[#This Row],[Time In Store + Leave]]&gt;12,"Superior")</f>
        <v>Incompleto</v>
      </c>
      <c r="W12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27" t="str">
        <f>IF(User[[#This Row],[Rango]]="incompleto",IF(User[[#This Row],[Reporte in]]=0,"Sin_Registro_In_Out",IF(User[[#This Row],[Reporte Out]]=0,"No_Realizo_Salida","No_cumple_el_Tiempo")),"")</f>
        <v>Sin_Registro_In_Out</v>
      </c>
      <c r="Y127" t="str" cm="1">
        <f t="array" ref="Y1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27"/>
      <c r="AA127"/>
      <c r="AB127"/>
      <c r="AC127"/>
      <c r="AD127"/>
      <c r="AE127"/>
      <c r="AF127"/>
      <c r="AG127"/>
      <c r="AH127"/>
      <c r="AI127"/>
      <c r="AJ127"/>
    </row>
    <row r="128" spans="1:36" x14ac:dyDescent="0.3">
      <c r="A128" t="s">
        <v>2392</v>
      </c>
      <c r="B128">
        <v>1002256149</v>
      </c>
      <c r="C128" t="s">
        <v>2393</v>
      </c>
      <c r="D128" t="s">
        <v>2394</v>
      </c>
      <c r="E128" t="s">
        <v>6</v>
      </c>
      <c r="F128" t="s">
        <v>1975</v>
      </c>
      <c r="G128" t="s">
        <v>178</v>
      </c>
      <c r="H128" s="2">
        <v>45881.667500000003</v>
      </c>
      <c r="I128">
        <v>1</v>
      </c>
      <c r="J1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45922.373067129629</v>
      </c>
      <c r="K1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45922.711458333331</v>
      </c>
      <c r="L128" s="21">
        <f>_xlfn.XLOOKUP(User[[#This Row],[User Code]],RMS_Check_In_Out!A:A,RMS_Check_In_Out!D:D,"0")</f>
        <v>487</v>
      </c>
      <c r="M128" s="21" t="str">
        <f>_xlfn.XLOOKUP(User[[#This Row],[User Code]],Leave!P:P,Leave!S:S,"0")</f>
        <v>0</v>
      </c>
      <c r="N128" s="21">
        <f>User[[#This Row],[Time Leave RMS (min)]]/60</f>
        <v>0</v>
      </c>
      <c r="O128" s="15">
        <f>User[[#This Row],[Duration In Store(min)]]/60</f>
        <v>8.1166666666666671</v>
      </c>
      <c r="P128" s="28">
        <f>User[[#This Row],[Time In Store + Leave]]/24</f>
        <v>0.33819444444444446</v>
      </c>
      <c r="Q128" s="15">
        <f>(User[[#This Row],[Time Leave RMS (min)]]/60)+User[[#This Row],[Duration In Store H]]</f>
        <v>8.1166666666666671</v>
      </c>
      <c r="R128">
        <f>IF(User[[#This Row],[Check In]]="Sin Registro",0,1)</f>
        <v>1</v>
      </c>
      <c r="S128">
        <f>IF(User[[#This Row],[Check Out]]="Sin Registro",0,1)</f>
        <v>1</v>
      </c>
      <c r="T128" t="str">
        <f>IFERROR(IF(VLOOKUP(User[[#This Row],[User Code]],Justificar!$C$8:$I$1048576,6,0)=0,"Sin Justificación",VLOOKUP(User[[#This Row],[User Code]],Justificar!$C$8:$I$1048576,6,0)),"")</f>
        <v/>
      </c>
      <c r="U128" t="str">
        <f>IFERROR(IF(VLOOKUP(User[[#This Row],[User Code]],Justificar!$C$8:$I$1048576,6,0)=0,"Sin Justificación",VLOOKUP(User[[#This Row],[User Code]],Justificar!$C$8:$I$1048576,7,0)),"")</f>
        <v/>
      </c>
      <c r="V128" t="str" cm="1">
        <f t="array" ref="V128">_xlfn.IFS(User[[#This Row],[Time In Store + Leave]]&lt;7.8,"Incompleto",User[[#This Row],[Time In Store + Leave]]&lt;=12,"Completo",User[[#This Row],[Time In Store + Leave]]&gt;12,"Superior")</f>
        <v>Completo</v>
      </c>
      <c r="W12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8" t="str">
        <f>IF(User[[#This Row],[Rango]]="incompleto",IF(User[[#This Row],[Reporte in]]=0,"Sin_Registro_In_Out",IF(User[[#This Row],[Reporte Out]]=0,"No_Realizo_Salida","No_cumple_el_Tiempo")),"")</f>
        <v/>
      </c>
      <c r="Y128" t="str" cm="1">
        <f t="array" ref="Y1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28"/>
      <c r="AA128"/>
      <c r="AB128"/>
      <c r="AC128"/>
      <c r="AD128"/>
      <c r="AE128"/>
      <c r="AF128"/>
      <c r="AG128"/>
      <c r="AH128"/>
      <c r="AI128"/>
      <c r="AJ128"/>
    </row>
    <row r="129" spans="1:36" x14ac:dyDescent="0.3">
      <c r="A129" t="s">
        <v>2395</v>
      </c>
      <c r="B129">
        <v>1098764515</v>
      </c>
      <c r="C129" t="s">
        <v>2396</v>
      </c>
      <c r="D129" t="s">
        <v>2397</v>
      </c>
      <c r="E129" t="s">
        <v>6</v>
      </c>
      <c r="F129" t="s">
        <v>1975</v>
      </c>
      <c r="G129" t="s">
        <v>178</v>
      </c>
      <c r="H129" s="2">
        <v>45881.667245370372</v>
      </c>
      <c r="I129">
        <v>1</v>
      </c>
      <c r="J1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45922.36645833333</v>
      </c>
      <c r="K1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45922.779594907406</v>
      </c>
      <c r="L129" s="21">
        <f>_xlfn.XLOOKUP(User[[#This Row],[User Code]],RMS_Check_In_Out!A:A,RMS_Check_In_Out!D:D,"0")</f>
        <v>595</v>
      </c>
      <c r="M129" s="21" t="str">
        <f>_xlfn.XLOOKUP(User[[#This Row],[User Code]],Leave!P:P,Leave!S:S,"0")</f>
        <v>0</v>
      </c>
      <c r="N129" s="21">
        <f>User[[#This Row],[Time Leave RMS (min)]]/60</f>
        <v>0</v>
      </c>
      <c r="O129" s="15">
        <f>User[[#This Row],[Duration In Store(min)]]/60</f>
        <v>9.9166666666666661</v>
      </c>
      <c r="P129" s="28">
        <f>User[[#This Row],[Time In Store + Leave]]/24</f>
        <v>0.41319444444444442</v>
      </c>
      <c r="Q129" s="15">
        <f>(User[[#This Row],[Time Leave RMS (min)]]/60)+User[[#This Row],[Duration In Store H]]</f>
        <v>9.9166666666666661</v>
      </c>
      <c r="R129">
        <f>IF(User[[#This Row],[Check In]]="Sin Registro",0,1)</f>
        <v>1</v>
      </c>
      <c r="S129">
        <f>IF(User[[#This Row],[Check Out]]="Sin Registro",0,1)</f>
        <v>1</v>
      </c>
      <c r="T129" t="str">
        <f>IFERROR(IF(VLOOKUP(User[[#This Row],[User Code]],Justificar!$C$8:$I$1048576,6,0)=0,"Sin Justificación",VLOOKUP(User[[#This Row],[User Code]],Justificar!$C$8:$I$1048576,6,0)),"")</f>
        <v/>
      </c>
      <c r="U129" t="str">
        <f>IFERROR(IF(VLOOKUP(User[[#This Row],[User Code]],Justificar!$C$8:$I$1048576,6,0)=0,"Sin Justificación",VLOOKUP(User[[#This Row],[User Code]],Justificar!$C$8:$I$1048576,7,0)),"")</f>
        <v/>
      </c>
      <c r="V129" t="str" cm="1">
        <f t="array" ref="V129">_xlfn.IFS(User[[#This Row],[Time In Store + Leave]]&lt;7.8,"Incompleto",User[[#This Row],[Time In Store + Leave]]&lt;=12,"Completo",User[[#This Row],[Time In Store + Leave]]&gt;12,"Superior")</f>
        <v>Completo</v>
      </c>
      <c r="W12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29" t="str">
        <f>IF(User[[#This Row],[Rango]]="incompleto",IF(User[[#This Row],[Reporte in]]=0,"Sin_Registro_In_Out",IF(User[[#This Row],[Reporte Out]]=0,"No_Realizo_Salida","No_cumple_el_Tiempo")),"")</f>
        <v/>
      </c>
      <c r="Y129" t="str" cm="1">
        <f t="array" ref="Y1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29"/>
      <c r="AA129"/>
      <c r="AB129"/>
      <c r="AC129"/>
      <c r="AD129"/>
      <c r="AE129"/>
      <c r="AF129"/>
      <c r="AG129"/>
      <c r="AH129"/>
      <c r="AI129"/>
      <c r="AJ129"/>
    </row>
    <row r="130" spans="1:36" x14ac:dyDescent="0.3">
      <c r="A130" t="s">
        <v>2398</v>
      </c>
      <c r="B130">
        <v>1016002196</v>
      </c>
      <c r="C130" t="s">
        <v>2399</v>
      </c>
      <c r="D130" t="s">
        <v>2400</v>
      </c>
      <c r="E130" t="s">
        <v>6</v>
      </c>
      <c r="F130" t="s">
        <v>1359</v>
      </c>
      <c r="G130" t="s">
        <v>178</v>
      </c>
      <c r="H130" s="2">
        <v>45881.666979166665</v>
      </c>
      <c r="I130">
        <v>1</v>
      </c>
      <c r="J1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45922.436562499999</v>
      </c>
      <c r="K1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45922.792881944442</v>
      </c>
      <c r="L130" s="21">
        <f>_xlfn.XLOOKUP(User[[#This Row],[User Code]],RMS_Check_In_Out!A:A,RMS_Check_In_Out!D:D,"0")</f>
        <v>513</v>
      </c>
      <c r="M130" s="21" t="str">
        <f>_xlfn.XLOOKUP(User[[#This Row],[User Code]],Leave!P:P,Leave!S:S,"0")</f>
        <v>0</v>
      </c>
      <c r="N130" s="21">
        <f>User[[#This Row],[Time Leave RMS (min)]]/60</f>
        <v>0</v>
      </c>
      <c r="O130" s="15">
        <f>User[[#This Row],[Duration In Store(min)]]/60</f>
        <v>8.5500000000000007</v>
      </c>
      <c r="P130" s="28">
        <f>User[[#This Row],[Time In Store + Leave]]/24</f>
        <v>0.35625000000000001</v>
      </c>
      <c r="Q130" s="15">
        <f>(User[[#This Row],[Time Leave RMS (min)]]/60)+User[[#This Row],[Duration In Store H]]</f>
        <v>8.5500000000000007</v>
      </c>
      <c r="R130">
        <f>IF(User[[#This Row],[Check In]]="Sin Registro",0,1)</f>
        <v>1</v>
      </c>
      <c r="S130">
        <f>IF(User[[#This Row],[Check Out]]="Sin Registro",0,1)</f>
        <v>1</v>
      </c>
      <c r="T130" t="str">
        <f>IFERROR(IF(VLOOKUP(User[[#This Row],[User Code]],Justificar!$C$8:$I$1048576,6,0)=0,"Sin Justificación",VLOOKUP(User[[#This Row],[User Code]],Justificar!$C$8:$I$1048576,6,0)),"")</f>
        <v/>
      </c>
      <c r="U130" t="str">
        <f>IFERROR(IF(VLOOKUP(User[[#This Row],[User Code]],Justificar!$C$8:$I$1048576,6,0)=0,"Sin Justificación",VLOOKUP(User[[#This Row],[User Code]],Justificar!$C$8:$I$1048576,7,0)),"")</f>
        <v/>
      </c>
      <c r="V130" t="str" cm="1">
        <f t="array" ref="V130">_xlfn.IFS(User[[#This Row],[Time In Store + Leave]]&lt;7.8,"Incompleto",User[[#This Row],[Time In Store + Leave]]&lt;=12,"Completo",User[[#This Row],[Time In Store + Leave]]&gt;12,"Superior")</f>
        <v>Completo</v>
      </c>
      <c r="W13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0" t="str">
        <f>IF(User[[#This Row],[Rango]]="incompleto",IF(User[[#This Row],[Reporte in]]=0,"Sin_Registro_In_Out",IF(User[[#This Row],[Reporte Out]]=0,"No_Realizo_Salida","No_cumple_el_Tiempo")),"")</f>
        <v/>
      </c>
      <c r="Y130" t="str" cm="1">
        <f t="array" ref="Y1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30"/>
      <c r="AA130"/>
      <c r="AB130"/>
      <c r="AC130"/>
      <c r="AD130"/>
      <c r="AE130"/>
      <c r="AF130"/>
      <c r="AG130"/>
      <c r="AH130"/>
      <c r="AI130"/>
      <c r="AJ130"/>
    </row>
    <row r="131" spans="1:36" x14ac:dyDescent="0.3">
      <c r="A131" t="s">
        <v>2401</v>
      </c>
      <c r="B131">
        <v>1019120609</v>
      </c>
      <c r="C131" t="s">
        <v>2402</v>
      </c>
      <c r="D131" t="s">
        <v>2403</v>
      </c>
      <c r="E131" t="s">
        <v>6</v>
      </c>
      <c r="F131" t="s">
        <v>1983</v>
      </c>
      <c r="G131" t="s">
        <v>179</v>
      </c>
      <c r="H131" s="2">
        <v>45881.500324074077</v>
      </c>
      <c r="I131">
        <v>1</v>
      </c>
      <c r="J13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3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31" s="21" t="str">
        <f>_xlfn.XLOOKUP(User[[#This Row],[User Code]],RMS_Check_In_Out!A:A,RMS_Check_In_Out!D:D,"0")</f>
        <v>0</v>
      </c>
      <c r="M131" s="21" t="str">
        <f>_xlfn.XLOOKUP(User[[#This Row],[User Code]],Leave!P:P,Leave!S:S,"0")</f>
        <v>0</v>
      </c>
      <c r="N131" s="21">
        <f>User[[#This Row],[Time Leave RMS (min)]]/60</f>
        <v>0</v>
      </c>
      <c r="O131" s="15">
        <f>User[[#This Row],[Duration In Store(min)]]/60</f>
        <v>0</v>
      </c>
      <c r="P131" s="28">
        <f>User[[#This Row],[Time In Store + Leave]]/24</f>
        <v>0</v>
      </c>
      <c r="Q131" s="15">
        <f>(User[[#This Row],[Time Leave RMS (min)]]/60)+User[[#This Row],[Duration In Store H]]</f>
        <v>0</v>
      </c>
      <c r="R131">
        <f>IF(User[[#This Row],[Check In]]="Sin Registro",0,1)</f>
        <v>0</v>
      </c>
      <c r="S131">
        <f>IF(User[[#This Row],[Check Out]]="Sin Registro",0,1)</f>
        <v>0</v>
      </c>
      <c r="T131" t="str">
        <f>IFERROR(IF(VLOOKUP(User[[#This Row],[User Code]],Justificar!$C$8:$I$1048576,6,0)=0,"Sin Justificación",VLOOKUP(User[[#This Row],[User Code]],Justificar!$C$8:$I$1048576,6,0)),"")</f>
        <v>Sin Justificación</v>
      </c>
      <c r="U131" t="str">
        <f>IFERROR(IF(VLOOKUP(User[[#This Row],[User Code]],Justificar!$C$8:$I$1048576,6,0)=0,"Sin Justificación",VLOOKUP(User[[#This Row],[User Code]],Justificar!$C$8:$I$1048576,7,0)),"")</f>
        <v>Sin Justificación</v>
      </c>
      <c r="V131" t="str" cm="1">
        <f t="array" ref="V131">_xlfn.IFS(User[[#This Row],[Time In Store + Leave]]&lt;7.8,"Incompleto",User[[#This Row],[Time In Store + Leave]]&lt;=12,"Completo",User[[#This Row],[Time In Store + Leave]]&gt;12,"Superior")</f>
        <v>Incompleto</v>
      </c>
      <c r="W13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31" t="str">
        <f>IF(User[[#This Row],[Rango]]="incompleto",IF(User[[#This Row],[Reporte in]]=0,"Sin_Registro_In_Out",IF(User[[#This Row],[Reporte Out]]=0,"No_Realizo_Salida","No_cumple_el_Tiempo")),"")</f>
        <v>Sin_Registro_In_Out</v>
      </c>
      <c r="Y131" t="str" cm="1">
        <f t="array" ref="Y1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31"/>
      <c r="AA131"/>
      <c r="AB131"/>
      <c r="AC131"/>
      <c r="AD131"/>
      <c r="AE131"/>
      <c r="AF131"/>
      <c r="AG131"/>
      <c r="AH131"/>
      <c r="AI131"/>
      <c r="AJ131"/>
    </row>
    <row r="132" spans="1:36" x14ac:dyDescent="0.3">
      <c r="A132" t="s">
        <v>2364</v>
      </c>
      <c r="B132">
        <v>1143465778</v>
      </c>
      <c r="C132" t="s">
        <v>2365</v>
      </c>
      <c r="D132" t="s">
        <v>2366</v>
      </c>
      <c r="E132" t="s">
        <v>6</v>
      </c>
      <c r="F132" t="s">
        <v>2768</v>
      </c>
      <c r="G132" t="s">
        <v>178</v>
      </c>
      <c r="H132" s="2">
        <v>45880.791898148149</v>
      </c>
      <c r="I132">
        <v>1</v>
      </c>
      <c r="J1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32" s="21" t="str">
        <f>_xlfn.XLOOKUP(User[[#This Row],[User Code]],RMS_Check_In_Out!A:A,RMS_Check_In_Out!D:D,"0")</f>
        <v>0</v>
      </c>
      <c r="M132" s="21" t="str">
        <f>_xlfn.XLOOKUP(User[[#This Row],[User Code]],Leave!P:P,Leave!S:S,"0")</f>
        <v>0</v>
      </c>
      <c r="N132" s="21">
        <f>User[[#This Row],[Time Leave RMS (min)]]/60</f>
        <v>0</v>
      </c>
      <c r="O132" s="15">
        <f>User[[#This Row],[Duration In Store(min)]]/60</f>
        <v>0</v>
      </c>
      <c r="P132" s="28">
        <f>User[[#This Row],[Time In Store + Leave]]/24</f>
        <v>0</v>
      </c>
      <c r="Q132" s="15">
        <f>(User[[#This Row],[Time Leave RMS (min)]]/60)+User[[#This Row],[Duration In Store H]]</f>
        <v>0</v>
      </c>
      <c r="R132">
        <f>IF(User[[#This Row],[Check In]]="Sin Registro",0,1)</f>
        <v>0</v>
      </c>
      <c r="S132">
        <f>IF(User[[#This Row],[Check Out]]="Sin Registro",0,1)</f>
        <v>0</v>
      </c>
      <c r="T132" t="str">
        <f>IFERROR(IF(VLOOKUP(User[[#This Row],[User Code]],Justificar!$C$8:$I$1048576,6,0)=0,"Sin Justificación",VLOOKUP(User[[#This Row],[User Code]],Justificar!$C$8:$I$1048576,6,0)),"")</f>
        <v>Sin Justificación</v>
      </c>
      <c r="U132" t="str">
        <f>IFERROR(IF(VLOOKUP(User[[#This Row],[User Code]],Justificar!$C$8:$I$1048576,6,0)=0,"Sin Justificación",VLOOKUP(User[[#This Row],[User Code]],Justificar!$C$8:$I$1048576,7,0)),"")</f>
        <v>Sin Justificación</v>
      </c>
      <c r="V132" t="str" cm="1">
        <f t="array" ref="V132">_xlfn.IFS(User[[#This Row],[Time In Store + Leave]]&lt;7.8,"Incompleto",User[[#This Row],[Time In Store + Leave]]&lt;=12,"Completo",User[[#This Row],[Time In Store + Leave]]&gt;12,"Superior")</f>
        <v>Incompleto</v>
      </c>
      <c r="W13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32" t="str">
        <f>IF(User[[#This Row],[Rango]]="incompleto",IF(User[[#This Row],[Reporte in]]=0,"Sin_Registro_In_Out",IF(User[[#This Row],[Reporte Out]]=0,"No_Realizo_Salida","No_cumple_el_Tiempo")),"")</f>
        <v>Sin_Registro_In_Out</v>
      </c>
      <c r="Y132" t="str" cm="1">
        <f t="array" ref="Y1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32"/>
      <c r="AA132"/>
      <c r="AB132"/>
      <c r="AC132"/>
      <c r="AD132"/>
      <c r="AE132"/>
      <c r="AF132"/>
      <c r="AG132"/>
      <c r="AH132"/>
      <c r="AI132"/>
      <c r="AJ132"/>
    </row>
    <row r="133" spans="1:36" x14ac:dyDescent="0.3">
      <c r="A133" t="s">
        <v>2367</v>
      </c>
      <c r="B133">
        <v>1101819379</v>
      </c>
      <c r="C133" t="s">
        <v>2368</v>
      </c>
      <c r="D133" t="s">
        <v>2369</v>
      </c>
      <c r="E133" t="s">
        <v>6</v>
      </c>
      <c r="F133" t="s">
        <v>2146</v>
      </c>
      <c r="G133" t="s">
        <v>179</v>
      </c>
      <c r="H133" s="2">
        <v>45880.541967592595</v>
      </c>
      <c r="I133">
        <v>1</v>
      </c>
      <c r="J1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45922.471134259256</v>
      </c>
      <c r="K1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45922.794409722221</v>
      </c>
      <c r="L133" s="21">
        <f>_xlfn.XLOOKUP(User[[#This Row],[User Code]],RMS_Check_In_Out!A:A,RMS_Check_In_Out!D:D,"0")</f>
        <v>466</v>
      </c>
      <c r="M133" s="21">
        <f>_xlfn.XLOOKUP(User[[#This Row],[User Code]],Leave!P:P,Leave!S:S,"0")</f>
        <v>60</v>
      </c>
      <c r="N133" s="21">
        <f>User[[#This Row],[Time Leave RMS (min)]]/60</f>
        <v>1</v>
      </c>
      <c r="O133" s="15">
        <f>User[[#This Row],[Duration In Store(min)]]/60</f>
        <v>7.7666666666666666</v>
      </c>
      <c r="P133" s="28">
        <f>User[[#This Row],[Time In Store + Leave]]/24</f>
        <v>0.36527777777777776</v>
      </c>
      <c r="Q133" s="15">
        <f>(User[[#This Row],[Time Leave RMS (min)]]/60)+User[[#This Row],[Duration In Store H]]</f>
        <v>8.7666666666666657</v>
      </c>
      <c r="R133">
        <f>IF(User[[#This Row],[Check In]]="Sin Registro",0,1)</f>
        <v>1</v>
      </c>
      <c r="S133">
        <f>IF(User[[#This Row],[Check Out]]="Sin Registro",0,1)</f>
        <v>1</v>
      </c>
      <c r="T133" t="str">
        <f>IFERROR(IF(VLOOKUP(User[[#This Row],[User Code]],Justificar!$C$8:$I$1048576,6,0)=0,"Sin Justificación",VLOOKUP(User[[#This Row],[User Code]],Justificar!$C$8:$I$1048576,6,0)),"")</f>
        <v/>
      </c>
      <c r="U133" t="str">
        <f>IFERROR(IF(VLOOKUP(User[[#This Row],[User Code]],Justificar!$C$8:$I$1048576,6,0)=0,"Sin Justificación",VLOOKUP(User[[#This Row],[User Code]],Justificar!$C$8:$I$1048576,7,0)),"")</f>
        <v/>
      </c>
      <c r="V133" t="str" cm="1">
        <f t="array" ref="V133">_xlfn.IFS(User[[#This Row],[Time In Store + Leave]]&lt;7.8,"Incompleto",User[[#This Row],[Time In Store + Leave]]&lt;=12,"Completo",User[[#This Row],[Time In Store + Leave]]&gt;12,"Superior")</f>
        <v>Completo</v>
      </c>
      <c r="W13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3" t="str">
        <f>IF(User[[#This Row],[Rango]]="incompleto",IF(User[[#This Row],[Reporte in]]=0,"Sin_Registro_In_Out",IF(User[[#This Row],[Reporte Out]]=0,"No_Realizo_Salida","No_cumple_el_Tiempo")),"")</f>
        <v/>
      </c>
      <c r="Y133" t="str" cm="1">
        <f t="array" ref="Y1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33"/>
      <c r="AA133"/>
      <c r="AB133"/>
      <c r="AC133"/>
      <c r="AD133"/>
      <c r="AE133"/>
      <c r="AF133"/>
      <c r="AG133"/>
      <c r="AH133"/>
      <c r="AI133"/>
      <c r="AJ133"/>
    </row>
    <row r="134" spans="1:36" x14ac:dyDescent="0.3">
      <c r="A134" t="s">
        <v>2370</v>
      </c>
      <c r="B134">
        <v>1001078221</v>
      </c>
      <c r="C134" t="s">
        <v>2371</v>
      </c>
      <c r="D134" t="s">
        <v>2372</v>
      </c>
      <c r="E134" t="s">
        <v>130</v>
      </c>
      <c r="F134" t="s">
        <v>1990</v>
      </c>
      <c r="G134" t="s">
        <v>178</v>
      </c>
      <c r="H134" s="2">
        <v>45880.502500000002</v>
      </c>
      <c r="I134">
        <v>1</v>
      </c>
      <c r="J1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45922.373831018522</v>
      </c>
      <c r="K1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45922.750601851854</v>
      </c>
      <c r="L134" s="21">
        <f>_xlfn.XLOOKUP(User[[#This Row],[User Code]],RMS_Check_In_Out!A:A,RMS_Check_In_Out!D:D,"0")</f>
        <v>543</v>
      </c>
      <c r="M134" s="21" t="str">
        <f>_xlfn.XLOOKUP(User[[#This Row],[User Code]],Leave!P:P,Leave!S:S,"0")</f>
        <v>0</v>
      </c>
      <c r="N134" s="21">
        <f>User[[#This Row],[Time Leave RMS (min)]]/60</f>
        <v>0</v>
      </c>
      <c r="O134" s="15">
        <f>User[[#This Row],[Duration In Store(min)]]/60</f>
        <v>9.0500000000000007</v>
      </c>
      <c r="P134" s="28">
        <f>User[[#This Row],[Time In Store + Leave]]/24</f>
        <v>0.37708333333333338</v>
      </c>
      <c r="Q134" s="15">
        <f>(User[[#This Row],[Time Leave RMS (min)]]/60)+User[[#This Row],[Duration In Store H]]</f>
        <v>9.0500000000000007</v>
      </c>
      <c r="R134">
        <f>IF(User[[#This Row],[Check In]]="Sin Registro",0,1)</f>
        <v>1</v>
      </c>
      <c r="S134">
        <f>IF(User[[#This Row],[Check Out]]="Sin Registro",0,1)</f>
        <v>1</v>
      </c>
      <c r="T134" t="str">
        <f>IFERROR(IF(VLOOKUP(User[[#This Row],[User Code]],Justificar!$C$8:$I$1048576,6,0)=0,"Sin Justificación",VLOOKUP(User[[#This Row],[User Code]],Justificar!$C$8:$I$1048576,6,0)),"")</f>
        <v/>
      </c>
      <c r="U134" t="str">
        <f>IFERROR(IF(VLOOKUP(User[[#This Row],[User Code]],Justificar!$C$8:$I$1048576,6,0)=0,"Sin Justificación",VLOOKUP(User[[#This Row],[User Code]],Justificar!$C$8:$I$1048576,7,0)),"")</f>
        <v/>
      </c>
      <c r="V134" t="str" cm="1">
        <f t="array" ref="V134">_xlfn.IFS(User[[#This Row],[Time In Store + Leave]]&lt;7.8,"Incompleto",User[[#This Row],[Time In Store + Leave]]&lt;=12,"Completo",User[[#This Row],[Time In Store + Leave]]&gt;12,"Superior")</f>
        <v>Completo</v>
      </c>
      <c r="W13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4" t="str">
        <f>IF(User[[#This Row],[Rango]]="incompleto",IF(User[[#This Row],[Reporte in]]=0,"Sin_Registro_In_Out",IF(User[[#This Row],[Reporte Out]]=0,"No_Realizo_Salida","No_cumple_el_Tiempo")),"")</f>
        <v/>
      </c>
      <c r="Y134" t="str" cm="1">
        <f t="array" ref="Y1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34"/>
      <c r="AA134"/>
      <c r="AB134"/>
      <c r="AC134"/>
      <c r="AD134"/>
      <c r="AE134"/>
      <c r="AF134"/>
      <c r="AG134"/>
      <c r="AH134"/>
      <c r="AI134"/>
      <c r="AJ134"/>
    </row>
    <row r="135" spans="1:36" x14ac:dyDescent="0.3">
      <c r="A135" t="s">
        <v>2373</v>
      </c>
      <c r="B135">
        <v>1013264950</v>
      </c>
      <c r="C135" t="s">
        <v>2374</v>
      </c>
      <c r="D135" t="s">
        <v>2375</v>
      </c>
      <c r="E135" t="s">
        <v>130</v>
      </c>
      <c r="F135" t="s">
        <v>1446</v>
      </c>
      <c r="G135" t="s">
        <v>178</v>
      </c>
      <c r="H135" s="2">
        <v>45880.502372685187</v>
      </c>
      <c r="I135">
        <v>1</v>
      </c>
      <c r="J1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45922.387696759259</v>
      </c>
      <c r="K1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45922.762615740743</v>
      </c>
      <c r="L135" s="21">
        <f>_xlfn.XLOOKUP(User[[#This Row],[User Code]],RMS_Check_In_Out!A:A,RMS_Check_In_Out!D:D,"0")</f>
        <v>540</v>
      </c>
      <c r="M135" s="21" t="str">
        <f>_xlfn.XLOOKUP(User[[#This Row],[User Code]],Leave!P:P,Leave!S:S,"0")</f>
        <v>0</v>
      </c>
      <c r="N135" s="21">
        <f>User[[#This Row],[Time Leave RMS (min)]]/60</f>
        <v>0</v>
      </c>
      <c r="O135" s="15">
        <f>User[[#This Row],[Duration In Store(min)]]/60</f>
        <v>9</v>
      </c>
      <c r="P135" s="28">
        <f>User[[#This Row],[Time In Store + Leave]]/24</f>
        <v>0.375</v>
      </c>
      <c r="Q135" s="15">
        <f>(User[[#This Row],[Time Leave RMS (min)]]/60)+User[[#This Row],[Duration In Store H]]</f>
        <v>9</v>
      </c>
      <c r="R135">
        <f>IF(User[[#This Row],[Check In]]="Sin Registro",0,1)</f>
        <v>1</v>
      </c>
      <c r="S135">
        <f>IF(User[[#This Row],[Check Out]]="Sin Registro",0,1)</f>
        <v>1</v>
      </c>
      <c r="T135" t="str">
        <f>IFERROR(IF(VLOOKUP(User[[#This Row],[User Code]],Justificar!$C$8:$I$1048576,6,0)=0,"Sin Justificación",VLOOKUP(User[[#This Row],[User Code]],Justificar!$C$8:$I$1048576,6,0)),"")</f>
        <v/>
      </c>
      <c r="U135" t="str">
        <f>IFERROR(IF(VLOOKUP(User[[#This Row],[User Code]],Justificar!$C$8:$I$1048576,6,0)=0,"Sin Justificación",VLOOKUP(User[[#This Row],[User Code]],Justificar!$C$8:$I$1048576,7,0)),"")</f>
        <v/>
      </c>
      <c r="V135" t="str" cm="1">
        <f t="array" ref="V135">_xlfn.IFS(User[[#This Row],[Time In Store + Leave]]&lt;7.8,"Incompleto",User[[#This Row],[Time In Store + Leave]]&lt;=12,"Completo",User[[#This Row],[Time In Store + Leave]]&gt;12,"Superior")</f>
        <v>Completo</v>
      </c>
      <c r="W13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5" t="str">
        <f>IF(User[[#This Row],[Rango]]="incompleto",IF(User[[#This Row],[Reporte in]]=0,"Sin_Registro_In_Out",IF(User[[#This Row],[Reporte Out]]=0,"No_Realizo_Salida","No_cumple_el_Tiempo")),"")</f>
        <v/>
      </c>
      <c r="Y135" t="str" cm="1">
        <f t="array" ref="Y1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35"/>
      <c r="AA135"/>
      <c r="AB135"/>
      <c r="AC135"/>
      <c r="AD135"/>
      <c r="AE135"/>
      <c r="AF135"/>
      <c r="AG135"/>
      <c r="AH135"/>
      <c r="AI135"/>
      <c r="AJ135"/>
    </row>
    <row r="136" spans="1:36" x14ac:dyDescent="0.3">
      <c r="A136" t="s">
        <v>2344</v>
      </c>
      <c r="B136">
        <v>1085322658</v>
      </c>
      <c r="C136" t="s">
        <v>2345</v>
      </c>
      <c r="D136" t="s">
        <v>2346</v>
      </c>
      <c r="E136" t="s">
        <v>6</v>
      </c>
      <c r="F136" t="s">
        <v>1031</v>
      </c>
      <c r="G136" t="s">
        <v>177</v>
      </c>
      <c r="H136" s="2">
        <v>45877.708784722221</v>
      </c>
      <c r="I136">
        <v>1</v>
      </c>
      <c r="J1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45922.404780092591</v>
      </c>
      <c r="K1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45922.720902777779</v>
      </c>
      <c r="L136" s="21">
        <f>_xlfn.XLOOKUP(User[[#This Row],[User Code]],RMS_Check_In_Out!A:A,RMS_Check_In_Out!D:D,"0")</f>
        <v>455</v>
      </c>
      <c r="M136" s="21" t="str">
        <f>_xlfn.XLOOKUP(User[[#This Row],[User Code]],Leave!P:P,Leave!S:S,"0")</f>
        <v>0</v>
      </c>
      <c r="N136" s="21">
        <f>User[[#This Row],[Time Leave RMS (min)]]/60</f>
        <v>0</v>
      </c>
      <c r="O136" s="15">
        <f>User[[#This Row],[Duration In Store(min)]]/60</f>
        <v>7.583333333333333</v>
      </c>
      <c r="P136" s="28">
        <f>User[[#This Row],[Time In Store + Leave]]/24</f>
        <v>0.31597222222222221</v>
      </c>
      <c r="Q136" s="15">
        <f>(User[[#This Row],[Time Leave RMS (min)]]/60)+User[[#This Row],[Duration In Store H]]</f>
        <v>7.583333333333333</v>
      </c>
      <c r="R136">
        <f>IF(User[[#This Row],[Check In]]="Sin Registro",0,1)</f>
        <v>1</v>
      </c>
      <c r="S136">
        <f>IF(User[[#This Row],[Check Out]]="Sin Registro",0,1)</f>
        <v>1</v>
      </c>
      <c r="T136" t="str">
        <f>IFERROR(IF(VLOOKUP(User[[#This Row],[User Code]],Justificar!$C$8:$I$1048576,6,0)=0,"Sin Justificación",VLOOKUP(User[[#This Row],[User Code]],Justificar!$C$8:$I$1048576,6,0)),"")</f>
        <v>Sin Justificación</v>
      </c>
      <c r="U136" t="str">
        <f>IFERROR(IF(VLOOKUP(User[[#This Row],[User Code]],Justificar!$C$8:$I$1048576,6,0)=0,"Sin Justificación",VLOOKUP(User[[#This Row],[User Code]],Justificar!$C$8:$I$1048576,7,0)),"")</f>
        <v>Sin Justificación</v>
      </c>
      <c r="V136" t="str" cm="1">
        <f t="array" ref="V136">_xlfn.IFS(User[[#This Row],[Time In Store + Leave]]&lt;7.8,"Incompleto",User[[#This Row],[Time In Store + Leave]]&lt;=12,"Completo",User[[#This Row],[Time In Store + Leave]]&gt;12,"Superior")</f>
        <v>Incompleto</v>
      </c>
      <c r="W13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36" t="str">
        <f>IF(User[[#This Row],[Rango]]="incompleto",IF(User[[#This Row],[Reporte in]]=0,"Sin_Registro_In_Out",IF(User[[#This Row],[Reporte Out]]=0,"No_Realizo_Salida","No_cumple_el_Tiempo")),"")</f>
        <v>No_cumple_el_Tiempo</v>
      </c>
      <c r="Y136" t="str" cm="1">
        <f t="array" ref="Y1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36"/>
      <c r="AA136"/>
      <c r="AB136"/>
      <c r="AC136"/>
      <c r="AD136"/>
      <c r="AE136"/>
      <c r="AF136"/>
      <c r="AG136"/>
      <c r="AH136"/>
      <c r="AI136"/>
      <c r="AJ136"/>
    </row>
    <row r="137" spans="1:36" x14ac:dyDescent="0.3">
      <c r="A137" t="s">
        <v>2347</v>
      </c>
      <c r="B137">
        <v>1109185311</v>
      </c>
      <c r="C137" t="s">
        <v>2348</v>
      </c>
      <c r="D137" t="s">
        <v>2349</v>
      </c>
      <c r="E137" t="s">
        <v>6</v>
      </c>
      <c r="F137" t="s">
        <v>1128</v>
      </c>
      <c r="G137" t="s">
        <v>178</v>
      </c>
      <c r="H137" s="2">
        <v>45877.708564814813</v>
      </c>
      <c r="I137">
        <v>1</v>
      </c>
      <c r="J13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3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37" s="21" t="str">
        <f>_xlfn.XLOOKUP(User[[#This Row],[User Code]],RMS_Check_In_Out!A:A,RMS_Check_In_Out!D:D,"0")</f>
        <v>0</v>
      </c>
      <c r="M137" s="21" t="str">
        <f>_xlfn.XLOOKUP(User[[#This Row],[User Code]],Leave!P:P,Leave!S:S,"0")</f>
        <v>0</v>
      </c>
      <c r="N137" s="21">
        <f>User[[#This Row],[Time Leave RMS (min)]]/60</f>
        <v>0</v>
      </c>
      <c r="O137" s="15">
        <f>User[[#This Row],[Duration In Store(min)]]/60</f>
        <v>0</v>
      </c>
      <c r="P137" s="28">
        <f>User[[#This Row],[Time In Store + Leave]]/24</f>
        <v>0</v>
      </c>
      <c r="Q137" s="15">
        <f>(User[[#This Row],[Time Leave RMS (min)]]/60)+User[[#This Row],[Duration In Store H]]</f>
        <v>0</v>
      </c>
      <c r="R137">
        <f>IF(User[[#This Row],[Check In]]="Sin Registro",0,1)</f>
        <v>0</v>
      </c>
      <c r="S137">
        <f>IF(User[[#This Row],[Check Out]]="Sin Registro",0,1)</f>
        <v>0</v>
      </c>
      <c r="T137" t="str">
        <f>IFERROR(IF(VLOOKUP(User[[#This Row],[User Code]],Justificar!$C$8:$I$1048576,6,0)=0,"Sin Justificación",VLOOKUP(User[[#This Row],[User Code]],Justificar!$C$8:$I$1048576,6,0)),"")</f>
        <v>Sin Justificación</v>
      </c>
      <c r="U137" t="str">
        <f>IFERROR(IF(VLOOKUP(User[[#This Row],[User Code]],Justificar!$C$8:$I$1048576,6,0)=0,"Sin Justificación",VLOOKUP(User[[#This Row],[User Code]],Justificar!$C$8:$I$1048576,7,0)),"")</f>
        <v>Sin Justificación</v>
      </c>
      <c r="V137" t="str" cm="1">
        <f t="array" ref="V137">_xlfn.IFS(User[[#This Row],[Time In Store + Leave]]&lt;7.8,"Incompleto",User[[#This Row],[Time In Store + Leave]]&lt;=12,"Completo",User[[#This Row],[Time In Store + Leave]]&gt;12,"Superior")</f>
        <v>Incompleto</v>
      </c>
      <c r="W13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37" t="str">
        <f>IF(User[[#This Row],[Rango]]="incompleto",IF(User[[#This Row],[Reporte in]]=0,"Sin_Registro_In_Out",IF(User[[#This Row],[Reporte Out]]=0,"No_Realizo_Salida","No_cumple_el_Tiempo")),"")</f>
        <v>Sin_Registro_In_Out</v>
      </c>
      <c r="Y137" t="str" cm="1">
        <f t="array" ref="Y1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37"/>
      <c r="AA137"/>
      <c r="AB137"/>
      <c r="AC137"/>
      <c r="AD137"/>
      <c r="AE137"/>
      <c r="AF137"/>
      <c r="AG137"/>
      <c r="AH137"/>
      <c r="AI137"/>
      <c r="AJ137"/>
    </row>
    <row r="138" spans="1:36" x14ac:dyDescent="0.3">
      <c r="A138" t="s">
        <v>2350</v>
      </c>
      <c r="B138">
        <v>6446676</v>
      </c>
      <c r="C138" t="s">
        <v>2351</v>
      </c>
      <c r="D138" t="s">
        <v>2352</v>
      </c>
      <c r="E138" t="s">
        <v>6</v>
      </c>
      <c r="F138" t="s">
        <v>1045</v>
      </c>
      <c r="G138" t="s">
        <v>177</v>
      </c>
      <c r="H138" s="2">
        <v>45877.500625000001</v>
      </c>
      <c r="I138">
        <v>1</v>
      </c>
      <c r="J1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45922.438668981478</v>
      </c>
      <c r="K1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45922.833773148152</v>
      </c>
      <c r="L138" s="21">
        <f>_xlfn.XLOOKUP(User[[#This Row],[User Code]],RMS_Check_In_Out!A:A,RMS_Check_In_Out!D:D,"0")</f>
        <v>569</v>
      </c>
      <c r="M138" s="21" t="str">
        <f>_xlfn.XLOOKUP(User[[#This Row],[User Code]],Leave!P:P,Leave!S:S,"0")</f>
        <v>0</v>
      </c>
      <c r="N138" s="21">
        <f>User[[#This Row],[Time Leave RMS (min)]]/60</f>
        <v>0</v>
      </c>
      <c r="O138" s="15">
        <f>User[[#This Row],[Duration In Store(min)]]/60</f>
        <v>9.4833333333333325</v>
      </c>
      <c r="P138" s="28">
        <f>User[[#This Row],[Time In Store + Leave]]/24</f>
        <v>0.39513888888888887</v>
      </c>
      <c r="Q138" s="15">
        <f>(User[[#This Row],[Time Leave RMS (min)]]/60)+User[[#This Row],[Duration In Store H]]</f>
        <v>9.4833333333333325</v>
      </c>
      <c r="R138">
        <f>IF(User[[#This Row],[Check In]]="Sin Registro",0,1)</f>
        <v>1</v>
      </c>
      <c r="S138">
        <f>IF(User[[#This Row],[Check Out]]="Sin Registro",0,1)</f>
        <v>1</v>
      </c>
      <c r="T138" t="str">
        <f>IFERROR(IF(VLOOKUP(User[[#This Row],[User Code]],Justificar!$C$8:$I$1048576,6,0)=0,"Sin Justificación",VLOOKUP(User[[#This Row],[User Code]],Justificar!$C$8:$I$1048576,6,0)),"")</f>
        <v/>
      </c>
      <c r="U138" t="str">
        <f>IFERROR(IF(VLOOKUP(User[[#This Row],[User Code]],Justificar!$C$8:$I$1048576,6,0)=0,"Sin Justificación",VLOOKUP(User[[#This Row],[User Code]],Justificar!$C$8:$I$1048576,7,0)),"")</f>
        <v/>
      </c>
      <c r="V138" t="str" cm="1">
        <f t="array" ref="V138">_xlfn.IFS(User[[#This Row],[Time In Store + Leave]]&lt;7.8,"Incompleto",User[[#This Row],[Time In Store + Leave]]&lt;=12,"Completo",User[[#This Row],[Time In Store + Leave]]&gt;12,"Superior")</f>
        <v>Completo</v>
      </c>
      <c r="W1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8" t="str">
        <f>IF(User[[#This Row],[Rango]]="incompleto",IF(User[[#This Row],[Reporte in]]=0,"Sin_Registro_In_Out",IF(User[[#This Row],[Reporte Out]]=0,"No_Realizo_Salida","No_cumple_el_Tiempo")),"")</f>
        <v/>
      </c>
      <c r="Y138" t="str" cm="1">
        <f t="array" ref="Y1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38"/>
      <c r="AA138"/>
      <c r="AB138"/>
      <c r="AC138"/>
      <c r="AD138"/>
      <c r="AE138"/>
      <c r="AF138"/>
      <c r="AG138"/>
      <c r="AH138"/>
      <c r="AI138"/>
      <c r="AJ138"/>
    </row>
    <row r="139" spans="1:36" x14ac:dyDescent="0.3">
      <c r="A139" t="s">
        <v>2353</v>
      </c>
      <c r="B139">
        <v>1144204501</v>
      </c>
      <c r="C139" t="s">
        <v>2354</v>
      </c>
      <c r="D139" t="s">
        <v>2355</v>
      </c>
      <c r="E139" t="s">
        <v>6</v>
      </c>
      <c r="F139" t="s">
        <v>2226</v>
      </c>
      <c r="G139" t="s">
        <v>177</v>
      </c>
      <c r="H139" s="2">
        <v>45877.500474537039</v>
      </c>
      <c r="I139">
        <v>1</v>
      </c>
      <c r="J1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45922.448425925926</v>
      </c>
      <c r="K1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45922.792199074072</v>
      </c>
      <c r="L139" s="21">
        <f>_xlfn.XLOOKUP(User[[#This Row],[User Code]],RMS_Check_In_Out!A:A,RMS_Check_In_Out!D:D,"0")</f>
        <v>495</v>
      </c>
      <c r="M139" s="21">
        <f>_xlfn.XLOOKUP(User[[#This Row],[User Code]],Leave!P:P,Leave!S:S,"0")</f>
        <v>60</v>
      </c>
      <c r="N139" s="21">
        <f>User[[#This Row],[Time Leave RMS (min)]]/60</f>
        <v>1</v>
      </c>
      <c r="O139" s="15">
        <f>User[[#This Row],[Duration In Store(min)]]/60</f>
        <v>8.25</v>
      </c>
      <c r="P139" s="28">
        <f>User[[#This Row],[Time In Store + Leave]]/24</f>
        <v>0.38541666666666669</v>
      </c>
      <c r="Q139" s="15">
        <f>(User[[#This Row],[Time Leave RMS (min)]]/60)+User[[#This Row],[Duration In Store H]]</f>
        <v>9.25</v>
      </c>
      <c r="R139">
        <f>IF(User[[#This Row],[Check In]]="Sin Registro",0,1)</f>
        <v>1</v>
      </c>
      <c r="S139">
        <f>IF(User[[#This Row],[Check Out]]="Sin Registro",0,1)</f>
        <v>1</v>
      </c>
      <c r="T139" t="str">
        <f>IFERROR(IF(VLOOKUP(User[[#This Row],[User Code]],Justificar!$C$8:$I$1048576,6,0)=0,"Sin Justificación",VLOOKUP(User[[#This Row],[User Code]],Justificar!$C$8:$I$1048576,6,0)),"")</f>
        <v/>
      </c>
      <c r="U139" t="str">
        <f>IFERROR(IF(VLOOKUP(User[[#This Row],[User Code]],Justificar!$C$8:$I$1048576,6,0)=0,"Sin Justificación",VLOOKUP(User[[#This Row],[User Code]],Justificar!$C$8:$I$1048576,7,0)),"")</f>
        <v/>
      </c>
      <c r="V139" t="str" cm="1">
        <f t="array" ref="V139">_xlfn.IFS(User[[#This Row],[Time In Store + Leave]]&lt;7.8,"Incompleto",User[[#This Row],[Time In Store + Leave]]&lt;=12,"Completo",User[[#This Row],[Time In Store + Leave]]&gt;12,"Superior")</f>
        <v>Completo</v>
      </c>
      <c r="W13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39" t="str">
        <f>IF(User[[#This Row],[Rango]]="incompleto",IF(User[[#This Row],[Reporte in]]=0,"Sin_Registro_In_Out",IF(User[[#This Row],[Reporte Out]]=0,"No_Realizo_Salida","No_cumple_el_Tiempo")),"")</f>
        <v/>
      </c>
      <c r="Y139" t="str" cm="1">
        <f t="array" ref="Y1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39"/>
      <c r="AA139"/>
      <c r="AB139"/>
      <c r="AC139"/>
      <c r="AD139"/>
      <c r="AE139"/>
      <c r="AF139"/>
      <c r="AG139"/>
      <c r="AH139"/>
      <c r="AI139"/>
      <c r="AJ139"/>
    </row>
    <row r="140" spans="1:36" x14ac:dyDescent="0.3">
      <c r="A140" t="s">
        <v>2356</v>
      </c>
      <c r="B140">
        <v>71365397</v>
      </c>
      <c r="C140" t="s">
        <v>2357</v>
      </c>
      <c r="D140" t="s">
        <v>2358</v>
      </c>
      <c r="E140" t="s">
        <v>6</v>
      </c>
      <c r="F140" t="s">
        <v>973</v>
      </c>
      <c r="G140" t="s">
        <v>177</v>
      </c>
      <c r="H140" s="2">
        <v>45877.500231481485</v>
      </c>
      <c r="I140">
        <v>1</v>
      </c>
      <c r="J1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45922.374108796299</v>
      </c>
      <c r="K1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45922.7578125</v>
      </c>
      <c r="L140" s="21">
        <f>_xlfn.XLOOKUP(User[[#This Row],[User Code]],RMS_Check_In_Out!A:A,RMS_Check_In_Out!D:D,"0")</f>
        <v>553</v>
      </c>
      <c r="M140" s="21" t="str">
        <f>_xlfn.XLOOKUP(User[[#This Row],[User Code]],Leave!P:P,Leave!S:S,"0")</f>
        <v>0</v>
      </c>
      <c r="N140" s="21">
        <f>User[[#This Row],[Time Leave RMS (min)]]/60</f>
        <v>0</v>
      </c>
      <c r="O140" s="15">
        <f>User[[#This Row],[Duration In Store(min)]]/60</f>
        <v>9.2166666666666668</v>
      </c>
      <c r="P140" s="28">
        <f>User[[#This Row],[Time In Store + Leave]]/24</f>
        <v>0.3840277777777778</v>
      </c>
      <c r="Q140" s="15">
        <f>(User[[#This Row],[Time Leave RMS (min)]]/60)+User[[#This Row],[Duration In Store H]]</f>
        <v>9.2166666666666668</v>
      </c>
      <c r="R140">
        <f>IF(User[[#This Row],[Check In]]="Sin Registro",0,1)</f>
        <v>1</v>
      </c>
      <c r="S140">
        <f>IF(User[[#This Row],[Check Out]]="Sin Registro",0,1)</f>
        <v>1</v>
      </c>
      <c r="T140" t="str">
        <f>IFERROR(IF(VLOOKUP(User[[#This Row],[User Code]],Justificar!$C$8:$I$1048576,6,0)=0,"Sin Justificación",VLOOKUP(User[[#This Row],[User Code]],Justificar!$C$8:$I$1048576,6,0)),"")</f>
        <v/>
      </c>
      <c r="U140" t="str">
        <f>IFERROR(IF(VLOOKUP(User[[#This Row],[User Code]],Justificar!$C$8:$I$1048576,6,0)=0,"Sin Justificación",VLOOKUP(User[[#This Row],[User Code]],Justificar!$C$8:$I$1048576,7,0)),"")</f>
        <v/>
      </c>
      <c r="V140" t="str" cm="1">
        <f t="array" ref="V140">_xlfn.IFS(User[[#This Row],[Time In Store + Leave]]&lt;7.8,"Incompleto",User[[#This Row],[Time In Store + Leave]]&lt;=12,"Completo",User[[#This Row],[Time In Store + Leave]]&gt;12,"Superior")</f>
        <v>Completo</v>
      </c>
      <c r="W1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0" t="str">
        <f>IF(User[[#This Row],[Rango]]="incompleto",IF(User[[#This Row],[Reporte in]]=0,"Sin_Registro_In_Out",IF(User[[#This Row],[Reporte Out]]=0,"No_Realizo_Salida","No_cumple_el_Tiempo")),"")</f>
        <v/>
      </c>
      <c r="Y140" t="str" cm="1">
        <f t="array" ref="Y1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40"/>
      <c r="AA140"/>
      <c r="AB140"/>
      <c r="AC140"/>
      <c r="AD140"/>
      <c r="AE140"/>
      <c r="AF140"/>
      <c r="AG140"/>
      <c r="AH140"/>
      <c r="AI140"/>
      <c r="AJ140"/>
    </row>
    <row r="141" spans="1:36" x14ac:dyDescent="0.3">
      <c r="A141" t="s">
        <v>2333</v>
      </c>
      <c r="B141">
        <v>1117012868</v>
      </c>
      <c r="C141" t="s">
        <v>2334</v>
      </c>
      <c r="D141" t="s">
        <v>2335</v>
      </c>
      <c r="E141" t="s">
        <v>6</v>
      </c>
      <c r="F141" t="s">
        <v>975</v>
      </c>
      <c r="G141" t="s">
        <v>178</v>
      </c>
      <c r="H141" s="2">
        <v>45875.791956018518</v>
      </c>
      <c r="I141">
        <v>1</v>
      </c>
      <c r="J1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45922.341678240744</v>
      </c>
      <c r="K1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45922.708460648151</v>
      </c>
      <c r="L141" s="21">
        <f>_xlfn.XLOOKUP(User[[#This Row],[User Code]],RMS_Check_In_Out!A:A,RMS_Check_In_Out!D:D,"0")</f>
        <v>528</v>
      </c>
      <c r="M141" s="21" t="str">
        <f>_xlfn.XLOOKUP(User[[#This Row],[User Code]],Leave!P:P,Leave!S:S,"0")</f>
        <v>0</v>
      </c>
      <c r="N141" s="21">
        <f>User[[#This Row],[Time Leave RMS (min)]]/60</f>
        <v>0</v>
      </c>
      <c r="O141" s="15">
        <f>User[[#This Row],[Duration In Store(min)]]/60</f>
        <v>8.8000000000000007</v>
      </c>
      <c r="P141" s="28">
        <f>User[[#This Row],[Time In Store + Leave]]/24</f>
        <v>0.3666666666666667</v>
      </c>
      <c r="Q141" s="15">
        <f>(User[[#This Row],[Time Leave RMS (min)]]/60)+User[[#This Row],[Duration In Store H]]</f>
        <v>8.8000000000000007</v>
      </c>
      <c r="R141">
        <f>IF(User[[#This Row],[Check In]]="Sin Registro",0,1)</f>
        <v>1</v>
      </c>
      <c r="S141">
        <f>IF(User[[#This Row],[Check Out]]="Sin Registro",0,1)</f>
        <v>1</v>
      </c>
      <c r="T141" t="str">
        <f>IFERROR(IF(VLOOKUP(User[[#This Row],[User Code]],Justificar!$C$8:$I$1048576,6,0)=0,"Sin Justificación",VLOOKUP(User[[#This Row],[User Code]],Justificar!$C$8:$I$1048576,6,0)),"")</f>
        <v/>
      </c>
      <c r="U141" t="str">
        <f>IFERROR(IF(VLOOKUP(User[[#This Row],[User Code]],Justificar!$C$8:$I$1048576,6,0)=0,"Sin Justificación",VLOOKUP(User[[#This Row],[User Code]],Justificar!$C$8:$I$1048576,7,0)),"")</f>
        <v/>
      </c>
      <c r="V141" t="str" cm="1">
        <f t="array" ref="V141">_xlfn.IFS(User[[#This Row],[Time In Store + Leave]]&lt;7.8,"Incompleto",User[[#This Row],[Time In Store + Leave]]&lt;=12,"Completo",User[[#This Row],[Time In Store + Leave]]&gt;12,"Superior")</f>
        <v>Completo</v>
      </c>
      <c r="W14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1" t="str">
        <f>IF(User[[#This Row],[Rango]]="incompleto",IF(User[[#This Row],[Reporte in]]=0,"Sin_Registro_In_Out",IF(User[[#This Row],[Reporte Out]]=0,"No_Realizo_Salida","No_cumple_el_Tiempo")),"")</f>
        <v/>
      </c>
      <c r="Y141" t="str" cm="1">
        <f t="array" ref="Y1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41"/>
      <c r="AA141"/>
      <c r="AB141"/>
      <c r="AC141"/>
      <c r="AD141"/>
      <c r="AE141"/>
      <c r="AF141"/>
      <c r="AG141"/>
      <c r="AH141"/>
      <c r="AI141"/>
      <c r="AJ141"/>
    </row>
    <row r="142" spans="1:36" x14ac:dyDescent="0.3">
      <c r="A142" t="s">
        <v>2336</v>
      </c>
      <c r="B142">
        <v>1095793878</v>
      </c>
      <c r="C142" t="s">
        <v>2337</v>
      </c>
      <c r="D142" t="s">
        <v>2338</v>
      </c>
      <c r="E142" t="s">
        <v>6</v>
      </c>
      <c r="F142" t="s">
        <v>1975</v>
      </c>
      <c r="G142" t="s">
        <v>178</v>
      </c>
      <c r="H142" s="2">
        <v>45875.667291666665</v>
      </c>
      <c r="I142">
        <v>1</v>
      </c>
      <c r="J1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45922.502152777779</v>
      </c>
      <c r="K1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45922.715266203704</v>
      </c>
      <c r="L142" s="21">
        <f>_xlfn.XLOOKUP(User[[#This Row],[User Code]],RMS_Check_In_Out!A:A,RMS_Check_In_Out!D:D,"0")</f>
        <v>307</v>
      </c>
      <c r="M142" s="21">
        <f>_xlfn.XLOOKUP(User[[#This Row],[User Code]],Leave!P:P,Leave!S:S,"0")</f>
        <v>210</v>
      </c>
      <c r="N142" s="21">
        <f>User[[#This Row],[Time Leave RMS (min)]]/60</f>
        <v>3.5</v>
      </c>
      <c r="O142" s="15">
        <f>User[[#This Row],[Duration In Store(min)]]/60</f>
        <v>5.1166666666666663</v>
      </c>
      <c r="P142" s="28">
        <f>User[[#This Row],[Time In Store + Leave]]/24</f>
        <v>0.35902777777777778</v>
      </c>
      <c r="Q142" s="15">
        <f>(User[[#This Row],[Time Leave RMS (min)]]/60)+User[[#This Row],[Duration In Store H]]</f>
        <v>8.6166666666666671</v>
      </c>
      <c r="R142">
        <f>IF(User[[#This Row],[Check In]]="Sin Registro",0,1)</f>
        <v>1</v>
      </c>
      <c r="S142">
        <f>IF(User[[#This Row],[Check Out]]="Sin Registro",0,1)</f>
        <v>1</v>
      </c>
      <c r="T142" t="str">
        <f>IFERROR(IF(VLOOKUP(User[[#This Row],[User Code]],Justificar!$C$8:$I$1048576,6,0)=0,"Sin Justificación",VLOOKUP(User[[#This Row],[User Code]],Justificar!$C$8:$I$1048576,6,0)),"")</f>
        <v/>
      </c>
      <c r="U142" t="str">
        <f>IFERROR(IF(VLOOKUP(User[[#This Row],[User Code]],Justificar!$C$8:$I$1048576,6,0)=0,"Sin Justificación",VLOOKUP(User[[#This Row],[User Code]],Justificar!$C$8:$I$1048576,7,0)),"")</f>
        <v/>
      </c>
      <c r="V142" t="str" cm="1">
        <f t="array" ref="V142">_xlfn.IFS(User[[#This Row],[Time In Store + Leave]]&lt;7.8,"Incompleto",User[[#This Row],[Time In Store + Leave]]&lt;=12,"Completo",User[[#This Row],[Time In Store + Leave]]&gt;12,"Superior")</f>
        <v>Completo</v>
      </c>
      <c r="W14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2" t="str">
        <f>IF(User[[#This Row],[Rango]]="incompleto",IF(User[[#This Row],[Reporte in]]=0,"Sin_Registro_In_Out",IF(User[[#This Row],[Reporte Out]]=0,"No_Realizo_Salida","No_cumple_el_Tiempo")),"")</f>
        <v/>
      </c>
      <c r="Y142" t="str" cm="1">
        <f t="array" ref="Y1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42"/>
      <c r="AA142"/>
      <c r="AB142"/>
      <c r="AC142"/>
      <c r="AD142"/>
      <c r="AE142"/>
      <c r="AF142"/>
      <c r="AG142"/>
      <c r="AH142"/>
      <c r="AI142"/>
      <c r="AJ142"/>
    </row>
    <row r="143" spans="1:36" x14ac:dyDescent="0.3">
      <c r="A143" t="s">
        <v>2339</v>
      </c>
      <c r="B143">
        <v>1144206659</v>
      </c>
      <c r="C143" t="s">
        <v>2340</v>
      </c>
      <c r="D143" t="s">
        <v>2341</v>
      </c>
      <c r="E143" t="s">
        <v>1744</v>
      </c>
      <c r="F143" t="s">
        <v>3716</v>
      </c>
      <c r="G143" t="s">
        <v>178</v>
      </c>
      <c r="H143" s="2">
        <v>45875.667002314818</v>
      </c>
      <c r="I143">
        <v>1</v>
      </c>
      <c r="J1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45922.37431712963</v>
      </c>
      <c r="K1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45922.750486111108</v>
      </c>
      <c r="L143" s="21">
        <f>_xlfn.XLOOKUP(User[[#This Row],[User Code]],RMS_Check_In_Out!A:A,RMS_Check_In_Out!D:D,"0")</f>
        <v>542</v>
      </c>
      <c r="M143" s="21" t="str">
        <f>_xlfn.XLOOKUP(User[[#This Row],[User Code]],Leave!P:P,Leave!S:S,"0")</f>
        <v>0</v>
      </c>
      <c r="N143" s="21">
        <f>User[[#This Row],[Time Leave RMS (min)]]/60</f>
        <v>0</v>
      </c>
      <c r="O143" s="15">
        <f>User[[#This Row],[Duration In Store(min)]]/60</f>
        <v>9.0333333333333332</v>
      </c>
      <c r="P143" s="28">
        <f>User[[#This Row],[Time In Store + Leave]]/24</f>
        <v>0.37638888888888888</v>
      </c>
      <c r="Q143" s="15">
        <f>(User[[#This Row],[Time Leave RMS (min)]]/60)+User[[#This Row],[Duration In Store H]]</f>
        <v>9.0333333333333332</v>
      </c>
      <c r="R143">
        <f>IF(User[[#This Row],[Check In]]="Sin Registro",0,1)</f>
        <v>1</v>
      </c>
      <c r="S143">
        <f>IF(User[[#This Row],[Check Out]]="Sin Registro",0,1)</f>
        <v>1</v>
      </c>
      <c r="T143" t="str">
        <f>IFERROR(IF(VLOOKUP(User[[#This Row],[User Code]],Justificar!$C$8:$I$1048576,6,0)=0,"Sin Justificación",VLOOKUP(User[[#This Row],[User Code]],Justificar!$C$8:$I$1048576,6,0)),"")</f>
        <v/>
      </c>
      <c r="U143" t="str">
        <f>IFERROR(IF(VLOOKUP(User[[#This Row],[User Code]],Justificar!$C$8:$I$1048576,6,0)=0,"Sin Justificación",VLOOKUP(User[[#This Row],[User Code]],Justificar!$C$8:$I$1048576,7,0)),"")</f>
        <v/>
      </c>
      <c r="V143" t="str" cm="1">
        <f t="array" ref="V143">_xlfn.IFS(User[[#This Row],[Time In Store + Leave]]&lt;7.8,"Incompleto",User[[#This Row],[Time In Store + Leave]]&lt;=12,"Completo",User[[#This Row],[Time In Store + Leave]]&gt;12,"Superior")</f>
        <v>Completo</v>
      </c>
      <c r="W14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3" t="str">
        <f>IF(User[[#This Row],[Rango]]="incompleto",IF(User[[#This Row],[Reporte in]]=0,"Sin_Registro_In_Out",IF(User[[#This Row],[Reporte Out]]=0,"No_Realizo_Salida","No_cumple_el_Tiempo")),"")</f>
        <v/>
      </c>
      <c r="Y143" t="str" cm="1">
        <f t="array" ref="Y1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43"/>
      <c r="AA143"/>
      <c r="AB143"/>
      <c r="AC143"/>
      <c r="AD143"/>
      <c r="AE143"/>
      <c r="AF143"/>
      <c r="AG143"/>
      <c r="AH143"/>
      <c r="AI143"/>
      <c r="AJ143"/>
    </row>
    <row r="144" spans="1:36" x14ac:dyDescent="0.3">
      <c r="A144" t="s">
        <v>2301</v>
      </c>
      <c r="B144">
        <v>1065654988</v>
      </c>
      <c r="C144" t="s">
        <v>2302</v>
      </c>
      <c r="D144" t="s">
        <v>2303</v>
      </c>
      <c r="E144" t="s">
        <v>6</v>
      </c>
      <c r="F144" t="s">
        <v>1863</v>
      </c>
      <c r="G144" t="s">
        <v>179</v>
      </c>
      <c r="H144" s="2">
        <v>45874.959733796299</v>
      </c>
      <c r="I144">
        <v>1</v>
      </c>
      <c r="J1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45922.416990740741</v>
      </c>
      <c r="K1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45922.79246527778</v>
      </c>
      <c r="L144" s="21">
        <f>_xlfn.XLOOKUP(User[[#This Row],[User Code]],RMS_Check_In_Out!A:A,RMS_Check_In_Out!D:D,"0")</f>
        <v>541</v>
      </c>
      <c r="M144" s="21" t="str">
        <f>_xlfn.XLOOKUP(User[[#This Row],[User Code]],Leave!P:P,Leave!S:S,"0")</f>
        <v>0</v>
      </c>
      <c r="N144" s="21">
        <f>User[[#This Row],[Time Leave RMS (min)]]/60</f>
        <v>0</v>
      </c>
      <c r="O144" s="15">
        <f>User[[#This Row],[Duration In Store(min)]]/60</f>
        <v>9.0166666666666675</v>
      </c>
      <c r="P144" s="28">
        <f>User[[#This Row],[Time In Store + Leave]]/24</f>
        <v>0.3756944444444445</v>
      </c>
      <c r="Q144" s="15">
        <f>(User[[#This Row],[Time Leave RMS (min)]]/60)+User[[#This Row],[Duration In Store H]]</f>
        <v>9.0166666666666675</v>
      </c>
      <c r="R144">
        <f>IF(User[[#This Row],[Check In]]="Sin Registro",0,1)</f>
        <v>1</v>
      </c>
      <c r="S144">
        <f>IF(User[[#This Row],[Check Out]]="Sin Registro",0,1)</f>
        <v>1</v>
      </c>
      <c r="T144" t="str">
        <f>IFERROR(IF(VLOOKUP(User[[#This Row],[User Code]],Justificar!$C$8:$I$1048576,6,0)=0,"Sin Justificación",VLOOKUP(User[[#This Row],[User Code]],Justificar!$C$8:$I$1048576,6,0)),"")</f>
        <v/>
      </c>
      <c r="U144" t="str">
        <f>IFERROR(IF(VLOOKUP(User[[#This Row],[User Code]],Justificar!$C$8:$I$1048576,6,0)=0,"Sin Justificación",VLOOKUP(User[[#This Row],[User Code]],Justificar!$C$8:$I$1048576,7,0)),"")</f>
        <v/>
      </c>
      <c r="V144" t="str" cm="1">
        <f t="array" ref="V144">_xlfn.IFS(User[[#This Row],[Time In Store + Leave]]&lt;7.8,"Incompleto",User[[#This Row],[Time In Store + Leave]]&lt;=12,"Completo",User[[#This Row],[Time In Store + Leave]]&gt;12,"Superior")</f>
        <v>Completo</v>
      </c>
      <c r="W14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4" t="str">
        <f>IF(User[[#This Row],[Rango]]="incompleto",IF(User[[#This Row],[Reporte in]]=0,"Sin_Registro_In_Out",IF(User[[#This Row],[Reporte Out]]=0,"No_Realizo_Salida","No_cumple_el_Tiempo")),"")</f>
        <v/>
      </c>
      <c r="Y144" t="str" cm="1">
        <f t="array" ref="Y1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44"/>
      <c r="AA144"/>
      <c r="AB144"/>
      <c r="AC144"/>
      <c r="AD144"/>
      <c r="AE144"/>
      <c r="AF144"/>
      <c r="AG144"/>
      <c r="AH144"/>
      <c r="AI144"/>
      <c r="AJ144"/>
    </row>
    <row r="145" spans="1:36" x14ac:dyDescent="0.3">
      <c r="A145" t="s">
        <v>2304</v>
      </c>
      <c r="B145">
        <v>1010067887</v>
      </c>
      <c r="C145" t="s">
        <v>2305</v>
      </c>
      <c r="D145" t="s">
        <v>2306</v>
      </c>
      <c r="E145" t="s">
        <v>6</v>
      </c>
      <c r="F145" t="s">
        <v>1863</v>
      </c>
      <c r="G145" t="s">
        <v>179</v>
      </c>
      <c r="H145" s="2">
        <v>45874.959456018521</v>
      </c>
      <c r="I145">
        <v>1</v>
      </c>
      <c r="J1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45922.420358796298</v>
      </c>
      <c r="K1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45922.794942129629</v>
      </c>
      <c r="L145" s="21">
        <f>_xlfn.XLOOKUP(User[[#This Row],[User Code]],RMS_Check_In_Out!A:A,RMS_Check_In_Out!D:D,"0")</f>
        <v>539</v>
      </c>
      <c r="M145" s="21" t="str">
        <f>_xlfn.XLOOKUP(User[[#This Row],[User Code]],Leave!P:P,Leave!S:S,"0")</f>
        <v>0</v>
      </c>
      <c r="N145" s="21">
        <f>User[[#This Row],[Time Leave RMS (min)]]/60</f>
        <v>0</v>
      </c>
      <c r="O145" s="15">
        <f>User[[#This Row],[Duration In Store(min)]]/60</f>
        <v>8.9833333333333325</v>
      </c>
      <c r="P145" s="28">
        <f>User[[#This Row],[Time In Store + Leave]]/24</f>
        <v>0.3743055555555555</v>
      </c>
      <c r="Q145" s="15">
        <f>(User[[#This Row],[Time Leave RMS (min)]]/60)+User[[#This Row],[Duration In Store H]]</f>
        <v>8.9833333333333325</v>
      </c>
      <c r="R145">
        <f>IF(User[[#This Row],[Check In]]="Sin Registro",0,1)</f>
        <v>1</v>
      </c>
      <c r="S145">
        <f>IF(User[[#This Row],[Check Out]]="Sin Registro",0,1)</f>
        <v>1</v>
      </c>
      <c r="T145" t="str">
        <f>IFERROR(IF(VLOOKUP(User[[#This Row],[User Code]],Justificar!$C$8:$I$1048576,6,0)=0,"Sin Justificación",VLOOKUP(User[[#This Row],[User Code]],Justificar!$C$8:$I$1048576,6,0)),"")</f>
        <v/>
      </c>
      <c r="U145" t="str">
        <f>IFERROR(IF(VLOOKUP(User[[#This Row],[User Code]],Justificar!$C$8:$I$1048576,6,0)=0,"Sin Justificación",VLOOKUP(User[[#This Row],[User Code]],Justificar!$C$8:$I$1048576,7,0)),"")</f>
        <v/>
      </c>
      <c r="V145" t="str" cm="1">
        <f t="array" ref="V145">_xlfn.IFS(User[[#This Row],[Time In Store + Leave]]&lt;7.8,"Incompleto",User[[#This Row],[Time In Store + Leave]]&lt;=12,"Completo",User[[#This Row],[Time In Store + Leave]]&gt;12,"Superior")</f>
        <v>Completo</v>
      </c>
      <c r="W14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5" t="str">
        <f>IF(User[[#This Row],[Rango]]="incompleto",IF(User[[#This Row],[Reporte in]]=0,"Sin_Registro_In_Out",IF(User[[#This Row],[Reporte Out]]=0,"No_Realizo_Salida","No_cumple_el_Tiempo")),"")</f>
        <v/>
      </c>
      <c r="Y145" t="str" cm="1">
        <f t="array" ref="Y1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45"/>
      <c r="AA145"/>
      <c r="AB145"/>
      <c r="AC145"/>
      <c r="AD145"/>
      <c r="AE145"/>
      <c r="AF145"/>
      <c r="AG145"/>
      <c r="AH145"/>
      <c r="AI145"/>
      <c r="AJ145"/>
    </row>
    <row r="146" spans="1:36" x14ac:dyDescent="0.3">
      <c r="A146" t="s">
        <v>2307</v>
      </c>
      <c r="B146">
        <v>1148147026</v>
      </c>
      <c r="C146" t="s">
        <v>2308</v>
      </c>
      <c r="D146" t="s">
        <v>2309</v>
      </c>
      <c r="E146" t="s">
        <v>6</v>
      </c>
      <c r="F146" t="s">
        <v>1863</v>
      </c>
      <c r="G146" t="s">
        <v>179</v>
      </c>
      <c r="H146" s="2">
        <v>45874.959293981483</v>
      </c>
      <c r="I146">
        <v>1</v>
      </c>
      <c r="J1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45922.414212962962</v>
      </c>
      <c r="K1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45922.794004629628</v>
      </c>
      <c r="L146" s="21">
        <f>_xlfn.XLOOKUP(User[[#This Row],[User Code]],RMS_Check_In_Out!A:A,RMS_Check_In_Out!D:D,"0")</f>
        <v>547</v>
      </c>
      <c r="M146" s="21" t="str">
        <f>_xlfn.XLOOKUP(User[[#This Row],[User Code]],Leave!P:P,Leave!S:S,"0")</f>
        <v>0</v>
      </c>
      <c r="N146" s="21">
        <f>User[[#This Row],[Time Leave RMS (min)]]/60</f>
        <v>0</v>
      </c>
      <c r="O146" s="15">
        <f>User[[#This Row],[Duration In Store(min)]]/60</f>
        <v>9.1166666666666671</v>
      </c>
      <c r="P146" s="28">
        <f>User[[#This Row],[Time In Store + Leave]]/24</f>
        <v>0.37986111111111115</v>
      </c>
      <c r="Q146" s="15">
        <f>(User[[#This Row],[Time Leave RMS (min)]]/60)+User[[#This Row],[Duration In Store H]]</f>
        <v>9.1166666666666671</v>
      </c>
      <c r="R146">
        <f>IF(User[[#This Row],[Check In]]="Sin Registro",0,1)</f>
        <v>1</v>
      </c>
      <c r="S146">
        <f>IF(User[[#This Row],[Check Out]]="Sin Registro",0,1)</f>
        <v>1</v>
      </c>
      <c r="T146" t="str">
        <f>IFERROR(IF(VLOOKUP(User[[#This Row],[User Code]],Justificar!$C$8:$I$1048576,6,0)=0,"Sin Justificación",VLOOKUP(User[[#This Row],[User Code]],Justificar!$C$8:$I$1048576,6,0)),"")</f>
        <v/>
      </c>
      <c r="U146" t="str">
        <f>IFERROR(IF(VLOOKUP(User[[#This Row],[User Code]],Justificar!$C$8:$I$1048576,6,0)=0,"Sin Justificación",VLOOKUP(User[[#This Row],[User Code]],Justificar!$C$8:$I$1048576,7,0)),"")</f>
        <v/>
      </c>
      <c r="V146" t="str" cm="1">
        <f t="array" ref="V146">_xlfn.IFS(User[[#This Row],[Time In Store + Leave]]&lt;7.8,"Incompleto",User[[#This Row],[Time In Store + Leave]]&lt;=12,"Completo",User[[#This Row],[Time In Store + Leave]]&gt;12,"Superior")</f>
        <v>Completo</v>
      </c>
      <c r="W14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6" t="str">
        <f>IF(User[[#This Row],[Rango]]="incompleto",IF(User[[#This Row],[Reporte in]]=0,"Sin_Registro_In_Out",IF(User[[#This Row],[Reporte Out]]=0,"No_Realizo_Salida","No_cumple_el_Tiempo")),"")</f>
        <v/>
      </c>
      <c r="Y146" t="str" cm="1">
        <f t="array" ref="Y1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46"/>
      <c r="AA146"/>
      <c r="AB146"/>
      <c r="AC146"/>
      <c r="AD146"/>
      <c r="AE146"/>
      <c r="AF146"/>
      <c r="AG146"/>
      <c r="AH146"/>
      <c r="AI146"/>
      <c r="AJ146"/>
    </row>
    <row r="147" spans="1:36" x14ac:dyDescent="0.3">
      <c r="A147" t="s">
        <v>2310</v>
      </c>
      <c r="B147">
        <v>1043634346</v>
      </c>
      <c r="C147" t="s">
        <v>2311</v>
      </c>
      <c r="D147" t="s">
        <v>2312</v>
      </c>
      <c r="E147" t="s">
        <v>6</v>
      </c>
      <c r="F147" t="s">
        <v>1863</v>
      </c>
      <c r="G147" t="s">
        <v>179</v>
      </c>
      <c r="H147" s="2">
        <v>45874.958668981482</v>
      </c>
      <c r="I147">
        <v>1</v>
      </c>
      <c r="J14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Store Closed</v>
      </c>
      <c r="K14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Store Closed</v>
      </c>
      <c r="L147" s="21" t="str">
        <f>_xlfn.XLOOKUP(User[[#This Row],[User Code]],RMS_Check_In_Out!A:A,RMS_Check_In_Out!D:D,"0")</f>
        <v>0</v>
      </c>
      <c r="M147" s="21">
        <f>_xlfn.XLOOKUP(User[[#This Row],[User Code]],Leave!P:P,Leave!S:S,"0")</f>
        <v>30</v>
      </c>
      <c r="N147" s="21">
        <f>User[[#This Row],[Time Leave RMS (min)]]/60</f>
        <v>0.5</v>
      </c>
      <c r="O147" s="15">
        <f>User[[#This Row],[Duration In Store(min)]]/60</f>
        <v>0</v>
      </c>
      <c r="P147" s="28">
        <f>User[[#This Row],[Time In Store + Leave]]/24</f>
        <v>2.0833333333333332E-2</v>
      </c>
      <c r="Q147" s="15">
        <f>(User[[#This Row],[Time Leave RMS (min)]]/60)+User[[#This Row],[Duration In Store H]]</f>
        <v>0.5</v>
      </c>
      <c r="R147">
        <f>IF(User[[#This Row],[Check In]]="Sin Registro",0,1)</f>
        <v>1</v>
      </c>
      <c r="S147">
        <f>IF(User[[#This Row],[Check Out]]="Sin Registro",0,1)</f>
        <v>1</v>
      </c>
      <c r="T147" t="str">
        <f>IFERROR(IF(VLOOKUP(User[[#This Row],[User Code]],Justificar!$C$8:$I$1048576,6,0)=0,"Sin Justificación",VLOOKUP(User[[#This Row],[User Code]],Justificar!$C$8:$I$1048576,6,0)),"")</f>
        <v>Sin Justificación</v>
      </c>
      <c r="U147" t="str">
        <f>IFERROR(IF(VLOOKUP(User[[#This Row],[User Code]],Justificar!$C$8:$I$1048576,6,0)=0,"Sin Justificación",VLOOKUP(User[[#This Row],[User Code]],Justificar!$C$8:$I$1048576,7,0)),"")</f>
        <v>Sin Justificación</v>
      </c>
      <c r="V147" t="str" cm="1">
        <f t="array" ref="V147">_xlfn.IFS(User[[#This Row],[Time In Store + Leave]]&lt;7.8,"Incompleto",User[[#This Row],[Time In Store + Leave]]&lt;=12,"Completo",User[[#This Row],[Time In Store + Leave]]&gt;12,"Superior")</f>
        <v>Incompleto</v>
      </c>
      <c r="W14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47" t="str">
        <f>IF(User[[#This Row],[Rango]]="incompleto",IF(User[[#This Row],[Reporte in]]=0,"Sin_Registro_In_Out",IF(User[[#This Row],[Reporte Out]]=0,"No_Realizo_Salida","No_cumple_el_Tiempo")),"")</f>
        <v>No_cumple_el_Tiempo</v>
      </c>
      <c r="Y147" t="str" cm="1">
        <f t="array" ref="Y1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47"/>
      <c r="AA147"/>
      <c r="AB147"/>
      <c r="AC147"/>
      <c r="AD147"/>
      <c r="AE147"/>
      <c r="AF147"/>
      <c r="AG147"/>
      <c r="AH147"/>
      <c r="AI147"/>
      <c r="AJ147"/>
    </row>
    <row r="148" spans="1:36" x14ac:dyDescent="0.3">
      <c r="A148" t="s">
        <v>2313</v>
      </c>
      <c r="B148">
        <v>1085952094</v>
      </c>
      <c r="C148" t="s">
        <v>2314</v>
      </c>
      <c r="D148" t="s">
        <v>2315</v>
      </c>
      <c r="E148" t="s">
        <v>6</v>
      </c>
      <c r="F148" t="s">
        <v>1031</v>
      </c>
      <c r="G148" t="s">
        <v>177</v>
      </c>
      <c r="H148" s="2">
        <v>45874.543020833335</v>
      </c>
      <c r="I148">
        <v>1</v>
      </c>
      <c r="J1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45922.456747685188</v>
      </c>
      <c r="K1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45922.803530092591</v>
      </c>
      <c r="L148" s="21">
        <f>_xlfn.XLOOKUP(User[[#This Row],[User Code]],RMS_Check_In_Out!A:A,RMS_Check_In_Out!D:D,"0")</f>
        <v>499</v>
      </c>
      <c r="M148" s="21" t="str">
        <f>_xlfn.XLOOKUP(User[[#This Row],[User Code]],Leave!P:P,Leave!S:S,"0")</f>
        <v>0</v>
      </c>
      <c r="N148" s="21">
        <f>User[[#This Row],[Time Leave RMS (min)]]/60</f>
        <v>0</v>
      </c>
      <c r="O148" s="15">
        <f>User[[#This Row],[Duration In Store(min)]]/60</f>
        <v>8.3166666666666664</v>
      </c>
      <c r="P148" s="28">
        <f>User[[#This Row],[Time In Store + Leave]]/24</f>
        <v>0.34652777777777777</v>
      </c>
      <c r="Q148" s="15">
        <f>(User[[#This Row],[Time Leave RMS (min)]]/60)+User[[#This Row],[Duration In Store H]]</f>
        <v>8.3166666666666664</v>
      </c>
      <c r="R148">
        <f>IF(User[[#This Row],[Check In]]="Sin Registro",0,1)</f>
        <v>1</v>
      </c>
      <c r="S148">
        <f>IF(User[[#This Row],[Check Out]]="Sin Registro",0,1)</f>
        <v>1</v>
      </c>
      <c r="T148" t="str">
        <f>IFERROR(IF(VLOOKUP(User[[#This Row],[User Code]],Justificar!$C$8:$I$1048576,6,0)=0,"Sin Justificación",VLOOKUP(User[[#This Row],[User Code]],Justificar!$C$8:$I$1048576,6,0)),"")</f>
        <v/>
      </c>
      <c r="U148" t="str">
        <f>IFERROR(IF(VLOOKUP(User[[#This Row],[User Code]],Justificar!$C$8:$I$1048576,6,0)=0,"Sin Justificación",VLOOKUP(User[[#This Row],[User Code]],Justificar!$C$8:$I$1048576,7,0)),"")</f>
        <v/>
      </c>
      <c r="V148" t="str" cm="1">
        <f t="array" ref="V148">_xlfn.IFS(User[[#This Row],[Time In Store + Leave]]&lt;7.8,"Incompleto",User[[#This Row],[Time In Store + Leave]]&lt;=12,"Completo",User[[#This Row],[Time In Store + Leave]]&gt;12,"Superior")</f>
        <v>Completo</v>
      </c>
      <c r="W14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8" t="str">
        <f>IF(User[[#This Row],[Rango]]="incompleto",IF(User[[#This Row],[Reporte in]]=0,"Sin_Registro_In_Out",IF(User[[#This Row],[Reporte Out]]=0,"No_Realizo_Salida","No_cumple_el_Tiempo")),"")</f>
        <v/>
      </c>
      <c r="Y148" t="str" cm="1">
        <f t="array" ref="Y1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48"/>
      <c r="AA148"/>
      <c r="AB148"/>
      <c r="AC148"/>
      <c r="AD148"/>
      <c r="AE148"/>
      <c r="AF148"/>
      <c r="AG148"/>
      <c r="AH148"/>
      <c r="AI148"/>
      <c r="AJ148"/>
    </row>
    <row r="149" spans="1:36" x14ac:dyDescent="0.3">
      <c r="A149" t="s">
        <v>2316</v>
      </c>
      <c r="B149">
        <v>1059917118</v>
      </c>
      <c r="C149" t="s">
        <v>2317</v>
      </c>
      <c r="D149" t="s">
        <v>2318</v>
      </c>
      <c r="E149" t="s">
        <v>6</v>
      </c>
      <c r="F149" t="s">
        <v>1040</v>
      </c>
      <c r="G149" t="s">
        <v>179</v>
      </c>
      <c r="H149" s="2">
        <v>45874.542812500003</v>
      </c>
      <c r="I149">
        <v>1</v>
      </c>
      <c r="J14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14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149" s="21" t="str">
        <f>_xlfn.XLOOKUP(User[[#This Row],[User Code]],RMS_Check_In_Out!A:A,RMS_Check_In_Out!D:D,"0")</f>
        <v>0</v>
      </c>
      <c r="M149" s="21">
        <f>_xlfn.XLOOKUP(User[[#This Row],[User Code]],Leave!P:P,Leave!S:S,"0")</f>
        <v>540</v>
      </c>
      <c r="N149" s="21">
        <f>User[[#This Row],[Time Leave RMS (min)]]/60</f>
        <v>9</v>
      </c>
      <c r="O149" s="15">
        <f>User[[#This Row],[Duration In Store(min)]]/60</f>
        <v>0</v>
      </c>
      <c r="P149" s="28">
        <f>User[[#This Row],[Time In Store + Leave]]/24</f>
        <v>0.375</v>
      </c>
      <c r="Q149" s="15">
        <f>(User[[#This Row],[Time Leave RMS (min)]]/60)+User[[#This Row],[Duration In Store H]]</f>
        <v>9</v>
      </c>
      <c r="R149">
        <f>IF(User[[#This Row],[Check In]]="Sin Registro",0,1)</f>
        <v>1</v>
      </c>
      <c r="S149">
        <f>IF(User[[#This Row],[Check Out]]="Sin Registro",0,1)</f>
        <v>1</v>
      </c>
      <c r="T149" t="str">
        <f>IFERROR(IF(VLOOKUP(User[[#This Row],[User Code]],Justificar!$C$8:$I$1048576,6,0)=0,"Sin Justificación",VLOOKUP(User[[#This Row],[User Code]],Justificar!$C$8:$I$1048576,6,0)),"")</f>
        <v/>
      </c>
      <c r="U149" t="str">
        <f>IFERROR(IF(VLOOKUP(User[[#This Row],[User Code]],Justificar!$C$8:$I$1048576,6,0)=0,"Sin Justificación",VLOOKUP(User[[#This Row],[User Code]],Justificar!$C$8:$I$1048576,7,0)),"")</f>
        <v/>
      </c>
      <c r="V149" t="str" cm="1">
        <f t="array" ref="V149">_xlfn.IFS(User[[#This Row],[Time In Store + Leave]]&lt;7.8,"Incompleto",User[[#This Row],[Time In Store + Leave]]&lt;=12,"Completo",User[[#This Row],[Time In Store + Leave]]&gt;12,"Superior")</f>
        <v>Completo</v>
      </c>
      <c r="W14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49" t="str">
        <f>IF(User[[#This Row],[Rango]]="incompleto",IF(User[[#This Row],[Reporte in]]=0,"Sin_Registro_In_Out",IF(User[[#This Row],[Reporte Out]]=0,"No_Realizo_Salida","No_cumple_el_Tiempo")),"")</f>
        <v/>
      </c>
      <c r="Y149" t="str" cm="1">
        <f t="array" ref="Y1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49"/>
      <c r="AA149"/>
      <c r="AB149"/>
      <c r="AC149"/>
      <c r="AD149"/>
      <c r="AE149"/>
      <c r="AF149"/>
      <c r="AG149"/>
      <c r="AH149"/>
      <c r="AI149"/>
      <c r="AJ149"/>
    </row>
    <row r="150" spans="1:36" x14ac:dyDescent="0.3">
      <c r="A150" t="s">
        <v>2319</v>
      </c>
      <c r="B150">
        <v>1121869457</v>
      </c>
      <c r="C150" t="s">
        <v>2320</v>
      </c>
      <c r="D150" t="s">
        <v>2321</v>
      </c>
      <c r="E150" t="s">
        <v>6</v>
      </c>
      <c r="F150" t="s">
        <v>2146</v>
      </c>
      <c r="G150" t="s">
        <v>179</v>
      </c>
      <c r="H150" s="2">
        <v>45874.542650462965</v>
      </c>
      <c r="I150">
        <v>1</v>
      </c>
      <c r="J1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45922.356458333335</v>
      </c>
      <c r="K1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45922.719884259262</v>
      </c>
      <c r="L150" s="21">
        <f>_xlfn.XLOOKUP(User[[#This Row],[User Code]],RMS_Check_In_Out!A:A,RMS_Check_In_Out!D:D,"0")</f>
        <v>523</v>
      </c>
      <c r="M150" s="21" t="str">
        <f>_xlfn.XLOOKUP(User[[#This Row],[User Code]],Leave!P:P,Leave!S:S,"0")</f>
        <v>0</v>
      </c>
      <c r="N150" s="21">
        <f>User[[#This Row],[Time Leave RMS (min)]]/60</f>
        <v>0</v>
      </c>
      <c r="O150" s="15">
        <f>User[[#This Row],[Duration In Store(min)]]/60</f>
        <v>8.7166666666666668</v>
      </c>
      <c r="P150" s="28">
        <f>User[[#This Row],[Time In Store + Leave]]/24</f>
        <v>0.36319444444444443</v>
      </c>
      <c r="Q150" s="15">
        <f>(User[[#This Row],[Time Leave RMS (min)]]/60)+User[[#This Row],[Duration In Store H]]</f>
        <v>8.7166666666666668</v>
      </c>
      <c r="R150">
        <f>IF(User[[#This Row],[Check In]]="Sin Registro",0,1)</f>
        <v>1</v>
      </c>
      <c r="S150">
        <f>IF(User[[#This Row],[Check Out]]="Sin Registro",0,1)</f>
        <v>1</v>
      </c>
      <c r="T150" t="str">
        <f>IFERROR(IF(VLOOKUP(User[[#This Row],[User Code]],Justificar!$C$8:$I$1048576,6,0)=0,"Sin Justificación",VLOOKUP(User[[#This Row],[User Code]],Justificar!$C$8:$I$1048576,6,0)),"")</f>
        <v/>
      </c>
      <c r="U150" t="str">
        <f>IFERROR(IF(VLOOKUP(User[[#This Row],[User Code]],Justificar!$C$8:$I$1048576,6,0)=0,"Sin Justificación",VLOOKUP(User[[#This Row],[User Code]],Justificar!$C$8:$I$1048576,7,0)),"")</f>
        <v/>
      </c>
      <c r="V150" t="str" cm="1">
        <f t="array" ref="V150">_xlfn.IFS(User[[#This Row],[Time In Store + Leave]]&lt;7.8,"Incompleto",User[[#This Row],[Time In Store + Leave]]&lt;=12,"Completo",User[[#This Row],[Time In Store + Leave]]&gt;12,"Superior")</f>
        <v>Completo</v>
      </c>
      <c r="W15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0" t="str">
        <f>IF(User[[#This Row],[Rango]]="incompleto",IF(User[[#This Row],[Reporte in]]=0,"Sin_Registro_In_Out",IF(User[[#This Row],[Reporte Out]]=0,"No_Realizo_Salida","No_cumple_el_Tiempo")),"")</f>
        <v/>
      </c>
      <c r="Y150" t="str" cm="1">
        <f t="array" ref="Y1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50"/>
      <c r="AA150"/>
      <c r="AB150"/>
      <c r="AC150"/>
      <c r="AD150"/>
      <c r="AE150"/>
      <c r="AF150"/>
      <c r="AG150"/>
      <c r="AH150"/>
      <c r="AI150"/>
      <c r="AJ150"/>
    </row>
    <row r="151" spans="1:36" x14ac:dyDescent="0.3">
      <c r="A151" t="s">
        <v>2322</v>
      </c>
      <c r="B151">
        <v>1022416614</v>
      </c>
      <c r="C151" t="s">
        <v>2323</v>
      </c>
      <c r="D151" t="s">
        <v>2324</v>
      </c>
      <c r="E151" t="s">
        <v>6</v>
      </c>
      <c r="F151" t="s">
        <v>3663</v>
      </c>
      <c r="G151" t="s">
        <v>179</v>
      </c>
      <c r="H151" s="2">
        <v>45874.542303240742</v>
      </c>
      <c r="I151">
        <v>1</v>
      </c>
      <c r="J15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5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51" s="21" t="str">
        <f>_xlfn.XLOOKUP(User[[#This Row],[User Code]],RMS_Check_In_Out!A:A,RMS_Check_In_Out!D:D,"0")</f>
        <v>0</v>
      </c>
      <c r="M151" s="21" t="str">
        <f>_xlfn.XLOOKUP(User[[#This Row],[User Code]],Leave!P:P,Leave!S:S,"0")</f>
        <v>0</v>
      </c>
      <c r="N151" s="21">
        <f>User[[#This Row],[Time Leave RMS (min)]]/60</f>
        <v>0</v>
      </c>
      <c r="O151" s="15">
        <f>User[[#This Row],[Duration In Store(min)]]/60</f>
        <v>0</v>
      </c>
      <c r="P151" s="28">
        <f>User[[#This Row],[Time In Store + Leave]]/24</f>
        <v>0</v>
      </c>
      <c r="Q151" s="15">
        <f>(User[[#This Row],[Time Leave RMS (min)]]/60)+User[[#This Row],[Duration In Store H]]</f>
        <v>0</v>
      </c>
      <c r="R151">
        <f>IF(User[[#This Row],[Check In]]="Sin Registro",0,1)</f>
        <v>0</v>
      </c>
      <c r="S151">
        <f>IF(User[[#This Row],[Check Out]]="Sin Registro",0,1)</f>
        <v>0</v>
      </c>
      <c r="T151" t="str">
        <f>IFERROR(IF(VLOOKUP(User[[#This Row],[User Code]],Justificar!$C$8:$I$1048576,6,0)=0,"Sin Justificación",VLOOKUP(User[[#This Row],[User Code]],Justificar!$C$8:$I$1048576,6,0)),"")</f>
        <v>Sin Justificación</v>
      </c>
      <c r="U151" t="str">
        <f>IFERROR(IF(VLOOKUP(User[[#This Row],[User Code]],Justificar!$C$8:$I$1048576,6,0)=0,"Sin Justificación",VLOOKUP(User[[#This Row],[User Code]],Justificar!$C$8:$I$1048576,7,0)),"")</f>
        <v>Sin Justificación</v>
      </c>
      <c r="V151" t="str" cm="1">
        <f t="array" ref="V151">_xlfn.IFS(User[[#This Row],[Time In Store + Leave]]&lt;7.8,"Incompleto",User[[#This Row],[Time In Store + Leave]]&lt;=12,"Completo",User[[#This Row],[Time In Store + Leave]]&gt;12,"Superior")</f>
        <v>Incompleto</v>
      </c>
      <c r="W15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51" t="str">
        <f>IF(User[[#This Row],[Rango]]="incompleto",IF(User[[#This Row],[Reporte in]]=0,"Sin_Registro_In_Out",IF(User[[#This Row],[Reporte Out]]=0,"No_Realizo_Salida","No_cumple_el_Tiempo")),"")</f>
        <v>Sin_Registro_In_Out</v>
      </c>
      <c r="Y151" t="str" cm="1">
        <f t="array" ref="Y1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ARISMENDI DIAZ EFRAIN ANDRES</v>
      </c>
      <c r="Z151"/>
      <c r="AA151"/>
      <c r="AB151"/>
      <c r="AC151"/>
      <c r="AD151"/>
      <c r="AE151"/>
      <c r="AF151"/>
      <c r="AG151"/>
      <c r="AH151"/>
      <c r="AI151"/>
      <c r="AJ151"/>
    </row>
    <row r="152" spans="1:36" x14ac:dyDescent="0.3">
      <c r="A152" t="s">
        <v>2325</v>
      </c>
      <c r="B152">
        <v>1019034453</v>
      </c>
      <c r="C152" t="s">
        <v>2326</v>
      </c>
      <c r="D152" t="s">
        <v>2327</v>
      </c>
      <c r="E152" t="s">
        <v>6</v>
      </c>
      <c r="F152" t="s">
        <v>1503</v>
      </c>
      <c r="G152" t="s">
        <v>177</v>
      </c>
      <c r="H152" s="2">
        <v>45874.542025462964</v>
      </c>
      <c r="I152">
        <v>1</v>
      </c>
      <c r="J1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45922.417129629626</v>
      </c>
      <c r="K1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45922.792256944442</v>
      </c>
      <c r="L152" s="21">
        <f>_xlfn.XLOOKUP(User[[#This Row],[User Code]],RMS_Check_In_Out!A:A,RMS_Check_In_Out!D:D,"0")</f>
        <v>540</v>
      </c>
      <c r="M152" s="21">
        <f>_xlfn.XLOOKUP(User[[#This Row],[User Code]],Leave!P:P,Leave!S:S,"0")</f>
        <v>60</v>
      </c>
      <c r="N152" s="21">
        <f>User[[#This Row],[Time Leave RMS (min)]]/60</f>
        <v>1</v>
      </c>
      <c r="O152" s="15">
        <f>User[[#This Row],[Duration In Store(min)]]/60</f>
        <v>9</v>
      </c>
      <c r="P152" s="28">
        <f>User[[#This Row],[Time In Store + Leave]]/24</f>
        <v>0.41666666666666669</v>
      </c>
      <c r="Q152" s="15">
        <f>(User[[#This Row],[Time Leave RMS (min)]]/60)+User[[#This Row],[Duration In Store H]]</f>
        <v>10</v>
      </c>
      <c r="R152">
        <f>IF(User[[#This Row],[Check In]]="Sin Registro",0,1)</f>
        <v>1</v>
      </c>
      <c r="S152">
        <f>IF(User[[#This Row],[Check Out]]="Sin Registro",0,1)</f>
        <v>1</v>
      </c>
      <c r="T152" t="str">
        <f>IFERROR(IF(VLOOKUP(User[[#This Row],[User Code]],Justificar!$C$8:$I$1048576,6,0)=0,"Sin Justificación",VLOOKUP(User[[#This Row],[User Code]],Justificar!$C$8:$I$1048576,6,0)),"")</f>
        <v/>
      </c>
      <c r="U152" t="str">
        <f>IFERROR(IF(VLOOKUP(User[[#This Row],[User Code]],Justificar!$C$8:$I$1048576,6,0)=0,"Sin Justificación",VLOOKUP(User[[#This Row],[User Code]],Justificar!$C$8:$I$1048576,7,0)),"")</f>
        <v/>
      </c>
      <c r="V152" t="str" cm="1">
        <f t="array" ref="V152">_xlfn.IFS(User[[#This Row],[Time In Store + Leave]]&lt;7.8,"Incompleto",User[[#This Row],[Time In Store + Leave]]&lt;=12,"Completo",User[[#This Row],[Time In Store + Leave]]&gt;12,"Superior")</f>
        <v>Completo</v>
      </c>
      <c r="W15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2" t="str">
        <f>IF(User[[#This Row],[Rango]]="incompleto",IF(User[[#This Row],[Reporte in]]=0,"Sin_Registro_In_Out",IF(User[[#This Row],[Reporte Out]]=0,"No_Realizo_Salida","No_cumple_el_Tiempo")),"")</f>
        <v/>
      </c>
      <c r="Y152" t="str" cm="1">
        <f t="array" ref="Y1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52"/>
      <c r="AA152"/>
      <c r="AB152"/>
      <c r="AC152"/>
      <c r="AD152"/>
      <c r="AE152"/>
      <c r="AF152"/>
      <c r="AG152"/>
      <c r="AH152"/>
      <c r="AI152"/>
      <c r="AJ152"/>
    </row>
    <row r="153" spans="1:36" x14ac:dyDescent="0.3">
      <c r="A153" t="s">
        <v>2253</v>
      </c>
      <c r="B153">
        <v>1007528414</v>
      </c>
      <c r="C153" t="s">
        <v>2254</v>
      </c>
      <c r="D153" t="s">
        <v>2255</v>
      </c>
      <c r="E153" t="s">
        <v>6</v>
      </c>
      <c r="F153" t="s">
        <v>1036</v>
      </c>
      <c r="G153" t="s">
        <v>178</v>
      </c>
      <c r="H153" s="2">
        <v>45873.708518518521</v>
      </c>
      <c r="I153">
        <v>1</v>
      </c>
      <c r="J1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45922.332696759258</v>
      </c>
      <c r="K1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45922.708634259259</v>
      </c>
      <c r="L153" s="21">
        <f>_xlfn.XLOOKUP(User[[#This Row],[User Code]],RMS_Check_In_Out!A:A,RMS_Check_In_Out!D:D,"0")</f>
        <v>541</v>
      </c>
      <c r="M153" s="21">
        <f>_xlfn.XLOOKUP(User[[#This Row],[User Code]],Leave!P:P,Leave!S:S,"0")</f>
        <v>540</v>
      </c>
      <c r="N153" s="21">
        <f>User[[#This Row],[Time Leave RMS (min)]]/60</f>
        <v>9</v>
      </c>
      <c r="O153" s="15">
        <f>User[[#This Row],[Duration In Store(min)]]/60</f>
        <v>9.0166666666666675</v>
      </c>
      <c r="P153" s="28">
        <f>User[[#This Row],[Time In Store + Leave]]/24</f>
        <v>0.75069444444444444</v>
      </c>
      <c r="Q153" s="15">
        <f>(User[[#This Row],[Time Leave RMS (min)]]/60)+User[[#This Row],[Duration In Store H]]</f>
        <v>18.016666666666666</v>
      </c>
      <c r="R153">
        <f>IF(User[[#This Row],[Check In]]="Sin Registro",0,1)</f>
        <v>1</v>
      </c>
      <c r="S153">
        <f>IF(User[[#This Row],[Check Out]]="Sin Registro",0,1)</f>
        <v>1</v>
      </c>
      <c r="T153" t="str">
        <f>IFERROR(IF(VLOOKUP(User[[#This Row],[User Code]],Justificar!$C$8:$I$1048576,6,0)=0,"Sin Justificación",VLOOKUP(User[[#This Row],[User Code]],Justificar!$C$8:$I$1048576,6,0)),"")</f>
        <v/>
      </c>
      <c r="U153" t="str">
        <f>IFERROR(IF(VLOOKUP(User[[#This Row],[User Code]],Justificar!$C$8:$I$1048576,6,0)=0,"Sin Justificación",VLOOKUP(User[[#This Row],[User Code]],Justificar!$C$8:$I$1048576,7,0)),"")</f>
        <v/>
      </c>
      <c r="V153" t="str" cm="1">
        <f t="array" ref="V153">_xlfn.IFS(User[[#This Row],[Time In Store + Leave]]&lt;7.8,"Incompleto",User[[#This Row],[Time In Store + Leave]]&lt;=12,"Completo",User[[#This Row],[Time In Store + Leave]]&gt;12,"Superior")</f>
        <v>Superior</v>
      </c>
      <c r="W15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3" t="str">
        <f>IF(User[[#This Row],[Rango]]="incompleto",IF(User[[#This Row],[Reporte in]]=0,"Sin_Registro_In_Out",IF(User[[#This Row],[Reporte Out]]=0,"No_Realizo_Salida","No_cumple_el_Tiempo")),"")</f>
        <v/>
      </c>
      <c r="Y153" t="str" cm="1">
        <f t="array" ref="Y1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53"/>
      <c r="AA153"/>
      <c r="AB153"/>
      <c r="AC153"/>
      <c r="AD153"/>
      <c r="AE153"/>
      <c r="AF153"/>
      <c r="AG153"/>
      <c r="AH153"/>
      <c r="AI153"/>
      <c r="AJ153"/>
    </row>
    <row r="154" spans="1:36" x14ac:dyDescent="0.3">
      <c r="A154" t="s">
        <v>2256</v>
      </c>
      <c r="B154">
        <v>1012355462</v>
      </c>
      <c r="C154" t="s">
        <v>2257</v>
      </c>
      <c r="D154" t="s">
        <v>2258</v>
      </c>
      <c r="E154" t="s">
        <v>6</v>
      </c>
      <c r="F154" t="s">
        <v>1487</v>
      </c>
      <c r="G154" t="s">
        <v>177</v>
      </c>
      <c r="H154" s="2">
        <v>45873.542569444442</v>
      </c>
      <c r="I154">
        <v>1</v>
      </c>
      <c r="J1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45922.412581018521</v>
      </c>
      <c r="K1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45922.817800925928</v>
      </c>
      <c r="L154" s="21">
        <f>_xlfn.XLOOKUP(User[[#This Row],[User Code]],RMS_Check_In_Out!A:A,RMS_Check_In_Out!D:D,"0")</f>
        <v>584</v>
      </c>
      <c r="M154" s="21">
        <f>_xlfn.XLOOKUP(User[[#This Row],[User Code]],Leave!P:P,Leave!S:S,"0")</f>
        <v>60</v>
      </c>
      <c r="N154" s="21">
        <f>User[[#This Row],[Time Leave RMS (min)]]/60</f>
        <v>1</v>
      </c>
      <c r="O154" s="15">
        <f>User[[#This Row],[Duration In Store(min)]]/60</f>
        <v>9.7333333333333325</v>
      </c>
      <c r="P154" s="28">
        <f>User[[#This Row],[Time In Store + Leave]]/24</f>
        <v>0.44722222222222219</v>
      </c>
      <c r="Q154" s="15">
        <f>(User[[#This Row],[Time Leave RMS (min)]]/60)+User[[#This Row],[Duration In Store H]]</f>
        <v>10.733333333333333</v>
      </c>
      <c r="R154">
        <f>IF(User[[#This Row],[Check In]]="Sin Registro",0,1)</f>
        <v>1</v>
      </c>
      <c r="S154">
        <f>IF(User[[#This Row],[Check Out]]="Sin Registro",0,1)</f>
        <v>1</v>
      </c>
      <c r="T154" t="str">
        <f>IFERROR(IF(VLOOKUP(User[[#This Row],[User Code]],Justificar!$C$8:$I$1048576,6,0)=0,"Sin Justificación",VLOOKUP(User[[#This Row],[User Code]],Justificar!$C$8:$I$1048576,6,0)),"")</f>
        <v/>
      </c>
      <c r="U154" t="str">
        <f>IFERROR(IF(VLOOKUP(User[[#This Row],[User Code]],Justificar!$C$8:$I$1048576,6,0)=0,"Sin Justificación",VLOOKUP(User[[#This Row],[User Code]],Justificar!$C$8:$I$1048576,7,0)),"")</f>
        <v/>
      </c>
      <c r="V154" t="str" cm="1">
        <f t="array" ref="V154">_xlfn.IFS(User[[#This Row],[Time In Store + Leave]]&lt;7.8,"Incompleto",User[[#This Row],[Time In Store + Leave]]&lt;=12,"Completo",User[[#This Row],[Time In Store + Leave]]&gt;12,"Superior")</f>
        <v>Completo</v>
      </c>
      <c r="W15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4" t="str">
        <f>IF(User[[#This Row],[Rango]]="incompleto",IF(User[[#This Row],[Reporte in]]=0,"Sin_Registro_In_Out",IF(User[[#This Row],[Reporte Out]]=0,"No_Realizo_Salida","No_cumple_el_Tiempo")),"")</f>
        <v/>
      </c>
      <c r="Y154" t="str" cm="1">
        <f t="array" ref="Y1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54"/>
      <c r="AA154"/>
      <c r="AB154"/>
      <c r="AC154"/>
      <c r="AD154"/>
      <c r="AE154"/>
      <c r="AF154"/>
      <c r="AG154"/>
      <c r="AH154"/>
      <c r="AI154"/>
      <c r="AJ154"/>
    </row>
    <row r="155" spans="1:36" x14ac:dyDescent="0.3">
      <c r="A155" t="s">
        <v>2259</v>
      </c>
      <c r="B155">
        <v>1049794955</v>
      </c>
      <c r="C155" t="s">
        <v>2260</v>
      </c>
      <c r="D155" t="s">
        <v>2261</v>
      </c>
      <c r="E155" t="s">
        <v>6</v>
      </c>
      <c r="F155" t="s">
        <v>1487</v>
      </c>
      <c r="G155" t="s">
        <v>177</v>
      </c>
      <c r="H155" s="2">
        <v>45873.542349537034</v>
      </c>
      <c r="I155">
        <v>1</v>
      </c>
      <c r="J1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45922.457754629628</v>
      </c>
      <c r="K1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45922.968946759262</v>
      </c>
      <c r="L155" s="21">
        <f>_xlfn.XLOOKUP(User[[#This Row],[User Code]],RMS_Check_In_Out!A:A,RMS_Check_In_Out!D:D,"0")</f>
        <v>736</v>
      </c>
      <c r="M155" s="21" t="str">
        <f>_xlfn.XLOOKUP(User[[#This Row],[User Code]],Leave!P:P,Leave!S:S,"0")</f>
        <v>0</v>
      </c>
      <c r="N155" s="21">
        <f>User[[#This Row],[Time Leave RMS (min)]]/60</f>
        <v>0</v>
      </c>
      <c r="O155" s="15">
        <f>User[[#This Row],[Duration In Store(min)]]/60</f>
        <v>12.266666666666667</v>
      </c>
      <c r="P155" s="28">
        <f>User[[#This Row],[Time In Store + Leave]]/24</f>
        <v>0.51111111111111118</v>
      </c>
      <c r="Q155" s="15">
        <f>(User[[#This Row],[Time Leave RMS (min)]]/60)+User[[#This Row],[Duration In Store H]]</f>
        <v>12.266666666666667</v>
      </c>
      <c r="R155">
        <f>IF(User[[#This Row],[Check In]]="Sin Registro",0,1)</f>
        <v>1</v>
      </c>
      <c r="S155">
        <f>IF(User[[#This Row],[Check Out]]="Sin Registro",0,1)</f>
        <v>1</v>
      </c>
      <c r="T155" t="str">
        <f>IFERROR(IF(VLOOKUP(User[[#This Row],[User Code]],Justificar!$C$8:$I$1048576,6,0)=0,"Sin Justificación",VLOOKUP(User[[#This Row],[User Code]],Justificar!$C$8:$I$1048576,6,0)),"")</f>
        <v/>
      </c>
      <c r="U155" t="str">
        <f>IFERROR(IF(VLOOKUP(User[[#This Row],[User Code]],Justificar!$C$8:$I$1048576,6,0)=0,"Sin Justificación",VLOOKUP(User[[#This Row],[User Code]],Justificar!$C$8:$I$1048576,7,0)),"")</f>
        <v/>
      </c>
      <c r="V155" t="str" cm="1">
        <f t="array" ref="V155">_xlfn.IFS(User[[#This Row],[Time In Store + Leave]]&lt;7.8,"Incompleto",User[[#This Row],[Time In Store + Leave]]&lt;=12,"Completo",User[[#This Row],[Time In Store + Leave]]&gt;12,"Superior")</f>
        <v>Superior</v>
      </c>
      <c r="W15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5" t="str">
        <f>IF(User[[#This Row],[Rango]]="incompleto",IF(User[[#This Row],[Reporte in]]=0,"Sin_Registro_In_Out",IF(User[[#This Row],[Reporte Out]]=0,"No_Realizo_Salida","No_cumple_el_Tiempo")),"")</f>
        <v/>
      </c>
      <c r="Y155" t="str" cm="1">
        <f t="array" ref="Y1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55"/>
      <c r="AA155"/>
      <c r="AB155"/>
      <c r="AC155"/>
      <c r="AD155"/>
      <c r="AE155"/>
      <c r="AF155"/>
      <c r="AG155"/>
      <c r="AH155"/>
      <c r="AI155"/>
      <c r="AJ155"/>
    </row>
    <row r="156" spans="1:36" x14ac:dyDescent="0.3">
      <c r="A156" t="s">
        <v>2223</v>
      </c>
      <c r="B156">
        <v>1014237208</v>
      </c>
      <c r="C156" t="s">
        <v>2224</v>
      </c>
      <c r="D156" t="s">
        <v>2225</v>
      </c>
      <c r="E156" t="s">
        <v>6</v>
      </c>
      <c r="F156" t="s">
        <v>2226</v>
      </c>
      <c r="G156" t="s">
        <v>177</v>
      </c>
      <c r="H156" s="2">
        <v>45872.889305555553</v>
      </c>
      <c r="I156">
        <v>1</v>
      </c>
      <c r="J1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45922.330208333333</v>
      </c>
      <c r="K1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45922.668078703704</v>
      </c>
      <c r="L156" s="21">
        <f>_xlfn.XLOOKUP(User[[#This Row],[User Code]],RMS_Check_In_Out!A:A,RMS_Check_In_Out!D:D,"0")</f>
        <v>487</v>
      </c>
      <c r="M156" s="21">
        <f>_xlfn.XLOOKUP(User[[#This Row],[User Code]],Leave!P:P,Leave!S:S,"0")</f>
        <v>60</v>
      </c>
      <c r="N156" s="21">
        <f>User[[#This Row],[Time Leave RMS (min)]]/60</f>
        <v>1</v>
      </c>
      <c r="O156" s="15">
        <f>User[[#This Row],[Duration In Store(min)]]/60</f>
        <v>8.1166666666666671</v>
      </c>
      <c r="P156" s="28">
        <f>User[[#This Row],[Time In Store + Leave]]/24</f>
        <v>0.37986111111111115</v>
      </c>
      <c r="Q156" s="15">
        <f>(User[[#This Row],[Time Leave RMS (min)]]/60)+User[[#This Row],[Duration In Store H]]</f>
        <v>9.1166666666666671</v>
      </c>
      <c r="R156">
        <f>IF(User[[#This Row],[Check In]]="Sin Registro",0,1)</f>
        <v>1</v>
      </c>
      <c r="S156">
        <f>IF(User[[#This Row],[Check Out]]="Sin Registro",0,1)</f>
        <v>1</v>
      </c>
      <c r="T156" t="str">
        <f>IFERROR(IF(VLOOKUP(User[[#This Row],[User Code]],Justificar!$C$8:$I$1048576,6,0)=0,"Sin Justificación",VLOOKUP(User[[#This Row],[User Code]],Justificar!$C$8:$I$1048576,6,0)),"")</f>
        <v/>
      </c>
      <c r="U156" t="str">
        <f>IFERROR(IF(VLOOKUP(User[[#This Row],[User Code]],Justificar!$C$8:$I$1048576,6,0)=0,"Sin Justificación",VLOOKUP(User[[#This Row],[User Code]],Justificar!$C$8:$I$1048576,7,0)),"")</f>
        <v/>
      </c>
      <c r="V156" t="str" cm="1">
        <f t="array" ref="V156">_xlfn.IFS(User[[#This Row],[Time In Store + Leave]]&lt;7.8,"Incompleto",User[[#This Row],[Time In Store + Leave]]&lt;=12,"Completo",User[[#This Row],[Time In Store + Leave]]&gt;12,"Superior")</f>
        <v>Completo</v>
      </c>
      <c r="W15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6" t="str">
        <f>IF(User[[#This Row],[Rango]]="incompleto",IF(User[[#This Row],[Reporte in]]=0,"Sin_Registro_In_Out",IF(User[[#This Row],[Reporte Out]]=0,"No_Realizo_Salida","No_cumple_el_Tiempo")),"")</f>
        <v/>
      </c>
      <c r="Y156" t="str" cm="1">
        <f t="array" ref="Y1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56"/>
      <c r="AA156"/>
      <c r="AB156"/>
      <c r="AC156"/>
      <c r="AD156"/>
      <c r="AE156"/>
      <c r="AF156"/>
      <c r="AG156"/>
      <c r="AH156"/>
      <c r="AI156"/>
      <c r="AJ156"/>
    </row>
    <row r="157" spans="1:36" x14ac:dyDescent="0.3">
      <c r="A157" t="s">
        <v>2227</v>
      </c>
      <c r="B157">
        <v>1000969579</v>
      </c>
      <c r="C157" t="s">
        <v>2228</v>
      </c>
      <c r="D157" t="s">
        <v>2229</v>
      </c>
      <c r="E157" t="s">
        <v>6</v>
      </c>
      <c r="F157" t="s">
        <v>1033</v>
      </c>
      <c r="G157" t="s">
        <v>178</v>
      </c>
      <c r="H157" s="2">
        <v>45872.888252314813</v>
      </c>
      <c r="I157">
        <v>1</v>
      </c>
      <c r="J1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45922.404548611114</v>
      </c>
      <c r="K1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45922.78769675926</v>
      </c>
      <c r="L157" s="21">
        <f>_xlfn.XLOOKUP(User[[#This Row],[User Code]],RMS_Check_In_Out!A:A,RMS_Check_In_Out!D:D,"0")</f>
        <v>552</v>
      </c>
      <c r="M157" s="21" t="str">
        <f>_xlfn.XLOOKUP(User[[#This Row],[User Code]],Leave!P:P,Leave!S:S,"0")</f>
        <v>0</v>
      </c>
      <c r="N157" s="21">
        <f>User[[#This Row],[Time Leave RMS (min)]]/60</f>
        <v>0</v>
      </c>
      <c r="O157" s="15">
        <f>User[[#This Row],[Duration In Store(min)]]/60</f>
        <v>9.1999999999999993</v>
      </c>
      <c r="P157" s="28">
        <f>User[[#This Row],[Time In Store + Leave]]/24</f>
        <v>0.3833333333333333</v>
      </c>
      <c r="Q157" s="15">
        <f>(User[[#This Row],[Time Leave RMS (min)]]/60)+User[[#This Row],[Duration In Store H]]</f>
        <v>9.1999999999999993</v>
      </c>
      <c r="R157">
        <f>IF(User[[#This Row],[Check In]]="Sin Registro",0,1)</f>
        <v>1</v>
      </c>
      <c r="S157">
        <f>IF(User[[#This Row],[Check Out]]="Sin Registro",0,1)</f>
        <v>1</v>
      </c>
      <c r="T157" t="str">
        <f>IFERROR(IF(VLOOKUP(User[[#This Row],[User Code]],Justificar!$C$8:$I$1048576,6,0)=0,"Sin Justificación",VLOOKUP(User[[#This Row],[User Code]],Justificar!$C$8:$I$1048576,6,0)),"")</f>
        <v/>
      </c>
      <c r="U157" t="str">
        <f>IFERROR(IF(VLOOKUP(User[[#This Row],[User Code]],Justificar!$C$8:$I$1048576,6,0)=0,"Sin Justificación",VLOOKUP(User[[#This Row],[User Code]],Justificar!$C$8:$I$1048576,7,0)),"")</f>
        <v/>
      </c>
      <c r="V157" t="str" cm="1">
        <f t="array" ref="V157">_xlfn.IFS(User[[#This Row],[Time In Store + Leave]]&lt;7.8,"Incompleto",User[[#This Row],[Time In Store + Leave]]&lt;=12,"Completo",User[[#This Row],[Time In Store + Leave]]&gt;12,"Superior")</f>
        <v>Completo</v>
      </c>
      <c r="W15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7" t="str">
        <f>IF(User[[#This Row],[Rango]]="incompleto",IF(User[[#This Row],[Reporte in]]=0,"Sin_Registro_In_Out",IF(User[[#This Row],[Reporte Out]]=0,"No_Realizo_Salida","No_cumple_el_Tiempo")),"")</f>
        <v/>
      </c>
      <c r="Y157" t="str" cm="1">
        <f t="array" ref="Y1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57"/>
      <c r="AA157"/>
      <c r="AB157"/>
      <c r="AC157"/>
      <c r="AD157"/>
      <c r="AE157"/>
      <c r="AF157"/>
      <c r="AG157"/>
      <c r="AH157"/>
      <c r="AI157"/>
      <c r="AJ157"/>
    </row>
    <row r="158" spans="1:36" x14ac:dyDescent="0.3">
      <c r="A158" t="s">
        <v>2230</v>
      </c>
      <c r="B158">
        <v>1144138947</v>
      </c>
      <c r="C158" t="s">
        <v>2231</v>
      </c>
      <c r="D158" t="s">
        <v>2232</v>
      </c>
      <c r="E158" t="s">
        <v>6</v>
      </c>
      <c r="F158" t="s">
        <v>1045</v>
      </c>
      <c r="G158" t="s">
        <v>177</v>
      </c>
      <c r="H158" s="2">
        <v>45872.887916666667</v>
      </c>
      <c r="I158">
        <v>1</v>
      </c>
      <c r="J1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45922.441157407404</v>
      </c>
      <c r="K1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45922.734780092593</v>
      </c>
      <c r="L158" s="21">
        <f>_xlfn.XLOOKUP(User[[#This Row],[User Code]],RMS_Check_In_Out!A:A,RMS_Check_In_Out!D:D,"0")</f>
        <v>423</v>
      </c>
      <c r="M158" s="21">
        <f>_xlfn.XLOOKUP(User[[#This Row],[User Code]],Leave!P:P,Leave!S:S,"0")</f>
        <v>120</v>
      </c>
      <c r="N158" s="21">
        <f>User[[#This Row],[Time Leave RMS (min)]]/60</f>
        <v>2</v>
      </c>
      <c r="O158" s="15">
        <f>User[[#This Row],[Duration In Store(min)]]/60</f>
        <v>7.05</v>
      </c>
      <c r="P158" s="28">
        <f>User[[#This Row],[Time In Store + Leave]]/24</f>
        <v>0.37708333333333338</v>
      </c>
      <c r="Q158" s="15">
        <f>(User[[#This Row],[Time Leave RMS (min)]]/60)+User[[#This Row],[Duration In Store H]]</f>
        <v>9.0500000000000007</v>
      </c>
      <c r="R158">
        <f>IF(User[[#This Row],[Check In]]="Sin Registro",0,1)</f>
        <v>1</v>
      </c>
      <c r="S158">
        <f>IF(User[[#This Row],[Check Out]]="Sin Registro",0,1)</f>
        <v>1</v>
      </c>
      <c r="T158" t="str">
        <f>IFERROR(IF(VLOOKUP(User[[#This Row],[User Code]],Justificar!$C$8:$I$1048576,6,0)=0,"Sin Justificación",VLOOKUP(User[[#This Row],[User Code]],Justificar!$C$8:$I$1048576,6,0)),"")</f>
        <v/>
      </c>
      <c r="U158" t="str">
        <f>IFERROR(IF(VLOOKUP(User[[#This Row],[User Code]],Justificar!$C$8:$I$1048576,6,0)=0,"Sin Justificación",VLOOKUP(User[[#This Row],[User Code]],Justificar!$C$8:$I$1048576,7,0)),"")</f>
        <v/>
      </c>
      <c r="V158" t="str" cm="1">
        <f t="array" ref="V158">_xlfn.IFS(User[[#This Row],[Time In Store + Leave]]&lt;7.8,"Incompleto",User[[#This Row],[Time In Store + Leave]]&lt;=12,"Completo",User[[#This Row],[Time In Store + Leave]]&gt;12,"Superior")</f>
        <v>Completo</v>
      </c>
      <c r="W15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8" t="str">
        <f>IF(User[[#This Row],[Rango]]="incompleto",IF(User[[#This Row],[Reporte in]]=0,"Sin_Registro_In_Out",IF(User[[#This Row],[Reporte Out]]=0,"No_Realizo_Salida","No_cumple_el_Tiempo")),"")</f>
        <v/>
      </c>
      <c r="Y158" t="str" cm="1">
        <f t="array" ref="Y1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58"/>
      <c r="AA158"/>
      <c r="AB158"/>
      <c r="AC158"/>
      <c r="AD158"/>
      <c r="AE158"/>
      <c r="AF158"/>
      <c r="AG158"/>
      <c r="AH158"/>
      <c r="AI158"/>
      <c r="AJ158"/>
    </row>
    <row r="159" spans="1:36" x14ac:dyDescent="0.3">
      <c r="A159" t="s">
        <v>2233</v>
      </c>
      <c r="B159">
        <v>1002594109</v>
      </c>
      <c r="C159" t="s">
        <v>2234</v>
      </c>
      <c r="D159" t="s">
        <v>2235</v>
      </c>
      <c r="E159" t="s">
        <v>1744</v>
      </c>
      <c r="F159" t="s">
        <v>1032</v>
      </c>
      <c r="G159" t="s">
        <v>177</v>
      </c>
      <c r="H159" s="2">
        <v>45872.887638888889</v>
      </c>
      <c r="I159">
        <v>1</v>
      </c>
      <c r="J1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45922.351342592592</v>
      </c>
      <c r="K1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45922.721319444441</v>
      </c>
      <c r="L159" s="21">
        <f>_xlfn.XLOOKUP(User[[#This Row],[User Code]],RMS_Check_In_Out!A:A,RMS_Check_In_Out!D:D,"0")</f>
        <v>533</v>
      </c>
      <c r="M159" s="21" t="str">
        <f>_xlfn.XLOOKUP(User[[#This Row],[User Code]],Leave!P:P,Leave!S:S,"0")</f>
        <v>0</v>
      </c>
      <c r="N159" s="21">
        <f>User[[#This Row],[Time Leave RMS (min)]]/60</f>
        <v>0</v>
      </c>
      <c r="O159" s="15">
        <f>User[[#This Row],[Duration In Store(min)]]/60</f>
        <v>8.8833333333333329</v>
      </c>
      <c r="P159" s="28">
        <f>User[[#This Row],[Time In Store + Leave]]/24</f>
        <v>0.37013888888888885</v>
      </c>
      <c r="Q159" s="15">
        <f>(User[[#This Row],[Time Leave RMS (min)]]/60)+User[[#This Row],[Duration In Store H]]</f>
        <v>8.8833333333333329</v>
      </c>
      <c r="R159">
        <f>IF(User[[#This Row],[Check In]]="Sin Registro",0,1)</f>
        <v>1</v>
      </c>
      <c r="S159">
        <f>IF(User[[#This Row],[Check Out]]="Sin Registro",0,1)</f>
        <v>1</v>
      </c>
      <c r="T159" t="str">
        <f>IFERROR(IF(VLOOKUP(User[[#This Row],[User Code]],Justificar!$C$8:$I$1048576,6,0)=0,"Sin Justificación",VLOOKUP(User[[#This Row],[User Code]],Justificar!$C$8:$I$1048576,6,0)),"")</f>
        <v/>
      </c>
      <c r="U159" t="str">
        <f>IFERROR(IF(VLOOKUP(User[[#This Row],[User Code]],Justificar!$C$8:$I$1048576,6,0)=0,"Sin Justificación",VLOOKUP(User[[#This Row],[User Code]],Justificar!$C$8:$I$1048576,7,0)),"")</f>
        <v/>
      </c>
      <c r="V159" t="str" cm="1">
        <f t="array" ref="V159">_xlfn.IFS(User[[#This Row],[Time In Store + Leave]]&lt;7.8,"Incompleto",User[[#This Row],[Time In Store + Leave]]&lt;=12,"Completo",User[[#This Row],[Time In Store + Leave]]&gt;12,"Superior")</f>
        <v>Completo</v>
      </c>
      <c r="W15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59" t="str">
        <f>IF(User[[#This Row],[Rango]]="incompleto",IF(User[[#This Row],[Reporte in]]=0,"Sin_Registro_In_Out",IF(User[[#This Row],[Reporte Out]]=0,"No_Realizo_Salida","No_cumple_el_Tiempo")),"")</f>
        <v/>
      </c>
      <c r="Y159" t="str" cm="1">
        <f t="array" ref="Y1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159"/>
      <c r="AA159"/>
      <c r="AB159"/>
      <c r="AC159"/>
      <c r="AD159"/>
      <c r="AE159"/>
      <c r="AF159"/>
      <c r="AG159"/>
      <c r="AH159"/>
      <c r="AI159"/>
      <c r="AJ159"/>
    </row>
    <row r="160" spans="1:36" x14ac:dyDescent="0.3">
      <c r="A160" t="s">
        <v>2211</v>
      </c>
      <c r="B160">
        <v>1129524033</v>
      </c>
      <c r="C160" t="s">
        <v>2212</v>
      </c>
      <c r="D160" t="s">
        <v>2213</v>
      </c>
      <c r="E160" t="s">
        <v>1744</v>
      </c>
      <c r="F160" t="s">
        <v>974</v>
      </c>
      <c r="G160" t="s">
        <v>177</v>
      </c>
      <c r="H160" s="2">
        <v>45868.750451388885</v>
      </c>
      <c r="I160">
        <v>1</v>
      </c>
      <c r="J1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45922.466064814813</v>
      </c>
      <c r="K1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45922.802395833336</v>
      </c>
      <c r="L160" s="21">
        <f>_xlfn.XLOOKUP(User[[#This Row],[User Code]],RMS_Check_In_Out!A:A,RMS_Check_In_Out!D:D,"0")</f>
        <v>484</v>
      </c>
      <c r="M160" s="21">
        <f>_xlfn.XLOOKUP(User[[#This Row],[User Code]],Leave!P:P,Leave!S:S,"0")</f>
        <v>480</v>
      </c>
      <c r="N160" s="21">
        <f>User[[#This Row],[Time Leave RMS (min)]]/60</f>
        <v>8</v>
      </c>
      <c r="O160" s="15">
        <f>User[[#This Row],[Duration In Store(min)]]/60</f>
        <v>8.0666666666666664</v>
      </c>
      <c r="P160" s="28">
        <f>User[[#This Row],[Time In Store + Leave]]/24</f>
        <v>0.6694444444444444</v>
      </c>
      <c r="Q160" s="15">
        <f>(User[[#This Row],[Time Leave RMS (min)]]/60)+User[[#This Row],[Duration In Store H]]</f>
        <v>16.066666666666666</v>
      </c>
      <c r="R160">
        <f>IF(User[[#This Row],[Check In]]="Sin Registro",0,1)</f>
        <v>1</v>
      </c>
      <c r="S160">
        <f>IF(User[[#This Row],[Check Out]]="Sin Registro",0,1)</f>
        <v>1</v>
      </c>
      <c r="T160" t="str">
        <f>IFERROR(IF(VLOOKUP(User[[#This Row],[User Code]],Justificar!$C$8:$I$1048576,6,0)=0,"Sin Justificación",VLOOKUP(User[[#This Row],[User Code]],Justificar!$C$8:$I$1048576,6,0)),"")</f>
        <v/>
      </c>
      <c r="U160" t="str">
        <f>IFERROR(IF(VLOOKUP(User[[#This Row],[User Code]],Justificar!$C$8:$I$1048576,6,0)=0,"Sin Justificación",VLOOKUP(User[[#This Row],[User Code]],Justificar!$C$8:$I$1048576,7,0)),"")</f>
        <v/>
      </c>
      <c r="V160" t="str" cm="1">
        <f t="array" ref="V160">_xlfn.IFS(User[[#This Row],[Time In Store + Leave]]&lt;7.8,"Incompleto",User[[#This Row],[Time In Store + Leave]]&lt;=12,"Completo",User[[#This Row],[Time In Store + Leave]]&gt;12,"Superior")</f>
        <v>Superior</v>
      </c>
      <c r="W16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0" t="str">
        <f>IF(User[[#This Row],[Rango]]="incompleto",IF(User[[#This Row],[Reporte in]]=0,"Sin_Registro_In_Out",IF(User[[#This Row],[Reporte Out]]=0,"No_Realizo_Salida","No_cumple_el_Tiempo")),"")</f>
        <v/>
      </c>
      <c r="Y160" t="str" cm="1">
        <f t="array" ref="Y1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60"/>
      <c r="AA160"/>
      <c r="AB160"/>
      <c r="AC160"/>
      <c r="AD160"/>
      <c r="AE160"/>
      <c r="AF160"/>
      <c r="AG160"/>
      <c r="AH160"/>
      <c r="AI160"/>
      <c r="AJ160"/>
    </row>
    <row r="161" spans="1:36" x14ac:dyDescent="0.3">
      <c r="A161" t="s">
        <v>2214</v>
      </c>
      <c r="B161">
        <v>1118819718</v>
      </c>
      <c r="C161" t="s">
        <v>2215</v>
      </c>
      <c r="D161" t="s">
        <v>2216</v>
      </c>
      <c r="E161" t="s">
        <v>1744</v>
      </c>
      <c r="F161" t="s">
        <v>974</v>
      </c>
      <c r="G161" t="s">
        <v>177</v>
      </c>
      <c r="H161" s="2">
        <v>45868.750196759262</v>
      </c>
      <c r="I161">
        <v>1</v>
      </c>
      <c r="J1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45922.451249999998</v>
      </c>
      <c r="K1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45922.852060185185</v>
      </c>
      <c r="L161" s="21">
        <f>_xlfn.XLOOKUP(User[[#This Row],[User Code]],RMS_Check_In_Out!A:A,RMS_Check_In_Out!D:D,"0")</f>
        <v>577</v>
      </c>
      <c r="M161" s="21">
        <f>_xlfn.XLOOKUP(User[[#This Row],[User Code]],Leave!P:P,Leave!S:S,"0")</f>
        <v>60</v>
      </c>
      <c r="N161" s="21">
        <f>User[[#This Row],[Time Leave RMS (min)]]/60</f>
        <v>1</v>
      </c>
      <c r="O161" s="15">
        <f>User[[#This Row],[Duration In Store(min)]]/60</f>
        <v>9.6166666666666671</v>
      </c>
      <c r="P161" s="28">
        <f>User[[#This Row],[Time In Store + Leave]]/24</f>
        <v>0.44236111111111115</v>
      </c>
      <c r="Q161" s="15">
        <f>(User[[#This Row],[Time Leave RMS (min)]]/60)+User[[#This Row],[Duration In Store H]]</f>
        <v>10.616666666666667</v>
      </c>
      <c r="R161">
        <f>IF(User[[#This Row],[Check In]]="Sin Registro",0,1)</f>
        <v>1</v>
      </c>
      <c r="S161">
        <f>IF(User[[#This Row],[Check Out]]="Sin Registro",0,1)</f>
        <v>1</v>
      </c>
      <c r="T161" t="str">
        <f>IFERROR(IF(VLOOKUP(User[[#This Row],[User Code]],Justificar!$C$8:$I$1048576,6,0)=0,"Sin Justificación",VLOOKUP(User[[#This Row],[User Code]],Justificar!$C$8:$I$1048576,6,0)),"")</f>
        <v/>
      </c>
      <c r="U161" t="str">
        <f>IFERROR(IF(VLOOKUP(User[[#This Row],[User Code]],Justificar!$C$8:$I$1048576,6,0)=0,"Sin Justificación",VLOOKUP(User[[#This Row],[User Code]],Justificar!$C$8:$I$1048576,7,0)),"")</f>
        <v/>
      </c>
      <c r="V161" t="str" cm="1">
        <f t="array" ref="V161">_xlfn.IFS(User[[#This Row],[Time In Store + Leave]]&lt;7.8,"Incompleto",User[[#This Row],[Time In Store + Leave]]&lt;=12,"Completo",User[[#This Row],[Time In Store + Leave]]&gt;12,"Superior")</f>
        <v>Completo</v>
      </c>
      <c r="W16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1" t="str">
        <f>IF(User[[#This Row],[Rango]]="incompleto",IF(User[[#This Row],[Reporte in]]=0,"Sin_Registro_In_Out",IF(User[[#This Row],[Reporte Out]]=0,"No_Realizo_Salida","No_cumple_el_Tiempo")),"")</f>
        <v/>
      </c>
      <c r="Y161" t="str" cm="1">
        <f t="array" ref="Y1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61"/>
      <c r="AA161"/>
      <c r="AB161"/>
      <c r="AC161"/>
      <c r="AD161"/>
      <c r="AE161"/>
      <c r="AF161"/>
      <c r="AG161"/>
      <c r="AH161"/>
      <c r="AI161"/>
      <c r="AJ161"/>
    </row>
    <row r="162" spans="1:36" x14ac:dyDescent="0.3">
      <c r="A162" t="s">
        <v>2217</v>
      </c>
      <c r="B162">
        <v>1010005470</v>
      </c>
      <c r="C162" t="s">
        <v>2218</v>
      </c>
      <c r="D162" t="s">
        <v>2219</v>
      </c>
      <c r="E162" t="s">
        <v>1744</v>
      </c>
      <c r="F162" t="s">
        <v>1033</v>
      </c>
      <c r="G162" t="s">
        <v>178</v>
      </c>
      <c r="H162" s="2">
        <v>45868.667245370372</v>
      </c>
      <c r="I162">
        <v>1</v>
      </c>
      <c r="J1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45922.382395833331</v>
      </c>
      <c r="K1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45922.677476851852</v>
      </c>
      <c r="L162" s="21">
        <f>_xlfn.XLOOKUP(User[[#This Row],[User Code]],RMS_Check_In_Out!A:A,RMS_Check_In_Out!D:D,"0")</f>
        <v>425</v>
      </c>
      <c r="M162" s="21" t="str">
        <f>_xlfn.XLOOKUP(User[[#This Row],[User Code]],Leave!P:P,Leave!S:S,"0")</f>
        <v>0</v>
      </c>
      <c r="N162" s="21">
        <f>User[[#This Row],[Time Leave RMS (min)]]/60</f>
        <v>0</v>
      </c>
      <c r="O162" s="15">
        <f>User[[#This Row],[Duration In Store(min)]]/60</f>
        <v>7.083333333333333</v>
      </c>
      <c r="P162" s="28">
        <f>User[[#This Row],[Time In Store + Leave]]/24</f>
        <v>0.2951388888888889</v>
      </c>
      <c r="Q162" s="15">
        <f>(User[[#This Row],[Time Leave RMS (min)]]/60)+User[[#This Row],[Duration In Store H]]</f>
        <v>7.083333333333333</v>
      </c>
      <c r="R162">
        <f>IF(User[[#This Row],[Check In]]="Sin Registro",0,1)</f>
        <v>1</v>
      </c>
      <c r="S162">
        <f>IF(User[[#This Row],[Check Out]]="Sin Registro",0,1)</f>
        <v>1</v>
      </c>
      <c r="T162" t="str">
        <f>IFERROR(IF(VLOOKUP(User[[#This Row],[User Code]],Justificar!$C$8:$I$1048576,6,0)=0,"Sin Justificación",VLOOKUP(User[[#This Row],[User Code]],Justificar!$C$8:$I$1048576,6,0)),"")</f>
        <v>Sin Justificación</v>
      </c>
      <c r="U162" t="str">
        <f>IFERROR(IF(VLOOKUP(User[[#This Row],[User Code]],Justificar!$C$8:$I$1048576,6,0)=0,"Sin Justificación",VLOOKUP(User[[#This Row],[User Code]],Justificar!$C$8:$I$1048576,7,0)),"")</f>
        <v>Sin Justificación</v>
      </c>
      <c r="V162" t="str" cm="1">
        <f t="array" ref="V162">_xlfn.IFS(User[[#This Row],[Time In Store + Leave]]&lt;7.8,"Incompleto",User[[#This Row],[Time In Store + Leave]]&lt;=12,"Completo",User[[#This Row],[Time In Store + Leave]]&gt;12,"Superior")</f>
        <v>Incompleto</v>
      </c>
      <c r="W16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2" t="str">
        <f>IF(User[[#This Row],[Rango]]="incompleto",IF(User[[#This Row],[Reporte in]]=0,"Sin_Registro_In_Out",IF(User[[#This Row],[Reporte Out]]=0,"No_Realizo_Salida","No_cumple_el_Tiempo")),"")</f>
        <v>No_cumple_el_Tiempo</v>
      </c>
      <c r="Y162" t="str" cm="1">
        <f t="array" ref="Y1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62"/>
      <c r="AA162"/>
      <c r="AB162"/>
      <c r="AC162"/>
      <c r="AD162"/>
      <c r="AE162"/>
      <c r="AF162"/>
      <c r="AG162"/>
      <c r="AH162"/>
      <c r="AI162"/>
      <c r="AJ162"/>
    </row>
    <row r="163" spans="1:36" x14ac:dyDescent="0.3">
      <c r="A163" t="s">
        <v>2220</v>
      </c>
      <c r="B163">
        <v>1024558301</v>
      </c>
      <c r="C163" t="s">
        <v>2221</v>
      </c>
      <c r="D163" t="s">
        <v>2222</v>
      </c>
      <c r="E163" t="s">
        <v>6</v>
      </c>
      <c r="F163" t="s">
        <v>1033</v>
      </c>
      <c r="G163" t="s">
        <v>178</v>
      </c>
      <c r="H163" s="2">
        <v>45868.666956018518</v>
      </c>
      <c r="I163">
        <v>1</v>
      </c>
      <c r="J1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45922.415694444448</v>
      </c>
      <c r="K1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45922.791747685187</v>
      </c>
      <c r="L163" s="21">
        <f>_xlfn.XLOOKUP(User[[#This Row],[User Code]],RMS_Check_In_Out!A:A,RMS_Check_In_Out!D:D,"0")</f>
        <v>542</v>
      </c>
      <c r="M163" s="21" t="str">
        <f>_xlfn.XLOOKUP(User[[#This Row],[User Code]],Leave!P:P,Leave!S:S,"0")</f>
        <v>0</v>
      </c>
      <c r="N163" s="21">
        <f>User[[#This Row],[Time Leave RMS (min)]]/60</f>
        <v>0</v>
      </c>
      <c r="O163" s="15">
        <f>User[[#This Row],[Duration In Store(min)]]/60</f>
        <v>9.0333333333333332</v>
      </c>
      <c r="P163" s="28">
        <f>User[[#This Row],[Time In Store + Leave]]/24</f>
        <v>0.37638888888888888</v>
      </c>
      <c r="Q163" s="15">
        <f>(User[[#This Row],[Time Leave RMS (min)]]/60)+User[[#This Row],[Duration In Store H]]</f>
        <v>9.0333333333333332</v>
      </c>
      <c r="R163">
        <f>IF(User[[#This Row],[Check In]]="Sin Registro",0,1)</f>
        <v>1</v>
      </c>
      <c r="S163">
        <f>IF(User[[#This Row],[Check Out]]="Sin Registro",0,1)</f>
        <v>1</v>
      </c>
      <c r="T163" t="str">
        <f>IFERROR(IF(VLOOKUP(User[[#This Row],[User Code]],Justificar!$C$8:$I$1048576,6,0)=0,"Sin Justificación",VLOOKUP(User[[#This Row],[User Code]],Justificar!$C$8:$I$1048576,6,0)),"")</f>
        <v/>
      </c>
      <c r="U163" t="str">
        <f>IFERROR(IF(VLOOKUP(User[[#This Row],[User Code]],Justificar!$C$8:$I$1048576,6,0)=0,"Sin Justificación",VLOOKUP(User[[#This Row],[User Code]],Justificar!$C$8:$I$1048576,7,0)),"")</f>
        <v/>
      </c>
      <c r="V163" t="str" cm="1">
        <f t="array" ref="V163">_xlfn.IFS(User[[#This Row],[Time In Store + Leave]]&lt;7.8,"Incompleto",User[[#This Row],[Time In Store + Leave]]&lt;=12,"Completo",User[[#This Row],[Time In Store + Leave]]&gt;12,"Superior")</f>
        <v>Completo</v>
      </c>
      <c r="W16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3" t="str">
        <f>IF(User[[#This Row],[Rango]]="incompleto",IF(User[[#This Row],[Reporte in]]=0,"Sin_Registro_In_Out",IF(User[[#This Row],[Reporte Out]]=0,"No_Realizo_Salida","No_cumple_el_Tiempo")),"")</f>
        <v/>
      </c>
      <c r="Y163" t="str" cm="1">
        <f t="array" ref="Y1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63"/>
      <c r="AA163"/>
      <c r="AB163"/>
      <c r="AC163"/>
      <c r="AD163"/>
      <c r="AE163"/>
      <c r="AF163"/>
      <c r="AG163"/>
      <c r="AH163"/>
      <c r="AI163"/>
      <c r="AJ163"/>
    </row>
    <row r="164" spans="1:36" x14ac:dyDescent="0.3">
      <c r="A164" t="s">
        <v>2189</v>
      </c>
      <c r="B164">
        <v>1122919980</v>
      </c>
      <c r="C164" t="s">
        <v>2190</v>
      </c>
      <c r="D164" t="s">
        <v>2191</v>
      </c>
      <c r="E164" t="s">
        <v>1744</v>
      </c>
      <c r="F164" t="s">
        <v>2412</v>
      </c>
      <c r="G164" t="s">
        <v>177</v>
      </c>
      <c r="H164" s="2">
        <v>45867.792384259257</v>
      </c>
      <c r="I164">
        <v>1</v>
      </c>
      <c r="J1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45922.421168981484</v>
      </c>
      <c r="K1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45922.757453703707</v>
      </c>
      <c r="L164" s="21">
        <f>_xlfn.XLOOKUP(User[[#This Row],[User Code]],RMS_Check_In_Out!A:A,RMS_Check_In_Out!D:D,"0")</f>
        <v>484</v>
      </c>
      <c r="M164" s="21" t="str">
        <f>_xlfn.XLOOKUP(User[[#This Row],[User Code]],Leave!P:P,Leave!S:S,"0")</f>
        <v>0</v>
      </c>
      <c r="N164" s="21">
        <f>User[[#This Row],[Time Leave RMS (min)]]/60</f>
        <v>0</v>
      </c>
      <c r="O164" s="15">
        <f>User[[#This Row],[Duration In Store(min)]]/60</f>
        <v>8.0666666666666664</v>
      </c>
      <c r="P164" s="28">
        <f>User[[#This Row],[Time In Store + Leave]]/24</f>
        <v>0.33611111111111108</v>
      </c>
      <c r="Q164" s="15">
        <f>(User[[#This Row],[Time Leave RMS (min)]]/60)+User[[#This Row],[Duration In Store H]]</f>
        <v>8.0666666666666664</v>
      </c>
      <c r="R164">
        <f>IF(User[[#This Row],[Check In]]="Sin Registro",0,1)</f>
        <v>1</v>
      </c>
      <c r="S164">
        <f>IF(User[[#This Row],[Check Out]]="Sin Registro",0,1)</f>
        <v>1</v>
      </c>
      <c r="T164" t="str">
        <f>IFERROR(IF(VLOOKUP(User[[#This Row],[User Code]],Justificar!$C$8:$I$1048576,6,0)=0,"Sin Justificación",VLOOKUP(User[[#This Row],[User Code]],Justificar!$C$8:$I$1048576,6,0)),"")</f>
        <v/>
      </c>
      <c r="U164" t="str">
        <f>IFERROR(IF(VLOOKUP(User[[#This Row],[User Code]],Justificar!$C$8:$I$1048576,6,0)=0,"Sin Justificación",VLOOKUP(User[[#This Row],[User Code]],Justificar!$C$8:$I$1048576,7,0)),"")</f>
        <v/>
      </c>
      <c r="V164" t="str" cm="1">
        <f t="array" ref="V164">_xlfn.IFS(User[[#This Row],[Time In Store + Leave]]&lt;7.8,"Incompleto",User[[#This Row],[Time In Store + Leave]]&lt;=12,"Completo",User[[#This Row],[Time In Store + Leave]]&gt;12,"Superior")</f>
        <v>Completo</v>
      </c>
      <c r="W16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4" t="str">
        <f>IF(User[[#This Row],[Rango]]="incompleto",IF(User[[#This Row],[Reporte in]]=0,"Sin_Registro_In_Out",IF(User[[#This Row],[Reporte Out]]=0,"No_Realizo_Salida","No_cumple_el_Tiempo")),"")</f>
        <v/>
      </c>
      <c r="Y164" t="str" cm="1">
        <f t="array" ref="Y1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64"/>
      <c r="AA164"/>
      <c r="AB164"/>
      <c r="AC164"/>
      <c r="AD164"/>
      <c r="AE164"/>
      <c r="AF164"/>
      <c r="AG164"/>
      <c r="AH164"/>
      <c r="AI164"/>
      <c r="AJ164"/>
    </row>
    <row r="165" spans="1:36" x14ac:dyDescent="0.3">
      <c r="A165" t="s">
        <v>2192</v>
      </c>
      <c r="B165">
        <v>1077721475</v>
      </c>
      <c r="C165" t="s">
        <v>2193</v>
      </c>
      <c r="D165" t="s">
        <v>2194</v>
      </c>
      <c r="E165" t="s">
        <v>6</v>
      </c>
      <c r="F165" t="s">
        <v>2767</v>
      </c>
      <c r="G165" t="s">
        <v>178</v>
      </c>
      <c r="H165" s="2">
        <v>45867.781226851854</v>
      </c>
      <c r="I165">
        <v>1</v>
      </c>
      <c r="J1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45922.372928240744</v>
      </c>
      <c r="K1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45922.750706018516</v>
      </c>
      <c r="L165" s="21">
        <f>_xlfn.XLOOKUP(User[[#This Row],[User Code]],RMS_Check_In_Out!A:A,RMS_Check_In_Out!D:D,"0")</f>
        <v>544</v>
      </c>
      <c r="M165" s="21" t="str">
        <f>_xlfn.XLOOKUP(User[[#This Row],[User Code]],Leave!P:P,Leave!S:S,"0")</f>
        <v>0</v>
      </c>
      <c r="N165" s="21">
        <f>User[[#This Row],[Time Leave RMS (min)]]/60</f>
        <v>0</v>
      </c>
      <c r="O165" s="15">
        <f>User[[#This Row],[Duration In Store(min)]]/60</f>
        <v>9.0666666666666664</v>
      </c>
      <c r="P165" s="28">
        <f>User[[#This Row],[Time In Store + Leave]]/24</f>
        <v>0.37777777777777777</v>
      </c>
      <c r="Q165" s="15">
        <f>(User[[#This Row],[Time Leave RMS (min)]]/60)+User[[#This Row],[Duration In Store H]]</f>
        <v>9.0666666666666664</v>
      </c>
      <c r="R165">
        <f>IF(User[[#This Row],[Check In]]="Sin Registro",0,1)</f>
        <v>1</v>
      </c>
      <c r="S165">
        <f>IF(User[[#This Row],[Check Out]]="Sin Registro",0,1)</f>
        <v>1</v>
      </c>
      <c r="T165" t="str">
        <f>IFERROR(IF(VLOOKUP(User[[#This Row],[User Code]],Justificar!$C$8:$I$1048576,6,0)=0,"Sin Justificación",VLOOKUP(User[[#This Row],[User Code]],Justificar!$C$8:$I$1048576,6,0)),"")</f>
        <v/>
      </c>
      <c r="U165" t="str">
        <f>IFERROR(IF(VLOOKUP(User[[#This Row],[User Code]],Justificar!$C$8:$I$1048576,6,0)=0,"Sin Justificación",VLOOKUP(User[[#This Row],[User Code]],Justificar!$C$8:$I$1048576,7,0)),"")</f>
        <v/>
      </c>
      <c r="V165" t="str" cm="1">
        <f t="array" ref="V165">_xlfn.IFS(User[[#This Row],[Time In Store + Leave]]&lt;7.8,"Incompleto",User[[#This Row],[Time In Store + Leave]]&lt;=12,"Completo",User[[#This Row],[Time In Store + Leave]]&gt;12,"Superior")</f>
        <v>Completo</v>
      </c>
      <c r="W16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5" t="str">
        <f>IF(User[[#This Row],[Rango]]="incompleto",IF(User[[#This Row],[Reporte in]]=0,"Sin_Registro_In_Out",IF(User[[#This Row],[Reporte Out]]=0,"No_Realizo_Salida","No_cumple_el_Tiempo")),"")</f>
        <v/>
      </c>
      <c r="Y165" t="str" cm="1">
        <f t="array" ref="Y1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65"/>
      <c r="AA165"/>
      <c r="AB165"/>
      <c r="AC165"/>
      <c r="AD165"/>
      <c r="AE165"/>
      <c r="AF165"/>
      <c r="AG165"/>
      <c r="AH165"/>
      <c r="AI165"/>
      <c r="AJ165"/>
    </row>
    <row r="166" spans="1:36" x14ac:dyDescent="0.3">
      <c r="A166" t="s">
        <v>2195</v>
      </c>
      <c r="B166">
        <v>1070946895</v>
      </c>
      <c r="C166" t="s">
        <v>2196</v>
      </c>
      <c r="D166" t="s">
        <v>2197</v>
      </c>
      <c r="E166" t="s">
        <v>6</v>
      </c>
      <c r="F166" t="s">
        <v>3663</v>
      </c>
      <c r="G166" t="s">
        <v>179</v>
      </c>
      <c r="H166" s="2">
        <v>45867.66778935185</v>
      </c>
      <c r="I166">
        <v>1</v>
      </c>
      <c r="J16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6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66" s="21" t="str">
        <f>_xlfn.XLOOKUP(User[[#This Row],[User Code]],RMS_Check_In_Out!A:A,RMS_Check_In_Out!D:D,"0")</f>
        <v>0</v>
      </c>
      <c r="M166" s="21" t="str">
        <f>_xlfn.XLOOKUP(User[[#This Row],[User Code]],Leave!P:P,Leave!S:S,"0")</f>
        <v>0</v>
      </c>
      <c r="N166" s="21">
        <f>User[[#This Row],[Time Leave RMS (min)]]/60</f>
        <v>0</v>
      </c>
      <c r="O166" s="15">
        <f>User[[#This Row],[Duration In Store(min)]]/60</f>
        <v>0</v>
      </c>
      <c r="P166" s="28">
        <f>User[[#This Row],[Time In Store + Leave]]/24</f>
        <v>0</v>
      </c>
      <c r="Q166" s="15">
        <f>(User[[#This Row],[Time Leave RMS (min)]]/60)+User[[#This Row],[Duration In Store H]]</f>
        <v>0</v>
      </c>
      <c r="R166">
        <f>IF(User[[#This Row],[Check In]]="Sin Registro",0,1)</f>
        <v>0</v>
      </c>
      <c r="S166">
        <f>IF(User[[#This Row],[Check Out]]="Sin Registro",0,1)</f>
        <v>0</v>
      </c>
      <c r="T166" t="str">
        <f>IFERROR(IF(VLOOKUP(User[[#This Row],[User Code]],Justificar!$C$8:$I$1048576,6,0)=0,"Sin Justificación",VLOOKUP(User[[#This Row],[User Code]],Justificar!$C$8:$I$1048576,6,0)),"")</f>
        <v>Sin Justificación</v>
      </c>
      <c r="U166" t="str">
        <f>IFERROR(IF(VLOOKUP(User[[#This Row],[User Code]],Justificar!$C$8:$I$1048576,6,0)=0,"Sin Justificación",VLOOKUP(User[[#This Row],[User Code]],Justificar!$C$8:$I$1048576,7,0)),"")</f>
        <v>Sin Justificación</v>
      </c>
      <c r="V166" t="str" cm="1">
        <f t="array" ref="V166">_xlfn.IFS(User[[#This Row],[Time In Store + Leave]]&lt;7.8,"Incompleto",User[[#This Row],[Time In Store + Leave]]&lt;=12,"Completo",User[[#This Row],[Time In Store + Leave]]&gt;12,"Superior")</f>
        <v>Incompleto</v>
      </c>
      <c r="W16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6" t="str">
        <f>IF(User[[#This Row],[Rango]]="incompleto",IF(User[[#This Row],[Reporte in]]=0,"Sin_Registro_In_Out",IF(User[[#This Row],[Reporte Out]]=0,"No_Realizo_Salida","No_cumple_el_Tiempo")),"")</f>
        <v>Sin_Registro_In_Out</v>
      </c>
      <c r="Y166" t="str" cm="1">
        <f t="array" ref="Y1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ARISMENDI DIAZ EFRAIN ANDRES</v>
      </c>
      <c r="Z166"/>
      <c r="AA166"/>
      <c r="AB166"/>
      <c r="AC166"/>
      <c r="AD166"/>
      <c r="AE166"/>
      <c r="AF166"/>
      <c r="AG166"/>
      <c r="AH166"/>
      <c r="AI166"/>
      <c r="AJ166"/>
    </row>
    <row r="167" spans="1:36" x14ac:dyDescent="0.3">
      <c r="A167" t="s">
        <v>2198</v>
      </c>
      <c r="B167">
        <v>1032477518</v>
      </c>
      <c r="C167" t="s">
        <v>2199</v>
      </c>
      <c r="D167" t="s">
        <v>2200</v>
      </c>
      <c r="E167" t="s">
        <v>6</v>
      </c>
      <c r="F167" t="s">
        <v>3663</v>
      </c>
      <c r="G167" t="s">
        <v>179</v>
      </c>
      <c r="H167" s="2">
        <v>45867.667673611111</v>
      </c>
      <c r="I167">
        <v>1</v>
      </c>
      <c r="J16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6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67" s="21" t="str">
        <f>_xlfn.XLOOKUP(User[[#This Row],[User Code]],RMS_Check_In_Out!A:A,RMS_Check_In_Out!D:D,"0")</f>
        <v>0</v>
      </c>
      <c r="M167" s="21" t="str">
        <f>_xlfn.XLOOKUP(User[[#This Row],[User Code]],Leave!P:P,Leave!S:S,"0")</f>
        <v>0</v>
      </c>
      <c r="N167" s="21">
        <f>User[[#This Row],[Time Leave RMS (min)]]/60</f>
        <v>0</v>
      </c>
      <c r="O167" s="15">
        <f>User[[#This Row],[Duration In Store(min)]]/60</f>
        <v>0</v>
      </c>
      <c r="P167" s="28">
        <f>User[[#This Row],[Time In Store + Leave]]/24</f>
        <v>0</v>
      </c>
      <c r="Q167" s="15">
        <f>(User[[#This Row],[Time Leave RMS (min)]]/60)+User[[#This Row],[Duration In Store H]]</f>
        <v>0</v>
      </c>
      <c r="R167">
        <f>IF(User[[#This Row],[Check In]]="Sin Registro",0,1)</f>
        <v>0</v>
      </c>
      <c r="S167">
        <f>IF(User[[#This Row],[Check Out]]="Sin Registro",0,1)</f>
        <v>0</v>
      </c>
      <c r="T167" t="str">
        <f>IFERROR(IF(VLOOKUP(User[[#This Row],[User Code]],Justificar!$C$8:$I$1048576,6,0)=0,"Sin Justificación",VLOOKUP(User[[#This Row],[User Code]],Justificar!$C$8:$I$1048576,6,0)),"")</f>
        <v>Sin Justificación</v>
      </c>
      <c r="U167" t="str">
        <f>IFERROR(IF(VLOOKUP(User[[#This Row],[User Code]],Justificar!$C$8:$I$1048576,6,0)=0,"Sin Justificación",VLOOKUP(User[[#This Row],[User Code]],Justificar!$C$8:$I$1048576,7,0)),"")</f>
        <v>Sin Justificación</v>
      </c>
      <c r="V167" t="str" cm="1">
        <f t="array" ref="V167">_xlfn.IFS(User[[#This Row],[Time In Store + Leave]]&lt;7.8,"Incompleto",User[[#This Row],[Time In Store + Leave]]&lt;=12,"Completo",User[[#This Row],[Time In Store + Leave]]&gt;12,"Superior")</f>
        <v>Incompleto</v>
      </c>
      <c r="W16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67" t="str">
        <f>IF(User[[#This Row],[Rango]]="incompleto",IF(User[[#This Row],[Reporte in]]=0,"Sin_Registro_In_Out",IF(User[[#This Row],[Reporte Out]]=0,"No_Realizo_Salida","No_cumple_el_Tiempo")),"")</f>
        <v>Sin_Registro_In_Out</v>
      </c>
      <c r="Y167" t="str" cm="1">
        <f t="array" ref="Y1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ARISMENDI DIAZ EFRAIN ANDRES</v>
      </c>
      <c r="Z167"/>
      <c r="AA167"/>
      <c r="AB167"/>
      <c r="AC167"/>
      <c r="AD167"/>
      <c r="AE167"/>
      <c r="AF167"/>
      <c r="AG167"/>
      <c r="AH167"/>
      <c r="AI167"/>
      <c r="AJ167"/>
    </row>
    <row r="168" spans="1:36" x14ac:dyDescent="0.3">
      <c r="A168" t="s">
        <v>2201</v>
      </c>
      <c r="B168">
        <v>1055832958</v>
      </c>
      <c r="C168" t="s">
        <v>2202</v>
      </c>
      <c r="D168" t="s">
        <v>2203</v>
      </c>
      <c r="E168" t="s">
        <v>6</v>
      </c>
      <c r="F168" t="s">
        <v>1983</v>
      </c>
      <c r="G168" t="s">
        <v>179</v>
      </c>
      <c r="H168" s="2">
        <v>45867.667453703703</v>
      </c>
      <c r="I168">
        <v>1</v>
      </c>
      <c r="J1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45922.449525462966</v>
      </c>
      <c r="K1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45922.793368055558</v>
      </c>
      <c r="L168" s="21">
        <f>_xlfn.XLOOKUP(User[[#This Row],[User Code]],RMS_Check_In_Out!A:A,RMS_Check_In_Out!D:D,"0")</f>
        <v>495</v>
      </c>
      <c r="M168" s="21">
        <f>_xlfn.XLOOKUP(User[[#This Row],[User Code]],Leave!P:P,Leave!S:S,"0")</f>
        <v>480</v>
      </c>
      <c r="N168" s="21">
        <f>User[[#This Row],[Time Leave RMS (min)]]/60</f>
        <v>8</v>
      </c>
      <c r="O168" s="15">
        <f>User[[#This Row],[Duration In Store(min)]]/60</f>
        <v>8.25</v>
      </c>
      <c r="P168" s="28">
        <f>User[[#This Row],[Time In Store + Leave]]/24</f>
        <v>0.67708333333333337</v>
      </c>
      <c r="Q168" s="15">
        <f>(User[[#This Row],[Time Leave RMS (min)]]/60)+User[[#This Row],[Duration In Store H]]</f>
        <v>16.25</v>
      </c>
      <c r="R168">
        <f>IF(User[[#This Row],[Check In]]="Sin Registro",0,1)</f>
        <v>1</v>
      </c>
      <c r="S168">
        <f>IF(User[[#This Row],[Check Out]]="Sin Registro",0,1)</f>
        <v>1</v>
      </c>
      <c r="T168" t="str">
        <f>IFERROR(IF(VLOOKUP(User[[#This Row],[User Code]],Justificar!$C$8:$I$1048576,6,0)=0,"Sin Justificación",VLOOKUP(User[[#This Row],[User Code]],Justificar!$C$8:$I$1048576,6,0)),"")</f>
        <v/>
      </c>
      <c r="U168" t="str">
        <f>IFERROR(IF(VLOOKUP(User[[#This Row],[User Code]],Justificar!$C$8:$I$1048576,6,0)=0,"Sin Justificación",VLOOKUP(User[[#This Row],[User Code]],Justificar!$C$8:$I$1048576,7,0)),"")</f>
        <v/>
      </c>
      <c r="V168" t="str" cm="1">
        <f t="array" ref="V168">_xlfn.IFS(User[[#This Row],[Time In Store + Leave]]&lt;7.8,"Incompleto",User[[#This Row],[Time In Store + Leave]]&lt;=12,"Completo",User[[#This Row],[Time In Store + Leave]]&gt;12,"Superior")</f>
        <v>Superior</v>
      </c>
      <c r="W16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8" t="str">
        <f>IF(User[[#This Row],[Rango]]="incompleto",IF(User[[#This Row],[Reporte in]]=0,"Sin_Registro_In_Out",IF(User[[#This Row],[Reporte Out]]=0,"No_Realizo_Salida","No_cumple_el_Tiempo")),"")</f>
        <v/>
      </c>
      <c r="Y168" t="str" cm="1">
        <f t="array" ref="Y1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68"/>
      <c r="AA168"/>
      <c r="AB168"/>
      <c r="AC168"/>
      <c r="AD168"/>
      <c r="AE168"/>
      <c r="AF168"/>
      <c r="AG168"/>
      <c r="AH168"/>
      <c r="AI168"/>
      <c r="AJ168"/>
    </row>
    <row r="169" spans="1:36" x14ac:dyDescent="0.3">
      <c r="A169" t="s">
        <v>2204</v>
      </c>
      <c r="B169">
        <v>1065908641</v>
      </c>
      <c r="C169" t="s">
        <v>2205</v>
      </c>
      <c r="D169" t="s">
        <v>2206</v>
      </c>
      <c r="E169" t="s">
        <v>6</v>
      </c>
      <c r="F169" t="s">
        <v>1034</v>
      </c>
      <c r="G169" t="s">
        <v>178</v>
      </c>
      <c r="H169" s="2">
        <v>45867.667187500003</v>
      </c>
      <c r="I169">
        <v>1</v>
      </c>
      <c r="J1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45922.333819444444</v>
      </c>
      <c r="K1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45922.725277777776</v>
      </c>
      <c r="L169" s="21">
        <f>_xlfn.XLOOKUP(User[[#This Row],[User Code]],RMS_Check_In_Out!A:A,RMS_Check_In_Out!D:D,"0")</f>
        <v>564</v>
      </c>
      <c r="M169" s="21" t="str">
        <f>_xlfn.XLOOKUP(User[[#This Row],[User Code]],Leave!P:P,Leave!S:S,"0")</f>
        <v>0</v>
      </c>
      <c r="N169" s="21">
        <f>User[[#This Row],[Time Leave RMS (min)]]/60</f>
        <v>0</v>
      </c>
      <c r="O169" s="15">
        <f>User[[#This Row],[Duration In Store(min)]]/60</f>
        <v>9.4</v>
      </c>
      <c r="P169" s="28">
        <f>User[[#This Row],[Time In Store + Leave]]/24</f>
        <v>0.39166666666666666</v>
      </c>
      <c r="Q169" s="15">
        <f>(User[[#This Row],[Time Leave RMS (min)]]/60)+User[[#This Row],[Duration In Store H]]</f>
        <v>9.4</v>
      </c>
      <c r="R169">
        <f>IF(User[[#This Row],[Check In]]="Sin Registro",0,1)</f>
        <v>1</v>
      </c>
      <c r="S169">
        <f>IF(User[[#This Row],[Check Out]]="Sin Registro",0,1)</f>
        <v>1</v>
      </c>
      <c r="T169" t="str">
        <f>IFERROR(IF(VLOOKUP(User[[#This Row],[User Code]],Justificar!$C$8:$I$1048576,6,0)=0,"Sin Justificación",VLOOKUP(User[[#This Row],[User Code]],Justificar!$C$8:$I$1048576,6,0)),"")</f>
        <v/>
      </c>
      <c r="U169" t="str">
        <f>IFERROR(IF(VLOOKUP(User[[#This Row],[User Code]],Justificar!$C$8:$I$1048576,6,0)=0,"Sin Justificación",VLOOKUP(User[[#This Row],[User Code]],Justificar!$C$8:$I$1048576,7,0)),"")</f>
        <v/>
      </c>
      <c r="V169" t="str" cm="1">
        <f t="array" ref="V169">_xlfn.IFS(User[[#This Row],[Time In Store + Leave]]&lt;7.8,"Incompleto",User[[#This Row],[Time In Store + Leave]]&lt;=12,"Completo",User[[#This Row],[Time In Store + Leave]]&gt;12,"Superior")</f>
        <v>Completo</v>
      </c>
      <c r="W16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69" t="str">
        <f>IF(User[[#This Row],[Rango]]="incompleto",IF(User[[#This Row],[Reporte in]]=0,"Sin_Registro_In_Out",IF(User[[#This Row],[Reporte Out]]=0,"No_Realizo_Salida","No_cumple_el_Tiempo")),"")</f>
        <v/>
      </c>
      <c r="Y169" t="str" cm="1">
        <f t="array" ref="Y1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69"/>
      <c r="AA169"/>
      <c r="AB169"/>
      <c r="AC169"/>
      <c r="AD169"/>
      <c r="AE169"/>
      <c r="AF169"/>
      <c r="AG169"/>
      <c r="AH169"/>
      <c r="AI169"/>
      <c r="AJ169"/>
    </row>
    <row r="170" spans="1:36" x14ac:dyDescent="0.3">
      <c r="A170" t="s">
        <v>2207</v>
      </c>
      <c r="B170">
        <v>1002159993</v>
      </c>
      <c r="C170" t="s">
        <v>2208</v>
      </c>
      <c r="D170" t="s">
        <v>2209</v>
      </c>
      <c r="E170" t="s">
        <v>1744</v>
      </c>
      <c r="F170" t="s">
        <v>2210</v>
      </c>
      <c r="G170" t="s">
        <v>178</v>
      </c>
      <c r="H170" s="2">
        <v>45867.666898148149</v>
      </c>
      <c r="I170">
        <v>1</v>
      </c>
      <c r="J1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45922.368657407409</v>
      </c>
      <c r="K1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45922.737650462965</v>
      </c>
      <c r="L170" s="21">
        <f>_xlfn.XLOOKUP(User[[#This Row],[User Code]],RMS_Check_In_Out!A:A,RMS_Check_In_Out!D:D,"0")</f>
        <v>531</v>
      </c>
      <c r="M170" s="21" t="str">
        <f>_xlfn.XLOOKUP(User[[#This Row],[User Code]],Leave!P:P,Leave!S:S,"0")</f>
        <v>0</v>
      </c>
      <c r="N170" s="21">
        <f>User[[#This Row],[Time Leave RMS (min)]]/60</f>
        <v>0</v>
      </c>
      <c r="O170" s="15">
        <f>User[[#This Row],[Duration In Store(min)]]/60</f>
        <v>8.85</v>
      </c>
      <c r="P170" s="28">
        <f>User[[#This Row],[Time In Store + Leave]]/24</f>
        <v>0.36874999999999997</v>
      </c>
      <c r="Q170" s="15">
        <f>(User[[#This Row],[Time Leave RMS (min)]]/60)+User[[#This Row],[Duration In Store H]]</f>
        <v>8.85</v>
      </c>
      <c r="R170">
        <f>IF(User[[#This Row],[Check In]]="Sin Registro",0,1)</f>
        <v>1</v>
      </c>
      <c r="S170">
        <f>IF(User[[#This Row],[Check Out]]="Sin Registro",0,1)</f>
        <v>1</v>
      </c>
      <c r="T170" t="str">
        <f>IFERROR(IF(VLOOKUP(User[[#This Row],[User Code]],Justificar!$C$8:$I$1048576,6,0)=0,"Sin Justificación",VLOOKUP(User[[#This Row],[User Code]],Justificar!$C$8:$I$1048576,6,0)),"")</f>
        <v/>
      </c>
      <c r="U170" t="str">
        <f>IFERROR(IF(VLOOKUP(User[[#This Row],[User Code]],Justificar!$C$8:$I$1048576,6,0)=0,"Sin Justificación",VLOOKUP(User[[#This Row],[User Code]],Justificar!$C$8:$I$1048576,7,0)),"")</f>
        <v/>
      </c>
      <c r="V170" t="str" cm="1">
        <f t="array" ref="V170">_xlfn.IFS(User[[#This Row],[Time In Store + Leave]]&lt;7.8,"Incompleto",User[[#This Row],[Time In Store + Leave]]&lt;=12,"Completo",User[[#This Row],[Time In Store + Leave]]&gt;12,"Superior")</f>
        <v>Completo</v>
      </c>
      <c r="W17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0" t="str">
        <f>IF(User[[#This Row],[Rango]]="incompleto",IF(User[[#This Row],[Reporte in]]=0,"Sin_Registro_In_Out",IF(User[[#This Row],[Reporte Out]]=0,"No_Realizo_Salida","No_cumple_el_Tiempo")),"")</f>
        <v/>
      </c>
      <c r="Y170" t="str" cm="1">
        <f t="array" ref="Y1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70"/>
      <c r="AA170"/>
      <c r="AB170"/>
      <c r="AC170"/>
      <c r="AD170"/>
      <c r="AE170"/>
      <c r="AF170"/>
      <c r="AG170"/>
      <c r="AH170"/>
      <c r="AI170"/>
      <c r="AJ170"/>
    </row>
    <row r="171" spans="1:36" x14ac:dyDescent="0.3">
      <c r="A171" t="s">
        <v>2174</v>
      </c>
      <c r="B171">
        <v>1012464447</v>
      </c>
      <c r="C171" t="s">
        <v>2175</v>
      </c>
      <c r="D171" t="s">
        <v>2176</v>
      </c>
      <c r="E171" t="s">
        <v>6</v>
      </c>
      <c r="F171" t="s">
        <v>1487</v>
      </c>
      <c r="G171" t="s">
        <v>177</v>
      </c>
      <c r="H171" s="2">
        <v>45866.626064814816</v>
      </c>
      <c r="I171">
        <v>1</v>
      </c>
      <c r="J17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17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171" s="21" t="str">
        <f>_xlfn.XLOOKUP(User[[#This Row],[User Code]],RMS_Check_In_Out!A:A,RMS_Check_In_Out!D:D,"0")</f>
        <v>0</v>
      </c>
      <c r="M171" s="21">
        <f>_xlfn.XLOOKUP(User[[#This Row],[User Code]],Leave!P:P,Leave!S:S,"0")</f>
        <v>540</v>
      </c>
      <c r="N171" s="21">
        <f>User[[#This Row],[Time Leave RMS (min)]]/60</f>
        <v>9</v>
      </c>
      <c r="O171" s="15">
        <f>User[[#This Row],[Duration In Store(min)]]/60</f>
        <v>0</v>
      </c>
      <c r="P171" s="28">
        <f>User[[#This Row],[Time In Store + Leave]]/24</f>
        <v>0.375</v>
      </c>
      <c r="Q171" s="15">
        <f>(User[[#This Row],[Time Leave RMS (min)]]/60)+User[[#This Row],[Duration In Store H]]</f>
        <v>9</v>
      </c>
      <c r="R171">
        <f>IF(User[[#This Row],[Check In]]="Sin Registro",0,1)</f>
        <v>1</v>
      </c>
      <c r="S171">
        <f>IF(User[[#This Row],[Check Out]]="Sin Registro",0,1)</f>
        <v>1</v>
      </c>
      <c r="T171" t="str">
        <f>IFERROR(IF(VLOOKUP(User[[#This Row],[User Code]],Justificar!$C$8:$I$1048576,6,0)=0,"Sin Justificación",VLOOKUP(User[[#This Row],[User Code]],Justificar!$C$8:$I$1048576,6,0)),"")</f>
        <v/>
      </c>
      <c r="U171" t="str">
        <f>IFERROR(IF(VLOOKUP(User[[#This Row],[User Code]],Justificar!$C$8:$I$1048576,6,0)=0,"Sin Justificación",VLOOKUP(User[[#This Row],[User Code]],Justificar!$C$8:$I$1048576,7,0)),"")</f>
        <v/>
      </c>
      <c r="V171" t="str" cm="1">
        <f t="array" ref="V171">_xlfn.IFS(User[[#This Row],[Time In Store + Leave]]&lt;7.8,"Incompleto",User[[#This Row],[Time In Store + Leave]]&lt;=12,"Completo",User[[#This Row],[Time In Store + Leave]]&gt;12,"Superior")</f>
        <v>Completo</v>
      </c>
      <c r="W17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1" t="str">
        <f>IF(User[[#This Row],[Rango]]="incompleto",IF(User[[#This Row],[Reporte in]]=0,"Sin_Registro_In_Out",IF(User[[#This Row],[Reporte Out]]=0,"No_Realizo_Salida","No_cumple_el_Tiempo")),"")</f>
        <v/>
      </c>
      <c r="Y171" t="str" cm="1">
        <f t="array" ref="Y1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71"/>
      <c r="AA171"/>
      <c r="AB171"/>
      <c r="AC171"/>
      <c r="AD171"/>
      <c r="AE171"/>
      <c r="AF171"/>
      <c r="AG171"/>
      <c r="AH171"/>
      <c r="AI171"/>
      <c r="AJ171"/>
    </row>
    <row r="172" spans="1:36" x14ac:dyDescent="0.3">
      <c r="A172" t="s">
        <v>2177</v>
      </c>
      <c r="B172">
        <v>1121823687</v>
      </c>
      <c r="C172" t="s">
        <v>2178</v>
      </c>
      <c r="D172" t="s">
        <v>2179</v>
      </c>
      <c r="E172" t="s">
        <v>6</v>
      </c>
      <c r="F172" t="s">
        <v>1487</v>
      </c>
      <c r="G172" t="s">
        <v>177</v>
      </c>
      <c r="H172" s="2">
        <v>45866.625925925924</v>
      </c>
      <c r="I172">
        <v>1</v>
      </c>
      <c r="J1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45922.413101851853</v>
      </c>
      <c r="K1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45922.758622685185</v>
      </c>
      <c r="L172" s="21">
        <f>_xlfn.XLOOKUP(User[[#This Row],[User Code]],RMS_Check_In_Out!A:A,RMS_Check_In_Out!D:D,"0")</f>
        <v>498</v>
      </c>
      <c r="M172" s="21" t="str">
        <f>_xlfn.XLOOKUP(User[[#This Row],[User Code]],Leave!P:P,Leave!S:S,"0")</f>
        <v>0</v>
      </c>
      <c r="N172" s="21">
        <f>User[[#This Row],[Time Leave RMS (min)]]/60</f>
        <v>0</v>
      </c>
      <c r="O172" s="15">
        <f>User[[#This Row],[Duration In Store(min)]]/60</f>
        <v>8.3000000000000007</v>
      </c>
      <c r="P172" s="28">
        <f>User[[#This Row],[Time In Store + Leave]]/24</f>
        <v>0.34583333333333338</v>
      </c>
      <c r="Q172" s="15">
        <f>(User[[#This Row],[Time Leave RMS (min)]]/60)+User[[#This Row],[Duration In Store H]]</f>
        <v>8.3000000000000007</v>
      </c>
      <c r="R172">
        <f>IF(User[[#This Row],[Check In]]="Sin Registro",0,1)</f>
        <v>1</v>
      </c>
      <c r="S172">
        <f>IF(User[[#This Row],[Check Out]]="Sin Registro",0,1)</f>
        <v>1</v>
      </c>
      <c r="T172" t="str">
        <f>IFERROR(IF(VLOOKUP(User[[#This Row],[User Code]],Justificar!$C$8:$I$1048576,6,0)=0,"Sin Justificación",VLOOKUP(User[[#This Row],[User Code]],Justificar!$C$8:$I$1048576,6,0)),"")</f>
        <v/>
      </c>
      <c r="U172" t="str">
        <f>IFERROR(IF(VLOOKUP(User[[#This Row],[User Code]],Justificar!$C$8:$I$1048576,6,0)=0,"Sin Justificación",VLOOKUP(User[[#This Row],[User Code]],Justificar!$C$8:$I$1048576,7,0)),"")</f>
        <v/>
      </c>
      <c r="V172" t="str" cm="1">
        <f t="array" ref="V172">_xlfn.IFS(User[[#This Row],[Time In Store + Leave]]&lt;7.8,"Incompleto",User[[#This Row],[Time In Store + Leave]]&lt;=12,"Completo",User[[#This Row],[Time In Store + Leave]]&gt;12,"Superior")</f>
        <v>Completo</v>
      </c>
      <c r="W17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2" t="str">
        <f>IF(User[[#This Row],[Rango]]="incompleto",IF(User[[#This Row],[Reporte in]]=0,"Sin_Registro_In_Out",IF(User[[#This Row],[Reporte Out]]=0,"No_Realizo_Salida","No_cumple_el_Tiempo")),"")</f>
        <v/>
      </c>
      <c r="Y172" t="str" cm="1">
        <f t="array" ref="Y1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72"/>
      <c r="AA172"/>
      <c r="AB172"/>
      <c r="AC172"/>
      <c r="AD172"/>
      <c r="AE172"/>
      <c r="AF172"/>
      <c r="AG172"/>
      <c r="AH172"/>
      <c r="AI172"/>
      <c r="AJ172"/>
    </row>
    <row r="173" spans="1:36" x14ac:dyDescent="0.3">
      <c r="A173" t="s">
        <v>2180</v>
      </c>
      <c r="B173">
        <v>1014225687</v>
      </c>
      <c r="C173" t="s">
        <v>2181</v>
      </c>
      <c r="D173" t="s">
        <v>2182</v>
      </c>
      <c r="E173" t="s">
        <v>130</v>
      </c>
      <c r="F173" t="s">
        <v>1990</v>
      </c>
      <c r="G173" t="s">
        <v>178</v>
      </c>
      <c r="H173" s="2">
        <v>45866.625567129631</v>
      </c>
      <c r="I173">
        <v>1</v>
      </c>
      <c r="J1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45922.379791666666</v>
      </c>
      <c r="K1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45922.754872685182</v>
      </c>
      <c r="L173" s="21">
        <f>_xlfn.XLOOKUP(User[[#This Row],[User Code]],RMS_Check_In_Out!A:A,RMS_Check_In_Out!D:D,"0")</f>
        <v>540</v>
      </c>
      <c r="M173" s="21" t="str">
        <f>_xlfn.XLOOKUP(User[[#This Row],[User Code]],Leave!P:P,Leave!S:S,"0")</f>
        <v>0</v>
      </c>
      <c r="N173" s="21">
        <f>User[[#This Row],[Time Leave RMS (min)]]/60</f>
        <v>0</v>
      </c>
      <c r="O173" s="15">
        <f>User[[#This Row],[Duration In Store(min)]]/60</f>
        <v>9</v>
      </c>
      <c r="P173" s="28">
        <f>User[[#This Row],[Time In Store + Leave]]/24</f>
        <v>0.375</v>
      </c>
      <c r="Q173" s="15">
        <f>(User[[#This Row],[Time Leave RMS (min)]]/60)+User[[#This Row],[Duration In Store H]]</f>
        <v>9</v>
      </c>
      <c r="R173">
        <f>IF(User[[#This Row],[Check In]]="Sin Registro",0,1)</f>
        <v>1</v>
      </c>
      <c r="S173">
        <f>IF(User[[#This Row],[Check Out]]="Sin Registro",0,1)</f>
        <v>1</v>
      </c>
      <c r="T173" t="str">
        <f>IFERROR(IF(VLOOKUP(User[[#This Row],[User Code]],Justificar!$C$8:$I$1048576,6,0)=0,"Sin Justificación",VLOOKUP(User[[#This Row],[User Code]],Justificar!$C$8:$I$1048576,6,0)),"")</f>
        <v/>
      </c>
      <c r="U173" t="str">
        <f>IFERROR(IF(VLOOKUP(User[[#This Row],[User Code]],Justificar!$C$8:$I$1048576,6,0)=0,"Sin Justificación",VLOOKUP(User[[#This Row],[User Code]],Justificar!$C$8:$I$1048576,7,0)),"")</f>
        <v/>
      </c>
      <c r="V173" t="str" cm="1">
        <f t="array" ref="V173">_xlfn.IFS(User[[#This Row],[Time In Store + Leave]]&lt;7.8,"Incompleto",User[[#This Row],[Time In Store + Leave]]&lt;=12,"Completo",User[[#This Row],[Time In Store + Leave]]&gt;12,"Superior")</f>
        <v>Completo</v>
      </c>
      <c r="W17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3" t="str">
        <f>IF(User[[#This Row],[Rango]]="incompleto",IF(User[[#This Row],[Reporte in]]=0,"Sin_Registro_In_Out",IF(User[[#This Row],[Reporte Out]]=0,"No_Realizo_Salida","No_cumple_el_Tiempo")),"")</f>
        <v/>
      </c>
      <c r="Y173" t="str" cm="1">
        <f t="array" ref="Y1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73"/>
      <c r="AA173"/>
      <c r="AB173"/>
      <c r="AC173"/>
      <c r="AD173"/>
      <c r="AE173"/>
      <c r="AF173"/>
      <c r="AG173"/>
      <c r="AH173"/>
      <c r="AI173"/>
      <c r="AJ173"/>
    </row>
    <row r="174" spans="1:36" x14ac:dyDescent="0.3">
      <c r="A174" t="s">
        <v>2183</v>
      </c>
      <c r="B174">
        <v>1074908179</v>
      </c>
      <c r="C174" t="s">
        <v>2184</v>
      </c>
      <c r="D174" t="s">
        <v>2185</v>
      </c>
      <c r="E174" t="s">
        <v>130</v>
      </c>
      <c r="F174" t="s">
        <v>1446</v>
      </c>
      <c r="G174" t="s">
        <v>178</v>
      </c>
      <c r="H174" s="2">
        <v>45866.625289351854</v>
      </c>
      <c r="I174">
        <v>1</v>
      </c>
      <c r="J17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17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174" s="21" t="str">
        <f>_xlfn.XLOOKUP(User[[#This Row],[User Code]],RMS_Check_In_Out!A:A,RMS_Check_In_Out!D:D,"0")</f>
        <v>0</v>
      </c>
      <c r="M174" s="21" t="str">
        <f>_xlfn.XLOOKUP(User[[#This Row],[User Code]],Leave!P:P,Leave!S:S,"0")</f>
        <v>0</v>
      </c>
      <c r="N174" s="21">
        <f>User[[#This Row],[Time Leave RMS (min)]]/60</f>
        <v>0</v>
      </c>
      <c r="O174" s="15">
        <f>User[[#This Row],[Duration In Store(min)]]/60</f>
        <v>0</v>
      </c>
      <c r="P174" s="28">
        <f>User[[#This Row],[Time In Store + Leave]]/24</f>
        <v>0</v>
      </c>
      <c r="Q174" s="15">
        <f>(User[[#This Row],[Time Leave RMS (min)]]/60)+User[[#This Row],[Duration In Store H]]</f>
        <v>0</v>
      </c>
      <c r="R174">
        <f>IF(User[[#This Row],[Check In]]="Sin Registro",0,1)</f>
        <v>0</v>
      </c>
      <c r="S174">
        <f>IF(User[[#This Row],[Check Out]]="Sin Registro",0,1)</f>
        <v>0</v>
      </c>
      <c r="T174" t="str">
        <f>IFERROR(IF(VLOOKUP(User[[#This Row],[User Code]],Justificar!$C$8:$I$1048576,6,0)=0,"Sin Justificación",VLOOKUP(User[[#This Row],[User Code]],Justificar!$C$8:$I$1048576,6,0)),"")</f>
        <v>Sin Justificación</v>
      </c>
      <c r="U174" t="str">
        <f>IFERROR(IF(VLOOKUP(User[[#This Row],[User Code]],Justificar!$C$8:$I$1048576,6,0)=0,"Sin Justificación",VLOOKUP(User[[#This Row],[User Code]],Justificar!$C$8:$I$1048576,7,0)),"")</f>
        <v>Sin Justificación</v>
      </c>
      <c r="V174" t="str" cm="1">
        <f t="array" ref="V174">_xlfn.IFS(User[[#This Row],[Time In Store + Leave]]&lt;7.8,"Incompleto",User[[#This Row],[Time In Store + Leave]]&lt;=12,"Completo",User[[#This Row],[Time In Store + Leave]]&gt;12,"Superior")</f>
        <v>Incompleto</v>
      </c>
      <c r="W17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174" t="str">
        <f>IF(User[[#This Row],[Rango]]="incompleto",IF(User[[#This Row],[Reporte in]]=0,"Sin_Registro_In_Out",IF(User[[#This Row],[Reporte Out]]=0,"No_Realizo_Salida","No_cumple_el_Tiempo")),"")</f>
        <v>Sin_Registro_In_Out</v>
      </c>
      <c r="Y174" t="str" cm="1">
        <f t="array" ref="Y1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174"/>
      <c r="AA174"/>
      <c r="AB174"/>
      <c r="AC174"/>
      <c r="AD174"/>
      <c r="AE174"/>
      <c r="AF174"/>
      <c r="AG174"/>
      <c r="AH174"/>
      <c r="AI174"/>
      <c r="AJ174"/>
    </row>
    <row r="175" spans="1:36" x14ac:dyDescent="0.3">
      <c r="A175" t="s">
        <v>2186</v>
      </c>
      <c r="B175">
        <v>1111262275</v>
      </c>
      <c r="C175" t="s">
        <v>2187</v>
      </c>
      <c r="D175" t="s">
        <v>2188</v>
      </c>
      <c r="E175" t="s">
        <v>6</v>
      </c>
      <c r="F175" t="s">
        <v>2767</v>
      </c>
      <c r="G175" t="s">
        <v>178</v>
      </c>
      <c r="H175" s="2">
        <v>45866.458587962959</v>
      </c>
      <c r="I175">
        <v>1</v>
      </c>
      <c r="J1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45922.329293981478</v>
      </c>
      <c r="K1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45922.751087962963</v>
      </c>
      <c r="L175" s="21">
        <f>_xlfn.XLOOKUP(User[[#This Row],[User Code]],RMS_Check_In_Out!A:A,RMS_Check_In_Out!D:D,"0")</f>
        <v>607</v>
      </c>
      <c r="M175" s="21" t="str">
        <f>_xlfn.XLOOKUP(User[[#This Row],[User Code]],Leave!P:P,Leave!S:S,"0")</f>
        <v>0</v>
      </c>
      <c r="N175" s="21">
        <f>User[[#This Row],[Time Leave RMS (min)]]/60</f>
        <v>0</v>
      </c>
      <c r="O175" s="15">
        <f>User[[#This Row],[Duration In Store(min)]]/60</f>
        <v>10.116666666666667</v>
      </c>
      <c r="P175" s="28">
        <f>User[[#This Row],[Time In Store + Leave]]/24</f>
        <v>0.42152777777777778</v>
      </c>
      <c r="Q175" s="15">
        <f>(User[[#This Row],[Time Leave RMS (min)]]/60)+User[[#This Row],[Duration In Store H]]</f>
        <v>10.116666666666667</v>
      </c>
      <c r="R175">
        <f>IF(User[[#This Row],[Check In]]="Sin Registro",0,1)</f>
        <v>1</v>
      </c>
      <c r="S175">
        <f>IF(User[[#This Row],[Check Out]]="Sin Registro",0,1)</f>
        <v>1</v>
      </c>
      <c r="T175" t="str">
        <f>IFERROR(IF(VLOOKUP(User[[#This Row],[User Code]],Justificar!$C$8:$I$1048576,6,0)=0,"Sin Justificación",VLOOKUP(User[[#This Row],[User Code]],Justificar!$C$8:$I$1048576,6,0)),"")</f>
        <v/>
      </c>
      <c r="U175" t="str">
        <f>IFERROR(IF(VLOOKUP(User[[#This Row],[User Code]],Justificar!$C$8:$I$1048576,6,0)=0,"Sin Justificación",VLOOKUP(User[[#This Row],[User Code]],Justificar!$C$8:$I$1048576,7,0)),"")</f>
        <v/>
      </c>
      <c r="V175" t="str" cm="1">
        <f t="array" ref="V175">_xlfn.IFS(User[[#This Row],[Time In Store + Leave]]&lt;7.8,"Incompleto",User[[#This Row],[Time In Store + Leave]]&lt;=12,"Completo",User[[#This Row],[Time In Store + Leave]]&gt;12,"Superior")</f>
        <v>Completo</v>
      </c>
      <c r="W17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5" t="str">
        <f>IF(User[[#This Row],[Rango]]="incompleto",IF(User[[#This Row],[Reporte in]]=0,"Sin_Registro_In_Out",IF(User[[#This Row],[Reporte Out]]=0,"No_Realizo_Salida","No_cumple_el_Tiempo")),"")</f>
        <v/>
      </c>
      <c r="Y175" t="str" cm="1">
        <f t="array" ref="Y1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75"/>
      <c r="AA175"/>
      <c r="AB175"/>
      <c r="AC175"/>
      <c r="AD175"/>
      <c r="AE175"/>
      <c r="AF175"/>
      <c r="AG175"/>
      <c r="AH175"/>
      <c r="AI175"/>
      <c r="AJ175"/>
    </row>
    <row r="176" spans="1:36" x14ac:dyDescent="0.3">
      <c r="A176" t="s">
        <v>2168</v>
      </c>
      <c r="B176">
        <v>1067937961</v>
      </c>
      <c r="C176" t="s">
        <v>2169</v>
      </c>
      <c r="D176" t="s">
        <v>2170</v>
      </c>
      <c r="E176" t="s">
        <v>6</v>
      </c>
      <c r="F176" t="s">
        <v>1047</v>
      </c>
      <c r="G176" t="s">
        <v>178</v>
      </c>
      <c r="H176" s="2">
        <v>45863.792013888888</v>
      </c>
      <c r="I176">
        <v>1</v>
      </c>
      <c r="J1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45922.346388888887</v>
      </c>
      <c r="K1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45922.764224537037</v>
      </c>
      <c r="L176" s="21">
        <f>_xlfn.XLOOKUP(User[[#This Row],[User Code]],RMS_Check_In_Out!A:A,RMS_Check_In_Out!D:D,"0")</f>
        <v>602</v>
      </c>
      <c r="M176" s="21" t="str">
        <f>_xlfn.XLOOKUP(User[[#This Row],[User Code]],Leave!P:P,Leave!S:S,"0")</f>
        <v>0</v>
      </c>
      <c r="N176" s="21">
        <f>User[[#This Row],[Time Leave RMS (min)]]/60</f>
        <v>0</v>
      </c>
      <c r="O176" s="15">
        <f>User[[#This Row],[Duration In Store(min)]]/60</f>
        <v>10.033333333333333</v>
      </c>
      <c r="P176" s="28">
        <f>User[[#This Row],[Time In Store + Leave]]/24</f>
        <v>0.41805555555555557</v>
      </c>
      <c r="Q176" s="15">
        <f>(User[[#This Row],[Time Leave RMS (min)]]/60)+User[[#This Row],[Duration In Store H]]</f>
        <v>10.033333333333333</v>
      </c>
      <c r="R176">
        <f>IF(User[[#This Row],[Check In]]="Sin Registro",0,1)</f>
        <v>1</v>
      </c>
      <c r="S176">
        <f>IF(User[[#This Row],[Check Out]]="Sin Registro",0,1)</f>
        <v>1</v>
      </c>
      <c r="T176" t="str">
        <f>IFERROR(IF(VLOOKUP(User[[#This Row],[User Code]],Justificar!$C$8:$I$1048576,6,0)=0,"Sin Justificación",VLOOKUP(User[[#This Row],[User Code]],Justificar!$C$8:$I$1048576,6,0)),"")</f>
        <v/>
      </c>
      <c r="U176" t="str">
        <f>IFERROR(IF(VLOOKUP(User[[#This Row],[User Code]],Justificar!$C$8:$I$1048576,6,0)=0,"Sin Justificación",VLOOKUP(User[[#This Row],[User Code]],Justificar!$C$8:$I$1048576,7,0)),"")</f>
        <v/>
      </c>
      <c r="V176" t="str" cm="1">
        <f t="array" ref="V176">_xlfn.IFS(User[[#This Row],[Time In Store + Leave]]&lt;7.8,"Incompleto",User[[#This Row],[Time In Store + Leave]]&lt;=12,"Completo",User[[#This Row],[Time In Store + Leave]]&gt;12,"Superior")</f>
        <v>Completo</v>
      </c>
      <c r="W17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6" t="str">
        <f>IF(User[[#This Row],[Rango]]="incompleto",IF(User[[#This Row],[Reporte in]]=0,"Sin_Registro_In_Out",IF(User[[#This Row],[Reporte Out]]=0,"No_Realizo_Salida","No_cumple_el_Tiempo")),"")</f>
        <v/>
      </c>
      <c r="Y176" t="str" cm="1">
        <f t="array" ref="Y1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76"/>
      <c r="AA176"/>
      <c r="AB176"/>
      <c r="AC176"/>
      <c r="AD176"/>
      <c r="AE176"/>
      <c r="AF176"/>
      <c r="AG176"/>
      <c r="AH176"/>
      <c r="AI176"/>
      <c r="AJ176"/>
    </row>
    <row r="177" spans="1:36" x14ac:dyDescent="0.3">
      <c r="A177" t="s">
        <v>2171</v>
      </c>
      <c r="B177">
        <v>1102354961</v>
      </c>
      <c r="C177" t="s">
        <v>2172</v>
      </c>
      <c r="D177" t="s">
        <v>2173</v>
      </c>
      <c r="E177" t="s">
        <v>6</v>
      </c>
      <c r="F177" t="s">
        <v>1503</v>
      </c>
      <c r="G177" t="s">
        <v>177</v>
      </c>
      <c r="H177" s="2">
        <v>45863.458715277775</v>
      </c>
      <c r="I177">
        <v>1</v>
      </c>
      <c r="J1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45922.625844907408</v>
      </c>
      <c r="K1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45922.835081018522</v>
      </c>
      <c r="L177" s="21">
        <f>_xlfn.XLOOKUP(User[[#This Row],[User Code]],RMS_Check_In_Out!A:A,RMS_Check_In_Out!D:D,"0")</f>
        <v>301</v>
      </c>
      <c r="M177" s="21">
        <f>_xlfn.XLOOKUP(User[[#This Row],[User Code]],Leave!P:P,Leave!S:S,"0")</f>
        <v>240</v>
      </c>
      <c r="N177" s="21">
        <f>User[[#This Row],[Time Leave RMS (min)]]/60</f>
        <v>4</v>
      </c>
      <c r="O177" s="15">
        <f>User[[#This Row],[Duration In Store(min)]]/60</f>
        <v>5.0166666666666666</v>
      </c>
      <c r="P177" s="28">
        <f>User[[#This Row],[Time In Store + Leave]]/24</f>
        <v>0.37569444444444439</v>
      </c>
      <c r="Q177" s="15">
        <f>(User[[#This Row],[Time Leave RMS (min)]]/60)+User[[#This Row],[Duration In Store H]]</f>
        <v>9.0166666666666657</v>
      </c>
      <c r="R177">
        <f>IF(User[[#This Row],[Check In]]="Sin Registro",0,1)</f>
        <v>1</v>
      </c>
      <c r="S177">
        <f>IF(User[[#This Row],[Check Out]]="Sin Registro",0,1)</f>
        <v>1</v>
      </c>
      <c r="T177" t="str">
        <f>IFERROR(IF(VLOOKUP(User[[#This Row],[User Code]],Justificar!$C$8:$I$1048576,6,0)=0,"Sin Justificación",VLOOKUP(User[[#This Row],[User Code]],Justificar!$C$8:$I$1048576,6,0)),"")</f>
        <v/>
      </c>
      <c r="U177" t="str">
        <f>IFERROR(IF(VLOOKUP(User[[#This Row],[User Code]],Justificar!$C$8:$I$1048576,6,0)=0,"Sin Justificación",VLOOKUP(User[[#This Row],[User Code]],Justificar!$C$8:$I$1048576,7,0)),"")</f>
        <v/>
      </c>
      <c r="V177" t="str" cm="1">
        <f t="array" ref="V177">_xlfn.IFS(User[[#This Row],[Time In Store + Leave]]&lt;7.8,"Incompleto",User[[#This Row],[Time In Store + Leave]]&lt;=12,"Completo",User[[#This Row],[Time In Store + Leave]]&gt;12,"Superior")</f>
        <v>Completo</v>
      </c>
      <c r="W17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7" t="str">
        <f>IF(User[[#This Row],[Rango]]="incompleto",IF(User[[#This Row],[Reporte in]]=0,"Sin_Registro_In_Out",IF(User[[#This Row],[Reporte Out]]=0,"No_Realizo_Salida","No_cumple_el_Tiempo")),"")</f>
        <v/>
      </c>
      <c r="Y177" t="str" cm="1">
        <f t="array" ref="Y1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77"/>
      <c r="AA177"/>
      <c r="AB177"/>
      <c r="AC177"/>
      <c r="AD177"/>
      <c r="AE177"/>
      <c r="AF177"/>
      <c r="AG177"/>
      <c r="AH177"/>
      <c r="AI177"/>
      <c r="AJ177"/>
    </row>
    <row r="178" spans="1:36" x14ac:dyDescent="0.3">
      <c r="A178" t="s">
        <v>2164</v>
      </c>
      <c r="B178">
        <v>1118561069</v>
      </c>
      <c r="C178" t="s">
        <v>2165</v>
      </c>
      <c r="D178" t="s">
        <v>2166</v>
      </c>
      <c r="E178" t="s">
        <v>1744</v>
      </c>
      <c r="F178" t="s">
        <v>1047</v>
      </c>
      <c r="G178" t="s">
        <v>178</v>
      </c>
      <c r="H178" s="2">
        <v>45862.833645833336</v>
      </c>
      <c r="I178">
        <v>1</v>
      </c>
      <c r="J1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45922.343402777777</v>
      </c>
      <c r="K1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45922.72078703704</v>
      </c>
      <c r="L178" s="21">
        <f>_xlfn.XLOOKUP(User[[#This Row],[User Code]],RMS_Check_In_Out!A:A,RMS_Check_In_Out!D:D,"0")</f>
        <v>543</v>
      </c>
      <c r="M178" s="21" t="str">
        <f>_xlfn.XLOOKUP(User[[#This Row],[User Code]],Leave!P:P,Leave!S:S,"0")</f>
        <v>0</v>
      </c>
      <c r="N178" s="21">
        <f>User[[#This Row],[Time Leave RMS (min)]]/60</f>
        <v>0</v>
      </c>
      <c r="O178" s="15">
        <f>User[[#This Row],[Duration In Store(min)]]/60</f>
        <v>9.0500000000000007</v>
      </c>
      <c r="P178" s="28">
        <f>User[[#This Row],[Time In Store + Leave]]/24</f>
        <v>0.37708333333333338</v>
      </c>
      <c r="Q178" s="15">
        <f>(User[[#This Row],[Time Leave RMS (min)]]/60)+User[[#This Row],[Duration In Store H]]</f>
        <v>9.0500000000000007</v>
      </c>
      <c r="R178">
        <f>IF(User[[#This Row],[Check In]]="Sin Registro",0,1)</f>
        <v>1</v>
      </c>
      <c r="S178">
        <f>IF(User[[#This Row],[Check Out]]="Sin Registro",0,1)</f>
        <v>1</v>
      </c>
      <c r="T178" t="str">
        <f>IFERROR(IF(VLOOKUP(User[[#This Row],[User Code]],Justificar!$C$8:$I$1048576,6,0)=0,"Sin Justificación",VLOOKUP(User[[#This Row],[User Code]],Justificar!$C$8:$I$1048576,6,0)),"")</f>
        <v/>
      </c>
      <c r="U178" t="str">
        <f>IFERROR(IF(VLOOKUP(User[[#This Row],[User Code]],Justificar!$C$8:$I$1048576,6,0)=0,"Sin Justificación",VLOOKUP(User[[#This Row],[User Code]],Justificar!$C$8:$I$1048576,7,0)),"")</f>
        <v/>
      </c>
      <c r="V178" t="str" cm="1">
        <f t="array" ref="V178">_xlfn.IFS(User[[#This Row],[Time In Store + Leave]]&lt;7.8,"Incompleto",User[[#This Row],[Time In Store + Leave]]&lt;=12,"Completo",User[[#This Row],[Time In Store + Leave]]&gt;12,"Superior")</f>
        <v>Completo</v>
      </c>
      <c r="W17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8" t="str">
        <f>IF(User[[#This Row],[Rango]]="incompleto",IF(User[[#This Row],[Reporte in]]=0,"Sin_Registro_In_Out",IF(User[[#This Row],[Reporte Out]]=0,"No_Realizo_Salida","No_cumple_el_Tiempo")),"")</f>
        <v/>
      </c>
      <c r="Y178" t="str" cm="1">
        <f t="array" ref="Y1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78"/>
      <c r="AA178"/>
      <c r="AB178"/>
      <c r="AC178"/>
      <c r="AD178"/>
      <c r="AE178"/>
      <c r="AF178"/>
      <c r="AG178"/>
      <c r="AH178"/>
      <c r="AI178"/>
      <c r="AJ178"/>
    </row>
    <row r="179" spans="1:36" x14ac:dyDescent="0.3">
      <c r="A179" t="s">
        <v>2143</v>
      </c>
      <c r="B179">
        <v>1022947634</v>
      </c>
      <c r="C179" t="s">
        <v>2144</v>
      </c>
      <c r="D179" t="s">
        <v>2145</v>
      </c>
      <c r="E179" t="s">
        <v>84</v>
      </c>
      <c r="F179" t="s">
        <v>2944</v>
      </c>
      <c r="G179" t="s">
        <v>179</v>
      </c>
      <c r="H179" s="2">
        <v>45861.669016203705</v>
      </c>
      <c r="I179">
        <v>1</v>
      </c>
      <c r="J1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45922.374791666669</v>
      </c>
      <c r="K1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45922.754027777781</v>
      </c>
      <c r="L179" s="21">
        <f>_xlfn.XLOOKUP(User[[#This Row],[User Code]],RMS_Check_In_Out!A:A,RMS_Check_In_Out!D:D,"0")</f>
        <v>545</v>
      </c>
      <c r="M179" s="21" t="str">
        <f>_xlfn.XLOOKUP(User[[#This Row],[User Code]],Leave!P:P,Leave!S:S,"0")</f>
        <v>0</v>
      </c>
      <c r="N179" s="21">
        <f>User[[#This Row],[Time Leave RMS (min)]]/60</f>
        <v>0</v>
      </c>
      <c r="O179" s="15">
        <f>User[[#This Row],[Duration In Store(min)]]/60</f>
        <v>9.0833333333333339</v>
      </c>
      <c r="P179" s="28">
        <f>User[[#This Row],[Time In Store + Leave]]/24</f>
        <v>0.37847222222222227</v>
      </c>
      <c r="Q179" s="15">
        <f>(User[[#This Row],[Time Leave RMS (min)]]/60)+User[[#This Row],[Duration In Store H]]</f>
        <v>9.0833333333333339</v>
      </c>
      <c r="R179">
        <f>IF(User[[#This Row],[Check In]]="Sin Registro",0,1)</f>
        <v>1</v>
      </c>
      <c r="S179">
        <f>IF(User[[#This Row],[Check Out]]="Sin Registro",0,1)</f>
        <v>1</v>
      </c>
      <c r="T179" t="str">
        <f>IFERROR(IF(VLOOKUP(User[[#This Row],[User Code]],Justificar!$C$8:$I$1048576,6,0)=0,"Sin Justificación",VLOOKUP(User[[#This Row],[User Code]],Justificar!$C$8:$I$1048576,6,0)),"")</f>
        <v/>
      </c>
      <c r="U179" t="str">
        <f>IFERROR(IF(VLOOKUP(User[[#This Row],[User Code]],Justificar!$C$8:$I$1048576,6,0)=0,"Sin Justificación",VLOOKUP(User[[#This Row],[User Code]],Justificar!$C$8:$I$1048576,7,0)),"")</f>
        <v/>
      </c>
      <c r="V179" t="str" cm="1">
        <f t="array" ref="V179">_xlfn.IFS(User[[#This Row],[Time In Store + Leave]]&lt;7.8,"Incompleto",User[[#This Row],[Time In Store + Leave]]&lt;=12,"Completo",User[[#This Row],[Time In Store + Leave]]&gt;12,"Superior")</f>
        <v>Completo</v>
      </c>
      <c r="W17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79" t="str">
        <f>IF(User[[#This Row],[Rango]]="incompleto",IF(User[[#This Row],[Reporte in]]=0,"Sin_Registro_In_Out",IF(User[[#This Row],[Reporte Out]]=0,"No_Realizo_Salida","No_cumple_el_Tiempo")),"")</f>
        <v/>
      </c>
      <c r="Y179" t="str" cm="1">
        <f t="array" ref="Y1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79"/>
      <c r="AA179"/>
      <c r="AB179"/>
      <c r="AC179"/>
      <c r="AD179"/>
      <c r="AE179"/>
      <c r="AF179"/>
      <c r="AG179"/>
      <c r="AH179"/>
      <c r="AI179"/>
      <c r="AJ179"/>
    </row>
    <row r="180" spans="1:36" x14ac:dyDescent="0.3">
      <c r="A180" t="s">
        <v>2139</v>
      </c>
      <c r="B180">
        <v>1013618827</v>
      </c>
      <c r="C180" t="s">
        <v>2140</v>
      </c>
      <c r="D180" t="s">
        <v>2141</v>
      </c>
      <c r="E180" t="s">
        <v>6</v>
      </c>
      <c r="F180" t="s">
        <v>1033</v>
      </c>
      <c r="G180" t="s">
        <v>178</v>
      </c>
      <c r="H180" s="2">
        <v>45860.6253125</v>
      </c>
      <c r="I180">
        <v>1</v>
      </c>
      <c r="J1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45922.408761574072</v>
      </c>
      <c r="K1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45922.812523148146</v>
      </c>
      <c r="L180" s="21">
        <f>_xlfn.XLOOKUP(User[[#This Row],[User Code]],RMS_Check_In_Out!A:A,RMS_Check_In_Out!D:D,"0")</f>
        <v>581</v>
      </c>
      <c r="M180" s="21" t="str">
        <f>_xlfn.XLOOKUP(User[[#This Row],[User Code]],Leave!P:P,Leave!S:S,"0")</f>
        <v>0</v>
      </c>
      <c r="N180" s="21">
        <f>User[[#This Row],[Time Leave RMS (min)]]/60</f>
        <v>0</v>
      </c>
      <c r="O180" s="15">
        <f>User[[#This Row],[Duration In Store(min)]]/60</f>
        <v>9.6833333333333336</v>
      </c>
      <c r="P180" s="28">
        <f>User[[#This Row],[Time In Store + Leave]]/24</f>
        <v>0.40347222222222223</v>
      </c>
      <c r="Q180" s="15">
        <f>(User[[#This Row],[Time Leave RMS (min)]]/60)+User[[#This Row],[Duration In Store H]]</f>
        <v>9.6833333333333336</v>
      </c>
      <c r="R180">
        <f>IF(User[[#This Row],[Check In]]="Sin Registro",0,1)</f>
        <v>1</v>
      </c>
      <c r="S180">
        <f>IF(User[[#This Row],[Check Out]]="Sin Registro",0,1)</f>
        <v>1</v>
      </c>
      <c r="T180" t="str">
        <f>IFERROR(IF(VLOOKUP(User[[#This Row],[User Code]],Justificar!$C$8:$I$1048576,6,0)=0,"Sin Justificación",VLOOKUP(User[[#This Row],[User Code]],Justificar!$C$8:$I$1048576,6,0)),"")</f>
        <v/>
      </c>
      <c r="U180" t="str">
        <f>IFERROR(IF(VLOOKUP(User[[#This Row],[User Code]],Justificar!$C$8:$I$1048576,6,0)=0,"Sin Justificación",VLOOKUP(User[[#This Row],[User Code]],Justificar!$C$8:$I$1048576,7,0)),"")</f>
        <v/>
      </c>
      <c r="V180" t="str" cm="1">
        <f t="array" ref="V180">_xlfn.IFS(User[[#This Row],[Time In Store + Leave]]&lt;7.8,"Incompleto",User[[#This Row],[Time In Store + Leave]]&lt;=12,"Completo",User[[#This Row],[Time In Store + Leave]]&gt;12,"Superior")</f>
        <v>Completo</v>
      </c>
      <c r="W18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0" t="str">
        <f>IF(User[[#This Row],[Rango]]="incompleto",IF(User[[#This Row],[Reporte in]]=0,"Sin_Registro_In_Out",IF(User[[#This Row],[Reporte Out]]=0,"No_Realizo_Salida","No_cumple_el_Tiempo")),"")</f>
        <v/>
      </c>
      <c r="Y180" t="str" cm="1">
        <f t="array" ref="Y1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80"/>
      <c r="AA180"/>
      <c r="AB180"/>
      <c r="AC180"/>
      <c r="AD180"/>
      <c r="AE180"/>
      <c r="AF180"/>
      <c r="AG180"/>
      <c r="AH180"/>
      <c r="AI180"/>
      <c r="AJ180"/>
    </row>
    <row r="181" spans="1:36" x14ac:dyDescent="0.3">
      <c r="A181" t="s">
        <v>2127</v>
      </c>
      <c r="B181">
        <v>1002576450</v>
      </c>
      <c r="C181" t="s">
        <v>2128</v>
      </c>
      <c r="D181" t="s">
        <v>2129</v>
      </c>
      <c r="E181" t="s">
        <v>6</v>
      </c>
      <c r="F181" t="s">
        <v>1036</v>
      </c>
      <c r="G181" t="s">
        <v>178</v>
      </c>
      <c r="H181" s="2">
        <v>45859.750416666669</v>
      </c>
      <c r="I181">
        <v>1</v>
      </c>
      <c r="J1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45922.379143518519</v>
      </c>
      <c r="K1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45922.768761574072</v>
      </c>
      <c r="L181" s="21">
        <f>_xlfn.XLOOKUP(User[[#This Row],[User Code]],RMS_Check_In_Out!A:A,RMS_Check_In_Out!D:D,"0")</f>
        <v>561</v>
      </c>
      <c r="M181" s="21" t="str">
        <f>_xlfn.XLOOKUP(User[[#This Row],[User Code]],Leave!P:P,Leave!S:S,"0")</f>
        <v>0</v>
      </c>
      <c r="N181" s="21">
        <f>User[[#This Row],[Time Leave RMS (min)]]/60</f>
        <v>0</v>
      </c>
      <c r="O181" s="15">
        <f>User[[#This Row],[Duration In Store(min)]]/60</f>
        <v>9.35</v>
      </c>
      <c r="P181" s="28">
        <f>User[[#This Row],[Time In Store + Leave]]/24</f>
        <v>0.38958333333333334</v>
      </c>
      <c r="Q181" s="15">
        <f>(User[[#This Row],[Time Leave RMS (min)]]/60)+User[[#This Row],[Duration In Store H]]</f>
        <v>9.35</v>
      </c>
      <c r="R181">
        <f>IF(User[[#This Row],[Check In]]="Sin Registro",0,1)</f>
        <v>1</v>
      </c>
      <c r="S181">
        <f>IF(User[[#This Row],[Check Out]]="Sin Registro",0,1)</f>
        <v>1</v>
      </c>
      <c r="T181" t="str">
        <f>IFERROR(IF(VLOOKUP(User[[#This Row],[User Code]],Justificar!$C$8:$I$1048576,6,0)=0,"Sin Justificación",VLOOKUP(User[[#This Row],[User Code]],Justificar!$C$8:$I$1048576,6,0)),"")</f>
        <v/>
      </c>
      <c r="U181" t="str">
        <f>IFERROR(IF(VLOOKUP(User[[#This Row],[User Code]],Justificar!$C$8:$I$1048576,6,0)=0,"Sin Justificación",VLOOKUP(User[[#This Row],[User Code]],Justificar!$C$8:$I$1048576,7,0)),"")</f>
        <v/>
      </c>
      <c r="V181" t="str" cm="1">
        <f t="array" ref="V181">_xlfn.IFS(User[[#This Row],[Time In Store + Leave]]&lt;7.8,"Incompleto",User[[#This Row],[Time In Store + Leave]]&lt;=12,"Completo",User[[#This Row],[Time In Store + Leave]]&gt;12,"Superior")</f>
        <v>Completo</v>
      </c>
      <c r="W18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1" t="str">
        <f>IF(User[[#This Row],[Rango]]="incompleto",IF(User[[#This Row],[Reporte in]]=0,"Sin_Registro_In_Out",IF(User[[#This Row],[Reporte Out]]=0,"No_Realizo_Salida","No_cumple_el_Tiempo")),"")</f>
        <v/>
      </c>
      <c r="Y181" t="str" cm="1">
        <f t="array" ref="Y1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81"/>
      <c r="AA181"/>
      <c r="AB181"/>
      <c r="AC181"/>
      <c r="AD181"/>
      <c r="AE181"/>
      <c r="AF181"/>
      <c r="AG181"/>
      <c r="AH181"/>
      <c r="AI181"/>
      <c r="AJ181"/>
    </row>
    <row r="182" spans="1:36" x14ac:dyDescent="0.3">
      <c r="A182" t="s">
        <v>2130</v>
      </c>
      <c r="B182">
        <v>1020454854</v>
      </c>
      <c r="C182" t="s">
        <v>2131</v>
      </c>
      <c r="D182" t="s">
        <v>2132</v>
      </c>
      <c r="E182" t="s">
        <v>6</v>
      </c>
      <c r="F182" t="s">
        <v>1091</v>
      </c>
      <c r="G182" t="s">
        <v>178</v>
      </c>
      <c r="H182" s="2">
        <v>45859.747118055559</v>
      </c>
      <c r="I182">
        <v>1</v>
      </c>
      <c r="J1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45922.375300925924</v>
      </c>
      <c r="K1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45922.755173611113</v>
      </c>
      <c r="L182" s="21">
        <f>_xlfn.XLOOKUP(User[[#This Row],[User Code]],RMS_Check_In_Out!A:A,RMS_Check_In_Out!D:D,"0")</f>
        <v>547</v>
      </c>
      <c r="M182" s="21" t="str">
        <f>_xlfn.XLOOKUP(User[[#This Row],[User Code]],Leave!P:P,Leave!S:S,"0")</f>
        <v>0</v>
      </c>
      <c r="N182" s="21">
        <f>User[[#This Row],[Time Leave RMS (min)]]/60</f>
        <v>0</v>
      </c>
      <c r="O182" s="15">
        <f>User[[#This Row],[Duration In Store(min)]]/60</f>
        <v>9.1166666666666671</v>
      </c>
      <c r="P182" s="28">
        <f>User[[#This Row],[Time In Store + Leave]]/24</f>
        <v>0.37986111111111115</v>
      </c>
      <c r="Q182" s="15">
        <f>(User[[#This Row],[Time Leave RMS (min)]]/60)+User[[#This Row],[Duration In Store H]]</f>
        <v>9.1166666666666671</v>
      </c>
      <c r="R182">
        <f>IF(User[[#This Row],[Check In]]="Sin Registro",0,1)</f>
        <v>1</v>
      </c>
      <c r="S182">
        <f>IF(User[[#This Row],[Check Out]]="Sin Registro",0,1)</f>
        <v>1</v>
      </c>
      <c r="T182" t="str">
        <f>IFERROR(IF(VLOOKUP(User[[#This Row],[User Code]],Justificar!$C$8:$I$1048576,6,0)=0,"Sin Justificación",VLOOKUP(User[[#This Row],[User Code]],Justificar!$C$8:$I$1048576,6,0)),"")</f>
        <v/>
      </c>
      <c r="U182" t="str">
        <f>IFERROR(IF(VLOOKUP(User[[#This Row],[User Code]],Justificar!$C$8:$I$1048576,6,0)=0,"Sin Justificación",VLOOKUP(User[[#This Row],[User Code]],Justificar!$C$8:$I$1048576,7,0)),"")</f>
        <v/>
      </c>
      <c r="V182" t="str" cm="1">
        <f t="array" ref="V182">_xlfn.IFS(User[[#This Row],[Time In Store + Leave]]&lt;7.8,"Incompleto",User[[#This Row],[Time In Store + Leave]]&lt;=12,"Completo",User[[#This Row],[Time In Store + Leave]]&gt;12,"Superior")</f>
        <v>Completo</v>
      </c>
      <c r="W18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2" t="str">
        <f>IF(User[[#This Row],[Rango]]="incompleto",IF(User[[#This Row],[Reporte in]]=0,"Sin_Registro_In_Out",IF(User[[#This Row],[Reporte Out]]=0,"No_Realizo_Salida","No_cumple_el_Tiempo")),"")</f>
        <v/>
      </c>
      <c r="Y182" t="str" cm="1">
        <f t="array" ref="Y1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82"/>
      <c r="AA182"/>
      <c r="AB182"/>
      <c r="AC182"/>
      <c r="AD182"/>
      <c r="AE182"/>
      <c r="AF182"/>
      <c r="AG182"/>
      <c r="AH182"/>
      <c r="AI182"/>
      <c r="AJ182"/>
    </row>
    <row r="183" spans="1:36" x14ac:dyDescent="0.3">
      <c r="A183" t="s">
        <v>2133</v>
      </c>
      <c r="B183">
        <v>5118532</v>
      </c>
      <c r="C183" t="s">
        <v>2134</v>
      </c>
      <c r="D183" t="s">
        <v>2135</v>
      </c>
      <c r="E183" t="s">
        <v>6</v>
      </c>
      <c r="F183" t="s">
        <v>1036</v>
      </c>
      <c r="G183" t="s">
        <v>178</v>
      </c>
      <c r="H183" s="2">
        <v>45859.747060185182</v>
      </c>
      <c r="I183">
        <v>1</v>
      </c>
      <c r="J1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45922.457245370373</v>
      </c>
      <c r="K1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45922.834120370368</v>
      </c>
      <c r="L183" s="21">
        <f>_xlfn.XLOOKUP(User[[#This Row],[User Code]],RMS_Check_In_Out!A:A,RMS_Check_In_Out!D:D,"0")</f>
        <v>543</v>
      </c>
      <c r="M183" s="21" t="str">
        <f>_xlfn.XLOOKUP(User[[#This Row],[User Code]],Leave!P:P,Leave!S:S,"0")</f>
        <v>0</v>
      </c>
      <c r="N183" s="21">
        <f>User[[#This Row],[Time Leave RMS (min)]]/60</f>
        <v>0</v>
      </c>
      <c r="O183" s="15">
        <f>User[[#This Row],[Duration In Store(min)]]/60</f>
        <v>9.0500000000000007</v>
      </c>
      <c r="P183" s="28">
        <f>User[[#This Row],[Time In Store + Leave]]/24</f>
        <v>0.37708333333333338</v>
      </c>
      <c r="Q183" s="15">
        <f>(User[[#This Row],[Time Leave RMS (min)]]/60)+User[[#This Row],[Duration In Store H]]</f>
        <v>9.0500000000000007</v>
      </c>
      <c r="R183">
        <f>IF(User[[#This Row],[Check In]]="Sin Registro",0,1)</f>
        <v>1</v>
      </c>
      <c r="S183">
        <f>IF(User[[#This Row],[Check Out]]="Sin Registro",0,1)</f>
        <v>1</v>
      </c>
      <c r="T183" t="str">
        <f>IFERROR(IF(VLOOKUP(User[[#This Row],[User Code]],Justificar!$C$8:$I$1048576,6,0)=0,"Sin Justificación",VLOOKUP(User[[#This Row],[User Code]],Justificar!$C$8:$I$1048576,6,0)),"")</f>
        <v/>
      </c>
      <c r="U183" t="str">
        <f>IFERROR(IF(VLOOKUP(User[[#This Row],[User Code]],Justificar!$C$8:$I$1048576,6,0)=0,"Sin Justificación",VLOOKUP(User[[#This Row],[User Code]],Justificar!$C$8:$I$1048576,7,0)),"")</f>
        <v/>
      </c>
      <c r="V183" t="str" cm="1">
        <f t="array" ref="V183">_xlfn.IFS(User[[#This Row],[Time In Store + Leave]]&lt;7.8,"Incompleto",User[[#This Row],[Time In Store + Leave]]&lt;=12,"Completo",User[[#This Row],[Time In Store + Leave]]&gt;12,"Superior")</f>
        <v>Completo</v>
      </c>
      <c r="W18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3" t="str">
        <f>IF(User[[#This Row],[Rango]]="incompleto",IF(User[[#This Row],[Reporte in]]=0,"Sin_Registro_In_Out",IF(User[[#This Row],[Reporte Out]]=0,"No_Realizo_Salida","No_cumple_el_Tiempo")),"")</f>
        <v/>
      </c>
      <c r="Y183" t="str" cm="1">
        <f t="array" ref="Y1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183"/>
      <c r="AA183"/>
      <c r="AB183"/>
      <c r="AC183"/>
      <c r="AD183"/>
      <c r="AE183"/>
      <c r="AF183"/>
      <c r="AG183"/>
      <c r="AH183"/>
      <c r="AI183"/>
      <c r="AJ183"/>
    </row>
    <row r="184" spans="1:36" x14ac:dyDescent="0.3">
      <c r="A184" t="s">
        <v>2136</v>
      </c>
      <c r="B184">
        <v>1037503586</v>
      </c>
      <c r="C184" t="s">
        <v>2137</v>
      </c>
      <c r="D184" t="s">
        <v>2138</v>
      </c>
      <c r="E184" t="s">
        <v>6</v>
      </c>
      <c r="F184" t="s">
        <v>973</v>
      </c>
      <c r="G184" t="s">
        <v>177</v>
      </c>
      <c r="H184" s="2">
        <v>45859.417002314818</v>
      </c>
      <c r="I184">
        <v>1</v>
      </c>
      <c r="J1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45922.499351851853</v>
      </c>
      <c r="K1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45922.793842592589</v>
      </c>
      <c r="L184" s="21">
        <f>_xlfn.XLOOKUP(User[[#This Row],[User Code]],RMS_Check_In_Out!A:A,RMS_Check_In_Out!D:D,"0")</f>
        <v>424</v>
      </c>
      <c r="M184" s="21">
        <f>_xlfn.XLOOKUP(User[[#This Row],[User Code]],Leave!P:P,Leave!S:S,"0")</f>
        <v>420</v>
      </c>
      <c r="N184" s="21">
        <f>User[[#This Row],[Time Leave RMS (min)]]/60</f>
        <v>7</v>
      </c>
      <c r="O184" s="15">
        <f>User[[#This Row],[Duration In Store(min)]]/60</f>
        <v>7.0666666666666664</v>
      </c>
      <c r="P184" s="28">
        <f>User[[#This Row],[Time In Store + Leave]]/24</f>
        <v>0.58611111111111114</v>
      </c>
      <c r="Q184" s="15">
        <f>(User[[#This Row],[Time Leave RMS (min)]]/60)+User[[#This Row],[Duration In Store H]]</f>
        <v>14.066666666666666</v>
      </c>
      <c r="R184">
        <f>IF(User[[#This Row],[Check In]]="Sin Registro",0,1)</f>
        <v>1</v>
      </c>
      <c r="S184">
        <f>IF(User[[#This Row],[Check Out]]="Sin Registro",0,1)</f>
        <v>1</v>
      </c>
      <c r="T184" t="str">
        <f>IFERROR(IF(VLOOKUP(User[[#This Row],[User Code]],Justificar!$C$8:$I$1048576,6,0)=0,"Sin Justificación",VLOOKUP(User[[#This Row],[User Code]],Justificar!$C$8:$I$1048576,6,0)),"")</f>
        <v/>
      </c>
      <c r="U184" t="str">
        <f>IFERROR(IF(VLOOKUP(User[[#This Row],[User Code]],Justificar!$C$8:$I$1048576,6,0)=0,"Sin Justificación",VLOOKUP(User[[#This Row],[User Code]],Justificar!$C$8:$I$1048576,7,0)),"")</f>
        <v/>
      </c>
      <c r="V184" t="str" cm="1">
        <f t="array" ref="V184">_xlfn.IFS(User[[#This Row],[Time In Store + Leave]]&lt;7.8,"Incompleto",User[[#This Row],[Time In Store + Leave]]&lt;=12,"Completo",User[[#This Row],[Time In Store + Leave]]&gt;12,"Superior")</f>
        <v>Superior</v>
      </c>
      <c r="W18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4" t="str">
        <f>IF(User[[#This Row],[Rango]]="incompleto",IF(User[[#This Row],[Reporte in]]=0,"Sin_Registro_In_Out",IF(User[[#This Row],[Reporte Out]]=0,"No_Realizo_Salida","No_cumple_el_Tiempo")),"")</f>
        <v/>
      </c>
      <c r="Y184" t="str" cm="1">
        <f t="array" ref="Y1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184"/>
      <c r="AA184"/>
      <c r="AB184"/>
      <c r="AC184"/>
      <c r="AD184"/>
      <c r="AE184"/>
      <c r="AF184"/>
      <c r="AG184"/>
      <c r="AH184"/>
      <c r="AI184"/>
      <c r="AJ184"/>
    </row>
    <row r="185" spans="1:36" x14ac:dyDescent="0.3">
      <c r="A185" t="s">
        <v>2123</v>
      </c>
      <c r="B185">
        <v>1193591145</v>
      </c>
      <c r="C185" t="s">
        <v>2124</v>
      </c>
      <c r="D185" t="s">
        <v>2125</v>
      </c>
      <c r="E185" t="s">
        <v>6</v>
      </c>
      <c r="F185" t="s">
        <v>2412</v>
      </c>
      <c r="G185" t="s">
        <v>177</v>
      </c>
      <c r="H185" s="2">
        <v>45856.45888888889</v>
      </c>
      <c r="I185">
        <v>1</v>
      </c>
      <c r="J1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45922.540937500002</v>
      </c>
      <c r="K1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45922.883125</v>
      </c>
      <c r="L185" s="21">
        <f>_xlfn.XLOOKUP(User[[#This Row],[User Code]],RMS_Check_In_Out!A:A,RMS_Check_In_Out!D:D,"0")</f>
        <v>493</v>
      </c>
      <c r="M185" s="21" t="str">
        <f>_xlfn.XLOOKUP(User[[#This Row],[User Code]],Leave!P:P,Leave!S:S,"0")</f>
        <v>0</v>
      </c>
      <c r="N185" s="21">
        <f>User[[#This Row],[Time Leave RMS (min)]]/60</f>
        <v>0</v>
      </c>
      <c r="O185" s="15">
        <f>User[[#This Row],[Duration In Store(min)]]/60</f>
        <v>8.2166666666666668</v>
      </c>
      <c r="P185" s="28">
        <f>User[[#This Row],[Time In Store + Leave]]/24</f>
        <v>0.34236111111111112</v>
      </c>
      <c r="Q185" s="15">
        <f>(User[[#This Row],[Time Leave RMS (min)]]/60)+User[[#This Row],[Duration In Store H]]</f>
        <v>8.2166666666666668</v>
      </c>
      <c r="R185">
        <f>IF(User[[#This Row],[Check In]]="Sin Registro",0,1)</f>
        <v>1</v>
      </c>
      <c r="S185">
        <f>IF(User[[#This Row],[Check Out]]="Sin Registro",0,1)</f>
        <v>1</v>
      </c>
      <c r="T185" t="str">
        <f>IFERROR(IF(VLOOKUP(User[[#This Row],[User Code]],Justificar!$C$8:$I$1048576,6,0)=0,"Sin Justificación",VLOOKUP(User[[#This Row],[User Code]],Justificar!$C$8:$I$1048576,6,0)),"")</f>
        <v/>
      </c>
      <c r="U185" t="str">
        <f>IFERROR(IF(VLOOKUP(User[[#This Row],[User Code]],Justificar!$C$8:$I$1048576,6,0)=0,"Sin Justificación",VLOOKUP(User[[#This Row],[User Code]],Justificar!$C$8:$I$1048576,7,0)),"")</f>
        <v/>
      </c>
      <c r="V185" t="str" cm="1">
        <f t="array" ref="V185">_xlfn.IFS(User[[#This Row],[Time In Store + Leave]]&lt;7.8,"Incompleto",User[[#This Row],[Time In Store + Leave]]&lt;=12,"Completo",User[[#This Row],[Time In Store + Leave]]&gt;12,"Superior")</f>
        <v>Completo</v>
      </c>
      <c r="W18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5" t="str">
        <f>IF(User[[#This Row],[Rango]]="incompleto",IF(User[[#This Row],[Reporte in]]=0,"Sin_Registro_In_Out",IF(User[[#This Row],[Reporte Out]]=0,"No_Realizo_Salida","No_cumple_el_Tiempo")),"")</f>
        <v/>
      </c>
      <c r="Y185" t="str" cm="1">
        <f t="array" ref="Y1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85"/>
      <c r="AA185"/>
      <c r="AB185"/>
      <c r="AC185"/>
      <c r="AD185"/>
      <c r="AE185"/>
      <c r="AF185"/>
      <c r="AG185"/>
      <c r="AH185"/>
      <c r="AI185"/>
      <c r="AJ185"/>
    </row>
    <row r="186" spans="1:36" x14ac:dyDescent="0.3">
      <c r="A186" t="s">
        <v>2116</v>
      </c>
      <c r="B186">
        <v>1104991473</v>
      </c>
      <c r="C186" t="s">
        <v>2117</v>
      </c>
      <c r="D186" t="s">
        <v>2118</v>
      </c>
      <c r="E186" t="s">
        <v>6</v>
      </c>
      <c r="F186" t="s">
        <v>2767</v>
      </c>
      <c r="G186" t="s">
        <v>178</v>
      </c>
      <c r="H186" s="2">
        <v>45855.959247685183</v>
      </c>
      <c r="I186">
        <v>1</v>
      </c>
      <c r="J1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45922.365127314813</v>
      </c>
      <c r="K1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45922.751180555555</v>
      </c>
      <c r="L186" s="21">
        <f>_xlfn.XLOOKUP(User[[#This Row],[User Code]],RMS_Check_In_Out!A:A,RMS_Check_In_Out!D:D,"0")</f>
        <v>556</v>
      </c>
      <c r="M186" s="21" t="str">
        <f>_xlfn.XLOOKUP(User[[#This Row],[User Code]],Leave!P:P,Leave!S:S,"0")</f>
        <v>0</v>
      </c>
      <c r="N186" s="21">
        <f>User[[#This Row],[Time Leave RMS (min)]]/60</f>
        <v>0</v>
      </c>
      <c r="O186" s="15">
        <f>User[[#This Row],[Duration In Store(min)]]/60</f>
        <v>9.2666666666666675</v>
      </c>
      <c r="P186" s="28">
        <f>User[[#This Row],[Time In Store + Leave]]/24</f>
        <v>0.38611111111111113</v>
      </c>
      <c r="Q186" s="15">
        <f>(User[[#This Row],[Time Leave RMS (min)]]/60)+User[[#This Row],[Duration In Store H]]</f>
        <v>9.2666666666666675</v>
      </c>
      <c r="R186">
        <f>IF(User[[#This Row],[Check In]]="Sin Registro",0,1)</f>
        <v>1</v>
      </c>
      <c r="S186">
        <f>IF(User[[#This Row],[Check Out]]="Sin Registro",0,1)</f>
        <v>1</v>
      </c>
      <c r="T186" t="str">
        <f>IFERROR(IF(VLOOKUP(User[[#This Row],[User Code]],Justificar!$C$8:$I$1048576,6,0)=0,"Sin Justificación",VLOOKUP(User[[#This Row],[User Code]],Justificar!$C$8:$I$1048576,6,0)),"")</f>
        <v/>
      </c>
      <c r="U186" t="str">
        <f>IFERROR(IF(VLOOKUP(User[[#This Row],[User Code]],Justificar!$C$8:$I$1048576,6,0)=0,"Sin Justificación",VLOOKUP(User[[#This Row],[User Code]],Justificar!$C$8:$I$1048576,7,0)),"")</f>
        <v/>
      </c>
      <c r="V186" t="str" cm="1">
        <f t="array" ref="V186">_xlfn.IFS(User[[#This Row],[Time In Store + Leave]]&lt;7.8,"Incompleto",User[[#This Row],[Time In Store + Leave]]&lt;=12,"Completo",User[[#This Row],[Time In Store + Leave]]&gt;12,"Superior")</f>
        <v>Completo</v>
      </c>
      <c r="W18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6" t="str">
        <f>IF(User[[#This Row],[Rango]]="incompleto",IF(User[[#This Row],[Reporte in]]=0,"Sin_Registro_In_Out",IF(User[[#This Row],[Reporte Out]]=0,"No_Realizo_Salida","No_cumple_el_Tiempo")),"")</f>
        <v/>
      </c>
      <c r="Y186" t="str" cm="1">
        <f t="array" ref="Y1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186"/>
      <c r="AA186"/>
      <c r="AB186"/>
      <c r="AC186"/>
      <c r="AD186"/>
      <c r="AE186"/>
      <c r="AF186"/>
      <c r="AG186"/>
      <c r="AH186"/>
      <c r="AI186"/>
      <c r="AJ186"/>
    </row>
    <row r="187" spans="1:36" x14ac:dyDescent="0.3">
      <c r="A187" t="s">
        <v>2119</v>
      </c>
      <c r="B187">
        <v>1023023536</v>
      </c>
      <c r="C187" t="s">
        <v>2120</v>
      </c>
      <c r="D187" t="s">
        <v>2121</v>
      </c>
      <c r="E187" t="s">
        <v>6</v>
      </c>
      <c r="F187" t="s">
        <v>1359</v>
      </c>
      <c r="G187" t="s">
        <v>178</v>
      </c>
      <c r="H187" s="2">
        <v>45855.542094907411</v>
      </c>
      <c r="I187">
        <v>1</v>
      </c>
      <c r="J1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45922.412002314813</v>
      </c>
      <c r="K1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45922.750196759262</v>
      </c>
      <c r="L187" s="21">
        <f>_xlfn.XLOOKUP(User[[#This Row],[User Code]],RMS_Check_In_Out!A:A,RMS_Check_In_Out!D:D,"0")</f>
        <v>487</v>
      </c>
      <c r="M187" s="21" t="str">
        <f>_xlfn.XLOOKUP(User[[#This Row],[User Code]],Leave!P:P,Leave!S:S,"0")</f>
        <v>0</v>
      </c>
      <c r="N187" s="21">
        <f>User[[#This Row],[Time Leave RMS (min)]]/60</f>
        <v>0</v>
      </c>
      <c r="O187" s="15">
        <f>User[[#This Row],[Duration In Store(min)]]/60</f>
        <v>8.1166666666666671</v>
      </c>
      <c r="P187" s="28">
        <f>User[[#This Row],[Time In Store + Leave]]/24</f>
        <v>0.33819444444444446</v>
      </c>
      <c r="Q187" s="15">
        <f>(User[[#This Row],[Time Leave RMS (min)]]/60)+User[[#This Row],[Duration In Store H]]</f>
        <v>8.1166666666666671</v>
      </c>
      <c r="R187">
        <f>IF(User[[#This Row],[Check In]]="Sin Registro",0,1)</f>
        <v>1</v>
      </c>
      <c r="S187">
        <f>IF(User[[#This Row],[Check Out]]="Sin Registro",0,1)</f>
        <v>1</v>
      </c>
      <c r="T187" t="str">
        <f>IFERROR(IF(VLOOKUP(User[[#This Row],[User Code]],Justificar!$C$8:$I$1048576,6,0)=0,"Sin Justificación",VLOOKUP(User[[#This Row],[User Code]],Justificar!$C$8:$I$1048576,6,0)),"")</f>
        <v/>
      </c>
      <c r="U187" t="str">
        <f>IFERROR(IF(VLOOKUP(User[[#This Row],[User Code]],Justificar!$C$8:$I$1048576,6,0)=0,"Sin Justificación",VLOOKUP(User[[#This Row],[User Code]],Justificar!$C$8:$I$1048576,7,0)),"")</f>
        <v/>
      </c>
      <c r="V187" t="str" cm="1">
        <f t="array" ref="V187">_xlfn.IFS(User[[#This Row],[Time In Store + Leave]]&lt;7.8,"Incompleto",User[[#This Row],[Time In Store + Leave]]&lt;=12,"Completo",User[[#This Row],[Time In Store + Leave]]&gt;12,"Superior")</f>
        <v>Completo</v>
      </c>
      <c r="W18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7" t="str">
        <f>IF(User[[#This Row],[Rango]]="incompleto",IF(User[[#This Row],[Reporte in]]=0,"Sin_Registro_In_Out",IF(User[[#This Row],[Reporte Out]]=0,"No_Realizo_Salida","No_cumple_el_Tiempo")),"")</f>
        <v/>
      </c>
      <c r="Y187" t="str" cm="1">
        <f t="array" ref="Y1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87"/>
      <c r="AA187"/>
      <c r="AB187"/>
      <c r="AC187"/>
      <c r="AD187"/>
      <c r="AE187"/>
      <c r="AF187"/>
      <c r="AG187"/>
      <c r="AH187"/>
      <c r="AI187"/>
      <c r="AJ187"/>
    </row>
    <row r="188" spans="1:36" x14ac:dyDescent="0.3">
      <c r="A188" t="s">
        <v>2090</v>
      </c>
      <c r="B188">
        <v>78056734</v>
      </c>
      <c r="C188" t="s">
        <v>2091</v>
      </c>
      <c r="D188" t="s">
        <v>2092</v>
      </c>
      <c r="E188" t="s">
        <v>1744</v>
      </c>
      <c r="F188" t="s">
        <v>974</v>
      </c>
      <c r="G188" t="s">
        <v>177</v>
      </c>
      <c r="H188" s="2">
        <v>45854.793043981481</v>
      </c>
      <c r="I188">
        <v>1</v>
      </c>
      <c r="J1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45922.328923611109</v>
      </c>
      <c r="K1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45922.665312500001</v>
      </c>
      <c r="L188" s="21">
        <f>_xlfn.XLOOKUP(User[[#This Row],[User Code]],RMS_Check_In_Out!A:A,RMS_Check_In_Out!D:D,"0")</f>
        <v>484</v>
      </c>
      <c r="M188" s="21">
        <f>_xlfn.XLOOKUP(User[[#This Row],[User Code]],Leave!P:P,Leave!S:S,"0")</f>
        <v>60</v>
      </c>
      <c r="N188" s="21">
        <f>User[[#This Row],[Time Leave RMS (min)]]/60</f>
        <v>1</v>
      </c>
      <c r="O188" s="15">
        <f>User[[#This Row],[Duration In Store(min)]]/60</f>
        <v>8.0666666666666664</v>
      </c>
      <c r="P188" s="28">
        <f>User[[#This Row],[Time In Store + Leave]]/24</f>
        <v>0.37777777777777777</v>
      </c>
      <c r="Q188" s="15">
        <f>(User[[#This Row],[Time Leave RMS (min)]]/60)+User[[#This Row],[Duration In Store H]]</f>
        <v>9.0666666666666664</v>
      </c>
      <c r="R188">
        <f>IF(User[[#This Row],[Check In]]="Sin Registro",0,1)</f>
        <v>1</v>
      </c>
      <c r="S188">
        <f>IF(User[[#This Row],[Check Out]]="Sin Registro",0,1)</f>
        <v>1</v>
      </c>
      <c r="T188" t="str">
        <f>IFERROR(IF(VLOOKUP(User[[#This Row],[User Code]],Justificar!$C$8:$I$1048576,6,0)=0,"Sin Justificación",VLOOKUP(User[[#This Row],[User Code]],Justificar!$C$8:$I$1048576,6,0)),"")</f>
        <v/>
      </c>
      <c r="U188" t="str">
        <f>IFERROR(IF(VLOOKUP(User[[#This Row],[User Code]],Justificar!$C$8:$I$1048576,6,0)=0,"Sin Justificación",VLOOKUP(User[[#This Row],[User Code]],Justificar!$C$8:$I$1048576,7,0)),"")</f>
        <v/>
      </c>
      <c r="V188" t="str" cm="1">
        <f t="array" ref="V188">_xlfn.IFS(User[[#This Row],[Time In Store + Leave]]&lt;7.8,"Incompleto",User[[#This Row],[Time In Store + Leave]]&lt;=12,"Completo",User[[#This Row],[Time In Store + Leave]]&gt;12,"Superior")</f>
        <v>Completo</v>
      </c>
      <c r="W18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8" t="str">
        <f>IF(User[[#This Row],[Rango]]="incompleto",IF(User[[#This Row],[Reporte in]]=0,"Sin_Registro_In_Out",IF(User[[#This Row],[Reporte Out]]=0,"No_Realizo_Salida","No_cumple_el_Tiempo")),"")</f>
        <v/>
      </c>
      <c r="Y188" t="str" cm="1">
        <f t="array" ref="Y1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188"/>
      <c r="AA188"/>
      <c r="AB188"/>
      <c r="AC188"/>
      <c r="AD188"/>
      <c r="AE188"/>
      <c r="AF188"/>
      <c r="AG188"/>
      <c r="AH188"/>
      <c r="AI188"/>
      <c r="AJ188"/>
    </row>
    <row r="189" spans="1:36" x14ac:dyDescent="0.3">
      <c r="A189" t="s">
        <v>2093</v>
      </c>
      <c r="B189">
        <v>1047219903</v>
      </c>
      <c r="C189" t="s">
        <v>2094</v>
      </c>
      <c r="D189" t="s">
        <v>2095</v>
      </c>
      <c r="E189" t="s">
        <v>1744</v>
      </c>
      <c r="F189" t="s">
        <v>2210</v>
      </c>
      <c r="G189" t="s">
        <v>178</v>
      </c>
      <c r="H189" s="2">
        <v>45854.792164351849</v>
      </c>
      <c r="I189">
        <v>1</v>
      </c>
      <c r="J1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45922.313287037039</v>
      </c>
      <c r="K1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45922.709108796298</v>
      </c>
      <c r="L189" s="21">
        <f>_xlfn.XLOOKUP(User[[#This Row],[User Code]],RMS_Check_In_Out!A:A,RMS_Check_In_Out!D:D,"0")</f>
        <v>570</v>
      </c>
      <c r="M189" s="21" t="str">
        <f>_xlfn.XLOOKUP(User[[#This Row],[User Code]],Leave!P:P,Leave!S:S,"0")</f>
        <v>0</v>
      </c>
      <c r="N189" s="21">
        <f>User[[#This Row],[Time Leave RMS (min)]]/60</f>
        <v>0</v>
      </c>
      <c r="O189" s="15">
        <f>User[[#This Row],[Duration In Store(min)]]/60</f>
        <v>9.5</v>
      </c>
      <c r="P189" s="28">
        <f>User[[#This Row],[Time In Store + Leave]]/24</f>
        <v>0.39583333333333331</v>
      </c>
      <c r="Q189" s="15">
        <f>(User[[#This Row],[Time Leave RMS (min)]]/60)+User[[#This Row],[Duration In Store H]]</f>
        <v>9.5</v>
      </c>
      <c r="R189">
        <f>IF(User[[#This Row],[Check In]]="Sin Registro",0,1)</f>
        <v>1</v>
      </c>
      <c r="S189">
        <f>IF(User[[#This Row],[Check Out]]="Sin Registro",0,1)</f>
        <v>1</v>
      </c>
      <c r="T189" t="str">
        <f>IFERROR(IF(VLOOKUP(User[[#This Row],[User Code]],Justificar!$C$8:$I$1048576,6,0)=0,"Sin Justificación",VLOOKUP(User[[#This Row],[User Code]],Justificar!$C$8:$I$1048576,6,0)),"")</f>
        <v/>
      </c>
      <c r="U189" t="str">
        <f>IFERROR(IF(VLOOKUP(User[[#This Row],[User Code]],Justificar!$C$8:$I$1048576,6,0)=0,"Sin Justificación",VLOOKUP(User[[#This Row],[User Code]],Justificar!$C$8:$I$1048576,7,0)),"")</f>
        <v/>
      </c>
      <c r="V189" t="str" cm="1">
        <f t="array" ref="V189">_xlfn.IFS(User[[#This Row],[Time In Store + Leave]]&lt;7.8,"Incompleto",User[[#This Row],[Time In Store + Leave]]&lt;=12,"Completo",User[[#This Row],[Time In Store + Leave]]&gt;12,"Superior")</f>
        <v>Completo</v>
      </c>
      <c r="W18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89" t="str">
        <f>IF(User[[#This Row],[Rango]]="incompleto",IF(User[[#This Row],[Reporte in]]=0,"Sin_Registro_In_Out",IF(User[[#This Row],[Reporte Out]]=0,"No_Realizo_Salida","No_cumple_el_Tiempo")),"")</f>
        <v/>
      </c>
      <c r="Y189" t="str" cm="1">
        <f t="array" ref="Y1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189"/>
      <c r="AA189"/>
      <c r="AB189"/>
      <c r="AC189"/>
      <c r="AD189"/>
      <c r="AE189"/>
      <c r="AF189"/>
      <c r="AG189"/>
      <c r="AH189"/>
      <c r="AI189"/>
      <c r="AJ189"/>
    </row>
    <row r="190" spans="1:36" x14ac:dyDescent="0.3">
      <c r="A190" t="s">
        <v>2096</v>
      </c>
      <c r="B190">
        <v>1100630467</v>
      </c>
      <c r="C190" t="s">
        <v>2097</v>
      </c>
      <c r="D190" t="s">
        <v>2098</v>
      </c>
      <c r="E190" t="s">
        <v>6</v>
      </c>
      <c r="F190" t="s">
        <v>1863</v>
      </c>
      <c r="G190" t="s">
        <v>179</v>
      </c>
      <c r="H190" s="2">
        <v>45854.459849537037</v>
      </c>
      <c r="I190">
        <v>1</v>
      </c>
      <c r="J19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19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190" s="21" t="str">
        <f>_xlfn.XLOOKUP(User[[#This Row],[User Code]],RMS_Check_In_Out!A:A,RMS_Check_In_Out!D:D,"0")</f>
        <v>0</v>
      </c>
      <c r="M190" s="21">
        <f>_xlfn.XLOOKUP(User[[#This Row],[User Code]],Leave!P:P,Leave!S:S,"0")</f>
        <v>570</v>
      </c>
      <c r="N190" s="21">
        <f>User[[#This Row],[Time Leave RMS (min)]]/60</f>
        <v>9.5</v>
      </c>
      <c r="O190" s="15">
        <f>User[[#This Row],[Duration In Store(min)]]/60</f>
        <v>0</v>
      </c>
      <c r="P190" s="28">
        <f>User[[#This Row],[Time In Store + Leave]]/24</f>
        <v>0.39583333333333331</v>
      </c>
      <c r="Q190" s="15">
        <f>(User[[#This Row],[Time Leave RMS (min)]]/60)+User[[#This Row],[Duration In Store H]]</f>
        <v>9.5</v>
      </c>
      <c r="R190">
        <f>IF(User[[#This Row],[Check In]]="Sin Registro",0,1)</f>
        <v>1</v>
      </c>
      <c r="S190">
        <f>IF(User[[#This Row],[Check Out]]="Sin Registro",0,1)</f>
        <v>1</v>
      </c>
      <c r="T190" t="str">
        <f>IFERROR(IF(VLOOKUP(User[[#This Row],[User Code]],Justificar!$C$8:$I$1048576,6,0)=0,"Sin Justificación",VLOOKUP(User[[#This Row],[User Code]],Justificar!$C$8:$I$1048576,6,0)),"")</f>
        <v/>
      </c>
      <c r="U190" t="str">
        <f>IFERROR(IF(VLOOKUP(User[[#This Row],[User Code]],Justificar!$C$8:$I$1048576,6,0)=0,"Sin Justificación",VLOOKUP(User[[#This Row],[User Code]],Justificar!$C$8:$I$1048576,7,0)),"")</f>
        <v/>
      </c>
      <c r="V190" t="str" cm="1">
        <f t="array" ref="V190">_xlfn.IFS(User[[#This Row],[Time In Store + Leave]]&lt;7.8,"Incompleto",User[[#This Row],[Time In Store + Leave]]&lt;=12,"Completo",User[[#This Row],[Time In Store + Leave]]&gt;12,"Superior")</f>
        <v>Completo</v>
      </c>
      <c r="W19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0" t="str">
        <f>IF(User[[#This Row],[Rango]]="incompleto",IF(User[[#This Row],[Reporte in]]=0,"Sin_Registro_In_Out",IF(User[[#This Row],[Reporte Out]]=0,"No_Realizo_Salida","No_cumple_el_Tiempo")),"")</f>
        <v/>
      </c>
      <c r="Y190" t="str" cm="1">
        <f t="array" ref="Y1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90"/>
      <c r="AA190"/>
      <c r="AB190"/>
      <c r="AC190"/>
      <c r="AD190"/>
      <c r="AE190"/>
      <c r="AF190"/>
      <c r="AG190"/>
      <c r="AH190"/>
      <c r="AI190"/>
      <c r="AJ190"/>
    </row>
    <row r="191" spans="1:36" x14ac:dyDescent="0.3">
      <c r="A191" t="s">
        <v>2099</v>
      </c>
      <c r="B191">
        <v>1042472144</v>
      </c>
      <c r="C191" t="s">
        <v>2100</v>
      </c>
      <c r="D191" t="s">
        <v>2101</v>
      </c>
      <c r="E191" t="s">
        <v>6</v>
      </c>
      <c r="F191" t="s">
        <v>1863</v>
      </c>
      <c r="G191" t="s">
        <v>179</v>
      </c>
      <c r="H191" s="2">
        <v>45854.459733796299</v>
      </c>
      <c r="I191">
        <v>1</v>
      </c>
      <c r="J1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45922.405335648145</v>
      </c>
      <c r="K1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45922.79179398148</v>
      </c>
      <c r="L191" s="21">
        <f>_xlfn.XLOOKUP(User[[#This Row],[User Code]],RMS_Check_In_Out!A:A,RMS_Check_In_Out!D:D,"0")</f>
        <v>557</v>
      </c>
      <c r="M191" s="21" t="str">
        <f>_xlfn.XLOOKUP(User[[#This Row],[User Code]],Leave!P:P,Leave!S:S,"0")</f>
        <v>0</v>
      </c>
      <c r="N191" s="21">
        <f>User[[#This Row],[Time Leave RMS (min)]]/60</f>
        <v>0</v>
      </c>
      <c r="O191" s="15">
        <f>User[[#This Row],[Duration In Store(min)]]/60</f>
        <v>9.2833333333333332</v>
      </c>
      <c r="P191" s="28">
        <f>User[[#This Row],[Time In Store + Leave]]/24</f>
        <v>0.38680555555555557</v>
      </c>
      <c r="Q191" s="15">
        <f>(User[[#This Row],[Time Leave RMS (min)]]/60)+User[[#This Row],[Duration In Store H]]</f>
        <v>9.2833333333333332</v>
      </c>
      <c r="R191">
        <f>IF(User[[#This Row],[Check In]]="Sin Registro",0,1)</f>
        <v>1</v>
      </c>
      <c r="S191">
        <f>IF(User[[#This Row],[Check Out]]="Sin Registro",0,1)</f>
        <v>1</v>
      </c>
      <c r="T191" t="str">
        <f>IFERROR(IF(VLOOKUP(User[[#This Row],[User Code]],Justificar!$C$8:$I$1048576,6,0)=0,"Sin Justificación",VLOOKUP(User[[#This Row],[User Code]],Justificar!$C$8:$I$1048576,6,0)),"")</f>
        <v/>
      </c>
      <c r="U191" t="str">
        <f>IFERROR(IF(VLOOKUP(User[[#This Row],[User Code]],Justificar!$C$8:$I$1048576,6,0)=0,"Sin Justificación",VLOOKUP(User[[#This Row],[User Code]],Justificar!$C$8:$I$1048576,7,0)),"")</f>
        <v/>
      </c>
      <c r="V191" t="str" cm="1">
        <f t="array" ref="V191">_xlfn.IFS(User[[#This Row],[Time In Store + Leave]]&lt;7.8,"Incompleto",User[[#This Row],[Time In Store + Leave]]&lt;=12,"Completo",User[[#This Row],[Time In Store + Leave]]&gt;12,"Superior")</f>
        <v>Completo</v>
      </c>
      <c r="W19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1" t="str">
        <f>IF(User[[#This Row],[Rango]]="incompleto",IF(User[[#This Row],[Reporte in]]=0,"Sin_Registro_In_Out",IF(User[[#This Row],[Reporte Out]]=0,"No_Realizo_Salida","No_cumple_el_Tiempo")),"")</f>
        <v/>
      </c>
      <c r="Y191" t="str" cm="1">
        <f t="array" ref="Y1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191"/>
      <c r="AA191"/>
      <c r="AB191"/>
      <c r="AC191"/>
      <c r="AD191"/>
      <c r="AE191"/>
      <c r="AF191"/>
      <c r="AG191"/>
      <c r="AH191"/>
      <c r="AI191"/>
      <c r="AJ191"/>
    </row>
    <row r="192" spans="1:36" x14ac:dyDescent="0.3">
      <c r="A192" t="s">
        <v>2102</v>
      </c>
      <c r="B192">
        <v>1033800736</v>
      </c>
      <c r="C192" t="s">
        <v>2103</v>
      </c>
      <c r="D192" t="s">
        <v>2104</v>
      </c>
      <c r="E192" t="s">
        <v>6</v>
      </c>
      <c r="F192" t="s">
        <v>2412</v>
      </c>
      <c r="G192" t="s">
        <v>177</v>
      </c>
      <c r="H192" s="2">
        <v>45854.459560185183</v>
      </c>
      <c r="I192">
        <v>1</v>
      </c>
      <c r="J1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45922.439340277779</v>
      </c>
      <c r="K1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45922.802511574075</v>
      </c>
      <c r="L192" s="21">
        <f>_xlfn.XLOOKUP(User[[#This Row],[User Code]],RMS_Check_In_Out!A:A,RMS_Check_In_Out!D:D,"0")</f>
        <v>523</v>
      </c>
      <c r="M192" s="21" t="str">
        <f>_xlfn.XLOOKUP(User[[#This Row],[User Code]],Leave!P:P,Leave!S:S,"0")</f>
        <v>0</v>
      </c>
      <c r="N192" s="21">
        <f>User[[#This Row],[Time Leave RMS (min)]]/60</f>
        <v>0</v>
      </c>
      <c r="O192" s="15">
        <f>User[[#This Row],[Duration In Store(min)]]/60</f>
        <v>8.7166666666666668</v>
      </c>
      <c r="P192" s="28">
        <f>User[[#This Row],[Time In Store + Leave]]/24</f>
        <v>0.36319444444444443</v>
      </c>
      <c r="Q192" s="15">
        <f>(User[[#This Row],[Time Leave RMS (min)]]/60)+User[[#This Row],[Duration In Store H]]</f>
        <v>8.7166666666666668</v>
      </c>
      <c r="R192">
        <f>IF(User[[#This Row],[Check In]]="Sin Registro",0,1)</f>
        <v>1</v>
      </c>
      <c r="S192">
        <f>IF(User[[#This Row],[Check Out]]="Sin Registro",0,1)</f>
        <v>1</v>
      </c>
      <c r="T192" t="str">
        <f>IFERROR(IF(VLOOKUP(User[[#This Row],[User Code]],Justificar!$C$8:$I$1048576,6,0)=0,"Sin Justificación",VLOOKUP(User[[#This Row],[User Code]],Justificar!$C$8:$I$1048576,6,0)),"")</f>
        <v/>
      </c>
      <c r="U192" t="str">
        <f>IFERROR(IF(VLOOKUP(User[[#This Row],[User Code]],Justificar!$C$8:$I$1048576,6,0)=0,"Sin Justificación",VLOOKUP(User[[#This Row],[User Code]],Justificar!$C$8:$I$1048576,7,0)),"")</f>
        <v/>
      </c>
      <c r="V192" t="str" cm="1">
        <f t="array" ref="V192">_xlfn.IFS(User[[#This Row],[Time In Store + Leave]]&lt;7.8,"Incompleto",User[[#This Row],[Time In Store + Leave]]&lt;=12,"Completo",User[[#This Row],[Time In Store + Leave]]&gt;12,"Superior")</f>
        <v>Completo</v>
      </c>
      <c r="W19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2" t="str">
        <f>IF(User[[#This Row],[Rango]]="incompleto",IF(User[[#This Row],[Reporte in]]=0,"Sin_Registro_In_Out",IF(User[[#This Row],[Reporte Out]]=0,"No_Realizo_Salida","No_cumple_el_Tiempo")),"")</f>
        <v/>
      </c>
      <c r="Y192" t="str" cm="1">
        <f t="array" ref="Y1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192"/>
      <c r="AA192"/>
      <c r="AB192"/>
      <c r="AC192"/>
      <c r="AD192"/>
      <c r="AE192"/>
      <c r="AF192"/>
      <c r="AG192"/>
      <c r="AH192"/>
      <c r="AI192"/>
      <c r="AJ192"/>
    </row>
    <row r="193" spans="1:36" x14ac:dyDescent="0.3">
      <c r="A193" t="s">
        <v>2105</v>
      </c>
      <c r="B193">
        <v>1120382045</v>
      </c>
      <c r="C193" t="s">
        <v>2106</v>
      </c>
      <c r="D193" t="s">
        <v>2107</v>
      </c>
      <c r="E193" t="s">
        <v>1744</v>
      </c>
      <c r="F193" t="s">
        <v>975</v>
      </c>
      <c r="G193" t="s">
        <v>178</v>
      </c>
      <c r="H193" s="2">
        <v>45854.459409722222</v>
      </c>
      <c r="I193">
        <v>1</v>
      </c>
      <c r="J1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45922.372766203705</v>
      </c>
      <c r="K1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45922.752893518518</v>
      </c>
      <c r="L193" s="21">
        <f>_xlfn.XLOOKUP(User[[#This Row],[User Code]],RMS_Check_In_Out!A:A,RMS_Check_In_Out!D:D,"0")</f>
        <v>547</v>
      </c>
      <c r="M193" s="21" t="str">
        <f>_xlfn.XLOOKUP(User[[#This Row],[User Code]],Leave!P:P,Leave!S:S,"0")</f>
        <v>0</v>
      </c>
      <c r="N193" s="21">
        <f>User[[#This Row],[Time Leave RMS (min)]]/60</f>
        <v>0</v>
      </c>
      <c r="O193" s="15">
        <f>User[[#This Row],[Duration In Store(min)]]/60</f>
        <v>9.1166666666666671</v>
      </c>
      <c r="P193" s="28">
        <f>User[[#This Row],[Time In Store + Leave]]/24</f>
        <v>0.37986111111111115</v>
      </c>
      <c r="Q193" s="15">
        <f>(User[[#This Row],[Time Leave RMS (min)]]/60)+User[[#This Row],[Duration In Store H]]</f>
        <v>9.1166666666666671</v>
      </c>
      <c r="R193">
        <f>IF(User[[#This Row],[Check In]]="Sin Registro",0,1)</f>
        <v>1</v>
      </c>
      <c r="S193">
        <f>IF(User[[#This Row],[Check Out]]="Sin Registro",0,1)</f>
        <v>1</v>
      </c>
      <c r="T193" t="str">
        <f>IFERROR(IF(VLOOKUP(User[[#This Row],[User Code]],Justificar!$C$8:$I$1048576,6,0)=0,"Sin Justificación",VLOOKUP(User[[#This Row],[User Code]],Justificar!$C$8:$I$1048576,6,0)),"")</f>
        <v/>
      </c>
      <c r="U193" t="str">
        <f>IFERROR(IF(VLOOKUP(User[[#This Row],[User Code]],Justificar!$C$8:$I$1048576,6,0)=0,"Sin Justificación",VLOOKUP(User[[#This Row],[User Code]],Justificar!$C$8:$I$1048576,7,0)),"")</f>
        <v/>
      </c>
      <c r="V193" t="str" cm="1">
        <f t="array" ref="V193">_xlfn.IFS(User[[#This Row],[Time In Store + Leave]]&lt;7.8,"Incompleto",User[[#This Row],[Time In Store + Leave]]&lt;=12,"Completo",User[[#This Row],[Time In Store + Leave]]&gt;12,"Superior")</f>
        <v>Completo</v>
      </c>
      <c r="W19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3" t="str">
        <f>IF(User[[#This Row],[Rango]]="incompleto",IF(User[[#This Row],[Reporte in]]=0,"Sin_Registro_In_Out",IF(User[[#This Row],[Reporte Out]]=0,"No_Realizo_Salida","No_cumple_el_Tiempo")),"")</f>
        <v/>
      </c>
      <c r="Y193" t="str" cm="1">
        <f t="array" ref="Y1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193"/>
      <c r="AA193"/>
      <c r="AB193"/>
      <c r="AC193"/>
      <c r="AD193"/>
      <c r="AE193"/>
      <c r="AF193"/>
      <c r="AG193"/>
      <c r="AH193"/>
      <c r="AI193"/>
      <c r="AJ193"/>
    </row>
    <row r="194" spans="1:36" x14ac:dyDescent="0.3">
      <c r="A194" t="s">
        <v>2089</v>
      </c>
      <c r="B194">
        <v>1055246864</v>
      </c>
      <c r="C194" t="s">
        <v>2108</v>
      </c>
      <c r="D194" t="s">
        <v>2109</v>
      </c>
      <c r="E194" t="s">
        <v>6</v>
      </c>
      <c r="F194" t="s">
        <v>1105</v>
      </c>
      <c r="G194" t="s">
        <v>177</v>
      </c>
      <c r="H194" s="2">
        <v>45854.459305555552</v>
      </c>
      <c r="I194">
        <v>1</v>
      </c>
      <c r="J1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45922.530949074076</v>
      </c>
      <c r="K1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45922.877500000002</v>
      </c>
      <c r="L194" s="21">
        <f>_xlfn.XLOOKUP(User[[#This Row],[User Code]],RMS_Check_In_Out!A:A,RMS_Check_In_Out!D:D,"0")</f>
        <v>499</v>
      </c>
      <c r="M194" s="21">
        <f>_xlfn.XLOOKUP(User[[#This Row],[User Code]],Leave!P:P,Leave!S:S,"0")</f>
        <v>60</v>
      </c>
      <c r="N194" s="21">
        <f>User[[#This Row],[Time Leave RMS (min)]]/60</f>
        <v>1</v>
      </c>
      <c r="O194" s="15">
        <f>User[[#This Row],[Duration In Store(min)]]/60</f>
        <v>8.3166666666666664</v>
      </c>
      <c r="P194" s="28">
        <f>User[[#This Row],[Time In Store + Leave]]/24</f>
        <v>0.38819444444444445</v>
      </c>
      <c r="Q194" s="15">
        <f>(User[[#This Row],[Time Leave RMS (min)]]/60)+User[[#This Row],[Duration In Store H]]</f>
        <v>9.3166666666666664</v>
      </c>
      <c r="R194">
        <f>IF(User[[#This Row],[Check In]]="Sin Registro",0,1)</f>
        <v>1</v>
      </c>
      <c r="S194">
        <f>IF(User[[#This Row],[Check Out]]="Sin Registro",0,1)</f>
        <v>1</v>
      </c>
      <c r="T194" t="str">
        <f>IFERROR(IF(VLOOKUP(User[[#This Row],[User Code]],Justificar!$C$8:$I$1048576,6,0)=0,"Sin Justificación",VLOOKUP(User[[#This Row],[User Code]],Justificar!$C$8:$I$1048576,6,0)),"")</f>
        <v/>
      </c>
      <c r="U194" t="str">
        <f>IFERROR(IF(VLOOKUP(User[[#This Row],[User Code]],Justificar!$C$8:$I$1048576,6,0)=0,"Sin Justificación",VLOOKUP(User[[#This Row],[User Code]],Justificar!$C$8:$I$1048576,7,0)),"")</f>
        <v/>
      </c>
      <c r="V194" t="str" cm="1">
        <f t="array" ref="V194">_xlfn.IFS(User[[#This Row],[Time In Store + Leave]]&lt;7.8,"Incompleto",User[[#This Row],[Time In Store + Leave]]&lt;=12,"Completo",User[[#This Row],[Time In Store + Leave]]&gt;12,"Superior")</f>
        <v>Completo</v>
      </c>
      <c r="W19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4" t="str">
        <f>IF(User[[#This Row],[Rango]]="incompleto",IF(User[[#This Row],[Reporte in]]=0,"Sin_Registro_In_Out",IF(User[[#This Row],[Reporte Out]]=0,"No_Realizo_Salida","No_cumple_el_Tiempo")),"")</f>
        <v/>
      </c>
      <c r="Y194" t="str" cm="1">
        <f t="array" ref="Y1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94"/>
      <c r="AA194"/>
      <c r="AB194"/>
      <c r="AC194"/>
      <c r="AD194"/>
      <c r="AE194"/>
      <c r="AF194"/>
      <c r="AG194"/>
      <c r="AH194"/>
      <c r="AI194"/>
      <c r="AJ194"/>
    </row>
    <row r="195" spans="1:36" x14ac:dyDescent="0.3">
      <c r="A195" t="s">
        <v>2110</v>
      </c>
      <c r="B195">
        <v>1054548161</v>
      </c>
      <c r="C195" t="s">
        <v>2111</v>
      </c>
      <c r="D195" t="s">
        <v>2112</v>
      </c>
      <c r="E195" t="s">
        <v>6</v>
      </c>
      <c r="F195" t="s">
        <v>1105</v>
      </c>
      <c r="G195" t="s">
        <v>177</v>
      </c>
      <c r="H195" s="2">
        <v>45854.459155092591</v>
      </c>
      <c r="I195">
        <v>1</v>
      </c>
      <c r="J1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45922.414490740739</v>
      </c>
      <c r="K1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45922.759664351855</v>
      </c>
      <c r="L195" s="21">
        <f>_xlfn.XLOOKUP(User[[#This Row],[User Code]],RMS_Check_In_Out!A:A,RMS_Check_In_Out!D:D,"0")</f>
        <v>497</v>
      </c>
      <c r="M195" s="21">
        <f>_xlfn.XLOOKUP(User[[#This Row],[User Code]],Leave!P:P,Leave!S:S,"0")</f>
        <v>60</v>
      </c>
      <c r="N195" s="21">
        <f>User[[#This Row],[Time Leave RMS (min)]]/60</f>
        <v>1</v>
      </c>
      <c r="O195" s="15">
        <f>User[[#This Row],[Duration In Store(min)]]/60</f>
        <v>8.2833333333333332</v>
      </c>
      <c r="P195" s="28">
        <f>User[[#This Row],[Time In Store + Leave]]/24</f>
        <v>0.38680555555555557</v>
      </c>
      <c r="Q195" s="15">
        <f>(User[[#This Row],[Time Leave RMS (min)]]/60)+User[[#This Row],[Duration In Store H]]</f>
        <v>9.2833333333333332</v>
      </c>
      <c r="R195">
        <f>IF(User[[#This Row],[Check In]]="Sin Registro",0,1)</f>
        <v>1</v>
      </c>
      <c r="S195">
        <f>IF(User[[#This Row],[Check Out]]="Sin Registro",0,1)</f>
        <v>1</v>
      </c>
      <c r="T195" t="str">
        <f>IFERROR(IF(VLOOKUP(User[[#This Row],[User Code]],Justificar!$C$8:$I$1048576,6,0)=0,"Sin Justificación",VLOOKUP(User[[#This Row],[User Code]],Justificar!$C$8:$I$1048576,6,0)),"")</f>
        <v/>
      </c>
      <c r="U195" t="str">
        <f>IFERROR(IF(VLOOKUP(User[[#This Row],[User Code]],Justificar!$C$8:$I$1048576,6,0)=0,"Sin Justificación",VLOOKUP(User[[#This Row],[User Code]],Justificar!$C$8:$I$1048576,7,0)),"")</f>
        <v/>
      </c>
      <c r="V195" t="str" cm="1">
        <f t="array" ref="V195">_xlfn.IFS(User[[#This Row],[Time In Store + Leave]]&lt;7.8,"Incompleto",User[[#This Row],[Time In Store + Leave]]&lt;=12,"Completo",User[[#This Row],[Time In Store + Leave]]&gt;12,"Superior")</f>
        <v>Completo</v>
      </c>
      <c r="W19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5" t="str">
        <f>IF(User[[#This Row],[Rango]]="incompleto",IF(User[[#This Row],[Reporte in]]=0,"Sin_Registro_In_Out",IF(User[[#This Row],[Reporte Out]]=0,"No_Realizo_Salida","No_cumple_el_Tiempo")),"")</f>
        <v/>
      </c>
      <c r="Y195" t="str" cm="1">
        <f t="array" ref="Y1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195"/>
      <c r="AA195"/>
      <c r="AB195"/>
      <c r="AC195"/>
      <c r="AD195"/>
      <c r="AE195"/>
      <c r="AF195"/>
      <c r="AG195"/>
      <c r="AH195"/>
      <c r="AI195"/>
      <c r="AJ195"/>
    </row>
    <row r="196" spans="1:36" x14ac:dyDescent="0.3">
      <c r="A196" t="s">
        <v>2062</v>
      </c>
      <c r="B196">
        <v>1022348181</v>
      </c>
      <c r="C196" t="s">
        <v>2063</v>
      </c>
      <c r="D196" t="s">
        <v>2064</v>
      </c>
      <c r="E196" t="s">
        <v>6</v>
      </c>
      <c r="F196" t="s">
        <v>1033</v>
      </c>
      <c r="G196" t="s">
        <v>178</v>
      </c>
      <c r="H196" s="2">
        <v>45852.792245370372</v>
      </c>
      <c r="I196">
        <v>1</v>
      </c>
      <c r="J1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45922.352812500001</v>
      </c>
      <c r="K1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45922.749884259261</v>
      </c>
      <c r="L196" s="21">
        <f>_xlfn.XLOOKUP(User[[#This Row],[User Code]],RMS_Check_In_Out!A:A,RMS_Check_In_Out!D:D,"0")</f>
        <v>572</v>
      </c>
      <c r="M196" s="21" t="str">
        <f>_xlfn.XLOOKUP(User[[#This Row],[User Code]],Leave!P:P,Leave!S:S,"0")</f>
        <v>0</v>
      </c>
      <c r="N196" s="21">
        <f>User[[#This Row],[Time Leave RMS (min)]]/60</f>
        <v>0</v>
      </c>
      <c r="O196" s="15">
        <f>User[[#This Row],[Duration In Store(min)]]/60</f>
        <v>9.5333333333333332</v>
      </c>
      <c r="P196" s="28">
        <f>User[[#This Row],[Time In Store + Leave]]/24</f>
        <v>0.3972222222222222</v>
      </c>
      <c r="Q196" s="15">
        <f>(User[[#This Row],[Time Leave RMS (min)]]/60)+User[[#This Row],[Duration In Store H]]</f>
        <v>9.5333333333333332</v>
      </c>
      <c r="R196">
        <f>IF(User[[#This Row],[Check In]]="Sin Registro",0,1)</f>
        <v>1</v>
      </c>
      <c r="S196">
        <f>IF(User[[#This Row],[Check Out]]="Sin Registro",0,1)</f>
        <v>1</v>
      </c>
      <c r="T196" t="str">
        <f>IFERROR(IF(VLOOKUP(User[[#This Row],[User Code]],Justificar!$C$8:$I$1048576,6,0)=0,"Sin Justificación",VLOOKUP(User[[#This Row],[User Code]],Justificar!$C$8:$I$1048576,6,0)),"")</f>
        <v/>
      </c>
      <c r="U196" t="str">
        <f>IFERROR(IF(VLOOKUP(User[[#This Row],[User Code]],Justificar!$C$8:$I$1048576,6,0)=0,"Sin Justificación",VLOOKUP(User[[#This Row],[User Code]],Justificar!$C$8:$I$1048576,7,0)),"")</f>
        <v/>
      </c>
      <c r="V196" t="str" cm="1">
        <f t="array" ref="V196">_xlfn.IFS(User[[#This Row],[Time In Store + Leave]]&lt;7.8,"Incompleto",User[[#This Row],[Time In Store + Leave]]&lt;=12,"Completo",User[[#This Row],[Time In Store + Leave]]&gt;12,"Superior")</f>
        <v>Completo</v>
      </c>
      <c r="W19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6" t="str">
        <f>IF(User[[#This Row],[Rango]]="incompleto",IF(User[[#This Row],[Reporte in]]=0,"Sin_Registro_In_Out",IF(User[[#This Row],[Reporte Out]]=0,"No_Realizo_Salida","No_cumple_el_Tiempo")),"")</f>
        <v/>
      </c>
      <c r="Y196" t="str" cm="1">
        <f t="array" ref="Y1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196"/>
      <c r="AA196"/>
      <c r="AB196"/>
      <c r="AC196"/>
      <c r="AD196"/>
      <c r="AE196"/>
      <c r="AF196"/>
      <c r="AG196"/>
      <c r="AH196"/>
      <c r="AI196"/>
      <c r="AJ196"/>
    </row>
    <row r="197" spans="1:36" x14ac:dyDescent="0.3">
      <c r="A197" t="s">
        <v>2065</v>
      </c>
      <c r="B197">
        <v>1233498162</v>
      </c>
      <c r="C197" t="s">
        <v>2066</v>
      </c>
      <c r="D197" t="s">
        <v>2067</v>
      </c>
      <c r="E197" t="s">
        <v>6</v>
      </c>
      <c r="F197" t="s">
        <v>1983</v>
      </c>
      <c r="G197" t="s">
        <v>179</v>
      </c>
      <c r="H197" s="2">
        <v>45852.791932870372</v>
      </c>
      <c r="I197">
        <v>1</v>
      </c>
      <c r="J1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45922.394768518519</v>
      </c>
      <c r="K1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45922.751770833333</v>
      </c>
      <c r="L197" s="21">
        <f>_xlfn.XLOOKUP(User[[#This Row],[User Code]],RMS_Check_In_Out!A:A,RMS_Check_In_Out!D:D,"0")</f>
        <v>514</v>
      </c>
      <c r="M197" s="21" t="str">
        <f>_xlfn.XLOOKUP(User[[#This Row],[User Code]],Leave!P:P,Leave!S:S,"0")</f>
        <v>0</v>
      </c>
      <c r="N197" s="21">
        <f>User[[#This Row],[Time Leave RMS (min)]]/60</f>
        <v>0</v>
      </c>
      <c r="O197" s="15">
        <f>User[[#This Row],[Duration In Store(min)]]/60</f>
        <v>8.5666666666666664</v>
      </c>
      <c r="P197" s="28">
        <f>User[[#This Row],[Time In Store + Leave]]/24</f>
        <v>0.35694444444444445</v>
      </c>
      <c r="Q197" s="15">
        <f>(User[[#This Row],[Time Leave RMS (min)]]/60)+User[[#This Row],[Duration In Store H]]</f>
        <v>8.5666666666666664</v>
      </c>
      <c r="R197">
        <f>IF(User[[#This Row],[Check In]]="Sin Registro",0,1)</f>
        <v>1</v>
      </c>
      <c r="S197">
        <f>IF(User[[#This Row],[Check Out]]="Sin Registro",0,1)</f>
        <v>1</v>
      </c>
      <c r="T197" t="str">
        <f>IFERROR(IF(VLOOKUP(User[[#This Row],[User Code]],Justificar!$C$8:$I$1048576,6,0)=0,"Sin Justificación",VLOOKUP(User[[#This Row],[User Code]],Justificar!$C$8:$I$1048576,6,0)),"")</f>
        <v/>
      </c>
      <c r="U197" t="str">
        <f>IFERROR(IF(VLOOKUP(User[[#This Row],[User Code]],Justificar!$C$8:$I$1048576,6,0)=0,"Sin Justificación",VLOOKUP(User[[#This Row],[User Code]],Justificar!$C$8:$I$1048576,7,0)),"")</f>
        <v/>
      </c>
      <c r="V197" t="str" cm="1">
        <f t="array" ref="V197">_xlfn.IFS(User[[#This Row],[Time In Store + Leave]]&lt;7.8,"Incompleto",User[[#This Row],[Time In Store + Leave]]&lt;=12,"Completo",User[[#This Row],[Time In Store + Leave]]&gt;12,"Superior")</f>
        <v>Completo</v>
      </c>
      <c r="W19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7" t="str">
        <f>IF(User[[#This Row],[Rango]]="incompleto",IF(User[[#This Row],[Reporte in]]=0,"Sin_Registro_In_Out",IF(User[[#This Row],[Reporte Out]]=0,"No_Realizo_Salida","No_cumple_el_Tiempo")),"")</f>
        <v/>
      </c>
      <c r="Y197" t="str" cm="1">
        <f t="array" ref="Y1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197"/>
      <c r="AA197"/>
      <c r="AB197"/>
      <c r="AC197"/>
      <c r="AD197"/>
      <c r="AE197"/>
      <c r="AF197"/>
      <c r="AG197"/>
      <c r="AH197"/>
      <c r="AI197"/>
      <c r="AJ197"/>
    </row>
    <row r="198" spans="1:36" x14ac:dyDescent="0.3">
      <c r="A198" t="s">
        <v>2068</v>
      </c>
      <c r="B198">
        <v>1143957145</v>
      </c>
      <c r="C198" t="s">
        <v>2069</v>
      </c>
      <c r="D198" t="s">
        <v>2070</v>
      </c>
      <c r="E198" t="s">
        <v>6</v>
      </c>
      <c r="F198" t="s">
        <v>1040</v>
      </c>
      <c r="G198" t="s">
        <v>179</v>
      </c>
      <c r="H198" s="2">
        <v>45852.500752314816</v>
      </c>
      <c r="I198">
        <v>1</v>
      </c>
      <c r="J1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45922.369201388887</v>
      </c>
      <c r="K1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45922.759594907409</v>
      </c>
      <c r="L198" s="21">
        <f>_xlfn.XLOOKUP(User[[#This Row],[User Code]],RMS_Check_In_Out!A:A,RMS_Check_In_Out!D:D,"0")</f>
        <v>562</v>
      </c>
      <c r="M198" s="21" t="str">
        <f>_xlfn.XLOOKUP(User[[#This Row],[User Code]],Leave!P:P,Leave!S:S,"0")</f>
        <v>0</v>
      </c>
      <c r="N198" s="21">
        <f>User[[#This Row],[Time Leave RMS (min)]]/60</f>
        <v>0</v>
      </c>
      <c r="O198" s="15">
        <f>User[[#This Row],[Duration In Store(min)]]/60</f>
        <v>9.3666666666666671</v>
      </c>
      <c r="P198" s="28">
        <f>User[[#This Row],[Time In Store + Leave]]/24</f>
        <v>0.39027777777777778</v>
      </c>
      <c r="Q198" s="15">
        <f>(User[[#This Row],[Time Leave RMS (min)]]/60)+User[[#This Row],[Duration In Store H]]</f>
        <v>9.3666666666666671</v>
      </c>
      <c r="R198">
        <f>IF(User[[#This Row],[Check In]]="Sin Registro",0,1)</f>
        <v>1</v>
      </c>
      <c r="S198">
        <f>IF(User[[#This Row],[Check Out]]="Sin Registro",0,1)</f>
        <v>1</v>
      </c>
      <c r="T198" t="str">
        <f>IFERROR(IF(VLOOKUP(User[[#This Row],[User Code]],Justificar!$C$8:$I$1048576,6,0)=0,"Sin Justificación",VLOOKUP(User[[#This Row],[User Code]],Justificar!$C$8:$I$1048576,6,0)),"")</f>
        <v/>
      </c>
      <c r="U198" t="str">
        <f>IFERROR(IF(VLOOKUP(User[[#This Row],[User Code]],Justificar!$C$8:$I$1048576,6,0)=0,"Sin Justificación",VLOOKUP(User[[#This Row],[User Code]],Justificar!$C$8:$I$1048576,7,0)),"")</f>
        <v/>
      </c>
      <c r="V198" t="str" cm="1">
        <f t="array" ref="V198">_xlfn.IFS(User[[#This Row],[Time In Store + Leave]]&lt;7.8,"Incompleto",User[[#This Row],[Time In Store + Leave]]&lt;=12,"Completo",User[[#This Row],[Time In Store + Leave]]&gt;12,"Superior")</f>
        <v>Completo</v>
      </c>
      <c r="W19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8" t="str">
        <f>IF(User[[#This Row],[Rango]]="incompleto",IF(User[[#This Row],[Reporte in]]=0,"Sin_Registro_In_Out",IF(User[[#This Row],[Reporte Out]]=0,"No_Realizo_Salida","No_cumple_el_Tiempo")),"")</f>
        <v/>
      </c>
      <c r="Y198" t="str" cm="1">
        <f t="array" ref="Y1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198"/>
      <c r="AA198"/>
      <c r="AB198"/>
      <c r="AC198"/>
      <c r="AD198"/>
      <c r="AE198"/>
      <c r="AF198"/>
      <c r="AG198"/>
      <c r="AH198"/>
      <c r="AI198"/>
      <c r="AJ198"/>
    </row>
    <row r="199" spans="1:36" x14ac:dyDescent="0.3">
      <c r="A199" t="s">
        <v>2071</v>
      </c>
      <c r="B199">
        <v>1049018663</v>
      </c>
      <c r="C199" t="s">
        <v>2072</v>
      </c>
      <c r="D199" t="s">
        <v>2073</v>
      </c>
      <c r="E199" t="s">
        <v>6</v>
      </c>
      <c r="F199" t="s">
        <v>1487</v>
      </c>
      <c r="G199" t="s">
        <v>177</v>
      </c>
      <c r="H199" s="2">
        <v>45852.500590277778</v>
      </c>
      <c r="I199">
        <v>1</v>
      </c>
      <c r="J1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45922.340671296297</v>
      </c>
      <c r="K1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45922.676354166666</v>
      </c>
      <c r="L199" s="21">
        <f>_xlfn.XLOOKUP(User[[#This Row],[User Code]],RMS_Check_In_Out!A:A,RMS_Check_In_Out!D:D,"0")</f>
        <v>483</v>
      </c>
      <c r="M199" s="21" t="str">
        <f>_xlfn.XLOOKUP(User[[#This Row],[User Code]],Leave!P:P,Leave!S:S,"0")</f>
        <v>0</v>
      </c>
      <c r="N199" s="21">
        <f>User[[#This Row],[Time Leave RMS (min)]]/60</f>
        <v>0</v>
      </c>
      <c r="O199" s="15">
        <f>User[[#This Row],[Duration In Store(min)]]/60</f>
        <v>8.0500000000000007</v>
      </c>
      <c r="P199" s="28">
        <f>User[[#This Row],[Time In Store + Leave]]/24</f>
        <v>0.3354166666666667</v>
      </c>
      <c r="Q199" s="15">
        <f>(User[[#This Row],[Time Leave RMS (min)]]/60)+User[[#This Row],[Duration In Store H]]</f>
        <v>8.0500000000000007</v>
      </c>
      <c r="R199">
        <f>IF(User[[#This Row],[Check In]]="Sin Registro",0,1)</f>
        <v>1</v>
      </c>
      <c r="S199">
        <f>IF(User[[#This Row],[Check Out]]="Sin Registro",0,1)</f>
        <v>1</v>
      </c>
      <c r="T199" t="str">
        <f>IFERROR(IF(VLOOKUP(User[[#This Row],[User Code]],Justificar!$C$8:$I$1048576,6,0)=0,"Sin Justificación",VLOOKUP(User[[#This Row],[User Code]],Justificar!$C$8:$I$1048576,6,0)),"")</f>
        <v/>
      </c>
      <c r="U199" t="str">
        <f>IFERROR(IF(VLOOKUP(User[[#This Row],[User Code]],Justificar!$C$8:$I$1048576,6,0)=0,"Sin Justificación",VLOOKUP(User[[#This Row],[User Code]],Justificar!$C$8:$I$1048576,7,0)),"")</f>
        <v/>
      </c>
      <c r="V199" t="str" cm="1">
        <f t="array" ref="V199">_xlfn.IFS(User[[#This Row],[Time In Store + Leave]]&lt;7.8,"Incompleto",User[[#This Row],[Time In Store + Leave]]&lt;=12,"Completo",User[[#This Row],[Time In Store + Leave]]&gt;12,"Superior")</f>
        <v>Completo</v>
      </c>
      <c r="W19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199" t="str">
        <f>IF(User[[#This Row],[Rango]]="incompleto",IF(User[[#This Row],[Reporte in]]=0,"Sin_Registro_In_Out",IF(User[[#This Row],[Reporte Out]]=0,"No_Realizo_Salida","No_cumple_el_Tiempo")),"")</f>
        <v/>
      </c>
      <c r="Y199" t="str" cm="1">
        <f t="array" ref="Y1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199"/>
      <c r="AA199"/>
      <c r="AB199"/>
      <c r="AC199"/>
      <c r="AD199"/>
      <c r="AE199"/>
      <c r="AF199"/>
      <c r="AG199"/>
      <c r="AH199"/>
      <c r="AI199"/>
      <c r="AJ199"/>
    </row>
    <row r="200" spans="1:36" x14ac:dyDescent="0.3">
      <c r="A200" t="s">
        <v>2074</v>
      </c>
      <c r="B200">
        <v>22598450</v>
      </c>
      <c r="C200" t="s">
        <v>2075</v>
      </c>
      <c r="D200" t="s">
        <v>2076</v>
      </c>
      <c r="E200" t="s">
        <v>6</v>
      </c>
      <c r="F200" t="s">
        <v>1046</v>
      </c>
      <c r="G200" t="s">
        <v>179</v>
      </c>
      <c r="H200" s="2">
        <v>45852.45894675926</v>
      </c>
      <c r="I200">
        <v>1</v>
      </c>
      <c r="J2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45922.458865740744</v>
      </c>
      <c r="K2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45922.79446759259</v>
      </c>
      <c r="L200" s="21">
        <f>_xlfn.XLOOKUP(User[[#This Row],[User Code]],RMS_Check_In_Out!A:A,RMS_Check_In_Out!D:D,"0")</f>
        <v>483</v>
      </c>
      <c r="M200" s="21">
        <f>_xlfn.XLOOKUP(User[[#This Row],[User Code]],Leave!P:P,Leave!S:S,"0")</f>
        <v>60</v>
      </c>
      <c r="N200" s="21">
        <f>User[[#This Row],[Time Leave RMS (min)]]/60</f>
        <v>1</v>
      </c>
      <c r="O200" s="15">
        <f>User[[#This Row],[Duration In Store(min)]]/60</f>
        <v>8.0500000000000007</v>
      </c>
      <c r="P200" s="28">
        <f>User[[#This Row],[Time In Store + Leave]]/24</f>
        <v>0.37708333333333338</v>
      </c>
      <c r="Q200" s="15">
        <f>(User[[#This Row],[Time Leave RMS (min)]]/60)+User[[#This Row],[Duration In Store H]]</f>
        <v>9.0500000000000007</v>
      </c>
      <c r="R200">
        <f>IF(User[[#This Row],[Check In]]="Sin Registro",0,1)</f>
        <v>1</v>
      </c>
      <c r="S200">
        <f>IF(User[[#This Row],[Check Out]]="Sin Registro",0,1)</f>
        <v>1</v>
      </c>
      <c r="T200" t="str">
        <f>IFERROR(IF(VLOOKUP(User[[#This Row],[User Code]],Justificar!$C$8:$I$1048576,6,0)=0,"Sin Justificación",VLOOKUP(User[[#This Row],[User Code]],Justificar!$C$8:$I$1048576,6,0)),"")</f>
        <v/>
      </c>
      <c r="U200" t="str">
        <f>IFERROR(IF(VLOOKUP(User[[#This Row],[User Code]],Justificar!$C$8:$I$1048576,6,0)=0,"Sin Justificación",VLOOKUP(User[[#This Row],[User Code]],Justificar!$C$8:$I$1048576,7,0)),"")</f>
        <v/>
      </c>
      <c r="V200" t="str" cm="1">
        <f t="array" ref="V200">_xlfn.IFS(User[[#This Row],[Time In Store + Leave]]&lt;7.8,"Incompleto",User[[#This Row],[Time In Store + Leave]]&lt;=12,"Completo",User[[#This Row],[Time In Store + Leave]]&gt;12,"Superior")</f>
        <v>Completo</v>
      </c>
      <c r="W20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0" t="str">
        <f>IF(User[[#This Row],[Rango]]="incompleto",IF(User[[#This Row],[Reporte in]]=0,"Sin_Registro_In_Out",IF(User[[#This Row],[Reporte Out]]=0,"No_Realizo_Salida","No_cumple_el_Tiempo")),"")</f>
        <v/>
      </c>
      <c r="Y200" t="str" cm="1">
        <f t="array" ref="Y2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200"/>
      <c r="AA200"/>
      <c r="AB200"/>
      <c r="AC200"/>
      <c r="AD200"/>
      <c r="AE200"/>
      <c r="AF200"/>
      <c r="AG200"/>
      <c r="AH200"/>
      <c r="AI200"/>
      <c r="AJ200"/>
    </row>
    <row r="201" spans="1:36" x14ac:dyDescent="0.3">
      <c r="A201" t="s">
        <v>2077</v>
      </c>
      <c r="B201">
        <v>1017180193</v>
      </c>
      <c r="C201" t="s">
        <v>2078</v>
      </c>
      <c r="D201" t="s">
        <v>2079</v>
      </c>
      <c r="E201" t="s">
        <v>6</v>
      </c>
      <c r="F201" t="s">
        <v>1046</v>
      </c>
      <c r="G201" t="s">
        <v>179</v>
      </c>
      <c r="H201" s="2">
        <v>45852.458749999998</v>
      </c>
      <c r="I201">
        <v>1</v>
      </c>
      <c r="J2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45922.405474537038</v>
      </c>
      <c r="K2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45922.792430555557</v>
      </c>
      <c r="L201" s="21">
        <f>_xlfn.XLOOKUP(User[[#This Row],[User Code]],RMS_Check_In_Out!A:A,RMS_Check_In_Out!D:D,"0")</f>
        <v>557</v>
      </c>
      <c r="M201" s="21" t="str">
        <f>_xlfn.XLOOKUP(User[[#This Row],[User Code]],Leave!P:P,Leave!S:S,"0")</f>
        <v>0</v>
      </c>
      <c r="N201" s="21">
        <f>User[[#This Row],[Time Leave RMS (min)]]/60</f>
        <v>0</v>
      </c>
      <c r="O201" s="15">
        <f>User[[#This Row],[Duration In Store(min)]]/60</f>
        <v>9.2833333333333332</v>
      </c>
      <c r="P201" s="28">
        <f>User[[#This Row],[Time In Store + Leave]]/24</f>
        <v>0.38680555555555557</v>
      </c>
      <c r="Q201" s="15">
        <f>(User[[#This Row],[Time Leave RMS (min)]]/60)+User[[#This Row],[Duration In Store H]]</f>
        <v>9.2833333333333332</v>
      </c>
      <c r="R201">
        <f>IF(User[[#This Row],[Check In]]="Sin Registro",0,1)</f>
        <v>1</v>
      </c>
      <c r="S201">
        <f>IF(User[[#This Row],[Check Out]]="Sin Registro",0,1)</f>
        <v>1</v>
      </c>
      <c r="T201" t="str">
        <f>IFERROR(IF(VLOOKUP(User[[#This Row],[User Code]],Justificar!$C$8:$I$1048576,6,0)=0,"Sin Justificación",VLOOKUP(User[[#This Row],[User Code]],Justificar!$C$8:$I$1048576,6,0)),"")</f>
        <v/>
      </c>
      <c r="U201" t="str">
        <f>IFERROR(IF(VLOOKUP(User[[#This Row],[User Code]],Justificar!$C$8:$I$1048576,6,0)=0,"Sin Justificación",VLOOKUP(User[[#This Row],[User Code]],Justificar!$C$8:$I$1048576,7,0)),"")</f>
        <v/>
      </c>
      <c r="V201" t="str" cm="1">
        <f t="array" ref="V201">_xlfn.IFS(User[[#This Row],[Time In Store + Leave]]&lt;7.8,"Incompleto",User[[#This Row],[Time In Store + Leave]]&lt;=12,"Completo",User[[#This Row],[Time In Store + Leave]]&gt;12,"Superior")</f>
        <v>Completo</v>
      </c>
      <c r="W20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1" t="str">
        <f>IF(User[[#This Row],[Rango]]="incompleto",IF(User[[#This Row],[Reporte in]]=0,"Sin_Registro_In_Out",IF(User[[#This Row],[Reporte Out]]=0,"No_Realizo_Salida","No_cumple_el_Tiempo")),"")</f>
        <v/>
      </c>
      <c r="Y201" t="str" cm="1">
        <f t="array" ref="Y2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Z201"/>
      <c r="AA201"/>
      <c r="AB201"/>
      <c r="AC201"/>
      <c r="AD201"/>
      <c r="AE201"/>
      <c r="AF201"/>
      <c r="AG201"/>
      <c r="AH201"/>
      <c r="AI201"/>
      <c r="AJ201"/>
    </row>
    <row r="202" spans="1:36" x14ac:dyDescent="0.3">
      <c r="A202" t="s">
        <v>2048</v>
      </c>
      <c r="B202">
        <v>1012407056</v>
      </c>
      <c r="C202" t="s">
        <v>2049</v>
      </c>
      <c r="D202" t="s">
        <v>2050</v>
      </c>
      <c r="E202" t="s">
        <v>6</v>
      </c>
      <c r="F202" t="s">
        <v>2412</v>
      </c>
      <c r="G202" t="s">
        <v>177</v>
      </c>
      <c r="H202" s="2">
        <v>45849.458865740744</v>
      </c>
      <c r="I202">
        <v>1</v>
      </c>
      <c r="J2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45922.484814814816</v>
      </c>
      <c r="K2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45922.76494212963</v>
      </c>
      <c r="L202" s="21">
        <f>_xlfn.XLOOKUP(User[[#This Row],[User Code]],RMS_Check_In_Out!A:A,RMS_Check_In_Out!D:D,"0")</f>
        <v>403</v>
      </c>
      <c r="M202" s="21" t="str">
        <f>_xlfn.XLOOKUP(User[[#This Row],[User Code]],Leave!P:P,Leave!S:S,"0")</f>
        <v>0</v>
      </c>
      <c r="N202" s="21">
        <f>User[[#This Row],[Time Leave RMS (min)]]/60</f>
        <v>0</v>
      </c>
      <c r="O202" s="15">
        <f>User[[#This Row],[Duration In Store(min)]]/60</f>
        <v>6.7166666666666668</v>
      </c>
      <c r="P202" s="28">
        <f>User[[#This Row],[Time In Store + Leave]]/24</f>
        <v>0.27986111111111112</v>
      </c>
      <c r="Q202" s="15">
        <f>(User[[#This Row],[Time Leave RMS (min)]]/60)+User[[#This Row],[Duration In Store H]]</f>
        <v>6.7166666666666668</v>
      </c>
      <c r="R202">
        <f>IF(User[[#This Row],[Check In]]="Sin Registro",0,1)</f>
        <v>1</v>
      </c>
      <c r="S202">
        <f>IF(User[[#This Row],[Check Out]]="Sin Registro",0,1)</f>
        <v>1</v>
      </c>
      <c r="T202" t="str">
        <f>IFERROR(IF(VLOOKUP(User[[#This Row],[User Code]],Justificar!$C$8:$I$1048576,6,0)=0,"Sin Justificación",VLOOKUP(User[[#This Row],[User Code]],Justificar!$C$8:$I$1048576,6,0)),"")</f>
        <v>Sin Justificación</v>
      </c>
      <c r="U202" t="str">
        <f>IFERROR(IF(VLOOKUP(User[[#This Row],[User Code]],Justificar!$C$8:$I$1048576,6,0)=0,"Sin Justificación",VLOOKUP(User[[#This Row],[User Code]],Justificar!$C$8:$I$1048576,7,0)),"")</f>
        <v>Sin Justificación</v>
      </c>
      <c r="V202" t="str" cm="1">
        <f t="array" ref="V202">_xlfn.IFS(User[[#This Row],[Time In Store + Leave]]&lt;7.8,"Incompleto",User[[#This Row],[Time In Store + Leave]]&lt;=12,"Completo",User[[#This Row],[Time In Store + Leave]]&gt;12,"Superior")</f>
        <v>Incompleto</v>
      </c>
      <c r="W20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02" t="str">
        <f>IF(User[[#This Row],[Rango]]="incompleto",IF(User[[#This Row],[Reporte in]]=0,"Sin_Registro_In_Out",IF(User[[#This Row],[Reporte Out]]=0,"No_Realizo_Salida","No_cumple_el_Tiempo")),"")</f>
        <v>No_cumple_el_Tiempo</v>
      </c>
      <c r="Y202" t="str" cm="1">
        <f t="array" ref="Y2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02"/>
      <c r="AA202"/>
      <c r="AB202"/>
      <c r="AC202"/>
      <c r="AD202"/>
      <c r="AE202"/>
      <c r="AF202"/>
      <c r="AG202"/>
      <c r="AH202"/>
      <c r="AI202"/>
      <c r="AJ202"/>
    </row>
    <row r="203" spans="1:36" x14ac:dyDescent="0.3">
      <c r="A203" t="s">
        <v>2051</v>
      </c>
      <c r="B203">
        <v>1000002020</v>
      </c>
      <c r="C203" t="s">
        <v>2052</v>
      </c>
      <c r="D203" t="s">
        <v>2053</v>
      </c>
      <c r="E203" t="s">
        <v>6</v>
      </c>
      <c r="F203" t="s">
        <v>1487</v>
      </c>
      <c r="G203" t="s">
        <v>177</v>
      </c>
      <c r="H203" s="2">
        <v>45849.458657407406</v>
      </c>
      <c r="I203">
        <v>1</v>
      </c>
      <c r="J20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0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03" s="21" t="str">
        <f>_xlfn.XLOOKUP(User[[#This Row],[User Code]],RMS_Check_In_Out!A:A,RMS_Check_In_Out!D:D,"0")</f>
        <v>0</v>
      </c>
      <c r="M203" s="21">
        <f>_xlfn.XLOOKUP(User[[#This Row],[User Code]],Leave!P:P,Leave!S:S,"0")</f>
        <v>60</v>
      </c>
      <c r="N203" s="21">
        <f>User[[#This Row],[Time Leave RMS (min)]]/60</f>
        <v>1</v>
      </c>
      <c r="O203" s="15">
        <f>User[[#This Row],[Duration In Store(min)]]/60</f>
        <v>0</v>
      </c>
      <c r="P203" s="28">
        <f>User[[#This Row],[Time In Store + Leave]]/24</f>
        <v>4.1666666666666664E-2</v>
      </c>
      <c r="Q203" s="15">
        <f>(User[[#This Row],[Time Leave RMS (min)]]/60)+User[[#This Row],[Duration In Store H]]</f>
        <v>1</v>
      </c>
      <c r="R203">
        <f>IF(User[[#This Row],[Check In]]="Sin Registro",0,1)</f>
        <v>1</v>
      </c>
      <c r="S203">
        <f>IF(User[[#This Row],[Check Out]]="Sin Registro",0,1)</f>
        <v>1</v>
      </c>
      <c r="T203" t="str">
        <f>IFERROR(IF(VLOOKUP(User[[#This Row],[User Code]],Justificar!$C$8:$I$1048576,6,0)=0,"Sin Justificación",VLOOKUP(User[[#This Row],[User Code]],Justificar!$C$8:$I$1048576,6,0)),"")</f>
        <v>Sin Justificación</v>
      </c>
      <c r="U203" t="str">
        <f>IFERROR(IF(VLOOKUP(User[[#This Row],[User Code]],Justificar!$C$8:$I$1048576,6,0)=0,"Sin Justificación",VLOOKUP(User[[#This Row],[User Code]],Justificar!$C$8:$I$1048576,7,0)),"")</f>
        <v>Sin Justificación</v>
      </c>
      <c r="V203" t="str" cm="1">
        <f t="array" ref="V203">_xlfn.IFS(User[[#This Row],[Time In Store + Leave]]&lt;7.8,"Incompleto",User[[#This Row],[Time In Store + Leave]]&lt;=12,"Completo",User[[#This Row],[Time In Store + Leave]]&gt;12,"Superior")</f>
        <v>Incompleto</v>
      </c>
      <c r="W203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03" t="str">
        <f>IF(User[[#This Row],[Rango]]="incompleto",IF(User[[#This Row],[Reporte in]]=0,"Sin_Registro_In_Out",IF(User[[#This Row],[Reporte Out]]=0,"No_Realizo_Salida","No_cumple_el_Tiempo")),"")</f>
        <v>No_cumple_el_Tiempo</v>
      </c>
      <c r="Y203" t="str" cm="1">
        <f t="array" ref="Y2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03"/>
      <c r="AA203"/>
      <c r="AB203"/>
      <c r="AC203"/>
      <c r="AD203"/>
      <c r="AE203"/>
      <c r="AF203"/>
      <c r="AG203"/>
      <c r="AH203"/>
      <c r="AI203"/>
      <c r="AJ203"/>
    </row>
    <row r="204" spans="1:36" x14ac:dyDescent="0.3">
      <c r="A204" t="s">
        <v>2042</v>
      </c>
      <c r="B204">
        <v>1023980482</v>
      </c>
      <c r="C204" t="s">
        <v>2043</v>
      </c>
      <c r="D204" t="s">
        <v>2044</v>
      </c>
      <c r="E204" t="s">
        <v>6</v>
      </c>
      <c r="F204" t="s">
        <v>1105</v>
      </c>
      <c r="G204" t="s">
        <v>177</v>
      </c>
      <c r="H204" s="2">
        <v>45847.5003125</v>
      </c>
      <c r="I204">
        <v>1</v>
      </c>
      <c r="J2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45922.458333333336</v>
      </c>
      <c r="K2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45922.79315972222</v>
      </c>
      <c r="L204" s="21">
        <f>_xlfn.XLOOKUP(User[[#This Row],[User Code]],RMS_Check_In_Out!A:A,RMS_Check_In_Out!D:D,"0")</f>
        <v>482</v>
      </c>
      <c r="M204" s="21" t="str">
        <f>_xlfn.XLOOKUP(User[[#This Row],[User Code]],Leave!P:P,Leave!S:S,"0")</f>
        <v>0</v>
      </c>
      <c r="N204" s="21">
        <f>User[[#This Row],[Time Leave RMS (min)]]/60</f>
        <v>0</v>
      </c>
      <c r="O204" s="15">
        <f>User[[#This Row],[Duration In Store(min)]]/60</f>
        <v>8.0333333333333332</v>
      </c>
      <c r="P204" s="28">
        <f>User[[#This Row],[Time In Store + Leave]]/24</f>
        <v>0.3347222222222222</v>
      </c>
      <c r="Q204" s="15">
        <f>(User[[#This Row],[Time Leave RMS (min)]]/60)+User[[#This Row],[Duration In Store H]]</f>
        <v>8.0333333333333332</v>
      </c>
      <c r="R204">
        <f>IF(User[[#This Row],[Check In]]="Sin Registro",0,1)</f>
        <v>1</v>
      </c>
      <c r="S204">
        <f>IF(User[[#This Row],[Check Out]]="Sin Registro",0,1)</f>
        <v>1</v>
      </c>
      <c r="T204" t="str">
        <f>IFERROR(IF(VLOOKUP(User[[#This Row],[User Code]],Justificar!$C$8:$I$1048576,6,0)=0,"Sin Justificación",VLOOKUP(User[[#This Row],[User Code]],Justificar!$C$8:$I$1048576,6,0)),"")</f>
        <v/>
      </c>
      <c r="U204" t="str">
        <f>IFERROR(IF(VLOOKUP(User[[#This Row],[User Code]],Justificar!$C$8:$I$1048576,6,0)=0,"Sin Justificación",VLOOKUP(User[[#This Row],[User Code]],Justificar!$C$8:$I$1048576,7,0)),"")</f>
        <v/>
      </c>
      <c r="V204" t="str" cm="1">
        <f t="array" ref="V204">_xlfn.IFS(User[[#This Row],[Time In Store + Leave]]&lt;7.8,"Incompleto",User[[#This Row],[Time In Store + Leave]]&lt;=12,"Completo",User[[#This Row],[Time In Store + Leave]]&gt;12,"Superior")</f>
        <v>Completo</v>
      </c>
      <c r="W20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4" t="str">
        <f>IF(User[[#This Row],[Rango]]="incompleto",IF(User[[#This Row],[Reporte in]]=0,"Sin_Registro_In_Out",IF(User[[#This Row],[Reporte Out]]=0,"No_Realizo_Salida","No_cumple_el_Tiempo")),"")</f>
        <v/>
      </c>
      <c r="Y204" t="str" cm="1">
        <f t="array" ref="Y2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04"/>
      <c r="AA204"/>
      <c r="AB204"/>
      <c r="AC204"/>
      <c r="AD204"/>
      <c r="AE204"/>
      <c r="AF204"/>
      <c r="AG204"/>
      <c r="AH204"/>
      <c r="AI204"/>
      <c r="AJ204"/>
    </row>
    <row r="205" spans="1:36" x14ac:dyDescent="0.3">
      <c r="A205" t="s">
        <v>2033</v>
      </c>
      <c r="B205">
        <v>1001919797</v>
      </c>
      <c r="C205" t="s">
        <v>2034</v>
      </c>
      <c r="D205" t="s">
        <v>2035</v>
      </c>
      <c r="E205" t="s">
        <v>6</v>
      </c>
      <c r="F205" t="s">
        <v>2210</v>
      </c>
      <c r="G205" t="s">
        <v>178</v>
      </c>
      <c r="H205" s="2">
        <v>45846.458518518521</v>
      </c>
      <c r="I205">
        <v>1</v>
      </c>
      <c r="J2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45922.401446759257</v>
      </c>
      <c r="K2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45922.753333333334</v>
      </c>
      <c r="L205" s="21">
        <f>_xlfn.XLOOKUP(User[[#This Row],[User Code]],RMS_Check_In_Out!A:A,RMS_Check_In_Out!D:D,"0")</f>
        <v>507</v>
      </c>
      <c r="M205" s="21" t="str">
        <f>_xlfn.XLOOKUP(User[[#This Row],[User Code]],Leave!P:P,Leave!S:S,"0")</f>
        <v>0</v>
      </c>
      <c r="N205" s="21">
        <f>User[[#This Row],[Time Leave RMS (min)]]/60</f>
        <v>0</v>
      </c>
      <c r="O205" s="15">
        <f>User[[#This Row],[Duration In Store(min)]]/60</f>
        <v>8.4499999999999993</v>
      </c>
      <c r="P205" s="28">
        <f>User[[#This Row],[Time In Store + Leave]]/24</f>
        <v>0.3520833333333333</v>
      </c>
      <c r="Q205" s="15">
        <f>(User[[#This Row],[Time Leave RMS (min)]]/60)+User[[#This Row],[Duration In Store H]]</f>
        <v>8.4499999999999993</v>
      </c>
      <c r="R205">
        <f>IF(User[[#This Row],[Check In]]="Sin Registro",0,1)</f>
        <v>1</v>
      </c>
      <c r="S205">
        <f>IF(User[[#This Row],[Check Out]]="Sin Registro",0,1)</f>
        <v>1</v>
      </c>
      <c r="T205" t="str">
        <f>IFERROR(IF(VLOOKUP(User[[#This Row],[User Code]],Justificar!$C$8:$I$1048576,6,0)=0,"Sin Justificación",VLOOKUP(User[[#This Row],[User Code]],Justificar!$C$8:$I$1048576,6,0)),"")</f>
        <v/>
      </c>
      <c r="U205" t="str">
        <f>IFERROR(IF(VLOOKUP(User[[#This Row],[User Code]],Justificar!$C$8:$I$1048576,6,0)=0,"Sin Justificación",VLOOKUP(User[[#This Row],[User Code]],Justificar!$C$8:$I$1048576,7,0)),"")</f>
        <v/>
      </c>
      <c r="V205" t="str" cm="1">
        <f t="array" ref="V205">_xlfn.IFS(User[[#This Row],[Time In Store + Leave]]&lt;7.8,"Incompleto",User[[#This Row],[Time In Store + Leave]]&lt;=12,"Completo",User[[#This Row],[Time In Store + Leave]]&gt;12,"Superior")</f>
        <v>Completo</v>
      </c>
      <c r="W20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5" t="str">
        <f>IF(User[[#This Row],[Rango]]="incompleto",IF(User[[#This Row],[Reporte in]]=0,"Sin_Registro_In_Out",IF(User[[#This Row],[Reporte Out]]=0,"No_Realizo_Salida","No_cumple_el_Tiempo")),"")</f>
        <v/>
      </c>
      <c r="Y205" t="str" cm="1">
        <f t="array" ref="Y2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05"/>
      <c r="AA205"/>
      <c r="AB205"/>
      <c r="AC205"/>
      <c r="AD205"/>
      <c r="AE205"/>
      <c r="AF205"/>
      <c r="AG205"/>
      <c r="AH205"/>
      <c r="AI205"/>
      <c r="AJ205"/>
    </row>
    <row r="206" spans="1:36" x14ac:dyDescent="0.3">
      <c r="A206" t="s">
        <v>2036</v>
      </c>
      <c r="B206">
        <v>1118800705</v>
      </c>
      <c r="C206" t="s">
        <v>2037</v>
      </c>
      <c r="D206" t="s">
        <v>2038</v>
      </c>
      <c r="E206" t="s">
        <v>6</v>
      </c>
      <c r="F206" t="s">
        <v>972</v>
      </c>
      <c r="G206" t="s">
        <v>178</v>
      </c>
      <c r="H206" s="2">
        <v>45846.458333333336</v>
      </c>
      <c r="I206">
        <v>1</v>
      </c>
      <c r="J2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45922.352534722224</v>
      </c>
      <c r="K2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45922.613275462965</v>
      </c>
      <c r="L206" s="21">
        <f>_xlfn.XLOOKUP(User[[#This Row],[User Code]],RMS_Check_In_Out!A:A,RMS_Check_In_Out!D:D,"0")</f>
        <v>375</v>
      </c>
      <c r="M206" s="21">
        <f>_xlfn.XLOOKUP(User[[#This Row],[User Code]],Leave!P:P,Leave!S:S,"0")</f>
        <v>180</v>
      </c>
      <c r="N206" s="21">
        <f>User[[#This Row],[Time Leave RMS (min)]]/60</f>
        <v>3</v>
      </c>
      <c r="O206" s="15">
        <f>User[[#This Row],[Duration In Store(min)]]/60</f>
        <v>6.25</v>
      </c>
      <c r="P206" s="28">
        <f>User[[#This Row],[Time In Store + Leave]]/24</f>
        <v>0.38541666666666669</v>
      </c>
      <c r="Q206" s="15">
        <f>(User[[#This Row],[Time Leave RMS (min)]]/60)+User[[#This Row],[Duration In Store H]]</f>
        <v>9.25</v>
      </c>
      <c r="R206">
        <f>IF(User[[#This Row],[Check In]]="Sin Registro",0,1)</f>
        <v>1</v>
      </c>
      <c r="S206">
        <f>IF(User[[#This Row],[Check Out]]="Sin Registro",0,1)</f>
        <v>1</v>
      </c>
      <c r="T206" t="str">
        <f>IFERROR(IF(VLOOKUP(User[[#This Row],[User Code]],Justificar!$C$8:$I$1048576,6,0)=0,"Sin Justificación",VLOOKUP(User[[#This Row],[User Code]],Justificar!$C$8:$I$1048576,6,0)),"")</f>
        <v/>
      </c>
      <c r="U206" t="str">
        <f>IFERROR(IF(VLOOKUP(User[[#This Row],[User Code]],Justificar!$C$8:$I$1048576,6,0)=0,"Sin Justificación",VLOOKUP(User[[#This Row],[User Code]],Justificar!$C$8:$I$1048576,7,0)),"")</f>
        <v/>
      </c>
      <c r="V206" t="str" cm="1">
        <f t="array" ref="V206">_xlfn.IFS(User[[#This Row],[Time In Store + Leave]]&lt;7.8,"Incompleto",User[[#This Row],[Time In Store + Leave]]&lt;=12,"Completo",User[[#This Row],[Time In Store + Leave]]&gt;12,"Superior")</f>
        <v>Completo</v>
      </c>
      <c r="W20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6" t="str">
        <f>IF(User[[#This Row],[Rango]]="incompleto",IF(User[[#This Row],[Reporte in]]=0,"Sin_Registro_In_Out",IF(User[[#This Row],[Reporte Out]]=0,"No_Realizo_Salida","No_cumple_el_Tiempo")),"")</f>
        <v/>
      </c>
      <c r="Y206" t="str" cm="1">
        <f t="array" ref="Y2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06"/>
      <c r="AA206"/>
      <c r="AB206"/>
      <c r="AC206"/>
      <c r="AD206"/>
      <c r="AE206"/>
      <c r="AF206"/>
      <c r="AG206"/>
      <c r="AH206"/>
      <c r="AI206"/>
      <c r="AJ206"/>
    </row>
    <row r="207" spans="1:36" x14ac:dyDescent="0.3">
      <c r="A207" t="s">
        <v>2024</v>
      </c>
      <c r="B207">
        <v>1002133148</v>
      </c>
      <c r="C207" t="s">
        <v>2025</v>
      </c>
      <c r="D207" t="s">
        <v>2026</v>
      </c>
      <c r="E207" t="s">
        <v>6</v>
      </c>
      <c r="F207" t="s">
        <v>1863</v>
      </c>
      <c r="G207" t="s">
        <v>179</v>
      </c>
      <c r="H207" s="2">
        <v>45845.529016203705</v>
      </c>
      <c r="I207">
        <v>1</v>
      </c>
      <c r="J2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45922.364895833336</v>
      </c>
      <c r="K2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45922.713946759257</v>
      </c>
      <c r="L207" s="21">
        <f>_xlfn.XLOOKUP(User[[#This Row],[User Code]],RMS_Check_In_Out!A:A,RMS_Check_In_Out!D:D,"0")</f>
        <v>503</v>
      </c>
      <c r="M207" s="21">
        <f>_xlfn.XLOOKUP(User[[#This Row],[User Code]],Leave!P:P,Leave!S:S,"0")</f>
        <v>30</v>
      </c>
      <c r="N207" s="21">
        <f>User[[#This Row],[Time Leave RMS (min)]]/60</f>
        <v>0.5</v>
      </c>
      <c r="O207" s="15">
        <f>User[[#This Row],[Duration In Store(min)]]/60</f>
        <v>8.3833333333333329</v>
      </c>
      <c r="P207" s="28">
        <f>User[[#This Row],[Time In Store + Leave]]/24</f>
        <v>0.37013888888888885</v>
      </c>
      <c r="Q207" s="15">
        <f>(User[[#This Row],[Time Leave RMS (min)]]/60)+User[[#This Row],[Duration In Store H]]</f>
        <v>8.8833333333333329</v>
      </c>
      <c r="R207">
        <f>IF(User[[#This Row],[Check In]]="Sin Registro",0,1)</f>
        <v>1</v>
      </c>
      <c r="S207">
        <f>IF(User[[#This Row],[Check Out]]="Sin Registro",0,1)</f>
        <v>1</v>
      </c>
      <c r="T207" t="str">
        <f>IFERROR(IF(VLOOKUP(User[[#This Row],[User Code]],Justificar!$C$8:$I$1048576,6,0)=0,"Sin Justificación",VLOOKUP(User[[#This Row],[User Code]],Justificar!$C$8:$I$1048576,6,0)),"")</f>
        <v/>
      </c>
      <c r="U207" t="str">
        <f>IFERROR(IF(VLOOKUP(User[[#This Row],[User Code]],Justificar!$C$8:$I$1048576,6,0)=0,"Sin Justificación",VLOOKUP(User[[#This Row],[User Code]],Justificar!$C$8:$I$1048576,7,0)),"")</f>
        <v/>
      </c>
      <c r="V207" t="str" cm="1">
        <f t="array" ref="V207">_xlfn.IFS(User[[#This Row],[Time In Store + Leave]]&lt;7.8,"Incompleto",User[[#This Row],[Time In Store + Leave]]&lt;=12,"Completo",User[[#This Row],[Time In Store + Leave]]&gt;12,"Superior")</f>
        <v>Completo</v>
      </c>
      <c r="W20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7" t="str">
        <f>IF(User[[#This Row],[Rango]]="incompleto",IF(User[[#This Row],[Reporte in]]=0,"Sin_Registro_In_Out",IF(User[[#This Row],[Reporte Out]]=0,"No_Realizo_Salida","No_cumple_el_Tiempo")),"")</f>
        <v/>
      </c>
      <c r="Y207" t="str" cm="1">
        <f t="array" ref="Y2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07"/>
      <c r="AA207"/>
      <c r="AB207"/>
      <c r="AC207"/>
      <c r="AD207"/>
      <c r="AE207"/>
      <c r="AF207"/>
      <c r="AG207"/>
      <c r="AH207"/>
      <c r="AI207"/>
      <c r="AJ207"/>
    </row>
    <row r="208" spans="1:36" x14ac:dyDescent="0.3">
      <c r="A208" t="s">
        <v>2019</v>
      </c>
      <c r="B208">
        <v>1073722748</v>
      </c>
      <c r="C208" t="s">
        <v>2020</v>
      </c>
      <c r="D208" t="s">
        <v>2021</v>
      </c>
      <c r="E208" t="s">
        <v>6</v>
      </c>
      <c r="F208" t="s">
        <v>2768</v>
      </c>
      <c r="G208" t="s">
        <v>178</v>
      </c>
      <c r="H208" s="2">
        <v>45843.542291666665</v>
      </c>
      <c r="I208">
        <v>1</v>
      </c>
      <c r="J2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45922.322326388887</v>
      </c>
      <c r="K2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45922.670092592591</v>
      </c>
      <c r="L208" s="21">
        <f>_xlfn.XLOOKUP(User[[#This Row],[User Code]],RMS_Check_In_Out!A:A,RMS_Check_In_Out!D:D,"0")</f>
        <v>501</v>
      </c>
      <c r="M208" s="21" t="str">
        <f>_xlfn.XLOOKUP(User[[#This Row],[User Code]],Leave!P:P,Leave!S:S,"0")</f>
        <v>0</v>
      </c>
      <c r="N208" s="21">
        <f>User[[#This Row],[Time Leave RMS (min)]]/60</f>
        <v>0</v>
      </c>
      <c r="O208" s="15">
        <f>User[[#This Row],[Duration In Store(min)]]/60</f>
        <v>8.35</v>
      </c>
      <c r="P208" s="28">
        <f>User[[#This Row],[Time In Store + Leave]]/24</f>
        <v>0.34791666666666665</v>
      </c>
      <c r="Q208" s="15">
        <f>(User[[#This Row],[Time Leave RMS (min)]]/60)+User[[#This Row],[Duration In Store H]]</f>
        <v>8.35</v>
      </c>
      <c r="R208">
        <f>IF(User[[#This Row],[Check In]]="Sin Registro",0,1)</f>
        <v>1</v>
      </c>
      <c r="S208">
        <f>IF(User[[#This Row],[Check Out]]="Sin Registro",0,1)</f>
        <v>1</v>
      </c>
      <c r="T208" t="str">
        <f>IFERROR(IF(VLOOKUP(User[[#This Row],[User Code]],Justificar!$C$8:$I$1048576,6,0)=0,"Sin Justificación",VLOOKUP(User[[#This Row],[User Code]],Justificar!$C$8:$I$1048576,6,0)),"")</f>
        <v/>
      </c>
      <c r="U208" t="str">
        <f>IFERROR(IF(VLOOKUP(User[[#This Row],[User Code]],Justificar!$C$8:$I$1048576,6,0)=0,"Sin Justificación",VLOOKUP(User[[#This Row],[User Code]],Justificar!$C$8:$I$1048576,7,0)),"")</f>
        <v/>
      </c>
      <c r="V208" t="str" cm="1">
        <f t="array" ref="V208">_xlfn.IFS(User[[#This Row],[Time In Store + Leave]]&lt;7.8,"Incompleto",User[[#This Row],[Time In Store + Leave]]&lt;=12,"Completo",User[[#This Row],[Time In Store + Leave]]&gt;12,"Superior")</f>
        <v>Completo</v>
      </c>
      <c r="W20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8" t="str">
        <f>IF(User[[#This Row],[Rango]]="incompleto",IF(User[[#This Row],[Reporte in]]=0,"Sin_Registro_In_Out",IF(User[[#This Row],[Reporte Out]]=0,"No_Realizo_Salida","No_cumple_el_Tiempo")),"")</f>
        <v/>
      </c>
      <c r="Y208" t="str" cm="1">
        <f t="array" ref="Y2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08"/>
      <c r="AA208"/>
      <c r="AB208"/>
      <c r="AC208"/>
      <c r="AD208"/>
      <c r="AE208"/>
      <c r="AF208"/>
      <c r="AG208"/>
      <c r="AH208"/>
      <c r="AI208"/>
      <c r="AJ208"/>
    </row>
    <row r="209" spans="1:36" x14ac:dyDescent="0.3">
      <c r="A209" t="s">
        <v>1997</v>
      </c>
      <c r="B209">
        <v>16234164</v>
      </c>
      <c r="C209" t="s">
        <v>1998</v>
      </c>
      <c r="D209" t="s">
        <v>1999</v>
      </c>
      <c r="E209" t="s">
        <v>6</v>
      </c>
      <c r="F209" t="s">
        <v>1041</v>
      </c>
      <c r="G209" t="s">
        <v>179</v>
      </c>
      <c r="H209" s="2">
        <v>45840.667002314818</v>
      </c>
      <c r="I209">
        <v>1</v>
      </c>
      <c r="J2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45922.368854166663</v>
      </c>
      <c r="K2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45922.772499999999</v>
      </c>
      <c r="L209" s="21">
        <f>_xlfn.XLOOKUP(User[[#This Row],[User Code]],RMS_Check_In_Out!A:A,RMS_Check_In_Out!D:D,"0")</f>
        <v>581</v>
      </c>
      <c r="M209" s="21" t="str">
        <f>_xlfn.XLOOKUP(User[[#This Row],[User Code]],Leave!P:P,Leave!S:S,"0")</f>
        <v>0</v>
      </c>
      <c r="N209" s="21">
        <f>User[[#This Row],[Time Leave RMS (min)]]/60</f>
        <v>0</v>
      </c>
      <c r="O209" s="15">
        <f>User[[#This Row],[Duration In Store(min)]]/60</f>
        <v>9.6833333333333336</v>
      </c>
      <c r="P209" s="28">
        <f>User[[#This Row],[Time In Store + Leave]]/24</f>
        <v>0.40347222222222223</v>
      </c>
      <c r="Q209" s="15">
        <f>(User[[#This Row],[Time Leave RMS (min)]]/60)+User[[#This Row],[Duration In Store H]]</f>
        <v>9.6833333333333336</v>
      </c>
      <c r="R209">
        <f>IF(User[[#This Row],[Check In]]="Sin Registro",0,1)</f>
        <v>1</v>
      </c>
      <c r="S209">
        <f>IF(User[[#This Row],[Check Out]]="Sin Registro",0,1)</f>
        <v>1</v>
      </c>
      <c r="T209" t="str">
        <f>IFERROR(IF(VLOOKUP(User[[#This Row],[User Code]],Justificar!$C$8:$I$1048576,6,0)=0,"Sin Justificación",VLOOKUP(User[[#This Row],[User Code]],Justificar!$C$8:$I$1048576,6,0)),"")</f>
        <v/>
      </c>
      <c r="U209" t="str">
        <f>IFERROR(IF(VLOOKUP(User[[#This Row],[User Code]],Justificar!$C$8:$I$1048576,6,0)=0,"Sin Justificación",VLOOKUP(User[[#This Row],[User Code]],Justificar!$C$8:$I$1048576,7,0)),"")</f>
        <v/>
      </c>
      <c r="V209" t="str" cm="1">
        <f t="array" ref="V209">_xlfn.IFS(User[[#This Row],[Time In Store + Leave]]&lt;7.8,"Incompleto",User[[#This Row],[Time In Store + Leave]]&lt;=12,"Completo",User[[#This Row],[Time In Store + Leave]]&gt;12,"Superior")</f>
        <v>Completo</v>
      </c>
      <c r="W20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09" t="str">
        <f>IF(User[[#This Row],[Rango]]="incompleto",IF(User[[#This Row],[Reporte in]]=0,"Sin_Registro_In_Out",IF(User[[#This Row],[Reporte Out]]=0,"No_Realizo_Salida","No_cumple_el_Tiempo")),"")</f>
        <v/>
      </c>
      <c r="Y209" t="str" cm="1">
        <f t="array" ref="Y2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09"/>
      <c r="AA209"/>
      <c r="AB209"/>
      <c r="AC209"/>
      <c r="AD209"/>
      <c r="AE209"/>
      <c r="AF209"/>
      <c r="AG209"/>
      <c r="AH209"/>
      <c r="AI209"/>
      <c r="AJ209"/>
    </row>
    <row r="210" spans="1:36" x14ac:dyDescent="0.3">
      <c r="A210" t="s">
        <v>2000</v>
      </c>
      <c r="B210">
        <v>1033818591</v>
      </c>
      <c r="C210" t="s">
        <v>2001</v>
      </c>
      <c r="D210" t="s">
        <v>2002</v>
      </c>
      <c r="E210" t="s">
        <v>130</v>
      </c>
      <c r="F210" t="s">
        <v>1446</v>
      </c>
      <c r="G210" t="s">
        <v>178</v>
      </c>
      <c r="H210" s="2">
        <v>45840.542511574073</v>
      </c>
      <c r="I210">
        <v>1</v>
      </c>
      <c r="J2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45922.373252314814</v>
      </c>
      <c r="K2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45922.7496875</v>
      </c>
      <c r="L210" s="21">
        <f>_xlfn.XLOOKUP(User[[#This Row],[User Code]],RMS_Check_In_Out!A:A,RMS_Check_In_Out!D:D,"0")</f>
        <v>542</v>
      </c>
      <c r="M210" s="21" t="str">
        <f>_xlfn.XLOOKUP(User[[#This Row],[User Code]],Leave!P:P,Leave!S:S,"0")</f>
        <v>0</v>
      </c>
      <c r="N210" s="21">
        <f>User[[#This Row],[Time Leave RMS (min)]]/60</f>
        <v>0</v>
      </c>
      <c r="O210" s="15">
        <f>User[[#This Row],[Duration In Store(min)]]/60</f>
        <v>9.0333333333333332</v>
      </c>
      <c r="P210" s="28">
        <f>User[[#This Row],[Time In Store + Leave]]/24</f>
        <v>0.37638888888888888</v>
      </c>
      <c r="Q210" s="15">
        <f>(User[[#This Row],[Time Leave RMS (min)]]/60)+User[[#This Row],[Duration In Store H]]</f>
        <v>9.0333333333333332</v>
      </c>
      <c r="R210">
        <f>IF(User[[#This Row],[Check In]]="Sin Registro",0,1)</f>
        <v>1</v>
      </c>
      <c r="S210">
        <f>IF(User[[#This Row],[Check Out]]="Sin Registro",0,1)</f>
        <v>1</v>
      </c>
      <c r="T210" t="str">
        <f>IFERROR(IF(VLOOKUP(User[[#This Row],[User Code]],Justificar!$C$8:$I$1048576,6,0)=0,"Sin Justificación",VLOOKUP(User[[#This Row],[User Code]],Justificar!$C$8:$I$1048576,6,0)),"")</f>
        <v/>
      </c>
      <c r="U210" t="str">
        <f>IFERROR(IF(VLOOKUP(User[[#This Row],[User Code]],Justificar!$C$8:$I$1048576,6,0)=0,"Sin Justificación",VLOOKUP(User[[#This Row],[User Code]],Justificar!$C$8:$I$1048576,7,0)),"")</f>
        <v/>
      </c>
      <c r="V210" t="str" cm="1">
        <f t="array" ref="V210">_xlfn.IFS(User[[#This Row],[Time In Store + Leave]]&lt;7.8,"Incompleto",User[[#This Row],[Time In Store + Leave]]&lt;=12,"Completo",User[[#This Row],[Time In Store + Leave]]&gt;12,"Superior")</f>
        <v>Completo</v>
      </c>
      <c r="W21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0" t="str">
        <f>IF(User[[#This Row],[Rango]]="incompleto",IF(User[[#This Row],[Reporte in]]=0,"Sin_Registro_In_Out",IF(User[[#This Row],[Reporte Out]]=0,"No_Realizo_Salida","No_cumple_el_Tiempo")),"")</f>
        <v/>
      </c>
      <c r="Y210" t="str" cm="1">
        <f t="array" ref="Y2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10"/>
      <c r="AA210"/>
      <c r="AB210"/>
      <c r="AC210"/>
      <c r="AD210"/>
      <c r="AE210"/>
      <c r="AF210"/>
      <c r="AG210"/>
      <c r="AH210"/>
      <c r="AI210"/>
      <c r="AJ210"/>
    </row>
    <row r="211" spans="1:36" x14ac:dyDescent="0.3">
      <c r="A211" t="s">
        <v>2003</v>
      </c>
      <c r="B211">
        <v>1004279665</v>
      </c>
      <c r="C211" t="s">
        <v>2004</v>
      </c>
      <c r="D211" t="s">
        <v>2005</v>
      </c>
      <c r="E211" t="s">
        <v>6</v>
      </c>
      <c r="F211" t="s">
        <v>977</v>
      </c>
      <c r="G211" t="s">
        <v>179</v>
      </c>
      <c r="H211" s="2">
        <v>45840.542175925926</v>
      </c>
      <c r="I211">
        <v>1</v>
      </c>
      <c r="J2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45922.44158564815</v>
      </c>
      <c r="K2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45922.802777777775</v>
      </c>
      <c r="L211" s="21">
        <f>_xlfn.XLOOKUP(User[[#This Row],[User Code]],RMS_Check_In_Out!A:A,RMS_Check_In_Out!D:D,"0")</f>
        <v>520</v>
      </c>
      <c r="M211" s="21">
        <f>_xlfn.XLOOKUP(User[[#This Row],[User Code]],Leave!P:P,Leave!S:S,"0")</f>
        <v>60</v>
      </c>
      <c r="N211" s="21">
        <f>User[[#This Row],[Time Leave RMS (min)]]/60</f>
        <v>1</v>
      </c>
      <c r="O211" s="15">
        <f>User[[#This Row],[Duration In Store(min)]]/60</f>
        <v>8.6666666666666661</v>
      </c>
      <c r="P211" s="28">
        <f>User[[#This Row],[Time In Store + Leave]]/24</f>
        <v>0.40277777777777773</v>
      </c>
      <c r="Q211" s="15">
        <f>(User[[#This Row],[Time Leave RMS (min)]]/60)+User[[#This Row],[Duration In Store H]]</f>
        <v>9.6666666666666661</v>
      </c>
      <c r="R211">
        <f>IF(User[[#This Row],[Check In]]="Sin Registro",0,1)</f>
        <v>1</v>
      </c>
      <c r="S211">
        <f>IF(User[[#This Row],[Check Out]]="Sin Registro",0,1)</f>
        <v>1</v>
      </c>
      <c r="T211" t="str">
        <f>IFERROR(IF(VLOOKUP(User[[#This Row],[User Code]],Justificar!$C$8:$I$1048576,6,0)=0,"Sin Justificación",VLOOKUP(User[[#This Row],[User Code]],Justificar!$C$8:$I$1048576,6,0)),"")</f>
        <v/>
      </c>
      <c r="U211" t="str">
        <f>IFERROR(IF(VLOOKUP(User[[#This Row],[User Code]],Justificar!$C$8:$I$1048576,6,0)=0,"Sin Justificación",VLOOKUP(User[[#This Row],[User Code]],Justificar!$C$8:$I$1048576,7,0)),"")</f>
        <v/>
      </c>
      <c r="V211" t="str" cm="1">
        <f t="array" ref="V211">_xlfn.IFS(User[[#This Row],[Time In Store + Leave]]&lt;7.8,"Incompleto",User[[#This Row],[Time In Store + Leave]]&lt;=12,"Completo",User[[#This Row],[Time In Store + Leave]]&gt;12,"Superior")</f>
        <v>Completo</v>
      </c>
      <c r="W21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1" t="str">
        <f>IF(User[[#This Row],[Rango]]="incompleto",IF(User[[#This Row],[Reporte in]]=0,"Sin_Registro_In_Out",IF(User[[#This Row],[Reporte Out]]=0,"No_Realizo_Salida","No_cumple_el_Tiempo")),"")</f>
        <v/>
      </c>
      <c r="Y211" t="str" cm="1">
        <f t="array" ref="Y2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11"/>
      <c r="AA211"/>
      <c r="AB211"/>
      <c r="AC211"/>
      <c r="AD211"/>
      <c r="AE211"/>
      <c r="AF211"/>
      <c r="AG211"/>
      <c r="AH211"/>
      <c r="AI211"/>
      <c r="AJ211"/>
    </row>
    <row r="212" spans="1:36" x14ac:dyDescent="0.3">
      <c r="A212" t="s">
        <v>2006</v>
      </c>
      <c r="B212">
        <v>80896658</v>
      </c>
      <c r="C212" t="s">
        <v>2007</v>
      </c>
      <c r="D212" t="s">
        <v>2008</v>
      </c>
      <c r="E212" t="s">
        <v>6</v>
      </c>
      <c r="F212" t="s">
        <v>1983</v>
      </c>
      <c r="G212" t="s">
        <v>179</v>
      </c>
      <c r="H212" s="2">
        <v>45840.541909722226</v>
      </c>
      <c r="I212">
        <v>1</v>
      </c>
      <c r="J2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45922.40960648148</v>
      </c>
      <c r="K2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45922.7893287037</v>
      </c>
      <c r="L212" s="21">
        <f>_xlfn.XLOOKUP(User[[#This Row],[User Code]],RMS_Check_In_Out!A:A,RMS_Check_In_Out!D:D,"0")</f>
        <v>547</v>
      </c>
      <c r="M212" s="21" t="str">
        <f>_xlfn.XLOOKUP(User[[#This Row],[User Code]],Leave!P:P,Leave!S:S,"0")</f>
        <v>0</v>
      </c>
      <c r="N212" s="21">
        <f>User[[#This Row],[Time Leave RMS (min)]]/60</f>
        <v>0</v>
      </c>
      <c r="O212" s="15">
        <f>User[[#This Row],[Duration In Store(min)]]/60</f>
        <v>9.1166666666666671</v>
      </c>
      <c r="P212" s="28">
        <f>User[[#This Row],[Time In Store + Leave]]/24</f>
        <v>0.37986111111111115</v>
      </c>
      <c r="Q212" s="15">
        <f>(User[[#This Row],[Time Leave RMS (min)]]/60)+User[[#This Row],[Duration In Store H]]</f>
        <v>9.1166666666666671</v>
      </c>
      <c r="R212">
        <f>IF(User[[#This Row],[Check In]]="Sin Registro",0,1)</f>
        <v>1</v>
      </c>
      <c r="S212">
        <f>IF(User[[#This Row],[Check Out]]="Sin Registro",0,1)</f>
        <v>1</v>
      </c>
      <c r="T212" t="str">
        <f>IFERROR(IF(VLOOKUP(User[[#This Row],[User Code]],Justificar!$C$8:$I$1048576,6,0)=0,"Sin Justificación",VLOOKUP(User[[#This Row],[User Code]],Justificar!$C$8:$I$1048576,6,0)),"")</f>
        <v/>
      </c>
      <c r="U212" t="str">
        <f>IFERROR(IF(VLOOKUP(User[[#This Row],[User Code]],Justificar!$C$8:$I$1048576,6,0)=0,"Sin Justificación",VLOOKUP(User[[#This Row],[User Code]],Justificar!$C$8:$I$1048576,7,0)),"")</f>
        <v/>
      </c>
      <c r="V212" t="str" cm="1">
        <f t="array" ref="V212">_xlfn.IFS(User[[#This Row],[Time In Store + Leave]]&lt;7.8,"Incompleto",User[[#This Row],[Time In Store + Leave]]&lt;=12,"Completo",User[[#This Row],[Time In Store + Leave]]&gt;12,"Superior")</f>
        <v>Completo</v>
      </c>
      <c r="W21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2" t="str">
        <f>IF(User[[#This Row],[Rango]]="incompleto",IF(User[[#This Row],[Reporte in]]=0,"Sin_Registro_In_Out",IF(User[[#This Row],[Reporte Out]]=0,"No_Realizo_Salida","No_cumple_el_Tiempo")),"")</f>
        <v/>
      </c>
      <c r="Y212" t="str" cm="1">
        <f t="array" ref="Y2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12"/>
      <c r="AA212"/>
      <c r="AB212"/>
      <c r="AC212"/>
      <c r="AD212"/>
      <c r="AE212"/>
      <c r="AF212"/>
      <c r="AG212"/>
      <c r="AH212"/>
      <c r="AI212"/>
      <c r="AJ212"/>
    </row>
    <row r="213" spans="1:36" x14ac:dyDescent="0.3">
      <c r="A213" t="s">
        <v>2009</v>
      </c>
      <c r="B213">
        <v>1013583917</v>
      </c>
      <c r="C213" t="s">
        <v>2010</v>
      </c>
      <c r="D213" t="s">
        <v>2011</v>
      </c>
      <c r="E213" t="s">
        <v>6</v>
      </c>
      <c r="F213" t="s">
        <v>3663</v>
      </c>
      <c r="G213" t="s">
        <v>179</v>
      </c>
      <c r="H213" s="2">
        <v>45840.521562499998</v>
      </c>
      <c r="I213">
        <v>1</v>
      </c>
      <c r="J2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45922.377013888887</v>
      </c>
      <c r="K2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45922.740335648145</v>
      </c>
      <c r="L213" s="21">
        <f>_xlfn.XLOOKUP(User[[#This Row],[User Code]],RMS_Check_In_Out!A:A,RMS_Check_In_Out!D:D,"0")</f>
        <v>523</v>
      </c>
      <c r="M213" s="21" t="str">
        <f>_xlfn.XLOOKUP(User[[#This Row],[User Code]],Leave!P:P,Leave!S:S,"0")</f>
        <v>0</v>
      </c>
      <c r="N213" s="21">
        <f>User[[#This Row],[Time Leave RMS (min)]]/60</f>
        <v>0</v>
      </c>
      <c r="O213" s="15">
        <f>User[[#This Row],[Duration In Store(min)]]/60</f>
        <v>8.7166666666666668</v>
      </c>
      <c r="P213" s="28">
        <f>User[[#This Row],[Time In Store + Leave]]/24</f>
        <v>0.36319444444444443</v>
      </c>
      <c r="Q213" s="15">
        <f>(User[[#This Row],[Time Leave RMS (min)]]/60)+User[[#This Row],[Duration In Store H]]</f>
        <v>8.7166666666666668</v>
      </c>
      <c r="R213">
        <f>IF(User[[#This Row],[Check In]]="Sin Registro",0,1)</f>
        <v>1</v>
      </c>
      <c r="S213">
        <f>IF(User[[#This Row],[Check Out]]="Sin Registro",0,1)</f>
        <v>1</v>
      </c>
      <c r="T213" t="str">
        <f>IFERROR(IF(VLOOKUP(User[[#This Row],[User Code]],Justificar!$C$8:$I$1048576,6,0)=0,"Sin Justificación",VLOOKUP(User[[#This Row],[User Code]],Justificar!$C$8:$I$1048576,6,0)),"")</f>
        <v/>
      </c>
      <c r="U213" t="str">
        <f>IFERROR(IF(VLOOKUP(User[[#This Row],[User Code]],Justificar!$C$8:$I$1048576,6,0)=0,"Sin Justificación",VLOOKUP(User[[#This Row],[User Code]],Justificar!$C$8:$I$1048576,7,0)),"")</f>
        <v/>
      </c>
      <c r="V213" t="str" cm="1">
        <f t="array" ref="V213">_xlfn.IFS(User[[#This Row],[Time In Store + Leave]]&lt;7.8,"Incompleto",User[[#This Row],[Time In Store + Leave]]&lt;=12,"Completo",User[[#This Row],[Time In Store + Leave]]&gt;12,"Superior")</f>
        <v>Completo</v>
      </c>
      <c r="W21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3" t="str">
        <f>IF(User[[#This Row],[Rango]]="incompleto",IF(User[[#This Row],[Reporte in]]=0,"Sin_Registro_In_Out",IF(User[[#This Row],[Reporte Out]]=0,"No_Realizo_Salida","No_cumple_el_Tiempo")),"")</f>
        <v/>
      </c>
      <c r="Y213" t="str" cm="1">
        <f t="array" ref="Y2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ARISMENDI DIAZ EFRAIN ANDRES</v>
      </c>
      <c r="Z213"/>
      <c r="AA213"/>
      <c r="AB213"/>
      <c r="AC213"/>
      <c r="AD213"/>
      <c r="AE213"/>
      <c r="AF213"/>
      <c r="AG213"/>
      <c r="AH213"/>
      <c r="AI213"/>
      <c r="AJ213"/>
    </row>
    <row r="214" spans="1:36" x14ac:dyDescent="0.3">
      <c r="A214" t="s">
        <v>2012</v>
      </c>
      <c r="B214">
        <v>5230941</v>
      </c>
      <c r="C214" t="s">
        <v>2013</v>
      </c>
      <c r="D214" t="s">
        <v>2014</v>
      </c>
      <c r="E214" t="s">
        <v>6</v>
      </c>
      <c r="F214" t="s">
        <v>2146</v>
      </c>
      <c r="G214" t="s">
        <v>179</v>
      </c>
      <c r="H214" s="2">
        <v>45840.52138888889</v>
      </c>
      <c r="I214">
        <v>1</v>
      </c>
      <c r="J2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45922.446215277778</v>
      </c>
      <c r="K2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45922.792754629627</v>
      </c>
      <c r="L214" s="21">
        <f>_xlfn.XLOOKUP(User[[#This Row],[User Code]],RMS_Check_In_Out!A:A,RMS_Check_In_Out!D:D,"0")</f>
        <v>499</v>
      </c>
      <c r="M214" s="21" t="str">
        <f>_xlfn.XLOOKUP(User[[#This Row],[User Code]],Leave!P:P,Leave!S:S,"0")</f>
        <v>0</v>
      </c>
      <c r="N214" s="21">
        <f>User[[#This Row],[Time Leave RMS (min)]]/60</f>
        <v>0</v>
      </c>
      <c r="O214" s="15">
        <f>User[[#This Row],[Duration In Store(min)]]/60</f>
        <v>8.3166666666666664</v>
      </c>
      <c r="P214" s="28">
        <f>User[[#This Row],[Time In Store + Leave]]/24</f>
        <v>0.34652777777777777</v>
      </c>
      <c r="Q214" s="15">
        <f>(User[[#This Row],[Time Leave RMS (min)]]/60)+User[[#This Row],[Duration In Store H]]</f>
        <v>8.3166666666666664</v>
      </c>
      <c r="R214">
        <f>IF(User[[#This Row],[Check In]]="Sin Registro",0,1)</f>
        <v>1</v>
      </c>
      <c r="S214">
        <f>IF(User[[#This Row],[Check Out]]="Sin Registro",0,1)</f>
        <v>1</v>
      </c>
      <c r="T214" t="str">
        <f>IFERROR(IF(VLOOKUP(User[[#This Row],[User Code]],Justificar!$C$8:$I$1048576,6,0)=0,"Sin Justificación",VLOOKUP(User[[#This Row],[User Code]],Justificar!$C$8:$I$1048576,6,0)),"")</f>
        <v/>
      </c>
      <c r="U214" t="str">
        <f>IFERROR(IF(VLOOKUP(User[[#This Row],[User Code]],Justificar!$C$8:$I$1048576,6,0)=0,"Sin Justificación",VLOOKUP(User[[#This Row],[User Code]],Justificar!$C$8:$I$1048576,7,0)),"")</f>
        <v/>
      </c>
      <c r="V214" t="str" cm="1">
        <f t="array" ref="V214">_xlfn.IFS(User[[#This Row],[Time In Store + Leave]]&lt;7.8,"Incompleto",User[[#This Row],[Time In Store + Leave]]&lt;=12,"Completo",User[[#This Row],[Time In Store + Leave]]&gt;12,"Superior")</f>
        <v>Completo</v>
      </c>
      <c r="W21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4" t="str">
        <f>IF(User[[#This Row],[Rango]]="incompleto",IF(User[[#This Row],[Reporte in]]=0,"Sin_Registro_In_Out",IF(User[[#This Row],[Reporte Out]]=0,"No_Realizo_Salida","No_cumple_el_Tiempo")),"")</f>
        <v/>
      </c>
      <c r="Y214" t="str" cm="1">
        <f t="array" ref="Y2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14"/>
      <c r="AA214"/>
      <c r="AB214"/>
      <c r="AC214"/>
      <c r="AD214"/>
      <c r="AE214"/>
      <c r="AF214"/>
      <c r="AG214"/>
      <c r="AH214"/>
      <c r="AI214"/>
      <c r="AJ214"/>
    </row>
    <row r="215" spans="1:36" x14ac:dyDescent="0.3">
      <c r="A215" t="s">
        <v>1984</v>
      </c>
      <c r="B215">
        <v>458011</v>
      </c>
      <c r="C215" t="s">
        <v>1985</v>
      </c>
      <c r="D215" t="s">
        <v>1986</v>
      </c>
      <c r="E215" t="s">
        <v>84</v>
      </c>
      <c r="F215" t="s">
        <v>3169</v>
      </c>
      <c r="G215" t="s">
        <v>178</v>
      </c>
      <c r="H215" s="2">
        <v>45839.750219907408</v>
      </c>
      <c r="I215">
        <v>1</v>
      </c>
      <c r="J21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1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15" s="21" t="str">
        <f>_xlfn.XLOOKUP(User[[#This Row],[User Code]],RMS_Check_In_Out!A:A,RMS_Check_In_Out!D:D,"0")</f>
        <v>0</v>
      </c>
      <c r="M215" s="21" t="str">
        <f>_xlfn.XLOOKUP(User[[#This Row],[User Code]],Leave!P:P,Leave!S:S,"0")</f>
        <v>0</v>
      </c>
      <c r="N215" s="21">
        <f>User[[#This Row],[Time Leave RMS (min)]]/60</f>
        <v>0</v>
      </c>
      <c r="O215" s="15">
        <f>User[[#This Row],[Duration In Store(min)]]/60</f>
        <v>0</v>
      </c>
      <c r="P215" s="28">
        <f>User[[#This Row],[Time In Store + Leave]]/24</f>
        <v>0</v>
      </c>
      <c r="Q215" s="15">
        <f>(User[[#This Row],[Time Leave RMS (min)]]/60)+User[[#This Row],[Duration In Store H]]</f>
        <v>0</v>
      </c>
      <c r="R215">
        <f>IF(User[[#This Row],[Check In]]="Sin Registro",0,1)</f>
        <v>0</v>
      </c>
      <c r="S215">
        <f>IF(User[[#This Row],[Check Out]]="Sin Registro",0,1)</f>
        <v>0</v>
      </c>
      <c r="T215" t="str">
        <f>IFERROR(IF(VLOOKUP(User[[#This Row],[User Code]],Justificar!$C$8:$I$1048576,6,0)=0,"Sin Justificación",VLOOKUP(User[[#This Row],[User Code]],Justificar!$C$8:$I$1048576,6,0)),"")</f>
        <v>Sin Justificación</v>
      </c>
      <c r="U215" t="str">
        <f>IFERROR(IF(VLOOKUP(User[[#This Row],[User Code]],Justificar!$C$8:$I$1048576,6,0)=0,"Sin Justificación",VLOOKUP(User[[#This Row],[User Code]],Justificar!$C$8:$I$1048576,7,0)),"")</f>
        <v>Sin Justificación</v>
      </c>
      <c r="V215" t="str" cm="1">
        <f t="array" ref="V215">_xlfn.IFS(User[[#This Row],[Time In Store + Leave]]&lt;7.8,"Incompleto",User[[#This Row],[Time In Store + Leave]]&lt;=12,"Completo",User[[#This Row],[Time In Store + Leave]]&gt;12,"Superior")</f>
        <v>Incompleto</v>
      </c>
      <c r="W215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15" t="str">
        <f>IF(User[[#This Row],[Rango]]="incompleto",IF(User[[#This Row],[Reporte in]]=0,"Sin_Registro_In_Out",IF(User[[#This Row],[Reporte Out]]=0,"No_Realizo_Salida","No_cumple_el_Tiempo")),"")</f>
        <v>Sin_Registro_In_Out</v>
      </c>
      <c r="Y215" t="str" cm="1">
        <f t="array" ref="Y2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15"/>
      <c r="AA215"/>
      <c r="AB215"/>
      <c r="AC215"/>
      <c r="AD215"/>
      <c r="AE215"/>
      <c r="AF215"/>
      <c r="AG215"/>
      <c r="AH215"/>
      <c r="AI215"/>
      <c r="AJ215"/>
    </row>
    <row r="216" spans="1:36" x14ac:dyDescent="0.3">
      <c r="A216" t="s">
        <v>1987</v>
      </c>
      <c r="B216">
        <v>1028021570</v>
      </c>
      <c r="C216" t="s">
        <v>1988</v>
      </c>
      <c r="D216" t="s">
        <v>1989</v>
      </c>
      <c r="E216" t="s">
        <v>6</v>
      </c>
      <c r="F216" t="s">
        <v>1036</v>
      </c>
      <c r="G216" t="s">
        <v>178</v>
      </c>
      <c r="H216" s="2">
        <v>45839.625324074077</v>
      </c>
      <c r="I216">
        <v>1</v>
      </c>
      <c r="J2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45922.451226851852</v>
      </c>
      <c r="K2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45922.833738425928</v>
      </c>
      <c r="L216" s="21">
        <f>_xlfn.XLOOKUP(User[[#This Row],[User Code]],RMS_Check_In_Out!A:A,RMS_Check_In_Out!D:D,"0")</f>
        <v>551</v>
      </c>
      <c r="M216" s="21" t="str">
        <f>_xlfn.XLOOKUP(User[[#This Row],[User Code]],Leave!P:P,Leave!S:S,"0")</f>
        <v>0</v>
      </c>
      <c r="N216" s="21">
        <f>User[[#This Row],[Time Leave RMS (min)]]/60</f>
        <v>0</v>
      </c>
      <c r="O216" s="15">
        <f>User[[#This Row],[Duration In Store(min)]]/60</f>
        <v>9.1833333333333336</v>
      </c>
      <c r="P216" s="28">
        <f>User[[#This Row],[Time In Store + Leave]]/24</f>
        <v>0.38263888888888892</v>
      </c>
      <c r="Q216" s="15">
        <f>(User[[#This Row],[Time Leave RMS (min)]]/60)+User[[#This Row],[Duration In Store H]]</f>
        <v>9.1833333333333336</v>
      </c>
      <c r="R216">
        <f>IF(User[[#This Row],[Check In]]="Sin Registro",0,1)</f>
        <v>1</v>
      </c>
      <c r="S216">
        <f>IF(User[[#This Row],[Check Out]]="Sin Registro",0,1)</f>
        <v>1</v>
      </c>
      <c r="T216" t="str">
        <f>IFERROR(IF(VLOOKUP(User[[#This Row],[User Code]],Justificar!$C$8:$I$1048576,6,0)=0,"Sin Justificación",VLOOKUP(User[[#This Row],[User Code]],Justificar!$C$8:$I$1048576,6,0)),"")</f>
        <v/>
      </c>
      <c r="U216" t="str">
        <f>IFERROR(IF(VLOOKUP(User[[#This Row],[User Code]],Justificar!$C$8:$I$1048576,6,0)=0,"Sin Justificación",VLOOKUP(User[[#This Row],[User Code]],Justificar!$C$8:$I$1048576,7,0)),"")</f>
        <v/>
      </c>
      <c r="V216" t="str" cm="1">
        <f t="array" ref="V216">_xlfn.IFS(User[[#This Row],[Time In Store + Leave]]&lt;7.8,"Incompleto",User[[#This Row],[Time In Store + Leave]]&lt;=12,"Completo",User[[#This Row],[Time In Store + Leave]]&gt;12,"Superior")</f>
        <v>Completo</v>
      </c>
      <c r="W21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6" t="str">
        <f>IF(User[[#This Row],[Rango]]="incompleto",IF(User[[#This Row],[Reporte in]]=0,"Sin_Registro_In_Out",IF(User[[#This Row],[Reporte Out]]=0,"No_Realizo_Salida","No_cumple_el_Tiempo")),"")</f>
        <v/>
      </c>
      <c r="Y216" t="str" cm="1">
        <f t="array" ref="Y2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16"/>
      <c r="AA216"/>
      <c r="AB216"/>
      <c r="AC216"/>
      <c r="AD216"/>
      <c r="AE216"/>
      <c r="AF216"/>
      <c r="AG216"/>
      <c r="AH216"/>
      <c r="AI216"/>
      <c r="AJ216"/>
    </row>
    <row r="217" spans="1:36" x14ac:dyDescent="0.3">
      <c r="A217" t="s">
        <v>1977</v>
      </c>
      <c r="B217">
        <v>1061709171</v>
      </c>
      <c r="C217" t="s">
        <v>1978</v>
      </c>
      <c r="D217" t="s">
        <v>1979</v>
      </c>
      <c r="E217" t="s">
        <v>6</v>
      </c>
      <c r="F217" t="s">
        <v>850</v>
      </c>
      <c r="G217" t="s">
        <v>177</v>
      </c>
      <c r="H217" s="2">
        <v>45835.791990740741</v>
      </c>
      <c r="I217">
        <v>1</v>
      </c>
      <c r="J2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45922.416597222225</v>
      </c>
      <c r="K2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45922.80773148148</v>
      </c>
      <c r="L217" s="21">
        <f>_xlfn.XLOOKUP(User[[#This Row],[User Code]],RMS_Check_In_Out!A:A,RMS_Check_In_Out!D:D,"0")</f>
        <v>563</v>
      </c>
      <c r="M217" s="21" t="str">
        <f>_xlfn.XLOOKUP(User[[#This Row],[User Code]],Leave!P:P,Leave!S:S,"0")</f>
        <v>0</v>
      </c>
      <c r="N217" s="21">
        <f>User[[#This Row],[Time Leave RMS (min)]]/60</f>
        <v>0</v>
      </c>
      <c r="O217" s="15">
        <f>User[[#This Row],[Duration In Store(min)]]/60</f>
        <v>9.3833333333333329</v>
      </c>
      <c r="P217" s="28">
        <f>User[[#This Row],[Time In Store + Leave]]/24</f>
        <v>0.39097222222222222</v>
      </c>
      <c r="Q217" s="15">
        <f>(User[[#This Row],[Time Leave RMS (min)]]/60)+User[[#This Row],[Duration In Store H]]</f>
        <v>9.3833333333333329</v>
      </c>
      <c r="R217">
        <f>IF(User[[#This Row],[Check In]]="Sin Registro",0,1)</f>
        <v>1</v>
      </c>
      <c r="S217">
        <f>IF(User[[#This Row],[Check Out]]="Sin Registro",0,1)</f>
        <v>1</v>
      </c>
      <c r="T217" t="str">
        <f>IFERROR(IF(VLOOKUP(User[[#This Row],[User Code]],Justificar!$C$8:$I$1048576,6,0)=0,"Sin Justificación",VLOOKUP(User[[#This Row],[User Code]],Justificar!$C$8:$I$1048576,6,0)),"")</f>
        <v/>
      </c>
      <c r="U217" t="str">
        <f>IFERROR(IF(VLOOKUP(User[[#This Row],[User Code]],Justificar!$C$8:$I$1048576,6,0)=0,"Sin Justificación",VLOOKUP(User[[#This Row],[User Code]],Justificar!$C$8:$I$1048576,7,0)),"")</f>
        <v/>
      </c>
      <c r="V217" t="str" cm="1">
        <f t="array" ref="V217">_xlfn.IFS(User[[#This Row],[Time In Store + Leave]]&lt;7.8,"Incompleto",User[[#This Row],[Time In Store + Leave]]&lt;=12,"Completo",User[[#This Row],[Time In Store + Leave]]&gt;12,"Superior")</f>
        <v>Completo</v>
      </c>
      <c r="W21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7" t="str">
        <f>IF(User[[#This Row],[Rango]]="incompleto",IF(User[[#This Row],[Reporte in]]=0,"Sin_Registro_In_Out",IF(User[[#This Row],[Reporte Out]]=0,"No_Realizo_Salida","No_cumple_el_Tiempo")),"")</f>
        <v/>
      </c>
      <c r="Y217" t="str" cm="1">
        <f t="array" ref="Y2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17"/>
      <c r="AA217"/>
      <c r="AB217"/>
      <c r="AC217"/>
      <c r="AD217"/>
      <c r="AE217"/>
      <c r="AF217"/>
      <c r="AG217"/>
      <c r="AH217"/>
      <c r="AI217"/>
      <c r="AJ217"/>
    </row>
    <row r="218" spans="1:36" x14ac:dyDescent="0.3">
      <c r="A218" t="s">
        <v>1980</v>
      </c>
      <c r="B218">
        <v>80048209</v>
      </c>
      <c r="C218" t="s">
        <v>1981</v>
      </c>
      <c r="D218" t="s">
        <v>1982</v>
      </c>
      <c r="E218" t="s">
        <v>84</v>
      </c>
      <c r="F218" t="s">
        <v>2944</v>
      </c>
      <c r="G218" t="s">
        <v>179</v>
      </c>
      <c r="H218" s="2">
        <v>45835.542060185187</v>
      </c>
      <c r="I218">
        <v>1</v>
      </c>
      <c r="J2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18" s="21" t="str">
        <f>_xlfn.XLOOKUP(User[[#This Row],[User Code]],RMS_Check_In_Out!A:A,RMS_Check_In_Out!D:D,"0")</f>
        <v>0</v>
      </c>
      <c r="M218" s="21" t="str">
        <f>_xlfn.XLOOKUP(User[[#This Row],[User Code]],Leave!P:P,Leave!S:S,"0")</f>
        <v>0</v>
      </c>
      <c r="N218" s="21">
        <f>User[[#This Row],[Time Leave RMS (min)]]/60</f>
        <v>0</v>
      </c>
      <c r="O218" s="15">
        <f>User[[#This Row],[Duration In Store(min)]]/60</f>
        <v>0</v>
      </c>
      <c r="P218" s="28">
        <f>User[[#This Row],[Time In Store + Leave]]/24</f>
        <v>0</v>
      </c>
      <c r="Q218" s="15">
        <f>(User[[#This Row],[Time Leave RMS (min)]]/60)+User[[#This Row],[Duration In Store H]]</f>
        <v>0</v>
      </c>
      <c r="R218">
        <f>IF(User[[#This Row],[Check In]]="Sin Registro",0,1)</f>
        <v>0</v>
      </c>
      <c r="S218">
        <f>IF(User[[#This Row],[Check Out]]="Sin Registro",0,1)</f>
        <v>0</v>
      </c>
      <c r="T218" t="str">
        <f>IFERROR(IF(VLOOKUP(User[[#This Row],[User Code]],Justificar!$C$8:$I$1048576,6,0)=0,"Sin Justificación",VLOOKUP(User[[#This Row],[User Code]],Justificar!$C$8:$I$1048576,6,0)),"")</f>
        <v>Sin Justificación</v>
      </c>
      <c r="U218" t="str">
        <f>IFERROR(IF(VLOOKUP(User[[#This Row],[User Code]],Justificar!$C$8:$I$1048576,6,0)=0,"Sin Justificación",VLOOKUP(User[[#This Row],[User Code]],Justificar!$C$8:$I$1048576,7,0)),"")</f>
        <v>Sin Justificación</v>
      </c>
      <c r="V218" t="str" cm="1">
        <f t="array" ref="V218">_xlfn.IFS(User[[#This Row],[Time In Store + Leave]]&lt;7.8,"Incompleto",User[[#This Row],[Time In Store + Leave]]&lt;=12,"Completo",User[[#This Row],[Time In Store + Leave]]&gt;12,"Superior")</f>
        <v>Incompleto</v>
      </c>
      <c r="W21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18" t="str">
        <f>IF(User[[#This Row],[Rango]]="incompleto",IF(User[[#This Row],[Reporte in]]=0,"Sin_Registro_In_Out",IF(User[[#This Row],[Reporte Out]]=0,"No_Realizo_Salida","No_cumple_el_Tiempo")),"")</f>
        <v>Sin_Registro_In_Out</v>
      </c>
      <c r="Y218" t="str" cm="1">
        <f t="array" ref="Y2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18"/>
      <c r="AA218"/>
      <c r="AB218"/>
      <c r="AC218"/>
      <c r="AD218"/>
      <c r="AE218"/>
      <c r="AF218"/>
      <c r="AG218"/>
      <c r="AH218"/>
      <c r="AI218"/>
      <c r="AJ218"/>
    </row>
    <row r="219" spans="1:36" x14ac:dyDescent="0.3">
      <c r="A219" t="s">
        <v>1969</v>
      </c>
      <c r="B219">
        <v>1010005099</v>
      </c>
      <c r="C219" t="s">
        <v>1970</v>
      </c>
      <c r="D219" t="s">
        <v>1971</v>
      </c>
      <c r="E219" t="s">
        <v>6</v>
      </c>
      <c r="F219" t="s">
        <v>1105</v>
      </c>
      <c r="G219" t="s">
        <v>177</v>
      </c>
      <c r="H219" s="2">
        <v>45834.750439814816</v>
      </c>
      <c r="I219">
        <v>1</v>
      </c>
      <c r="J2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45922.456226851849</v>
      </c>
      <c r="K2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45922.794710648152</v>
      </c>
      <c r="L219" s="21">
        <f>_xlfn.XLOOKUP(User[[#This Row],[User Code]],RMS_Check_In_Out!A:A,RMS_Check_In_Out!D:D,"0")</f>
        <v>487</v>
      </c>
      <c r="M219" s="21">
        <f>_xlfn.XLOOKUP(User[[#This Row],[User Code]],Leave!P:P,Leave!S:S,"0")</f>
        <v>60</v>
      </c>
      <c r="N219" s="21">
        <f>User[[#This Row],[Time Leave RMS (min)]]/60</f>
        <v>1</v>
      </c>
      <c r="O219" s="15">
        <f>User[[#This Row],[Duration In Store(min)]]/60</f>
        <v>8.1166666666666671</v>
      </c>
      <c r="P219" s="28">
        <f>User[[#This Row],[Time In Store + Leave]]/24</f>
        <v>0.37986111111111115</v>
      </c>
      <c r="Q219" s="15">
        <f>(User[[#This Row],[Time Leave RMS (min)]]/60)+User[[#This Row],[Duration In Store H]]</f>
        <v>9.1166666666666671</v>
      </c>
      <c r="R219">
        <f>IF(User[[#This Row],[Check In]]="Sin Registro",0,1)</f>
        <v>1</v>
      </c>
      <c r="S219">
        <f>IF(User[[#This Row],[Check Out]]="Sin Registro",0,1)</f>
        <v>1</v>
      </c>
      <c r="T219" t="str">
        <f>IFERROR(IF(VLOOKUP(User[[#This Row],[User Code]],Justificar!$C$8:$I$1048576,6,0)=0,"Sin Justificación",VLOOKUP(User[[#This Row],[User Code]],Justificar!$C$8:$I$1048576,6,0)),"")</f>
        <v/>
      </c>
      <c r="U219" t="str">
        <f>IFERROR(IF(VLOOKUP(User[[#This Row],[User Code]],Justificar!$C$8:$I$1048576,6,0)=0,"Sin Justificación",VLOOKUP(User[[#This Row],[User Code]],Justificar!$C$8:$I$1048576,7,0)),"")</f>
        <v/>
      </c>
      <c r="V219" t="str" cm="1">
        <f t="array" ref="V219">_xlfn.IFS(User[[#This Row],[Time In Store + Leave]]&lt;7.8,"Incompleto",User[[#This Row],[Time In Store + Leave]]&lt;=12,"Completo",User[[#This Row],[Time In Store + Leave]]&gt;12,"Superior")</f>
        <v>Completo</v>
      </c>
      <c r="W21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19" t="str">
        <f>IF(User[[#This Row],[Rango]]="incompleto",IF(User[[#This Row],[Reporte in]]=0,"Sin_Registro_In_Out",IF(User[[#This Row],[Reporte Out]]=0,"No_Realizo_Salida","No_cumple_el_Tiempo")),"")</f>
        <v/>
      </c>
      <c r="Y219" t="str" cm="1">
        <f t="array" ref="Y2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19"/>
      <c r="AA219"/>
      <c r="AB219"/>
      <c r="AC219"/>
      <c r="AD219"/>
      <c r="AE219"/>
      <c r="AF219"/>
      <c r="AG219"/>
      <c r="AH219"/>
      <c r="AI219"/>
      <c r="AJ219"/>
    </row>
    <row r="220" spans="1:36" x14ac:dyDescent="0.3">
      <c r="A220" t="s">
        <v>1972</v>
      </c>
      <c r="B220">
        <v>92543803</v>
      </c>
      <c r="C220" t="s">
        <v>1973</v>
      </c>
      <c r="D220" t="s">
        <v>1974</v>
      </c>
      <c r="E220" t="s">
        <v>6</v>
      </c>
      <c r="F220" t="s">
        <v>2226</v>
      </c>
      <c r="G220" t="s">
        <v>177</v>
      </c>
      <c r="H220" s="2">
        <v>45834.750231481485</v>
      </c>
      <c r="I220">
        <v>1</v>
      </c>
      <c r="J2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45922.458715277775</v>
      </c>
      <c r="K2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45922.814259259256</v>
      </c>
      <c r="L220" s="21">
        <f>_xlfn.XLOOKUP(User[[#This Row],[User Code]],RMS_Check_In_Out!A:A,RMS_Check_In_Out!D:D,"0")</f>
        <v>512</v>
      </c>
      <c r="M220" s="21">
        <f>_xlfn.XLOOKUP(User[[#This Row],[User Code]],Leave!P:P,Leave!S:S,"0")</f>
        <v>60</v>
      </c>
      <c r="N220" s="21">
        <f>User[[#This Row],[Time Leave RMS (min)]]/60</f>
        <v>1</v>
      </c>
      <c r="O220" s="15">
        <f>User[[#This Row],[Duration In Store(min)]]/60</f>
        <v>8.5333333333333332</v>
      </c>
      <c r="P220" s="28">
        <f>User[[#This Row],[Time In Store + Leave]]/24</f>
        <v>0.3972222222222222</v>
      </c>
      <c r="Q220" s="15">
        <f>(User[[#This Row],[Time Leave RMS (min)]]/60)+User[[#This Row],[Duration In Store H]]</f>
        <v>9.5333333333333332</v>
      </c>
      <c r="R220">
        <f>IF(User[[#This Row],[Check In]]="Sin Registro",0,1)</f>
        <v>1</v>
      </c>
      <c r="S220">
        <f>IF(User[[#This Row],[Check Out]]="Sin Registro",0,1)</f>
        <v>1</v>
      </c>
      <c r="T220" t="str">
        <f>IFERROR(IF(VLOOKUP(User[[#This Row],[User Code]],Justificar!$C$8:$I$1048576,6,0)=0,"Sin Justificación",VLOOKUP(User[[#This Row],[User Code]],Justificar!$C$8:$I$1048576,6,0)),"")</f>
        <v/>
      </c>
      <c r="U220" t="str">
        <f>IFERROR(IF(VLOOKUP(User[[#This Row],[User Code]],Justificar!$C$8:$I$1048576,6,0)=0,"Sin Justificación",VLOOKUP(User[[#This Row],[User Code]],Justificar!$C$8:$I$1048576,7,0)),"")</f>
        <v/>
      </c>
      <c r="V220" t="str" cm="1">
        <f t="array" ref="V220">_xlfn.IFS(User[[#This Row],[Time In Store + Leave]]&lt;7.8,"Incompleto",User[[#This Row],[Time In Store + Leave]]&lt;=12,"Completo",User[[#This Row],[Time In Store + Leave]]&gt;12,"Superior")</f>
        <v>Completo</v>
      </c>
      <c r="W22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0" t="str">
        <f>IF(User[[#This Row],[Rango]]="incompleto",IF(User[[#This Row],[Reporte in]]=0,"Sin_Registro_In_Out",IF(User[[#This Row],[Reporte Out]]=0,"No_Realizo_Salida","No_cumple_el_Tiempo")),"")</f>
        <v/>
      </c>
      <c r="Y220" t="str" cm="1">
        <f t="array" ref="Y2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20"/>
      <c r="AA220"/>
      <c r="AB220"/>
      <c r="AC220"/>
      <c r="AD220"/>
      <c r="AE220"/>
      <c r="AF220"/>
      <c r="AG220"/>
      <c r="AH220"/>
      <c r="AI220"/>
      <c r="AJ220"/>
    </row>
    <row r="221" spans="1:36" x14ac:dyDescent="0.3">
      <c r="A221" t="s">
        <v>1957</v>
      </c>
      <c r="B221">
        <v>1233491240</v>
      </c>
      <c r="C221" t="s">
        <v>1958</v>
      </c>
      <c r="D221" t="s">
        <v>1959</v>
      </c>
      <c r="E221" t="s">
        <v>6</v>
      </c>
      <c r="F221" t="s">
        <v>1033</v>
      </c>
      <c r="G221" t="s">
        <v>178</v>
      </c>
      <c r="H221" s="2">
        <v>45833.500717592593</v>
      </c>
      <c r="I221">
        <v>1</v>
      </c>
      <c r="J2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45922.394907407404</v>
      </c>
      <c r="K2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45922.775347222225</v>
      </c>
      <c r="L221" s="21">
        <f>_xlfn.XLOOKUP(User[[#This Row],[User Code]],RMS_Check_In_Out!A:A,RMS_Check_In_Out!D:D,"0")</f>
        <v>548</v>
      </c>
      <c r="M221" s="21" t="str">
        <f>_xlfn.XLOOKUP(User[[#This Row],[User Code]],Leave!P:P,Leave!S:S,"0")</f>
        <v>0</v>
      </c>
      <c r="N221" s="21">
        <f>User[[#This Row],[Time Leave RMS (min)]]/60</f>
        <v>0</v>
      </c>
      <c r="O221" s="15">
        <f>User[[#This Row],[Duration In Store(min)]]/60</f>
        <v>9.1333333333333329</v>
      </c>
      <c r="P221" s="28">
        <f>User[[#This Row],[Time In Store + Leave]]/24</f>
        <v>0.38055555555555554</v>
      </c>
      <c r="Q221" s="15">
        <f>(User[[#This Row],[Time Leave RMS (min)]]/60)+User[[#This Row],[Duration In Store H]]</f>
        <v>9.1333333333333329</v>
      </c>
      <c r="R221">
        <f>IF(User[[#This Row],[Check In]]="Sin Registro",0,1)</f>
        <v>1</v>
      </c>
      <c r="S221">
        <f>IF(User[[#This Row],[Check Out]]="Sin Registro",0,1)</f>
        <v>1</v>
      </c>
      <c r="T221" t="str">
        <f>IFERROR(IF(VLOOKUP(User[[#This Row],[User Code]],Justificar!$C$8:$I$1048576,6,0)=0,"Sin Justificación",VLOOKUP(User[[#This Row],[User Code]],Justificar!$C$8:$I$1048576,6,0)),"")</f>
        <v/>
      </c>
      <c r="U221" t="str">
        <f>IFERROR(IF(VLOOKUP(User[[#This Row],[User Code]],Justificar!$C$8:$I$1048576,6,0)=0,"Sin Justificación",VLOOKUP(User[[#This Row],[User Code]],Justificar!$C$8:$I$1048576,7,0)),"")</f>
        <v/>
      </c>
      <c r="V221" t="str" cm="1">
        <f t="array" ref="V221">_xlfn.IFS(User[[#This Row],[Time In Store + Leave]]&lt;7.8,"Incompleto",User[[#This Row],[Time In Store + Leave]]&lt;=12,"Completo",User[[#This Row],[Time In Store + Leave]]&gt;12,"Superior")</f>
        <v>Completo</v>
      </c>
      <c r="W22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1" t="str">
        <f>IF(User[[#This Row],[Rango]]="incompleto",IF(User[[#This Row],[Reporte in]]=0,"Sin_Registro_In_Out",IF(User[[#This Row],[Reporte Out]]=0,"No_Realizo_Salida","No_cumple_el_Tiempo")),"")</f>
        <v/>
      </c>
      <c r="Y221" t="str" cm="1">
        <f t="array" ref="Y2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21"/>
      <c r="AA221"/>
      <c r="AB221"/>
      <c r="AC221"/>
      <c r="AD221"/>
      <c r="AE221"/>
      <c r="AF221"/>
      <c r="AG221"/>
      <c r="AH221"/>
      <c r="AI221"/>
      <c r="AJ221"/>
    </row>
    <row r="222" spans="1:36" x14ac:dyDescent="0.3">
      <c r="A222" t="s">
        <v>1960</v>
      </c>
      <c r="B222">
        <v>7572875</v>
      </c>
      <c r="C222" t="s">
        <v>1961</v>
      </c>
      <c r="D222" t="s">
        <v>1962</v>
      </c>
      <c r="E222" t="s">
        <v>6</v>
      </c>
      <c r="F222" t="s">
        <v>1033</v>
      </c>
      <c r="G222" t="s">
        <v>178</v>
      </c>
      <c r="H222" s="2">
        <v>45833.500578703701</v>
      </c>
      <c r="I222">
        <v>1</v>
      </c>
      <c r="J22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2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22" s="21" t="str">
        <f>_xlfn.XLOOKUP(User[[#This Row],[User Code]],RMS_Check_In_Out!A:A,RMS_Check_In_Out!D:D,"0")</f>
        <v>0</v>
      </c>
      <c r="M222" s="21" t="str">
        <f>_xlfn.XLOOKUP(User[[#This Row],[User Code]],Leave!P:P,Leave!S:S,"0")</f>
        <v>0</v>
      </c>
      <c r="N222" s="21">
        <f>User[[#This Row],[Time Leave RMS (min)]]/60</f>
        <v>0</v>
      </c>
      <c r="O222" s="15">
        <f>User[[#This Row],[Duration In Store(min)]]/60</f>
        <v>0</v>
      </c>
      <c r="P222" s="28">
        <f>User[[#This Row],[Time In Store + Leave]]/24</f>
        <v>0</v>
      </c>
      <c r="Q222" s="15">
        <f>(User[[#This Row],[Time Leave RMS (min)]]/60)+User[[#This Row],[Duration In Store H]]</f>
        <v>0</v>
      </c>
      <c r="R222">
        <f>IF(User[[#This Row],[Check In]]="Sin Registro",0,1)</f>
        <v>0</v>
      </c>
      <c r="S222">
        <f>IF(User[[#This Row],[Check Out]]="Sin Registro",0,1)</f>
        <v>0</v>
      </c>
      <c r="T222" t="str">
        <f>IFERROR(IF(VLOOKUP(User[[#This Row],[User Code]],Justificar!$C$8:$I$1048576,6,0)=0,"Sin Justificación",VLOOKUP(User[[#This Row],[User Code]],Justificar!$C$8:$I$1048576,6,0)),"")</f>
        <v>Sin Justificación</v>
      </c>
      <c r="U222" t="str">
        <f>IFERROR(IF(VLOOKUP(User[[#This Row],[User Code]],Justificar!$C$8:$I$1048576,6,0)=0,"Sin Justificación",VLOOKUP(User[[#This Row],[User Code]],Justificar!$C$8:$I$1048576,7,0)),"")</f>
        <v>Sin Justificación</v>
      </c>
      <c r="V222" t="str" cm="1">
        <f t="array" ref="V222">_xlfn.IFS(User[[#This Row],[Time In Store + Leave]]&lt;7.8,"Incompleto",User[[#This Row],[Time In Store + Leave]]&lt;=12,"Completo",User[[#This Row],[Time In Store + Leave]]&gt;12,"Superior")</f>
        <v>Incompleto</v>
      </c>
      <c r="W22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22" t="str">
        <f>IF(User[[#This Row],[Rango]]="incompleto",IF(User[[#This Row],[Reporte in]]=0,"Sin_Registro_In_Out",IF(User[[#This Row],[Reporte Out]]=0,"No_Realizo_Salida","No_cumple_el_Tiempo")),"")</f>
        <v>Sin_Registro_In_Out</v>
      </c>
      <c r="Y222" t="str" cm="1">
        <f t="array" ref="Y2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22"/>
      <c r="AA222"/>
      <c r="AB222"/>
      <c r="AC222"/>
      <c r="AD222"/>
      <c r="AE222"/>
      <c r="AF222"/>
      <c r="AG222"/>
      <c r="AH222"/>
      <c r="AI222"/>
      <c r="AJ222"/>
    </row>
    <row r="223" spans="1:36" x14ac:dyDescent="0.3">
      <c r="A223" t="s">
        <v>1963</v>
      </c>
      <c r="B223">
        <v>1032488948</v>
      </c>
      <c r="C223" t="s">
        <v>1964</v>
      </c>
      <c r="D223" t="s">
        <v>1965</v>
      </c>
      <c r="E223" t="s">
        <v>1744</v>
      </c>
      <c r="F223" t="s">
        <v>1033</v>
      </c>
      <c r="G223" t="s">
        <v>178</v>
      </c>
      <c r="H223" s="2">
        <v>45833.5002662037</v>
      </c>
      <c r="I223">
        <v>1</v>
      </c>
      <c r="J2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45922.454074074078</v>
      </c>
      <c r="K2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45922.837581018517</v>
      </c>
      <c r="L223" s="21">
        <f>_xlfn.XLOOKUP(User[[#This Row],[User Code]],RMS_Check_In_Out!A:A,RMS_Check_In_Out!D:D,"0")</f>
        <v>552</v>
      </c>
      <c r="M223" s="21" t="str">
        <f>_xlfn.XLOOKUP(User[[#This Row],[User Code]],Leave!P:P,Leave!S:S,"0")</f>
        <v>0</v>
      </c>
      <c r="N223" s="21">
        <f>User[[#This Row],[Time Leave RMS (min)]]/60</f>
        <v>0</v>
      </c>
      <c r="O223" s="15">
        <f>User[[#This Row],[Duration In Store(min)]]/60</f>
        <v>9.1999999999999993</v>
      </c>
      <c r="P223" s="28">
        <f>User[[#This Row],[Time In Store + Leave]]/24</f>
        <v>0.3833333333333333</v>
      </c>
      <c r="Q223" s="15">
        <f>(User[[#This Row],[Time Leave RMS (min)]]/60)+User[[#This Row],[Duration In Store H]]</f>
        <v>9.1999999999999993</v>
      </c>
      <c r="R223">
        <f>IF(User[[#This Row],[Check In]]="Sin Registro",0,1)</f>
        <v>1</v>
      </c>
      <c r="S223">
        <f>IF(User[[#This Row],[Check Out]]="Sin Registro",0,1)</f>
        <v>1</v>
      </c>
      <c r="T223" t="str">
        <f>IFERROR(IF(VLOOKUP(User[[#This Row],[User Code]],Justificar!$C$8:$I$1048576,6,0)=0,"Sin Justificación",VLOOKUP(User[[#This Row],[User Code]],Justificar!$C$8:$I$1048576,6,0)),"")</f>
        <v/>
      </c>
      <c r="U223" t="str">
        <f>IFERROR(IF(VLOOKUP(User[[#This Row],[User Code]],Justificar!$C$8:$I$1048576,6,0)=0,"Sin Justificación",VLOOKUP(User[[#This Row],[User Code]],Justificar!$C$8:$I$1048576,7,0)),"")</f>
        <v/>
      </c>
      <c r="V223" t="str" cm="1">
        <f t="array" ref="V223">_xlfn.IFS(User[[#This Row],[Time In Store + Leave]]&lt;7.8,"Incompleto",User[[#This Row],[Time In Store + Leave]]&lt;=12,"Completo",User[[#This Row],[Time In Store + Leave]]&gt;12,"Superior")</f>
        <v>Completo</v>
      </c>
      <c r="W22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3" t="str">
        <f>IF(User[[#This Row],[Rango]]="incompleto",IF(User[[#This Row],[Reporte in]]=0,"Sin_Registro_In_Out",IF(User[[#This Row],[Reporte Out]]=0,"No_Realizo_Salida","No_cumple_el_Tiempo")),"")</f>
        <v/>
      </c>
      <c r="Y223" t="str" cm="1">
        <f t="array" ref="Y2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23"/>
      <c r="AA223"/>
      <c r="AB223"/>
      <c r="AC223"/>
      <c r="AD223"/>
      <c r="AE223"/>
      <c r="AF223"/>
      <c r="AG223"/>
      <c r="AH223"/>
      <c r="AI223"/>
      <c r="AJ223"/>
    </row>
    <row r="224" spans="1:36" x14ac:dyDescent="0.3">
      <c r="A224" t="s">
        <v>1966</v>
      </c>
      <c r="B224">
        <v>1110444397</v>
      </c>
      <c r="C224" t="s">
        <v>1967</v>
      </c>
      <c r="D224" t="s">
        <v>1968</v>
      </c>
      <c r="E224" t="s">
        <v>6</v>
      </c>
      <c r="F224" t="s">
        <v>1033</v>
      </c>
      <c r="G224" t="s">
        <v>178</v>
      </c>
      <c r="H224" s="2">
        <v>45833.416990740741</v>
      </c>
      <c r="I224">
        <v>1</v>
      </c>
      <c r="J2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45922.388240740744</v>
      </c>
      <c r="K2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45922.748425925929</v>
      </c>
      <c r="L224" s="21">
        <f>_xlfn.XLOOKUP(User[[#This Row],[User Code]],RMS_Check_In_Out!A:A,RMS_Check_In_Out!D:D,"0")</f>
        <v>519</v>
      </c>
      <c r="M224" s="21" t="str">
        <f>_xlfn.XLOOKUP(User[[#This Row],[User Code]],Leave!P:P,Leave!S:S,"0")</f>
        <v>0</v>
      </c>
      <c r="N224" s="21">
        <f>User[[#This Row],[Time Leave RMS (min)]]/60</f>
        <v>0</v>
      </c>
      <c r="O224" s="15">
        <f>User[[#This Row],[Duration In Store(min)]]/60</f>
        <v>8.65</v>
      </c>
      <c r="P224" s="28">
        <f>User[[#This Row],[Time In Store + Leave]]/24</f>
        <v>0.36041666666666666</v>
      </c>
      <c r="Q224" s="15">
        <f>(User[[#This Row],[Time Leave RMS (min)]]/60)+User[[#This Row],[Duration In Store H]]</f>
        <v>8.65</v>
      </c>
      <c r="R224">
        <f>IF(User[[#This Row],[Check In]]="Sin Registro",0,1)</f>
        <v>1</v>
      </c>
      <c r="S224">
        <f>IF(User[[#This Row],[Check Out]]="Sin Registro",0,1)</f>
        <v>1</v>
      </c>
      <c r="T224" t="str">
        <f>IFERROR(IF(VLOOKUP(User[[#This Row],[User Code]],Justificar!$C$8:$I$1048576,6,0)=0,"Sin Justificación",VLOOKUP(User[[#This Row],[User Code]],Justificar!$C$8:$I$1048576,6,0)),"")</f>
        <v/>
      </c>
      <c r="U224" t="str">
        <f>IFERROR(IF(VLOOKUP(User[[#This Row],[User Code]],Justificar!$C$8:$I$1048576,6,0)=0,"Sin Justificación",VLOOKUP(User[[#This Row],[User Code]],Justificar!$C$8:$I$1048576,7,0)),"")</f>
        <v/>
      </c>
      <c r="V224" t="str" cm="1">
        <f t="array" ref="V224">_xlfn.IFS(User[[#This Row],[Time In Store + Leave]]&lt;7.8,"Incompleto",User[[#This Row],[Time In Store + Leave]]&lt;=12,"Completo",User[[#This Row],[Time In Store + Leave]]&gt;12,"Superior")</f>
        <v>Completo</v>
      </c>
      <c r="W22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4" t="str">
        <f>IF(User[[#This Row],[Rango]]="incompleto",IF(User[[#This Row],[Reporte in]]=0,"Sin_Registro_In_Out",IF(User[[#This Row],[Reporte Out]]=0,"No_Realizo_Salida","No_cumple_el_Tiempo")),"")</f>
        <v/>
      </c>
      <c r="Y224" t="str" cm="1">
        <f t="array" ref="Y2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24"/>
      <c r="AA224"/>
      <c r="AB224"/>
      <c r="AC224"/>
      <c r="AD224"/>
      <c r="AE224"/>
      <c r="AF224"/>
      <c r="AG224"/>
      <c r="AH224"/>
      <c r="AI224"/>
      <c r="AJ224"/>
    </row>
    <row r="225" spans="1:36" x14ac:dyDescent="0.3">
      <c r="A225" t="s">
        <v>1954</v>
      </c>
      <c r="B225">
        <v>1083028202</v>
      </c>
      <c r="C225" t="s">
        <v>1955</v>
      </c>
      <c r="D225" t="s">
        <v>1956</v>
      </c>
      <c r="E225" t="s">
        <v>6</v>
      </c>
      <c r="F225" t="s">
        <v>1487</v>
      </c>
      <c r="G225" t="s">
        <v>177</v>
      </c>
      <c r="H225" s="2">
        <v>45832.708923611113</v>
      </c>
      <c r="I225">
        <v>1</v>
      </c>
      <c r="J2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45922.527025462965</v>
      </c>
      <c r="K2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45922.887129629627</v>
      </c>
      <c r="L225" s="21">
        <f>_xlfn.XLOOKUP(User[[#This Row],[User Code]],RMS_Check_In_Out!A:A,RMS_Check_In_Out!D:D,"0")</f>
        <v>519</v>
      </c>
      <c r="M225" s="21" t="str">
        <f>_xlfn.XLOOKUP(User[[#This Row],[User Code]],Leave!P:P,Leave!S:S,"0")</f>
        <v>0</v>
      </c>
      <c r="N225" s="21">
        <f>User[[#This Row],[Time Leave RMS (min)]]/60</f>
        <v>0</v>
      </c>
      <c r="O225" s="15">
        <f>User[[#This Row],[Duration In Store(min)]]/60</f>
        <v>8.65</v>
      </c>
      <c r="P225" s="28">
        <f>User[[#This Row],[Time In Store + Leave]]/24</f>
        <v>0.36041666666666666</v>
      </c>
      <c r="Q225" s="15">
        <f>(User[[#This Row],[Time Leave RMS (min)]]/60)+User[[#This Row],[Duration In Store H]]</f>
        <v>8.65</v>
      </c>
      <c r="R225">
        <f>IF(User[[#This Row],[Check In]]="Sin Registro",0,1)</f>
        <v>1</v>
      </c>
      <c r="S225">
        <f>IF(User[[#This Row],[Check Out]]="Sin Registro",0,1)</f>
        <v>1</v>
      </c>
      <c r="T225" t="str">
        <f>IFERROR(IF(VLOOKUP(User[[#This Row],[User Code]],Justificar!$C$8:$I$1048576,6,0)=0,"Sin Justificación",VLOOKUP(User[[#This Row],[User Code]],Justificar!$C$8:$I$1048576,6,0)),"")</f>
        <v/>
      </c>
      <c r="U225" t="str">
        <f>IFERROR(IF(VLOOKUP(User[[#This Row],[User Code]],Justificar!$C$8:$I$1048576,6,0)=0,"Sin Justificación",VLOOKUP(User[[#This Row],[User Code]],Justificar!$C$8:$I$1048576,7,0)),"")</f>
        <v/>
      </c>
      <c r="V225" t="str" cm="1">
        <f t="array" ref="V225">_xlfn.IFS(User[[#This Row],[Time In Store + Leave]]&lt;7.8,"Incompleto",User[[#This Row],[Time In Store + Leave]]&lt;=12,"Completo",User[[#This Row],[Time In Store + Leave]]&gt;12,"Superior")</f>
        <v>Completo</v>
      </c>
      <c r="W22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5" t="str">
        <f>IF(User[[#This Row],[Rango]]="incompleto",IF(User[[#This Row],[Reporte in]]=0,"Sin_Registro_In_Out",IF(User[[#This Row],[Reporte Out]]=0,"No_Realizo_Salida","No_cumple_el_Tiempo")),"")</f>
        <v/>
      </c>
      <c r="Y225" t="str" cm="1">
        <f t="array" ref="Y2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25"/>
      <c r="AA225"/>
      <c r="AB225"/>
      <c r="AC225"/>
      <c r="AD225"/>
      <c r="AE225"/>
      <c r="AF225"/>
      <c r="AG225"/>
      <c r="AH225"/>
      <c r="AI225"/>
      <c r="AJ225"/>
    </row>
    <row r="226" spans="1:36" x14ac:dyDescent="0.3">
      <c r="A226" t="s">
        <v>1950</v>
      </c>
      <c r="B226">
        <v>35427273</v>
      </c>
      <c r="C226" t="s">
        <v>1951</v>
      </c>
      <c r="D226" t="s">
        <v>1952</v>
      </c>
      <c r="E226" t="s">
        <v>6</v>
      </c>
      <c r="F226" t="s">
        <v>2768</v>
      </c>
      <c r="G226" t="s">
        <v>178</v>
      </c>
      <c r="H226" s="2">
        <v>45828.789293981485</v>
      </c>
      <c r="I226">
        <v>1</v>
      </c>
      <c r="J2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45922.413993055554</v>
      </c>
      <c r="K2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45922.821770833332</v>
      </c>
      <c r="L226" s="21">
        <f>_xlfn.XLOOKUP(User[[#This Row],[User Code]],RMS_Check_In_Out!A:A,RMS_Check_In_Out!D:D,"0")</f>
        <v>587</v>
      </c>
      <c r="M226" s="21">
        <f>_xlfn.XLOOKUP(User[[#This Row],[User Code]],Leave!P:P,Leave!S:S,"0")</f>
        <v>540</v>
      </c>
      <c r="N226" s="21">
        <f>User[[#This Row],[Time Leave RMS (min)]]/60</f>
        <v>9</v>
      </c>
      <c r="O226" s="15">
        <f>User[[#This Row],[Duration In Store(min)]]/60</f>
        <v>9.7833333333333332</v>
      </c>
      <c r="P226" s="28">
        <f>User[[#This Row],[Time In Store + Leave]]/24</f>
        <v>0.78263888888888877</v>
      </c>
      <c r="Q226" s="15">
        <f>(User[[#This Row],[Time Leave RMS (min)]]/60)+User[[#This Row],[Duration In Store H]]</f>
        <v>18.783333333333331</v>
      </c>
      <c r="R226">
        <f>IF(User[[#This Row],[Check In]]="Sin Registro",0,1)</f>
        <v>1</v>
      </c>
      <c r="S226">
        <f>IF(User[[#This Row],[Check Out]]="Sin Registro",0,1)</f>
        <v>1</v>
      </c>
      <c r="T226" t="str">
        <f>IFERROR(IF(VLOOKUP(User[[#This Row],[User Code]],Justificar!$C$8:$I$1048576,6,0)=0,"Sin Justificación",VLOOKUP(User[[#This Row],[User Code]],Justificar!$C$8:$I$1048576,6,0)),"")</f>
        <v/>
      </c>
      <c r="U226" t="str">
        <f>IFERROR(IF(VLOOKUP(User[[#This Row],[User Code]],Justificar!$C$8:$I$1048576,6,0)=0,"Sin Justificación",VLOOKUP(User[[#This Row],[User Code]],Justificar!$C$8:$I$1048576,7,0)),"")</f>
        <v/>
      </c>
      <c r="V226" t="str" cm="1">
        <f t="array" ref="V226">_xlfn.IFS(User[[#This Row],[Time In Store + Leave]]&lt;7.8,"Incompleto",User[[#This Row],[Time In Store + Leave]]&lt;=12,"Completo",User[[#This Row],[Time In Store + Leave]]&gt;12,"Superior")</f>
        <v>Superior</v>
      </c>
      <c r="W22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6" t="str">
        <f>IF(User[[#This Row],[Rango]]="incompleto",IF(User[[#This Row],[Reporte in]]=0,"Sin_Registro_In_Out",IF(User[[#This Row],[Reporte Out]]=0,"No_Realizo_Salida","No_cumple_el_Tiempo")),"")</f>
        <v/>
      </c>
      <c r="Y226" t="str" cm="1">
        <f t="array" ref="Y2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26"/>
      <c r="AA226"/>
      <c r="AB226"/>
      <c r="AC226"/>
      <c r="AD226"/>
      <c r="AE226"/>
      <c r="AF226"/>
      <c r="AG226"/>
      <c r="AH226"/>
      <c r="AI226"/>
      <c r="AJ226"/>
    </row>
    <row r="227" spans="1:36" x14ac:dyDescent="0.3">
      <c r="A227" t="s">
        <v>1940</v>
      </c>
      <c r="B227">
        <v>64576757</v>
      </c>
      <c r="C227" t="s">
        <v>1941</v>
      </c>
      <c r="D227" t="s">
        <v>1942</v>
      </c>
      <c r="E227" t="s">
        <v>6</v>
      </c>
      <c r="F227" t="s">
        <v>1863</v>
      </c>
      <c r="G227" t="s">
        <v>179</v>
      </c>
      <c r="H227" s="2">
        <v>45827.791979166665</v>
      </c>
      <c r="I227">
        <v>1</v>
      </c>
      <c r="J2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45922.374606481484</v>
      </c>
      <c r="K2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45922.75037037037</v>
      </c>
      <c r="L227" s="21">
        <f>_xlfn.XLOOKUP(User[[#This Row],[User Code]],RMS_Check_In_Out!A:A,RMS_Check_In_Out!D:D,"0")</f>
        <v>541</v>
      </c>
      <c r="M227" s="21" t="str">
        <f>_xlfn.XLOOKUP(User[[#This Row],[User Code]],Leave!P:P,Leave!S:S,"0")</f>
        <v>0</v>
      </c>
      <c r="N227" s="21">
        <f>User[[#This Row],[Time Leave RMS (min)]]/60</f>
        <v>0</v>
      </c>
      <c r="O227" s="15">
        <f>User[[#This Row],[Duration In Store(min)]]/60</f>
        <v>9.0166666666666675</v>
      </c>
      <c r="P227" s="28">
        <f>User[[#This Row],[Time In Store + Leave]]/24</f>
        <v>0.3756944444444445</v>
      </c>
      <c r="Q227" s="15">
        <f>(User[[#This Row],[Time Leave RMS (min)]]/60)+User[[#This Row],[Duration In Store H]]</f>
        <v>9.0166666666666675</v>
      </c>
      <c r="R227">
        <f>IF(User[[#This Row],[Check In]]="Sin Registro",0,1)</f>
        <v>1</v>
      </c>
      <c r="S227">
        <f>IF(User[[#This Row],[Check Out]]="Sin Registro",0,1)</f>
        <v>1</v>
      </c>
      <c r="T227" t="str">
        <f>IFERROR(IF(VLOOKUP(User[[#This Row],[User Code]],Justificar!$C$8:$I$1048576,6,0)=0,"Sin Justificación",VLOOKUP(User[[#This Row],[User Code]],Justificar!$C$8:$I$1048576,6,0)),"")</f>
        <v/>
      </c>
      <c r="U227" t="str">
        <f>IFERROR(IF(VLOOKUP(User[[#This Row],[User Code]],Justificar!$C$8:$I$1048576,6,0)=0,"Sin Justificación",VLOOKUP(User[[#This Row],[User Code]],Justificar!$C$8:$I$1048576,7,0)),"")</f>
        <v/>
      </c>
      <c r="V227" t="str" cm="1">
        <f t="array" ref="V227">_xlfn.IFS(User[[#This Row],[Time In Store + Leave]]&lt;7.8,"Incompleto",User[[#This Row],[Time In Store + Leave]]&lt;=12,"Completo",User[[#This Row],[Time In Store + Leave]]&gt;12,"Superior")</f>
        <v>Completo</v>
      </c>
      <c r="W22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7" t="str">
        <f>IF(User[[#This Row],[Rango]]="incompleto",IF(User[[#This Row],[Reporte in]]=0,"Sin_Registro_In_Out",IF(User[[#This Row],[Reporte Out]]=0,"No_Realizo_Salida","No_cumple_el_Tiempo")),"")</f>
        <v/>
      </c>
      <c r="Y227" t="str" cm="1">
        <f t="array" ref="Y2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27"/>
      <c r="AA227"/>
      <c r="AB227"/>
      <c r="AC227"/>
      <c r="AD227"/>
      <c r="AE227"/>
      <c r="AF227"/>
      <c r="AG227"/>
      <c r="AH227"/>
      <c r="AI227"/>
      <c r="AJ227"/>
    </row>
    <row r="228" spans="1:36" x14ac:dyDescent="0.3">
      <c r="A228" t="s">
        <v>1943</v>
      </c>
      <c r="B228">
        <v>1117548865</v>
      </c>
      <c r="C228" t="s">
        <v>1944</v>
      </c>
      <c r="D228" t="s">
        <v>1945</v>
      </c>
      <c r="E228" t="s">
        <v>6</v>
      </c>
      <c r="F228" t="s">
        <v>1041</v>
      </c>
      <c r="G228" t="s">
        <v>179</v>
      </c>
      <c r="H228" s="2">
        <v>45827.778738425928</v>
      </c>
      <c r="I228">
        <v>1</v>
      </c>
      <c r="J2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45922.346712962964</v>
      </c>
      <c r="K2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45922.751064814816</v>
      </c>
      <c r="L228" s="21">
        <f>_xlfn.XLOOKUP(User[[#This Row],[User Code]],RMS_Check_In_Out!A:A,RMS_Check_In_Out!D:D,"0")</f>
        <v>582</v>
      </c>
      <c r="M228" s="21" t="str">
        <f>_xlfn.XLOOKUP(User[[#This Row],[User Code]],Leave!P:P,Leave!S:S,"0")</f>
        <v>0</v>
      </c>
      <c r="N228" s="21">
        <f>User[[#This Row],[Time Leave RMS (min)]]/60</f>
        <v>0</v>
      </c>
      <c r="O228" s="15">
        <f>User[[#This Row],[Duration In Store(min)]]/60</f>
        <v>9.6999999999999993</v>
      </c>
      <c r="P228" s="28">
        <f>User[[#This Row],[Time In Store + Leave]]/24</f>
        <v>0.40416666666666662</v>
      </c>
      <c r="Q228" s="15">
        <f>(User[[#This Row],[Time Leave RMS (min)]]/60)+User[[#This Row],[Duration In Store H]]</f>
        <v>9.6999999999999993</v>
      </c>
      <c r="R228">
        <f>IF(User[[#This Row],[Check In]]="Sin Registro",0,1)</f>
        <v>1</v>
      </c>
      <c r="S228">
        <f>IF(User[[#This Row],[Check Out]]="Sin Registro",0,1)</f>
        <v>1</v>
      </c>
      <c r="T228" t="str">
        <f>IFERROR(IF(VLOOKUP(User[[#This Row],[User Code]],Justificar!$C$8:$I$1048576,6,0)=0,"Sin Justificación",VLOOKUP(User[[#This Row],[User Code]],Justificar!$C$8:$I$1048576,6,0)),"")</f>
        <v/>
      </c>
      <c r="U228" t="str">
        <f>IFERROR(IF(VLOOKUP(User[[#This Row],[User Code]],Justificar!$C$8:$I$1048576,6,0)=0,"Sin Justificación",VLOOKUP(User[[#This Row],[User Code]],Justificar!$C$8:$I$1048576,7,0)),"")</f>
        <v/>
      </c>
      <c r="V228" t="str" cm="1">
        <f t="array" ref="V228">_xlfn.IFS(User[[#This Row],[Time In Store + Leave]]&lt;7.8,"Incompleto",User[[#This Row],[Time In Store + Leave]]&lt;=12,"Completo",User[[#This Row],[Time In Store + Leave]]&gt;12,"Superior")</f>
        <v>Completo</v>
      </c>
      <c r="W22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8" t="str">
        <f>IF(User[[#This Row],[Rango]]="incompleto",IF(User[[#This Row],[Reporte in]]=0,"Sin_Registro_In_Out",IF(User[[#This Row],[Reporte Out]]=0,"No_Realizo_Salida","No_cumple_el_Tiempo")),"")</f>
        <v/>
      </c>
      <c r="Y228" t="str" cm="1">
        <f t="array" ref="Y2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28"/>
      <c r="AA228"/>
      <c r="AB228"/>
      <c r="AC228"/>
      <c r="AD228"/>
      <c r="AE228"/>
      <c r="AF228"/>
      <c r="AG228"/>
      <c r="AH228"/>
      <c r="AI228"/>
      <c r="AJ228"/>
    </row>
    <row r="229" spans="1:36" x14ac:dyDescent="0.3">
      <c r="A229" t="s">
        <v>1946</v>
      </c>
      <c r="B229">
        <v>1094891683</v>
      </c>
      <c r="C229" t="s">
        <v>1953</v>
      </c>
      <c r="D229" t="s">
        <v>1947</v>
      </c>
      <c r="E229" t="s">
        <v>6</v>
      </c>
      <c r="F229" t="s">
        <v>1041</v>
      </c>
      <c r="G229" t="s">
        <v>179</v>
      </c>
      <c r="H229" s="2">
        <v>45827.778668981482</v>
      </c>
      <c r="I229">
        <v>1</v>
      </c>
      <c r="J2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45922.372974537036</v>
      </c>
      <c r="K2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45922.752349537041</v>
      </c>
      <c r="L229" s="21">
        <f>_xlfn.XLOOKUP(User[[#This Row],[User Code]],RMS_Check_In_Out!A:A,RMS_Check_In_Out!D:D,"0")</f>
        <v>546</v>
      </c>
      <c r="M229" s="21" t="str">
        <f>_xlfn.XLOOKUP(User[[#This Row],[User Code]],Leave!P:P,Leave!S:S,"0")</f>
        <v>0</v>
      </c>
      <c r="N229" s="21">
        <f>User[[#This Row],[Time Leave RMS (min)]]/60</f>
        <v>0</v>
      </c>
      <c r="O229" s="15">
        <f>User[[#This Row],[Duration In Store(min)]]/60</f>
        <v>9.1</v>
      </c>
      <c r="P229" s="28">
        <f>User[[#This Row],[Time In Store + Leave]]/24</f>
        <v>0.37916666666666665</v>
      </c>
      <c r="Q229" s="15">
        <f>(User[[#This Row],[Time Leave RMS (min)]]/60)+User[[#This Row],[Duration In Store H]]</f>
        <v>9.1</v>
      </c>
      <c r="R229">
        <f>IF(User[[#This Row],[Check In]]="Sin Registro",0,1)</f>
        <v>1</v>
      </c>
      <c r="S229">
        <f>IF(User[[#This Row],[Check Out]]="Sin Registro",0,1)</f>
        <v>1</v>
      </c>
      <c r="T229" t="str">
        <f>IFERROR(IF(VLOOKUP(User[[#This Row],[User Code]],Justificar!$C$8:$I$1048576,6,0)=0,"Sin Justificación",VLOOKUP(User[[#This Row],[User Code]],Justificar!$C$8:$I$1048576,6,0)),"")</f>
        <v/>
      </c>
      <c r="U229" t="str">
        <f>IFERROR(IF(VLOOKUP(User[[#This Row],[User Code]],Justificar!$C$8:$I$1048576,6,0)=0,"Sin Justificación",VLOOKUP(User[[#This Row],[User Code]],Justificar!$C$8:$I$1048576,7,0)),"")</f>
        <v/>
      </c>
      <c r="V229" t="str" cm="1">
        <f t="array" ref="V229">_xlfn.IFS(User[[#This Row],[Time In Store + Leave]]&lt;7.8,"Incompleto",User[[#This Row],[Time In Store + Leave]]&lt;=12,"Completo",User[[#This Row],[Time In Store + Leave]]&gt;12,"Superior")</f>
        <v>Completo</v>
      </c>
      <c r="W22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29" t="str">
        <f>IF(User[[#This Row],[Rango]]="incompleto",IF(User[[#This Row],[Reporte in]]=0,"Sin_Registro_In_Out",IF(User[[#This Row],[Reporte Out]]=0,"No_Realizo_Salida","No_cumple_el_Tiempo")),"")</f>
        <v/>
      </c>
      <c r="Y229" t="str" cm="1">
        <f t="array" ref="Y2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29"/>
      <c r="AA229"/>
      <c r="AB229"/>
      <c r="AC229"/>
      <c r="AD229"/>
      <c r="AE229"/>
      <c r="AF229"/>
      <c r="AG229"/>
      <c r="AH229"/>
      <c r="AI229"/>
      <c r="AJ229"/>
    </row>
    <row r="230" spans="1:36" x14ac:dyDescent="0.3">
      <c r="A230" t="s">
        <v>1932</v>
      </c>
      <c r="B230">
        <v>1063275329</v>
      </c>
      <c r="C230" t="s">
        <v>1933</v>
      </c>
      <c r="D230" t="s">
        <v>1934</v>
      </c>
      <c r="E230" t="s">
        <v>6</v>
      </c>
      <c r="F230" t="s">
        <v>1033</v>
      </c>
      <c r="G230" t="s">
        <v>178</v>
      </c>
      <c r="H230" s="2">
        <v>45826.792141203703</v>
      </c>
      <c r="I230">
        <v>1</v>
      </c>
      <c r="J2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45922.412962962961</v>
      </c>
      <c r="K2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45922.792199074072</v>
      </c>
      <c r="L230" s="21">
        <f>_xlfn.XLOOKUP(User[[#This Row],[User Code]],RMS_Check_In_Out!A:A,RMS_Check_In_Out!D:D,"0")</f>
        <v>546</v>
      </c>
      <c r="M230" s="21" t="str">
        <f>_xlfn.XLOOKUP(User[[#This Row],[User Code]],Leave!P:P,Leave!S:S,"0")</f>
        <v>0</v>
      </c>
      <c r="N230" s="21">
        <f>User[[#This Row],[Time Leave RMS (min)]]/60</f>
        <v>0</v>
      </c>
      <c r="O230" s="15">
        <f>User[[#This Row],[Duration In Store(min)]]/60</f>
        <v>9.1</v>
      </c>
      <c r="P230" s="28">
        <f>User[[#This Row],[Time In Store + Leave]]/24</f>
        <v>0.37916666666666665</v>
      </c>
      <c r="Q230" s="15">
        <f>(User[[#This Row],[Time Leave RMS (min)]]/60)+User[[#This Row],[Duration In Store H]]</f>
        <v>9.1</v>
      </c>
      <c r="R230">
        <f>IF(User[[#This Row],[Check In]]="Sin Registro",0,1)</f>
        <v>1</v>
      </c>
      <c r="S230">
        <f>IF(User[[#This Row],[Check Out]]="Sin Registro",0,1)</f>
        <v>1</v>
      </c>
      <c r="T230" t="str">
        <f>IFERROR(IF(VLOOKUP(User[[#This Row],[User Code]],Justificar!$C$8:$I$1048576,6,0)=0,"Sin Justificación",VLOOKUP(User[[#This Row],[User Code]],Justificar!$C$8:$I$1048576,6,0)),"")</f>
        <v/>
      </c>
      <c r="U230" t="str">
        <f>IFERROR(IF(VLOOKUP(User[[#This Row],[User Code]],Justificar!$C$8:$I$1048576,6,0)=0,"Sin Justificación",VLOOKUP(User[[#This Row],[User Code]],Justificar!$C$8:$I$1048576,7,0)),"")</f>
        <v/>
      </c>
      <c r="V230" t="str" cm="1">
        <f t="array" ref="V230">_xlfn.IFS(User[[#This Row],[Time In Store + Leave]]&lt;7.8,"Incompleto",User[[#This Row],[Time In Store + Leave]]&lt;=12,"Completo",User[[#This Row],[Time In Store + Leave]]&gt;12,"Superior")</f>
        <v>Completo</v>
      </c>
      <c r="W23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0" t="str">
        <f>IF(User[[#This Row],[Rango]]="incompleto",IF(User[[#This Row],[Reporte in]]=0,"Sin_Registro_In_Out",IF(User[[#This Row],[Reporte Out]]=0,"No_Realizo_Salida","No_cumple_el_Tiempo")),"")</f>
        <v/>
      </c>
      <c r="Y230" t="str" cm="1">
        <f t="array" ref="Y2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30"/>
      <c r="AA230"/>
      <c r="AB230"/>
      <c r="AC230"/>
      <c r="AD230"/>
      <c r="AE230"/>
      <c r="AF230"/>
      <c r="AG230"/>
      <c r="AH230"/>
      <c r="AI230"/>
      <c r="AJ230"/>
    </row>
    <row r="231" spans="1:36" x14ac:dyDescent="0.3">
      <c r="A231" t="s">
        <v>1935</v>
      </c>
      <c r="B231">
        <v>1057573971</v>
      </c>
      <c r="C231" t="s">
        <v>1948</v>
      </c>
      <c r="D231" t="s">
        <v>1936</v>
      </c>
      <c r="E231" t="s">
        <v>6</v>
      </c>
      <c r="F231" t="s">
        <v>1047</v>
      </c>
      <c r="G231" t="s">
        <v>178</v>
      </c>
      <c r="H231" s="2">
        <v>45826.791898148149</v>
      </c>
      <c r="I231">
        <v>1</v>
      </c>
      <c r="J2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45922.37091435185</v>
      </c>
      <c r="K2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45922.755162037036</v>
      </c>
      <c r="L231" s="21">
        <f>_xlfn.XLOOKUP(User[[#This Row],[User Code]],RMS_Check_In_Out!A:A,RMS_Check_In_Out!D:D,"0")</f>
        <v>553</v>
      </c>
      <c r="M231" s="21" t="str">
        <f>_xlfn.XLOOKUP(User[[#This Row],[User Code]],Leave!P:P,Leave!S:S,"0")</f>
        <v>0</v>
      </c>
      <c r="N231" s="21">
        <f>User[[#This Row],[Time Leave RMS (min)]]/60</f>
        <v>0</v>
      </c>
      <c r="O231" s="15">
        <f>User[[#This Row],[Duration In Store(min)]]/60</f>
        <v>9.2166666666666668</v>
      </c>
      <c r="P231" s="28">
        <f>User[[#This Row],[Time In Store + Leave]]/24</f>
        <v>0.3840277777777778</v>
      </c>
      <c r="Q231" s="15">
        <f>(User[[#This Row],[Time Leave RMS (min)]]/60)+User[[#This Row],[Duration In Store H]]</f>
        <v>9.2166666666666668</v>
      </c>
      <c r="R231">
        <f>IF(User[[#This Row],[Check In]]="Sin Registro",0,1)</f>
        <v>1</v>
      </c>
      <c r="S231">
        <f>IF(User[[#This Row],[Check Out]]="Sin Registro",0,1)</f>
        <v>1</v>
      </c>
      <c r="T231" t="str">
        <f>IFERROR(IF(VLOOKUP(User[[#This Row],[User Code]],Justificar!$C$8:$I$1048576,6,0)=0,"Sin Justificación",VLOOKUP(User[[#This Row],[User Code]],Justificar!$C$8:$I$1048576,6,0)),"")</f>
        <v/>
      </c>
      <c r="U231" t="str">
        <f>IFERROR(IF(VLOOKUP(User[[#This Row],[User Code]],Justificar!$C$8:$I$1048576,6,0)=0,"Sin Justificación",VLOOKUP(User[[#This Row],[User Code]],Justificar!$C$8:$I$1048576,7,0)),"")</f>
        <v/>
      </c>
      <c r="V231" t="str" cm="1">
        <f t="array" ref="V231">_xlfn.IFS(User[[#This Row],[Time In Store + Leave]]&lt;7.8,"Incompleto",User[[#This Row],[Time In Store + Leave]]&lt;=12,"Completo",User[[#This Row],[Time In Store + Leave]]&gt;12,"Superior")</f>
        <v>Completo</v>
      </c>
      <c r="W23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1" t="str">
        <f>IF(User[[#This Row],[Rango]]="incompleto",IF(User[[#This Row],[Reporte in]]=0,"Sin_Registro_In_Out",IF(User[[#This Row],[Reporte Out]]=0,"No_Realizo_Salida","No_cumple_el_Tiempo")),"")</f>
        <v/>
      </c>
      <c r="Y231" t="str" cm="1">
        <f t="array" ref="Y2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31"/>
      <c r="AA231"/>
      <c r="AB231"/>
      <c r="AC231"/>
      <c r="AD231"/>
      <c r="AE231"/>
      <c r="AF231"/>
      <c r="AG231"/>
      <c r="AH231"/>
      <c r="AI231"/>
      <c r="AJ231"/>
    </row>
    <row r="232" spans="1:36" x14ac:dyDescent="0.3">
      <c r="A232" t="s">
        <v>1937</v>
      </c>
      <c r="B232">
        <v>1107524724</v>
      </c>
      <c r="C232" t="s">
        <v>1938</v>
      </c>
      <c r="D232" t="s">
        <v>1939</v>
      </c>
      <c r="E232" t="s">
        <v>6</v>
      </c>
      <c r="F232" t="s">
        <v>1040</v>
      </c>
      <c r="G232" t="s">
        <v>179</v>
      </c>
      <c r="H232" s="2">
        <v>45826.458796296298</v>
      </c>
      <c r="I232">
        <v>1</v>
      </c>
      <c r="J2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2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232" s="21" t="str">
        <f>_xlfn.XLOOKUP(User[[#This Row],[User Code]],RMS_Check_In_Out!A:A,RMS_Check_In_Out!D:D,"0")</f>
        <v>0</v>
      </c>
      <c r="M232" s="21">
        <f>_xlfn.XLOOKUP(User[[#This Row],[User Code]],Leave!P:P,Leave!S:S,"0")</f>
        <v>540</v>
      </c>
      <c r="N232" s="21">
        <f>User[[#This Row],[Time Leave RMS (min)]]/60</f>
        <v>9</v>
      </c>
      <c r="O232" s="15">
        <f>User[[#This Row],[Duration In Store(min)]]/60</f>
        <v>0</v>
      </c>
      <c r="P232" s="28">
        <f>User[[#This Row],[Time In Store + Leave]]/24</f>
        <v>0.375</v>
      </c>
      <c r="Q232" s="15">
        <f>(User[[#This Row],[Time Leave RMS (min)]]/60)+User[[#This Row],[Duration In Store H]]</f>
        <v>9</v>
      </c>
      <c r="R232">
        <f>IF(User[[#This Row],[Check In]]="Sin Registro",0,1)</f>
        <v>1</v>
      </c>
      <c r="S232">
        <f>IF(User[[#This Row],[Check Out]]="Sin Registro",0,1)</f>
        <v>1</v>
      </c>
      <c r="T232" t="str">
        <f>IFERROR(IF(VLOOKUP(User[[#This Row],[User Code]],Justificar!$C$8:$I$1048576,6,0)=0,"Sin Justificación",VLOOKUP(User[[#This Row],[User Code]],Justificar!$C$8:$I$1048576,6,0)),"")</f>
        <v/>
      </c>
      <c r="U232" t="str">
        <f>IFERROR(IF(VLOOKUP(User[[#This Row],[User Code]],Justificar!$C$8:$I$1048576,6,0)=0,"Sin Justificación",VLOOKUP(User[[#This Row],[User Code]],Justificar!$C$8:$I$1048576,7,0)),"")</f>
        <v/>
      </c>
      <c r="V232" t="str" cm="1">
        <f t="array" ref="V232">_xlfn.IFS(User[[#This Row],[Time In Store + Leave]]&lt;7.8,"Incompleto",User[[#This Row],[Time In Store + Leave]]&lt;=12,"Completo",User[[#This Row],[Time In Store + Leave]]&gt;12,"Superior")</f>
        <v>Completo</v>
      </c>
      <c r="W23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2" t="str">
        <f>IF(User[[#This Row],[Rango]]="incompleto",IF(User[[#This Row],[Reporte in]]=0,"Sin_Registro_In_Out",IF(User[[#This Row],[Reporte Out]]=0,"No_Realizo_Salida","No_cumple_el_Tiempo")),"")</f>
        <v/>
      </c>
      <c r="Y232" t="str" cm="1">
        <f t="array" ref="Y2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32"/>
      <c r="AA232"/>
      <c r="AB232"/>
      <c r="AC232"/>
      <c r="AD232"/>
      <c r="AE232"/>
      <c r="AF232"/>
      <c r="AG232"/>
      <c r="AH232"/>
      <c r="AI232"/>
      <c r="AJ232"/>
    </row>
    <row r="233" spans="1:36" x14ac:dyDescent="0.3">
      <c r="A233" t="s">
        <v>1907</v>
      </c>
      <c r="B233">
        <v>1057390103</v>
      </c>
      <c r="C233" t="s">
        <v>1908</v>
      </c>
      <c r="D233" t="s">
        <v>1909</v>
      </c>
      <c r="E233" t="s">
        <v>6</v>
      </c>
      <c r="F233" t="s">
        <v>1033</v>
      </c>
      <c r="G233" t="s">
        <v>178</v>
      </c>
      <c r="H233" s="2">
        <v>45824.792824074073</v>
      </c>
      <c r="I233">
        <v>1</v>
      </c>
      <c r="J2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45922.379479166666</v>
      </c>
      <c r="K23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33" s="21">
        <f>_xlfn.XLOOKUP(User[[#This Row],[User Code]],RMS_Check_In_Out!A:A,RMS_Check_In_Out!D:D,"0")</f>
        <v>0</v>
      </c>
      <c r="M233" s="21" t="str">
        <f>_xlfn.XLOOKUP(User[[#This Row],[User Code]],Leave!P:P,Leave!S:S,"0")</f>
        <v>0</v>
      </c>
      <c r="N233" s="21">
        <f>User[[#This Row],[Time Leave RMS (min)]]/60</f>
        <v>0</v>
      </c>
      <c r="O233" s="15">
        <f>User[[#This Row],[Duration In Store(min)]]/60</f>
        <v>0</v>
      </c>
      <c r="P233" s="28">
        <f>User[[#This Row],[Time In Store + Leave]]/24</f>
        <v>0</v>
      </c>
      <c r="Q233" s="15">
        <f>(User[[#This Row],[Time Leave RMS (min)]]/60)+User[[#This Row],[Duration In Store H]]</f>
        <v>0</v>
      </c>
      <c r="R233">
        <f>IF(User[[#This Row],[Check In]]="Sin Registro",0,1)</f>
        <v>1</v>
      </c>
      <c r="S233">
        <f>IF(User[[#This Row],[Check Out]]="Sin Registro",0,1)</f>
        <v>0</v>
      </c>
      <c r="T233" t="str">
        <f>IFERROR(IF(VLOOKUP(User[[#This Row],[User Code]],Justificar!$C$8:$I$1048576,6,0)=0,"Sin Justificación",VLOOKUP(User[[#This Row],[User Code]],Justificar!$C$8:$I$1048576,6,0)),"")</f>
        <v>Sin Justificación</v>
      </c>
      <c r="U233" t="str">
        <f>IFERROR(IF(VLOOKUP(User[[#This Row],[User Code]],Justificar!$C$8:$I$1048576,6,0)=0,"Sin Justificación",VLOOKUP(User[[#This Row],[User Code]],Justificar!$C$8:$I$1048576,7,0)),"")</f>
        <v>Sin Justificación</v>
      </c>
      <c r="V233" t="str" cm="1">
        <f t="array" ref="V233">_xlfn.IFS(User[[#This Row],[Time In Store + Leave]]&lt;7.8,"Incompleto",User[[#This Row],[Time In Store + Leave]]&lt;=12,"Completo",User[[#This Row],[Time In Store + Leave]]&gt;12,"Superior")</f>
        <v>Incompleto</v>
      </c>
      <c r="W233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3" t="str">
        <f>IF(User[[#This Row],[Rango]]="incompleto",IF(User[[#This Row],[Reporte in]]=0,"Sin_Registro_In_Out",IF(User[[#This Row],[Reporte Out]]=0,"No_Realizo_Salida","No_cumple_el_Tiempo")),"")</f>
        <v>No_Realizo_Salida</v>
      </c>
      <c r="Y233" t="str" cm="1">
        <f t="array" ref="Y2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33"/>
      <c r="AA233"/>
      <c r="AB233"/>
      <c r="AC233"/>
      <c r="AD233"/>
      <c r="AE233"/>
      <c r="AF233"/>
      <c r="AG233"/>
      <c r="AH233"/>
      <c r="AI233"/>
      <c r="AJ233"/>
    </row>
    <row r="234" spans="1:36" x14ac:dyDescent="0.3">
      <c r="A234" t="s">
        <v>1910</v>
      </c>
      <c r="B234">
        <v>1121946506</v>
      </c>
      <c r="C234" t="s">
        <v>1911</v>
      </c>
      <c r="D234" t="s">
        <v>1912</v>
      </c>
      <c r="E234" t="s">
        <v>1744</v>
      </c>
      <c r="F234" t="s">
        <v>2412</v>
      </c>
      <c r="G234" t="s">
        <v>177</v>
      </c>
      <c r="H234" s="2">
        <v>45824.792696759258</v>
      </c>
      <c r="I234">
        <v>1</v>
      </c>
      <c r="J2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45922.495208333334</v>
      </c>
      <c r="K2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45922.834791666668</v>
      </c>
      <c r="L234" s="21">
        <f>_xlfn.XLOOKUP(User[[#This Row],[User Code]],RMS_Check_In_Out!A:A,RMS_Check_In_Out!D:D,"0")</f>
        <v>489</v>
      </c>
      <c r="M234" s="21">
        <f>_xlfn.XLOOKUP(User[[#This Row],[User Code]],Leave!P:P,Leave!S:S,"0")</f>
        <v>60</v>
      </c>
      <c r="N234" s="21">
        <f>User[[#This Row],[Time Leave RMS (min)]]/60</f>
        <v>1</v>
      </c>
      <c r="O234" s="15">
        <f>User[[#This Row],[Duration In Store(min)]]/60</f>
        <v>8.15</v>
      </c>
      <c r="P234" s="28">
        <f>User[[#This Row],[Time In Store + Leave]]/24</f>
        <v>0.38125000000000003</v>
      </c>
      <c r="Q234" s="15">
        <f>(User[[#This Row],[Time Leave RMS (min)]]/60)+User[[#This Row],[Duration In Store H]]</f>
        <v>9.15</v>
      </c>
      <c r="R234">
        <f>IF(User[[#This Row],[Check In]]="Sin Registro",0,1)</f>
        <v>1</v>
      </c>
      <c r="S234">
        <f>IF(User[[#This Row],[Check Out]]="Sin Registro",0,1)</f>
        <v>1</v>
      </c>
      <c r="T234" t="str">
        <f>IFERROR(IF(VLOOKUP(User[[#This Row],[User Code]],Justificar!$C$8:$I$1048576,6,0)=0,"Sin Justificación",VLOOKUP(User[[#This Row],[User Code]],Justificar!$C$8:$I$1048576,6,0)),"")</f>
        <v/>
      </c>
      <c r="U234" t="str">
        <f>IFERROR(IF(VLOOKUP(User[[#This Row],[User Code]],Justificar!$C$8:$I$1048576,6,0)=0,"Sin Justificación",VLOOKUP(User[[#This Row],[User Code]],Justificar!$C$8:$I$1048576,7,0)),"")</f>
        <v/>
      </c>
      <c r="V234" t="str" cm="1">
        <f t="array" ref="V234">_xlfn.IFS(User[[#This Row],[Time In Store + Leave]]&lt;7.8,"Incompleto",User[[#This Row],[Time In Store + Leave]]&lt;=12,"Completo",User[[#This Row],[Time In Store + Leave]]&gt;12,"Superior")</f>
        <v>Completo</v>
      </c>
      <c r="W23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4" t="str">
        <f>IF(User[[#This Row],[Rango]]="incompleto",IF(User[[#This Row],[Reporte in]]=0,"Sin_Registro_In_Out",IF(User[[#This Row],[Reporte Out]]=0,"No_Realizo_Salida","No_cumple_el_Tiempo")),"")</f>
        <v/>
      </c>
      <c r="Y234" t="str" cm="1">
        <f t="array" ref="Y2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34"/>
      <c r="AA234"/>
      <c r="AB234"/>
      <c r="AC234"/>
      <c r="AD234"/>
      <c r="AE234"/>
      <c r="AF234"/>
      <c r="AG234"/>
      <c r="AH234"/>
      <c r="AI234"/>
      <c r="AJ234"/>
    </row>
    <row r="235" spans="1:36" x14ac:dyDescent="0.3">
      <c r="A235" t="s">
        <v>1913</v>
      </c>
      <c r="B235">
        <v>1102859972</v>
      </c>
      <c r="C235" t="s">
        <v>1914</v>
      </c>
      <c r="D235" t="s">
        <v>1915</v>
      </c>
      <c r="E235" t="s">
        <v>6</v>
      </c>
      <c r="F235" t="s">
        <v>1034</v>
      </c>
      <c r="G235" t="s">
        <v>178</v>
      </c>
      <c r="H235" s="2">
        <v>45824.792407407411</v>
      </c>
      <c r="I235">
        <v>1</v>
      </c>
      <c r="J23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Funeral Leave</v>
      </c>
      <c r="K23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Funeral Leave</v>
      </c>
      <c r="L235" s="21" t="str">
        <f>_xlfn.XLOOKUP(User[[#This Row],[User Code]],RMS_Check_In_Out!A:A,RMS_Check_In_Out!D:D,"0")</f>
        <v>0</v>
      </c>
      <c r="M235" s="21">
        <f>_xlfn.XLOOKUP(User[[#This Row],[User Code]],Leave!P:P,Leave!S:S,"0")</f>
        <v>540</v>
      </c>
      <c r="N235" s="21">
        <f>User[[#This Row],[Time Leave RMS (min)]]/60</f>
        <v>9</v>
      </c>
      <c r="O235" s="15">
        <f>User[[#This Row],[Duration In Store(min)]]/60</f>
        <v>0</v>
      </c>
      <c r="P235" s="28">
        <f>User[[#This Row],[Time In Store + Leave]]/24</f>
        <v>0.375</v>
      </c>
      <c r="Q235" s="15">
        <f>(User[[#This Row],[Time Leave RMS (min)]]/60)+User[[#This Row],[Duration In Store H]]</f>
        <v>9</v>
      </c>
      <c r="R235">
        <f>IF(User[[#This Row],[Check In]]="Sin Registro",0,1)</f>
        <v>1</v>
      </c>
      <c r="S235">
        <f>IF(User[[#This Row],[Check Out]]="Sin Registro",0,1)</f>
        <v>1</v>
      </c>
      <c r="T235" t="str">
        <f>IFERROR(IF(VLOOKUP(User[[#This Row],[User Code]],Justificar!$C$8:$I$1048576,6,0)=0,"Sin Justificación",VLOOKUP(User[[#This Row],[User Code]],Justificar!$C$8:$I$1048576,6,0)),"")</f>
        <v/>
      </c>
      <c r="U235" t="str">
        <f>IFERROR(IF(VLOOKUP(User[[#This Row],[User Code]],Justificar!$C$8:$I$1048576,6,0)=0,"Sin Justificación",VLOOKUP(User[[#This Row],[User Code]],Justificar!$C$8:$I$1048576,7,0)),"")</f>
        <v/>
      </c>
      <c r="V235" t="str" cm="1">
        <f t="array" ref="V235">_xlfn.IFS(User[[#This Row],[Time In Store + Leave]]&lt;7.8,"Incompleto",User[[#This Row],[Time In Store + Leave]]&lt;=12,"Completo",User[[#This Row],[Time In Store + Leave]]&gt;12,"Superior")</f>
        <v>Completo</v>
      </c>
      <c r="W23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5" t="str">
        <f>IF(User[[#This Row],[Rango]]="incompleto",IF(User[[#This Row],[Reporte in]]=0,"Sin_Registro_In_Out",IF(User[[#This Row],[Reporte Out]]=0,"No_Realizo_Salida","No_cumple_el_Tiempo")),"")</f>
        <v/>
      </c>
      <c r="Y235" t="str" cm="1">
        <f t="array" ref="Y2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35"/>
      <c r="AA235"/>
      <c r="AB235"/>
      <c r="AC235"/>
      <c r="AD235"/>
      <c r="AE235"/>
      <c r="AF235"/>
      <c r="AG235"/>
      <c r="AH235"/>
      <c r="AI235"/>
      <c r="AJ235"/>
    </row>
    <row r="236" spans="1:36" x14ac:dyDescent="0.3">
      <c r="A236" t="s">
        <v>1916</v>
      </c>
      <c r="B236">
        <v>1002028602</v>
      </c>
      <c r="C236" t="s">
        <v>1917</v>
      </c>
      <c r="D236" t="s">
        <v>1918</v>
      </c>
      <c r="E236" t="s">
        <v>6</v>
      </c>
      <c r="F236" t="s">
        <v>2210</v>
      </c>
      <c r="G236" t="s">
        <v>178</v>
      </c>
      <c r="H236" s="2">
        <v>45824.792013888888</v>
      </c>
      <c r="I236">
        <v>1</v>
      </c>
      <c r="J2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45922.369953703703</v>
      </c>
      <c r="K2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45922.679120370369</v>
      </c>
      <c r="L236" s="21">
        <f>_xlfn.XLOOKUP(User[[#This Row],[User Code]],RMS_Check_In_Out!A:A,RMS_Check_In_Out!D:D,"0")</f>
        <v>445</v>
      </c>
      <c r="M236" s="21">
        <f>_xlfn.XLOOKUP(User[[#This Row],[User Code]],Leave!P:P,Leave!S:S,"0")</f>
        <v>120</v>
      </c>
      <c r="N236" s="21">
        <f>User[[#This Row],[Time Leave RMS (min)]]/60</f>
        <v>2</v>
      </c>
      <c r="O236" s="15">
        <f>User[[#This Row],[Duration In Store(min)]]/60</f>
        <v>7.416666666666667</v>
      </c>
      <c r="P236" s="28">
        <f>User[[#This Row],[Time In Store + Leave]]/24</f>
        <v>0.39236111111111116</v>
      </c>
      <c r="Q236" s="15">
        <f>(User[[#This Row],[Time Leave RMS (min)]]/60)+User[[#This Row],[Duration In Store H]]</f>
        <v>9.4166666666666679</v>
      </c>
      <c r="R236">
        <f>IF(User[[#This Row],[Check In]]="Sin Registro",0,1)</f>
        <v>1</v>
      </c>
      <c r="S236">
        <f>IF(User[[#This Row],[Check Out]]="Sin Registro",0,1)</f>
        <v>1</v>
      </c>
      <c r="T236" t="str">
        <f>IFERROR(IF(VLOOKUP(User[[#This Row],[User Code]],Justificar!$C$8:$I$1048576,6,0)=0,"Sin Justificación",VLOOKUP(User[[#This Row],[User Code]],Justificar!$C$8:$I$1048576,6,0)),"")</f>
        <v/>
      </c>
      <c r="U236" t="str">
        <f>IFERROR(IF(VLOOKUP(User[[#This Row],[User Code]],Justificar!$C$8:$I$1048576,6,0)=0,"Sin Justificación",VLOOKUP(User[[#This Row],[User Code]],Justificar!$C$8:$I$1048576,7,0)),"")</f>
        <v/>
      </c>
      <c r="V236" t="str" cm="1">
        <f t="array" ref="V236">_xlfn.IFS(User[[#This Row],[Time In Store + Leave]]&lt;7.8,"Incompleto",User[[#This Row],[Time In Store + Leave]]&lt;=12,"Completo",User[[#This Row],[Time In Store + Leave]]&gt;12,"Superior")</f>
        <v>Completo</v>
      </c>
      <c r="W23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6" t="str">
        <f>IF(User[[#This Row],[Rango]]="incompleto",IF(User[[#This Row],[Reporte in]]=0,"Sin_Registro_In_Out",IF(User[[#This Row],[Reporte Out]]=0,"No_Realizo_Salida","No_cumple_el_Tiempo")),"")</f>
        <v/>
      </c>
      <c r="Y236" t="str" cm="1">
        <f t="array" ref="Y2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36"/>
      <c r="AA236"/>
      <c r="AB236"/>
      <c r="AC236"/>
      <c r="AD236"/>
      <c r="AE236"/>
      <c r="AF236"/>
      <c r="AG236"/>
      <c r="AH236"/>
      <c r="AI236"/>
      <c r="AJ236"/>
    </row>
    <row r="237" spans="1:36" x14ac:dyDescent="0.3">
      <c r="A237" t="s">
        <v>1919</v>
      </c>
      <c r="B237">
        <v>1012331677</v>
      </c>
      <c r="C237" t="s">
        <v>1920</v>
      </c>
      <c r="D237" t="s">
        <v>1921</v>
      </c>
      <c r="E237" t="s">
        <v>6</v>
      </c>
      <c r="F237" t="s">
        <v>2767</v>
      </c>
      <c r="G237" t="s">
        <v>178</v>
      </c>
      <c r="H237" s="2">
        <v>45824.667118055557</v>
      </c>
      <c r="I237">
        <v>1</v>
      </c>
      <c r="J2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45922.373680555553</v>
      </c>
      <c r="K2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45922.752152777779</v>
      </c>
      <c r="L237" s="21">
        <f>_xlfn.XLOOKUP(User[[#This Row],[User Code]],RMS_Check_In_Out!A:A,RMS_Check_In_Out!D:D,"0")</f>
        <v>545</v>
      </c>
      <c r="M237" s="21" t="str">
        <f>_xlfn.XLOOKUP(User[[#This Row],[User Code]],Leave!P:P,Leave!S:S,"0")</f>
        <v>0</v>
      </c>
      <c r="N237" s="21">
        <f>User[[#This Row],[Time Leave RMS (min)]]/60</f>
        <v>0</v>
      </c>
      <c r="O237" s="15">
        <f>User[[#This Row],[Duration In Store(min)]]/60</f>
        <v>9.0833333333333339</v>
      </c>
      <c r="P237" s="28">
        <f>User[[#This Row],[Time In Store + Leave]]/24</f>
        <v>0.37847222222222227</v>
      </c>
      <c r="Q237" s="15">
        <f>(User[[#This Row],[Time Leave RMS (min)]]/60)+User[[#This Row],[Duration In Store H]]</f>
        <v>9.0833333333333339</v>
      </c>
      <c r="R237">
        <f>IF(User[[#This Row],[Check In]]="Sin Registro",0,1)</f>
        <v>1</v>
      </c>
      <c r="S237">
        <f>IF(User[[#This Row],[Check Out]]="Sin Registro",0,1)</f>
        <v>1</v>
      </c>
      <c r="T237" t="str">
        <f>IFERROR(IF(VLOOKUP(User[[#This Row],[User Code]],Justificar!$C$8:$I$1048576,6,0)=0,"Sin Justificación",VLOOKUP(User[[#This Row],[User Code]],Justificar!$C$8:$I$1048576,6,0)),"")</f>
        <v/>
      </c>
      <c r="U237" t="str">
        <f>IFERROR(IF(VLOOKUP(User[[#This Row],[User Code]],Justificar!$C$8:$I$1048576,6,0)=0,"Sin Justificación",VLOOKUP(User[[#This Row],[User Code]],Justificar!$C$8:$I$1048576,7,0)),"")</f>
        <v/>
      </c>
      <c r="V237" t="str" cm="1">
        <f t="array" ref="V237">_xlfn.IFS(User[[#This Row],[Time In Store + Leave]]&lt;7.8,"Incompleto",User[[#This Row],[Time In Store + Leave]]&lt;=12,"Completo",User[[#This Row],[Time In Store + Leave]]&gt;12,"Superior")</f>
        <v>Completo</v>
      </c>
      <c r="W23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7" t="str">
        <f>IF(User[[#This Row],[Rango]]="incompleto",IF(User[[#This Row],[Reporte in]]=0,"Sin_Registro_In_Out",IF(User[[#This Row],[Reporte Out]]=0,"No_Realizo_Salida","No_cumple_el_Tiempo")),"")</f>
        <v/>
      </c>
      <c r="Y237" t="str" cm="1">
        <f t="array" ref="Y2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37"/>
      <c r="AA237"/>
      <c r="AB237"/>
      <c r="AC237"/>
      <c r="AD237"/>
      <c r="AE237"/>
      <c r="AF237"/>
      <c r="AG237"/>
      <c r="AH237"/>
      <c r="AI237"/>
      <c r="AJ237"/>
    </row>
    <row r="238" spans="1:36" x14ac:dyDescent="0.3">
      <c r="A238" t="s">
        <v>1922</v>
      </c>
      <c r="B238">
        <v>1031142671</v>
      </c>
      <c r="C238" t="s">
        <v>1923</v>
      </c>
      <c r="D238" t="s">
        <v>1924</v>
      </c>
      <c r="E238" t="s">
        <v>6</v>
      </c>
      <c r="F238" t="s">
        <v>1487</v>
      </c>
      <c r="G238" t="s">
        <v>177</v>
      </c>
      <c r="H238" s="2">
        <v>45824.542210648149</v>
      </c>
      <c r="I238">
        <v>1</v>
      </c>
      <c r="J2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38" s="21" t="str">
        <f>_xlfn.XLOOKUP(User[[#This Row],[User Code]],RMS_Check_In_Out!A:A,RMS_Check_In_Out!D:D,"0")</f>
        <v>0</v>
      </c>
      <c r="M238" s="21" t="str">
        <f>_xlfn.XLOOKUP(User[[#This Row],[User Code]],Leave!P:P,Leave!S:S,"0")</f>
        <v>0</v>
      </c>
      <c r="N238" s="21">
        <f>User[[#This Row],[Time Leave RMS (min)]]/60</f>
        <v>0</v>
      </c>
      <c r="O238" s="15">
        <f>User[[#This Row],[Duration In Store(min)]]/60</f>
        <v>0</v>
      </c>
      <c r="P238" s="28">
        <f>User[[#This Row],[Time In Store + Leave]]/24</f>
        <v>0</v>
      </c>
      <c r="Q238" s="15">
        <f>(User[[#This Row],[Time Leave RMS (min)]]/60)+User[[#This Row],[Duration In Store H]]</f>
        <v>0</v>
      </c>
      <c r="R238">
        <f>IF(User[[#This Row],[Check In]]="Sin Registro",0,1)</f>
        <v>0</v>
      </c>
      <c r="S238">
        <f>IF(User[[#This Row],[Check Out]]="Sin Registro",0,1)</f>
        <v>0</v>
      </c>
      <c r="T238" t="str">
        <f>IFERROR(IF(VLOOKUP(User[[#This Row],[User Code]],Justificar!$C$8:$I$1048576,6,0)=0,"Sin Justificación",VLOOKUP(User[[#This Row],[User Code]],Justificar!$C$8:$I$1048576,6,0)),"")</f>
        <v>Sin Justificación</v>
      </c>
      <c r="U238" t="str">
        <f>IFERROR(IF(VLOOKUP(User[[#This Row],[User Code]],Justificar!$C$8:$I$1048576,6,0)=0,"Sin Justificación",VLOOKUP(User[[#This Row],[User Code]],Justificar!$C$8:$I$1048576,7,0)),"")</f>
        <v>Sin Justificación</v>
      </c>
      <c r="V238" t="str" cm="1">
        <f t="array" ref="V238">_xlfn.IFS(User[[#This Row],[Time In Store + Leave]]&lt;7.8,"Incompleto",User[[#This Row],[Time In Store + Leave]]&lt;=12,"Completo",User[[#This Row],[Time In Store + Leave]]&gt;12,"Superior")</f>
        <v>Incompleto</v>
      </c>
      <c r="W2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38" t="str">
        <f>IF(User[[#This Row],[Rango]]="incompleto",IF(User[[#This Row],[Reporte in]]=0,"Sin_Registro_In_Out",IF(User[[#This Row],[Reporte Out]]=0,"No_Realizo_Salida","No_cumple_el_Tiempo")),"")</f>
        <v>Sin_Registro_In_Out</v>
      </c>
      <c r="Y238" t="str" cm="1">
        <f t="array" ref="Y2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38"/>
      <c r="AA238"/>
      <c r="AB238"/>
      <c r="AC238"/>
      <c r="AD238"/>
      <c r="AE238"/>
      <c r="AF238"/>
      <c r="AG238"/>
      <c r="AH238"/>
      <c r="AI238"/>
      <c r="AJ238"/>
    </row>
    <row r="239" spans="1:36" x14ac:dyDescent="0.3">
      <c r="A239" t="s">
        <v>1925</v>
      </c>
      <c r="B239">
        <v>1143154488</v>
      </c>
      <c r="C239" t="s">
        <v>1926</v>
      </c>
      <c r="D239" t="s">
        <v>1927</v>
      </c>
      <c r="E239" t="s">
        <v>6</v>
      </c>
      <c r="F239" t="s">
        <v>1975</v>
      </c>
      <c r="G239" t="s">
        <v>178</v>
      </c>
      <c r="H239" s="2">
        <v>45824.443553240744</v>
      </c>
      <c r="I239">
        <v>1</v>
      </c>
      <c r="J2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45922.345254629632</v>
      </c>
      <c r="K2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45922.626111111109</v>
      </c>
      <c r="L239" s="21">
        <f>_xlfn.XLOOKUP(User[[#This Row],[User Code]],RMS_Check_In_Out!A:A,RMS_Check_In_Out!D:D,"0")</f>
        <v>404</v>
      </c>
      <c r="M239" s="21">
        <f>_xlfn.XLOOKUP(User[[#This Row],[User Code]],Leave!P:P,Leave!S:S,"0")</f>
        <v>120</v>
      </c>
      <c r="N239" s="21">
        <f>User[[#This Row],[Time Leave RMS (min)]]/60</f>
        <v>2</v>
      </c>
      <c r="O239" s="15">
        <f>User[[#This Row],[Duration In Store(min)]]/60</f>
        <v>6.7333333333333334</v>
      </c>
      <c r="P239" s="28">
        <f>User[[#This Row],[Time In Store + Leave]]/24</f>
        <v>0.36388888888888893</v>
      </c>
      <c r="Q239" s="15">
        <f>(User[[#This Row],[Time Leave RMS (min)]]/60)+User[[#This Row],[Duration In Store H]]</f>
        <v>8.7333333333333343</v>
      </c>
      <c r="R239">
        <f>IF(User[[#This Row],[Check In]]="Sin Registro",0,1)</f>
        <v>1</v>
      </c>
      <c r="S239">
        <f>IF(User[[#This Row],[Check Out]]="Sin Registro",0,1)</f>
        <v>1</v>
      </c>
      <c r="T239" t="str">
        <f>IFERROR(IF(VLOOKUP(User[[#This Row],[User Code]],Justificar!$C$8:$I$1048576,6,0)=0,"Sin Justificación",VLOOKUP(User[[#This Row],[User Code]],Justificar!$C$8:$I$1048576,6,0)),"")</f>
        <v/>
      </c>
      <c r="U239" t="str">
        <f>IFERROR(IF(VLOOKUP(User[[#This Row],[User Code]],Justificar!$C$8:$I$1048576,6,0)=0,"Sin Justificación",VLOOKUP(User[[#This Row],[User Code]],Justificar!$C$8:$I$1048576,7,0)),"")</f>
        <v/>
      </c>
      <c r="V239" t="str" cm="1">
        <f t="array" ref="V239">_xlfn.IFS(User[[#This Row],[Time In Store + Leave]]&lt;7.8,"Incompleto",User[[#This Row],[Time In Store + Leave]]&lt;=12,"Completo",User[[#This Row],[Time In Store + Leave]]&gt;12,"Superior")</f>
        <v>Completo</v>
      </c>
      <c r="W23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39" t="str">
        <f>IF(User[[#This Row],[Rango]]="incompleto",IF(User[[#This Row],[Reporte in]]=0,"Sin_Registro_In_Out",IF(User[[#This Row],[Reporte Out]]=0,"No_Realizo_Salida","No_cumple_el_Tiempo")),"")</f>
        <v/>
      </c>
      <c r="Y239" t="str" cm="1">
        <f t="array" ref="Y2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39"/>
      <c r="AA239"/>
      <c r="AB239"/>
      <c r="AC239"/>
      <c r="AD239"/>
      <c r="AE239"/>
      <c r="AF239"/>
      <c r="AG239"/>
      <c r="AH239"/>
      <c r="AI239"/>
      <c r="AJ239"/>
    </row>
    <row r="240" spans="1:36" x14ac:dyDescent="0.3">
      <c r="A240" t="s">
        <v>1928</v>
      </c>
      <c r="B240">
        <v>1002027810</v>
      </c>
      <c r="C240" t="s">
        <v>1929</v>
      </c>
      <c r="D240" t="s">
        <v>1930</v>
      </c>
      <c r="E240" t="s">
        <v>6</v>
      </c>
      <c r="F240" t="s">
        <v>1036</v>
      </c>
      <c r="G240" t="s">
        <v>178</v>
      </c>
      <c r="H240" s="2">
        <v>45824.443472222221</v>
      </c>
      <c r="I240">
        <v>1</v>
      </c>
      <c r="J2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45922.342349537037</v>
      </c>
      <c r="K2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45922.732453703706</v>
      </c>
      <c r="L240" s="21">
        <f>_xlfn.XLOOKUP(User[[#This Row],[User Code]],RMS_Check_In_Out!A:A,RMS_Check_In_Out!D:D,"0")</f>
        <v>562</v>
      </c>
      <c r="M240" s="21" t="str">
        <f>_xlfn.XLOOKUP(User[[#This Row],[User Code]],Leave!P:P,Leave!S:S,"0")</f>
        <v>0</v>
      </c>
      <c r="N240" s="21">
        <f>User[[#This Row],[Time Leave RMS (min)]]/60</f>
        <v>0</v>
      </c>
      <c r="O240" s="15">
        <f>User[[#This Row],[Duration In Store(min)]]/60</f>
        <v>9.3666666666666671</v>
      </c>
      <c r="P240" s="28">
        <f>User[[#This Row],[Time In Store + Leave]]/24</f>
        <v>0.39027777777777778</v>
      </c>
      <c r="Q240" s="15">
        <f>(User[[#This Row],[Time Leave RMS (min)]]/60)+User[[#This Row],[Duration In Store H]]</f>
        <v>9.3666666666666671</v>
      </c>
      <c r="R240">
        <f>IF(User[[#This Row],[Check In]]="Sin Registro",0,1)</f>
        <v>1</v>
      </c>
      <c r="S240">
        <f>IF(User[[#This Row],[Check Out]]="Sin Registro",0,1)</f>
        <v>1</v>
      </c>
      <c r="T240" t="str">
        <f>IFERROR(IF(VLOOKUP(User[[#This Row],[User Code]],Justificar!$C$8:$I$1048576,6,0)=0,"Sin Justificación",VLOOKUP(User[[#This Row],[User Code]],Justificar!$C$8:$I$1048576,6,0)),"")</f>
        <v/>
      </c>
      <c r="U240" t="str">
        <f>IFERROR(IF(VLOOKUP(User[[#This Row],[User Code]],Justificar!$C$8:$I$1048576,6,0)=0,"Sin Justificación",VLOOKUP(User[[#This Row],[User Code]],Justificar!$C$8:$I$1048576,7,0)),"")</f>
        <v/>
      </c>
      <c r="V240" t="str" cm="1">
        <f t="array" ref="V240">_xlfn.IFS(User[[#This Row],[Time In Store + Leave]]&lt;7.8,"Incompleto",User[[#This Row],[Time In Store + Leave]]&lt;=12,"Completo",User[[#This Row],[Time In Store + Leave]]&gt;12,"Superior")</f>
        <v>Completo</v>
      </c>
      <c r="W2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0" t="str">
        <f>IF(User[[#This Row],[Rango]]="incompleto",IF(User[[#This Row],[Reporte in]]=0,"Sin_Registro_In_Out",IF(User[[#This Row],[Reporte Out]]=0,"No_Realizo_Salida","No_cumple_el_Tiempo")),"")</f>
        <v/>
      </c>
      <c r="Y240" t="str" cm="1">
        <f t="array" ref="Y2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40"/>
      <c r="AA240"/>
      <c r="AB240"/>
      <c r="AC240"/>
      <c r="AD240"/>
      <c r="AE240"/>
      <c r="AF240"/>
      <c r="AG240"/>
      <c r="AH240"/>
      <c r="AI240"/>
      <c r="AJ240"/>
    </row>
    <row r="241" spans="1:36" x14ac:dyDescent="0.3">
      <c r="A241" t="s">
        <v>1901</v>
      </c>
      <c r="B241">
        <v>74180915</v>
      </c>
      <c r="C241" t="s">
        <v>1902</v>
      </c>
      <c r="D241" t="s">
        <v>1903</v>
      </c>
      <c r="E241" t="s">
        <v>1744</v>
      </c>
      <c r="F241" t="s">
        <v>1105</v>
      </c>
      <c r="G241" t="s">
        <v>177</v>
      </c>
      <c r="H241" s="2">
        <v>45820.500231481485</v>
      </c>
      <c r="I241">
        <v>1</v>
      </c>
      <c r="J24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4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41" s="21" t="str">
        <f>_xlfn.XLOOKUP(User[[#This Row],[User Code]],RMS_Check_In_Out!A:A,RMS_Check_In_Out!D:D,"0")</f>
        <v>0</v>
      </c>
      <c r="M241" s="21">
        <f>_xlfn.XLOOKUP(User[[#This Row],[User Code]],Leave!P:P,Leave!S:S,"0")</f>
        <v>540</v>
      </c>
      <c r="N241" s="21">
        <f>User[[#This Row],[Time Leave RMS (min)]]/60</f>
        <v>9</v>
      </c>
      <c r="O241" s="15">
        <f>User[[#This Row],[Duration In Store(min)]]/60</f>
        <v>0</v>
      </c>
      <c r="P241" s="28">
        <f>User[[#This Row],[Time In Store + Leave]]/24</f>
        <v>0.375</v>
      </c>
      <c r="Q241" s="15">
        <f>(User[[#This Row],[Time Leave RMS (min)]]/60)+User[[#This Row],[Duration In Store H]]</f>
        <v>9</v>
      </c>
      <c r="R241">
        <f>IF(User[[#This Row],[Check In]]="Sin Registro",0,1)</f>
        <v>1</v>
      </c>
      <c r="S241">
        <f>IF(User[[#This Row],[Check Out]]="Sin Registro",0,1)</f>
        <v>1</v>
      </c>
      <c r="T241" t="str">
        <f>IFERROR(IF(VLOOKUP(User[[#This Row],[User Code]],Justificar!$C$8:$I$1048576,6,0)=0,"Sin Justificación",VLOOKUP(User[[#This Row],[User Code]],Justificar!$C$8:$I$1048576,6,0)),"")</f>
        <v/>
      </c>
      <c r="U241" t="str">
        <f>IFERROR(IF(VLOOKUP(User[[#This Row],[User Code]],Justificar!$C$8:$I$1048576,6,0)=0,"Sin Justificación",VLOOKUP(User[[#This Row],[User Code]],Justificar!$C$8:$I$1048576,7,0)),"")</f>
        <v/>
      </c>
      <c r="V241" t="str" cm="1">
        <f t="array" ref="V241">_xlfn.IFS(User[[#This Row],[Time In Store + Leave]]&lt;7.8,"Incompleto",User[[#This Row],[Time In Store + Leave]]&lt;=12,"Completo",User[[#This Row],[Time In Store + Leave]]&gt;12,"Superior")</f>
        <v>Completo</v>
      </c>
      <c r="W24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1" t="str">
        <f>IF(User[[#This Row],[Rango]]="incompleto",IF(User[[#This Row],[Reporte in]]=0,"Sin_Registro_In_Out",IF(User[[#This Row],[Reporte Out]]=0,"No_Realizo_Salida","No_cumple_el_Tiempo")),"")</f>
        <v/>
      </c>
      <c r="Y241" t="str" cm="1">
        <f t="array" ref="Y2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41"/>
      <c r="AA241"/>
      <c r="AB241"/>
      <c r="AC241"/>
      <c r="AD241"/>
      <c r="AE241"/>
      <c r="AF241"/>
      <c r="AG241"/>
      <c r="AH241"/>
      <c r="AI241"/>
      <c r="AJ241"/>
    </row>
    <row r="242" spans="1:36" x14ac:dyDescent="0.3">
      <c r="A242" t="s">
        <v>1897</v>
      </c>
      <c r="B242">
        <v>1020111413</v>
      </c>
      <c r="C242" t="s">
        <v>1898</v>
      </c>
      <c r="D242" t="s">
        <v>1899</v>
      </c>
      <c r="E242" t="s">
        <v>6</v>
      </c>
      <c r="F242" t="s">
        <v>1043</v>
      </c>
      <c r="G242" t="s">
        <v>177</v>
      </c>
      <c r="H242" s="2">
        <v>45818.792511574073</v>
      </c>
      <c r="I242">
        <v>1</v>
      </c>
      <c r="J2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45922.456180555557</v>
      </c>
      <c r="K2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45922.794432870367</v>
      </c>
      <c r="L242" s="21">
        <f>_xlfn.XLOOKUP(User[[#This Row],[User Code]],RMS_Check_In_Out!A:A,RMS_Check_In_Out!D:D,"0")</f>
        <v>487</v>
      </c>
      <c r="M242" s="21">
        <f>_xlfn.XLOOKUP(User[[#This Row],[User Code]],Leave!P:P,Leave!S:S,"0")</f>
        <v>60</v>
      </c>
      <c r="N242" s="21">
        <f>User[[#This Row],[Time Leave RMS (min)]]/60</f>
        <v>1</v>
      </c>
      <c r="O242" s="15">
        <f>User[[#This Row],[Duration In Store(min)]]/60</f>
        <v>8.1166666666666671</v>
      </c>
      <c r="P242" s="28">
        <f>User[[#This Row],[Time In Store + Leave]]/24</f>
        <v>0.37986111111111115</v>
      </c>
      <c r="Q242" s="15">
        <f>(User[[#This Row],[Time Leave RMS (min)]]/60)+User[[#This Row],[Duration In Store H]]</f>
        <v>9.1166666666666671</v>
      </c>
      <c r="R242">
        <f>IF(User[[#This Row],[Check In]]="Sin Registro",0,1)</f>
        <v>1</v>
      </c>
      <c r="S242">
        <f>IF(User[[#This Row],[Check Out]]="Sin Registro",0,1)</f>
        <v>1</v>
      </c>
      <c r="T242" t="str">
        <f>IFERROR(IF(VLOOKUP(User[[#This Row],[User Code]],Justificar!$C$8:$I$1048576,6,0)=0,"Sin Justificación",VLOOKUP(User[[#This Row],[User Code]],Justificar!$C$8:$I$1048576,6,0)),"")</f>
        <v/>
      </c>
      <c r="U242" t="str">
        <f>IFERROR(IF(VLOOKUP(User[[#This Row],[User Code]],Justificar!$C$8:$I$1048576,6,0)=0,"Sin Justificación",VLOOKUP(User[[#This Row],[User Code]],Justificar!$C$8:$I$1048576,7,0)),"")</f>
        <v/>
      </c>
      <c r="V242" t="str" cm="1">
        <f t="array" ref="V242">_xlfn.IFS(User[[#This Row],[Time In Store + Leave]]&lt;7.8,"Incompleto",User[[#This Row],[Time In Store + Leave]]&lt;=12,"Completo",User[[#This Row],[Time In Store + Leave]]&gt;12,"Superior")</f>
        <v>Completo</v>
      </c>
      <c r="W24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2" t="str">
        <f>IF(User[[#This Row],[Rango]]="incompleto",IF(User[[#This Row],[Reporte in]]=0,"Sin_Registro_In_Out",IF(User[[#This Row],[Reporte Out]]=0,"No_Realizo_Salida","No_cumple_el_Tiempo")),"")</f>
        <v/>
      </c>
      <c r="Y242" t="str" cm="1">
        <f t="array" ref="Y2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42"/>
      <c r="AA242"/>
      <c r="AB242"/>
      <c r="AC242"/>
      <c r="AD242"/>
      <c r="AE242"/>
      <c r="AF242"/>
      <c r="AG242"/>
      <c r="AH242"/>
      <c r="AI242"/>
      <c r="AJ242"/>
    </row>
    <row r="243" spans="1:36" x14ac:dyDescent="0.3">
      <c r="A243" t="s">
        <v>1876</v>
      </c>
      <c r="B243">
        <v>1123305799</v>
      </c>
      <c r="C243" t="s">
        <v>1877</v>
      </c>
      <c r="D243" t="s">
        <v>1878</v>
      </c>
      <c r="E243" t="s">
        <v>6</v>
      </c>
      <c r="F243" t="s">
        <v>1037</v>
      </c>
      <c r="G243" t="s">
        <v>178</v>
      </c>
      <c r="H243" s="2">
        <v>45817.917581018519</v>
      </c>
      <c r="I243">
        <v>1</v>
      </c>
      <c r="J2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45922.377592592595</v>
      </c>
      <c r="K2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45922.758275462962</v>
      </c>
      <c r="L243" s="21">
        <f>_xlfn.XLOOKUP(User[[#This Row],[User Code]],RMS_Check_In_Out!A:A,RMS_Check_In_Out!D:D,"0")</f>
        <v>548</v>
      </c>
      <c r="M243" s="21" t="str">
        <f>_xlfn.XLOOKUP(User[[#This Row],[User Code]],Leave!P:P,Leave!S:S,"0")</f>
        <v>0</v>
      </c>
      <c r="N243" s="21">
        <f>User[[#This Row],[Time Leave RMS (min)]]/60</f>
        <v>0</v>
      </c>
      <c r="O243" s="15">
        <f>User[[#This Row],[Duration In Store(min)]]/60</f>
        <v>9.1333333333333329</v>
      </c>
      <c r="P243" s="28">
        <f>User[[#This Row],[Time In Store + Leave]]/24</f>
        <v>0.38055555555555554</v>
      </c>
      <c r="Q243" s="15">
        <f>(User[[#This Row],[Time Leave RMS (min)]]/60)+User[[#This Row],[Duration In Store H]]</f>
        <v>9.1333333333333329</v>
      </c>
      <c r="R243">
        <f>IF(User[[#This Row],[Check In]]="Sin Registro",0,1)</f>
        <v>1</v>
      </c>
      <c r="S243">
        <f>IF(User[[#This Row],[Check Out]]="Sin Registro",0,1)</f>
        <v>1</v>
      </c>
      <c r="T243" t="str">
        <f>IFERROR(IF(VLOOKUP(User[[#This Row],[User Code]],Justificar!$C$8:$I$1048576,6,0)=0,"Sin Justificación",VLOOKUP(User[[#This Row],[User Code]],Justificar!$C$8:$I$1048576,6,0)),"")</f>
        <v/>
      </c>
      <c r="U243" t="str">
        <f>IFERROR(IF(VLOOKUP(User[[#This Row],[User Code]],Justificar!$C$8:$I$1048576,6,0)=0,"Sin Justificación",VLOOKUP(User[[#This Row],[User Code]],Justificar!$C$8:$I$1048576,7,0)),"")</f>
        <v/>
      </c>
      <c r="V243" t="str" cm="1">
        <f t="array" ref="V243">_xlfn.IFS(User[[#This Row],[Time In Store + Leave]]&lt;7.8,"Incompleto",User[[#This Row],[Time In Store + Leave]]&lt;=12,"Completo",User[[#This Row],[Time In Store + Leave]]&gt;12,"Superior")</f>
        <v>Completo</v>
      </c>
      <c r="W24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3" t="str">
        <f>IF(User[[#This Row],[Rango]]="incompleto",IF(User[[#This Row],[Reporte in]]=0,"Sin_Registro_In_Out",IF(User[[#This Row],[Reporte Out]]=0,"No_Realizo_Salida","No_cumple_el_Tiempo")),"")</f>
        <v/>
      </c>
      <c r="Y243" t="str" cm="1">
        <f t="array" ref="Y2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43"/>
      <c r="AA243"/>
      <c r="AB243"/>
      <c r="AC243"/>
      <c r="AD243"/>
      <c r="AE243"/>
      <c r="AF243"/>
      <c r="AG243"/>
      <c r="AH243"/>
      <c r="AI243"/>
      <c r="AJ243"/>
    </row>
    <row r="244" spans="1:36" x14ac:dyDescent="0.3">
      <c r="A244" t="s">
        <v>1879</v>
      </c>
      <c r="B244">
        <v>1015480194</v>
      </c>
      <c r="C244" t="s">
        <v>1880</v>
      </c>
      <c r="D244" t="s">
        <v>1881</v>
      </c>
      <c r="E244" t="s">
        <v>6</v>
      </c>
      <c r="F244" t="s">
        <v>1033</v>
      </c>
      <c r="G244" t="s">
        <v>178</v>
      </c>
      <c r="H244" s="2">
        <v>45817.917256944442</v>
      </c>
      <c r="I244">
        <v>1</v>
      </c>
      <c r="J2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45922.43173611111</v>
      </c>
      <c r="K2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45922.793009259258</v>
      </c>
      <c r="L244" s="21">
        <f>_xlfn.XLOOKUP(User[[#This Row],[User Code]],RMS_Check_In_Out!A:A,RMS_Check_In_Out!D:D,"0")</f>
        <v>520</v>
      </c>
      <c r="M244" s="21" t="str">
        <f>_xlfn.XLOOKUP(User[[#This Row],[User Code]],Leave!P:P,Leave!S:S,"0")</f>
        <v>0</v>
      </c>
      <c r="N244" s="21">
        <f>User[[#This Row],[Time Leave RMS (min)]]/60</f>
        <v>0</v>
      </c>
      <c r="O244" s="15">
        <f>User[[#This Row],[Duration In Store(min)]]/60</f>
        <v>8.6666666666666661</v>
      </c>
      <c r="P244" s="28">
        <f>User[[#This Row],[Time In Store + Leave]]/24</f>
        <v>0.3611111111111111</v>
      </c>
      <c r="Q244" s="15">
        <f>(User[[#This Row],[Time Leave RMS (min)]]/60)+User[[#This Row],[Duration In Store H]]</f>
        <v>8.6666666666666661</v>
      </c>
      <c r="R244">
        <f>IF(User[[#This Row],[Check In]]="Sin Registro",0,1)</f>
        <v>1</v>
      </c>
      <c r="S244">
        <f>IF(User[[#This Row],[Check Out]]="Sin Registro",0,1)</f>
        <v>1</v>
      </c>
      <c r="T244" t="str">
        <f>IFERROR(IF(VLOOKUP(User[[#This Row],[User Code]],Justificar!$C$8:$I$1048576,6,0)=0,"Sin Justificación",VLOOKUP(User[[#This Row],[User Code]],Justificar!$C$8:$I$1048576,6,0)),"")</f>
        <v/>
      </c>
      <c r="U244" t="str">
        <f>IFERROR(IF(VLOOKUP(User[[#This Row],[User Code]],Justificar!$C$8:$I$1048576,6,0)=0,"Sin Justificación",VLOOKUP(User[[#This Row],[User Code]],Justificar!$C$8:$I$1048576,7,0)),"")</f>
        <v/>
      </c>
      <c r="V244" t="str" cm="1">
        <f t="array" ref="V244">_xlfn.IFS(User[[#This Row],[Time In Store + Leave]]&lt;7.8,"Incompleto",User[[#This Row],[Time In Store + Leave]]&lt;=12,"Completo",User[[#This Row],[Time In Store + Leave]]&gt;12,"Superior")</f>
        <v>Completo</v>
      </c>
      <c r="W24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4" t="str">
        <f>IF(User[[#This Row],[Rango]]="incompleto",IF(User[[#This Row],[Reporte in]]=0,"Sin_Registro_In_Out",IF(User[[#This Row],[Reporte Out]]=0,"No_Realizo_Salida","No_cumple_el_Tiempo")),"")</f>
        <v/>
      </c>
      <c r="Y244" t="str" cm="1">
        <f t="array" ref="Y2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44"/>
      <c r="AA244"/>
      <c r="AB244"/>
      <c r="AC244"/>
      <c r="AD244"/>
      <c r="AE244"/>
      <c r="AF244"/>
      <c r="AG244"/>
      <c r="AH244"/>
      <c r="AI244"/>
      <c r="AJ244"/>
    </row>
    <row r="245" spans="1:36" x14ac:dyDescent="0.3">
      <c r="A245" t="s">
        <v>1882</v>
      </c>
      <c r="B245">
        <v>1018516208</v>
      </c>
      <c r="C245" t="s">
        <v>1883</v>
      </c>
      <c r="D245" t="s">
        <v>1884</v>
      </c>
      <c r="E245" t="s">
        <v>6</v>
      </c>
      <c r="F245" t="s">
        <v>1487</v>
      </c>
      <c r="G245" t="s">
        <v>177</v>
      </c>
      <c r="H245" s="2">
        <v>45817.544039351851</v>
      </c>
      <c r="I245">
        <v>1</v>
      </c>
      <c r="J2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45922.548715277779</v>
      </c>
      <c r="K2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45922.890474537038</v>
      </c>
      <c r="L245" s="21">
        <f>_xlfn.XLOOKUP(User[[#This Row],[User Code]],RMS_Check_In_Out!A:A,RMS_Check_In_Out!D:D,"0")</f>
        <v>492</v>
      </c>
      <c r="M245" s="21" t="str">
        <f>_xlfn.XLOOKUP(User[[#This Row],[User Code]],Leave!P:P,Leave!S:S,"0")</f>
        <v>0</v>
      </c>
      <c r="N245" s="21">
        <f>User[[#This Row],[Time Leave RMS (min)]]/60</f>
        <v>0</v>
      </c>
      <c r="O245" s="15">
        <f>User[[#This Row],[Duration In Store(min)]]/60</f>
        <v>8.1999999999999993</v>
      </c>
      <c r="P245" s="28">
        <f>User[[#This Row],[Time In Store + Leave]]/24</f>
        <v>0.34166666666666662</v>
      </c>
      <c r="Q245" s="15">
        <f>(User[[#This Row],[Time Leave RMS (min)]]/60)+User[[#This Row],[Duration In Store H]]</f>
        <v>8.1999999999999993</v>
      </c>
      <c r="R245">
        <f>IF(User[[#This Row],[Check In]]="Sin Registro",0,1)</f>
        <v>1</v>
      </c>
      <c r="S245">
        <f>IF(User[[#This Row],[Check Out]]="Sin Registro",0,1)</f>
        <v>1</v>
      </c>
      <c r="T245" t="str">
        <f>IFERROR(IF(VLOOKUP(User[[#This Row],[User Code]],Justificar!$C$8:$I$1048576,6,0)=0,"Sin Justificación",VLOOKUP(User[[#This Row],[User Code]],Justificar!$C$8:$I$1048576,6,0)),"")</f>
        <v/>
      </c>
      <c r="U245" t="str">
        <f>IFERROR(IF(VLOOKUP(User[[#This Row],[User Code]],Justificar!$C$8:$I$1048576,6,0)=0,"Sin Justificación",VLOOKUP(User[[#This Row],[User Code]],Justificar!$C$8:$I$1048576,7,0)),"")</f>
        <v/>
      </c>
      <c r="V245" t="str" cm="1">
        <f t="array" ref="V245">_xlfn.IFS(User[[#This Row],[Time In Store + Leave]]&lt;7.8,"Incompleto",User[[#This Row],[Time In Store + Leave]]&lt;=12,"Completo",User[[#This Row],[Time In Store + Leave]]&gt;12,"Superior")</f>
        <v>Completo</v>
      </c>
      <c r="W24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5" t="str">
        <f>IF(User[[#This Row],[Rango]]="incompleto",IF(User[[#This Row],[Reporte in]]=0,"Sin_Registro_In_Out",IF(User[[#This Row],[Reporte Out]]=0,"No_Realizo_Salida","No_cumple_el_Tiempo")),"")</f>
        <v/>
      </c>
      <c r="Y245" t="str" cm="1">
        <f t="array" ref="Y2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45"/>
      <c r="AA245"/>
      <c r="AB245"/>
      <c r="AC245"/>
      <c r="AD245"/>
      <c r="AE245"/>
      <c r="AF245"/>
      <c r="AG245"/>
      <c r="AH245"/>
      <c r="AI245"/>
      <c r="AJ245"/>
    </row>
    <row r="246" spans="1:36" x14ac:dyDescent="0.3">
      <c r="A246" t="s">
        <v>1885</v>
      </c>
      <c r="B246">
        <v>1017193858</v>
      </c>
      <c r="C246" t="s">
        <v>1886</v>
      </c>
      <c r="D246" t="s">
        <v>1887</v>
      </c>
      <c r="E246" t="s">
        <v>84</v>
      </c>
      <c r="F246" t="s">
        <v>983</v>
      </c>
      <c r="G246" t="s">
        <v>223</v>
      </c>
      <c r="H246" s="2">
        <v>45817.542164351849</v>
      </c>
      <c r="I246">
        <v>1</v>
      </c>
      <c r="J24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24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246" s="21" t="str">
        <f>_xlfn.XLOOKUP(User[[#This Row],[User Code]],RMS_Check_In_Out!A:A,RMS_Check_In_Out!D:D,"0")</f>
        <v>0</v>
      </c>
      <c r="M246" s="21">
        <f>_xlfn.XLOOKUP(User[[#This Row],[User Code]],Leave!P:P,Leave!S:S,"0")</f>
        <v>540</v>
      </c>
      <c r="N246" s="21">
        <f>User[[#This Row],[Time Leave RMS (min)]]/60</f>
        <v>9</v>
      </c>
      <c r="O246" s="15">
        <f>User[[#This Row],[Duration In Store(min)]]/60</f>
        <v>0</v>
      </c>
      <c r="P246" s="28">
        <f>User[[#This Row],[Time In Store + Leave]]/24</f>
        <v>0.375</v>
      </c>
      <c r="Q246" s="15">
        <f>(User[[#This Row],[Time Leave RMS (min)]]/60)+User[[#This Row],[Duration In Store H]]</f>
        <v>9</v>
      </c>
      <c r="R246">
        <f>IF(User[[#This Row],[Check In]]="Sin Registro",0,1)</f>
        <v>1</v>
      </c>
      <c r="S246">
        <f>IF(User[[#This Row],[Check Out]]="Sin Registro",0,1)</f>
        <v>1</v>
      </c>
      <c r="T246" t="str">
        <f>IFERROR(IF(VLOOKUP(User[[#This Row],[User Code]],Justificar!$C$8:$I$1048576,6,0)=0,"Sin Justificación",VLOOKUP(User[[#This Row],[User Code]],Justificar!$C$8:$I$1048576,6,0)),"")</f>
        <v/>
      </c>
      <c r="U246" t="str">
        <f>IFERROR(IF(VLOOKUP(User[[#This Row],[User Code]],Justificar!$C$8:$I$1048576,6,0)=0,"Sin Justificación",VLOOKUP(User[[#This Row],[User Code]],Justificar!$C$8:$I$1048576,7,0)),"")</f>
        <v/>
      </c>
      <c r="V246" t="str" cm="1">
        <f t="array" ref="V246">_xlfn.IFS(User[[#This Row],[Time In Store + Leave]]&lt;7.8,"Incompleto",User[[#This Row],[Time In Store + Leave]]&lt;=12,"Completo",User[[#This Row],[Time In Store + Leave]]&gt;12,"Superior")</f>
        <v>Completo</v>
      </c>
      <c r="W24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6" t="str">
        <f>IF(User[[#This Row],[Rango]]="incompleto",IF(User[[#This Row],[Reporte in]]=0,"Sin_Registro_In_Out",IF(User[[#This Row],[Reporte Out]]=0,"No_Realizo_Salida","No_cumple_el_Tiempo")),"")</f>
        <v/>
      </c>
      <c r="Y246" t="str" cm="1">
        <f t="array" ref="Y2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  <c r="Z246"/>
      <c r="AA246"/>
      <c r="AB246"/>
      <c r="AC246"/>
      <c r="AD246"/>
      <c r="AE246"/>
      <c r="AF246"/>
      <c r="AG246"/>
      <c r="AH246"/>
      <c r="AI246"/>
      <c r="AJ246"/>
    </row>
    <row r="247" spans="1:36" x14ac:dyDescent="0.3">
      <c r="A247" t="s">
        <v>1888</v>
      </c>
      <c r="B247">
        <v>1017185475</v>
      </c>
      <c r="C247" t="s">
        <v>1889</v>
      </c>
      <c r="D247" t="s">
        <v>1890</v>
      </c>
      <c r="E247" t="s">
        <v>84</v>
      </c>
      <c r="F247" t="s">
        <v>983</v>
      </c>
      <c r="G247" t="s">
        <v>223</v>
      </c>
      <c r="H247" s="2">
        <v>45817.541990740741</v>
      </c>
      <c r="I247">
        <v>1</v>
      </c>
      <c r="J24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24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247" s="21" t="str">
        <f>_xlfn.XLOOKUP(User[[#This Row],[User Code]],RMS_Check_In_Out!A:A,RMS_Check_In_Out!D:D,"0")</f>
        <v>0</v>
      </c>
      <c r="M247" s="21">
        <f>_xlfn.XLOOKUP(User[[#This Row],[User Code]],Leave!P:P,Leave!S:S,"0")</f>
        <v>540</v>
      </c>
      <c r="N247" s="21">
        <f>User[[#This Row],[Time Leave RMS (min)]]/60</f>
        <v>9</v>
      </c>
      <c r="O247" s="15">
        <f>User[[#This Row],[Duration In Store(min)]]/60</f>
        <v>0</v>
      </c>
      <c r="P247" s="28">
        <f>User[[#This Row],[Time In Store + Leave]]/24</f>
        <v>0.375</v>
      </c>
      <c r="Q247" s="15">
        <f>(User[[#This Row],[Time Leave RMS (min)]]/60)+User[[#This Row],[Duration In Store H]]</f>
        <v>9</v>
      </c>
      <c r="R247">
        <f>IF(User[[#This Row],[Check In]]="Sin Registro",0,1)</f>
        <v>1</v>
      </c>
      <c r="S247">
        <f>IF(User[[#This Row],[Check Out]]="Sin Registro",0,1)</f>
        <v>1</v>
      </c>
      <c r="T247" t="str">
        <f>IFERROR(IF(VLOOKUP(User[[#This Row],[User Code]],Justificar!$C$8:$I$1048576,6,0)=0,"Sin Justificación",VLOOKUP(User[[#This Row],[User Code]],Justificar!$C$8:$I$1048576,6,0)),"")</f>
        <v/>
      </c>
      <c r="U247" t="str">
        <f>IFERROR(IF(VLOOKUP(User[[#This Row],[User Code]],Justificar!$C$8:$I$1048576,6,0)=0,"Sin Justificación",VLOOKUP(User[[#This Row],[User Code]],Justificar!$C$8:$I$1048576,7,0)),"")</f>
        <v/>
      </c>
      <c r="V247" t="str" cm="1">
        <f t="array" ref="V247">_xlfn.IFS(User[[#This Row],[Time In Store + Leave]]&lt;7.8,"Incompleto",User[[#This Row],[Time In Store + Leave]]&lt;=12,"Completo",User[[#This Row],[Time In Store + Leave]]&gt;12,"Superior")</f>
        <v>Completo</v>
      </c>
      <c r="W24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7" t="str">
        <f>IF(User[[#This Row],[Rango]]="incompleto",IF(User[[#This Row],[Reporte in]]=0,"Sin_Registro_In_Out",IF(User[[#This Row],[Reporte Out]]=0,"No_Realizo_Salida","No_cumple_el_Tiempo")),"")</f>
        <v/>
      </c>
      <c r="Y247" t="str" cm="1">
        <f t="array" ref="Y2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  <c r="Z247"/>
      <c r="AA247"/>
      <c r="AB247"/>
      <c r="AC247"/>
      <c r="AD247"/>
      <c r="AE247"/>
      <c r="AF247"/>
      <c r="AG247"/>
      <c r="AH247"/>
      <c r="AI247"/>
      <c r="AJ247"/>
    </row>
    <row r="248" spans="1:36" x14ac:dyDescent="0.3">
      <c r="A248" t="s">
        <v>1891</v>
      </c>
      <c r="B248">
        <v>1121526647</v>
      </c>
      <c r="C248" t="s">
        <v>1892</v>
      </c>
      <c r="D248" t="s">
        <v>1893</v>
      </c>
      <c r="E248" t="s">
        <v>6</v>
      </c>
      <c r="F248" t="s">
        <v>973</v>
      </c>
      <c r="G248" t="s">
        <v>177</v>
      </c>
      <c r="H248" s="2">
        <v>45817.45884259259</v>
      </c>
      <c r="I248">
        <v>1</v>
      </c>
      <c r="J2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45922.44672453704</v>
      </c>
      <c r="K2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45922.793599537035</v>
      </c>
      <c r="L248" s="21">
        <f>_xlfn.XLOOKUP(User[[#This Row],[User Code]],RMS_Check_In_Out!A:A,RMS_Check_In_Out!D:D,"0")</f>
        <v>500</v>
      </c>
      <c r="M248" s="21">
        <f>_xlfn.XLOOKUP(User[[#This Row],[User Code]],Leave!P:P,Leave!S:S,"0")</f>
        <v>480</v>
      </c>
      <c r="N248" s="21">
        <f>User[[#This Row],[Time Leave RMS (min)]]/60</f>
        <v>8</v>
      </c>
      <c r="O248" s="15">
        <f>User[[#This Row],[Duration In Store(min)]]/60</f>
        <v>8.3333333333333339</v>
      </c>
      <c r="P248" s="28">
        <f>User[[#This Row],[Time In Store + Leave]]/24</f>
        <v>0.68055555555555569</v>
      </c>
      <c r="Q248" s="15">
        <f>(User[[#This Row],[Time Leave RMS (min)]]/60)+User[[#This Row],[Duration In Store H]]</f>
        <v>16.333333333333336</v>
      </c>
      <c r="R248">
        <f>IF(User[[#This Row],[Check In]]="Sin Registro",0,1)</f>
        <v>1</v>
      </c>
      <c r="S248">
        <f>IF(User[[#This Row],[Check Out]]="Sin Registro",0,1)</f>
        <v>1</v>
      </c>
      <c r="T248" t="str">
        <f>IFERROR(IF(VLOOKUP(User[[#This Row],[User Code]],Justificar!$C$8:$I$1048576,6,0)=0,"Sin Justificación",VLOOKUP(User[[#This Row],[User Code]],Justificar!$C$8:$I$1048576,6,0)),"")</f>
        <v/>
      </c>
      <c r="U248" t="str">
        <f>IFERROR(IF(VLOOKUP(User[[#This Row],[User Code]],Justificar!$C$8:$I$1048576,6,0)=0,"Sin Justificación",VLOOKUP(User[[#This Row],[User Code]],Justificar!$C$8:$I$1048576,7,0)),"")</f>
        <v/>
      </c>
      <c r="V248" t="str" cm="1">
        <f t="array" ref="V248">_xlfn.IFS(User[[#This Row],[Time In Store + Leave]]&lt;7.8,"Incompleto",User[[#This Row],[Time In Store + Leave]]&lt;=12,"Completo",User[[#This Row],[Time In Store + Leave]]&gt;12,"Superior")</f>
        <v>Superior</v>
      </c>
      <c r="W24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8" t="str">
        <f>IF(User[[#This Row],[Rango]]="incompleto",IF(User[[#This Row],[Reporte in]]=0,"Sin_Registro_In_Out",IF(User[[#This Row],[Reporte Out]]=0,"No_Realizo_Salida","No_cumple_el_Tiempo")),"")</f>
        <v/>
      </c>
      <c r="Y248" t="str" cm="1">
        <f t="array" ref="Y2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248"/>
      <c r="AA248"/>
      <c r="AB248"/>
      <c r="AC248"/>
      <c r="AD248"/>
      <c r="AE248"/>
      <c r="AF248"/>
      <c r="AG248"/>
      <c r="AH248"/>
      <c r="AI248"/>
      <c r="AJ248"/>
    </row>
    <row r="249" spans="1:36" x14ac:dyDescent="0.3">
      <c r="A249" t="s">
        <v>1867</v>
      </c>
      <c r="B249">
        <v>1001056969</v>
      </c>
      <c r="C249" t="s">
        <v>1868</v>
      </c>
      <c r="D249" t="s">
        <v>1869</v>
      </c>
      <c r="E249" t="s">
        <v>1744</v>
      </c>
      <c r="F249" t="s">
        <v>1105</v>
      </c>
      <c r="G249" t="s">
        <v>177</v>
      </c>
      <c r="H249" s="2">
        <v>45812.58357638889</v>
      </c>
      <c r="I249">
        <v>1</v>
      </c>
      <c r="J24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24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249" s="21" t="str">
        <f>_xlfn.XLOOKUP(User[[#This Row],[User Code]],RMS_Check_In_Out!A:A,RMS_Check_In_Out!D:D,"0")</f>
        <v>0</v>
      </c>
      <c r="M249" s="21">
        <f>_xlfn.XLOOKUP(User[[#This Row],[User Code]],Leave!P:P,Leave!S:S,"0")</f>
        <v>540</v>
      </c>
      <c r="N249" s="21">
        <f>User[[#This Row],[Time Leave RMS (min)]]/60</f>
        <v>9</v>
      </c>
      <c r="O249" s="15">
        <f>User[[#This Row],[Duration In Store(min)]]/60</f>
        <v>0</v>
      </c>
      <c r="P249" s="28">
        <f>User[[#This Row],[Time In Store + Leave]]/24</f>
        <v>0.375</v>
      </c>
      <c r="Q249" s="15">
        <f>(User[[#This Row],[Time Leave RMS (min)]]/60)+User[[#This Row],[Duration In Store H]]</f>
        <v>9</v>
      </c>
      <c r="R249">
        <f>IF(User[[#This Row],[Check In]]="Sin Registro",0,1)</f>
        <v>1</v>
      </c>
      <c r="S249">
        <f>IF(User[[#This Row],[Check Out]]="Sin Registro",0,1)</f>
        <v>1</v>
      </c>
      <c r="T249" t="str">
        <f>IFERROR(IF(VLOOKUP(User[[#This Row],[User Code]],Justificar!$C$8:$I$1048576,6,0)=0,"Sin Justificación",VLOOKUP(User[[#This Row],[User Code]],Justificar!$C$8:$I$1048576,6,0)),"")</f>
        <v/>
      </c>
      <c r="U249" t="str">
        <f>IFERROR(IF(VLOOKUP(User[[#This Row],[User Code]],Justificar!$C$8:$I$1048576,6,0)=0,"Sin Justificación",VLOOKUP(User[[#This Row],[User Code]],Justificar!$C$8:$I$1048576,7,0)),"")</f>
        <v/>
      </c>
      <c r="V249" t="str" cm="1">
        <f t="array" ref="V249">_xlfn.IFS(User[[#This Row],[Time In Store + Leave]]&lt;7.8,"Incompleto",User[[#This Row],[Time In Store + Leave]]&lt;=12,"Completo",User[[#This Row],[Time In Store + Leave]]&gt;12,"Superior")</f>
        <v>Completo</v>
      </c>
      <c r="W24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49" t="str">
        <f>IF(User[[#This Row],[Rango]]="incompleto",IF(User[[#This Row],[Reporte in]]=0,"Sin_Registro_In_Out",IF(User[[#This Row],[Reporte Out]]=0,"No_Realizo_Salida","No_cumple_el_Tiempo")),"")</f>
        <v/>
      </c>
      <c r="Y249" t="str" cm="1">
        <f t="array" ref="Y2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49"/>
      <c r="AA249"/>
      <c r="AB249"/>
      <c r="AC249"/>
      <c r="AD249"/>
      <c r="AE249"/>
      <c r="AF249"/>
      <c r="AG249"/>
      <c r="AH249"/>
      <c r="AI249"/>
      <c r="AJ249"/>
    </row>
    <row r="250" spans="1:36" x14ac:dyDescent="0.3">
      <c r="A250" t="s">
        <v>1857</v>
      </c>
      <c r="B250">
        <v>1025534143</v>
      </c>
      <c r="C250" t="s">
        <v>1858</v>
      </c>
      <c r="D250" t="s">
        <v>1859</v>
      </c>
      <c r="E250" t="s">
        <v>1744</v>
      </c>
      <c r="F250" t="s">
        <v>3663</v>
      </c>
      <c r="G250" t="s">
        <v>179</v>
      </c>
      <c r="H250" s="2">
        <v>45811.667118055557</v>
      </c>
      <c r="I250">
        <v>1</v>
      </c>
      <c r="J2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45922.426979166667</v>
      </c>
      <c r="K2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45922.791712962964</v>
      </c>
      <c r="L250" s="21">
        <f>_xlfn.XLOOKUP(User[[#This Row],[User Code]],RMS_Check_In_Out!A:A,RMS_Check_In_Out!D:D,"0")</f>
        <v>525</v>
      </c>
      <c r="M250" s="21" t="str">
        <f>_xlfn.XLOOKUP(User[[#This Row],[User Code]],Leave!P:P,Leave!S:S,"0")</f>
        <v>0</v>
      </c>
      <c r="N250" s="21">
        <f>User[[#This Row],[Time Leave RMS (min)]]/60</f>
        <v>0</v>
      </c>
      <c r="O250" s="15">
        <f>User[[#This Row],[Duration In Store(min)]]/60</f>
        <v>8.75</v>
      </c>
      <c r="P250" s="28">
        <f>User[[#This Row],[Time In Store + Leave]]/24</f>
        <v>0.36458333333333331</v>
      </c>
      <c r="Q250" s="15">
        <f>(User[[#This Row],[Time Leave RMS (min)]]/60)+User[[#This Row],[Duration In Store H]]</f>
        <v>8.75</v>
      </c>
      <c r="R250">
        <f>IF(User[[#This Row],[Check In]]="Sin Registro",0,1)</f>
        <v>1</v>
      </c>
      <c r="S250">
        <f>IF(User[[#This Row],[Check Out]]="Sin Registro",0,1)</f>
        <v>1</v>
      </c>
      <c r="T250" t="str">
        <f>IFERROR(IF(VLOOKUP(User[[#This Row],[User Code]],Justificar!$C$8:$I$1048576,6,0)=0,"Sin Justificación",VLOOKUP(User[[#This Row],[User Code]],Justificar!$C$8:$I$1048576,6,0)),"")</f>
        <v/>
      </c>
      <c r="U250" t="str">
        <f>IFERROR(IF(VLOOKUP(User[[#This Row],[User Code]],Justificar!$C$8:$I$1048576,6,0)=0,"Sin Justificación",VLOOKUP(User[[#This Row],[User Code]],Justificar!$C$8:$I$1048576,7,0)),"")</f>
        <v/>
      </c>
      <c r="V250" t="str" cm="1">
        <f t="array" ref="V250">_xlfn.IFS(User[[#This Row],[Time In Store + Leave]]&lt;7.8,"Incompleto",User[[#This Row],[Time In Store + Leave]]&lt;=12,"Completo",User[[#This Row],[Time In Store + Leave]]&gt;12,"Superior")</f>
        <v>Completo</v>
      </c>
      <c r="W25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0" t="str">
        <f>IF(User[[#This Row],[Rango]]="incompleto",IF(User[[#This Row],[Reporte in]]=0,"Sin_Registro_In_Out",IF(User[[#This Row],[Reporte Out]]=0,"No_Realizo_Salida","No_cumple_el_Tiempo")),"")</f>
        <v/>
      </c>
      <c r="Y250" t="str" cm="1">
        <f t="array" ref="Y2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ARISMENDI DIAZ EFRAIN ANDRES</v>
      </c>
      <c r="Z250"/>
      <c r="AA250"/>
      <c r="AB250"/>
      <c r="AC250"/>
      <c r="AD250"/>
      <c r="AE250"/>
      <c r="AF250"/>
      <c r="AG250"/>
      <c r="AH250"/>
      <c r="AI250"/>
      <c r="AJ250"/>
    </row>
    <row r="251" spans="1:36" x14ac:dyDescent="0.3">
      <c r="A251" t="s">
        <v>1860</v>
      </c>
      <c r="B251">
        <v>1140831809</v>
      </c>
      <c r="C251" t="s">
        <v>1110</v>
      </c>
      <c r="D251" t="s">
        <v>1861</v>
      </c>
      <c r="E251" t="s">
        <v>84</v>
      </c>
      <c r="F251" t="s">
        <v>995</v>
      </c>
      <c r="G251" t="s">
        <v>179</v>
      </c>
      <c r="H251" s="2">
        <v>45811.500474537039</v>
      </c>
      <c r="I251">
        <v>1</v>
      </c>
      <c r="J2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45922.553229166668</v>
      </c>
      <c r="K2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45922.723634259259</v>
      </c>
      <c r="L251" s="21">
        <f>_xlfn.XLOOKUP(User[[#This Row],[User Code]],RMS_Check_In_Out!A:A,RMS_Check_In_Out!D:D,"0")</f>
        <v>192</v>
      </c>
      <c r="M251" s="21">
        <f>_xlfn.XLOOKUP(User[[#This Row],[User Code]],Leave!P:P,Leave!S:S,"0")</f>
        <v>180</v>
      </c>
      <c r="N251" s="21">
        <f>User[[#This Row],[Time Leave RMS (min)]]/60</f>
        <v>3</v>
      </c>
      <c r="O251" s="15">
        <f>User[[#This Row],[Duration In Store(min)]]/60</f>
        <v>3.2</v>
      </c>
      <c r="P251" s="28">
        <f>User[[#This Row],[Time In Store + Leave]]/24</f>
        <v>0.25833333333333336</v>
      </c>
      <c r="Q251" s="15">
        <f>(User[[#This Row],[Time Leave RMS (min)]]/60)+User[[#This Row],[Duration In Store H]]</f>
        <v>6.2</v>
      </c>
      <c r="R251">
        <f>IF(User[[#This Row],[Check In]]="Sin Registro",0,1)</f>
        <v>1</v>
      </c>
      <c r="S251">
        <f>IF(User[[#This Row],[Check Out]]="Sin Registro",0,1)</f>
        <v>1</v>
      </c>
      <c r="T251" t="str">
        <f>IFERROR(IF(VLOOKUP(User[[#This Row],[User Code]],Justificar!$C$8:$I$1048576,6,0)=0,"Sin Justificación",VLOOKUP(User[[#This Row],[User Code]],Justificar!$C$8:$I$1048576,6,0)),"")</f>
        <v>Sin Justificación</v>
      </c>
      <c r="U251" t="str">
        <f>IFERROR(IF(VLOOKUP(User[[#This Row],[User Code]],Justificar!$C$8:$I$1048576,6,0)=0,"Sin Justificación",VLOOKUP(User[[#This Row],[User Code]],Justificar!$C$8:$I$1048576,7,0)),"")</f>
        <v>Sin Justificación</v>
      </c>
      <c r="V251" t="str" cm="1">
        <f t="array" ref="V251">_xlfn.IFS(User[[#This Row],[Time In Store + Leave]]&lt;7.8,"Incompleto",User[[#This Row],[Time In Store + Leave]]&lt;=12,"Completo",User[[#This Row],[Time In Store + Leave]]&gt;12,"Superior")</f>
        <v>Incompleto</v>
      </c>
      <c r="W25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1" t="str">
        <f>IF(User[[#This Row],[Rango]]="incompleto",IF(User[[#This Row],[Reporte in]]=0,"Sin_Registro_In_Out",IF(User[[#This Row],[Reporte Out]]=0,"No_Realizo_Salida","No_cumple_el_Tiempo")),"")</f>
        <v>No_cumple_el_Tiempo</v>
      </c>
      <c r="Y251" t="str" cm="1">
        <f t="array" ref="Y2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51"/>
      <c r="AA251"/>
      <c r="AB251"/>
      <c r="AC251"/>
      <c r="AD251"/>
      <c r="AE251"/>
      <c r="AF251"/>
      <c r="AG251"/>
      <c r="AH251"/>
      <c r="AI251"/>
      <c r="AJ251"/>
    </row>
    <row r="252" spans="1:36" x14ac:dyDescent="0.3">
      <c r="A252" t="s">
        <v>1844</v>
      </c>
      <c r="B252">
        <v>1085946233</v>
      </c>
      <c r="C252" t="s">
        <v>1845</v>
      </c>
      <c r="D252" t="s">
        <v>1846</v>
      </c>
      <c r="E252" t="s">
        <v>6</v>
      </c>
      <c r="F252" t="s">
        <v>1031</v>
      </c>
      <c r="G252" t="s">
        <v>177</v>
      </c>
      <c r="H252" s="2">
        <v>45808.750381944446</v>
      </c>
      <c r="I252">
        <v>1</v>
      </c>
      <c r="J25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52" s="21" t="str">
        <f>_xlfn.XLOOKUP(User[[#This Row],[User Code]],RMS_Check_In_Out!A:A,RMS_Check_In_Out!D:D,"0")</f>
        <v>0</v>
      </c>
      <c r="M252" s="21" t="str">
        <f>_xlfn.XLOOKUP(User[[#This Row],[User Code]],Leave!P:P,Leave!S:S,"0")</f>
        <v>0</v>
      </c>
      <c r="N252" s="21">
        <f>User[[#This Row],[Time Leave RMS (min)]]/60</f>
        <v>0</v>
      </c>
      <c r="O252" s="15">
        <f>User[[#This Row],[Duration In Store(min)]]/60</f>
        <v>0</v>
      </c>
      <c r="P252" s="28">
        <f>User[[#This Row],[Time In Store + Leave]]/24</f>
        <v>0</v>
      </c>
      <c r="Q252" s="15">
        <f>(User[[#This Row],[Time Leave RMS (min)]]/60)+User[[#This Row],[Duration In Store H]]</f>
        <v>0</v>
      </c>
      <c r="R252">
        <f>IF(User[[#This Row],[Check In]]="Sin Registro",0,1)</f>
        <v>0</v>
      </c>
      <c r="S252">
        <f>IF(User[[#This Row],[Check Out]]="Sin Registro",0,1)</f>
        <v>0</v>
      </c>
      <c r="T252" t="str">
        <f>IFERROR(IF(VLOOKUP(User[[#This Row],[User Code]],Justificar!$C$8:$I$1048576,6,0)=0,"Sin Justificación",VLOOKUP(User[[#This Row],[User Code]],Justificar!$C$8:$I$1048576,6,0)),"")</f>
        <v>Sin Justificación</v>
      </c>
      <c r="U252" t="str">
        <f>IFERROR(IF(VLOOKUP(User[[#This Row],[User Code]],Justificar!$C$8:$I$1048576,6,0)=0,"Sin Justificación",VLOOKUP(User[[#This Row],[User Code]],Justificar!$C$8:$I$1048576,7,0)),"")</f>
        <v>Sin Justificación</v>
      </c>
      <c r="V252" t="str" cm="1">
        <f t="array" ref="V252">_xlfn.IFS(User[[#This Row],[Time In Store + Leave]]&lt;7.8,"Incompleto",User[[#This Row],[Time In Store + Leave]]&lt;=12,"Completo",User[[#This Row],[Time In Store + Leave]]&gt;12,"Superior")</f>
        <v>Incompleto</v>
      </c>
      <c r="W25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52" t="str">
        <f>IF(User[[#This Row],[Rango]]="incompleto",IF(User[[#This Row],[Reporte in]]=0,"Sin_Registro_In_Out",IF(User[[#This Row],[Reporte Out]]=0,"No_Realizo_Salida","No_cumple_el_Tiempo")),"")</f>
        <v>Sin_Registro_In_Out</v>
      </c>
      <c r="Y252" t="str" cm="1">
        <f t="array" ref="Y2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52"/>
      <c r="AA252"/>
      <c r="AB252"/>
      <c r="AC252"/>
      <c r="AD252"/>
      <c r="AE252"/>
      <c r="AF252"/>
      <c r="AG252"/>
      <c r="AH252"/>
      <c r="AI252"/>
      <c r="AJ252"/>
    </row>
    <row r="253" spans="1:36" x14ac:dyDescent="0.3">
      <c r="A253" t="s">
        <v>1847</v>
      </c>
      <c r="B253">
        <v>1128058692</v>
      </c>
      <c r="C253" t="s">
        <v>1848</v>
      </c>
      <c r="D253" t="s">
        <v>1849</v>
      </c>
      <c r="E253" t="s">
        <v>6</v>
      </c>
      <c r="F253" t="s">
        <v>3830</v>
      </c>
      <c r="G253" t="s">
        <v>178</v>
      </c>
      <c r="H253" s="2">
        <v>45807.832094907404</v>
      </c>
      <c r="I253">
        <v>1</v>
      </c>
      <c r="J2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45922.340787037036</v>
      </c>
      <c r="K2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45922.742662037039</v>
      </c>
      <c r="L253" s="21">
        <f>_xlfn.XLOOKUP(User[[#This Row],[User Code]],RMS_Check_In_Out!A:A,RMS_Check_In_Out!D:D,"0")</f>
        <v>579</v>
      </c>
      <c r="M253" s="21" t="str">
        <f>_xlfn.XLOOKUP(User[[#This Row],[User Code]],Leave!P:P,Leave!S:S,"0")</f>
        <v>0</v>
      </c>
      <c r="N253" s="21">
        <f>User[[#This Row],[Time Leave RMS (min)]]/60</f>
        <v>0</v>
      </c>
      <c r="O253" s="15">
        <f>User[[#This Row],[Duration In Store(min)]]/60</f>
        <v>9.65</v>
      </c>
      <c r="P253" s="28">
        <f>User[[#This Row],[Time In Store + Leave]]/24</f>
        <v>0.40208333333333335</v>
      </c>
      <c r="Q253" s="15">
        <f>(User[[#This Row],[Time Leave RMS (min)]]/60)+User[[#This Row],[Duration In Store H]]</f>
        <v>9.65</v>
      </c>
      <c r="R253">
        <f>IF(User[[#This Row],[Check In]]="Sin Registro",0,1)</f>
        <v>1</v>
      </c>
      <c r="S253">
        <f>IF(User[[#This Row],[Check Out]]="Sin Registro",0,1)</f>
        <v>1</v>
      </c>
      <c r="T253" t="str">
        <f>IFERROR(IF(VLOOKUP(User[[#This Row],[User Code]],Justificar!$C$8:$I$1048576,6,0)=0,"Sin Justificación",VLOOKUP(User[[#This Row],[User Code]],Justificar!$C$8:$I$1048576,6,0)),"")</f>
        <v/>
      </c>
      <c r="U253" t="str">
        <f>IFERROR(IF(VLOOKUP(User[[#This Row],[User Code]],Justificar!$C$8:$I$1048576,6,0)=0,"Sin Justificación",VLOOKUP(User[[#This Row],[User Code]],Justificar!$C$8:$I$1048576,7,0)),"")</f>
        <v/>
      </c>
      <c r="V253" t="str" cm="1">
        <f t="array" ref="V253">_xlfn.IFS(User[[#This Row],[Time In Store + Leave]]&lt;7.8,"Incompleto",User[[#This Row],[Time In Store + Leave]]&lt;=12,"Completo",User[[#This Row],[Time In Store + Leave]]&gt;12,"Superior")</f>
        <v>Completo</v>
      </c>
      <c r="W25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3" t="str">
        <f>IF(User[[#This Row],[Rango]]="incompleto",IF(User[[#This Row],[Reporte in]]=0,"Sin_Registro_In_Out",IF(User[[#This Row],[Reporte Out]]=0,"No_Realizo_Salida","No_cumple_el_Tiempo")),"")</f>
        <v/>
      </c>
      <c r="Y253" t="str" cm="1">
        <f t="array" ref="Y2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53"/>
      <c r="AA253"/>
      <c r="AB253"/>
      <c r="AC253"/>
      <c r="AD253"/>
      <c r="AE253"/>
      <c r="AF253"/>
      <c r="AG253"/>
      <c r="AH253"/>
      <c r="AI253"/>
      <c r="AJ253"/>
    </row>
    <row r="254" spans="1:36" x14ac:dyDescent="0.3">
      <c r="A254" t="s">
        <v>1850</v>
      </c>
      <c r="B254">
        <v>1030676761</v>
      </c>
      <c r="C254" t="s">
        <v>1851</v>
      </c>
      <c r="D254" t="s">
        <v>1852</v>
      </c>
      <c r="E254" t="s">
        <v>6</v>
      </c>
      <c r="F254" t="s">
        <v>1040</v>
      </c>
      <c r="G254" t="s">
        <v>179</v>
      </c>
      <c r="H254" s="2">
        <v>45807.458599537036</v>
      </c>
      <c r="I254">
        <v>1</v>
      </c>
      <c r="J25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25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254" s="21" t="str">
        <f>_xlfn.XLOOKUP(User[[#This Row],[User Code]],RMS_Check_In_Out!A:A,RMS_Check_In_Out!D:D,"0")</f>
        <v>0</v>
      </c>
      <c r="M254" s="21">
        <f>_xlfn.XLOOKUP(User[[#This Row],[User Code]],Leave!P:P,Leave!S:S,"0")</f>
        <v>540</v>
      </c>
      <c r="N254" s="21">
        <f>User[[#This Row],[Time Leave RMS (min)]]/60</f>
        <v>9</v>
      </c>
      <c r="O254" s="15">
        <f>User[[#This Row],[Duration In Store(min)]]/60</f>
        <v>0</v>
      </c>
      <c r="P254" s="28">
        <f>User[[#This Row],[Time In Store + Leave]]/24</f>
        <v>0.375</v>
      </c>
      <c r="Q254" s="15">
        <f>(User[[#This Row],[Time Leave RMS (min)]]/60)+User[[#This Row],[Duration In Store H]]</f>
        <v>9</v>
      </c>
      <c r="R254">
        <f>IF(User[[#This Row],[Check In]]="Sin Registro",0,1)</f>
        <v>1</v>
      </c>
      <c r="S254">
        <f>IF(User[[#This Row],[Check Out]]="Sin Registro",0,1)</f>
        <v>1</v>
      </c>
      <c r="T254" t="str">
        <f>IFERROR(IF(VLOOKUP(User[[#This Row],[User Code]],Justificar!$C$8:$I$1048576,6,0)=0,"Sin Justificación",VLOOKUP(User[[#This Row],[User Code]],Justificar!$C$8:$I$1048576,6,0)),"")</f>
        <v/>
      </c>
      <c r="U254" t="str">
        <f>IFERROR(IF(VLOOKUP(User[[#This Row],[User Code]],Justificar!$C$8:$I$1048576,6,0)=0,"Sin Justificación",VLOOKUP(User[[#This Row],[User Code]],Justificar!$C$8:$I$1048576,7,0)),"")</f>
        <v/>
      </c>
      <c r="V254" t="str" cm="1">
        <f t="array" ref="V254">_xlfn.IFS(User[[#This Row],[Time In Store + Leave]]&lt;7.8,"Incompleto",User[[#This Row],[Time In Store + Leave]]&lt;=12,"Completo",User[[#This Row],[Time In Store + Leave]]&gt;12,"Superior")</f>
        <v>Completo</v>
      </c>
      <c r="W25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4" t="str">
        <f>IF(User[[#This Row],[Rango]]="incompleto",IF(User[[#This Row],[Reporte in]]=0,"Sin_Registro_In_Out",IF(User[[#This Row],[Reporte Out]]=0,"No_Realizo_Salida","No_cumple_el_Tiempo")),"")</f>
        <v/>
      </c>
      <c r="Y254" t="str" cm="1">
        <f t="array" ref="Y2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54"/>
      <c r="AA254"/>
      <c r="AB254"/>
      <c r="AC254"/>
      <c r="AD254"/>
      <c r="AE254"/>
      <c r="AF254"/>
      <c r="AG254"/>
      <c r="AH254"/>
      <c r="AI254"/>
      <c r="AJ254"/>
    </row>
    <row r="255" spans="1:36" x14ac:dyDescent="0.3">
      <c r="A255" t="s">
        <v>1839</v>
      </c>
      <c r="B255">
        <v>1193079126</v>
      </c>
      <c r="C255" t="s">
        <v>1862</v>
      </c>
      <c r="D255" t="s">
        <v>1840</v>
      </c>
      <c r="E255" t="s">
        <v>130</v>
      </c>
      <c r="F255" t="s">
        <v>1446</v>
      </c>
      <c r="G255" t="s">
        <v>178</v>
      </c>
      <c r="H255" s="2">
        <v>45806.419560185182</v>
      </c>
      <c r="I255">
        <v>1</v>
      </c>
      <c r="J2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45922.355810185189</v>
      </c>
      <c r="K2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45922.732094907406</v>
      </c>
      <c r="L255" s="21">
        <f>_xlfn.XLOOKUP(User[[#This Row],[User Code]],RMS_Check_In_Out!A:A,RMS_Check_In_Out!D:D,"0")</f>
        <v>542</v>
      </c>
      <c r="M255" s="21" t="str">
        <f>_xlfn.XLOOKUP(User[[#This Row],[User Code]],Leave!P:P,Leave!S:S,"0")</f>
        <v>0</v>
      </c>
      <c r="N255" s="21">
        <f>User[[#This Row],[Time Leave RMS (min)]]/60</f>
        <v>0</v>
      </c>
      <c r="O255" s="15">
        <f>User[[#This Row],[Duration In Store(min)]]/60</f>
        <v>9.0333333333333332</v>
      </c>
      <c r="P255" s="28">
        <f>User[[#This Row],[Time In Store + Leave]]/24</f>
        <v>0.37638888888888888</v>
      </c>
      <c r="Q255" s="15">
        <f>(User[[#This Row],[Time Leave RMS (min)]]/60)+User[[#This Row],[Duration In Store H]]</f>
        <v>9.0333333333333332</v>
      </c>
      <c r="R255">
        <f>IF(User[[#This Row],[Check In]]="Sin Registro",0,1)</f>
        <v>1</v>
      </c>
      <c r="S255">
        <f>IF(User[[#This Row],[Check Out]]="Sin Registro",0,1)</f>
        <v>1</v>
      </c>
      <c r="T255" t="str">
        <f>IFERROR(IF(VLOOKUP(User[[#This Row],[User Code]],Justificar!$C$8:$I$1048576,6,0)=0,"Sin Justificación",VLOOKUP(User[[#This Row],[User Code]],Justificar!$C$8:$I$1048576,6,0)),"")</f>
        <v/>
      </c>
      <c r="U255" t="str">
        <f>IFERROR(IF(VLOOKUP(User[[#This Row],[User Code]],Justificar!$C$8:$I$1048576,6,0)=0,"Sin Justificación",VLOOKUP(User[[#This Row],[User Code]],Justificar!$C$8:$I$1048576,7,0)),"")</f>
        <v/>
      </c>
      <c r="V255" t="str" cm="1">
        <f t="array" ref="V255">_xlfn.IFS(User[[#This Row],[Time In Store + Leave]]&lt;7.8,"Incompleto",User[[#This Row],[Time In Store + Leave]]&lt;=12,"Completo",User[[#This Row],[Time In Store + Leave]]&gt;12,"Superior")</f>
        <v>Completo</v>
      </c>
      <c r="W25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5" t="str">
        <f>IF(User[[#This Row],[Rango]]="incompleto",IF(User[[#This Row],[Reporte in]]=0,"Sin_Registro_In_Out",IF(User[[#This Row],[Reporte Out]]=0,"No_Realizo_Salida","No_cumple_el_Tiempo")),"")</f>
        <v/>
      </c>
      <c r="Y255" t="str" cm="1">
        <f t="array" ref="Y2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255"/>
      <c r="AA255"/>
      <c r="AB255"/>
      <c r="AC255"/>
      <c r="AD255"/>
      <c r="AE255"/>
      <c r="AF255"/>
      <c r="AG255"/>
      <c r="AH255"/>
      <c r="AI255"/>
      <c r="AJ255"/>
    </row>
    <row r="256" spans="1:36" x14ac:dyDescent="0.3">
      <c r="A256" t="s">
        <v>1841</v>
      </c>
      <c r="B256">
        <v>1082987843</v>
      </c>
      <c r="C256" t="s">
        <v>1976</v>
      </c>
      <c r="D256" t="s">
        <v>1842</v>
      </c>
      <c r="E256" t="s">
        <v>6</v>
      </c>
      <c r="F256" t="s">
        <v>1487</v>
      </c>
      <c r="G256" t="s">
        <v>177</v>
      </c>
      <c r="H256" s="2">
        <v>45806.418703703705</v>
      </c>
      <c r="I256">
        <v>1</v>
      </c>
      <c r="J2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45922.494814814818</v>
      </c>
      <c r="K2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45922.862951388888</v>
      </c>
      <c r="L256" s="21">
        <f>_xlfn.XLOOKUP(User[[#This Row],[User Code]],RMS_Check_In_Out!A:A,RMS_Check_In_Out!D:D,"0")</f>
        <v>530</v>
      </c>
      <c r="M256" s="21" t="str">
        <f>_xlfn.XLOOKUP(User[[#This Row],[User Code]],Leave!P:P,Leave!S:S,"0")</f>
        <v>0</v>
      </c>
      <c r="N256" s="21">
        <f>User[[#This Row],[Time Leave RMS (min)]]/60</f>
        <v>0</v>
      </c>
      <c r="O256" s="15">
        <f>User[[#This Row],[Duration In Store(min)]]/60</f>
        <v>8.8333333333333339</v>
      </c>
      <c r="P256" s="28">
        <f>User[[#This Row],[Time In Store + Leave]]/24</f>
        <v>0.36805555555555558</v>
      </c>
      <c r="Q256" s="15">
        <f>(User[[#This Row],[Time Leave RMS (min)]]/60)+User[[#This Row],[Duration In Store H]]</f>
        <v>8.8333333333333339</v>
      </c>
      <c r="R256">
        <f>IF(User[[#This Row],[Check In]]="Sin Registro",0,1)</f>
        <v>1</v>
      </c>
      <c r="S256">
        <f>IF(User[[#This Row],[Check Out]]="Sin Registro",0,1)</f>
        <v>1</v>
      </c>
      <c r="T256" t="str">
        <f>IFERROR(IF(VLOOKUP(User[[#This Row],[User Code]],Justificar!$C$8:$I$1048576,6,0)=0,"Sin Justificación",VLOOKUP(User[[#This Row],[User Code]],Justificar!$C$8:$I$1048576,6,0)),"")</f>
        <v/>
      </c>
      <c r="U256" t="str">
        <f>IFERROR(IF(VLOOKUP(User[[#This Row],[User Code]],Justificar!$C$8:$I$1048576,6,0)=0,"Sin Justificación",VLOOKUP(User[[#This Row],[User Code]],Justificar!$C$8:$I$1048576,7,0)),"")</f>
        <v/>
      </c>
      <c r="V256" t="str" cm="1">
        <f t="array" ref="V256">_xlfn.IFS(User[[#This Row],[Time In Store + Leave]]&lt;7.8,"Incompleto",User[[#This Row],[Time In Store + Leave]]&lt;=12,"Completo",User[[#This Row],[Time In Store + Leave]]&gt;12,"Superior")</f>
        <v>Completo</v>
      </c>
      <c r="W25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6" t="str">
        <f>IF(User[[#This Row],[Rango]]="incompleto",IF(User[[#This Row],[Reporte in]]=0,"Sin_Registro_In_Out",IF(User[[#This Row],[Reporte Out]]=0,"No_Realizo_Salida","No_cumple_el_Tiempo")),"")</f>
        <v/>
      </c>
      <c r="Y256" t="str" cm="1">
        <f t="array" ref="Y2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56"/>
      <c r="AA256"/>
      <c r="AB256"/>
      <c r="AC256"/>
      <c r="AD256"/>
      <c r="AE256"/>
      <c r="AF256"/>
      <c r="AG256"/>
      <c r="AH256"/>
      <c r="AI256"/>
      <c r="AJ256"/>
    </row>
    <row r="257" spans="1:36" x14ac:dyDescent="0.3">
      <c r="A257" t="s">
        <v>1829</v>
      </c>
      <c r="B257">
        <v>1013581578</v>
      </c>
      <c r="C257" t="s">
        <v>1830</v>
      </c>
      <c r="D257" t="s">
        <v>1831</v>
      </c>
      <c r="E257" t="s">
        <v>6</v>
      </c>
      <c r="F257" t="s">
        <v>1042</v>
      </c>
      <c r="G257" t="s">
        <v>178</v>
      </c>
      <c r="H257" s="2">
        <v>45800.667361111111</v>
      </c>
      <c r="I257">
        <v>1</v>
      </c>
      <c r="J2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45922.41920138889</v>
      </c>
      <c r="K2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45922.834872685184</v>
      </c>
      <c r="L257" s="21">
        <f>_xlfn.XLOOKUP(User[[#This Row],[User Code]],RMS_Check_In_Out!A:A,RMS_Check_In_Out!D:D,"0")</f>
        <v>599</v>
      </c>
      <c r="M257" s="21" t="str">
        <f>_xlfn.XLOOKUP(User[[#This Row],[User Code]],Leave!P:P,Leave!S:S,"0")</f>
        <v>0</v>
      </c>
      <c r="N257" s="21">
        <f>User[[#This Row],[Time Leave RMS (min)]]/60</f>
        <v>0</v>
      </c>
      <c r="O257" s="15">
        <f>User[[#This Row],[Duration In Store(min)]]/60</f>
        <v>9.9833333333333325</v>
      </c>
      <c r="P257" s="28">
        <f>User[[#This Row],[Time In Store + Leave]]/24</f>
        <v>0.41597222222222219</v>
      </c>
      <c r="Q257" s="15">
        <f>(User[[#This Row],[Time Leave RMS (min)]]/60)+User[[#This Row],[Duration In Store H]]</f>
        <v>9.9833333333333325</v>
      </c>
      <c r="R257">
        <f>IF(User[[#This Row],[Check In]]="Sin Registro",0,1)</f>
        <v>1</v>
      </c>
      <c r="S257">
        <f>IF(User[[#This Row],[Check Out]]="Sin Registro",0,1)</f>
        <v>1</v>
      </c>
      <c r="T257" t="str">
        <f>IFERROR(IF(VLOOKUP(User[[#This Row],[User Code]],Justificar!$C$8:$I$1048576,6,0)=0,"Sin Justificación",VLOOKUP(User[[#This Row],[User Code]],Justificar!$C$8:$I$1048576,6,0)),"")</f>
        <v/>
      </c>
      <c r="U257" t="str">
        <f>IFERROR(IF(VLOOKUP(User[[#This Row],[User Code]],Justificar!$C$8:$I$1048576,6,0)=0,"Sin Justificación",VLOOKUP(User[[#This Row],[User Code]],Justificar!$C$8:$I$1048576,7,0)),"")</f>
        <v/>
      </c>
      <c r="V257" t="str" cm="1">
        <f t="array" ref="V257">_xlfn.IFS(User[[#This Row],[Time In Store + Leave]]&lt;7.8,"Incompleto",User[[#This Row],[Time In Store + Leave]]&lt;=12,"Completo",User[[#This Row],[Time In Store + Leave]]&gt;12,"Superior")</f>
        <v>Completo</v>
      </c>
      <c r="W25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7" t="str">
        <f>IF(User[[#This Row],[Rango]]="incompleto",IF(User[[#This Row],[Reporte in]]=0,"Sin_Registro_In_Out",IF(User[[#This Row],[Reporte Out]]=0,"No_Realizo_Salida","No_cumple_el_Tiempo")),"")</f>
        <v/>
      </c>
      <c r="Y257" t="str" cm="1">
        <f t="array" ref="Y2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57"/>
      <c r="AA257"/>
      <c r="AB257"/>
      <c r="AC257"/>
      <c r="AD257"/>
      <c r="AE257"/>
      <c r="AF257"/>
      <c r="AG257"/>
      <c r="AH257"/>
      <c r="AI257"/>
      <c r="AJ257"/>
    </row>
    <row r="258" spans="1:36" x14ac:dyDescent="0.3">
      <c r="A258" t="s">
        <v>1832</v>
      </c>
      <c r="B258">
        <v>1025889376</v>
      </c>
      <c r="C258" t="s">
        <v>1833</v>
      </c>
      <c r="D258" t="s">
        <v>1834</v>
      </c>
      <c r="E258" t="s">
        <v>6</v>
      </c>
      <c r="F258" t="s">
        <v>1036</v>
      </c>
      <c r="G258" t="s">
        <v>178</v>
      </c>
      <c r="H258" s="2">
        <v>45800.667129629626</v>
      </c>
      <c r="I258">
        <v>1</v>
      </c>
      <c r="J2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45922.449571759258</v>
      </c>
      <c r="K2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45922.834594907406</v>
      </c>
      <c r="L258" s="21">
        <f>_xlfn.XLOOKUP(User[[#This Row],[User Code]],RMS_Check_In_Out!A:A,RMS_Check_In_Out!D:D,"0")</f>
        <v>554</v>
      </c>
      <c r="M258" s="21" t="str">
        <f>_xlfn.XLOOKUP(User[[#This Row],[User Code]],Leave!P:P,Leave!S:S,"0")</f>
        <v>0</v>
      </c>
      <c r="N258" s="21">
        <f>User[[#This Row],[Time Leave RMS (min)]]/60</f>
        <v>0</v>
      </c>
      <c r="O258" s="15">
        <f>User[[#This Row],[Duration In Store(min)]]/60</f>
        <v>9.2333333333333325</v>
      </c>
      <c r="P258" s="28">
        <f>User[[#This Row],[Time In Store + Leave]]/24</f>
        <v>0.38472222222222219</v>
      </c>
      <c r="Q258" s="15">
        <f>(User[[#This Row],[Time Leave RMS (min)]]/60)+User[[#This Row],[Duration In Store H]]</f>
        <v>9.2333333333333325</v>
      </c>
      <c r="R258">
        <f>IF(User[[#This Row],[Check In]]="Sin Registro",0,1)</f>
        <v>1</v>
      </c>
      <c r="S258">
        <f>IF(User[[#This Row],[Check Out]]="Sin Registro",0,1)</f>
        <v>1</v>
      </c>
      <c r="T258" t="str">
        <f>IFERROR(IF(VLOOKUP(User[[#This Row],[User Code]],Justificar!$C$8:$I$1048576,6,0)=0,"Sin Justificación",VLOOKUP(User[[#This Row],[User Code]],Justificar!$C$8:$I$1048576,6,0)),"")</f>
        <v/>
      </c>
      <c r="U258" t="str">
        <f>IFERROR(IF(VLOOKUP(User[[#This Row],[User Code]],Justificar!$C$8:$I$1048576,6,0)=0,"Sin Justificación",VLOOKUP(User[[#This Row],[User Code]],Justificar!$C$8:$I$1048576,7,0)),"")</f>
        <v/>
      </c>
      <c r="V258" t="str" cm="1">
        <f t="array" ref="V258">_xlfn.IFS(User[[#This Row],[Time In Store + Leave]]&lt;7.8,"Incompleto",User[[#This Row],[Time In Store + Leave]]&lt;=12,"Completo",User[[#This Row],[Time In Store + Leave]]&gt;12,"Superior")</f>
        <v>Completo</v>
      </c>
      <c r="W25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8" t="str">
        <f>IF(User[[#This Row],[Rango]]="incompleto",IF(User[[#This Row],[Reporte in]]=0,"Sin_Registro_In_Out",IF(User[[#This Row],[Reporte Out]]=0,"No_Realizo_Salida","No_cumple_el_Tiempo")),"")</f>
        <v/>
      </c>
      <c r="Y258" t="str" cm="1">
        <f t="array" ref="Y2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58"/>
      <c r="AA258"/>
      <c r="AB258"/>
      <c r="AC258"/>
      <c r="AD258"/>
      <c r="AE258"/>
      <c r="AF258"/>
      <c r="AG258"/>
      <c r="AH258"/>
      <c r="AI258"/>
      <c r="AJ258"/>
    </row>
    <row r="259" spans="1:36" x14ac:dyDescent="0.3">
      <c r="A259" t="s">
        <v>1835</v>
      </c>
      <c r="B259">
        <v>91534184</v>
      </c>
      <c r="C259" t="s">
        <v>1836</v>
      </c>
      <c r="D259" t="s">
        <v>1837</v>
      </c>
      <c r="E259" t="s">
        <v>84</v>
      </c>
      <c r="F259" t="s">
        <v>982</v>
      </c>
      <c r="G259" t="s">
        <v>179</v>
      </c>
      <c r="H259" s="2">
        <v>45800.666967592595</v>
      </c>
      <c r="I259">
        <v>1</v>
      </c>
      <c r="J2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45922.35125</v>
      </c>
      <c r="K2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45922.73678240741</v>
      </c>
      <c r="L259" s="21">
        <f>_xlfn.XLOOKUP(User[[#This Row],[User Code]],RMS_Check_In_Out!A:A,RMS_Check_In_Out!D:D,"0")</f>
        <v>541</v>
      </c>
      <c r="M259" s="21" t="str">
        <f>_xlfn.XLOOKUP(User[[#This Row],[User Code]],Leave!P:P,Leave!S:S,"0")</f>
        <v>0</v>
      </c>
      <c r="N259" s="21">
        <f>User[[#This Row],[Time Leave RMS (min)]]/60</f>
        <v>0</v>
      </c>
      <c r="O259" s="15">
        <f>User[[#This Row],[Duration In Store(min)]]/60</f>
        <v>9.0166666666666675</v>
      </c>
      <c r="P259" s="28">
        <f>User[[#This Row],[Time In Store + Leave]]/24</f>
        <v>0.3756944444444445</v>
      </c>
      <c r="Q259" s="15">
        <f>(User[[#This Row],[Time Leave RMS (min)]]/60)+User[[#This Row],[Duration In Store H]]</f>
        <v>9.0166666666666675</v>
      </c>
      <c r="R259">
        <f>IF(User[[#This Row],[Check In]]="Sin Registro",0,1)</f>
        <v>1</v>
      </c>
      <c r="S259">
        <f>IF(User[[#This Row],[Check Out]]="Sin Registro",0,1)</f>
        <v>1</v>
      </c>
      <c r="T259" t="str">
        <f>IFERROR(IF(VLOOKUP(User[[#This Row],[User Code]],Justificar!$C$8:$I$1048576,6,0)=0,"Sin Justificación",VLOOKUP(User[[#This Row],[User Code]],Justificar!$C$8:$I$1048576,6,0)),"")</f>
        <v/>
      </c>
      <c r="U259" t="str">
        <f>IFERROR(IF(VLOOKUP(User[[#This Row],[User Code]],Justificar!$C$8:$I$1048576,6,0)=0,"Sin Justificación",VLOOKUP(User[[#This Row],[User Code]],Justificar!$C$8:$I$1048576,7,0)),"")</f>
        <v/>
      </c>
      <c r="V259" t="str" cm="1">
        <f t="array" ref="V259">_xlfn.IFS(User[[#This Row],[Time In Store + Leave]]&lt;7.8,"Incompleto",User[[#This Row],[Time In Store + Leave]]&lt;=12,"Completo",User[[#This Row],[Time In Store + Leave]]&gt;12,"Superior")</f>
        <v>Completo</v>
      </c>
      <c r="W25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59" t="str">
        <f>IF(User[[#This Row],[Rango]]="incompleto",IF(User[[#This Row],[Reporte in]]=0,"Sin_Registro_In_Out",IF(User[[#This Row],[Reporte Out]]=0,"No_Realizo_Salida","No_cumple_el_Tiempo")),"")</f>
        <v/>
      </c>
      <c r="Y259" t="str" cm="1">
        <f t="array" ref="Y2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59"/>
      <c r="AA259"/>
      <c r="AB259"/>
      <c r="AC259"/>
      <c r="AD259"/>
      <c r="AE259"/>
      <c r="AF259"/>
      <c r="AG259"/>
      <c r="AH259"/>
      <c r="AI259"/>
      <c r="AJ259"/>
    </row>
    <row r="260" spans="1:36" x14ac:dyDescent="0.3">
      <c r="A260" t="s">
        <v>1822</v>
      </c>
      <c r="B260">
        <v>1005828381</v>
      </c>
      <c r="C260" t="s">
        <v>1827</v>
      </c>
      <c r="D260" t="s">
        <v>1823</v>
      </c>
      <c r="E260" t="s">
        <v>1744</v>
      </c>
      <c r="F260" t="s">
        <v>2412</v>
      </c>
      <c r="G260" t="s">
        <v>177</v>
      </c>
      <c r="H260" s="2">
        <v>45799.500937500001</v>
      </c>
      <c r="I260">
        <v>1</v>
      </c>
      <c r="J2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60" s="21" t="str">
        <f>_xlfn.XLOOKUP(User[[#This Row],[User Code]],RMS_Check_In_Out!A:A,RMS_Check_In_Out!D:D,"0")</f>
        <v>0</v>
      </c>
      <c r="M260" s="21" t="str">
        <f>_xlfn.XLOOKUP(User[[#This Row],[User Code]],Leave!P:P,Leave!S:S,"0")</f>
        <v>0</v>
      </c>
      <c r="N260" s="21">
        <f>User[[#This Row],[Time Leave RMS (min)]]/60</f>
        <v>0</v>
      </c>
      <c r="O260" s="15">
        <f>User[[#This Row],[Duration In Store(min)]]/60</f>
        <v>0</v>
      </c>
      <c r="P260" s="28">
        <f>User[[#This Row],[Time In Store + Leave]]/24</f>
        <v>0</v>
      </c>
      <c r="Q260" s="15">
        <f>(User[[#This Row],[Time Leave RMS (min)]]/60)+User[[#This Row],[Duration In Store H]]</f>
        <v>0</v>
      </c>
      <c r="R260">
        <f>IF(User[[#This Row],[Check In]]="Sin Registro",0,1)</f>
        <v>0</v>
      </c>
      <c r="S260">
        <f>IF(User[[#This Row],[Check Out]]="Sin Registro",0,1)</f>
        <v>0</v>
      </c>
      <c r="T260" t="str">
        <f>IFERROR(IF(VLOOKUP(User[[#This Row],[User Code]],Justificar!$C$8:$I$1048576,6,0)=0,"Sin Justificación",VLOOKUP(User[[#This Row],[User Code]],Justificar!$C$8:$I$1048576,6,0)),"")</f>
        <v>Sin Justificación</v>
      </c>
      <c r="U260" t="str">
        <f>IFERROR(IF(VLOOKUP(User[[#This Row],[User Code]],Justificar!$C$8:$I$1048576,6,0)=0,"Sin Justificación",VLOOKUP(User[[#This Row],[User Code]],Justificar!$C$8:$I$1048576,7,0)),"")</f>
        <v>Sin Justificación</v>
      </c>
      <c r="V260" t="str" cm="1">
        <f t="array" ref="V260">_xlfn.IFS(User[[#This Row],[Time In Store + Leave]]&lt;7.8,"Incompleto",User[[#This Row],[Time In Store + Leave]]&lt;=12,"Completo",User[[#This Row],[Time In Store + Leave]]&gt;12,"Superior")</f>
        <v>Incompleto</v>
      </c>
      <c r="W26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0" t="str">
        <f>IF(User[[#This Row],[Rango]]="incompleto",IF(User[[#This Row],[Reporte in]]=0,"Sin_Registro_In_Out",IF(User[[#This Row],[Reporte Out]]=0,"No_Realizo_Salida","No_cumple_el_Tiempo")),"")</f>
        <v>Sin_Registro_In_Out</v>
      </c>
      <c r="Y260" t="str" cm="1">
        <f t="array" ref="Y2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60"/>
      <c r="AA260"/>
      <c r="AB260"/>
      <c r="AC260"/>
      <c r="AD260"/>
      <c r="AE260"/>
      <c r="AF260"/>
      <c r="AG260"/>
      <c r="AH260"/>
      <c r="AI260"/>
      <c r="AJ260"/>
    </row>
    <row r="261" spans="1:36" x14ac:dyDescent="0.3">
      <c r="A261" t="s">
        <v>1824</v>
      </c>
      <c r="B261">
        <v>1072646908</v>
      </c>
      <c r="C261" t="s">
        <v>1825</v>
      </c>
      <c r="D261" t="s">
        <v>1826</v>
      </c>
      <c r="E261" t="s">
        <v>1744</v>
      </c>
      <c r="F261" t="s">
        <v>1105</v>
      </c>
      <c r="G261" t="s">
        <v>177</v>
      </c>
      <c r="H261" s="2">
        <v>45798.519745370373</v>
      </c>
      <c r="I261">
        <v>1</v>
      </c>
      <c r="J2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45922.460277777776</v>
      </c>
      <c r="K2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45922.811747685184</v>
      </c>
      <c r="L261" s="21">
        <f>_xlfn.XLOOKUP(User[[#This Row],[User Code]],RMS_Check_In_Out!A:A,RMS_Check_In_Out!D:D,"0")</f>
        <v>506</v>
      </c>
      <c r="M261" s="21" t="str">
        <f>_xlfn.XLOOKUP(User[[#This Row],[User Code]],Leave!P:P,Leave!S:S,"0")</f>
        <v>0</v>
      </c>
      <c r="N261" s="21">
        <f>User[[#This Row],[Time Leave RMS (min)]]/60</f>
        <v>0</v>
      </c>
      <c r="O261" s="15">
        <f>User[[#This Row],[Duration In Store(min)]]/60</f>
        <v>8.4333333333333336</v>
      </c>
      <c r="P261" s="28">
        <f>User[[#This Row],[Time In Store + Leave]]/24</f>
        <v>0.35138888888888892</v>
      </c>
      <c r="Q261" s="15">
        <f>(User[[#This Row],[Time Leave RMS (min)]]/60)+User[[#This Row],[Duration In Store H]]</f>
        <v>8.4333333333333336</v>
      </c>
      <c r="R261">
        <f>IF(User[[#This Row],[Check In]]="Sin Registro",0,1)</f>
        <v>1</v>
      </c>
      <c r="S261">
        <f>IF(User[[#This Row],[Check Out]]="Sin Registro",0,1)</f>
        <v>1</v>
      </c>
      <c r="T261" t="str">
        <f>IFERROR(IF(VLOOKUP(User[[#This Row],[User Code]],Justificar!$C$8:$I$1048576,6,0)=0,"Sin Justificación",VLOOKUP(User[[#This Row],[User Code]],Justificar!$C$8:$I$1048576,6,0)),"")</f>
        <v/>
      </c>
      <c r="U261" t="str">
        <f>IFERROR(IF(VLOOKUP(User[[#This Row],[User Code]],Justificar!$C$8:$I$1048576,6,0)=0,"Sin Justificación",VLOOKUP(User[[#This Row],[User Code]],Justificar!$C$8:$I$1048576,7,0)),"")</f>
        <v/>
      </c>
      <c r="V261" t="str" cm="1">
        <f t="array" ref="V261">_xlfn.IFS(User[[#This Row],[Time In Store + Leave]]&lt;7.8,"Incompleto",User[[#This Row],[Time In Store + Leave]]&lt;=12,"Completo",User[[#This Row],[Time In Store + Leave]]&gt;12,"Superior")</f>
        <v>Completo</v>
      </c>
      <c r="W26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1" t="str">
        <f>IF(User[[#This Row],[Rango]]="incompleto",IF(User[[#This Row],[Reporte in]]=0,"Sin_Registro_In_Out",IF(User[[#This Row],[Reporte Out]]=0,"No_Realizo_Salida","No_cumple_el_Tiempo")),"")</f>
        <v/>
      </c>
      <c r="Y261" t="str" cm="1">
        <f t="array" ref="Y2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61"/>
      <c r="AA261"/>
      <c r="AB261"/>
      <c r="AC261"/>
      <c r="AD261"/>
      <c r="AE261"/>
      <c r="AF261"/>
      <c r="AG261"/>
      <c r="AH261"/>
      <c r="AI261"/>
      <c r="AJ261"/>
    </row>
    <row r="262" spans="1:36" x14ac:dyDescent="0.3">
      <c r="A262" t="s">
        <v>1817</v>
      </c>
      <c r="B262">
        <v>1005873507</v>
      </c>
      <c r="C262" t="s">
        <v>1288</v>
      </c>
      <c r="D262" t="s">
        <v>1818</v>
      </c>
      <c r="E262" t="s">
        <v>6</v>
      </c>
      <c r="F262" t="s">
        <v>1045</v>
      </c>
      <c r="G262" t="s">
        <v>177</v>
      </c>
      <c r="H262" s="2">
        <v>45797.7502662037</v>
      </c>
      <c r="I262">
        <v>1</v>
      </c>
      <c r="J2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62" s="21" t="str">
        <f>_xlfn.XLOOKUP(User[[#This Row],[User Code]],RMS_Check_In_Out!A:A,RMS_Check_In_Out!D:D,"0")</f>
        <v>0</v>
      </c>
      <c r="M262" s="21" t="str">
        <f>_xlfn.XLOOKUP(User[[#This Row],[User Code]],Leave!P:P,Leave!S:S,"0")</f>
        <v>0</v>
      </c>
      <c r="N262" s="21">
        <f>User[[#This Row],[Time Leave RMS (min)]]/60</f>
        <v>0</v>
      </c>
      <c r="O262" s="15">
        <f>User[[#This Row],[Duration In Store(min)]]/60</f>
        <v>0</v>
      </c>
      <c r="P262" s="28">
        <f>User[[#This Row],[Time In Store + Leave]]/24</f>
        <v>0</v>
      </c>
      <c r="Q262" s="15">
        <f>(User[[#This Row],[Time Leave RMS (min)]]/60)+User[[#This Row],[Duration In Store H]]</f>
        <v>0</v>
      </c>
      <c r="R262">
        <f>IF(User[[#This Row],[Check In]]="Sin Registro",0,1)</f>
        <v>0</v>
      </c>
      <c r="S262">
        <f>IF(User[[#This Row],[Check Out]]="Sin Registro",0,1)</f>
        <v>0</v>
      </c>
      <c r="T262" t="str">
        <f>IFERROR(IF(VLOOKUP(User[[#This Row],[User Code]],Justificar!$C$8:$I$1048576,6,0)=0,"Sin Justificación",VLOOKUP(User[[#This Row],[User Code]],Justificar!$C$8:$I$1048576,6,0)),"")</f>
        <v>Sin Justificación</v>
      </c>
      <c r="U262" t="str">
        <f>IFERROR(IF(VLOOKUP(User[[#This Row],[User Code]],Justificar!$C$8:$I$1048576,6,0)=0,"Sin Justificación",VLOOKUP(User[[#This Row],[User Code]],Justificar!$C$8:$I$1048576,7,0)),"")</f>
        <v>Sin Justificación</v>
      </c>
      <c r="V262" t="str" cm="1">
        <f t="array" ref="V262">_xlfn.IFS(User[[#This Row],[Time In Store + Leave]]&lt;7.8,"Incompleto",User[[#This Row],[Time In Store + Leave]]&lt;=12,"Completo",User[[#This Row],[Time In Store + Leave]]&gt;12,"Superior")</f>
        <v>Incompleto</v>
      </c>
      <c r="W26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2" t="str">
        <f>IF(User[[#This Row],[Rango]]="incompleto",IF(User[[#This Row],[Reporte in]]=0,"Sin_Registro_In_Out",IF(User[[#This Row],[Reporte Out]]=0,"No_Realizo_Salida","No_cumple_el_Tiempo")),"")</f>
        <v>Sin_Registro_In_Out</v>
      </c>
      <c r="Y262" t="str" cm="1">
        <f t="array" ref="Y2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62"/>
      <c r="AA262"/>
      <c r="AB262"/>
      <c r="AC262"/>
      <c r="AD262"/>
      <c r="AE262"/>
      <c r="AF262"/>
      <c r="AG262"/>
      <c r="AH262"/>
      <c r="AI262"/>
      <c r="AJ262"/>
    </row>
    <row r="263" spans="1:36" x14ac:dyDescent="0.3">
      <c r="A263" t="s">
        <v>1819</v>
      </c>
      <c r="B263">
        <v>1001975078</v>
      </c>
      <c r="C263" t="s">
        <v>1820</v>
      </c>
      <c r="D263" t="s">
        <v>1821</v>
      </c>
      <c r="E263" t="s">
        <v>6</v>
      </c>
      <c r="F263" t="s">
        <v>972</v>
      </c>
      <c r="G263" t="s">
        <v>178</v>
      </c>
      <c r="H263" s="2">
        <v>45797.458738425928</v>
      </c>
      <c r="I263">
        <v>1</v>
      </c>
      <c r="J2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45922.375474537039</v>
      </c>
      <c r="K2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45922.720706018517</v>
      </c>
      <c r="L263" s="21">
        <f>_xlfn.XLOOKUP(User[[#This Row],[User Code]],RMS_Check_In_Out!A:A,RMS_Check_In_Out!D:D,"0")</f>
        <v>497</v>
      </c>
      <c r="M263" s="21">
        <f>_xlfn.XLOOKUP(User[[#This Row],[User Code]],Leave!P:P,Leave!S:S,"0")</f>
        <v>60</v>
      </c>
      <c r="N263" s="21">
        <f>User[[#This Row],[Time Leave RMS (min)]]/60</f>
        <v>1</v>
      </c>
      <c r="O263" s="15">
        <f>User[[#This Row],[Duration In Store(min)]]/60</f>
        <v>8.2833333333333332</v>
      </c>
      <c r="P263" s="28">
        <f>User[[#This Row],[Time In Store + Leave]]/24</f>
        <v>0.38680555555555557</v>
      </c>
      <c r="Q263" s="15">
        <f>(User[[#This Row],[Time Leave RMS (min)]]/60)+User[[#This Row],[Duration In Store H]]</f>
        <v>9.2833333333333332</v>
      </c>
      <c r="R263">
        <f>IF(User[[#This Row],[Check In]]="Sin Registro",0,1)</f>
        <v>1</v>
      </c>
      <c r="S263">
        <f>IF(User[[#This Row],[Check Out]]="Sin Registro",0,1)</f>
        <v>1</v>
      </c>
      <c r="T263" t="str">
        <f>IFERROR(IF(VLOOKUP(User[[#This Row],[User Code]],Justificar!$C$8:$I$1048576,6,0)=0,"Sin Justificación",VLOOKUP(User[[#This Row],[User Code]],Justificar!$C$8:$I$1048576,6,0)),"")</f>
        <v/>
      </c>
      <c r="U263" t="str">
        <f>IFERROR(IF(VLOOKUP(User[[#This Row],[User Code]],Justificar!$C$8:$I$1048576,6,0)=0,"Sin Justificación",VLOOKUP(User[[#This Row],[User Code]],Justificar!$C$8:$I$1048576,7,0)),"")</f>
        <v/>
      </c>
      <c r="V263" t="str" cm="1">
        <f t="array" ref="V263">_xlfn.IFS(User[[#This Row],[Time In Store + Leave]]&lt;7.8,"Incompleto",User[[#This Row],[Time In Store + Leave]]&lt;=12,"Completo",User[[#This Row],[Time In Store + Leave]]&gt;12,"Superior")</f>
        <v>Completo</v>
      </c>
      <c r="W26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3" t="str">
        <f>IF(User[[#This Row],[Rango]]="incompleto",IF(User[[#This Row],[Reporte in]]=0,"Sin_Registro_In_Out",IF(User[[#This Row],[Reporte Out]]=0,"No_Realizo_Salida","No_cumple_el_Tiempo")),"")</f>
        <v/>
      </c>
      <c r="Y263" t="str" cm="1">
        <f t="array" ref="Y2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63"/>
      <c r="AA263"/>
      <c r="AB263"/>
      <c r="AC263"/>
      <c r="AD263"/>
      <c r="AE263"/>
      <c r="AF263"/>
      <c r="AG263"/>
      <c r="AH263"/>
      <c r="AI263"/>
      <c r="AJ263"/>
    </row>
    <row r="264" spans="1:36" x14ac:dyDescent="0.3">
      <c r="A264" t="s">
        <v>1814</v>
      </c>
      <c r="B264">
        <v>1007694313</v>
      </c>
      <c r="C264" t="s">
        <v>1815</v>
      </c>
      <c r="D264" t="s">
        <v>1816</v>
      </c>
      <c r="E264" t="s">
        <v>6</v>
      </c>
      <c r="F264" t="s">
        <v>1032</v>
      </c>
      <c r="G264" t="s">
        <v>177</v>
      </c>
      <c r="H264" s="2">
        <v>45793.458715277775</v>
      </c>
      <c r="I264">
        <v>1</v>
      </c>
      <c r="J26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6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64" s="21" t="str">
        <f>_xlfn.XLOOKUP(User[[#This Row],[User Code]],RMS_Check_In_Out!A:A,RMS_Check_In_Out!D:D,"0")</f>
        <v>0</v>
      </c>
      <c r="M264" s="21">
        <f>_xlfn.XLOOKUP(User[[#This Row],[User Code]],Leave!P:P,Leave!S:S,"0")</f>
        <v>60</v>
      </c>
      <c r="N264" s="21">
        <f>User[[#This Row],[Time Leave RMS (min)]]/60</f>
        <v>1</v>
      </c>
      <c r="O264" s="15">
        <f>User[[#This Row],[Duration In Store(min)]]/60</f>
        <v>0</v>
      </c>
      <c r="P264" s="28">
        <f>User[[#This Row],[Time In Store + Leave]]/24</f>
        <v>4.1666666666666664E-2</v>
      </c>
      <c r="Q264" s="15">
        <f>(User[[#This Row],[Time Leave RMS (min)]]/60)+User[[#This Row],[Duration In Store H]]</f>
        <v>1</v>
      </c>
      <c r="R264">
        <f>IF(User[[#This Row],[Check In]]="Sin Registro",0,1)</f>
        <v>1</v>
      </c>
      <c r="S264">
        <f>IF(User[[#This Row],[Check Out]]="Sin Registro",0,1)</f>
        <v>1</v>
      </c>
      <c r="T264" t="str">
        <f>IFERROR(IF(VLOOKUP(User[[#This Row],[User Code]],Justificar!$C$8:$I$1048576,6,0)=0,"Sin Justificación",VLOOKUP(User[[#This Row],[User Code]],Justificar!$C$8:$I$1048576,6,0)),"")</f>
        <v>Sin Justificación</v>
      </c>
      <c r="U264" t="str">
        <f>IFERROR(IF(VLOOKUP(User[[#This Row],[User Code]],Justificar!$C$8:$I$1048576,6,0)=0,"Sin Justificación",VLOOKUP(User[[#This Row],[User Code]],Justificar!$C$8:$I$1048576,7,0)),"")</f>
        <v>Sin Justificación</v>
      </c>
      <c r="V264" t="str" cm="1">
        <f t="array" ref="V264">_xlfn.IFS(User[[#This Row],[Time In Store + Leave]]&lt;7.8,"Incompleto",User[[#This Row],[Time In Store + Leave]]&lt;=12,"Completo",User[[#This Row],[Time In Store + Leave]]&gt;12,"Superior")</f>
        <v>Incompleto</v>
      </c>
      <c r="W26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4" t="str">
        <f>IF(User[[#This Row],[Rango]]="incompleto",IF(User[[#This Row],[Reporte in]]=0,"Sin_Registro_In_Out",IF(User[[#This Row],[Reporte Out]]=0,"No_Realizo_Salida","No_cumple_el_Tiempo")),"")</f>
        <v>No_cumple_el_Tiempo</v>
      </c>
      <c r="Y264" t="str" cm="1">
        <f t="array" ref="Y2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64"/>
      <c r="AA264"/>
      <c r="AB264"/>
      <c r="AC264"/>
      <c r="AD264"/>
      <c r="AE264"/>
      <c r="AF264"/>
      <c r="AG264"/>
      <c r="AH264"/>
      <c r="AI264"/>
      <c r="AJ264"/>
    </row>
    <row r="265" spans="1:36" x14ac:dyDescent="0.3">
      <c r="A265" t="s">
        <v>1799</v>
      </c>
      <c r="B265">
        <v>1020712118</v>
      </c>
      <c r="C265" t="s">
        <v>1800</v>
      </c>
      <c r="D265" t="s">
        <v>1801</v>
      </c>
      <c r="E265" t="s">
        <v>6</v>
      </c>
      <c r="F265" t="s">
        <v>1105</v>
      </c>
      <c r="G265" t="s">
        <v>177</v>
      </c>
      <c r="H265" s="2">
        <v>45792.626388888886</v>
      </c>
      <c r="I265">
        <v>1</v>
      </c>
      <c r="J2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45922.450173611112</v>
      </c>
      <c r="K2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45922.796643518515</v>
      </c>
      <c r="L265" s="21">
        <f>_xlfn.XLOOKUP(User[[#This Row],[User Code]],RMS_Check_In_Out!A:A,RMS_Check_In_Out!D:D,"0")</f>
        <v>499</v>
      </c>
      <c r="M265" s="21">
        <f>_xlfn.XLOOKUP(User[[#This Row],[User Code]],Leave!P:P,Leave!S:S,"0")</f>
        <v>60</v>
      </c>
      <c r="N265" s="21">
        <f>User[[#This Row],[Time Leave RMS (min)]]/60</f>
        <v>1</v>
      </c>
      <c r="O265" s="15">
        <f>User[[#This Row],[Duration In Store(min)]]/60</f>
        <v>8.3166666666666664</v>
      </c>
      <c r="P265" s="28">
        <f>User[[#This Row],[Time In Store + Leave]]/24</f>
        <v>0.38819444444444445</v>
      </c>
      <c r="Q265" s="15">
        <f>(User[[#This Row],[Time Leave RMS (min)]]/60)+User[[#This Row],[Duration In Store H]]</f>
        <v>9.3166666666666664</v>
      </c>
      <c r="R265">
        <f>IF(User[[#This Row],[Check In]]="Sin Registro",0,1)</f>
        <v>1</v>
      </c>
      <c r="S265">
        <f>IF(User[[#This Row],[Check Out]]="Sin Registro",0,1)</f>
        <v>1</v>
      </c>
      <c r="T265" t="str">
        <f>IFERROR(IF(VLOOKUP(User[[#This Row],[User Code]],Justificar!$C$8:$I$1048576,6,0)=0,"Sin Justificación",VLOOKUP(User[[#This Row],[User Code]],Justificar!$C$8:$I$1048576,6,0)),"")</f>
        <v/>
      </c>
      <c r="U265" t="str">
        <f>IFERROR(IF(VLOOKUP(User[[#This Row],[User Code]],Justificar!$C$8:$I$1048576,6,0)=0,"Sin Justificación",VLOOKUP(User[[#This Row],[User Code]],Justificar!$C$8:$I$1048576,7,0)),"")</f>
        <v/>
      </c>
      <c r="V265" t="str" cm="1">
        <f t="array" ref="V265">_xlfn.IFS(User[[#This Row],[Time In Store + Leave]]&lt;7.8,"Incompleto",User[[#This Row],[Time In Store + Leave]]&lt;=12,"Completo",User[[#This Row],[Time In Store + Leave]]&gt;12,"Superior")</f>
        <v>Completo</v>
      </c>
      <c r="W26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5" t="str">
        <f>IF(User[[#This Row],[Rango]]="incompleto",IF(User[[#This Row],[Reporte in]]=0,"Sin_Registro_In_Out",IF(User[[#This Row],[Reporte Out]]=0,"No_Realizo_Salida","No_cumple_el_Tiempo")),"")</f>
        <v/>
      </c>
      <c r="Y265" t="str" cm="1">
        <f t="array" ref="Y2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65"/>
      <c r="AA265"/>
      <c r="AB265"/>
      <c r="AC265"/>
      <c r="AD265"/>
      <c r="AE265"/>
      <c r="AF265"/>
      <c r="AG265"/>
      <c r="AH265"/>
      <c r="AI265"/>
      <c r="AJ265"/>
    </row>
    <row r="266" spans="1:36" x14ac:dyDescent="0.3">
      <c r="A266" t="s">
        <v>1802</v>
      </c>
      <c r="B266">
        <v>1143114842</v>
      </c>
      <c r="C266" t="s">
        <v>1803</v>
      </c>
      <c r="D266" t="s">
        <v>1804</v>
      </c>
      <c r="E266" t="s">
        <v>6</v>
      </c>
      <c r="F266" t="s">
        <v>974</v>
      </c>
      <c r="G266" t="s">
        <v>177</v>
      </c>
      <c r="H266" s="2">
        <v>45792.62604166667</v>
      </c>
      <c r="I266">
        <v>1</v>
      </c>
      <c r="J2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45922.365312499998</v>
      </c>
      <c r="K2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45922.708749999998</v>
      </c>
      <c r="L266" s="21">
        <f>_xlfn.XLOOKUP(User[[#This Row],[User Code]],RMS_Check_In_Out!A:A,RMS_Check_In_Out!D:D,"0")</f>
        <v>495</v>
      </c>
      <c r="M266" s="21">
        <f>_xlfn.XLOOKUP(User[[#This Row],[User Code]],Leave!P:P,Leave!S:S,"0")</f>
        <v>60</v>
      </c>
      <c r="N266" s="21">
        <f>User[[#This Row],[Time Leave RMS (min)]]/60</f>
        <v>1</v>
      </c>
      <c r="O266" s="15">
        <f>User[[#This Row],[Duration In Store(min)]]/60</f>
        <v>8.25</v>
      </c>
      <c r="P266" s="28">
        <f>User[[#This Row],[Time In Store + Leave]]/24</f>
        <v>0.38541666666666669</v>
      </c>
      <c r="Q266" s="15">
        <f>(User[[#This Row],[Time Leave RMS (min)]]/60)+User[[#This Row],[Duration In Store H]]</f>
        <v>9.25</v>
      </c>
      <c r="R266">
        <f>IF(User[[#This Row],[Check In]]="Sin Registro",0,1)</f>
        <v>1</v>
      </c>
      <c r="S266">
        <f>IF(User[[#This Row],[Check Out]]="Sin Registro",0,1)</f>
        <v>1</v>
      </c>
      <c r="T266" t="str">
        <f>IFERROR(IF(VLOOKUP(User[[#This Row],[User Code]],Justificar!$C$8:$I$1048576,6,0)=0,"Sin Justificación",VLOOKUP(User[[#This Row],[User Code]],Justificar!$C$8:$I$1048576,6,0)),"")</f>
        <v/>
      </c>
      <c r="U266" t="str">
        <f>IFERROR(IF(VLOOKUP(User[[#This Row],[User Code]],Justificar!$C$8:$I$1048576,6,0)=0,"Sin Justificación",VLOOKUP(User[[#This Row],[User Code]],Justificar!$C$8:$I$1048576,7,0)),"")</f>
        <v/>
      </c>
      <c r="V266" t="str" cm="1">
        <f t="array" ref="V266">_xlfn.IFS(User[[#This Row],[Time In Store + Leave]]&lt;7.8,"Incompleto",User[[#This Row],[Time In Store + Leave]]&lt;=12,"Completo",User[[#This Row],[Time In Store + Leave]]&gt;12,"Superior")</f>
        <v>Completo</v>
      </c>
      <c r="W26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6" t="str">
        <f>IF(User[[#This Row],[Rango]]="incompleto",IF(User[[#This Row],[Reporte in]]=0,"Sin_Registro_In_Out",IF(User[[#This Row],[Reporte Out]]=0,"No_Realizo_Salida","No_cumple_el_Tiempo")),"")</f>
        <v/>
      </c>
      <c r="Y266" t="str" cm="1">
        <f t="array" ref="Y2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66"/>
      <c r="AA266"/>
      <c r="AB266"/>
      <c r="AC266"/>
      <c r="AD266"/>
      <c r="AE266"/>
      <c r="AF266"/>
      <c r="AG266"/>
      <c r="AH266"/>
      <c r="AI266"/>
      <c r="AJ266"/>
    </row>
    <row r="267" spans="1:36" x14ac:dyDescent="0.3">
      <c r="A267" t="s">
        <v>1805</v>
      </c>
      <c r="B267">
        <v>1014478163</v>
      </c>
      <c r="C267" t="s">
        <v>1806</v>
      </c>
      <c r="D267" t="s">
        <v>1807</v>
      </c>
      <c r="E267" t="s">
        <v>6</v>
      </c>
      <c r="F267" t="s">
        <v>977</v>
      </c>
      <c r="G267" t="s">
        <v>179</v>
      </c>
      <c r="H267" s="2">
        <v>45792.625810185185</v>
      </c>
      <c r="I267">
        <v>1</v>
      </c>
      <c r="J26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26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67" s="21" t="str">
        <f>_xlfn.XLOOKUP(User[[#This Row],[User Code]],RMS_Check_In_Out!A:A,RMS_Check_In_Out!D:D,"0")</f>
        <v>0</v>
      </c>
      <c r="M267" s="21" t="str">
        <f>_xlfn.XLOOKUP(User[[#This Row],[User Code]],Leave!P:P,Leave!S:S,"0")</f>
        <v>0</v>
      </c>
      <c r="N267" s="21">
        <f>User[[#This Row],[Time Leave RMS (min)]]/60</f>
        <v>0</v>
      </c>
      <c r="O267" s="15">
        <f>User[[#This Row],[Duration In Store(min)]]/60</f>
        <v>0</v>
      </c>
      <c r="P267" s="28">
        <f>User[[#This Row],[Time In Store + Leave]]/24</f>
        <v>0</v>
      </c>
      <c r="Q267" s="15">
        <f>(User[[#This Row],[Time Leave RMS (min)]]/60)+User[[#This Row],[Duration In Store H]]</f>
        <v>0</v>
      </c>
      <c r="R267">
        <f>IF(User[[#This Row],[Check In]]="Sin Registro",0,1)</f>
        <v>0</v>
      </c>
      <c r="S267">
        <f>IF(User[[#This Row],[Check Out]]="Sin Registro",0,1)</f>
        <v>0</v>
      </c>
      <c r="T267" t="str">
        <f>IFERROR(IF(VLOOKUP(User[[#This Row],[User Code]],Justificar!$C$8:$I$1048576,6,0)=0,"Sin Justificación",VLOOKUP(User[[#This Row],[User Code]],Justificar!$C$8:$I$1048576,6,0)),"")</f>
        <v>Sin Justificación</v>
      </c>
      <c r="U267" t="str">
        <f>IFERROR(IF(VLOOKUP(User[[#This Row],[User Code]],Justificar!$C$8:$I$1048576,6,0)=0,"Sin Justificación",VLOOKUP(User[[#This Row],[User Code]],Justificar!$C$8:$I$1048576,7,0)),"")</f>
        <v>Sin Justificación</v>
      </c>
      <c r="V267" t="str" cm="1">
        <f t="array" ref="V267">_xlfn.IFS(User[[#This Row],[Time In Store + Leave]]&lt;7.8,"Incompleto",User[[#This Row],[Time In Store + Leave]]&lt;=12,"Completo",User[[#This Row],[Time In Store + Leave]]&gt;12,"Superior")</f>
        <v>Incompleto</v>
      </c>
      <c r="W26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67" t="str">
        <f>IF(User[[#This Row],[Rango]]="incompleto",IF(User[[#This Row],[Reporte in]]=0,"Sin_Registro_In_Out",IF(User[[#This Row],[Reporte Out]]=0,"No_Realizo_Salida","No_cumple_el_Tiempo")),"")</f>
        <v>Sin_Registro_In_Out</v>
      </c>
      <c r="Y267" t="str" cm="1">
        <f t="array" ref="Y2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67"/>
      <c r="AA267"/>
      <c r="AB267"/>
      <c r="AC267"/>
      <c r="AD267"/>
      <c r="AE267"/>
      <c r="AF267"/>
      <c r="AG267"/>
      <c r="AH267"/>
      <c r="AI267"/>
      <c r="AJ267"/>
    </row>
    <row r="268" spans="1:36" x14ac:dyDescent="0.3">
      <c r="A268" t="s">
        <v>1808</v>
      </c>
      <c r="B268">
        <v>80213916</v>
      </c>
      <c r="C268" t="s">
        <v>1809</v>
      </c>
      <c r="D268" t="s">
        <v>1810</v>
      </c>
      <c r="E268" t="s">
        <v>6</v>
      </c>
      <c r="F268" t="s">
        <v>1983</v>
      </c>
      <c r="G268" t="s">
        <v>179</v>
      </c>
      <c r="H268" s="2">
        <v>45792.625601851854</v>
      </c>
      <c r="I268">
        <v>1</v>
      </c>
      <c r="J2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45922.378587962965</v>
      </c>
      <c r="K2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45922.712592592594</v>
      </c>
      <c r="L268" s="21">
        <f>_xlfn.XLOOKUP(User[[#This Row],[User Code]],RMS_Check_In_Out!A:A,RMS_Check_In_Out!D:D,"0")</f>
        <v>481</v>
      </c>
      <c r="M268" s="21">
        <f>_xlfn.XLOOKUP(User[[#This Row],[User Code]],Leave!P:P,Leave!S:S,"0")</f>
        <v>60</v>
      </c>
      <c r="N268" s="21">
        <f>User[[#This Row],[Time Leave RMS (min)]]/60</f>
        <v>1</v>
      </c>
      <c r="O268" s="15">
        <f>User[[#This Row],[Duration In Store(min)]]/60</f>
        <v>8.0166666666666675</v>
      </c>
      <c r="P268" s="28">
        <f>User[[#This Row],[Time In Store + Leave]]/24</f>
        <v>0.3756944444444445</v>
      </c>
      <c r="Q268" s="15">
        <f>(User[[#This Row],[Time Leave RMS (min)]]/60)+User[[#This Row],[Duration In Store H]]</f>
        <v>9.0166666666666675</v>
      </c>
      <c r="R268">
        <f>IF(User[[#This Row],[Check In]]="Sin Registro",0,1)</f>
        <v>1</v>
      </c>
      <c r="S268">
        <f>IF(User[[#This Row],[Check Out]]="Sin Registro",0,1)</f>
        <v>1</v>
      </c>
      <c r="T268" t="str">
        <f>IFERROR(IF(VLOOKUP(User[[#This Row],[User Code]],Justificar!$C$8:$I$1048576,6,0)=0,"Sin Justificación",VLOOKUP(User[[#This Row],[User Code]],Justificar!$C$8:$I$1048576,6,0)),"")</f>
        <v/>
      </c>
      <c r="U268" t="str">
        <f>IFERROR(IF(VLOOKUP(User[[#This Row],[User Code]],Justificar!$C$8:$I$1048576,6,0)=0,"Sin Justificación",VLOOKUP(User[[#This Row],[User Code]],Justificar!$C$8:$I$1048576,7,0)),"")</f>
        <v/>
      </c>
      <c r="V268" t="str" cm="1">
        <f t="array" ref="V268">_xlfn.IFS(User[[#This Row],[Time In Store + Leave]]&lt;7.8,"Incompleto",User[[#This Row],[Time In Store + Leave]]&lt;=12,"Completo",User[[#This Row],[Time In Store + Leave]]&gt;12,"Superior")</f>
        <v>Completo</v>
      </c>
      <c r="W26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8" t="str">
        <f>IF(User[[#This Row],[Rango]]="incompleto",IF(User[[#This Row],[Reporte in]]=0,"Sin_Registro_In_Out",IF(User[[#This Row],[Reporte Out]]=0,"No_Realizo_Salida","No_cumple_el_Tiempo")),"")</f>
        <v/>
      </c>
      <c r="Y268" t="str" cm="1">
        <f t="array" ref="Y2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68"/>
      <c r="AA268"/>
      <c r="AB268"/>
      <c r="AC268"/>
      <c r="AD268"/>
      <c r="AE268"/>
      <c r="AF268"/>
      <c r="AG268"/>
      <c r="AH268"/>
      <c r="AI268"/>
      <c r="AJ268"/>
    </row>
    <row r="269" spans="1:36" x14ac:dyDescent="0.3">
      <c r="A269" t="s">
        <v>1811</v>
      </c>
      <c r="B269">
        <v>1140852634</v>
      </c>
      <c r="C269" t="s">
        <v>1812</v>
      </c>
      <c r="D269" t="s">
        <v>1813</v>
      </c>
      <c r="E269" t="s">
        <v>6</v>
      </c>
      <c r="F269" t="s">
        <v>974</v>
      </c>
      <c r="G269" t="s">
        <v>177</v>
      </c>
      <c r="H269" s="2">
        <v>45792.604618055557</v>
      </c>
      <c r="I269">
        <v>1</v>
      </c>
      <c r="J2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45922.497407407405</v>
      </c>
      <c r="K2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45922.833668981482</v>
      </c>
      <c r="L269" s="21">
        <f>_xlfn.XLOOKUP(User[[#This Row],[User Code]],RMS_Check_In_Out!A:A,RMS_Check_In_Out!D:D,"0")</f>
        <v>484</v>
      </c>
      <c r="M269" s="21" t="str">
        <f>_xlfn.XLOOKUP(User[[#This Row],[User Code]],Leave!P:P,Leave!S:S,"0")</f>
        <v>0</v>
      </c>
      <c r="N269" s="21">
        <f>User[[#This Row],[Time Leave RMS (min)]]/60</f>
        <v>0</v>
      </c>
      <c r="O269" s="15">
        <f>User[[#This Row],[Duration In Store(min)]]/60</f>
        <v>8.0666666666666664</v>
      </c>
      <c r="P269" s="28">
        <f>User[[#This Row],[Time In Store + Leave]]/24</f>
        <v>0.33611111111111108</v>
      </c>
      <c r="Q269" s="15">
        <f>(User[[#This Row],[Time Leave RMS (min)]]/60)+User[[#This Row],[Duration In Store H]]</f>
        <v>8.0666666666666664</v>
      </c>
      <c r="R269">
        <f>IF(User[[#This Row],[Check In]]="Sin Registro",0,1)</f>
        <v>1</v>
      </c>
      <c r="S269">
        <f>IF(User[[#This Row],[Check Out]]="Sin Registro",0,1)</f>
        <v>1</v>
      </c>
      <c r="T269" t="str">
        <f>IFERROR(IF(VLOOKUP(User[[#This Row],[User Code]],Justificar!$C$8:$I$1048576,6,0)=0,"Sin Justificación",VLOOKUP(User[[#This Row],[User Code]],Justificar!$C$8:$I$1048576,6,0)),"")</f>
        <v/>
      </c>
      <c r="U269" t="str">
        <f>IFERROR(IF(VLOOKUP(User[[#This Row],[User Code]],Justificar!$C$8:$I$1048576,6,0)=0,"Sin Justificación",VLOOKUP(User[[#This Row],[User Code]],Justificar!$C$8:$I$1048576,7,0)),"")</f>
        <v/>
      </c>
      <c r="V269" t="str" cm="1">
        <f t="array" ref="V269">_xlfn.IFS(User[[#This Row],[Time In Store + Leave]]&lt;7.8,"Incompleto",User[[#This Row],[Time In Store + Leave]]&lt;=12,"Completo",User[[#This Row],[Time In Store + Leave]]&gt;12,"Superior")</f>
        <v>Completo</v>
      </c>
      <c r="W26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69" t="str">
        <f>IF(User[[#This Row],[Rango]]="incompleto",IF(User[[#This Row],[Reporte in]]=0,"Sin_Registro_In_Out",IF(User[[#This Row],[Reporte Out]]=0,"No_Realizo_Salida","No_cumple_el_Tiempo")),"")</f>
        <v/>
      </c>
      <c r="Y269" t="str" cm="1">
        <f t="array" ref="Y2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269"/>
      <c r="AA269"/>
      <c r="AB269"/>
      <c r="AC269"/>
      <c r="AD269"/>
      <c r="AE269"/>
      <c r="AF269"/>
      <c r="AG269"/>
      <c r="AH269"/>
      <c r="AI269"/>
      <c r="AJ269"/>
    </row>
    <row r="270" spans="1:36" x14ac:dyDescent="0.3">
      <c r="A270" t="s">
        <v>1790</v>
      </c>
      <c r="B270">
        <v>1006050836</v>
      </c>
      <c r="C270" t="s">
        <v>1791</v>
      </c>
      <c r="D270" t="s">
        <v>1792</v>
      </c>
      <c r="E270" t="s">
        <v>6</v>
      </c>
      <c r="F270" t="s">
        <v>1040</v>
      </c>
      <c r="G270" t="s">
        <v>179</v>
      </c>
      <c r="H270" s="2">
        <v>45791.45988425926</v>
      </c>
      <c r="I270">
        <v>1</v>
      </c>
      <c r="J2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45922.350555555553</v>
      </c>
      <c r="K2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45922.729548611111</v>
      </c>
      <c r="L270" s="21">
        <f>_xlfn.XLOOKUP(User[[#This Row],[User Code]],RMS_Check_In_Out!A:A,RMS_Check_In_Out!D:D,"0")</f>
        <v>546</v>
      </c>
      <c r="M270" s="21" t="str">
        <f>_xlfn.XLOOKUP(User[[#This Row],[User Code]],Leave!P:P,Leave!S:S,"0")</f>
        <v>0</v>
      </c>
      <c r="N270" s="21">
        <f>User[[#This Row],[Time Leave RMS (min)]]/60</f>
        <v>0</v>
      </c>
      <c r="O270" s="15">
        <f>User[[#This Row],[Duration In Store(min)]]/60</f>
        <v>9.1</v>
      </c>
      <c r="P270" s="28">
        <f>User[[#This Row],[Time In Store + Leave]]/24</f>
        <v>0.37916666666666665</v>
      </c>
      <c r="Q270" s="15">
        <f>(User[[#This Row],[Time Leave RMS (min)]]/60)+User[[#This Row],[Duration In Store H]]</f>
        <v>9.1</v>
      </c>
      <c r="R270">
        <f>IF(User[[#This Row],[Check In]]="Sin Registro",0,1)</f>
        <v>1</v>
      </c>
      <c r="S270">
        <f>IF(User[[#This Row],[Check Out]]="Sin Registro",0,1)</f>
        <v>1</v>
      </c>
      <c r="T270" t="str">
        <f>IFERROR(IF(VLOOKUP(User[[#This Row],[User Code]],Justificar!$C$8:$I$1048576,6,0)=0,"Sin Justificación",VLOOKUP(User[[#This Row],[User Code]],Justificar!$C$8:$I$1048576,6,0)),"")</f>
        <v/>
      </c>
      <c r="U270" t="str">
        <f>IFERROR(IF(VLOOKUP(User[[#This Row],[User Code]],Justificar!$C$8:$I$1048576,6,0)=0,"Sin Justificación",VLOOKUP(User[[#This Row],[User Code]],Justificar!$C$8:$I$1048576,7,0)),"")</f>
        <v/>
      </c>
      <c r="V270" t="str" cm="1">
        <f t="array" ref="V270">_xlfn.IFS(User[[#This Row],[Time In Store + Leave]]&lt;7.8,"Incompleto",User[[#This Row],[Time In Store + Leave]]&lt;=12,"Completo",User[[#This Row],[Time In Store + Leave]]&gt;12,"Superior")</f>
        <v>Completo</v>
      </c>
      <c r="W27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0" t="str">
        <f>IF(User[[#This Row],[Rango]]="incompleto",IF(User[[#This Row],[Reporte in]]=0,"Sin_Registro_In_Out",IF(User[[#This Row],[Reporte Out]]=0,"No_Realizo_Salida","No_cumple_el_Tiempo")),"")</f>
        <v/>
      </c>
      <c r="Y270" t="str" cm="1">
        <f t="array" ref="Y2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70"/>
      <c r="AA270"/>
      <c r="AB270"/>
      <c r="AC270"/>
      <c r="AD270"/>
      <c r="AE270"/>
      <c r="AF270"/>
      <c r="AG270"/>
      <c r="AH270"/>
      <c r="AI270"/>
      <c r="AJ270"/>
    </row>
    <row r="271" spans="1:36" x14ac:dyDescent="0.3">
      <c r="A271" t="s">
        <v>1793</v>
      </c>
      <c r="B271">
        <v>1110581145</v>
      </c>
      <c r="C271" t="s">
        <v>1794</v>
      </c>
      <c r="D271" t="s">
        <v>1795</v>
      </c>
      <c r="E271" t="s">
        <v>6</v>
      </c>
      <c r="F271" t="s">
        <v>1487</v>
      </c>
      <c r="G271" t="s">
        <v>177</v>
      </c>
      <c r="H271" s="2">
        <v>45791.458969907406</v>
      </c>
      <c r="I271">
        <v>1</v>
      </c>
      <c r="J27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27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271" s="21" t="str">
        <f>_xlfn.XLOOKUP(User[[#This Row],[User Code]],RMS_Check_In_Out!A:A,RMS_Check_In_Out!D:D,"0")</f>
        <v>0</v>
      </c>
      <c r="M271" s="21">
        <f>_xlfn.XLOOKUP(User[[#This Row],[User Code]],Leave!P:P,Leave!S:S,"0")</f>
        <v>540</v>
      </c>
      <c r="N271" s="21">
        <f>User[[#This Row],[Time Leave RMS (min)]]/60</f>
        <v>9</v>
      </c>
      <c r="O271" s="15">
        <f>User[[#This Row],[Duration In Store(min)]]/60</f>
        <v>0</v>
      </c>
      <c r="P271" s="28">
        <f>User[[#This Row],[Time In Store + Leave]]/24</f>
        <v>0.375</v>
      </c>
      <c r="Q271" s="15">
        <f>(User[[#This Row],[Time Leave RMS (min)]]/60)+User[[#This Row],[Duration In Store H]]</f>
        <v>9</v>
      </c>
      <c r="R271">
        <f>IF(User[[#This Row],[Check In]]="Sin Registro",0,1)</f>
        <v>1</v>
      </c>
      <c r="S271">
        <f>IF(User[[#This Row],[Check Out]]="Sin Registro",0,1)</f>
        <v>1</v>
      </c>
      <c r="T271" t="str">
        <f>IFERROR(IF(VLOOKUP(User[[#This Row],[User Code]],Justificar!$C$8:$I$1048576,6,0)=0,"Sin Justificación",VLOOKUP(User[[#This Row],[User Code]],Justificar!$C$8:$I$1048576,6,0)),"")</f>
        <v/>
      </c>
      <c r="U271" t="str">
        <f>IFERROR(IF(VLOOKUP(User[[#This Row],[User Code]],Justificar!$C$8:$I$1048576,6,0)=0,"Sin Justificación",VLOOKUP(User[[#This Row],[User Code]],Justificar!$C$8:$I$1048576,7,0)),"")</f>
        <v/>
      </c>
      <c r="V271" t="str" cm="1">
        <f t="array" ref="V271">_xlfn.IFS(User[[#This Row],[Time In Store + Leave]]&lt;7.8,"Incompleto",User[[#This Row],[Time In Store + Leave]]&lt;=12,"Completo",User[[#This Row],[Time In Store + Leave]]&gt;12,"Superior")</f>
        <v>Completo</v>
      </c>
      <c r="W27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1" t="str">
        <f>IF(User[[#This Row],[Rango]]="incompleto",IF(User[[#This Row],[Reporte in]]=0,"Sin_Registro_In_Out",IF(User[[#This Row],[Reporte Out]]=0,"No_Realizo_Salida","No_cumple_el_Tiempo")),"")</f>
        <v/>
      </c>
      <c r="Y271" t="str" cm="1">
        <f t="array" ref="Y2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71"/>
      <c r="AA271"/>
      <c r="AB271"/>
      <c r="AC271"/>
      <c r="AD271"/>
      <c r="AE271"/>
      <c r="AF271"/>
      <c r="AG271"/>
      <c r="AH271"/>
      <c r="AI271"/>
      <c r="AJ271"/>
    </row>
    <row r="272" spans="1:36" x14ac:dyDescent="0.3">
      <c r="A272" t="s">
        <v>1796</v>
      </c>
      <c r="B272">
        <v>1004381342</v>
      </c>
      <c r="C272" t="s">
        <v>1797</v>
      </c>
      <c r="D272" t="s">
        <v>1798</v>
      </c>
      <c r="E272" t="s">
        <v>6</v>
      </c>
      <c r="F272" t="s">
        <v>972</v>
      </c>
      <c r="G272" t="s">
        <v>178</v>
      </c>
      <c r="H272" s="2">
        <v>45791.417546296296</v>
      </c>
      <c r="I272">
        <v>1</v>
      </c>
      <c r="J2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45922.357905092591</v>
      </c>
      <c r="K2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45922.750324074077</v>
      </c>
      <c r="L272" s="21">
        <f>_xlfn.XLOOKUP(User[[#This Row],[User Code]],RMS_Check_In_Out!A:A,RMS_Check_In_Out!D:D,"0")</f>
        <v>565</v>
      </c>
      <c r="M272" s="21" t="str">
        <f>_xlfn.XLOOKUP(User[[#This Row],[User Code]],Leave!P:P,Leave!S:S,"0")</f>
        <v>0</v>
      </c>
      <c r="N272" s="21">
        <f>User[[#This Row],[Time Leave RMS (min)]]/60</f>
        <v>0</v>
      </c>
      <c r="O272" s="15">
        <f>User[[#This Row],[Duration In Store(min)]]/60</f>
        <v>9.4166666666666661</v>
      </c>
      <c r="P272" s="28">
        <f>User[[#This Row],[Time In Store + Leave]]/24</f>
        <v>0.3923611111111111</v>
      </c>
      <c r="Q272" s="15">
        <f>(User[[#This Row],[Time Leave RMS (min)]]/60)+User[[#This Row],[Duration In Store H]]</f>
        <v>9.4166666666666661</v>
      </c>
      <c r="R272">
        <f>IF(User[[#This Row],[Check In]]="Sin Registro",0,1)</f>
        <v>1</v>
      </c>
      <c r="S272">
        <f>IF(User[[#This Row],[Check Out]]="Sin Registro",0,1)</f>
        <v>1</v>
      </c>
      <c r="T272" t="str">
        <f>IFERROR(IF(VLOOKUP(User[[#This Row],[User Code]],Justificar!$C$8:$I$1048576,6,0)=0,"Sin Justificación",VLOOKUP(User[[#This Row],[User Code]],Justificar!$C$8:$I$1048576,6,0)),"")</f>
        <v/>
      </c>
      <c r="U272" t="str">
        <f>IFERROR(IF(VLOOKUP(User[[#This Row],[User Code]],Justificar!$C$8:$I$1048576,6,0)=0,"Sin Justificación",VLOOKUP(User[[#This Row],[User Code]],Justificar!$C$8:$I$1048576,7,0)),"")</f>
        <v/>
      </c>
      <c r="V272" t="str" cm="1">
        <f t="array" ref="V272">_xlfn.IFS(User[[#This Row],[Time In Store + Leave]]&lt;7.8,"Incompleto",User[[#This Row],[Time In Store + Leave]]&lt;=12,"Completo",User[[#This Row],[Time In Store + Leave]]&gt;12,"Superior")</f>
        <v>Completo</v>
      </c>
      <c r="W27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2" t="str">
        <f>IF(User[[#This Row],[Rango]]="incompleto",IF(User[[#This Row],[Reporte in]]=0,"Sin_Registro_In_Out",IF(User[[#This Row],[Reporte Out]]=0,"No_Realizo_Salida","No_cumple_el_Tiempo")),"")</f>
        <v/>
      </c>
      <c r="Y272" t="str" cm="1">
        <f t="array" ref="Y2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72"/>
      <c r="AA272"/>
      <c r="AB272"/>
      <c r="AC272"/>
      <c r="AD272"/>
      <c r="AE272"/>
      <c r="AF272"/>
      <c r="AG272"/>
      <c r="AH272"/>
      <c r="AI272"/>
      <c r="AJ272"/>
    </row>
    <row r="273" spans="1:36" x14ac:dyDescent="0.3">
      <c r="A273" t="s">
        <v>1778</v>
      </c>
      <c r="B273">
        <v>41962505</v>
      </c>
      <c r="C273" t="s">
        <v>1779</v>
      </c>
      <c r="D273" t="s">
        <v>1780</v>
      </c>
      <c r="E273" t="s">
        <v>6</v>
      </c>
      <c r="F273" t="s">
        <v>1041</v>
      </c>
      <c r="G273" t="s">
        <v>179</v>
      </c>
      <c r="H273" s="2">
        <v>45790.917025462964</v>
      </c>
      <c r="I273">
        <v>1</v>
      </c>
      <c r="J2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45922.356620370374</v>
      </c>
      <c r="K2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45922.764513888891</v>
      </c>
      <c r="L273" s="21">
        <f>_xlfn.XLOOKUP(User[[#This Row],[User Code]],RMS_Check_In_Out!A:A,RMS_Check_In_Out!D:D,"0")</f>
        <v>587</v>
      </c>
      <c r="M273" s="21" t="str">
        <f>_xlfn.XLOOKUP(User[[#This Row],[User Code]],Leave!P:P,Leave!S:S,"0")</f>
        <v>0</v>
      </c>
      <c r="N273" s="21">
        <f>User[[#This Row],[Time Leave RMS (min)]]/60</f>
        <v>0</v>
      </c>
      <c r="O273" s="15">
        <f>User[[#This Row],[Duration In Store(min)]]/60</f>
        <v>9.7833333333333332</v>
      </c>
      <c r="P273" s="28">
        <f>User[[#This Row],[Time In Store + Leave]]/24</f>
        <v>0.40763888888888888</v>
      </c>
      <c r="Q273" s="15">
        <f>(User[[#This Row],[Time Leave RMS (min)]]/60)+User[[#This Row],[Duration In Store H]]</f>
        <v>9.7833333333333332</v>
      </c>
      <c r="R273">
        <f>IF(User[[#This Row],[Check In]]="Sin Registro",0,1)</f>
        <v>1</v>
      </c>
      <c r="S273">
        <f>IF(User[[#This Row],[Check Out]]="Sin Registro",0,1)</f>
        <v>1</v>
      </c>
      <c r="T273" t="str">
        <f>IFERROR(IF(VLOOKUP(User[[#This Row],[User Code]],Justificar!$C$8:$I$1048576,6,0)=0,"Sin Justificación",VLOOKUP(User[[#This Row],[User Code]],Justificar!$C$8:$I$1048576,6,0)),"")</f>
        <v/>
      </c>
      <c r="U273" t="str">
        <f>IFERROR(IF(VLOOKUP(User[[#This Row],[User Code]],Justificar!$C$8:$I$1048576,6,0)=0,"Sin Justificación",VLOOKUP(User[[#This Row],[User Code]],Justificar!$C$8:$I$1048576,7,0)),"")</f>
        <v/>
      </c>
      <c r="V273" t="str" cm="1">
        <f t="array" ref="V273">_xlfn.IFS(User[[#This Row],[Time In Store + Leave]]&lt;7.8,"Incompleto",User[[#This Row],[Time In Store + Leave]]&lt;=12,"Completo",User[[#This Row],[Time In Store + Leave]]&gt;12,"Superior")</f>
        <v>Completo</v>
      </c>
      <c r="W27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3" t="str">
        <f>IF(User[[#This Row],[Rango]]="incompleto",IF(User[[#This Row],[Reporte in]]=0,"Sin_Registro_In_Out",IF(User[[#This Row],[Reporte Out]]=0,"No_Realizo_Salida","No_cumple_el_Tiempo")),"")</f>
        <v/>
      </c>
      <c r="Y273" t="str" cm="1">
        <f t="array" ref="Y2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273"/>
      <c r="AA273"/>
      <c r="AB273"/>
      <c r="AC273"/>
      <c r="AD273"/>
      <c r="AE273"/>
      <c r="AF273"/>
      <c r="AG273"/>
      <c r="AH273"/>
      <c r="AI273"/>
      <c r="AJ273"/>
    </row>
    <row r="274" spans="1:36" x14ac:dyDescent="0.3">
      <c r="A274" t="s">
        <v>1781</v>
      </c>
      <c r="B274">
        <v>1010223254</v>
      </c>
      <c r="C274" t="s">
        <v>1782</v>
      </c>
      <c r="D274" t="s">
        <v>1783</v>
      </c>
      <c r="E274" t="s">
        <v>6</v>
      </c>
      <c r="F274" t="s">
        <v>2768</v>
      </c>
      <c r="G274" t="s">
        <v>178</v>
      </c>
      <c r="H274" s="2">
        <v>45790.542488425926</v>
      </c>
      <c r="I274">
        <v>1</v>
      </c>
      <c r="J2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45922.332951388889</v>
      </c>
      <c r="K2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45922.712939814817</v>
      </c>
      <c r="L274" s="21">
        <f>_xlfn.XLOOKUP(User[[#This Row],[User Code]],RMS_Check_In_Out!A:A,RMS_Check_In_Out!D:D,"0")</f>
        <v>547</v>
      </c>
      <c r="M274" s="21" t="str">
        <f>_xlfn.XLOOKUP(User[[#This Row],[User Code]],Leave!P:P,Leave!S:S,"0")</f>
        <v>0</v>
      </c>
      <c r="N274" s="21">
        <f>User[[#This Row],[Time Leave RMS (min)]]/60</f>
        <v>0</v>
      </c>
      <c r="O274" s="15">
        <f>User[[#This Row],[Duration In Store(min)]]/60</f>
        <v>9.1166666666666671</v>
      </c>
      <c r="P274" s="28">
        <f>User[[#This Row],[Time In Store + Leave]]/24</f>
        <v>0.37986111111111115</v>
      </c>
      <c r="Q274" s="15">
        <f>(User[[#This Row],[Time Leave RMS (min)]]/60)+User[[#This Row],[Duration In Store H]]</f>
        <v>9.1166666666666671</v>
      </c>
      <c r="R274">
        <f>IF(User[[#This Row],[Check In]]="Sin Registro",0,1)</f>
        <v>1</v>
      </c>
      <c r="S274">
        <f>IF(User[[#This Row],[Check Out]]="Sin Registro",0,1)</f>
        <v>1</v>
      </c>
      <c r="T274" t="str">
        <f>IFERROR(IF(VLOOKUP(User[[#This Row],[User Code]],Justificar!$C$8:$I$1048576,6,0)=0,"Sin Justificación",VLOOKUP(User[[#This Row],[User Code]],Justificar!$C$8:$I$1048576,6,0)),"")</f>
        <v/>
      </c>
      <c r="U274" t="str">
        <f>IFERROR(IF(VLOOKUP(User[[#This Row],[User Code]],Justificar!$C$8:$I$1048576,6,0)=0,"Sin Justificación",VLOOKUP(User[[#This Row],[User Code]],Justificar!$C$8:$I$1048576,7,0)),"")</f>
        <v/>
      </c>
      <c r="V274" t="str" cm="1">
        <f t="array" ref="V274">_xlfn.IFS(User[[#This Row],[Time In Store + Leave]]&lt;7.8,"Incompleto",User[[#This Row],[Time In Store + Leave]]&lt;=12,"Completo",User[[#This Row],[Time In Store + Leave]]&gt;12,"Superior")</f>
        <v>Completo</v>
      </c>
      <c r="W27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4" t="str">
        <f>IF(User[[#This Row],[Rango]]="incompleto",IF(User[[#This Row],[Reporte in]]=0,"Sin_Registro_In_Out",IF(User[[#This Row],[Reporte Out]]=0,"No_Realizo_Salida","No_cumple_el_Tiempo")),"")</f>
        <v/>
      </c>
      <c r="Y274" t="str" cm="1">
        <f t="array" ref="Y2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74"/>
      <c r="AA274"/>
      <c r="AB274"/>
      <c r="AC274"/>
      <c r="AD274"/>
      <c r="AE274"/>
      <c r="AF274"/>
      <c r="AG274"/>
      <c r="AH274"/>
      <c r="AI274"/>
      <c r="AJ274"/>
    </row>
    <row r="275" spans="1:36" x14ac:dyDescent="0.3">
      <c r="A275" t="s">
        <v>1784</v>
      </c>
      <c r="B275">
        <v>1001534963</v>
      </c>
      <c r="C275" t="s">
        <v>1785</v>
      </c>
      <c r="D275" t="s">
        <v>1786</v>
      </c>
      <c r="E275" t="s">
        <v>6</v>
      </c>
      <c r="F275" t="s">
        <v>980</v>
      </c>
      <c r="G275" t="s">
        <v>178</v>
      </c>
      <c r="H275" s="2">
        <v>45790.542337962965</v>
      </c>
      <c r="I275">
        <v>1</v>
      </c>
      <c r="J2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45922.370636574073</v>
      </c>
      <c r="K2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45922.750567129631</v>
      </c>
      <c r="L275" s="21">
        <f>_xlfn.XLOOKUP(User[[#This Row],[User Code]],RMS_Check_In_Out!A:A,RMS_Check_In_Out!D:D,"0")</f>
        <v>547</v>
      </c>
      <c r="M275" s="21" t="str">
        <f>_xlfn.XLOOKUP(User[[#This Row],[User Code]],Leave!P:P,Leave!S:S,"0")</f>
        <v>0</v>
      </c>
      <c r="N275" s="21">
        <f>User[[#This Row],[Time Leave RMS (min)]]/60</f>
        <v>0</v>
      </c>
      <c r="O275" s="15">
        <f>User[[#This Row],[Duration In Store(min)]]/60</f>
        <v>9.1166666666666671</v>
      </c>
      <c r="P275" s="28">
        <f>User[[#This Row],[Time In Store + Leave]]/24</f>
        <v>0.37986111111111115</v>
      </c>
      <c r="Q275" s="15">
        <f>(User[[#This Row],[Time Leave RMS (min)]]/60)+User[[#This Row],[Duration In Store H]]</f>
        <v>9.1166666666666671</v>
      </c>
      <c r="R275">
        <f>IF(User[[#This Row],[Check In]]="Sin Registro",0,1)</f>
        <v>1</v>
      </c>
      <c r="S275">
        <f>IF(User[[#This Row],[Check Out]]="Sin Registro",0,1)</f>
        <v>1</v>
      </c>
      <c r="T275" t="str">
        <f>IFERROR(IF(VLOOKUP(User[[#This Row],[User Code]],Justificar!$C$8:$I$1048576,6,0)=0,"Sin Justificación",VLOOKUP(User[[#This Row],[User Code]],Justificar!$C$8:$I$1048576,6,0)),"")</f>
        <v/>
      </c>
      <c r="U275" t="str">
        <f>IFERROR(IF(VLOOKUP(User[[#This Row],[User Code]],Justificar!$C$8:$I$1048576,6,0)=0,"Sin Justificación",VLOOKUP(User[[#This Row],[User Code]],Justificar!$C$8:$I$1048576,7,0)),"")</f>
        <v/>
      </c>
      <c r="V275" t="str" cm="1">
        <f t="array" ref="V275">_xlfn.IFS(User[[#This Row],[Time In Store + Leave]]&lt;7.8,"Incompleto",User[[#This Row],[Time In Store + Leave]]&lt;=12,"Completo",User[[#This Row],[Time In Store + Leave]]&gt;12,"Superior")</f>
        <v>Completo</v>
      </c>
      <c r="W27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5" t="str">
        <f>IF(User[[#This Row],[Rango]]="incompleto",IF(User[[#This Row],[Reporte in]]=0,"Sin_Registro_In_Out",IF(User[[#This Row],[Reporte Out]]=0,"No_Realizo_Salida","No_cumple_el_Tiempo")),"")</f>
        <v/>
      </c>
      <c r="Y275" t="str" cm="1">
        <f t="array" ref="Y2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275"/>
      <c r="AA275"/>
      <c r="AB275"/>
      <c r="AC275"/>
      <c r="AD275"/>
      <c r="AE275"/>
      <c r="AF275"/>
      <c r="AG275"/>
      <c r="AH275"/>
      <c r="AI275"/>
      <c r="AJ275"/>
    </row>
    <row r="276" spans="1:36" x14ac:dyDescent="0.3">
      <c r="A276" t="s">
        <v>1787</v>
      </c>
      <c r="B276">
        <v>5105822</v>
      </c>
      <c r="C276" t="s">
        <v>1788</v>
      </c>
      <c r="D276" t="s">
        <v>1789</v>
      </c>
      <c r="E276" t="s">
        <v>1744</v>
      </c>
      <c r="F276" t="s">
        <v>1033</v>
      </c>
      <c r="G276" t="s">
        <v>178</v>
      </c>
      <c r="H276" s="2">
        <v>45790.541967592595</v>
      </c>
      <c r="I276">
        <v>1</v>
      </c>
      <c r="J2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45922.41302083333</v>
      </c>
      <c r="K2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45922.77107638889</v>
      </c>
      <c r="L276" s="21">
        <f>_xlfn.XLOOKUP(User[[#This Row],[User Code]],RMS_Check_In_Out!A:A,RMS_Check_In_Out!D:D,"0")</f>
        <v>516</v>
      </c>
      <c r="M276" s="21" t="str">
        <f>_xlfn.XLOOKUP(User[[#This Row],[User Code]],Leave!P:P,Leave!S:S,"0")</f>
        <v>0</v>
      </c>
      <c r="N276" s="21">
        <f>User[[#This Row],[Time Leave RMS (min)]]/60</f>
        <v>0</v>
      </c>
      <c r="O276" s="15">
        <f>User[[#This Row],[Duration In Store(min)]]/60</f>
        <v>8.6</v>
      </c>
      <c r="P276" s="28">
        <f>User[[#This Row],[Time In Store + Leave]]/24</f>
        <v>0.35833333333333334</v>
      </c>
      <c r="Q276" s="15">
        <f>(User[[#This Row],[Time Leave RMS (min)]]/60)+User[[#This Row],[Duration In Store H]]</f>
        <v>8.6</v>
      </c>
      <c r="R276">
        <f>IF(User[[#This Row],[Check In]]="Sin Registro",0,1)</f>
        <v>1</v>
      </c>
      <c r="S276">
        <f>IF(User[[#This Row],[Check Out]]="Sin Registro",0,1)</f>
        <v>1</v>
      </c>
      <c r="T276" t="str">
        <f>IFERROR(IF(VLOOKUP(User[[#This Row],[User Code]],Justificar!$C$8:$I$1048576,6,0)=0,"Sin Justificación",VLOOKUP(User[[#This Row],[User Code]],Justificar!$C$8:$I$1048576,6,0)),"")</f>
        <v/>
      </c>
      <c r="U276" t="str">
        <f>IFERROR(IF(VLOOKUP(User[[#This Row],[User Code]],Justificar!$C$8:$I$1048576,6,0)=0,"Sin Justificación",VLOOKUP(User[[#This Row],[User Code]],Justificar!$C$8:$I$1048576,7,0)),"")</f>
        <v/>
      </c>
      <c r="V276" t="str" cm="1">
        <f t="array" ref="V276">_xlfn.IFS(User[[#This Row],[Time In Store + Leave]]&lt;7.8,"Incompleto",User[[#This Row],[Time In Store + Leave]]&lt;=12,"Completo",User[[#This Row],[Time In Store + Leave]]&gt;12,"Superior")</f>
        <v>Completo</v>
      </c>
      <c r="W27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6" t="str">
        <f>IF(User[[#This Row],[Rango]]="incompleto",IF(User[[#This Row],[Reporte in]]=0,"Sin_Registro_In_Out",IF(User[[#This Row],[Reporte Out]]=0,"No_Realizo_Salida","No_cumple_el_Tiempo")),"")</f>
        <v/>
      </c>
      <c r="Y276" t="str" cm="1">
        <f t="array" ref="Y2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76"/>
      <c r="AA276"/>
      <c r="AB276"/>
      <c r="AC276"/>
      <c r="AD276"/>
      <c r="AE276"/>
      <c r="AF276"/>
      <c r="AG276"/>
      <c r="AH276"/>
      <c r="AI276"/>
      <c r="AJ276"/>
    </row>
    <row r="277" spans="1:36" x14ac:dyDescent="0.3">
      <c r="A277" t="s">
        <v>1758</v>
      </c>
      <c r="B277">
        <v>4900679</v>
      </c>
      <c r="C277" t="s">
        <v>1759</v>
      </c>
      <c r="D277" t="s">
        <v>1760</v>
      </c>
      <c r="E277" t="s">
        <v>1744</v>
      </c>
      <c r="F277" t="s">
        <v>1843</v>
      </c>
      <c r="G277" t="s">
        <v>179</v>
      </c>
      <c r="H277" s="2">
        <v>45789.834247685183</v>
      </c>
      <c r="I277">
        <v>1</v>
      </c>
      <c r="J2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45922.366400462961</v>
      </c>
      <c r="K2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45922.729062500002</v>
      </c>
      <c r="L277" s="21">
        <f>_xlfn.XLOOKUP(User[[#This Row],[User Code]],RMS_Check_In_Out!A:A,RMS_Check_In_Out!D:D,"0")</f>
        <v>522</v>
      </c>
      <c r="M277" s="21" t="str">
        <f>_xlfn.XLOOKUP(User[[#This Row],[User Code]],Leave!P:P,Leave!S:S,"0")</f>
        <v>0</v>
      </c>
      <c r="N277" s="21">
        <f>User[[#This Row],[Time Leave RMS (min)]]/60</f>
        <v>0</v>
      </c>
      <c r="O277" s="15">
        <f>User[[#This Row],[Duration In Store(min)]]/60</f>
        <v>8.6999999999999993</v>
      </c>
      <c r="P277" s="28">
        <f>User[[#This Row],[Time In Store + Leave]]/24</f>
        <v>0.36249999999999999</v>
      </c>
      <c r="Q277" s="15">
        <f>(User[[#This Row],[Time Leave RMS (min)]]/60)+User[[#This Row],[Duration In Store H]]</f>
        <v>8.6999999999999993</v>
      </c>
      <c r="R277">
        <f>IF(User[[#This Row],[Check In]]="Sin Registro",0,1)</f>
        <v>1</v>
      </c>
      <c r="S277">
        <f>IF(User[[#This Row],[Check Out]]="Sin Registro",0,1)</f>
        <v>1</v>
      </c>
      <c r="T277" t="str">
        <f>IFERROR(IF(VLOOKUP(User[[#This Row],[User Code]],Justificar!$C$8:$I$1048576,6,0)=0,"Sin Justificación",VLOOKUP(User[[#This Row],[User Code]],Justificar!$C$8:$I$1048576,6,0)),"")</f>
        <v/>
      </c>
      <c r="U277" t="str">
        <f>IFERROR(IF(VLOOKUP(User[[#This Row],[User Code]],Justificar!$C$8:$I$1048576,6,0)=0,"Sin Justificación",VLOOKUP(User[[#This Row],[User Code]],Justificar!$C$8:$I$1048576,7,0)),"")</f>
        <v/>
      </c>
      <c r="V277" t="str" cm="1">
        <f t="array" ref="V277">_xlfn.IFS(User[[#This Row],[Time In Store + Leave]]&lt;7.8,"Incompleto",User[[#This Row],[Time In Store + Leave]]&lt;=12,"Completo",User[[#This Row],[Time In Store + Leave]]&gt;12,"Superior")</f>
        <v>Completo</v>
      </c>
      <c r="W27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7" t="str">
        <f>IF(User[[#This Row],[Rango]]="incompleto",IF(User[[#This Row],[Reporte in]]=0,"Sin_Registro_In_Out",IF(User[[#This Row],[Reporte Out]]=0,"No_Realizo_Salida","No_cumple_el_Tiempo")),"")</f>
        <v/>
      </c>
      <c r="Y277" t="str" cm="1">
        <f t="array" ref="Y2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77"/>
      <c r="AA277"/>
      <c r="AB277"/>
      <c r="AC277"/>
      <c r="AD277"/>
      <c r="AE277"/>
      <c r="AF277"/>
      <c r="AG277"/>
      <c r="AH277"/>
      <c r="AI277"/>
      <c r="AJ277"/>
    </row>
    <row r="278" spans="1:36" x14ac:dyDescent="0.3">
      <c r="A278" t="s">
        <v>1761</v>
      </c>
      <c r="B278">
        <v>1098811467</v>
      </c>
      <c r="C278" t="s">
        <v>1762</v>
      </c>
      <c r="D278" t="s">
        <v>1763</v>
      </c>
      <c r="E278" t="s">
        <v>1744</v>
      </c>
      <c r="F278" t="s">
        <v>1843</v>
      </c>
      <c r="G278" t="s">
        <v>179</v>
      </c>
      <c r="H278" s="2">
        <v>45789.833854166667</v>
      </c>
      <c r="I278">
        <v>1</v>
      </c>
      <c r="J2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45922.336851851855</v>
      </c>
      <c r="K2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45922.742442129631</v>
      </c>
      <c r="L278" s="21">
        <f>_xlfn.XLOOKUP(User[[#This Row],[User Code]],RMS_Check_In_Out!A:A,RMS_Check_In_Out!D:D,"0")</f>
        <v>584</v>
      </c>
      <c r="M278" s="21" t="str">
        <f>_xlfn.XLOOKUP(User[[#This Row],[User Code]],Leave!P:P,Leave!S:S,"0")</f>
        <v>0</v>
      </c>
      <c r="N278" s="21">
        <f>User[[#This Row],[Time Leave RMS (min)]]/60</f>
        <v>0</v>
      </c>
      <c r="O278" s="15">
        <f>User[[#This Row],[Duration In Store(min)]]/60</f>
        <v>9.7333333333333325</v>
      </c>
      <c r="P278" s="28">
        <f>User[[#This Row],[Time In Store + Leave]]/24</f>
        <v>0.4055555555555555</v>
      </c>
      <c r="Q278" s="15">
        <f>(User[[#This Row],[Time Leave RMS (min)]]/60)+User[[#This Row],[Duration In Store H]]</f>
        <v>9.7333333333333325</v>
      </c>
      <c r="R278">
        <f>IF(User[[#This Row],[Check In]]="Sin Registro",0,1)</f>
        <v>1</v>
      </c>
      <c r="S278">
        <f>IF(User[[#This Row],[Check Out]]="Sin Registro",0,1)</f>
        <v>1</v>
      </c>
      <c r="T278" t="str">
        <f>IFERROR(IF(VLOOKUP(User[[#This Row],[User Code]],Justificar!$C$8:$I$1048576,6,0)=0,"Sin Justificación",VLOOKUP(User[[#This Row],[User Code]],Justificar!$C$8:$I$1048576,6,0)),"")</f>
        <v/>
      </c>
      <c r="U278" t="str">
        <f>IFERROR(IF(VLOOKUP(User[[#This Row],[User Code]],Justificar!$C$8:$I$1048576,6,0)=0,"Sin Justificación",VLOOKUP(User[[#This Row],[User Code]],Justificar!$C$8:$I$1048576,7,0)),"")</f>
        <v/>
      </c>
      <c r="V278" t="str" cm="1">
        <f t="array" ref="V278">_xlfn.IFS(User[[#This Row],[Time In Store + Leave]]&lt;7.8,"Incompleto",User[[#This Row],[Time In Store + Leave]]&lt;=12,"Completo",User[[#This Row],[Time In Store + Leave]]&gt;12,"Superior")</f>
        <v>Completo</v>
      </c>
      <c r="W27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8" t="str">
        <f>IF(User[[#This Row],[Rango]]="incompleto",IF(User[[#This Row],[Reporte in]]=0,"Sin_Registro_In_Out",IF(User[[#This Row],[Reporte Out]]=0,"No_Realizo_Salida","No_cumple_el_Tiempo")),"")</f>
        <v/>
      </c>
      <c r="Y278" t="str" cm="1">
        <f t="array" ref="Y2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78"/>
      <c r="AA278"/>
      <c r="AB278"/>
      <c r="AC278"/>
      <c r="AD278"/>
      <c r="AE278"/>
      <c r="AF278"/>
      <c r="AG278"/>
      <c r="AH278"/>
      <c r="AI278"/>
      <c r="AJ278"/>
    </row>
    <row r="279" spans="1:36" x14ac:dyDescent="0.3">
      <c r="A279" t="s">
        <v>1764</v>
      </c>
      <c r="B279">
        <v>1091971602</v>
      </c>
      <c r="C279" t="s">
        <v>1765</v>
      </c>
      <c r="D279" t="s">
        <v>1766</v>
      </c>
      <c r="E279" t="s">
        <v>1744</v>
      </c>
      <c r="F279" t="s">
        <v>1569</v>
      </c>
      <c r="G279" t="s">
        <v>179</v>
      </c>
      <c r="H279" s="2">
        <v>45789.833611111113</v>
      </c>
      <c r="I279">
        <v>1</v>
      </c>
      <c r="J2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45922.333310185182</v>
      </c>
      <c r="K2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45922.733634259261</v>
      </c>
      <c r="L279" s="21">
        <f>_xlfn.XLOOKUP(User[[#This Row],[User Code]],RMS_Check_In_Out!A:A,RMS_Check_In_Out!D:D,"0")</f>
        <v>576</v>
      </c>
      <c r="M279" s="21" t="str">
        <f>_xlfn.XLOOKUP(User[[#This Row],[User Code]],Leave!P:P,Leave!S:S,"0")</f>
        <v>0</v>
      </c>
      <c r="N279" s="21">
        <f>User[[#This Row],[Time Leave RMS (min)]]/60</f>
        <v>0</v>
      </c>
      <c r="O279" s="15">
        <f>User[[#This Row],[Duration In Store(min)]]/60</f>
        <v>9.6</v>
      </c>
      <c r="P279" s="28">
        <f>User[[#This Row],[Time In Store + Leave]]/24</f>
        <v>0.39999999999999997</v>
      </c>
      <c r="Q279" s="15">
        <f>(User[[#This Row],[Time Leave RMS (min)]]/60)+User[[#This Row],[Duration In Store H]]</f>
        <v>9.6</v>
      </c>
      <c r="R279">
        <f>IF(User[[#This Row],[Check In]]="Sin Registro",0,1)</f>
        <v>1</v>
      </c>
      <c r="S279">
        <f>IF(User[[#This Row],[Check Out]]="Sin Registro",0,1)</f>
        <v>1</v>
      </c>
      <c r="T279" t="str">
        <f>IFERROR(IF(VLOOKUP(User[[#This Row],[User Code]],Justificar!$C$8:$I$1048576,6,0)=0,"Sin Justificación",VLOOKUP(User[[#This Row],[User Code]],Justificar!$C$8:$I$1048576,6,0)),"")</f>
        <v/>
      </c>
      <c r="U279" t="str">
        <f>IFERROR(IF(VLOOKUP(User[[#This Row],[User Code]],Justificar!$C$8:$I$1048576,6,0)=0,"Sin Justificación",VLOOKUP(User[[#This Row],[User Code]],Justificar!$C$8:$I$1048576,7,0)),"")</f>
        <v/>
      </c>
      <c r="V279" t="str" cm="1">
        <f t="array" ref="V279">_xlfn.IFS(User[[#This Row],[Time In Store + Leave]]&lt;7.8,"Incompleto",User[[#This Row],[Time In Store + Leave]]&lt;=12,"Completo",User[[#This Row],[Time In Store + Leave]]&gt;12,"Superior")</f>
        <v>Completo</v>
      </c>
      <c r="W27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79" t="str">
        <f>IF(User[[#This Row],[Rango]]="incompleto",IF(User[[#This Row],[Reporte in]]=0,"Sin_Registro_In_Out",IF(User[[#This Row],[Reporte Out]]=0,"No_Realizo_Salida","No_cumple_el_Tiempo")),"")</f>
        <v/>
      </c>
      <c r="Y279" t="str" cm="1">
        <f t="array" ref="Y2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279"/>
      <c r="AA279"/>
      <c r="AB279"/>
      <c r="AC279"/>
      <c r="AD279"/>
      <c r="AE279"/>
      <c r="AF279"/>
      <c r="AG279"/>
      <c r="AH279"/>
      <c r="AI279"/>
      <c r="AJ279"/>
    </row>
    <row r="280" spans="1:36" x14ac:dyDescent="0.3">
      <c r="A280" t="s">
        <v>1767</v>
      </c>
      <c r="B280">
        <v>52752342</v>
      </c>
      <c r="C280" t="s">
        <v>1768</v>
      </c>
      <c r="D280" t="s">
        <v>1769</v>
      </c>
      <c r="E280" t="s">
        <v>6</v>
      </c>
      <c r="F280" t="s">
        <v>2768</v>
      </c>
      <c r="G280" t="s">
        <v>178</v>
      </c>
      <c r="H280" s="2">
        <v>45789.625509259262</v>
      </c>
      <c r="I280">
        <v>1</v>
      </c>
      <c r="J2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45922.457650462966</v>
      </c>
      <c r="K2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45922.833912037036</v>
      </c>
      <c r="L280" s="21">
        <f>_xlfn.XLOOKUP(User[[#This Row],[User Code]],RMS_Check_In_Out!A:A,RMS_Check_In_Out!D:D,"0")</f>
        <v>542</v>
      </c>
      <c r="M280" s="21" t="str">
        <f>_xlfn.XLOOKUP(User[[#This Row],[User Code]],Leave!P:P,Leave!S:S,"0")</f>
        <v>0</v>
      </c>
      <c r="N280" s="21">
        <f>User[[#This Row],[Time Leave RMS (min)]]/60</f>
        <v>0</v>
      </c>
      <c r="O280" s="15">
        <f>User[[#This Row],[Duration In Store(min)]]/60</f>
        <v>9.0333333333333332</v>
      </c>
      <c r="P280" s="28">
        <f>User[[#This Row],[Time In Store + Leave]]/24</f>
        <v>0.37638888888888888</v>
      </c>
      <c r="Q280" s="15">
        <f>(User[[#This Row],[Time Leave RMS (min)]]/60)+User[[#This Row],[Duration In Store H]]</f>
        <v>9.0333333333333332</v>
      </c>
      <c r="R280">
        <f>IF(User[[#This Row],[Check In]]="Sin Registro",0,1)</f>
        <v>1</v>
      </c>
      <c r="S280">
        <f>IF(User[[#This Row],[Check Out]]="Sin Registro",0,1)</f>
        <v>1</v>
      </c>
      <c r="T280" t="str">
        <f>IFERROR(IF(VLOOKUP(User[[#This Row],[User Code]],Justificar!$C$8:$I$1048576,6,0)=0,"Sin Justificación",VLOOKUP(User[[#This Row],[User Code]],Justificar!$C$8:$I$1048576,6,0)),"")</f>
        <v/>
      </c>
      <c r="U280" t="str">
        <f>IFERROR(IF(VLOOKUP(User[[#This Row],[User Code]],Justificar!$C$8:$I$1048576,6,0)=0,"Sin Justificación",VLOOKUP(User[[#This Row],[User Code]],Justificar!$C$8:$I$1048576,7,0)),"")</f>
        <v/>
      </c>
      <c r="V280" t="str" cm="1">
        <f t="array" ref="V280">_xlfn.IFS(User[[#This Row],[Time In Store + Leave]]&lt;7.8,"Incompleto",User[[#This Row],[Time In Store + Leave]]&lt;=12,"Completo",User[[#This Row],[Time In Store + Leave]]&gt;12,"Superior")</f>
        <v>Completo</v>
      </c>
      <c r="W28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0" t="str">
        <f>IF(User[[#This Row],[Rango]]="incompleto",IF(User[[#This Row],[Reporte in]]=0,"Sin_Registro_In_Out",IF(User[[#This Row],[Reporte Out]]=0,"No_Realizo_Salida","No_cumple_el_Tiempo")),"")</f>
        <v/>
      </c>
      <c r="Y280" t="str" cm="1">
        <f t="array" ref="Y2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80"/>
      <c r="AA280"/>
      <c r="AB280"/>
      <c r="AC280"/>
      <c r="AD280"/>
      <c r="AE280"/>
      <c r="AF280"/>
      <c r="AG280"/>
      <c r="AH280"/>
      <c r="AI280"/>
      <c r="AJ280"/>
    </row>
    <row r="281" spans="1:36" x14ac:dyDescent="0.3">
      <c r="A281" t="s">
        <v>1770</v>
      </c>
      <c r="B281">
        <v>1124002245</v>
      </c>
      <c r="C281" t="s">
        <v>1771</v>
      </c>
      <c r="D281" t="s">
        <v>1772</v>
      </c>
      <c r="E281" t="s">
        <v>6</v>
      </c>
      <c r="F281" t="s">
        <v>2768</v>
      </c>
      <c r="G281" t="s">
        <v>178</v>
      </c>
      <c r="H281" s="2">
        <v>45789.6252662037</v>
      </c>
      <c r="I281">
        <v>1</v>
      </c>
      <c r="J2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45922.497569444444</v>
      </c>
      <c r="K2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45922.841944444444</v>
      </c>
      <c r="L281" s="21">
        <f>_xlfn.XLOOKUP(User[[#This Row],[User Code]],RMS_Check_In_Out!A:A,RMS_Check_In_Out!D:D,"0")</f>
        <v>496</v>
      </c>
      <c r="M281" s="21" t="str">
        <f>_xlfn.XLOOKUP(User[[#This Row],[User Code]],Leave!P:P,Leave!S:S,"0")</f>
        <v>0</v>
      </c>
      <c r="N281" s="21">
        <f>User[[#This Row],[Time Leave RMS (min)]]/60</f>
        <v>0</v>
      </c>
      <c r="O281" s="15">
        <f>User[[#This Row],[Duration In Store(min)]]/60</f>
        <v>8.2666666666666675</v>
      </c>
      <c r="P281" s="28">
        <f>User[[#This Row],[Time In Store + Leave]]/24</f>
        <v>0.3444444444444445</v>
      </c>
      <c r="Q281" s="15">
        <f>(User[[#This Row],[Time Leave RMS (min)]]/60)+User[[#This Row],[Duration In Store H]]</f>
        <v>8.2666666666666675</v>
      </c>
      <c r="R281">
        <f>IF(User[[#This Row],[Check In]]="Sin Registro",0,1)</f>
        <v>1</v>
      </c>
      <c r="S281">
        <f>IF(User[[#This Row],[Check Out]]="Sin Registro",0,1)</f>
        <v>1</v>
      </c>
      <c r="T281" t="str">
        <f>IFERROR(IF(VLOOKUP(User[[#This Row],[User Code]],Justificar!$C$8:$I$1048576,6,0)=0,"Sin Justificación",VLOOKUP(User[[#This Row],[User Code]],Justificar!$C$8:$I$1048576,6,0)),"")</f>
        <v/>
      </c>
      <c r="U281" t="str">
        <f>IFERROR(IF(VLOOKUP(User[[#This Row],[User Code]],Justificar!$C$8:$I$1048576,6,0)=0,"Sin Justificación",VLOOKUP(User[[#This Row],[User Code]],Justificar!$C$8:$I$1048576,7,0)),"")</f>
        <v/>
      </c>
      <c r="V281" t="str" cm="1">
        <f t="array" ref="V281">_xlfn.IFS(User[[#This Row],[Time In Store + Leave]]&lt;7.8,"Incompleto",User[[#This Row],[Time In Store + Leave]]&lt;=12,"Completo",User[[#This Row],[Time In Store + Leave]]&gt;12,"Superior")</f>
        <v>Completo</v>
      </c>
      <c r="W28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1" t="str">
        <f>IF(User[[#This Row],[Rango]]="incompleto",IF(User[[#This Row],[Reporte in]]=0,"Sin_Registro_In_Out",IF(User[[#This Row],[Reporte Out]]=0,"No_Realizo_Salida","No_cumple_el_Tiempo")),"")</f>
        <v/>
      </c>
      <c r="Y281" t="str" cm="1">
        <f t="array" ref="Y2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281"/>
      <c r="AA281"/>
      <c r="AB281"/>
      <c r="AC281"/>
      <c r="AD281"/>
      <c r="AE281"/>
      <c r="AF281"/>
      <c r="AG281"/>
      <c r="AH281"/>
      <c r="AI281"/>
      <c r="AJ281"/>
    </row>
    <row r="282" spans="1:36" x14ac:dyDescent="0.3">
      <c r="A282" t="s">
        <v>1773</v>
      </c>
      <c r="B282">
        <v>1022359100</v>
      </c>
      <c r="C282" t="s">
        <v>1774</v>
      </c>
      <c r="D282" t="s">
        <v>1775</v>
      </c>
      <c r="E282" t="s">
        <v>6</v>
      </c>
      <c r="F282" t="s">
        <v>1105</v>
      </c>
      <c r="G282" t="s">
        <v>177</v>
      </c>
      <c r="H282" s="2">
        <v>45789.458668981482</v>
      </c>
      <c r="I282">
        <v>1</v>
      </c>
      <c r="J2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45922.499374999999</v>
      </c>
      <c r="K2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45922.840127314812</v>
      </c>
      <c r="L282" s="21">
        <f>_xlfn.XLOOKUP(User[[#This Row],[User Code]],RMS_Check_In_Out!A:A,RMS_Check_In_Out!D:D,"0")</f>
        <v>491</v>
      </c>
      <c r="M282" s="21">
        <f>_xlfn.XLOOKUP(User[[#This Row],[User Code]],Leave!P:P,Leave!S:S,"0")</f>
        <v>60</v>
      </c>
      <c r="N282" s="21">
        <f>User[[#This Row],[Time Leave RMS (min)]]/60</f>
        <v>1</v>
      </c>
      <c r="O282" s="15">
        <f>User[[#This Row],[Duration In Store(min)]]/60</f>
        <v>8.1833333333333336</v>
      </c>
      <c r="P282" s="28">
        <f>User[[#This Row],[Time In Store + Leave]]/24</f>
        <v>0.38263888888888892</v>
      </c>
      <c r="Q282" s="15">
        <f>(User[[#This Row],[Time Leave RMS (min)]]/60)+User[[#This Row],[Duration In Store H]]</f>
        <v>9.1833333333333336</v>
      </c>
      <c r="R282">
        <f>IF(User[[#This Row],[Check In]]="Sin Registro",0,1)</f>
        <v>1</v>
      </c>
      <c r="S282">
        <f>IF(User[[#This Row],[Check Out]]="Sin Registro",0,1)</f>
        <v>1</v>
      </c>
      <c r="T282" t="str">
        <f>IFERROR(IF(VLOOKUP(User[[#This Row],[User Code]],Justificar!$C$8:$I$1048576,6,0)=0,"Sin Justificación",VLOOKUP(User[[#This Row],[User Code]],Justificar!$C$8:$I$1048576,6,0)),"")</f>
        <v/>
      </c>
      <c r="U282" t="str">
        <f>IFERROR(IF(VLOOKUP(User[[#This Row],[User Code]],Justificar!$C$8:$I$1048576,6,0)=0,"Sin Justificación",VLOOKUP(User[[#This Row],[User Code]],Justificar!$C$8:$I$1048576,7,0)),"")</f>
        <v/>
      </c>
      <c r="V282" t="str" cm="1">
        <f t="array" ref="V282">_xlfn.IFS(User[[#This Row],[Time In Store + Leave]]&lt;7.8,"Incompleto",User[[#This Row],[Time In Store + Leave]]&lt;=12,"Completo",User[[#This Row],[Time In Store + Leave]]&gt;12,"Superior")</f>
        <v>Completo</v>
      </c>
      <c r="W28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2" t="str">
        <f>IF(User[[#This Row],[Rango]]="incompleto",IF(User[[#This Row],[Reporte in]]=0,"Sin_Registro_In_Out",IF(User[[#This Row],[Reporte Out]]=0,"No_Realizo_Salida","No_cumple_el_Tiempo")),"")</f>
        <v/>
      </c>
      <c r="Y282" t="str" cm="1">
        <f t="array" ref="Y2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82"/>
      <c r="AA282"/>
      <c r="AB282"/>
      <c r="AC282"/>
      <c r="AD282"/>
      <c r="AE282"/>
      <c r="AF282"/>
      <c r="AG282"/>
      <c r="AH282"/>
      <c r="AI282"/>
      <c r="AJ282"/>
    </row>
    <row r="283" spans="1:36" x14ac:dyDescent="0.3">
      <c r="A283" t="s">
        <v>1741</v>
      </c>
      <c r="B283">
        <v>1144174233</v>
      </c>
      <c r="C283" t="s">
        <v>1742</v>
      </c>
      <c r="D283" t="s">
        <v>1743</v>
      </c>
      <c r="E283" t="s">
        <v>1744</v>
      </c>
      <c r="F283" t="s">
        <v>1128</v>
      </c>
      <c r="G283" t="s">
        <v>178</v>
      </c>
      <c r="H283" s="2">
        <v>45786.542870370373</v>
      </c>
      <c r="I283">
        <v>1</v>
      </c>
      <c r="J2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45922.366712962961</v>
      </c>
      <c r="K2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45922.750324074077</v>
      </c>
      <c r="L283" s="21">
        <f>_xlfn.XLOOKUP(User[[#This Row],[User Code]],RMS_Check_In_Out!A:A,RMS_Check_In_Out!D:D,"0")</f>
        <v>552</v>
      </c>
      <c r="M283" s="21" t="str">
        <f>_xlfn.XLOOKUP(User[[#This Row],[User Code]],Leave!P:P,Leave!S:S,"0")</f>
        <v>0</v>
      </c>
      <c r="N283" s="21">
        <f>User[[#This Row],[Time Leave RMS (min)]]/60</f>
        <v>0</v>
      </c>
      <c r="O283" s="15">
        <f>User[[#This Row],[Duration In Store(min)]]/60</f>
        <v>9.1999999999999993</v>
      </c>
      <c r="P283" s="28">
        <f>User[[#This Row],[Time In Store + Leave]]/24</f>
        <v>0.3833333333333333</v>
      </c>
      <c r="Q283" s="15">
        <f>(User[[#This Row],[Time Leave RMS (min)]]/60)+User[[#This Row],[Duration In Store H]]</f>
        <v>9.1999999999999993</v>
      </c>
      <c r="R283">
        <f>IF(User[[#This Row],[Check In]]="Sin Registro",0,1)</f>
        <v>1</v>
      </c>
      <c r="S283">
        <f>IF(User[[#This Row],[Check Out]]="Sin Registro",0,1)</f>
        <v>1</v>
      </c>
      <c r="T283" t="str">
        <f>IFERROR(IF(VLOOKUP(User[[#This Row],[User Code]],Justificar!$C$8:$I$1048576,6,0)=0,"Sin Justificación",VLOOKUP(User[[#This Row],[User Code]],Justificar!$C$8:$I$1048576,6,0)),"")</f>
        <v/>
      </c>
      <c r="U283" t="str">
        <f>IFERROR(IF(VLOOKUP(User[[#This Row],[User Code]],Justificar!$C$8:$I$1048576,6,0)=0,"Sin Justificación",VLOOKUP(User[[#This Row],[User Code]],Justificar!$C$8:$I$1048576,7,0)),"")</f>
        <v/>
      </c>
      <c r="V283" t="str" cm="1">
        <f t="array" ref="V283">_xlfn.IFS(User[[#This Row],[Time In Store + Leave]]&lt;7.8,"Incompleto",User[[#This Row],[Time In Store + Leave]]&lt;=12,"Completo",User[[#This Row],[Time In Store + Leave]]&gt;12,"Superior")</f>
        <v>Completo</v>
      </c>
      <c r="W28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3" t="str">
        <f>IF(User[[#This Row],[Rango]]="incompleto",IF(User[[#This Row],[Reporte in]]=0,"Sin_Registro_In_Out",IF(User[[#This Row],[Reporte Out]]=0,"No_Realizo_Salida","No_cumple_el_Tiempo")),"")</f>
        <v/>
      </c>
      <c r="Y283" t="str" cm="1">
        <f t="array" ref="Y2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83"/>
      <c r="AA283"/>
      <c r="AB283"/>
      <c r="AC283"/>
      <c r="AD283"/>
      <c r="AE283"/>
      <c r="AF283"/>
      <c r="AG283"/>
      <c r="AH283"/>
      <c r="AI283"/>
      <c r="AJ283"/>
    </row>
    <row r="284" spans="1:36" x14ac:dyDescent="0.3">
      <c r="A284" t="s">
        <v>1745</v>
      </c>
      <c r="B284">
        <v>1193395024</v>
      </c>
      <c r="C284" t="s">
        <v>1746</v>
      </c>
      <c r="D284" t="s">
        <v>1747</v>
      </c>
      <c r="E284" t="s">
        <v>1744</v>
      </c>
      <c r="F284" t="s">
        <v>1128</v>
      </c>
      <c r="G284" t="s">
        <v>178</v>
      </c>
      <c r="H284" s="2">
        <v>45786.542592592596</v>
      </c>
      <c r="I284">
        <v>1</v>
      </c>
      <c r="J2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45922.421724537038</v>
      </c>
      <c r="K2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45922.796932870369</v>
      </c>
      <c r="L284" s="21">
        <f>_xlfn.XLOOKUP(User[[#This Row],[User Code]],RMS_Check_In_Out!A:A,RMS_Check_In_Out!D:D,"0")</f>
        <v>540</v>
      </c>
      <c r="M284" s="21" t="str">
        <f>_xlfn.XLOOKUP(User[[#This Row],[User Code]],Leave!P:P,Leave!S:S,"0")</f>
        <v>0</v>
      </c>
      <c r="N284" s="21">
        <f>User[[#This Row],[Time Leave RMS (min)]]/60</f>
        <v>0</v>
      </c>
      <c r="O284" s="15">
        <f>User[[#This Row],[Duration In Store(min)]]/60</f>
        <v>9</v>
      </c>
      <c r="P284" s="28">
        <f>User[[#This Row],[Time In Store + Leave]]/24</f>
        <v>0.375</v>
      </c>
      <c r="Q284" s="15">
        <f>(User[[#This Row],[Time Leave RMS (min)]]/60)+User[[#This Row],[Duration In Store H]]</f>
        <v>9</v>
      </c>
      <c r="R284">
        <f>IF(User[[#This Row],[Check In]]="Sin Registro",0,1)</f>
        <v>1</v>
      </c>
      <c r="S284">
        <f>IF(User[[#This Row],[Check Out]]="Sin Registro",0,1)</f>
        <v>1</v>
      </c>
      <c r="T284" t="str">
        <f>IFERROR(IF(VLOOKUP(User[[#This Row],[User Code]],Justificar!$C$8:$I$1048576,6,0)=0,"Sin Justificación",VLOOKUP(User[[#This Row],[User Code]],Justificar!$C$8:$I$1048576,6,0)),"")</f>
        <v/>
      </c>
      <c r="U284" t="str">
        <f>IFERROR(IF(VLOOKUP(User[[#This Row],[User Code]],Justificar!$C$8:$I$1048576,6,0)=0,"Sin Justificación",VLOOKUP(User[[#This Row],[User Code]],Justificar!$C$8:$I$1048576,7,0)),"")</f>
        <v/>
      </c>
      <c r="V284" t="str" cm="1">
        <f t="array" ref="V284">_xlfn.IFS(User[[#This Row],[Time In Store + Leave]]&lt;7.8,"Incompleto",User[[#This Row],[Time In Store + Leave]]&lt;=12,"Completo",User[[#This Row],[Time In Store + Leave]]&gt;12,"Superior")</f>
        <v>Completo</v>
      </c>
      <c r="W28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4" t="str">
        <f>IF(User[[#This Row],[Rango]]="incompleto",IF(User[[#This Row],[Reporte in]]=0,"Sin_Registro_In_Out",IF(User[[#This Row],[Reporte Out]]=0,"No_Realizo_Salida","No_cumple_el_Tiempo")),"")</f>
        <v/>
      </c>
      <c r="Y284" t="str" cm="1">
        <f t="array" ref="Y2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84"/>
      <c r="AA284"/>
      <c r="AB284"/>
      <c r="AC284"/>
      <c r="AD284"/>
      <c r="AE284"/>
      <c r="AF284"/>
      <c r="AG284"/>
      <c r="AH284"/>
      <c r="AI284"/>
      <c r="AJ284"/>
    </row>
    <row r="285" spans="1:36" x14ac:dyDescent="0.3">
      <c r="A285" t="s">
        <v>1748</v>
      </c>
      <c r="B285">
        <v>1052391981</v>
      </c>
      <c r="C285" t="s">
        <v>1749</v>
      </c>
      <c r="D285" t="s">
        <v>1750</v>
      </c>
      <c r="E285" t="s">
        <v>6</v>
      </c>
      <c r="F285" t="s">
        <v>1047</v>
      </c>
      <c r="G285" t="s">
        <v>178</v>
      </c>
      <c r="H285" s="2">
        <v>45786.530752314815</v>
      </c>
      <c r="I285">
        <v>1</v>
      </c>
      <c r="J2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45922.373773148145</v>
      </c>
      <c r="K2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45922.753553240742</v>
      </c>
      <c r="L285" s="21">
        <f>_xlfn.XLOOKUP(User[[#This Row],[User Code]],RMS_Check_In_Out!A:A,RMS_Check_In_Out!D:D,"0")</f>
        <v>547</v>
      </c>
      <c r="M285" s="21" t="str">
        <f>_xlfn.XLOOKUP(User[[#This Row],[User Code]],Leave!P:P,Leave!S:S,"0")</f>
        <v>0</v>
      </c>
      <c r="N285" s="21">
        <f>User[[#This Row],[Time Leave RMS (min)]]/60</f>
        <v>0</v>
      </c>
      <c r="O285" s="15">
        <f>User[[#This Row],[Duration In Store(min)]]/60</f>
        <v>9.1166666666666671</v>
      </c>
      <c r="P285" s="28">
        <f>User[[#This Row],[Time In Store + Leave]]/24</f>
        <v>0.37986111111111115</v>
      </c>
      <c r="Q285" s="15">
        <f>(User[[#This Row],[Time Leave RMS (min)]]/60)+User[[#This Row],[Duration In Store H]]</f>
        <v>9.1166666666666671</v>
      </c>
      <c r="R285">
        <f>IF(User[[#This Row],[Check In]]="Sin Registro",0,1)</f>
        <v>1</v>
      </c>
      <c r="S285">
        <f>IF(User[[#This Row],[Check Out]]="Sin Registro",0,1)</f>
        <v>1</v>
      </c>
      <c r="T285" t="str">
        <f>IFERROR(IF(VLOOKUP(User[[#This Row],[User Code]],Justificar!$C$8:$I$1048576,6,0)=0,"Sin Justificación",VLOOKUP(User[[#This Row],[User Code]],Justificar!$C$8:$I$1048576,6,0)),"")</f>
        <v/>
      </c>
      <c r="U285" t="str">
        <f>IFERROR(IF(VLOOKUP(User[[#This Row],[User Code]],Justificar!$C$8:$I$1048576,6,0)=0,"Sin Justificación",VLOOKUP(User[[#This Row],[User Code]],Justificar!$C$8:$I$1048576,7,0)),"")</f>
        <v/>
      </c>
      <c r="V285" t="str" cm="1">
        <f t="array" ref="V285">_xlfn.IFS(User[[#This Row],[Time In Store + Leave]]&lt;7.8,"Incompleto",User[[#This Row],[Time In Store + Leave]]&lt;=12,"Completo",User[[#This Row],[Time In Store + Leave]]&gt;12,"Superior")</f>
        <v>Completo</v>
      </c>
      <c r="W28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5" t="str">
        <f>IF(User[[#This Row],[Rango]]="incompleto",IF(User[[#This Row],[Reporte in]]=0,"Sin_Registro_In_Out",IF(User[[#This Row],[Reporte Out]]=0,"No_Realizo_Salida","No_cumple_el_Tiempo")),"")</f>
        <v/>
      </c>
      <c r="Y285" t="str" cm="1">
        <f t="array" ref="Y2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85"/>
      <c r="AA285"/>
      <c r="AB285"/>
      <c r="AC285"/>
      <c r="AD285"/>
      <c r="AE285"/>
      <c r="AF285"/>
      <c r="AG285"/>
      <c r="AH285"/>
      <c r="AI285"/>
      <c r="AJ285"/>
    </row>
    <row r="286" spans="1:36" x14ac:dyDescent="0.3">
      <c r="A286" t="s">
        <v>1751</v>
      </c>
      <c r="B286">
        <v>1112219346</v>
      </c>
      <c r="C286" t="s">
        <v>1752</v>
      </c>
      <c r="D286" t="s">
        <v>1753</v>
      </c>
      <c r="E286" t="s">
        <v>6</v>
      </c>
      <c r="F286" t="s">
        <v>1128</v>
      </c>
      <c r="G286" t="s">
        <v>178</v>
      </c>
      <c r="H286" s="2">
        <v>45786.530682870369</v>
      </c>
      <c r="I286">
        <v>1</v>
      </c>
      <c r="J28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8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86" s="21" t="str">
        <f>_xlfn.XLOOKUP(User[[#This Row],[User Code]],RMS_Check_In_Out!A:A,RMS_Check_In_Out!D:D,"0")</f>
        <v>0</v>
      </c>
      <c r="M286" s="21">
        <f>_xlfn.XLOOKUP(User[[#This Row],[User Code]],Leave!P:P,Leave!S:S,"0")</f>
        <v>540</v>
      </c>
      <c r="N286" s="21">
        <f>User[[#This Row],[Time Leave RMS (min)]]/60</f>
        <v>9</v>
      </c>
      <c r="O286" s="15">
        <f>User[[#This Row],[Duration In Store(min)]]/60</f>
        <v>0</v>
      </c>
      <c r="P286" s="28">
        <f>User[[#This Row],[Time In Store + Leave]]/24</f>
        <v>0.375</v>
      </c>
      <c r="Q286" s="15">
        <f>(User[[#This Row],[Time Leave RMS (min)]]/60)+User[[#This Row],[Duration In Store H]]</f>
        <v>9</v>
      </c>
      <c r="R286">
        <f>IF(User[[#This Row],[Check In]]="Sin Registro",0,1)</f>
        <v>1</v>
      </c>
      <c r="S286">
        <f>IF(User[[#This Row],[Check Out]]="Sin Registro",0,1)</f>
        <v>1</v>
      </c>
      <c r="T286" t="str">
        <f>IFERROR(IF(VLOOKUP(User[[#This Row],[User Code]],Justificar!$C$8:$I$1048576,6,0)=0,"Sin Justificación",VLOOKUP(User[[#This Row],[User Code]],Justificar!$C$8:$I$1048576,6,0)),"")</f>
        <v/>
      </c>
      <c r="U286" t="str">
        <f>IFERROR(IF(VLOOKUP(User[[#This Row],[User Code]],Justificar!$C$8:$I$1048576,6,0)=0,"Sin Justificación",VLOOKUP(User[[#This Row],[User Code]],Justificar!$C$8:$I$1048576,7,0)),"")</f>
        <v/>
      </c>
      <c r="V286" t="str" cm="1">
        <f t="array" ref="V286">_xlfn.IFS(User[[#This Row],[Time In Store + Leave]]&lt;7.8,"Incompleto",User[[#This Row],[Time In Store + Leave]]&lt;=12,"Completo",User[[#This Row],[Time In Store + Leave]]&gt;12,"Superior")</f>
        <v>Completo</v>
      </c>
      <c r="W28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6" t="str">
        <f>IF(User[[#This Row],[Rango]]="incompleto",IF(User[[#This Row],[Reporte in]]=0,"Sin_Registro_In_Out",IF(User[[#This Row],[Reporte Out]]=0,"No_Realizo_Salida","No_cumple_el_Tiempo")),"")</f>
        <v/>
      </c>
      <c r="Y286" t="str" cm="1">
        <f t="array" ref="Y2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286"/>
      <c r="AA286"/>
      <c r="AB286"/>
      <c r="AC286"/>
      <c r="AD286"/>
      <c r="AE286"/>
      <c r="AF286"/>
      <c r="AG286"/>
      <c r="AH286"/>
      <c r="AI286"/>
      <c r="AJ286"/>
    </row>
    <row r="287" spans="1:36" x14ac:dyDescent="0.3">
      <c r="A287" t="s">
        <v>1754</v>
      </c>
      <c r="B287">
        <v>1022408985</v>
      </c>
      <c r="C287" t="s">
        <v>1755</v>
      </c>
      <c r="D287" t="s">
        <v>1756</v>
      </c>
      <c r="E287" t="s">
        <v>6</v>
      </c>
      <c r="F287" t="s">
        <v>1359</v>
      </c>
      <c r="G287" t="s">
        <v>178</v>
      </c>
      <c r="H287" s="2">
        <v>45786.514884259261</v>
      </c>
      <c r="I287">
        <v>1</v>
      </c>
      <c r="J2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45922.383043981485</v>
      </c>
      <c r="K2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45922.784444444442</v>
      </c>
      <c r="L287" s="21">
        <f>_xlfn.XLOOKUP(User[[#This Row],[User Code]],RMS_Check_In_Out!A:A,RMS_Check_In_Out!D:D,"0")</f>
        <v>578</v>
      </c>
      <c r="M287" s="21" t="str">
        <f>_xlfn.XLOOKUP(User[[#This Row],[User Code]],Leave!P:P,Leave!S:S,"0")</f>
        <v>0</v>
      </c>
      <c r="N287" s="21">
        <f>User[[#This Row],[Time Leave RMS (min)]]/60</f>
        <v>0</v>
      </c>
      <c r="O287" s="15">
        <f>User[[#This Row],[Duration In Store(min)]]/60</f>
        <v>9.6333333333333329</v>
      </c>
      <c r="P287" s="28">
        <f>User[[#This Row],[Time In Store + Leave]]/24</f>
        <v>0.40138888888888885</v>
      </c>
      <c r="Q287" s="15">
        <f>(User[[#This Row],[Time Leave RMS (min)]]/60)+User[[#This Row],[Duration In Store H]]</f>
        <v>9.6333333333333329</v>
      </c>
      <c r="R287">
        <f>IF(User[[#This Row],[Check In]]="Sin Registro",0,1)</f>
        <v>1</v>
      </c>
      <c r="S287">
        <f>IF(User[[#This Row],[Check Out]]="Sin Registro",0,1)</f>
        <v>1</v>
      </c>
      <c r="T287" t="str">
        <f>IFERROR(IF(VLOOKUP(User[[#This Row],[User Code]],Justificar!$C$8:$I$1048576,6,0)=0,"Sin Justificación",VLOOKUP(User[[#This Row],[User Code]],Justificar!$C$8:$I$1048576,6,0)),"")</f>
        <v/>
      </c>
      <c r="U287" t="str">
        <f>IFERROR(IF(VLOOKUP(User[[#This Row],[User Code]],Justificar!$C$8:$I$1048576,6,0)=0,"Sin Justificación",VLOOKUP(User[[#This Row],[User Code]],Justificar!$C$8:$I$1048576,7,0)),"")</f>
        <v/>
      </c>
      <c r="V287" t="str" cm="1">
        <f t="array" ref="V287">_xlfn.IFS(User[[#This Row],[Time In Store + Leave]]&lt;7.8,"Incompleto",User[[#This Row],[Time In Store + Leave]]&lt;=12,"Completo",User[[#This Row],[Time In Store + Leave]]&gt;12,"Superior")</f>
        <v>Completo</v>
      </c>
      <c r="W28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7" t="str">
        <f>IF(User[[#This Row],[Rango]]="incompleto",IF(User[[#This Row],[Reporte in]]=0,"Sin_Registro_In_Out",IF(User[[#This Row],[Reporte Out]]=0,"No_Realizo_Salida","No_cumple_el_Tiempo")),"")</f>
        <v/>
      </c>
      <c r="Y287" t="str" cm="1">
        <f t="array" ref="Y2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287"/>
      <c r="AA287"/>
      <c r="AB287"/>
      <c r="AC287"/>
      <c r="AD287"/>
      <c r="AE287"/>
      <c r="AF287"/>
      <c r="AG287"/>
      <c r="AH287"/>
      <c r="AI287"/>
      <c r="AJ287"/>
    </row>
    <row r="288" spans="1:36" x14ac:dyDescent="0.3">
      <c r="A288" t="s">
        <v>1729</v>
      </c>
      <c r="B288">
        <v>1019136540</v>
      </c>
      <c r="C288" t="s">
        <v>1730</v>
      </c>
      <c r="D288" t="s">
        <v>1731</v>
      </c>
      <c r="E288" t="s">
        <v>6</v>
      </c>
      <c r="F288" t="s">
        <v>1051</v>
      </c>
      <c r="G288" t="s">
        <v>177</v>
      </c>
      <c r="H288" s="2">
        <v>45785.667673611111</v>
      </c>
      <c r="I288">
        <v>1</v>
      </c>
      <c r="J2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45922.413310185184</v>
      </c>
      <c r="K2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45922.761655092596</v>
      </c>
      <c r="L288" s="21">
        <f>_xlfn.XLOOKUP(User[[#This Row],[User Code]],RMS_Check_In_Out!A:A,RMS_Check_In_Out!D:D,"0")</f>
        <v>502</v>
      </c>
      <c r="M288" s="21">
        <f>_xlfn.XLOOKUP(User[[#This Row],[User Code]],Leave!P:P,Leave!S:S,"0")</f>
        <v>60</v>
      </c>
      <c r="N288" s="21">
        <f>User[[#This Row],[Time Leave RMS (min)]]/60</f>
        <v>1</v>
      </c>
      <c r="O288" s="15">
        <f>User[[#This Row],[Duration In Store(min)]]/60</f>
        <v>8.3666666666666671</v>
      </c>
      <c r="P288" s="28">
        <f>User[[#This Row],[Time In Store + Leave]]/24</f>
        <v>0.39027777777777778</v>
      </c>
      <c r="Q288" s="15">
        <f>(User[[#This Row],[Time Leave RMS (min)]]/60)+User[[#This Row],[Duration In Store H]]</f>
        <v>9.3666666666666671</v>
      </c>
      <c r="R288">
        <f>IF(User[[#This Row],[Check In]]="Sin Registro",0,1)</f>
        <v>1</v>
      </c>
      <c r="S288">
        <f>IF(User[[#This Row],[Check Out]]="Sin Registro",0,1)</f>
        <v>1</v>
      </c>
      <c r="T288" t="str">
        <f>IFERROR(IF(VLOOKUP(User[[#This Row],[User Code]],Justificar!$C$8:$I$1048576,6,0)=0,"Sin Justificación",VLOOKUP(User[[#This Row],[User Code]],Justificar!$C$8:$I$1048576,6,0)),"")</f>
        <v/>
      </c>
      <c r="U288" t="str">
        <f>IFERROR(IF(VLOOKUP(User[[#This Row],[User Code]],Justificar!$C$8:$I$1048576,6,0)=0,"Sin Justificación",VLOOKUP(User[[#This Row],[User Code]],Justificar!$C$8:$I$1048576,7,0)),"")</f>
        <v/>
      </c>
      <c r="V288" t="str" cm="1">
        <f t="array" ref="V288">_xlfn.IFS(User[[#This Row],[Time In Store + Leave]]&lt;7.8,"Incompleto",User[[#This Row],[Time In Store + Leave]]&lt;=12,"Completo",User[[#This Row],[Time In Store + Leave]]&gt;12,"Superior")</f>
        <v>Completo</v>
      </c>
      <c r="W28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8" t="str">
        <f>IF(User[[#This Row],[Rango]]="incompleto",IF(User[[#This Row],[Reporte in]]=0,"Sin_Registro_In_Out",IF(User[[#This Row],[Reporte Out]]=0,"No_Realizo_Salida","No_cumple_el_Tiempo")),"")</f>
        <v/>
      </c>
      <c r="Y288" t="str" cm="1">
        <f t="array" ref="Y2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88"/>
      <c r="AA288"/>
      <c r="AB288"/>
      <c r="AC288"/>
      <c r="AD288"/>
      <c r="AE288"/>
      <c r="AF288"/>
      <c r="AG288"/>
      <c r="AH288"/>
      <c r="AI288"/>
      <c r="AJ288"/>
    </row>
    <row r="289" spans="1:36" x14ac:dyDescent="0.3">
      <c r="A289" t="s">
        <v>1732</v>
      </c>
      <c r="B289">
        <v>1005330777</v>
      </c>
      <c r="C289" t="s">
        <v>1733</v>
      </c>
      <c r="D289" t="s">
        <v>1734</v>
      </c>
      <c r="E289" t="s">
        <v>6</v>
      </c>
      <c r="F289" t="s">
        <v>1503</v>
      </c>
      <c r="G289" t="s">
        <v>177</v>
      </c>
      <c r="H289" s="2">
        <v>45785.66747685185</v>
      </c>
      <c r="I289">
        <v>1</v>
      </c>
      <c r="J2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45922.480682870373</v>
      </c>
      <c r="K2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45922.83494212963</v>
      </c>
      <c r="L289" s="21">
        <f>_xlfn.XLOOKUP(User[[#This Row],[User Code]],RMS_Check_In_Out!A:A,RMS_Check_In_Out!D:D,"0")</f>
        <v>510</v>
      </c>
      <c r="M289" s="21" t="str">
        <f>_xlfn.XLOOKUP(User[[#This Row],[User Code]],Leave!P:P,Leave!S:S,"0")</f>
        <v>0</v>
      </c>
      <c r="N289" s="21">
        <f>User[[#This Row],[Time Leave RMS (min)]]/60</f>
        <v>0</v>
      </c>
      <c r="O289" s="15">
        <f>User[[#This Row],[Duration In Store(min)]]/60</f>
        <v>8.5</v>
      </c>
      <c r="P289" s="28">
        <f>User[[#This Row],[Time In Store + Leave]]/24</f>
        <v>0.35416666666666669</v>
      </c>
      <c r="Q289" s="15">
        <f>(User[[#This Row],[Time Leave RMS (min)]]/60)+User[[#This Row],[Duration In Store H]]</f>
        <v>8.5</v>
      </c>
      <c r="R289">
        <f>IF(User[[#This Row],[Check In]]="Sin Registro",0,1)</f>
        <v>1</v>
      </c>
      <c r="S289">
        <f>IF(User[[#This Row],[Check Out]]="Sin Registro",0,1)</f>
        <v>1</v>
      </c>
      <c r="T289" t="str">
        <f>IFERROR(IF(VLOOKUP(User[[#This Row],[User Code]],Justificar!$C$8:$I$1048576,6,0)=0,"Sin Justificación",VLOOKUP(User[[#This Row],[User Code]],Justificar!$C$8:$I$1048576,6,0)),"")</f>
        <v/>
      </c>
      <c r="U289" t="str">
        <f>IFERROR(IF(VLOOKUP(User[[#This Row],[User Code]],Justificar!$C$8:$I$1048576,6,0)=0,"Sin Justificación",VLOOKUP(User[[#This Row],[User Code]],Justificar!$C$8:$I$1048576,7,0)),"")</f>
        <v/>
      </c>
      <c r="V289" t="str" cm="1">
        <f t="array" ref="V289">_xlfn.IFS(User[[#This Row],[Time In Store + Leave]]&lt;7.8,"Incompleto",User[[#This Row],[Time In Store + Leave]]&lt;=12,"Completo",User[[#This Row],[Time In Store + Leave]]&gt;12,"Superior")</f>
        <v>Completo</v>
      </c>
      <c r="W28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89" t="str">
        <f>IF(User[[#This Row],[Rango]]="incompleto",IF(User[[#This Row],[Reporte in]]=0,"Sin_Registro_In_Out",IF(User[[#This Row],[Reporte Out]]=0,"No_Realizo_Salida","No_cumple_el_Tiempo")),"")</f>
        <v/>
      </c>
      <c r="Y289" t="str" cm="1">
        <f t="array" ref="Y2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89"/>
      <c r="AA289"/>
      <c r="AB289"/>
      <c r="AC289"/>
      <c r="AD289"/>
      <c r="AE289"/>
      <c r="AF289"/>
      <c r="AG289"/>
      <c r="AH289"/>
      <c r="AI289"/>
      <c r="AJ289"/>
    </row>
    <row r="290" spans="1:36" x14ac:dyDescent="0.3">
      <c r="A290" t="s">
        <v>1735</v>
      </c>
      <c r="B290">
        <v>1000274492</v>
      </c>
      <c r="C290" t="s">
        <v>1736</v>
      </c>
      <c r="D290" t="s">
        <v>1737</v>
      </c>
      <c r="E290" t="s">
        <v>6</v>
      </c>
      <c r="F290" t="s">
        <v>1105</v>
      </c>
      <c r="G290" t="s">
        <v>177</v>
      </c>
      <c r="H290" s="2">
        <v>45785.667175925926</v>
      </c>
      <c r="I290">
        <v>1</v>
      </c>
      <c r="J2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45922.492743055554</v>
      </c>
      <c r="K2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45922.838252314818</v>
      </c>
      <c r="L290" s="21">
        <f>_xlfn.XLOOKUP(User[[#This Row],[User Code]],RMS_Check_In_Out!A:A,RMS_Check_In_Out!D:D,"0")</f>
        <v>498</v>
      </c>
      <c r="M290" s="21">
        <f>_xlfn.XLOOKUP(User[[#This Row],[User Code]],Leave!P:P,Leave!S:S,"0")</f>
        <v>60</v>
      </c>
      <c r="N290" s="21">
        <f>User[[#This Row],[Time Leave RMS (min)]]/60</f>
        <v>1</v>
      </c>
      <c r="O290" s="15">
        <f>User[[#This Row],[Duration In Store(min)]]/60</f>
        <v>8.3000000000000007</v>
      </c>
      <c r="P290" s="28">
        <f>User[[#This Row],[Time In Store + Leave]]/24</f>
        <v>0.38750000000000001</v>
      </c>
      <c r="Q290" s="15">
        <f>(User[[#This Row],[Time Leave RMS (min)]]/60)+User[[#This Row],[Duration In Store H]]</f>
        <v>9.3000000000000007</v>
      </c>
      <c r="R290">
        <f>IF(User[[#This Row],[Check In]]="Sin Registro",0,1)</f>
        <v>1</v>
      </c>
      <c r="S290">
        <f>IF(User[[#This Row],[Check Out]]="Sin Registro",0,1)</f>
        <v>1</v>
      </c>
      <c r="T290" t="str">
        <f>IFERROR(IF(VLOOKUP(User[[#This Row],[User Code]],Justificar!$C$8:$I$1048576,6,0)=0,"Sin Justificación",VLOOKUP(User[[#This Row],[User Code]],Justificar!$C$8:$I$1048576,6,0)),"")</f>
        <v/>
      </c>
      <c r="U290" t="str">
        <f>IFERROR(IF(VLOOKUP(User[[#This Row],[User Code]],Justificar!$C$8:$I$1048576,6,0)=0,"Sin Justificación",VLOOKUP(User[[#This Row],[User Code]],Justificar!$C$8:$I$1048576,7,0)),"")</f>
        <v/>
      </c>
      <c r="V290" t="str" cm="1">
        <f t="array" ref="V290">_xlfn.IFS(User[[#This Row],[Time In Store + Leave]]&lt;7.8,"Incompleto",User[[#This Row],[Time In Store + Leave]]&lt;=12,"Completo",User[[#This Row],[Time In Store + Leave]]&gt;12,"Superior")</f>
        <v>Completo</v>
      </c>
      <c r="W29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0" t="str">
        <f>IF(User[[#This Row],[Rango]]="incompleto",IF(User[[#This Row],[Reporte in]]=0,"Sin_Registro_In_Out",IF(User[[#This Row],[Reporte Out]]=0,"No_Realizo_Salida","No_cumple_el_Tiempo")),"")</f>
        <v/>
      </c>
      <c r="Y290" t="str" cm="1">
        <f t="array" ref="Y2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290"/>
      <c r="AA290"/>
      <c r="AB290"/>
      <c r="AC290"/>
      <c r="AD290"/>
      <c r="AE290"/>
      <c r="AF290"/>
      <c r="AG290"/>
      <c r="AH290"/>
      <c r="AI290"/>
      <c r="AJ290"/>
    </row>
    <row r="291" spans="1:36" x14ac:dyDescent="0.3">
      <c r="A291" t="s">
        <v>1738</v>
      </c>
      <c r="B291">
        <v>1071062234</v>
      </c>
      <c r="C291" t="s">
        <v>1739</v>
      </c>
      <c r="D291" t="s">
        <v>1740</v>
      </c>
      <c r="E291" t="s">
        <v>6</v>
      </c>
      <c r="F291" t="s">
        <v>1051</v>
      </c>
      <c r="G291" t="s">
        <v>177</v>
      </c>
      <c r="H291" s="2">
        <v>45785.658090277779</v>
      </c>
      <c r="I291">
        <v>1</v>
      </c>
      <c r="J2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45922.501886574071</v>
      </c>
      <c r="K2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45922.835011574076</v>
      </c>
      <c r="L291" s="21">
        <f>_xlfn.XLOOKUP(User[[#This Row],[User Code]],RMS_Check_In_Out!A:A,RMS_Check_In_Out!D:D,"0")</f>
        <v>480</v>
      </c>
      <c r="M291" s="21" t="str">
        <f>_xlfn.XLOOKUP(User[[#This Row],[User Code]],Leave!P:P,Leave!S:S,"0")</f>
        <v>0</v>
      </c>
      <c r="N291" s="21">
        <f>User[[#This Row],[Time Leave RMS (min)]]/60</f>
        <v>0</v>
      </c>
      <c r="O291" s="15">
        <f>User[[#This Row],[Duration In Store(min)]]/60</f>
        <v>8</v>
      </c>
      <c r="P291" s="28">
        <f>User[[#This Row],[Time In Store + Leave]]/24</f>
        <v>0.33333333333333331</v>
      </c>
      <c r="Q291" s="15">
        <f>(User[[#This Row],[Time Leave RMS (min)]]/60)+User[[#This Row],[Duration In Store H]]</f>
        <v>8</v>
      </c>
      <c r="R291">
        <f>IF(User[[#This Row],[Check In]]="Sin Registro",0,1)</f>
        <v>1</v>
      </c>
      <c r="S291">
        <f>IF(User[[#This Row],[Check Out]]="Sin Registro",0,1)</f>
        <v>1</v>
      </c>
      <c r="T291" t="str">
        <f>IFERROR(IF(VLOOKUP(User[[#This Row],[User Code]],Justificar!$C$8:$I$1048576,6,0)=0,"Sin Justificación",VLOOKUP(User[[#This Row],[User Code]],Justificar!$C$8:$I$1048576,6,0)),"")</f>
        <v/>
      </c>
      <c r="U291" t="str">
        <f>IFERROR(IF(VLOOKUP(User[[#This Row],[User Code]],Justificar!$C$8:$I$1048576,6,0)=0,"Sin Justificación",VLOOKUP(User[[#This Row],[User Code]],Justificar!$C$8:$I$1048576,7,0)),"")</f>
        <v/>
      </c>
      <c r="V291" t="str" cm="1">
        <f t="array" ref="V291">_xlfn.IFS(User[[#This Row],[Time In Store + Leave]]&lt;7.8,"Incompleto",User[[#This Row],[Time In Store + Leave]]&lt;=12,"Completo",User[[#This Row],[Time In Store + Leave]]&gt;12,"Superior")</f>
        <v>Completo</v>
      </c>
      <c r="W29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1" t="str">
        <f>IF(User[[#This Row],[Rango]]="incompleto",IF(User[[#This Row],[Reporte in]]=0,"Sin_Registro_In_Out",IF(User[[#This Row],[Reporte Out]]=0,"No_Realizo_Salida","No_cumple_el_Tiempo")),"")</f>
        <v/>
      </c>
      <c r="Y291" t="str" cm="1">
        <f t="array" ref="Y2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291"/>
      <c r="AA291"/>
      <c r="AB291"/>
      <c r="AC291"/>
      <c r="AD291"/>
      <c r="AE291"/>
      <c r="AF291"/>
      <c r="AG291"/>
      <c r="AH291"/>
      <c r="AI291"/>
      <c r="AJ291"/>
    </row>
    <row r="292" spans="1:36" x14ac:dyDescent="0.3">
      <c r="A292" t="s">
        <v>1714</v>
      </c>
      <c r="B292">
        <v>1129527594</v>
      </c>
      <c r="C292" t="s">
        <v>1715</v>
      </c>
      <c r="D292" t="s">
        <v>1716</v>
      </c>
      <c r="E292" t="s">
        <v>6</v>
      </c>
      <c r="F292" t="s">
        <v>2210</v>
      </c>
      <c r="G292" t="s">
        <v>178</v>
      </c>
      <c r="H292" s="2">
        <v>45784.541990740741</v>
      </c>
      <c r="I292">
        <v>1</v>
      </c>
      <c r="J2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45922.37090277778</v>
      </c>
      <c r="K29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292" s="21">
        <f>_xlfn.XLOOKUP(User[[#This Row],[User Code]],RMS_Check_In_Out!A:A,RMS_Check_In_Out!D:D,"0")</f>
        <v>0</v>
      </c>
      <c r="M292" s="21" t="str">
        <f>_xlfn.XLOOKUP(User[[#This Row],[User Code]],Leave!P:P,Leave!S:S,"0")</f>
        <v>0</v>
      </c>
      <c r="N292" s="21">
        <f>User[[#This Row],[Time Leave RMS (min)]]/60</f>
        <v>0</v>
      </c>
      <c r="O292" s="15">
        <f>User[[#This Row],[Duration In Store(min)]]/60</f>
        <v>0</v>
      </c>
      <c r="P292" s="28">
        <f>User[[#This Row],[Time In Store + Leave]]/24</f>
        <v>0</v>
      </c>
      <c r="Q292" s="15">
        <f>(User[[#This Row],[Time Leave RMS (min)]]/60)+User[[#This Row],[Duration In Store H]]</f>
        <v>0</v>
      </c>
      <c r="R292">
        <f>IF(User[[#This Row],[Check In]]="Sin Registro",0,1)</f>
        <v>1</v>
      </c>
      <c r="S292">
        <f>IF(User[[#This Row],[Check Out]]="Sin Registro",0,1)</f>
        <v>0</v>
      </c>
      <c r="T292" t="str">
        <f>IFERROR(IF(VLOOKUP(User[[#This Row],[User Code]],Justificar!$C$8:$I$1048576,6,0)=0,"Sin Justificación",VLOOKUP(User[[#This Row],[User Code]],Justificar!$C$8:$I$1048576,6,0)),"")</f>
        <v>Sin Justificación</v>
      </c>
      <c r="U292" t="str">
        <f>IFERROR(IF(VLOOKUP(User[[#This Row],[User Code]],Justificar!$C$8:$I$1048576,6,0)=0,"Sin Justificación",VLOOKUP(User[[#This Row],[User Code]],Justificar!$C$8:$I$1048576,7,0)),"")</f>
        <v>Sin Justificación</v>
      </c>
      <c r="V292" t="str" cm="1">
        <f t="array" ref="V292">_xlfn.IFS(User[[#This Row],[Time In Store + Leave]]&lt;7.8,"Incompleto",User[[#This Row],[Time In Store + Leave]]&lt;=12,"Completo",User[[#This Row],[Time In Store + Leave]]&gt;12,"Superior")</f>
        <v>Incompleto</v>
      </c>
      <c r="W29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292" t="str">
        <f>IF(User[[#This Row],[Rango]]="incompleto",IF(User[[#This Row],[Reporte in]]=0,"Sin_Registro_In_Out",IF(User[[#This Row],[Reporte Out]]=0,"No_Realizo_Salida","No_cumple_el_Tiempo")),"")</f>
        <v>No_Realizo_Salida</v>
      </c>
      <c r="Y292" t="str" cm="1">
        <f t="array" ref="Y2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292"/>
      <c r="AA292"/>
      <c r="AB292"/>
      <c r="AC292"/>
      <c r="AD292"/>
      <c r="AE292"/>
      <c r="AF292"/>
      <c r="AG292"/>
      <c r="AH292"/>
      <c r="AI292"/>
      <c r="AJ292"/>
    </row>
    <row r="293" spans="1:36" x14ac:dyDescent="0.3">
      <c r="A293" t="s">
        <v>1717</v>
      </c>
      <c r="B293">
        <v>1026285753</v>
      </c>
      <c r="C293" t="s">
        <v>1718</v>
      </c>
      <c r="D293" t="s">
        <v>1719</v>
      </c>
      <c r="E293" t="s">
        <v>6</v>
      </c>
      <c r="F293" t="s">
        <v>1983</v>
      </c>
      <c r="G293" t="s">
        <v>179</v>
      </c>
      <c r="H293" s="2">
        <v>45783.751388888886</v>
      </c>
      <c r="I293">
        <v>1</v>
      </c>
      <c r="J2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45922.42386574074</v>
      </c>
      <c r="K2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45922.793020833335</v>
      </c>
      <c r="L293" s="21">
        <f>_xlfn.XLOOKUP(User[[#This Row],[User Code]],RMS_Check_In_Out!A:A,RMS_Check_In_Out!D:D,"0")</f>
        <v>532</v>
      </c>
      <c r="M293" s="21" t="str">
        <f>_xlfn.XLOOKUP(User[[#This Row],[User Code]],Leave!P:P,Leave!S:S,"0")</f>
        <v>0</v>
      </c>
      <c r="N293" s="21">
        <f>User[[#This Row],[Time Leave RMS (min)]]/60</f>
        <v>0</v>
      </c>
      <c r="O293" s="15">
        <f>User[[#This Row],[Duration In Store(min)]]/60</f>
        <v>8.8666666666666671</v>
      </c>
      <c r="P293" s="28">
        <f>User[[#This Row],[Time In Store + Leave]]/24</f>
        <v>0.36944444444444446</v>
      </c>
      <c r="Q293" s="15">
        <f>(User[[#This Row],[Time Leave RMS (min)]]/60)+User[[#This Row],[Duration In Store H]]</f>
        <v>8.8666666666666671</v>
      </c>
      <c r="R293">
        <f>IF(User[[#This Row],[Check In]]="Sin Registro",0,1)</f>
        <v>1</v>
      </c>
      <c r="S293">
        <f>IF(User[[#This Row],[Check Out]]="Sin Registro",0,1)</f>
        <v>1</v>
      </c>
      <c r="T293" t="str">
        <f>IFERROR(IF(VLOOKUP(User[[#This Row],[User Code]],Justificar!$C$8:$I$1048576,6,0)=0,"Sin Justificación",VLOOKUP(User[[#This Row],[User Code]],Justificar!$C$8:$I$1048576,6,0)),"")</f>
        <v/>
      </c>
      <c r="U293" t="str">
        <f>IFERROR(IF(VLOOKUP(User[[#This Row],[User Code]],Justificar!$C$8:$I$1048576,6,0)=0,"Sin Justificación",VLOOKUP(User[[#This Row],[User Code]],Justificar!$C$8:$I$1048576,7,0)),"")</f>
        <v/>
      </c>
      <c r="V293" t="str" cm="1">
        <f t="array" ref="V293">_xlfn.IFS(User[[#This Row],[Time In Store + Leave]]&lt;7.8,"Incompleto",User[[#This Row],[Time In Store + Leave]]&lt;=12,"Completo",User[[#This Row],[Time In Store + Leave]]&gt;12,"Superior")</f>
        <v>Completo</v>
      </c>
      <c r="W29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3" t="str">
        <f>IF(User[[#This Row],[Rango]]="incompleto",IF(User[[#This Row],[Reporte in]]=0,"Sin_Registro_In_Out",IF(User[[#This Row],[Reporte Out]]=0,"No_Realizo_Salida","No_cumple_el_Tiempo")),"")</f>
        <v/>
      </c>
      <c r="Y293" t="str" cm="1">
        <f t="array" ref="Y2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93"/>
      <c r="AA293"/>
      <c r="AB293"/>
      <c r="AC293"/>
      <c r="AD293"/>
      <c r="AE293"/>
      <c r="AF293"/>
      <c r="AG293"/>
      <c r="AH293"/>
      <c r="AI293"/>
      <c r="AJ293"/>
    </row>
    <row r="294" spans="1:36" x14ac:dyDescent="0.3">
      <c r="A294" t="s">
        <v>1720</v>
      </c>
      <c r="B294">
        <v>6157808</v>
      </c>
      <c r="C294" t="s">
        <v>1721</v>
      </c>
      <c r="D294" t="s">
        <v>1722</v>
      </c>
      <c r="E294" t="s">
        <v>6</v>
      </c>
      <c r="F294" t="s">
        <v>1983</v>
      </c>
      <c r="G294" t="s">
        <v>179</v>
      </c>
      <c r="H294" s="2">
        <v>45783.750717592593</v>
      </c>
      <c r="I294">
        <v>1</v>
      </c>
      <c r="J2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45922.530659722222</v>
      </c>
      <c r="K2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45922.838761574072</v>
      </c>
      <c r="L294" s="21">
        <f>_xlfn.XLOOKUP(User[[#This Row],[User Code]],RMS_Check_In_Out!A:A,RMS_Check_In_Out!D:D,"0")</f>
        <v>444</v>
      </c>
      <c r="M294" s="21">
        <f>_xlfn.XLOOKUP(User[[#This Row],[User Code]],Leave!P:P,Leave!S:S,"0")</f>
        <v>120</v>
      </c>
      <c r="N294" s="21">
        <f>User[[#This Row],[Time Leave RMS (min)]]/60</f>
        <v>2</v>
      </c>
      <c r="O294" s="15">
        <f>User[[#This Row],[Duration In Store(min)]]/60</f>
        <v>7.4</v>
      </c>
      <c r="P294" s="28">
        <f>User[[#This Row],[Time In Store + Leave]]/24</f>
        <v>0.39166666666666666</v>
      </c>
      <c r="Q294" s="15">
        <f>(User[[#This Row],[Time Leave RMS (min)]]/60)+User[[#This Row],[Duration In Store H]]</f>
        <v>9.4</v>
      </c>
      <c r="R294">
        <f>IF(User[[#This Row],[Check In]]="Sin Registro",0,1)</f>
        <v>1</v>
      </c>
      <c r="S294">
        <f>IF(User[[#This Row],[Check Out]]="Sin Registro",0,1)</f>
        <v>1</v>
      </c>
      <c r="T294" t="str">
        <f>IFERROR(IF(VLOOKUP(User[[#This Row],[User Code]],Justificar!$C$8:$I$1048576,6,0)=0,"Sin Justificación",VLOOKUP(User[[#This Row],[User Code]],Justificar!$C$8:$I$1048576,6,0)),"")</f>
        <v/>
      </c>
      <c r="U294" t="str">
        <f>IFERROR(IF(VLOOKUP(User[[#This Row],[User Code]],Justificar!$C$8:$I$1048576,6,0)=0,"Sin Justificación",VLOOKUP(User[[#This Row],[User Code]],Justificar!$C$8:$I$1048576,7,0)),"")</f>
        <v/>
      </c>
      <c r="V294" t="str" cm="1">
        <f t="array" ref="V294">_xlfn.IFS(User[[#This Row],[Time In Store + Leave]]&lt;7.8,"Incompleto",User[[#This Row],[Time In Store + Leave]]&lt;=12,"Completo",User[[#This Row],[Time In Store + Leave]]&gt;12,"Superior")</f>
        <v>Completo</v>
      </c>
      <c r="W29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4" t="str">
        <f>IF(User[[#This Row],[Rango]]="incompleto",IF(User[[#This Row],[Reporte in]]=0,"Sin_Registro_In_Out",IF(User[[#This Row],[Reporte Out]]=0,"No_Realizo_Salida","No_cumple_el_Tiempo")),"")</f>
        <v/>
      </c>
      <c r="Y294" t="str" cm="1">
        <f t="array" ref="Y2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294"/>
      <c r="AA294"/>
      <c r="AB294"/>
      <c r="AC294"/>
      <c r="AD294"/>
      <c r="AE294"/>
      <c r="AF294"/>
      <c r="AG294"/>
      <c r="AH294"/>
      <c r="AI294"/>
      <c r="AJ294"/>
    </row>
    <row r="295" spans="1:36" x14ac:dyDescent="0.3">
      <c r="A295" t="s">
        <v>1723</v>
      </c>
      <c r="B295">
        <v>1088358973</v>
      </c>
      <c r="C295" t="s">
        <v>1724</v>
      </c>
      <c r="D295" t="s">
        <v>1725</v>
      </c>
      <c r="E295" t="s">
        <v>6</v>
      </c>
      <c r="F295" t="s">
        <v>1863</v>
      </c>
      <c r="G295" t="s">
        <v>179</v>
      </c>
      <c r="H295" s="2">
        <v>45783.708587962959</v>
      </c>
      <c r="I295">
        <v>1</v>
      </c>
      <c r="J29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29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295" s="21" t="str">
        <f>_xlfn.XLOOKUP(User[[#This Row],[User Code]],RMS_Check_In_Out!A:A,RMS_Check_In_Out!D:D,"0")</f>
        <v>0</v>
      </c>
      <c r="M295" s="21">
        <f>_xlfn.XLOOKUP(User[[#This Row],[User Code]],Leave!P:P,Leave!S:S,"0")</f>
        <v>1080</v>
      </c>
      <c r="N295" s="21">
        <f>User[[#This Row],[Time Leave RMS (min)]]/60</f>
        <v>18</v>
      </c>
      <c r="O295" s="15">
        <f>User[[#This Row],[Duration In Store(min)]]/60</f>
        <v>0</v>
      </c>
      <c r="P295" s="28">
        <f>User[[#This Row],[Time In Store + Leave]]/24</f>
        <v>0.75</v>
      </c>
      <c r="Q295" s="15">
        <f>(User[[#This Row],[Time Leave RMS (min)]]/60)+User[[#This Row],[Duration In Store H]]</f>
        <v>18</v>
      </c>
      <c r="R295">
        <f>IF(User[[#This Row],[Check In]]="Sin Registro",0,1)</f>
        <v>1</v>
      </c>
      <c r="S295">
        <f>IF(User[[#This Row],[Check Out]]="Sin Registro",0,1)</f>
        <v>1</v>
      </c>
      <c r="T295" t="str">
        <f>IFERROR(IF(VLOOKUP(User[[#This Row],[User Code]],Justificar!$C$8:$I$1048576,6,0)=0,"Sin Justificación",VLOOKUP(User[[#This Row],[User Code]],Justificar!$C$8:$I$1048576,6,0)),"")</f>
        <v/>
      </c>
      <c r="U295" t="str">
        <f>IFERROR(IF(VLOOKUP(User[[#This Row],[User Code]],Justificar!$C$8:$I$1048576,6,0)=0,"Sin Justificación",VLOOKUP(User[[#This Row],[User Code]],Justificar!$C$8:$I$1048576,7,0)),"")</f>
        <v/>
      </c>
      <c r="V295" t="str" cm="1">
        <f t="array" ref="V295">_xlfn.IFS(User[[#This Row],[Time In Store + Leave]]&lt;7.8,"Incompleto",User[[#This Row],[Time In Store + Leave]]&lt;=12,"Completo",User[[#This Row],[Time In Store + Leave]]&gt;12,"Superior")</f>
        <v>Superior</v>
      </c>
      <c r="W29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5" t="str">
        <f>IF(User[[#This Row],[Rango]]="incompleto",IF(User[[#This Row],[Reporte in]]=0,"Sin_Registro_In_Out",IF(User[[#This Row],[Reporte Out]]=0,"No_Realizo_Salida","No_cumple_el_Tiempo")),"")</f>
        <v/>
      </c>
      <c r="Y295" t="str" cm="1">
        <f t="array" ref="Y2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95"/>
      <c r="AA295"/>
      <c r="AB295"/>
      <c r="AC295"/>
      <c r="AD295"/>
      <c r="AE295"/>
      <c r="AF295"/>
      <c r="AG295"/>
      <c r="AH295"/>
      <c r="AI295"/>
      <c r="AJ295"/>
    </row>
    <row r="296" spans="1:36" x14ac:dyDescent="0.3">
      <c r="A296" t="s">
        <v>1726</v>
      </c>
      <c r="B296">
        <v>1193577171</v>
      </c>
      <c r="C296" t="s">
        <v>1727</v>
      </c>
      <c r="D296" t="s">
        <v>1728</v>
      </c>
      <c r="E296" t="s">
        <v>6</v>
      </c>
      <c r="F296" t="s">
        <v>1045</v>
      </c>
      <c r="G296" t="s">
        <v>177</v>
      </c>
      <c r="H296" s="2">
        <v>45783.491782407407</v>
      </c>
      <c r="I296">
        <v>1</v>
      </c>
      <c r="J29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29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296" s="21" t="str">
        <f>_xlfn.XLOOKUP(User[[#This Row],[User Code]],RMS_Check_In_Out!A:A,RMS_Check_In_Out!D:D,"0")</f>
        <v>0</v>
      </c>
      <c r="M296" s="21">
        <f>_xlfn.XLOOKUP(User[[#This Row],[User Code]],Leave!P:P,Leave!S:S,"0")</f>
        <v>540</v>
      </c>
      <c r="N296" s="21">
        <f>User[[#This Row],[Time Leave RMS (min)]]/60</f>
        <v>9</v>
      </c>
      <c r="O296" s="15">
        <f>User[[#This Row],[Duration In Store(min)]]/60</f>
        <v>0</v>
      </c>
      <c r="P296" s="28">
        <f>User[[#This Row],[Time In Store + Leave]]/24</f>
        <v>0.375</v>
      </c>
      <c r="Q296" s="15">
        <f>(User[[#This Row],[Time Leave RMS (min)]]/60)+User[[#This Row],[Duration In Store H]]</f>
        <v>9</v>
      </c>
      <c r="R296">
        <f>IF(User[[#This Row],[Check In]]="Sin Registro",0,1)</f>
        <v>1</v>
      </c>
      <c r="S296">
        <f>IF(User[[#This Row],[Check Out]]="Sin Registro",0,1)</f>
        <v>1</v>
      </c>
      <c r="T296" t="str">
        <f>IFERROR(IF(VLOOKUP(User[[#This Row],[User Code]],Justificar!$C$8:$I$1048576,6,0)=0,"Sin Justificación",VLOOKUP(User[[#This Row],[User Code]],Justificar!$C$8:$I$1048576,6,0)),"")</f>
        <v/>
      </c>
      <c r="U296" t="str">
        <f>IFERROR(IF(VLOOKUP(User[[#This Row],[User Code]],Justificar!$C$8:$I$1048576,6,0)=0,"Sin Justificación",VLOOKUP(User[[#This Row],[User Code]],Justificar!$C$8:$I$1048576,7,0)),"")</f>
        <v/>
      </c>
      <c r="V296" t="str" cm="1">
        <f t="array" ref="V296">_xlfn.IFS(User[[#This Row],[Time In Store + Leave]]&lt;7.8,"Incompleto",User[[#This Row],[Time In Store + Leave]]&lt;=12,"Completo",User[[#This Row],[Time In Store + Leave]]&gt;12,"Superior")</f>
        <v>Completo</v>
      </c>
      <c r="W29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6" t="str">
        <f>IF(User[[#This Row],[Rango]]="incompleto",IF(User[[#This Row],[Reporte in]]=0,"Sin_Registro_In_Out",IF(User[[#This Row],[Reporte Out]]=0,"No_Realizo_Salida","No_cumple_el_Tiempo")),"")</f>
        <v/>
      </c>
      <c r="Y296" t="str" cm="1">
        <f t="array" ref="Y2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96"/>
      <c r="AA296"/>
      <c r="AB296"/>
      <c r="AC296"/>
      <c r="AD296"/>
      <c r="AE296"/>
      <c r="AF296"/>
      <c r="AG296"/>
      <c r="AH296"/>
      <c r="AI296"/>
      <c r="AJ296"/>
    </row>
    <row r="297" spans="1:36" x14ac:dyDescent="0.3">
      <c r="A297" t="s">
        <v>1711</v>
      </c>
      <c r="B297">
        <v>1022350900</v>
      </c>
      <c r="C297" t="s">
        <v>1712</v>
      </c>
      <c r="D297" t="s">
        <v>1713</v>
      </c>
      <c r="E297" t="s">
        <v>6</v>
      </c>
      <c r="F297" t="s">
        <v>1487</v>
      </c>
      <c r="G297" t="s">
        <v>177</v>
      </c>
      <c r="H297" s="2">
        <v>45782.640625</v>
      </c>
      <c r="I297">
        <v>1</v>
      </c>
      <c r="J2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45922.512511574074</v>
      </c>
      <c r="K2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45922.848437499997</v>
      </c>
      <c r="L297" s="21">
        <f>_xlfn.XLOOKUP(User[[#This Row],[User Code]],RMS_Check_In_Out!A:A,RMS_Check_In_Out!D:D,"0")</f>
        <v>484</v>
      </c>
      <c r="M297" s="21">
        <f>_xlfn.XLOOKUP(User[[#This Row],[User Code]],Leave!P:P,Leave!S:S,"0")</f>
        <v>60</v>
      </c>
      <c r="N297" s="21">
        <f>User[[#This Row],[Time Leave RMS (min)]]/60</f>
        <v>1</v>
      </c>
      <c r="O297" s="15">
        <f>User[[#This Row],[Duration In Store(min)]]/60</f>
        <v>8.0666666666666664</v>
      </c>
      <c r="P297" s="28">
        <f>User[[#This Row],[Time In Store + Leave]]/24</f>
        <v>0.37777777777777777</v>
      </c>
      <c r="Q297" s="15">
        <f>(User[[#This Row],[Time Leave RMS (min)]]/60)+User[[#This Row],[Duration In Store H]]</f>
        <v>9.0666666666666664</v>
      </c>
      <c r="R297">
        <f>IF(User[[#This Row],[Check In]]="Sin Registro",0,1)</f>
        <v>1</v>
      </c>
      <c r="S297">
        <f>IF(User[[#This Row],[Check Out]]="Sin Registro",0,1)</f>
        <v>1</v>
      </c>
      <c r="T297" t="str">
        <f>IFERROR(IF(VLOOKUP(User[[#This Row],[User Code]],Justificar!$C$8:$I$1048576,6,0)=0,"Sin Justificación",VLOOKUP(User[[#This Row],[User Code]],Justificar!$C$8:$I$1048576,6,0)),"")</f>
        <v/>
      </c>
      <c r="U297" t="str">
        <f>IFERROR(IF(VLOOKUP(User[[#This Row],[User Code]],Justificar!$C$8:$I$1048576,6,0)=0,"Sin Justificación",VLOOKUP(User[[#This Row],[User Code]],Justificar!$C$8:$I$1048576,7,0)),"")</f>
        <v/>
      </c>
      <c r="V297" t="str" cm="1">
        <f t="array" ref="V297">_xlfn.IFS(User[[#This Row],[Time In Store + Leave]]&lt;7.8,"Incompleto",User[[#This Row],[Time In Store + Leave]]&lt;=12,"Completo",User[[#This Row],[Time In Store + Leave]]&gt;12,"Superior")</f>
        <v>Completo</v>
      </c>
      <c r="W29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7" t="str">
        <f>IF(User[[#This Row],[Rango]]="incompleto",IF(User[[#This Row],[Reporte in]]=0,"Sin_Registro_In_Out",IF(User[[#This Row],[Reporte Out]]=0,"No_Realizo_Salida","No_cumple_el_Tiempo")),"")</f>
        <v/>
      </c>
      <c r="Y297" t="str" cm="1">
        <f t="array" ref="Y2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297"/>
      <c r="AA297"/>
      <c r="AB297"/>
      <c r="AC297"/>
      <c r="AD297"/>
      <c r="AE297"/>
      <c r="AF297"/>
      <c r="AG297"/>
      <c r="AH297"/>
      <c r="AI297"/>
      <c r="AJ297"/>
    </row>
    <row r="298" spans="1:36" x14ac:dyDescent="0.3">
      <c r="A298" t="s">
        <v>1688</v>
      </c>
      <c r="B298">
        <v>1116263354</v>
      </c>
      <c r="C298" t="s">
        <v>1689</v>
      </c>
      <c r="D298" t="s">
        <v>1690</v>
      </c>
      <c r="E298" t="s">
        <v>6</v>
      </c>
      <c r="F298" t="s">
        <v>1045</v>
      </c>
      <c r="G298" t="s">
        <v>177</v>
      </c>
      <c r="H298" s="2">
        <v>45782.459722222222</v>
      </c>
      <c r="I298">
        <v>1</v>
      </c>
      <c r="J2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45922.419861111113</v>
      </c>
      <c r="K2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45922.793761574074</v>
      </c>
      <c r="L298" s="21">
        <f>_xlfn.XLOOKUP(User[[#This Row],[User Code]],RMS_Check_In_Out!A:A,RMS_Check_In_Out!D:D,"0")</f>
        <v>538</v>
      </c>
      <c r="M298" s="21" t="str">
        <f>_xlfn.XLOOKUP(User[[#This Row],[User Code]],Leave!P:P,Leave!S:S,"0")</f>
        <v>0</v>
      </c>
      <c r="N298" s="21">
        <f>User[[#This Row],[Time Leave RMS (min)]]/60</f>
        <v>0</v>
      </c>
      <c r="O298" s="15">
        <f>User[[#This Row],[Duration In Store(min)]]/60</f>
        <v>8.9666666666666668</v>
      </c>
      <c r="P298" s="28">
        <f>User[[#This Row],[Time In Store + Leave]]/24</f>
        <v>0.37361111111111112</v>
      </c>
      <c r="Q298" s="15">
        <f>(User[[#This Row],[Time Leave RMS (min)]]/60)+User[[#This Row],[Duration In Store H]]</f>
        <v>8.9666666666666668</v>
      </c>
      <c r="R298">
        <f>IF(User[[#This Row],[Check In]]="Sin Registro",0,1)</f>
        <v>1</v>
      </c>
      <c r="S298">
        <f>IF(User[[#This Row],[Check Out]]="Sin Registro",0,1)</f>
        <v>1</v>
      </c>
      <c r="T298" t="str">
        <f>IFERROR(IF(VLOOKUP(User[[#This Row],[User Code]],Justificar!$C$8:$I$1048576,6,0)=0,"Sin Justificación",VLOOKUP(User[[#This Row],[User Code]],Justificar!$C$8:$I$1048576,6,0)),"")</f>
        <v/>
      </c>
      <c r="U298" t="str">
        <f>IFERROR(IF(VLOOKUP(User[[#This Row],[User Code]],Justificar!$C$8:$I$1048576,6,0)=0,"Sin Justificación",VLOOKUP(User[[#This Row],[User Code]],Justificar!$C$8:$I$1048576,7,0)),"")</f>
        <v/>
      </c>
      <c r="V298" t="str" cm="1">
        <f t="array" ref="V298">_xlfn.IFS(User[[#This Row],[Time In Store + Leave]]&lt;7.8,"Incompleto",User[[#This Row],[Time In Store + Leave]]&lt;=12,"Completo",User[[#This Row],[Time In Store + Leave]]&gt;12,"Superior")</f>
        <v>Completo</v>
      </c>
      <c r="W29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8" t="str">
        <f>IF(User[[#This Row],[Rango]]="incompleto",IF(User[[#This Row],[Reporte in]]=0,"Sin_Registro_In_Out",IF(User[[#This Row],[Reporte Out]]=0,"No_Realizo_Salida","No_cumple_el_Tiempo")),"")</f>
        <v/>
      </c>
      <c r="Y298" t="str" cm="1">
        <f t="array" ref="Y2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298"/>
      <c r="AA298"/>
      <c r="AB298"/>
      <c r="AC298"/>
      <c r="AD298"/>
      <c r="AE298"/>
      <c r="AF298"/>
      <c r="AG298"/>
      <c r="AH298"/>
      <c r="AI298"/>
      <c r="AJ298"/>
    </row>
    <row r="299" spans="1:36" x14ac:dyDescent="0.3">
      <c r="A299" t="s">
        <v>1691</v>
      </c>
      <c r="B299">
        <v>1082888826</v>
      </c>
      <c r="C299" t="s">
        <v>1692</v>
      </c>
      <c r="D299" t="s">
        <v>1693</v>
      </c>
      <c r="E299" t="s">
        <v>6</v>
      </c>
      <c r="F299" t="s">
        <v>1863</v>
      </c>
      <c r="G299" t="s">
        <v>179</v>
      </c>
      <c r="H299" s="2">
        <v>45777.793124999997</v>
      </c>
      <c r="I299">
        <v>1</v>
      </c>
      <c r="J2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45922.412835648145</v>
      </c>
      <c r="K2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45922.798831018517</v>
      </c>
      <c r="L299" s="21">
        <f>_xlfn.XLOOKUP(User[[#This Row],[User Code]],RMS_Check_In_Out!A:A,RMS_Check_In_Out!D:D,"0")</f>
        <v>556</v>
      </c>
      <c r="M299" s="21" t="str">
        <f>_xlfn.XLOOKUP(User[[#This Row],[User Code]],Leave!P:P,Leave!S:S,"0")</f>
        <v>0</v>
      </c>
      <c r="N299" s="21">
        <f>User[[#This Row],[Time Leave RMS (min)]]/60</f>
        <v>0</v>
      </c>
      <c r="O299" s="15">
        <f>User[[#This Row],[Duration In Store(min)]]/60</f>
        <v>9.2666666666666675</v>
      </c>
      <c r="P299" s="28">
        <f>User[[#This Row],[Time In Store + Leave]]/24</f>
        <v>0.38611111111111113</v>
      </c>
      <c r="Q299" s="15">
        <f>(User[[#This Row],[Time Leave RMS (min)]]/60)+User[[#This Row],[Duration In Store H]]</f>
        <v>9.2666666666666675</v>
      </c>
      <c r="R299">
        <f>IF(User[[#This Row],[Check In]]="Sin Registro",0,1)</f>
        <v>1</v>
      </c>
      <c r="S299">
        <f>IF(User[[#This Row],[Check Out]]="Sin Registro",0,1)</f>
        <v>1</v>
      </c>
      <c r="T299" t="str">
        <f>IFERROR(IF(VLOOKUP(User[[#This Row],[User Code]],Justificar!$C$8:$I$1048576,6,0)=0,"Sin Justificación",VLOOKUP(User[[#This Row],[User Code]],Justificar!$C$8:$I$1048576,6,0)),"")</f>
        <v/>
      </c>
      <c r="U299" t="str">
        <f>IFERROR(IF(VLOOKUP(User[[#This Row],[User Code]],Justificar!$C$8:$I$1048576,6,0)=0,"Sin Justificación",VLOOKUP(User[[#This Row],[User Code]],Justificar!$C$8:$I$1048576,7,0)),"")</f>
        <v/>
      </c>
      <c r="V299" t="str" cm="1">
        <f t="array" ref="V299">_xlfn.IFS(User[[#This Row],[Time In Store + Leave]]&lt;7.8,"Incompleto",User[[#This Row],[Time In Store + Leave]]&lt;=12,"Completo",User[[#This Row],[Time In Store + Leave]]&gt;12,"Superior")</f>
        <v>Completo</v>
      </c>
      <c r="W29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299" t="str">
        <f>IF(User[[#This Row],[Rango]]="incompleto",IF(User[[#This Row],[Reporte in]]=0,"Sin_Registro_In_Out",IF(User[[#This Row],[Reporte Out]]=0,"No_Realizo_Salida","No_cumple_el_Tiempo")),"")</f>
        <v/>
      </c>
      <c r="Y299" t="str" cm="1">
        <f t="array" ref="Y2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299"/>
      <c r="AA299"/>
      <c r="AB299"/>
      <c r="AC299"/>
      <c r="AD299"/>
      <c r="AE299"/>
      <c r="AF299"/>
      <c r="AG299"/>
      <c r="AH299"/>
      <c r="AI299"/>
      <c r="AJ299"/>
    </row>
    <row r="300" spans="1:36" x14ac:dyDescent="0.3">
      <c r="A300" t="s">
        <v>1694</v>
      </c>
      <c r="B300">
        <v>1045738577</v>
      </c>
      <c r="C300" t="s">
        <v>1695</v>
      </c>
      <c r="D300" t="s">
        <v>1696</v>
      </c>
      <c r="E300" t="s">
        <v>6</v>
      </c>
      <c r="F300" t="s">
        <v>1863</v>
      </c>
      <c r="G300" t="s">
        <v>179</v>
      </c>
      <c r="H300" s="2">
        <v>45777.792824074073</v>
      </c>
      <c r="I300">
        <v>1</v>
      </c>
      <c r="J3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45922.367337962962</v>
      </c>
      <c r="K3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45922.753113425926</v>
      </c>
      <c r="L300" s="21">
        <f>_xlfn.XLOOKUP(User[[#This Row],[User Code]],RMS_Check_In_Out!A:A,RMS_Check_In_Out!D:D,"0")</f>
        <v>556</v>
      </c>
      <c r="M300" s="21" t="str">
        <f>_xlfn.XLOOKUP(User[[#This Row],[User Code]],Leave!P:P,Leave!S:S,"0")</f>
        <v>0</v>
      </c>
      <c r="N300" s="21">
        <f>User[[#This Row],[Time Leave RMS (min)]]/60</f>
        <v>0</v>
      </c>
      <c r="O300" s="15">
        <f>User[[#This Row],[Duration In Store(min)]]/60</f>
        <v>9.2666666666666675</v>
      </c>
      <c r="P300" s="28">
        <f>User[[#This Row],[Time In Store + Leave]]/24</f>
        <v>0.38611111111111113</v>
      </c>
      <c r="Q300" s="15">
        <f>(User[[#This Row],[Time Leave RMS (min)]]/60)+User[[#This Row],[Duration In Store H]]</f>
        <v>9.2666666666666675</v>
      </c>
      <c r="R300">
        <f>IF(User[[#This Row],[Check In]]="Sin Registro",0,1)</f>
        <v>1</v>
      </c>
      <c r="S300">
        <f>IF(User[[#This Row],[Check Out]]="Sin Registro",0,1)</f>
        <v>1</v>
      </c>
      <c r="T300" t="str">
        <f>IFERROR(IF(VLOOKUP(User[[#This Row],[User Code]],Justificar!$C$8:$I$1048576,6,0)=0,"Sin Justificación",VLOOKUP(User[[#This Row],[User Code]],Justificar!$C$8:$I$1048576,6,0)),"")</f>
        <v/>
      </c>
      <c r="U300" t="str">
        <f>IFERROR(IF(VLOOKUP(User[[#This Row],[User Code]],Justificar!$C$8:$I$1048576,6,0)=0,"Sin Justificación",VLOOKUP(User[[#This Row],[User Code]],Justificar!$C$8:$I$1048576,7,0)),"")</f>
        <v/>
      </c>
      <c r="V300" t="str" cm="1">
        <f t="array" ref="V300">_xlfn.IFS(User[[#This Row],[Time In Store + Leave]]&lt;7.8,"Incompleto",User[[#This Row],[Time In Store + Leave]]&lt;=12,"Completo",User[[#This Row],[Time In Store + Leave]]&gt;12,"Superior")</f>
        <v>Completo</v>
      </c>
      <c r="W30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0" t="str">
        <f>IF(User[[#This Row],[Rango]]="incompleto",IF(User[[#This Row],[Reporte in]]=0,"Sin_Registro_In_Out",IF(User[[#This Row],[Reporte Out]]=0,"No_Realizo_Salida","No_cumple_el_Tiempo")),"")</f>
        <v/>
      </c>
      <c r="Y300" t="str" cm="1">
        <f t="array" ref="Y3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00"/>
      <c r="AA300"/>
      <c r="AB300"/>
      <c r="AC300"/>
      <c r="AD300"/>
      <c r="AE300"/>
      <c r="AF300"/>
      <c r="AG300"/>
      <c r="AH300"/>
      <c r="AI300"/>
      <c r="AJ300"/>
    </row>
    <row r="301" spans="1:36" x14ac:dyDescent="0.3">
      <c r="A301" t="s">
        <v>1697</v>
      </c>
      <c r="B301">
        <v>1051418621</v>
      </c>
      <c r="C301" t="s">
        <v>1698</v>
      </c>
      <c r="D301" t="s">
        <v>1699</v>
      </c>
      <c r="E301" t="s">
        <v>6</v>
      </c>
      <c r="F301" t="s">
        <v>1863</v>
      </c>
      <c r="G301" t="s">
        <v>179</v>
      </c>
      <c r="H301" s="2">
        <v>45777.792303240742</v>
      </c>
      <c r="I301">
        <v>1</v>
      </c>
      <c r="J3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45922.420023148145</v>
      </c>
      <c r="K3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45922.802442129629</v>
      </c>
      <c r="L301" s="21">
        <f>_xlfn.XLOOKUP(User[[#This Row],[User Code]],RMS_Check_In_Out!A:A,RMS_Check_In_Out!D:D,"0")</f>
        <v>551</v>
      </c>
      <c r="M301" s="21" t="str">
        <f>_xlfn.XLOOKUP(User[[#This Row],[User Code]],Leave!P:P,Leave!S:S,"0")</f>
        <v>0</v>
      </c>
      <c r="N301" s="21">
        <f>User[[#This Row],[Time Leave RMS (min)]]/60</f>
        <v>0</v>
      </c>
      <c r="O301" s="15">
        <f>User[[#This Row],[Duration In Store(min)]]/60</f>
        <v>9.1833333333333336</v>
      </c>
      <c r="P301" s="28">
        <f>User[[#This Row],[Time In Store + Leave]]/24</f>
        <v>0.38263888888888892</v>
      </c>
      <c r="Q301" s="15">
        <f>(User[[#This Row],[Time Leave RMS (min)]]/60)+User[[#This Row],[Duration In Store H]]</f>
        <v>9.1833333333333336</v>
      </c>
      <c r="R301">
        <f>IF(User[[#This Row],[Check In]]="Sin Registro",0,1)</f>
        <v>1</v>
      </c>
      <c r="S301">
        <f>IF(User[[#This Row],[Check Out]]="Sin Registro",0,1)</f>
        <v>1</v>
      </c>
      <c r="T301" t="str">
        <f>IFERROR(IF(VLOOKUP(User[[#This Row],[User Code]],Justificar!$C$8:$I$1048576,6,0)=0,"Sin Justificación",VLOOKUP(User[[#This Row],[User Code]],Justificar!$C$8:$I$1048576,6,0)),"")</f>
        <v/>
      </c>
      <c r="U301" t="str">
        <f>IFERROR(IF(VLOOKUP(User[[#This Row],[User Code]],Justificar!$C$8:$I$1048576,6,0)=0,"Sin Justificación",VLOOKUP(User[[#This Row],[User Code]],Justificar!$C$8:$I$1048576,7,0)),"")</f>
        <v/>
      </c>
      <c r="V301" t="str" cm="1">
        <f t="array" ref="V301">_xlfn.IFS(User[[#This Row],[Time In Store + Leave]]&lt;7.8,"Incompleto",User[[#This Row],[Time In Store + Leave]]&lt;=12,"Completo",User[[#This Row],[Time In Store + Leave]]&gt;12,"Superior")</f>
        <v>Completo</v>
      </c>
      <c r="W30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1" t="str">
        <f>IF(User[[#This Row],[Rango]]="incompleto",IF(User[[#This Row],[Reporte in]]=0,"Sin_Registro_In_Out",IF(User[[#This Row],[Reporte Out]]=0,"No_Realizo_Salida","No_cumple_el_Tiempo")),"")</f>
        <v/>
      </c>
      <c r="Y301" t="str" cm="1">
        <f t="array" ref="Y3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01"/>
      <c r="AA301"/>
      <c r="AB301"/>
      <c r="AC301"/>
      <c r="AD301"/>
      <c r="AE301"/>
      <c r="AF301"/>
      <c r="AG301"/>
      <c r="AH301"/>
      <c r="AI301"/>
      <c r="AJ301"/>
    </row>
    <row r="302" spans="1:36" x14ac:dyDescent="0.3">
      <c r="A302" t="s">
        <v>1700</v>
      </c>
      <c r="B302">
        <v>1013584135</v>
      </c>
      <c r="C302" t="s">
        <v>1701</v>
      </c>
      <c r="D302" t="s">
        <v>1702</v>
      </c>
      <c r="E302" t="s">
        <v>6</v>
      </c>
      <c r="F302" t="s">
        <v>1043</v>
      </c>
      <c r="G302" t="s">
        <v>177</v>
      </c>
      <c r="H302" s="2">
        <v>45777.715543981481</v>
      </c>
      <c r="I302">
        <v>1</v>
      </c>
      <c r="J30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0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02" s="21" t="str">
        <f>_xlfn.XLOOKUP(User[[#This Row],[User Code]],RMS_Check_In_Out!A:A,RMS_Check_In_Out!D:D,"0")</f>
        <v>0</v>
      </c>
      <c r="M302" s="21">
        <f>_xlfn.XLOOKUP(User[[#This Row],[User Code]],Leave!P:P,Leave!S:S,"0")</f>
        <v>540</v>
      </c>
      <c r="N302" s="21">
        <f>User[[#This Row],[Time Leave RMS (min)]]/60</f>
        <v>9</v>
      </c>
      <c r="O302" s="15">
        <f>User[[#This Row],[Duration In Store(min)]]/60</f>
        <v>0</v>
      </c>
      <c r="P302" s="28">
        <f>User[[#This Row],[Time In Store + Leave]]/24</f>
        <v>0.375</v>
      </c>
      <c r="Q302" s="15">
        <f>(User[[#This Row],[Time Leave RMS (min)]]/60)+User[[#This Row],[Duration In Store H]]</f>
        <v>9</v>
      </c>
      <c r="R302">
        <f>IF(User[[#This Row],[Check In]]="Sin Registro",0,1)</f>
        <v>1</v>
      </c>
      <c r="S302">
        <f>IF(User[[#This Row],[Check Out]]="Sin Registro",0,1)</f>
        <v>1</v>
      </c>
      <c r="T302" t="str">
        <f>IFERROR(IF(VLOOKUP(User[[#This Row],[User Code]],Justificar!$C$8:$I$1048576,6,0)=0,"Sin Justificación",VLOOKUP(User[[#This Row],[User Code]],Justificar!$C$8:$I$1048576,6,0)),"")</f>
        <v/>
      </c>
      <c r="U302" t="str">
        <f>IFERROR(IF(VLOOKUP(User[[#This Row],[User Code]],Justificar!$C$8:$I$1048576,6,0)=0,"Sin Justificación",VLOOKUP(User[[#This Row],[User Code]],Justificar!$C$8:$I$1048576,7,0)),"")</f>
        <v/>
      </c>
      <c r="V302" t="str" cm="1">
        <f t="array" ref="V302">_xlfn.IFS(User[[#This Row],[Time In Store + Leave]]&lt;7.8,"Incompleto",User[[#This Row],[Time In Store + Leave]]&lt;=12,"Completo",User[[#This Row],[Time In Store + Leave]]&gt;12,"Superior")</f>
        <v>Completo</v>
      </c>
      <c r="W30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2" t="str">
        <f>IF(User[[#This Row],[Rango]]="incompleto",IF(User[[#This Row],[Reporte in]]=0,"Sin_Registro_In_Out",IF(User[[#This Row],[Reporte Out]]=0,"No_Realizo_Salida","No_cumple_el_Tiempo")),"")</f>
        <v/>
      </c>
      <c r="Y302" t="str" cm="1">
        <f t="array" ref="Y3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02"/>
      <c r="AA302"/>
      <c r="AB302"/>
      <c r="AC302"/>
      <c r="AD302"/>
      <c r="AE302"/>
      <c r="AF302"/>
      <c r="AG302"/>
      <c r="AH302"/>
      <c r="AI302"/>
      <c r="AJ302"/>
    </row>
    <row r="303" spans="1:36" x14ac:dyDescent="0.3">
      <c r="A303" t="s">
        <v>1703</v>
      </c>
      <c r="B303">
        <v>1046911698</v>
      </c>
      <c r="C303" t="s">
        <v>1704</v>
      </c>
      <c r="D303" t="s">
        <v>1705</v>
      </c>
      <c r="E303" t="s">
        <v>6</v>
      </c>
      <c r="F303" t="s">
        <v>973</v>
      </c>
      <c r="G303" t="s">
        <v>177</v>
      </c>
      <c r="H303" s="2">
        <v>45777.715381944443</v>
      </c>
      <c r="I303">
        <v>1</v>
      </c>
      <c r="J3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45922.553298611114</v>
      </c>
      <c r="K3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45922.85428240741</v>
      </c>
      <c r="L303" s="21">
        <f>_xlfn.XLOOKUP(User[[#This Row],[User Code]],RMS_Check_In_Out!A:A,RMS_Check_In_Out!D:D,"0")</f>
        <v>433</v>
      </c>
      <c r="M303" s="21">
        <f>_xlfn.XLOOKUP(User[[#This Row],[User Code]],Leave!P:P,Leave!S:S,"0")</f>
        <v>120</v>
      </c>
      <c r="N303" s="21">
        <f>User[[#This Row],[Time Leave RMS (min)]]/60</f>
        <v>2</v>
      </c>
      <c r="O303" s="15">
        <f>User[[#This Row],[Duration In Store(min)]]/60</f>
        <v>7.2166666666666668</v>
      </c>
      <c r="P303" s="28">
        <f>User[[#This Row],[Time In Store + Leave]]/24</f>
        <v>0.3840277777777778</v>
      </c>
      <c r="Q303" s="15">
        <f>(User[[#This Row],[Time Leave RMS (min)]]/60)+User[[#This Row],[Duration In Store H]]</f>
        <v>9.2166666666666668</v>
      </c>
      <c r="R303">
        <f>IF(User[[#This Row],[Check In]]="Sin Registro",0,1)</f>
        <v>1</v>
      </c>
      <c r="S303">
        <f>IF(User[[#This Row],[Check Out]]="Sin Registro",0,1)</f>
        <v>1</v>
      </c>
      <c r="T303" t="str">
        <f>IFERROR(IF(VLOOKUP(User[[#This Row],[User Code]],Justificar!$C$8:$I$1048576,6,0)=0,"Sin Justificación",VLOOKUP(User[[#This Row],[User Code]],Justificar!$C$8:$I$1048576,6,0)),"")</f>
        <v/>
      </c>
      <c r="U303" t="str">
        <f>IFERROR(IF(VLOOKUP(User[[#This Row],[User Code]],Justificar!$C$8:$I$1048576,6,0)=0,"Sin Justificación",VLOOKUP(User[[#This Row],[User Code]],Justificar!$C$8:$I$1048576,7,0)),"")</f>
        <v/>
      </c>
      <c r="V303" t="str" cm="1">
        <f t="array" ref="V303">_xlfn.IFS(User[[#This Row],[Time In Store + Leave]]&lt;7.8,"Incompleto",User[[#This Row],[Time In Store + Leave]]&lt;=12,"Completo",User[[#This Row],[Time In Store + Leave]]&gt;12,"Superior")</f>
        <v>Completo</v>
      </c>
      <c r="W30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3" t="str">
        <f>IF(User[[#This Row],[Rango]]="incompleto",IF(User[[#This Row],[Reporte in]]=0,"Sin_Registro_In_Out",IF(User[[#This Row],[Reporte Out]]=0,"No_Realizo_Salida","No_cumple_el_Tiempo")),"")</f>
        <v/>
      </c>
      <c r="Y303" t="str" cm="1">
        <f t="array" ref="Y3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03"/>
      <c r="AA303"/>
      <c r="AB303"/>
      <c r="AC303"/>
      <c r="AD303"/>
      <c r="AE303"/>
      <c r="AF303"/>
      <c r="AG303"/>
      <c r="AH303"/>
      <c r="AI303"/>
      <c r="AJ303"/>
    </row>
    <row r="304" spans="1:36" x14ac:dyDescent="0.3">
      <c r="A304" t="s">
        <v>1679</v>
      </c>
      <c r="B304">
        <v>1006772876</v>
      </c>
      <c r="C304" t="s">
        <v>1680</v>
      </c>
      <c r="D304" t="s">
        <v>1681</v>
      </c>
      <c r="E304" t="s">
        <v>6</v>
      </c>
      <c r="F304" t="s">
        <v>2412</v>
      </c>
      <c r="G304" t="s">
        <v>177</v>
      </c>
      <c r="H304" s="2">
        <v>45776.792013888888</v>
      </c>
      <c r="I304">
        <v>1</v>
      </c>
      <c r="J3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45922.539293981485</v>
      </c>
      <c r="K3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45922.834050925929</v>
      </c>
      <c r="L304" s="21">
        <f>_xlfn.XLOOKUP(User[[#This Row],[User Code]],RMS_Check_In_Out!A:A,RMS_Check_In_Out!D:D,"0")</f>
        <v>424</v>
      </c>
      <c r="M304" s="21">
        <f>_xlfn.XLOOKUP(User[[#This Row],[User Code]],Leave!P:P,Leave!S:S,"0")</f>
        <v>120</v>
      </c>
      <c r="N304" s="21">
        <f>User[[#This Row],[Time Leave RMS (min)]]/60</f>
        <v>2</v>
      </c>
      <c r="O304" s="15">
        <f>User[[#This Row],[Duration In Store(min)]]/60</f>
        <v>7.0666666666666664</v>
      </c>
      <c r="P304" s="28">
        <f>User[[#This Row],[Time In Store + Leave]]/24</f>
        <v>0.37777777777777777</v>
      </c>
      <c r="Q304" s="15">
        <f>(User[[#This Row],[Time Leave RMS (min)]]/60)+User[[#This Row],[Duration In Store H]]</f>
        <v>9.0666666666666664</v>
      </c>
      <c r="R304">
        <f>IF(User[[#This Row],[Check In]]="Sin Registro",0,1)</f>
        <v>1</v>
      </c>
      <c r="S304">
        <f>IF(User[[#This Row],[Check Out]]="Sin Registro",0,1)</f>
        <v>1</v>
      </c>
      <c r="T304" t="str">
        <f>IFERROR(IF(VLOOKUP(User[[#This Row],[User Code]],Justificar!$C$8:$I$1048576,6,0)=0,"Sin Justificación",VLOOKUP(User[[#This Row],[User Code]],Justificar!$C$8:$I$1048576,6,0)),"")</f>
        <v/>
      </c>
      <c r="U304" t="str">
        <f>IFERROR(IF(VLOOKUP(User[[#This Row],[User Code]],Justificar!$C$8:$I$1048576,6,0)=0,"Sin Justificación",VLOOKUP(User[[#This Row],[User Code]],Justificar!$C$8:$I$1048576,7,0)),"")</f>
        <v/>
      </c>
      <c r="V304" t="str" cm="1">
        <f t="array" ref="V304">_xlfn.IFS(User[[#This Row],[Time In Store + Leave]]&lt;7.8,"Incompleto",User[[#This Row],[Time In Store + Leave]]&lt;=12,"Completo",User[[#This Row],[Time In Store + Leave]]&gt;12,"Superior")</f>
        <v>Completo</v>
      </c>
      <c r="W30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4" t="str">
        <f>IF(User[[#This Row],[Rango]]="incompleto",IF(User[[#This Row],[Reporte in]]=0,"Sin_Registro_In_Out",IF(User[[#This Row],[Reporte Out]]=0,"No_Realizo_Salida","No_cumple_el_Tiempo")),"")</f>
        <v/>
      </c>
      <c r="Y304" t="str" cm="1">
        <f t="array" ref="Y3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04"/>
      <c r="AA304"/>
      <c r="AB304"/>
      <c r="AC304"/>
      <c r="AD304"/>
      <c r="AE304"/>
      <c r="AF304"/>
      <c r="AG304"/>
      <c r="AH304"/>
      <c r="AI304"/>
      <c r="AJ304"/>
    </row>
    <row r="305" spans="1:36" x14ac:dyDescent="0.3">
      <c r="A305" t="s">
        <v>1682</v>
      </c>
      <c r="B305">
        <v>1022334715</v>
      </c>
      <c r="C305" t="s">
        <v>1683</v>
      </c>
      <c r="D305" t="s">
        <v>1684</v>
      </c>
      <c r="E305" t="s">
        <v>6</v>
      </c>
      <c r="F305" t="s">
        <v>1033</v>
      </c>
      <c r="G305" t="s">
        <v>178</v>
      </c>
      <c r="H305" s="2">
        <v>45776.672361111108</v>
      </c>
      <c r="I305">
        <v>1</v>
      </c>
      <c r="J3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45922.365937499999</v>
      </c>
      <c r="K3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45922.731400462966</v>
      </c>
      <c r="L305" s="21">
        <f>_xlfn.XLOOKUP(User[[#This Row],[User Code]],RMS_Check_In_Out!A:A,RMS_Check_In_Out!D:D,"0")</f>
        <v>526</v>
      </c>
      <c r="M305" s="21" t="str">
        <f>_xlfn.XLOOKUP(User[[#This Row],[User Code]],Leave!P:P,Leave!S:S,"0")</f>
        <v>0</v>
      </c>
      <c r="N305" s="21">
        <f>User[[#This Row],[Time Leave RMS (min)]]/60</f>
        <v>0</v>
      </c>
      <c r="O305" s="15">
        <f>User[[#This Row],[Duration In Store(min)]]/60</f>
        <v>8.7666666666666675</v>
      </c>
      <c r="P305" s="28">
        <f>User[[#This Row],[Time In Store + Leave]]/24</f>
        <v>0.36527777777777781</v>
      </c>
      <c r="Q305" s="15">
        <f>(User[[#This Row],[Time Leave RMS (min)]]/60)+User[[#This Row],[Duration In Store H]]</f>
        <v>8.7666666666666675</v>
      </c>
      <c r="R305">
        <f>IF(User[[#This Row],[Check In]]="Sin Registro",0,1)</f>
        <v>1</v>
      </c>
      <c r="S305">
        <f>IF(User[[#This Row],[Check Out]]="Sin Registro",0,1)</f>
        <v>1</v>
      </c>
      <c r="T305" t="str">
        <f>IFERROR(IF(VLOOKUP(User[[#This Row],[User Code]],Justificar!$C$8:$I$1048576,6,0)=0,"Sin Justificación",VLOOKUP(User[[#This Row],[User Code]],Justificar!$C$8:$I$1048576,6,0)),"")</f>
        <v/>
      </c>
      <c r="U305" t="str">
        <f>IFERROR(IF(VLOOKUP(User[[#This Row],[User Code]],Justificar!$C$8:$I$1048576,6,0)=0,"Sin Justificación",VLOOKUP(User[[#This Row],[User Code]],Justificar!$C$8:$I$1048576,7,0)),"")</f>
        <v/>
      </c>
      <c r="V305" t="str" cm="1">
        <f t="array" ref="V305">_xlfn.IFS(User[[#This Row],[Time In Store + Leave]]&lt;7.8,"Incompleto",User[[#This Row],[Time In Store + Leave]]&lt;=12,"Completo",User[[#This Row],[Time In Store + Leave]]&gt;12,"Superior")</f>
        <v>Completo</v>
      </c>
      <c r="W30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5" t="str">
        <f>IF(User[[#This Row],[Rango]]="incompleto",IF(User[[#This Row],[Reporte in]]=0,"Sin_Registro_In_Out",IF(User[[#This Row],[Reporte Out]]=0,"No_Realizo_Salida","No_cumple_el_Tiempo")),"")</f>
        <v/>
      </c>
      <c r="Y305" t="str" cm="1">
        <f t="array" ref="Y3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05"/>
      <c r="AA305"/>
      <c r="AB305"/>
      <c r="AC305"/>
      <c r="AD305"/>
      <c r="AE305"/>
      <c r="AF305"/>
      <c r="AG305"/>
      <c r="AH305"/>
      <c r="AI305"/>
      <c r="AJ305"/>
    </row>
    <row r="306" spans="1:36" x14ac:dyDescent="0.3">
      <c r="A306" t="s">
        <v>1685</v>
      </c>
      <c r="B306">
        <v>1021670490</v>
      </c>
      <c r="C306" t="s">
        <v>1686</v>
      </c>
      <c r="D306" t="s">
        <v>1687</v>
      </c>
      <c r="E306" t="s">
        <v>6</v>
      </c>
      <c r="F306" t="s">
        <v>1033</v>
      </c>
      <c r="G306" t="s">
        <v>178</v>
      </c>
      <c r="H306" s="2">
        <v>45776.672199074077</v>
      </c>
      <c r="I306">
        <v>1</v>
      </c>
      <c r="J3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45922.364386574074</v>
      </c>
      <c r="K3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45922.75472222222</v>
      </c>
      <c r="L306" s="21">
        <f>_xlfn.XLOOKUP(User[[#This Row],[User Code]],RMS_Check_In_Out!A:A,RMS_Check_In_Out!D:D,"0")</f>
        <v>562</v>
      </c>
      <c r="M306" s="21" t="str">
        <f>_xlfn.XLOOKUP(User[[#This Row],[User Code]],Leave!P:P,Leave!S:S,"0")</f>
        <v>0</v>
      </c>
      <c r="N306" s="21">
        <f>User[[#This Row],[Time Leave RMS (min)]]/60</f>
        <v>0</v>
      </c>
      <c r="O306" s="15">
        <f>User[[#This Row],[Duration In Store(min)]]/60</f>
        <v>9.3666666666666671</v>
      </c>
      <c r="P306" s="28">
        <f>User[[#This Row],[Time In Store + Leave]]/24</f>
        <v>0.39027777777777778</v>
      </c>
      <c r="Q306" s="15">
        <f>(User[[#This Row],[Time Leave RMS (min)]]/60)+User[[#This Row],[Duration In Store H]]</f>
        <v>9.3666666666666671</v>
      </c>
      <c r="R306">
        <f>IF(User[[#This Row],[Check In]]="Sin Registro",0,1)</f>
        <v>1</v>
      </c>
      <c r="S306">
        <f>IF(User[[#This Row],[Check Out]]="Sin Registro",0,1)</f>
        <v>1</v>
      </c>
      <c r="T306" t="str">
        <f>IFERROR(IF(VLOOKUP(User[[#This Row],[User Code]],Justificar!$C$8:$I$1048576,6,0)=0,"Sin Justificación",VLOOKUP(User[[#This Row],[User Code]],Justificar!$C$8:$I$1048576,6,0)),"")</f>
        <v/>
      </c>
      <c r="U306" t="str">
        <f>IFERROR(IF(VLOOKUP(User[[#This Row],[User Code]],Justificar!$C$8:$I$1048576,6,0)=0,"Sin Justificación",VLOOKUP(User[[#This Row],[User Code]],Justificar!$C$8:$I$1048576,7,0)),"")</f>
        <v/>
      </c>
      <c r="V306" t="str" cm="1">
        <f t="array" ref="V306">_xlfn.IFS(User[[#This Row],[Time In Store + Leave]]&lt;7.8,"Incompleto",User[[#This Row],[Time In Store + Leave]]&lt;=12,"Completo",User[[#This Row],[Time In Store + Leave]]&gt;12,"Superior")</f>
        <v>Completo</v>
      </c>
      <c r="W30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6" t="str">
        <f>IF(User[[#This Row],[Rango]]="incompleto",IF(User[[#This Row],[Reporte in]]=0,"Sin_Registro_In_Out",IF(User[[#This Row],[Reporte Out]]=0,"No_Realizo_Salida","No_cumple_el_Tiempo")),"")</f>
        <v/>
      </c>
      <c r="Y306" t="str" cm="1">
        <f t="array" ref="Y3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06"/>
      <c r="AA306"/>
      <c r="AB306"/>
      <c r="AC306"/>
      <c r="AD306"/>
      <c r="AE306"/>
      <c r="AF306"/>
      <c r="AG306"/>
      <c r="AH306"/>
      <c r="AI306"/>
      <c r="AJ306"/>
    </row>
    <row r="307" spans="1:36" x14ac:dyDescent="0.3">
      <c r="A307" t="s">
        <v>1673</v>
      </c>
      <c r="B307">
        <v>1192713995</v>
      </c>
      <c r="C307" t="s">
        <v>1674</v>
      </c>
      <c r="D307" t="s">
        <v>1675</v>
      </c>
      <c r="E307" t="s">
        <v>130</v>
      </c>
      <c r="F307" t="s">
        <v>1553</v>
      </c>
      <c r="G307" t="s">
        <v>179</v>
      </c>
      <c r="H307" s="2">
        <v>45775.501793981479</v>
      </c>
      <c r="I307">
        <v>1</v>
      </c>
      <c r="J3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45922.376203703701</v>
      </c>
      <c r="K3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45922.762997685182</v>
      </c>
      <c r="L307" s="21">
        <f>_xlfn.XLOOKUP(User[[#This Row],[User Code]],RMS_Check_In_Out!A:A,RMS_Check_In_Out!D:D,"0")</f>
        <v>557</v>
      </c>
      <c r="M307" s="21" t="str">
        <f>_xlfn.XLOOKUP(User[[#This Row],[User Code]],Leave!P:P,Leave!S:S,"0")</f>
        <v>0</v>
      </c>
      <c r="N307" s="21">
        <f>User[[#This Row],[Time Leave RMS (min)]]/60</f>
        <v>0</v>
      </c>
      <c r="O307" s="15">
        <f>User[[#This Row],[Duration In Store(min)]]/60</f>
        <v>9.2833333333333332</v>
      </c>
      <c r="P307" s="28">
        <f>User[[#This Row],[Time In Store + Leave]]/24</f>
        <v>0.38680555555555557</v>
      </c>
      <c r="Q307" s="15">
        <f>(User[[#This Row],[Time Leave RMS (min)]]/60)+User[[#This Row],[Duration In Store H]]</f>
        <v>9.2833333333333332</v>
      </c>
      <c r="R307">
        <f>IF(User[[#This Row],[Check In]]="Sin Registro",0,1)</f>
        <v>1</v>
      </c>
      <c r="S307">
        <f>IF(User[[#This Row],[Check Out]]="Sin Registro",0,1)</f>
        <v>1</v>
      </c>
      <c r="T307" t="str">
        <f>IFERROR(IF(VLOOKUP(User[[#This Row],[User Code]],Justificar!$C$8:$I$1048576,6,0)=0,"Sin Justificación",VLOOKUP(User[[#This Row],[User Code]],Justificar!$C$8:$I$1048576,6,0)),"")</f>
        <v/>
      </c>
      <c r="U307" t="str">
        <f>IFERROR(IF(VLOOKUP(User[[#This Row],[User Code]],Justificar!$C$8:$I$1048576,6,0)=0,"Sin Justificación",VLOOKUP(User[[#This Row],[User Code]],Justificar!$C$8:$I$1048576,7,0)),"")</f>
        <v/>
      </c>
      <c r="V307" t="str" cm="1">
        <f t="array" ref="V307">_xlfn.IFS(User[[#This Row],[Time In Store + Leave]]&lt;7.8,"Incompleto",User[[#This Row],[Time In Store + Leave]]&lt;=12,"Completo",User[[#This Row],[Time In Store + Leave]]&gt;12,"Superior")</f>
        <v>Completo</v>
      </c>
      <c r="W30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7" t="str">
        <f>IF(User[[#This Row],[Rango]]="incompleto",IF(User[[#This Row],[Reporte in]]=0,"Sin_Registro_In_Out",IF(User[[#This Row],[Reporte Out]]=0,"No_Realizo_Salida","No_cumple_el_Tiempo")),"")</f>
        <v/>
      </c>
      <c r="Y307" t="str" cm="1">
        <f t="array" ref="Y3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07"/>
      <c r="AA307"/>
      <c r="AB307"/>
      <c r="AC307"/>
      <c r="AD307"/>
      <c r="AE307"/>
      <c r="AF307"/>
      <c r="AG307"/>
      <c r="AH307"/>
      <c r="AI307"/>
      <c r="AJ307"/>
    </row>
    <row r="308" spans="1:36" x14ac:dyDescent="0.3">
      <c r="A308" t="s">
        <v>1676</v>
      </c>
      <c r="B308">
        <v>1148445921</v>
      </c>
      <c r="C308" t="s">
        <v>1677</v>
      </c>
      <c r="D308" t="s">
        <v>1678</v>
      </c>
      <c r="E308" t="s">
        <v>6</v>
      </c>
      <c r="F308" t="s">
        <v>1040</v>
      </c>
      <c r="G308" t="s">
        <v>179</v>
      </c>
      <c r="H308" s="2">
        <v>45775.45853009259</v>
      </c>
      <c r="I308">
        <v>1</v>
      </c>
      <c r="J3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45922.425682870373</v>
      </c>
      <c r="K3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45922.751666666663</v>
      </c>
      <c r="L308" s="21">
        <f>_xlfn.XLOOKUP(User[[#This Row],[User Code]],RMS_Check_In_Out!A:A,RMS_Check_In_Out!D:D,"0")</f>
        <v>469</v>
      </c>
      <c r="M308" s="21" t="str">
        <f>_xlfn.XLOOKUP(User[[#This Row],[User Code]],Leave!P:P,Leave!S:S,"0")</f>
        <v>0</v>
      </c>
      <c r="N308" s="21">
        <f>User[[#This Row],[Time Leave RMS (min)]]/60</f>
        <v>0</v>
      </c>
      <c r="O308" s="15">
        <f>User[[#This Row],[Duration In Store(min)]]/60</f>
        <v>7.8166666666666664</v>
      </c>
      <c r="P308" s="28">
        <f>User[[#This Row],[Time In Store + Leave]]/24</f>
        <v>0.32569444444444445</v>
      </c>
      <c r="Q308" s="15">
        <f>(User[[#This Row],[Time Leave RMS (min)]]/60)+User[[#This Row],[Duration In Store H]]</f>
        <v>7.8166666666666664</v>
      </c>
      <c r="R308">
        <f>IF(User[[#This Row],[Check In]]="Sin Registro",0,1)</f>
        <v>1</v>
      </c>
      <c r="S308">
        <f>IF(User[[#This Row],[Check Out]]="Sin Registro",0,1)</f>
        <v>1</v>
      </c>
      <c r="T308" t="str">
        <f>IFERROR(IF(VLOOKUP(User[[#This Row],[User Code]],Justificar!$C$8:$I$1048576,6,0)=0,"Sin Justificación",VLOOKUP(User[[#This Row],[User Code]],Justificar!$C$8:$I$1048576,6,0)),"")</f>
        <v/>
      </c>
      <c r="U308" t="str">
        <f>IFERROR(IF(VLOOKUP(User[[#This Row],[User Code]],Justificar!$C$8:$I$1048576,6,0)=0,"Sin Justificación",VLOOKUP(User[[#This Row],[User Code]],Justificar!$C$8:$I$1048576,7,0)),"")</f>
        <v/>
      </c>
      <c r="V308" t="str" cm="1">
        <f t="array" ref="V308">_xlfn.IFS(User[[#This Row],[Time In Store + Leave]]&lt;7.8,"Incompleto",User[[#This Row],[Time In Store + Leave]]&lt;=12,"Completo",User[[#This Row],[Time In Store + Leave]]&gt;12,"Superior")</f>
        <v>Completo</v>
      </c>
      <c r="W30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8" t="str">
        <f>IF(User[[#This Row],[Rango]]="incompleto",IF(User[[#This Row],[Reporte in]]=0,"Sin_Registro_In_Out",IF(User[[#This Row],[Reporte Out]]=0,"No_Realizo_Salida","No_cumple_el_Tiempo")),"")</f>
        <v/>
      </c>
      <c r="Y308" t="str" cm="1">
        <f t="array" ref="Y3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08"/>
      <c r="AA308"/>
      <c r="AB308"/>
      <c r="AC308"/>
      <c r="AD308"/>
      <c r="AE308"/>
      <c r="AF308"/>
      <c r="AG308"/>
      <c r="AH308"/>
      <c r="AI308"/>
      <c r="AJ308"/>
    </row>
    <row r="309" spans="1:36" x14ac:dyDescent="0.3">
      <c r="A309" t="s">
        <v>1670</v>
      </c>
      <c r="B309">
        <v>1143874189</v>
      </c>
      <c r="C309" t="s">
        <v>1671</v>
      </c>
      <c r="D309" t="s">
        <v>1672</v>
      </c>
      <c r="E309" t="s">
        <v>6</v>
      </c>
      <c r="F309" t="s">
        <v>1045</v>
      </c>
      <c r="G309" t="s">
        <v>177</v>
      </c>
      <c r="H309" s="2">
        <v>45772.542638888888</v>
      </c>
      <c r="I309">
        <v>1</v>
      </c>
      <c r="J3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45922.581979166665</v>
      </c>
      <c r="K3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45922.858217592591</v>
      </c>
      <c r="L309" s="21">
        <f>_xlfn.XLOOKUP(User[[#This Row],[User Code]],RMS_Check_In_Out!A:A,RMS_Check_In_Out!D:D,"0")</f>
        <v>398</v>
      </c>
      <c r="M309" s="21">
        <f>_xlfn.XLOOKUP(User[[#This Row],[User Code]],Leave!P:P,Leave!S:S,"0")</f>
        <v>180</v>
      </c>
      <c r="N309" s="21">
        <f>User[[#This Row],[Time Leave RMS (min)]]/60</f>
        <v>3</v>
      </c>
      <c r="O309" s="15">
        <f>User[[#This Row],[Duration In Store(min)]]/60</f>
        <v>6.6333333333333337</v>
      </c>
      <c r="P309" s="28">
        <f>User[[#This Row],[Time In Store + Leave]]/24</f>
        <v>0.40138888888888885</v>
      </c>
      <c r="Q309" s="15">
        <f>(User[[#This Row],[Time Leave RMS (min)]]/60)+User[[#This Row],[Duration In Store H]]</f>
        <v>9.6333333333333329</v>
      </c>
      <c r="R309">
        <f>IF(User[[#This Row],[Check In]]="Sin Registro",0,1)</f>
        <v>1</v>
      </c>
      <c r="S309">
        <f>IF(User[[#This Row],[Check Out]]="Sin Registro",0,1)</f>
        <v>1</v>
      </c>
      <c r="T309" t="str">
        <f>IFERROR(IF(VLOOKUP(User[[#This Row],[User Code]],Justificar!$C$8:$I$1048576,6,0)=0,"Sin Justificación",VLOOKUP(User[[#This Row],[User Code]],Justificar!$C$8:$I$1048576,6,0)),"")</f>
        <v/>
      </c>
      <c r="U309" t="str">
        <f>IFERROR(IF(VLOOKUP(User[[#This Row],[User Code]],Justificar!$C$8:$I$1048576,6,0)=0,"Sin Justificación",VLOOKUP(User[[#This Row],[User Code]],Justificar!$C$8:$I$1048576,7,0)),"")</f>
        <v/>
      </c>
      <c r="V309" t="str" cm="1">
        <f t="array" ref="V309">_xlfn.IFS(User[[#This Row],[Time In Store + Leave]]&lt;7.8,"Incompleto",User[[#This Row],[Time In Store + Leave]]&lt;=12,"Completo",User[[#This Row],[Time In Store + Leave]]&gt;12,"Superior")</f>
        <v>Completo</v>
      </c>
      <c r="W30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09" t="str">
        <f>IF(User[[#This Row],[Rango]]="incompleto",IF(User[[#This Row],[Reporte in]]=0,"Sin_Registro_In_Out",IF(User[[#This Row],[Reporte Out]]=0,"No_Realizo_Salida","No_cumple_el_Tiempo")),"")</f>
        <v/>
      </c>
      <c r="Y309" t="str" cm="1">
        <f t="array" ref="Y3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09"/>
      <c r="AA309"/>
      <c r="AB309"/>
      <c r="AC309"/>
      <c r="AD309"/>
      <c r="AE309"/>
      <c r="AF309"/>
      <c r="AG309"/>
      <c r="AH309"/>
      <c r="AI309"/>
      <c r="AJ309"/>
    </row>
    <row r="310" spans="1:36" x14ac:dyDescent="0.3">
      <c r="A310" t="s">
        <v>1666</v>
      </c>
      <c r="B310">
        <v>1040746119</v>
      </c>
      <c r="C310" t="s">
        <v>1667</v>
      </c>
      <c r="D310" t="s">
        <v>1668</v>
      </c>
      <c r="E310" t="s">
        <v>6</v>
      </c>
      <c r="F310" t="s">
        <v>973</v>
      </c>
      <c r="G310" t="s">
        <v>177</v>
      </c>
      <c r="H310" s="2">
        <v>45771.500277777777</v>
      </c>
      <c r="I310">
        <v>1</v>
      </c>
      <c r="J3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45922.497847222221</v>
      </c>
      <c r="K3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45922.839108796295</v>
      </c>
      <c r="L310" s="21">
        <f>_xlfn.XLOOKUP(User[[#This Row],[User Code]],RMS_Check_In_Out!A:A,RMS_Check_In_Out!D:D,"0")</f>
        <v>491</v>
      </c>
      <c r="M310" s="21">
        <f>_xlfn.XLOOKUP(User[[#This Row],[User Code]],Leave!P:P,Leave!S:S,"0")</f>
        <v>60</v>
      </c>
      <c r="N310" s="21">
        <f>User[[#This Row],[Time Leave RMS (min)]]/60</f>
        <v>1</v>
      </c>
      <c r="O310" s="15">
        <f>User[[#This Row],[Duration In Store(min)]]/60</f>
        <v>8.1833333333333336</v>
      </c>
      <c r="P310" s="28">
        <f>User[[#This Row],[Time In Store + Leave]]/24</f>
        <v>0.38263888888888892</v>
      </c>
      <c r="Q310" s="15">
        <f>(User[[#This Row],[Time Leave RMS (min)]]/60)+User[[#This Row],[Duration In Store H]]</f>
        <v>9.1833333333333336</v>
      </c>
      <c r="R310">
        <f>IF(User[[#This Row],[Check In]]="Sin Registro",0,1)</f>
        <v>1</v>
      </c>
      <c r="S310">
        <f>IF(User[[#This Row],[Check Out]]="Sin Registro",0,1)</f>
        <v>1</v>
      </c>
      <c r="T310" t="str">
        <f>IFERROR(IF(VLOOKUP(User[[#This Row],[User Code]],Justificar!$C$8:$I$1048576,6,0)=0,"Sin Justificación",VLOOKUP(User[[#This Row],[User Code]],Justificar!$C$8:$I$1048576,6,0)),"")</f>
        <v/>
      </c>
      <c r="U310" t="str">
        <f>IFERROR(IF(VLOOKUP(User[[#This Row],[User Code]],Justificar!$C$8:$I$1048576,6,0)=0,"Sin Justificación",VLOOKUP(User[[#This Row],[User Code]],Justificar!$C$8:$I$1048576,7,0)),"")</f>
        <v/>
      </c>
      <c r="V310" t="str" cm="1">
        <f t="array" ref="V310">_xlfn.IFS(User[[#This Row],[Time In Store + Leave]]&lt;7.8,"Incompleto",User[[#This Row],[Time In Store + Leave]]&lt;=12,"Completo",User[[#This Row],[Time In Store + Leave]]&gt;12,"Superior")</f>
        <v>Completo</v>
      </c>
      <c r="W31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0" t="str">
        <f>IF(User[[#This Row],[Rango]]="incompleto",IF(User[[#This Row],[Reporte in]]=0,"Sin_Registro_In_Out",IF(User[[#This Row],[Reporte Out]]=0,"No_Realizo_Salida","No_cumple_el_Tiempo")),"")</f>
        <v/>
      </c>
      <c r="Y310" t="str" cm="1">
        <f t="array" ref="Y3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10"/>
      <c r="AA310"/>
      <c r="AB310"/>
      <c r="AC310"/>
      <c r="AD310"/>
      <c r="AE310"/>
      <c r="AF310"/>
      <c r="AG310"/>
      <c r="AH310"/>
      <c r="AI310"/>
      <c r="AJ310"/>
    </row>
    <row r="311" spans="1:36" x14ac:dyDescent="0.3">
      <c r="A311" t="s">
        <v>1660</v>
      </c>
      <c r="B311">
        <v>1057600151</v>
      </c>
      <c r="C311" t="s">
        <v>1661</v>
      </c>
      <c r="D311" t="s">
        <v>1662</v>
      </c>
      <c r="E311" t="s">
        <v>6</v>
      </c>
      <c r="F311" t="s">
        <v>1047</v>
      </c>
      <c r="G311" t="s">
        <v>178</v>
      </c>
      <c r="H311" s="2">
        <v>45770.750335648147</v>
      </c>
      <c r="I311">
        <v>1</v>
      </c>
      <c r="J3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45922.33421296296</v>
      </c>
      <c r="K3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45922.709907407407</v>
      </c>
      <c r="L311" s="21">
        <f>_xlfn.XLOOKUP(User[[#This Row],[User Code]],RMS_Check_In_Out!A:A,RMS_Check_In_Out!D:D,"0")</f>
        <v>541</v>
      </c>
      <c r="M311" s="21" t="str">
        <f>_xlfn.XLOOKUP(User[[#This Row],[User Code]],Leave!P:P,Leave!S:S,"0")</f>
        <v>0</v>
      </c>
      <c r="N311" s="21">
        <f>User[[#This Row],[Time Leave RMS (min)]]/60</f>
        <v>0</v>
      </c>
      <c r="O311" s="15">
        <f>User[[#This Row],[Duration In Store(min)]]/60</f>
        <v>9.0166666666666675</v>
      </c>
      <c r="P311" s="28">
        <f>User[[#This Row],[Time In Store + Leave]]/24</f>
        <v>0.3756944444444445</v>
      </c>
      <c r="Q311" s="15">
        <f>(User[[#This Row],[Time Leave RMS (min)]]/60)+User[[#This Row],[Duration In Store H]]</f>
        <v>9.0166666666666675</v>
      </c>
      <c r="R311">
        <f>IF(User[[#This Row],[Check In]]="Sin Registro",0,1)</f>
        <v>1</v>
      </c>
      <c r="S311">
        <f>IF(User[[#This Row],[Check Out]]="Sin Registro",0,1)</f>
        <v>1</v>
      </c>
      <c r="T311" t="str">
        <f>IFERROR(IF(VLOOKUP(User[[#This Row],[User Code]],Justificar!$C$8:$I$1048576,6,0)=0,"Sin Justificación",VLOOKUP(User[[#This Row],[User Code]],Justificar!$C$8:$I$1048576,6,0)),"")</f>
        <v/>
      </c>
      <c r="U311" t="str">
        <f>IFERROR(IF(VLOOKUP(User[[#This Row],[User Code]],Justificar!$C$8:$I$1048576,6,0)=0,"Sin Justificación",VLOOKUP(User[[#This Row],[User Code]],Justificar!$C$8:$I$1048576,7,0)),"")</f>
        <v/>
      </c>
      <c r="V311" t="str" cm="1">
        <f t="array" ref="V311">_xlfn.IFS(User[[#This Row],[Time In Store + Leave]]&lt;7.8,"Incompleto",User[[#This Row],[Time In Store + Leave]]&lt;=12,"Completo",User[[#This Row],[Time In Store + Leave]]&gt;12,"Superior")</f>
        <v>Completo</v>
      </c>
      <c r="W31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1" t="str">
        <f>IF(User[[#This Row],[Rango]]="incompleto",IF(User[[#This Row],[Reporte in]]=0,"Sin_Registro_In_Out",IF(User[[#This Row],[Reporte Out]]=0,"No_Realizo_Salida","No_cumple_el_Tiempo")),"")</f>
        <v/>
      </c>
      <c r="Y311" t="str" cm="1">
        <f t="array" ref="Y3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11"/>
      <c r="AA311"/>
      <c r="AB311"/>
      <c r="AC311"/>
      <c r="AD311"/>
      <c r="AE311"/>
      <c r="AF311"/>
      <c r="AG311"/>
      <c r="AH311"/>
      <c r="AI311"/>
      <c r="AJ311"/>
    </row>
    <row r="312" spans="1:36" x14ac:dyDescent="0.3">
      <c r="A312" t="s">
        <v>1663</v>
      </c>
      <c r="B312">
        <v>6289060</v>
      </c>
      <c r="C312" t="s">
        <v>1664</v>
      </c>
      <c r="D312" t="s">
        <v>1665</v>
      </c>
      <c r="E312" t="s">
        <v>6</v>
      </c>
      <c r="F312" t="s">
        <v>1128</v>
      </c>
      <c r="G312" t="s">
        <v>178</v>
      </c>
      <c r="H312" s="2">
        <v>45770.458935185183</v>
      </c>
      <c r="I312">
        <v>1</v>
      </c>
      <c r="J3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Maternity leave</v>
      </c>
      <c r="K3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Maternity leave</v>
      </c>
      <c r="L312" s="21" t="str">
        <f>_xlfn.XLOOKUP(User[[#This Row],[User Code]],RMS_Check_In_Out!A:A,RMS_Check_In_Out!D:D,"0")</f>
        <v>0</v>
      </c>
      <c r="M312" s="21">
        <f>_xlfn.XLOOKUP(User[[#This Row],[User Code]],Leave!P:P,Leave!S:S,"0")</f>
        <v>540</v>
      </c>
      <c r="N312" s="21">
        <f>User[[#This Row],[Time Leave RMS (min)]]/60</f>
        <v>9</v>
      </c>
      <c r="O312" s="15">
        <f>User[[#This Row],[Duration In Store(min)]]/60</f>
        <v>0</v>
      </c>
      <c r="P312" s="28">
        <f>User[[#This Row],[Time In Store + Leave]]/24</f>
        <v>0.375</v>
      </c>
      <c r="Q312" s="15">
        <f>(User[[#This Row],[Time Leave RMS (min)]]/60)+User[[#This Row],[Duration In Store H]]</f>
        <v>9</v>
      </c>
      <c r="R312">
        <f>IF(User[[#This Row],[Check In]]="Sin Registro",0,1)</f>
        <v>1</v>
      </c>
      <c r="S312">
        <f>IF(User[[#This Row],[Check Out]]="Sin Registro",0,1)</f>
        <v>1</v>
      </c>
      <c r="T312" t="str">
        <f>IFERROR(IF(VLOOKUP(User[[#This Row],[User Code]],Justificar!$C$8:$I$1048576,6,0)=0,"Sin Justificación",VLOOKUP(User[[#This Row],[User Code]],Justificar!$C$8:$I$1048576,6,0)),"")</f>
        <v/>
      </c>
      <c r="U312" t="str">
        <f>IFERROR(IF(VLOOKUP(User[[#This Row],[User Code]],Justificar!$C$8:$I$1048576,6,0)=0,"Sin Justificación",VLOOKUP(User[[#This Row],[User Code]],Justificar!$C$8:$I$1048576,7,0)),"")</f>
        <v/>
      </c>
      <c r="V312" t="str" cm="1">
        <f t="array" ref="V312">_xlfn.IFS(User[[#This Row],[Time In Store + Leave]]&lt;7.8,"Incompleto",User[[#This Row],[Time In Store + Leave]]&lt;=12,"Completo",User[[#This Row],[Time In Store + Leave]]&gt;12,"Superior")</f>
        <v>Completo</v>
      </c>
      <c r="W31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2" t="str">
        <f>IF(User[[#This Row],[Rango]]="incompleto",IF(User[[#This Row],[Reporte in]]=0,"Sin_Registro_In_Out",IF(User[[#This Row],[Reporte Out]]=0,"No_Realizo_Salida","No_cumple_el_Tiempo")),"")</f>
        <v/>
      </c>
      <c r="Y312" t="str" cm="1">
        <f t="array" ref="Y3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12"/>
      <c r="AA312"/>
      <c r="AB312"/>
      <c r="AC312"/>
      <c r="AD312"/>
      <c r="AE312"/>
      <c r="AF312"/>
      <c r="AG312"/>
      <c r="AH312"/>
      <c r="AI312"/>
      <c r="AJ312"/>
    </row>
    <row r="313" spans="1:36" x14ac:dyDescent="0.3">
      <c r="A313" t="s">
        <v>1657</v>
      </c>
      <c r="B313">
        <v>1193552990</v>
      </c>
      <c r="C313" t="s">
        <v>1658</v>
      </c>
      <c r="D313" t="s">
        <v>1659</v>
      </c>
      <c r="E313" t="s">
        <v>6</v>
      </c>
      <c r="F313" t="s">
        <v>1569</v>
      </c>
      <c r="G313" t="s">
        <v>179</v>
      </c>
      <c r="H313" s="2">
        <v>45768.458958333336</v>
      </c>
      <c r="I313">
        <v>1</v>
      </c>
      <c r="J3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45922.350138888891</v>
      </c>
      <c r="K3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45922.710312499999</v>
      </c>
      <c r="L313" s="21">
        <f>_xlfn.XLOOKUP(User[[#This Row],[User Code]],RMS_Check_In_Out!A:A,RMS_Check_In_Out!D:D,"0")</f>
        <v>519</v>
      </c>
      <c r="M313" s="21" t="str">
        <f>_xlfn.XLOOKUP(User[[#This Row],[User Code]],Leave!P:P,Leave!S:S,"0")</f>
        <v>0</v>
      </c>
      <c r="N313" s="21">
        <f>User[[#This Row],[Time Leave RMS (min)]]/60</f>
        <v>0</v>
      </c>
      <c r="O313" s="15">
        <f>User[[#This Row],[Duration In Store(min)]]/60</f>
        <v>8.65</v>
      </c>
      <c r="P313" s="28">
        <f>User[[#This Row],[Time In Store + Leave]]/24</f>
        <v>0.36041666666666666</v>
      </c>
      <c r="Q313" s="15">
        <f>(User[[#This Row],[Time Leave RMS (min)]]/60)+User[[#This Row],[Duration In Store H]]</f>
        <v>8.65</v>
      </c>
      <c r="R313">
        <f>IF(User[[#This Row],[Check In]]="Sin Registro",0,1)</f>
        <v>1</v>
      </c>
      <c r="S313">
        <f>IF(User[[#This Row],[Check Out]]="Sin Registro",0,1)</f>
        <v>1</v>
      </c>
      <c r="T313" t="str">
        <f>IFERROR(IF(VLOOKUP(User[[#This Row],[User Code]],Justificar!$C$8:$I$1048576,6,0)=0,"Sin Justificación",VLOOKUP(User[[#This Row],[User Code]],Justificar!$C$8:$I$1048576,6,0)),"")</f>
        <v/>
      </c>
      <c r="U313" t="str">
        <f>IFERROR(IF(VLOOKUP(User[[#This Row],[User Code]],Justificar!$C$8:$I$1048576,6,0)=0,"Sin Justificación",VLOOKUP(User[[#This Row],[User Code]],Justificar!$C$8:$I$1048576,7,0)),"")</f>
        <v/>
      </c>
      <c r="V313" t="str" cm="1">
        <f t="array" ref="V313">_xlfn.IFS(User[[#This Row],[Time In Store + Leave]]&lt;7.8,"Incompleto",User[[#This Row],[Time In Store + Leave]]&lt;=12,"Completo",User[[#This Row],[Time In Store + Leave]]&gt;12,"Superior")</f>
        <v>Completo</v>
      </c>
      <c r="W31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3" t="str">
        <f>IF(User[[#This Row],[Rango]]="incompleto",IF(User[[#This Row],[Reporte in]]=0,"Sin_Registro_In_Out",IF(User[[#This Row],[Reporte Out]]=0,"No_Realizo_Salida","No_cumple_el_Tiempo")),"")</f>
        <v/>
      </c>
      <c r="Y313" t="str" cm="1">
        <f t="array" ref="Y3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13"/>
      <c r="AA313"/>
      <c r="AB313"/>
      <c r="AC313"/>
      <c r="AD313"/>
      <c r="AE313"/>
      <c r="AF313"/>
      <c r="AG313"/>
      <c r="AH313"/>
      <c r="AI313"/>
      <c r="AJ313"/>
    </row>
    <row r="314" spans="1:36" x14ac:dyDescent="0.3">
      <c r="A314" t="s">
        <v>1654</v>
      </c>
      <c r="B314">
        <v>1088244294</v>
      </c>
      <c r="C314" t="s">
        <v>1655</v>
      </c>
      <c r="D314" t="s">
        <v>1656</v>
      </c>
      <c r="E314" t="s">
        <v>130</v>
      </c>
      <c r="F314" t="s">
        <v>1041</v>
      </c>
      <c r="G314" t="s">
        <v>179</v>
      </c>
      <c r="H314" s="2">
        <v>45763.542002314818</v>
      </c>
      <c r="I314">
        <v>1</v>
      </c>
      <c r="J3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45922.361979166664</v>
      </c>
      <c r="K3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45922.750092592592</v>
      </c>
      <c r="L314" s="21">
        <f>_xlfn.XLOOKUP(User[[#This Row],[User Code]],RMS_Check_In_Out!A:A,RMS_Check_In_Out!D:D,"0")</f>
        <v>559</v>
      </c>
      <c r="M314" s="21" t="str">
        <f>_xlfn.XLOOKUP(User[[#This Row],[User Code]],Leave!P:P,Leave!S:S,"0")</f>
        <v>0</v>
      </c>
      <c r="N314" s="21">
        <f>User[[#This Row],[Time Leave RMS (min)]]/60</f>
        <v>0</v>
      </c>
      <c r="O314" s="15">
        <f>User[[#This Row],[Duration In Store(min)]]/60</f>
        <v>9.3166666666666664</v>
      </c>
      <c r="P314" s="28">
        <f>User[[#This Row],[Time In Store + Leave]]/24</f>
        <v>0.38819444444444445</v>
      </c>
      <c r="Q314" s="15">
        <f>(User[[#This Row],[Time Leave RMS (min)]]/60)+User[[#This Row],[Duration In Store H]]</f>
        <v>9.3166666666666664</v>
      </c>
      <c r="R314">
        <f>IF(User[[#This Row],[Check In]]="Sin Registro",0,1)</f>
        <v>1</v>
      </c>
      <c r="S314">
        <f>IF(User[[#This Row],[Check Out]]="Sin Registro",0,1)</f>
        <v>1</v>
      </c>
      <c r="T314" t="str">
        <f>IFERROR(IF(VLOOKUP(User[[#This Row],[User Code]],Justificar!$C$8:$I$1048576,6,0)=0,"Sin Justificación",VLOOKUP(User[[#This Row],[User Code]],Justificar!$C$8:$I$1048576,6,0)),"")</f>
        <v/>
      </c>
      <c r="U314" t="str">
        <f>IFERROR(IF(VLOOKUP(User[[#This Row],[User Code]],Justificar!$C$8:$I$1048576,6,0)=0,"Sin Justificación",VLOOKUP(User[[#This Row],[User Code]],Justificar!$C$8:$I$1048576,7,0)),"")</f>
        <v/>
      </c>
      <c r="V314" t="str" cm="1">
        <f t="array" ref="V314">_xlfn.IFS(User[[#This Row],[Time In Store + Leave]]&lt;7.8,"Incompleto",User[[#This Row],[Time In Store + Leave]]&lt;=12,"Completo",User[[#This Row],[Time In Store + Leave]]&gt;12,"Superior")</f>
        <v>Completo</v>
      </c>
      <c r="W31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4" t="str">
        <f>IF(User[[#This Row],[Rango]]="incompleto",IF(User[[#This Row],[Reporte in]]=0,"Sin_Registro_In_Out",IF(User[[#This Row],[Reporte Out]]=0,"No_Realizo_Salida","No_cumple_el_Tiempo")),"")</f>
        <v/>
      </c>
      <c r="Y314" t="str" cm="1">
        <f t="array" ref="Y3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14"/>
      <c r="AA314"/>
      <c r="AB314"/>
      <c r="AC314"/>
      <c r="AD314"/>
      <c r="AE314"/>
      <c r="AF314"/>
      <c r="AG314"/>
      <c r="AH314"/>
      <c r="AI314"/>
      <c r="AJ314"/>
    </row>
    <row r="315" spans="1:36" x14ac:dyDescent="0.3">
      <c r="A315" t="s">
        <v>1647</v>
      </c>
      <c r="B315">
        <v>1143926626</v>
      </c>
      <c r="C315" t="s">
        <v>1648</v>
      </c>
      <c r="D315" t="s">
        <v>1649</v>
      </c>
      <c r="E315" t="s">
        <v>6</v>
      </c>
      <c r="F315" t="s">
        <v>1040</v>
      </c>
      <c r="G315" t="s">
        <v>179</v>
      </c>
      <c r="H315" s="2">
        <v>45761.627013888887</v>
      </c>
      <c r="I315">
        <v>1</v>
      </c>
      <c r="J3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45922.608229166668</v>
      </c>
      <c r="K3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45922.732002314813</v>
      </c>
      <c r="L315" s="21">
        <f>_xlfn.XLOOKUP(User[[#This Row],[User Code]],RMS_Check_In_Out!A:A,RMS_Check_In_Out!D:D,"0")</f>
        <v>178</v>
      </c>
      <c r="M315" s="21">
        <f>_xlfn.XLOOKUP(User[[#This Row],[User Code]],Leave!P:P,Leave!S:S,"0")</f>
        <v>540</v>
      </c>
      <c r="N315" s="21">
        <f>User[[#This Row],[Time Leave RMS (min)]]/60</f>
        <v>9</v>
      </c>
      <c r="O315" s="15">
        <f>User[[#This Row],[Duration In Store(min)]]/60</f>
        <v>2.9666666666666668</v>
      </c>
      <c r="P315" s="28">
        <f>User[[#This Row],[Time In Store + Leave]]/24</f>
        <v>0.49861111111111112</v>
      </c>
      <c r="Q315" s="15">
        <f>(User[[#This Row],[Time Leave RMS (min)]]/60)+User[[#This Row],[Duration In Store H]]</f>
        <v>11.966666666666667</v>
      </c>
      <c r="R315">
        <f>IF(User[[#This Row],[Check In]]="Sin Registro",0,1)</f>
        <v>1</v>
      </c>
      <c r="S315">
        <f>IF(User[[#This Row],[Check Out]]="Sin Registro",0,1)</f>
        <v>1</v>
      </c>
      <c r="T315" t="str">
        <f>IFERROR(IF(VLOOKUP(User[[#This Row],[User Code]],Justificar!$C$8:$I$1048576,6,0)=0,"Sin Justificación",VLOOKUP(User[[#This Row],[User Code]],Justificar!$C$8:$I$1048576,6,0)),"")</f>
        <v/>
      </c>
      <c r="U315" t="str">
        <f>IFERROR(IF(VLOOKUP(User[[#This Row],[User Code]],Justificar!$C$8:$I$1048576,6,0)=0,"Sin Justificación",VLOOKUP(User[[#This Row],[User Code]],Justificar!$C$8:$I$1048576,7,0)),"")</f>
        <v/>
      </c>
      <c r="V315" t="str" cm="1">
        <f t="array" ref="V315">_xlfn.IFS(User[[#This Row],[Time In Store + Leave]]&lt;7.8,"Incompleto",User[[#This Row],[Time In Store + Leave]]&lt;=12,"Completo",User[[#This Row],[Time In Store + Leave]]&gt;12,"Superior")</f>
        <v>Completo</v>
      </c>
      <c r="W31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5" t="str">
        <f>IF(User[[#This Row],[Rango]]="incompleto",IF(User[[#This Row],[Reporte in]]=0,"Sin_Registro_In_Out",IF(User[[#This Row],[Reporte Out]]=0,"No_Realizo_Salida","No_cumple_el_Tiempo")),"")</f>
        <v/>
      </c>
      <c r="Y315" t="str" cm="1">
        <f t="array" ref="Y3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15"/>
      <c r="AA315"/>
      <c r="AB315"/>
      <c r="AC315"/>
      <c r="AD315"/>
      <c r="AE315"/>
      <c r="AF315"/>
      <c r="AG315"/>
      <c r="AH315"/>
      <c r="AI315"/>
      <c r="AJ315"/>
    </row>
    <row r="316" spans="1:36" x14ac:dyDescent="0.3">
      <c r="A316" t="s">
        <v>1650</v>
      </c>
      <c r="B316">
        <v>79923973</v>
      </c>
      <c r="C316" t="s">
        <v>1651</v>
      </c>
      <c r="D316" t="s">
        <v>1652</v>
      </c>
      <c r="E316" t="s">
        <v>130</v>
      </c>
      <c r="F316" t="s">
        <v>1990</v>
      </c>
      <c r="G316" t="s">
        <v>178</v>
      </c>
      <c r="H316" s="2">
        <v>45761.626701388886</v>
      </c>
      <c r="I316">
        <v>1</v>
      </c>
      <c r="J3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45922.402187500003</v>
      </c>
      <c r="K3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45922.783993055556</v>
      </c>
      <c r="L316" s="21">
        <f>_xlfn.XLOOKUP(User[[#This Row],[User Code]],RMS_Check_In_Out!A:A,RMS_Check_In_Out!D:D,"0")</f>
        <v>550</v>
      </c>
      <c r="M316" s="21" t="str">
        <f>_xlfn.XLOOKUP(User[[#This Row],[User Code]],Leave!P:P,Leave!S:S,"0")</f>
        <v>0</v>
      </c>
      <c r="N316" s="21">
        <f>User[[#This Row],[Time Leave RMS (min)]]/60</f>
        <v>0</v>
      </c>
      <c r="O316" s="15">
        <f>User[[#This Row],[Duration In Store(min)]]/60</f>
        <v>9.1666666666666661</v>
      </c>
      <c r="P316" s="28">
        <f>User[[#This Row],[Time In Store + Leave]]/24</f>
        <v>0.38194444444444442</v>
      </c>
      <c r="Q316" s="15">
        <f>(User[[#This Row],[Time Leave RMS (min)]]/60)+User[[#This Row],[Duration In Store H]]</f>
        <v>9.1666666666666661</v>
      </c>
      <c r="R316">
        <f>IF(User[[#This Row],[Check In]]="Sin Registro",0,1)</f>
        <v>1</v>
      </c>
      <c r="S316">
        <f>IF(User[[#This Row],[Check Out]]="Sin Registro",0,1)</f>
        <v>1</v>
      </c>
      <c r="T316" t="str">
        <f>IFERROR(IF(VLOOKUP(User[[#This Row],[User Code]],Justificar!$C$8:$I$1048576,6,0)=0,"Sin Justificación",VLOOKUP(User[[#This Row],[User Code]],Justificar!$C$8:$I$1048576,6,0)),"")</f>
        <v/>
      </c>
      <c r="U316" t="str">
        <f>IFERROR(IF(VLOOKUP(User[[#This Row],[User Code]],Justificar!$C$8:$I$1048576,6,0)=0,"Sin Justificación",VLOOKUP(User[[#This Row],[User Code]],Justificar!$C$8:$I$1048576,7,0)),"")</f>
        <v/>
      </c>
      <c r="V316" t="str" cm="1">
        <f t="array" ref="V316">_xlfn.IFS(User[[#This Row],[Time In Store + Leave]]&lt;7.8,"Incompleto",User[[#This Row],[Time In Store + Leave]]&lt;=12,"Completo",User[[#This Row],[Time In Store + Leave]]&gt;12,"Superior")</f>
        <v>Completo</v>
      </c>
      <c r="W31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6" t="str">
        <f>IF(User[[#This Row],[Rango]]="incompleto",IF(User[[#This Row],[Reporte in]]=0,"Sin_Registro_In_Out",IF(User[[#This Row],[Reporte Out]]=0,"No_Realizo_Salida","No_cumple_el_Tiempo")),"")</f>
        <v/>
      </c>
      <c r="Y316" t="str" cm="1">
        <f t="array" ref="Y3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16"/>
      <c r="AA316"/>
      <c r="AB316"/>
      <c r="AC316"/>
      <c r="AD316"/>
      <c r="AE316"/>
      <c r="AF316"/>
      <c r="AG316"/>
      <c r="AH316"/>
      <c r="AI316"/>
      <c r="AJ316"/>
    </row>
    <row r="317" spans="1:36" x14ac:dyDescent="0.3">
      <c r="A317" t="s">
        <v>1644</v>
      </c>
      <c r="B317">
        <v>1073240242</v>
      </c>
      <c r="C317" t="s">
        <v>1645</v>
      </c>
      <c r="D317" t="s">
        <v>1646</v>
      </c>
      <c r="E317" t="s">
        <v>6</v>
      </c>
      <c r="F317" t="s">
        <v>1105</v>
      </c>
      <c r="G317" t="s">
        <v>177</v>
      </c>
      <c r="H317" s="2">
        <v>45758.417256944442</v>
      </c>
      <c r="I317">
        <v>1</v>
      </c>
      <c r="J3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45922.530601851853</v>
      </c>
      <c r="K3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45922.878437500003</v>
      </c>
      <c r="L317" s="21">
        <f>_xlfn.XLOOKUP(User[[#This Row],[User Code]],RMS_Check_In_Out!A:A,RMS_Check_In_Out!D:D,"0")</f>
        <v>501</v>
      </c>
      <c r="M317" s="21">
        <f>_xlfn.XLOOKUP(User[[#This Row],[User Code]],Leave!P:P,Leave!S:S,"0")</f>
        <v>60</v>
      </c>
      <c r="N317" s="21">
        <f>User[[#This Row],[Time Leave RMS (min)]]/60</f>
        <v>1</v>
      </c>
      <c r="O317" s="15">
        <f>User[[#This Row],[Duration In Store(min)]]/60</f>
        <v>8.35</v>
      </c>
      <c r="P317" s="28">
        <f>User[[#This Row],[Time In Store + Leave]]/24</f>
        <v>0.38958333333333334</v>
      </c>
      <c r="Q317" s="15">
        <f>(User[[#This Row],[Time Leave RMS (min)]]/60)+User[[#This Row],[Duration In Store H]]</f>
        <v>9.35</v>
      </c>
      <c r="R317">
        <f>IF(User[[#This Row],[Check In]]="Sin Registro",0,1)</f>
        <v>1</v>
      </c>
      <c r="S317">
        <f>IF(User[[#This Row],[Check Out]]="Sin Registro",0,1)</f>
        <v>1</v>
      </c>
      <c r="T317" t="str">
        <f>IFERROR(IF(VLOOKUP(User[[#This Row],[User Code]],Justificar!$C$8:$I$1048576,6,0)=0,"Sin Justificación",VLOOKUP(User[[#This Row],[User Code]],Justificar!$C$8:$I$1048576,6,0)),"")</f>
        <v/>
      </c>
      <c r="U317" t="str">
        <f>IFERROR(IF(VLOOKUP(User[[#This Row],[User Code]],Justificar!$C$8:$I$1048576,6,0)=0,"Sin Justificación",VLOOKUP(User[[#This Row],[User Code]],Justificar!$C$8:$I$1048576,7,0)),"")</f>
        <v/>
      </c>
      <c r="V317" t="str" cm="1">
        <f t="array" ref="V317">_xlfn.IFS(User[[#This Row],[Time In Store + Leave]]&lt;7.8,"Incompleto",User[[#This Row],[Time In Store + Leave]]&lt;=12,"Completo",User[[#This Row],[Time In Store + Leave]]&gt;12,"Superior")</f>
        <v>Completo</v>
      </c>
      <c r="W31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7" t="str">
        <f>IF(User[[#This Row],[Rango]]="incompleto",IF(User[[#This Row],[Reporte in]]=0,"Sin_Registro_In_Out",IF(User[[#This Row],[Reporte Out]]=0,"No_Realizo_Salida","No_cumple_el_Tiempo")),"")</f>
        <v/>
      </c>
      <c r="Y317" t="str" cm="1">
        <f t="array" ref="Y3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17"/>
      <c r="AA317"/>
      <c r="AB317"/>
      <c r="AC317"/>
      <c r="AD317"/>
      <c r="AE317"/>
      <c r="AF317"/>
      <c r="AG317"/>
      <c r="AH317"/>
      <c r="AI317"/>
      <c r="AJ317"/>
    </row>
    <row r="318" spans="1:36" x14ac:dyDescent="0.3">
      <c r="A318" t="s">
        <v>1639</v>
      </c>
      <c r="B318">
        <v>79916563</v>
      </c>
      <c r="C318" t="s">
        <v>1640</v>
      </c>
      <c r="D318" t="s">
        <v>1641</v>
      </c>
      <c r="E318" t="s">
        <v>6</v>
      </c>
      <c r="F318" t="s">
        <v>1033</v>
      </c>
      <c r="G318" t="s">
        <v>178</v>
      </c>
      <c r="H318" s="2">
        <v>45757.500439814816</v>
      </c>
      <c r="I318">
        <v>1</v>
      </c>
      <c r="J3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45922.369270833333</v>
      </c>
      <c r="K3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45922.708379629628</v>
      </c>
      <c r="L318" s="21">
        <f>_xlfn.XLOOKUP(User[[#This Row],[User Code]],RMS_Check_In_Out!A:A,RMS_Check_In_Out!D:D,"0")</f>
        <v>488</v>
      </c>
      <c r="M318" s="21">
        <f>_xlfn.XLOOKUP(User[[#This Row],[User Code]],Leave!P:P,Leave!S:S,"0")</f>
        <v>480</v>
      </c>
      <c r="N318" s="21">
        <f>User[[#This Row],[Time Leave RMS (min)]]/60</f>
        <v>8</v>
      </c>
      <c r="O318" s="15">
        <f>User[[#This Row],[Duration In Store(min)]]/60</f>
        <v>8.1333333333333329</v>
      </c>
      <c r="P318" s="28">
        <f>User[[#This Row],[Time In Store + Leave]]/24</f>
        <v>0.67222222222222217</v>
      </c>
      <c r="Q318" s="15">
        <f>(User[[#This Row],[Time Leave RMS (min)]]/60)+User[[#This Row],[Duration In Store H]]</f>
        <v>16.133333333333333</v>
      </c>
      <c r="R318">
        <f>IF(User[[#This Row],[Check In]]="Sin Registro",0,1)</f>
        <v>1</v>
      </c>
      <c r="S318">
        <f>IF(User[[#This Row],[Check Out]]="Sin Registro",0,1)</f>
        <v>1</v>
      </c>
      <c r="T318" t="str">
        <f>IFERROR(IF(VLOOKUP(User[[#This Row],[User Code]],Justificar!$C$8:$I$1048576,6,0)=0,"Sin Justificación",VLOOKUP(User[[#This Row],[User Code]],Justificar!$C$8:$I$1048576,6,0)),"")</f>
        <v/>
      </c>
      <c r="U318" t="str">
        <f>IFERROR(IF(VLOOKUP(User[[#This Row],[User Code]],Justificar!$C$8:$I$1048576,6,0)=0,"Sin Justificación",VLOOKUP(User[[#This Row],[User Code]],Justificar!$C$8:$I$1048576,7,0)),"")</f>
        <v/>
      </c>
      <c r="V318" t="str" cm="1">
        <f t="array" ref="V318">_xlfn.IFS(User[[#This Row],[Time In Store + Leave]]&lt;7.8,"Incompleto",User[[#This Row],[Time In Store + Leave]]&lt;=12,"Completo",User[[#This Row],[Time In Store + Leave]]&gt;12,"Superior")</f>
        <v>Superior</v>
      </c>
      <c r="W31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8" t="str">
        <f>IF(User[[#This Row],[Rango]]="incompleto",IF(User[[#This Row],[Reporte in]]=0,"Sin_Registro_In_Out",IF(User[[#This Row],[Reporte Out]]=0,"No_Realizo_Salida","No_cumple_el_Tiempo")),"")</f>
        <v/>
      </c>
      <c r="Y318" t="str" cm="1">
        <f t="array" ref="Y3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18"/>
      <c r="AA318"/>
      <c r="AB318"/>
      <c r="AC318"/>
      <c r="AD318"/>
      <c r="AE318"/>
      <c r="AF318"/>
      <c r="AG318"/>
      <c r="AH318"/>
      <c r="AI318"/>
      <c r="AJ318"/>
    </row>
    <row r="319" spans="1:36" x14ac:dyDescent="0.3">
      <c r="A319" t="s">
        <v>1636</v>
      </c>
      <c r="B319">
        <v>1082804832</v>
      </c>
      <c r="C319" t="s">
        <v>1637</v>
      </c>
      <c r="D319" t="s">
        <v>1638</v>
      </c>
      <c r="E319" t="s">
        <v>6</v>
      </c>
      <c r="F319" t="s">
        <v>2767</v>
      </c>
      <c r="G319" t="s">
        <v>178</v>
      </c>
      <c r="H319" s="2">
        <v>45756.458587962959</v>
      </c>
      <c r="I319">
        <v>1</v>
      </c>
      <c r="J3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45922.355486111112</v>
      </c>
      <c r="K3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45922.729733796295</v>
      </c>
      <c r="L319" s="21">
        <f>_xlfn.XLOOKUP(User[[#This Row],[User Code]],RMS_Check_In_Out!A:A,RMS_Check_In_Out!D:D,"0")</f>
        <v>539</v>
      </c>
      <c r="M319" s="21" t="str">
        <f>_xlfn.XLOOKUP(User[[#This Row],[User Code]],Leave!P:P,Leave!S:S,"0")</f>
        <v>0</v>
      </c>
      <c r="N319" s="21">
        <f>User[[#This Row],[Time Leave RMS (min)]]/60</f>
        <v>0</v>
      </c>
      <c r="O319" s="15">
        <f>User[[#This Row],[Duration In Store(min)]]/60</f>
        <v>8.9833333333333325</v>
      </c>
      <c r="P319" s="28">
        <f>User[[#This Row],[Time In Store + Leave]]/24</f>
        <v>0.3743055555555555</v>
      </c>
      <c r="Q319" s="15">
        <f>(User[[#This Row],[Time Leave RMS (min)]]/60)+User[[#This Row],[Duration In Store H]]</f>
        <v>8.9833333333333325</v>
      </c>
      <c r="R319">
        <f>IF(User[[#This Row],[Check In]]="Sin Registro",0,1)</f>
        <v>1</v>
      </c>
      <c r="S319">
        <f>IF(User[[#This Row],[Check Out]]="Sin Registro",0,1)</f>
        <v>1</v>
      </c>
      <c r="T319" t="str">
        <f>IFERROR(IF(VLOOKUP(User[[#This Row],[User Code]],Justificar!$C$8:$I$1048576,6,0)=0,"Sin Justificación",VLOOKUP(User[[#This Row],[User Code]],Justificar!$C$8:$I$1048576,6,0)),"")</f>
        <v/>
      </c>
      <c r="U319" t="str">
        <f>IFERROR(IF(VLOOKUP(User[[#This Row],[User Code]],Justificar!$C$8:$I$1048576,6,0)=0,"Sin Justificación",VLOOKUP(User[[#This Row],[User Code]],Justificar!$C$8:$I$1048576,7,0)),"")</f>
        <v/>
      </c>
      <c r="V319" t="str" cm="1">
        <f t="array" ref="V319">_xlfn.IFS(User[[#This Row],[Time In Store + Leave]]&lt;7.8,"Incompleto",User[[#This Row],[Time In Store + Leave]]&lt;=12,"Completo",User[[#This Row],[Time In Store + Leave]]&gt;12,"Superior")</f>
        <v>Completo</v>
      </c>
      <c r="W31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19" t="str">
        <f>IF(User[[#This Row],[Rango]]="incompleto",IF(User[[#This Row],[Reporte in]]=0,"Sin_Registro_In_Out",IF(User[[#This Row],[Reporte Out]]=0,"No_Realizo_Salida","No_cumple_el_Tiempo")),"")</f>
        <v/>
      </c>
      <c r="Y319" t="str" cm="1">
        <f t="array" ref="Y3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19"/>
      <c r="AA319"/>
      <c r="AB319"/>
      <c r="AC319"/>
      <c r="AD319"/>
      <c r="AE319"/>
      <c r="AF319"/>
      <c r="AG319"/>
      <c r="AH319"/>
      <c r="AI319"/>
      <c r="AJ319"/>
    </row>
    <row r="320" spans="1:36" x14ac:dyDescent="0.3">
      <c r="A320" t="s">
        <v>1631</v>
      </c>
      <c r="B320">
        <v>80813397</v>
      </c>
      <c r="C320" t="s">
        <v>1632</v>
      </c>
      <c r="D320" t="s">
        <v>1633</v>
      </c>
      <c r="E320" t="s">
        <v>6</v>
      </c>
      <c r="F320" t="s">
        <v>1033</v>
      </c>
      <c r="G320" t="s">
        <v>178</v>
      </c>
      <c r="H320" s="2">
        <v>45755.750462962962</v>
      </c>
      <c r="I320">
        <v>1</v>
      </c>
      <c r="J3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45922.413368055553</v>
      </c>
      <c r="K3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45922.791956018518</v>
      </c>
      <c r="L320" s="21">
        <f>_xlfn.XLOOKUP(User[[#This Row],[User Code]],RMS_Check_In_Out!A:A,RMS_Check_In_Out!D:D,"0")</f>
        <v>545</v>
      </c>
      <c r="M320" s="21" t="str">
        <f>_xlfn.XLOOKUP(User[[#This Row],[User Code]],Leave!P:P,Leave!S:S,"0")</f>
        <v>0</v>
      </c>
      <c r="N320" s="21">
        <f>User[[#This Row],[Time Leave RMS (min)]]/60</f>
        <v>0</v>
      </c>
      <c r="O320" s="15">
        <f>User[[#This Row],[Duration In Store(min)]]/60</f>
        <v>9.0833333333333339</v>
      </c>
      <c r="P320" s="28">
        <f>User[[#This Row],[Time In Store + Leave]]/24</f>
        <v>0.37847222222222227</v>
      </c>
      <c r="Q320" s="15">
        <f>(User[[#This Row],[Time Leave RMS (min)]]/60)+User[[#This Row],[Duration In Store H]]</f>
        <v>9.0833333333333339</v>
      </c>
      <c r="R320">
        <f>IF(User[[#This Row],[Check In]]="Sin Registro",0,1)</f>
        <v>1</v>
      </c>
      <c r="S320">
        <f>IF(User[[#This Row],[Check Out]]="Sin Registro",0,1)</f>
        <v>1</v>
      </c>
      <c r="T320" t="str">
        <f>IFERROR(IF(VLOOKUP(User[[#This Row],[User Code]],Justificar!$C$8:$I$1048576,6,0)=0,"Sin Justificación",VLOOKUP(User[[#This Row],[User Code]],Justificar!$C$8:$I$1048576,6,0)),"")</f>
        <v/>
      </c>
      <c r="U320" t="str">
        <f>IFERROR(IF(VLOOKUP(User[[#This Row],[User Code]],Justificar!$C$8:$I$1048576,6,0)=0,"Sin Justificación",VLOOKUP(User[[#This Row],[User Code]],Justificar!$C$8:$I$1048576,7,0)),"")</f>
        <v/>
      </c>
      <c r="V320" t="str" cm="1">
        <f t="array" ref="V320">_xlfn.IFS(User[[#This Row],[Time In Store + Leave]]&lt;7.8,"Incompleto",User[[#This Row],[Time In Store + Leave]]&lt;=12,"Completo",User[[#This Row],[Time In Store + Leave]]&gt;12,"Superior")</f>
        <v>Completo</v>
      </c>
      <c r="W32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0" t="str">
        <f>IF(User[[#This Row],[Rango]]="incompleto",IF(User[[#This Row],[Reporte in]]=0,"Sin_Registro_In_Out",IF(User[[#This Row],[Reporte Out]]=0,"No_Realizo_Salida","No_cumple_el_Tiempo")),"")</f>
        <v/>
      </c>
      <c r="Y320" t="str" cm="1">
        <f t="array" ref="Y3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20"/>
      <c r="AA320"/>
      <c r="AB320"/>
      <c r="AC320"/>
      <c r="AD320"/>
      <c r="AE320"/>
      <c r="AF320"/>
      <c r="AG320"/>
      <c r="AH320"/>
      <c r="AI320"/>
      <c r="AJ320"/>
    </row>
    <row r="321" spans="1:36" x14ac:dyDescent="0.3">
      <c r="A321" t="s">
        <v>1617</v>
      </c>
      <c r="B321">
        <v>1003661311</v>
      </c>
      <c r="C321" t="s">
        <v>1618</v>
      </c>
      <c r="D321" t="s">
        <v>1619</v>
      </c>
      <c r="E321" t="s">
        <v>6</v>
      </c>
      <c r="F321" t="s">
        <v>1033</v>
      </c>
      <c r="G321" t="s">
        <v>178</v>
      </c>
      <c r="H321" s="2">
        <v>45754.792256944442</v>
      </c>
      <c r="I321">
        <v>1</v>
      </c>
      <c r="J3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45922.421990740739</v>
      </c>
      <c r="K3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45922.753587962965</v>
      </c>
      <c r="L321" s="21">
        <f>_xlfn.XLOOKUP(User[[#This Row],[User Code]],RMS_Check_In_Out!A:A,RMS_Check_In_Out!D:D,"0")</f>
        <v>478</v>
      </c>
      <c r="M321" s="21" t="str">
        <f>_xlfn.XLOOKUP(User[[#This Row],[User Code]],Leave!P:P,Leave!S:S,"0")</f>
        <v>0</v>
      </c>
      <c r="N321" s="21">
        <f>User[[#This Row],[Time Leave RMS (min)]]/60</f>
        <v>0</v>
      </c>
      <c r="O321" s="15">
        <f>User[[#This Row],[Duration In Store(min)]]/60</f>
        <v>7.9666666666666668</v>
      </c>
      <c r="P321" s="28">
        <f>User[[#This Row],[Time In Store + Leave]]/24</f>
        <v>0.33194444444444443</v>
      </c>
      <c r="Q321" s="15">
        <f>(User[[#This Row],[Time Leave RMS (min)]]/60)+User[[#This Row],[Duration In Store H]]</f>
        <v>7.9666666666666668</v>
      </c>
      <c r="R321">
        <f>IF(User[[#This Row],[Check In]]="Sin Registro",0,1)</f>
        <v>1</v>
      </c>
      <c r="S321">
        <f>IF(User[[#This Row],[Check Out]]="Sin Registro",0,1)</f>
        <v>1</v>
      </c>
      <c r="T321" t="str">
        <f>IFERROR(IF(VLOOKUP(User[[#This Row],[User Code]],Justificar!$C$8:$I$1048576,6,0)=0,"Sin Justificación",VLOOKUP(User[[#This Row],[User Code]],Justificar!$C$8:$I$1048576,6,0)),"")</f>
        <v/>
      </c>
      <c r="U321" t="str">
        <f>IFERROR(IF(VLOOKUP(User[[#This Row],[User Code]],Justificar!$C$8:$I$1048576,6,0)=0,"Sin Justificación",VLOOKUP(User[[#This Row],[User Code]],Justificar!$C$8:$I$1048576,7,0)),"")</f>
        <v/>
      </c>
      <c r="V321" t="str" cm="1">
        <f t="array" ref="V321">_xlfn.IFS(User[[#This Row],[Time In Store + Leave]]&lt;7.8,"Incompleto",User[[#This Row],[Time In Store + Leave]]&lt;=12,"Completo",User[[#This Row],[Time In Store + Leave]]&gt;12,"Superior")</f>
        <v>Completo</v>
      </c>
      <c r="W32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1" t="str">
        <f>IF(User[[#This Row],[Rango]]="incompleto",IF(User[[#This Row],[Reporte in]]=0,"Sin_Registro_In_Out",IF(User[[#This Row],[Reporte Out]]=0,"No_Realizo_Salida","No_cumple_el_Tiempo")),"")</f>
        <v/>
      </c>
      <c r="Y321" t="str" cm="1">
        <f t="array" ref="Y3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21"/>
      <c r="AA321"/>
      <c r="AB321"/>
      <c r="AC321"/>
      <c r="AD321"/>
      <c r="AE321"/>
      <c r="AF321"/>
      <c r="AG321"/>
      <c r="AH321"/>
      <c r="AI321"/>
      <c r="AJ321"/>
    </row>
    <row r="322" spans="1:36" x14ac:dyDescent="0.3">
      <c r="A322" t="s">
        <v>1620</v>
      </c>
      <c r="B322">
        <v>1012339558</v>
      </c>
      <c r="C322" t="s">
        <v>1621</v>
      </c>
      <c r="D322" t="s">
        <v>1622</v>
      </c>
      <c r="E322" t="s">
        <v>6</v>
      </c>
      <c r="F322" t="s">
        <v>1487</v>
      </c>
      <c r="G322" t="s">
        <v>177</v>
      </c>
      <c r="H322" s="2">
        <v>45754.667627314811</v>
      </c>
      <c r="I322">
        <v>1</v>
      </c>
      <c r="J3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45922.411666666667</v>
      </c>
      <c r="K3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45922.753460648149</v>
      </c>
      <c r="L322" s="21">
        <f>_xlfn.XLOOKUP(User[[#This Row],[User Code]],RMS_Check_In_Out!A:A,RMS_Check_In_Out!D:D,"0")</f>
        <v>492</v>
      </c>
      <c r="M322" s="21" t="str">
        <f>_xlfn.XLOOKUP(User[[#This Row],[User Code]],Leave!P:P,Leave!S:S,"0")</f>
        <v>0</v>
      </c>
      <c r="N322" s="21">
        <f>User[[#This Row],[Time Leave RMS (min)]]/60</f>
        <v>0</v>
      </c>
      <c r="O322" s="15">
        <f>User[[#This Row],[Duration In Store(min)]]/60</f>
        <v>8.1999999999999993</v>
      </c>
      <c r="P322" s="28">
        <f>User[[#This Row],[Time In Store + Leave]]/24</f>
        <v>0.34166666666666662</v>
      </c>
      <c r="Q322" s="15">
        <f>(User[[#This Row],[Time Leave RMS (min)]]/60)+User[[#This Row],[Duration In Store H]]</f>
        <v>8.1999999999999993</v>
      </c>
      <c r="R322">
        <f>IF(User[[#This Row],[Check In]]="Sin Registro",0,1)</f>
        <v>1</v>
      </c>
      <c r="S322">
        <f>IF(User[[#This Row],[Check Out]]="Sin Registro",0,1)</f>
        <v>1</v>
      </c>
      <c r="T322" t="str">
        <f>IFERROR(IF(VLOOKUP(User[[#This Row],[User Code]],Justificar!$C$8:$I$1048576,6,0)=0,"Sin Justificación",VLOOKUP(User[[#This Row],[User Code]],Justificar!$C$8:$I$1048576,6,0)),"")</f>
        <v/>
      </c>
      <c r="U322" t="str">
        <f>IFERROR(IF(VLOOKUP(User[[#This Row],[User Code]],Justificar!$C$8:$I$1048576,6,0)=0,"Sin Justificación",VLOOKUP(User[[#This Row],[User Code]],Justificar!$C$8:$I$1048576,7,0)),"")</f>
        <v/>
      </c>
      <c r="V322" t="str" cm="1">
        <f t="array" ref="V322">_xlfn.IFS(User[[#This Row],[Time In Store + Leave]]&lt;7.8,"Incompleto",User[[#This Row],[Time In Store + Leave]]&lt;=12,"Completo",User[[#This Row],[Time In Store + Leave]]&gt;12,"Superior")</f>
        <v>Completo</v>
      </c>
      <c r="W32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2" t="str">
        <f>IF(User[[#This Row],[Rango]]="incompleto",IF(User[[#This Row],[Reporte in]]=0,"Sin_Registro_In_Out",IF(User[[#This Row],[Reporte Out]]=0,"No_Realizo_Salida","No_cumple_el_Tiempo")),"")</f>
        <v/>
      </c>
      <c r="Y322" t="str" cm="1">
        <f t="array" ref="Y3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22"/>
      <c r="AA322"/>
      <c r="AB322"/>
      <c r="AC322"/>
      <c r="AD322"/>
      <c r="AE322"/>
      <c r="AF322"/>
      <c r="AG322"/>
      <c r="AH322"/>
      <c r="AI322"/>
      <c r="AJ322"/>
    </row>
    <row r="323" spans="1:36" x14ac:dyDescent="0.3">
      <c r="A323" t="s">
        <v>1623</v>
      </c>
      <c r="B323">
        <v>1013661029</v>
      </c>
      <c r="C323" t="s">
        <v>1624</v>
      </c>
      <c r="D323" t="s">
        <v>1625</v>
      </c>
      <c r="E323" t="s">
        <v>6</v>
      </c>
      <c r="F323" t="s">
        <v>1033</v>
      </c>
      <c r="G323" t="s">
        <v>178</v>
      </c>
      <c r="H323" s="2">
        <v>45754.500636574077</v>
      </c>
      <c r="I323">
        <v>1</v>
      </c>
      <c r="J32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2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23" s="21" t="str">
        <f>_xlfn.XLOOKUP(User[[#This Row],[User Code]],RMS_Check_In_Out!A:A,RMS_Check_In_Out!D:D,"0")</f>
        <v>0</v>
      </c>
      <c r="M323" s="21" t="str">
        <f>_xlfn.XLOOKUP(User[[#This Row],[User Code]],Leave!P:P,Leave!S:S,"0")</f>
        <v>0</v>
      </c>
      <c r="N323" s="21">
        <f>User[[#This Row],[Time Leave RMS (min)]]/60</f>
        <v>0</v>
      </c>
      <c r="O323" s="15">
        <f>User[[#This Row],[Duration In Store(min)]]/60</f>
        <v>0</v>
      </c>
      <c r="P323" s="28">
        <f>User[[#This Row],[Time In Store + Leave]]/24</f>
        <v>0</v>
      </c>
      <c r="Q323" s="15">
        <f>(User[[#This Row],[Time Leave RMS (min)]]/60)+User[[#This Row],[Duration In Store H]]</f>
        <v>0</v>
      </c>
      <c r="R323">
        <f>IF(User[[#This Row],[Check In]]="Sin Registro",0,1)</f>
        <v>0</v>
      </c>
      <c r="S323">
        <f>IF(User[[#This Row],[Check Out]]="Sin Registro",0,1)</f>
        <v>0</v>
      </c>
      <c r="T323" t="str">
        <f>IFERROR(IF(VLOOKUP(User[[#This Row],[User Code]],Justificar!$C$8:$I$1048576,6,0)=0,"Sin Justificación",VLOOKUP(User[[#This Row],[User Code]],Justificar!$C$8:$I$1048576,6,0)),"")</f>
        <v>Sin Justificación</v>
      </c>
      <c r="U323" t="str">
        <f>IFERROR(IF(VLOOKUP(User[[#This Row],[User Code]],Justificar!$C$8:$I$1048576,6,0)=0,"Sin Justificación",VLOOKUP(User[[#This Row],[User Code]],Justificar!$C$8:$I$1048576,7,0)),"")</f>
        <v>Sin Justificación</v>
      </c>
      <c r="V323" t="str" cm="1">
        <f t="array" ref="V323">_xlfn.IFS(User[[#This Row],[Time In Store + Leave]]&lt;7.8,"Incompleto",User[[#This Row],[Time In Store + Leave]]&lt;=12,"Completo",User[[#This Row],[Time In Store + Leave]]&gt;12,"Superior")</f>
        <v>Incompleto</v>
      </c>
      <c r="W323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23" t="str">
        <f>IF(User[[#This Row],[Rango]]="incompleto",IF(User[[#This Row],[Reporte in]]=0,"Sin_Registro_In_Out",IF(User[[#This Row],[Reporte Out]]=0,"No_Realizo_Salida","No_cumple_el_Tiempo")),"")</f>
        <v>Sin_Registro_In_Out</v>
      </c>
      <c r="Y323" t="str" cm="1">
        <f t="array" ref="Y3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23"/>
      <c r="AA323"/>
      <c r="AB323"/>
      <c r="AC323"/>
      <c r="AD323"/>
      <c r="AE323"/>
      <c r="AF323"/>
      <c r="AG323"/>
      <c r="AH323"/>
      <c r="AI323"/>
      <c r="AJ323"/>
    </row>
    <row r="324" spans="1:36" x14ac:dyDescent="0.3">
      <c r="A324" t="s">
        <v>1626</v>
      </c>
      <c r="B324">
        <v>1067974909</v>
      </c>
      <c r="C324" t="s">
        <v>1627</v>
      </c>
      <c r="D324" t="s">
        <v>1628</v>
      </c>
      <c r="E324" t="s">
        <v>6</v>
      </c>
      <c r="F324" t="s">
        <v>974</v>
      </c>
      <c r="G324" t="s">
        <v>177</v>
      </c>
      <c r="H324" s="2">
        <v>45754.417002314818</v>
      </c>
      <c r="I324">
        <v>1</v>
      </c>
      <c r="J32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2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24" s="21" t="str">
        <f>_xlfn.XLOOKUP(User[[#This Row],[User Code]],RMS_Check_In_Out!A:A,RMS_Check_In_Out!D:D,"0")</f>
        <v>0</v>
      </c>
      <c r="M324" s="21">
        <f>_xlfn.XLOOKUP(User[[#This Row],[User Code]],Leave!P:P,Leave!S:S,"0")</f>
        <v>0</v>
      </c>
      <c r="N324" s="21">
        <f>User[[#This Row],[Time Leave RMS (min)]]/60</f>
        <v>0</v>
      </c>
      <c r="O324" s="15">
        <f>User[[#This Row],[Duration In Store(min)]]/60</f>
        <v>0</v>
      </c>
      <c r="P324" s="28">
        <f>User[[#This Row],[Time In Store + Leave]]/24</f>
        <v>0</v>
      </c>
      <c r="Q324" s="15">
        <f>(User[[#This Row],[Time Leave RMS (min)]]/60)+User[[#This Row],[Duration In Store H]]</f>
        <v>0</v>
      </c>
      <c r="R324">
        <f>IF(User[[#This Row],[Check In]]="Sin Registro",0,1)</f>
        <v>1</v>
      </c>
      <c r="S324">
        <f>IF(User[[#This Row],[Check Out]]="Sin Registro",0,1)</f>
        <v>1</v>
      </c>
      <c r="T324" t="str">
        <f>IFERROR(IF(VLOOKUP(User[[#This Row],[User Code]],Justificar!$C$8:$I$1048576,6,0)=0,"Sin Justificación",VLOOKUP(User[[#This Row],[User Code]],Justificar!$C$8:$I$1048576,6,0)),"")</f>
        <v>Sin Justificación</v>
      </c>
      <c r="U324" t="str">
        <f>IFERROR(IF(VLOOKUP(User[[#This Row],[User Code]],Justificar!$C$8:$I$1048576,6,0)=0,"Sin Justificación",VLOOKUP(User[[#This Row],[User Code]],Justificar!$C$8:$I$1048576,7,0)),"")</f>
        <v>Sin Justificación</v>
      </c>
      <c r="V324" t="str" cm="1">
        <f t="array" ref="V324">_xlfn.IFS(User[[#This Row],[Time In Store + Leave]]&lt;7.8,"Incompleto",User[[#This Row],[Time In Store + Leave]]&lt;=12,"Completo",User[[#This Row],[Time In Store + Leave]]&gt;12,"Superior")</f>
        <v>Incompleto</v>
      </c>
      <c r="W32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24" t="str">
        <f>IF(User[[#This Row],[Rango]]="incompleto",IF(User[[#This Row],[Reporte in]]=0,"Sin_Registro_In_Out",IF(User[[#This Row],[Reporte Out]]=0,"No_Realizo_Salida","No_cumple_el_Tiempo")),"")</f>
        <v>No_cumple_el_Tiempo</v>
      </c>
      <c r="Y324" t="str" cm="1">
        <f t="array" ref="Y3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24"/>
      <c r="AA324"/>
      <c r="AB324"/>
      <c r="AC324"/>
      <c r="AD324"/>
      <c r="AE324"/>
      <c r="AF324"/>
      <c r="AG324"/>
      <c r="AH324"/>
      <c r="AI324"/>
      <c r="AJ324"/>
    </row>
    <row r="325" spans="1:36" x14ac:dyDescent="0.3">
      <c r="A325" t="s">
        <v>1613</v>
      </c>
      <c r="B325">
        <v>1107062231</v>
      </c>
      <c r="C325" t="s">
        <v>1614</v>
      </c>
      <c r="D325" t="s">
        <v>1615</v>
      </c>
      <c r="E325" t="s">
        <v>6</v>
      </c>
      <c r="F325" t="s">
        <v>850</v>
      </c>
      <c r="G325" t="s">
        <v>177</v>
      </c>
      <c r="H325" s="2">
        <v>45751.750243055554</v>
      </c>
      <c r="I325">
        <v>1</v>
      </c>
      <c r="J3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45922.333807870367</v>
      </c>
      <c r="K3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45922.636238425926</v>
      </c>
      <c r="L325" s="21">
        <f>_xlfn.XLOOKUP(User[[#This Row],[User Code]],RMS_Check_In_Out!A:A,RMS_Check_In_Out!D:D,"0")</f>
        <v>436</v>
      </c>
      <c r="M325" s="21" t="str">
        <f>_xlfn.XLOOKUP(User[[#This Row],[User Code]],Leave!P:P,Leave!S:S,"0")</f>
        <v>0</v>
      </c>
      <c r="N325" s="21">
        <f>User[[#This Row],[Time Leave RMS (min)]]/60</f>
        <v>0</v>
      </c>
      <c r="O325" s="15">
        <f>User[[#This Row],[Duration In Store(min)]]/60</f>
        <v>7.2666666666666666</v>
      </c>
      <c r="P325" s="28">
        <f>User[[#This Row],[Time In Store + Leave]]/24</f>
        <v>0.30277777777777776</v>
      </c>
      <c r="Q325" s="15">
        <f>(User[[#This Row],[Time Leave RMS (min)]]/60)+User[[#This Row],[Duration In Store H]]</f>
        <v>7.2666666666666666</v>
      </c>
      <c r="R325">
        <f>IF(User[[#This Row],[Check In]]="Sin Registro",0,1)</f>
        <v>1</v>
      </c>
      <c r="S325">
        <f>IF(User[[#This Row],[Check Out]]="Sin Registro",0,1)</f>
        <v>1</v>
      </c>
      <c r="T325" t="str">
        <f>IFERROR(IF(VLOOKUP(User[[#This Row],[User Code]],Justificar!$C$8:$I$1048576,6,0)=0,"Sin Justificación",VLOOKUP(User[[#This Row],[User Code]],Justificar!$C$8:$I$1048576,6,0)),"")</f>
        <v>Sin Justificación</v>
      </c>
      <c r="U325" t="str">
        <f>IFERROR(IF(VLOOKUP(User[[#This Row],[User Code]],Justificar!$C$8:$I$1048576,6,0)=0,"Sin Justificación",VLOOKUP(User[[#This Row],[User Code]],Justificar!$C$8:$I$1048576,7,0)),"")</f>
        <v>Sin Justificación</v>
      </c>
      <c r="V325" t="str" cm="1">
        <f t="array" ref="V325">_xlfn.IFS(User[[#This Row],[Time In Store + Leave]]&lt;7.8,"Incompleto",User[[#This Row],[Time In Store + Leave]]&lt;=12,"Completo",User[[#This Row],[Time In Store + Leave]]&gt;12,"Superior")</f>
        <v>Incompleto</v>
      </c>
      <c r="W325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25" t="str">
        <f>IF(User[[#This Row],[Rango]]="incompleto",IF(User[[#This Row],[Reporte in]]=0,"Sin_Registro_In_Out",IF(User[[#This Row],[Reporte Out]]=0,"No_Realizo_Salida","No_cumple_el_Tiempo")),"")</f>
        <v>No_cumple_el_Tiempo</v>
      </c>
      <c r="Y325" t="str" cm="1">
        <f t="array" ref="Y3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25"/>
      <c r="AA325"/>
      <c r="AB325"/>
      <c r="AC325"/>
      <c r="AD325"/>
      <c r="AE325"/>
      <c r="AF325"/>
      <c r="AG325"/>
      <c r="AH325"/>
      <c r="AI325"/>
      <c r="AJ325"/>
    </row>
    <row r="326" spans="1:36" x14ac:dyDescent="0.3">
      <c r="A326" t="s">
        <v>1603</v>
      </c>
      <c r="B326">
        <v>1108998712</v>
      </c>
      <c r="C326" t="s">
        <v>1604</v>
      </c>
      <c r="D326" t="s">
        <v>1605</v>
      </c>
      <c r="E326" t="s">
        <v>6</v>
      </c>
      <c r="F326" t="s">
        <v>2767</v>
      </c>
      <c r="G326" t="s">
        <v>178</v>
      </c>
      <c r="H326" s="2">
        <v>45750.625671296293</v>
      </c>
      <c r="I326">
        <v>1</v>
      </c>
      <c r="J3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45922.354398148149</v>
      </c>
      <c r="K3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45922.743854166663</v>
      </c>
      <c r="L326" s="21">
        <f>_xlfn.XLOOKUP(User[[#This Row],[User Code]],RMS_Check_In_Out!A:A,RMS_Check_In_Out!D:D,"0")</f>
        <v>561</v>
      </c>
      <c r="M326" s="21" t="str">
        <f>_xlfn.XLOOKUP(User[[#This Row],[User Code]],Leave!P:P,Leave!S:S,"0")</f>
        <v>0</v>
      </c>
      <c r="N326" s="21">
        <f>User[[#This Row],[Time Leave RMS (min)]]/60</f>
        <v>0</v>
      </c>
      <c r="O326" s="15">
        <f>User[[#This Row],[Duration In Store(min)]]/60</f>
        <v>9.35</v>
      </c>
      <c r="P326" s="28">
        <f>User[[#This Row],[Time In Store + Leave]]/24</f>
        <v>0.38958333333333334</v>
      </c>
      <c r="Q326" s="15">
        <f>(User[[#This Row],[Time Leave RMS (min)]]/60)+User[[#This Row],[Duration In Store H]]</f>
        <v>9.35</v>
      </c>
      <c r="R326">
        <f>IF(User[[#This Row],[Check In]]="Sin Registro",0,1)</f>
        <v>1</v>
      </c>
      <c r="S326">
        <f>IF(User[[#This Row],[Check Out]]="Sin Registro",0,1)</f>
        <v>1</v>
      </c>
      <c r="T326" t="str">
        <f>IFERROR(IF(VLOOKUP(User[[#This Row],[User Code]],Justificar!$C$8:$I$1048576,6,0)=0,"Sin Justificación",VLOOKUP(User[[#This Row],[User Code]],Justificar!$C$8:$I$1048576,6,0)),"")</f>
        <v/>
      </c>
      <c r="U326" t="str">
        <f>IFERROR(IF(VLOOKUP(User[[#This Row],[User Code]],Justificar!$C$8:$I$1048576,6,0)=0,"Sin Justificación",VLOOKUP(User[[#This Row],[User Code]],Justificar!$C$8:$I$1048576,7,0)),"")</f>
        <v/>
      </c>
      <c r="V326" t="str" cm="1">
        <f t="array" ref="V326">_xlfn.IFS(User[[#This Row],[Time In Store + Leave]]&lt;7.8,"Incompleto",User[[#This Row],[Time In Store + Leave]]&lt;=12,"Completo",User[[#This Row],[Time In Store + Leave]]&gt;12,"Superior")</f>
        <v>Completo</v>
      </c>
      <c r="W32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6" t="str">
        <f>IF(User[[#This Row],[Rango]]="incompleto",IF(User[[#This Row],[Reporte in]]=0,"Sin_Registro_In_Out",IF(User[[#This Row],[Reporte Out]]=0,"No_Realizo_Salida","No_cumple_el_Tiempo")),"")</f>
        <v/>
      </c>
      <c r="Y326" t="str" cm="1">
        <f t="array" ref="Y3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26"/>
      <c r="AA326"/>
      <c r="AB326"/>
      <c r="AC326"/>
      <c r="AD326"/>
      <c r="AE326"/>
      <c r="AF326"/>
      <c r="AG326"/>
      <c r="AH326"/>
      <c r="AI326"/>
      <c r="AJ326"/>
    </row>
    <row r="327" spans="1:36" x14ac:dyDescent="0.3">
      <c r="A327" t="s">
        <v>1606</v>
      </c>
      <c r="B327">
        <v>1005869593</v>
      </c>
      <c r="C327" t="s">
        <v>1607</v>
      </c>
      <c r="D327" t="s">
        <v>1608</v>
      </c>
      <c r="E327" t="s">
        <v>6</v>
      </c>
      <c r="F327" t="s">
        <v>1128</v>
      </c>
      <c r="G327" t="s">
        <v>178</v>
      </c>
      <c r="H327" s="2">
        <v>45750.625347222223</v>
      </c>
      <c r="I327">
        <v>1</v>
      </c>
      <c r="J3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27" s="21" t="str">
        <f>_xlfn.XLOOKUP(User[[#This Row],[User Code]],RMS_Check_In_Out!A:A,RMS_Check_In_Out!D:D,"0")</f>
        <v>0</v>
      </c>
      <c r="M327" s="21">
        <f>_xlfn.XLOOKUP(User[[#This Row],[User Code]],Leave!P:P,Leave!S:S,"0")</f>
        <v>540</v>
      </c>
      <c r="N327" s="21">
        <f>User[[#This Row],[Time Leave RMS (min)]]/60</f>
        <v>9</v>
      </c>
      <c r="O327" s="15">
        <f>User[[#This Row],[Duration In Store(min)]]/60</f>
        <v>0</v>
      </c>
      <c r="P327" s="28">
        <f>User[[#This Row],[Time In Store + Leave]]/24</f>
        <v>0.375</v>
      </c>
      <c r="Q327" s="15">
        <f>(User[[#This Row],[Time Leave RMS (min)]]/60)+User[[#This Row],[Duration In Store H]]</f>
        <v>9</v>
      </c>
      <c r="R327">
        <f>IF(User[[#This Row],[Check In]]="Sin Registro",0,1)</f>
        <v>1</v>
      </c>
      <c r="S327">
        <f>IF(User[[#This Row],[Check Out]]="Sin Registro",0,1)</f>
        <v>1</v>
      </c>
      <c r="T327" t="str">
        <f>IFERROR(IF(VLOOKUP(User[[#This Row],[User Code]],Justificar!$C$8:$I$1048576,6,0)=0,"Sin Justificación",VLOOKUP(User[[#This Row],[User Code]],Justificar!$C$8:$I$1048576,6,0)),"")</f>
        <v/>
      </c>
      <c r="U327" t="str">
        <f>IFERROR(IF(VLOOKUP(User[[#This Row],[User Code]],Justificar!$C$8:$I$1048576,6,0)=0,"Sin Justificación",VLOOKUP(User[[#This Row],[User Code]],Justificar!$C$8:$I$1048576,7,0)),"")</f>
        <v/>
      </c>
      <c r="V327" t="str" cm="1">
        <f t="array" ref="V327">_xlfn.IFS(User[[#This Row],[Time In Store + Leave]]&lt;7.8,"Incompleto",User[[#This Row],[Time In Store + Leave]]&lt;=12,"Completo",User[[#This Row],[Time In Store + Leave]]&gt;12,"Superior")</f>
        <v>Completo</v>
      </c>
      <c r="W32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7" t="str">
        <f>IF(User[[#This Row],[Rango]]="incompleto",IF(User[[#This Row],[Reporte in]]=0,"Sin_Registro_In_Out",IF(User[[#This Row],[Reporte Out]]=0,"No_Realizo_Salida","No_cumple_el_Tiempo")),"")</f>
        <v/>
      </c>
      <c r="Y327" t="str" cm="1">
        <f t="array" ref="Y3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27"/>
      <c r="AA327"/>
      <c r="AB327"/>
      <c r="AC327"/>
      <c r="AD327"/>
      <c r="AE327"/>
      <c r="AF327"/>
      <c r="AG327"/>
      <c r="AH327"/>
      <c r="AI327"/>
      <c r="AJ327"/>
    </row>
    <row r="328" spans="1:36" x14ac:dyDescent="0.3">
      <c r="A328" t="s">
        <v>1609</v>
      </c>
      <c r="B328">
        <v>1000225662</v>
      </c>
      <c r="C328" t="s">
        <v>1610</v>
      </c>
      <c r="D328" t="s">
        <v>1611</v>
      </c>
      <c r="E328" t="s">
        <v>6</v>
      </c>
      <c r="F328" t="s">
        <v>2226</v>
      </c>
      <c r="G328" t="s">
        <v>177</v>
      </c>
      <c r="H328" s="2">
        <v>45750.460752314815</v>
      </c>
      <c r="I328">
        <v>1</v>
      </c>
      <c r="J3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45922.464537037034</v>
      </c>
      <c r="K3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45922.846782407411</v>
      </c>
      <c r="L328" s="21">
        <f>_xlfn.XLOOKUP(User[[#This Row],[User Code]],RMS_Check_In_Out!A:A,RMS_Check_In_Out!D:D,"0")</f>
        <v>550</v>
      </c>
      <c r="M328" s="21">
        <f>_xlfn.XLOOKUP(User[[#This Row],[User Code]],Leave!P:P,Leave!S:S,"0")</f>
        <v>60</v>
      </c>
      <c r="N328" s="21">
        <f>User[[#This Row],[Time Leave RMS (min)]]/60</f>
        <v>1</v>
      </c>
      <c r="O328" s="15">
        <f>User[[#This Row],[Duration In Store(min)]]/60</f>
        <v>9.1666666666666661</v>
      </c>
      <c r="P328" s="28">
        <f>User[[#This Row],[Time In Store + Leave]]/24</f>
        <v>0.4236111111111111</v>
      </c>
      <c r="Q328" s="15">
        <f>(User[[#This Row],[Time Leave RMS (min)]]/60)+User[[#This Row],[Duration In Store H]]</f>
        <v>10.166666666666666</v>
      </c>
      <c r="R328">
        <f>IF(User[[#This Row],[Check In]]="Sin Registro",0,1)</f>
        <v>1</v>
      </c>
      <c r="S328">
        <f>IF(User[[#This Row],[Check Out]]="Sin Registro",0,1)</f>
        <v>1</v>
      </c>
      <c r="T328" t="str">
        <f>IFERROR(IF(VLOOKUP(User[[#This Row],[User Code]],Justificar!$C$8:$I$1048576,6,0)=0,"Sin Justificación",VLOOKUP(User[[#This Row],[User Code]],Justificar!$C$8:$I$1048576,6,0)),"")</f>
        <v/>
      </c>
      <c r="U328" t="str">
        <f>IFERROR(IF(VLOOKUP(User[[#This Row],[User Code]],Justificar!$C$8:$I$1048576,6,0)=0,"Sin Justificación",VLOOKUP(User[[#This Row],[User Code]],Justificar!$C$8:$I$1048576,7,0)),"")</f>
        <v/>
      </c>
      <c r="V328" t="str" cm="1">
        <f t="array" ref="V328">_xlfn.IFS(User[[#This Row],[Time In Store + Leave]]&lt;7.8,"Incompleto",User[[#This Row],[Time In Store + Leave]]&lt;=12,"Completo",User[[#This Row],[Time In Store + Leave]]&gt;12,"Superior")</f>
        <v>Completo</v>
      </c>
      <c r="W32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28" t="str">
        <f>IF(User[[#This Row],[Rango]]="incompleto",IF(User[[#This Row],[Reporte in]]=0,"Sin_Registro_In_Out",IF(User[[#This Row],[Reporte Out]]=0,"No_Realizo_Salida","No_cumple_el_Tiempo")),"")</f>
        <v/>
      </c>
      <c r="Y328" t="str" cm="1">
        <f t="array" ref="Y3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28"/>
      <c r="AA328"/>
      <c r="AB328"/>
      <c r="AC328"/>
      <c r="AD328"/>
      <c r="AE328"/>
      <c r="AF328"/>
      <c r="AG328"/>
      <c r="AH328"/>
      <c r="AI328"/>
      <c r="AJ328"/>
    </row>
    <row r="329" spans="1:36" x14ac:dyDescent="0.3">
      <c r="A329" t="s">
        <v>1596</v>
      </c>
      <c r="B329">
        <v>1003614616</v>
      </c>
      <c r="C329" t="s">
        <v>1597</v>
      </c>
      <c r="D329" t="s">
        <v>1598</v>
      </c>
      <c r="E329" t="s">
        <v>6</v>
      </c>
      <c r="F329" t="s">
        <v>1487</v>
      </c>
      <c r="G329" t="s">
        <v>177</v>
      </c>
      <c r="H329" s="2">
        <v>45749.500694444447</v>
      </c>
      <c r="I329">
        <v>1</v>
      </c>
      <c r="J32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2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29" s="21" t="str">
        <f>_xlfn.XLOOKUP(User[[#This Row],[User Code]],RMS_Check_In_Out!A:A,RMS_Check_In_Out!D:D,"0")</f>
        <v>0</v>
      </c>
      <c r="M329" s="21">
        <f>_xlfn.XLOOKUP(User[[#This Row],[User Code]],Leave!P:P,Leave!S:S,"0")</f>
        <v>60</v>
      </c>
      <c r="N329" s="21">
        <f>User[[#This Row],[Time Leave RMS (min)]]/60</f>
        <v>1</v>
      </c>
      <c r="O329" s="15">
        <f>User[[#This Row],[Duration In Store(min)]]/60</f>
        <v>0</v>
      </c>
      <c r="P329" s="28">
        <f>User[[#This Row],[Time In Store + Leave]]/24</f>
        <v>4.1666666666666664E-2</v>
      </c>
      <c r="Q329" s="15">
        <f>(User[[#This Row],[Time Leave RMS (min)]]/60)+User[[#This Row],[Duration In Store H]]</f>
        <v>1</v>
      </c>
      <c r="R329">
        <f>IF(User[[#This Row],[Check In]]="Sin Registro",0,1)</f>
        <v>1</v>
      </c>
      <c r="S329">
        <f>IF(User[[#This Row],[Check Out]]="Sin Registro",0,1)</f>
        <v>1</v>
      </c>
      <c r="T329" t="str">
        <f>IFERROR(IF(VLOOKUP(User[[#This Row],[User Code]],Justificar!$C$8:$I$1048576,6,0)=0,"Sin Justificación",VLOOKUP(User[[#This Row],[User Code]],Justificar!$C$8:$I$1048576,6,0)),"")</f>
        <v>Sin Justificación</v>
      </c>
      <c r="U329" t="str">
        <f>IFERROR(IF(VLOOKUP(User[[#This Row],[User Code]],Justificar!$C$8:$I$1048576,6,0)=0,"Sin Justificación",VLOOKUP(User[[#This Row],[User Code]],Justificar!$C$8:$I$1048576,7,0)),"")</f>
        <v>Sin Justificación</v>
      </c>
      <c r="V329" t="str" cm="1">
        <f t="array" ref="V329">_xlfn.IFS(User[[#This Row],[Time In Store + Leave]]&lt;7.8,"Incompleto",User[[#This Row],[Time In Store + Leave]]&lt;=12,"Completo",User[[#This Row],[Time In Store + Leave]]&gt;12,"Superior")</f>
        <v>Incompleto</v>
      </c>
      <c r="W32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29" t="str">
        <f>IF(User[[#This Row],[Rango]]="incompleto",IF(User[[#This Row],[Reporte in]]=0,"Sin_Registro_In_Out",IF(User[[#This Row],[Reporte Out]]=0,"No_Realizo_Salida","No_cumple_el_Tiempo")),"")</f>
        <v>No_cumple_el_Tiempo</v>
      </c>
      <c r="Y329" t="str" cm="1">
        <f t="array" ref="Y3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29"/>
      <c r="AA329"/>
      <c r="AB329"/>
      <c r="AC329"/>
      <c r="AD329"/>
      <c r="AE329"/>
      <c r="AF329"/>
      <c r="AG329"/>
      <c r="AH329"/>
      <c r="AI329"/>
      <c r="AJ329"/>
    </row>
    <row r="330" spans="1:36" x14ac:dyDescent="0.3">
      <c r="A330" t="s">
        <v>1599</v>
      </c>
      <c r="B330">
        <v>1098755702</v>
      </c>
      <c r="C330" t="s">
        <v>1600</v>
      </c>
      <c r="D330" t="s">
        <v>1601</v>
      </c>
      <c r="E330" t="s">
        <v>6</v>
      </c>
      <c r="F330" t="s">
        <v>1503</v>
      </c>
      <c r="G330" t="s">
        <v>177</v>
      </c>
      <c r="H330" s="2">
        <v>45749.500254629631</v>
      </c>
      <c r="I330">
        <v>1</v>
      </c>
      <c r="J3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45922.500381944446</v>
      </c>
      <c r="K3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45922.83898148148</v>
      </c>
      <c r="L330" s="21">
        <f>_xlfn.XLOOKUP(User[[#This Row],[User Code]],RMS_Check_In_Out!A:A,RMS_Check_In_Out!D:D,"0")</f>
        <v>488</v>
      </c>
      <c r="M330" s="21">
        <f>_xlfn.XLOOKUP(User[[#This Row],[User Code]],Leave!P:P,Leave!S:S,"0")</f>
        <v>540</v>
      </c>
      <c r="N330" s="21">
        <f>User[[#This Row],[Time Leave RMS (min)]]/60</f>
        <v>9</v>
      </c>
      <c r="O330" s="15">
        <f>User[[#This Row],[Duration In Store(min)]]/60</f>
        <v>8.1333333333333329</v>
      </c>
      <c r="P330" s="28">
        <f>User[[#This Row],[Time In Store + Leave]]/24</f>
        <v>0.71388888888888891</v>
      </c>
      <c r="Q330" s="15">
        <f>(User[[#This Row],[Time Leave RMS (min)]]/60)+User[[#This Row],[Duration In Store H]]</f>
        <v>17.133333333333333</v>
      </c>
      <c r="R330">
        <f>IF(User[[#This Row],[Check In]]="Sin Registro",0,1)</f>
        <v>1</v>
      </c>
      <c r="S330">
        <f>IF(User[[#This Row],[Check Out]]="Sin Registro",0,1)</f>
        <v>1</v>
      </c>
      <c r="T330" t="str">
        <f>IFERROR(IF(VLOOKUP(User[[#This Row],[User Code]],Justificar!$C$8:$I$1048576,6,0)=0,"Sin Justificación",VLOOKUP(User[[#This Row],[User Code]],Justificar!$C$8:$I$1048576,6,0)),"")</f>
        <v/>
      </c>
      <c r="U330" t="str">
        <f>IFERROR(IF(VLOOKUP(User[[#This Row],[User Code]],Justificar!$C$8:$I$1048576,6,0)=0,"Sin Justificación",VLOOKUP(User[[#This Row],[User Code]],Justificar!$C$8:$I$1048576,7,0)),"")</f>
        <v/>
      </c>
      <c r="V330" t="str" cm="1">
        <f t="array" ref="V330">_xlfn.IFS(User[[#This Row],[Time In Store + Leave]]&lt;7.8,"Incompleto",User[[#This Row],[Time In Store + Leave]]&lt;=12,"Completo",User[[#This Row],[Time In Store + Leave]]&gt;12,"Superior")</f>
        <v>Superior</v>
      </c>
      <c r="W33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0" t="str">
        <f>IF(User[[#This Row],[Rango]]="incompleto",IF(User[[#This Row],[Reporte in]]=0,"Sin_Registro_In_Out",IF(User[[#This Row],[Reporte Out]]=0,"No_Realizo_Salida","No_cumple_el_Tiempo")),"")</f>
        <v/>
      </c>
      <c r="Y330" t="str" cm="1">
        <f t="array" ref="Y3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30"/>
      <c r="AA330"/>
      <c r="AB330"/>
      <c r="AC330"/>
      <c r="AD330"/>
      <c r="AE330"/>
      <c r="AF330"/>
      <c r="AG330"/>
      <c r="AH330"/>
      <c r="AI330"/>
      <c r="AJ330"/>
    </row>
    <row r="331" spans="1:36" x14ac:dyDescent="0.3">
      <c r="A331" t="s">
        <v>1592</v>
      </c>
      <c r="B331">
        <v>1099549344</v>
      </c>
      <c r="C331" t="s">
        <v>1593</v>
      </c>
      <c r="D331" t="s">
        <v>1594</v>
      </c>
      <c r="E331" t="s">
        <v>6</v>
      </c>
      <c r="F331" t="s">
        <v>1043</v>
      </c>
      <c r="G331" t="s">
        <v>177</v>
      </c>
      <c r="H331" s="2">
        <v>45748.625243055554</v>
      </c>
      <c r="I331">
        <v>1</v>
      </c>
      <c r="J3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45922.456678240742</v>
      </c>
      <c r="K3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45922.808819444443</v>
      </c>
      <c r="L331" s="21">
        <f>_xlfn.XLOOKUP(User[[#This Row],[User Code]],RMS_Check_In_Out!A:A,RMS_Check_In_Out!D:D,"0")</f>
        <v>507</v>
      </c>
      <c r="M331" s="21">
        <f>_xlfn.XLOOKUP(User[[#This Row],[User Code]],Leave!P:P,Leave!S:S,"0")</f>
        <v>60</v>
      </c>
      <c r="N331" s="21">
        <f>User[[#This Row],[Time Leave RMS (min)]]/60</f>
        <v>1</v>
      </c>
      <c r="O331" s="15">
        <f>User[[#This Row],[Duration In Store(min)]]/60</f>
        <v>8.4499999999999993</v>
      </c>
      <c r="P331" s="28">
        <f>User[[#This Row],[Time In Store + Leave]]/24</f>
        <v>0.39374999999999999</v>
      </c>
      <c r="Q331" s="15">
        <f>(User[[#This Row],[Time Leave RMS (min)]]/60)+User[[#This Row],[Duration In Store H]]</f>
        <v>9.4499999999999993</v>
      </c>
      <c r="R331">
        <f>IF(User[[#This Row],[Check In]]="Sin Registro",0,1)</f>
        <v>1</v>
      </c>
      <c r="S331">
        <f>IF(User[[#This Row],[Check Out]]="Sin Registro",0,1)</f>
        <v>1</v>
      </c>
      <c r="T331" t="str">
        <f>IFERROR(IF(VLOOKUP(User[[#This Row],[User Code]],Justificar!$C$8:$I$1048576,6,0)=0,"Sin Justificación",VLOOKUP(User[[#This Row],[User Code]],Justificar!$C$8:$I$1048576,6,0)),"")</f>
        <v/>
      </c>
      <c r="U331" t="str">
        <f>IFERROR(IF(VLOOKUP(User[[#This Row],[User Code]],Justificar!$C$8:$I$1048576,6,0)=0,"Sin Justificación",VLOOKUP(User[[#This Row],[User Code]],Justificar!$C$8:$I$1048576,7,0)),"")</f>
        <v/>
      </c>
      <c r="V331" t="str" cm="1">
        <f t="array" ref="V331">_xlfn.IFS(User[[#This Row],[Time In Store + Leave]]&lt;7.8,"Incompleto",User[[#This Row],[Time In Store + Leave]]&lt;=12,"Completo",User[[#This Row],[Time In Store + Leave]]&gt;12,"Superior")</f>
        <v>Completo</v>
      </c>
      <c r="W33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1" t="str">
        <f>IF(User[[#This Row],[Rango]]="incompleto",IF(User[[#This Row],[Reporte in]]=0,"Sin_Registro_In_Out",IF(User[[#This Row],[Reporte Out]]=0,"No_Realizo_Salida","No_cumple_el_Tiempo")),"")</f>
        <v/>
      </c>
      <c r="Y331" t="str" cm="1">
        <f t="array" ref="Y3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31"/>
      <c r="AA331"/>
      <c r="AB331"/>
      <c r="AC331"/>
      <c r="AD331"/>
      <c r="AE331"/>
      <c r="AF331"/>
      <c r="AG331"/>
      <c r="AH331"/>
      <c r="AI331"/>
      <c r="AJ331"/>
    </row>
    <row r="332" spans="1:36" x14ac:dyDescent="0.3">
      <c r="A332" t="s">
        <v>1585</v>
      </c>
      <c r="B332">
        <v>1007848492</v>
      </c>
      <c r="C332" t="s">
        <v>1586</v>
      </c>
      <c r="D332" t="s">
        <v>1587</v>
      </c>
      <c r="E332" t="s">
        <v>6</v>
      </c>
      <c r="F332" t="s">
        <v>974</v>
      </c>
      <c r="G332" t="s">
        <v>177</v>
      </c>
      <c r="H332" s="2">
        <v>45743.500694444447</v>
      </c>
      <c r="I332">
        <v>1</v>
      </c>
      <c r="J3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32" s="21" t="str">
        <f>_xlfn.XLOOKUP(User[[#This Row],[User Code]],RMS_Check_In_Out!A:A,RMS_Check_In_Out!D:D,"0")</f>
        <v>0</v>
      </c>
      <c r="M332" s="21">
        <f>_xlfn.XLOOKUP(User[[#This Row],[User Code]],Leave!P:P,Leave!S:S,"0")</f>
        <v>480</v>
      </c>
      <c r="N332" s="21">
        <f>User[[#This Row],[Time Leave RMS (min)]]/60</f>
        <v>8</v>
      </c>
      <c r="O332" s="15">
        <f>User[[#This Row],[Duration In Store(min)]]/60</f>
        <v>0</v>
      </c>
      <c r="P332" s="28">
        <f>User[[#This Row],[Time In Store + Leave]]/24</f>
        <v>0.33333333333333331</v>
      </c>
      <c r="Q332" s="15">
        <f>(User[[#This Row],[Time Leave RMS (min)]]/60)+User[[#This Row],[Duration In Store H]]</f>
        <v>8</v>
      </c>
      <c r="R332">
        <f>IF(User[[#This Row],[Check In]]="Sin Registro",0,1)</f>
        <v>1</v>
      </c>
      <c r="S332">
        <f>IF(User[[#This Row],[Check Out]]="Sin Registro",0,1)</f>
        <v>1</v>
      </c>
      <c r="T332" t="str">
        <f>IFERROR(IF(VLOOKUP(User[[#This Row],[User Code]],Justificar!$C$8:$I$1048576,6,0)=0,"Sin Justificación",VLOOKUP(User[[#This Row],[User Code]],Justificar!$C$8:$I$1048576,6,0)),"")</f>
        <v/>
      </c>
      <c r="U332" t="str">
        <f>IFERROR(IF(VLOOKUP(User[[#This Row],[User Code]],Justificar!$C$8:$I$1048576,6,0)=0,"Sin Justificación",VLOOKUP(User[[#This Row],[User Code]],Justificar!$C$8:$I$1048576,7,0)),"")</f>
        <v/>
      </c>
      <c r="V332" t="str" cm="1">
        <f t="array" ref="V332">_xlfn.IFS(User[[#This Row],[Time In Store + Leave]]&lt;7.8,"Incompleto",User[[#This Row],[Time In Store + Leave]]&lt;=12,"Completo",User[[#This Row],[Time In Store + Leave]]&gt;12,"Superior")</f>
        <v>Completo</v>
      </c>
      <c r="W33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2" t="str">
        <f>IF(User[[#This Row],[Rango]]="incompleto",IF(User[[#This Row],[Reporte in]]=0,"Sin_Registro_In_Out",IF(User[[#This Row],[Reporte Out]]=0,"No_Realizo_Salida","No_cumple_el_Tiempo")),"")</f>
        <v/>
      </c>
      <c r="Y332" t="str" cm="1">
        <f t="array" ref="Y3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332"/>
      <c r="AA332"/>
      <c r="AB332"/>
      <c r="AC332"/>
      <c r="AD332"/>
      <c r="AE332"/>
      <c r="AF332"/>
      <c r="AG332"/>
      <c r="AH332"/>
      <c r="AI332"/>
      <c r="AJ332"/>
    </row>
    <row r="333" spans="1:36" x14ac:dyDescent="0.3">
      <c r="A333" t="s">
        <v>1588</v>
      </c>
      <c r="B333">
        <v>1073240397</v>
      </c>
      <c r="C333" t="s">
        <v>1589</v>
      </c>
      <c r="D333" t="s">
        <v>1590</v>
      </c>
      <c r="E333" t="s">
        <v>4</v>
      </c>
      <c r="F333" t="s">
        <v>559</v>
      </c>
      <c r="G333" t="s">
        <v>560</v>
      </c>
      <c r="H333" s="2">
        <v>45743.500381944446</v>
      </c>
      <c r="I333">
        <v>1</v>
      </c>
      <c r="J3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45922.419085648151</v>
      </c>
      <c r="K3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45922.787627314814</v>
      </c>
      <c r="L333" s="21">
        <f>_xlfn.XLOOKUP(User[[#This Row],[User Code]],RMS_Check_In_Out!A:A,RMS_Check_In_Out!D:D,"0")</f>
        <v>355</v>
      </c>
      <c r="M333" s="21">
        <f>_xlfn.XLOOKUP(User[[#This Row],[User Code]],Leave!P:P,Leave!S:S,"0")</f>
        <v>180</v>
      </c>
      <c r="N333" s="21">
        <f>User[[#This Row],[Time Leave RMS (min)]]/60</f>
        <v>3</v>
      </c>
      <c r="O333" s="15">
        <f>User[[#This Row],[Duration In Store(min)]]/60</f>
        <v>5.916666666666667</v>
      </c>
      <c r="P333" s="28">
        <f>User[[#This Row],[Time In Store + Leave]]/24</f>
        <v>0.37152777777777785</v>
      </c>
      <c r="Q333" s="15">
        <f>(User[[#This Row],[Time Leave RMS (min)]]/60)+User[[#This Row],[Duration In Store H]]</f>
        <v>8.9166666666666679</v>
      </c>
      <c r="R333">
        <f>IF(User[[#This Row],[Check In]]="Sin Registro",0,1)</f>
        <v>1</v>
      </c>
      <c r="S333">
        <f>IF(User[[#This Row],[Check Out]]="Sin Registro",0,1)</f>
        <v>1</v>
      </c>
      <c r="T333" t="str">
        <f>IFERROR(IF(VLOOKUP(User[[#This Row],[User Code]],Justificar!$C$8:$I$1048576,6,0)=0,"Sin Justificación",VLOOKUP(User[[#This Row],[User Code]],Justificar!$C$8:$I$1048576,6,0)),"")</f>
        <v/>
      </c>
      <c r="U333" t="str">
        <f>IFERROR(IF(VLOOKUP(User[[#This Row],[User Code]],Justificar!$C$8:$I$1048576,6,0)=0,"Sin Justificación",VLOOKUP(User[[#This Row],[User Code]],Justificar!$C$8:$I$1048576,7,0)),"")</f>
        <v/>
      </c>
      <c r="V333" t="str" cm="1">
        <f t="array" ref="V333">_xlfn.IFS(User[[#This Row],[Time In Store + Leave]]&lt;7.8,"Incompleto",User[[#This Row],[Time In Store + Leave]]&lt;=12,"Completo",User[[#This Row],[Time In Store + Leave]]&gt;12,"Superior")</f>
        <v>Completo</v>
      </c>
      <c r="W33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3" t="str">
        <f>IF(User[[#This Row],[Rango]]="incompleto",IF(User[[#This Row],[Reporte in]]=0,"Sin_Registro_In_Out",IF(User[[#This Row],[Reporte Out]]=0,"No_Realizo_Salida","No_cumple_el_Tiempo")),"")</f>
        <v/>
      </c>
      <c r="Y333" t="str" cm="1">
        <f t="array" ref="Y3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333"/>
      <c r="AA333"/>
      <c r="AB333"/>
      <c r="AC333"/>
      <c r="AD333"/>
      <c r="AE333"/>
      <c r="AF333"/>
      <c r="AG333"/>
      <c r="AH333"/>
      <c r="AI333"/>
      <c r="AJ333"/>
    </row>
    <row r="334" spans="1:36" x14ac:dyDescent="0.3">
      <c r="A334" t="s">
        <v>1582</v>
      </c>
      <c r="B334">
        <v>1018443994</v>
      </c>
      <c r="C334" t="s">
        <v>1583</v>
      </c>
      <c r="D334" t="s">
        <v>1584</v>
      </c>
      <c r="E334" t="s">
        <v>6</v>
      </c>
      <c r="F334" t="s">
        <v>1503</v>
      </c>
      <c r="G334" t="s">
        <v>177</v>
      </c>
      <c r="H334" s="2">
        <v>45742.458599537036</v>
      </c>
      <c r="I334">
        <v>1</v>
      </c>
      <c r="J3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45922.463263888887</v>
      </c>
      <c r="K3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45922.800092592595</v>
      </c>
      <c r="L334" s="21">
        <f>_xlfn.XLOOKUP(User[[#This Row],[User Code]],RMS_Check_In_Out!A:A,RMS_Check_In_Out!D:D,"0")</f>
        <v>485</v>
      </c>
      <c r="M334" s="21">
        <f>_xlfn.XLOOKUP(User[[#This Row],[User Code]],Leave!P:P,Leave!S:S,"0")</f>
        <v>60</v>
      </c>
      <c r="N334" s="21">
        <f>User[[#This Row],[Time Leave RMS (min)]]/60</f>
        <v>1</v>
      </c>
      <c r="O334" s="15">
        <f>User[[#This Row],[Duration In Store(min)]]/60</f>
        <v>8.0833333333333339</v>
      </c>
      <c r="P334" s="28">
        <f>User[[#This Row],[Time In Store + Leave]]/24</f>
        <v>0.37847222222222227</v>
      </c>
      <c r="Q334" s="15">
        <f>(User[[#This Row],[Time Leave RMS (min)]]/60)+User[[#This Row],[Duration In Store H]]</f>
        <v>9.0833333333333339</v>
      </c>
      <c r="R334">
        <f>IF(User[[#This Row],[Check In]]="Sin Registro",0,1)</f>
        <v>1</v>
      </c>
      <c r="S334">
        <f>IF(User[[#This Row],[Check Out]]="Sin Registro",0,1)</f>
        <v>1</v>
      </c>
      <c r="T334" t="str">
        <f>IFERROR(IF(VLOOKUP(User[[#This Row],[User Code]],Justificar!$C$8:$I$1048576,6,0)=0,"Sin Justificación",VLOOKUP(User[[#This Row],[User Code]],Justificar!$C$8:$I$1048576,6,0)),"")</f>
        <v/>
      </c>
      <c r="U334" t="str">
        <f>IFERROR(IF(VLOOKUP(User[[#This Row],[User Code]],Justificar!$C$8:$I$1048576,6,0)=0,"Sin Justificación",VLOOKUP(User[[#This Row],[User Code]],Justificar!$C$8:$I$1048576,7,0)),"")</f>
        <v/>
      </c>
      <c r="V334" t="str" cm="1">
        <f t="array" ref="V334">_xlfn.IFS(User[[#This Row],[Time In Store + Leave]]&lt;7.8,"Incompleto",User[[#This Row],[Time In Store + Leave]]&lt;=12,"Completo",User[[#This Row],[Time In Store + Leave]]&gt;12,"Superior")</f>
        <v>Completo</v>
      </c>
      <c r="W33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4" t="str">
        <f>IF(User[[#This Row],[Rango]]="incompleto",IF(User[[#This Row],[Reporte in]]=0,"Sin_Registro_In_Out",IF(User[[#This Row],[Reporte Out]]=0,"No_Realizo_Salida","No_cumple_el_Tiempo")),"")</f>
        <v/>
      </c>
      <c r="Y334" t="str" cm="1">
        <f t="array" ref="Y3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34"/>
      <c r="AA334"/>
      <c r="AB334"/>
      <c r="AC334"/>
      <c r="AD334"/>
      <c r="AE334"/>
      <c r="AF334"/>
      <c r="AG334"/>
      <c r="AH334"/>
      <c r="AI334"/>
      <c r="AJ334"/>
    </row>
    <row r="335" spans="1:36" x14ac:dyDescent="0.3">
      <c r="A335" t="s">
        <v>1579</v>
      </c>
      <c r="B335">
        <v>1000623808</v>
      </c>
      <c r="C335" t="s">
        <v>1580</v>
      </c>
      <c r="D335" t="s">
        <v>1581</v>
      </c>
      <c r="E335" t="s">
        <v>6</v>
      </c>
      <c r="F335" t="s">
        <v>1487</v>
      </c>
      <c r="G335" t="s">
        <v>177</v>
      </c>
      <c r="H335" s="2">
        <v>45741.542175925926</v>
      </c>
      <c r="I335">
        <v>1</v>
      </c>
      <c r="J3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45922.465115740742</v>
      </c>
      <c r="K33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35" s="21">
        <f>_xlfn.XLOOKUP(User[[#This Row],[User Code]],RMS_Check_In_Out!A:A,RMS_Check_In_Out!D:D,"0")</f>
        <v>0</v>
      </c>
      <c r="M335" s="21" t="str">
        <f>_xlfn.XLOOKUP(User[[#This Row],[User Code]],Leave!P:P,Leave!S:S,"0")</f>
        <v>0</v>
      </c>
      <c r="N335" s="21">
        <f>User[[#This Row],[Time Leave RMS (min)]]/60</f>
        <v>0</v>
      </c>
      <c r="O335" s="15">
        <f>User[[#This Row],[Duration In Store(min)]]/60</f>
        <v>0</v>
      </c>
      <c r="P335" s="28">
        <f>User[[#This Row],[Time In Store + Leave]]/24</f>
        <v>0</v>
      </c>
      <c r="Q335" s="15">
        <f>(User[[#This Row],[Time Leave RMS (min)]]/60)+User[[#This Row],[Duration In Store H]]</f>
        <v>0</v>
      </c>
      <c r="R335">
        <f>IF(User[[#This Row],[Check In]]="Sin Registro",0,1)</f>
        <v>1</v>
      </c>
      <c r="S335">
        <f>IF(User[[#This Row],[Check Out]]="Sin Registro",0,1)</f>
        <v>0</v>
      </c>
      <c r="T335" t="str">
        <f>IFERROR(IF(VLOOKUP(User[[#This Row],[User Code]],Justificar!$C$8:$I$1048576,6,0)=0,"Sin Justificación",VLOOKUP(User[[#This Row],[User Code]],Justificar!$C$8:$I$1048576,6,0)),"")</f>
        <v>Sin Justificación</v>
      </c>
      <c r="U335" t="str">
        <f>IFERROR(IF(VLOOKUP(User[[#This Row],[User Code]],Justificar!$C$8:$I$1048576,6,0)=0,"Sin Justificación",VLOOKUP(User[[#This Row],[User Code]],Justificar!$C$8:$I$1048576,7,0)),"")</f>
        <v>Sin Justificación</v>
      </c>
      <c r="V335" t="str" cm="1">
        <f t="array" ref="V335">_xlfn.IFS(User[[#This Row],[Time In Store + Leave]]&lt;7.8,"Incompleto",User[[#This Row],[Time In Store + Leave]]&lt;=12,"Completo",User[[#This Row],[Time In Store + Leave]]&gt;12,"Superior")</f>
        <v>Incompleto</v>
      </c>
      <c r="W335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35" t="str">
        <f>IF(User[[#This Row],[Rango]]="incompleto",IF(User[[#This Row],[Reporte in]]=0,"Sin_Registro_In_Out",IF(User[[#This Row],[Reporte Out]]=0,"No_Realizo_Salida","No_cumple_el_Tiempo")),"")</f>
        <v>No_Realizo_Salida</v>
      </c>
      <c r="Y335" t="str" cm="1">
        <f t="array" ref="Y3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35"/>
      <c r="AA335"/>
      <c r="AB335"/>
      <c r="AC335"/>
      <c r="AD335"/>
      <c r="AE335"/>
      <c r="AF335"/>
      <c r="AG335"/>
      <c r="AH335"/>
      <c r="AI335"/>
      <c r="AJ335"/>
    </row>
    <row r="336" spans="1:36" x14ac:dyDescent="0.3">
      <c r="A336" t="s">
        <v>1571</v>
      </c>
      <c r="B336">
        <v>1112107302</v>
      </c>
      <c r="C336" t="s">
        <v>1572</v>
      </c>
      <c r="D336" t="s">
        <v>1573</v>
      </c>
      <c r="E336" t="s">
        <v>6</v>
      </c>
      <c r="F336" t="s">
        <v>1040</v>
      </c>
      <c r="G336" t="s">
        <v>179</v>
      </c>
      <c r="H336" s="2">
        <v>45736.667118055557</v>
      </c>
      <c r="I336">
        <v>1</v>
      </c>
      <c r="J3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45922.348599537036</v>
      </c>
      <c r="K3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45922.730532407404</v>
      </c>
      <c r="L336" s="21">
        <f>_xlfn.XLOOKUP(User[[#This Row],[User Code]],RMS_Check_In_Out!A:A,RMS_Check_In_Out!D:D,"0")</f>
        <v>550</v>
      </c>
      <c r="M336" s="21" t="str">
        <f>_xlfn.XLOOKUP(User[[#This Row],[User Code]],Leave!P:P,Leave!S:S,"0")</f>
        <v>0</v>
      </c>
      <c r="N336" s="21">
        <f>User[[#This Row],[Time Leave RMS (min)]]/60</f>
        <v>0</v>
      </c>
      <c r="O336" s="15">
        <f>User[[#This Row],[Duration In Store(min)]]/60</f>
        <v>9.1666666666666661</v>
      </c>
      <c r="P336" s="28">
        <f>User[[#This Row],[Time In Store + Leave]]/24</f>
        <v>0.38194444444444442</v>
      </c>
      <c r="Q336" s="15">
        <f>(User[[#This Row],[Time Leave RMS (min)]]/60)+User[[#This Row],[Duration In Store H]]</f>
        <v>9.1666666666666661</v>
      </c>
      <c r="R336">
        <f>IF(User[[#This Row],[Check In]]="Sin Registro",0,1)</f>
        <v>1</v>
      </c>
      <c r="S336">
        <f>IF(User[[#This Row],[Check Out]]="Sin Registro",0,1)</f>
        <v>1</v>
      </c>
      <c r="T336" t="str">
        <f>IFERROR(IF(VLOOKUP(User[[#This Row],[User Code]],Justificar!$C$8:$I$1048576,6,0)=0,"Sin Justificación",VLOOKUP(User[[#This Row],[User Code]],Justificar!$C$8:$I$1048576,6,0)),"")</f>
        <v/>
      </c>
      <c r="U336" t="str">
        <f>IFERROR(IF(VLOOKUP(User[[#This Row],[User Code]],Justificar!$C$8:$I$1048576,6,0)=0,"Sin Justificación",VLOOKUP(User[[#This Row],[User Code]],Justificar!$C$8:$I$1048576,7,0)),"")</f>
        <v/>
      </c>
      <c r="V336" t="str" cm="1">
        <f t="array" ref="V336">_xlfn.IFS(User[[#This Row],[Time In Store + Leave]]&lt;7.8,"Incompleto",User[[#This Row],[Time In Store + Leave]]&lt;=12,"Completo",User[[#This Row],[Time In Store + Leave]]&gt;12,"Superior")</f>
        <v>Completo</v>
      </c>
      <c r="W33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6" t="str">
        <f>IF(User[[#This Row],[Rango]]="incompleto",IF(User[[#This Row],[Reporte in]]=0,"Sin_Registro_In_Out",IF(User[[#This Row],[Reporte Out]]=0,"No_Realizo_Salida","No_cumple_el_Tiempo")),"")</f>
        <v/>
      </c>
      <c r="Y336" t="str" cm="1">
        <f t="array" ref="Y3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36"/>
      <c r="AA336"/>
      <c r="AB336"/>
      <c r="AC336"/>
      <c r="AD336"/>
      <c r="AE336"/>
      <c r="AF336"/>
      <c r="AG336"/>
      <c r="AH336"/>
      <c r="AI336"/>
      <c r="AJ336"/>
    </row>
    <row r="337" spans="1:36" x14ac:dyDescent="0.3">
      <c r="A337" t="s">
        <v>1574</v>
      </c>
      <c r="B337">
        <v>1144154643</v>
      </c>
      <c r="C337" t="s">
        <v>1575</v>
      </c>
      <c r="D337" t="s">
        <v>1576</v>
      </c>
      <c r="E337" t="s">
        <v>6</v>
      </c>
      <c r="F337" t="s">
        <v>850</v>
      </c>
      <c r="G337" t="s">
        <v>177</v>
      </c>
      <c r="H337" s="2">
        <v>45736.666863425926</v>
      </c>
      <c r="I337">
        <v>1</v>
      </c>
      <c r="J33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3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37" s="21" t="str">
        <f>_xlfn.XLOOKUP(User[[#This Row],[User Code]],RMS_Check_In_Out!A:A,RMS_Check_In_Out!D:D,"0")</f>
        <v>0</v>
      </c>
      <c r="M337" s="21">
        <f>_xlfn.XLOOKUP(User[[#This Row],[User Code]],Leave!P:P,Leave!S:S,"0")</f>
        <v>540</v>
      </c>
      <c r="N337" s="21">
        <f>User[[#This Row],[Time Leave RMS (min)]]/60</f>
        <v>9</v>
      </c>
      <c r="O337" s="15">
        <f>User[[#This Row],[Duration In Store(min)]]/60</f>
        <v>0</v>
      </c>
      <c r="P337" s="28">
        <f>User[[#This Row],[Time In Store + Leave]]/24</f>
        <v>0.375</v>
      </c>
      <c r="Q337" s="15">
        <f>(User[[#This Row],[Time Leave RMS (min)]]/60)+User[[#This Row],[Duration In Store H]]</f>
        <v>9</v>
      </c>
      <c r="R337">
        <f>IF(User[[#This Row],[Check In]]="Sin Registro",0,1)</f>
        <v>1</v>
      </c>
      <c r="S337">
        <f>IF(User[[#This Row],[Check Out]]="Sin Registro",0,1)</f>
        <v>1</v>
      </c>
      <c r="T337" t="str">
        <f>IFERROR(IF(VLOOKUP(User[[#This Row],[User Code]],Justificar!$C$8:$I$1048576,6,0)=0,"Sin Justificación",VLOOKUP(User[[#This Row],[User Code]],Justificar!$C$8:$I$1048576,6,0)),"")</f>
        <v/>
      </c>
      <c r="U337" t="str">
        <f>IFERROR(IF(VLOOKUP(User[[#This Row],[User Code]],Justificar!$C$8:$I$1048576,6,0)=0,"Sin Justificación",VLOOKUP(User[[#This Row],[User Code]],Justificar!$C$8:$I$1048576,7,0)),"")</f>
        <v/>
      </c>
      <c r="V337" t="str" cm="1">
        <f t="array" ref="V337">_xlfn.IFS(User[[#This Row],[Time In Store + Leave]]&lt;7.8,"Incompleto",User[[#This Row],[Time In Store + Leave]]&lt;=12,"Completo",User[[#This Row],[Time In Store + Leave]]&gt;12,"Superior")</f>
        <v>Completo</v>
      </c>
      <c r="W33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7" t="str">
        <f>IF(User[[#This Row],[Rango]]="incompleto",IF(User[[#This Row],[Reporte in]]=0,"Sin_Registro_In_Out",IF(User[[#This Row],[Reporte Out]]=0,"No_Realizo_Salida","No_cumple_el_Tiempo")),"")</f>
        <v/>
      </c>
      <c r="Y337" t="str" cm="1">
        <f t="array" ref="Y3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37"/>
      <c r="AA337"/>
      <c r="AB337"/>
      <c r="AC337"/>
      <c r="AD337"/>
      <c r="AE337"/>
      <c r="AF337"/>
      <c r="AG337"/>
      <c r="AH337"/>
      <c r="AI337"/>
      <c r="AJ337"/>
    </row>
    <row r="338" spans="1:36" x14ac:dyDescent="0.3">
      <c r="A338" t="s">
        <v>1560</v>
      </c>
      <c r="B338">
        <v>1094346956</v>
      </c>
      <c r="C338" t="s">
        <v>1561</v>
      </c>
      <c r="D338" t="s">
        <v>1562</v>
      </c>
      <c r="E338" t="s">
        <v>84</v>
      </c>
      <c r="F338" t="s">
        <v>982</v>
      </c>
      <c r="G338" t="s">
        <v>179</v>
      </c>
      <c r="H338" s="2">
        <v>45735.958807870367</v>
      </c>
      <c r="I338">
        <v>1</v>
      </c>
      <c r="J3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45922.332557870373</v>
      </c>
      <c r="K3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45922.716863425929</v>
      </c>
      <c r="L338" s="21">
        <f>_xlfn.XLOOKUP(User[[#This Row],[User Code]],RMS_Check_In_Out!A:A,RMS_Check_In_Out!D:D,"0")</f>
        <v>488</v>
      </c>
      <c r="M338" s="21" t="str">
        <f>_xlfn.XLOOKUP(User[[#This Row],[User Code]],Leave!P:P,Leave!S:S,"0")</f>
        <v>0</v>
      </c>
      <c r="N338" s="21">
        <f>User[[#This Row],[Time Leave RMS (min)]]/60</f>
        <v>0</v>
      </c>
      <c r="O338" s="15">
        <f>User[[#This Row],[Duration In Store(min)]]/60</f>
        <v>8.1333333333333329</v>
      </c>
      <c r="P338" s="28">
        <f>User[[#This Row],[Time In Store + Leave]]/24</f>
        <v>0.33888888888888885</v>
      </c>
      <c r="Q338" s="15">
        <f>(User[[#This Row],[Time Leave RMS (min)]]/60)+User[[#This Row],[Duration In Store H]]</f>
        <v>8.1333333333333329</v>
      </c>
      <c r="R338">
        <f>IF(User[[#This Row],[Check In]]="Sin Registro",0,1)</f>
        <v>1</v>
      </c>
      <c r="S338">
        <f>IF(User[[#This Row],[Check Out]]="Sin Registro",0,1)</f>
        <v>1</v>
      </c>
      <c r="T338" t="str">
        <f>IFERROR(IF(VLOOKUP(User[[#This Row],[User Code]],Justificar!$C$8:$I$1048576,6,0)=0,"Sin Justificación",VLOOKUP(User[[#This Row],[User Code]],Justificar!$C$8:$I$1048576,6,0)),"")</f>
        <v/>
      </c>
      <c r="U338" t="str">
        <f>IFERROR(IF(VLOOKUP(User[[#This Row],[User Code]],Justificar!$C$8:$I$1048576,6,0)=0,"Sin Justificación",VLOOKUP(User[[#This Row],[User Code]],Justificar!$C$8:$I$1048576,7,0)),"")</f>
        <v/>
      </c>
      <c r="V338" t="str" cm="1">
        <f t="array" ref="V338">_xlfn.IFS(User[[#This Row],[Time In Store + Leave]]&lt;7.8,"Incompleto",User[[#This Row],[Time In Store + Leave]]&lt;=12,"Completo",User[[#This Row],[Time In Store + Leave]]&gt;12,"Superior")</f>
        <v>Completo</v>
      </c>
      <c r="W3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8" t="str">
        <f>IF(User[[#This Row],[Rango]]="incompleto",IF(User[[#This Row],[Reporte in]]=0,"Sin_Registro_In_Out",IF(User[[#This Row],[Reporte Out]]=0,"No_Realizo_Salida","No_cumple_el_Tiempo")),"")</f>
        <v/>
      </c>
      <c r="Y338" t="str" cm="1">
        <f t="array" ref="Y3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338"/>
      <c r="AA338"/>
      <c r="AB338"/>
      <c r="AC338"/>
      <c r="AD338"/>
      <c r="AE338"/>
      <c r="AF338"/>
      <c r="AG338"/>
      <c r="AH338"/>
      <c r="AI338"/>
      <c r="AJ338"/>
    </row>
    <row r="339" spans="1:36" x14ac:dyDescent="0.3">
      <c r="A339" t="s">
        <v>1563</v>
      </c>
      <c r="B339">
        <v>1015992989</v>
      </c>
      <c r="C339" t="s">
        <v>1564</v>
      </c>
      <c r="D339" t="s">
        <v>1565</v>
      </c>
      <c r="E339" t="s">
        <v>130</v>
      </c>
      <c r="F339" t="s">
        <v>1553</v>
      </c>
      <c r="G339" t="s">
        <v>179</v>
      </c>
      <c r="H339" s="2">
        <v>45735.95857638889</v>
      </c>
      <c r="I339">
        <v>1</v>
      </c>
      <c r="J3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45922.332986111112</v>
      </c>
      <c r="K3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45922.752280092594</v>
      </c>
      <c r="L339" s="21">
        <f>_xlfn.XLOOKUP(User[[#This Row],[User Code]],RMS_Check_In_Out!A:A,RMS_Check_In_Out!D:D,"0")</f>
        <v>604</v>
      </c>
      <c r="M339" s="21" t="str">
        <f>_xlfn.XLOOKUP(User[[#This Row],[User Code]],Leave!P:P,Leave!S:S,"0")</f>
        <v>0</v>
      </c>
      <c r="N339" s="21">
        <f>User[[#This Row],[Time Leave RMS (min)]]/60</f>
        <v>0</v>
      </c>
      <c r="O339" s="15">
        <f>User[[#This Row],[Duration In Store(min)]]/60</f>
        <v>10.066666666666666</v>
      </c>
      <c r="P339" s="28">
        <f>User[[#This Row],[Time In Store + Leave]]/24</f>
        <v>0.41944444444444445</v>
      </c>
      <c r="Q339" s="15">
        <f>(User[[#This Row],[Time Leave RMS (min)]]/60)+User[[#This Row],[Duration In Store H]]</f>
        <v>10.066666666666666</v>
      </c>
      <c r="R339">
        <f>IF(User[[#This Row],[Check In]]="Sin Registro",0,1)</f>
        <v>1</v>
      </c>
      <c r="S339">
        <f>IF(User[[#This Row],[Check Out]]="Sin Registro",0,1)</f>
        <v>1</v>
      </c>
      <c r="T339" t="str">
        <f>IFERROR(IF(VLOOKUP(User[[#This Row],[User Code]],Justificar!$C$8:$I$1048576,6,0)=0,"Sin Justificación",VLOOKUP(User[[#This Row],[User Code]],Justificar!$C$8:$I$1048576,6,0)),"")</f>
        <v/>
      </c>
      <c r="U339" t="str">
        <f>IFERROR(IF(VLOOKUP(User[[#This Row],[User Code]],Justificar!$C$8:$I$1048576,6,0)=0,"Sin Justificación",VLOOKUP(User[[#This Row],[User Code]],Justificar!$C$8:$I$1048576,7,0)),"")</f>
        <v/>
      </c>
      <c r="V339" t="str" cm="1">
        <f t="array" ref="V339">_xlfn.IFS(User[[#This Row],[Time In Store + Leave]]&lt;7.8,"Incompleto",User[[#This Row],[Time In Store + Leave]]&lt;=12,"Completo",User[[#This Row],[Time In Store + Leave]]&gt;12,"Superior")</f>
        <v>Completo</v>
      </c>
      <c r="W33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39" t="str">
        <f>IF(User[[#This Row],[Rango]]="incompleto",IF(User[[#This Row],[Reporte in]]=0,"Sin_Registro_In_Out",IF(User[[#This Row],[Reporte Out]]=0,"No_Realizo_Salida","No_cumple_el_Tiempo")),"")</f>
        <v/>
      </c>
      <c r="Y339" t="str" cm="1">
        <f t="array" ref="Y3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39"/>
      <c r="AA339"/>
      <c r="AB339"/>
      <c r="AC339"/>
      <c r="AD339"/>
      <c r="AE339"/>
      <c r="AF339"/>
      <c r="AG339"/>
      <c r="AH339"/>
      <c r="AI339"/>
      <c r="AJ339"/>
    </row>
    <row r="340" spans="1:36" x14ac:dyDescent="0.3">
      <c r="A340" t="s">
        <v>1566</v>
      </c>
      <c r="B340">
        <v>22521695</v>
      </c>
      <c r="C340" t="s">
        <v>1567</v>
      </c>
      <c r="D340" t="s">
        <v>1568</v>
      </c>
      <c r="E340" t="s">
        <v>6</v>
      </c>
      <c r="F340" t="s">
        <v>1863</v>
      </c>
      <c r="G340" t="s">
        <v>179</v>
      </c>
      <c r="H340" s="2">
        <v>45735.541909722226</v>
      </c>
      <c r="I340">
        <v>1</v>
      </c>
      <c r="J3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45922.411909722221</v>
      </c>
      <c r="K3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45922.797175925924</v>
      </c>
      <c r="L340" s="21">
        <f>_xlfn.XLOOKUP(User[[#This Row],[User Code]],RMS_Check_In_Out!A:A,RMS_Check_In_Out!D:D,"0")</f>
        <v>555</v>
      </c>
      <c r="M340" s="21" t="str">
        <f>_xlfn.XLOOKUP(User[[#This Row],[User Code]],Leave!P:P,Leave!S:S,"0")</f>
        <v>0</v>
      </c>
      <c r="N340" s="21">
        <f>User[[#This Row],[Time Leave RMS (min)]]/60</f>
        <v>0</v>
      </c>
      <c r="O340" s="15">
        <f>User[[#This Row],[Duration In Store(min)]]/60</f>
        <v>9.25</v>
      </c>
      <c r="P340" s="28">
        <f>User[[#This Row],[Time In Store + Leave]]/24</f>
        <v>0.38541666666666669</v>
      </c>
      <c r="Q340" s="15">
        <f>(User[[#This Row],[Time Leave RMS (min)]]/60)+User[[#This Row],[Duration In Store H]]</f>
        <v>9.25</v>
      </c>
      <c r="R340">
        <f>IF(User[[#This Row],[Check In]]="Sin Registro",0,1)</f>
        <v>1</v>
      </c>
      <c r="S340">
        <f>IF(User[[#This Row],[Check Out]]="Sin Registro",0,1)</f>
        <v>1</v>
      </c>
      <c r="T340" t="str">
        <f>IFERROR(IF(VLOOKUP(User[[#This Row],[User Code]],Justificar!$C$8:$I$1048576,6,0)=0,"Sin Justificación",VLOOKUP(User[[#This Row],[User Code]],Justificar!$C$8:$I$1048576,6,0)),"")</f>
        <v/>
      </c>
      <c r="U340" t="str">
        <f>IFERROR(IF(VLOOKUP(User[[#This Row],[User Code]],Justificar!$C$8:$I$1048576,6,0)=0,"Sin Justificación",VLOOKUP(User[[#This Row],[User Code]],Justificar!$C$8:$I$1048576,7,0)),"")</f>
        <v/>
      </c>
      <c r="V340" t="str" cm="1">
        <f t="array" ref="V340">_xlfn.IFS(User[[#This Row],[Time In Store + Leave]]&lt;7.8,"Incompleto",User[[#This Row],[Time In Store + Leave]]&lt;=12,"Completo",User[[#This Row],[Time In Store + Leave]]&gt;12,"Superior")</f>
        <v>Completo</v>
      </c>
      <c r="W3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0" t="str">
        <f>IF(User[[#This Row],[Rango]]="incompleto",IF(User[[#This Row],[Reporte in]]=0,"Sin_Registro_In_Out",IF(User[[#This Row],[Reporte Out]]=0,"No_Realizo_Salida","No_cumple_el_Tiempo")),"")</f>
        <v/>
      </c>
      <c r="Y340" t="str" cm="1">
        <f t="array" ref="Y3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40"/>
      <c r="AA340"/>
      <c r="AB340"/>
      <c r="AC340"/>
      <c r="AD340"/>
      <c r="AE340"/>
      <c r="AF340"/>
      <c r="AG340"/>
      <c r="AH340"/>
      <c r="AI340"/>
      <c r="AJ340"/>
    </row>
    <row r="341" spans="1:36" x14ac:dyDescent="0.3">
      <c r="A341" t="s">
        <v>1550</v>
      </c>
      <c r="B341">
        <v>1001415272</v>
      </c>
      <c r="C341" t="s">
        <v>1551</v>
      </c>
      <c r="D341" t="s">
        <v>1552</v>
      </c>
      <c r="E341" t="s">
        <v>6</v>
      </c>
      <c r="F341" t="s">
        <v>1091</v>
      </c>
      <c r="G341" t="s">
        <v>178</v>
      </c>
      <c r="H341" s="2">
        <v>45733.667094907411</v>
      </c>
      <c r="I341">
        <v>1</v>
      </c>
      <c r="J3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45922.384097222224</v>
      </c>
      <c r="K3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45922.753495370373</v>
      </c>
      <c r="L341" s="21">
        <f>_xlfn.XLOOKUP(User[[#This Row],[User Code]],RMS_Check_In_Out!A:A,RMS_Check_In_Out!D:D,"0")</f>
        <v>532</v>
      </c>
      <c r="M341" s="21" t="str">
        <f>_xlfn.XLOOKUP(User[[#This Row],[User Code]],Leave!P:P,Leave!S:S,"0")</f>
        <v>0</v>
      </c>
      <c r="N341" s="21">
        <f>User[[#This Row],[Time Leave RMS (min)]]/60</f>
        <v>0</v>
      </c>
      <c r="O341" s="15">
        <f>User[[#This Row],[Duration In Store(min)]]/60</f>
        <v>8.8666666666666671</v>
      </c>
      <c r="P341" s="28">
        <f>User[[#This Row],[Time In Store + Leave]]/24</f>
        <v>0.36944444444444446</v>
      </c>
      <c r="Q341" s="15">
        <f>(User[[#This Row],[Time Leave RMS (min)]]/60)+User[[#This Row],[Duration In Store H]]</f>
        <v>8.8666666666666671</v>
      </c>
      <c r="R341">
        <f>IF(User[[#This Row],[Check In]]="Sin Registro",0,1)</f>
        <v>1</v>
      </c>
      <c r="S341">
        <f>IF(User[[#This Row],[Check Out]]="Sin Registro",0,1)</f>
        <v>1</v>
      </c>
      <c r="T341" t="str">
        <f>IFERROR(IF(VLOOKUP(User[[#This Row],[User Code]],Justificar!$C$8:$I$1048576,6,0)=0,"Sin Justificación",VLOOKUP(User[[#This Row],[User Code]],Justificar!$C$8:$I$1048576,6,0)),"")</f>
        <v/>
      </c>
      <c r="U341" t="str">
        <f>IFERROR(IF(VLOOKUP(User[[#This Row],[User Code]],Justificar!$C$8:$I$1048576,6,0)=0,"Sin Justificación",VLOOKUP(User[[#This Row],[User Code]],Justificar!$C$8:$I$1048576,7,0)),"")</f>
        <v/>
      </c>
      <c r="V341" t="str" cm="1">
        <f t="array" ref="V341">_xlfn.IFS(User[[#This Row],[Time In Store + Leave]]&lt;7.8,"Incompleto",User[[#This Row],[Time In Store + Leave]]&lt;=12,"Completo",User[[#This Row],[Time In Store + Leave]]&gt;12,"Superior")</f>
        <v>Completo</v>
      </c>
      <c r="W34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1" t="str">
        <f>IF(User[[#This Row],[Rango]]="incompleto",IF(User[[#This Row],[Reporte in]]=0,"Sin_Registro_In_Out",IF(User[[#This Row],[Reporte Out]]=0,"No_Realizo_Salida","No_cumple_el_Tiempo")),"")</f>
        <v/>
      </c>
      <c r="Y341" t="str" cm="1">
        <f t="array" ref="Y3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41"/>
      <c r="AA341"/>
      <c r="AB341"/>
      <c r="AC341"/>
      <c r="AD341"/>
      <c r="AE341"/>
      <c r="AF341"/>
      <c r="AG341"/>
      <c r="AH341"/>
      <c r="AI341"/>
      <c r="AJ341"/>
    </row>
    <row r="342" spans="1:36" x14ac:dyDescent="0.3">
      <c r="A342" t="s">
        <v>1554</v>
      </c>
      <c r="B342">
        <v>1072666965</v>
      </c>
      <c r="C342" t="s">
        <v>1555</v>
      </c>
      <c r="D342" t="s">
        <v>1556</v>
      </c>
      <c r="E342" t="s">
        <v>6</v>
      </c>
      <c r="F342" t="s">
        <v>3663</v>
      </c>
      <c r="G342" t="s">
        <v>179</v>
      </c>
      <c r="H342" s="2">
        <v>45733.45884259259</v>
      </c>
      <c r="I342">
        <v>1</v>
      </c>
      <c r="J3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45922.397233796299</v>
      </c>
      <c r="K3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45922.7575</v>
      </c>
      <c r="L342" s="21">
        <f>_xlfn.XLOOKUP(User[[#This Row],[User Code]],RMS_Check_In_Out!A:A,RMS_Check_In_Out!D:D,"0")</f>
        <v>519</v>
      </c>
      <c r="M342" s="21" t="str">
        <f>_xlfn.XLOOKUP(User[[#This Row],[User Code]],Leave!P:P,Leave!S:S,"0")</f>
        <v>0</v>
      </c>
      <c r="N342" s="21">
        <f>User[[#This Row],[Time Leave RMS (min)]]/60</f>
        <v>0</v>
      </c>
      <c r="O342" s="15">
        <f>User[[#This Row],[Duration In Store(min)]]/60</f>
        <v>8.65</v>
      </c>
      <c r="P342" s="28">
        <f>User[[#This Row],[Time In Store + Leave]]/24</f>
        <v>0.36041666666666666</v>
      </c>
      <c r="Q342" s="15">
        <f>(User[[#This Row],[Time Leave RMS (min)]]/60)+User[[#This Row],[Duration In Store H]]</f>
        <v>8.65</v>
      </c>
      <c r="R342">
        <f>IF(User[[#This Row],[Check In]]="Sin Registro",0,1)</f>
        <v>1</v>
      </c>
      <c r="S342">
        <f>IF(User[[#This Row],[Check Out]]="Sin Registro",0,1)</f>
        <v>1</v>
      </c>
      <c r="T342" t="str">
        <f>IFERROR(IF(VLOOKUP(User[[#This Row],[User Code]],Justificar!$C$8:$I$1048576,6,0)=0,"Sin Justificación",VLOOKUP(User[[#This Row],[User Code]],Justificar!$C$8:$I$1048576,6,0)),"")</f>
        <v/>
      </c>
      <c r="U342" t="str">
        <f>IFERROR(IF(VLOOKUP(User[[#This Row],[User Code]],Justificar!$C$8:$I$1048576,6,0)=0,"Sin Justificación",VLOOKUP(User[[#This Row],[User Code]],Justificar!$C$8:$I$1048576,7,0)),"")</f>
        <v/>
      </c>
      <c r="V342" t="str" cm="1">
        <f t="array" ref="V342">_xlfn.IFS(User[[#This Row],[Time In Store + Leave]]&lt;7.8,"Incompleto",User[[#This Row],[Time In Store + Leave]]&lt;=12,"Completo",User[[#This Row],[Time In Store + Leave]]&gt;12,"Superior")</f>
        <v>Completo</v>
      </c>
      <c r="W34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2" t="str">
        <f>IF(User[[#This Row],[Rango]]="incompleto",IF(User[[#This Row],[Reporte in]]=0,"Sin_Registro_In_Out",IF(User[[#This Row],[Reporte Out]]=0,"No_Realizo_Salida","No_cumple_el_Tiempo")),"")</f>
        <v/>
      </c>
      <c r="Y342" t="str" cm="1">
        <f t="array" ref="Y3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ARISMENDI DIAZ EFRAIN ANDRES</v>
      </c>
      <c r="Z342"/>
      <c r="AA342"/>
      <c r="AB342"/>
      <c r="AC342"/>
      <c r="AD342"/>
      <c r="AE342"/>
      <c r="AF342"/>
      <c r="AG342"/>
      <c r="AH342"/>
      <c r="AI342"/>
      <c r="AJ342"/>
    </row>
    <row r="343" spans="1:36" x14ac:dyDescent="0.3">
      <c r="A343" t="s">
        <v>1557</v>
      </c>
      <c r="B343">
        <v>1118203155</v>
      </c>
      <c r="C343" t="s">
        <v>1558</v>
      </c>
      <c r="D343" t="s">
        <v>1559</v>
      </c>
      <c r="E343" t="s">
        <v>6</v>
      </c>
      <c r="F343" t="s">
        <v>1047</v>
      </c>
      <c r="G343" t="s">
        <v>178</v>
      </c>
      <c r="H343" s="2">
        <v>45730.500289351854</v>
      </c>
      <c r="I343">
        <v>1</v>
      </c>
      <c r="J3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45922.331817129627</v>
      </c>
      <c r="K3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45922.714930555558</v>
      </c>
      <c r="L343" s="21">
        <f>_xlfn.XLOOKUP(User[[#This Row],[User Code]],RMS_Check_In_Out!A:A,RMS_Check_In_Out!D:D,"0")</f>
        <v>552</v>
      </c>
      <c r="M343" s="21" t="str">
        <f>_xlfn.XLOOKUP(User[[#This Row],[User Code]],Leave!P:P,Leave!S:S,"0")</f>
        <v>0</v>
      </c>
      <c r="N343" s="21">
        <f>User[[#This Row],[Time Leave RMS (min)]]/60</f>
        <v>0</v>
      </c>
      <c r="O343" s="15">
        <f>User[[#This Row],[Duration In Store(min)]]/60</f>
        <v>9.1999999999999993</v>
      </c>
      <c r="P343" s="28">
        <f>User[[#This Row],[Time In Store + Leave]]/24</f>
        <v>0.3833333333333333</v>
      </c>
      <c r="Q343" s="15">
        <f>(User[[#This Row],[Time Leave RMS (min)]]/60)+User[[#This Row],[Duration In Store H]]</f>
        <v>9.1999999999999993</v>
      </c>
      <c r="R343">
        <f>IF(User[[#This Row],[Check In]]="Sin Registro",0,1)</f>
        <v>1</v>
      </c>
      <c r="S343">
        <f>IF(User[[#This Row],[Check Out]]="Sin Registro",0,1)</f>
        <v>1</v>
      </c>
      <c r="T343" t="str">
        <f>IFERROR(IF(VLOOKUP(User[[#This Row],[User Code]],Justificar!$C$8:$I$1048576,6,0)=0,"Sin Justificación",VLOOKUP(User[[#This Row],[User Code]],Justificar!$C$8:$I$1048576,6,0)),"")</f>
        <v/>
      </c>
      <c r="U343" t="str">
        <f>IFERROR(IF(VLOOKUP(User[[#This Row],[User Code]],Justificar!$C$8:$I$1048576,6,0)=0,"Sin Justificación",VLOOKUP(User[[#This Row],[User Code]],Justificar!$C$8:$I$1048576,7,0)),"")</f>
        <v/>
      </c>
      <c r="V343" t="str" cm="1">
        <f t="array" ref="V343">_xlfn.IFS(User[[#This Row],[Time In Store + Leave]]&lt;7.8,"Incompleto",User[[#This Row],[Time In Store + Leave]]&lt;=12,"Completo",User[[#This Row],[Time In Store + Leave]]&gt;12,"Superior")</f>
        <v>Completo</v>
      </c>
      <c r="W34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3" t="str">
        <f>IF(User[[#This Row],[Rango]]="incompleto",IF(User[[#This Row],[Reporte in]]=0,"Sin_Registro_In_Out",IF(User[[#This Row],[Reporte Out]]=0,"No_Realizo_Salida","No_cumple_el_Tiempo")),"")</f>
        <v/>
      </c>
      <c r="Y343" t="str" cm="1">
        <f t="array" ref="Y3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43"/>
      <c r="AA343"/>
      <c r="AB343"/>
      <c r="AC343"/>
      <c r="AD343"/>
      <c r="AE343"/>
      <c r="AF343"/>
      <c r="AG343"/>
      <c r="AH343"/>
      <c r="AI343"/>
      <c r="AJ343"/>
    </row>
    <row r="344" spans="1:36" x14ac:dyDescent="0.3">
      <c r="A344" t="s">
        <v>1546</v>
      </c>
      <c r="B344">
        <v>1030622006</v>
      </c>
      <c r="C344" t="s">
        <v>1547</v>
      </c>
      <c r="D344" t="s">
        <v>1548</v>
      </c>
      <c r="E344" t="s">
        <v>6</v>
      </c>
      <c r="F344" t="s">
        <v>1033</v>
      </c>
      <c r="G344" t="s">
        <v>178</v>
      </c>
      <c r="H344" s="2">
        <v>45727.792129629626</v>
      </c>
      <c r="I344">
        <v>1</v>
      </c>
      <c r="J34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4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44" s="21" t="str">
        <f>_xlfn.XLOOKUP(User[[#This Row],[User Code]],RMS_Check_In_Out!A:A,RMS_Check_In_Out!D:D,"0")</f>
        <v>0</v>
      </c>
      <c r="M344" s="21" t="str">
        <f>_xlfn.XLOOKUP(User[[#This Row],[User Code]],Leave!P:P,Leave!S:S,"0")</f>
        <v>0</v>
      </c>
      <c r="N344" s="21">
        <f>User[[#This Row],[Time Leave RMS (min)]]/60</f>
        <v>0</v>
      </c>
      <c r="O344" s="15">
        <f>User[[#This Row],[Duration In Store(min)]]/60</f>
        <v>0</v>
      </c>
      <c r="P344" s="28">
        <f>User[[#This Row],[Time In Store + Leave]]/24</f>
        <v>0</v>
      </c>
      <c r="Q344" s="15">
        <f>(User[[#This Row],[Time Leave RMS (min)]]/60)+User[[#This Row],[Duration In Store H]]</f>
        <v>0</v>
      </c>
      <c r="R344">
        <f>IF(User[[#This Row],[Check In]]="Sin Registro",0,1)</f>
        <v>0</v>
      </c>
      <c r="S344">
        <f>IF(User[[#This Row],[Check Out]]="Sin Registro",0,1)</f>
        <v>0</v>
      </c>
      <c r="T344" t="str">
        <f>IFERROR(IF(VLOOKUP(User[[#This Row],[User Code]],Justificar!$C$8:$I$1048576,6,0)=0,"Sin Justificación",VLOOKUP(User[[#This Row],[User Code]],Justificar!$C$8:$I$1048576,6,0)),"")</f>
        <v>Sin Justificación</v>
      </c>
      <c r="U344" t="str">
        <f>IFERROR(IF(VLOOKUP(User[[#This Row],[User Code]],Justificar!$C$8:$I$1048576,6,0)=0,"Sin Justificación",VLOOKUP(User[[#This Row],[User Code]],Justificar!$C$8:$I$1048576,7,0)),"")</f>
        <v>Sin Justificación</v>
      </c>
      <c r="V344" t="str" cm="1">
        <f t="array" ref="V344">_xlfn.IFS(User[[#This Row],[Time In Store + Leave]]&lt;7.8,"Incompleto",User[[#This Row],[Time In Store + Leave]]&lt;=12,"Completo",User[[#This Row],[Time In Store + Leave]]&gt;12,"Superior")</f>
        <v>Incompleto</v>
      </c>
      <c r="W34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4" t="str">
        <f>IF(User[[#This Row],[Rango]]="incompleto",IF(User[[#This Row],[Reporte in]]=0,"Sin_Registro_In_Out",IF(User[[#This Row],[Reporte Out]]=0,"No_Realizo_Salida","No_cumple_el_Tiempo")),"")</f>
        <v>Sin_Registro_In_Out</v>
      </c>
      <c r="Y344" t="str" cm="1">
        <f t="array" ref="Y3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4"/>
      <c r="AA344"/>
      <c r="AB344"/>
      <c r="AC344"/>
      <c r="AD344"/>
      <c r="AE344"/>
      <c r="AF344"/>
      <c r="AG344"/>
      <c r="AH344"/>
      <c r="AI344"/>
      <c r="AJ344"/>
    </row>
    <row r="345" spans="1:36" x14ac:dyDescent="0.3">
      <c r="A345" t="s">
        <v>1540</v>
      </c>
      <c r="B345">
        <v>1000005913</v>
      </c>
      <c r="C345" t="s">
        <v>1541</v>
      </c>
      <c r="D345" t="s">
        <v>1542</v>
      </c>
      <c r="E345" t="s">
        <v>6</v>
      </c>
      <c r="F345" t="s">
        <v>2768</v>
      </c>
      <c r="G345" t="s">
        <v>178</v>
      </c>
      <c r="H345" s="2">
        <v>45726.667847222219</v>
      </c>
      <c r="I345">
        <v>1</v>
      </c>
      <c r="J3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45922.417210648149</v>
      </c>
      <c r="K3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45922.656574074077</v>
      </c>
      <c r="L345" s="21">
        <f>_xlfn.XLOOKUP(User[[#This Row],[User Code]],RMS_Check_In_Out!A:A,RMS_Check_In_Out!D:D,"0")</f>
        <v>345</v>
      </c>
      <c r="M345" s="21" t="str">
        <f>_xlfn.XLOOKUP(User[[#This Row],[User Code]],Leave!P:P,Leave!S:S,"0")</f>
        <v>0</v>
      </c>
      <c r="N345" s="21">
        <f>User[[#This Row],[Time Leave RMS (min)]]/60</f>
        <v>0</v>
      </c>
      <c r="O345" s="15">
        <f>User[[#This Row],[Duration In Store(min)]]/60</f>
        <v>5.75</v>
      </c>
      <c r="P345" s="28">
        <f>User[[#This Row],[Time In Store + Leave]]/24</f>
        <v>0.23958333333333334</v>
      </c>
      <c r="Q345" s="15">
        <f>(User[[#This Row],[Time Leave RMS (min)]]/60)+User[[#This Row],[Duration In Store H]]</f>
        <v>5.75</v>
      </c>
      <c r="R345">
        <f>IF(User[[#This Row],[Check In]]="Sin Registro",0,1)</f>
        <v>1</v>
      </c>
      <c r="S345">
        <f>IF(User[[#This Row],[Check Out]]="Sin Registro",0,1)</f>
        <v>1</v>
      </c>
      <c r="T345" t="str">
        <f>IFERROR(IF(VLOOKUP(User[[#This Row],[User Code]],Justificar!$C$8:$I$1048576,6,0)=0,"Sin Justificación",VLOOKUP(User[[#This Row],[User Code]],Justificar!$C$8:$I$1048576,6,0)),"")</f>
        <v>Sin Justificación</v>
      </c>
      <c r="U345" t="str">
        <f>IFERROR(IF(VLOOKUP(User[[#This Row],[User Code]],Justificar!$C$8:$I$1048576,6,0)=0,"Sin Justificación",VLOOKUP(User[[#This Row],[User Code]],Justificar!$C$8:$I$1048576,7,0)),"")</f>
        <v>Sin Justificación</v>
      </c>
      <c r="V345" t="str" cm="1">
        <f t="array" ref="V345">_xlfn.IFS(User[[#This Row],[Time In Store + Leave]]&lt;7.8,"Incompleto",User[[#This Row],[Time In Store + Leave]]&lt;=12,"Completo",User[[#This Row],[Time In Store + Leave]]&gt;12,"Superior")</f>
        <v>Incompleto</v>
      </c>
      <c r="W345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45" t="str">
        <f>IF(User[[#This Row],[Rango]]="incompleto",IF(User[[#This Row],[Reporte in]]=0,"Sin_Registro_In_Out",IF(User[[#This Row],[Reporte Out]]=0,"No_Realizo_Salida","No_cumple_el_Tiempo")),"")</f>
        <v>No_cumple_el_Tiempo</v>
      </c>
      <c r="Y345" t="str" cm="1">
        <f t="array" ref="Y3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45"/>
      <c r="AA345"/>
      <c r="AB345"/>
      <c r="AC345"/>
      <c r="AD345"/>
      <c r="AE345"/>
      <c r="AF345"/>
      <c r="AG345"/>
      <c r="AH345"/>
      <c r="AI345"/>
      <c r="AJ345"/>
    </row>
    <row r="346" spans="1:36" x14ac:dyDescent="0.3">
      <c r="A346" t="s">
        <v>1536</v>
      </c>
      <c r="B346">
        <v>1002526954</v>
      </c>
      <c r="C346" t="s">
        <v>1537</v>
      </c>
      <c r="D346" t="s">
        <v>1538</v>
      </c>
      <c r="E346" t="s">
        <v>6</v>
      </c>
      <c r="F346" t="s">
        <v>2226</v>
      </c>
      <c r="G346" t="s">
        <v>177</v>
      </c>
      <c r="H346" s="2">
        <v>45724.417002314818</v>
      </c>
      <c r="I346">
        <v>1</v>
      </c>
      <c r="J3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45922.494953703703</v>
      </c>
      <c r="K3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45922.849328703705</v>
      </c>
      <c r="L346" s="21">
        <f>_xlfn.XLOOKUP(User[[#This Row],[User Code]],RMS_Check_In_Out!A:A,RMS_Check_In_Out!D:D,"0")</f>
        <v>510</v>
      </c>
      <c r="M346" s="21">
        <f>_xlfn.XLOOKUP(User[[#This Row],[User Code]],Leave!P:P,Leave!S:S,"0")</f>
        <v>60</v>
      </c>
      <c r="N346" s="21">
        <f>User[[#This Row],[Time Leave RMS (min)]]/60</f>
        <v>1</v>
      </c>
      <c r="O346" s="15">
        <f>User[[#This Row],[Duration In Store(min)]]/60</f>
        <v>8.5</v>
      </c>
      <c r="P346" s="28">
        <f>User[[#This Row],[Time In Store + Leave]]/24</f>
        <v>0.39583333333333331</v>
      </c>
      <c r="Q346" s="15">
        <f>(User[[#This Row],[Time Leave RMS (min)]]/60)+User[[#This Row],[Duration In Store H]]</f>
        <v>9.5</v>
      </c>
      <c r="R346">
        <f>IF(User[[#This Row],[Check In]]="Sin Registro",0,1)</f>
        <v>1</v>
      </c>
      <c r="S346">
        <f>IF(User[[#This Row],[Check Out]]="Sin Registro",0,1)</f>
        <v>1</v>
      </c>
      <c r="T346" t="str">
        <f>IFERROR(IF(VLOOKUP(User[[#This Row],[User Code]],Justificar!$C$8:$I$1048576,6,0)=0,"Sin Justificación",VLOOKUP(User[[#This Row],[User Code]],Justificar!$C$8:$I$1048576,6,0)),"")</f>
        <v/>
      </c>
      <c r="U346" t="str">
        <f>IFERROR(IF(VLOOKUP(User[[#This Row],[User Code]],Justificar!$C$8:$I$1048576,6,0)=0,"Sin Justificación",VLOOKUP(User[[#This Row],[User Code]],Justificar!$C$8:$I$1048576,7,0)),"")</f>
        <v/>
      </c>
      <c r="V346" t="str" cm="1">
        <f t="array" ref="V346">_xlfn.IFS(User[[#This Row],[Time In Store + Leave]]&lt;7.8,"Incompleto",User[[#This Row],[Time In Store + Leave]]&lt;=12,"Completo",User[[#This Row],[Time In Store + Leave]]&gt;12,"Superior")</f>
        <v>Completo</v>
      </c>
      <c r="W34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6" t="str">
        <f>IF(User[[#This Row],[Rango]]="incompleto",IF(User[[#This Row],[Reporte in]]=0,"Sin_Registro_In_Out",IF(User[[#This Row],[Reporte Out]]=0,"No_Realizo_Salida","No_cumple_el_Tiempo")),"")</f>
        <v/>
      </c>
      <c r="Y346" t="str" cm="1">
        <f t="array" ref="Y3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46"/>
      <c r="AA346"/>
      <c r="AB346"/>
      <c r="AC346"/>
      <c r="AD346"/>
      <c r="AE346"/>
      <c r="AF346"/>
      <c r="AG346"/>
      <c r="AH346"/>
      <c r="AI346"/>
      <c r="AJ346"/>
    </row>
    <row r="347" spans="1:36" x14ac:dyDescent="0.3">
      <c r="A347" t="s">
        <v>1530</v>
      </c>
      <c r="B347">
        <v>1015996431</v>
      </c>
      <c r="C347" t="s">
        <v>1531</v>
      </c>
      <c r="D347" t="s">
        <v>1532</v>
      </c>
      <c r="E347" t="s">
        <v>6</v>
      </c>
      <c r="F347" t="s">
        <v>1105</v>
      </c>
      <c r="G347" t="s">
        <v>177</v>
      </c>
      <c r="H347" s="2">
        <v>45723.458599537036</v>
      </c>
      <c r="I347">
        <v>1</v>
      </c>
      <c r="J3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45922.458680555559</v>
      </c>
      <c r="K3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45922.805358796293</v>
      </c>
      <c r="L347" s="21">
        <f>_xlfn.XLOOKUP(User[[#This Row],[User Code]],RMS_Check_In_Out!A:A,RMS_Check_In_Out!D:D,"0")</f>
        <v>499</v>
      </c>
      <c r="M347" s="21">
        <f>_xlfn.XLOOKUP(User[[#This Row],[User Code]],Leave!P:P,Leave!S:S,"0")</f>
        <v>60</v>
      </c>
      <c r="N347" s="21">
        <f>User[[#This Row],[Time Leave RMS (min)]]/60</f>
        <v>1</v>
      </c>
      <c r="O347" s="15">
        <f>User[[#This Row],[Duration In Store(min)]]/60</f>
        <v>8.3166666666666664</v>
      </c>
      <c r="P347" s="28">
        <f>User[[#This Row],[Time In Store + Leave]]/24</f>
        <v>0.38819444444444445</v>
      </c>
      <c r="Q347" s="15">
        <f>(User[[#This Row],[Time Leave RMS (min)]]/60)+User[[#This Row],[Duration In Store H]]</f>
        <v>9.3166666666666664</v>
      </c>
      <c r="R347">
        <f>IF(User[[#This Row],[Check In]]="Sin Registro",0,1)</f>
        <v>1</v>
      </c>
      <c r="S347">
        <f>IF(User[[#This Row],[Check Out]]="Sin Registro",0,1)</f>
        <v>1</v>
      </c>
      <c r="T347" t="str">
        <f>IFERROR(IF(VLOOKUP(User[[#This Row],[User Code]],Justificar!$C$8:$I$1048576,6,0)=0,"Sin Justificación",VLOOKUP(User[[#This Row],[User Code]],Justificar!$C$8:$I$1048576,6,0)),"")</f>
        <v/>
      </c>
      <c r="U347" t="str">
        <f>IFERROR(IF(VLOOKUP(User[[#This Row],[User Code]],Justificar!$C$8:$I$1048576,6,0)=0,"Sin Justificación",VLOOKUP(User[[#This Row],[User Code]],Justificar!$C$8:$I$1048576,7,0)),"")</f>
        <v/>
      </c>
      <c r="V347" t="str" cm="1">
        <f t="array" ref="V347">_xlfn.IFS(User[[#This Row],[Time In Store + Leave]]&lt;7.8,"Incompleto",User[[#This Row],[Time In Store + Leave]]&lt;=12,"Completo",User[[#This Row],[Time In Store + Leave]]&gt;12,"Superior")</f>
        <v>Completo</v>
      </c>
      <c r="W34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7" t="str">
        <f>IF(User[[#This Row],[Rango]]="incompleto",IF(User[[#This Row],[Reporte in]]=0,"Sin_Registro_In_Out",IF(User[[#This Row],[Reporte Out]]=0,"No_Realizo_Salida","No_cumple_el_Tiempo")),"")</f>
        <v/>
      </c>
      <c r="Y347" t="str" cm="1">
        <f t="array" ref="Y3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47"/>
      <c r="AA347"/>
      <c r="AB347"/>
      <c r="AC347"/>
      <c r="AD347"/>
      <c r="AE347"/>
      <c r="AF347"/>
      <c r="AG347"/>
      <c r="AH347"/>
      <c r="AI347"/>
      <c r="AJ347"/>
    </row>
    <row r="348" spans="1:36" x14ac:dyDescent="0.3">
      <c r="A348" t="s">
        <v>1533</v>
      </c>
      <c r="B348">
        <v>94074811</v>
      </c>
      <c r="C348" t="s">
        <v>1534</v>
      </c>
      <c r="D348" t="s">
        <v>1535</v>
      </c>
      <c r="E348" t="s">
        <v>6</v>
      </c>
      <c r="F348" t="s">
        <v>3716</v>
      </c>
      <c r="G348" t="s">
        <v>178</v>
      </c>
      <c r="H348" s="2">
        <v>45722.750243055554</v>
      </c>
      <c r="I348">
        <v>1</v>
      </c>
      <c r="J3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45922.376759259256</v>
      </c>
      <c r="K3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45922.751701388886</v>
      </c>
      <c r="L348" s="21">
        <f>_xlfn.XLOOKUP(User[[#This Row],[User Code]],RMS_Check_In_Out!A:A,RMS_Check_In_Out!D:D,"0")</f>
        <v>540</v>
      </c>
      <c r="M348" s="21" t="str">
        <f>_xlfn.XLOOKUP(User[[#This Row],[User Code]],Leave!P:P,Leave!S:S,"0")</f>
        <v>0</v>
      </c>
      <c r="N348" s="21">
        <f>User[[#This Row],[Time Leave RMS (min)]]/60</f>
        <v>0</v>
      </c>
      <c r="O348" s="15">
        <f>User[[#This Row],[Duration In Store(min)]]/60</f>
        <v>9</v>
      </c>
      <c r="P348" s="28">
        <f>User[[#This Row],[Time In Store + Leave]]/24</f>
        <v>0.375</v>
      </c>
      <c r="Q348" s="15">
        <f>(User[[#This Row],[Time Leave RMS (min)]]/60)+User[[#This Row],[Duration In Store H]]</f>
        <v>9</v>
      </c>
      <c r="R348">
        <f>IF(User[[#This Row],[Check In]]="Sin Registro",0,1)</f>
        <v>1</v>
      </c>
      <c r="S348">
        <f>IF(User[[#This Row],[Check Out]]="Sin Registro",0,1)</f>
        <v>1</v>
      </c>
      <c r="T348" t="str">
        <f>IFERROR(IF(VLOOKUP(User[[#This Row],[User Code]],Justificar!$C$8:$I$1048576,6,0)=0,"Sin Justificación",VLOOKUP(User[[#This Row],[User Code]],Justificar!$C$8:$I$1048576,6,0)),"")</f>
        <v/>
      </c>
      <c r="U348" t="str">
        <f>IFERROR(IF(VLOOKUP(User[[#This Row],[User Code]],Justificar!$C$8:$I$1048576,6,0)=0,"Sin Justificación",VLOOKUP(User[[#This Row],[User Code]],Justificar!$C$8:$I$1048576,7,0)),"")</f>
        <v/>
      </c>
      <c r="V348" t="str" cm="1">
        <f t="array" ref="V348">_xlfn.IFS(User[[#This Row],[Time In Store + Leave]]&lt;7.8,"Incompleto",User[[#This Row],[Time In Store + Leave]]&lt;=12,"Completo",User[[#This Row],[Time In Store + Leave]]&gt;12,"Superior")</f>
        <v>Completo</v>
      </c>
      <c r="W34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8" t="str">
        <f>IF(User[[#This Row],[Rango]]="incompleto",IF(User[[#This Row],[Reporte in]]=0,"Sin_Registro_In_Out",IF(User[[#This Row],[Reporte Out]]=0,"No_Realizo_Salida","No_cumple_el_Tiempo")),"")</f>
        <v/>
      </c>
      <c r="Y348" t="str" cm="1">
        <f t="array" ref="Y3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48"/>
      <c r="AA348"/>
      <c r="AB348"/>
      <c r="AC348"/>
      <c r="AD348"/>
      <c r="AE348"/>
      <c r="AF348"/>
      <c r="AG348"/>
      <c r="AH348"/>
      <c r="AI348"/>
      <c r="AJ348"/>
    </row>
    <row r="349" spans="1:36" x14ac:dyDescent="0.3">
      <c r="A349" t="s">
        <v>1519</v>
      </c>
      <c r="B349">
        <v>1001391180</v>
      </c>
      <c r="C349" t="s">
        <v>1591</v>
      </c>
      <c r="D349" t="s">
        <v>1520</v>
      </c>
      <c r="E349" t="s">
        <v>6</v>
      </c>
      <c r="F349" t="s">
        <v>1036</v>
      </c>
      <c r="G349" t="s">
        <v>178</v>
      </c>
      <c r="H349" s="2">
        <v>45721.75072916667</v>
      </c>
      <c r="I349">
        <v>1</v>
      </c>
      <c r="J3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45922.413391203707</v>
      </c>
      <c r="K3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45922.791759259257</v>
      </c>
      <c r="L349" s="21">
        <f>_xlfn.XLOOKUP(User[[#This Row],[User Code]],RMS_Check_In_Out!A:A,RMS_Check_In_Out!D:D,"0")</f>
        <v>545</v>
      </c>
      <c r="M349" s="21" t="str">
        <f>_xlfn.XLOOKUP(User[[#This Row],[User Code]],Leave!P:P,Leave!S:S,"0")</f>
        <v>0</v>
      </c>
      <c r="N349" s="21">
        <f>User[[#This Row],[Time Leave RMS (min)]]/60</f>
        <v>0</v>
      </c>
      <c r="O349" s="15">
        <f>User[[#This Row],[Duration In Store(min)]]/60</f>
        <v>9.0833333333333339</v>
      </c>
      <c r="P349" s="28">
        <f>User[[#This Row],[Time In Store + Leave]]/24</f>
        <v>0.37847222222222227</v>
      </c>
      <c r="Q349" s="15">
        <f>(User[[#This Row],[Time Leave RMS (min)]]/60)+User[[#This Row],[Duration In Store H]]</f>
        <v>9.0833333333333339</v>
      </c>
      <c r="R349">
        <f>IF(User[[#This Row],[Check In]]="Sin Registro",0,1)</f>
        <v>1</v>
      </c>
      <c r="S349">
        <f>IF(User[[#This Row],[Check Out]]="Sin Registro",0,1)</f>
        <v>1</v>
      </c>
      <c r="T349" t="str">
        <f>IFERROR(IF(VLOOKUP(User[[#This Row],[User Code]],Justificar!$C$8:$I$1048576,6,0)=0,"Sin Justificación",VLOOKUP(User[[#This Row],[User Code]],Justificar!$C$8:$I$1048576,6,0)),"")</f>
        <v/>
      </c>
      <c r="U349" t="str">
        <f>IFERROR(IF(VLOOKUP(User[[#This Row],[User Code]],Justificar!$C$8:$I$1048576,6,0)=0,"Sin Justificación",VLOOKUP(User[[#This Row],[User Code]],Justificar!$C$8:$I$1048576,7,0)),"")</f>
        <v/>
      </c>
      <c r="V349" t="str" cm="1">
        <f t="array" ref="V349">_xlfn.IFS(User[[#This Row],[Time In Store + Leave]]&lt;7.8,"Incompleto",User[[#This Row],[Time In Store + Leave]]&lt;=12,"Completo",User[[#This Row],[Time In Store + Leave]]&gt;12,"Superior")</f>
        <v>Completo</v>
      </c>
      <c r="W34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49" t="str">
        <f>IF(User[[#This Row],[Rango]]="incompleto",IF(User[[#This Row],[Reporte in]]=0,"Sin_Registro_In_Out",IF(User[[#This Row],[Reporte Out]]=0,"No_Realizo_Salida","No_cumple_el_Tiempo")),"")</f>
        <v/>
      </c>
      <c r="Y349" t="str" cm="1">
        <f t="array" ref="Y3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49"/>
      <c r="AA349"/>
      <c r="AB349"/>
      <c r="AC349"/>
      <c r="AD349"/>
      <c r="AE349"/>
      <c r="AF349"/>
      <c r="AG349"/>
      <c r="AH349"/>
      <c r="AI349"/>
      <c r="AJ349"/>
    </row>
    <row r="350" spans="1:36" x14ac:dyDescent="0.3">
      <c r="A350" t="s">
        <v>1521</v>
      </c>
      <c r="B350">
        <v>1038101076</v>
      </c>
      <c r="C350" t="s">
        <v>1522</v>
      </c>
      <c r="D350" t="s">
        <v>1523</v>
      </c>
      <c r="E350" t="s">
        <v>6</v>
      </c>
      <c r="F350" t="s">
        <v>1036</v>
      </c>
      <c r="G350" t="s">
        <v>178</v>
      </c>
      <c r="H350" s="2">
        <v>45721.750613425924</v>
      </c>
      <c r="I350">
        <v>1</v>
      </c>
      <c r="J3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45922.351493055554</v>
      </c>
      <c r="K3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45922.729849537034</v>
      </c>
      <c r="L350" s="21">
        <f>_xlfn.XLOOKUP(User[[#This Row],[User Code]],RMS_Check_In_Out!A:A,RMS_Check_In_Out!D:D,"0")</f>
        <v>545</v>
      </c>
      <c r="M350" s="21" t="str">
        <f>_xlfn.XLOOKUP(User[[#This Row],[User Code]],Leave!P:P,Leave!S:S,"0")</f>
        <v>0</v>
      </c>
      <c r="N350" s="21">
        <f>User[[#This Row],[Time Leave RMS (min)]]/60</f>
        <v>0</v>
      </c>
      <c r="O350" s="15">
        <f>User[[#This Row],[Duration In Store(min)]]/60</f>
        <v>9.0833333333333339</v>
      </c>
      <c r="P350" s="28">
        <f>User[[#This Row],[Time In Store + Leave]]/24</f>
        <v>0.37847222222222227</v>
      </c>
      <c r="Q350" s="15">
        <f>(User[[#This Row],[Time Leave RMS (min)]]/60)+User[[#This Row],[Duration In Store H]]</f>
        <v>9.0833333333333339</v>
      </c>
      <c r="R350">
        <f>IF(User[[#This Row],[Check In]]="Sin Registro",0,1)</f>
        <v>1</v>
      </c>
      <c r="S350">
        <f>IF(User[[#This Row],[Check Out]]="Sin Registro",0,1)</f>
        <v>1</v>
      </c>
      <c r="T350" t="str">
        <f>IFERROR(IF(VLOOKUP(User[[#This Row],[User Code]],Justificar!$C$8:$I$1048576,6,0)=0,"Sin Justificación",VLOOKUP(User[[#This Row],[User Code]],Justificar!$C$8:$I$1048576,6,0)),"")</f>
        <v/>
      </c>
      <c r="U350" t="str">
        <f>IFERROR(IF(VLOOKUP(User[[#This Row],[User Code]],Justificar!$C$8:$I$1048576,6,0)=0,"Sin Justificación",VLOOKUP(User[[#This Row],[User Code]],Justificar!$C$8:$I$1048576,7,0)),"")</f>
        <v/>
      </c>
      <c r="V350" t="str" cm="1">
        <f t="array" ref="V350">_xlfn.IFS(User[[#This Row],[Time In Store + Leave]]&lt;7.8,"Incompleto",User[[#This Row],[Time In Store + Leave]]&lt;=12,"Completo",User[[#This Row],[Time In Store + Leave]]&gt;12,"Superior")</f>
        <v>Completo</v>
      </c>
      <c r="W35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0" t="str">
        <f>IF(User[[#This Row],[Rango]]="incompleto",IF(User[[#This Row],[Reporte in]]=0,"Sin_Registro_In_Out",IF(User[[#This Row],[Reporte Out]]=0,"No_Realizo_Salida","No_cumple_el_Tiempo")),"")</f>
        <v/>
      </c>
      <c r="Y350" t="str" cm="1">
        <f t="array" ref="Y3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50"/>
      <c r="AA350"/>
      <c r="AB350"/>
      <c r="AC350"/>
      <c r="AD350"/>
      <c r="AE350"/>
      <c r="AF350"/>
      <c r="AG350"/>
      <c r="AH350"/>
      <c r="AI350"/>
      <c r="AJ350"/>
    </row>
    <row r="351" spans="1:36" x14ac:dyDescent="0.3">
      <c r="A351" t="s">
        <v>1524</v>
      </c>
      <c r="B351">
        <v>35532766</v>
      </c>
      <c r="C351" t="s">
        <v>1525</v>
      </c>
      <c r="D351" t="s">
        <v>1526</v>
      </c>
      <c r="E351" t="s">
        <v>6</v>
      </c>
      <c r="F351" t="s">
        <v>1047</v>
      </c>
      <c r="G351" t="s">
        <v>178</v>
      </c>
      <c r="H351" s="2">
        <v>45721.750289351854</v>
      </c>
      <c r="I351">
        <v>1</v>
      </c>
      <c r="J3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45922.410613425927</v>
      </c>
      <c r="K3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45922.751226851855</v>
      </c>
      <c r="L351" s="21">
        <f>_xlfn.XLOOKUP(User[[#This Row],[User Code]],RMS_Check_In_Out!A:A,RMS_Check_In_Out!D:D,"0")</f>
        <v>490</v>
      </c>
      <c r="M351" s="21" t="str">
        <f>_xlfn.XLOOKUP(User[[#This Row],[User Code]],Leave!P:P,Leave!S:S,"0")</f>
        <v>0</v>
      </c>
      <c r="N351" s="21">
        <f>User[[#This Row],[Time Leave RMS (min)]]/60</f>
        <v>0</v>
      </c>
      <c r="O351" s="15">
        <f>User[[#This Row],[Duration In Store(min)]]/60</f>
        <v>8.1666666666666661</v>
      </c>
      <c r="P351" s="28">
        <f>User[[#This Row],[Time In Store + Leave]]/24</f>
        <v>0.34027777777777773</v>
      </c>
      <c r="Q351" s="15">
        <f>(User[[#This Row],[Time Leave RMS (min)]]/60)+User[[#This Row],[Duration In Store H]]</f>
        <v>8.1666666666666661</v>
      </c>
      <c r="R351">
        <f>IF(User[[#This Row],[Check In]]="Sin Registro",0,1)</f>
        <v>1</v>
      </c>
      <c r="S351">
        <f>IF(User[[#This Row],[Check Out]]="Sin Registro",0,1)</f>
        <v>1</v>
      </c>
      <c r="T351" t="str">
        <f>IFERROR(IF(VLOOKUP(User[[#This Row],[User Code]],Justificar!$C$8:$I$1048576,6,0)=0,"Sin Justificación",VLOOKUP(User[[#This Row],[User Code]],Justificar!$C$8:$I$1048576,6,0)),"")</f>
        <v/>
      </c>
      <c r="U351" t="str">
        <f>IFERROR(IF(VLOOKUP(User[[#This Row],[User Code]],Justificar!$C$8:$I$1048576,6,0)=0,"Sin Justificación",VLOOKUP(User[[#This Row],[User Code]],Justificar!$C$8:$I$1048576,7,0)),"")</f>
        <v/>
      </c>
      <c r="V351" t="str" cm="1">
        <f t="array" ref="V351">_xlfn.IFS(User[[#This Row],[Time In Store + Leave]]&lt;7.8,"Incompleto",User[[#This Row],[Time In Store + Leave]]&lt;=12,"Completo",User[[#This Row],[Time In Store + Leave]]&gt;12,"Superior")</f>
        <v>Completo</v>
      </c>
      <c r="W35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1" t="str">
        <f>IF(User[[#This Row],[Rango]]="incompleto",IF(User[[#This Row],[Reporte in]]=0,"Sin_Registro_In_Out",IF(User[[#This Row],[Reporte Out]]=0,"No_Realizo_Salida","No_cumple_el_Tiempo")),"")</f>
        <v/>
      </c>
      <c r="Y351" t="str" cm="1">
        <f t="array" ref="Y3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51"/>
      <c r="AA351"/>
      <c r="AB351"/>
      <c r="AC351"/>
      <c r="AD351"/>
      <c r="AE351"/>
      <c r="AF351"/>
      <c r="AG351"/>
      <c r="AH351"/>
      <c r="AI351"/>
      <c r="AJ351"/>
    </row>
    <row r="352" spans="1:36" x14ac:dyDescent="0.3">
      <c r="A352" t="s">
        <v>1527</v>
      </c>
      <c r="B352">
        <v>1085303651</v>
      </c>
      <c r="C352" t="s">
        <v>1528</v>
      </c>
      <c r="D352" t="s">
        <v>1529</v>
      </c>
      <c r="E352" t="s">
        <v>6</v>
      </c>
      <c r="F352" t="s">
        <v>1031</v>
      </c>
      <c r="G352" t="s">
        <v>177</v>
      </c>
      <c r="H352" s="2">
        <v>45721.500659722224</v>
      </c>
      <c r="I352">
        <v>1</v>
      </c>
      <c r="J3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45922.333923611113</v>
      </c>
      <c r="K3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45922.672083333331</v>
      </c>
      <c r="L352" s="21">
        <f>_xlfn.XLOOKUP(User[[#This Row],[User Code]],RMS_Check_In_Out!A:A,RMS_Check_In_Out!D:D,"0")</f>
        <v>487</v>
      </c>
      <c r="M352" s="21" t="str">
        <f>_xlfn.XLOOKUP(User[[#This Row],[User Code]],Leave!P:P,Leave!S:S,"0")</f>
        <v>0</v>
      </c>
      <c r="N352" s="21">
        <f>User[[#This Row],[Time Leave RMS (min)]]/60</f>
        <v>0</v>
      </c>
      <c r="O352" s="15">
        <f>User[[#This Row],[Duration In Store(min)]]/60</f>
        <v>8.1166666666666671</v>
      </c>
      <c r="P352" s="28">
        <f>User[[#This Row],[Time In Store + Leave]]/24</f>
        <v>0.33819444444444446</v>
      </c>
      <c r="Q352" s="15">
        <f>(User[[#This Row],[Time Leave RMS (min)]]/60)+User[[#This Row],[Duration In Store H]]</f>
        <v>8.1166666666666671</v>
      </c>
      <c r="R352">
        <f>IF(User[[#This Row],[Check In]]="Sin Registro",0,1)</f>
        <v>1</v>
      </c>
      <c r="S352">
        <f>IF(User[[#This Row],[Check Out]]="Sin Registro",0,1)</f>
        <v>1</v>
      </c>
      <c r="T352" t="str">
        <f>IFERROR(IF(VLOOKUP(User[[#This Row],[User Code]],Justificar!$C$8:$I$1048576,6,0)=0,"Sin Justificación",VLOOKUP(User[[#This Row],[User Code]],Justificar!$C$8:$I$1048576,6,0)),"")</f>
        <v/>
      </c>
      <c r="U352" t="str">
        <f>IFERROR(IF(VLOOKUP(User[[#This Row],[User Code]],Justificar!$C$8:$I$1048576,6,0)=0,"Sin Justificación",VLOOKUP(User[[#This Row],[User Code]],Justificar!$C$8:$I$1048576,7,0)),"")</f>
        <v/>
      </c>
      <c r="V352" t="str" cm="1">
        <f t="array" ref="V352">_xlfn.IFS(User[[#This Row],[Time In Store + Leave]]&lt;7.8,"Incompleto",User[[#This Row],[Time In Store + Leave]]&lt;=12,"Completo",User[[#This Row],[Time In Store + Leave]]&gt;12,"Superior")</f>
        <v>Completo</v>
      </c>
      <c r="W35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2" t="str">
        <f>IF(User[[#This Row],[Rango]]="incompleto",IF(User[[#This Row],[Reporte in]]=0,"Sin_Registro_In_Out",IF(User[[#This Row],[Reporte Out]]=0,"No_Realizo_Salida","No_cumple_el_Tiempo")),"")</f>
        <v/>
      </c>
      <c r="Y352" t="str" cm="1">
        <f t="array" ref="Y3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52"/>
      <c r="AA352"/>
      <c r="AB352"/>
      <c r="AC352"/>
      <c r="AD352"/>
      <c r="AE352"/>
      <c r="AF352"/>
      <c r="AG352"/>
      <c r="AH352"/>
      <c r="AI352"/>
      <c r="AJ352"/>
    </row>
    <row r="353" spans="1:36" x14ac:dyDescent="0.3">
      <c r="A353" t="s">
        <v>1507</v>
      </c>
      <c r="B353">
        <v>1214464431</v>
      </c>
      <c r="C353" t="s">
        <v>1508</v>
      </c>
      <c r="D353" t="s">
        <v>1509</v>
      </c>
      <c r="E353" t="s">
        <v>6</v>
      </c>
      <c r="F353" t="s">
        <v>1975</v>
      </c>
      <c r="G353" t="s">
        <v>178</v>
      </c>
      <c r="H353" s="2">
        <v>45720.583599537036</v>
      </c>
      <c r="I353">
        <v>1</v>
      </c>
      <c r="J3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45922.372800925928</v>
      </c>
      <c r="K3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45922.749502314815</v>
      </c>
      <c r="L353" s="21">
        <f>_xlfn.XLOOKUP(User[[#This Row],[User Code]],RMS_Check_In_Out!A:A,RMS_Check_In_Out!D:D,"0")</f>
        <v>542</v>
      </c>
      <c r="M353" s="21" t="str">
        <f>_xlfn.XLOOKUP(User[[#This Row],[User Code]],Leave!P:P,Leave!S:S,"0")</f>
        <v>0</v>
      </c>
      <c r="N353" s="21">
        <f>User[[#This Row],[Time Leave RMS (min)]]/60</f>
        <v>0</v>
      </c>
      <c r="O353" s="15">
        <f>User[[#This Row],[Duration In Store(min)]]/60</f>
        <v>9.0333333333333332</v>
      </c>
      <c r="P353" s="28">
        <f>User[[#This Row],[Time In Store + Leave]]/24</f>
        <v>0.37638888888888888</v>
      </c>
      <c r="Q353" s="15">
        <f>(User[[#This Row],[Time Leave RMS (min)]]/60)+User[[#This Row],[Duration In Store H]]</f>
        <v>9.0333333333333332</v>
      </c>
      <c r="R353">
        <f>IF(User[[#This Row],[Check In]]="Sin Registro",0,1)</f>
        <v>1</v>
      </c>
      <c r="S353">
        <f>IF(User[[#This Row],[Check Out]]="Sin Registro",0,1)</f>
        <v>1</v>
      </c>
      <c r="T353" t="str">
        <f>IFERROR(IF(VLOOKUP(User[[#This Row],[User Code]],Justificar!$C$8:$I$1048576,6,0)=0,"Sin Justificación",VLOOKUP(User[[#This Row],[User Code]],Justificar!$C$8:$I$1048576,6,0)),"")</f>
        <v/>
      </c>
      <c r="U353" t="str">
        <f>IFERROR(IF(VLOOKUP(User[[#This Row],[User Code]],Justificar!$C$8:$I$1048576,6,0)=0,"Sin Justificación",VLOOKUP(User[[#This Row],[User Code]],Justificar!$C$8:$I$1048576,7,0)),"")</f>
        <v/>
      </c>
      <c r="V353" t="str" cm="1">
        <f t="array" ref="V353">_xlfn.IFS(User[[#This Row],[Time In Store + Leave]]&lt;7.8,"Incompleto",User[[#This Row],[Time In Store + Leave]]&lt;=12,"Completo",User[[#This Row],[Time In Store + Leave]]&gt;12,"Superior")</f>
        <v>Completo</v>
      </c>
      <c r="W35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3" t="str">
        <f>IF(User[[#This Row],[Rango]]="incompleto",IF(User[[#This Row],[Reporte in]]=0,"Sin_Registro_In_Out",IF(User[[#This Row],[Reporte Out]]=0,"No_Realizo_Salida","No_cumple_el_Tiempo")),"")</f>
        <v/>
      </c>
      <c r="Y353" t="str" cm="1">
        <f t="array" ref="Y3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53"/>
      <c r="AA353"/>
      <c r="AB353"/>
      <c r="AC353"/>
      <c r="AD353"/>
      <c r="AE353"/>
      <c r="AF353"/>
      <c r="AG353"/>
      <c r="AH353"/>
      <c r="AI353"/>
      <c r="AJ353"/>
    </row>
    <row r="354" spans="1:36" x14ac:dyDescent="0.3">
      <c r="A354" t="s">
        <v>1510</v>
      </c>
      <c r="B354">
        <v>1088270283</v>
      </c>
      <c r="C354" t="s">
        <v>1511</v>
      </c>
      <c r="D354" t="s">
        <v>1512</v>
      </c>
      <c r="E354" t="s">
        <v>6</v>
      </c>
      <c r="F354" t="s">
        <v>1041</v>
      </c>
      <c r="G354" t="s">
        <v>179</v>
      </c>
      <c r="H354" s="2">
        <v>45720.54241898148</v>
      </c>
      <c r="I354">
        <v>1</v>
      </c>
      <c r="J3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45922.336608796293</v>
      </c>
      <c r="K3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45922.711898148147</v>
      </c>
      <c r="L354" s="21">
        <f>_xlfn.XLOOKUP(User[[#This Row],[User Code]],RMS_Check_In_Out!A:A,RMS_Check_In_Out!D:D,"0")</f>
        <v>540</v>
      </c>
      <c r="M354" s="21" t="str">
        <f>_xlfn.XLOOKUP(User[[#This Row],[User Code]],Leave!P:P,Leave!S:S,"0")</f>
        <v>0</v>
      </c>
      <c r="N354" s="21">
        <f>User[[#This Row],[Time Leave RMS (min)]]/60</f>
        <v>0</v>
      </c>
      <c r="O354" s="15">
        <f>User[[#This Row],[Duration In Store(min)]]/60</f>
        <v>9</v>
      </c>
      <c r="P354" s="28">
        <f>User[[#This Row],[Time In Store + Leave]]/24</f>
        <v>0.375</v>
      </c>
      <c r="Q354" s="15">
        <f>(User[[#This Row],[Time Leave RMS (min)]]/60)+User[[#This Row],[Duration In Store H]]</f>
        <v>9</v>
      </c>
      <c r="R354">
        <f>IF(User[[#This Row],[Check In]]="Sin Registro",0,1)</f>
        <v>1</v>
      </c>
      <c r="S354">
        <f>IF(User[[#This Row],[Check Out]]="Sin Registro",0,1)</f>
        <v>1</v>
      </c>
      <c r="T354" t="str">
        <f>IFERROR(IF(VLOOKUP(User[[#This Row],[User Code]],Justificar!$C$8:$I$1048576,6,0)=0,"Sin Justificación",VLOOKUP(User[[#This Row],[User Code]],Justificar!$C$8:$I$1048576,6,0)),"")</f>
        <v/>
      </c>
      <c r="U354" t="str">
        <f>IFERROR(IF(VLOOKUP(User[[#This Row],[User Code]],Justificar!$C$8:$I$1048576,6,0)=0,"Sin Justificación",VLOOKUP(User[[#This Row],[User Code]],Justificar!$C$8:$I$1048576,7,0)),"")</f>
        <v/>
      </c>
      <c r="V354" t="str" cm="1">
        <f t="array" ref="V354">_xlfn.IFS(User[[#This Row],[Time In Store + Leave]]&lt;7.8,"Incompleto",User[[#This Row],[Time In Store + Leave]]&lt;=12,"Completo",User[[#This Row],[Time In Store + Leave]]&gt;12,"Superior")</f>
        <v>Completo</v>
      </c>
      <c r="W35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4" t="str">
        <f>IF(User[[#This Row],[Rango]]="incompleto",IF(User[[#This Row],[Reporte in]]=0,"Sin_Registro_In_Out",IF(User[[#This Row],[Reporte Out]]=0,"No_Realizo_Salida","No_cumple_el_Tiempo")),"")</f>
        <v/>
      </c>
      <c r="Y354" t="str" cm="1">
        <f t="array" ref="Y3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354"/>
      <c r="AA354"/>
      <c r="AB354"/>
      <c r="AC354"/>
      <c r="AD354"/>
      <c r="AE354"/>
      <c r="AF354"/>
      <c r="AG354"/>
      <c r="AH354"/>
      <c r="AI354"/>
      <c r="AJ354"/>
    </row>
    <row r="355" spans="1:36" x14ac:dyDescent="0.3">
      <c r="A355" t="s">
        <v>1513</v>
      </c>
      <c r="B355">
        <v>39426948</v>
      </c>
      <c r="C355" t="s">
        <v>1514</v>
      </c>
      <c r="D355" t="s">
        <v>1515</v>
      </c>
      <c r="E355" t="s">
        <v>6</v>
      </c>
      <c r="F355" t="s">
        <v>980</v>
      </c>
      <c r="G355" t="s">
        <v>178</v>
      </c>
      <c r="H355" s="2">
        <v>45720.542199074072</v>
      </c>
      <c r="I355">
        <v>1</v>
      </c>
      <c r="J3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45922.387511574074</v>
      </c>
      <c r="K3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45922.697743055556</v>
      </c>
      <c r="L355" s="21">
        <f>_xlfn.XLOOKUP(User[[#This Row],[User Code]],RMS_Check_In_Out!A:A,RMS_Check_In_Out!D:D,"0")</f>
        <v>447</v>
      </c>
      <c r="M355" s="21">
        <f>_xlfn.XLOOKUP(User[[#This Row],[User Code]],Leave!P:P,Leave!S:S,"0")</f>
        <v>120</v>
      </c>
      <c r="N355" s="21">
        <f>User[[#This Row],[Time Leave RMS (min)]]/60</f>
        <v>2</v>
      </c>
      <c r="O355" s="15">
        <f>User[[#This Row],[Duration In Store(min)]]/60</f>
        <v>7.45</v>
      </c>
      <c r="P355" s="28">
        <f>User[[#This Row],[Time In Store + Leave]]/24</f>
        <v>0.39374999999999999</v>
      </c>
      <c r="Q355" s="15">
        <f>(User[[#This Row],[Time Leave RMS (min)]]/60)+User[[#This Row],[Duration In Store H]]</f>
        <v>9.4499999999999993</v>
      </c>
      <c r="R355">
        <f>IF(User[[#This Row],[Check In]]="Sin Registro",0,1)</f>
        <v>1</v>
      </c>
      <c r="S355">
        <f>IF(User[[#This Row],[Check Out]]="Sin Registro",0,1)</f>
        <v>1</v>
      </c>
      <c r="T355" t="str">
        <f>IFERROR(IF(VLOOKUP(User[[#This Row],[User Code]],Justificar!$C$8:$I$1048576,6,0)=0,"Sin Justificación",VLOOKUP(User[[#This Row],[User Code]],Justificar!$C$8:$I$1048576,6,0)),"")</f>
        <v/>
      </c>
      <c r="U355" t="str">
        <f>IFERROR(IF(VLOOKUP(User[[#This Row],[User Code]],Justificar!$C$8:$I$1048576,6,0)=0,"Sin Justificación",VLOOKUP(User[[#This Row],[User Code]],Justificar!$C$8:$I$1048576,7,0)),"")</f>
        <v/>
      </c>
      <c r="V355" t="str" cm="1">
        <f t="array" ref="V355">_xlfn.IFS(User[[#This Row],[Time In Store + Leave]]&lt;7.8,"Incompleto",User[[#This Row],[Time In Store + Leave]]&lt;=12,"Completo",User[[#This Row],[Time In Store + Leave]]&gt;12,"Superior")</f>
        <v>Completo</v>
      </c>
      <c r="W35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5" t="str">
        <f>IF(User[[#This Row],[Rango]]="incompleto",IF(User[[#This Row],[Reporte in]]=0,"Sin_Registro_In_Out",IF(User[[#This Row],[Reporte Out]]=0,"No_Realizo_Salida","No_cumple_el_Tiempo")),"")</f>
        <v/>
      </c>
      <c r="Y355" t="str" cm="1">
        <f t="array" ref="Y3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55"/>
      <c r="AA355"/>
      <c r="AB355"/>
      <c r="AC355"/>
      <c r="AD355"/>
      <c r="AE355"/>
      <c r="AF355"/>
      <c r="AG355"/>
      <c r="AH355"/>
      <c r="AI355"/>
      <c r="AJ355"/>
    </row>
    <row r="356" spans="1:36" x14ac:dyDescent="0.3">
      <c r="A356" t="s">
        <v>1516</v>
      </c>
      <c r="B356">
        <v>9773754</v>
      </c>
      <c r="C356" t="s">
        <v>1517</v>
      </c>
      <c r="D356" t="s">
        <v>1518</v>
      </c>
      <c r="E356" t="s">
        <v>6</v>
      </c>
      <c r="F356" t="s">
        <v>1042</v>
      </c>
      <c r="G356" t="s">
        <v>178</v>
      </c>
      <c r="H356" s="2">
        <v>45720.542025462964</v>
      </c>
      <c r="I356">
        <v>1</v>
      </c>
      <c r="J3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45922.420856481483</v>
      </c>
      <c r="K3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45922.75172453704</v>
      </c>
      <c r="L356" s="21">
        <f>_xlfn.XLOOKUP(User[[#This Row],[User Code]],RMS_Check_In_Out!A:A,RMS_Check_In_Out!D:D,"0")</f>
        <v>476</v>
      </c>
      <c r="M356" s="21" t="str">
        <f>_xlfn.XLOOKUP(User[[#This Row],[User Code]],Leave!P:P,Leave!S:S,"0")</f>
        <v>0</v>
      </c>
      <c r="N356" s="21">
        <f>User[[#This Row],[Time Leave RMS (min)]]/60</f>
        <v>0</v>
      </c>
      <c r="O356" s="15">
        <f>User[[#This Row],[Duration In Store(min)]]/60</f>
        <v>7.9333333333333336</v>
      </c>
      <c r="P356" s="28">
        <f>User[[#This Row],[Time In Store + Leave]]/24</f>
        <v>0.33055555555555555</v>
      </c>
      <c r="Q356" s="15">
        <f>(User[[#This Row],[Time Leave RMS (min)]]/60)+User[[#This Row],[Duration In Store H]]</f>
        <v>7.9333333333333336</v>
      </c>
      <c r="R356">
        <f>IF(User[[#This Row],[Check In]]="Sin Registro",0,1)</f>
        <v>1</v>
      </c>
      <c r="S356">
        <f>IF(User[[#This Row],[Check Out]]="Sin Registro",0,1)</f>
        <v>1</v>
      </c>
      <c r="T356" t="str">
        <f>IFERROR(IF(VLOOKUP(User[[#This Row],[User Code]],Justificar!$C$8:$I$1048576,6,0)=0,"Sin Justificación",VLOOKUP(User[[#This Row],[User Code]],Justificar!$C$8:$I$1048576,6,0)),"")</f>
        <v/>
      </c>
      <c r="U356" t="str">
        <f>IFERROR(IF(VLOOKUP(User[[#This Row],[User Code]],Justificar!$C$8:$I$1048576,6,0)=0,"Sin Justificación",VLOOKUP(User[[#This Row],[User Code]],Justificar!$C$8:$I$1048576,7,0)),"")</f>
        <v/>
      </c>
      <c r="V356" t="str" cm="1">
        <f t="array" ref="V356">_xlfn.IFS(User[[#This Row],[Time In Store + Leave]]&lt;7.8,"Incompleto",User[[#This Row],[Time In Store + Leave]]&lt;=12,"Completo",User[[#This Row],[Time In Store + Leave]]&gt;12,"Superior")</f>
        <v>Completo</v>
      </c>
      <c r="W35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6" t="str">
        <f>IF(User[[#This Row],[Rango]]="incompleto",IF(User[[#This Row],[Reporte in]]=0,"Sin_Registro_In_Out",IF(User[[#This Row],[Reporte Out]]=0,"No_Realizo_Salida","No_cumple_el_Tiempo")),"")</f>
        <v/>
      </c>
      <c r="Y356" t="str" cm="1">
        <f t="array" ref="Y3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56"/>
      <c r="AA356"/>
      <c r="AB356"/>
      <c r="AC356"/>
      <c r="AD356"/>
      <c r="AE356"/>
      <c r="AF356"/>
      <c r="AG356"/>
      <c r="AH356"/>
      <c r="AI356"/>
      <c r="AJ356"/>
    </row>
    <row r="357" spans="1:36" x14ac:dyDescent="0.3">
      <c r="A357" t="s">
        <v>1497</v>
      </c>
      <c r="B357">
        <v>1057580161</v>
      </c>
      <c r="C357" t="s">
        <v>1498</v>
      </c>
      <c r="D357" t="s">
        <v>1499</v>
      </c>
      <c r="E357" t="s">
        <v>6</v>
      </c>
      <c r="F357" t="s">
        <v>1106</v>
      </c>
      <c r="G357" t="s">
        <v>178</v>
      </c>
      <c r="H357" s="2">
        <v>45719.666990740741</v>
      </c>
      <c r="I357">
        <v>1</v>
      </c>
      <c r="J3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45922.435567129629</v>
      </c>
      <c r="K3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45922.794641203705</v>
      </c>
      <c r="L357" s="21">
        <f>_xlfn.XLOOKUP(User[[#This Row],[User Code]],RMS_Check_In_Out!A:A,RMS_Check_In_Out!D:D,"0")</f>
        <v>517</v>
      </c>
      <c r="M357" s="21" t="str">
        <f>_xlfn.XLOOKUP(User[[#This Row],[User Code]],Leave!P:P,Leave!S:S,"0")</f>
        <v>0</v>
      </c>
      <c r="N357" s="21">
        <f>User[[#This Row],[Time Leave RMS (min)]]/60</f>
        <v>0</v>
      </c>
      <c r="O357" s="15">
        <f>User[[#This Row],[Duration In Store(min)]]/60</f>
        <v>8.6166666666666671</v>
      </c>
      <c r="P357" s="28">
        <f>User[[#This Row],[Time In Store + Leave]]/24</f>
        <v>0.35902777777777778</v>
      </c>
      <c r="Q357" s="15">
        <f>(User[[#This Row],[Time Leave RMS (min)]]/60)+User[[#This Row],[Duration In Store H]]</f>
        <v>8.6166666666666671</v>
      </c>
      <c r="R357">
        <f>IF(User[[#This Row],[Check In]]="Sin Registro",0,1)</f>
        <v>1</v>
      </c>
      <c r="S357">
        <f>IF(User[[#This Row],[Check Out]]="Sin Registro",0,1)</f>
        <v>1</v>
      </c>
      <c r="T357" t="str">
        <f>IFERROR(IF(VLOOKUP(User[[#This Row],[User Code]],Justificar!$C$8:$I$1048576,6,0)=0,"Sin Justificación",VLOOKUP(User[[#This Row],[User Code]],Justificar!$C$8:$I$1048576,6,0)),"")</f>
        <v/>
      </c>
      <c r="U357" t="str">
        <f>IFERROR(IF(VLOOKUP(User[[#This Row],[User Code]],Justificar!$C$8:$I$1048576,6,0)=0,"Sin Justificación",VLOOKUP(User[[#This Row],[User Code]],Justificar!$C$8:$I$1048576,7,0)),"")</f>
        <v/>
      </c>
      <c r="V357" t="str" cm="1">
        <f t="array" ref="V357">_xlfn.IFS(User[[#This Row],[Time In Store + Leave]]&lt;7.8,"Incompleto",User[[#This Row],[Time In Store + Leave]]&lt;=12,"Completo",User[[#This Row],[Time In Store + Leave]]&gt;12,"Superior")</f>
        <v>Completo</v>
      </c>
      <c r="W35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7" t="str">
        <f>IF(User[[#This Row],[Rango]]="incompleto",IF(User[[#This Row],[Reporte in]]=0,"Sin_Registro_In_Out",IF(User[[#This Row],[Reporte Out]]=0,"No_Realizo_Salida","No_cumple_el_Tiempo")),"")</f>
        <v/>
      </c>
      <c r="Y357" t="str" cm="1">
        <f t="array" ref="Y3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57"/>
      <c r="AA357"/>
      <c r="AB357"/>
      <c r="AC357"/>
      <c r="AD357"/>
      <c r="AE357"/>
      <c r="AF357"/>
      <c r="AG357"/>
      <c r="AH357"/>
      <c r="AI357"/>
      <c r="AJ357"/>
    </row>
    <row r="358" spans="1:36" x14ac:dyDescent="0.3">
      <c r="A358" t="s">
        <v>1500</v>
      </c>
      <c r="B358">
        <v>1020781452</v>
      </c>
      <c r="C358" t="s">
        <v>1501</v>
      </c>
      <c r="D358" t="s">
        <v>1502</v>
      </c>
      <c r="E358" t="s">
        <v>6</v>
      </c>
      <c r="F358" t="s">
        <v>1105</v>
      </c>
      <c r="G358" t="s">
        <v>177</v>
      </c>
      <c r="H358" s="2">
        <v>45719.625324074077</v>
      </c>
      <c r="I358">
        <v>1</v>
      </c>
      <c r="J3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45922.324317129627</v>
      </c>
      <c r="K3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45922.640416666669</v>
      </c>
      <c r="L358" s="21">
        <f>_xlfn.XLOOKUP(User[[#This Row],[User Code]],RMS_Check_In_Out!A:A,RMS_Check_In_Out!D:D,"0")</f>
        <v>455</v>
      </c>
      <c r="M358" s="21">
        <f>_xlfn.XLOOKUP(User[[#This Row],[User Code]],Leave!P:P,Leave!S:S,"0")</f>
        <v>60</v>
      </c>
      <c r="N358" s="21">
        <f>User[[#This Row],[Time Leave RMS (min)]]/60</f>
        <v>1</v>
      </c>
      <c r="O358" s="15">
        <f>User[[#This Row],[Duration In Store(min)]]/60</f>
        <v>7.583333333333333</v>
      </c>
      <c r="P358" s="28">
        <f>User[[#This Row],[Time In Store + Leave]]/24</f>
        <v>0.35763888888888884</v>
      </c>
      <c r="Q358" s="15">
        <f>(User[[#This Row],[Time Leave RMS (min)]]/60)+User[[#This Row],[Duration In Store H]]</f>
        <v>8.5833333333333321</v>
      </c>
      <c r="R358">
        <f>IF(User[[#This Row],[Check In]]="Sin Registro",0,1)</f>
        <v>1</v>
      </c>
      <c r="S358">
        <f>IF(User[[#This Row],[Check Out]]="Sin Registro",0,1)</f>
        <v>1</v>
      </c>
      <c r="T358" t="str">
        <f>IFERROR(IF(VLOOKUP(User[[#This Row],[User Code]],Justificar!$C$8:$I$1048576,6,0)=0,"Sin Justificación",VLOOKUP(User[[#This Row],[User Code]],Justificar!$C$8:$I$1048576,6,0)),"")</f>
        <v/>
      </c>
      <c r="U358" t="str">
        <f>IFERROR(IF(VLOOKUP(User[[#This Row],[User Code]],Justificar!$C$8:$I$1048576,6,0)=0,"Sin Justificación",VLOOKUP(User[[#This Row],[User Code]],Justificar!$C$8:$I$1048576,7,0)),"")</f>
        <v/>
      </c>
      <c r="V358" t="str" cm="1">
        <f t="array" ref="V358">_xlfn.IFS(User[[#This Row],[Time In Store + Leave]]&lt;7.8,"Incompleto",User[[#This Row],[Time In Store + Leave]]&lt;=12,"Completo",User[[#This Row],[Time In Store + Leave]]&gt;12,"Superior")</f>
        <v>Completo</v>
      </c>
      <c r="W35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8" t="str">
        <f>IF(User[[#This Row],[Rango]]="incompleto",IF(User[[#This Row],[Reporte in]]=0,"Sin_Registro_In_Out",IF(User[[#This Row],[Reporte Out]]=0,"No_Realizo_Salida","No_cumple_el_Tiempo")),"")</f>
        <v/>
      </c>
      <c r="Y358" t="str" cm="1">
        <f t="array" ref="Y3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58"/>
      <c r="AA358"/>
      <c r="AB358"/>
      <c r="AC358"/>
      <c r="AD358"/>
      <c r="AE358"/>
      <c r="AF358"/>
      <c r="AG358"/>
      <c r="AH358"/>
      <c r="AI358"/>
      <c r="AJ358"/>
    </row>
    <row r="359" spans="1:36" x14ac:dyDescent="0.3">
      <c r="A359" t="s">
        <v>1492</v>
      </c>
      <c r="B359">
        <v>1006820319</v>
      </c>
      <c r="C359" t="s">
        <v>1493</v>
      </c>
      <c r="D359" t="s">
        <v>1494</v>
      </c>
      <c r="E359" t="s">
        <v>130</v>
      </c>
      <c r="F359" t="s">
        <v>1446</v>
      </c>
      <c r="G359" t="s">
        <v>178</v>
      </c>
      <c r="H359" s="2">
        <v>45716.625289351854</v>
      </c>
      <c r="I359">
        <v>1</v>
      </c>
      <c r="J3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45922.339363425926</v>
      </c>
      <c r="K3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45922.747129629628</v>
      </c>
      <c r="L359" s="21">
        <f>_xlfn.XLOOKUP(User[[#This Row],[User Code]],RMS_Check_In_Out!A:A,RMS_Check_In_Out!D:D,"0")</f>
        <v>587</v>
      </c>
      <c r="M359" s="21" t="str">
        <f>_xlfn.XLOOKUP(User[[#This Row],[User Code]],Leave!P:P,Leave!S:S,"0")</f>
        <v>0</v>
      </c>
      <c r="N359" s="21">
        <f>User[[#This Row],[Time Leave RMS (min)]]/60</f>
        <v>0</v>
      </c>
      <c r="O359" s="15">
        <f>User[[#This Row],[Duration In Store(min)]]/60</f>
        <v>9.7833333333333332</v>
      </c>
      <c r="P359" s="28">
        <f>User[[#This Row],[Time In Store + Leave]]/24</f>
        <v>0.40763888888888888</v>
      </c>
      <c r="Q359" s="15">
        <f>(User[[#This Row],[Time Leave RMS (min)]]/60)+User[[#This Row],[Duration In Store H]]</f>
        <v>9.7833333333333332</v>
      </c>
      <c r="R359">
        <f>IF(User[[#This Row],[Check In]]="Sin Registro",0,1)</f>
        <v>1</v>
      </c>
      <c r="S359">
        <f>IF(User[[#This Row],[Check Out]]="Sin Registro",0,1)</f>
        <v>1</v>
      </c>
      <c r="T359" t="str">
        <f>IFERROR(IF(VLOOKUP(User[[#This Row],[User Code]],Justificar!$C$8:$I$1048576,6,0)=0,"Sin Justificación",VLOOKUP(User[[#This Row],[User Code]],Justificar!$C$8:$I$1048576,6,0)),"")</f>
        <v/>
      </c>
      <c r="U359" t="str">
        <f>IFERROR(IF(VLOOKUP(User[[#This Row],[User Code]],Justificar!$C$8:$I$1048576,6,0)=0,"Sin Justificación",VLOOKUP(User[[#This Row],[User Code]],Justificar!$C$8:$I$1048576,7,0)),"")</f>
        <v/>
      </c>
      <c r="V359" t="str" cm="1">
        <f t="array" ref="V359">_xlfn.IFS(User[[#This Row],[Time In Store + Leave]]&lt;7.8,"Incompleto",User[[#This Row],[Time In Store + Leave]]&lt;=12,"Completo",User[[#This Row],[Time In Store + Leave]]&gt;12,"Superior")</f>
        <v>Completo</v>
      </c>
      <c r="W35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59" t="str">
        <f>IF(User[[#This Row],[Rango]]="incompleto",IF(User[[#This Row],[Reporte in]]=0,"Sin_Registro_In_Out",IF(User[[#This Row],[Reporte Out]]=0,"No_Realizo_Salida","No_cumple_el_Tiempo")),"")</f>
        <v/>
      </c>
      <c r="Y359" t="str" cm="1">
        <f t="array" ref="Y3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59"/>
      <c r="AA359"/>
      <c r="AB359"/>
      <c r="AC359"/>
      <c r="AD359"/>
      <c r="AE359"/>
      <c r="AF359"/>
      <c r="AG359"/>
      <c r="AH359"/>
      <c r="AI359"/>
      <c r="AJ359"/>
    </row>
    <row r="360" spans="1:36" x14ac:dyDescent="0.3">
      <c r="A360" t="s">
        <v>1481</v>
      </c>
      <c r="B360">
        <v>1030675061</v>
      </c>
      <c r="C360" t="s">
        <v>1482</v>
      </c>
      <c r="D360" t="s">
        <v>1483</v>
      </c>
      <c r="E360" t="s">
        <v>6</v>
      </c>
      <c r="F360" t="s">
        <v>1983</v>
      </c>
      <c r="G360" t="s">
        <v>179</v>
      </c>
      <c r="H360" s="2">
        <v>45713.708657407406</v>
      </c>
      <c r="I360">
        <v>1</v>
      </c>
      <c r="J3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45922.390567129631</v>
      </c>
      <c r="K3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45922.772696759261</v>
      </c>
      <c r="L360" s="21">
        <f>_xlfn.XLOOKUP(User[[#This Row],[User Code]],RMS_Check_In_Out!A:A,RMS_Check_In_Out!D:D,"0")</f>
        <v>550</v>
      </c>
      <c r="M360" s="21" t="str">
        <f>_xlfn.XLOOKUP(User[[#This Row],[User Code]],Leave!P:P,Leave!S:S,"0")</f>
        <v>0</v>
      </c>
      <c r="N360" s="21">
        <f>User[[#This Row],[Time Leave RMS (min)]]/60</f>
        <v>0</v>
      </c>
      <c r="O360" s="15">
        <f>User[[#This Row],[Duration In Store(min)]]/60</f>
        <v>9.1666666666666661</v>
      </c>
      <c r="P360" s="28">
        <f>User[[#This Row],[Time In Store + Leave]]/24</f>
        <v>0.38194444444444442</v>
      </c>
      <c r="Q360" s="15">
        <f>(User[[#This Row],[Time Leave RMS (min)]]/60)+User[[#This Row],[Duration In Store H]]</f>
        <v>9.1666666666666661</v>
      </c>
      <c r="R360">
        <f>IF(User[[#This Row],[Check In]]="Sin Registro",0,1)</f>
        <v>1</v>
      </c>
      <c r="S360">
        <f>IF(User[[#This Row],[Check Out]]="Sin Registro",0,1)</f>
        <v>1</v>
      </c>
      <c r="T360" t="str">
        <f>IFERROR(IF(VLOOKUP(User[[#This Row],[User Code]],Justificar!$C$8:$I$1048576,6,0)=0,"Sin Justificación",VLOOKUP(User[[#This Row],[User Code]],Justificar!$C$8:$I$1048576,6,0)),"")</f>
        <v/>
      </c>
      <c r="U360" t="str">
        <f>IFERROR(IF(VLOOKUP(User[[#This Row],[User Code]],Justificar!$C$8:$I$1048576,6,0)=0,"Sin Justificación",VLOOKUP(User[[#This Row],[User Code]],Justificar!$C$8:$I$1048576,7,0)),"")</f>
        <v/>
      </c>
      <c r="V360" t="str" cm="1">
        <f t="array" ref="V360">_xlfn.IFS(User[[#This Row],[Time In Store + Leave]]&lt;7.8,"Incompleto",User[[#This Row],[Time In Store + Leave]]&lt;=12,"Completo",User[[#This Row],[Time In Store + Leave]]&gt;12,"Superior")</f>
        <v>Completo</v>
      </c>
      <c r="W36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0" t="str">
        <f>IF(User[[#This Row],[Rango]]="incompleto",IF(User[[#This Row],[Reporte in]]=0,"Sin_Registro_In_Out",IF(User[[#This Row],[Reporte Out]]=0,"No_Realizo_Salida","No_cumple_el_Tiempo")),"")</f>
        <v/>
      </c>
      <c r="Y360" t="str" cm="1">
        <f t="array" ref="Y3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60"/>
      <c r="AA360"/>
      <c r="AB360"/>
      <c r="AC360"/>
      <c r="AD360"/>
      <c r="AE360"/>
      <c r="AF360"/>
      <c r="AG360"/>
      <c r="AH360"/>
      <c r="AI360"/>
      <c r="AJ360"/>
    </row>
    <row r="361" spans="1:36" x14ac:dyDescent="0.3">
      <c r="A361" t="s">
        <v>1484</v>
      </c>
      <c r="B361">
        <v>1015411072</v>
      </c>
      <c r="C361" t="s">
        <v>1485</v>
      </c>
      <c r="D361" t="s">
        <v>1486</v>
      </c>
      <c r="E361" t="s">
        <v>6</v>
      </c>
      <c r="F361" t="s">
        <v>1105</v>
      </c>
      <c r="G361" t="s">
        <v>177</v>
      </c>
      <c r="H361" s="2">
        <v>45713.541990740741</v>
      </c>
      <c r="I361">
        <v>1</v>
      </c>
      <c r="J36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Personal Leave</v>
      </c>
      <c r="K36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Personal Leave</v>
      </c>
      <c r="L361" s="21" t="str">
        <f>_xlfn.XLOOKUP(User[[#This Row],[User Code]],RMS_Check_In_Out!A:A,RMS_Check_In_Out!D:D,"0")</f>
        <v>0</v>
      </c>
      <c r="M361" s="21">
        <f>_xlfn.XLOOKUP(User[[#This Row],[User Code]],Leave!P:P,Leave!S:S,"0")</f>
        <v>540</v>
      </c>
      <c r="N361" s="21">
        <f>User[[#This Row],[Time Leave RMS (min)]]/60</f>
        <v>9</v>
      </c>
      <c r="O361" s="15">
        <f>User[[#This Row],[Duration In Store(min)]]/60</f>
        <v>0</v>
      </c>
      <c r="P361" s="28">
        <f>User[[#This Row],[Time In Store + Leave]]/24</f>
        <v>0.375</v>
      </c>
      <c r="Q361" s="15">
        <f>(User[[#This Row],[Time Leave RMS (min)]]/60)+User[[#This Row],[Duration In Store H]]</f>
        <v>9</v>
      </c>
      <c r="R361">
        <f>IF(User[[#This Row],[Check In]]="Sin Registro",0,1)</f>
        <v>1</v>
      </c>
      <c r="S361">
        <f>IF(User[[#This Row],[Check Out]]="Sin Registro",0,1)</f>
        <v>1</v>
      </c>
      <c r="T361" t="str">
        <f>IFERROR(IF(VLOOKUP(User[[#This Row],[User Code]],Justificar!$C$8:$I$1048576,6,0)=0,"Sin Justificación",VLOOKUP(User[[#This Row],[User Code]],Justificar!$C$8:$I$1048576,6,0)),"")</f>
        <v/>
      </c>
      <c r="U361" t="str">
        <f>IFERROR(IF(VLOOKUP(User[[#This Row],[User Code]],Justificar!$C$8:$I$1048576,6,0)=0,"Sin Justificación",VLOOKUP(User[[#This Row],[User Code]],Justificar!$C$8:$I$1048576,7,0)),"")</f>
        <v/>
      </c>
      <c r="V361" t="str" cm="1">
        <f t="array" ref="V361">_xlfn.IFS(User[[#This Row],[Time In Store + Leave]]&lt;7.8,"Incompleto",User[[#This Row],[Time In Store + Leave]]&lt;=12,"Completo",User[[#This Row],[Time In Store + Leave]]&gt;12,"Superior")</f>
        <v>Completo</v>
      </c>
      <c r="W36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1" t="str">
        <f>IF(User[[#This Row],[Rango]]="incompleto",IF(User[[#This Row],[Reporte in]]=0,"Sin_Registro_In_Out",IF(User[[#This Row],[Reporte Out]]=0,"No_Realizo_Salida","No_cumple_el_Tiempo")),"")</f>
        <v/>
      </c>
      <c r="Y361" t="str" cm="1">
        <f t="array" ref="Y3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61"/>
      <c r="AA361"/>
      <c r="AB361"/>
      <c r="AC361"/>
      <c r="AD361"/>
      <c r="AE361"/>
      <c r="AF361"/>
      <c r="AG361"/>
      <c r="AH361"/>
      <c r="AI361"/>
      <c r="AJ361"/>
    </row>
    <row r="362" spans="1:36" x14ac:dyDescent="0.3">
      <c r="A362" t="s">
        <v>1460</v>
      </c>
      <c r="B362">
        <v>1129519907</v>
      </c>
      <c r="C362" t="s">
        <v>1461</v>
      </c>
      <c r="D362" t="s">
        <v>1462</v>
      </c>
      <c r="E362" t="s">
        <v>6</v>
      </c>
      <c r="F362" t="s">
        <v>1863</v>
      </c>
      <c r="G362" t="s">
        <v>179</v>
      </c>
      <c r="H362" s="2">
        <v>45712.79247685185</v>
      </c>
      <c r="I362">
        <v>1</v>
      </c>
      <c r="J3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45922.340115740742</v>
      </c>
      <c r="K3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45922.719375000001</v>
      </c>
      <c r="L362" s="21">
        <f>_xlfn.XLOOKUP(User[[#This Row],[User Code]],RMS_Check_In_Out!A:A,RMS_Check_In_Out!D:D,"0")</f>
        <v>546</v>
      </c>
      <c r="M362" s="21">
        <f>_xlfn.XLOOKUP(User[[#This Row],[User Code]],Leave!P:P,Leave!S:S,"0")</f>
        <v>30</v>
      </c>
      <c r="N362" s="21">
        <f>User[[#This Row],[Time Leave RMS (min)]]/60</f>
        <v>0.5</v>
      </c>
      <c r="O362" s="15">
        <f>User[[#This Row],[Duration In Store(min)]]/60</f>
        <v>9.1</v>
      </c>
      <c r="P362" s="28">
        <f>User[[#This Row],[Time In Store + Leave]]/24</f>
        <v>0.39999999999999997</v>
      </c>
      <c r="Q362" s="15">
        <f>(User[[#This Row],[Time Leave RMS (min)]]/60)+User[[#This Row],[Duration In Store H]]</f>
        <v>9.6</v>
      </c>
      <c r="R362">
        <f>IF(User[[#This Row],[Check In]]="Sin Registro",0,1)</f>
        <v>1</v>
      </c>
      <c r="S362">
        <f>IF(User[[#This Row],[Check Out]]="Sin Registro",0,1)</f>
        <v>1</v>
      </c>
      <c r="T362" t="str">
        <f>IFERROR(IF(VLOOKUP(User[[#This Row],[User Code]],Justificar!$C$8:$I$1048576,6,0)=0,"Sin Justificación",VLOOKUP(User[[#This Row],[User Code]],Justificar!$C$8:$I$1048576,6,0)),"")</f>
        <v/>
      </c>
      <c r="U362" t="str">
        <f>IFERROR(IF(VLOOKUP(User[[#This Row],[User Code]],Justificar!$C$8:$I$1048576,6,0)=0,"Sin Justificación",VLOOKUP(User[[#This Row],[User Code]],Justificar!$C$8:$I$1048576,7,0)),"")</f>
        <v/>
      </c>
      <c r="V362" t="str" cm="1">
        <f t="array" ref="V362">_xlfn.IFS(User[[#This Row],[Time In Store + Leave]]&lt;7.8,"Incompleto",User[[#This Row],[Time In Store + Leave]]&lt;=12,"Completo",User[[#This Row],[Time In Store + Leave]]&gt;12,"Superior")</f>
        <v>Completo</v>
      </c>
      <c r="W36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2" t="str">
        <f>IF(User[[#This Row],[Rango]]="incompleto",IF(User[[#This Row],[Reporte in]]=0,"Sin_Registro_In_Out",IF(User[[#This Row],[Reporte Out]]=0,"No_Realizo_Salida","No_cumple_el_Tiempo")),"")</f>
        <v/>
      </c>
      <c r="Y362" t="str" cm="1">
        <f t="array" ref="Y3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62"/>
      <c r="AA362"/>
      <c r="AB362"/>
      <c r="AC362"/>
      <c r="AD362"/>
      <c r="AE362"/>
      <c r="AF362"/>
      <c r="AG362"/>
      <c r="AH362"/>
      <c r="AI362"/>
      <c r="AJ362"/>
    </row>
    <row r="363" spans="1:36" x14ac:dyDescent="0.3">
      <c r="A363" t="s">
        <v>1463</v>
      </c>
      <c r="B363">
        <v>1001882726</v>
      </c>
      <c r="C363" t="s">
        <v>1464</v>
      </c>
      <c r="D363" t="s">
        <v>1465</v>
      </c>
      <c r="E363" t="s">
        <v>6</v>
      </c>
      <c r="F363" t="s">
        <v>1863</v>
      </c>
      <c r="G363" t="s">
        <v>179</v>
      </c>
      <c r="H363" s="2">
        <v>45712.792268518519</v>
      </c>
      <c r="I363">
        <v>1</v>
      </c>
      <c r="J3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45922.33016203704</v>
      </c>
      <c r="K3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45922.754849537036</v>
      </c>
      <c r="L363" s="21">
        <f>_xlfn.XLOOKUP(User[[#This Row],[User Code]],RMS_Check_In_Out!A:A,RMS_Check_In_Out!D:D,"0")</f>
        <v>612</v>
      </c>
      <c r="M363" s="21" t="str">
        <f>_xlfn.XLOOKUP(User[[#This Row],[User Code]],Leave!P:P,Leave!S:S,"0")</f>
        <v>0</v>
      </c>
      <c r="N363" s="21">
        <f>User[[#This Row],[Time Leave RMS (min)]]/60</f>
        <v>0</v>
      </c>
      <c r="O363" s="15">
        <f>User[[#This Row],[Duration In Store(min)]]/60</f>
        <v>10.199999999999999</v>
      </c>
      <c r="P363" s="28">
        <f>User[[#This Row],[Time In Store + Leave]]/24</f>
        <v>0.42499999999999999</v>
      </c>
      <c r="Q363" s="15">
        <f>(User[[#This Row],[Time Leave RMS (min)]]/60)+User[[#This Row],[Duration In Store H]]</f>
        <v>10.199999999999999</v>
      </c>
      <c r="R363">
        <f>IF(User[[#This Row],[Check In]]="Sin Registro",0,1)</f>
        <v>1</v>
      </c>
      <c r="S363">
        <f>IF(User[[#This Row],[Check Out]]="Sin Registro",0,1)</f>
        <v>1</v>
      </c>
      <c r="T363" t="str">
        <f>IFERROR(IF(VLOOKUP(User[[#This Row],[User Code]],Justificar!$C$8:$I$1048576,6,0)=0,"Sin Justificación",VLOOKUP(User[[#This Row],[User Code]],Justificar!$C$8:$I$1048576,6,0)),"")</f>
        <v/>
      </c>
      <c r="U363" t="str">
        <f>IFERROR(IF(VLOOKUP(User[[#This Row],[User Code]],Justificar!$C$8:$I$1048576,6,0)=0,"Sin Justificación",VLOOKUP(User[[#This Row],[User Code]],Justificar!$C$8:$I$1048576,7,0)),"")</f>
        <v/>
      </c>
      <c r="V363" t="str" cm="1">
        <f t="array" ref="V363">_xlfn.IFS(User[[#This Row],[Time In Store + Leave]]&lt;7.8,"Incompleto",User[[#This Row],[Time In Store + Leave]]&lt;=12,"Completo",User[[#This Row],[Time In Store + Leave]]&gt;12,"Superior")</f>
        <v>Completo</v>
      </c>
      <c r="W36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3" t="str">
        <f>IF(User[[#This Row],[Rango]]="incompleto",IF(User[[#This Row],[Reporte in]]=0,"Sin_Registro_In_Out",IF(User[[#This Row],[Reporte Out]]=0,"No_Realizo_Salida","No_cumple_el_Tiempo")),"")</f>
        <v/>
      </c>
      <c r="Y363" t="str" cm="1">
        <f t="array" ref="Y3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363"/>
      <c r="AA363"/>
      <c r="AB363"/>
      <c r="AC363"/>
      <c r="AD363"/>
      <c r="AE363"/>
      <c r="AF363"/>
      <c r="AG363"/>
      <c r="AH363"/>
      <c r="AI363"/>
      <c r="AJ363"/>
    </row>
    <row r="364" spans="1:36" x14ac:dyDescent="0.3">
      <c r="A364" t="s">
        <v>1466</v>
      </c>
      <c r="B364">
        <v>1065838018</v>
      </c>
      <c r="C364" t="s">
        <v>1467</v>
      </c>
      <c r="D364" t="s">
        <v>1468</v>
      </c>
      <c r="E364" t="s">
        <v>6</v>
      </c>
      <c r="F364" t="s">
        <v>1034</v>
      </c>
      <c r="G364" t="s">
        <v>178</v>
      </c>
      <c r="H364" s="2">
        <v>45712.791932870372</v>
      </c>
      <c r="I364">
        <v>1</v>
      </c>
      <c r="J36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6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64" s="21" t="str">
        <f>_xlfn.XLOOKUP(User[[#This Row],[User Code]],RMS_Check_In_Out!A:A,RMS_Check_In_Out!D:D,"0")</f>
        <v>0</v>
      </c>
      <c r="M364" s="21" t="str">
        <f>_xlfn.XLOOKUP(User[[#This Row],[User Code]],Leave!P:P,Leave!S:S,"0")</f>
        <v>0</v>
      </c>
      <c r="N364" s="21">
        <f>User[[#This Row],[Time Leave RMS (min)]]/60</f>
        <v>0</v>
      </c>
      <c r="O364" s="15">
        <f>User[[#This Row],[Duration In Store(min)]]/60</f>
        <v>0</v>
      </c>
      <c r="P364" s="28">
        <f>User[[#This Row],[Time In Store + Leave]]/24</f>
        <v>0</v>
      </c>
      <c r="Q364" s="15">
        <f>(User[[#This Row],[Time Leave RMS (min)]]/60)+User[[#This Row],[Duration In Store H]]</f>
        <v>0</v>
      </c>
      <c r="R364">
        <f>IF(User[[#This Row],[Check In]]="Sin Registro",0,1)</f>
        <v>0</v>
      </c>
      <c r="S364">
        <f>IF(User[[#This Row],[Check Out]]="Sin Registro",0,1)</f>
        <v>0</v>
      </c>
      <c r="T364" t="str">
        <f>IFERROR(IF(VLOOKUP(User[[#This Row],[User Code]],Justificar!$C$8:$I$1048576,6,0)=0,"Sin Justificación",VLOOKUP(User[[#This Row],[User Code]],Justificar!$C$8:$I$1048576,6,0)),"")</f>
        <v>Sin Justificación</v>
      </c>
      <c r="U364" t="str">
        <f>IFERROR(IF(VLOOKUP(User[[#This Row],[User Code]],Justificar!$C$8:$I$1048576,6,0)=0,"Sin Justificación",VLOOKUP(User[[#This Row],[User Code]],Justificar!$C$8:$I$1048576,7,0)),"")</f>
        <v>Sin Justificación</v>
      </c>
      <c r="V364" t="str" cm="1">
        <f t="array" ref="V364">_xlfn.IFS(User[[#This Row],[Time In Store + Leave]]&lt;7.8,"Incompleto",User[[#This Row],[Time In Store + Leave]]&lt;=12,"Completo",User[[#This Row],[Time In Store + Leave]]&gt;12,"Superior")</f>
        <v>Incompleto</v>
      </c>
      <c r="W36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64" t="str">
        <f>IF(User[[#This Row],[Rango]]="incompleto",IF(User[[#This Row],[Reporte in]]=0,"Sin_Registro_In_Out",IF(User[[#This Row],[Reporte Out]]=0,"No_Realizo_Salida","No_cumple_el_Tiempo")),"")</f>
        <v>Sin_Registro_In_Out</v>
      </c>
      <c r="Y364" t="str" cm="1">
        <f t="array" ref="Y3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64"/>
      <c r="AA364"/>
      <c r="AB364"/>
      <c r="AC364"/>
      <c r="AD364"/>
      <c r="AE364"/>
      <c r="AF364"/>
      <c r="AG364"/>
      <c r="AH364"/>
      <c r="AI364"/>
      <c r="AJ364"/>
    </row>
    <row r="365" spans="1:36" x14ac:dyDescent="0.3">
      <c r="A365" t="s">
        <v>1469</v>
      </c>
      <c r="B365">
        <v>1001712091</v>
      </c>
      <c r="C365" t="s">
        <v>1470</v>
      </c>
      <c r="D365" t="s">
        <v>1471</v>
      </c>
      <c r="E365" t="s">
        <v>6</v>
      </c>
      <c r="F365" t="s">
        <v>1091</v>
      </c>
      <c r="G365" t="s">
        <v>178</v>
      </c>
      <c r="H365" s="2">
        <v>45712.626296296294</v>
      </c>
      <c r="I365">
        <v>1</v>
      </c>
      <c r="J3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45922.372025462966</v>
      </c>
      <c r="K3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45922.755810185183</v>
      </c>
      <c r="L365" s="21">
        <f>_xlfn.XLOOKUP(User[[#This Row],[User Code]],RMS_Check_In_Out!A:A,RMS_Check_In_Out!D:D,"0")</f>
        <v>553</v>
      </c>
      <c r="M365" s="21" t="str">
        <f>_xlfn.XLOOKUP(User[[#This Row],[User Code]],Leave!P:P,Leave!S:S,"0")</f>
        <v>0</v>
      </c>
      <c r="N365" s="21">
        <f>User[[#This Row],[Time Leave RMS (min)]]/60</f>
        <v>0</v>
      </c>
      <c r="O365" s="15">
        <f>User[[#This Row],[Duration In Store(min)]]/60</f>
        <v>9.2166666666666668</v>
      </c>
      <c r="P365" s="28">
        <f>User[[#This Row],[Time In Store + Leave]]/24</f>
        <v>0.3840277777777778</v>
      </c>
      <c r="Q365" s="15">
        <f>(User[[#This Row],[Time Leave RMS (min)]]/60)+User[[#This Row],[Duration In Store H]]</f>
        <v>9.2166666666666668</v>
      </c>
      <c r="R365">
        <f>IF(User[[#This Row],[Check In]]="Sin Registro",0,1)</f>
        <v>1</v>
      </c>
      <c r="S365">
        <f>IF(User[[#This Row],[Check Out]]="Sin Registro",0,1)</f>
        <v>1</v>
      </c>
      <c r="T365" t="str">
        <f>IFERROR(IF(VLOOKUP(User[[#This Row],[User Code]],Justificar!$C$8:$I$1048576,6,0)=0,"Sin Justificación",VLOOKUP(User[[#This Row],[User Code]],Justificar!$C$8:$I$1048576,6,0)),"")</f>
        <v/>
      </c>
      <c r="U365" t="str">
        <f>IFERROR(IF(VLOOKUP(User[[#This Row],[User Code]],Justificar!$C$8:$I$1048576,6,0)=0,"Sin Justificación",VLOOKUP(User[[#This Row],[User Code]],Justificar!$C$8:$I$1048576,7,0)),"")</f>
        <v/>
      </c>
      <c r="V365" t="str" cm="1">
        <f t="array" ref="V365">_xlfn.IFS(User[[#This Row],[Time In Store + Leave]]&lt;7.8,"Incompleto",User[[#This Row],[Time In Store + Leave]]&lt;=12,"Completo",User[[#This Row],[Time In Store + Leave]]&gt;12,"Superior")</f>
        <v>Completo</v>
      </c>
      <c r="W36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5" t="str">
        <f>IF(User[[#This Row],[Rango]]="incompleto",IF(User[[#This Row],[Reporte in]]=0,"Sin_Registro_In_Out",IF(User[[#This Row],[Reporte Out]]=0,"No_Realizo_Salida","No_cumple_el_Tiempo")),"")</f>
        <v/>
      </c>
      <c r="Y365" t="str" cm="1">
        <f t="array" ref="Y3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65"/>
      <c r="AA365"/>
      <c r="AB365"/>
      <c r="AC365"/>
      <c r="AD365"/>
      <c r="AE365"/>
      <c r="AF365"/>
      <c r="AG365"/>
      <c r="AH365"/>
      <c r="AI365"/>
      <c r="AJ365"/>
    </row>
    <row r="366" spans="1:36" x14ac:dyDescent="0.3">
      <c r="A366" t="s">
        <v>1472</v>
      </c>
      <c r="B366">
        <v>1053800046</v>
      </c>
      <c r="C366" t="s">
        <v>1473</v>
      </c>
      <c r="D366" t="s">
        <v>1474</v>
      </c>
      <c r="E366" t="s">
        <v>6</v>
      </c>
      <c r="F366" t="s">
        <v>1042</v>
      </c>
      <c r="G366" t="s">
        <v>178</v>
      </c>
      <c r="H366" s="2">
        <v>45712.626111111109</v>
      </c>
      <c r="I366">
        <v>1</v>
      </c>
      <c r="J3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45922.372893518521</v>
      </c>
      <c r="K3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45922.750763888886</v>
      </c>
      <c r="L366" s="21">
        <f>_xlfn.XLOOKUP(User[[#This Row],[User Code]],RMS_Check_In_Out!A:A,RMS_Check_In_Out!D:D,"0")</f>
        <v>544</v>
      </c>
      <c r="M366" s="21" t="str">
        <f>_xlfn.XLOOKUP(User[[#This Row],[User Code]],Leave!P:P,Leave!S:S,"0")</f>
        <v>0</v>
      </c>
      <c r="N366" s="21">
        <f>User[[#This Row],[Time Leave RMS (min)]]/60</f>
        <v>0</v>
      </c>
      <c r="O366" s="15">
        <f>User[[#This Row],[Duration In Store(min)]]/60</f>
        <v>9.0666666666666664</v>
      </c>
      <c r="P366" s="28">
        <f>User[[#This Row],[Time In Store + Leave]]/24</f>
        <v>0.37777777777777777</v>
      </c>
      <c r="Q366" s="15">
        <f>(User[[#This Row],[Time Leave RMS (min)]]/60)+User[[#This Row],[Duration In Store H]]</f>
        <v>9.0666666666666664</v>
      </c>
      <c r="R366">
        <f>IF(User[[#This Row],[Check In]]="Sin Registro",0,1)</f>
        <v>1</v>
      </c>
      <c r="S366">
        <f>IF(User[[#This Row],[Check Out]]="Sin Registro",0,1)</f>
        <v>1</v>
      </c>
      <c r="T366" t="str">
        <f>IFERROR(IF(VLOOKUP(User[[#This Row],[User Code]],Justificar!$C$8:$I$1048576,6,0)=0,"Sin Justificación",VLOOKUP(User[[#This Row],[User Code]],Justificar!$C$8:$I$1048576,6,0)),"")</f>
        <v/>
      </c>
      <c r="U366" t="str">
        <f>IFERROR(IF(VLOOKUP(User[[#This Row],[User Code]],Justificar!$C$8:$I$1048576,6,0)=0,"Sin Justificación",VLOOKUP(User[[#This Row],[User Code]],Justificar!$C$8:$I$1048576,7,0)),"")</f>
        <v/>
      </c>
      <c r="V366" t="str" cm="1">
        <f t="array" ref="V366">_xlfn.IFS(User[[#This Row],[Time In Store + Leave]]&lt;7.8,"Incompleto",User[[#This Row],[Time In Store + Leave]]&lt;=12,"Completo",User[[#This Row],[Time In Store + Leave]]&gt;12,"Superior")</f>
        <v>Completo</v>
      </c>
      <c r="W36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6" t="str">
        <f>IF(User[[#This Row],[Rango]]="incompleto",IF(User[[#This Row],[Reporte in]]=0,"Sin_Registro_In_Out",IF(User[[#This Row],[Reporte Out]]=0,"No_Realizo_Salida","No_cumple_el_Tiempo")),"")</f>
        <v/>
      </c>
      <c r="Y366" t="str" cm="1">
        <f t="array" ref="Y3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66"/>
      <c r="AA366"/>
      <c r="AB366"/>
      <c r="AC366"/>
      <c r="AD366"/>
      <c r="AE366"/>
      <c r="AF366"/>
      <c r="AG366"/>
      <c r="AH366"/>
      <c r="AI366"/>
      <c r="AJ366"/>
    </row>
    <row r="367" spans="1:36" x14ac:dyDescent="0.3">
      <c r="A367" t="s">
        <v>1475</v>
      </c>
      <c r="B367">
        <v>46672674</v>
      </c>
      <c r="C367" t="s">
        <v>1476</v>
      </c>
      <c r="D367" t="s">
        <v>1477</v>
      </c>
      <c r="E367" t="s">
        <v>6</v>
      </c>
      <c r="F367" t="s">
        <v>1047</v>
      </c>
      <c r="G367" t="s">
        <v>178</v>
      </c>
      <c r="H367" s="2">
        <v>45712.500648148147</v>
      </c>
      <c r="I367">
        <v>1</v>
      </c>
      <c r="J3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45922.350810185184</v>
      </c>
      <c r="K3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45922.753113425926</v>
      </c>
      <c r="L367" s="21">
        <f>_xlfn.XLOOKUP(User[[#This Row],[User Code]],RMS_Check_In_Out!A:A,RMS_Check_In_Out!D:D,"0")</f>
        <v>579</v>
      </c>
      <c r="M367" s="21" t="str">
        <f>_xlfn.XLOOKUP(User[[#This Row],[User Code]],Leave!P:P,Leave!S:S,"0")</f>
        <v>0</v>
      </c>
      <c r="N367" s="21">
        <f>User[[#This Row],[Time Leave RMS (min)]]/60</f>
        <v>0</v>
      </c>
      <c r="O367" s="15">
        <f>User[[#This Row],[Duration In Store(min)]]/60</f>
        <v>9.65</v>
      </c>
      <c r="P367" s="28">
        <f>User[[#This Row],[Time In Store + Leave]]/24</f>
        <v>0.40208333333333335</v>
      </c>
      <c r="Q367" s="15">
        <f>(User[[#This Row],[Time Leave RMS (min)]]/60)+User[[#This Row],[Duration In Store H]]</f>
        <v>9.65</v>
      </c>
      <c r="R367">
        <f>IF(User[[#This Row],[Check In]]="Sin Registro",0,1)</f>
        <v>1</v>
      </c>
      <c r="S367">
        <f>IF(User[[#This Row],[Check Out]]="Sin Registro",0,1)</f>
        <v>1</v>
      </c>
      <c r="T367" t="str">
        <f>IFERROR(IF(VLOOKUP(User[[#This Row],[User Code]],Justificar!$C$8:$I$1048576,6,0)=0,"Sin Justificación",VLOOKUP(User[[#This Row],[User Code]],Justificar!$C$8:$I$1048576,6,0)),"")</f>
        <v/>
      </c>
      <c r="U367" t="str">
        <f>IFERROR(IF(VLOOKUP(User[[#This Row],[User Code]],Justificar!$C$8:$I$1048576,6,0)=0,"Sin Justificación",VLOOKUP(User[[#This Row],[User Code]],Justificar!$C$8:$I$1048576,7,0)),"")</f>
        <v/>
      </c>
      <c r="V367" t="str" cm="1">
        <f t="array" ref="V367">_xlfn.IFS(User[[#This Row],[Time In Store + Leave]]&lt;7.8,"Incompleto",User[[#This Row],[Time In Store + Leave]]&lt;=12,"Completo",User[[#This Row],[Time In Store + Leave]]&gt;12,"Superior")</f>
        <v>Completo</v>
      </c>
      <c r="W36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7" t="str">
        <f>IF(User[[#This Row],[Rango]]="incompleto",IF(User[[#This Row],[Reporte in]]=0,"Sin_Registro_In_Out",IF(User[[#This Row],[Reporte Out]]=0,"No_Realizo_Salida","No_cumple_el_Tiempo")),"")</f>
        <v/>
      </c>
      <c r="Y367" t="str" cm="1">
        <f t="array" ref="Y3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67"/>
      <c r="AA367"/>
      <c r="AB367"/>
      <c r="AC367"/>
      <c r="AD367"/>
      <c r="AE367"/>
      <c r="AF367"/>
      <c r="AG367"/>
      <c r="AH367"/>
      <c r="AI367"/>
      <c r="AJ367"/>
    </row>
    <row r="368" spans="1:36" x14ac:dyDescent="0.3">
      <c r="A368" t="s">
        <v>1478</v>
      </c>
      <c r="B368">
        <v>1000795604</v>
      </c>
      <c r="C368" t="s">
        <v>1479</v>
      </c>
      <c r="D368" t="s">
        <v>1480</v>
      </c>
      <c r="E368" t="s">
        <v>6</v>
      </c>
      <c r="F368" t="s">
        <v>1047</v>
      </c>
      <c r="G368" t="s">
        <v>178</v>
      </c>
      <c r="H368" s="2">
        <v>45712.500335648147</v>
      </c>
      <c r="I368">
        <v>1</v>
      </c>
      <c r="J3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45922.413217592592</v>
      </c>
      <c r="K3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45922.794224537036</v>
      </c>
      <c r="L368" s="21">
        <f>_xlfn.XLOOKUP(User[[#This Row],[User Code]],RMS_Check_In_Out!A:A,RMS_Check_In_Out!D:D,"0")</f>
        <v>549</v>
      </c>
      <c r="M368" s="21" t="str">
        <f>_xlfn.XLOOKUP(User[[#This Row],[User Code]],Leave!P:P,Leave!S:S,"0")</f>
        <v>0</v>
      </c>
      <c r="N368" s="21">
        <f>User[[#This Row],[Time Leave RMS (min)]]/60</f>
        <v>0</v>
      </c>
      <c r="O368" s="15">
        <f>User[[#This Row],[Duration In Store(min)]]/60</f>
        <v>9.15</v>
      </c>
      <c r="P368" s="28">
        <f>User[[#This Row],[Time In Store + Leave]]/24</f>
        <v>0.38125000000000003</v>
      </c>
      <c r="Q368" s="15">
        <f>(User[[#This Row],[Time Leave RMS (min)]]/60)+User[[#This Row],[Duration In Store H]]</f>
        <v>9.15</v>
      </c>
      <c r="R368">
        <f>IF(User[[#This Row],[Check In]]="Sin Registro",0,1)</f>
        <v>1</v>
      </c>
      <c r="S368">
        <f>IF(User[[#This Row],[Check Out]]="Sin Registro",0,1)</f>
        <v>1</v>
      </c>
      <c r="T368" t="str">
        <f>IFERROR(IF(VLOOKUP(User[[#This Row],[User Code]],Justificar!$C$8:$I$1048576,6,0)=0,"Sin Justificación",VLOOKUP(User[[#This Row],[User Code]],Justificar!$C$8:$I$1048576,6,0)),"")</f>
        <v/>
      </c>
      <c r="U368" t="str">
        <f>IFERROR(IF(VLOOKUP(User[[#This Row],[User Code]],Justificar!$C$8:$I$1048576,6,0)=0,"Sin Justificación",VLOOKUP(User[[#This Row],[User Code]],Justificar!$C$8:$I$1048576,7,0)),"")</f>
        <v/>
      </c>
      <c r="V368" t="str" cm="1">
        <f t="array" ref="V368">_xlfn.IFS(User[[#This Row],[Time In Store + Leave]]&lt;7.8,"Incompleto",User[[#This Row],[Time In Store + Leave]]&lt;=12,"Completo",User[[#This Row],[Time In Store + Leave]]&gt;12,"Superior")</f>
        <v>Completo</v>
      </c>
      <c r="W36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8" t="str">
        <f>IF(User[[#This Row],[Rango]]="incompleto",IF(User[[#This Row],[Reporte in]]=0,"Sin_Registro_In_Out",IF(User[[#This Row],[Reporte Out]]=0,"No_Realizo_Salida","No_cumple_el_Tiempo")),"")</f>
        <v/>
      </c>
      <c r="Y368" t="str" cm="1">
        <f t="array" ref="Y3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68"/>
      <c r="AA368"/>
      <c r="AB368"/>
      <c r="AC368"/>
      <c r="AD368"/>
      <c r="AE368"/>
      <c r="AF368"/>
      <c r="AG368"/>
      <c r="AH368"/>
      <c r="AI368"/>
      <c r="AJ368"/>
    </row>
    <row r="369" spans="1:36" x14ac:dyDescent="0.3">
      <c r="A369" t="s">
        <v>1453</v>
      </c>
      <c r="B369">
        <v>1002670849</v>
      </c>
      <c r="C369" t="s">
        <v>1454</v>
      </c>
      <c r="D369" t="s">
        <v>1455</v>
      </c>
      <c r="E369" t="s">
        <v>6</v>
      </c>
      <c r="F369" t="s">
        <v>973</v>
      </c>
      <c r="G369" t="s">
        <v>177</v>
      </c>
      <c r="H369" s="2">
        <v>45708.500555555554</v>
      </c>
      <c r="I369">
        <v>1</v>
      </c>
      <c r="J3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45922.333703703705</v>
      </c>
      <c r="K3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45922.625428240739</v>
      </c>
      <c r="L369" s="21">
        <f>_xlfn.XLOOKUP(User[[#This Row],[User Code]],RMS_Check_In_Out!A:A,RMS_Check_In_Out!D:D,"0")</f>
        <v>420</v>
      </c>
      <c r="M369" s="21">
        <f>_xlfn.XLOOKUP(User[[#This Row],[User Code]],Leave!P:P,Leave!S:S,"0")</f>
        <v>120</v>
      </c>
      <c r="N369" s="21">
        <f>User[[#This Row],[Time Leave RMS (min)]]/60</f>
        <v>2</v>
      </c>
      <c r="O369" s="15">
        <f>User[[#This Row],[Duration In Store(min)]]/60</f>
        <v>7</v>
      </c>
      <c r="P369" s="28">
        <f>User[[#This Row],[Time In Store + Leave]]/24</f>
        <v>0.375</v>
      </c>
      <c r="Q369" s="15">
        <f>(User[[#This Row],[Time Leave RMS (min)]]/60)+User[[#This Row],[Duration In Store H]]</f>
        <v>9</v>
      </c>
      <c r="R369">
        <f>IF(User[[#This Row],[Check In]]="Sin Registro",0,1)</f>
        <v>1</v>
      </c>
      <c r="S369">
        <f>IF(User[[#This Row],[Check Out]]="Sin Registro",0,1)</f>
        <v>1</v>
      </c>
      <c r="T369" t="str">
        <f>IFERROR(IF(VLOOKUP(User[[#This Row],[User Code]],Justificar!$C$8:$I$1048576,6,0)=0,"Sin Justificación",VLOOKUP(User[[#This Row],[User Code]],Justificar!$C$8:$I$1048576,6,0)),"")</f>
        <v/>
      </c>
      <c r="U369" t="str">
        <f>IFERROR(IF(VLOOKUP(User[[#This Row],[User Code]],Justificar!$C$8:$I$1048576,6,0)=0,"Sin Justificación",VLOOKUP(User[[#This Row],[User Code]],Justificar!$C$8:$I$1048576,7,0)),"")</f>
        <v/>
      </c>
      <c r="V369" t="str" cm="1">
        <f t="array" ref="V369">_xlfn.IFS(User[[#This Row],[Time In Store + Leave]]&lt;7.8,"Incompleto",User[[#This Row],[Time In Store + Leave]]&lt;=12,"Completo",User[[#This Row],[Time In Store + Leave]]&gt;12,"Superior")</f>
        <v>Completo</v>
      </c>
      <c r="W36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69" t="str">
        <f>IF(User[[#This Row],[Rango]]="incompleto",IF(User[[#This Row],[Reporte in]]=0,"Sin_Registro_In_Out",IF(User[[#This Row],[Reporte Out]]=0,"No_Realizo_Salida","No_cumple_el_Tiempo")),"")</f>
        <v/>
      </c>
      <c r="Y369" t="str" cm="1">
        <f t="array" ref="Y3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69"/>
      <c r="AA369"/>
      <c r="AB369"/>
      <c r="AC369"/>
      <c r="AD369"/>
      <c r="AE369"/>
      <c r="AF369"/>
      <c r="AG369"/>
      <c r="AH369"/>
      <c r="AI369"/>
      <c r="AJ369"/>
    </row>
    <row r="370" spans="1:36" x14ac:dyDescent="0.3">
      <c r="A370" t="s">
        <v>1456</v>
      </c>
      <c r="B370">
        <v>1126910221</v>
      </c>
      <c r="C370" t="s">
        <v>1457</v>
      </c>
      <c r="D370" t="s">
        <v>1458</v>
      </c>
      <c r="E370" t="s">
        <v>6</v>
      </c>
      <c r="F370" t="s">
        <v>1043</v>
      </c>
      <c r="G370" t="s">
        <v>177</v>
      </c>
      <c r="H370" s="2">
        <v>45708.500358796293</v>
      </c>
      <c r="I370">
        <v>1</v>
      </c>
      <c r="J3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45922.3437962963</v>
      </c>
      <c r="K3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45922.680289351854</v>
      </c>
      <c r="L370" s="21">
        <f>_xlfn.XLOOKUP(User[[#This Row],[User Code]],RMS_Check_In_Out!A:A,RMS_Check_In_Out!D:D,"0")</f>
        <v>485</v>
      </c>
      <c r="M370" s="21">
        <f>_xlfn.XLOOKUP(User[[#This Row],[User Code]],Leave!P:P,Leave!S:S,"0")</f>
        <v>60</v>
      </c>
      <c r="N370" s="21">
        <f>User[[#This Row],[Time Leave RMS (min)]]/60</f>
        <v>1</v>
      </c>
      <c r="O370" s="15">
        <f>User[[#This Row],[Duration In Store(min)]]/60</f>
        <v>8.0833333333333339</v>
      </c>
      <c r="P370" s="28">
        <f>User[[#This Row],[Time In Store + Leave]]/24</f>
        <v>0.37847222222222227</v>
      </c>
      <c r="Q370" s="15">
        <f>(User[[#This Row],[Time Leave RMS (min)]]/60)+User[[#This Row],[Duration In Store H]]</f>
        <v>9.0833333333333339</v>
      </c>
      <c r="R370">
        <f>IF(User[[#This Row],[Check In]]="Sin Registro",0,1)</f>
        <v>1</v>
      </c>
      <c r="S370">
        <f>IF(User[[#This Row],[Check Out]]="Sin Registro",0,1)</f>
        <v>1</v>
      </c>
      <c r="T370" t="str">
        <f>IFERROR(IF(VLOOKUP(User[[#This Row],[User Code]],Justificar!$C$8:$I$1048576,6,0)=0,"Sin Justificación",VLOOKUP(User[[#This Row],[User Code]],Justificar!$C$8:$I$1048576,6,0)),"")</f>
        <v/>
      </c>
      <c r="U370" t="str">
        <f>IFERROR(IF(VLOOKUP(User[[#This Row],[User Code]],Justificar!$C$8:$I$1048576,6,0)=0,"Sin Justificación",VLOOKUP(User[[#This Row],[User Code]],Justificar!$C$8:$I$1048576,7,0)),"")</f>
        <v/>
      </c>
      <c r="V370" t="str" cm="1">
        <f t="array" ref="V370">_xlfn.IFS(User[[#This Row],[Time In Store + Leave]]&lt;7.8,"Incompleto",User[[#This Row],[Time In Store + Leave]]&lt;=12,"Completo",User[[#This Row],[Time In Store + Leave]]&gt;12,"Superior")</f>
        <v>Completo</v>
      </c>
      <c r="W37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0" t="str">
        <f>IF(User[[#This Row],[Rango]]="incompleto",IF(User[[#This Row],[Reporte in]]=0,"Sin_Registro_In_Out",IF(User[[#This Row],[Reporte Out]]=0,"No_Realizo_Salida","No_cumple_el_Tiempo")),"")</f>
        <v/>
      </c>
      <c r="Y370" t="str" cm="1">
        <f t="array" ref="Y3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70"/>
      <c r="AA370"/>
      <c r="AB370"/>
      <c r="AC370"/>
      <c r="AD370"/>
      <c r="AE370"/>
      <c r="AF370"/>
      <c r="AG370"/>
      <c r="AH370"/>
      <c r="AI370"/>
      <c r="AJ370"/>
    </row>
    <row r="371" spans="1:36" x14ac:dyDescent="0.3">
      <c r="A371" t="s">
        <v>1447</v>
      </c>
      <c r="B371">
        <v>1013597857</v>
      </c>
      <c r="C371" t="s">
        <v>1448</v>
      </c>
      <c r="D371" t="s">
        <v>1449</v>
      </c>
      <c r="E371" t="s">
        <v>84</v>
      </c>
      <c r="F371" t="s">
        <v>2944</v>
      </c>
      <c r="G371" t="s">
        <v>179</v>
      </c>
      <c r="H371" s="2">
        <v>45707.667291666665</v>
      </c>
      <c r="I371">
        <v>1</v>
      </c>
      <c r="J3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45922.393969907411</v>
      </c>
      <c r="K3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45922.835324074076</v>
      </c>
      <c r="L371" s="21">
        <f>_xlfn.XLOOKUP(User[[#This Row],[User Code]],RMS_Check_In_Out!A:A,RMS_Check_In_Out!D:D,"0")</f>
        <v>573</v>
      </c>
      <c r="M371" s="21" t="str">
        <f>_xlfn.XLOOKUP(User[[#This Row],[User Code]],Leave!P:P,Leave!S:S,"0")</f>
        <v>0</v>
      </c>
      <c r="N371" s="21">
        <f>User[[#This Row],[Time Leave RMS (min)]]/60</f>
        <v>0</v>
      </c>
      <c r="O371" s="15">
        <f>User[[#This Row],[Duration In Store(min)]]/60</f>
        <v>9.5500000000000007</v>
      </c>
      <c r="P371" s="28">
        <f>User[[#This Row],[Time In Store + Leave]]/24</f>
        <v>0.3979166666666667</v>
      </c>
      <c r="Q371" s="15">
        <f>(User[[#This Row],[Time Leave RMS (min)]]/60)+User[[#This Row],[Duration In Store H]]</f>
        <v>9.5500000000000007</v>
      </c>
      <c r="R371">
        <f>IF(User[[#This Row],[Check In]]="Sin Registro",0,1)</f>
        <v>1</v>
      </c>
      <c r="S371">
        <f>IF(User[[#This Row],[Check Out]]="Sin Registro",0,1)</f>
        <v>1</v>
      </c>
      <c r="T371" t="str">
        <f>IFERROR(IF(VLOOKUP(User[[#This Row],[User Code]],Justificar!$C$8:$I$1048576,6,0)=0,"Sin Justificación",VLOOKUP(User[[#This Row],[User Code]],Justificar!$C$8:$I$1048576,6,0)),"")</f>
        <v/>
      </c>
      <c r="U371" t="str">
        <f>IFERROR(IF(VLOOKUP(User[[#This Row],[User Code]],Justificar!$C$8:$I$1048576,6,0)=0,"Sin Justificación",VLOOKUP(User[[#This Row],[User Code]],Justificar!$C$8:$I$1048576,7,0)),"")</f>
        <v/>
      </c>
      <c r="V371" t="str" cm="1">
        <f t="array" ref="V371">_xlfn.IFS(User[[#This Row],[Time In Store + Leave]]&lt;7.8,"Incompleto",User[[#This Row],[Time In Store + Leave]]&lt;=12,"Completo",User[[#This Row],[Time In Store + Leave]]&gt;12,"Superior")</f>
        <v>Completo</v>
      </c>
      <c r="W37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1" t="str">
        <f>IF(User[[#This Row],[Rango]]="incompleto",IF(User[[#This Row],[Reporte in]]=0,"Sin_Registro_In_Out",IF(User[[#This Row],[Reporte Out]]=0,"No_Realizo_Salida","No_cumple_el_Tiempo")),"")</f>
        <v/>
      </c>
      <c r="Y371" t="str" cm="1">
        <f t="array" ref="Y3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371"/>
      <c r="AA371"/>
      <c r="AB371"/>
      <c r="AC371"/>
      <c r="AD371"/>
      <c r="AE371"/>
      <c r="AF371"/>
      <c r="AG371"/>
      <c r="AH371"/>
      <c r="AI371"/>
      <c r="AJ371"/>
    </row>
    <row r="372" spans="1:36" x14ac:dyDescent="0.3">
      <c r="A372" t="s">
        <v>1450</v>
      </c>
      <c r="B372">
        <v>1061761425</v>
      </c>
      <c r="C372" t="s">
        <v>1451</v>
      </c>
      <c r="D372" t="s">
        <v>1452</v>
      </c>
      <c r="E372" t="s">
        <v>6</v>
      </c>
      <c r="F372" t="s">
        <v>1128</v>
      </c>
      <c r="G372" t="s">
        <v>178</v>
      </c>
      <c r="H372" s="2">
        <v>45707.66710648148</v>
      </c>
      <c r="I372">
        <v>1</v>
      </c>
      <c r="J3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45922.378807870373</v>
      </c>
      <c r="K3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45922.782777777778</v>
      </c>
      <c r="L372" s="21">
        <f>_xlfn.XLOOKUP(User[[#This Row],[User Code]],RMS_Check_In_Out!A:A,RMS_Check_In_Out!D:D,"0")</f>
        <v>582</v>
      </c>
      <c r="M372" s="21">
        <f>_xlfn.XLOOKUP(User[[#This Row],[User Code]],Leave!P:P,Leave!S:S,"0")</f>
        <v>60</v>
      </c>
      <c r="N372" s="21">
        <f>User[[#This Row],[Time Leave RMS (min)]]/60</f>
        <v>1</v>
      </c>
      <c r="O372" s="15">
        <f>User[[#This Row],[Duration In Store(min)]]/60</f>
        <v>9.6999999999999993</v>
      </c>
      <c r="P372" s="28">
        <f>User[[#This Row],[Time In Store + Leave]]/24</f>
        <v>0.4458333333333333</v>
      </c>
      <c r="Q372" s="15">
        <f>(User[[#This Row],[Time Leave RMS (min)]]/60)+User[[#This Row],[Duration In Store H]]</f>
        <v>10.7</v>
      </c>
      <c r="R372">
        <f>IF(User[[#This Row],[Check In]]="Sin Registro",0,1)</f>
        <v>1</v>
      </c>
      <c r="S372">
        <f>IF(User[[#This Row],[Check Out]]="Sin Registro",0,1)</f>
        <v>1</v>
      </c>
      <c r="T372" t="str">
        <f>IFERROR(IF(VLOOKUP(User[[#This Row],[User Code]],Justificar!$C$8:$I$1048576,6,0)=0,"Sin Justificación",VLOOKUP(User[[#This Row],[User Code]],Justificar!$C$8:$I$1048576,6,0)),"")</f>
        <v/>
      </c>
      <c r="U372" t="str">
        <f>IFERROR(IF(VLOOKUP(User[[#This Row],[User Code]],Justificar!$C$8:$I$1048576,6,0)=0,"Sin Justificación",VLOOKUP(User[[#This Row],[User Code]],Justificar!$C$8:$I$1048576,7,0)),"")</f>
        <v/>
      </c>
      <c r="V372" t="str" cm="1">
        <f t="array" ref="V372">_xlfn.IFS(User[[#This Row],[Time In Store + Leave]]&lt;7.8,"Incompleto",User[[#This Row],[Time In Store + Leave]]&lt;=12,"Completo",User[[#This Row],[Time In Store + Leave]]&gt;12,"Superior")</f>
        <v>Completo</v>
      </c>
      <c r="W37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2" t="str">
        <f>IF(User[[#This Row],[Rango]]="incompleto",IF(User[[#This Row],[Reporte in]]=0,"Sin_Registro_In_Out",IF(User[[#This Row],[Reporte Out]]=0,"No_Realizo_Salida","No_cumple_el_Tiempo")),"")</f>
        <v/>
      </c>
      <c r="Y372" t="str" cm="1">
        <f t="array" ref="Y3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72"/>
      <c r="AA372"/>
      <c r="AB372"/>
      <c r="AC372"/>
      <c r="AD372"/>
      <c r="AE372"/>
      <c r="AF372"/>
      <c r="AG372"/>
      <c r="AH372"/>
      <c r="AI372"/>
      <c r="AJ372"/>
    </row>
    <row r="373" spans="1:36" x14ac:dyDescent="0.3">
      <c r="A373" t="s">
        <v>1440</v>
      </c>
      <c r="B373">
        <v>1000516177</v>
      </c>
      <c r="C373" t="s">
        <v>1441</v>
      </c>
      <c r="D373" t="s">
        <v>1442</v>
      </c>
      <c r="E373" t="s">
        <v>130</v>
      </c>
      <c r="F373" t="s">
        <v>1446</v>
      </c>
      <c r="G373" t="s">
        <v>178</v>
      </c>
      <c r="H373" s="2">
        <v>45705.875775462962</v>
      </c>
      <c r="I373">
        <v>1</v>
      </c>
      <c r="J3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45922.406030092592</v>
      </c>
      <c r="K3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45922.792326388888</v>
      </c>
      <c r="L373" s="21">
        <f>_xlfn.XLOOKUP(User[[#This Row],[User Code]],RMS_Check_In_Out!A:A,RMS_Check_In_Out!D:D,"0")</f>
        <v>556</v>
      </c>
      <c r="M373" s="21" t="str">
        <f>_xlfn.XLOOKUP(User[[#This Row],[User Code]],Leave!P:P,Leave!S:S,"0")</f>
        <v>0</v>
      </c>
      <c r="N373" s="21">
        <f>User[[#This Row],[Time Leave RMS (min)]]/60</f>
        <v>0</v>
      </c>
      <c r="O373" s="15">
        <f>User[[#This Row],[Duration In Store(min)]]/60</f>
        <v>9.2666666666666675</v>
      </c>
      <c r="P373" s="28">
        <f>User[[#This Row],[Time In Store + Leave]]/24</f>
        <v>0.38611111111111113</v>
      </c>
      <c r="Q373" s="15">
        <f>(User[[#This Row],[Time Leave RMS (min)]]/60)+User[[#This Row],[Duration In Store H]]</f>
        <v>9.2666666666666675</v>
      </c>
      <c r="R373">
        <f>IF(User[[#This Row],[Check In]]="Sin Registro",0,1)</f>
        <v>1</v>
      </c>
      <c r="S373">
        <f>IF(User[[#This Row],[Check Out]]="Sin Registro",0,1)</f>
        <v>1</v>
      </c>
      <c r="T373" t="str">
        <f>IFERROR(IF(VLOOKUP(User[[#This Row],[User Code]],Justificar!$C$8:$I$1048576,6,0)=0,"Sin Justificación",VLOOKUP(User[[#This Row],[User Code]],Justificar!$C$8:$I$1048576,6,0)),"")</f>
        <v/>
      </c>
      <c r="U373" t="str">
        <f>IFERROR(IF(VLOOKUP(User[[#This Row],[User Code]],Justificar!$C$8:$I$1048576,6,0)=0,"Sin Justificación",VLOOKUP(User[[#This Row],[User Code]],Justificar!$C$8:$I$1048576,7,0)),"")</f>
        <v/>
      </c>
      <c r="V373" t="str" cm="1">
        <f t="array" ref="V373">_xlfn.IFS(User[[#This Row],[Time In Store + Leave]]&lt;7.8,"Incompleto",User[[#This Row],[Time In Store + Leave]]&lt;=12,"Completo",User[[#This Row],[Time In Store + Leave]]&gt;12,"Superior")</f>
        <v>Completo</v>
      </c>
      <c r="W37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3" t="str">
        <f>IF(User[[#This Row],[Rango]]="incompleto",IF(User[[#This Row],[Reporte in]]=0,"Sin_Registro_In_Out",IF(User[[#This Row],[Reporte Out]]=0,"No_Realizo_Salida","No_cumple_el_Tiempo")),"")</f>
        <v/>
      </c>
      <c r="Y373" t="str" cm="1">
        <f t="array" ref="Y3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73"/>
      <c r="AA373"/>
      <c r="AB373"/>
      <c r="AC373"/>
      <c r="AD373"/>
      <c r="AE373"/>
      <c r="AF373"/>
      <c r="AG373"/>
      <c r="AH373"/>
      <c r="AI373"/>
      <c r="AJ373"/>
    </row>
    <row r="374" spans="1:36" x14ac:dyDescent="0.3">
      <c r="A374" t="s">
        <v>1443</v>
      </c>
      <c r="B374">
        <v>1000617964</v>
      </c>
      <c r="C374" t="s">
        <v>1444</v>
      </c>
      <c r="D374" t="s">
        <v>1445</v>
      </c>
      <c r="E374" t="s">
        <v>130</v>
      </c>
      <c r="F374" t="s">
        <v>1990</v>
      </c>
      <c r="G374" t="s">
        <v>178</v>
      </c>
      <c r="H374" s="2">
        <v>45705.875405092593</v>
      </c>
      <c r="I374">
        <v>1</v>
      </c>
      <c r="J3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45922.370138888888</v>
      </c>
      <c r="K3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45922.750150462962</v>
      </c>
      <c r="L374" s="21">
        <f>_xlfn.XLOOKUP(User[[#This Row],[User Code]],RMS_Check_In_Out!A:A,RMS_Check_In_Out!D:D,"0")</f>
        <v>547</v>
      </c>
      <c r="M374" s="21" t="str">
        <f>_xlfn.XLOOKUP(User[[#This Row],[User Code]],Leave!P:P,Leave!S:S,"0")</f>
        <v>0</v>
      </c>
      <c r="N374" s="21">
        <f>User[[#This Row],[Time Leave RMS (min)]]/60</f>
        <v>0</v>
      </c>
      <c r="O374" s="15">
        <f>User[[#This Row],[Duration In Store(min)]]/60</f>
        <v>9.1166666666666671</v>
      </c>
      <c r="P374" s="28">
        <f>User[[#This Row],[Time In Store + Leave]]/24</f>
        <v>0.37986111111111115</v>
      </c>
      <c r="Q374" s="15">
        <f>(User[[#This Row],[Time Leave RMS (min)]]/60)+User[[#This Row],[Duration In Store H]]</f>
        <v>9.1166666666666671</v>
      </c>
      <c r="R374">
        <f>IF(User[[#This Row],[Check In]]="Sin Registro",0,1)</f>
        <v>1</v>
      </c>
      <c r="S374">
        <f>IF(User[[#This Row],[Check Out]]="Sin Registro",0,1)</f>
        <v>1</v>
      </c>
      <c r="T374" t="str">
        <f>IFERROR(IF(VLOOKUP(User[[#This Row],[User Code]],Justificar!$C$8:$I$1048576,6,0)=0,"Sin Justificación",VLOOKUP(User[[#This Row],[User Code]],Justificar!$C$8:$I$1048576,6,0)),"")</f>
        <v/>
      </c>
      <c r="U374" t="str">
        <f>IFERROR(IF(VLOOKUP(User[[#This Row],[User Code]],Justificar!$C$8:$I$1048576,6,0)=0,"Sin Justificación",VLOOKUP(User[[#This Row],[User Code]],Justificar!$C$8:$I$1048576,7,0)),"")</f>
        <v/>
      </c>
      <c r="V374" t="str" cm="1">
        <f t="array" ref="V374">_xlfn.IFS(User[[#This Row],[Time In Store + Leave]]&lt;7.8,"Incompleto",User[[#This Row],[Time In Store + Leave]]&lt;=12,"Completo",User[[#This Row],[Time In Store + Leave]]&gt;12,"Superior")</f>
        <v>Completo</v>
      </c>
      <c r="W37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4" t="str">
        <f>IF(User[[#This Row],[Rango]]="incompleto",IF(User[[#This Row],[Reporte in]]=0,"Sin_Registro_In_Out",IF(User[[#This Row],[Reporte Out]]=0,"No_Realizo_Salida","No_cumple_el_Tiempo")),"")</f>
        <v/>
      </c>
      <c r="Y374" t="str" cm="1">
        <f t="array" ref="Y3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374"/>
      <c r="AA374"/>
      <c r="AB374"/>
      <c r="AC374"/>
      <c r="AD374"/>
      <c r="AE374"/>
      <c r="AF374"/>
      <c r="AG374"/>
      <c r="AH374"/>
      <c r="AI374"/>
      <c r="AJ374"/>
    </row>
    <row r="375" spans="1:36" x14ac:dyDescent="0.3">
      <c r="A375" t="s">
        <v>1431</v>
      </c>
      <c r="B375">
        <v>79813538</v>
      </c>
      <c r="C375" t="s">
        <v>1432</v>
      </c>
      <c r="D375" t="s">
        <v>1433</v>
      </c>
      <c r="E375" t="s">
        <v>6</v>
      </c>
      <c r="F375" t="s">
        <v>2768</v>
      </c>
      <c r="G375" t="s">
        <v>178</v>
      </c>
      <c r="H375" s="2">
        <v>45699.708541666667</v>
      </c>
      <c r="I375">
        <v>1</v>
      </c>
      <c r="J3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45922.412847222222</v>
      </c>
      <c r="K3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45922.796377314815</v>
      </c>
      <c r="L375" s="21">
        <f>_xlfn.XLOOKUP(User[[#This Row],[User Code]],RMS_Check_In_Out!A:A,RMS_Check_In_Out!D:D,"0")</f>
        <v>552</v>
      </c>
      <c r="M375" s="21" t="str">
        <f>_xlfn.XLOOKUP(User[[#This Row],[User Code]],Leave!P:P,Leave!S:S,"0")</f>
        <v>0</v>
      </c>
      <c r="N375" s="21">
        <f>User[[#This Row],[Time Leave RMS (min)]]/60</f>
        <v>0</v>
      </c>
      <c r="O375" s="15">
        <f>User[[#This Row],[Duration In Store(min)]]/60</f>
        <v>9.1999999999999993</v>
      </c>
      <c r="P375" s="28">
        <f>User[[#This Row],[Time In Store + Leave]]/24</f>
        <v>0.3833333333333333</v>
      </c>
      <c r="Q375" s="15">
        <f>(User[[#This Row],[Time Leave RMS (min)]]/60)+User[[#This Row],[Duration In Store H]]</f>
        <v>9.1999999999999993</v>
      </c>
      <c r="R375">
        <f>IF(User[[#This Row],[Check In]]="Sin Registro",0,1)</f>
        <v>1</v>
      </c>
      <c r="S375">
        <f>IF(User[[#This Row],[Check Out]]="Sin Registro",0,1)</f>
        <v>1</v>
      </c>
      <c r="T375" t="str">
        <f>IFERROR(IF(VLOOKUP(User[[#This Row],[User Code]],Justificar!$C$8:$I$1048576,6,0)=0,"Sin Justificación",VLOOKUP(User[[#This Row],[User Code]],Justificar!$C$8:$I$1048576,6,0)),"")</f>
        <v/>
      </c>
      <c r="U375" t="str">
        <f>IFERROR(IF(VLOOKUP(User[[#This Row],[User Code]],Justificar!$C$8:$I$1048576,6,0)=0,"Sin Justificación",VLOOKUP(User[[#This Row],[User Code]],Justificar!$C$8:$I$1048576,7,0)),"")</f>
        <v/>
      </c>
      <c r="V375" t="str" cm="1">
        <f t="array" ref="V375">_xlfn.IFS(User[[#This Row],[Time In Store + Leave]]&lt;7.8,"Incompleto",User[[#This Row],[Time In Store + Leave]]&lt;=12,"Completo",User[[#This Row],[Time In Store + Leave]]&gt;12,"Superior")</f>
        <v>Completo</v>
      </c>
      <c r="W37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5" t="str">
        <f>IF(User[[#This Row],[Rango]]="incompleto",IF(User[[#This Row],[Reporte in]]=0,"Sin_Registro_In_Out",IF(User[[#This Row],[Reporte Out]]=0,"No_Realizo_Salida","No_cumple_el_Tiempo")),"")</f>
        <v/>
      </c>
      <c r="Y375" t="str" cm="1">
        <f t="array" ref="Y3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75"/>
      <c r="AA375"/>
      <c r="AB375"/>
      <c r="AC375"/>
      <c r="AD375"/>
      <c r="AE375"/>
      <c r="AF375"/>
      <c r="AG375"/>
      <c r="AH375"/>
      <c r="AI375"/>
      <c r="AJ375"/>
    </row>
    <row r="376" spans="1:36" x14ac:dyDescent="0.3">
      <c r="A376" t="s">
        <v>1434</v>
      </c>
      <c r="B376">
        <v>1118804033</v>
      </c>
      <c r="C376" t="s">
        <v>1435</v>
      </c>
      <c r="D376" t="s">
        <v>1436</v>
      </c>
      <c r="E376" t="s">
        <v>6</v>
      </c>
      <c r="F376" t="s">
        <v>1033</v>
      </c>
      <c r="G376" t="s">
        <v>178</v>
      </c>
      <c r="H376" s="2">
        <v>45699.541944444441</v>
      </c>
      <c r="I376">
        <v>1</v>
      </c>
      <c r="J3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45922.436736111114</v>
      </c>
      <c r="K3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45922.793275462966</v>
      </c>
      <c r="L376" s="21">
        <f>_xlfn.XLOOKUP(User[[#This Row],[User Code]],RMS_Check_In_Out!A:A,RMS_Check_In_Out!D:D,"0")</f>
        <v>513</v>
      </c>
      <c r="M376" s="21" t="str">
        <f>_xlfn.XLOOKUP(User[[#This Row],[User Code]],Leave!P:P,Leave!S:S,"0")</f>
        <v>0</v>
      </c>
      <c r="N376" s="21">
        <f>User[[#This Row],[Time Leave RMS (min)]]/60</f>
        <v>0</v>
      </c>
      <c r="O376" s="15">
        <f>User[[#This Row],[Duration In Store(min)]]/60</f>
        <v>8.5500000000000007</v>
      </c>
      <c r="P376" s="28">
        <f>User[[#This Row],[Time In Store + Leave]]/24</f>
        <v>0.35625000000000001</v>
      </c>
      <c r="Q376" s="15">
        <f>(User[[#This Row],[Time Leave RMS (min)]]/60)+User[[#This Row],[Duration In Store H]]</f>
        <v>8.5500000000000007</v>
      </c>
      <c r="R376">
        <f>IF(User[[#This Row],[Check In]]="Sin Registro",0,1)</f>
        <v>1</v>
      </c>
      <c r="S376">
        <f>IF(User[[#This Row],[Check Out]]="Sin Registro",0,1)</f>
        <v>1</v>
      </c>
      <c r="T376" t="str">
        <f>IFERROR(IF(VLOOKUP(User[[#This Row],[User Code]],Justificar!$C$8:$I$1048576,6,0)=0,"Sin Justificación",VLOOKUP(User[[#This Row],[User Code]],Justificar!$C$8:$I$1048576,6,0)),"")</f>
        <v/>
      </c>
      <c r="U376" t="str">
        <f>IFERROR(IF(VLOOKUP(User[[#This Row],[User Code]],Justificar!$C$8:$I$1048576,6,0)=0,"Sin Justificación",VLOOKUP(User[[#This Row],[User Code]],Justificar!$C$8:$I$1048576,7,0)),"")</f>
        <v/>
      </c>
      <c r="V376" t="str" cm="1">
        <f t="array" ref="V376">_xlfn.IFS(User[[#This Row],[Time In Store + Leave]]&lt;7.8,"Incompleto",User[[#This Row],[Time In Store + Leave]]&lt;=12,"Completo",User[[#This Row],[Time In Store + Leave]]&gt;12,"Superior")</f>
        <v>Completo</v>
      </c>
      <c r="W37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6" t="str">
        <f>IF(User[[#This Row],[Rango]]="incompleto",IF(User[[#This Row],[Reporte in]]=0,"Sin_Registro_In_Out",IF(User[[#This Row],[Reporte Out]]=0,"No_Realizo_Salida","No_cumple_el_Tiempo")),"")</f>
        <v/>
      </c>
      <c r="Y376" t="str" cm="1">
        <f t="array" ref="Y3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76"/>
      <c r="AA376"/>
      <c r="AB376"/>
      <c r="AC376"/>
      <c r="AD376"/>
      <c r="AE376"/>
      <c r="AF376"/>
      <c r="AG376"/>
      <c r="AH376"/>
      <c r="AI376"/>
      <c r="AJ376"/>
    </row>
    <row r="377" spans="1:36" x14ac:dyDescent="0.3">
      <c r="A377" t="s">
        <v>1437</v>
      </c>
      <c r="B377">
        <v>1073822263</v>
      </c>
      <c r="C377" t="s">
        <v>1438</v>
      </c>
      <c r="D377" t="s">
        <v>1439</v>
      </c>
      <c r="E377" t="s">
        <v>6</v>
      </c>
      <c r="F377" t="s">
        <v>973</v>
      </c>
      <c r="G377" t="s">
        <v>177</v>
      </c>
      <c r="H377" s="2">
        <v>45699.459490740737</v>
      </c>
      <c r="I377">
        <v>1</v>
      </c>
      <c r="J3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45922.512395833335</v>
      </c>
      <c r="K3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45922.803680555553</v>
      </c>
      <c r="L377" s="21">
        <f>_xlfn.XLOOKUP(User[[#This Row],[User Code]],RMS_Check_In_Out!A:A,RMS_Check_In_Out!D:D,"0")</f>
        <v>419</v>
      </c>
      <c r="M377" s="21">
        <f>_xlfn.XLOOKUP(User[[#This Row],[User Code]],Leave!P:P,Leave!S:S,"0")</f>
        <v>60</v>
      </c>
      <c r="N377" s="21">
        <f>User[[#This Row],[Time Leave RMS (min)]]/60</f>
        <v>1</v>
      </c>
      <c r="O377" s="15">
        <f>User[[#This Row],[Duration In Store(min)]]/60</f>
        <v>6.9833333333333334</v>
      </c>
      <c r="P377" s="28">
        <f>User[[#This Row],[Time In Store + Leave]]/24</f>
        <v>0.33263888888888887</v>
      </c>
      <c r="Q377" s="15">
        <f>(User[[#This Row],[Time Leave RMS (min)]]/60)+User[[#This Row],[Duration In Store H]]</f>
        <v>7.9833333333333334</v>
      </c>
      <c r="R377">
        <f>IF(User[[#This Row],[Check In]]="Sin Registro",0,1)</f>
        <v>1</v>
      </c>
      <c r="S377">
        <f>IF(User[[#This Row],[Check Out]]="Sin Registro",0,1)</f>
        <v>1</v>
      </c>
      <c r="T377" t="str">
        <f>IFERROR(IF(VLOOKUP(User[[#This Row],[User Code]],Justificar!$C$8:$I$1048576,6,0)=0,"Sin Justificación",VLOOKUP(User[[#This Row],[User Code]],Justificar!$C$8:$I$1048576,6,0)),"")</f>
        <v/>
      </c>
      <c r="U377" t="str">
        <f>IFERROR(IF(VLOOKUP(User[[#This Row],[User Code]],Justificar!$C$8:$I$1048576,6,0)=0,"Sin Justificación",VLOOKUP(User[[#This Row],[User Code]],Justificar!$C$8:$I$1048576,7,0)),"")</f>
        <v/>
      </c>
      <c r="V377" t="str" cm="1">
        <f t="array" ref="V377">_xlfn.IFS(User[[#This Row],[Time In Store + Leave]]&lt;7.8,"Incompleto",User[[#This Row],[Time In Store + Leave]]&lt;=12,"Completo",User[[#This Row],[Time In Store + Leave]]&gt;12,"Superior")</f>
        <v>Completo</v>
      </c>
      <c r="W37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7" t="str">
        <f>IF(User[[#This Row],[Rango]]="incompleto",IF(User[[#This Row],[Reporte in]]=0,"Sin_Registro_In_Out",IF(User[[#This Row],[Reporte Out]]=0,"No_Realizo_Salida","No_cumple_el_Tiempo")),"")</f>
        <v/>
      </c>
      <c r="Y377" t="str" cm="1">
        <f t="array" ref="Y3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77"/>
      <c r="AA377"/>
      <c r="AB377"/>
      <c r="AC377"/>
      <c r="AD377"/>
      <c r="AE377"/>
      <c r="AF377"/>
      <c r="AG377"/>
      <c r="AH377"/>
      <c r="AI377"/>
      <c r="AJ377"/>
    </row>
    <row r="378" spans="1:36" x14ac:dyDescent="0.3">
      <c r="A378" t="s">
        <v>1489</v>
      </c>
      <c r="B378">
        <v>1090365773</v>
      </c>
      <c r="C378" t="s">
        <v>1495</v>
      </c>
      <c r="D378" t="s">
        <v>1496</v>
      </c>
      <c r="E378" t="s">
        <v>163</v>
      </c>
      <c r="F378" t="s">
        <v>1577</v>
      </c>
      <c r="G378" t="s">
        <v>163</v>
      </c>
      <c r="H378" s="2">
        <v>45698.542256944442</v>
      </c>
      <c r="I378">
        <v>1</v>
      </c>
      <c r="J3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45922.369629629633</v>
      </c>
      <c r="K3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45922.738553240742</v>
      </c>
      <c r="L378" s="21">
        <f>_xlfn.XLOOKUP(User[[#This Row],[User Code]],RMS_Check_In_Out!A:A,RMS_Check_In_Out!D:D,"0")</f>
        <v>380</v>
      </c>
      <c r="M378" s="21">
        <f>_xlfn.XLOOKUP(User[[#This Row],[User Code]],Leave!P:P,Leave!S:S,"0")</f>
        <v>180</v>
      </c>
      <c r="N378" s="21">
        <f>User[[#This Row],[Time Leave RMS (min)]]/60</f>
        <v>3</v>
      </c>
      <c r="O378" s="15">
        <f>User[[#This Row],[Duration In Store(min)]]/60</f>
        <v>6.333333333333333</v>
      </c>
      <c r="P378" s="28">
        <f>User[[#This Row],[Time In Store + Leave]]/24</f>
        <v>0.38888888888888884</v>
      </c>
      <c r="Q378" s="15">
        <f>(User[[#This Row],[Time Leave RMS (min)]]/60)+User[[#This Row],[Duration In Store H]]</f>
        <v>9.3333333333333321</v>
      </c>
      <c r="R378">
        <f>IF(User[[#This Row],[Check In]]="Sin Registro",0,1)</f>
        <v>1</v>
      </c>
      <c r="S378">
        <f>IF(User[[#This Row],[Check Out]]="Sin Registro",0,1)</f>
        <v>1</v>
      </c>
      <c r="T378" t="str">
        <f>IFERROR(IF(VLOOKUP(User[[#This Row],[User Code]],Justificar!$C$8:$I$1048576,6,0)=0,"Sin Justificación",VLOOKUP(User[[#This Row],[User Code]],Justificar!$C$8:$I$1048576,6,0)),"")</f>
        <v/>
      </c>
      <c r="U378" t="str">
        <f>IFERROR(IF(VLOOKUP(User[[#This Row],[User Code]],Justificar!$C$8:$I$1048576,6,0)=0,"Sin Justificación",VLOOKUP(User[[#This Row],[User Code]],Justificar!$C$8:$I$1048576,7,0)),"")</f>
        <v/>
      </c>
      <c r="V378" t="str" cm="1">
        <f t="array" ref="V378">_xlfn.IFS(User[[#This Row],[Time In Store + Leave]]&lt;7.8,"Incompleto",User[[#This Row],[Time In Store + Leave]]&lt;=12,"Completo",User[[#This Row],[Time In Store + Leave]]&gt;12,"Superior")</f>
        <v>Completo</v>
      </c>
      <c r="W37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8" t="str">
        <f>IF(User[[#This Row],[Rango]]="incompleto",IF(User[[#This Row],[Reporte in]]=0,"Sin_Registro_In_Out",IF(User[[#This Row],[Reporte Out]]=0,"No_Realizo_Salida","No_cumple_el_Tiempo")),"")</f>
        <v/>
      </c>
      <c r="Y378" t="str" cm="1">
        <f t="array" ref="Y3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Harold Stiven Niño Raquira</v>
      </c>
      <c r="Z378"/>
      <c r="AA378"/>
      <c r="AB378"/>
      <c r="AC378"/>
      <c r="AD378"/>
      <c r="AE378"/>
      <c r="AF378"/>
      <c r="AG378"/>
      <c r="AH378"/>
      <c r="AI378"/>
      <c r="AJ378"/>
    </row>
    <row r="379" spans="1:36" x14ac:dyDescent="0.3">
      <c r="A379" t="s">
        <v>1417</v>
      </c>
      <c r="B379">
        <v>1121872689</v>
      </c>
      <c r="C379" t="s">
        <v>1418</v>
      </c>
      <c r="D379" t="s">
        <v>1419</v>
      </c>
      <c r="E379" t="s">
        <v>6</v>
      </c>
      <c r="F379" t="s">
        <v>973</v>
      </c>
      <c r="G379" t="s">
        <v>177</v>
      </c>
      <c r="H379" s="2">
        <v>45695.751469907409</v>
      </c>
      <c r="I379">
        <v>1</v>
      </c>
      <c r="J3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45922.541863425926</v>
      </c>
      <c r="K3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45922.841921296298</v>
      </c>
      <c r="L379" s="21">
        <f>_xlfn.XLOOKUP(User[[#This Row],[User Code]],RMS_Check_In_Out!A:A,RMS_Check_In_Out!D:D,"0")</f>
        <v>432</v>
      </c>
      <c r="M379" s="21">
        <f>_xlfn.XLOOKUP(User[[#This Row],[User Code]],Leave!P:P,Leave!S:S,"0")</f>
        <v>120</v>
      </c>
      <c r="N379" s="21">
        <f>User[[#This Row],[Time Leave RMS (min)]]/60</f>
        <v>2</v>
      </c>
      <c r="O379" s="15">
        <f>User[[#This Row],[Duration In Store(min)]]/60</f>
        <v>7.2</v>
      </c>
      <c r="P379" s="28">
        <f>User[[#This Row],[Time In Store + Leave]]/24</f>
        <v>0.3833333333333333</v>
      </c>
      <c r="Q379" s="15">
        <f>(User[[#This Row],[Time Leave RMS (min)]]/60)+User[[#This Row],[Duration In Store H]]</f>
        <v>9.1999999999999993</v>
      </c>
      <c r="R379">
        <f>IF(User[[#This Row],[Check In]]="Sin Registro",0,1)</f>
        <v>1</v>
      </c>
      <c r="S379">
        <f>IF(User[[#This Row],[Check Out]]="Sin Registro",0,1)</f>
        <v>1</v>
      </c>
      <c r="T379" t="str">
        <f>IFERROR(IF(VLOOKUP(User[[#This Row],[User Code]],Justificar!$C$8:$I$1048576,6,0)=0,"Sin Justificación",VLOOKUP(User[[#This Row],[User Code]],Justificar!$C$8:$I$1048576,6,0)),"")</f>
        <v/>
      </c>
      <c r="U379" t="str">
        <f>IFERROR(IF(VLOOKUP(User[[#This Row],[User Code]],Justificar!$C$8:$I$1048576,6,0)=0,"Sin Justificación",VLOOKUP(User[[#This Row],[User Code]],Justificar!$C$8:$I$1048576,7,0)),"")</f>
        <v/>
      </c>
      <c r="V379" t="str" cm="1">
        <f t="array" ref="V379">_xlfn.IFS(User[[#This Row],[Time In Store + Leave]]&lt;7.8,"Incompleto",User[[#This Row],[Time In Store + Leave]]&lt;=12,"Completo",User[[#This Row],[Time In Store + Leave]]&gt;12,"Superior")</f>
        <v>Completo</v>
      </c>
      <c r="W37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79" t="str">
        <f>IF(User[[#This Row],[Rango]]="incompleto",IF(User[[#This Row],[Reporte in]]=0,"Sin_Registro_In_Out",IF(User[[#This Row],[Reporte Out]]=0,"No_Realizo_Salida","No_cumple_el_Tiempo")),"")</f>
        <v/>
      </c>
      <c r="Y379" t="str" cm="1">
        <f t="array" ref="Y3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79"/>
      <c r="AA379"/>
      <c r="AB379"/>
      <c r="AC379"/>
      <c r="AD379"/>
      <c r="AE379"/>
      <c r="AF379"/>
      <c r="AG379"/>
      <c r="AH379"/>
      <c r="AI379"/>
      <c r="AJ379"/>
    </row>
    <row r="380" spans="1:36" x14ac:dyDescent="0.3">
      <c r="A380" t="s">
        <v>1420</v>
      </c>
      <c r="B380">
        <v>1002313688</v>
      </c>
      <c r="C380" t="s">
        <v>1421</v>
      </c>
      <c r="D380" t="s">
        <v>1422</v>
      </c>
      <c r="E380" t="s">
        <v>6</v>
      </c>
      <c r="F380" t="s">
        <v>1051</v>
      </c>
      <c r="G380" t="s">
        <v>177</v>
      </c>
      <c r="H380" s="2">
        <v>45695.751157407409</v>
      </c>
      <c r="I380">
        <v>1</v>
      </c>
      <c r="J3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45922.332569444443</v>
      </c>
      <c r="K3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45922.673761574071</v>
      </c>
      <c r="L380" s="21">
        <f>_xlfn.XLOOKUP(User[[#This Row],[User Code]],RMS_Check_In_Out!A:A,RMS_Check_In_Out!D:D,"0")</f>
        <v>491</v>
      </c>
      <c r="M380" s="21" t="str">
        <f>_xlfn.XLOOKUP(User[[#This Row],[User Code]],Leave!P:P,Leave!S:S,"0")</f>
        <v>0</v>
      </c>
      <c r="N380" s="21">
        <f>User[[#This Row],[Time Leave RMS (min)]]/60</f>
        <v>0</v>
      </c>
      <c r="O380" s="15">
        <f>User[[#This Row],[Duration In Store(min)]]/60</f>
        <v>8.1833333333333336</v>
      </c>
      <c r="P380" s="28">
        <f>User[[#This Row],[Time In Store + Leave]]/24</f>
        <v>0.34097222222222223</v>
      </c>
      <c r="Q380" s="15">
        <f>(User[[#This Row],[Time Leave RMS (min)]]/60)+User[[#This Row],[Duration In Store H]]</f>
        <v>8.1833333333333336</v>
      </c>
      <c r="R380">
        <f>IF(User[[#This Row],[Check In]]="Sin Registro",0,1)</f>
        <v>1</v>
      </c>
      <c r="S380">
        <f>IF(User[[#This Row],[Check Out]]="Sin Registro",0,1)</f>
        <v>1</v>
      </c>
      <c r="T380" t="str">
        <f>IFERROR(IF(VLOOKUP(User[[#This Row],[User Code]],Justificar!$C$8:$I$1048576,6,0)=0,"Sin Justificación",VLOOKUP(User[[#This Row],[User Code]],Justificar!$C$8:$I$1048576,6,0)),"")</f>
        <v/>
      </c>
      <c r="U380" t="str">
        <f>IFERROR(IF(VLOOKUP(User[[#This Row],[User Code]],Justificar!$C$8:$I$1048576,6,0)=0,"Sin Justificación",VLOOKUP(User[[#This Row],[User Code]],Justificar!$C$8:$I$1048576,7,0)),"")</f>
        <v/>
      </c>
      <c r="V380" t="str" cm="1">
        <f t="array" ref="V380">_xlfn.IFS(User[[#This Row],[Time In Store + Leave]]&lt;7.8,"Incompleto",User[[#This Row],[Time In Store + Leave]]&lt;=12,"Completo",User[[#This Row],[Time In Store + Leave]]&gt;12,"Superior")</f>
        <v>Completo</v>
      </c>
      <c r="W38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0" t="str">
        <f>IF(User[[#This Row],[Rango]]="incompleto",IF(User[[#This Row],[Reporte in]]=0,"Sin_Registro_In_Out",IF(User[[#This Row],[Reporte Out]]=0,"No_Realizo_Salida","No_cumple_el_Tiempo")),"")</f>
        <v/>
      </c>
      <c r="Y380" t="str" cm="1">
        <f t="array" ref="Y3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80"/>
      <c r="AA380"/>
      <c r="AB380"/>
      <c r="AC380"/>
      <c r="AD380"/>
      <c r="AE380"/>
      <c r="AF380"/>
      <c r="AG380"/>
      <c r="AH380"/>
      <c r="AI380"/>
      <c r="AJ380"/>
    </row>
    <row r="381" spans="1:36" x14ac:dyDescent="0.3">
      <c r="A381" t="s">
        <v>1423</v>
      </c>
      <c r="B381">
        <v>1005539753</v>
      </c>
      <c r="C381" t="s">
        <v>1424</v>
      </c>
      <c r="D381" t="s">
        <v>1425</v>
      </c>
      <c r="E381" t="s">
        <v>6</v>
      </c>
      <c r="F381" t="s">
        <v>1503</v>
      </c>
      <c r="G381" t="s">
        <v>177</v>
      </c>
      <c r="H381" s="2">
        <v>45695.750914351855</v>
      </c>
      <c r="I381">
        <v>1</v>
      </c>
      <c r="J38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38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381" s="21" t="str">
        <f>_xlfn.XLOOKUP(User[[#This Row],[User Code]],RMS_Check_In_Out!A:A,RMS_Check_In_Out!D:D,"0")</f>
        <v>0</v>
      </c>
      <c r="M381" s="21">
        <f>_xlfn.XLOOKUP(User[[#This Row],[User Code]],Leave!P:P,Leave!S:S,"0")</f>
        <v>540</v>
      </c>
      <c r="N381" s="21">
        <f>User[[#This Row],[Time Leave RMS (min)]]/60</f>
        <v>9</v>
      </c>
      <c r="O381" s="15">
        <f>User[[#This Row],[Duration In Store(min)]]/60</f>
        <v>0</v>
      </c>
      <c r="P381" s="28">
        <f>User[[#This Row],[Time In Store + Leave]]/24</f>
        <v>0.375</v>
      </c>
      <c r="Q381" s="15">
        <f>(User[[#This Row],[Time Leave RMS (min)]]/60)+User[[#This Row],[Duration In Store H]]</f>
        <v>9</v>
      </c>
      <c r="R381">
        <f>IF(User[[#This Row],[Check In]]="Sin Registro",0,1)</f>
        <v>1</v>
      </c>
      <c r="S381">
        <f>IF(User[[#This Row],[Check Out]]="Sin Registro",0,1)</f>
        <v>1</v>
      </c>
      <c r="T381" t="str">
        <f>IFERROR(IF(VLOOKUP(User[[#This Row],[User Code]],Justificar!$C$8:$I$1048576,6,0)=0,"Sin Justificación",VLOOKUP(User[[#This Row],[User Code]],Justificar!$C$8:$I$1048576,6,0)),"")</f>
        <v/>
      </c>
      <c r="U381" t="str">
        <f>IFERROR(IF(VLOOKUP(User[[#This Row],[User Code]],Justificar!$C$8:$I$1048576,6,0)=0,"Sin Justificación",VLOOKUP(User[[#This Row],[User Code]],Justificar!$C$8:$I$1048576,7,0)),"")</f>
        <v/>
      </c>
      <c r="V381" t="str" cm="1">
        <f t="array" ref="V381">_xlfn.IFS(User[[#This Row],[Time In Store + Leave]]&lt;7.8,"Incompleto",User[[#This Row],[Time In Store + Leave]]&lt;=12,"Completo",User[[#This Row],[Time In Store + Leave]]&gt;12,"Superior")</f>
        <v>Completo</v>
      </c>
      <c r="W38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1" t="str">
        <f>IF(User[[#This Row],[Rango]]="incompleto",IF(User[[#This Row],[Reporte in]]=0,"Sin_Registro_In_Out",IF(User[[#This Row],[Reporte Out]]=0,"No_Realizo_Salida","No_cumple_el_Tiempo")),"")</f>
        <v/>
      </c>
      <c r="Y381" t="str" cm="1">
        <f t="array" ref="Y3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381"/>
      <c r="AA381"/>
      <c r="AB381"/>
      <c r="AC381"/>
      <c r="AD381"/>
      <c r="AE381"/>
      <c r="AF381"/>
      <c r="AG381"/>
      <c r="AH381"/>
      <c r="AI381"/>
      <c r="AJ381"/>
    </row>
    <row r="382" spans="1:36" x14ac:dyDescent="0.3">
      <c r="A382" t="s">
        <v>1426</v>
      </c>
      <c r="B382">
        <v>1090451286</v>
      </c>
      <c r="C382" t="s">
        <v>1427</v>
      </c>
      <c r="D382" t="s">
        <v>1428</v>
      </c>
      <c r="E382" t="s">
        <v>6</v>
      </c>
      <c r="F382" t="s">
        <v>1035</v>
      </c>
      <c r="G382" t="s">
        <v>178</v>
      </c>
      <c r="H382" s="2">
        <v>45695.750277777777</v>
      </c>
      <c r="I382">
        <v>1</v>
      </c>
      <c r="J3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</v>
      </c>
      <c r="K3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45922.792546296296</v>
      </c>
      <c r="L382" s="21">
        <f>_xlfn.XLOOKUP(User[[#This Row],[User Code]],RMS_Check_In_Out!A:A,RMS_Check_In_Out!D:D,"0")</f>
        <v>594</v>
      </c>
      <c r="M382" s="21" t="str">
        <f>_xlfn.XLOOKUP(User[[#This Row],[User Code]],Leave!P:P,Leave!S:S,"0")</f>
        <v>0</v>
      </c>
      <c r="N382" s="21">
        <f>User[[#This Row],[Time Leave RMS (min)]]/60</f>
        <v>0</v>
      </c>
      <c r="O382" s="15">
        <f>User[[#This Row],[Duration In Store(min)]]/60</f>
        <v>9.9</v>
      </c>
      <c r="P382" s="28">
        <f>User[[#This Row],[Time In Store + Leave]]/24</f>
        <v>0.41250000000000003</v>
      </c>
      <c r="Q382" s="15">
        <f>(User[[#This Row],[Time Leave RMS (min)]]/60)+User[[#This Row],[Duration In Store H]]</f>
        <v>9.9</v>
      </c>
      <c r="R382">
        <f>IF(User[[#This Row],[Check In]]="Sin Registro",0,1)</f>
        <v>1</v>
      </c>
      <c r="S382">
        <f>IF(User[[#This Row],[Check Out]]="Sin Registro",0,1)</f>
        <v>1</v>
      </c>
      <c r="T382" t="str">
        <f>IFERROR(IF(VLOOKUP(User[[#This Row],[User Code]],Justificar!$C$8:$I$1048576,6,0)=0,"Sin Justificación",VLOOKUP(User[[#This Row],[User Code]],Justificar!$C$8:$I$1048576,6,0)),"")</f>
        <v/>
      </c>
      <c r="U382" t="str">
        <f>IFERROR(IF(VLOOKUP(User[[#This Row],[User Code]],Justificar!$C$8:$I$1048576,6,0)=0,"Sin Justificación",VLOOKUP(User[[#This Row],[User Code]],Justificar!$C$8:$I$1048576,7,0)),"")</f>
        <v/>
      </c>
      <c r="V382" t="str" cm="1">
        <f t="array" ref="V382">_xlfn.IFS(User[[#This Row],[Time In Store + Leave]]&lt;7.8,"Incompleto",User[[#This Row],[Time In Store + Leave]]&lt;=12,"Completo",User[[#This Row],[Time In Store + Leave]]&gt;12,"Superior")</f>
        <v>Completo</v>
      </c>
      <c r="W38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2" t="str">
        <f>IF(User[[#This Row],[Rango]]="incompleto",IF(User[[#This Row],[Reporte in]]=0,"Sin_Registro_In_Out",IF(User[[#This Row],[Reporte Out]]=0,"No_Realizo_Salida","No_cumple_el_Tiempo")),"")</f>
        <v/>
      </c>
      <c r="Y382" t="str" cm="1">
        <f t="array" ref="Y3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82"/>
      <c r="AA382"/>
      <c r="AB382"/>
      <c r="AC382"/>
      <c r="AD382"/>
      <c r="AE382"/>
      <c r="AF382"/>
      <c r="AG382"/>
      <c r="AH382"/>
      <c r="AI382"/>
      <c r="AJ382"/>
    </row>
    <row r="383" spans="1:36" x14ac:dyDescent="0.3">
      <c r="A383" t="s">
        <v>1412</v>
      </c>
      <c r="B383">
        <v>1214718134</v>
      </c>
      <c r="C383" t="s">
        <v>1413</v>
      </c>
      <c r="D383" t="s">
        <v>1414</v>
      </c>
      <c r="E383" t="s">
        <v>6</v>
      </c>
      <c r="F383" t="s">
        <v>1043</v>
      </c>
      <c r="G383" t="s">
        <v>177</v>
      </c>
      <c r="H383" s="2">
        <v>45694.411689814813</v>
      </c>
      <c r="I383">
        <v>1</v>
      </c>
      <c r="J3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45922.494606481479</v>
      </c>
      <c r="K3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45922.839675925927</v>
      </c>
      <c r="L383" s="21">
        <f>_xlfn.XLOOKUP(User[[#This Row],[User Code]],RMS_Check_In_Out!A:A,RMS_Check_In_Out!D:D,"0")</f>
        <v>497</v>
      </c>
      <c r="M383" s="21">
        <f>_xlfn.XLOOKUP(User[[#This Row],[User Code]],Leave!P:P,Leave!S:S,"0")</f>
        <v>60</v>
      </c>
      <c r="N383" s="21">
        <f>User[[#This Row],[Time Leave RMS (min)]]/60</f>
        <v>1</v>
      </c>
      <c r="O383" s="15">
        <f>User[[#This Row],[Duration In Store(min)]]/60</f>
        <v>8.2833333333333332</v>
      </c>
      <c r="P383" s="28">
        <f>User[[#This Row],[Time In Store + Leave]]/24</f>
        <v>0.38680555555555557</v>
      </c>
      <c r="Q383" s="15">
        <f>(User[[#This Row],[Time Leave RMS (min)]]/60)+User[[#This Row],[Duration In Store H]]</f>
        <v>9.2833333333333332</v>
      </c>
      <c r="R383">
        <f>IF(User[[#This Row],[Check In]]="Sin Registro",0,1)</f>
        <v>1</v>
      </c>
      <c r="S383">
        <f>IF(User[[#This Row],[Check Out]]="Sin Registro",0,1)</f>
        <v>1</v>
      </c>
      <c r="T383" t="str">
        <f>IFERROR(IF(VLOOKUP(User[[#This Row],[User Code]],Justificar!$C$8:$I$1048576,6,0)=0,"Sin Justificación",VLOOKUP(User[[#This Row],[User Code]],Justificar!$C$8:$I$1048576,6,0)),"")</f>
        <v/>
      </c>
      <c r="U383" t="str">
        <f>IFERROR(IF(VLOOKUP(User[[#This Row],[User Code]],Justificar!$C$8:$I$1048576,6,0)=0,"Sin Justificación",VLOOKUP(User[[#This Row],[User Code]],Justificar!$C$8:$I$1048576,7,0)),"")</f>
        <v/>
      </c>
      <c r="V383" t="str" cm="1">
        <f t="array" ref="V383">_xlfn.IFS(User[[#This Row],[Time In Store + Leave]]&lt;7.8,"Incompleto",User[[#This Row],[Time In Store + Leave]]&lt;=12,"Completo",User[[#This Row],[Time In Store + Leave]]&gt;12,"Superior")</f>
        <v>Completo</v>
      </c>
      <c r="W38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3" t="str">
        <f>IF(User[[#This Row],[Rango]]="incompleto",IF(User[[#This Row],[Reporte in]]=0,"Sin_Registro_In_Out",IF(User[[#This Row],[Reporte Out]]=0,"No_Realizo_Salida","No_cumple_el_Tiempo")),"")</f>
        <v/>
      </c>
      <c r="Y383" t="str" cm="1">
        <f t="array" ref="Y3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383"/>
      <c r="AA383"/>
      <c r="AB383"/>
      <c r="AC383"/>
      <c r="AD383"/>
      <c r="AE383"/>
      <c r="AF383"/>
      <c r="AG383"/>
      <c r="AH383"/>
      <c r="AI383"/>
      <c r="AJ383"/>
    </row>
    <row r="384" spans="1:36" x14ac:dyDescent="0.3">
      <c r="A384" t="s">
        <v>1406</v>
      </c>
      <c r="B384">
        <v>1098758394</v>
      </c>
      <c r="C384" t="s">
        <v>1407</v>
      </c>
      <c r="D384" t="s">
        <v>1408</v>
      </c>
      <c r="E384" t="s">
        <v>6</v>
      </c>
      <c r="F384" t="s">
        <v>1975</v>
      </c>
      <c r="G384" t="s">
        <v>178</v>
      </c>
      <c r="H384" s="2">
        <v>45692.500243055554</v>
      </c>
      <c r="I384">
        <v>1</v>
      </c>
      <c r="J3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45922.359016203707</v>
      </c>
      <c r="K3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45922.716805555552</v>
      </c>
      <c r="L384" s="21">
        <f>_xlfn.XLOOKUP(User[[#This Row],[User Code]],RMS_Check_In_Out!A:A,RMS_Check_In_Out!D:D,"0")</f>
        <v>515</v>
      </c>
      <c r="M384" s="21" t="str">
        <f>_xlfn.XLOOKUP(User[[#This Row],[User Code]],Leave!P:P,Leave!S:S,"0")</f>
        <v>0</v>
      </c>
      <c r="N384" s="21">
        <f>User[[#This Row],[Time Leave RMS (min)]]/60</f>
        <v>0</v>
      </c>
      <c r="O384" s="15">
        <f>User[[#This Row],[Duration In Store(min)]]/60</f>
        <v>8.5833333333333339</v>
      </c>
      <c r="P384" s="28">
        <f>User[[#This Row],[Time In Store + Leave]]/24</f>
        <v>0.3576388888888889</v>
      </c>
      <c r="Q384" s="15">
        <f>(User[[#This Row],[Time Leave RMS (min)]]/60)+User[[#This Row],[Duration In Store H]]</f>
        <v>8.5833333333333339</v>
      </c>
      <c r="R384">
        <f>IF(User[[#This Row],[Check In]]="Sin Registro",0,1)</f>
        <v>1</v>
      </c>
      <c r="S384">
        <f>IF(User[[#This Row],[Check Out]]="Sin Registro",0,1)</f>
        <v>1</v>
      </c>
      <c r="T384" t="str">
        <f>IFERROR(IF(VLOOKUP(User[[#This Row],[User Code]],Justificar!$C$8:$I$1048576,6,0)=0,"Sin Justificación",VLOOKUP(User[[#This Row],[User Code]],Justificar!$C$8:$I$1048576,6,0)),"")</f>
        <v/>
      </c>
      <c r="U384" t="str">
        <f>IFERROR(IF(VLOOKUP(User[[#This Row],[User Code]],Justificar!$C$8:$I$1048576,6,0)=0,"Sin Justificación",VLOOKUP(User[[#This Row],[User Code]],Justificar!$C$8:$I$1048576,7,0)),"")</f>
        <v/>
      </c>
      <c r="V384" t="str" cm="1">
        <f t="array" ref="V384">_xlfn.IFS(User[[#This Row],[Time In Store + Leave]]&lt;7.8,"Incompleto",User[[#This Row],[Time In Store + Leave]]&lt;=12,"Completo",User[[#This Row],[Time In Store + Leave]]&gt;12,"Superior")</f>
        <v>Completo</v>
      </c>
      <c r="W38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4" t="str">
        <f>IF(User[[#This Row],[Rango]]="incompleto",IF(User[[#This Row],[Reporte in]]=0,"Sin_Registro_In_Out",IF(User[[#This Row],[Reporte Out]]=0,"No_Realizo_Salida","No_cumple_el_Tiempo")),"")</f>
        <v/>
      </c>
      <c r="Y384" t="str" cm="1">
        <f t="array" ref="Y3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384"/>
      <c r="AA384"/>
      <c r="AB384"/>
      <c r="AC384"/>
      <c r="AD384"/>
      <c r="AE384"/>
      <c r="AF384"/>
      <c r="AG384"/>
      <c r="AH384"/>
      <c r="AI384"/>
      <c r="AJ384"/>
    </row>
    <row r="385" spans="1:36" x14ac:dyDescent="0.3">
      <c r="A385" t="s">
        <v>1409</v>
      </c>
      <c r="B385">
        <v>1000135245</v>
      </c>
      <c r="C385" t="s">
        <v>1410</v>
      </c>
      <c r="D385" t="s">
        <v>1411</v>
      </c>
      <c r="E385" t="s">
        <v>6</v>
      </c>
      <c r="F385" t="s">
        <v>1033</v>
      </c>
      <c r="G385" t="s">
        <v>178</v>
      </c>
      <c r="H385" s="2">
        <v>45692.459386574075</v>
      </c>
      <c r="I385">
        <v>1</v>
      </c>
      <c r="J3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45922.321064814816</v>
      </c>
      <c r="K3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45922.69458333333</v>
      </c>
      <c r="L385" s="21">
        <f>_xlfn.XLOOKUP(User[[#This Row],[User Code]],RMS_Check_In_Out!A:A,RMS_Check_In_Out!D:D,"0")</f>
        <v>538</v>
      </c>
      <c r="M385" s="21" t="str">
        <f>_xlfn.XLOOKUP(User[[#This Row],[User Code]],Leave!P:P,Leave!S:S,"0")</f>
        <v>0</v>
      </c>
      <c r="N385" s="21">
        <f>User[[#This Row],[Time Leave RMS (min)]]/60</f>
        <v>0</v>
      </c>
      <c r="O385" s="15">
        <f>User[[#This Row],[Duration In Store(min)]]/60</f>
        <v>8.9666666666666668</v>
      </c>
      <c r="P385" s="28">
        <f>User[[#This Row],[Time In Store + Leave]]/24</f>
        <v>0.37361111111111112</v>
      </c>
      <c r="Q385" s="15">
        <f>(User[[#This Row],[Time Leave RMS (min)]]/60)+User[[#This Row],[Duration In Store H]]</f>
        <v>8.9666666666666668</v>
      </c>
      <c r="R385">
        <f>IF(User[[#This Row],[Check In]]="Sin Registro",0,1)</f>
        <v>1</v>
      </c>
      <c r="S385">
        <f>IF(User[[#This Row],[Check Out]]="Sin Registro",0,1)</f>
        <v>1</v>
      </c>
      <c r="T385" t="str">
        <f>IFERROR(IF(VLOOKUP(User[[#This Row],[User Code]],Justificar!$C$8:$I$1048576,6,0)=0,"Sin Justificación",VLOOKUP(User[[#This Row],[User Code]],Justificar!$C$8:$I$1048576,6,0)),"")</f>
        <v/>
      </c>
      <c r="U385" t="str">
        <f>IFERROR(IF(VLOOKUP(User[[#This Row],[User Code]],Justificar!$C$8:$I$1048576,6,0)=0,"Sin Justificación",VLOOKUP(User[[#This Row],[User Code]],Justificar!$C$8:$I$1048576,7,0)),"")</f>
        <v/>
      </c>
      <c r="V385" t="str" cm="1">
        <f t="array" ref="V385">_xlfn.IFS(User[[#This Row],[Time In Store + Leave]]&lt;7.8,"Incompleto",User[[#This Row],[Time In Store + Leave]]&lt;=12,"Completo",User[[#This Row],[Time In Store + Leave]]&gt;12,"Superior")</f>
        <v>Completo</v>
      </c>
      <c r="W38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5" t="str">
        <f>IF(User[[#This Row],[Rango]]="incompleto",IF(User[[#This Row],[Reporte in]]=0,"Sin_Registro_In_Out",IF(User[[#This Row],[Reporte Out]]=0,"No_Realizo_Salida","No_cumple_el_Tiempo")),"")</f>
        <v/>
      </c>
      <c r="Y385" t="str" cm="1">
        <f t="array" ref="Y3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85"/>
      <c r="AA385"/>
      <c r="AB385"/>
      <c r="AC385"/>
      <c r="AD385"/>
      <c r="AE385"/>
      <c r="AF385"/>
      <c r="AG385"/>
      <c r="AH385"/>
      <c r="AI385"/>
      <c r="AJ385"/>
    </row>
    <row r="386" spans="1:36" x14ac:dyDescent="0.3">
      <c r="A386" t="s">
        <v>1397</v>
      </c>
      <c r="B386">
        <v>1095828933</v>
      </c>
      <c r="C386" t="s">
        <v>1398</v>
      </c>
      <c r="D386" t="s">
        <v>1399</v>
      </c>
      <c r="E386" t="s">
        <v>6</v>
      </c>
      <c r="F386" t="s">
        <v>1047</v>
      </c>
      <c r="G386" t="s">
        <v>178</v>
      </c>
      <c r="H386" s="2">
        <v>45688.792048611111</v>
      </c>
      <c r="I386">
        <v>1</v>
      </c>
      <c r="J3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45922.349988425929</v>
      </c>
      <c r="K3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45922.719270833331</v>
      </c>
      <c r="L386" s="21">
        <f>_xlfn.XLOOKUP(User[[#This Row],[User Code]],RMS_Check_In_Out!A:A,RMS_Check_In_Out!D:D,"0")</f>
        <v>532</v>
      </c>
      <c r="M386" s="21" t="str">
        <f>_xlfn.XLOOKUP(User[[#This Row],[User Code]],Leave!P:P,Leave!S:S,"0")</f>
        <v>0</v>
      </c>
      <c r="N386" s="21">
        <f>User[[#This Row],[Time Leave RMS (min)]]/60</f>
        <v>0</v>
      </c>
      <c r="O386" s="15">
        <f>User[[#This Row],[Duration In Store(min)]]/60</f>
        <v>8.8666666666666671</v>
      </c>
      <c r="P386" s="28">
        <f>User[[#This Row],[Time In Store + Leave]]/24</f>
        <v>0.36944444444444446</v>
      </c>
      <c r="Q386" s="15">
        <f>(User[[#This Row],[Time Leave RMS (min)]]/60)+User[[#This Row],[Duration In Store H]]</f>
        <v>8.8666666666666671</v>
      </c>
      <c r="R386">
        <f>IF(User[[#This Row],[Check In]]="Sin Registro",0,1)</f>
        <v>1</v>
      </c>
      <c r="S386">
        <f>IF(User[[#This Row],[Check Out]]="Sin Registro",0,1)</f>
        <v>1</v>
      </c>
      <c r="T386" t="str">
        <f>IFERROR(IF(VLOOKUP(User[[#This Row],[User Code]],Justificar!$C$8:$I$1048576,6,0)=0,"Sin Justificación",VLOOKUP(User[[#This Row],[User Code]],Justificar!$C$8:$I$1048576,6,0)),"")</f>
        <v/>
      </c>
      <c r="U386" t="str">
        <f>IFERROR(IF(VLOOKUP(User[[#This Row],[User Code]],Justificar!$C$8:$I$1048576,6,0)=0,"Sin Justificación",VLOOKUP(User[[#This Row],[User Code]],Justificar!$C$8:$I$1048576,7,0)),"")</f>
        <v/>
      </c>
      <c r="V386" t="str" cm="1">
        <f t="array" ref="V386">_xlfn.IFS(User[[#This Row],[Time In Store + Leave]]&lt;7.8,"Incompleto",User[[#This Row],[Time In Store + Leave]]&lt;=12,"Completo",User[[#This Row],[Time In Store + Leave]]&gt;12,"Superior")</f>
        <v>Completo</v>
      </c>
      <c r="W38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6" t="str">
        <f>IF(User[[#This Row],[Rango]]="incompleto",IF(User[[#This Row],[Reporte in]]=0,"Sin_Registro_In_Out",IF(User[[#This Row],[Reporte Out]]=0,"No_Realizo_Salida","No_cumple_el_Tiempo")),"")</f>
        <v/>
      </c>
      <c r="Y386" t="str" cm="1">
        <f t="array" ref="Y3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386"/>
      <c r="AA386"/>
      <c r="AB386"/>
      <c r="AC386"/>
      <c r="AD386"/>
      <c r="AE386"/>
      <c r="AF386"/>
      <c r="AG386"/>
      <c r="AH386"/>
      <c r="AI386"/>
      <c r="AJ386"/>
    </row>
    <row r="387" spans="1:36" x14ac:dyDescent="0.3">
      <c r="A387" t="s">
        <v>1400</v>
      </c>
      <c r="B387">
        <v>1112484877</v>
      </c>
      <c r="C387" t="s">
        <v>1401</v>
      </c>
      <c r="D387" t="s">
        <v>1402</v>
      </c>
      <c r="E387" t="s">
        <v>6</v>
      </c>
      <c r="F387" t="s">
        <v>1045</v>
      </c>
      <c r="G387" t="s">
        <v>177</v>
      </c>
      <c r="H387" s="2">
        <v>45688.708587962959</v>
      </c>
      <c r="I387">
        <v>1</v>
      </c>
      <c r="J38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38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387" s="21" t="str">
        <f>_xlfn.XLOOKUP(User[[#This Row],[User Code]],RMS_Check_In_Out!A:A,RMS_Check_In_Out!D:D,"0")</f>
        <v>0</v>
      </c>
      <c r="M387" s="21">
        <f>_xlfn.XLOOKUP(User[[#This Row],[User Code]],Leave!P:P,Leave!S:S,"0")</f>
        <v>540</v>
      </c>
      <c r="N387" s="21">
        <f>User[[#This Row],[Time Leave RMS (min)]]/60</f>
        <v>9</v>
      </c>
      <c r="O387" s="15">
        <f>User[[#This Row],[Duration In Store(min)]]/60</f>
        <v>0</v>
      </c>
      <c r="P387" s="28">
        <f>User[[#This Row],[Time In Store + Leave]]/24</f>
        <v>0.375</v>
      </c>
      <c r="Q387" s="15">
        <f>(User[[#This Row],[Time Leave RMS (min)]]/60)+User[[#This Row],[Duration In Store H]]</f>
        <v>9</v>
      </c>
      <c r="R387">
        <f>IF(User[[#This Row],[Check In]]="Sin Registro",0,1)</f>
        <v>1</v>
      </c>
      <c r="S387">
        <f>IF(User[[#This Row],[Check Out]]="Sin Registro",0,1)</f>
        <v>1</v>
      </c>
      <c r="T387" t="str">
        <f>IFERROR(IF(VLOOKUP(User[[#This Row],[User Code]],Justificar!$C$8:$I$1048576,6,0)=0,"Sin Justificación",VLOOKUP(User[[#This Row],[User Code]],Justificar!$C$8:$I$1048576,6,0)),"")</f>
        <v/>
      </c>
      <c r="U387" t="str">
        <f>IFERROR(IF(VLOOKUP(User[[#This Row],[User Code]],Justificar!$C$8:$I$1048576,6,0)=0,"Sin Justificación",VLOOKUP(User[[#This Row],[User Code]],Justificar!$C$8:$I$1048576,7,0)),"")</f>
        <v/>
      </c>
      <c r="V387" t="str" cm="1">
        <f t="array" ref="V387">_xlfn.IFS(User[[#This Row],[Time In Store + Leave]]&lt;7.8,"Incompleto",User[[#This Row],[Time In Store + Leave]]&lt;=12,"Completo",User[[#This Row],[Time In Store + Leave]]&gt;12,"Superior")</f>
        <v>Completo</v>
      </c>
      <c r="W38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7" t="str">
        <f>IF(User[[#This Row],[Rango]]="incompleto",IF(User[[#This Row],[Reporte in]]=0,"Sin_Registro_In_Out",IF(User[[#This Row],[Reporte Out]]=0,"No_Realizo_Salida","No_cumple_el_Tiempo")),"")</f>
        <v/>
      </c>
      <c r="Y387" t="str" cm="1">
        <f t="array" ref="Y3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87"/>
      <c r="AA387"/>
      <c r="AB387"/>
      <c r="AC387"/>
      <c r="AD387"/>
      <c r="AE387"/>
      <c r="AF387"/>
      <c r="AG387"/>
      <c r="AH387"/>
      <c r="AI387"/>
      <c r="AJ387"/>
    </row>
    <row r="388" spans="1:36" x14ac:dyDescent="0.3">
      <c r="A388" t="s">
        <v>1367</v>
      </c>
      <c r="B388">
        <v>1143832561</v>
      </c>
      <c r="C388" t="s">
        <v>1368</v>
      </c>
      <c r="D388" t="s">
        <v>1369</v>
      </c>
      <c r="E388" t="s">
        <v>6</v>
      </c>
      <c r="F388" t="s">
        <v>1045</v>
      </c>
      <c r="G388" t="s">
        <v>177</v>
      </c>
      <c r="H388" s="2">
        <v>45687.917083333334</v>
      </c>
      <c r="I388">
        <v>1</v>
      </c>
      <c r="J38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38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388" s="21" t="str">
        <f>_xlfn.XLOOKUP(User[[#This Row],[User Code]],RMS_Check_In_Out!A:A,RMS_Check_In_Out!D:D,"0")</f>
        <v>0</v>
      </c>
      <c r="M388" s="21" t="str">
        <f>_xlfn.XLOOKUP(User[[#This Row],[User Code]],Leave!P:P,Leave!S:S,"0")</f>
        <v>0</v>
      </c>
      <c r="N388" s="21">
        <f>User[[#This Row],[Time Leave RMS (min)]]/60</f>
        <v>0</v>
      </c>
      <c r="O388" s="15">
        <f>User[[#This Row],[Duration In Store(min)]]/60</f>
        <v>0</v>
      </c>
      <c r="P388" s="28">
        <f>User[[#This Row],[Time In Store + Leave]]/24</f>
        <v>0</v>
      </c>
      <c r="Q388" s="15">
        <f>(User[[#This Row],[Time Leave RMS (min)]]/60)+User[[#This Row],[Duration In Store H]]</f>
        <v>0</v>
      </c>
      <c r="R388">
        <f>IF(User[[#This Row],[Check In]]="Sin Registro",0,1)</f>
        <v>0</v>
      </c>
      <c r="S388">
        <f>IF(User[[#This Row],[Check Out]]="Sin Registro",0,1)</f>
        <v>0</v>
      </c>
      <c r="T388" t="str">
        <f>IFERROR(IF(VLOOKUP(User[[#This Row],[User Code]],Justificar!$C$8:$I$1048576,6,0)=0,"Sin Justificación",VLOOKUP(User[[#This Row],[User Code]],Justificar!$C$8:$I$1048576,6,0)),"")</f>
        <v>Sin Justificación</v>
      </c>
      <c r="U388" t="str">
        <f>IFERROR(IF(VLOOKUP(User[[#This Row],[User Code]],Justificar!$C$8:$I$1048576,6,0)=0,"Sin Justificación",VLOOKUP(User[[#This Row],[User Code]],Justificar!$C$8:$I$1048576,7,0)),"")</f>
        <v>Sin Justificación</v>
      </c>
      <c r="V388" t="str" cm="1">
        <f t="array" ref="V388">_xlfn.IFS(User[[#This Row],[Time In Store + Leave]]&lt;7.8,"Incompleto",User[[#This Row],[Time In Store + Leave]]&lt;=12,"Completo",User[[#This Row],[Time In Store + Leave]]&gt;12,"Superior")</f>
        <v>Incompleto</v>
      </c>
      <c r="W38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388" t="str">
        <f>IF(User[[#This Row],[Rango]]="incompleto",IF(User[[#This Row],[Reporte in]]=0,"Sin_Registro_In_Out",IF(User[[#This Row],[Reporte Out]]=0,"No_Realizo_Salida","No_cumple_el_Tiempo")),"")</f>
        <v>Sin_Registro_In_Out</v>
      </c>
      <c r="Y388" t="str" cm="1">
        <f t="array" ref="Y3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388"/>
      <c r="AA388"/>
      <c r="AB388"/>
      <c r="AC388"/>
      <c r="AD388"/>
      <c r="AE388"/>
      <c r="AF388"/>
      <c r="AG388"/>
      <c r="AH388"/>
      <c r="AI388"/>
      <c r="AJ388"/>
    </row>
    <row r="389" spans="1:36" x14ac:dyDescent="0.3">
      <c r="A389" t="s">
        <v>1370</v>
      </c>
      <c r="B389">
        <v>8486089</v>
      </c>
      <c r="C389" t="s">
        <v>1371</v>
      </c>
      <c r="D389" t="s">
        <v>1372</v>
      </c>
      <c r="E389" t="s">
        <v>6</v>
      </c>
      <c r="F389" t="s">
        <v>2210</v>
      </c>
      <c r="G389" t="s">
        <v>178</v>
      </c>
      <c r="H389" s="2">
        <v>45687.501747685186</v>
      </c>
      <c r="I389">
        <v>1</v>
      </c>
      <c r="J3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45922.397939814815</v>
      </c>
      <c r="K3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45922.805474537039</v>
      </c>
      <c r="L389" s="21">
        <f>_xlfn.XLOOKUP(User[[#This Row],[User Code]],RMS_Check_In_Out!A:A,RMS_Check_In_Out!D:D,"0")</f>
        <v>587</v>
      </c>
      <c r="M389" s="21" t="str">
        <f>_xlfn.XLOOKUP(User[[#This Row],[User Code]],Leave!P:P,Leave!S:S,"0")</f>
        <v>0</v>
      </c>
      <c r="N389" s="21">
        <f>User[[#This Row],[Time Leave RMS (min)]]/60</f>
        <v>0</v>
      </c>
      <c r="O389" s="15">
        <f>User[[#This Row],[Duration In Store(min)]]/60</f>
        <v>9.7833333333333332</v>
      </c>
      <c r="P389" s="28">
        <f>User[[#This Row],[Time In Store + Leave]]/24</f>
        <v>0.40763888888888888</v>
      </c>
      <c r="Q389" s="15">
        <f>(User[[#This Row],[Time Leave RMS (min)]]/60)+User[[#This Row],[Duration In Store H]]</f>
        <v>9.7833333333333332</v>
      </c>
      <c r="R389">
        <f>IF(User[[#This Row],[Check In]]="Sin Registro",0,1)</f>
        <v>1</v>
      </c>
      <c r="S389">
        <f>IF(User[[#This Row],[Check Out]]="Sin Registro",0,1)</f>
        <v>1</v>
      </c>
      <c r="T389" t="str">
        <f>IFERROR(IF(VLOOKUP(User[[#This Row],[User Code]],Justificar!$C$8:$I$1048576,6,0)=0,"Sin Justificación",VLOOKUP(User[[#This Row],[User Code]],Justificar!$C$8:$I$1048576,6,0)),"")</f>
        <v/>
      </c>
      <c r="U389" t="str">
        <f>IFERROR(IF(VLOOKUP(User[[#This Row],[User Code]],Justificar!$C$8:$I$1048576,6,0)=0,"Sin Justificación",VLOOKUP(User[[#This Row],[User Code]],Justificar!$C$8:$I$1048576,7,0)),"")</f>
        <v/>
      </c>
      <c r="V389" t="str" cm="1">
        <f t="array" ref="V389">_xlfn.IFS(User[[#This Row],[Time In Store + Leave]]&lt;7.8,"Incompleto",User[[#This Row],[Time In Store + Leave]]&lt;=12,"Completo",User[[#This Row],[Time In Store + Leave]]&gt;12,"Superior")</f>
        <v>Completo</v>
      </c>
      <c r="W38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89" t="str">
        <f>IF(User[[#This Row],[Rango]]="incompleto",IF(User[[#This Row],[Reporte in]]=0,"Sin_Registro_In_Out",IF(User[[#This Row],[Reporte Out]]=0,"No_Realizo_Salida","No_cumple_el_Tiempo")),"")</f>
        <v/>
      </c>
      <c r="Y389" t="str" cm="1">
        <f t="array" ref="Y3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89"/>
      <c r="AA389"/>
      <c r="AB389"/>
      <c r="AC389"/>
      <c r="AD389"/>
      <c r="AE389"/>
      <c r="AF389"/>
      <c r="AG389"/>
      <c r="AH389"/>
      <c r="AI389"/>
      <c r="AJ389"/>
    </row>
    <row r="390" spans="1:36" x14ac:dyDescent="0.3">
      <c r="A390" t="s">
        <v>1373</v>
      </c>
      <c r="B390">
        <v>1065631191</v>
      </c>
      <c r="C390" t="s">
        <v>1374</v>
      </c>
      <c r="D390" t="s">
        <v>1375</v>
      </c>
      <c r="E390" t="s">
        <v>6</v>
      </c>
      <c r="F390" t="s">
        <v>1034</v>
      </c>
      <c r="G390" t="s">
        <v>178</v>
      </c>
      <c r="H390" s="2">
        <v>45687.501574074071</v>
      </c>
      <c r="I390">
        <v>1</v>
      </c>
      <c r="J3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45922.416967592595</v>
      </c>
      <c r="K3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45922.793252314812</v>
      </c>
      <c r="L390" s="21">
        <f>_xlfn.XLOOKUP(User[[#This Row],[User Code]],RMS_Check_In_Out!A:A,RMS_Check_In_Out!D:D,"0")</f>
        <v>542</v>
      </c>
      <c r="M390" s="21" t="str">
        <f>_xlfn.XLOOKUP(User[[#This Row],[User Code]],Leave!P:P,Leave!S:S,"0")</f>
        <v>0</v>
      </c>
      <c r="N390" s="21">
        <f>User[[#This Row],[Time Leave RMS (min)]]/60</f>
        <v>0</v>
      </c>
      <c r="O390" s="15">
        <f>User[[#This Row],[Duration In Store(min)]]/60</f>
        <v>9.0333333333333332</v>
      </c>
      <c r="P390" s="28">
        <f>User[[#This Row],[Time In Store + Leave]]/24</f>
        <v>0.37638888888888888</v>
      </c>
      <c r="Q390" s="15">
        <f>(User[[#This Row],[Time Leave RMS (min)]]/60)+User[[#This Row],[Duration In Store H]]</f>
        <v>9.0333333333333332</v>
      </c>
      <c r="R390">
        <f>IF(User[[#This Row],[Check In]]="Sin Registro",0,1)</f>
        <v>1</v>
      </c>
      <c r="S390">
        <f>IF(User[[#This Row],[Check Out]]="Sin Registro",0,1)</f>
        <v>1</v>
      </c>
      <c r="T390" t="str">
        <f>IFERROR(IF(VLOOKUP(User[[#This Row],[User Code]],Justificar!$C$8:$I$1048576,6,0)=0,"Sin Justificación",VLOOKUP(User[[#This Row],[User Code]],Justificar!$C$8:$I$1048576,6,0)),"")</f>
        <v/>
      </c>
      <c r="U390" t="str">
        <f>IFERROR(IF(VLOOKUP(User[[#This Row],[User Code]],Justificar!$C$8:$I$1048576,6,0)=0,"Sin Justificación",VLOOKUP(User[[#This Row],[User Code]],Justificar!$C$8:$I$1048576,7,0)),"")</f>
        <v/>
      </c>
      <c r="V390" t="str" cm="1">
        <f t="array" ref="V390">_xlfn.IFS(User[[#This Row],[Time In Store + Leave]]&lt;7.8,"Incompleto",User[[#This Row],[Time In Store + Leave]]&lt;=12,"Completo",User[[#This Row],[Time In Store + Leave]]&gt;12,"Superior")</f>
        <v>Completo</v>
      </c>
      <c r="W39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0" t="str">
        <f>IF(User[[#This Row],[Rango]]="incompleto",IF(User[[#This Row],[Reporte in]]=0,"Sin_Registro_In_Out",IF(User[[#This Row],[Reporte Out]]=0,"No_Realizo_Salida","No_cumple_el_Tiempo")),"")</f>
        <v/>
      </c>
      <c r="Y390" t="str" cm="1">
        <f t="array" ref="Y3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90"/>
      <c r="AA390"/>
      <c r="AB390"/>
      <c r="AC390"/>
      <c r="AD390"/>
      <c r="AE390"/>
      <c r="AF390"/>
      <c r="AG390"/>
      <c r="AH390"/>
      <c r="AI390"/>
      <c r="AJ390"/>
    </row>
    <row r="391" spans="1:36" x14ac:dyDescent="0.3">
      <c r="A391" t="s">
        <v>1376</v>
      </c>
      <c r="B391">
        <v>57460912</v>
      </c>
      <c r="C391" t="s">
        <v>1377</v>
      </c>
      <c r="D391" t="s">
        <v>1378</v>
      </c>
      <c r="E391" t="s">
        <v>6</v>
      </c>
      <c r="F391" t="s">
        <v>972</v>
      </c>
      <c r="G391" t="s">
        <v>178</v>
      </c>
      <c r="H391" s="2">
        <v>45687.501157407409</v>
      </c>
      <c r="I391">
        <v>1</v>
      </c>
      <c r="J3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45922.419374999998</v>
      </c>
      <c r="K3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45922.795277777775</v>
      </c>
      <c r="L391" s="21">
        <f>_xlfn.XLOOKUP(User[[#This Row],[User Code]],RMS_Check_In_Out!A:A,RMS_Check_In_Out!D:D,"0")</f>
        <v>541</v>
      </c>
      <c r="M391" s="21" t="str">
        <f>_xlfn.XLOOKUP(User[[#This Row],[User Code]],Leave!P:P,Leave!S:S,"0")</f>
        <v>0</v>
      </c>
      <c r="N391" s="21">
        <f>User[[#This Row],[Time Leave RMS (min)]]/60</f>
        <v>0</v>
      </c>
      <c r="O391" s="15">
        <f>User[[#This Row],[Duration In Store(min)]]/60</f>
        <v>9.0166666666666675</v>
      </c>
      <c r="P391" s="28">
        <f>User[[#This Row],[Time In Store + Leave]]/24</f>
        <v>0.3756944444444445</v>
      </c>
      <c r="Q391" s="15">
        <f>(User[[#This Row],[Time Leave RMS (min)]]/60)+User[[#This Row],[Duration In Store H]]</f>
        <v>9.0166666666666675</v>
      </c>
      <c r="R391">
        <f>IF(User[[#This Row],[Check In]]="Sin Registro",0,1)</f>
        <v>1</v>
      </c>
      <c r="S391">
        <f>IF(User[[#This Row],[Check Out]]="Sin Registro",0,1)</f>
        <v>1</v>
      </c>
      <c r="T391" t="str">
        <f>IFERROR(IF(VLOOKUP(User[[#This Row],[User Code]],Justificar!$C$8:$I$1048576,6,0)=0,"Sin Justificación",VLOOKUP(User[[#This Row],[User Code]],Justificar!$C$8:$I$1048576,6,0)),"")</f>
        <v/>
      </c>
      <c r="U391" t="str">
        <f>IFERROR(IF(VLOOKUP(User[[#This Row],[User Code]],Justificar!$C$8:$I$1048576,6,0)=0,"Sin Justificación",VLOOKUP(User[[#This Row],[User Code]],Justificar!$C$8:$I$1048576,7,0)),"")</f>
        <v/>
      </c>
      <c r="V391" t="str" cm="1">
        <f t="array" ref="V391">_xlfn.IFS(User[[#This Row],[Time In Store + Leave]]&lt;7.8,"Incompleto",User[[#This Row],[Time In Store + Leave]]&lt;=12,"Completo",User[[#This Row],[Time In Store + Leave]]&gt;12,"Superior")</f>
        <v>Completo</v>
      </c>
      <c r="W39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1" t="str">
        <f>IF(User[[#This Row],[Rango]]="incompleto",IF(User[[#This Row],[Reporte in]]=0,"Sin_Registro_In_Out",IF(User[[#This Row],[Reporte Out]]=0,"No_Realizo_Salida","No_cumple_el_Tiempo")),"")</f>
        <v/>
      </c>
      <c r="Y391" t="str" cm="1">
        <f t="array" ref="Y3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1"/>
      <c r="AA391"/>
      <c r="AB391"/>
      <c r="AC391"/>
      <c r="AD391"/>
      <c r="AE391"/>
      <c r="AF391"/>
      <c r="AG391"/>
      <c r="AH391"/>
      <c r="AI391"/>
      <c r="AJ391"/>
    </row>
    <row r="392" spans="1:36" x14ac:dyDescent="0.3">
      <c r="A392" t="s">
        <v>1379</v>
      </c>
      <c r="B392">
        <v>1096235592</v>
      </c>
      <c r="C392" t="s">
        <v>1380</v>
      </c>
      <c r="D392" t="s">
        <v>1381</v>
      </c>
      <c r="E392" t="s">
        <v>6</v>
      </c>
      <c r="F392" t="s">
        <v>1035</v>
      </c>
      <c r="G392" t="s">
        <v>178</v>
      </c>
      <c r="H392" s="2">
        <v>45687.500868055555</v>
      </c>
      <c r="I392">
        <v>1</v>
      </c>
      <c r="J3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45922.344976851855</v>
      </c>
      <c r="K3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45922.741678240738</v>
      </c>
      <c r="L392" s="21">
        <f>_xlfn.XLOOKUP(User[[#This Row],[User Code]],RMS_Check_In_Out!A:A,RMS_Check_In_Out!D:D,"0")</f>
        <v>571</v>
      </c>
      <c r="M392" s="21" t="str">
        <f>_xlfn.XLOOKUP(User[[#This Row],[User Code]],Leave!P:P,Leave!S:S,"0")</f>
        <v>0</v>
      </c>
      <c r="N392" s="21">
        <f>User[[#This Row],[Time Leave RMS (min)]]/60</f>
        <v>0</v>
      </c>
      <c r="O392" s="15">
        <f>User[[#This Row],[Duration In Store(min)]]/60</f>
        <v>9.5166666666666675</v>
      </c>
      <c r="P392" s="28">
        <f>User[[#This Row],[Time In Store + Leave]]/24</f>
        <v>0.39652777777777781</v>
      </c>
      <c r="Q392" s="15">
        <f>(User[[#This Row],[Time Leave RMS (min)]]/60)+User[[#This Row],[Duration In Store H]]</f>
        <v>9.5166666666666675</v>
      </c>
      <c r="R392">
        <f>IF(User[[#This Row],[Check In]]="Sin Registro",0,1)</f>
        <v>1</v>
      </c>
      <c r="S392">
        <f>IF(User[[#This Row],[Check Out]]="Sin Registro",0,1)</f>
        <v>1</v>
      </c>
      <c r="T392" t="str">
        <f>IFERROR(IF(VLOOKUP(User[[#This Row],[User Code]],Justificar!$C$8:$I$1048576,6,0)=0,"Sin Justificación",VLOOKUP(User[[#This Row],[User Code]],Justificar!$C$8:$I$1048576,6,0)),"")</f>
        <v/>
      </c>
      <c r="U392" t="str">
        <f>IFERROR(IF(VLOOKUP(User[[#This Row],[User Code]],Justificar!$C$8:$I$1048576,6,0)=0,"Sin Justificación",VLOOKUP(User[[#This Row],[User Code]],Justificar!$C$8:$I$1048576,7,0)),"")</f>
        <v/>
      </c>
      <c r="V392" t="str" cm="1">
        <f t="array" ref="V392">_xlfn.IFS(User[[#This Row],[Time In Store + Leave]]&lt;7.8,"Incompleto",User[[#This Row],[Time In Store + Leave]]&lt;=12,"Completo",User[[#This Row],[Time In Store + Leave]]&gt;12,"Superior")</f>
        <v>Completo</v>
      </c>
      <c r="W39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2" t="str">
        <f>IF(User[[#This Row],[Rango]]="incompleto",IF(User[[#This Row],[Reporte in]]=0,"Sin_Registro_In_Out",IF(User[[#This Row],[Reporte Out]]=0,"No_Realizo_Salida","No_cumple_el_Tiempo")),"")</f>
        <v/>
      </c>
      <c r="Y392" t="str" cm="1">
        <f t="array" ref="Y3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392"/>
      <c r="AA392"/>
      <c r="AB392"/>
      <c r="AC392"/>
      <c r="AD392"/>
      <c r="AE392"/>
      <c r="AF392"/>
      <c r="AG392"/>
      <c r="AH392"/>
      <c r="AI392"/>
      <c r="AJ392"/>
    </row>
    <row r="393" spans="1:36" x14ac:dyDescent="0.3">
      <c r="A393" t="s">
        <v>1382</v>
      </c>
      <c r="B393">
        <v>1047414885</v>
      </c>
      <c r="C393" t="s">
        <v>1383</v>
      </c>
      <c r="D393" t="s">
        <v>1384</v>
      </c>
      <c r="E393" t="s">
        <v>6</v>
      </c>
      <c r="F393" t="s">
        <v>972</v>
      </c>
      <c r="G393" t="s">
        <v>178</v>
      </c>
      <c r="H393" s="2">
        <v>45687.500451388885</v>
      </c>
      <c r="I393">
        <v>1</v>
      </c>
      <c r="J3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45922.416909722226</v>
      </c>
      <c r="K3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45922.751342592594</v>
      </c>
      <c r="L393" s="21">
        <f>_xlfn.XLOOKUP(User[[#This Row],[User Code]],RMS_Check_In_Out!A:A,RMS_Check_In_Out!D:D,"0")</f>
        <v>482</v>
      </c>
      <c r="M393" s="21" t="str">
        <f>_xlfn.XLOOKUP(User[[#This Row],[User Code]],Leave!P:P,Leave!S:S,"0")</f>
        <v>0</v>
      </c>
      <c r="N393" s="21">
        <f>User[[#This Row],[Time Leave RMS (min)]]/60</f>
        <v>0</v>
      </c>
      <c r="O393" s="15">
        <f>User[[#This Row],[Duration In Store(min)]]/60</f>
        <v>8.0333333333333332</v>
      </c>
      <c r="P393" s="28">
        <f>User[[#This Row],[Time In Store + Leave]]/24</f>
        <v>0.3347222222222222</v>
      </c>
      <c r="Q393" s="15">
        <f>(User[[#This Row],[Time Leave RMS (min)]]/60)+User[[#This Row],[Duration In Store H]]</f>
        <v>8.0333333333333332</v>
      </c>
      <c r="R393">
        <f>IF(User[[#This Row],[Check In]]="Sin Registro",0,1)</f>
        <v>1</v>
      </c>
      <c r="S393">
        <f>IF(User[[#This Row],[Check Out]]="Sin Registro",0,1)</f>
        <v>1</v>
      </c>
      <c r="T393" t="str">
        <f>IFERROR(IF(VLOOKUP(User[[#This Row],[User Code]],Justificar!$C$8:$I$1048576,6,0)=0,"Sin Justificación",VLOOKUP(User[[#This Row],[User Code]],Justificar!$C$8:$I$1048576,6,0)),"")</f>
        <v/>
      </c>
      <c r="U393" t="str">
        <f>IFERROR(IF(VLOOKUP(User[[#This Row],[User Code]],Justificar!$C$8:$I$1048576,6,0)=0,"Sin Justificación",VLOOKUP(User[[#This Row],[User Code]],Justificar!$C$8:$I$1048576,7,0)),"")</f>
        <v/>
      </c>
      <c r="V393" t="str" cm="1">
        <f t="array" ref="V393">_xlfn.IFS(User[[#This Row],[Time In Store + Leave]]&lt;7.8,"Incompleto",User[[#This Row],[Time In Store + Leave]]&lt;=12,"Completo",User[[#This Row],[Time In Store + Leave]]&gt;12,"Superior")</f>
        <v>Completo</v>
      </c>
      <c r="W39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3" t="str">
        <f>IF(User[[#This Row],[Rango]]="incompleto",IF(User[[#This Row],[Reporte in]]=0,"Sin_Registro_In_Out",IF(User[[#This Row],[Reporte Out]]=0,"No_Realizo_Salida","No_cumple_el_Tiempo")),"")</f>
        <v/>
      </c>
      <c r="Y393" t="str" cm="1">
        <f t="array" ref="Y3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393"/>
      <c r="AA393"/>
      <c r="AB393"/>
      <c r="AC393"/>
      <c r="AD393"/>
      <c r="AE393"/>
      <c r="AF393"/>
      <c r="AG393"/>
      <c r="AH393"/>
      <c r="AI393"/>
      <c r="AJ393"/>
    </row>
    <row r="394" spans="1:36" x14ac:dyDescent="0.3">
      <c r="A394" t="s">
        <v>1385</v>
      </c>
      <c r="B394">
        <v>1193573630</v>
      </c>
      <c r="C394" t="s">
        <v>1386</v>
      </c>
      <c r="D394" t="s">
        <v>1387</v>
      </c>
      <c r="E394" t="s">
        <v>6</v>
      </c>
      <c r="F394" t="s">
        <v>3716</v>
      </c>
      <c r="G394" t="s">
        <v>178</v>
      </c>
      <c r="H394" s="2">
        <v>45687.45952546296</v>
      </c>
      <c r="I394">
        <v>1</v>
      </c>
      <c r="J3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45922.373530092591</v>
      </c>
      <c r="K3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45922.750474537039</v>
      </c>
      <c r="L394" s="21">
        <f>_xlfn.XLOOKUP(User[[#This Row],[User Code]],RMS_Check_In_Out!A:A,RMS_Check_In_Out!D:D,"0")</f>
        <v>543</v>
      </c>
      <c r="M394" s="21" t="str">
        <f>_xlfn.XLOOKUP(User[[#This Row],[User Code]],Leave!P:P,Leave!S:S,"0")</f>
        <v>0</v>
      </c>
      <c r="N394" s="21">
        <f>User[[#This Row],[Time Leave RMS (min)]]/60</f>
        <v>0</v>
      </c>
      <c r="O394" s="15">
        <f>User[[#This Row],[Duration In Store(min)]]/60</f>
        <v>9.0500000000000007</v>
      </c>
      <c r="P394" s="28">
        <f>User[[#This Row],[Time In Store + Leave]]/24</f>
        <v>0.37708333333333338</v>
      </c>
      <c r="Q394" s="15">
        <f>(User[[#This Row],[Time Leave RMS (min)]]/60)+User[[#This Row],[Duration In Store H]]</f>
        <v>9.0500000000000007</v>
      </c>
      <c r="R394">
        <f>IF(User[[#This Row],[Check In]]="Sin Registro",0,1)</f>
        <v>1</v>
      </c>
      <c r="S394">
        <f>IF(User[[#This Row],[Check Out]]="Sin Registro",0,1)</f>
        <v>1</v>
      </c>
      <c r="T394" t="str">
        <f>IFERROR(IF(VLOOKUP(User[[#This Row],[User Code]],Justificar!$C$8:$I$1048576,6,0)=0,"Sin Justificación",VLOOKUP(User[[#This Row],[User Code]],Justificar!$C$8:$I$1048576,6,0)),"")</f>
        <v/>
      </c>
      <c r="U394" t="str">
        <f>IFERROR(IF(VLOOKUP(User[[#This Row],[User Code]],Justificar!$C$8:$I$1048576,6,0)=0,"Sin Justificación",VLOOKUP(User[[#This Row],[User Code]],Justificar!$C$8:$I$1048576,7,0)),"")</f>
        <v/>
      </c>
      <c r="V394" t="str" cm="1">
        <f t="array" ref="V394">_xlfn.IFS(User[[#This Row],[Time In Store + Leave]]&lt;7.8,"Incompleto",User[[#This Row],[Time In Store + Leave]]&lt;=12,"Completo",User[[#This Row],[Time In Store + Leave]]&gt;12,"Superior")</f>
        <v>Completo</v>
      </c>
      <c r="W39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4" t="str">
        <f>IF(User[[#This Row],[Rango]]="incompleto",IF(User[[#This Row],[Reporte in]]=0,"Sin_Registro_In_Out",IF(User[[#This Row],[Reporte Out]]=0,"No_Realizo_Salida","No_cumple_el_Tiempo")),"")</f>
        <v/>
      </c>
      <c r="Y394" t="str" cm="1">
        <f t="array" ref="Y3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94"/>
      <c r="AA394"/>
      <c r="AB394"/>
      <c r="AC394"/>
      <c r="AD394"/>
      <c r="AE394"/>
      <c r="AF394"/>
      <c r="AG394"/>
      <c r="AH394"/>
      <c r="AI394"/>
      <c r="AJ394"/>
    </row>
    <row r="395" spans="1:36" x14ac:dyDescent="0.3">
      <c r="A395" t="s">
        <v>1388</v>
      </c>
      <c r="B395">
        <v>1000935934</v>
      </c>
      <c r="C395" t="s">
        <v>1389</v>
      </c>
      <c r="D395" t="s">
        <v>1390</v>
      </c>
      <c r="E395" t="s">
        <v>4</v>
      </c>
      <c r="F395" t="s">
        <v>559</v>
      </c>
      <c r="G395" t="s">
        <v>560</v>
      </c>
      <c r="H395" s="2">
        <v>45687.459097222221</v>
      </c>
      <c r="I395">
        <v>1</v>
      </c>
      <c r="J39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39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395" s="21" t="str">
        <f>_xlfn.XLOOKUP(User[[#This Row],[User Code]],RMS_Check_In_Out!A:A,RMS_Check_In_Out!D:D,"0")</f>
        <v>0</v>
      </c>
      <c r="M395" s="21">
        <f>_xlfn.XLOOKUP(User[[#This Row],[User Code]],Leave!P:P,Leave!S:S,"0")</f>
        <v>540</v>
      </c>
      <c r="N395" s="21">
        <f>User[[#This Row],[Time Leave RMS (min)]]/60</f>
        <v>9</v>
      </c>
      <c r="O395" s="15">
        <f>User[[#This Row],[Duration In Store(min)]]/60</f>
        <v>0</v>
      </c>
      <c r="P395" s="28">
        <f>User[[#This Row],[Time In Store + Leave]]/24</f>
        <v>0.375</v>
      </c>
      <c r="Q395" s="15">
        <f>(User[[#This Row],[Time Leave RMS (min)]]/60)+User[[#This Row],[Duration In Store H]]</f>
        <v>9</v>
      </c>
      <c r="R395">
        <f>IF(User[[#This Row],[Check In]]="Sin Registro",0,1)</f>
        <v>1</v>
      </c>
      <c r="S395">
        <f>IF(User[[#This Row],[Check Out]]="Sin Registro",0,1)</f>
        <v>1</v>
      </c>
      <c r="T395" t="str">
        <f>IFERROR(IF(VLOOKUP(User[[#This Row],[User Code]],Justificar!$C$8:$I$1048576,6,0)=0,"Sin Justificación",VLOOKUP(User[[#This Row],[User Code]],Justificar!$C$8:$I$1048576,6,0)),"")</f>
        <v/>
      </c>
      <c r="U395" t="str">
        <f>IFERROR(IF(VLOOKUP(User[[#This Row],[User Code]],Justificar!$C$8:$I$1048576,6,0)=0,"Sin Justificación",VLOOKUP(User[[#This Row],[User Code]],Justificar!$C$8:$I$1048576,7,0)),"")</f>
        <v/>
      </c>
      <c r="V395" t="str" cm="1">
        <f t="array" ref="V395">_xlfn.IFS(User[[#This Row],[Time In Store + Leave]]&lt;7.8,"Incompleto",User[[#This Row],[Time In Store + Leave]]&lt;=12,"Completo",User[[#This Row],[Time In Store + Leave]]&gt;12,"Superior")</f>
        <v>Completo</v>
      </c>
      <c r="W39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5" t="str">
        <f>IF(User[[#This Row],[Rango]]="incompleto",IF(User[[#This Row],[Reporte in]]=0,"Sin_Registro_In_Out",IF(User[[#This Row],[Reporte Out]]=0,"No_Realizo_Salida","No_cumple_el_Tiempo")),"")</f>
        <v/>
      </c>
      <c r="Y395" t="str" cm="1">
        <f t="array" ref="Y3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395"/>
      <c r="AA395"/>
      <c r="AB395"/>
      <c r="AC395"/>
      <c r="AD395"/>
      <c r="AE395"/>
      <c r="AF395"/>
      <c r="AG395"/>
      <c r="AH395"/>
      <c r="AI395"/>
      <c r="AJ395"/>
    </row>
    <row r="396" spans="1:36" x14ac:dyDescent="0.3">
      <c r="A396" t="s">
        <v>1391</v>
      </c>
      <c r="B396">
        <v>1013604404</v>
      </c>
      <c r="C396" t="s">
        <v>1392</v>
      </c>
      <c r="D396" t="s">
        <v>1393</v>
      </c>
      <c r="E396" t="s">
        <v>4</v>
      </c>
      <c r="F396" t="s">
        <v>559</v>
      </c>
      <c r="G396" t="s">
        <v>560</v>
      </c>
      <c r="H396" s="2">
        <v>45687.45888888889</v>
      </c>
      <c r="I396">
        <v>1</v>
      </c>
      <c r="J3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45922.400034722225</v>
      </c>
      <c r="K3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45922.544872685183</v>
      </c>
      <c r="L396" s="21">
        <f>_xlfn.XLOOKUP(User[[#This Row],[User Code]],RMS_Check_In_Out!A:A,RMS_Check_In_Out!D:D,"0")</f>
        <v>183</v>
      </c>
      <c r="M396" s="21">
        <f>_xlfn.XLOOKUP(User[[#This Row],[User Code]],Leave!P:P,Leave!S:S,"0")</f>
        <v>360</v>
      </c>
      <c r="N396" s="21">
        <f>User[[#This Row],[Time Leave RMS (min)]]/60</f>
        <v>6</v>
      </c>
      <c r="O396" s="15">
        <f>User[[#This Row],[Duration In Store(min)]]/60</f>
        <v>3.05</v>
      </c>
      <c r="P396" s="28">
        <f>User[[#This Row],[Time In Store + Leave]]/24</f>
        <v>0.37708333333333338</v>
      </c>
      <c r="Q396" s="15">
        <f>(User[[#This Row],[Time Leave RMS (min)]]/60)+User[[#This Row],[Duration In Store H]]</f>
        <v>9.0500000000000007</v>
      </c>
      <c r="R396">
        <f>IF(User[[#This Row],[Check In]]="Sin Registro",0,1)</f>
        <v>1</v>
      </c>
      <c r="S396">
        <f>IF(User[[#This Row],[Check Out]]="Sin Registro",0,1)</f>
        <v>1</v>
      </c>
      <c r="T396" t="str">
        <f>IFERROR(IF(VLOOKUP(User[[#This Row],[User Code]],Justificar!$C$8:$I$1048576,6,0)=0,"Sin Justificación",VLOOKUP(User[[#This Row],[User Code]],Justificar!$C$8:$I$1048576,6,0)),"")</f>
        <v/>
      </c>
      <c r="U396" t="str">
        <f>IFERROR(IF(VLOOKUP(User[[#This Row],[User Code]],Justificar!$C$8:$I$1048576,6,0)=0,"Sin Justificación",VLOOKUP(User[[#This Row],[User Code]],Justificar!$C$8:$I$1048576,7,0)),"")</f>
        <v/>
      </c>
      <c r="V396" t="str" cm="1">
        <f t="array" ref="V396">_xlfn.IFS(User[[#This Row],[Time In Store + Leave]]&lt;7.8,"Incompleto",User[[#This Row],[Time In Store + Leave]]&lt;=12,"Completo",User[[#This Row],[Time In Store + Leave]]&gt;12,"Superior")</f>
        <v>Completo</v>
      </c>
      <c r="W39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6" t="str">
        <f>IF(User[[#This Row],[Rango]]="incompleto",IF(User[[#This Row],[Reporte in]]=0,"Sin_Registro_In_Out",IF(User[[#This Row],[Reporte Out]]=0,"No_Realizo_Salida","No_cumple_el_Tiempo")),"")</f>
        <v/>
      </c>
      <c r="Y396" t="str" cm="1">
        <f t="array" ref="Y3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396"/>
      <c r="AA396"/>
      <c r="AB396"/>
      <c r="AC396"/>
      <c r="AD396"/>
      <c r="AE396"/>
      <c r="AF396"/>
      <c r="AG396"/>
      <c r="AH396"/>
      <c r="AI396"/>
      <c r="AJ396"/>
    </row>
    <row r="397" spans="1:36" x14ac:dyDescent="0.3">
      <c r="A397" t="s">
        <v>1394</v>
      </c>
      <c r="B397">
        <v>1848978</v>
      </c>
      <c r="C397" t="s">
        <v>1395</v>
      </c>
      <c r="D397" t="s">
        <v>1396</v>
      </c>
      <c r="E397" t="s">
        <v>6</v>
      </c>
      <c r="F397" t="s">
        <v>1037</v>
      </c>
      <c r="G397" t="s">
        <v>178</v>
      </c>
      <c r="H397" s="2">
        <v>45687.458645833336</v>
      </c>
      <c r="I397">
        <v>1</v>
      </c>
      <c r="J3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45922.351840277777</v>
      </c>
      <c r="K3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45922.732812499999</v>
      </c>
      <c r="L397" s="21">
        <f>_xlfn.XLOOKUP(User[[#This Row],[User Code]],RMS_Check_In_Out!A:A,RMS_Check_In_Out!D:D,"0")</f>
        <v>549</v>
      </c>
      <c r="M397" s="21" t="str">
        <f>_xlfn.XLOOKUP(User[[#This Row],[User Code]],Leave!P:P,Leave!S:S,"0")</f>
        <v>0</v>
      </c>
      <c r="N397" s="21">
        <f>User[[#This Row],[Time Leave RMS (min)]]/60</f>
        <v>0</v>
      </c>
      <c r="O397" s="15">
        <f>User[[#This Row],[Duration In Store(min)]]/60</f>
        <v>9.15</v>
      </c>
      <c r="P397" s="28">
        <f>User[[#This Row],[Time In Store + Leave]]/24</f>
        <v>0.38125000000000003</v>
      </c>
      <c r="Q397" s="15">
        <f>(User[[#This Row],[Time Leave RMS (min)]]/60)+User[[#This Row],[Duration In Store H]]</f>
        <v>9.15</v>
      </c>
      <c r="R397">
        <f>IF(User[[#This Row],[Check In]]="Sin Registro",0,1)</f>
        <v>1</v>
      </c>
      <c r="S397">
        <f>IF(User[[#This Row],[Check Out]]="Sin Registro",0,1)</f>
        <v>1</v>
      </c>
      <c r="T397" t="str">
        <f>IFERROR(IF(VLOOKUP(User[[#This Row],[User Code]],Justificar!$C$8:$I$1048576,6,0)=0,"Sin Justificación",VLOOKUP(User[[#This Row],[User Code]],Justificar!$C$8:$I$1048576,6,0)),"")</f>
        <v/>
      </c>
      <c r="U397" t="str">
        <f>IFERROR(IF(VLOOKUP(User[[#This Row],[User Code]],Justificar!$C$8:$I$1048576,6,0)=0,"Sin Justificación",VLOOKUP(User[[#This Row],[User Code]],Justificar!$C$8:$I$1048576,7,0)),"")</f>
        <v/>
      </c>
      <c r="V397" t="str" cm="1">
        <f t="array" ref="V397">_xlfn.IFS(User[[#This Row],[Time In Store + Leave]]&lt;7.8,"Incompleto",User[[#This Row],[Time In Store + Leave]]&lt;=12,"Completo",User[[#This Row],[Time In Store + Leave]]&gt;12,"Superior")</f>
        <v>Completo</v>
      </c>
      <c r="W39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7" t="str">
        <f>IF(User[[#This Row],[Rango]]="incompleto",IF(User[[#This Row],[Reporte in]]=0,"Sin_Registro_In_Out",IF(User[[#This Row],[Reporte Out]]=0,"No_Realizo_Salida","No_cumple_el_Tiempo")),"")</f>
        <v/>
      </c>
      <c r="Y397" t="str" cm="1">
        <f t="array" ref="Y3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397"/>
      <c r="AA397"/>
      <c r="AB397"/>
      <c r="AC397"/>
      <c r="AD397"/>
      <c r="AE397"/>
      <c r="AF397"/>
      <c r="AG397"/>
      <c r="AH397"/>
      <c r="AI397"/>
      <c r="AJ397"/>
    </row>
    <row r="398" spans="1:36" x14ac:dyDescent="0.3">
      <c r="A398" t="s">
        <v>1364</v>
      </c>
      <c r="B398">
        <v>1072644849</v>
      </c>
      <c r="C398" t="s">
        <v>1365</v>
      </c>
      <c r="D398" t="s">
        <v>1366</v>
      </c>
      <c r="E398" t="s">
        <v>6</v>
      </c>
      <c r="F398" t="s">
        <v>1105</v>
      </c>
      <c r="G398" t="s">
        <v>177</v>
      </c>
      <c r="H398" s="2">
        <v>45685.541944444441</v>
      </c>
      <c r="I398">
        <v>1</v>
      </c>
      <c r="J3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45922.41578703704</v>
      </c>
      <c r="K3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45922.751122685186</v>
      </c>
      <c r="L398" s="21">
        <f>_xlfn.XLOOKUP(User[[#This Row],[User Code]],RMS_Check_In_Out!A:A,RMS_Check_In_Out!D:D,"0")</f>
        <v>483</v>
      </c>
      <c r="M398" s="21">
        <f>_xlfn.XLOOKUP(User[[#This Row],[User Code]],Leave!P:P,Leave!S:S,"0")</f>
        <v>60</v>
      </c>
      <c r="N398" s="21">
        <f>User[[#This Row],[Time Leave RMS (min)]]/60</f>
        <v>1</v>
      </c>
      <c r="O398" s="15">
        <f>User[[#This Row],[Duration In Store(min)]]/60</f>
        <v>8.0500000000000007</v>
      </c>
      <c r="P398" s="28">
        <f>User[[#This Row],[Time In Store + Leave]]/24</f>
        <v>0.37708333333333338</v>
      </c>
      <c r="Q398" s="15">
        <f>(User[[#This Row],[Time Leave RMS (min)]]/60)+User[[#This Row],[Duration In Store H]]</f>
        <v>9.0500000000000007</v>
      </c>
      <c r="R398">
        <f>IF(User[[#This Row],[Check In]]="Sin Registro",0,1)</f>
        <v>1</v>
      </c>
      <c r="S398">
        <f>IF(User[[#This Row],[Check Out]]="Sin Registro",0,1)</f>
        <v>1</v>
      </c>
      <c r="T398" t="str">
        <f>IFERROR(IF(VLOOKUP(User[[#This Row],[User Code]],Justificar!$C$8:$I$1048576,6,0)=0,"Sin Justificación",VLOOKUP(User[[#This Row],[User Code]],Justificar!$C$8:$I$1048576,6,0)),"")</f>
        <v/>
      </c>
      <c r="U398" t="str">
        <f>IFERROR(IF(VLOOKUP(User[[#This Row],[User Code]],Justificar!$C$8:$I$1048576,6,0)=0,"Sin Justificación",VLOOKUP(User[[#This Row],[User Code]],Justificar!$C$8:$I$1048576,7,0)),"")</f>
        <v/>
      </c>
      <c r="V398" t="str" cm="1">
        <f t="array" ref="V398">_xlfn.IFS(User[[#This Row],[Time In Store + Leave]]&lt;7.8,"Incompleto",User[[#This Row],[Time In Store + Leave]]&lt;=12,"Completo",User[[#This Row],[Time In Store + Leave]]&gt;12,"Superior")</f>
        <v>Completo</v>
      </c>
      <c r="W39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8" t="str">
        <f>IF(User[[#This Row],[Rango]]="incompleto",IF(User[[#This Row],[Reporte in]]=0,"Sin_Registro_In_Out",IF(User[[#This Row],[Reporte Out]]=0,"No_Realizo_Salida","No_cumple_el_Tiempo")),"")</f>
        <v/>
      </c>
      <c r="Y398" t="str" cm="1">
        <f t="array" ref="Y3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398"/>
      <c r="AA398"/>
      <c r="AB398"/>
      <c r="AC398"/>
      <c r="AD398"/>
      <c r="AE398"/>
      <c r="AF398"/>
      <c r="AG398"/>
      <c r="AH398"/>
      <c r="AI398"/>
      <c r="AJ398"/>
    </row>
    <row r="399" spans="1:36" x14ac:dyDescent="0.3">
      <c r="A399" t="s">
        <v>1361</v>
      </c>
      <c r="B399">
        <v>1031153314</v>
      </c>
      <c r="C399" t="s">
        <v>1362</v>
      </c>
      <c r="D399" t="s">
        <v>1363</v>
      </c>
      <c r="E399" t="s">
        <v>6</v>
      </c>
      <c r="F399" t="s">
        <v>1487</v>
      </c>
      <c r="G399" t="s">
        <v>177</v>
      </c>
      <c r="H399" s="2">
        <v>45684.541921296295</v>
      </c>
      <c r="I399">
        <v>1</v>
      </c>
      <c r="J3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45922.501296296294</v>
      </c>
      <c r="K3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45922.862615740742</v>
      </c>
      <c r="L399" s="21">
        <f>_xlfn.XLOOKUP(User[[#This Row],[User Code]],RMS_Check_In_Out!A:A,RMS_Check_In_Out!D:D,"0")</f>
        <v>520</v>
      </c>
      <c r="M399" s="21" t="str">
        <f>_xlfn.XLOOKUP(User[[#This Row],[User Code]],Leave!P:P,Leave!S:S,"0")</f>
        <v>0</v>
      </c>
      <c r="N399" s="21">
        <f>User[[#This Row],[Time Leave RMS (min)]]/60</f>
        <v>0</v>
      </c>
      <c r="O399" s="15">
        <f>User[[#This Row],[Duration In Store(min)]]/60</f>
        <v>8.6666666666666661</v>
      </c>
      <c r="P399" s="28">
        <f>User[[#This Row],[Time In Store + Leave]]/24</f>
        <v>0.3611111111111111</v>
      </c>
      <c r="Q399" s="15">
        <f>(User[[#This Row],[Time Leave RMS (min)]]/60)+User[[#This Row],[Duration In Store H]]</f>
        <v>8.6666666666666661</v>
      </c>
      <c r="R399">
        <f>IF(User[[#This Row],[Check In]]="Sin Registro",0,1)</f>
        <v>1</v>
      </c>
      <c r="S399">
        <f>IF(User[[#This Row],[Check Out]]="Sin Registro",0,1)</f>
        <v>1</v>
      </c>
      <c r="T399" t="str">
        <f>IFERROR(IF(VLOOKUP(User[[#This Row],[User Code]],Justificar!$C$8:$I$1048576,6,0)=0,"Sin Justificación",VLOOKUP(User[[#This Row],[User Code]],Justificar!$C$8:$I$1048576,6,0)),"")</f>
        <v/>
      </c>
      <c r="U399" t="str">
        <f>IFERROR(IF(VLOOKUP(User[[#This Row],[User Code]],Justificar!$C$8:$I$1048576,6,0)=0,"Sin Justificación",VLOOKUP(User[[#This Row],[User Code]],Justificar!$C$8:$I$1048576,7,0)),"")</f>
        <v/>
      </c>
      <c r="V399" t="str" cm="1">
        <f t="array" ref="V399">_xlfn.IFS(User[[#This Row],[Time In Store + Leave]]&lt;7.8,"Incompleto",User[[#This Row],[Time In Store + Leave]]&lt;=12,"Completo",User[[#This Row],[Time In Store + Leave]]&gt;12,"Superior")</f>
        <v>Completo</v>
      </c>
      <c r="W39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399" t="str">
        <f>IF(User[[#This Row],[Rango]]="incompleto",IF(User[[#This Row],[Reporte in]]=0,"Sin_Registro_In_Out",IF(User[[#This Row],[Reporte Out]]=0,"No_Realizo_Salida","No_cumple_el_Tiempo")),"")</f>
        <v/>
      </c>
      <c r="Y399" t="str" cm="1">
        <f t="array" ref="Y3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399"/>
      <c r="AA399"/>
      <c r="AB399"/>
      <c r="AC399"/>
      <c r="AD399"/>
      <c r="AE399"/>
      <c r="AF399"/>
      <c r="AG399"/>
      <c r="AH399"/>
      <c r="AI399"/>
      <c r="AJ399"/>
    </row>
    <row r="400" spans="1:36" x14ac:dyDescent="0.3">
      <c r="A400" t="s">
        <v>1353</v>
      </c>
      <c r="B400">
        <v>1020828207</v>
      </c>
      <c r="C400" t="s">
        <v>1354</v>
      </c>
      <c r="D400" t="s">
        <v>1355</v>
      </c>
      <c r="E400" t="s">
        <v>84</v>
      </c>
      <c r="F400" t="s">
        <v>3169</v>
      </c>
      <c r="G400" t="s">
        <v>178</v>
      </c>
      <c r="H400" s="2">
        <v>45681.584479166668</v>
      </c>
      <c r="I400">
        <v>1</v>
      </c>
      <c r="J40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0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00" s="21" t="str">
        <f>_xlfn.XLOOKUP(User[[#This Row],[User Code]],RMS_Check_In_Out!A:A,RMS_Check_In_Out!D:D,"0")</f>
        <v>0</v>
      </c>
      <c r="M400" s="21" t="str">
        <f>_xlfn.XLOOKUP(User[[#This Row],[User Code]],Leave!P:P,Leave!S:S,"0")</f>
        <v>0</v>
      </c>
      <c r="N400" s="21">
        <f>User[[#This Row],[Time Leave RMS (min)]]/60</f>
        <v>0</v>
      </c>
      <c r="O400" s="15">
        <f>User[[#This Row],[Duration In Store(min)]]/60</f>
        <v>0</v>
      </c>
      <c r="P400" s="28">
        <f>User[[#This Row],[Time In Store + Leave]]/24</f>
        <v>0</v>
      </c>
      <c r="Q400" s="15">
        <f>(User[[#This Row],[Time Leave RMS (min)]]/60)+User[[#This Row],[Duration In Store H]]</f>
        <v>0</v>
      </c>
      <c r="R400">
        <f>IF(User[[#This Row],[Check In]]="Sin Registro",0,1)</f>
        <v>0</v>
      </c>
      <c r="S400">
        <f>IF(User[[#This Row],[Check Out]]="Sin Registro",0,1)</f>
        <v>0</v>
      </c>
      <c r="T400" t="str">
        <f>IFERROR(IF(VLOOKUP(User[[#This Row],[User Code]],Justificar!$C$8:$I$1048576,6,0)=0,"Sin Justificación",VLOOKUP(User[[#This Row],[User Code]],Justificar!$C$8:$I$1048576,6,0)),"")</f>
        <v>Sin Justificación</v>
      </c>
      <c r="U400" t="str">
        <f>IFERROR(IF(VLOOKUP(User[[#This Row],[User Code]],Justificar!$C$8:$I$1048576,6,0)=0,"Sin Justificación",VLOOKUP(User[[#This Row],[User Code]],Justificar!$C$8:$I$1048576,7,0)),"")</f>
        <v>Sin Justificación</v>
      </c>
      <c r="V400" t="str" cm="1">
        <f t="array" ref="V400">_xlfn.IFS(User[[#This Row],[Time In Store + Leave]]&lt;7.8,"Incompleto",User[[#This Row],[Time In Store + Leave]]&lt;=12,"Completo",User[[#This Row],[Time In Store + Leave]]&gt;12,"Superior")</f>
        <v>Incompleto</v>
      </c>
      <c r="W40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00" t="str">
        <f>IF(User[[#This Row],[Rango]]="incompleto",IF(User[[#This Row],[Reporte in]]=0,"Sin_Registro_In_Out",IF(User[[#This Row],[Reporte Out]]=0,"No_Realizo_Salida","No_cumple_el_Tiempo")),"")</f>
        <v>Sin_Registro_In_Out</v>
      </c>
      <c r="Y400" t="str" cm="1">
        <f t="array" ref="Y4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400"/>
      <c r="AA400"/>
      <c r="AB400"/>
      <c r="AC400"/>
      <c r="AD400"/>
      <c r="AE400"/>
      <c r="AF400"/>
      <c r="AG400"/>
      <c r="AH400"/>
      <c r="AI400"/>
      <c r="AJ400"/>
    </row>
    <row r="401" spans="1:36" x14ac:dyDescent="0.3">
      <c r="A401" t="s">
        <v>1356</v>
      </c>
      <c r="B401">
        <v>1006178777</v>
      </c>
      <c r="C401" t="s">
        <v>1357</v>
      </c>
      <c r="D401" t="s">
        <v>1358</v>
      </c>
      <c r="E401" t="s">
        <v>6</v>
      </c>
      <c r="F401" t="s">
        <v>1045</v>
      </c>
      <c r="G401" t="s">
        <v>177</v>
      </c>
      <c r="H401" s="2">
        <v>45681.583634259259</v>
      </c>
      <c r="I401">
        <v>1</v>
      </c>
      <c r="J4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45922.449641203704</v>
      </c>
      <c r="K4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45922.84375</v>
      </c>
      <c r="L401" s="21">
        <f>_xlfn.XLOOKUP(User[[#This Row],[User Code]],RMS_Check_In_Out!A:A,RMS_Check_In_Out!D:D,"0")</f>
        <v>568</v>
      </c>
      <c r="M401" s="21">
        <f>_xlfn.XLOOKUP(User[[#This Row],[User Code]],Leave!P:P,Leave!S:S,"0")</f>
        <v>60</v>
      </c>
      <c r="N401" s="21">
        <f>User[[#This Row],[Time Leave RMS (min)]]/60</f>
        <v>1</v>
      </c>
      <c r="O401" s="15">
        <f>User[[#This Row],[Duration In Store(min)]]/60</f>
        <v>9.4666666666666668</v>
      </c>
      <c r="P401" s="28">
        <f>User[[#This Row],[Time In Store + Leave]]/24</f>
        <v>0.43611111111111112</v>
      </c>
      <c r="Q401" s="15">
        <f>(User[[#This Row],[Time Leave RMS (min)]]/60)+User[[#This Row],[Duration In Store H]]</f>
        <v>10.466666666666667</v>
      </c>
      <c r="R401">
        <f>IF(User[[#This Row],[Check In]]="Sin Registro",0,1)</f>
        <v>1</v>
      </c>
      <c r="S401">
        <f>IF(User[[#This Row],[Check Out]]="Sin Registro",0,1)</f>
        <v>1</v>
      </c>
      <c r="T401" t="str">
        <f>IFERROR(IF(VLOOKUP(User[[#This Row],[User Code]],Justificar!$C$8:$I$1048576,6,0)=0,"Sin Justificación",VLOOKUP(User[[#This Row],[User Code]],Justificar!$C$8:$I$1048576,6,0)),"")</f>
        <v/>
      </c>
      <c r="U401" t="str">
        <f>IFERROR(IF(VLOOKUP(User[[#This Row],[User Code]],Justificar!$C$8:$I$1048576,6,0)=0,"Sin Justificación",VLOOKUP(User[[#This Row],[User Code]],Justificar!$C$8:$I$1048576,7,0)),"")</f>
        <v/>
      </c>
      <c r="V401" t="str" cm="1">
        <f t="array" ref="V401">_xlfn.IFS(User[[#This Row],[Time In Store + Leave]]&lt;7.8,"Incompleto",User[[#This Row],[Time In Store + Leave]]&lt;=12,"Completo",User[[#This Row],[Time In Store + Leave]]&gt;12,"Superior")</f>
        <v>Completo</v>
      </c>
      <c r="W40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1" t="str">
        <f>IF(User[[#This Row],[Rango]]="incompleto",IF(User[[#This Row],[Reporte in]]=0,"Sin_Registro_In_Out",IF(User[[#This Row],[Reporte Out]]=0,"No_Realizo_Salida","No_cumple_el_Tiempo")),"")</f>
        <v/>
      </c>
      <c r="Y401" t="str" cm="1">
        <f t="array" ref="Y4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1"/>
      <c r="AA401"/>
      <c r="AB401"/>
      <c r="AC401"/>
      <c r="AD401"/>
      <c r="AE401"/>
      <c r="AF401"/>
      <c r="AG401"/>
      <c r="AH401"/>
      <c r="AI401"/>
      <c r="AJ401"/>
    </row>
    <row r="402" spans="1:36" x14ac:dyDescent="0.3">
      <c r="A402" t="s">
        <v>1345</v>
      </c>
      <c r="B402">
        <v>1023921168</v>
      </c>
      <c r="C402" t="s">
        <v>1346</v>
      </c>
      <c r="D402" t="s">
        <v>1347</v>
      </c>
      <c r="E402" t="s">
        <v>6</v>
      </c>
      <c r="F402" t="s">
        <v>1487</v>
      </c>
      <c r="G402" t="s">
        <v>177</v>
      </c>
      <c r="H402" s="2">
        <v>45677.709560185183</v>
      </c>
      <c r="I402">
        <v>1</v>
      </c>
      <c r="J4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45922.44604166667</v>
      </c>
      <c r="K4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45922.775046296294</v>
      </c>
      <c r="L402" s="21">
        <f>_xlfn.XLOOKUP(User[[#This Row],[User Code]],RMS_Check_In_Out!A:A,RMS_Check_In_Out!D:D,"0")</f>
        <v>474</v>
      </c>
      <c r="M402" s="21">
        <f>_xlfn.XLOOKUP(User[[#This Row],[User Code]],Leave!P:P,Leave!S:S,"0")</f>
        <v>60</v>
      </c>
      <c r="N402" s="21">
        <f>User[[#This Row],[Time Leave RMS (min)]]/60</f>
        <v>1</v>
      </c>
      <c r="O402" s="15">
        <f>User[[#This Row],[Duration In Store(min)]]/60</f>
        <v>7.9</v>
      </c>
      <c r="P402" s="28">
        <f>User[[#This Row],[Time In Store + Leave]]/24</f>
        <v>0.37083333333333335</v>
      </c>
      <c r="Q402" s="15">
        <f>(User[[#This Row],[Time Leave RMS (min)]]/60)+User[[#This Row],[Duration In Store H]]</f>
        <v>8.9</v>
      </c>
      <c r="R402">
        <f>IF(User[[#This Row],[Check In]]="Sin Registro",0,1)</f>
        <v>1</v>
      </c>
      <c r="S402">
        <f>IF(User[[#This Row],[Check Out]]="Sin Registro",0,1)</f>
        <v>1</v>
      </c>
      <c r="T402" t="str">
        <f>IFERROR(IF(VLOOKUP(User[[#This Row],[User Code]],Justificar!$C$8:$I$1048576,6,0)=0,"Sin Justificación",VLOOKUP(User[[#This Row],[User Code]],Justificar!$C$8:$I$1048576,6,0)),"")</f>
        <v/>
      </c>
      <c r="U402" t="str">
        <f>IFERROR(IF(VLOOKUP(User[[#This Row],[User Code]],Justificar!$C$8:$I$1048576,6,0)=0,"Sin Justificación",VLOOKUP(User[[#This Row],[User Code]],Justificar!$C$8:$I$1048576,7,0)),"")</f>
        <v/>
      </c>
      <c r="V402" t="str" cm="1">
        <f t="array" ref="V402">_xlfn.IFS(User[[#This Row],[Time In Store + Leave]]&lt;7.8,"Incompleto",User[[#This Row],[Time In Store + Leave]]&lt;=12,"Completo",User[[#This Row],[Time In Store + Leave]]&gt;12,"Superior")</f>
        <v>Completo</v>
      </c>
      <c r="W40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2" t="str">
        <f>IF(User[[#This Row],[Rango]]="incompleto",IF(User[[#This Row],[Reporte in]]=0,"Sin_Registro_In_Out",IF(User[[#This Row],[Reporte Out]]=0,"No_Realizo_Salida","No_cumple_el_Tiempo")),"")</f>
        <v/>
      </c>
      <c r="Y402" t="str" cm="1">
        <f t="array" ref="Y4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02"/>
      <c r="AA402"/>
      <c r="AB402"/>
      <c r="AC402"/>
      <c r="AD402"/>
      <c r="AE402"/>
      <c r="AF402"/>
      <c r="AG402"/>
      <c r="AH402"/>
      <c r="AI402"/>
      <c r="AJ402"/>
    </row>
    <row r="403" spans="1:36" x14ac:dyDescent="0.3">
      <c r="A403" t="s">
        <v>1348</v>
      </c>
      <c r="B403">
        <v>1094895756</v>
      </c>
      <c r="C403" t="s">
        <v>1349</v>
      </c>
      <c r="D403" t="s">
        <v>1350</v>
      </c>
      <c r="E403" t="s">
        <v>6</v>
      </c>
      <c r="F403" t="s">
        <v>1032</v>
      </c>
      <c r="G403" t="s">
        <v>177</v>
      </c>
      <c r="H403" s="2">
        <v>45677.458657407406</v>
      </c>
      <c r="I403">
        <v>1</v>
      </c>
      <c r="J4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45922.453796296293</v>
      </c>
      <c r="K4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45922.807905092595</v>
      </c>
      <c r="L403" s="21">
        <f>_xlfn.XLOOKUP(User[[#This Row],[User Code]],RMS_Check_In_Out!A:A,RMS_Check_In_Out!D:D,"0")</f>
        <v>510</v>
      </c>
      <c r="M403" s="21">
        <f>_xlfn.XLOOKUP(User[[#This Row],[User Code]],Leave!P:P,Leave!S:S,"0")</f>
        <v>540</v>
      </c>
      <c r="N403" s="21">
        <f>User[[#This Row],[Time Leave RMS (min)]]/60</f>
        <v>9</v>
      </c>
      <c r="O403" s="15">
        <f>User[[#This Row],[Duration In Store(min)]]/60</f>
        <v>8.5</v>
      </c>
      <c r="P403" s="28">
        <f>User[[#This Row],[Time In Store + Leave]]/24</f>
        <v>0.72916666666666663</v>
      </c>
      <c r="Q403" s="15">
        <f>(User[[#This Row],[Time Leave RMS (min)]]/60)+User[[#This Row],[Duration In Store H]]</f>
        <v>17.5</v>
      </c>
      <c r="R403">
        <f>IF(User[[#This Row],[Check In]]="Sin Registro",0,1)</f>
        <v>1</v>
      </c>
      <c r="S403">
        <f>IF(User[[#This Row],[Check Out]]="Sin Registro",0,1)</f>
        <v>1</v>
      </c>
      <c r="T403" t="str">
        <f>IFERROR(IF(VLOOKUP(User[[#This Row],[User Code]],Justificar!$C$8:$I$1048576,6,0)=0,"Sin Justificación",VLOOKUP(User[[#This Row],[User Code]],Justificar!$C$8:$I$1048576,6,0)),"")</f>
        <v/>
      </c>
      <c r="U403" t="str">
        <f>IFERROR(IF(VLOOKUP(User[[#This Row],[User Code]],Justificar!$C$8:$I$1048576,6,0)=0,"Sin Justificación",VLOOKUP(User[[#This Row],[User Code]],Justificar!$C$8:$I$1048576,7,0)),"")</f>
        <v/>
      </c>
      <c r="V403" t="str" cm="1">
        <f t="array" ref="V403">_xlfn.IFS(User[[#This Row],[Time In Store + Leave]]&lt;7.8,"Incompleto",User[[#This Row],[Time In Store + Leave]]&lt;=12,"Completo",User[[#This Row],[Time In Store + Leave]]&gt;12,"Superior")</f>
        <v>Superior</v>
      </c>
      <c r="W40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3" t="str">
        <f>IF(User[[#This Row],[Rango]]="incompleto",IF(User[[#This Row],[Reporte in]]=0,"Sin_Registro_In_Out",IF(User[[#This Row],[Reporte Out]]=0,"No_Realizo_Salida","No_cumple_el_Tiempo")),"")</f>
        <v/>
      </c>
      <c r="Y403" t="str" cm="1">
        <f t="array" ref="Y4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3"/>
      <c r="AA403"/>
      <c r="AB403"/>
      <c r="AC403"/>
      <c r="AD403"/>
      <c r="AE403"/>
      <c r="AF403"/>
      <c r="AG403"/>
      <c r="AH403"/>
      <c r="AI403"/>
      <c r="AJ403"/>
    </row>
    <row r="404" spans="1:36" x14ac:dyDescent="0.3">
      <c r="A404" t="s">
        <v>1342</v>
      </c>
      <c r="B404">
        <v>1028012995</v>
      </c>
      <c r="C404" t="s">
        <v>1343</v>
      </c>
      <c r="D404" t="s">
        <v>1344</v>
      </c>
      <c r="E404" t="s">
        <v>6</v>
      </c>
      <c r="F404" t="s">
        <v>980</v>
      </c>
      <c r="G404" t="s">
        <v>178</v>
      </c>
      <c r="H404" s="2">
        <v>45674.500289351854</v>
      </c>
      <c r="I404">
        <v>1</v>
      </c>
      <c r="J4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45922.373703703706</v>
      </c>
      <c r="K40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04" s="21">
        <f>_xlfn.XLOOKUP(User[[#This Row],[User Code]],RMS_Check_In_Out!A:A,RMS_Check_In_Out!D:D,"0")</f>
        <v>0</v>
      </c>
      <c r="M404" s="21" t="str">
        <f>_xlfn.XLOOKUP(User[[#This Row],[User Code]],Leave!P:P,Leave!S:S,"0")</f>
        <v>0</v>
      </c>
      <c r="N404" s="21">
        <f>User[[#This Row],[Time Leave RMS (min)]]/60</f>
        <v>0</v>
      </c>
      <c r="O404" s="15">
        <f>User[[#This Row],[Duration In Store(min)]]/60</f>
        <v>0</v>
      </c>
      <c r="P404" s="28">
        <f>User[[#This Row],[Time In Store + Leave]]/24</f>
        <v>0</v>
      </c>
      <c r="Q404" s="15">
        <f>(User[[#This Row],[Time Leave RMS (min)]]/60)+User[[#This Row],[Duration In Store H]]</f>
        <v>0</v>
      </c>
      <c r="R404">
        <f>IF(User[[#This Row],[Check In]]="Sin Registro",0,1)</f>
        <v>1</v>
      </c>
      <c r="S404">
        <f>IF(User[[#This Row],[Check Out]]="Sin Registro",0,1)</f>
        <v>0</v>
      </c>
      <c r="T404" t="str">
        <f>IFERROR(IF(VLOOKUP(User[[#This Row],[User Code]],Justificar!$C$8:$I$1048576,6,0)=0,"Sin Justificación",VLOOKUP(User[[#This Row],[User Code]],Justificar!$C$8:$I$1048576,6,0)),"")</f>
        <v>Sin Justificación</v>
      </c>
      <c r="U404" t="str">
        <f>IFERROR(IF(VLOOKUP(User[[#This Row],[User Code]],Justificar!$C$8:$I$1048576,6,0)=0,"Sin Justificación",VLOOKUP(User[[#This Row],[User Code]],Justificar!$C$8:$I$1048576,7,0)),"")</f>
        <v>Sin Justificación</v>
      </c>
      <c r="V404" t="str" cm="1">
        <f t="array" ref="V404">_xlfn.IFS(User[[#This Row],[Time In Store + Leave]]&lt;7.8,"Incompleto",User[[#This Row],[Time In Store + Leave]]&lt;=12,"Completo",User[[#This Row],[Time In Store + Leave]]&gt;12,"Superior")</f>
        <v>Incompleto</v>
      </c>
      <c r="W40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04" t="str">
        <f>IF(User[[#This Row],[Rango]]="incompleto",IF(User[[#This Row],[Reporte in]]=0,"Sin_Registro_In_Out",IF(User[[#This Row],[Reporte Out]]=0,"No_Realizo_Salida","No_cumple_el_Tiempo")),"")</f>
        <v>No_Realizo_Salida</v>
      </c>
      <c r="Y404" t="str" cm="1">
        <f t="array" ref="Y4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04"/>
      <c r="AA404"/>
      <c r="AB404"/>
      <c r="AC404"/>
      <c r="AD404"/>
      <c r="AE404"/>
      <c r="AF404"/>
      <c r="AG404"/>
      <c r="AH404"/>
      <c r="AI404"/>
      <c r="AJ404"/>
    </row>
    <row r="405" spans="1:36" x14ac:dyDescent="0.3">
      <c r="A405" t="s">
        <v>1339</v>
      </c>
      <c r="B405">
        <v>1006291372</v>
      </c>
      <c r="C405" t="s">
        <v>1340</v>
      </c>
      <c r="D405" t="s">
        <v>1341</v>
      </c>
      <c r="E405" t="s">
        <v>6</v>
      </c>
      <c r="F405" t="s">
        <v>1032</v>
      </c>
      <c r="G405" t="s">
        <v>177</v>
      </c>
      <c r="H405" s="2">
        <v>45673.541944444441</v>
      </c>
      <c r="I405">
        <v>1</v>
      </c>
      <c r="J4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45922.408148148148</v>
      </c>
      <c r="K4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45922.792442129627</v>
      </c>
      <c r="L405" s="21">
        <f>_xlfn.XLOOKUP(User[[#This Row],[User Code]],RMS_Check_In_Out!A:A,RMS_Check_In_Out!D:D,"0")</f>
        <v>553</v>
      </c>
      <c r="M405" s="21" t="str">
        <f>_xlfn.XLOOKUP(User[[#This Row],[User Code]],Leave!P:P,Leave!S:S,"0")</f>
        <v>0</v>
      </c>
      <c r="N405" s="21">
        <f>User[[#This Row],[Time Leave RMS (min)]]/60</f>
        <v>0</v>
      </c>
      <c r="O405" s="15">
        <f>User[[#This Row],[Duration In Store(min)]]/60</f>
        <v>9.2166666666666668</v>
      </c>
      <c r="P405" s="28">
        <f>User[[#This Row],[Time In Store + Leave]]/24</f>
        <v>0.3840277777777778</v>
      </c>
      <c r="Q405" s="15">
        <f>(User[[#This Row],[Time Leave RMS (min)]]/60)+User[[#This Row],[Duration In Store H]]</f>
        <v>9.2166666666666668</v>
      </c>
      <c r="R405">
        <f>IF(User[[#This Row],[Check In]]="Sin Registro",0,1)</f>
        <v>1</v>
      </c>
      <c r="S405">
        <f>IF(User[[#This Row],[Check Out]]="Sin Registro",0,1)</f>
        <v>1</v>
      </c>
      <c r="T405" t="str">
        <f>IFERROR(IF(VLOOKUP(User[[#This Row],[User Code]],Justificar!$C$8:$I$1048576,6,0)=0,"Sin Justificación",VLOOKUP(User[[#This Row],[User Code]],Justificar!$C$8:$I$1048576,6,0)),"")</f>
        <v/>
      </c>
      <c r="U405" t="str">
        <f>IFERROR(IF(VLOOKUP(User[[#This Row],[User Code]],Justificar!$C$8:$I$1048576,6,0)=0,"Sin Justificación",VLOOKUP(User[[#This Row],[User Code]],Justificar!$C$8:$I$1048576,7,0)),"")</f>
        <v/>
      </c>
      <c r="V405" t="str" cm="1">
        <f t="array" ref="V405">_xlfn.IFS(User[[#This Row],[Time In Store + Leave]]&lt;7.8,"Incompleto",User[[#This Row],[Time In Store + Leave]]&lt;=12,"Completo",User[[#This Row],[Time In Store + Leave]]&gt;12,"Superior")</f>
        <v>Completo</v>
      </c>
      <c r="W40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5" t="str">
        <f>IF(User[[#This Row],[Rango]]="incompleto",IF(User[[#This Row],[Reporte in]]=0,"Sin_Registro_In_Out",IF(User[[#This Row],[Reporte Out]]=0,"No_Realizo_Salida","No_cumple_el_Tiempo")),"")</f>
        <v/>
      </c>
      <c r="Y405" t="str" cm="1">
        <f t="array" ref="Y4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5"/>
      <c r="AA405"/>
      <c r="AB405"/>
      <c r="AC405"/>
      <c r="AD405"/>
      <c r="AE405"/>
      <c r="AF405"/>
      <c r="AG405"/>
      <c r="AH405"/>
      <c r="AI405"/>
      <c r="AJ405"/>
    </row>
    <row r="406" spans="1:36" x14ac:dyDescent="0.3">
      <c r="A406" t="s">
        <v>1333</v>
      </c>
      <c r="B406">
        <v>1067886874</v>
      </c>
      <c r="C406" t="s">
        <v>1334</v>
      </c>
      <c r="D406" t="s">
        <v>1335</v>
      </c>
      <c r="E406" t="s">
        <v>6</v>
      </c>
      <c r="F406" t="s">
        <v>1034</v>
      </c>
      <c r="G406" t="s">
        <v>178</v>
      </c>
      <c r="H406" s="2">
        <v>45671.667118055557</v>
      </c>
      <c r="I406">
        <v>1</v>
      </c>
      <c r="J4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45922.375567129631</v>
      </c>
      <c r="K4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45922.655694444446</v>
      </c>
      <c r="L406" s="21">
        <f>_xlfn.XLOOKUP(User[[#This Row],[User Code]],RMS_Check_In_Out!A:A,RMS_Check_In_Out!D:D,"0")</f>
        <v>403</v>
      </c>
      <c r="M406" s="21" t="str">
        <f>_xlfn.XLOOKUP(User[[#This Row],[User Code]],Leave!P:P,Leave!S:S,"0")</f>
        <v>0</v>
      </c>
      <c r="N406" s="21">
        <f>User[[#This Row],[Time Leave RMS (min)]]/60</f>
        <v>0</v>
      </c>
      <c r="O406" s="15">
        <f>User[[#This Row],[Duration In Store(min)]]/60</f>
        <v>6.7166666666666668</v>
      </c>
      <c r="P406" s="28">
        <f>User[[#This Row],[Time In Store + Leave]]/24</f>
        <v>0.27986111111111112</v>
      </c>
      <c r="Q406" s="15">
        <f>(User[[#This Row],[Time Leave RMS (min)]]/60)+User[[#This Row],[Duration In Store H]]</f>
        <v>6.7166666666666668</v>
      </c>
      <c r="R406">
        <f>IF(User[[#This Row],[Check In]]="Sin Registro",0,1)</f>
        <v>1</v>
      </c>
      <c r="S406">
        <f>IF(User[[#This Row],[Check Out]]="Sin Registro",0,1)</f>
        <v>1</v>
      </c>
      <c r="T406" t="str">
        <f>IFERROR(IF(VLOOKUP(User[[#This Row],[User Code]],Justificar!$C$8:$I$1048576,6,0)=0,"Sin Justificación",VLOOKUP(User[[#This Row],[User Code]],Justificar!$C$8:$I$1048576,6,0)),"")</f>
        <v>Sin Justificación</v>
      </c>
      <c r="U406" t="str">
        <f>IFERROR(IF(VLOOKUP(User[[#This Row],[User Code]],Justificar!$C$8:$I$1048576,6,0)=0,"Sin Justificación",VLOOKUP(User[[#This Row],[User Code]],Justificar!$C$8:$I$1048576,7,0)),"")</f>
        <v>Sin Justificación</v>
      </c>
      <c r="V406" t="str" cm="1">
        <f t="array" ref="V406">_xlfn.IFS(User[[#This Row],[Time In Store + Leave]]&lt;7.8,"Incompleto",User[[#This Row],[Time In Store + Leave]]&lt;=12,"Completo",User[[#This Row],[Time In Store + Leave]]&gt;12,"Superior")</f>
        <v>Incompleto</v>
      </c>
      <c r="W40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06" t="str">
        <f>IF(User[[#This Row],[Rango]]="incompleto",IF(User[[#This Row],[Reporte in]]=0,"Sin_Registro_In_Out",IF(User[[#This Row],[Reporte Out]]=0,"No_Realizo_Salida","No_cumple_el_Tiempo")),"")</f>
        <v>No_cumple_el_Tiempo</v>
      </c>
      <c r="Y406" t="str" cm="1">
        <f t="array" ref="Y4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06"/>
      <c r="AA406"/>
      <c r="AB406"/>
      <c r="AC406"/>
      <c r="AD406"/>
      <c r="AE406"/>
      <c r="AF406"/>
      <c r="AG406"/>
      <c r="AH406"/>
      <c r="AI406"/>
      <c r="AJ406"/>
    </row>
    <row r="407" spans="1:36" x14ac:dyDescent="0.3">
      <c r="A407" t="s">
        <v>1336</v>
      </c>
      <c r="B407">
        <v>1140847178</v>
      </c>
      <c r="C407" t="s">
        <v>1337</v>
      </c>
      <c r="D407" t="s">
        <v>1338</v>
      </c>
      <c r="E407" t="s">
        <v>6</v>
      </c>
      <c r="F407" t="s">
        <v>2210</v>
      </c>
      <c r="G407" t="s">
        <v>178</v>
      </c>
      <c r="H407" s="2">
        <v>45671.666898148149</v>
      </c>
      <c r="I407">
        <v>1</v>
      </c>
      <c r="J4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45922.404004629629</v>
      </c>
      <c r="K4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45922.794861111113</v>
      </c>
      <c r="L407" s="21">
        <f>_xlfn.XLOOKUP(User[[#This Row],[User Code]],RMS_Check_In_Out!A:A,RMS_Check_In_Out!D:D,"0")</f>
        <v>563</v>
      </c>
      <c r="M407" s="21">
        <f>_xlfn.XLOOKUP(User[[#This Row],[User Code]],Leave!P:P,Leave!S:S,"0")</f>
        <v>60</v>
      </c>
      <c r="N407" s="21">
        <f>User[[#This Row],[Time Leave RMS (min)]]/60</f>
        <v>1</v>
      </c>
      <c r="O407" s="15">
        <f>User[[#This Row],[Duration In Store(min)]]/60</f>
        <v>9.3833333333333329</v>
      </c>
      <c r="P407" s="28">
        <f>User[[#This Row],[Time In Store + Leave]]/24</f>
        <v>0.43263888888888885</v>
      </c>
      <c r="Q407" s="15">
        <f>(User[[#This Row],[Time Leave RMS (min)]]/60)+User[[#This Row],[Duration In Store H]]</f>
        <v>10.383333333333333</v>
      </c>
      <c r="R407">
        <f>IF(User[[#This Row],[Check In]]="Sin Registro",0,1)</f>
        <v>1</v>
      </c>
      <c r="S407">
        <f>IF(User[[#This Row],[Check Out]]="Sin Registro",0,1)</f>
        <v>1</v>
      </c>
      <c r="T407" t="str">
        <f>IFERROR(IF(VLOOKUP(User[[#This Row],[User Code]],Justificar!$C$8:$I$1048576,6,0)=0,"Sin Justificación",VLOOKUP(User[[#This Row],[User Code]],Justificar!$C$8:$I$1048576,6,0)),"")</f>
        <v/>
      </c>
      <c r="U407" t="str">
        <f>IFERROR(IF(VLOOKUP(User[[#This Row],[User Code]],Justificar!$C$8:$I$1048576,6,0)=0,"Sin Justificación",VLOOKUP(User[[#This Row],[User Code]],Justificar!$C$8:$I$1048576,7,0)),"")</f>
        <v/>
      </c>
      <c r="V407" t="str" cm="1">
        <f t="array" ref="V407">_xlfn.IFS(User[[#This Row],[Time In Store + Leave]]&lt;7.8,"Incompleto",User[[#This Row],[Time In Store + Leave]]&lt;=12,"Completo",User[[#This Row],[Time In Store + Leave]]&gt;12,"Superior")</f>
        <v>Completo</v>
      </c>
      <c r="W40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7" t="str">
        <f>IF(User[[#This Row],[Rango]]="incompleto",IF(User[[#This Row],[Reporte in]]=0,"Sin_Registro_In_Out",IF(User[[#This Row],[Reporte Out]]=0,"No_Realizo_Salida","No_cumple_el_Tiempo")),"")</f>
        <v/>
      </c>
      <c r="Y407" t="str" cm="1">
        <f t="array" ref="Y4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07"/>
      <c r="AA407"/>
      <c r="AB407"/>
      <c r="AC407"/>
      <c r="AD407"/>
      <c r="AE407"/>
      <c r="AF407"/>
      <c r="AG407"/>
      <c r="AH407"/>
      <c r="AI407"/>
      <c r="AJ407"/>
    </row>
    <row r="408" spans="1:36" x14ac:dyDescent="0.3">
      <c r="A408" t="s">
        <v>1326</v>
      </c>
      <c r="B408">
        <v>1087423306</v>
      </c>
      <c r="C408" t="s">
        <v>2022</v>
      </c>
      <c r="D408" t="s">
        <v>1327</v>
      </c>
      <c r="E408" t="s">
        <v>6</v>
      </c>
      <c r="F408" t="s">
        <v>1031</v>
      </c>
      <c r="G408" t="s">
        <v>177</v>
      </c>
      <c r="H408" s="2">
        <v>45670.836238425924</v>
      </c>
      <c r="I408">
        <v>1</v>
      </c>
      <c r="J4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45922.389074074075</v>
      </c>
      <c r="K4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45922.831909722219</v>
      </c>
      <c r="L408" s="21">
        <f>_xlfn.XLOOKUP(User[[#This Row],[User Code]],RMS_Check_In_Out!A:A,RMS_Check_In_Out!D:D,"0")</f>
        <v>638</v>
      </c>
      <c r="M408" s="21" t="str">
        <f>_xlfn.XLOOKUP(User[[#This Row],[User Code]],Leave!P:P,Leave!S:S,"0")</f>
        <v>0</v>
      </c>
      <c r="N408" s="21">
        <f>User[[#This Row],[Time Leave RMS (min)]]/60</f>
        <v>0</v>
      </c>
      <c r="O408" s="15">
        <f>User[[#This Row],[Duration In Store(min)]]/60</f>
        <v>10.633333333333333</v>
      </c>
      <c r="P408" s="28">
        <f>User[[#This Row],[Time In Store + Leave]]/24</f>
        <v>0.44305555555555554</v>
      </c>
      <c r="Q408" s="15">
        <f>(User[[#This Row],[Time Leave RMS (min)]]/60)+User[[#This Row],[Duration In Store H]]</f>
        <v>10.633333333333333</v>
      </c>
      <c r="R408">
        <f>IF(User[[#This Row],[Check In]]="Sin Registro",0,1)</f>
        <v>1</v>
      </c>
      <c r="S408">
        <f>IF(User[[#This Row],[Check Out]]="Sin Registro",0,1)</f>
        <v>1</v>
      </c>
      <c r="T408" t="str">
        <f>IFERROR(IF(VLOOKUP(User[[#This Row],[User Code]],Justificar!$C$8:$I$1048576,6,0)=0,"Sin Justificación",VLOOKUP(User[[#This Row],[User Code]],Justificar!$C$8:$I$1048576,6,0)),"")</f>
        <v/>
      </c>
      <c r="U408" t="str">
        <f>IFERROR(IF(VLOOKUP(User[[#This Row],[User Code]],Justificar!$C$8:$I$1048576,6,0)=0,"Sin Justificación",VLOOKUP(User[[#This Row],[User Code]],Justificar!$C$8:$I$1048576,7,0)),"")</f>
        <v/>
      </c>
      <c r="V408" t="str" cm="1">
        <f t="array" ref="V408">_xlfn.IFS(User[[#This Row],[Time In Store + Leave]]&lt;7.8,"Incompleto",User[[#This Row],[Time In Store + Leave]]&lt;=12,"Completo",User[[#This Row],[Time In Store + Leave]]&gt;12,"Superior")</f>
        <v>Completo</v>
      </c>
      <c r="W40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08" t="str">
        <f>IF(User[[#This Row],[Rango]]="incompleto",IF(User[[#This Row],[Reporte in]]=0,"Sin_Registro_In_Out",IF(User[[#This Row],[Reporte Out]]=0,"No_Realizo_Salida","No_cumple_el_Tiempo")),"")</f>
        <v/>
      </c>
      <c r="Y408" t="str" cm="1">
        <f t="array" ref="Y4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8"/>
      <c r="AA408"/>
      <c r="AB408"/>
      <c r="AC408"/>
      <c r="AD408"/>
      <c r="AE408"/>
      <c r="AF408"/>
      <c r="AG408"/>
      <c r="AH408"/>
      <c r="AI408"/>
      <c r="AJ408"/>
    </row>
    <row r="409" spans="1:36" x14ac:dyDescent="0.3">
      <c r="A409" t="s">
        <v>1328</v>
      </c>
      <c r="B409">
        <v>1086500236</v>
      </c>
      <c r="C409" t="s">
        <v>1329</v>
      </c>
      <c r="D409" t="s">
        <v>1330</v>
      </c>
      <c r="E409" t="s">
        <v>6</v>
      </c>
      <c r="F409" t="s">
        <v>1031</v>
      </c>
      <c r="G409" t="s">
        <v>177</v>
      </c>
      <c r="H409" s="2">
        <v>45670.836111111108</v>
      </c>
      <c r="I409">
        <v>1</v>
      </c>
      <c r="J4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45922.585138888891</v>
      </c>
      <c r="K4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45922.881157407406</v>
      </c>
      <c r="L409" s="21">
        <f>_xlfn.XLOOKUP(User[[#This Row],[User Code]],RMS_Check_In_Out!A:A,RMS_Check_In_Out!D:D,"0")</f>
        <v>426</v>
      </c>
      <c r="M409" s="21" t="str">
        <f>_xlfn.XLOOKUP(User[[#This Row],[User Code]],Leave!P:P,Leave!S:S,"0")</f>
        <v>0</v>
      </c>
      <c r="N409" s="21">
        <f>User[[#This Row],[Time Leave RMS (min)]]/60</f>
        <v>0</v>
      </c>
      <c r="O409" s="15">
        <f>User[[#This Row],[Duration In Store(min)]]/60</f>
        <v>7.1</v>
      </c>
      <c r="P409" s="28">
        <f>User[[#This Row],[Time In Store + Leave]]/24</f>
        <v>0.29583333333333334</v>
      </c>
      <c r="Q409" s="15">
        <f>(User[[#This Row],[Time Leave RMS (min)]]/60)+User[[#This Row],[Duration In Store H]]</f>
        <v>7.1</v>
      </c>
      <c r="R409">
        <f>IF(User[[#This Row],[Check In]]="Sin Registro",0,1)</f>
        <v>1</v>
      </c>
      <c r="S409">
        <f>IF(User[[#This Row],[Check Out]]="Sin Registro",0,1)</f>
        <v>1</v>
      </c>
      <c r="T409" t="str">
        <f>IFERROR(IF(VLOOKUP(User[[#This Row],[User Code]],Justificar!$C$8:$I$1048576,6,0)=0,"Sin Justificación",VLOOKUP(User[[#This Row],[User Code]],Justificar!$C$8:$I$1048576,6,0)),"")</f>
        <v>Sin Justificación</v>
      </c>
      <c r="U409" t="str">
        <f>IFERROR(IF(VLOOKUP(User[[#This Row],[User Code]],Justificar!$C$8:$I$1048576,6,0)=0,"Sin Justificación",VLOOKUP(User[[#This Row],[User Code]],Justificar!$C$8:$I$1048576,7,0)),"")</f>
        <v>Sin Justificación</v>
      </c>
      <c r="V409" t="str" cm="1">
        <f t="array" ref="V409">_xlfn.IFS(User[[#This Row],[Time In Store + Leave]]&lt;7.8,"Incompleto",User[[#This Row],[Time In Store + Leave]]&lt;=12,"Completo",User[[#This Row],[Time In Store + Leave]]&gt;12,"Superior")</f>
        <v>Incompleto</v>
      </c>
      <c r="W40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09" t="str">
        <f>IF(User[[#This Row],[Rango]]="incompleto",IF(User[[#This Row],[Reporte in]]=0,"Sin_Registro_In_Out",IF(User[[#This Row],[Reporte Out]]=0,"No_Realizo_Salida","No_cumple_el_Tiempo")),"")</f>
        <v>No_cumple_el_Tiempo</v>
      </c>
      <c r="Y409" t="str" cm="1">
        <f t="array" ref="Y4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09"/>
      <c r="AA409"/>
      <c r="AB409"/>
      <c r="AC409"/>
      <c r="AD409"/>
      <c r="AE409"/>
      <c r="AF409"/>
      <c r="AG409"/>
      <c r="AH409"/>
      <c r="AI409"/>
      <c r="AJ409"/>
    </row>
    <row r="410" spans="1:36" x14ac:dyDescent="0.3">
      <c r="A410" t="s">
        <v>1320</v>
      </c>
      <c r="B410">
        <v>38603501</v>
      </c>
      <c r="C410" t="s">
        <v>1321</v>
      </c>
      <c r="D410" t="s">
        <v>1322</v>
      </c>
      <c r="E410" t="s">
        <v>6</v>
      </c>
      <c r="F410" t="s">
        <v>1128</v>
      </c>
      <c r="G410" t="s">
        <v>178</v>
      </c>
      <c r="H410" s="2">
        <v>45665.459027777775</v>
      </c>
      <c r="I410">
        <v>1</v>
      </c>
      <c r="J4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45922.397824074076</v>
      </c>
      <c r="K4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45922.792002314818</v>
      </c>
      <c r="L410" s="21">
        <f>_xlfn.XLOOKUP(User[[#This Row],[User Code]],RMS_Check_In_Out!A:A,RMS_Check_In_Out!D:D,"0")</f>
        <v>568</v>
      </c>
      <c r="M410" s="21" t="str">
        <f>_xlfn.XLOOKUP(User[[#This Row],[User Code]],Leave!P:P,Leave!S:S,"0")</f>
        <v>0</v>
      </c>
      <c r="N410" s="21">
        <f>User[[#This Row],[Time Leave RMS (min)]]/60</f>
        <v>0</v>
      </c>
      <c r="O410" s="15">
        <f>User[[#This Row],[Duration In Store(min)]]/60</f>
        <v>9.4666666666666668</v>
      </c>
      <c r="P410" s="28">
        <f>User[[#This Row],[Time In Store + Leave]]/24</f>
        <v>0.39444444444444443</v>
      </c>
      <c r="Q410" s="15">
        <f>(User[[#This Row],[Time Leave RMS (min)]]/60)+User[[#This Row],[Duration In Store H]]</f>
        <v>9.4666666666666668</v>
      </c>
      <c r="R410">
        <f>IF(User[[#This Row],[Check In]]="Sin Registro",0,1)</f>
        <v>1</v>
      </c>
      <c r="S410">
        <f>IF(User[[#This Row],[Check Out]]="Sin Registro",0,1)</f>
        <v>1</v>
      </c>
      <c r="T410" t="str">
        <f>IFERROR(IF(VLOOKUP(User[[#This Row],[User Code]],Justificar!$C$8:$I$1048576,6,0)=0,"Sin Justificación",VLOOKUP(User[[#This Row],[User Code]],Justificar!$C$8:$I$1048576,6,0)),"")</f>
        <v/>
      </c>
      <c r="U410" t="str">
        <f>IFERROR(IF(VLOOKUP(User[[#This Row],[User Code]],Justificar!$C$8:$I$1048576,6,0)=0,"Sin Justificación",VLOOKUP(User[[#This Row],[User Code]],Justificar!$C$8:$I$1048576,7,0)),"")</f>
        <v/>
      </c>
      <c r="V410" t="str" cm="1">
        <f t="array" ref="V410">_xlfn.IFS(User[[#This Row],[Time In Store + Leave]]&lt;7.8,"Incompleto",User[[#This Row],[Time In Store + Leave]]&lt;=12,"Completo",User[[#This Row],[Time In Store + Leave]]&gt;12,"Superior")</f>
        <v>Completo</v>
      </c>
      <c r="W41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0" t="str">
        <f>IF(User[[#This Row],[Rango]]="incompleto",IF(User[[#This Row],[Reporte in]]=0,"Sin_Registro_In_Out",IF(User[[#This Row],[Reporte Out]]=0,"No_Realizo_Salida","No_cumple_el_Tiempo")),"")</f>
        <v/>
      </c>
      <c r="Y410" t="str" cm="1">
        <f t="array" ref="Y4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10"/>
      <c r="AA410"/>
      <c r="AB410"/>
      <c r="AC410"/>
      <c r="AD410"/>
      <c r="AE410"/>
      <c r="AF410"/>
      <c r="AG410"/>
      <c r="AH410"/>
      <c r="AI410"/>
      <c r="AJ410"/>
    </row>
    <row r="411" spans="1:36" x14ac:dyDescent="0.3">
      <c r="A411" t="s">
        <v>1314</v>
      </c>
      <c r="B411">
        <v>1023018933</v>
      </c>
      <c r="C411" t="s">
        <v>1315</v>
      </c>
      <c r="D411" t="s">
        <v>1316</v>
      </c>
      <c r="E411" t="s">
        <v>6</v>
      </c>
      <c r="F411" t="s">
        <v>1033</v>
      </c>
      <c r="G411" t="s">
        <v>178</v>
      </c>
      <c r="H411" s="2">
        <v>45664.834421296298</v>
      </c>
      <c r="I411">
        <v>1</v>
      </c>
      <c r="J4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45922.422002314815</v>
      </c>
      <c r="K4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45922.848449074074</v>
      </c>
      <c r="L411" s="21">
        <f>_xlfn.XLOOKUP(User[[#This Row],[User Code]],RMS_Check_In_Out!A:A,RMS_Check_In_Out!D:D,"0")</f>
        <v>614</v>
      </c>
      <c r="M411" s="21" t="str">
        <f>_xlfn.XLOOKUP(User[[#This Row],[User Code]],Leave!P:P,Leave!S:S,"0")</f>
        <v>0</v>
      </c>
      <c r="N411" s="21">
        <f>User[[#This Row],[Time Leave RMS (min)]]/60</f>
        <v>0</v>
      </c>
      <c r="O411" s="15">
        <f>User[[#This Row],[Duration In Store(min)]]/60</f>
        <v>10.233333333333333</v>
      </c>
      <c r="P411" s="28">
        <f>User[[#This Row],[Time In Store + Leave]]/24</f>
        <v>0.42638888888888887</v>
      </c>
      <c r="Q411" s="15">
        <f>(User[[#This Row],[Time Leave RMS (min)]]/60)+User[[#This Row],[Duration In Store H]]</f>
        <v>10.233333333333333</v>
      </c>
      <c r="R411">
        <f>IF(User[[#This Row],[Check In]]="Sin Registro",0,1)</f>
        <v>1</v>
      </c>
      <c r="S411">
        <f>IF(User[[#This Row],[Check Out]]="Sin Registro",0,1)</f>
        <v>1</v>
      </c>
      <c r="T411" t="str">
        <f>IFERROR(IF(VLOOKUP(User[[#This Row],[User Code]],Justificar!$C$8:$I$1048576,6,0)=0,"Sin Justificación",VLOOKUP(User[[#This Row],[User Code]],Justificar!$C$8:$I$1048576,6,0)),"")</f>
        <v/>
      </c>
      <c r="U411" t="str">
        <f>IFERROR(IF(VLOOKUP(User[[#This Row],[User Code]],Justificar!$C$8:$I$1048576,6,0)=0,"Sin Justificación",VLOOKUP(User[[#This Row],[User Code]],Justificar!$C$8:$I$1048576,7,0)),"")</f>
        <v/>
      </c>
      <c r="V411" t="str" cm="1">
        <f t="array" ref="V411">_xlfn.IFS(User[[#This Row],[Time In Store + Leave]]&lt;7.8,"Incompleto",User[[#This Row],[Time In Store + Leave]]&lt;=12,"Completo",User[[#This Row],[Time In Store + Leave]]&gt;12,"Superior")</f>
        <v>Completo</v>
      </c>
      <c r="W41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1" t="str">
        <f>IF(User[[#This Row],[Rango]]="incompleto",IF(User[[#This Row],[Reporte in]]=0,"Sin_Registro_In_Out",IF(User[[#This Row],[Reporte Out]]=0,"No_Realizo_Salida","No_cumple_el_Tiempo")),"")</f>
        <v/>
      </c>
      <c r="Y411" t="str" cm="1">
        <f t="array" ref="Y4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11"/>
      <c r="AA411"/>
      <c r="AB411"/>
      <c r="AC411"/>
      <c r="AD411"/>
      <c r="AE411"/>
      <c r="AF411"/>
      <c r="AG411"/>
      <c r="AH411"/>
      <c r="AI411"/>
      <c r="AJ411"/>
    </row>
    <row r="412" spans="1:36" x14ac:dyDescent="0.3">
      <c r="A412" t="s">
        <v>1290</v>
      </c>
      <c r="B412">
        <v>1127350730</v>
      </c>
      <c r="C412" t="s">
        <v>1291</v>
      </c>
      <c r="D412" t="s">
        <v>1292</v>
      </c>
      <c r="E412" t="s">
        <v>6</v>
      </c>
      <c r="F412" t="s">
        <v>1843</v>
      </c>
      <c r="G412" t="s">
        <v>179</v>
      </c>
      <c r="H412" s="2">
        <v>45659.834479166668</v>
      </c>
      <c r="I412">
        <v>1</v>
      </c>
      <c r="J4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45922.364930555559</v>
      </c>
      <c r="K4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45922.71565972222</v>
      </c>
      <c r="L412" s="21">
        <f>_xlfn.XLOOKUP(User[[#This Row],[User Code]],RMS_Check_In_Out!A:A,RMS_Check_In_Out!D:D,"0")</f>
        <v>505</v>
      </c>
      <c r="M412" s="21" t="str">
        <f>_xlfn.XLOOKUP(User[[#This Row],[User Code]],Leave!P:P,Leave!S:S,"0")</f>
        <v>0</v>
      </c>
      <c r="N412" s="21">
        <f>User[[#This Row],[Time Leave RMS (min)]]/60</f>
        <v>0</v>
      </c>
      <c r="O412" s="15">
        <f>User[[#This Row],[Duration In Store(min)]]/60</f>
        <v>8.4166666666666661</v>
      </c>
      <c r="P412" s="28">
        <f>User[[#This Row],[Time In Store + Leave]]/24</f>
        <v>0.35069444444444442</v>
      </c>
      <c r="Q412" s="15">
        <f>(User[[#This Row],[Time Leave RMS (min)]]/60)+User[[#This Row],[Duration In Store H]]</f>
        <v>8.4166666666666661</v>
      </c>
      <c r="R412">
        <f>IF(User[[#This Row],[Check In]]="Sin Registro",0,1)</f>
        <v>1</v>
      </c>
      <c r="S412">
        <f>IF(User[[#This Row],[Check Out]]="Sin Registro",0,1)</f>
        <v>1</v>
      </c>
      <c r="T412" t="str">
        <f>IFERROR(IF(VLOOKUP(User[[#This Row],[User Code]],Justificar!$C$8:$I$1048576,6,0)=0,"Sin Justificación",VLOOKUP(User[[#This Row],[User Code]],Justificar!$C$8:$I$1048576,6,0)),"")</f>
        <v/>
      </c>
      <c r="U412" t="str">
        <f>IFERROR(IF(VLOOKUP(User[[#This Row],[User Code]],Justificar!$C$8:$I$1048576,6,0)=0,"Sin Justificación",VLOOKUP(User[[#This Row],[User Code]],Justificar!$C$8:$I$1048576,7,0)),"")</f>
        <v/>
      </c>
      <c r="V412" t="str" cm="1">
        <f t="array" ref="V412">_xlfn.IFS(User[[#This Row],[Time In Store + Leave]]&lt;7.8,"Incompleto",User[[#This Row],[Time In Store + Leave]]&lt;=12,"Completo",User[[#This Row],[Time In Store + Leave]]&gt;12,"Superior")</f>
        <v>Completo</v>
      </c>
      <c r="W41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2" t="str">
        <f>IF(User[[#This Row],[Rango]]="incompleto",IF(User[[#This Row],[Reporte in]]=0,"Sin_Registro_In_Out",IF(User[[#This Row],[Reporte Out]]=0,"No_Realizo_Salida","No_cumple_el_Tiempo")),"")</f>
        <v/>
      </c>
      <c r="Y412" t="str" cm="1">
        <f t="array" ref="Y4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412"/>
      <c r="AA412"/>
      <c r="AB412"/>
      <c r="AC412"/>
      <c r="AD412"/>
      <c r="AE412"/>
      <c r="AF412"/>
      <c r="AG412"/>
      <c r="AH412"/>
      <c r="AI412"/>
      <c r="AJ412"/>
    </row>
    <row r="413" spans="1:36" x14ac:dyDescent="0.3">
      <c r="A413" t="s">
        <v>1293</v>
      </c>
      <c r="B413">
        <v>1113677102</v>
      </c>
      <c r="C413" t="s">
        <v>1317</v>
      </c>
      <c r="D413" t="s">
        <v>1294</v>
      </c>
      <c r="E413" t="s">
        <v>6</v>
      </c>
      <c r="F413" t="s">
        <v>1128</v>
      </c>
      <c r="G413" t="s">
        <v>178</v>
      </c>
      <c r="H413" s="2">
        <v>45659.834039351852</v>
      </c>
      <c r="I413">
        <v>1</v>
      </c>
      <c r="J4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45922.356435185182</v>
      </c>
      <c r="K4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45922.735567129632</v>
      </c>
      <c r="L413" s="21">
        <f>_xlfn.XLOOKUP(User[[#This Row],[User Code]],RMS_Check_In_Out!A:A,RMS_Check_In_Out!D:D,"0")</f>
        <v>546</v>
      </c>
      <c r="M413" s="21" t="str">
        <f>_xlfn.XLOOKUP(User[[#This Row],[User Code]],Leave!P:P,Leave!S:S,"0")</f>
        <v>0</v>
      </c>
      <c r="N413" s="21">
        <f>User[[#This Row],[Time Leave RMS (min)]]/60</f>
        <v>0</v>
      </c>
      <c r="O413" s="15">
        <f>User[[#This Row],[Duration In Store(min)]]/60</f>
        <v>9.1</v>
      </c>
      <c r="P413" s="28">
        <f>User[[#This Row],[Time In Store + Leave]]/24</f>
        <v>0.37916666666666665</v>
      </c>
      <c r="Q413" s="15">
        <f>(User[[#This Row],[Time Leave RMS (min)]]/60)+User[[#This Row],[Duration In Store H]]</f>
        <v>9.1</v>
      </c>
      <c r="R413">
        <f>IF(User[[#This Row],[Check In]]="Sin Registro",0,1)</f>
        <v>1</v>
      </c>
      <c r="S413">
        <f>IF(User[[#This Row],[Check Out]]="Sin Registro",0,1)</f>
        <v>1</v>
      </c>
      <c r="T413" t="str">
        <f>IFERROR(IF(VLOOKUP(User[[#This Row],[User Code]],Justificar!$C$8:$I$1048576,6,0)=0,"Sin Justificación",VLOOKUP(User[[#This Row],[User Code]],Justificar!$C$8:$I$1048576,6,0)),"")</f>
        <v/>
      </c>
      <c r="U413" t="str">
        <f>IFERROR(IF(VLOOKUP(User[[#This Row],[User Code]],Justificar!$C$8:$I$1048576,6,0)=0,"Sin Justificación",VLOOKUP(User[[#This Row],[User Code]],Justificar!$C$8:$I$1048576,7,0)),"")</f>
        <v/>
      </c>
      <c r="V413" t="str" cm="1">
        <f t="array" ref="V413">_xlfn.IFS(User[[#This Row],[Time In Store + Leave]]&lt;7.8,"Incompleto",User[[#This Row],[Time In Store + Leave]]&lt;=12,"Completo",User[[#This Row],[Time In Store + Leave]]&gt;12,"Superior")</f>
        <v>Completo</v>
      </c>
      <c r="W41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3" t="str">
        <f>IF(User[[#This Row],[Rango]]="incompleto",IF(User[[#This Row],[Reporte in]]=0,"Sin_Registro_In_Out",IF(User[[#This Row],[Reporte Out]]=0,"No_Realizo_Salida","No_cumple_el_Tiempo")),"")</f>
        <v/>
      </c>
      <c r="Y413" t="str" cm="1">
        <f t="array" ref="Y4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13"/>
      <c r="AA413"/>
      <c r="AB413"/>
      <c r="AC413"/>
      <c r="AD413"/>
      <c r="AE413"/>
      <c r="AF413"/>
      <c r="AG413"/>
      <c r="AH413"/>
      <c r="AI413"/>
      <c r="AJ413"/>
    </row>
    <row r="414" spans="1:36" x14ac:dyDescent="0.3">
      <c r="A414" t="s">
        <v>1245</v>
      </c>
      <c r="B414">
        <v>1022928179</v>
      </c>
      <c r="C414" t="s">
        <v>1246</v>
      </c>
      <c r="D414" t="s">
        <v>1247</v>
      </c>
      <c r="E414" t="s">
        <v>6</v>
      </c>
      <c r="F414" t="s">
        <v>1033</v>
      </c>
      <c r="G414" t="s">
        <v>178</v>
      </c>
      <c r="H414" s="2">
        <v>45657.750347222223</v>
      </c>
      <c r="I414">
        <v>1</v>
      </c>
      <c r="J4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45922.398275462961</v>
      </c>
      <c r="K4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45922.795486111114</v>
      </c>
      <c r="L414" s="21">
        <f>_xlfn.XLOOKUP(User[[#This Row],[User Code]],RMS_Check_In_Out!A:A,RMS_Check_In_Out!D:D,"0")</f>
        <v>572</v>
      </c>
      <c r="M414" s="21" t="str">
        <f>_xlfn.XLOOKUP(User[[#This Row],[User Code]],Leave!P:P,Leave!S:S,"0")</f>
        <v>0</v>
      </c>
      <c r="N414" s="21">
        <f>User[[#This Row],[Time Leave RMS (min)]]/60</f>
        <v>0</v>
      </c>
      <c r="O414" s="15">
        <f>User[[#This Row],[Duration In Store(min)]]/60</f>
        <v>9.5333333333333332</v>
      </c>
      <c r="P414" s="28">
        <f>User[[#This Row],[Time In Store + Leave]]/24</f>
        <v>0.3972222222222222</v>
      </c>
      <c r="Q414" s="15">
        <f>(User[[#This Row],[Time Leave RMS (min)]]/60)+User[[#This Row],[Duration In Store H]]</f>
        <v>9.5333333333333332</v>
      </c>
      <c r="R414">
        <f>IF(User[[#This Row],[Check In]]="Sin Registro",0,1)</f>
        <v>1</v>
      </c>
      <c r="S414">
        <f>IF(User[[#This Row],[Check Out]]="Sin Registro",0,1)</f>
        <v>1</v>
      </c>
      <c r="T414" t="str">
        <f>IFERROR(IF(VLOOKUP(User[[#This Row],[User Code]],Justificar!$C$8:$I$1048576,6,0)=0,"Sin Justificación",VLOOKUP(User[[#This Row],[User Code]],Justificar!$C$8:$I$1048576,6,0)),"")</f>
        <v/>
      </c>
      <c r="U414" t="str">
        <f>IFERROR(IF(VLOOKUP(User[[#This Row],[User Code]],Justificar!$C$8:$I$1048576,6,0)=0,"Sin Justificación",VLOOKUP(User[[#This Row],[User Code]],Justificar!$C$8:$I$1048576,7,0)),"")</f>
        <v/>
      </c>
      <c r="V414" t="str" cm="1">
        <f t="array" ref="V414">_xlfn.IFS(User[[#This Row],[Time In Store + Leave]]&lt;7.8,"Incompleto",User[[#This Row],[Time In Store + Leave]]&lt;=12,"Completo",User[[#This Row],[Time In Store + Leave]]&gt;12,"Superior")</f>
        <v>Completo</v>
      </c>
      <c r="W41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4" t="str">
        <f>IF(User[[#This Row],[Rango]]="incompleto",IF(User[[#This Row],[Reporte in]]=0,"Sin_Registro_In_Out",IF(User[[#This Row],[Reporte Out]]=0,"No_Realizo_Salida","No_cumple_el_Tiempo")),"")</f>
        <v/>
      </c>
      <c r="Y414" t="str" cm="1">
        <f t="array" ref="Y4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14"/>
      <c r="AA414"/>
      <c r="AB414"/>
      <c r="AC414"/>
      <c r="AD414"/>
      <c r="AE414"/>
      <c r="AF414"/>
      <c r="AG414"/>
      <c r="AH414"/>
      <c r="AI414"/>
      <c r="AJ414"/>
    </row>
    <row r="415" spans="1:36" x14ac:dyDescent="0.3">
      <c r="A415" t="s">
        <v>1159</v>
      </c>
      <c r="B415">
        <v>1000781562</v>
      </c>
      <c r="C415" t="s">
        <v>1160</v>
      </c>
      <c r="D415" t="s">
        <v>1161</v>
      </c>
      <c r="E415" t="s">
        <v>6</v>
      </c>
      <c r="F415" t="s">
        <v>1983</v>
      </c>
      <c r="G415" t="s">
        <v>179</v>
      </c>
      <c r="H415" s="2">
        <v>45656.500671296293</v>
      </c>
      <c r="I415">
        <v>1</v>
      </c>
      <c r="J4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45922.480937499997</v>
      </c>
      <c r="K4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45922.794652777775</v>
      </c>
      <c r="L415" s="21">
        <f>_xlfn.XLOOKUP(User[[#This Row],[User Code]],RMS_Check_In_Out!A:A,RMS_Check_In_Out!D:D,"0")</f>
        <v>452</v>
      </c>
      <c r="M415" s="21">
        <f>_xlfn.XLOOKUP(User[[#This Row],[User Code]],Leave!P:P,Leave!S:S,"0")</f>
        <v>120</v>
      </c>
      <c r="N415" s="21">
        <f>User[[#This Row],[Time Leave RMS (min)]]/60</f>
        <v>2</v>
      </c>
      <c r="O415" s="15">
        <f>User[[#This Row],[Duration In Store(min)]]/60</f>
        <v>7.5333333333333332</v>
      </c>
      <c r="P415" s="28">
        <f>User[[#This Row],[Time In Store + Leave]]/24</f>
        <v>0.3972222222222222</v>
      </c>
      <c r="Q415" s="15">
        <f>(User[[#This Row],[Time Leave RMS (min)]]/60)+User[[#This Row],[Duration In Store H]]</f>
        <v>9.5333333333333332</v>
      </c>
      <c r="R415">
        <f>IF(User[[#This Row],[Check In]]="Sin Registro",0,1)</f>
        <v>1</v>
      </c>
      <c r="S415">
        <f>IF(User[[#This Row],[Check Out]]="Sin Registro",0,1)</f>
        <v>1</v>
      </c>
      <c r="T415" t="str">
        <f>IFERROR(IF(VLOOKUP(User[[#This Row],[User Code]],Justificar!$C$8:$I$1048576,6,0)=0,"Sin Justificación",VLOOKUP(User[[#This Row],[User Code]],Justificar!$C$8:$I$1048576,6,0)),"")</f>
        <v/>
      </c>
      <c r="U415" t="str">
        <f>IFERROR(IF(VLOOKUP(User[[#This Row],[User Code]],Justificar!$C$8:$I$1048576,6,0)=0,"Sin Justificación",VLOOKUP(User[[#This Row],[User Code]],Justificar!$C$8:$I$1048576,7,0)),"")</f>
        <v/>
      </c>
      <c r="V415" t="str" cm="1">
        <f t="array" ref="V415">_xlfn.IFS(User[[#This Row],[Time In Store + Leave]]&lt;7.8,"Incompleto",User[[#This Row],[Time In Store + Leave]]&lt;=12,"Completo",User[[#This Row],[Time In Store + Leave]]&gt;12,"Superior")</f>
        <v>Completo</v>
      </c>
      <c r="W41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5" t="str">
        <f>IF(User[[#This Row],[Rango]]="incompleto",IF(User[[#This Row],[Reporte in]]=0,"Sin_Registro_In_Out",IF(User[[#This Row],[Reporte Out]]=0,"No_Realizo_Salida","No_cumple_el_Tiempo")),"")</f>
        <v/>
      </c>
      <c r="Y415" t="str" cm="1">
        <f t="array" ref="Y4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15"/>
      <c r="AA415"/>
      <c r="AB415"/>
      <c r="AC415"/>
      <c r="AD415"/>
      <c r="AE415"/>
      <c r="AF415"/>
      <c r="AG415"/>
      <c r="AH415"/>
      <c r="AI415"/>
      <c r="AJ415"/>
    </row>
    <row r="416" spans="1:36" x14ac:dyDescent="0.3">
      <c r="A416" t="s">
        <v>1136</v>
      </c>
      <c r="B416">
        <v>1098681922</v>
      </c>
      <c r="C416" t="s">
        <v>1137</v>
      </c>
      <c r="D416" t="s">
        <v>1138</v>
      </c>
      <c r="E416" t="s">
        <v>6</v>
      </c>
      <c r="F416" t="s">
        <v>1843</v>
      </c>
      <c r="G416" t="s">
        <v>179</v>
      </c>
      <c r="H416" s="2">
        <v>45653.667627314811</v>
      </c>
      <c r="I416">
        <v>1</v>
      </c>
      <c r="J4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45922.351435185185</v>
      </c>
      <c r="K4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45922.724756944444</v>
      </c>
      <c r="L416" s="21">
        <f>_xlfn.XLOOKUP(User[[#This Row],[User Code]],RMS_Check_In_Out!A:A,RMS_Check_In_Out!D:D,"0")</f>
        <v>538</v>
      </c>
      <c r="M416" s="21" t="str">
        <f>_xlfn.XLOOKUP(User[[#This Row],[User Code]],Leave!P:P,Leave!S:S,"0")</f>
        <v>0</v>
      </c>
      <c r="N416" s="21">
        <f>User[[#This Row],[Time Leave RMS (min)]]/60</f>
        <v>0</v>
      </c>
      <c r="O416" s="15">
        <f>User[[#This Row],[Duration In Store(min)]]/60</f>
        <v>8.9666666666666668</v>
      </c>
      <c r="P416" s="28">
        <f>User[[#This Row],[Time In Store + Leave]]/24</f>
        <v>0.37361111111111112</v>
      </c>
      <c r="Q416" s="15">
        <f>(User[[#This Row],[Time Leave RMS (min)]]/60)+User[[#This Row],[Duration In Store H]]</f>
        <v>8.9666666666666668</v>
      </c>
      <c r="R416">
        <f>IF(User[[#This Row],[Check In]]="Sin Registro",0,1)</f>
        <v>1</v>
      </c>
      <c r="S416">
        <f>IF(User[[#This Row],[Check Out]]="Sin Registro",0,1)</f>
        <v>1</v>
      </c>
      <c r="T416" t="str">
        <f>IFERROR(IF(VLOOKUP(User[[#This Row],[User Code]],Justificar!$C$8:$I$1048576,6,0)=0,"Sin Justificación",VLOOKUP(User[[#This Row],[User Code]],Justificar!$C$8:$I$1048576,6,0)),"")</f>
        <v/>
      </c>
      <c r="U416" t="str">
        <f>IFERROR(IF(VLOOKUP(User[[#This Row],[User Code]],Justificar!$C$8:$I$1048576,6,0)=0,"Sin Justificación",VLOOKUP(User[[#This Row],[User Code]],Justificar!$C$8:$I$1048576,7,0)),"")</f>
        <v/>
      </c>
      <c r="V416" t="str" cm="1">
        <f t="array" ref="V416">_xlfn.IFS(User[[#This Row],[Time In Store + Leave]]&lt;7.8,"Incompleto",User[[#This Row],[Time In Store + Leave]]&lt;=12,"Completo",User[[#This Row],[Time In Store + Leave]]&gt;12,"Superior")</f>
        <v>Completo</v>
      </c>
      <c r="W41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6" t="str">
        <f>IF(User[[#This Row],[Rango]]="incompleto",IF(User[[#This Row],[Reporte in]]=0,"Sin_Registro_In_Out",IF(User[[#This Row],[Reporte Out]]=0,"No_Realizo_Salida","No_cumple_el_Tiempo")),"")</f>
        <v/>
      </c>
      <c r="Y416" t="str" cm="1">
        <f t="array" ref="Y4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416"/>
      <c r="AA416"/>
      <c r="AB416"/>
      <c r="AC416"/>
      <c r="AD416"/>
      <c r="AE416"/>
      <c r="AF416"/>
      <c r="AG416"/>
      <c r="AH416"/>
      <c r="AI416"/>
      <c r="AJ416"/>
    </row>
    <row r="417" spans="1:36" x14ac:dyDescent="0.3">
      <c r="A417" t="s">
        <v>1139</v>
      </c>
      <c r="B417">
        <v>1103121980</v>
      </c>
      <c r="C417" t="s">
        <v>1140</v>
      </c>
      <c r="D417" t="s">
        <v>1141</v>
      </c>
      <c r="E417" t="s">
        <v>6</v>
      </c>
      <c r="F417" t="s">
        <v>1863</v>
      </c>
      <c r="G417" t="s">
        <v>179</v>
      </c>
      <c r="H417" s="2">
        <v>45653.666990740741</v>
      </c>
      <c r="I417">
        <v>1</v>
      </c>
      <c r="J4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45922.363206018519</v>
      </c>
      <c r="K4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45922.811666666668</v>
      </c>
      <c r="L417" s="21">
        <f>_xlfn.XLOOKUP(User[[#This Row],[User Code]],RMS_Check_In_Out!A:A,RMS_Check_In_Out!D:D,"0")</f>
        <v>646</v>
      </c>
      <c r="M417" s="21" t="str">
        <f>_xlfn.XLOOKUP(User[[#This Row],[User Code]],Leave!P:P,Leave!S:S,"0")</f>
        <v>0</v>
      </c>
      <c r="N417" s="21">
        <f>User[[#This Row],[Time Leave RMS (min)]]/60</f>
        <v>0</v>
      </c>
      <c r="O417" s="15">
        <f>User[[#This Row],[Duration In Store(min)]]/60</f>
        <v>10.766666666666667</v>
      </c>
      <c r="P417" s="28">
        <f>User[[#This Row],[Time In Store + Leave]]/24</f>
        <v>0.44861111111111113</v>
      </c>
      <c r="Q417" s="15">
        <f>(User[[#This Row],[Time Leave RMS (min)]]/60)+User[[#This Row],[Duration In Store H]]</f>
        <v>10.766666666666667</v>
      </c>
      <c r="R417">
        <f>IF(User[[#This Row],[Check In]]="Sin Registro",0,1)</f>
        <v>1</v>
      </c>
      <c r="S417">
        <f>IF(User[[#This Row],[Check Out]]="Sin Registro",0,1)</f>
        <v>1</v>
      </c>
      <c r="T417" t="str">
        <f>IFERROR(IF(VLOOKUP(User[[#This Row],[User Code]],Justificar!$C$8:$I$1048576,6,0)=0,"Sin Justificación",VLOOKUP(User[[#This Row],[User Code]],Justificar!$C$8:$I$1048576,6,0)),"")</f>
        <v/>
      </c>
      <c r="U417" t="str">
        <f>IFERROR(IF(VLOOKUP(User[[#This Row],[User Code]],Justificar!$C$8:$I$1048576,6,0)=0,"Sin Justificación",VLOOKUP(User[[#This Row],[User Code]],Justificar!$C$8:$I$1048576,7,0)),"")</f>
        <v/>
      </c>
      <c r="V417" t="str" cm="1">
        <f t="array" ref="V417">_xlfn.IFS(User[[#This Row],[Time In Store + Leave]]&lt;7.8,"Incompleto",User[[#This Row],[Time In Store + Leave]]&lt;=12,"Completo",User[[#This Row],[Time In Store + Leave]]&gt;12,"Superior")</f>
        <v>Completo</v>
      </c>
      <c r="W41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7" t="str">
        <f>IF(User[[#This Row],[Rango]]="incompleto",IF(User[[#This Row],[Reporte in]]=0,"Sin_Registro_In_Out",IF(User[[#This Row],[Reporte Out]]=0,"No_Realizo_Salida","No_cumple_el_Tiempo")),"")</f>
        <v/>
      </c>
      <c r="Y417" t="str" cm="1">
        <f t="array" ref="Y4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17"/>
      <c r="AA417"/>
      <c r="AB417"/>
      <c r="AC417"/>
      <c r="AD417"/>
      <c r="AE417"/>
      <c r="AF417"/>
      <c r="AG417"/>
      <c r="AH417"/>
      <c r="AI417"/>
      <c r="AJ417"/>
    </row>
    <row r="418" spans="1:36" x14ac:dyDescent="0.3">
      <c r="A418" t="s">
        <v>1125</v>
      </c>
      <c r="B418">
        <v>1019103636</v>
      </c>
      <c r="C418" t="s">
        <v>1126</v>
      </c>
      <c r="D418" t="s">
        <v>1127</v>
      </c>
      <c r="E418" t="s">
        <v>6</v>
      </c>
      <c r="F418" t="s">
        <v>1033</v>
      </c>
      <c r="G418" t="s">
        <v>178</v>
      </c>
      <c r="H418" s="2">
        <v>45652.545162037037</v>
      </c>
      <c r="I418">
        <v>1</v>
      </c>
      <c r="J4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18" s="21" t="str">
        <f>_xlfn.XLOOKUP(User[[#This Row],[User Code]],RMS_Check_In_Out!A:A,RMS_Check_In_Out!D:D,"0")</f>
        <v>0</v>
      </c>
      <c r="M418" s="21" t="str">
        <f>_xlfn.XLOOKUP(User[[#This Row],[User Code]],Leave!P:P,Leave!S:S,"0")</f>
        <v>0</v>
      </c>
      <c r="N418" s="21">
        <f>User[[#This Row],[Time Leave RMS (min)]]/60</f>
        <v>0</v>
      </c>
      <c r="O418" s="15">
        <f>User[[#This Row],[Duration In Store(min)]]/60</f>
        <v>0</v>
      </c>
      <c r="P418" s="28">
        <f>User[[#This Row],[Time In Store + Leave]]/24</f>
        <v>0</v>
      </c>
      <c r="Q418" s="15">
        <f>(User[[#This Row],[Time Leave RMS (min)]]/60)+User[[#This Row],[Duration In Store H]]</f>
        <v>0</v>
      </c>
      <c r="R418">
        <f>IF(User[[#This Row],[Check In]]="Sin Registro",0,1)</f>
        <v>0</v>
      </c>
      <c r="S418">
        <f>IF(User[[#This Row],[Check Out]]="Sin Registro",0,1)</f>
        <v>0</v>
      </c>
      <c r="T418" t="str">
        <f>IFERROR(IF(VLOOKUP(User[[#This Row],[User Code]],Justificar!$C$8:$I$1048576,6,0)=0,"Sin Justificación",VLOOKUP(User[[#This Row],[User Code]],Justificar!$C$8:$I$1048576,6,0)),"")</f>
        <v>Sin Justificación</v>
      </c>
      <c r="U418" t="str">
        <f>IFERROR(IF(VLOOKUP(User[[#This Row],[User Code]],Justificar!$C$8:$I$1048576,6,0)=0,"Sin Justificación",VLOOKUP(User[[#This Row],[User Code]],Justificar!$C$8:$I$1048576,7,0)),"")</f>
        <v>Sin Justificación</v>
      </c>
      <c r="V418" t="str" cm="1">
        <f t="array" ref="V418">_xlfn.IFS(User[[#This Row],[Time In Store + Leave]]&lt;7.8,"Incompleto",User[[#This Row],[Time In Store + Leave]]&lt;=12,"Completo",User[[#This Row],[Time In Store + Leave]]&gt;12,"Superior")</f>
        <v>Incompleto</v>
      </c>
      <c r="W41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18" t="str">
        <f>IF(User[[#This Row],[Rango]]="incompleto",IF(User[[#This Row],[Reporte in]]=0,"Sin_Registro_In_Out",IF(User[[#This Row],[Reporte Out]]=0,"No_Realizo_Salida","No_cumple_el_Tiempo")),"")</f>
        <v>Sin_Registro_In_Out</v>
      </c>
      <c r="Y418" t="str" cm="1">
        <f t="array" ref="Y4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18"/>
      <c r="AA418"/>
      <c r="AB418"/>
      <c r="AC418"/>
      <c r="AD418"/>
      <c r="AE418"/>
      <c r="AF418"/>
      <c r="AG418"/>
      <c r="AH418"/>
      <c r="AI418"/>
      <c r="AJ418"/>
    </row>
    <row r="419" spans="1:36" x14ac:dyDescent="0.3">
      <c r="A419" t="s">
        <v>1028</v>
      </c>
      <c r="B419">
        <v>1049624251</v>
      </c>
      <c r="C419" t="s">
        <v>1029</v>
      </c>
      <c r="D419" t="s">
        <v>1030</v>
      </c>
      <c r="E419" t="s">
        <v>6</v>
      </c>
      <c r="F419" t="s">
        <v>1047</v>
      </c>
      <c r="G419" t="s">
        <v>178</v>
      </c>
      <c r="H419" s="2">
        <v>45649.708634259259</v>
      </c>
      <c r="I419">
        <v>1</v>
      </c>
      <c r="J4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45922.374293981484</v>
      </c>
      <c r="K4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45922.776921296296</v>
      </c>
      <c r="L419" s="21">
        <f>_xlfn.XLOOKUP(User[[#This Row],[User Code]],RMS_Check_In_Out!A:A,RMS_Check_In_Out!D:D,"0")</f>
        <v>580</v>
      </c>
      <c r="M419" s="21" t="str">
        <f>_xlfn.XLOOKUP(User[[#This Row],[User Code]],Leave!P:P,Leave!S:S,"0")</f>
        <v>0</v>
      </c>
      <c r="N419" s="21">
        <f>User[[#This Row],[Time Leave RMS (min)]]/60</f>
        <v>0</v>
      </c>
      <c r="O419" s="15">
        <f>User[[#This Row],[Duration In Store(min)]]/60</f>
        <v>9.6666666666666661</v>
      </c>
      <c r="P419" s="28">
        <f>User[[#This Row],[Time In Store + Leave]]/24</f>
        <v>0.40277777777777773</v>
      </c>
      <c r="Q419" s="15">
        <f>(User[[#This Row],[Time Leave RMS (min)]]/60)+User[[#This Row],[Duration In Store H]]</f>
        <v>9.6666666666666661</v>
      </c>
      <c r="R419">
        <f>IF(User[[#This Row],[Check In]]="Sin Registro",0,1)</f>
        <v>1</v>
      </c>
      <c r="S419">
        <f>IF(User[[#This Row],[Check Out]]="Sin Registro",0,1)</f>
        <v>1</v>
      </c>
      <c r="T419" t="str">
        <f>IFERROR(IF(VLOOKUP(User[[#This Row],[User Code]],Justificar!$C$8:$I$1048576,6,0)=0,"Sin Justificación",VLOOKUP(User[[#This Row],[User Code]],Justificar!$C$8:$I$1048576,6,0)),"")</f>
        <v/>
      </c>
      <c r="U419" t="str">
        <f>IFERROR(IF(VLOOKUP(User[[#This Row],[User Code]],Justificar!$C$8:$I$1048576,6,0)=0,"Sin Justificación",VLOOKUP(User[[#This Row],[User Code]],Justificar!$C$8:$I$1048576,7,0)),"")</f>
        <v/>
      </c>
      <c r="V419" t="str" cm="1">
        <f t="array" ref="V419">_xlfn.IFS(User[[#This Row],[Time In Store + Leave]]&lt;7.8,"Incompleto",User[[#This Row],[Time In Store + Leave]]&lt;=12,"Completo",User[[#This Row],[Time In Store + Leave]]&gt;12,"Superior")</f>
        <v>Completo</v>
      </c>
      <c r="W41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19" t="str">
        <f>IF(User[[#This Row],[Rango]]="incompleto",IF(User[[#This Row],[Reporte in]]=0,"Sin_Registro_In_Out",IF(User[[#This Row],[Reporte Out]]=0,"No_Realizo_Salida","No_cumple_el_Tiempo")),"")</f>
        <v/>
      </c>
      <c r="Y419" t="str" cm="1">
        <f t="array" ref="Y4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19"/>
      <c r="AA419"/>
      <c r="AB419"/>
      <c r="AC419"/>
      <c r="AD419"/>
      <c r="AE419"/>
      <c r="AF419"/>
      <c r="AG419"/>
      <c r="AH419"/>
      <c r="AI419"/>
      <c r="AJ419"/>
    </row>
    <row r="420" spans="1:36" x14ac:dyDescent="0.3">
      <c r="A420" t="s">
        <v>1017</v>
      </c>
      <c r="B420">
        <v>1024562617</v>
      </c>
      <c r="C420" t="s">
        <v>1018</v>
      </c>
      <c r="D420" t="s">
        <v>1019</v>
      </c>
      <c r="E420" t="s">
        <v>6</v>
      </c>
      <c r="F420" t="s">
        <v>2768</v>
      </c>
      <c r="G420" t="s">
        <v>178</v>
      </c>
      <c r="H420" s="2">
        <v>45646.458854166667</v>
      </c>
      <c r="I420">
        <v>1</v>
      </c>
      <c r="J4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45922.460358796299</v>
      </c>
      <c r="K4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45922.835127314815</v>
      </c>
      <c r="L420" s="21">
        <f>_xlfn.XLOOKUP(User[[#This Row],[User Code]],RMS_Check_In_Out!A:A,RMS_Check_In_Out!D:D,"0")</f>
        <v>540</v>
      </c>
      <c r="M420" s="21" t="str">
        <f>_xlfn.XLOOKUP(User[[#This Row],[User Code]],Leave!P:P,Leave!S:S,"0")</f>
        <v>0</v>
      </c>
      <c r="N420" s="21">
        <f>User[[#This Row],[Time Leave RMS (min)]]/60</f>
        <v>0</v>
      </c>
      <c r="O420" s="15">
        <f>User[[#This Row],[Duration In Store(min)]]/60</f>
        <v>9</v>
      </c>
      <c r="P420" s="28">
        <f>User[[#This Row],[Time In Store + Leave]]/24</f>
        <v>0.375</v>
      </c>
      <c r="Q420" s="15">
        <f>(User[[#This Row],[Time Leave RMS (min)]]/60)+User[[#This Row],[Duration In Store H]]</f>
        <v>9</v>
      </c>
      <c r="R420">
        <f>IF(User[[#This Row],[Check In]]="Sin Registro",0,1)</f>
        <v>1</v>
      </c>
      <c r="S420">
        <f>IF(User[[#This Row],[Check Out]]="Sin Registro",0,1)</f>
        <v>1</v>
      </c>
      <c r="T420" t="str">
        <f>IFERROR(IF(VLOOKUP(User[[#This Row],[User Code]],Justificar!$C$8:$I$1048576,6,0)=0,"Sin Justificación",VLOOKUP(User[[#This Row],[User Code]],Justificar!$C$8:$I$1048576,6,0)),"")</f>
        <v/>
      </c>
      <c r="U420" t="str">
        <f>IFERROR(IF(VLOOKUP(User[[#This Row],[User Code]],Justificar!$C$8:$I$1048576,6,0)=0,"Sin Justificación",VLOOKUP(User[[#This Row],[User Code]],Justificar!$C$8:$I$1048576,7,0)),"")</f>
        <v/>
      </c>
      <c r="V420" t="str" cm="1">
        <f t="array" ref="V420">_xlfn.IFS(User[[#This Row],[Time In Store + Leave]]&lt;7.8,"Incompleto",User[[#This Row],[Time In Store + Leave]]&lt;=12,"Completo",User[[#This Row],[Time In Store + Leave]]&gt;12,"Superior")</f>
        <v>Completo</v>
      </c>
      <c r="W42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0" t="str">
        <f>IF(User[[#This Row],[Rango]]="incompleto",IF(User[[#This Row],[Reporte in]]=0,"Sin_Registro_In_Out",IF(User[[#This Row],[Reporte Out]]=0,"No_Realizo_Salida","No_cumple_el_Tiempo")),"")</f>
        <v/>
      </c>
      <c r="Y420" t="str" cm="1">
        <f t="array" ref="Y4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20"/>
      <c r="AA420"/>
      <c r="AB420"/>
      <c r="AC420"/>
      <c r="AD420"/>
      <c r="AE420"/>
      <c r="AF420"/>
      <c r="AG420"/>
      <c r="AH420"/>
      <c r="AI420"/>
      <c r="AJ420"/>
    </row>
    <row r="421" spans="1:36" x14ac:dyDescent="0.3">
      <c r="A421" t="s">
        <v>939</v>
      </c>
      <c r="B421">
        <v>1067942999</v>
      </c>
      <c r="C421" t="s">
        <v>940</v>
      </c>
      <c r="D421" t="s">
        <v>941</v>
      </c>
      <c r="E421" t="s">
        <v>6</v>
      </c>
      <c r="F421" t="s">
        <v>1034</v>
      </c>
      <c r="G421" t="s">
        <v>178</v>
      </c>
      <c r="H421" s="2">
        <v>45643.584687499999</v>
      </c>
      <c r="I421">
        <v>1</v>
      </c>
      <c r="J4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45922.354768518519</v>
      </c>
      <c r="K4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45922.728680555556</v>
      </c>
      <c r="L421" s="21">
        <f>_xlfn.XLOOKUP(User[[#This Row],[User Code]],RMS_Check_In_Out!A:A,RMS_Check_In_Out!D:D,"0")</f>
        <v>538</v>
      </c>
      <c r="M421" s="21" t="str">
        <f>_xlfn.XLOOKUP(User[[#This Row],[User Code]],Leave!P:P,Leave!S:S,"0")</f>
        <v>0</v>
      </c>
      <c r="N421" s="21">
        <f>User[[#This Row],[Time Leave RMS (min)]]/60</f>
        <v>0</v>
      </c>
      <c r="O421" s="15">
        <f>User[[#This Row],[Duration In Store(min)]]/60</f>
        <v>8.9666666666666668</v>
      </c>
      <c r="P421" s="28">
        <f>User[[#This Row],[Time In Store + Leave]]/24</f>
        <v>0.37361111111111112</v>
      </c>
      <c r="Q421" s="15">
        <f>(User[[#This Row],[Time Leave RMS (min)]]/60)+User[[#This Row],[Duration In Store H]]</f>
        <v>8.9666666666666668</v>
      </c>
      <c r="R421">
        <f>IF(User[[#This Row],[Check In]]="Sin Registro",0,1)</f>
        <v>1</v>
      </c>
      <c r="S421">
        <f>IF(User[[#This Row],[Check Out]]="Sin Registro",0,1)</f>
        <v>1</v>
      </c>
      <c r="T421" t="str">
        <f>IFERROR(IF(VLOOKUP(User[[#This Row],[User Code]],Justificar!$C$8:$I$1048576,6,0)=0,"Sin Justificación",VLOOKUP(User[[#This Row],[User Code]],Justificar!$C$8:$I$1048576,6,0)),"")</f>
        <v/>
      </c>
      <c r="U421" t="str">
        <f>IFERROR(IF(VLOOKUP(User[[#This Row],[User Code]],Justificar!$C$8:$I$1048576,6,0)=0,"Sin Justificación",VLOOKUP(User[[#This Row],[User Code]],Justificar!$C$8:$I$1048576,7,0)),"")</f>
        <v/>
      </c>
      <c r="V421" t="str" cm="1">
        <f t="array" ref="V421">_xlfn.IFS(User[[#This Row],[Time In Store + Leave]]&lt;7.8,"Incompleto",User[[#This Row],[Time In Store + Leave]]&lt;=12,"Completo",User[[#This Row],[Time In Store + Leave]]&gt;12,"Superior")</f>
        <v>Completo</v>
      </c>
      <c r="W42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1" t="str">
        <f>IF(User[[#This Row],[Rango]]="incompleto",IF(User[[#This Row],[Reporte in]]=0,"Sin_Registro_In_Out",IF(User[[#This Row],[Reporte Out]]=0,"No_Realizo_Salida","No_cumple_el_Tiempo")),"")</f>
        <v/>
      </c>
      <c r="Y421" t="str" cm="1">
        <f t="array" ref="Y4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21"/>
      <c r="AA421"/>
      <c r="AB421"/>
      <c r="AC421"/>
      <c r="AD421"/>
      <c r="AE421"/>
      <c r="AF421"/>
      <c r="AG421"/>
      <c r="AH421"/>
      <c r="AI421"/>
      <c r="AJ421"/>
    </row>
    <row r="422" spans="1:36" x14ac:dyDescent="0.3">
      <c r="A422" t="s">
        <v>942</v>
      </c>
      <c r="B422">
        <v>1000564613</v>
      </c>
      <c r="C422" t="s">
        <v>943</v>
      </c>
      <c r="D422" t="s">
        <v>944</v>
      </c>
      <c r="E422" t="s">
        <v>6</v>
      </c>
      <c r="F422" t="s">
        <v>1043</v>
      </c>
      <c r="G422" t="s">
        <v>177</v>
      </c>
      <c r="H422" s="2">
        <v>45643.583657407406</v>
      </c>
      <c r="I422">
        <v>1</v>
      </c>
      <c r="J4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45922.505312499998</v>
      </c>
      <c r="K4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45922.85015046296</v>
      </c>
      <c r="L422" s="21">
        <f>_xlfn.XLOOKUP(User[[#This Row],[User Code]],RMS_Check_In_Out!A:A,RMS_Check_In_Out!D:D,"0")</f>
        <v>497</v>
      </c>
      <c r="M422" s="21" t="str">
        <f>_xlfn.XLOOKUP(User[[#This Row],[User Code]],Leave!P:P,Leave!S:S,"0")</f>
        <v>0</v>
      </c>
      <c r="N422" s="21">
        <f>User[[#This Row],[Time Leave RMS (min)]]/60</f>
        <v>0</v>
      </c>
      <c r="O422" s="15">
        <f>User[[#This Row],[Duration In Store(min)]]/60</f>
        <v>8.2833333333333332</v>
      </c>
      <c r="P422" s="28">
        <f>User[[#This Row],[Time In Store + Leave]]/24</f>
        <v>0.34513888888888888</v>
      </c>
      <c r="Q422" s="15">
        <f>(User[[#This Row],[Time Leave RMS (min)]]/60)+User[[#This Row],[Duration In Store H]]</f>
        <v>8.2833333333333332</v>
      </c>
      <c r="R422">
        <f>IF(User[[#This Row],[Check In]]="Sin Registro",0,1)</f>
        <v>1</v>
      </c>
      <c r="S422">
        <f>IF(User[[#This Row],[Check Out]]="Sin Registro",0,1)</f>
        <v>1</v>
      </c>
      <c r="T422" t="str">
        <f>IFERROR(IF(VLOOKUP(User[[#This Row],[User Code]],Justificar!$C$8:$I$1048576,6,0)=0,"Sin Justificación",VLOOKUP(User[[#This Row],[User Code]],Justificar!$C$8:$I$1048576,6,0)),"")</f>
        <v/>
      </c>
      <c r="U422" t="str">
        <f>IFERROR(IF(VLOOKUP(User[[#This Row],[User Code]],Justificar!$C$8:$I$1048576,6,0)=0,"Sin Justificación",VLOOKUP(User[[#This Row],[User Code]],Justificar!$C$8:$I$1048576,7,0)),"")</f>
        <v/>
      </c>
      <c r="V422" t="str" cm="1">
        <f t="array" ref="V422">_xlfn.IFS(User[[#This Row],[Time In Store + Leave]]&lt;7.8,"Incompleto",User[[#This Row],[Time In Store + Leave]]&lt;=12,"Completo",User[[#This Row],[Time In Store + Leave]]&gt;12,"Superior")</f>
        <v>Completo</v>
      </c>
      <c r="W42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2" t="str">
        <f>IF(User[[#This Row],[Rango]]="incompleto",IF(User[[#This Row],[Reporte in]]=0,"Sin_Registro_In_Out",IF(User[[#This Row],[Reporte Out]]=0,"No_Realizo_Salida","No_cumple_el_Tiempo")),"")</f>
        <v/>
      </c>
      <c r="Y422" t="str" cm="1">
        <f t="array" ref="Y4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22"/>
      <c r="AA422"/>
      <c r="AB422"/>
      <c r="AC422"/>
      <c r="AD422"/>
      <c r="AE422"/>
      <c r="AF422"/>
      <c r="AG422"/>
      <c r="AH422"/>
      <c r="AI422"/>
      <c r="AJ422"/>
    </row>
    <row r="423" spans="1:36" x14ac:dyDescent="0.3">
      <c r="A423" t="s">
        <v>904</v>
      </c>
      <c r="B423">
        <v>1036967531</v>
      </c>
      <c r="C423" t="s">
        <v>905</v>
      </c>
      <c r="D423" t="s">
        <v>906</v>
      </c>
      <c r="E423" t="s">
        <v>6</v>
      </c>
      <c r="F423" t="s">
        <v>1036</v>
      </c>
      <c r="G423" t="s">
        <v>178</v>
      </c>
      <c r="H423" s="2">
        <v>45642.54314814815</v>
      </c>
      <c r="I423">
        <v>1</v>
      </c>
      <c r="J4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45922.330381944441</v>
      </c>
      <c r="K4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45922.720636574071</v>
      </c>
      <c r="L423" s="21">
        <f>_xlfn.XLOOKUP(User[[#This Row],[User Code]],RMS_Check_In_Out!A:A,RMS_Check_In_Out!D:D,"0")</f>
        <v>562</v>
      </c>
      <c r="M423" s="21" t="str">
        <f>_xlfn.XLOOKUP(User[[#This Row],[User Code]],Leave!P:P,Leave!S:S,"0")</f>
        <v>0</v>
      </c>
      <c r="N423" s="21">
        <f>User[[#This Row],[Time Leave RMS (min)]]/60</f>
        <v>0</v>
      </c>
      <c r="O423" s="15">
        <f>User[[#This Row],[Duration In Store(min)]]/60</f>
        <v>9.3666666666666671</v>
      </c>
      <c r="P423" s="28">
        <f>User[[#This Row],[Time In Store + Leave]]/24</f>
        <v>0.39027777777777778</v>
      </c>
      <c r="Q423" s="15">
        <f>(User[[#This Row],[Time Leave RMS (min)]]/60)+User[[#This Row],[Duration In Store H]]</f>
        <v>9.3666666666666671</v>
      </c>
      <c r="R423">
        <f>IF(User[[#This Row],[Check In]]="Sin Registro",0,1)</f>
        <v>1</v>
      </c>
      <c r="S423">
        <f>IF(User[[#This Row],[Check Out]]="Sin Registro",0,1)</f>
        <v>1</v>
      </c>
      <c r="T423" t="str">
        <f>IFERROR(IF(VLOOKUP(User[[#This Row],[User Code]],Justificar!$C$8:$I$1048576,6,0)=0,"Sin Justificación",VLOOKUP(User[[#This Row],[User Code]],Justificar!$C$8:$I$1048576,6,0)),"")</f>
        <v/>
      </c>
      <c r="U423" t="str">
        <f>IFERROR(IF(VLOOKUP(User[[#This Row],[User Code]],Justificar!$C$8:$I$1048576,6,0)=0,"Sin Justificación",VLOOKUP(User[[#This Row],[User Code]],Justificar!$C$8:$I$1048576,7,0)),"")</f>
        <v/>
      </c>
      <c r="V423" t="str" cm="1">
        <f t="array" ref="V423">_xlfn.IFS(User[[#This Row],[Time In Store + Leave]]&lt;7.8,"Incompleto",User[[#This Row],[Time In Store + Leave]]&lt;=12,"Completo",User[[#This Row],[Time In Store + Leave]]&gt;12,"Superior")</f>
        <v>Completo</v>
      </c>
      <c r="W42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3" t="str">
        <f>IF(User[[#This Row],[Rango]]="incompleto",IF(User[[#This Row],[Reporte in]]=0,"Sin_Registro_In_Out",IF(User[[#This Row],[Reporte Out]]=0,"No_Realizo_Salida","No_cumple_el_Tiempo")),"")</f>
        <v/>
      </c>
      <c r="Y423" t="str" cm="1">
        <f t="array" ref="Y4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23"/>
      <c r="AA423"/>
      <c r="AB423"/>
      <c r="AC423"/>
      <c r="AD423"/>
      <c r="AE423"/>
      <c r="AF423"/>
      <c r="AG423"/>
      <c r="AH423"/>
      <c r="AI423"/>
      <c r="AJ423"/>
    </row>
    <row r="424" spans="1:36" x14ac:dyDescent="0.3">
      <c r="A424" t="s">
        <v>907</v>
      </c>
      <c r="B424">
        <v>7498351</v>
      </c>
      <c r="C424" t="s">
        <v>908</v>
      </c>
      <c r="D424" t="s">
        <v>909</v>
      </c>
      <c r="E424" t="s">
        <v>6</v>
      </c>
      <c r="F424" t="s">
        <v>1036</v>
      </c>
      <c r="G424" t="s">
        <v>178</v>
      </c>
      <c r="H424" s="2">
        <v>45642.543020833335</v>
      </c>
      <c r="I424">
        <v>1</v>
      </c>
      <c r="J4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45922.375706018516</v>
      </c>
      <c r="K4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45922.752141203702</v>
      </c>
      <c r="L424" s="21">
        <f>_xlfn.XLOOKUP(User[[#This Row],[User Code]],RMS_Check_In_Out!A:A,RMS_Check_In_Out!D:D,"0")</f>
        <v>542</v>
      </c>
      <c r="M424" s="21" t="str">
        <f>_xlfn.XLOOKUP(User[[#This Row],[User Code]],Leave!P:P,Leave!S:S,"0")</f>
        <v>0</v>
      </c>
      <c r="N424" s="21">
        <f>User[[#This Row],[Time Leave RMS (min)]]/60</f>
        <v>0</v>
      </c>
      <c r="O424" s="15">
        <f>User[[#This Row],[Duration In Store(min)]]/60</f>
        <v>9.0333333333333332</v>
      </c>
      <c r="P424" s="28">
        <f>User[[#This Row],[Time In Store + Leave]]/24</f>
        <v>0.37638888888888888</v>
      </c>
      <c r="Q424" s="15">
        <f>(User[[#This Row],[Time Leave RMS (min)]]/60)+User[[#This Row],[Duration In Store H]]</f>
        <v>9.0333333333333332</v>
      </c>
      <c r="R424">
        <f>IF(User[[#This Row],[Check In]]="Sin Registro",0,1)</f>
        <v>1</v>
      </c>
      <c r="S424">
        <f>IF(User[[#This Row],[Check Out]]="Sin Registro",0,1)</f>
        <v>1</v>
      </c>
      <c r="T424" t="str">
        <f>IFERROR(IF(VLOOKUP(User[[#This Row],[User Code]],Justificar!$C$8:$I$1048576,6,0)=0,"Sin Justificación",VLOOKUP(User[[#This Row],[User Code]],Justificar!$C$8:$I$1048576,6,0)),"")</f>
        <v/>
      </c>
      <c r="U424" t="str">
        <f>IFERROR(IF(VLOOKUP(User[[#This Row],[User Code]],Justificar!$C$8:$I$1048576,6,0)=0,"Sin Justificación",VLOOKUP(User[[#This Row],[User Code]],Justificar!$C$8:$I$1048576,7,0)),"")</f>
        <v/>
      </c>
      <c r="V424" t="str" cm="1">
        <f t="array" ref="V424">_xlfn.IFS(User[[#This Row],[Time In Store + Leave]]&lt;7.8,"Incompleto",User[[#This Row],[Time In Store + Leave]]&lt;=12,"Completo",User[[#This Row],[Time In Store + Leave]]&gt;12,"Superior")</f>
        <v>Completo</v>
      </c>
      <c r="W42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4" t="str">
        <f>IF(User[[#This Row],[Rango]]="incompleto",IF(User[[#This Row],[Reporte in]]=0,"Sin_Registro_In_Out",IF(User[[#This Row],[Reporte Out]]=0,"No_Realizo_Salida","No_cumple_el_Tiempo")),"")</f>
        <v/>
      </c>
      <c r="Y424" t="str" cm="1">
        <f t="array" ref="Y4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24"/>
      <c r="AA424"/>
      <c r="AB424"/>
      <c r="AC424"/>
      <c r="AD424"/>
      <c r="AE424"/>
      <c r="AF424"/>
      <c r="AG424"/>
      <c r="AH424"/>
      <c r="AI424"/>
      <c r="AJ424"/>
    </row>
    <row r="425" spans="1:36" x14ac:dyDescent="0.3">
      <c r="A425" t="s">
        <v>910</v>
      </c>
      <c r="B425">
        <v>1069264020</v>
      </c>
      <c r="C425" t="s">
        <v>1020</v>
      </c>
      <c r="D425" t="s">
        <v>911</v>
      </c>
      <c r="E425" t="s">
        <v>6</v>
      </c>
      <c r="F425" t="s">
        <v>1487</v>
      </c>
      <c r="G425" t="s">
        <v>177</v>
      </c>
      <c r="H425" s="2">
        <v>45642.542303240742</v>
      </c>
      <c r="I425">
        <v>1</v>
      </c>
      <c r="J42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2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25" s="21" t="str">
        <f>_xlfn.XLOOKUP(User[[#This Row],[User Code]],RMS_Check_In_Out!A:A,RMS_Check_In_Out!D:D,"0")</f>
        <v>0</v>
      </c>
      <c r="M425" s="21" t="str">
        <f>_xlfn.XLOOKUP(User[[#This Row],[User Code]],Leave!P:P,Leave!S:S,"0")</f>
        <v>0</v>
      </c>
      <c r="N425" s="21">
        <f>User[[#This Row],[Time Leave RMS (min)]]/60</f>
        <v>0</v>
      </c>
      <c r="O425" s="15">
        <f>User[[#This Row],[Duration In Store(min)]]/60</f>
        <v>0</v>
      </c>
      <c r="P425" s="28">
        <f>User[[#This Row],[Time In Store + Leave]]/24</f>
        <v>0</v>
      </c>
      <c r="Q425" s="15">
        <f>(User[[#This Row],[Time Leave RMS (min)]]/60)+User[[#This Row],[Duration In Store H]]</f>
        <v>0</v>
      </c>
      <c r="R425">
        <f>IF(User[[#This Row],[Check In]]="Sin Registro",0,1)</f>
        <v>0</v>
      </c>
      <c r="S425">
        <f>IF(User[[#This Row],[Check Out]]="Sin Registro",0,1)</f>
        <v>0</v>
      </c>
      <c r="T425" t="str">
        <f>IFERROR(IF(VLOOKUP(User[[#This Row],[User Code]],Justificar!$C$8:$I$1048576,6,0)=0,"Sin Justificación",VLOOKUP(User[[#This Row],[User Code]],Justificar!$C$8:$I$1048576,6,0)),"")</f>
        <v>Sin Justificación</v>
      </c>
      <c r="U425" t="str">
        <f>IFERROR(IF(VLOOKUP(User[[#This Row],[User Code]],Justificar!$C$8:$I$1048576,6,0)=0,"Sin Justificación",VLOOKUP(User[[#This Row],[User Code]],Justificar!$C$8:$I$1048576,7,0)),"")</f>
        <v>Sin Justificación</v>
      </c>
      <c r="V425" t="str" cm="1">
        <f t="array" ref="V425">_xlfn.IFS(User[[#This Row],[Time In Store + Leave]]&lt;7.8,"Incompleto",User[[#This Row],[Time In Store + Leave]]&lt;=12,"Completo",User[[#This Row],[Time In Store + Leave]]&gt;12,"Superior")</f>
        <v>Incompleto</v>
      </c>
      <c r="W425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25" t="str">
        <f>IF(User[[#This Row],[Rango]]="incompleto",IF(User[[#This Row],[Reporte in]]=0,"Sin_Registro_In_Out",IF(User[[#This Row],[Reporte Out]]=0,"No_Realizo_Salida","No_cumple_el_Tiempo")),"")</f>
        <v>Sin_Registro_In_Out</v>
      </c>
      <c r="Y425" t="str" cm="1">
        <f t="array" ref="Y4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25"/>
      <c r="AA425"/>
      <c r="AB425"/>
      <c r="AC425"/>
      <c r="AD425"/>
      <c r="AE425"/>
      <c r="AF425"/>
      <c r="AG425"/>
      <c r="AH425"/>
      <c r="AI425"/>
      <c r="AJ425"/>
    </row>
    <row r="426" spans="1:36" x14ac:dyDescent="0.3">
      <c r="A426" t="s">
        <v>912</v>
      </c>
      <c r="B426">
        <v>1047414972</v>
      </c>
      <c r="C426" t="s">
        <v>1021</v>
      </c>
      <c r="D426" t="s">
        <v>913</v>
      </c>
      <c r="E426" t="s">
        <v>6</v>
      </c>
      <c r="F426" t="s">
        <v>1863</v>
      </c>
      <c r="G426" t="s">
        <v>179</v>
      </c>
      <c r="H426" s="2">
        <v>45642.417314814818</v>
      </c>
      <c r="I426">
        <v>1</v>
      </c>
      <c r="J4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45922.419930555552</v>
      </c>
      <c r="K4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45922.803611111114</v>
      </c>
      <c r="L426" s="21">
        <f>_xlfn.XLOOKUP(User[[#This Row],[User Code]],RMS_Check_In_Out!A:A,RMS_Check_In_Out!D:D,"0")</f>
        <v>553</v>
      </c>
      <c r="M426" s="21" t="str">
        <f>_xlfn.XLOOKUP(User[[#This Row],[User Code]],Leave!P:P,Leave!S:S,"0")</f>
        <v>0</v>
      </c>
      <c r="N426" s="21">
        <f>User[[#This Row],[Time Leave RMS (min)]]/60</f>
        <v>0</v>
      </c>
      <c r="O426" s="15">
        <f>User[[#This Row],[Duration In Store(min)]]/60</f>
        <v>9.2166666666666668</v>
      </c>
      <c r="P426" s="28">
        <f>User[[#This Row],[Time In Store + Leave]]/24</f>
        <v>0.3840277777777778</v>
      </c>
      <c r="Q426" s="15">
        <f>(User[[#This Row],[Time Leave RMS (min)]]/60)+User[[#This Row],[Duration In Store H]]</f>
        <v>9.2166666666666668</v>
      </c>
      <c r="R426">
        <f>IF(User[[#This Row],[Check In]]="Sin Registro",0,1)</f>
        <v>1</v>
      </c>
      <c r="S426">
        <f>IF(User[[#This Row],[Check Out]]="Sin Registro",0,1)</f>
        <v>1</v>
      </c>
      <c r="T426" t="str">
        <f>IFERROR(IF(VLOOKUP(User[[#This Row],[User Code]],Justificar!$C$8:$I$1048576,6,0)=0,"Sin Justificación",VLOOKUP(User[[#This Row],[User Code]],Justificar!$C$8:$I$1048576,6,0)),"")</f>
        <v/>
      </c>
      <c r="U426" t="str">
        <f>IFERROR(IF(VLOOKUP(User[[#This Row],[User Code]],Justificar!$C$8:$I$1048576,6,0)=0,"Sin Justificación",VLOOKUP(User[[#This Row],[User Code]],Justificar!$C$8:$I$1048576,7,0)),"")</f>
        <v/>
      </c>
      <c r="V426" t="str" cm="1">
        <f t="array" ref="V426">_xlfn.IFS(User[[#This Row],[Time In Store + Leave]]&lt;7.8,"Incompleto",User[[#This Row],[Time In Store + Leave]]&lt;=12,"Completo",User[[#This Row],[Time In Store + Leave]]&gt;12,"Superior")</f>
        <v>Completo</v>
      </c>
      <c r="W42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6" t="str">
        <f>IF(User[[#This Row],[Rango]]="incompleto",IF(User[[#This Row],[Reporte in]]=0,"Sin_Registro_In_Out",IF(User[[#This Row],[Reporte Out]]=0,"No_Realizo_Salida","No_cumple_el_Tiempo")),"")</f>
        <v/>
      </c>
      <c r="Y426" t="str" cm="1">
        <f t="array" ref="Y4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26"/>
      <c r="AA426"/>
      <c r="AB426"/>
      <c r="AC426"/>
      <c r="AD426"/>
      <c r="AE426"/>
      <c r="AF426"/>
      <c r="AG426"/>
      <c r="AH426"/>
      <c r="AI426"/>
      <c r="AJ426"/>
    </row>
    <row r="427" spans="1:36" x14ac:dyDescent="0.3">
      <c r="A427" t="s">
        <v>902</v>
      </c>
      <c r="B427">
        <v>1005054256</v>
      </c>
      <c r="C427" t="s">
        <v>1022</v>
      </c>
      <c r="D427" t="s">
        <v>903</v>
      </c>
      <c r="E427" t="s">
        <v>6</v>
      </c>
      <c r="F427" t="s">
        <v>1035</v>
      </c>
      <c r="G427" t="s">
        <v>178</v>
      </c>
      <c r="H427" s="2">
        <v>45639.542013888888</v>
      </c>
      <c r="I427">
        <v>1</v>
      </c>
      <c r="J4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45922.382708333331</v>
      </c>
      <c r="K4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45922.776388888888</v>
      </c>
      <c r="L427" s="21">
        <f>_xlfn.XLOOKUP(User[[#This Row],[User Code]],RMS_Check_In_Out!A:A,RMS_Check_In_Out!D:D,"0")</f>
        <v>567</v>
      </c>
      <c r="M427" s="21" t="str">
        <f>_xlfn.XLOOKUP(User[[#This Row],[User Code]],Leave!P:P,Leave!S:S,"0")</f>
        <v>0</v>
      </c>
      <c r="N427" s="21">
        <f>User[[#This Row],[Time Leave RMS (min)]]/60</f>
        <v>0</v>
      </c>
      <c r="O427" s="15">
        <f>User[[#This Row],[Duration In Store(min)]]/60</f>
        <v>9.4499999999999993</v>
      </c>
      <c r="P427" s="28">
        <f>User[[#This Row],[Time In Store + Leave]]/24</f>
        <v>0.39374999999999999</v>
      </c>
      <c r="Q427" s="15">
        <f>(User[[#This Row],[Time Leave RMS (min)]]/60)+User[[#This Row],[Duration In Store H]]</f>
        <v>9.4499999999999993</v>
      </c>
      <c r="R427">
        <f>IF(User[[#This Row],[Check In]]="Sin Registro",0,1)</f>
        <v>1</v>
      </c>
      <c r="S427">
        <f>IF(User[[#This Row],[Check Out]]="Sin Registro",0,1)</f>
        <v>1</v>
      </c>
      <c r="T427" t="str">
        <f>IFERROR(IF(VLOOKUP(User[[#This Row],[User Code]],Justificar!$C$8:$I$1048576,6,0)=0,"Sin Justificación",VLOOKUP(User[[#This Row],[User Code]],Justificar!$C$8:$I$1048576,6,0)),"")</f>
        <v/>
      </c>
      <c r="U427" t="str">
        <f>IFERROR(IF(VLOOKUP(User[[#This Row],[User Code]],Justificar!$C$8:$I$1048576,6,0)=0,"Sin Justificación",VLOOKUP(User[[#This Row],[User Code]],Justificar!$C$8:$I$1048576,7,0)),"")</f>
        <v/>
      </c>
      <c r="V427" t="str" cm="1">
        <f t="array" ref="V427">_xlfn.IFS(User[[#This Row],[Time In Store + Leave]]&lt;7.8,"Incompleto",User[[#This Row],[Time In Store + Leave]]&lt;=12,"Completo",User[[#This Row],[Time In Store + Leave]]&gt;12,"Superior")</f>
        <v>Completo</v>
      </c>
      <c r="W42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7" t="str">
        <f>IF(User[[#This Row],[Rango]]="incompleto",IF(User[[#This Row],[Reporte in]]=0,"Sin_Registro_In_Out",IF(User[[#This Row],[Reporte Out]]=0,"No_Realizo_Salida","No_cumple_el_Tiempo")),"")</f>
        <v/>
      </c>
      <c r="Y427" t="str" cm="1">
        <f t="array" ref="Y4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27"/>
      <c r="AA427"/>
      <c r="AB427"/>
      <c r="AC427"/>
      <c r="AD427"/>
      <c r="AE427"/>
      <c r="AF427"/>
      <c r="AG427"/>
      <c r="AH427"/>
      <c r="AI427"/>
      <c r="AJ427"/>
    </row>
    <row r="428" spans="1:36" x14ac:dyDescent="0.3">
      <c r="A428" t="s">
        <v>894</v>
      </c>
      <c r="B428">
        <v>1002961247</v>
      </c>
      <c r="C428" t="s">
        <v>1023</v>
      </c>
      <c r="D428" t="s">
        <v>895</v>
      </c>
      <c r="E428" t="s">
        <v>6</v>
      </c>
      <c r="F428" t="s">
        <v>1128</v>
      </c>
      <c r="G428" t="s">
        <v>178</v>
      </c>
      <c r="H428" s="2">
        <v>45638.66846064815</v>
      </c>
      <c r="I428">
        <v>1</v>
      </c>
      <c r="J4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45922.355752314812</v>
      </c>
      <c r="K4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45922.745509259257</v>
      </c>
      <c r="L428" s="21">
        <f>_xlfn.XLOOKUP(User[[#This Row],[User Code]],RMS_Check_In_Out!A:A,RMS_Check_In_Out!D:D,"0")</f>
        <v>561</v>
      </c>
      <c r="M428" s="21" t="str">
        <f>_xlfn.XLOOKUP(User[[#This Row],[User Code]],Leave!P:P,Leave!S:S,"0")</f>
        <v>0</v>
      </c>
      <c r="N428" s="21">
        <f>User[[#This Row],[Time Leave RMS (min)]]/60</f>
        <v>0</v>
      </c>
      <c r="O428" s="15">
        <f>User[[#This Row],[Duration In Store(min)]]/60</f>
        <v>9.35</v>
      </c>
      <c r="P428" s="28">
        <f>User[[#This Row],[Time In Store + Leave]]/24</f>
        <v>0.38958333333333334</v>
      </c>
      <c r="Q428" s="15">
        <f>(User[[#This Row],[Time Leave RMS (min)]]/60)+User[[#This Row],[Duration In Store H]]</f>
        <v>9.35</v>
      </c>
      <c r="R428">
        <f>IF(User[[#This Row],[Check In]]="Sin Registro",0,1)</f>
        <v>1</v>
      </c>
      <c r="S428">
        <f>IF(User[[#This Row],[Check Out]]="Sin Registro",0,1)</f>
        <v>1</v>
      </c>
      <c r="T428" t="str">
        <f>IFERROR(IF(VLOOKUP(User[[#This Row],[User Code]],Justificar!$C$8:$I$1048576,6,0)=0,"Sin Justificación",VLOOKUP(User[[#This Row],[User Code]],Justificar!$C$8:$I$1048576,6,0)),"")</f>
        <v/>
      </c>
      <c r="U428" t="str">
        <f>IFERROR(IF(VLOOKUP(User[[#This Row],[User Code]],Justificar!$C$8:$I$1048576,6,0)=0,"Sin Justificación",VLOOKUP(User[[#This Row],[User Code]],Justificar!$C$8:$I$1048576,7,0)),"")</f>
        <v/>
      </c>
      <c r="V428" t="str" cm="1">
        <f t="array" ref="V428">_xlfn.IFS(User[[#This Row],[Time In Store + Leave]]&lt;7.8,"Incompleto",User[[#This Row],[Time In Store + Leave]]&lt;=12,"Completo",User[[#This Row],[Time In Store + Leave]]&gt;12,"Superior")</f>
        <v>Completo</v>
      </c>
      <c r="W42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8" t="str">
        <f>IF(User[[#This Row],[Rango]]="incompleto",IF(User[[#This Row],[Reporte in]]=0,"Sin_Registro_In_Out",IF(User[[#This Row],[Reporte Out]]=0,"No_Realizo_Salida","No_cumple_el_Tiempo")),"")</f>
        <v/>
      </c>
      <c r="Y428" t="str" cm="1">
        <f t="array" ref="Y4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28"/>
      <c r="AA428"/>
      <c r="AB428"/>
      <c r="AC428"/>
      <c r="AD428"/>
      <c r="AE428"/>
      <c r="AF428"/>
      <c r="AG428"/>
      <c r="AH428"/>
      <c r="AI428"/>
      <c r="AJ428"/>
    </row>
    <row r="429" spans="1:36" x14ac:dyDescent="0.3">
      <c r="A429" t="s">
        <v>896</v>
      </c>
      <c r="B429">
        <v>1004540737</v>
      </c>
      <c r="C429" t="s">
        <v>1024</v>
      </c>
      <c r="D429" t="s">
        <v>897</v>
      </c>
      <c r="E429" t="s">
        <v>6</v>
      </c>
      <c r="F429" t="s">
        <v>1037</v>
      </c>
      <c r="G429" t="s">
        <v>178</v>
      </c>
      <c r="H429" s="2">
        <v>45638.668298611112</v>
      </c>
      <c r="I429">
        <v>1</v>
      </c>
      <c r="J4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45922.333912037036</v>
      </c>
      <c r="K4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45922.73101851852</v>
      </c>
      <c r="L429" s="21">
        <f>_xlfn.XLOOKUP(User[[#This Row],[User Code]],RMS_Check_In_Out!A:A,RMS_Check_In_Out!D:D,"0")</f>
        <v>572</v>
      </c>
      <c r="M429" s="21" t="str">
        <f>_xlfn.XLOOKUP(User[[#This Row],[User Code]],Leave!P:P,Leave!S:S,"0")</f>
        <v>0</v>
      </c>
      <c r="N429" s="21">
        <f>User[[#This Row],[Time Leave RMS (min)]]/60</f>
        <v>0</v>
      </c>
      <c r="O429" s="15">
        <f>User[[#This Row],[Duration In Store(min)]]/60</f>
        <v>9.5333333333333332</v>
      </c>
      <c r="P429" s="28">
        <f>User[[#This Row],[Time In Store + Leave]]/24</f>
        <v>0.3972222222222222</v>
      </c>
      <c r="Q429" s="15">
        <f>(User[[#This Row],[Time Leave RMS (min)]]/60)+User[[#This Row],[Duration In Store H]]</f>
        <v>9.5333333333333332</v>
      </c>
      <c r="R429">
        <f>IF(User[[#This Row],[Check In]]="Sin Registro",0,1)</f>
        <v>1</v>
      </c>
      <c r="S429">
        <f>IF(User[[#This Row],[Check Out]]="Sin Registro",0,1)</f>
        <v>1</v>
      </c>
      <c r="T429" t="str">
        <f>IFERROR(IF(VLOOKUP(User[[#This Row],[User Code]],Justificar!$C$8:$I$1048576,6,0)=0,"Sin Justificación",VLOOKUP(User[[#This Row],[User Code]],Justificar!$C$8:$I$1048576,6,0)),"")</f>
        <v/>
      </c>
      <c r="U429" t="str">
        <f>IFERROR(IF(VLOOKUP(User[[#This Row],[User Code]],Justificar!$C$8:$I$1048576,6,0)=0,"Sin Justificación",VLOOKUP(User[[#This Row],[User Code]],Justificar!$C$8:$I$1048576,7,0)),"")</f>
        <v/>
      </c>
      <c r="V429" t="str" cm="1">
        <f t="array" ref="V429">_xlfn.IFS(User[[#This Row],[Time In Store + Leave]]&lt;7.8,"Incompleto",User[[#This Row],[Time In Store + Leave]]&lt;=12,"Completo",User[[#This Row],[Time In Store + Leave]]&gt;12,"Superior")</f>
        <v>Completo</v>
      </c>
      <c r="W42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29" t="str">
        <f>IF(User[[#This Row],[Rango]]="incompleto",IF(User[[#This Row],[Reporte in]]=0,"Sin_Registro_In_Out",IF(User[[#This Row],[Reporte Out]]=0,"No_Realizo_Salida","No_cumple_el_Tiempo")),"")</f>
        <v/>
      </c>
      <c r="Y429" t="str" cm="1">
        <f t="array" ref="Y4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29"/>
      <c r="AA429"/>
      <c r="AB429"/>
      <c r="AC429"/>
      <c r="AD429"/>
      <c r="AE429"/>
      <c r="AF429"/>
      <c r="AG429"/>
      <c r="AH429"/>
      <c r="AI429"/>
      <c r="AJ429"/>
    </row>
    <row r="430" spans="1:36" x14ac:dyDescent="0.3">
      <c r="A430" t="s">
        <v>898</v>
      </c>
      <c r="B430">
        <v>1007894173</v>
      </c>
      <c r="C430" t="s">
        <v>1038</v>
      </c>
      <c r="D430" t="s">
        <v>899</v>
      </c>
      <c r="E430" t="s">
        <v>6</v>
      </c>
      <c r="F430" t="s">
        <v>1128</v>
      </c>
      <c r="G430" t="s">
        <v>178</v>
      </c>
      <c r="H430" s="2">
        <v>45638.667812500003</v>
      </c>
      <c r="I430">
        <v>1</v>
      </c>
      <c r="J4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45922.371620370373</v>
      </c>
      <c r="K4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45922.737650462965</v>
      </c>
      <c r="L430" s="21">
        <f>_xlfn.XLOOKUP(User[[#This Row],[User Code]],RMS_Check_In_Out!A:A,RMS_Check_In_Out!D:D,"0")</f>
        <v>527</v>
      </c>
      <c r="M430" s="21">
        <f>_xlfn.XLOOKUP(User[[#This Row],[User Code]],Leave!P:P,Leave!S:S,"0")</f>
        <v>30</v>
      </c>
      <c r="N430" s="21">
        <f>User[[#This Row],[Time Leave RMS (min)]]/60</f>
        <v>0.5</v>
      </c>
      <c r="O430" s="15">
        <f>User[[#This Row],[Duration In Store(min)]]/60</f>
        <v>8.7833333333333332</v>
      </c>
      <c r="P430" s="28">
        <f>User[[#This Row],[Time In Store + Leave]]/24</f>
        <v>0.38680555555555557</v>
      </c>
      <c r="Q430" s="15">
        <f>(User[[#This Row],[Time Leave RMS (min)]]/60)+User[[#This Row],[Duration In Store H]]</f>
        <v>9.2833333333333332</v>
      </c>
      <c r="R430">
        <f>IF(User[[#This Row],[Check In]]="Sin Registro",0,1)</f>
        <v>1</v>
      </c>
      <c r="S430">
        <f>IF(User[[#This Row],[Check Out]]="Sin Registro",0,1)</f>
        <v>1</v>
      </c>
      <c r="T430" t="str">
        <f>IFERROR(IF(VLOOKUP(User[[#This Row],[User Code]],Justificar!$C$8:$I$1048576,6,0)=0,"Sin Justificación",VLOOKUP(User[[#This Row],[User Code]],Justificar!$C$8:$I$1048576,6,0)),"")</f>
        <v/>
      </c>
      <c r="U430" t="str">
        <f>IFERROR(IF(VLOOKUP(User[[#This Row],[User Code]],Justificar!$C$8:$I$1048576,6,0)=0,"Sin Justificación",VLOOKUP(User[[#This Row],[User Code]],Justificar!$C$8:$I$1048576,7,0)),"")</f>
        <v/>
      </c>
      <c r="V430" t="str" cm="1">
        <f t="array" ref="V430">_xlfn.IFS(User[[#This Row],[Time In Store + Leave]]&lt;7.8,"Incompleto",User[[#This Row],[Time In Store + Leave]]&lt;=12,"Completo",User[[#This Row],[Time In Store + Leave]]&gt;12,"Superior")</f>
        <v>Completo</v>
      </c>
      <c r="W43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0" t="str">
        <f>IF(User[[#This Row],[Rango]]="incompleto",IF(User[[#This Row],[Reporte in]]=0,"Sin_Registro_In_Out",IF(User[[#This Row],[Reporte Out]]=0,"No_Realizo_Salida","No_cumple_el_Tiempo")),"")</f>
        <v/>
      </c>
      <c r="Y430" t="str" cm="1">
        <f t="array" ref="Y4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30"/>
      <c r="AA430"/>
      <c r="AB430"/>
      <c r="AC430"/>
      <c r="AD430"/>
      <c r="AE430"/>
      <c r="AF430"/>
      <c r="AG430"/>
      <c r="AH430"/>
      <c r="AI430"/>
      <c r="AJ430"/>
    </row>
    <row r="431" spans="1:36" x14ac:dyDescent="0.3">
      <c r="A431" t="s">
        <v>900</v>
      </c>
      <c r="B431">
        <v>1112038727</v>
      </c>
      <c r="C431" t="s">
        <v>1039</v>
      </c>
      <c r="D431" t="s">
        <v>901</v>
      </c>
      <c r="E431" t="s">
        <v>6</v>
      </c>
      <c r="F431" t="s">
        <v>1040</v>
      </c>
      <c r="G431" t="s">
        <v>179</v>
      </c>
      <c r="H431" s="2">
        <v>45638.667222222219</v>
      </c>
      <c r="I431">
        <v>1</v>
      </c>
      <c r="J4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45922.313217592593</v>
      </c>
      <c r="K4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45922.732175925928</v>
      </c>
      <c r="L431" s="21">
        <f>_xlfn.XLOOKUP(User[[#This Row],[User Code]],RMS_Check_In_Out!A:A,RMS_Check_In_Out!D:D,"0")</f>
        <v>603</v>
      </c>
      <c r="M431" s="21" t="str">
        <f>_xlfn.XLOOKUP(User[[#This Row],[User Code]],Leave!P:P,Leave!S:S,"0")</f>
        <v>0</v>
      </c>
      <c r="N431" s="21">
        <f>User[[#This Row],[Time Leave RMS (min)]]/60</f>
        <v>0</v>
      </c>
      <c r="O431" s="15">
        <f>User[[#This Row],[Duration In Store(min)]]/60</f>
        <v>10.050000000000001</v>
      </c>
      <c r="P431" s="28">
        <f>User[[#This Row],[Time In Store + Leave]]/24</f>
        <v>0.41875000000000001</v>
      </c>
      <c r="Q431" s="15">
        <f>(User[[#This Row],[Time Leave RMS (min)]]/60)+User[[#This Row],[Duration In Store H]]</f>
        <v>10.050000000000001</v>
      </c>
      <c r="R431">
        <f>IF(User[[#This Row],[Check In]]="Sin Registro",0,1)</f>
        <v>1</v>
      </c>
      <c r="S431">
        <f>IF(User[[#This Row],[Check Out]]="Sin Registro",0,1)</f>
        <v>1</v>
      </c>
      <c r="T431" t="str">
        <f>IFERROR(IF(VLOOKUP(User[[#This Row],[User Code]],Justificar!$C$8:$I$1048576,6,0)=0,"Sin Justificación",VLOOKUP(User[[#This Row],[User Code]],Justificar!$C$8:$I$1048576,6,0)),"")</f>
        <v/>
      </c>
      <c r="U431" t="str">
        <f>IFERROR(IF(VLOOKUP(User[[#This Row],[User Code]],Justificar!$C$8:$I$1048576,6,0)=0,"Sin Justificación",VLOOKUP(User[[#This Row],[User Code]],Justificar!$C$8:$I$1048576,7,0)),"")</f>
        <v/>
      </c>
      <c r="V431" t="str" cm="1">
        <f t="array" ref="V431">_xlfn.IFS(User[[#This Row],[Time In Store + Leave]]&lt;7.8,"Incompleto",User[[#This Row],[Time In Store + Leave]]&lt;=12,"Completo",User[[#This Row],[Time In Store + Leave]]&gt;12,"Superior")</f>
        <v>Completo</v>
      </c>
      <c r="W43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1" t="str">
        <f>IF(User[[#This Row],[Rango]]="incompleto",IF(User[[#This Row],[Reporte in]]=0,"Sin_Registro_In_Out",IF(User[[#This Row],[Reporte Out]]=0,"No_Realizo_Salida","No_cumple_el_Tiempo")),"")</f>
        <v/>
      </c>
      <c r="Y431" t="str" cm="1">
        <f t="array" ref="Y4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431"/>
      <c r="AA431"/>
      <c r="AB431"/>
      <c r="AC431"/>
      <c r="AD431"/>
      <c r="AE431"/>
      <c r="AF431"/>
      <c r="AG431"/>
      <c r="AH431"/>
      <c r="AI431"/>
      <c r="AJ431"/>
    </row>
    <row r="432" spans="1:36" x14ac:dyDescent="0.3">
      <c r="A432" t="s">
        <v>889</v>
      </c>
      <c r="B432">
        <v>1007692176</v>
      </c>
      <c r="C432" t="s">
        <v>1044</v>
      </c>
      <c r="D432" t="s">
        <v>890</v>
      </c>
      <c r="E432" t="s">
        <v>6</v>
      </c>
      <c r="F432" t="s">
        <v>974</v>
      </c>
      <c r="G432" t="s">
        <v>177</v>
      </c>
      <c r="H432" s="2">
        <v>45637.667812500003</v>
      </c>
      <c r="I432">
        <v>1</v>
      </c>
      <c r="J4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45922.538599537038</v>
      </c>
      <c r="K4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45922.875219907408</v>
      </c>
      <c r="L432" s="21">
        <f>_xlfn.XLOOKUP(User[[#This Row],[User Code]],RMS_Check_In_Out!A:A,RMS_Check_In_Out!D:D,"0")</f>
        <v>485</v>
      </c>
      <c r="M432" s="21" t="str">
        <f>_xlfn.XLOOKUP(User[[#This Row],[User Code]],Leave!P:P,Leave!S:S,"0")</f>
        <v>0</v>
      </c>
      <c r="N432" s="21">
        <f>User[[#This Row],[Time Leave RMS (min)]]/60</f>
        <v>0</v>
      </c>
      <c r="O432" s="15">
        <f>User[[#This Row],[Duration In Store(min)]]/60</f>
        <v>8.0833333333333339</v>
      </c>
      <c r="P432" s="28">
        <f>User[[#This Row],[Time In Store + Leave]]/24</f>
        <v>0.33680555555555558</v>
      </c>
      <c r="Q432" s="15">
        <f>(User[[#This Row],[Time Leave RMS (min)]]/60)+User[[#This Row],[Duration In Store H]]</f>
        <v>8.0833333333333339</v>
      </c>
      <c r="R432">
        <f>IF(User[[#This Row],[Check In]]="Sin Registro",0,1)</f>
        <v>1</v>
      </c>
      <c r="S432">
        <f>IF(User[[#This Row],[Check Out]]="Sin Registro",0,1)</f>
        <v>1</v>
      </c>
      <c r="T432" t="str">
        <f>IFERROR(IF(VLOOKUP(User[[#This Row],[User Code]],Justificar!$C$8:$I$1048576,6,0)=0,"Sin Justificación",VLOOKUP(User[[#This Row],[User Code]],Justificar!$C$8:$I$1048576,6,0)),"")</f>
        <v/>
      </c>
      <c r="U432" t="str">
        <f>IFERROR(IF(VLOOKUP(User[[#This Row],[User Code]],Justificar!$C$8:$I$1048576,6,0)=0,"Sin Justificación",VLOOKUP(User[[#This Row],[User Code]],Justificar!$C$8:$I$1048576,7,0)),"")</f>
        <v/>
      </c>
      <c r="V432" t="str" cm="1">
        <f t="array" ref="V432">_xlfn.IFS(User[[#This Row],[Time In Store + Leave]]&lt;7.8,"Incompleto",User[[#This Row],[Time In Store + Leave]]&lt;=12,"Completo",User[[#This Row],[Time In Store + Leave]]&gt;12,"Superior")</f>
        <v>Completo</v>
      </c>
      <c r="W43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2" t="str">
        <f>IF(User[[#This Row],[Rango]]="incompleto",IF(User[[#This Row],[Reporte in]]=0,"Sin_Registro_In_Out",IF(User[[#This Row],[Reporte Out]]=0,"No_Realizo_Salida","No_cumple_el_Tiempo")),"")</f>
        <v/>
      </c>
      <c r="Y432" t="str" cm="1">
        <f t="array" ref="Y4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32"/>
      <c r="AA432"/>
      <c r="AB432"/>
      <c r="AC432"/>
      <c r="AD432"/>
      <c r="AE432"/>
      <c r="AF432"/>
      <c r="AG432"/>
      <c r="AH432"/>
      <c r="AI432"/>
      <c r="AJ432"/>
    </row>
    <row r="433" spans="1:36" x14ac:dyDescent="0.3">
      <c r="A433" t="s">
        <v>891</v>
      </c>
      <c r="B433">
        <v>1024581982</v>
      </c>
      <c r="C433" t="s">
        <v>892</v>
      </c>
      <c r="D433" t="s">
        <v>893</v>
      </c>
      <c r="E433" t="s">
        <v>6</v>
      </c>
      <c r="F433" t="s">
        <v>1032</v>
      </c>
      <c r="G433" t="s">
        <v>177</v>
      </c>
      <c r="H433" s="2">
        <v>45637.667372685188</v>
      </c>
      <c r="I433">
        <v>1</v>
      </c>
      <c r="J4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45922.491678240738</v>
      </c>
      <c r="K4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45922.830277777779</v>
      </c>
      <c r="L433" s="21">
        <f>_xlfn.XLOOKUP(User[[#This Row],[User Code]],RMS_Check_In_Out!A:A,RMS_Check_In_Out!D:D,"0")</f>
        <v>488</v>
      </c>
      <c r="M433" s="21">
        <f>_xlfn.XLOOKUP(User[[#This Row],[User Code]],Leave!P:P,Leave!S:S,"0")</f>
        <v>60</v>
      </c>
      <c r="N433" s="21">
        <f>User[[#This Row],[Time Leave RMS (min)]]/60</f>
        <v>1</v>
      </c>
      <c r="O433" s="15">
        <f>User[[#This Row],[Duration In Store(min)]]/60</f>
        <v>8.1333333333333329</v>
      </c>
      <c r="P433" s="28">
        <f>User[[#This Row],[Time In Store + Leave]]/24</f>
        <v>0.38055555555555554</v>
      </c>
      <c r="Q433" s="15">
        <f>(User[[#This Row],[Time Leave RMS (min)]]/60)+User[[#This Row],[Duration In Store H]]</f>
        <v>9.1333333333333329</v>
      </c>
      <c r="R433">
        <f>IF(User[[#This Row],[Check In]]="Sin Registro",0,1)</f>
        <v>1</v>
      </c>
      <c r="S433">
        <f>IF(User[[#This Row],[Check Out]]="Sin Registro",0,1)</f>
        <v>1</v>
      </c>
      <c r="T433" t="str">
        <f>IFERROR(IF(VLOOKUP(User[[#This Row],[User Code]],Justificar!$C$8:$I$1048576,6,0)=0,"Sin Justificación",VLOOKUP(User[[#This Row],[User Code]],Justificar!$C$8:$I$1048576,6,0)),"")</f>
        <v/>
      </c>
      <c r="U433" t="str">
        <f>IFERROR(IF(VLOOKUP(User[[#This Row],[User Code]],Justificar!$C$8:$I$1048576,6,0)=0,"Sin Justificación",VLOOKUP(User[[#This Row],[User Code]],Justificar!$C$8:$I$1048576,7,0)),"")</f>
        <v/>
      </c>
      <c r="V433" t="str" cm="1">
        <f t="array" ref="V433">_xlfn.IFS(User[[#This Row],[Time In Store + Leave]]&lt;7.8,"Incompleto",User[[#This Row],[Time In Store + Leave]]&lt;=12,"Completo",User[[#This Row],[Time In Store + Leave]]&gt;12,"Superior")</f>
        <v>Completo</v>
      </c>
      <c r="W43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3" t="str">
        <f>IF(User[[#This Row],[Rango]]="incompleto",IF(User[[#This Row],[Reporte in]]=0,"Sin_Registro_In_Out",IF(User[[#This Row],[Reporte Out]]=0,"No_Realizo_Salida","No_cumple_el_Tiempo")),"")</f>
        <v/>
      </c>
      <c r="Y433" t="str" cm="1">
        <f t="array" ref="Y4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33"/>
      <c r="AA433"/>
      <c r="AB433"/>
      <c r="AC433"/>
      <c r="AD433"/>
      <c r="AE433"/>
      <c r="AF433"/>
      <c r="AG433"/>
      <c r="AH433"/>
      <c r="AI433"/>
      <c r="AJ433"/>
    </row>
    <row r="434" spans="1:36" x14ac:dyDescent="0.3">
      <c r="A434" t="s">
        <v>861</v>
      </c>
      <c r="B434">
        <v>1070588698</v>
      </c>
      <c r="C434" t="s">
        <v>1991</v>
      </c>
      <c r="D434" t="s">
        <v>862</v>
      </c>
      <c r="E434" t="s">
        <v>6</v>
      </c>
      <c r="F434" t="s">
        <v>2767</v>
      </c>
      <c r="G434" t="s">
        <v>178</v>
      </c>
      <c r="H434" s="2">
        <v>45636.576932870368</v>
      </c>
      <c r="I434">
        <v>1</v>
      </c>
      <c r="J4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45922.349803240744</v>
      </c>
      <c r="K4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45922.736863425926</v>
      </c>
      <c r="L434" s="21">
        <f>_xlfn.XLOOKUP(User[[#This Row],[User Code]],RMS_Check_In_Out!A:A,RMS_Check_In_Out!D:D,"0")</f>
        <v>557</v>
      </c>
      <c r="M434" s="21" t="str">
        <f>_xlfn.XLOOKUP(User[[#This Row],[User Code]],Leave!P:P,Leave!S:S,"0")</f>
        <v>0</v>
      </c>
      <c r="N434" s="21">
        <f>User[[#This Row],[Time Leave RMS (min)]]/60</f>
        <v>0</v>
      </c>
      <c r="O434" s="15">
        <f>User[[#This Row],[Duration In Store(min)]]/60</f>
        <v>9.2833333333333332</v>
      </c>
      <c r="P434" s="28">
        <f>User[[#This Row],[Time In Store + Leave]]/24</f>
        <v>0.38680555555555557</v>
      </c>
      <c r="Q434" s="15">
        <f>(User[[#This Row],[Time Leave RMS (min)]]/60)+User[[#This Row],[Duration In Store H]]</f>
        <v>9.2833333333333332</v>
      </c>
      <c r="R434">
        <f>IF(User[[#This Row],[Check In]]="Sin Registro",0,1)</f>
        <v>1</v>
      </c>
      <c r="S434">
        <f>IF(User[[#This Row],[Check Out]]="Sin Registro",0,1)</f>
        <v>1</v>
      </c>
      <c r="T434" t="str">
        <f>IFERROR(IF(VLOOKUP(User[[#This Row],[User Code]],Justificar!$C$8:$I$1048576,6,0)=0,"Sin Justificación",VLOOKUP(User[[#This Row],[User Code]],Justificar!$C$8:$I$1048576,6,0)),"")</f>
        <v/>
      </c>
      <c r="U434" t="str">
        <f>IFERROR(IF(VLOOKUP(User[[#This Row],[User Code]],Justificar!$C$8:$I$1048576,6,0)=0,"Sin Justificación",VLOOKUP(User[[#This Row],[User Code]],Justificar!$C$8:$I$1048576,7,0)),"")</f>
        <v/>
      </c>
      <c r="V434" t="str" cm="1">
        <f t="array" ref="V434">_xlfn.IFS(User[[#This Row],[Time In Store + Leave]]&lt;7.8,"Incompleto",User[[#This Row],[Time In Store + Leave]]&lt;=12,"Completo",User[[#This Row],[Time In Store + Leave]]&gt;12,"Superior")</f>
        <v>Completo</v>
      </c>
      <c r="W43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4" t="str">
        <f>IF(User[[#This Row],[Rango]]="incompleto",IF(User[[#This Row],[Reporte in]]=0,"Sin_Registro_In_Out",IF(User[[#This Row],[Reporte Out]]=0,"No_Realizo_Salida","No_cumple_el_Tiempo")),"")</f>
        <v/>
      </c>
      <c r="Y434" t="str" cm="1">
        <f t="array" ref="Y4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34"/>
      <c r="AA434"/>
      <c r="AB434"/>
      <c r="AC434"/>
      <c r="AD434"/>
      <c r="AE434"/>
      <c r="AF434"/>
      <c r="AG434"/>
      <c r="AH434"/>
      <c r="AI434"/>
      <c r="AJ434"/>
    </row>
    <row r="435" spans="1:36" x14ac:dyDescent="0.3">
      <c r="A435" t="s">
        <v>863</v>
      </c>
      <c r="B435">
        <v>35899087</v>
      </c>
      <c r="C435" t="s">
        <v>864</v>
      </c>
      <c r="D435" t="s">
        <v>865</v>
      </c>
      <c r="E435" t="s">
        <v>6</v>
      </c>
      <c r="F435" t="s">
        <v>1036</v>
      </c>
      <c r="G435" t="s">
        <v>178</v>
      </c>
      <c r="H435" s="2">
        <v>45636.576284722221</v>
      </c>
      <c r="I435">
        <v>1</v>
      </c>
      <c r="J4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45922.354363425926</v>
      </c>
      <c r="K4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45922.729641203703</v>
      </c>
      <c r="L435" s="21">
        <f>_xlfn.XLOOKUP(User[[#This Row],[User Code]],RMS_Check_In_Out!A:A,RMS_Check_In_Out!D:D,"0")</f>
        <v>540</v>
      </c>
      <c r="M435" s="21" t="str">
        <f>_xlfn.XLOOKUP(User[[#This Row],[User Code]],Leave!P:P,Leave!S:S,"0")</f>
        <v>0</v>
      </c>
      <c r="N435" s="21">
        <f>User[[#This Row],[Time Leave RMS (min)]]/60</f>
        <v>0</v>
      </c>
      <c r="O435" s="15">
        <f>User[[#This Row],[Duration In Store(min)]]/60</f>
        <v>9</v>
      </c>
      <c r="P435" s="28">
        <f>User[[#This Row],[Time In Store + Leave]]/24</f>
        <v>0.375</v>
      </c>
      <c r="Q435" s="15">
        <f>(User[[#This Row],[Time Leave RMS (min)]]/60)+User[[#This Row],[Duration In Store H]]</f>
        <v>9</v>
      </c>
      <c r="R435">
        <f>IF(User[[#This Row],[Check In]]="Sin Registro",0,1)</f>
        <v>1</v>
      </c>
      <c r="S435">
        <f>IF(User[[#This Row],[Check Out]]="Sin Registro",0,1)</f>
        <v>1</v>
      </c>
      <c r="T435" t="str">
        <f>IFERROR(IF(VLOOKUP(User[[#This Row],[User Code]],Justificar!$C$8:$I$1048576,6,0)=0,"Sin Justificación",VLOOKUP(User[[#This Row],[User Code]],Justificar!$C$8:$I$1048576,6,0)),"")</f>
        <v/>
      </c>
      <c r="U435" t="str">
        <f>IFERROR(IF(VLOOKUP(User[[#This Row],[User Code]],Justificar!$C$8:$I$1048576,6,0)=0,"Sin Justificación",VLOOKUP(User[[#This Row],[User Code]],Justificar!$C$8:$I$1048576,7,0)),"")</f>
        <v/>
      </c>
      <c r="V435" t="str" cm="1">
        <f t="array" ref="V435">_xlfn.IFS(User[[#This Row],[Time In Store + Leave]]&lt;7.8,"Incompleto",User[[#This Row],[Time In Store + Leave]]&lt;=12,"Completo",User[[#This Row],[Time In Store + Leave]]&gt;12,"Superior")</f>
        <v>Completo</v>
      </c>
      <c r="W43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5" t="str">
        <f>IF(User[[#This Row],[Rango]]="incompleto",IF(User[[#This Row],[Reporte in]]=0,"Sin_Registro_In_Out",IF(User[[#This Row],[Reporte Out]]=0,"No_Realizo_Salida","No_cumple_el_Tiempo")),"")</f>
        <v/>
      </c>
      <c r="Y435" t="str" cm="1">
        <f t="array" ref="Y4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35"/>
      <c r="AA435"/>
      <c r="AB435"/>
      <c r="AC435"/>
      <c r="AD435"/>
      <c r="AE435"/>
      <c r="AF435"/>
      <c r="AG435"/>
      <c r="AH435"/>
      <c r="AI435"/>
      <c r="AJ435"/>
    </row>
    <row r="436" spans="1:36" x14ac:dyDescent="0.3">
      <c r="A436" t="s">
        <v>866</v>
      </c>
      <c r="B436">
        <v>1002752539</v>
      </c>
      <c r="C436" t="s">
        <v>867</v>
      </c>
      <c r="D436" t="s">
        <v>868</v>
      </c>
      <c r="E436" t="s">
        <v>6</v>
      </c>
      <c r="F436" t="s">
        <v>1036</v>
      </c>
      <c r="G436" t="s">
        <v>178</v>
      </c>
      <c r="H436" s="2">
        <v>45636.575844907406</v>
      </c>
      <c r="I436">
        <v>1</v>
      </c>
      <c r="J4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45922.332233796296</v>
      </c>
      <c r="K4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45922.730208333334</v>
      </c>
      <c r="L436" s="21">
        <f>_xlfn.XLOOKUP(User[[#This Row],[User Code]],RMS_Check_In_Out!A:A,RMS_Check_In_Out!D:D,"0")</f>
        <v>573</v>
      </c>
      <c r="M436" s="21" t="str">
        <f>_xlfn.XLOOKUP(User[[#This Row],[User Code]],Leave!P:P,Leave!S:S,"0")</f>
        <v>0</v>
      </c>
      <c r="N436" s="21">
        <f>User[[#This Row],[Time Leave RMS (min)]]/60</f>
        <v>0</v>
      </c>
      <c r="O436" s="15">
        <f>User[[#This Row],[Duration In Store(min)]]/60</f>
        <v>9.5500000000000007</v>
      </c>
      <c r="P436" s="28">
        <f>User[[#This Row],[Time In Store + Leave]]/24</f>
        <v>0.3979166666666667</v>
      </c>
      <c r="Q436" s="15">
        <f>(User[[#This Row],[Time Leave RMS (min)]]/60)+User[[#This Row],[Duration In Store H]]</f>
        <v>9.5500000000000007</v>
      </c>
      <c r="R436">
        <f>IF(User[[#This Row],[Check In]]="Sin Registro",0,1)</f>
        <v>1</v>
      </c>
      <c r="S436">
        <f>IF(User[[#This Row],[Check Out]]="Sin Registro",0,1)</f>
        <v>1</v>
      </c>
      <c r="T436" t="str">
        <f>IFERROR(IF(VLOOKUP(User[[#This Row],[User Code]],Justificar!$C$8:$I$1048576,6,0)=0,"Sin Justificación",VLOOKUP(User[[#This Row],[User Code]],Justificar!$C$8:$I$1048576,6,0)),"")</f>
        <v/>
      </c>
      <c r="U436" t="str">
        <f>IFERROR(IF(VLOOKUP(User[[#This Row],[User Code]],Justificar!$C$8:$I$1048576,6,0)=0,"Sin Justificación",VLOOKUP(User[[#This Row],[User Code]],Justificar!$C$8:$I$1048576,7,0)),"")</f>
        <v/>
      </c>
      <c r="V436" t="str" cm="1">
        <f t="array" ref="V436">_xlfn.IFS(User[[#This Row],[Time In Store + Leave]]&lt;7.8,"Incompleto",User[[#This Row],[Time In Store + Leave]]&lt;=12,"Completo",User[[#This Row],[Time In Store + Leave]]&gt;12,"Superior")</f>
        <v>Completo</v>
      </c>
      <c r="W43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6" t="str">
        <f>IF(User[[#This Row],[Rango]]="incompleto",IF(User[[#This Row],[Reporte in]]=0,"Sin_Registro_In_Out",IF(User[[#This Row],[Reporte Out]]=0,"No_Realizo_Salida","No_cumple_el_Tiempo")),"")</f>
        <v/>
      </c>
      <c r="Y436" t="str" cm="1">
        <f t="array" ref="Y4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36"/>
      <c r="AA436"/>
      <c r="AB436"/>
      <c r="AC436"/>
      <c r="AD436"/>
      <c r="AE436"/>
      <c r="AF436"/>
      <c r="AG436"/>
      <c r="AH436"/>
      <c r="AI436"/>
      <c r="AJ436"/>
    </row>
    <row r="437" spans="1:36" x14ac:dyDescent="0.3">
      <c r="A437" t="s">
        <v>869</v>
      </c>
      <c r="B437">
        <v>1049647801</v>
      </c>
      <c r="C437" t="s">
        <v>1048</v>
      </c>
      <c r="D437" t="s">
        <v>870</v>
      </c>
      <c r="E437" t="s">
        <v>6</v>
      </c>
      <c r="F437" t="s">
        <v>1047</v>
      </c>
      <c r="G437" t="s">
        <v>178</v>
      </c>
      <c r="H437" s="2">
        <v>45636.57372685185</v>
      </c>
      <c r="I437">
        <v>1</v>
      </c>
      <c r="J4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45922.417222222219</v>
      </c>
      <c r="K4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45922.797233796293</v>
      </c>
      <c r="L437" s="21">
        <f>_xlfn.XLOOKUP(User[[#This Row],[User Code]],RMS_Check_In_Out!A:A,RMS_Check_In_Out!D:D,"0")</f>
        <v>547</v>
      </c>
      <c r="M437" s="21" t="str">
        <f>_xlfn.XLOOKUP(User[[#This Row],[User Code]],Leave!P:P,Leave!S:S,"0")</f>
        <v>0</v>
      </c>
      <c r="N437" s="21">
        <f>User[[#This Row],[Time Leave RMS (min)]]/60</f>
        <v>0</v>
      </c>
      <c r="O437" s="15">
        <f>User[[#This Row],[Duration In Store(min)]]/60</f>
        <v>9.1166666666666671</v>
      </c>
      <c r="P437" s="28">
        <f>User[[#This Row],[Time In Store + Leave]]/24</f>
        <v>0.37986111111111115</v>
      </c>
      <c r="Q437" s="15">
        <f>(User[[#This Row],[Time Leave RMS (min)]]/60)+User[[#This Row],[Duration In Store H]]</f>
        <v>9.1166666666666671</v>
      </c>
      <c r="R437">
        <f>IF(User[[#This Row],[Check In]]="Sin Registro",0,1)</f>
        <v>1</v>
      </c>
      <c r="S437">
        <f>IF(User[[#This Row],[Check Out]]="Sin Registro",0,1)</f>
        <v>1</v>
      </c>
      <c r="T437" t="str">
        <f>IFERROR(IF(VLOOKUP(User[[#This Row],[User Code]],Justificar!$C$8:$I$1048576,6,0)=0,"Sin Justificación",VLOOKUP(User[[#This Row],[User Code]],Justificar!$C$8:$I$1048576,6,0)),"")</f>
        <v/>
      </c>
      <c r="U437" t="str">
        <f>IFERROR(IF(VLOOKUP(User[[#This Row],[User Code]],Justificar!$C$8:$I$1048576,6,0)=0,"Sin Justificación",VLOOKUP(User[[#This Row],[User Code]],Justificar!$C$8:$I$1048576,7,0)),"")</f>
        <v/>
      </c>
      <c r="V437" t="str" cm="1">
        <f t="array" ref="V437">_xlfn.IFS(User[[#This Row],[Time In Store + Leave]]&lt;7.8,"Incompleto",User[[#This Row],[Time In Store + Leave]]&lt;=12,"Completo",User[[#This Row],[Time In Store + Leave]]&gt;12,"Superior")</f>
        <v>Completo</v>
      </c>
      <c r="W43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7" t="str">
        <f>IF(User[[#This Row],[Rango]]="incompleto",IF(User[[#This Row],[Reporte in]]=0,"Sin_Registro_In_Out",IF(User[[#This Row],[Reporte Out]]=0,"No_Realizo_Salida","No_cumple_el_Tiempo")),"")</f>
        <v/>
      </c>
      <c r="Y437" t="str" cm="1">
        <f t="array" ref="Y4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37"/>
      <c r="AA437"/>
      <c r="AB437"/>
      <c r="AC437"/>
      <c r="AD437"/>
      <c r="AE437"/>
      <c r="AF437"/>
      <c r="AG437"/>
      <c r="AH437"/>
      <c r="AI437"/>
      <c r="AJ437"/>
    </row>
    <row r="438" spans="1:36" x14ac:dyDescent="0.3">
      <c r="A438" t="s">
        <v>871</v>
      </c>
      <c r="B438">
        <v>1003566297</v>
      </c>
      <c r="C438" t="s">
        <v>1049</v>
      </c>
      <c r="D438" t="s">
        <v>872</v>
      </c>
      <c r="E438" t="s">
        <v>6</v>
      </c>
      <c r="F438" t="s">
        <v>2768</v>
      </c>
      <c r="G438" t="s">
        <v>178</v>
      </c>
      <c r="H438" s="2">
        <v>45636.572395833333</v>
      </c>
      <c r="I438">
        <v>1</v>
      </c>
      <c r="J4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45922.446817129632</v>
      </c>
      <c r="K4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45922.837337962963</v>
      </c>
      <c r="L438" s="21">
        <f>_xlfn.XLOOKUP(User[[#This Row],[User Code]],RMS_Check_In_Out!A:A,RMS_Check_In_Out!D:D,"0")</f>
        <v>562</v>
      </c>
      <c r="M438" s="21" t="str">
        <f>_xlfn.XLOOKUP(User[[#This Row],[User Code]],Leave!P:P,Leave!S:S,"0")</f>
        <v>0</v>
      </c>
      <c r="N438" s="21">
        <f>User[[#This Row],[Time Leave RMS (min)]]/60</f>
        <v>0</v>
      </c>
      <c r="O438" s="15">
        <f>User[[#This Row],[Duration In Store(min)]]/60</f>
        <v>9.3666666666666671</v>
      </c>
      <c r="P438" s="28">
        <f>User[[#This Row],[Time In Store + Leave]]/24</f>
        <v>0.39027777777777778</v>
      </c>
      <c r="Q438" s="15">
        <f>(User[[#This Row],[Time Leave RMS (min)]]/60)+User[[#This Row],[Duration In Store H]]</f>
        <v>9.3666666666666671</v>
      </c>
      <c r="R438">
        <f>IF(User[[#This Row],[Check In]]="Sin Registro",0,1)</f>
        <v>1</v>
      </c>
      <c r="S438">
        <f>IF(User[[#This Row],[Check Out]]="Sin Registro",0,1)</f>
        <v>1</v>
      </c>
      <c r="T438" t="str">
        <f>IFERROR(IF(VLOOKUP(User[[#This Row],[User Code]],Justificar!$C$8:$I$1048576,6,0)=0,"Sin Justificación",VLOOKUP(User[[#This Row],[User Code]],Justificar!$C$8:$I$1048576,6,0)),"")</f>
        <v/>
      </c>
      <c r="U438" t="str">
        <f>IFERROR(IF(VLOOKUP(User[[#This Row],[User Code]],Justificar!$C$8:$I$1048576,6,0)=0,"Sin Justificación",VLOOKUP(User[[#This Row],[User Code]],Justificar!$C$8:$I$1048576,7,0)),"")</f>
        <v/>
      </c>
      <c r="V438" t="str" cm="1">
        <f t="array" ref="V438">_xlfn.IFS(User[[#This Row],[Time In Store + Leave]]&lt;7.8,"Incompleto",User[[#This Row],[Time In Store + Leave]]&lt;=12,"Completo",User[[#This Row],[Time In Store + Leave]]&gt;12,"Superior")</f>
        <v>Completo</v>
      </c>
      <c r="W4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8" t="str">
        <f>IF(User[[#This Row],[Rango]]="incompleto",IF(User[[#This Row],[Reporte in]]=0,"Sin_Registro_In_Out",IF(User[[#This Row],[Reporte Out]]=0,"No_Realizo_Salida","No_cumple_el_Tiempo")),"")</f>
        <v/>
      </c>
      <c r="Y438" t="str" cm="1">
        <f t="array" ref="Y4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38"/>
      <c r="AA438"/>
      <c r="AB438"/>
      <c r="AC438"/>
      <c r="AD438"/>
      <c r="AE438"/>
      <c r="AF438"/>
      <c r="AG438"/>
      <c r="AH438"/>
      <c r="AI438"/>
      <c r="AJ438"/>
    </row>
    <row r="439" spans="1:36" x14ac:dyDescent="0.3">
      <c r="A439" t="s">
        <v>873</v>
      </c>
      <c r="B439">
        <v>1032504091</v>
      </c>
      <c r="C439" t="s">
        <v>1050</v>
      </c>
      <c r="D439" t="s">
        <v>874</v>
      </c>
      <c r="E439" t="s">
        <v>130</v>
      </c>
      <c r="F439" t="s">
        <v>2146</v>
      </c>
      <c r="G439" t="s">
        <v>179</v>
      </c>
      <c r="H439" s="2">
        <v>45636.570370370369</v>
      </c>
      <c r="I439">
        <v>1</v>
      </c>
      <c r="J4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45922.404953703706</v>
      </c>
      <c r="K4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45922.740034722221</v>
      </c>
      <c r="L439" s="21">
        <f>_xlfn.XLOOKUP(User[[#This Row],[User Code]],RMS_Check_In_Out!A:A,RMS_Check_In_Out!D:D,"0")</f>
        <v>483</v>
      </c>
      <c r="M439" s="21" t="str">
        <f>_xlfn.XLOOKUP(User[[#This Row],[User Code]],Leave!P:P,Leave!S:S,"0")</f>
        <v>0</v>
      </c>
      <c r="N439" s="21">
        <f>User[[#This Row],[Time Leave RMS (min)]]/60</f>
        <v>0</v>
      </c>
      <c r="O439" s="15">
        <f>User[[#This Row],[Duration In Store(min)]]/60</f>
        <v>8.0500000000000007</v>
      </c>
      <c r="P439" s="28">
        <f>User[[#This Row],[Time In Store + Leave]]/24</f>
        <v>0.3354166666666667</v>
      </c>
      <c r="Q439" s="15">
        <f>(User[[#This Row],[Time Leave RMS (min)]]/60)+User[[#This Row],[Duration In Store H]]</f>
        <v>8.0500000000000007</v>
      </c>
      <c r="R439">
        <f>IF(User[[#This Row],[Check In]]="Sin Registro",0,1)</f>
        <v>1</v>
      </c>
      <c r="S439">
        <f>IF(User[[#This Row],[Check Out]]="Sin Registro",0,1)</f>
        <v>1</v>
      </c>
      <c r="T439" t="str">
        <f>IFERROR(IF(VLOOKUP(User[[#This Row],[User Code]],Justificar!$C$8:$I$1048576,6,0)=0,"Sin Justificación",VLOOKUP(User[[#This Row],[User Code]],Justificar!$C$8:$I$1048576,6,0)),"")</f>
        <v/>
      </c>
      <c r="U439" t="str">
        <f>IFERROR(IF(VLOOKUP(User[[#This Row],[User Code]],Justificar!$C$8:$I$1048576,6,0)=0,"Sin Justificación",VLOOKUP(User[[#This Row],[User Code]],Justificar!$C$8:$I$1048576,7,0)),"")</f>
        <v/>
      </c>
      <c r="V439" t="str" cm="1">
        <f t="array" ref="V439">_xlfn.IFS(User[[#This Row],[Time In Store + Leave]]&lt;7.8,"Incompleto",User[[#This Row],[Time In Store + Leave]]&lt;=12,"Completo",User[[#This Row],[Time In Store + Leave]]&gt;12,"Superior")</f>
        <v>Completo</v>
      </c>
      <c r="W43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39" t="str">
        <f>IF(User[[#This Row],[Rango]]="incompleto",IF(User[[#This Row],[Reporte in]]=0,"Sin_Registro_In_Out",IF(User[[#This Row],[Reporte Out]]=0,"No_Realizo_Salida","No_cumple_el_Tiempo")),"")</f>
        <v/>
      </c>
      <c r="Y439" t="str" cm="1">
        <f t="array" ref="Y4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39"/>
      <c r="AA439"/>
      <c r="AB439"/>
      <c r="AC439"/>
      <c r="AD439"/>
      <c r="AE439"/>
      <c r="AF439"/>
      <c r="AG439"/>
      <c r="AH439"/>
      <c r="AI439"/>
      <c r="AJ439"/>
    </row>
    <row r="440" spans="1:36" x14ac:dyDescent="0.3">
      <c r="A440" t="s">
        <v>875</v>
      </c>
      <c r="B440">
        <v>1143142461</v>
      </c>
      <c r="C440" t="s">
        <v>1142</v>
      </c>
      <c r="D440" t="s">
        <v>876</v>
      </c>
      <c r="E440" t="s">
        <v>130</v>
      </c>
      <c r="F440" t="s">
        <v>2210</v>
      </c>
      <c r="G440" t="s">
        <v>178</v>
      </c>
      <c r="H440" s="2">
        <v>45636.568206018521</v>
      </c>
      <c r="I440">
        <v>1</v>
      </c>
      <c r="J4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45922.379432870373</v>
      </c>
      <c r="K4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45922.756249999999</v>
      </c>
      <c r="L440" s="21">
        <f>_xlfn.XLOOKUP(User[[#This Row],[User Code]],RMS_Check_In_Out!A:A,RMS_Check_In_Out!D:D,"0")</f>
        <v>543</v>
      </c>
      <c r="M440" s="21" t="str">
        <f>_xlfn.XLOOKUP(User[[#This Row],[User Code]],Leave!P:P,Leave!S:S,"0")</f>
        <v>0</v>
      </c>
      <c r="N440" s="21">
        <f>User[[#This Row],[Time Leave RMS (min)]]/60</f>
        <v>0</v>
      </c>
      <c r="O440" s="15">
        <f>User[[#This Row],[Duration In Store(min)]]/60</f>
        <v>9.0500000000000007</v>
      </c>
      <c r="P440" s="28">
        <f>User[[#This Row],[Time In Store + Leave]]/24</f>
        <v>0.37708333333333338</v>
      </c>
      <c r="Q440" s="15">
        <f>(User[[#This Row],[Time Leave RMS (min)]]/60)+User[[#This Row],[Duration In Store H]]</f>
        <v>9.0500000000000007</v>
      </c>
      <c r="R440">
        <f>IF(User[[#This Row],[Check In]]="Sin Registro",0,1)</f>
        <v>1</v>
      </c>
      <c r="S440">
        <f>IF(User[[#This Row],[Check Out]]="Sin Registro",0,1)</f>
        <v>1</v>
      </c>
      <c r="T440" t="str">
        <f>IFERROR(IF(VLOOKUP(User[[#This Row],[User Code]],Justificar!$C$8:$I$1048576,6,0)=0,"Sin Justificación",VLOOKUP(User[[#This Row],[User Code]],Justificar!$C$8:$I$1048576,6,0)),"")</f>
        <v/>
      </c>
      <c r="U440" t="str">
        <f>IFERROR(IF(VLOOKUP(User[[#This Row],[User Code]],Justificar!$C$8:$I$1048576,6,0)=0,"Sin Justificación",VLOOKUP(User[[#This Row],[User Code]],Justificar!$C$8:$I$1048576,7,0)),"")</f>
        <v/>
      </c>
      <c r="V440" t="str" cm="1">
        <f t="array" ref="V440">_xlfn.IFS(User[[#This Row],[Time In Store + Leave]]&lt;7.8,"Incompleto",User[[#This Row],[Time In Store + Leave]]&lt;=12,"Completo",User[[#This Row],[Time In Store + Leave]]&gt;12,"Superior")</f>
        <v>Completo</v>
      </c>
      <c r="W4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0" t="str">
        <f>IF(User[[#This Row],[Rango]]="incompleto",IF(User[[#This Row],[Reporte in]]=0,"Sin_Registro_In_Out",IF(User[[#This Row],[Reporte Out]]=0,"No_Realizo_Salida","No_cumple_el_Tiempo")),"")</f>
        <v/>
      </c>
      <c r="Y440" t="str" cm="1">
        <f t="array" ref="Y4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40"/>
      <c r="AA440"/>
      <c r="AB440"/>
      <c r="AC440"/>
      <c r="AD440"/>
      <c r="AE440"/>
      <c r="AF440"/>
      <c r="AG440"/>
      <c r="AH440"/>
      <c r="AI440"/>
      <c r="AJ440"/>
    </row>
    <row r="441" spans="1:36" x14ac:dyDescent="0.3">
      <c r="A441" t="s">
        <v>877</v>
      </c>
      <c r="B441">
        <v>1072098950</v>
      </c>
      <c r="C441" t="s">
        <v>1052</v>
      </c>
      <c r="D441" t="s">
        <v>878</v>
      </c>
      <c r="E441" t="s">
        <v>6</v>
      </c>
      <c r="F441" t="s">
        <v>1487</v>
      </c>
      <c r="G441" t="s">
        <v>177</v>
      </c>
      <c r="H441" s="2">
        <v>45636.567407407405</v>
      </c>
      <c r="I441">
        <v>1</v>
      </c>
      <c r="J4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45922.500983796293</v>
      </c>
      <c r="K4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45922.837083333332</v>
      </c>
      <c r="L441" s="21">
        <f>_xlfn.XLOOKUP(User[[#This Row],[User Code]],RMS_Check_In_Out!A:A,RMS_Check_In_Out!D:D,"0")</f>
        <v>484</v>
      </c>
      <c r="M441" s="21" t="str">
        <f>_xlfn.XLOOKUP(User[[#This Row],[User Code]],Leave!P:P,Leave!S:S,"0")</f>
        <v>0</v>
      </c>
      <c r="N441" s="21">
        <f>User[[#This Row],[Time Leave RMS (min)]]/60</f>
        <v>0</v>
      </c>
      <c r="O441" s="15">
        <f>User[[#This Row],[Duration In Store(min)]]/60</f>
        <v>8.0666666666666664</v>
      </c>
      <c r="P441" s="28">
        <f>User[[#This Row],[Time In Store + Leave]]/24</f>
        <v>0.33611111111111108</v>
      </c>
      <c r="Q441" s="15">
        <f>(User[[#This Row],[Time Leave RMS (min)]]/60)+User[[#This Row],[Duration In Store H]]</f>
        <v>8.0666666666666664</v>
      </c>
      <c r="R441">
        <f>IF(User[[#This Row],[Check In]]="Sin Registro",0,1)</f>
        <v>1</v>
      </c>
      <c r="S441">
        <f>IF(User[[#This Row],[Check Out]]="Sin Registro",0,1)</f>
        <v>1</v>
      </c>
      <c r="T441" t="str">
        <f>IFERROR(IF(VLOOKUP(User[[#This Row],[User Code]],Justificar!$C$8:$I$1048576,6,0)=0,"Sin Justificación",VLOOKUP(User[[#This Row],[User Code]],Justificar!$C$8:$I$1048576,6,0)),"")</f>
        <v/>
      </c>
      <c r="U441" t="str">
        <f>IFERROR(IF(VLOOKUP(User[[#This Row],[User Code]],Justificar!$C$8:$I$1048576,6,0)=0,"Sin Justificación",VLOOKUP(User[[#This Row],[User Code]],Justificar!$C$8:$I$1048576,7,0)),"")</f>
        <v/>
      </c>
      <c r="V441" t="str" cm="1">
        <f t="array" ref="V441">_xlfn.IFS(User[[#This Row],[Time In Store + Leave]]&lt;7.8,"Incompleto",User[[#This Row],[Time In Store + Leave]]&lt;=12,"Completo",User[[#This Row],[Time In Store + Leave]]&gt;12,"Superior")</f>
        <v>Completo</v>
      </c>
      <c r="W44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1" t="str">
        <f>IF(User[[#This Row],[Rango]]="incompleto",IF(User[[#This Row],[Reporte in]]=0,"Sin_Registro_In_Out",IF(User[[#This Row],[Reporte Out]]=0,"No_Realizo_Salida","No_cumple_el_Tiempo")),"")</f>
        <v/>
      </c>
      <c r="Y441" t="str" cm="1">
        <f t="array" ref="Y4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41"/>
      <c r="AA441"/>
      <c r="AB441"/>
      <c r="AC441"/>
      <c r="AD441"/>
      <c r="AE441"/>
      <c r="AF441"/>
      <c r="AG441"/>
      <c r="AH441"/>
      <c r="AI441"/>
      <c r="AJ441"/>
    </row>
    <row r="442" spans="1:36" x14ac:dyDescent="0.3">
      <c r="A442" t="s">
        <v>879</v>
      </c>
      <c r="B442">
        <v>1092364446</v>
      </c>
      <c r="C442" t="s">
        <v>1053</v>
      </c>
      <c r="D442" t="s">
        <v>880</v>
      </c>
      <c r="E442" t="s">
        <v>6</v>
      </c>
      <c r="F442" t="s">
        <v>1487</v>
      </c>
      <c r="G442" t="s">
        <v>177</v>
      </c>
      <c r="H442" s="2">
        <v>45636.566932870373</v>
      </c>
      <c r="I442">
        <v>1</v>
      </c>
      <c r="J44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4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42" s="21" t="str">
        <f>_xlfn.XLOOKUP(User[[#This Row],[User Code]],RMS_Check_In_Out!A:A,RMS_Check_In_Out!D:D,"0")</f>
        <v>0</v>
      </c>
      <c r="M442" s="21" t="str">
        <f>_xlfn.XLOOKUP(User[[#This Row],[User Code]],Leave!P:P,Leave!S:S,"0")</f>
        <v>0</v>
      </c>
      <c r="N442" s="21">
        <f>User[[#This Row],[Time Leave RMS (min)]]/60</f>
        <v>0</v>
      </c>
      <c r="O442" s="15">
        <f>User[[#This Row],[Duration In Store(min)]]/60</f>
        <v>0</v>
      </c>
      <c r="P442" s="28">
        <f>User[[#This Row],[Time In Store + Leave]]/24</f>
        <v>0</v>
      </c>
      <c r="Q442" s="15">
        <f>(User[[#This Row],[Time Leave RMS (min)]]/60)+User[[#This Row],[Duration In Store H]]</f>
        <v>0</v>
      </c>
      <c r="R442">
        <f>IF(User[[#This Row],[Check In]]="Sin Registro",0,1)</f>
        <v>0</v>
      </c>
      <c r="S442">
        <f>IF(User[[#This Row],[Check Out]]="Sin Registro",0,1)</f>
        <v>0</v>
      </c>
      <c r="T442" t="str">
        <f>IFERROR(IF(VLOOKUP(User[[#This Row],[User Code]],Justificar!$C$8:$I$1048576,6,0)=0,"Sin Justificación",VLOOKUP(User[[#This Row],[User Code]],Justificar!$C$8:$I$1048576,6,0)),"")</f>
        <v>Sin Justificación</v>
      </c>
      <c r="U442" t="str">
        <f>IFERROR(IF(VLOOKUP(User[[#This Row],[User Code]],Justificar!$C$8:$I$1048576,6,0)=0,"Sin Justificación",VLOOKUP(User[[#This Row],[User Code]],Justificar!$C$8:$I$1048576,7,0)),"")</f>
        <v>Sin Justificación</v>
      </c>
      <c r="V442" t="str" cm="1">
        <f t="array" ref="V442">_xlfn.IFS(User[[#This Row],[Time In Store + Leave]]&lt;7.8,"Incompleto",User[[#This Row],[Time In Store + Leave]]&lt;=12,"Completo",User[[#This Row],[Time In Store + Leave]]&gt;12,"Superior")</f>
        <v>Incompleto</v>
      </c>
      <c r="W44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42" t="str">
        <f>IF(User[[#This Row],[Rango]]="incompleto",IF(User[[#This Row],[Reporte in]]=0,"Sin_Registro_In_Out",IF(User[[#This Row],[Reporte Out]]=0,"No_Realizo_Salida","No_cumple_el_Tiempo")),"")</f>
        <v>Sin_Registro_In_Out</v>
      </c>
      <c r="Y442" t="str" cm="1">
        <f t="array" ref="Y4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42"/>
      <c r="AA442"/>
      <c r="AB442"/>
      <c r="AC442"/>
      <c r="AD442"/>
      <c r="AE442"/>
      <c r="AF442"/>
      <c r="AG442"/>
      <c r="AH442"/>
      <c r="AI442"/>
      <c r="AJ442"/>
    </row>
    <row r="443" spans="1:36" x14ac:dyDescent="0.3">
      <c r="A443" t="s">
        <v>881</v>
      </c>
      <c r="B443">
        <v>1002203533</v>
      </c>
      <c r="C443" t="s">
        <v>1054</v>
      </c>
      <c r="D443" t="s">
        <v>882</v>
      </c>
      <c r="E443" t="s">
        <v>6</v>
      </c>
      <c r="F443" t="s">
        <v>974</v>
      </c>
      <c r="G443" t="s">
        <v>177</v>
      </c>
      <c r="H443" s="2">
        <v>45636.565833333334</v>
      </c>
      <c r="I443">
        <v>1</v>
      </c>
      <c r="J44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4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43" s="21" t="str">
        <f>_xlfn.XLOOKUP(User[[#This Row],[User Code]],RMS_Check_In_Out!A:A,RMS_Check_In_Out!D:D,"0")</f>
        <v>0</v>
      </c>
      <c r="M443" s="21" t="str">
        <f>_xlfn.XLOOKUP(User[[#This Row],[User Code]],Leave!P:P,Leave!S:S,"0")</f>
        <v>0</v>
      </c>
      <c r="N443" s="21">
        <f>User[[#This Row],[Time Leave RMS (min)]]/60</f>
        <v>0</v>
      </c>
      <c r="O443" s="15">
        <f>User[[#This Row],[Duration In Store(min)]]/60</f>
        <v>0</v>
      </c>
      <c r="P443" s="28">
        <f>User[[#This Row],[Time In Store + Leave]]/24</f>
        <v>0</v>
      </c>
      <c r="Q443" s="15">
        <f>(User[[#This Row],[Time Leave RMS (min)]]/60)+User[[#This Row],[Duration In Store H]]</f>
        <v>0</v>
      </c>
      <c r="R443">
        <f>IF(User[[#This Row],[Check In]]="Sin Registro",0,1)</f>
        <v>0</v>
      </c>
      <c r="S443">
        <f>IF(User[[#This Row],[Check Out]]="Sin Registro",0,1)</f>
        <v>0</v>
      </c>
      <c r="T443" t="str">
        <f>IFERROR(IF(VLOOKUP(User[[#This Row],[User Code]],Justificar!$C$8:$I$1048576,6,0)=0,"Sin Justificación",VLOOKUP(User[[#This Row],[User Code]],Justificar!$C$8:$I$1048576,6,0)),"")</f>
        <v>Sin Justificación</v>
      </c>
      <c r="U443" t="str">
        <f>IFERROR(IF(VLOOKUP(User[[#This Row],[User Code]],Justificar!$C$8:$I$1048576,6,0)=0,"Sin Justificación",VLOOKUP(User[[#This Row],[User Code]],Justificar!$C$8:$I$1048576,7,0)),"")</f>
        <v>Sin Justificación</v>
      </c>
      <c r="V443" t="str" cm="1">
        <f t="array" ref="V443">_xlfn.IFS(User[[#This Row],[Time In Store + Leave]]&lt;7.8,"Incompleto",User[[#This Row],[Time In Store + Leave]]&lt;=12,"Completo",User[[#This Row],[Time In Store + Leave]]&gt;12,"Superior")</f>
        <v>Incompleto</v>
      </c>
      <c r="W443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43" t="str">
        <f>IF(User[[#This Row],[Rango]]="incompleto",IF(User[[#This Row],[Reporte in]]=0,"Sin_Registro_In_Out",IF(User[[#This Row],[Reporte Out]]=0,"No_Realizo_Salida","No_cumple_el_Tiempo")),"")</f>
        <v>Sin_Registro_In_Out</v>
      </c>
      <c r="Y443" t="str" cm="1">
        <f t="array" ref="Y4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43"/>
      <c r="AA443"/>
      <c r="AB443"/>
      <c r="AC443"/>
      <c r="AD443"/>
      <c r="AE443"/>
      <c r="AF443"/>
      <c r="AG443"/>
      <c r="AH443"/>
      <c r="AI443"/>
      <c r="AJ443"/>
    </row>
    <row r="444" spans="1:36" x14ac:dyDescent="0.3">
      <c r="A444" t="s">
        <v>883</v>
      </c>
      <c r="B444">
        <v>1013652022</v>
      </c>
      <c r="C444" t="s">
        <v>1055</v>
      </c>
      <c r="D444" t="s">
        <v>884</v>
      </c>
      <c r="E444" t="s">
        <v>6</v>
      </c>
      <c r="F444" t="s">
        <v>1033</v>
      </c>
      <c r="G444" t="s">
        <v>178</v>
      </c>
      <c r="H444" s="2">
        <v>45636.565150462964</v>
      </c>
      <c r="I444">
        <v>1</v>
      </c>
      <c r="J4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45922.414537037039</v>
      </c>
      <c r="K4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45922.793090277781</v>
      </c>
      <c r="L444" s="21">
        <f>_xlfn.XLOOKUP(User[[#This Row],[User Code]],RMS_Check_In_Out!A:A,RMS_Check_In_Out!D:D,"0")</f>
        <v>545</v>
      </c>
      <c r="M444" s="21" t="str">
        <f>_xlfn.XLOOKUP(User[[#This Row],[User Code]],Leave!P:P,Leave!S:S,"0")</f>
        <v>0</v>
      </c>
      <c r="N444" s="21">
        <f>User[[#This Row],[Time Leave RMS (min)]]/60</f>
        <v>0</v>
      </c>
      <c r="O444" s="15">
        <f>User[[#This Row],[Duration In Store(min)]]/60</f>
        <v>9.0833333333333339</v>
      </c>
      <c r="P444" s="28">
        <f>User[[#This Row],[Time In Store + Leave]]/24</f>
        <v>0.37847222222222227</v>
      </c>
      <c r="Q444" s="15">
        <f>(User[[#This Row],[Time Leave RMS (min)]]/60)+User[[#This Row],[Duration In Store H]]</f>
        <v>9.0833333333333339</v>
      </c>
      <c r="R444">
        <f>IF(User[[#This Row],[Check In]]="Sin Registro",0,1)</f>
        <v>1</v>
      </c>
      <c r="S444">
        <f>IF(User[[#This Row],[Check Out]]="Sin Registro",0,1)</f>
        <v>1</v>
      </c>
      <c r="T444" t="str">
        <f>IFERROR(IF(VLOOKUP(User[[#This Row],[User Code]],Justificar!$C$8:$I$1048576,6,0)=0,"Sin Justificación",VLOOKUP(User[[#This Row],[User Code]],Justificar!$C$8:$I$1048576,6,0)),"")</f>
        <v/>
      </c>
      <c r="U444" t="str">
        <f>IFERROR(IF(VLOOKUP(User[[#This Row],[User Code]],Justificar!$C$8:$I$1048576,6,0)=0,"Sin Justificación",VLOOKUP(User[[#This Row],[User Code]],Justificar!$C$8:$I$1048576,7,0)),"")</f>
        <v/>
      </c>
      <c r="V444" t="str" cm="1">
        <f t="array" ref="V444">_xlfn.IFS(User[[#This Row],[Time In Store + Leave]]&lt;7.8,"Incompleto",User[[#This Row],[Time In Store + Leave]]&lt;=12,"Completo",User[[#This Row],[Time In Store + Leave]]&gt;12,"Superior")</f>
        <v>Completo</v>
      </c>
      <c r="W44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4" t="str">
        <f>IF(User[[#This Row],[Rango]]="incompleto",IF(User[[#This Row],[Reporte in]]=0,"Sin_Registro_In_Out",IF(User[[#This Row],[Reporte Out]]=0,"No_Realizo_Salida","No_cumple_el_Tiempo")),"")</f>
        <v/>
      </c>
      <c r="Y444" t="str" cm="1">
        <f t="array" ref="Y4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44"/>
      <c r="AA444"/>
      <c r="AB444"/>
      <c r="AC444"/>
      <c r="AD444"/>
      <c r="AE444"/>
      <c r="AF444"/>
      <c r="AG444"/>
      <c r="AH444"/>
      <c r="AI444"/>
      <c r="AJ444"/>
    </row>
    <row r="445" spans="1:36" x14ac:dyDescent="0.3">
      <c r="A445" t="s">
        <v>885</v>
      </c>
      <c r="B445">
        <v>1032474395</v>
      </c>
      <c r="C445" t="s">
        <v>1056</v>
      </c>
      <c r="D445" t="s">
        <v>886</v>
      </c>
      <c r="E445" t="s">
        <v>6</v>
      </c>
      <c r="F445" t="s">
        <v>2768</v>
      </c>
      <c r="G445" t="s">
        <v>178</v>
      </c>
      <c r="H445" s="2">
        <v>45636.564756944441</v>
      </c>
      <c r="I445">
        <v>1</v>
      </c>
      <c r="J4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45922.416863425926</v>
      </c>
      <c r="K4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45922.816840277781</v>
      </c>
      <c r="L445" s="21">
        <f>_xlfn.XLOOKUP(User[[#This Row],[User Code]],RMS_Check_In_Out!A:A,RMS_Check_In_Out!D:D,"0")</f>
        <v>576</v>
      </c>
      <c r="M445" s="21" t="str">
        <f>_xlfn.XLOOKUP(User[[#This Row],[User Code]],Leave!P:P,Leave!S:S,"0")</f>
        <v>0</v>
      </c>
      <c r="N445" s="21">
        <f>User[[#This Row],[Time Leave RMS (min)]]/60</f>
        <v>0</v>
      </c>
      <c r="O445" s="15">
        <f>User[[#This Row],[Duration In Store(min)]]/60</f>
        <v>9.6</v>
      </c>
      <c r="P445" s="28">
        <f>User[[#This Row],[Time In Store + Leave]]/24</f>
        <v>0.39999999999999997</v>
      </c>
      <c r="Q445" s="15">
        <f>(User[[#This Row],[Time Leave RMS (min)]]/60)+User[[#This Row],[Duration In Store H]]</f>
        <v>9.6</v>
      </c>
      <c r="R445">
        <f>IF(User[[#This Row],[Check In]]="Sin Registro",0,1)</f>
        <v>1</v>
      </c>
      <c r="S445">
        <f>IF(User[[#This Row],[Check Out]]="Sin Registro",0,1)</f>
        <v>1</v>
      </c>
      <c r="T445" t="str">
        <f>IFERROR(IF(VLOOKUP(User[[#This Row],[User Code]],Justificar!$C$8:$I$1048576,6,0)=0,"Sin Justificación",VLOOKUP(User[[#This Row],[User Code]],Justificar!$C$8:$I$1048576,6,0)),"")</f>
        <v/>
      </c>
      <c r="U445" t="str">
        <f>IFERROR(IF(VLOOKUP(User[[#This Row],[User Code]],Justificar!$C$8:$I$1048576,6,0)=0,"Sin Justificación",VLOOKUP(User[[#This Row],[User Code]],Justificar!$C$8:$I$1048576,7,0)),"")</f>
        <v/>
      </c>
      <c r="V445" t="str" cm="1">
        <f t="array" ref="V445">_xlfn.IFS(User[[#This Row],[Time In Store + Leave]]&lt;7.8,"Incompleto",User[[#This Row],[Time In Store + Leave]]&lt;=12,"Completo",User[[#This Row],[Time In Store + Leave]]&gt;12,"Superior")</f>
        <v>Completo</v>
      </c>
      <c r="W44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5" t="str">
        <f>IF(User[[#This Row],[Rango]]="incompleto",IF(User[[#This Row],[Reporte in]]=0,"Sin_Registro_In_Out",IF(User[[#This Row],[Reporte Out]]=0,"No_Realizo_Salida","No_cumple_el_Tiempo")),"")</f>
        <v/>
      </c>
      <c r="Y445" t="str" cm="1">
        <f t="array" ref="Y4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45"/>
      <c r="AA445"/>
      <c r="AB445"/>
      <c r="AC445"/>
      <c r="AD445"/>
      <c r="AE445"/>
      <c r="AF445"/>
      <c r="AG445"/>
      <c r="AH445"/>
      <c r="AI445"/>
      <c r="AJ445"/>
    </row>
    <row r="446" spans="1:36" x14ac:dyDescent="0.3">
      <c r="A446" t="s">
        <v>887</v>
      </c>
      <c r="B446">
        <v>72272936</v>
      </c>
      <c r="C446" t="s">
        <v>1057</v>
      </c>
      <c r="D446" t="s">
        <v>888</v>
      </c>
      <c r="E446" t="s">
        <v>6</v>
      </c>
      <c r="F446" t="s">
        <v>1863</v>
      </c>
      <c r="G446" t="s">
        <v>179</v>
      </c>
      <c r="H446" s="2">
        <v>45636.542210648149</v>
      </c>
      <c r="I446">
        <v>1</v>
      </c>
      <c r="J4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45922.414780092593</v>
      </c>
      <c r="K4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45922.799097222225</v>
      </c>
      <c r="L446" s="21">
        <f>_xlfn.XLOOKUP(User[[#This Row],[User Code]],RMS_Check_In_Out!A:A,RMS_Check_In_Out!D:D,"0")</f>
        <v>553</v>
      </c>
      <c r="M446" s="21" t="str">
        <f>_xlfn.XLOOKUP(User[[#This Row],[User Code]],Leave!P:P,Leave!S:S,"0")</f>
        <v>0</v>
      </c>
      <c r="N446" s="21">
        <f>User[[#This Row],[Time Leave RMS (min)]]/60</f>
        <v>0</v>
      </c>
      <c r="O446" s="15">
        <f>User[[#This Row],[Duration In Store(min)]]/60</f>
        <v>9.2166666666666668</v>
      </c>
      <c r="P446" s="28">
        <f>User[[#This Row],[Time In Store + Leave]]/24</f>
        <v>0.3840277777777778</v>
      </c>
      <c r="Q446" s="15">
        <f>(User[[#This Row],[Time Leave RMS (min)]]/60)+User[[#This Row],[Duration In Store H]]</f>
        <v>9.2166666666666668</v>
      </c>
      <c r="R446">
        <f>IF(User[[#This Row],[Check In]]="Sin Registro",0,1)</f>
        <v>1</v>
      </c>
      <c r="S446">
        <f>IF(User[[#This Row],[Check Out]]="Sin Registro",0,1)</f>
        <v>1</v>
      </c>
      <c r="T446" t="str">
        <f>IFERROR(IF(VLOOKUP(User[[#This Row],[User Code]],Justificar!$C$8:$I$1048576,6,0)=0,"Sin Justificación",VLOOKUP(User[[#This Row],[User Code]],Justificar!$C$8:$I$1048576,6,0)),"")</f>
        <v/>
      </c>
      <c r="U446" t="str">
        <f>IFERROR(IF(VLOOKUP(User[[#This Row],[User Code]],Justificar!$C$8:$I$1048576,6,0)=0,"Sin Justificación",VLOOKUP(User[[#This Row],[User Code]],Justificar!$C$8:$I$1048576,7,0)),"")</f>
        <v/>
      </c>
      <c r="V446" t="str" cm="1">
        <f t="array" ref="V446">_xlfn.IFS(User[[#This Row],[Time In Store + Leave]]&lt;7.8,"Incompleto",User[[#This Row],[Time In Store + Leave]]&lt;=12,"Completo",User[[#This Row],[Time In Store + Leave]]&gt;12,"Superior")</f>
        <v>Completo</v>
      </c>
      <c r="W44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6" t="str">
        <f>IF(User[[#This Row],[Rango]]="incompleto",IF(User[[#This Row],[Reporte in]]=0,"Sin_Registro_In_Out",IF(User[[#This Row],[Reporte Out]]=0,"No_Realizo_Salida","No_cumple_el_Tiempo")),"")</f>
        <v/>
      </c>
      <c r="Y446" t="str" cm="1">
        <f t="array" ref="Y4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Z446"/>
      <c r="AA446"/>
      <c r="AB446"/>
      <c r="AC446"/>
      <c r="AD446"/>
      <c r="AE446"/>
      <c r="AF446"/>
      <c r="AG446"/>
      <c r="AH446"/>
      <c r="AI446"/>
      <c r="AJ446"/>
    </row>
    <row r="447" spans="1:36" x14ac:dyDescent="0.3">
      <c r="A447" t="s">
        <v>852</v>
      </c>
      <c r="B447">
        <v>4830399</v>
      </c>
      <c r="C447" t="s">
        <v>1058</v>
      </c>
      <c r="D447" t="s">
        <v>853</v>
      </c>
      <c r="E447" t="s">
        <v>6</v>
      </c>
      <c r="F447" t="s">
        <v>1359</v>
      </c>
      <c r="G447" t="s">
        <v>178</v>
      </c>
      <c r="H447" s="2">
        <v>45632.709780092591</v>
      </c>
      <c r="I447">
        <v>1</v>
      </c>
      <c r="J4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45922.457118055558</v>
      </c>
      <c r="K4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45922.79546296296</v>
      </c>
      <c r="L447" s="21">
        <f>_xlfn.XLOOKUP(User[[#This Row],[User Code]],RMS_Check_In_Out!A:A,RMS_Check_In_Out!D:D,"0")</f>
        <v>487</v>
      </c>
      <c r="M447" s="21">
        <f>_xlfn.XLOOKUP(User[[#This Row],[User Code]],Leave!P:P,Leave!S:S,"0")</f>
        <v>60</v>
      </c>
      <c r="N447" s="21">
        <f>User[[#This Row],[Time Leave RMS (min)]]/60</f>
        <v>1</v>
      </c>
      <c r="O447" s="15">
        <f>User[[#This Row],[Duration In Store(min)]]/60</f>
        <v>8.1166666666666671</v>
      </c>
      <c r="P447" s="28">
        <f>User[[#This Row],[Time In Store + Leave]]/24</f>
        <v>0.37986111111111115</v>
      </c>
      <c r="Q447" s="15">
        <f>(User[[#This Row],[Time Leave RMS (min)]]/60)+User[[#This Row],[Duration In Store H]]</f>
        <v>9.1166666666666671</v>
      </c>
      <c r="R447">
        <f>IF(User[[#This Row],[Check In]]="Sin Registro",0,1)</f>
        <v>1</v>
      </c>
      <c r="S447">
        <f>IF(User[[#This Row],[Check Out]]="Sin Registro",0,1)</f>
        <v>1</v>
      </c>
      <c r="T447" t="str">
        <f>IFERROR(IF(VLOOKUP(User[[#This Row],[User Code]],Justificar!$C$8:$I$1048576,6,0)=0,"Sin Justificación",VLOOKUP(User[[#This Row],[User Code]],Justificar!$C$8:$I$1048576,6,0)),"")</f>
        <v/>
      </c>
      <c r="U447" t="str">
        <f>IFERROR(IF(VLOOKUP(User[[#This Row],[User Code]],Justificar!$C$8:$I$1048576,6,0)=0,"Sin Justificación",VLOOKUP(User[[#This Row],[User Code]],Justificar!$C$8:$I$1048576,7,0)),"")</f>
        <v/>
      </c>
      <c r="V447" t="str" cm="1">
        <f t="array" ref="V447">_xlfn.IFS(User[[#This Row],[Time In Store + Leave]]&lt;7.8,"Incompleto",User[[#This Row],[Time In Store + Leave]]&lt;=12,"Completo",User[[#This Row],[Time In Store + Leave]]&gt;12,"Superior")</f>
        <v>Completo</v>
      </c>
      <c r="W44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7" t="str">
        <f>IF(User[[#This Row],[Rango]]="incompleto",IF(User[[#This Row],[Reporte in]]=0,"Sin_Registro_In_Out",IF(User[[#This Row],[Reporte Out]]=0,"No_Realizo_Salida","No_cumple_el_Tiempo")),"")</f>
        <v/>
      </c>
      <c r="Y447" t="str" cm="1">
        <f t="array" ref="Y4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47"/>
      <c r="AA447"/>
      <c r="AB447"/>
      <c r="AC447"/>
      <c r="AD447"/>
      <c r="AE447"/>
      <c r="AF447"/>
      <c r="AG447"/>
      <c r="AH447"/>
      <c r="AI447"/>
      <c r="AJ447"/>
    </row>
    <row r="448" spans="1:36" x14ac:dyDescent="0.3">
      <c r="A448" t="s">
        <v>854</v>
      </c>
      <c r="B448">
        <v>1002076906</v>
      </c>
      <c r="C448" t="s">
        <v>1059</v>
      </c>
      <c r="D448" t="s">
        <v>855</v>
      </c>
      <c r="E448" t="s">
        <v>6</v>
      </c>
      <c r="F448" t="s">
        <v>1043</v>
      </c>
      <c r="G448" t="s">
        <v>177</v>
      </c>
      <c r="H448" s="2">
        <v>45632.709293981483</v>
      </c>
      <c r="I448">
        <v>1</v>
      </c>
      <c r="J4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45922.498900462961</v>
      </c>
      <c r="K4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45922.856238425928</v>
      </c>
      <c r="L448" s="21">
        <f>_xlfn.XLOOKUP(User[[#This Row],[User Code]],RMS_Check_In_Out!A:A,RMS_Check_In_Out!D:D,"0")</f>
        <v>515</v>
      </c>
      <c r="M448" s="21">
        <f>_xlfn.XLOOKUP(User[[#This Row],[User Code]],Leave!P:P,Leave!S:S,"0")</f>
        <v>60</v>
      </c>
      <c r="N448" s="21">
        <f>User[[#This Row],[Time Leave RMS (min)]]/60</f>
        <v>1</v>
      </c>
      <c r="O448" s="15">
        <f>User[[#This Row],[Duration In Store(min)]]/60</f>
        <v>8.5833333333333339</v>
      </c>
      <c r="P448" s="28">
        <f>User[[#This Row],[Time In Store + Leave]]/24</f>
        <v>0.39930555555555558</v>
      </c>
      <c r="Q448" s="15">
        <f>(User[[#This Row],[Time Leave RMS (min)]]/60)+User[[#This Row],[Duration In Store H]]</f>
        <v>9.5833333333333339</v>
      </c>
      <c r="R448">
        <f>IF(User[[#This Row],[Check In]]="Sin Registro",0,1)</f>
        <v>1</v>
      </c>
      <c r="S448">
        <f>IF(User[[#This Row],[Check Out]]="Sin Registro",0,1)</f>
        <v>1</v>
      </c>
      <c r="T448" t="str">
        <f>IFERROR(IF(VLOOKUP(User[[#This Row],[User Code]],Justificar!$C$8:$I$1048576,6,0)=0,"Sin Justificación",VLOOKUP(User[[#This Row],[User Code]],Justificar!$C$8:$I$1048576,6,0)),"")</f>
        <v/>
      </c>
      <c r="U448" t="str">
        <f>IFERROR(IF(VLOOKUP(User[[#This Row],[User Code]],Justificar!$C$8:$I$1048576,6,0)=0,"Sin Justificación",VLOOKUP(User[[#This Row],[User Code]],Justificar!$C$8:$I$1048576,7,0)),"")</f>
        <v/>
      </c>
      <c r="V448" t="str" cm="1">
        <f t="array" ref="V448">_xlfn.IFS(User[[#This Row],[Time In Store + Leave]]&lt;7.8,"Incompleto",User[[#This Row],[Time In Store + Leave]]&lt;=12,"Completo",User[[#This Row],[Time In Store + Leave]]&gt;12,"Superior")</f>
        <v>Completo</v>
      </c>
      <c r="W44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8" t="str">
        <f>IF(User[[#This Row],[Rango]]="incompleto",IF(User[[#This Row],[Reporte in]]=0,"Sin_Registro_In_Out",IF(User[[#This Row],[Reporte Out]]=0,"No_Realizo_Salida","No_cumple_el_Tiempo")),"")</f>
        <v/>
      </c>
      <c r="Y448" t="str" cm="1">
        <f t="array" ref="Y4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48"/>
      <c r="AA448"/>
      <c r="AB448"/>
      <c r="AC448"/>
      <c r="AD448"/>
      <c r="AE448"/>
      <c r="AF448"/>
      <c r="AG448"/>
      <c r="AH448"/>
      <c r="AI448"/>
      <c r="AJ448"/>
    </row>
    <row r="449" spans="1:36" x14ac:dyDescent="0.3">
      <c r="A449" t="s">
        <v>856</v>
      </c>
      <c r="B449">
        <v>1005814281</v>
      </c>
      <c r="C449" t="s">
        <v>857</v>
      </c>
      <c r="D449" t="s">
        <v>858</v>
      </c>
      <c r="E449" t="s">
        <v>6</v>
      </c>
      <c r="F449" t="s">
        <v>1045</v>
      </c>
      <c r="G449" t="s">
        <v>177</v>
      </c>
      <c r="H449" s="2">
        <v>45632.70857638889</v>
      </c>
      <c r="I449">
        <v>1</v>
      </c>
      <c r="J4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45922.337789351855</v>
      </c>
      <c r="K4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45922.599016203705</v>
      </c>
      <c r="L449" s="21">
        <f>_xlfn.XLOOKUP(User[[#This Row],[User Code]],RMS_Check_In_Out!A:A,RMS_Check_In_Out!D:D,"0")</f>
        <v>376</v>
      </c>
      <c r="M449" s="21">
        <f>_xlfn.XLOOKUP(User[[#This Row],[User Code]],Leave!P:P,Leave!S:S,"0")</f>
        <v>180</v>
      </c>
      <c r="N449" s="21">
        <f>User[[#This Row],[Time Leave RMS (min)]]/60</f>
        <v>3</v>
      </c>
      <c r="O449" s="15">
        <f>User[[#This Row],[Duration In Store(min)]]/60</f>
        <v>6.2666666666666666</v>
      </c>
      <c r="P449" s="28">
        <f>User[[#This Row],[Time In Store + Leave]]/24</f>
        <v>0.38611111111111107</v>
      </c>
      <c r="Q449" s="15">
        <f>(User[[#This Row],[Time Leave RMS (min)]]/60)+User[[#This Row],[Duration In Store H]]</f>
        <v>9.2666666666666657</v>
      </c>
      <c r="R449">
        <f>IF(User[[#This Row],[Check In]]="Sin Registro",0,1)</f>
        <v>1</v>
      </c>
      <c r="S449">
        <f>IF(User[[#This Row],[Check Out]]="Sin Registro",0,1)</f>
        <v>1</v>
      </c>
      <c r="T449" t="str">
        <f>IFERROR(IF(VLOOKUP(User[[#This Row],[User Code]],Justificar!$C$8:$I$1048576,6,0)=0,"Sin Justificación",VLOOKUP(User[[#This Row],[User Code]],Justificar!$C$8:$I$1048576,6,0)),"")</f>
        <v/>
      </c>
      <c r="U449" t="str">
        <f>IFERROR(IF(VLOOKUP(User[[#This Row],[User Code]],Justificar!$C$8:$I$1048576,6,0)=0,"Sin Justificación",VLOOKUP(User[[#This Row],[User Code]],Justificar!$C$8:$I$1048576,7,0)),"")</f>
        <v/>
      </c>
      <c r="V449" t="str" cm="1">
        <f t="array" ref="V449">_xlfn.IFS(User[[#This Row],[Time In Store + Leave]]&lt;7.8,"Incompleto",User[[#This Row],[Time In Store + Leave]]&lt;=12,"Completo",User[[#This Row],[Time In Store + Leave]]&gt;12,"Superior")</f>
        <v>Completo</v>
      </c>
      <c r="W44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49" t="str">
        <f>IF(User[[#This Row],[Rango]]="incompleto",IF(User[[#This Row],[Reporte in]]=0,"Sin_Registro_In_Out",IF(User[[#This Row],[Reporte Out]]=0,"No_Realizo_Salida","No_cumple_el_Tiempo")),"")</f>
        <v/>
      </c>
      <c r="Y449" t="str" cm="1">
        <f t="array" ref="Y4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49"/>
      <c r="AA449"/>
      <c r="AB449"/>
      <c r="AC449"/>
      <c r="AD449"/>
      <c r="AE449"/>
      <c r="AF449"/>
      <c r="AG449"/>
      <c r="AH449"/>
      <c r="AI449"/>
      <c r="AJ449"/>
    </row>
    <row r="450" spans="1:36" x14ac:dyDescent="0.3">
      <c r="A450" t="s">
        <v>843</v>
      </c>
      <c r="B450">
        <v>1114457385</v>
      </c>
      <c r="C450" t="s">
        <v>1060</v>
      </c>
      <c r="D450" t="s">
        <v>844</v>
      </c>
      <c r="E450" t="s">
        <v>6</v>
      </c>
      <c r="F450" t="s">
        <v>3716</v>
      </c>
      <c r="G450" t="s">
        <v>178</v>
      </c>
      <c r="H450" s="2">
        <v>45630.833541666667</v>
      </c>
      <c r="I450">
        <v>1</v>
      </c>
      <c r="J4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45922.360300925924</v>
      </c>
      <c r="K4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45922.730162037034</v>
      </c>
      <c r="L450" s="21">
        <f>_xlfn.XLOOKUP(User[[#This Row],[User Code]],RMS_Check_In_Out!A:A,RMS_Check_In_Out!D:D,"0")</f>
        <v>533</v>
      </c>
      <c r="M450" s="21" t="str">
        <f>_xlfn.XLOOKUP(User[[#This Row],[User Code]],Leave!P:P,Leave!S:S,"0")</f>
        <v>0</v>
      </c>
      <c r="N450" s="21">
        <f>User[[#This Row],[Time Leave RMS (min)]]/60</f>
        <v>0</v>
      </c>
      <c r="O450" s="15">
        <f>User[[#This Row],[Duration In Store(min)]]/60</f>
        <v>8.8833333333333329</v>
      </c>
      <c r="P450" s="28">
        <f>User[[#This Row],[Time In Store + Leave]]/24</f>
        <v>0.37013888888888885</v>
      </c>
      <c r="Q450" s="15">
        <f>(User[[#This Row],[Time Leave RMS (min)]]/60)+User[[#This Row],[Duration In Store H]]</f>
        <v>8.8833333333333329</v>
      </c>
      <c r="R450">
        <f>IF(User[[#This Row],[Check In]]="Sin Registro",0,1)</f>
        <v>1</v>
      </c>
      <c r="S450">
        <f>IF(User[[#This Row],[Check Out]]="Sin Registro",0,1)</f>
        <v>1</v>
      </c>
      <c r="T450" t="str">
        <f>IFERROR(IF(VLOOKUP(User[[#This Row],[User Code]],Justificar!$C$8:$I$1048576,6,0)=0,"Sin Justificación",VLOOKUP(User[[#This Row],[User Code]],Justificar!$C$8:$I$1048576,6,0)),"")</f>
        <v/>
      </c>
      <c r="U450" t="str">
        <f>IFERROR(IF(VLOOKUP(User[[#This Row],[User Code]],Justificar!$C$8:$I$1048576,6,0)=0,"Sin Justificación",VLOOKUP(User[[#This Row],[User Code]],Justificar!$C$8:$I$1048576,7,0)),"")</f>
        <v/>
      </c>
      <c r="V450" t="str" cm="1">
        <f t="array" ref="V450">_xlfn.IFS(User[[#This Row],[Time In Store + Leave]]&lt;7.8,"Incompleto",User[[#This Row],[Time In Store + Leave]]&lt;=12,"Completo",User[[#This Row],[Time In Store + Leave]]&gt;12,"Superior")</f>
        <v>Completo</v>
      </c>
      <c r="W45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0" t="str">
        <f>IF(User[[#This Row],[Rango]]="incompleto",IF(User[[#This Row],[Reporte in]]=0,"Sin_Registro_In_Out",IF(User[[#This Row],[Reporte Out]]=0,"No_Realizo_Salida","No_cumple_el_Tiempo")),"")</f>
        <v/>
      </c>
      <c r="Y450" t="str" cm="1">
        <f t="array" ref="Y4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50"/>
      <c r="AA450"/>
      <c r="AB450"/>
      <c r="AC450"/>
      <c r="AD450"/>
      <c r="AE450"/>
      <c r="AF450"/>
      <c r="AG450"/>
      <c r="AH450"/>
      <c r="AI450"/>
      <c r="AJ450"/>
    </row>
    <row r="451" spans="1:36" x14ac:dyDescent="0.3">
      <c r="A451" t="s">
        <v>845</v>
      </c>
      <c r="B451">
        <v>94421703</v>
      </c>
      <c r="C451" t="s">
        <v>846</v>
      </c>
      <c r="D451" t="s">
        <v>847</v>
      </c>
      <c r="E451" t="s">
        <v>84</v>
      </c>
      <c r="F451" t="s">
        <v>1025</v>
      </c>
      <c r="G451" t="s">
        <v>177</v>
      </c>
      <c r="H451" s="2">
        <v>45630.66777777778</v>
      </c>
      <c r="I451">
        <v>1</v>
      </c>
      <c r="J45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5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51" s="21" t="str">
        <f>_xlfn.XLOOKUP(User[[#This Row],[User Code]],RMS_Check_In_Out!A:A,RMS_Check_In_Out!D:D,"0")</f>
        <v>0</v>
      </c>
      <c r="M451" s="21">
        <f>_xlfn.XLOOKUP(User[[#This Row],[User Code]],Leave!P:P,Leave!S:S,"0")</f>
        <v>300</v>
      </c>
      <c r="N451" s="21">
        <f>User[[#This Row],[Time Leave RMS (min)]]/60</f>
        <v>5</v>
      </c>
      <c r="O451" s="15">
        <f>User[[#This Row],[Duration In Store(min)]]/60</f>
        <v>0</v>
      </c>
      <c r="P451" s="28">
        <f>User[[#This Row],[Time In Store + Leave]]/24</f>
        <v>0.20833333333333334</v>
      </c>
      <c r="Q451" s="15">
        <f>(User[[#This Row],[Time Leave RMS (min)]]/60)+User[[#This Row],[Duration In Store H]]</f>
        <v>5</v>
      </c>
      <c r="R451">
        <f>IF(User[[#This Row],[Check In]]="Sin Registro",0,1)</f>
        <v>1</v>
      </c>
      <c r="S451">
        <f>IF(User[[#This Row],[Check Out]]="Sin Registro",0,1)</f>
        <v>1</v>
      </c>
      <c r="T451" t="str">
        <f>IFERROR(IF(VLOOKUP(User[[#This Row],[User Code]],Justificar!$C$8:$I$1048576,6,0)=0,"Sin Justificación",VLOOKUP(User[[#This Row],[User Code]],Justificar!$C$8:$I$1048576,6,0)),"")</f>
        <v>Sin Justificación</v>
      </c>
      <c r="U451" t="str">
        <f>IFERROR(IF(VLOOKUP(User[[#This Row],[User Code]],Justificar!$C$8:$I$1048576,6,0)=0,"Sin Justificación",VLOOKUP(User[[#This Row],[User Code]],Justificar!$C$8:$I$1048576,7,0)),"")</f>
        <v>Sin Justificación</v>
      </c>
      <c r="V451" t="str" cm="1">
        <f t="array" ref="V451">_xlfn.IFS(User[[#This Row],[Time In Store + Leave]]&lt;7.8,"Incompleto",User[[#This Row],[Time In Store + Leave]]&lt;=12,"Completo",User[[#This Row],[Time In Store + Leave]]&gt;12,"Superior")</f>
        <v>Incompleto</v>
      </c>
      <c r="W45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51" t="str">
        <f>IF(User[[#This Row],[Rango]]="incompleto",IF(User[[#This Row],[Reporte in]]=0,"Sin_Registro_In_Out",IF(User[[#This Row],[Reporte Out]]=0,"No_Realizo_Salida","No_cumple_el_Tiempo")),"")</f>
        <v>No_cumple_el_Tiempo</v>
      </c>
      <c r="Y451" t="str" cm="1">
        <f t="array" ref="Y4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51"/>
      <c r="AA451"/>
      <c r="AB451"/>
      <c r="AC451"/>
      <c r="AD451"/>
      <c r="AE451"/>
      <c r="AF451"/>
      <c r="AG451"/>
      <c r="AH451"/>
      <c r="AI451"/>
      <c r="AJ451"/>
    </row>
    <row r="452" spans="1:36" x14ac:dyDescent="0.3">
      <c r="A452" t="s">
        <v>848</v>
      </c>
      <c r="B452">
        <v>1064988961</v>
      </c>
      <c r="C452" t="s">
        <v>1061</v>
      </c>
      <c r="D452" t="s">
        <v>849</v>
      </c>
      <c r="E452" t="s">
        <v>6</v>
      </c>
      <c r="F452" t="s">
        <v>1043</v>
      </c>
      <c r="G452" t="s">
        <v>177</v>
      </c>
      <c r="H452" s="2">
        <v>45630.544421296298</v>
      </c>
      <c r="I452">
        <v>1</v>
      </c>
      <c r="J45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52" s="21" t="str">
        <f>_xlfn.XLOOKUP(User[[#This Row],[User Code]],RMS_Check_In_Out!A:A,RMS_Check_In_Out!D:D,"0")</f>
        <v>0</v>
      </c>
      <c r="M452" s="21" t="str">
        <f>_xlfn.XLOOKUP(User[[#This Row],[User Code]],Leave!P:P,Leave!S:S,"0")</f>
        <v>0</v>
      </c>
      <c r="N452" s="21">
        <f>User[[#This Row],[Time Leave RMS (min)]]/60</f>
        <v>0</v>
      </c>
      <c r="O452" s="15">
        <f>User[[#This Row],[Duration In Store(min)]]/60</f>
        <v>0</v>
      </c>
      <c r="P452" s="28">
        <f>User[[#This Row],[Time In Store + Leave]]/24</f>
        <v>0</v>
      </c>
      <c r="Q452" s="15">
        <f>(User[[#This Row],[Time Leave RMS (min)]]/60)+User[[#This Row],[Duration In Store H]]</f>
        <v>0</v>
      </c>
      <c r="R452">
        <f>IF(User[[#This Row],[Check In]]="Sin Registro",0,1)</f>
        <v>0</v>
      </c>
      <c r="S452">
        <f>IF(User[[#This Row],[Check Out]]="Sin Registro",0,1)</f>
        <v>0</v>
      </c>
      <c r="T452" t="str">
        <f>IFERROR(IF(VLOOKUP(User[[#This Row],[User Code]],Justificar!$C$8:$I$1048576,6,0)=0,"Sin Justificación",VLOOKUP(User[[#This Row],[User Code]],Justificar!$C$8:$I$1048576,6,0)),"")</f>
        <v>Sin Justificación</v>
      </c>
      <c r="U452" t="str">
        <f>IFERROR(IF(VLOOKUP(User[[#This Row],[User Code]],Justificar!$C$8:$I$1048576,6,0)=0,"Sin Justificación",VLOOKUP(User[[#This Row],[User Code]],Justificar!$C$8:$I$1048576,7,0)),"")</f>
        <v>Sin Justificación</v>
      </c>
      <c r="V452" t="str" cm="1">
        <f t="array" ref="V452">_xlfn.IFS(User[[#This Row],[Time In Store + Leave]]&lt;7.8,"Incompleto",User[[#This Row],[Time In Store + Leave]]&lt;=12,"Completo",User[[#This Row],[Time In Store + Leave]]&gt;12,"Superior")</f>
        <v>Incompleto</v>
      </c>
      <c r="W45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52" t="str">
        <f>IF(User[[#This Row],[Rango]]="incompleto",IF(User[[#This Row],[Reporte in]]=0,"Sin_Registro_In_Out",IF(User[[#This Row],[Reporte Out]]=0,"No_Realizo_Salida","No_cumple_el_Tiempo")),"")</f>
        <v>Sin_Registro_In_Out</v>
      </c>
      <c r="Y452" t="str" cm="1">
        <f t="array" ref="Y4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52"/>
      <c r="AA452"/>
      <c r="AB452"/>
      <c r="AC452"/>
      <c r="AD452"/>
      <c r="AE452"/>
      <c r="AF452"/>
      <c r="AG452"/>
      <c r="AH452"/>
      <c r="AI452"/>
      <c r="AJ452"/>
    </row>
    <row r="453" spans="1:36" x14ac:dyDescent="0.3">
      <c r="A453" t="s">
        <v>833</v>
      </c>
      <c r="B453">
        <v>33819316</v>
      </c>
      <c r="C453" t="s">
        <v>1351</v>
      </c>
      <c r="D453" t="s">
        <v>834</v>
      </c>
      <c r="E453" t="s">
        <v>6</v>
      </c>
      <c r="F453" t="s">
        <v>1042</v>
      </c>
      <c r="G453" t="s">
        <v>178</v>
      </c>
      <c r="H453" s="2">
        <v>45628.667361111111</v>
      </c>
      <c r="I453">
        <v>1</v>
      </c>
      <c r="J4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45922.328275462962</v>
      </c>
      <c r="K4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45922.709189814814</v>
      </c>
      <c r="L453" s="21">
        <f>_xlfn.XLOOKUP(User[[#This Row],[User Code]],RMS_Check_In_Out!A:A,RMS_Check_In_Out!D:D,"0")</f>
        <v>549</v>
      </c>
      <c r="M453" s="21" t="str">
        <f>_xlfn.XLOOKUP(User[[#This Row],[User Code]],Leave!P:P,Leave!S:S,"0")</f>
        <v>0</v>
      </c>
      <c r="N453" s="21">
        <f>User[[#This Row],[Time Leave RMS (min)]]/60</f>
        <v>0</v>
      </c>
      <c r="O453" s="15">
        <f>User[[#This Row],[Duration In Store(min)]]/60</f>
        <v>9.15</v>
      </c>
      <c r="P453" s="28">
        <f>User[[#This Row],[Time In Store + Leave]]/24</f>
        <v>0.38125000000000003</v>
      </c>
      <c r="Q453" s="15">
        <f>(User[[#This Row],[Time Leave RMS (min)]]/60)+User[[#This Row],[Duration In Store H]]</f>
        <v>9.15</v>
      </c>
      <c r="R453">
        <f>IF(User[[#This Row],[Check In]]="Sin Registro",0,1)</f>
        <v>1</v>
      </c>
      <c r="S453">
        <f>IF(User[[#This Row],[Check Out]]="Sin Registro",0,1)</f>
        <v>1</v>
      </c>
      <c r="T453" t="str">
        <f>IFERROR(IF(VLOOKUP(User[[#This Row],[User Code]],Justificar!$C$8:$I$1048576,6,0)=0,"Sin Justificación",VLOOKUP(User[[#This Row],[User Code]],Justificar!$C$8:$I$1048576,6,0)),"")</f>
        <v/>
      </c>
      <c r="U453" t="str">
        <f>IFERROR(IF(VLOOKUP(User[[#This Row],[User Code]],Justificar!$C$8:$I$1048576,6,0)=0,"Sin Justificación",VLOOKUP(User[[#This Row],[User Code]],Justificar!$C$8:$I$1048576,7,0)),"")</f>
        <v/>
      </c>
      <c r="V453" t="str" cm="1">
        <f t="array" ref="V453">_xlfn.IFS(User[[#This Row],[Time In Store + Leave]]&lt;7.8,"Incompleto",User[[#This Row],[Time In Store + Leave]]&lt;=12,"Completo",User[[#This Row],[Time In Store + Leave]]&gt;12,"Superior")</f>
        <v>Completo</v>
      </c>
      <c r="W45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3" t="str">
        <f>IF(User[[#This Row],[Rango]]="incompleto",IF(User[[#This Row],[Reporte in]]=0,"Sin_Registro_In_Out",IF(User[[#This Row],[Reporte Out]]=0,"No_Realizo_Salida","No_cumple_el_Tiempo")),"")</f>
        <v/>
      </c>
      <c r="Y453" t="str" cm="1">
        <f t="array" ref="Y4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53"/>
      <c r="AA453"/>
      <c r="AB453"/>
      <c r="AC453"/>
      <c r="AD453"/>
      <c r="AE453"/>
      <c r="AF453"/>
      <c r="AG453"/>
      <c r="AH453"/>
      <c r="AI453"/>
      <c r="AJ453"/>
    </row>
    <row r="454" spans="1:36" x14ac:dyDescent="0.3">
      <c r="A454" t="s">
        <v>835</v>
      </c>
      <c r="B454">
        <v>1088302777</v>
      </c>
      <c r="C454" t="s">
        <v>1062</v>
      </c>
      <c r="D454" t="s">
        <v>836</v>
      </c>
      <c r="E454" t="s">
        <v>6</v>
      </c>
      <c r="F454" t="s">
        <v>1042</v>
      </c>
      <c r="G454" t="s">
        <v>178</v>
      </c>
      <c r="H454" s="2">
        <v>45628.667199074072</v>
      </c>
      <c r="I454">
        <v>1</v>
      </c>
      <c r="J4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45922.357152777775</v>
      </c>
      <c r="K4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45922.729537037034</v>
      </c>
      <c r="L454" s="21">
        <f>_xlfn.XLOOKUP(User[[#This Row],[User Code]],RMS_Check_In_Out!A:A,RMS_Check_In_Out!D:D,"0")</f>
        <v>536</v>
      </c>
      <c r="M454" s="21" t="str">
        <f>_xlfn.XLOOKUP(User[[#This Row],[User Code]],Leave!P:P,Leave!S:S,"0")</f>
        <v>0</v>
      </c>
      <c r="N454" s="21">
        <f>User[[#This Row],[Time Leave RMS (min)]]/60</f>
        <v>0</v>
      </c>
      <c r="O454" s="15">
        <f>User[[#This Row],[Duration In Store(min)]]/60</f>
        <v>8.9333333333333336</v>
      </c>
      <c r="P454" s="28">
        <f>User[[#This Row],[Time In Store + Leave]]/24</f>
        <v>0.37222222222222223</v>
      </c>
      <c r="Q454" s="15">
        <f>(User[[#This Row],[Time Leave RMS (min)]]/60)+User[[#This Row],[Duration In Store H]]</f>
        <v>8.9333333333333336</v>
      </c>
      <c r="R454">
        <f>IF(User[[#This Row],[Check In]]="Sin Registro",0,1)</f>
        <v>1</v>
      </c>
      <c r="S454">
        <f>IF(User[[#This Row],[Check Out]]="Sin Registro",0,1)</f>
        <v>1</v>
      </c>
      <c r="T454" t="str">
        <f>IFERROR(IF(VLOOKUP(User[[#This Row],[User Code]],Justificar!$C$8:$I$1048576,6,0)=0,"Sin Justificación",VLOOKUP(User[[#This Row],[User Code]],Justificar!$C$8:$I$1048576,6,0)),"")</f>
        <v/>
      </c>
      <c r="U454" t="str">
        <f>IFERROR(IF(VLOOKUP(User[[#This Row],[User Code]],Justificar!$C$8:$I$1048576,6,0)=0,"Sin Justificación",VLOOKUP(User[[#This Row],[User Code]],Justificar!$C$8:$I$1048576,7,0)),"")</f>
        <v/>
      </c>
      <c r="V454" t="str" cm="1">
        <f t="array" ref="V454">_xlfn.IFS(User[[#This Row],[Time In Store + Leave]]&lt;7.8,"Incompleto",User[[#This Row],[Time In Store + Leave]]&lt;=12,"Completo",User[[#This Row],[Time In Store + Leave]]&gt;12,"Superior")</f>
        <v>Completo</v>
      </c>
      <c r="W45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4" t="str">
        <f>IF(User[[#This Row],[Rango]]="incompleto",IF(User[[#This Row],[Reporte in]]=0,"Sin_Registro_In_Out",IF(User[[#This Row],[Reporte Out]]=0,"No_Realizo_Salida","No_cumple_el_Tiempo")),"")</f>
        <v/>
      </c>
      <c r="Y454" t="str" cm="1">
        <f t="array" ref="Y4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54"/>
      <c r="AA454"/>
      <c r="AB454"/>
      <c r="AC454"/>
      <c r="AD454"/>
      <c r="AE454"/>
      <c r="AF454"/>
      <c r="AG454"/>
      <c r="AH454"/>
      <c r="AI454"/>
      <c r="AJ454"/>
    </row>
    <row r="455" spans="1:36" x14ac:dyDescent="0.3">
      <c r="A455" t="s">
        <v>837</v>
      </c>
      <c r="B455">
        <v>1104695985</v>
      </c>
      <c r="C455" t="s">
        <v>1063</v>
      </c>
      <c r="D455" t="s">
        <v>838</v>
      </c>
      <c r="E455" t="s">
        <v>6</v>
      </c>
      <c r="F455" t="s">
        <v>1033</v>
      </c>
      <c r="G455" t="s">
        <v>178</v>
      </c>
      <c r="H455" s="2">
        <v>45628.626168981478</v>
      </c>
      <c r="I455">
        <v>1</v>
      </c>
      <c r="J4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45922.37736111111</v>
      </c>
      <c r="K4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45922.765763888892</v>
      </c>
      <c r="L455" s="21">
        <f>_xlfn.XLOOKUP(User[[#This Row],[User Code]],RMS_Check_In_Out!A:A,RMS_Check_In_Out!D:D,"0")</f>
        <v>559</v>
      </c>
      <c r="M455" s="21" t="str">
        <f>_xlfn.XLOOKUP(User[[#This Row],[User Code]],Leave!P:P,Leave!S:S,"0")</f>
        <v>0</v>
      </c>
      <c r="N455" s="21">
        <f>User[[#This Row],[Time Leave RMS (min)]]/60</f>
        <v>0</v>
      </c>
      <c r="O455" s="15">
        <f>User[[#This Row],[Duration In Store(min)]]/60</f>
        <v>9.3166666666666664</v>
      </c>
      <c r="P455" s="28">
        <f>User[[#This Row],[Time In Store + Leave]]/24</f>
        <v>0.38819444444444445</v>
      </c>
      <c r="Q455" s="15">
        <f>(User[[#This Row],[Time Leave RMS (min)]]/60)+User[[#This Row],[Duration In Store H]]</f>
        <v>9.3166666666666664</v>
      </c>
      <c r="R455">
        <f>IF(User[[#This Row],[Check In]]="Sin Registro",0,1)</f>
        <v>1</v>
      </c>
      <c r="S455">
        <f>IF(User[[#This Row],[Check Out]]="Sin Registro",0,1)</f>
        <v>1</v>
      </c>
      <c r="T455" t="str">
        <f>IFERROR(IF(VLOOKUP(User[[#This Row],[User Code]],Justificar!$C$8:$I$1048576,6,0)=0,"Sin Justificación",VLOOKUP(User[[#This Row],[User Code]],Justificar!$C$8:$I$1048576,6,0)),"")</f>
        <v/>
      </c>
      <c r="U455" t="str">
        <f>IFERROR(IF(VLOOKUP(User[[#This Row],[User Code]],Justificar!$C$8:$I$1048576,6,0)=0,"Sin Justificación",VLOOKUP(User[[#This Row],[User Code]],Justificar!$C$8:$I$1048576,7,0)),"")</f>
        <v/>
      </c>
      <c r="V455" t="str" cm="1">
        <f t="array" ref="V455">_xlfn.IFS(User[[#This Row],[Time In Store + Leave]]&lt;7.8,"Incompleto",User[[#This Row],[Time In Store + Leave]]&lt;=12,"Completo",User[[#This Row],[Time In Store + Leave]]&gt;12,"Superior")</f>
        <v>Completo</v>
      </c>
      <c r="W45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5" t="str">
        <f>IF(User[[#This Row],[Rango]]="incompleto",IF(User[[#This Row],[Reporte in]]=0,"Sin_Registro_In_Out",IF(User[[#This Row],[Reporte Out]]=0,"No_Realizo_Salida","No_cumple_el_Tiempo")),"")</f>
        <v/>
      </c>
      <c r="Y455" t="str" cm="1">
        <f t="array" ref="Y4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55"/>
      <c r="AA455"/>
      <c r="AB455"/>
      <c r="AC455"/>
      <c r="AD455"/>
      <c r="AE455"/>
      <c r="AF455"/>
      <c r="AG455"/>
      <c r="AH455"/>
      <c r="AI455"/>
      <c r="AJ455"/>
    </row>
    <row r="456" spans="1:36" x14ac:dyDescent="0.3">
      <c r="A456" t="s">
        <v>839</v>
      </c>
      <c r="B456">
        <v>1098813085</v>
      </c>
      <c r="C456" t="s">
        <v>1064</v>
      </c>
      <c r="D456" t="s">
        <v>840</v>
      </c>
      <c r="E456" t="s">
        <v>6</v>
      </c>
      <c r="F456" t="s">
        <v>1503</v>
      </c>
      <c r="G456" t="s">
        <v>177</v>
      </c>
      <c r="H456" s="2">
        <v>45628.625555555554</v>
      </c>
      <c r="I456">
        <v>1</v>
      </c>
      <c r="J4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45922.50476851852</v>
      </c>
      <c r="K4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45922.842118055552</v>
      </c>
      <c r="L456" s="21">
        <f>_xlfn.XLOOKUP(User[[#This Row],[User Code]],RMS_Check_In_Out!A:A,RMS_Check_In_Out!D:D,"0")</f>
        <v>486</v>
      </c>
      <c r="M456" s="21">
        <f>_xlfn.XLOOKUP(User[[#This Row],[User Code]],Leave!P:P,Leave!S:S,"0")</f>
        <v>60</v>
      </c>
      <c r="N456" s="21">
        <f>User[[#This Row],[Time Leave RMS (min)]]/60</f>
        <v>1</v>
      </c>
      <c r="O456" s="15">
        <f>User[[#This Row],[Duration In Store(min)]]/60</f>
        <v>8.1</v>
      </c>
      <c r="P456" s="28">
        <f>User[[#This Row],[Time In Store + Leave]]/24</f>
        <v>0.37916666666666665</v>
      </c>
      <c r="Q456" s="15">
        <f>(User[[#This Row],[Time Leave RMS (min)]]/60)+User[[#This Row],[Duration In Store H]]</f>
        <v>9.1</v>
      </c>
      <c r="R456">
        <f>IF(User[[#This Row],[Check In]]="Sin Registro",0,1)</f>
        <v>1</v>
      </c>
      <c r="S456">
        <f>IF(User[[#This Row],[Check Out]]="Sin Registro",0,1)</f>
        <v>1</v>
      </c>
      <c r="T456" t="str">
        <f>IFERROR(IF(VLOOKUP(User[[#This Row],[User Code]],Justificar!$C$8:$I$1048576,6,0)=0,"Sin Justificación",VLOOKUP(User[[#This Row],[User Code]],Justificar!$C$8:$I$1048576,6,0)),"")</f>
        <v/>
      </c>
      <c r="U456" t="str">
        <f>IFERROR(IF(VLOOKUP(User[[#This Row],[User Code]],Justificar!$C$8:$I$1048576,6,0)=0,"Sin Justificación",VLOOKUP(User[[#This Row],[User Code]],Justificar!$C$8:$I$1048576,7,0)),"")</f>
        <v/>
      </c>
      <c r="V456" t="str" cm="1">
        <f t="array" ref="V456">_xlfn.IFS(User[[#This Row],[Time In Store + Leave]]&lt;7.8,"Incompleto",User[[#This Row],[Time In Store + Leave]]&lt;=12,"Completo",User[[#This Row],[Time In Store + Leave]]&gt;12,"Superior")</f>
        <v>Completo</v>
      </c>
      <c r="W45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6" t="str">
        <f>IF(User[[#This Row],[Rango]]="incompleto",IF(User[[#This Row],[Reporte in]]=0,"Sin_Registro_In_Out",IF(User[[#This Row],[Reporte Out]]=0,"No_Realizo_Salida","No_cumple_el_Tiempo")),"")</f>
        <v/>
      </c>
      <c r="Y456" t="str" cm="1">
        <f t="array" ref="Y4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56"/>
      <c r="AA456"/>
      <c r="AB456"/>
      <c r="AC456"/>
      <c r="AD456"/>
      <c r="AE456"/>
      <c r="AF456"/>
      <c r="AG456"/>
      <c r="AH456"/>
      <c r="AI456"/>
      <c r="AJ456"/>
    </row>
    <row r="457" spans="1:36" x14ac:dyDescent="0.3">
      <c r="A457" t="s">
        <v>825</v>
      </c>
      <c r="B457">
        <v>1121944367</v>
      </c>
      <c r="C457" t="s">
        <v>1066</v>
      </c>
      <c r="D457" t="s">
        <v>826</v>
      </c>
      <c r="E457" t="s">
        <v>6</v>
      </c>
      <c r="F457" t="s">
        <v>975</v>
      </c>
      <c r="G457" t="s">
        <v>178</v>
      </c>
      <c r="H457" s="2">
        <v>45625.669236111113</v>
      </c>
      <c r="I457">
        <v>1</v>
      </c>
      <c r="J4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45922.353425925925</v>
      </c>
      <c r="K4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45922.730590277781</v>
      </c>
      <c r="L457" s="21">
        <f>_xlfn.XLOOKUP(User[[#This Row],[User Code]],RMS_Check_In_Out!A:A,RMS_Check_In_Out!D:D,"0")</f>
        <v>543</v>
      </c>
      <c r="M457" s="21" t="str">
        <f>_xlfn.XLOOKUP(User[[#This Row],[User Code]],Leave!P:P,Leave!S:S,"0")</f>
        <v>0</v>
      </c>
      <c r="N457" s="21">
        <f>User[[#This Row],[Time Leave RMS (min)]]/60</f>
        <v>0</v>
      </c>
      <c r="O457" s="15">
        <f>User[[#This Row],[Duration In Store(min)]]/60</f>
        <v>9.0500000000000007</v>
      </c>
      <c r="P457" s="28">
        <f>User[[#This Row],[Time In Store + Leave]]/24</f>
        <v>0.37708333333333338</v>
      </c>
      <c r="Q457" s="15">
        <f>(User[[#This Row],[Time Leave RMS (min)]]/60)+User[[#This Row],[Duration In Store H]]</f>
        <v>9.0500000000000007</v>
      </c>
      <c r="R457">
        <f>IF(User[[#This Row],[Check In]]="Sin Registro",0,1)</f>
        <v>1</v>
      </c>
      <c r="S457">
        <f>IF(User[[#This Row],[Check Out]]="Sin Registro",0,1)</f>
        <v>1</v>
      </c>
      <c r="T457" t="str">
        <f>IFERROR(IF(VLOOKUP(User[[#This Row],[User Code]],Justificar!$C$8:$I$1048576,6,0)=0,"Sin Justificación",VLOOKUP(User[[#This Row],[User Code]],Justificar!$C$8:$I$1048576,6,0)),"")</f>
        <v/>
      </c>
      <c r="U457" t="str">
        <f>IFERROR(IF(VLOOKUP(User[[#This Row],[User Code]],Justificar!$C$8:$I$1048576,6,0)=0,"Sin Justificación",VLOOKUP(User[[#This Row],[User Code]],Justificar!$C$8:$I$1048576,7,0)),"")</f>
        <v/>
      </c>
      <c r="V457" t="str" cm="1">
        <f t="array" ref="V457">_xlfn.IFS(User[[#This Row],[Time In Store + Leave]]&lt;7.8,"Incompleto",User[[#This Row],[Time In Store + Leave]]&lt;=12,"Completo",User[[#This Row],[Time In Store + Leave]]&gt;12,"Superior")</f>
        <v>Completo</v>
      </c>
      <c r="W45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7" t="str">
        <f>IF(User[[#This Row],[Rango]]="incompleto",IF(User[[#This Row],[Reporte in]]=0,"Sin_Registro_In_Out",IF(User[[#This Row],[Reporte Out]]=0,"No_Realizo_Salida","No_cumple_el_Tiempo")),"")</f>
        <v/>
      </c>
      <c r="Y457" t="str" cm="1">
        <f t="array" ref="Y4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57"/>
      <c r="AA457"/>
      <c r="AB457"/>
      <c r="AC457"/>
      <c r="AD457"/>
      <c r="AE457"/>
      <c r="AF457"/>
      <c r="AG457"/>
      <c r="AH457"/>
      <c r="AI457"/>
      <c r="AJ457"/>
    </row>
    <row r="458" spans="1:36" x14ac:dyDescent="0.3">
      <c r="A458" t="s">
        <v>827</v>
      </c>
      <c r="B458">
        <v>1023242605</v>
      </c>
      <c r="C458" t="s">
        <v>1067</v>
      </c>
      <c r="D458" t="s">
        <v>828</v>
      </c>
      <c r="E458" t="s">
        <v>6</v>
      </c>
      <c r="F458" t="s">
        <v>1487</v>
      </c>
      <c r="G458" t="s">
        <v>177</v>
      </c>
      <c r="H458" s="2">
        <v>45625.668634259258</v>
      </c>
      <c r="I458">
        <v>1</v>
      </c>
      <c r="J4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45922.498807870368</v>
      </c>
      <c r="K4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45922.839363425926</v>
      </c>
      <c r="L458" s="21">
        <f>_xlfn.XLOOKUP(User[[#This Row],[User Code]],RMS_Check_In_Out!A:A,RMS_Check_In_Out!D:D,"0")</f>
        <v>490</v>
      </c>
      <c r="M458" s="21" t="str">
        <f>_xlfn.XLOOKUP(User[[#This Row],[User Code]],Leave!P:P,Leave!S:S,"0")</f>
        <v>0</v>
      </c>
      <c r="N458" s="21">
        <f>User[[#This Row],[Time Leave RMS (min)]]/60</f>
        <v>0</v>
      </c>
      <c r="O458" s="15">
        <f>User[[#This Row],[Duration In Store(min)]]/60</f>
        <v>8.1666666666666661</v>
      </c>
      <c r="P458" s="28">
        <f>User[[#This Row],[Time In Store + Leave]]/24</f>
        <v>0.34027777777777773</v>
      </c>
      <c r="Q458" s="15">
        <f>(User[[#This Row],[Time Leave RMS (min)]]/60)+User[[#This Row],[Duration In Store H]]</f>
        <v>8.1666666666666661</v>
      </c>
      <c r="R458">
        <f>IF(User[[#This Row],[Check In]]="Sin Registro",0,1)</f>
        <v>1</v>
      </c>
      <c r="S458">
        <f>IF(User[[#This Row],[Check Out]]="Sin Registro",0,1)</f>
        <v>1</v>
      </c>
      <c r="T458" t="str">
        <f>IFERROR(IF(VLOOKUP(User[[#This Row],[User Code]],Justificar!$C$8:$I$1048576,6,0)=0,"Sin Justificación",VLOOKUP(User[[#This Row],[User Code]],Justificar!$C$8:$I$1048576,6,0)),"")</f>
        <v/>
      </c>
      <c r="U458" t="str">
        <f>IFERROR(IF(VLOOKUP(User[[#This Row],[User Code]],Justificar!$C$8:$I$1048576,6,0)=0,"Sin Justificación",VLOOKUP(User[[#This Row],[User Code]],Justificar!$C$8:$I$1048576,7,0)),"")</f>
        <v/>
      </c>
      <c r="V458" t="str" cm="1">
        <f t="array" ref="V458">_xlfn.IFS(User[[#This Row],[Time In Store + Leave]]&lt;7.8,"Incompleto",User[[#This Row],[Time In Store + Leave]]&lt;=12,"Completo",User[[#This Row],[Time In Store + Leave]]&gt;12,"Superior")</f>
        <v>Completo</v>
      </c>
      <c r="W45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58" t="str">
        <f>IF(User[[#This Row],[Rango]]="incompleto",IF(User[[#This Row],[Reporte in]]=0,"Sin_Registro_In_Out",IF(User[[#This Row],[Reporte Out]]=0,"No_Realizo_Salida","No_cumple_el_Tiempo")),"")</f>
        <v/>
      </c>
      <c r="Y458" t="str" cm="1">
        <f t="array" ref="Y4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58"/>
      <c r="AA458"/>
      <c r="AB458"/>
      <c r="AC458"/>
      <c r="AD458"/>
      <c r="AE458"/>
      <c r="AF458"/>
      <c r="AG458"/>
      <c r="AH458"/>
      <c r="AI458"/>
      <c r="AJ458"/>
    </row>
    <row r="459" spans="1:36" x14ac:dyDescent="0.3">
      <c r="A459" t="s">
        <v>829</v>
      </c>
      <c r="B459">
        <v>1000255877</v>
      </c>
      <c r="C459" t="s">
        <v>1068</v>
      </c>
      <c r="D459" t="s">
        <v>830</v>
      </c>
      <c r="E459" t="s">
        <v>6</v>
      </c>
      <c r="F459" t="s">
        <v>1487</v>
      </c>
      <c r="G459" t="s">
        <v>177</v>
      </c>
      <c r="H459" s="2">
        <v>45625.668402777781</v>
      </c>
      <c r="I459">
        <v>1</v>
      </c>
      <c r="J45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5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59" s="21" t="str">
        <f>_xlfn.XLOOKUP(User[[#This Row],[User Code]],RMS_Check_In_Out!A:A,RMS_Check_In_Out!D:D,"0")</f>
        <v>0</v>
      </c>
      <c r="M459" s="21" t="str">
        <f>_xlfn.XLOOKUP(User[[#This Row],[User Code]],Leave!P:P,Leave!S:S,"0")</f>
        <v>0</v>
      </c>
      <c r="N459" s="21">
        <f>User[[#This Row],[Time Leave RMS (min)]]/60</f>
        <v>0</v>
      </c>
      <c r="O459" s="15">
        <f>User[[#This Row],[Duration In Store(min)]]/60</f>
        <v>0</v>
      </c>
      <c r="P459" s="28">
        <f>User[[#This Row],[Time In Store + Leave]]/24</f>
        <v>0</v>
      </c>
      <c r="Q459" s="15">
        <f>(User[[#This Row],[Time Leave RMS (min)]]/60)+User[[#This Row],[Duration In Store H]]</f>
        <v>0</v>
      </c>
      <c r="R459">
        <f>IF(User[[#This Row],[Check In]]="Sin Registro",0,1)</f>
        <v>0</v>
      </c>
      <c r="S459">
        <f>IF(User[[#This Row],[Check Out]]="Sin Registro",0,1)</f>
        <v>0</v>
      </c>
      <c r="T459" t="str">
        <f>IFERROR(IF(VLOOKUP(User[[#This Row],[User Code]],Justificar!$C$8:$I$1048576,6,0)=0,"Sin Justificación",VLOOKUP(User[[#This Row],[User Code]],Justificar!$C$8:$I$1048576,6,0)),"")</f>
        <v>Sin Justificación</v>
      </c>
      <c r="U459" t="str">
        <f>IFERROR(IF(VLOOKUP(User[[#This Row],[User Code]],Justificar!$C$8:$I$1048576,6,0)=0,"Sin Justificación",VLOOKUP(User[[#This Row],[User Code]],Justificar!$C$8:$I$1048576,7,0)),"")</f>
        <v>Sin Justificación</v>
      </c>
      <c r="V459" t="str" cm="1">
        <f t="array" ref="V459">_xlfn.IFS(User[[#This Row],[Time In Store + Leave]]&lt;7.8,"Incompleto",User[[#This Row],[Time In Store + Leave]]&lt;=12,"Completo",User[[#This Row],[Time In Store + Leave]]&gt;12,"Superior")</f>
        <v>Incompleto</v>
      </c>
      <c r="W45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59" t="str">
        <f>IF(User[[#This Row],[Rango]]="incompleto",IF(User[[#This Row],[Reporte in]]=0,"Sin_Registro_In_Out",IF(User[[#This Row],[Reporte Out]]=0,"No_Realizo_Salida","No_cumple_el_Tiempo")),"")</f>
        <v>Sin_Registro_In_Out</v>
      </c>
      <c r="Y459" t="str" cm="1">
        <f t="array" ref="Y4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59"/>
      <c r="AA459"/>
      <c r="AB459"/>
      <c r="AC459"/>
      <c r="AD459"/>
      <c r="AE459"/>
      <c r="AF459"/>
      <c r="AG459"/>
      <c r="AH459"/>
      <c r="AI459"/>
      <c r="AJ459"/>
    </row>
    <row r="460" spans="1:36" x14ac:dyDescent="0.3">
      <c r="A460" t="s">
        <v>831</v>
      </c>
      <c r="B460">
        <v>1000396801</v>
      </c>
      <c r="C460" t="s">
        <v>1069</v>
      </c>
      <c r="D460" t="s">
        <v>832</v>
      </c>
      <c r="E460" t="s">
        <v>6</v>
      </c>
      <c r="F460" t="s">
        <v>973</v>
      </c>
      <c r="G460" t="s">
        <v>177</v>
      </c>
      <c r="H460" s="2">
        <v>45625.667847222219</v>
      </c>
      <c r="I460">
        <v>1</v>
      </c>
      <c r="J4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Personal Leave</v>
      </c>
      <c r="K4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Personal Leave</v>
      </c>
      <c r="L460" s="21" t="str">
        <f>_xlfn.XLOOKUP(User[[#This Row],[User Code]],RMS_Check_In_Out!A:A,RMS_Check_In_Out!D:D,"0")</f>
        <v>0</v>
      </c>
      <c r="M460" s="21">
        <f>_xlfn.XLOOKUP(User[[#This Row],[User Code]],Leave!P:P,Leave!S:S,"0")</f>
        <v>120</v>
      </c>
      <c r="N460" s="21">
        <f>User[[#This Row],[Time Leave RMS (min)]]/60</f>
        <v>2</v>
      </c>
      <c r="O460" s="15">
        <f>User[[#This Row],[Duration In Store(min)]]/60</f>
        <v>0</v>
      </c>
      <c r="P460" s="28">
        <f>User[[#This Row],[Time In Store + Leave]]/24</f>
        <v>8.3333333333333329E-2</v>
      </c>
      <c r="Q460" s="15">
        <f>(User[[#This Row],[Time Leave RMS (min)]]/60)+User[[#This Row],[Duration In Store H]]</f>
        <v>2</v>
      </c>
      <c r="R460">
        <f>IF(User[[#This Row],[Check In]]="Sin Registro",0,1)</f>
        <v>1</v>
      </c>
      <c r="S460">
        <f>IF(User[[#This Row],[Check Out]]="Sin Registro",0,1)</f>
        <v>1</v>
      </c>
      <c r="T460" t="str">
        <f>IFERROR(IF(VLOOKUP(User[[#This Row],[User Code]],Justificar!$C$8:$I$1048576,6,0)=0,"Sin Justificación",VLOOKUP(User[[#This Row],[User Code]],Justificar!$C$8:$I$1048576,6,0)),"")</f>
        <v>Sin Justificación</v>
      </c>
      <c r="U460" t="str">
        <f>IFERROR(IF(VLOOKUP(User[[#This Row],[User Code]],Justificar!$C$8:$I$1048576,6,0)=0,"Sin Justificación",VLOOKUP(User[[#This Row],[User Code]],Justificar!$C$8:$I$1048576,7,0)),"")</f>
        <v>Sin Justificación</v>
      </c>
      <c r="V460" t="str" cm="1">
        <f t="array" ref="V460">_xlfn.IFS(User[[#This Row],[Time In Store + Leave]]&lt;7.8,"Incompleto",User[[#This Row],[Time In Store + Leave]]&lt;=12,"Completo",User[[#This Row],[Time In Store + Leave]]&gt;12,"Superior")</f>
        <v>Incompleto</v>
      </c>
      <c r="W46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0" t="str">
        <f>IF(User[[#This Row],[Rango]]="incompleto",IF(User[[#This Row],[Reporte in]]=0,"Sin_Registro_In_Out",IF(User[[#This Row],[Reporte Out]]=0,"No_Realizo_Salida","No_cumple_el_Tiempo")),"")</f>
        <v>No_cumple_el_Tiempo</v>
      </c>
      <c r="Y460" t="str" cm="1">
        <f t="array" ref="Y4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60"/>
      <c r="AA460"/>
      <c r="AB460"/>
      <c r="AC460"/>
      <c r="AD460"/>
      <c r="AE460"/>
      <c r="AF460"/>
      <c r="AG460"/>
      <c r="AH460"/>
      <c r="AI460"/>
      <c r="AJ460"/>
    </row>
    <row r="461" spans="1:36" x14ac:dyDescent="0.3">
      <c r="A461" t="s">
        <v>813</v>
      </c>
      <c r="B461">
        <v>1085313015</v>
      </c>
      <c r="C461" t="s">
        <v>1070</v>
      </c>
      <c r="D461" t="s">
        <v>814</v>
      </c>
      <c r="E461" t="s">
        <v>6</v>
      </c>
      <c r="F461" t="s">
        <v>1031</v>
      </c>
      <c r="G461" t="s">
        <v>177</v>
      </c>
      <c r="H461" s="2">
        <v>45622.627800925926</v>
      </c>
      <c r="I461">
        <v>1</v>
      </c>
      <c r="J4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45922.568969907406</v>
      </c>
      <c r="K4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45922.882141203707</v>
      </c>
      <c r="L461" s="21">
        <f>_xlfn.XLOOKUP(User[[#This Row],[User Code]],RMS_Check_In_Out!A:A,RMS_Check_In_Out!D:D,"0")</f>
        <v>451</v>
      </c>
      <c r="M461" s="21" t="str">
        <f>_xlfn.XLOOKUP(User[[#This Row],[User Code]],Leave!P:P,Leave!S:S,"0")</f>
        <v>0</v>
      </c>
      <c r="N461" s="21">
        <f>User[[#This Row],[Time Leave RMS (min)]]/60</f>
        <v>0</v>
      </c>
      <c r="O461" s="15">
        <f>User[[#This Row],[Duration In Store(min)]]/60</f>
        <v>7.5166666666666666</v>
      </c>
      <c r="P461" s="28">
        <f>User[[#This Row],[Time In Store + Leave]]/24</f>
        <v>0.31319444444444444</v>
      </c>
      <c r="Q461" s="15">
        <f>(User[[#This Row],[Time Leave RMS (min)]]/60)+User[[#This Row],[Duration In Store H]]</f>
        <v>7.5166666666666666</v>
      </c>
      <c r="R461">
        <f>IF(User[[#This Row],[Check In]]="Sin Registro",0,1)</f>
        <v>1</v>
      </c>
      <c r="S461">
        <f>IF(User[[#This Row],[Check Out]]="Sin Registro",0,1)</f>
        <v>1</v>
      </c>
      <c r="T461" t="str">
        <f>IFERROR(IF(VLOOKUP(User[[#This Row],[User Code]],Justificar!$C$8:$I$1048576,6,0)=0,"Sin Justificación",VLOOKUP(User[[#This Row],[User Code]],Justificar!$C$8:$I$1048576,6,0)),"")</f>
        <v>Sin Justificación</v>
      </c>
      <c r="U461" t="str">
        <f>IFERROR(IF(VLOOKUP(User[[#This Row],[User Code]],Justificar!$C$8:$I$1048576,6,0)=0,"Sin Justificación",VLOOKUP(User[[#This Row],[User Code]],Justificar!$C$8:$I$1048576,7,0)),"")</f>
        <v>Sin Justificación</v>
      </c>
      <c r="V461" t="str" cm="1">
        <f t="array" ref="V461">_xlfn.IFS(User[[#This Row],[Time In Store + Leave]]&lt;7.8,"Incompleto",User[[#This Row],[Time In Store + Leave]]&lt;=12,"Completo",User[[#This Row],[Time In Store + Leave]]&gt;12,"Superior")</f>
        <v>Incompleto</v>
      </c>
      <c r="W46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1" t="str">
        <f>IF(User[[#This Row],[Rango]]="incompleto",IF(User[[#This Row],[Reporte in]]=0,"Sin_Registro_In_Out",IF(User[[#This Row],[Reporte Out]]=0,"No_Realizo_Salida","No_cumple_el_Tiempo")),"")</f>
        <v>No_cumple_el_Tiempo</v>
      </c>
      <c r="Y461" t="str" cm="1">
        <f t="array" ref="Y4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61"/>
      <c r="AA461"/>
      <c r="AB461"/>
      <c r="AC461"/>
      <c r="AD461"/>
      <c r="AE461"/>
      <c r="AF461"/>
      <c r="AG461"/>
      <c r="AH461"/>
      <c r="AI461"/>
      <c r="AJ461"/>
    </row>
    <row r="462" spans="1:36" x14ac:dyDescent="0.3">
      <c r="A462" t="s">
        <v>815</v>
      </c>
      <c r="B462">
        <v>1143351861</v>
      </c>
      <c r="C462" t="s">
        <v>1071</v>
      </c>
      <c r="D462" t="s">
        <v>816</v>
      </c>
      <c r="E462" t="s">
        <v>6</v>
      </c>
      <c r="F462" t="s">
        <v>974</v>
      </c>
      <c r="G462" t="s">
        <v>177</v>
      </c>
      <c r="H462" s="2">
        <v>45622.627604166664</v>
      </c>
      <c r="I462">
        <v>1</v>
      </c>
      <c r="J4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45922.466805555552</v>
      </c>
      <c r="K4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45922.816435185188</v>
      </c>
      <c r="L462" s="21">
        <f>_xlfn.XLOOKUP(User[[#This Row],[User Code]],RMS_Check_In_Out!A:A,RMS_Check_In_Out!D:D,"0")</f>
        <v>503</v>
      </c>
      <c r="M462" s="21" t="str">
        <f>_xlfn.XLOOKUP(User[[#This Row],[User Code]],Leave!P:P,Leave!S:S,"0")</f>
        <v>0</v>
      </c>
      <c r="N462" s="21">
        <f>User[[#This Row],[Time Leave RMS (min)]]/60</f>
        <v>0</v>
      </c>
      <c r="O462" s="15">
        <f>User[[#This Row],[Duration In Store(min)]]/60</f>
        <v>8.3833333333333329</v>
      </c>
      <c r="P462" s="28">
        <f>User[[#This Row],[Time In Store + Leave]]/24</f>
        <v>0.34930555555555554</v>
      </c>
      <c r="Q462" s="15">
        <f>(User[[#This Row],[Time Leave RMS (min)]]/60)+User[[#This Row],[Duration In Store H]]</f>
        <v>8.3833333333333329</v>
      </c>
      <c r="R462">
        <f>IF(User[[#This Row],[Check In]]="Sin Registro",0,1)</f>
        <v>1</v>
      </c>
      <c r="S462">
        <f>IF(User[[#This Row],[Check Out]]="Sin Registro",0,1)</f>
        <v>1</v>
      </c>
      <c r="T462" t="str">
        <f>IFERROR(IF(VLOOKUP(User[[#This Row],[User Code]],Justificar!$C$8:$I$1048576,6,0)=0,"Sin Justificación",VLOOKUP(User[[#This Row],[User Code]],Justificar!$C$8:$I$1048576,6,0)),"")</f>
        <v/>
      </c>
      <c r="U462" t="str">
        <f>IFERROR(IF(VLOOKUP(User[[#This Row],[User Code]],Justificar!$C$8:$I$1048576,6,0)=0,"Sin Justificación",VLOOKUP(User[[#This Row],[User Code]],Justificar!$C$8:$I$1048576,7,0)),"")</f>
        <v/>
      </c>
      <c r="V462" t="str" cm="1">
        <f t="array" ref="V462">_xlfn.IFS(User[[#This Row],[Time In Store + Leave]]&lt;7.8,"Incompleto",User[[#This Row],[Time In Store + Leave]]&lt;=12,"Completo",User[[#This Row],[Time In Store + Leave]]&gt;12,"Superior")</f>
        <v>Completo</v>
      </c>
      <c r="W46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2" t="str">
        <f>IF(User[[#This Row],[Rango]]="incompleto",IF(User[[#This Row],[Reporte in]]=0,"Sin_Registro_In_Out",IF(User[[#This Row],[Reporte Out]]=0,"No_Realizo_Salida","No_cumple_el_Tiempo")),"")</f>
        <v/>
      </c>
      <c r="Y462" t="str" cm="1">
        <f t="array" ref="Y4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62"/>
      <c r="AA462"/>
      <c r="AB462"/>
      <c r="AC462"/>
      <c r="AD462"/>
      <c r="AE462"/>
      <c r="AF462"/>
      <c r="AG462"/>
      <c r="AH462"/>
      <c r="AI462"/>
      <c r="AJ462"/>
    </row>
    <row r="463" spans="1:36" x14ac:dyDescent="0.3">
      <c r="A463" t="s">
        <v>817</v>
      </c>
      <c r="B463">
        <v>1067859234</v>
      </c>
      <c r="C463" t="s">
        <v>1072</v>
      </c>
      <c r="D463" t="s">
        <v>818</v>
      </c>
      <c r="E463" t="s">
        <v>6</v>
      </c>
      <c r="F463" t="s">
        <v>974</v>
      </c>
      <c r="G463" t="s">
        <v>177</v>
      </c>
      <c r="H463" s="2">
        <v>45622.627430555556</v>
      </c>
      <c r="I463">
        <v>1</v>
      </c>
      <c r="J4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45922.411712962959</v>
      </c>
      <c r="K4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45922.681817129633</v>
      </c>
      <c r="L463" s="21">
        <f>_xlfn.XLOOKUP(User[[#This Row],[User Code]],RMS_Check_In_Out!A:A,RMS_Check_In_Out!D:D,"0")</f>
        <v>389</v>
      </c>
      <c r="M463" s="21" t="str">
        <f>_xlfn.XLOOKUP(User[[#This Row],[User Code]],Leave!P:P,Leave!S:S,"0")</f>
        <v>0</v>
      </c>
      <c r="N463" s="21">
        <f>User[[#This Row],[Time Leave RMS (min)]]/60</f>
        <v>0</v>
      </c>
      <c r="O463" s="15">
        <f>User[[#This Row],[Duration In Store(min)]]/60</f>
        <v>6.4833333333333334</v>
      </c>
      <c r="P463" s="28">
        <f>User[[#This Row],[Time In Store + Leave]]/24</f>
        <v>0.27013888888888887</v>
      </c>
      <c r="Q463" s="15">
        <f>(User[[#This Row],[Time Leave RMS (min)]]/60)+User[[#This Row],[Duration In Store H]]</f>
        <v>6.4833333333333334</v>
      </c>
      <c r="R463">
        <f>IF(User[[#This Row],[Check In]]="Sin Registro",0,1)</f>
        <v>1</v>
      </c>
      <c r="S463">
        <f>IF(User[[#This Row],[Check Out]]="Sin Registro",0,1)</f>
        <v>1</v>
      </c>
      <c r="T463" t="str">
        <f>IFERROR(IF(VLOOKUP(User[[#This Row],[User Code]],Justificar!$C$8:$I$1048576,6,0)=0,"Sin Justificación",VLOOKUP(User[[#This Row],[User Code]],Justificar!$C$8:$I$1048576,6,0)),"")</f>
        <v>Sin Justificación</v>
      </c>
      <c r="U463" t="str">
        <f>IFERROR(IF(VLOOKUP(User[[#This Row],[User Code]],Justificar!$C$8:$I$1048576,6,0)=0,"Sin Justificación",VLOOKUP(User[[#This Row],[User Code]],Justificar!$C$8:$I$1048576,7,0)),"")</f>
        <v>Sin Justificación</v>
      </c>
      <c r="V463" t="str" cm="1">
        <f t="array" ref="V463">_xlfn.IFS(User[[#This Row],[Time In Store + Leave]]&lt;7.8,"Incompleto",User[[#This Row],[Time In Store + Leave]]&lt;=12,"Completo",User[[#This Row],[Time In Store + Leave]]&gt;12,"Superior")</f>
        <v>Incompleto</v>
      </c>
      <c r="W463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63" t="str">
        <f>IF(User[[#This Row],[Rango]]="incompleto",IF(User[[#This Row],[Reporte in]]=0,"Sin_Registro_In_Out",IF(User[[#This Row],[Reporte Out]]=0,"No_Realizo_Salida","No_cumple_el_Tiempo")),"")</f>
        <v>No_cumple_el_Tiempo</v>
      </c>
      <c r="Y463" t="str" cm="1">
        <f t="array" ref="Y4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63"/>
      <c r="AA463"/>
      <c r="AB463"/>
      <c r="AC463"/>
      <c r="AD463"/>
      <c r="AE463"/>
      <c r="AF463"/>
      <c r="AG463"/>
      <c r="AH463"/>
      <c r="AI463"/>
      <c r="AJ463"/>
    </row>
    <row r="464" spans="1:36" x14ac:dyDescent="0.3">
      <c r="A464" t="s">
        <v>819</v>
      </c>
      <c r="B464">
        <v>1000119517</v>
      </c>
      <c r="C464" t="s">
        <v>1073</v>
      </c>
      <c r="D464" t="s">
        <v>820</v>
      </c>
      <c r="E464" t="s">
        <v>6</v>
      </c>
      <c r="F464" t="s">
        <v>1033</v>
      </c>
      <c r="G464" t="s">
        <v>178</v>
      </c>
      <c r="H464" s="2">
        <v>45622.626354166663</v>
      </c>
      <c r="I464">
        <v>1</v>
      </c>
      <c r="J4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45922.412523148145</v>
      </c>
      <c r="K4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45922.751493055555</v>
      </c>
      <c r="L464" s="21">
        <f>_xlfn.XLOOKUP(User[[#This Row],[User Code]],RMS_Check_In_Out!A:A,RMS_Check_In_Out!D:D,"0")</f>
        <v>488</v>
      </c>
      <c r="M464" s="21" t="str">
        <f>_xlfn.XLOOKUP(User[[#This Row],[User Code]],Leave!P:P,Leave!S:S,"0")</f>
        <v>0</v>
      </c>
      <c r="N464" s="21">
        <f>User[[#This Row],[Time Leave RMS (min)]]/60</f>
        <v>0</v>
      </c>
      <c r="O464" s="15">
        <f>User[[#This Row],[Duration In Store(min)]]/60</f>
        <v>8.1333333333333329</v>
      </c>
      <c r="P464" s="28">
        <f>User[[#This Row],[Time In Store + Leave]]/24</f>
        <v>0.33888888888888885</v>
      </c>
      <c r="Q464" s="15">
        <f>(User[[#This Row],[Time Leave RMS (min)]]/60)+User[[#This Row],[Duration In Store H]]</f>
        <v>8.1333333333333329</v>
      </c>
      <c r="R464">
        <f>IF(User[[#This Row],[Check In]]="Sin Registro",0,1)</f>
        <v>1</v>
      </c>
      <c r="S464">
        <f>IF(User[[#This Row],[Check Out]]="Sin Registro",0,1)</f>
        <v>1</v>
      </c>
      <c r="T464" t="str">
        <f>IFERROR(IF(VLOOKUP(User[[#This Row],[User Code]],Justificar!$C$8:$I$1048576,6,0)=0,"Sin Justificación",VLOOKUP(User[[#This Row],[User Code]],Justificar!$C$8:$I$1048576,6,0)),"")</f>
        <v/>
      </c>
      <c r="U464" t="str">
        <f>IFERROR(IF(VLOOKUP(User[[#This Row],[User Code]],Justificar!$C$8:$I$1048576,6,0)=0,"Sin Justificación",VLOOKUP(User[[#This Row],[User Code]],Justificar!$C$8:$I$1048576,7,0)),"")</f>
        <v/>
      </c>
      <c r="V464" t="str" cm="1">
        <f t="array" ref="V464">_xlfn.IFS(User[[#This Row],[Time In Store + Leave]]&lt;7.8,"Incompleto",User[[#This Row],[Time In Store + Leave]]&lt;=12,"Completo",User[[#This Row],[Time In Store + Leave]]&gt;12,"Superior")</f>
        <v>Completo</v>
      </c>
      <c r="W46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4" t="str">
        <f>IF(User[[#This Row],[Rango]]="incompleto",IF(User[[#This Row],[Reporte in]]=0,"Sin_Registro_In_Out",IF(User[[#This Row],[Reporte Out]]=0,"No_Realizo_Salida","No_cumple_el_Tiempo")),"")</f>
        <v/>
      </c>
      <c r="Y464" t="str" cm="1">
        <f t="array" ref="Y4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64"/>
      <c r="AA464"/>
      <c r="AB464"/>
      <c r="AC464"/>
      <c r="AD464"/>
      <c r="AE464"/>
      <c r="AF464"/>
      <c r="AG464"/>
      <c r="AH464"/>
      <c r="AI464"/>
      <c r="AJ464"/>
    </row>
    <row r="465" spans="1:36" x14ac:dyDescent="0.3">
      <c r="A465" t="s">
        <v>821</v>
      </c>
      <c r="B465">
        <v>1075545407</v>
      </c>
      <c r="C465" t="s">
        <v>1074</v>
      </c>
      <c r="D465" t="s">
        <v>822</v>
      </c>
      <c r="E465" t="s">
        <v>6</v>
      </c>
      <c r="F465" t="s">
        <v>2767</v>
      </c>
      <c r="G465" t="s">
        <v>178</v>
      </c>
      <c r="H465" s="2">
        <v>45622.625925925924</v>
      </c>
      <c r="I465">
        <v>1</v>
      </c>
      <c r="J4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45922.347256944442</v>
      </c>
      <c r="K4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45922.729398148149</v>
      </c>
      <c r="L465" s="21">
        <f>_xlfn.XLOOKUP(User[[#This Row],[User Code]],RMS_Check_In_Out!A:A,RMS_Check_In_Out!D:D,"0")</f>
        <v>550</v>
      </c>
      <c r="M465" s="21" t="str">
        <f>_xlfn.XLOOKUP(User[[#This Row],[User Code]],Leave!P:P,Leave!S:S,"0")</f>
        <v>0</v>
      </c>
      <c r="N465" s="21">
        <f>User[[#This Row],[Time Leave RMS (min)]]/60</f>
        <v>0</v>
      </c>
      <c r="O465" s="15">
        <f>User[[#This Row],[Duration In Store(min)]]/60</f>
        <v>9.1666666666666661</v>
      </c>
      <c r="P465" s="28">
        <f>User[[#This Row],[Time In Store + Leave]]/24</f>
        <v>0.38194444444444442</v>
      </c>
      <c r="Q465" s="15">
        <f>(User[[#This Row],[Time Leave RMS (min)]]/60)+User[[#This Row],[Duration In Store H]]</f>
        <v>9.1666666666666661</v>
      </c>
      <c r="R465">
        <f>IF(User[[#This Row],[Check In]]="Sin Registro",0,1)</f>
        <v>1</v>
      </c>
      <c r="S465">
        <f>IF(User[[#This Row],[Check Out]]="Sin Registro",0,1)</f>
        <v>1</v>
      </c>
      <c r="T465" t="str">
        <f>IFERROR(IF(VLOOKUP(User[[#This Row],[User Code]],Justificar!$C$8:$I$1048576,6,0)=0,"Sin Justificación",VLOOKUP(User[[#This Row],[User Code]],Justificar!$C$8:$I$1048576,6,0)),"")</f>
        <v/>
      </c>
      <c r="U465" t="str">
        <f>IFERROR(IF(VLOOKUP(User[[#This Row],[User Code]],Justificar!$C$8:$I$1048576,6,0)=0,"Sin Justificación",VLOOKUP(User[[#This Row],[User Code]],Justificar!$C$8:$I$1048576,7,0)),"")</f>
        <v/>
      </c>
      <c r="V465" t="str" cm="1">
        <f t="array" ref="V465">_xlfn.IFS(User[[#This Row],[Time In Store + Leave]]&lt;7.8,"Incompleto",User[[#This Row],[Time In Store + Leave]]&lt;=12,"Completo",User[[#This Row],[Time In Store + Leave]]&gt;12,"Superior")</f>
        <v>Completo</v>
      </c>
      <c r="W46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5" t="str">
        <f>IF(User[[#This Row],[Rango]]="incompleto",IF(User[[#This Row],[Reporte in]]=0,"Sin_Registro_In_Out",IF(User[[#This Row],[Reporte Out]]=0,"No_Realizo_Salida","No_cumple_el_Tiempo")),"")</f>
        <v/>
      </c>
      <c r="Y465" t="str" cm="1">
        <f t="array" ref="Y4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65"/>
      <c r="AA465"/>
      <c r="AB465"/>
      <c r="AC465"/>
      <c r="AD465"/>
      <c r="AE465"/>
      <c r="AF465"/>
      <c r="AG465"/>
      <c r="AH465"/>
      <c r="AI465"/>
      <c r="AJ465"/>
    </row>
    <row r="466" spans="1:36" x14ac:dyDescent="0.3">
      <c r="A466" t="s">
        <v>823</v>
      </c>
      <c r="B466">
        <v>1110485743</v>
      </c>
      <c r="C466" t="s">
        <v>1075</v>
      </c>
      <c r="D466" t="s">
        <v>824</v>
      </c>
      <c r="E466" t="s">
        <v>6</v>
      </c>
      <c r="F466" t="s">
        <v>2767</v>
      </c>
      <c r="G466" t="s">
        <v>178</v>
      </c>
      <c r="H466" s="2">
        <v>45622.625300925924</v>
      </c>
      <c r="I466">
        <v>1</v>
      </c>
      <c r="J4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45922.370254629626</v>
      </c>
      <c r="K4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45922.756273148145</v>
      </c>
      <c r="L466" s="21">
        <f>_xlfn.XLOOKUP(User[[#This Row],[User Code]],RMS_Check_In_Out!A:A,RMS_Check_In_Out!D:D,"0")</f>
        <v>556</v>
      </c>
      <c r="M466" s="21" t="str">
        <f>_xlfn.XLOOKUP(User[[#This Row],[User Code]],Leave!P:P,Leave!S:S,"0")</f>
        <v>0</v>
      </c>
      <c r="N466" s="21">
        <f>User[[#This Row],[Time Leave RMS (min)]]/60</f>
        <v>0</v>
      </c>
      <c r="O466" s="15">
        <f>User[[#This Row],[Duration In Store(min)]]/60</f>
        <v>9.2666666666666675</v>
      </c>
      <c r="P466" s="28">
        <f>User[[#This Row],[Time In Store + Leave]]/24</f>
        <v>0.38611111111111113</v>
      </c>
      <c r="Q466" s="15">
        <f>(User[[#This Row],[Time Leave RMS (min)]]/60)+User[[#This Row],[Duration In Store H]]</f>
        <v>9.2666666666666675</v>
      </c>
      <c r="R466">
        <f>IF(User[[#This Row],[Check In]]="Sin Registro",0,1)</f>
        <v>1</v>
      </c>
      <c r="S466">
        <f>IF(User[[#This Row],[Check Out]]="Sin Registro",0,1)</f>
        <v>1</v>
      </c>
      <c r="T466" t="str">
        <f>IFERROR(IF(VLOOKUP(User[[#This Row],[User Code]],Justificar!$C$8:$I$1048576,6,0)=0,"Sin Justificación",VLOOKUP(User[[#This Row],[User Code]],Justificar!$C$8:$I$1048576,6,0)),"")</f>
        <v/>
      </c>
      <c r="U466" t="str">
        <f>IFERROR(IF(VLOOKUP(User[[#This Row],[User Code]],Justificar!$C$8:$I$1048576,6,0)=0,"Sin Justificación",VLOOKUP(User[[#This Row],[User Code]],Justificar!$C$8:$I$1048576,7,0)),"")</f>
        <v/>
      </c>
      <c r="V466" t="str" cm="1">
        <f t="array" ref="V466">_xlfn.IFS(User[[#This Row],[Time In Store + Leave]]&lt;7.8,"Incompleto",User[[#This Row],[Time In Store + Leave]]&lt;=12,"Completo",User[[#This Row],[Time In Store + Leave]]&gt;12,"Superior")</f>
        <v>Completo</v>
      </c>
      <c r="W46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6" t="str">
        <f>IF(User[[#This Row],[Rango]]="incompleto",IF(User[[#This Row],[Reporte in]]=0,"Sin_Registro_In_Out",IF(User[[#This Row],[Reporte Out]]=0,"No_Realizo_Salida","No_cumple_el_Tiempo")),"")</f>
        <v/>
      </c>
      <c r="Y466" t="str" cm="1">
        <f t="array" ref="Y4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66"/>
      <c r="AA466"/>
      <c r="AB466"/>
      <c r="AC466"/>
      <c r="AD466"/>
      <c r="AE466"/>
      <c r="AF466"/>
      <c r="AG466"/>
      <c r="AH466"/>
      <c r="AI466"/>
      <c r="AJ466"/>
    </row>
    <row r="467" spans="1:36" x14ac:dyDescent="0.3">
      <c r="A467" t="s">
        <v>806</v>
      </c>
      <c r="B467">
        <v>1121857504</v>
      </c>
      <c r="C467" t="s">
        <v>1076</v>
      </c>
      <c r="D467" t="s">
        <v>807</v>
      </c>
      <c r="E467" t="s">
        <v>6</v>
      </c>
      <c r="F467" t="s">
        <v>2412</v>
      </c>
      <c r="G467" t="s">
        <v>177</v>
      </c>
      <c r="H467" s="2">
        <v>45621.793194444443</v>
      </c>
      <c r="I467">
        <v>1</v>
      </c>
      <c r="J4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45922.418090277781</v>
      </c>
      <c r="K4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45922.769618055558</v>
      </c>
      <c r="L467" s="21">
        <f>_xlfn.XLOOKUP(User[[#This Row],[User Code]],RMS_Check_In_Out!A:A,RMS_Check_In_Out!D:D,"0")</f>
        <v>506</v>
      </c>
      <c r="M467" s="21">
        <f>_xlfn.XLOOKUP(User[[#This Row],[User Code]],Leave!P:P,Leave!S:S,"0")</f>
        <v>60</v>
      </c>
      <c r="N467" s="21">
        <f>User[[#This Row],[Time Leave RMS (min)]]/60</f>
        <v>1</v>
      </c>
      <c r="O467" s="15">
        <f>User[[#This Row],[Duration In Store(min)]]/60</f>
        <v>8.4333333333333336</v>
      </c>
      <c r="P467" s="28">
        <f>User[[#This Row],[Time In Store + Leave]]/24</f>
        <v>0.39305555555555555</v>
      </c>
      <c r="Q467" s="15">
        <f>(User[[#This Row],[Time Leave RMS (min)]]/60)+User[[#This Row],[Duration In Store H]]</f>
        <v>9.4333333333333336</v>
      </c>
      <c r="R467">
        <f>IF(User[[#This Row],[Check In]]="Sin Registro",0,1)</f>
        <v>1</v>
      </c>
      <c r="S467">
        <f>IF(User[[#This Row],[Check Out]]="Sin Registro",0,1)</f>
        <v>1</v>
      </c>
      <c r="T467" t="str">
        <f>IFERROR(IF(VLOOKUP(User[[#This Row],[User Code]],Justificar!$C$8:$I$1048576,6,0)=0,"Sin Justificación",VLOOKUP(User[[#This Row],[User Code]],Justificar!$C$8:$I$1048576,6,0)),"")</f>
        <v/>
      </c>
      <c r="U467" t="str">
        <f>IFERROR(IF(VLOOKUP(User[[#This Row],[User Code]],Justificar!$C$8:$I$1048576,6,0)=0,"Sin Justificación",VLOOKUP(User[[#This Row],[User Code]],Justificar!$C$8:$I$1048576,7,0)),"")</f>
        <v/>
      </c>
      <c r="V467" t="str" cm="1">
        <f t="array" ref="V467">_xlfn.IFS(User[[#This Row],[Time In Store + Leave]]&lt;7.8,"Incompleto",User[[#This Row],[Time In Store + Leave]]&lt;=12,"Completo",User[[#This Row],[Time In Store + Leave]]&gt;12,"Superior")</f>
        <v>Completo</v>
      </c>
      <c r="W46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7" t="str">
        <f>IF(User[[#This Row],[Rango]]="incompleto",IF(User[[#This Row],[Reporte in]]=0,"Sin_Registro_In_Out",IF(User[[#This Row],[Reporte Out]]=0,"No_Realizo_Salida","No_cumple_el_Tiempo")),"")</f>
        <v/>
      </c>
      <c r="Y467" t="str" cm="1">
        <f t="array" ref="Y4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67"/>
      <c r="AA467"/>
      <c r="AB467"/>
      <c r="AC467"/>
      <c r="AD467"/>
      <c r="AE467"/>
      <c r="AF467"/>
      <c r="AG467"/>
      <c r="AH467"/>
      <c r="AI467"/>
      <c r="AJ467"/>
    </row>
    <row r="468" spans="1:36" x14ac:dyDescent="0.3">
      <c r="A468" t="s">
        <v>808</v>
      </c>
      <c r="B468">
        <v>1121943371</v>
      </c>
      <c r="C468" t="s">
        <v>1077</v>
      </c>
      <c r="D468" t="s">
        <v>809</v>
      </c>
      <c r="E468" t="s">
        <v>6</v>
      </c>
      <c r="F468" t="s">
        <v>2412</v>
      </c>
      <c r="G468" t="s">
        <v>177</v>
      </c>
      <c r="H468" s="2">
        <v>45621.792916666665</v>
      </c>
      <c r="I468">
        <v>1</v>
      </c>
      <c r="J46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46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468" s="21" t="str">
        <f>_xlfn.XLOOKUP(User[[#This Row],[User Code]],RMS_Check_In_Out!A:A,RMS_Check_In_Out!D:D,"0")</f>
        <v>0</v>
      </c>
      <c r="M468" s="21">
        <f>_xlfn.XLOOKUP(User[[#This Row],[User Code]],Leave!P:P,Leave!S:S,"0")</f>
        <v>540</v>
      </c>
      <c r="N468" s="21">
        <f>User[[#This Row],[Time Leave RMS (min)]]/60</f>
        <v>9</v>
      </c>
      <c r="O468" s="15">
        <f>User[[#This Row],[Duration In Store(min)]]/60</f>
        <v>0</v>
      </c>
      <c r="P468" s="28">
        <f>User[[#This Row],[Time In Store + Leave]]/24</f>
        <v>0.375</v>
      </c>
      <c r="Q468" s="15">
        <f>(User[[#This Row],[Time Leave RMS (min)]]/60)+User[[#This Row],[Duration In Store H]]</f>
        <v>9</v>
      </c>
      <c r="R468">
        <f>IF(User[[#This Row],[Check In]]="Sin Registro",0,1)</f>
        <v>1</v>
      </c>
      <c r="S468">
        <f>IF(User[[#This Row],[Check Out]]="Sin Registro",0,1)</f>
        <v>1</v>
      </c>
      <c r="T468" t="str">
        <f>IFERROR(IF(VLOOKUP(User[[#This Row],[User Code]],Justificar!$C$8:$I$1048576,6,0)=0,"Sin Justificación",VLOOKUP(User[[#This Row],[User Code]],Justificar!$C$8:$I$1048576,6,0)),"")</f>
        <v/>
      </c>
      <c r="U468" t="str">
        <f>IFERROR(IF(VLOOKUP(User[[#This Row],[User Code]],Justificar!$C$8:$I$1048576,6,0)=0,"Sin Justificación",VLOOKUP(User[[#This Row],[User Code]],Justificar!$C$8:$I$1048576,7,0)),"")</f>
        <v/>
      </c>
      <c r="V468" t="str" cm="1">
        <f t="array" ref="V468">_xlfn.IFS(User[[#This Row],[Time In Store + Leave]]&lt;7.8,"Incompleto",User[[#This Row],[Time In Store + Leave]]&lt;=12,"Completo",User[[#This Row],[Time In Store + Leave]]&gt;12,"Superior")</f>
        <v>Completo</v>
      </c>
      <c r="W46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8" t="str">
        <f>IF(User[[#This Row],[Rango]]="incompleto",IF(User[[#This Row],[Reporte in]]=0,"Sin_Registro_In_Out",IF(User[[#This Row],[Reporte Out]]=0,"No_Realizo_Salida","No_cumple_el_Tiempo")),"")</f>
        <v/>
      </c>
      <c r="Y468" t="str" cm="1">
        <f t="array" ref="Y4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68"/>
      <c r="AA468"/>
      <c r="AB468"/>
      <c r="AC468"/>
      <c r="AD468"/>
      <c r="AE468"/>
      <c r="AF468"/>
      <c r="AG468"/>
      <c r="AH468"/>
      <c r="AI468"/>
      <c r="AJ468"/>
    </row>
    <row r="469" spans="1:36" x14ac:dyDescent="0.3">
      <c r="A469" t="s">
        <v>810</v>
      </c>
      <c r="B469">
        <v>1094937672</v>
      </c>
      <c r="C469" t="s">
        <v>1078</v>
      </c>
      <c r="D469" t="s">
        <v>811</v>
      </c>
      <c r="E469" t="s">
        <v>6</v>
      </c>
      <c r="F469" t="s">
        <v>1032</v>
      </c>
      <c r="G469" t="s">
        <v>177</v>
      </c>
      <c r="H469" s="2">
        <v>45621.626273148147</v>
      </c>
      <c r="I469">
        <v>1</v>
      </c>
      <c r="J4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45922.416018518517</v>
      </c>
      <c r="K4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45922.709710648145</v>
      </c>
      <c r="L469" s="21">
        <f>_xlfn.XLOOKUP(User[[#This Row],[User Code]],RMS_Check_In_Out!A:A,RMS_Check_In_Out!D:D,"0")</f>
        <v>423</v>
      </c>
      <c r="M469" s="21">
        <f>_xlfn.XLOOKUP(User[[#This Row],[User Code]],Leave!P:P,Leave!S:S,"0")</f>
        <v>120</v>
      </c>
      <c r="N469" s="21">
        <f>User[[#This Row],[Time Leave RMS (min)]]/60</f>
        <v>2</v>
      </c>
      <c r="O469" s="15">
        <f>User[[#This Row],[Duration In Store(min)]]/60</f>
        <v>7.05</v>
      </c>
      <c r="P469" s="28">
        <f>User[[#This Row],[Time In Store + Leave]]/24</f>
        <v>0.37708333333333338</v>
      </c>
      <c r="Q469" s="15">
        <f>(User[[#This Row],[Time Leave RMS (min)]]/60)+User[[#This Row],[Duration In Store H]]</f>
        <v>9.0500000000000007</v>
      </c>
      <c r="R469">
        <f>IF(User[[#This Row],[Check In]]="Sin Registro",0,1)</f>
        <v>1</v>
      </c>
      <c r="S469">
        <f>IF(User[[#This Row],[Check Out]]="Sin Registro",0,1)</f>
        <v>1</v>
      </c>
      <c r="T469" t="str">
        <f>IFERROR(IF(VLOOKUP(User[[#This Row],[User Code]],Justificar!$C$8:$I$1048576,6,0)=0,"Sin Justificación",VLOOKUP(User[[#This Row],[User Code]],Justificar!$C$8:$I$1048576,6,0)),"")</f>
        <v/>
      </c>
      <c r="U469" t="str">
        <f>IFERROR(IF(VLOOKUP(User[[#This Row],[User Code]],Justificar!$C$8:$I$1048576,6,0)=0,"Sin Justificación",VLOOKUP(User[[#This Row],[User Code]],Justificar!$C$8:$I$1048576,7,0)),"")</f>
        <v/>
      </c>
      <c r="V469" t="str" cm="1">
        <f t="array" ref="V469">_xlfn.IFS(User[[#This Row],[Time In Store + Leave]]&lt;7.8,"Incompleto",User[[#This Row],[Time In Store + Leave]]&lt;=12,"Completo",User[[#This Row],[Time In Store + Leave]]&gt;12,"Superior")</f>
        <v>Completo</v>
      </c>
      <c r="W46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69" t="str">
        <f>IF(User[[#This Row],[Rango]]="incompleto",IF(User[[#This Row],[Reporte in]]=0,"Sin_Registro_In_Out",IF(User[[#This Row],[Reporte Out]]=0,"No_Realizo_Salida","No_cumple_el_Tiempo")),"")</f>
        <v/>
      </c>
      <c r="Y469" t="str" cm="1">
        <f t="array" ref="Y4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69"/>
      <c r="AA469"/>
      <c r="AB469"/>
      <c r="AC469"/>
      <c r="AD469"/>
      <c r="AE469"/>
      <c r="AF469"/>
      <c r="AG469"/>
      <c r="AH469"/>
      <c r="AI469"/>
      <c r="AJ469"/>
    </row>
    <row r="470" spans="1:36" x14ac:dyDescent="0.3">
      <c r="A470" t="s">
        <v>802</v>
      </c>
      <c r="B470">
        <v>1002439492</v>
      </c>
      <c r="C470" t="s">
        <v>812</v>
      </c>
      <c r="D470" t="s">
        <v>803</v>
      </c>
      <c r="E470" t="s">
        <v>6</v>
      </c>
      <c r="F470" t="s">
        <v>1043</v>
      </c>
      <c r="G470" t="s">
        <v>177</v>
      </c>
      <c r="H470" s="2">
        <v>45618.751157407409</v>
      </c>
      <c r="I470">
        <v>1</v>
      </c>
      <c r="J4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45922.414074074077</v>
      </c>
      <c r="K4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45922.752199074072</v>
      </c>
      <c r="L470" s="21">
        <f>_xlfn.XLOOKUP(User[[#This Row],[User Code]],RMS_Check_In_Out!A:A,RMS_Check_In_Out!D:D,"0")</f>
        <v>487</v>
      </c>
      <c r="M470" s="21" t="str">
        <f>_xlfn.XLOOKUP(User[[#This Row],[User Code]],Leave!P:P,Leave!S:S,"0")</f>
        <v>0</v>
      </c>
      <c r="N470" s="21">
        <f>User[[#This Row],[Time Leave RMS (min)]]/60</f>
        <v>0</v>
      </c>
      <c r="O470" s="15">
        <f>User[[#This Row],[Duration In Store(min)]]/60</f>
        <v>8.1166666666666671</v>
      </c>
      <c r="P470" s="28">
        <f>User[[#This Row],[Time In Store + Leave]]/24</f>
        <v>0.33819444444444446</v>
      </c>
      <c r="Q470" s="15">
        <f>(User[[#This Row],[Time Leave RMS (min)]]/60)+User[[#This Row],[Duration In Store H]]</f>
        <v>8.1166666666666671</v>
      </c>
      <c r="R470">
        <f>IF(User[[#This Row],[Check In]]="Sin Registro",0,1)</f>
        <v>1</v>
      </c>
      <c r="S470">
        <f>IF(User[[#This Row],[Check Out]]="Sin Registro",0,1)</f>
        <v>1</v>
      </c>
      <c r="T470" t="str">
        <f>IFERROR(IF(VLOOKUP(User[[#This Row],[User Code]],Justificar!$C$8:$I$1048576,6,0)=0,"Sin Justificación",VLOOKUP(User[[#This Row],[User Code]],Justificar!$C$8:$I$1048576,6,0)),"")</f>
        <v/>
      </c>
      <c r="U470" t="str">
        <f>IFERROR(IF(VLOOKUP(User[[#This Row],[User Code]],Justificar!$C$8:$I$1048576,6,0)=0,"Sin Justificación",VLOOKUP(User[[#This Row],[User Code]],Justificar!$C$8:$I$1048576,7,0)),"")</f>
        <v/>
      </c>
      <c r="V470" t="str" cm="1">
        <f t="array" ref="V470">_xlfn.IFS(User[[#This Row],[Time In Store + Leave]]&lt;7.8,"Incompleto",User[[#This Row],[Time In Store + Leave]]&lt;=12,"Completo",User[[#This Row],[Time In Store + Leave]]&gt;12,"Superior")</f>
        <v>Completo</v>
      </c>
      <c r="W47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0" t="str">
        <f>IF(User[[#This Row],[Rango]]="incompleto",IF(User[[#This Row],[Reporte in]]=0,"Sin_Registro_In_Out",IF(User[[#This Row],[Reporte Out]]=0,"No_Realizo_Salida","No_cumple_el_Tiempo")),"")</f>
        <v/>
      </c>
      <c r="Y470" t="str" cm="1">
        <f t="array" ref="Y4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70"/>
      <c r="AA470"/>
      <c r="AB470"/>
      <c r="AC470"/>
      <c r="AD470"/>
      <c r="AE470"/>
      <c r="AF470"/>
      <c r="AG470"/>
      <c r="AH470"/>
      <c r="AI470"/>
      <c r="AJ470"/>
    </row>
    <row r="471" spans="1:36" x14ac:dyDescent="0.3">
      <c r="A471" t="s">
        <v>804</v>
      </c>
      <c r="B471">
        <v>1108558272</v>
      </c>
      <c r="C471" t="s">
        <v>1079</v>
      </c>
      <c r="D471" t="s">
        <v>805</v>
      </c>
      <c r="E471" t="s">
        <v>6</v>
      </c>
      <c r="F471" t="s">
        <v>3716</v>
      </c>
      <c r="G471" t="s">
        <v>178</v>
      </c>
      <c r="H471" s="2">
        <v>45618.7502662037</v>
      </c>
      <c r="I471">
        <v>1</v>
      </c>
      <c r="J4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45922.395277777781</v>
      </c>
      <c r="K4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45922.778460648151</v>
      </c>
      <c r="L471" s="21">
        <f>_xlfn.XLOOKUP(User[[#This Row],[User Code]],RMS_Check_In_Out!A:A,RMS_Check_In_Out!D:D,"0")</f>
        <v>552</v>
      </c>
      <c r="M471" s="21">
        <f>_xlfn.XLOOKUP(User[[#This Row],[User Code]],Leave!P:P,Leave!S:S,"0")</f>
        <v>60</v>
      </c>
      <c r="N471" s="21">
        <f>User[[#This Row],[Time Leave RMS (min)]]/60</f>
        <v>1</v>
      </c>
      <c r="O471" s="15">
        <f>User[[#This Row],[Duration In Store(min)]]/60</f>
        <v>9.1999999999999993</v>
      </c>
      <c r="P471" s="28">
        <f>User[[#This Row],[Time In Store + Leave]]/24</f>
        <v>0.42499999999999999</v>
      </c>
      <c r="Q471" s="15">
        <f>(User[[#This Row],[Time Leave RMS (min)]]/60)+User[[#This Row],[Duration In Store H]]</f>
        <v>10.199999999999999</v>
      </c>
      <c r="R471">
        <f>IF(User[[#This Row],[Check In]]="Sin Registro",0,1)</f>
        <v>1</v>
      </c>
      <c r="S471">
        <f>IF(User[[#This Row],[Check Out]]="Sin Registro",0,1)</f>
        <v>1</v>
      </c>
      <c r="T471" t="str">
        <f>IFERROR(IF(VLOOKUP(User[[#This Row],[User Code]],Justificar!$C$8:$I$1048576,6,0)=0,"Sin Justificación",VLOOKUP(User[[#This Row],[User Code]],Justificar!$C$8:$I$1048576,6,0)),"")</f>
        <v/>
      </c>
      <c r="U471" t="str">
        <f>IFERROR(IF(VLOOKUP(User[[#This Row],[User Code]],Justificar!$C$8:$I$1048576,6,0)=0,"Sin Justificación",VLOOKUP(User[[#This Row],[User Code]],Justificar!$C$8:$I$1048576,7,0)),"")</f>
        <v/>
      </c>
      <c r="V471" t="str" cm="1">
        <f t="array" ref="V471">_xlfn.IFS(User[[#This Row],[Time In Store + Leave]]&lt;7.8,"Incompleto",User[[#This Row],[Time In Store + Leave]]&lt;=12,"Completo",User[[#This Row],[Time In Store + Leave]]&gt;12,"Superior")</f>
        <v>Completo</v>
      </c>
      <c r="W47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1" t="str">
        <f>IF(User[[#This Row],[Rango]]="incompleto",IF(User[[#This Row],[Reporte in]]=0,"Sin_Registro_In_Out",IF(User[[#This Row],[Reporte Out]]=0,"No_Realizo_Salida","No_cumple_el_Tiempo")),"")</f>
        <v/>
      </c>
      <c r="Y471" t="str" cm="1">
        <f t="array" ref="Y4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471"/>
      <c r="AA471"/>
      <c r="AB471"/>
      <c r="AC471"/>
      <c r="AD471"/>
      <c r="AE471"/>
      <c r="AF471"/>
      <c r="AG471"/>
      <c r="AH471"/>
      <c r="AI471"/>
      <c r="AJ471"/>
    </row>
    <row r="472" spans="1:36" x14ac:dyDescent="0.3">
      <c r="A472" t="s">
        <v>798</v>
      </c>
      <c r="B472">
        <v>1094910468</v>
      </c>
      <c r="C472" t="s">
        <v>1080</v>
      </c>
      <c r="D472" t="s">
        <v>799</v>
      </c>
      <c r="E472" t="s">
        <v>6</v>
      </c>
      <c r="F472" t="s">
        <v>1042</v>
      </c>
      <c r="G472" t="s">
        <v>178</v>
      </c>
      <c r="H472" s="2">
        <v>45617.75105324074</v>
      </c>
      <c r="I472">
        <v>1</v>
      </c>
      <c r="J4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45922.354108796295</v>
      </c>
      <c r="K4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45922.738553240742</v>
      </c>
      <c r="L472" s="21">
        <f>_xlfn.XLOOKUP(User[[#This Row],[User Code]],RMS_Check_In_Out!A:A,RMS_Check_In_Out!D:D,"0")</f>
        <v>554</v>
      </c>
      <c r="M472" s="21" t="str">
        <f>_xlfn.XLOOKUP(User[[#This Row],[User Code]],Leave!P:P,Leave!S:S,"0")</f>
        <v>0</v>
      </c>
      <c r="N472" s="21">
        <f>User[[#This Row],[Time Leave RMS (min)]]/60</f>
        <v>0</v>
      </c>
      <c r="O472" s="15">
        <f>User[[#This Row],[Duration In Store(min)]]/60</f>
        <v>9.2333333333333325</v>
      </c>
      <c r="P472" s="28">
        <f>User[[#This Row],[Time In Store + Leave]]/24</f>
        <v>0.38472222222222219</v>
      </c>
      <c r="Q472" s="15">
        <f>(User[[#This Row],[Time Leave RMS (min)]]/60)+User[[#This Row],[Duration In Store H]]</f>
        <v>9.2333333333333325</v>
      </c>
      <c r="R472">
        <f>IF(User[[#This Row],[Check In]]="Sin Registro",0,1)</f>
        <v>1</v>
      </c>
      <c r="S472">
        <f>IF(User[[#This Row],[Check Out]]="Sin Registro",0,1)</f>
        <v>1</v>
      </c>
      <c r="T472" t="str">
        <f>IFERROR(IF(VLOOKUP(User[[#This Row],[User Code]],Justificar!$C$8:$I$1048576,6,0)=0,"Sin Justificación",VLOOKUP(User[[#This Row],[User Code]],Justificar!$C$8:$I$1048576,6,0)),"")</f>
        <v/>
      </c>
      <c r="U472" t="str">
        <f>IFERROR(IF(VLOOKUP(User[[#This Row],[User Code]],Justificar!$C$8:$I$1048576,6,0)=0,"Sin Justificación",VLOOKUP(User[[#This Row],[User Code]],Justificar!$C$8:$I$1048576,7,0)),"")</f>
        <v/>
      </c>
      <c r="V472" t="str" cm="1">
        <f t="array" ref="V472">_xlfn.IFS(User[[#This Row],[Time In Store + Leave]]&lt;7.8,"Incompleto",User[[#This Row],[Time In Store + Leave]]&lt;=12,"Completo",User[[#This Row],[Time In Store + Leave]]&gt;12,"Superior")</f>
        <v>Completo</v>
      </c>
      <c r="W47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2" t="str">
        <f>IF(User[[#This Row],[Rango]]="incompleto",IF(User[[#This Row],[Reporte in]]=0,"Sin_Registro_In_Out",IF(User[[#This Row],[Reporte Out]]=0,"No_Realizo_Salida","No_cumple_el_Tiempo")),"")</f>
        <v/>
      </c>
      <c r="Y472" t="str" cm="1">
        <f t="array" ref="Y4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72"/>
      <c r="AA472"/>
      <c r="AB472"/>
      <c r="AC472"/>
      <c r="AD472"/>
      <c r="AE472"/>
      <c r="AF472"/>
      <c r="AG472"/>
      <c r="AH472"/>
      <c r="AI472"/>
      <c r="AJ472"/>
    </row>
    <row r="473" spans="1:36" x14ac:dyDescent="0.3">
      <c r="A473" t="s">
        <v>800</v>
      </c>
      <c r="B473">
        <v>1097638578</v>
      </c>
      <c r="C473" t="s">
        <v>1081</v>
      </c>
      <c r="D473" t="s">
        <v>801</v>
      </c>
      <c r="E473" t="s">
        <v>6</v>
      </c>
      <c r="F473" t="s">
        <v>1983</v>
      </c>
      <c r="G473" t="s">
        <v>179</v>
      </c>
      <c r="H473" s="2">
        <v>45617.750277777777</v>
      </c>
      <c r="I473">
        <v>1</v>
      </c>
      <c r="J4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45922.375914351855</v>
      </c>
      <c r="K4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45922.667812500003</v>
      </c>
      <c r="L473" s="21">
        <f>_xlfn.XLOOKUP(User[[#This Row],[User Code]],RMS_Check_In_Out!A:A,RMS_Check_In_Out!D:D,"0")</f>
        <v>420</v>
      </c>
      <c r="M473" s="21">
        <f>_xlfn.XLOOKUP(User[[#This Row],[User Code]],Leave!P:P,Leave!S:S,"0")</f>
        <v>120</v>
      </c>
      <c r="N473" s="21">
        <f>User[[#This Row],[Time Leave RMS (min)]]/60</f>
        <v>2</v>
      </c>
      <c r="O473" s="15">
        <f>User[[#This Row],[Duration In Store(min)]]/60</f>
        <v>7</v>
      </c>
      <c r="P473" s="28">
        <f>User[[#This Row],[Time In Store + Leave]]/24</f>
        <v>0.375</v>
      </c>
      <c r="Q473" s="15">
        <f>(User[[#This Row],[Time Leave RMS (min)]]/60)+User[[#This Row],[Duration In Store H]]</f>
        <v>9</v>
      </c>
      <c r="R473">
        <f>IF(User[[#This Row],[Check In]]="Sin Registro",0,1)</f>
        <v>1</v>
      </c>
      <c r="S473">
        <f>IF(User[[#This Row],[Check Out]]="Sin Registro",0,1)</f>
        <v>1</v>
      </c>
      <c r="T473" t="str">
        <f>IFERROR(IF(VLOOKUP(User[[#This Row],[User Code]],Justificar!$C$8:$I$1048576,6,0)=0,"Sin Justificación",VLOOKUP(User[[#This Row],[User Code]],Justificar!$C$8:$I$1048576,6,0)),"")</f>
        <v/>
      </c>
      <c r="U473" t="str">
        <f>IFERROR(IF(VLOOKUP(User[[#This Row],[User Code]],Justificar!$C$8:$I$1048576,6,0)=0,"Sin Justificación",VLOOKUP(User[[#This Row],[User Code]],Justificar!$C$8:$I$1048576,7,0)),"")</f>
        <v/>
      </c>
      <c r="V473" t="str" cm="1">
        <f t="array" ref="V473">_xlfn.IFS(User[[#This Row],[Time In Store + Leave]]&lt;7.8,"Incompleto",User[[#This Row],[Time In Store + Leave]]&lt;=12,"Completo",User[[#This Row],[Time In Store + Leave]]&gt;12,"Superior")</f>
        <v>Completo</v>
      </c>
      <c r="W47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3" t="str">
        <f>IF(User[[#This Row],[Rango]]="incompleto",IF(User[[#This Row],[Reporte in]]=0,"Sin_Registro_In_Out",IF(User[[#This Row],[Reporte Out]]=0,"No_Realizo_Salida","No_cumple_el_Tiempo")),"")</f>
        <v/>
      </c>
      <c r="Y473" t="str" cm="1">
        <f t="array" ref="Y4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473"/>
      <c r="AA473"/>
      <c r="AB473"/>
      <c r="AC473"/>
      <c r="AD473"/>
      <c r="AE473"/>
      <c r="AF473"/>
      <c r="AG473"/>
      <c r="AH473"/>
      <c r="AI473"/>
      <c r="AJ473"/>
    </row>
    <row r="474" spans="1:36" x14ac:dyDescent="0.3">
      <c r="A474" t="s">
        <v>794</v>
      </c>
      <c r="B474">
        <v>1102361704</v>
      </c>
      <c r="C474" t="s">
        <v>1107</v>
      </c>
      <c r="D474" t="s">
        <v>795</v>
      </c>
      <c r="E474" t="s">
        <v>6</v>
      </c>
      <c r="F474" t="s">
        <v>1503</v>
      </c>
      <c r="G474" t="s">
        <v>177</v>
      </c>
      <c r="H474" s="2">
        <v>45615.708923611113</v>
      </c>
      <c r="I474">
        <v>1</v>
      </c>
      <c r="J4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45922.316412037035</v>
      </c>
      <c r="K4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45922.659583333334</v>
      </c>
      <c r="L474" s="21">
        <f>_xlfn.XLOOKUP(User[[#This Row],[User Code]],RMS_Check_In_Out!A:A,RMS_Check_In_Out!D:D,"0")</f>
        <v>494</v>
      </c>
      <c r="M474" s="21">
        <f>_xlfn.XLOOKUP(User[[#This Row],[User Code]],Leave!P:P,Leave!S:S,"0")</f>
        <v>540</v>
      </c>
      <c r="N474" s="21">
        <f>User[[#This Row],[Time Leave RMS (min)]]/60</f>
        <v>9</v>
      </c>
      <c r="O474" s="15">
        <f>User[[#This Row],[Duration In Store(min)]]/60</f>
        <v>8.2333333333333325</v>
      </c>
      <c r="P474" s="28">
        <f>User[[#This Row],[Time In Store + Leave]]/24</f>
        <v>0.71805555555555556</v>
      </c>
      <c r="Q474" s="15">
        <f>(User[[#This Row],[Time Leave RMS (min)]]/60)+User[[#This Row],[Duration In Store H]]</f>
        <v>17.233333333333334</v>
      </c>
      <c r="R474">
        <f>IF(User[[#This Row],[Check In]]="Sin Registro",0,1)</f>
        <v>1</v>
      </c>
      <c r="S474">
        <f>IF(User[[#This Row],[Check Out]]="Sin Registro",0,1)</f>
        <v>1</v>
      </c>
      <c r="T474" t="str">
        <f>IFERROR(IF(VLOOKUP(User[[#This Row],[User Code]],Justificar!$C$8:$I$1048576,6,0)=0,"Sin Justificación",VLOOKUP(User[[#This Row],[User Code]],Justificar!$C$8:$I$1048576,6,0)),"")</f>
        <v/>
      </c>
      <c r="U474" t="str">
        <f>IFERROR(IF(VLOOKUP(User[[#This Row],[User Code]],Justificar!$C$8:$I$1048576,6,0)=0,"Sin Justificación",VLOOKUP(User[[#This Row],[User Code]],Justificar!$C$8:$I$1048576,7,0)),"")</f>
        <v/>
      </c>
      <c r="V474" t="str" cm="1">
        <f t="array" ref="V474">_xlfn.IFS(User[[#This Row],[Time In Store + Leave]]&lt;7.8,"Incompleto",User[[#This Row],[Time In Store + Leave]]&lt;=12,"Completo",User[[#This Row],[Time In Store + Leave]]&gt;12,"Superior")</f>
        <v>Superior</v>
      </c>
      <c r="W47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4" t="str">
        <f>IF(User[[#This Row],[Rango]]="incompleto",IF(User[[#This Row],[Reporte in]]=0,"Sin_Registro_In_Out",IF(User[[#This Row],[Reporte Out]]=0,"No_Realizo_Salida","No_cumple_el_Tiempo")),"")</f>
        <v/>
      </c>
      <c r="Y474" t="str" cm="1">
        <f t="array" ref="Y4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474"/>
      <c r="AA474"/>
      <c r="AB474"/>
      <c r="AC474"/>
      <c r="AD474"/>
      <c r="AE474"/>
      <c r="AF474"/>
      <c r="AG474"/>
      <c r="AH474"/>
      <c r="AI474"/>
      <c r="AJ474"/>
    </row>
    <row r="475" spans="1:36" x14ac:dyDescent="0.3">
      <c r="A475" t="s">
        <v>796</v>
      </c>
      <c r="B475">
        <v>1110527173</v>
      </c>
      <c r="C475" t="s">
        <v>1108</v>
      </c>
      <c r="D475" t="s">
        <v>797</v>
      </c>
      <c r="E475" t="s">
        <v>6</v>
      </c>
      <c r="F475" t="s">
        <v>1487</v>
      </c>
      <c r="G475" t="s">
        <v>177</v>
      </c>
      <c r="H475" s="2">
        <v>45615.708645833336</v>
      </c>
      <c r="I475">
        <v>1</v>
      </c>
      <c r="J4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45922.493946759256</v>
      </c>
      <c r="K4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45922.828553240739</v>
      </c>
      <c r="L475" s="21">
        <f>_xlfn.XLOOKUP(User[[#This Row],[User Code]],RMS_Check_In_Out!A:A,RMS_Check_In_Out!D:D,"0")</f>
        <v>482</v>
      </c>
      <c r="M475" s="21" t="str">
        <f>_xlfn.XLOOKUP(User[[#This Row],[User Code]],Leave!P:P,Leave!S:S,"0")</f>
        <v>0</v>
      </c>
      <c r="N475" s="21">
        <f>User[[#This Row],[Time Leave RMS (min)]]/60</f>
        <v>0</v>
      </c>
      <c r="O475" s="15">
        <f>User[[#This Row],[Duration In Store(min)]]/60</f>
        <v>8.0333333333333332</v>
      </c>
      <c r="P475" s="28">
        <f>User[[#This Row],[Time In Store + Leave]]/24</f>
        <v>0.3347222222222222</v>
      </c>
      <c r="Q475" s="15">
        <f>(User[[#This Row],[Time Leave RMS (min)]]/60)+User[[#This Row],[Duration In Store H]]</f>
        <v>8.0333333333333332</v>
      </c>
      <c r="R475">
        <f>IF(User[[#This Row],[Check In]]="Sin Registro",0,1)</f>
        <v>1</v>
      </c>
      <c r="S475">
        <f>IF(User[[#This Row],[Check Out]]="Sin Registro",0,1)</f>
        <v>1</v>
      </c>
      <c r="T475" t="str">
        <f>IFERROR(IF(VLOOKUP(User[[#This Row],[User Code]],Justificar!$C$8:$I$1048576,6,0)=0,"Sin Justificación",VLOOKUP(User[[#This Row],[User Code]],Justificar!$C$8:$I$1048576,6,0)),"")</f>
        <v/>
      </c>
      <c r="U475" t="str">
        <f>IFERROR(IF(VLOOKUP(User[[#This Row],[User Code]],Justificar!$C$8:$I$1048576,6,0)=0,"Sin Justificación",VLOOKUP(User[[#This Row],[User Code]],Justificar!$C$8:$I$1048576,7,0)),"")</f>
        <v/>
      </c>
      <c r="V475" t="str" cm="1">
        <f t="array" ref="V475">_xlfn.IFS(User[[#This Row],[Time In Store + Leave]]&lt;7.8,"Incompleto",User[[#This Row],[Time In Store + Leave]]&lt;=12,"Completo",User[[#This Row],[Time In Store + Leave]]&gt;12,"Superior")</f>
        <v>Completo</v>
      </c>
      <c r="W47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5" t="str">
        <f>IF(User[[#This Row],[Rango]]="incompleto",IF(User[[#This Row],[Reporte in]]=0,"Sin_Registro_In_Out",IF(User[[#This Row],[Reporte Out]]=0,"No_Realizo_Salida","No_cumple_el_Tiempo")),"")</f>
        <v/>
      </c>
      <c r="Y475" t="str" cm="1">
        <f t="array" ref="Y4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75"/>
      <c r="AA475"/>
      <c r="AB475"/>
      <c r="AC475"/>
      <c r="AD475"/>
      <c r="AE475"/>
      <c r="AF475"/>
      <c r="AG475"/>
      <c r="AH475"/>
      <c r="AI475"/>
      <c r="AJ475"/>
    </row>
    <row r="476" spans="1:36" x14ac:dyDescent="0.3">
      <c r="A476" t="s">
        <v>790</v>
      </c>
      <c r="B476">
        <v>1030653728</v>
      </c>
      <c r="C476" t="s">
        <v>1109</v>
      </c>
      <c r="D476" t="s">
        <v>791</v>
      </c>
      <c r="E476" t="s">
        <v>6</v>
      </c>
      <c r="F476" t="s">
        <v>850</v>
      </c>
      <c r="G476" t="s">
        <v>177</v>
      </c>
      <c r="H476" s="2">
        <v>45614.667245370372</v>
      </c>
      <c r="I476">
        <v>1</v>
      </c>
      <c r="J47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7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76" s="21" t="str">
        <f>_xlfn.XLOOKUP(User[[#This Row],[User Code]],RMS_Check_In_Out!A:A,RMS_Check_In_Out!D:D,"0")</f>
        <v>0</v>
      </c>
      <c r="M476" s="21" t="str">
        <f>_xlfn.XLOOKUP(User[[#This Row],[User Code]],Leave!P:P,Leave!S:S,"0")</f>
        <v>0</v>
      </c>
      <c r="N476" s="21">
        <f>User[[#This Row],[Time Leave RMS (min)]]/60</f>
        <v>0</v>
      </c>
      <c r="O476" s="15">
        <f>User[[#This Row],[Duration In Store(min)]]/60</f>
        <v>0</v>
      </c>
      <c r="P476" s="28">
        <f>User[[#This Row],[Time In Store + Leave]]/24</f>
        <v>0</v>
      </c>
      <c r="Q476" s="15">
        <f>(User[[#This Row],[Time Leave RMS (min)]]/60)+User[[#This Row],[Duration In Store H]]</f>
        <v>0</v>
      </c>
      <c r="R476">
        <f>IF(User[[#This Row],[Check In]]="Sin Registro",0,1)</f>
        <v>0</v>
      </c>
      <c r="S476">
        <f>IF(User[[#This Row],[Check Out]]="Sin Registro",0,1)</f>
        <v>0</v>
      </c>
      <c r="T476" t="str">
        <f>IFERROR(IF(VLOOKUP(User[[#This Row],[User Code]],Justificar!$C$8:$I$1048576,6,0)=0,"Sin Justificación",VLOOKUP(User[[#This Row],[User Code]],Justificar!$C$8:$I$1048576,6,0)),"")</f>
        <v>Sin Justificación</v>
      </c>
      <c r="U476" t="str">
        <f>IFERROR(IF(VLOOKUP(User[[#This Row],[User Code]],Justificar!$C$8:$I$1048576,6,0)=0,"Sin Justificación",VLOOKUP(User[[#This Row],[User Code]],Justificar!$C$8:$I$1048576,7,0)),"")</f>
        <v>Sin Justificación</v>
      </c>
      <c r="V476" t="str" cm="1">
        <f t="array" ref="V476">_xlfn.IFS(User[[#This Row],[Time In Store + Leave]]&lt;7.8,"Incompleto",User[[#This Row],[Time In Store + Leave]]&lt;=12,"Completo",User[[#This Row],[Time In Store + Leave]]&gt;12,"Superior")</f>
        <v>Incompleto</v>
      </c>
      <c r="W47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76" t="str">
        <f>IF(User[[#This Row],[Rango]]="incompleto",IF(User[[#This Row],[Reporte in]]=0,"Sin_Registro_In_Out",IF(User[[#This Row],[Reporte Out]]=0,"No_Realizo_Salida","No_cumple_el_Tiempo")),"")</f>
        <v>Sin_Registro_In_Out</v>
      </c>
      <c r="Y476" t="str" cm="1">
        <f t="array" ref="Y4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76"/>
      <c r="AA476"/>
      <c r="AB476"/>
      <c r="AC476"/>
      <c r="AD476"/>
      <c r="AE476"/>
      <c r="AF476"/>
      <c r="AG476"/>
      <c r="AH476"/>
      <c r="AI476"/>
      <c r="AJ476"/>
    </row>
    <row r="477" spans="1:36" x14ac:dyDescent="0.3">
      <c r="A477" t="s">
        <v>792</v>
      </c>
      <c r="B477">
        <v>1020752246</v>
      </c>
      <c r="C477" t="s">
        <v>1082</v>
      </c>
      <c r="D477" t="s">
        <v>793</v>
      </c>
      <c r="E477" t="s">
        <v>84</v>
      </c>
      <c r="F477" t="s">
        <v>1025</v>
      </c>
      <c r="G477" t="s">
        <v>177</v>
      </c>
      <c r="H477" s="2">
        <v>45614.440104166664</v>
      </c>
      <c r="I477">
        <v>1</v>
      </c>
      <c r="J47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7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77" s="21" t="str">
        <f>_xlfn.XLOOKUP(User[[#This Row],[User Code]],RMS_Check_In_Out!A:A,RMS_Check_In_Out!D:D,"0")</f>
        <v>0</v>
      </c>
      <c r="M477" s="21">
        <f>_xlfn.XLOOKUP(User[[#This Row],[User Code]],Leave!P:P,Leave!S:S,"0")</f>
        <v>540</v>
      </c>
      <c r="N477" s="21">
        <f>User[[#This Row],[Time Leave RMS (min)]]/60</f>
        <v>9</v>
      </c>
      <c r="O477" s="15">
        <f>User[[#This Row],[Duration In Store(min)]]/60</f>
        <v>0</v>
      </c>
      <c r="P477" s="28">
        <f>User[[#This Row],[Time In Store + Leave]]/24</f>
        <v>0.375</v>
      </c>
      <c r="Q477" s="15">
        <f>(User[[#This Row],[Time Leave RMS (min)]]/60)+User[[#This Row],[Duration In Store H]]</f>
        <v>9</v>
      </c>
      <c r="R477">
        <f>IF(User[[#This Row],[Check In]]="Sin Registro",0,1)</f>
        <v>1</v>
      </c>
      <c r="S477">
        <f>IF(User[[#This Row],[Check Out]]="Sin Registro",0,1)</f>
        <v>1</v>
      </c>
      <c r="T477" t="str">
        <f>IFERROR(IF(VLOOKUP(User[[#This Row],[User Code]],Justificar!$C$8:$I$1048576,6,0)=0,"Sin Justificación",VLOOKUP(User[[#This Row],[User Code]],Justificar!$C$8:$I$1048576,6,0)),"")</f>
        <v/>
      </c>
      <c r="U477" t="str">
        <f>IFERROR(IF(VLOOKUP(User[[#This Row],[User Code]],Justificar!$C$8:$I$1048576,6,0)=0,"Sin Justificación",VLOOKUP(User[[#This Row],[User Code]],Justificar!$C$8:$I$1048576,7,0)),"")</f>
        <v/>
      </c>
      <c r="V477" t="str" cm="1">
        <f t="array" ref="V477">_xlfn.IFS(User[[#This Row],[Time In Store + Leave]]&lt;7.8,"Incompleto",User[[#This Row],[Time In Store + Leave]]&lt;=12,"Completo",User[[#This Row],[Time In Store + Leave]]&gt;12,"Superior")</f>
        <v>Completo</v>
      </c>
      <c r="W47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7" t="str">
        <f>IF(User[[#This Row],[Rango]]="incompleto",IF(User[[#This Row],[Reporte in]]=0,"Sin_Registro_In_Out",IF(User[[#This Row],[Reporte Out]]=0,"No_Realizo_Salida","No_cumple_el_Tiempo")),"")</f>
        <v/>
      </c>
      <c r="Y477" t="str" cm="1">
        <f t="array" ref="Y4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77"/>
      <c r="AA477"/>
      <c r="AB477"/>
      <c r="AC477"/>
      <c r="AD477"/>
      <c r="AE477"/>
      <c r="AF477"/>
      <c r="AG477"/>
      <c r="AH477"/>
      <c r="AI477"/>
      <c r="AJ477"/>
    </row>
    <row r="478" spans="1:36" x14ac:dyDescent="0.3">
      <c r="A478" t="s">
        <v>786</v>
      </c>
      <c r="B478">
        <v>1032360759</v>
      </c>
      <c r="C478" t="s">
        <v>1129</v>
      </c>
      <c r="D478" t="s">
        <v>787</v>
      </c>
      <c r="E478" t="s">
        <v>4</v>
      </c>
      <c r="F478" t="s">
        <v>559</v>
      </c>
      <c r="G478" t="s">
        <v>560</v>
      </c>
      <c r="H478" s="2">
        <v>45610.793217592596</v>
      </c>
      <c r="I478">
        <v>1</v>
      </c>
      <c r="J47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7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78" s="21" t="str">
        <f>_xlfn.XLOOKUP(User[[#This Row],[User Code]],RMS_Check_In_Out!A:A,RMS_Check_In_Out!D:D,"0")</f>
        <v>0</v>
      </c>
      <c r="M478" s="21">
        <f>_xlfn.XLOOKUP(User[[#This Row],[User Code]],Leave!P:P,Leave!S:S,"0")</f>
        <v>540</v>
      </c>
      <c r="N478" s="21">
        <f>User[[#This Row],[Time Leave RMS (min)]]/60</f>
        <v>9</v>
      </c>
      <c r="O478" s="15">
        <f>User[[#This Row],[Duration In Store(min)]]/60</f>
        <v>0</v>
      </c>
      <c r="P478" s="28">
        <f>User[[#This Row],[Time In Store + Leave]]/24</f>
        <v>0.375</v>
      </c>
      <c r="Q478" s="15">
        <f>(User[[#This Row],[Time Leave RMS (min)]]/60)+User[[#This Row],[Duration In Store H]]</f>
        <v>9</v>
      </c>
      <c r="R478">
        <f>IF(User[[#This Row],[Check In]]="Sin Registro",0,1)</f>
        <v>1</v>
      </c>
      <c r="S478">
        <f>IF(User[[#This Row],[Check Out]]="Sin Registro",0,1)</f>
        <v>1</v>
      </c>
      <c r="T478" t="str">
        <f>IFERROR(IF(VLOOKUP(User[[#This Row],[User Code]],Justificar!$C$8:$I$1048576,6,0)=0,"Sin Justificación",VLOOKUP(User[[#This Row],[User Code]],Justificar!$C$8:$I$1048576,6,0)),"")</f>
        <v/>
      </c>
      <c r="U478" t="str">
        <f>IFERROR(IF(VLOOKUP(User[[#This Row],[User Code]],Justificar!$C$8:$I$1048576,6,0)=0,"Sin Justificación",VLOOKUP(User[[#This Row],[User Code]],Justificar!$C$8:$I$1048576,7,0)),"")</f>
        <v/>
      </c>
      <c r="V478" t="str" cm="1">
        <f t="array" ref="V478">_xlfn.IFS(User[[#This Row],[Time In Store + Leave]]&lt;7.8,"Incompleto",User[[#This Row],[Time In Store + Leave]]&lt;=12,"Completo",User[[#This Row],[Time In Store + Leave]]&gt;12,"Superior")</f>
        <v>Completo</v>
      </c>
      <c r="W47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78" t="str">
        <f>IF(User[[#This Row],[Rango]]="incompleto",IF(User[[#This Row],[Reporte in]]=0,"Sin_Registro_In_Out",IF(User[[#This Row],[Reporte Out]]=0,"No_Realizo_Salida","No_cumple_el_Tiempo")),"")</f>
        <v/>
      </c>
      <c r="Y478" t="str" cm="1">
        <f t="array" ref="Y4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Z478"/>
      <c r="AA478"/>
      <c r="AB478"/>
      <c r="AC478"/>
      <c r="AD478"/>
      <c r="AE478"/>
      <c r="AF478"/>
      <c r="AG478"/>
      <c r="AH478"/>
      <c r="AI478"/>
      <c r="AJ478"/>
    </row>
    <row r="479" spans="1:36" x14ac:dyDescent="0.3">
      <c r="A479" t="s">
        <v>788</v>
      </c>
      <c r="B479">
        <v>1114726092</v>
      </c>
      <c r="C479" t="s">
        <v>1111</v>
      </c>
      <c r="D479" t="s">
        <v>789</v>
      </c>
      <c r="E479" t="s">
        <v>6</v>
      </c>
      <c r="F479" t="s">
        <v>850</v>
      </c>
      <c r="G479" t="s">
        <v>177</v>
      </c>
      <c r="H479" s="2">
        <v>45610.501539351855</v>
      </c>
      <c r="I479">
        <v>1</v>
      </c>
      <c r="J47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7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79" s="21" t="str">
        <f>_xlfn.XLOOKUP(User[[#This Row],[User Code]],RMS_Check_In_Out!A:A,RMS_Check_In_Out!D:D,"0")</f>
        <v>0</v>
      </c>
      <c r="M479" s="21" t="str">
        <f>_xlfn.XLOOKUP(User[[#This Row],[User Code]],Leave!P:P,Leave!S:S,"0")</f>
        <v>0</v>
      </c>
      <c r="N479" s="21">
        <f>User[[#This Row],[Time Leave RMS (min)]]/60</f>
        <v>0</v>
      </c>
      <c r="O479" s="15">
        <f>User[[#This Row],[Duration In Store(min)]]/60</f>
        <v>0</v>
      </c>
      <c r="P479" s="28">
        <f>User[[#This Row],[Time In Store + Leave]]/24</f>
        <v>0</v>
      </c>
      <c r="Q479" s="15">
        <f>(User[[#This Row],[Time Leave RMS (min)]]/60)+User[[#This Row],[Duration In Store H]]</f>
        <v>0</v>
      </c>
      <c r="R479">
        <f>IF(User[[#This Row],[Check In]]="Sin Registro",0,1)</f>
        <v>0</v>
      </c>
      <c r="S479">
        <f>IF(User[[#This Row],[Check Out]]="Sin Registro",0,1)</f>
        <v>0</v>
      </c>
      <c r="T479" t="str">
        <f>IFERROR(IF(VLOOKUP(User[[#This Row],[User Code]],Justificar!$C$8:$I$1048576,6,0)=0,"Sin Justificación",VLOOKUP(User[[#This Row],[User Code]],Justificar!$C$8:$I$1048576,6,0)),"")</f>
        <v>Sin Justificación</v>
      </c>
      <c r="U479" t="str">
        <f>IFERROR(IF(VLOOKUP(User[[#This Row],[User Code]],Justificar!$C$8:$I$1048576,6,0)=0,"Sin Justificación",VLOOKUP(User[[#This Row],[User Code]],Justificar!$C$8:$I$1048576,7,0)),"")</f>
        <v>Sin Justificación</v>
      </c>
      <c r="V479" t="str" cm="1">
        <f t="array" ref="V479">_xlfn.IFS(User[[#This Row],[Time In Store + Leave]]&lt;7.8,"Incompleto",User[[#This Row],[Time In Store + Leave]]&lt;=12,"Completo",User[[#This Row],[Time In Store + Leave]]&gt;12,"Superior")</f>
        <v>Incompleto</v>
      </c>
      <c r="W47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79" t="str">
        <f>IF(User[[#This Row],[Rango]]="incompleto",IF(User[[#This Row],[Reporte in]]=0,"Sin_Registro_In_Out",IF(User[[#This Row],[Reporte Out]]=0,"No_Realizo_Salida","No_cumple_el_Tiempo")),"")</f>
        <v>Sin_Registro_In_Out</v>
      </c>
      <c r="Y479" t="str" cm="1">
        <f t="array" ref="Y4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79"/>
      <c r="AA479"/>
      <c r="AB479"/>
      <c r="AC479"/>
      <c r="AD479"/>
      <c r="AE479"/>
      <c r="AF479"/>
      <c r="AG479"/>
      <c r="AH479"/>
      <c r="AI479"/>
      <c r="AJ479"/>
    </row>
    <row r="480" spans="1:36" x14ac:dyDescent="0.3">
      <c r="A480" t="s">
        <v>784</v>
      </c>
      <c r="B480">
        <v>11222659</v>
      </c>
      <c r="C480" t="s">
        <v>1112</v>
      </c>
      <c r="D480" t="s">
        <v>785</v>
      </c>
      <c r="E480" t="s">
        <v>6</v>
      </c>
      <c r="F480" t="s">
        <v>1487</v>
      </c>
      <c r="G480" t="s">
        <v>177</v>
      </c>
      <c r="H480" s="2">
        <v>45609.500601851854</v>
      </c>
      <c r="I480">
        <v>1</v>
      </c>
      <c r="J48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45922.374710648146</v>
      </c>
      <c r="K48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45922.842164351852</v>
      </c>
      <c r="L480" s="21">
        <f>_xlfn.XLOOKUP(User[[#This Row],[User Code]],RMS_Check_In_Out!A:A,RMS_Check_In_Out!D:D,"0")</f>
        <v>673</v>
      </c>
      <c r="M480" s="21" t="str">
        <f>_xlfn.XLOOKUP(User[[#This Row],[User Code]],Leave!P:P,Leave!S:S,"0")</f>
        <v>0</v>
      </c>
      <c r="N480" s="21">
        <f>User[[#This Row],[Time Leave RMS (min)]]/60</f>
        <v>0</v>
      </c>
      <c r="O480" s="15">
        <f>User[[#This Row],[Duration In Store(min)]]/60</f>
        <v>11.216666666666667</v>
      </c>
      <c r="P480" s="28">
        <f>User[[#This Row],[Time In Store + Leave]]/24</f>
        <v>0.46736111111111112</v>
      </c>
      <c r="Q480" s="15">
        <f>(User[[#This Row],[Time Leave RMS (min)]]/60)+User[[#This Row],[Duration In Store H]]</f>
        <v>11.216666666666667</v>
      </c>
      <c r="R480">
        <f>IF(User[[#This Row],[Check In]]="Sin Registro",0,1)</f>
        <v>1</v>
      </c>
      <c r="S480">
        <f>IF(User[[#This Row],[Check Out]]="Sin Registro",0,1)</f>
        <v>1</v>
      </c>
      <c r="T480" t="str">
        <f>IFERROR(IF(VLOOKUP(User[[#This Row],[User Code]],Justificar!$C$8:$I$1048576,6,0)=0,"Sin Justificación",VLOOKUP(User[[#This Row],[User Code]],Justificar!$C$8:$I$1048576,6,0)),"")</f>
        <v/>
      </c>
      <c r="U480" t="str">
        <f>IFERROR(IF(VLOOKUP(User[[#This Row],[User Code]],Justificar!$C$8:$I$1048576,6,0)=0,"Sin Justificación",VLOOKUP(User[[#This Row],[User Code]],Justificar!$C$8:$I$1048576,7,0)),"")</f>
        <v/>
      </c>
      <c r="V480" t="str" cm="1">
        <f t="array" ref="V480">_xlfn.IFS(User[[#This Row],[Time In Store + Leave]]&lt;7.8,"Incompleto",User[[#This Row],[Time In Store + Leave]]&lt;=12,"Completo",User[[#This Row],[Time In Store + Leave]]&gt;12,"Superior")</f>
        <v>Completo</v>
      </c>
      <c r="W48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0" t="str">
        <f>IF(User[[#This Row],[Rango]]="incompleto",IF(User[[#This Row],[Reporte in]]=0,"Sin_Registro_In_Out",IF(User[[#This Row],[Reporte Out]]=0,"No_Realizo_Salida","No_cumple_el_Tiempo")),"")</f>
        <v/>
      </c>
      <c r="Y480" t="str" cm="1">
        <f t="array" ref="Y4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80"/>
      <c r="AA480"/>
      <c r="AB480"/>
      <c r="AC480"/>
      <c r="AD480"/>
      <c r="AE480"/>
      <c r="AF480"/>
      <c r="AG480"/>
      <c r="AH480"/>
      <c r="AI480"/>
      <c r="AJ480"/>
    </row>
    <row r="481" spans="1:36" x14ac:dyDescent="0.3">
      <c r="A481" t="s">
        <v>781</v>
      </c>
      <c r="B481">
        <v>1023022823</v>
      </c>
      <c r="C481" t="s">
        <v>1113</v>
      </c>
      <c r="D481" t="s">
        <v>782</v>
      </c>
      <c r="E481" t="s">
        <v>6</v>
      </c>
      <c r="F481" t="s">
        <v>1487</v>
      </c>
      <c r="G481" t="s">
        <v>177</v>
      </c>
      <c r="H481" s="2">
        <v>45608.500300925924</v>
      </c>
      <c r="I481">
        <v>1</v>
      </c>
      <c r="J4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45922.497303240743</v>
      </c>
      <c r="K4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45922.856064814812</v>
      </c>
      <c r="L481" s="21">
        <f>_xlfn.XLOOKUP(User[[#This Row],[User Code]],RMS_Check_In_Out!A:A,RMS_Check_In_Out!D:D,"0")</f>
        <v>517</v>
      </c>
      <c r="M481" s="21" t="str">
        <f>_xlfn.XLOOKUP(User[[#This Row],[User Code]],Leave!P:P,Leave!S:S,"0")</f>
        <v>0</v>
      </c>
      <c r="N481" s="21">
        <f>User[[#This Row],[Time Leave RMS (min)]]/60</f>
        <v>0</v>
      </c>
      <c r="O481" s="15">
        <f>User[[#This Row],[Duration In Store(min)]]/60</f>
        <v>8.6166666666666671</v>
      </c>
      <c r="P481" s="28">
        <f>User[[#This Row],[Time In Store + Leave]]/24</f>
        <v>0.35902777777777778</v>
      </c>
      <c r="Q481" s="15">
        <f>(User[[#This Row],[Time Leave RMS (min)]]/60)+User[[#This Row],[Duration In Store H]]</f>
        <v>8.6166666666666671</v>
      </c>
      <c r="R481">
        <f>IF(User[[#This Row],[Check In]]="Sin Registro",0,1)</f>
        <v>1</v>
      </c>
      <c r="S481">
        <f>IF(User[[#This Row],[Check Out]]="Sin Registro",0,1)</f>
        <v>1</v>
      </c>
      <c r="T481" t="str">
        <f>IFERROR(IF(VLOOKUP(User[[#This Row],[User Code]],Justificar!$C$8:$I$1048576,6,0)=0,"Sin Justificación",VLOOKUP(User[[#This Row],[User Code]],Justificar!$C$8:$I$1048576,6,0)),"")</f>
        <v/>
      </c>
      <c r="U481" t="str">
        <f>IFERROR(IF(VLOOKUP(User[[#This Row],[User Code]],Justificar!$C$8:$I$1048576,6,0)=0,"Sin Justificación",VLOOKUP(User[[#This Row],[User Code]],Justificar!$C$8:$I$1048576,7,0)),"")</f>
        <v/>
      </c>
      <c r="V481" t="str" cm="1">
        <f t="array" ref="V481">_xlfn.IFS(User[[#This Row],[Time In Store + Leave]]&lt;7.8,"Incompleto",User[[#This Row],[Time In Store + Leave]]&lt;=12,"Completo",User[[#This Row],[Time In Store + Leave]]&gt;12,"Superior")</f>
        <v>Completo</v>
      </c>
      <c r="W48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1" t="str">
        <f>IF(User[[#This Row],[Rango]]="incompleto",IF(User[[#This Row],[Reporte in]]=0,"Sin_Registro_In_Out",IF(User[[#This Row],[Reporte Out]]=0,"No_Realizo_Salida","No_cumple_el_Tiempo")),"")</f>
        <v/>
      </c>
      <c r="Y481" t="str" cm="1">
        <f t="array" ref="Y4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81"/>
      <c r="AA481"/>
      <c r="AB481"/>
      <c r="AC481"/>
      <c r="AD481"/>
      <c r="AE481"/>
      <c r="AF481"/>
      <c r="AG481"/>
      <c r="AH481"/>
      <c r="AI481"/>
      <c r="AJ481"/>
    </row>
    <row r="482" spans="1:36" x14ac:dyDescent="0.3">
      <c r="A482" t="s">
        <v>771</v>
      </c>
      <c r="B482">
        <v>1088262190</v>
      </c>
      <c r="C482" t="s">
        <v>1114</v>
      </c>
      <c r="D482" t="s">
        <v>772</v>
      </c>
      <c r="E482" t="s">
        <v>6</v>
      </c>
      <c r="F482" t="s">
        <v>1041</v>
      </c>
      <c r="G482" t="s">
        <v>179</v>
      </c>
      <c r="H482" s="2">
        <v>45604.793229166666</v>
      </c>
      <c r="I482">
        <v>1</v>
      </c>
      <c r="J4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45922.331111111111</v>
      </c>
      <c r="K4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45922.73400462963</v>
      </c>
      <c r="L482" s="21">
        <f>_xlfn.XLOOKUP(User[[#This Row],[User Code]],RMS_Check_In_Out!A:A,RMS_Check_In_Out!D:D,"0")</f>
        <v>580</v>
      </c>
      <c r="M482" s="21" t="str">
        <f>_xlfn.XLOOKUP(User[[#This Row],[User Code]],Leave!P:P,Leave!S:S,"0")</f>
        <v>0</v>
      </c>
      <c r="N482" s="21">
        <f>User[[#This Row],[Time Leave RMS (min)]]/60</f>
        <v>0</v>
      </c>
      <c r="O482" s="15">
        <f>User[[#This Row],[Duration In Store(min)]]/60</f>
        <v>9.6666666666666661</v>
      </c>
      <c r="P482" s="28">
        <f>User[[#This Row],[Time In Store + Leave]]/24</f>
        <v>0.40277777777777773</v>
      </c>
      <c r="Q482" s="15">
        <f>(User[[#This Row],[Time Leave RMS (min)]]/60)+User[[#This Row],[Duration In Store H]]</f>
        <v>9.6666666666666661</v>
      </c>
      <c r="R482">
        <f>IF(User[[#This Row],[Check In]]="Sin Registro",0,1)</f>
        <v>1</v>
      </c>
      <c r="S482">
        <f>IF(User[[#This Row],[Check Out]]="Sin Registro",0,1)</f>
        <v>1</v>
      </c>
      <c r="T482" t="str">
        <f>IFERROR(IF(VLOOKUP(User[[#This Row],[User Code]],Justificar!$C$8:$I$1048576,6,0)=0,"Sin Justificación",VLOOKUP(User[[#This Row],[User Code]],Justificar!$C$8:$I$1048576,6,0)),"")</f>
        <v/>
      </c>
      <c r="U482" t="str">
        <f>IFERROR(IF(VLOOKUP(User[[#This Row],[User Code]],Justificar!$C$8:$I$1048576,6,0)=0,"Sin Justificación",VLOOKUP(User[[#This Row],[User Code]],Justificar!$C$8:$I$1048576,7,0)),"")</f>
        <v/>
      </c>
      <c r="V482" t="str" cm="1">
        <f t="array" ref="V482">_xlfn.IFS(User[[#This Row],[Time In Store + Leave]]&lt;7.8,"Incompleto",User[[#This Row],[Time In Store + Leave]]&lt;=12,"Completo",User[[#This Row],[Time In Store + Leave]]&gt;12,"Superior")</f>
        <v>Completo</v>
      </c>
      <c r="W48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2" t="str">
        <f>IF(User[[#This Row],[Rango]]="incompleto",IF(User[[#This Row],[Reporte in]]=0,"Sin_Registro_In_Out",IF(User[[#This Row],[Reporte Out]]=0,"No_Realizo_Salida","No_cumple_el_Tiempo")),"")</f>
        <v/>
      </c>
      <c r="Y482" t="str" cm="1">
        <f t="array" ref="Y4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482"/>
      <c r="AA482"/>
      <c r="AB482"/>
      <c r="AC482"/>
      <c r="AD482"/>
      <c r="AE482"/>
      <c r="AF482"/>
      <c r="AG482"/>
      <c r="AH482"/>
      <c r="AI482"/>
      <c r="AJ482"/>
    </row>
    <row r="483" spans="1:36" x14ac:dyDescent="0.3">
      <c r="A483" t="s">
        <v>773</v>
      </c>
      <c r="B483">
        <v>1036601350</v>
      </c>
      <c r="C483" t="s">
        <v>1115</v>
      </c>
      <c r="D483" t="s">
        <v>774</v>
      </c>
      <c r="E483" t="s">
        <v>6</v>
      </c>
      <c r="F483" t="s">
        <v>973</v>
      </c>
      <c r="G483" t="s">
        <v>177</v>
      </c>
      <c r="H483" s="2">
        <v>45604.792303240742</v>
      </c>
      <c r="I483">
        <v>1</v>
      </c>
      <c r="J4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45922.319664351853</v>
      </c>
      <c r="K4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45922.625173611108</v>
      </c>
      <c r="L483" s="21">
        <f>_xlfn.XLOOKUP(User[[#This Row],[User Code]],RMS_Check_In_Out!A:A,RMS_Check_In_Out!D:D,"0")</f>
        <v>440</v>
      </c>
      <c r="M483" s="21">
        <f>_xlfn.XLOOKUP(User[[#This Row],[User Code]],Leave!P:P,Leave!S:S,"0")</f>
        <v>120</v>
      </c>
      <c r="N483" s="21">
        <f>User[[#This Row],[Time Leave RMS (min)]]/60</f>
        <v>2</v>
      </c>
      <c r="O483" s="15">
        <f>User[[#This Row],[Duration In Store(min)]]/60</f>
        <v>7.333333333333333</v>
      </c>
      <c r="P483" s="28">
        <f>User[[#This Row],[Time In Store + Leave]]/24</f>
        <v>0.38888888888888884</v>
      </c>
      <c r="Q483" s="15">
        <f>(User[[#This Row],[Time Leave RMS (min)]]/60)+User[[#This Row],[Duration In Store H]]</f>
        <v>9.3333333333333321</v>
      </c>
      <c r="R483">
        <f>IF(User[[#This Row],[Check In]]="Sin Registro",0,1)</f>
        <v>1</v>
      </c>
      <c r="S483">
        <f>IF(User[[#This Row],[Check Out]]="Sin Registro",0,1)</f>
        <v>1</v>
      </c>
      <c r="T483" t="str">
        <f>IFERROR(IF(VLOOKUP(User[[#This Row],[User Code]],Justificar!$C$8:$I$1048576,6,0)=0,"Sin Justificación",VLOOKUP(User[[#This Row],[User Code]],Justificar!$C$8:$I$1048576,6,0)),"")</f>
        <v/>
      </c>
      <c r="U483" t="str">
        <f>IFERROR(IF(VLOOKUP(User[[#This Row],[User Code]],Justificar!$C$8:$I$1048576,6,0)=0,"Sin Justificación",VLOOKUP(User[[#This Row],[User Code]],Justificar!$C$8:$I$1048576,7,0)),"")</f>
        <v/>
      </c>
      <c r="V483" t="str" cm="1">
        <f t="array" ref="V483">_xlfn.IFS(User[[#This Row],[Time In Store + Leave]]&lt;7.8,"Incompleto",User[[#This Row],[Time In Store + Leave]]&lt;=12,"Completo",User[[#This Row],[Time In Store + Leave]]&gt;12,"Superior")</f>
        <v>Completo</v>
      </c>
      <c r="W48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3" t="str">
        <f>IF(User[[#This Row],[Rango]]="incompleto",IF(User[[#This Row],[Reporte in]]=0,"Sin_Registro_In_Out",IF(User[[#This Row],[Reporte Out]]=0,"No_Realizo_Salida","No_cumple_el_Tiempo")),"")</f>
        <v/>
      </c>
      <c r="Y483" t="str" cm="1">
        <f t="array" ref="Y4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83"/>
      <c r="AA483"/>
      <c r="AB483"/>
      <c r="AC483"/>
      <c r="AD483"/>
      <c r="AE483"/>
      <c r="AF483"/>
      <c r="AG483"/>
      <c r="AH483"/>
      <c r="AI483"/>
      <c r="AJ483"/>
    </row>
    <row r="484" spans="1:36" x14ac:dyDescent="0.3">
      <c r="A484" t="s">
        <v>775</v>
      </c>
      <c r="B484">
        <v>1052970969</v>
      </c>
      <c r="C484" t="s">
        <v>1116</v>
      </c>
      <c r="D484" t="s">
        <v>776</v>
      </c>
      <c r="E484" t="s">
        <v>6</v>
      </c>
      <c r="F484" t="s">
        <v>973</v>
      </c>
      <c r="G484" t="s">
        <v>177</v>
      </c>
      <c r="H484" s="2">
        <v>45604.791909722226</v>
      </c>
      <c r="I484">
        <v>1</v>
      </c>
      <c r="J4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45922.53837962963</v>
      </c>
      <c r="K4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45922.834502314814</v>
      </c>
      <c r="L484" s="21">
        <f>_xlfn.XLOOKUP(User[[#This Row],[User Code]],RMS_Check_In_Out!A:A,RMS_Check_In_Out!D:D,"0")</f>
        <v>426</v>
      </c>
      <c r="M484" s="21">
        <f>_xlfn.XLOOKUP(User[[#This Row],[User Code]],Leave!P:P,Leave!S:S,"0")</f>
        <v>120</v>
      </c>
      <c r="N484" s="21">
        <f>User[[#This Row],[Time Leave RMS (min)]]/60</f>
        <v>2</v>
      </c>
      <c r="O484" s="15">
        <f>User[[#This Row],[Duration In Store(min)]]/60</f>
        <v>7.1</v>
      </c>
      <c r="P484" s="28">
        <f>User[[#This Row],[Time In Store + Leave]]/24</f>
        <v>0.37916666666666665</v>
      </c>
      <c r="Q484" s="15">
        <f>(User[[#This Row],[Time Leave RMS (min)]]/60)+User[[#This Row],[Duration In Store H]]</f>
        <v>9.1</v>
      </c>
      <c r="R484">
        <f>IF(User[[#This Row],[Check In]]="Sin Registro",0,1)</f>
        <v>1</v>
      </c>
      <c r="S484">
        <f>IF(User[[#This Row],[Check Out]]="Sin Registro",0,1)</f>
        <v>1</v>
      </c>
      <c r="T484" t="str">
        <f>IFERROR(IF(VLOOKUP(User[[#This Row],[User Code]],Justificar!$C$8:$I$1048576,6,0)=0,"Sin Justificación",VLOOKUP(User[[#This Row],[User Code]],Justificar!$C$8:$I$1048576,6,0)),"")</f>
        <v/>
      </c>
      <c r="U484" t="str">
        <f>IFERROR(IF(VLOOKUP(User[[#This Row],[User Code]],Justificar!$C$8:$I$1048576,6,0)=0,"Sin Justificación",VLOOKUP(User[[#This Row],[User Code]],Justificar!$C$8:$I$1048576,7,0)),"")</f>
        <v/>
      </c>
      <c r="V484" t="str" cm="1">
        <f t="array" ref="V484">_xlfn.IFS(User[[#This Row],[Time In Store + Leave]]&lt;7.8,"Incompleto",User[[#This Row],[Time In Store + Leave]]&lt;=12,"Completo",User[[#This Row],[Time In Store + Leave]]&gt;12,"Superior")</f>
        <v>Completo</v>
      </c>
      <c r="W48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4" t="str">
        <f>IF(User[[#This Row],[Rango]]="incompleto",IF(User[[#This Row],[Reporte in]]=0,"Sin_Registro_In_Out",IF(User[[#This Row],[Reporte Out]]=0,"No_Realizo_Salida","No_cumple_el_Tiempo")),"")</f>
        <v/>
      </c>
      <c r="Y484" t="str" cm="1">
        <f t="array" ref="Y4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484"/>
      <c r="AA484"/>
      <c r="AB484"/>
      <c r="AC484"/>
      <c r="AD484"/>
      <c r="AE484"/>
      <c r="AF484"/>
      <c r="AG484"/>
      <c r="AH484"/>
      <c r="AI484"/>
      <c r="AJ484"/>
    </row>
    <row r="485" spans="1:36" x14ac:dyDescent="0.3">
      <c r="A485" t="s">
        <v>777</v>
      </c>
      <c r="B485">
        <v>1025524078</v>
      </c>
      <c r="C485" t="s">
        <v>1117</v>
      </c>
      <c r="D485" t="s">
        <v>778</v>
      </c>
      <c r="E485" t="s">
        <v>6</v>
      </c>
      <c r="F485" t="s">
        <v>1487</v>
      </c>
      <c r="G485" t="s">
        <v>177</v>
      </c>
      <c r="H485" s="2">
        <v>45604.501354166663</v>
      </c>
      <c r="I485">
        <v>1</v>
      </c>
      <c r="J4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45922.461458333331</v>
      </c>
      <c r="K4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45922.828877314816</v>
      </c>
      <c r="L485" s="21">
        <f>_xlfn.XLOOKUP(User[[#This Row],[User Code]],RMS_Check_In_Out!A:A,RMS_Check_In_Out!D:D,"0")</f>
        <v>529</v>
      </c>
      <c r="M485" s="21" t="str">
        <f>_xlfn.XLOOKUP(User[[#This Row],[User Code]],Leave!P:P,Leave!S:S,"0")</f>
        <v>0</v>
      </c>
      <c r="N485" s="21">
        <f>User[[#This Row],[Time Leave RMS (min)]]/60</f>
        <v>0</v>
      </c>
      <c r="O485" s="15">
        <f>User[[#This Row],[Duration In Store(min)]]/60</f>
        <v>8.8166666666666664</v>
      </c>
      <c r="P485" s="28">
        <f>User[[#This Row],[Time In Store + Leave]]/24</f>
        <v>0.36736111111111108</v>
      </c>
      <c r="Q485" s="15">
        <f>(User[[#This Row],[Time Leave RMS (min)]]/60)+User[[#This Row],[Duration In Store H]]</f>
        <v>8.8166666666666664</v>
      </c>
      <c r="R485">
        <f>IF(User[[#This Row],[Check In]]="Sin Registro",0,1)</f>
        <v>1</v>
      </c>
      <c r="S485">
        <f>IF(User[[#This Row],[Check Out]]="Sin Registro",0,1)</f>
        <v>1</v>
      </c>
      <c r="T485" t="str">
        <f>IFERROR(IF(VLOOKUP(User[[#This Row],[User Code]],Justificar!$C$8:$I$1048576,6,0)=0,"Sin Justificación",VLOOKUP(User[[#This Row],[User Code]],Justificar!$C$8:$I$1048576,6,0)),"")</f>
        <v/>
      </c>
      <c r="U485" t="str">
        <f>IFERROR(IF(VLOOKUP(User[[#This Row],[User Code]],Justificar!$C$8:$I$1048576,6,0)=0,"Sin Justificación",VLOOKUP(User[[#This Row],[User Code]],Justificar!$C$8:$I$1048576,7,0)),"")</f>
        <v/>
      </c>
      <c r="V485" t="str" cm="1">
        <f t="array" ref="V485">_xlfn.IFS(User[[#This Row],[Time In Store + Leave]]&lt;7.8,"Incompleto",User[[#This Row],[Time In Store + Leave]]&lt;=12,"Completo",User[[#This Row],[Time In Store + Leave]]&gt;12,"Superior")</f>
        <v>Completo</v>
      </c>
      <c r="W48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5" t="str">
        <f>IF(User[[#This Row],[Rango]]="incompleto",IF(User[[#This Row],[Reporte in]]=0,"Sin_Registro_In_Out",IF(User[[#This Row],[Reporte Out]]=0,"No_Realizo_Salida","No_cumple_el_Tiempo")),"")</f>
        <v/>
      </c>
      <c r="Y485" t="str" cm="1">
        <f t="array" ref="Y4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85"/>
      <c r="AA485"/>
      <c r="AB485"/>
      <c r="AC485"/>
      <c r="AD485"/>
      <c r="AE485"/>
      <c r="AF485"/>
      <c r="AG485"/>
      <c r="AH485"/>
      <c r="AI485"/>
      <c r="AJ485"/>
    </row>
    <row r="486" spans="1:36" x14ac:dyDescent="0.3">
      <c r="A486" t="s">
        <v>779</v>
      </c>
      <c r="B486">
        <v>53115523</v>
      </c>
      <c r="C486" t="s">
        <v>1118</v>
      </c>
      <c r="D486" t="s">
        <v>780</v>
      </c>
      <c r="E486" t="s">
        <v>6</v>
      </c>
      <c r="F486" t="s">
        <v>1487</v>
      </c>
      <c r="G486" t="s">
        <v>177</v>
      </c>
      <c r="H486" s="2">
        <v>45604.501157407409</v>
      </c>
      <c r="I486">
        <v>1</v>
      </c>
      <c r="J48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48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486" s="21" t="str">
        <f>_xlfn.XLOOKUP(User[[#This Row],[User Code]],RMS_Check_In_Out!A:A,RMS_Check_In_Out!D:D,"0")</f>
        <v>0</v>
      </c>
      <c r="M486" s="21">
        <f>_xlfn.XLOOKUP(User[[#This Row],[User Code]],Leave!P:P,Leave!S:S,"0")</f>
        <v>540</v>
      </c>
      <c r="N486" s="21">
        <f>User[[#This Row],[Time Leave RMS (min)]]/60</f>
        <v>9</v>
      </c>
      <c r="O486" s="15">
        <f>User[[#This Row],[Duration In Store(min)]]/60</f>
        <v>0</v>
      </c>
      <c r="P486" s="28">
        <f>User[[#This Row],[Time In Store + Leave]]/24</f>
        <v>0.375</v>
      </c>
      <c r="Q486" s="15">
        <f>(User[[#This Row],[Time Leave RMS (min)]]/60)+User[[#This Row],[Duration In Store H]]</f>
        <v>9</v>
      </c>
      <c r="R486">
        <f>IF(User[[#This Row],[Check In]]="Sin Registro",0,1)</f>
        <v>1</v>
      </c>
      <c r="S486">
        <f>IF(User[[#This Row],[Check Out]]="Sin Registro",0,1)</f>
        <v>1</v>
      </c>
      <c r="T486" t="str">
        <f>IFERROR(IF(VLOOKUP(User[[#This Row],[User Code]],Justificar!$C$8:$I$1048576,6,0)=0,"Sin Justificación",VLOOKUP(User[[#This Row],[User Code]],Justificar!$C$8:$I$1048576,6,0)),"")</f>
        <v/>
      </c>
      <c r="U486" t="str">
        <f>IFERROR(IF(VLOOKUP(User[[#This Row],[User Code]],Justificar!$C$8:$I$1048576,6,0)=0,"Sin Justificación",VLOOKUP(User[[#This Row],[User Code]],Justificar!$C$8:$I$1048576,7,0)),"")</f>
        <v/>
      </c>
      <c r="V486" t="str" cm="1">
        <f t="array" ref="V486">_xlfn.IFS(User[[#This Row],[Time In Store + Leave]]&lt;7.8,"Incompleto",User[[#This Row],[Time In Store + Leave]]&lt;=12,"Completo",User[[#This Row],[Time In Store + Leave]]&gt;12,"Superior")</f>
        <v>Completo</v>
      </c>
      <c r="W48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6" t="str">
        <f>IF(User[[#This Row],[Rango]]="incompleto",IF(User[[#This Row],[Reporte in]]=0,"Sin_Registro_In_Out",IF(User[[#This Row],[Reporte Out]]=0,"No_Realizo_Salida","No_cumple_el_Tiempo")),"")</f>
        <v/>
      </c>
      <c r="Y486" t="str" cm="1">
        <f t="array" ref="Y4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486"/>
      <c r="AA486"/>
      <c r="AB486"/>
      <c r="AC486"/>
      <c r="AD486"/>
      <c r="AE486"/>
      <c r="AF486"/>
      <c r="AG486"/>
      <c r="AH486"/>
      <c r="AI486"/>
      <c r="AJ486"/>
    </row>
    <row r="487" spans="1:36" x14ac:dyDescent="0.3">
      <c r="A487" t="s">
        <v>764</v>
      </c>
      <c r="B487">
        <v>16766908</v>
      </c>
      <c r="C487" t="s">
        <v>1119</v>
      </c>
      <c r="D487" t="s">
        <v>765</v>
      </c>
      <c r="E487" t="s">
        <v>6</v>
      </c>
      <c r="F487" t="s">
        <v>1045</v>
      </c>
      <c r="G487" t="s">
        <v>177</v>
      </c>
      <c r="H487" s="2">
        <v>45601.667604166665</v>
      </c>
      <c r="I487">
        <v>1</v>
      </c>
      <c r="J4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45922.459340277775</v>
      </c>
      <c r="K4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45922.8359837963</v>
      </c>
      <c r="L487" s="21">
        <f>_xlfn.XLOOKUP(User[[#This Row],[User Code]],RMS_Check_In_Out!A:A,RMS_Check_In_Out!D:D,"0")</f>
        <v>542</v>
      </c>
      <c r="M487" s="21" t="str">
        <f>_xlfn.XLOOKUP(User[[#This Row],[User Code]],Leave!P:P,Leave!S:S,"0")</f>
        <v>0</v>
      </c>
      <c r="N487" s="21">
        <f>User[[#This Row],[Time Leave RMS (min)]]/60</f>
        <v>0</v>
      </c>
      <c r="O487" s="15">
        <f>User[[#This Row],[Duration In Store(min)]]/60</f>
        <v>9.0333333333333332</v>
      </c>
      <c r="P487" s="28">
        <f>User[[#This Row],[Time In Store + Leave]]/24</f>
        <v>0.37638888888888888</v>
      </c>
      <c r="Q487" s="15">
        <f>(User[[#This Row],[Time Leave RMS (min)]]/60)+User[[#This Row],[Duration In Store H]]</f>
        <v>9.0333333333333332</v>
      </c>
      <c r="R487">
        <f>IF(User[[#This Row],[Check In]]="Sin Registro",0,1)</f>
        <v>1</v>
      </c>
      <c r="S487">
        <f>IF(User[[#This Row],[Check Out]]="Sin Registro",0,1)</f>
        <v>1</v>
      </c>
      <c r="T487" t="str">
        <f>IFERROR(IF(VLOOKUP(User[[#This Row],[User Code]],Justificar!$C$8:$I$1048576,6,0)=0,"Sin Justificación",VLOOKUP(User[[#This Row],[User Code]],Justificar!$C$8:$I$1048576,6,0)),"")</f>
        <v/>
      </c>
      <c r="U487" t="str">
        <f>IFERROR(IF(VLOOKUP(User[[#This Row],[User Code]],Justificar!$C$8:$I$1048576,6,0)=0,"Sin Justificación",VLOOKUP(User[[#This Row],[User Code]],Justificar!$C$8:$I$1048576,7,0)),"")</f>
        <v/>
      </c>
      <c r="V487" t="str" cm="1">
        <f t="array" ref="V487">_xlfn.IFS(User[[#This Row],[Time In Store + Leave]]&lt;7.8,"Incompleto",User[[#This Row],[Time In Store + Leave]]&lt;=12,"Completo",User[[#This Row],[Time In Store + Leave]]&gt;12,"Superior")</f>
        <v>Completo</v>
      </c>
      <c r="W48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7" t="str">
        <f>IF(User[[#This Row],[Rango]]="incompleto",IF(User[[#This Row],[Reporte in]]=0,"Sin_Registro_In_Out",IF(User[[#This Row],[Reporte Out]]=0,"No_Realizo_Salida","No_cumple_el_Tiempo")),"")</f>
        <v/>
      </c>
      <c r="Y487" t="str" cm="1">
        <f t="array" ref="Y4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487"/>
      <c r="AA487"/>
      <c r="AB487"/>
      <c r="AC487"/>
      <c r="AD487"/>
      <c r="AE487"/>
      <c r="AF487"/>
      <c r="AG487"/>
      <c r="AH487"/>
      <c r="AI487"/>
      <c r="AJ487"/>
    </row>
    <row r="488" spans="1:36" x14ac:dyDescent="0.3">
      <c r="A488" t="s">
        <v>762</v>
      </c>
      <c r="B488">
        <v>1066728588</v>
      </c>
      <c r="C488" t="s">
        <v>1130</v>
      </c>
      <c r="D488" t="s">
        <v>763</v>
      </c>
      <c r="E488" t="s">
        <v>6</v>
      </c>
      <c r="F488" t="s">
        <v>1033</v>
      </c>
      <c r="G488" t="s">
        <v>178</v>
      </c>
      <c r="H488" s="2">
        <v>45595.667210648149</v>
      </c>
      <c r="I488">
        <v>1</v>
      </c>
      <c r="J4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45922.453750000001</v>
      </c>
      <c r="K4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45922.75984953704</v>
      </c>
      <c r="L488" s="21">
        <f>_xlfn.XLOOKUP(User[[#This Row],[User Code]],RMS_Check_In_Out!A:A,RMS_Check_In_Out!D:D,"0")</f>
        <v>441</v>
      </c>
      <c r="M488" s="21" t="str">
        <f>_xlfn.XLOOKUP(User[[#This Row],[User Code]],Leave!P:P,Leave!S:S,"0")</f>
        <v>0</v>
      </c>
      <c r="N488" s="21">
        <f>User[[#This Row],[Time Leave RMS (min)]]/60</f>
        <v>0</v>
      </c>
      <c r="O488" s="15">
        <f>User[[#This Row],[Duration In Store(min)]]/60</f>
        <v>7.35</v>
      </c>
      <c r="P488" s="28">
        <f>User[[#This Row],[Time In Store + Leave]]/24</f>
        <v>0.30624999999999997</v>
      </c>
      <c r="Q488" s="15">
        <f>(User[[#This Row],[Time Leave RMS (min)]]/60)+User[[#This Row],[Duration In Store H]]</f>
        <v>7.35</v>
      </c>
      <c r="R488">
        <f>IF(User[[#This Row],[Check In]]="Sin Registro",0,1)</f>
        <v>1</v>
      </c>
      <c r="S488">
        <f>IF(User[[#This Row],[Check Out]]="Sin Registro",0,1)</f>
        <v>1</v>
      </c>
      <c r="T488" t="str">
        <f>IFERROR(IF(VLOOKUP(User[[#This Row],[User Code]],Justificar!$C$8:$I$1048576,6,0)=0,"Sin Justificación",VLOOKUP(User[[#This Row],[User Code]],Justificar!$C$8:$I$1048576,6,0)),"")</f>
        <v>Sin Justificación</v>
      </c>
      <c r="U488" t="str">
        <f>IFERROR(IF(VLOOKUP(User[[#This Row],[User Code]],Justificar!$C$8:$I$1048576,6,0)=0,"Sin Justificación",VLOOKUP(User[[#This Row],[User Code]],Justificar!$C$8:$I$1048576,7,0)),"")</f>
        <v>Sin Justificación</v>
      </c>
      <c r="V488" t="str" cm="1">
        <f t="array" ref="V488">_xlfn.IFS(User[[#This Row],[Time In Store + Leave]]&lt;7.8,"Incompleto",User[[#This Row],[Time In Store + Leave]]&lt;=12,"Completo",User[[#This Row],[Time In Store + Leave]]&gt;12,"Superior")</f>
        <v>Incompleto</v>
      </c>
      <c r="W48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88" t="str">
        <f>IF(User[[#This Row],[Rango]]="incompleto",IF(User[[#This Row],[Reporte in]]=0,"Sin_Registro_In_Out",IF(User[[#This Row],[Reporte Out]]=0,"No_Realizo_Salida","No_cumple_el_Tiempo")),"")</f>
        <v>No_cumple_el_Tiempo</v>
      </c>
      <c r="Y488" t="str" cm="1">
        <f t="array" ref="Y4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88"/>
      <c r="AA488"/>
      <c r="AB488"/>
      <c r="AC488"/>
      <c r="AD488"/>
      <c r="AE488"/>
      <c r="AF488"/>
      <c r="AG488"/>
      <c r="AH488"/>
      <c r="AI488"/>
      <c r="AJ488"/>
    </row>
    <row r="489" spans="1:36" x14ac:dyDescent="0.3">
      <c r="A489" t="s">
        <v>758</v>
      </c>
      <c r="B489">
        <v>1075211953</v>
      </c>
      <c r="C489" t="s">
        <v>1083</v>
      </c>
      <c r="D489" t="s">
        <v>759</v>
      </c>
      <c r="E489" t="s">
        <v>84</v>
      </c>
      <c r="F489" t="s">
        <v>979</v>
      </c>
      <c r="G489" t="s">
        <v>178</v>
      </c>
      <c r="H489" s="2">
        <v>45594.667268518519</v>
      </c>
      <c r="I489">
        <v>1</v>
      </c>
      <c r="J48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48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489" s="21" t="str">
        <f>_xlfn.XLOOKUP(User[[#This Row],[User Code]],RMS_Check_In_Out!A:A,RMS_Check_In_Out!D:D,"0")</f>
        <v>0</v>
      </c>
      <c r="M489" s="21">
        <f>_xlfn.XLOOKUP(User[[#This Row],[User Code]],Leave!P:P,Leave!S:S,"0")</f>
        <v>540</v>
      </c>
      <c r="N489" s="21">
        <f>User[[#This Row],[Time Leave RMS (min)]]/60</f>
        <v>9</v>
      </c>
      <c r="O489" s="15">
        <f>User[[#This Row],[Duration In Store(min)]]/60</f>
        <v>0</v>
      </c>
      <c r="P489" s="28">
        <f>User[[#This Row],[Time In Store + Leave]]/24</f>
        <v>0.375</v>
      </c>
      <c r="Q489" s="15">
        <f>(User[[#This Row],[Time Leave RMS (min)]]/60)+User[[#This Row],[Duration In Store H]]</f>
        <v>9</v>
      </c>
      <c r="R489">
        <f>IF(User[[#This Row],[Check In]]="Sin Registro",0,1)</f>
        <v>1</v>
      </c>
      <c r="S489">
        <f>IF(User[[#This Row],[Check Out]]="Sin Registro",0,1)</f>
        <v>1</v>
      </c>
      <c r="T489" t="str">
        <f>IFERROR(IF(VLOOKUP(User[[#This Row],[User Code]],Justificar!$C$8:$I$1048576,6,0)=0,"Sin Justificación",VLOOKUP(User[[#This Row],[User Code]],Justificar!$C$8:$I$1048576,6,0)),"")</f>
        <v/>
      </c>
      <c r="U489" t="str">
        <f>IFERROR(IF(VLOOKUP(User[[#This Row],[User Code]],Justificar!$C$8:$I$1048576,6,0)=0,"Sin Justificación",VLOOKUP(User[[#This Row],[User Code]],Justificar!$C$8:$I$1048576,7,0)),"")</f>
        <v/>
      </c>
      <c r="V489" t="str" cm="1">
        <f t="array" ref="V489">_xlfn.IFS(User[[#This Row],[Time In Store + Leave]]&lt;7.8,"Incompleto",User[[#This Row],[Time In Store + Leave]]&lt;=12,"Completo",User[[#This Row],[Time In Store + Leave]]&gt;12,"Superior")</f>
        <v>Completo</v>
      </c>
      <c r="W48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89" t="str">
        <f>IF(User[[#This Row],[Rango]]="incompleto",IF(User[[#This Row],[Reporte in]]=0,"Sin_Registro_In_Out",IF(User[[#This Row],[Reporte Out]]=0,"No_Realizo_Salida","No_cumple_el_Tiempo")),"")</f>
        <v/>
      </c>
      <c r="Y489" t="str" cm="1">
        <f t="array" ref="Y4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89"/>
      <c r="AA489"/>
      <c r="AB489"/>
      <c r="AC489"/>
      <c r="AD489"/>
      <c r="AE489"/>
      <c r="AF489"/>
      <c r="AG489"/>
      <c r="AH489"/>
      <c r="AI489"/>
      <c r="AJ489"/>
    </row>
    <row r="490" spans="1:36" x14ac:dyDescent="0.3">
      <c r="A490" t="s">
        <v>760</v>
      </c>
      <c r="B490">
        <v>1092344728</v>
      </c>
      <c r="C490" t="s">
        <v>1084</v>
      </c>
      <c r="D490" t="s">
        <v>761</v>
      </c>
      <c r="E490" t="s">
        <v>84</v>
      </c>
      <c r="F490" t="s">
        <v>972</v>
      </c>
      <c r="G490" t="s">
        <v>178</v>
      </c>
      <c r="H490" s="2">
        <v>45594.458587962959</v>
      </c>
      <c r="I490">
        <v>1</v>
      </c>
      <c r="J49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9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90" s="21" t="str">
        <f>_xlfn.XLOOKUP(User[[#This Row],[User Code]],RMS_Check_In_Out!A:A,RMS_Check_In_Out!D:D,"0")</f>
        <v>0</v>
      </c>
      <c r="M490" s="21" t="str">
        <f>_xlfn.XLOOKUP(User[[#This Row],[User Code]],Leave!P:P,Leave!S:S,"0")</f>
        <v>0</v>
      </c>
      <c r="N490" s="21">
        <f>User[[#This Row],[Time Leave RMS (min)]]/60</f>
        <v>0</v>
      </c>
      <c r="O490" s="15">
        <f>User[[#This Row],[Duration In Store(min)]]/60</f>
        <v>0</v>
      </c>
      <c r="P490" s="28">
        <f>User[[#This Row],[Time In Store + Leave]]/24</f>
        <v>0</v>
      </c>
      <c r="Q490" s="15">
        <f>(User[[#This Row],[Time Leave RMS (min)]]/60)+User[[#This Row],[Duration In Store H]]</f>
        <v>0</v>
      </c>
      <c r="R490">
        <f>IF(User[[#This Row],[Check In]]="Sin Registro",0,1)</f>
        <v>0</v>
      </c>
      <c r="S490">
        <f>IF(User[[#This Row],[Check Out]]="Sin Registro",0,1)</f>
        <v>0</v>
      </c>
      <c r="T490" t="str">
        <f>IFERROR(IF(VLOOKUP(User[[#This Row],[User Code]],Justificar!$C$8:$I$1048576,6,0)=0,"Sin Justificación",VLOOKUP(User[[#This Row],[User Code]],Justificar!$C$8:$I$1048576,6,0)),"")</f>
        <v>Sin Justificación</v>
      </c>
      <c r="U490" t="str">
        <f>IFERROR(IF(VLOOKUP(User[[#This Row],[User Code]],Justificar!$C$8:$I$1048576,6,0)=0,"Sin Justificación",VLOOKUP(User[[#This Row],[User Code]],Justificar!$C$8:$I$1048576,7,0)),"")</f>
        <v>Sin Justificación</v>
      </c>
      <c r="V490" t="str" cm="1">
        <f t="array" ref="V490">_xlfn.IFS(User[[#This Row],[Time In Store + Leave]]&lt;7.8,"Incompleto",User[[#This Row],[Time In Store + Leave]]&lt;=12,"Completo",User[[#This Row],[Time In Store + Leave]]&gt;12,"Superior")</f>
        <v>Incompleto</v>
      </c>
      <c r="W49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90" t="str">
        <f>IF(User[[#This Row],[Rango]]="incompleto",IF(User[[#This Row],[Reporte in]]=0,"Sin_Registro_In_Out",IF(User[[#This Row],[Reporte Out]]=0,"No_Realizo_Salida","No_cumple_el_Tiempo")),"")</f>
        <v>Sin_Registro_In_Out</v>
      </c>
      <c r="Y490" t="str" cm="1">
        <f t="array" ref="Y4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90"/>
      <c r="AA490"/>
      <c r="AB490"/>
      <c r="AC490"/>
      <c r="AD490"/>
      <c r="AE490"/>
      <c r="AF490"/>
      <c r="AG490"/>
      <c r="AH490"/>
      <c r="AI490"/>
      <c r="AJ490"/>
    </row>
    <row r="491" spans="1:36" x14ac:dyDescent="0.3">
      <c r="A491" t="s">
        <v>756</v>
      </c>
      <c r="B491">
        <v>1116801730</v>
      </c>
      <c r="C491" t="s">
        <v>1131</v>
      </c>
      <c r="D491" t="s">
        <v>757</v>
      </c>
      <c r="E491" t="s">
        <v>6</v>
      </c>
      <c r="F491" t="s">
        <v>1047</v>
      </c>
      <c r="G491" t="s">
        <v>178</v>
      </c>
      <c r="H491" s="2">
        <v>45589.625243055554</v>
      </c>
      <c r="I491">
        <v>1</v>
      </c>
      <c r="J4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45922.330601851849</v>
      </c>
      <c r="K4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45922.751307870371</v>
      </c>
      <c r="L491" s="21">
        <f>_xlfn.XLOOKUP(User[[#This Row],[User Code]],RMS_Check_In_Out!A:A,RMS_Check_In_Out!D:D,"0")</f>
        <v>606</v>
      </c>
      <c r="M491" s="21" t="str">
        <f>_xlfn.XLOOKUP(User[[#This Row],[User Code]],Leave!P:P,Leave!S:S,"0")</f>
        <v>0</v>
      </c>
      <c r="N491" s="21">
        <f>User[[#This Row],[Time Leave RMS (min)]]/60</f>
        <v>0</v>
      </c>
      <c r="O491" s="15">
        <f>User[[#This Row],[Duration In Store(min)]]/60</f>
        <v>10.1</v>
      </c>
      <c r="P491" s="28">
        <f>User[[#This Row],[Time In Store + Leave]]/24</f>
        <v>0.42083333333333334</v>
      </c>
      <c r="Q491" s="15">
        <f>(User[[#This Row],[Time Leave RMS (min)]]/60)+User[[#This Row],[Duration In Store H]]</f>
        <v>10.1</v>
      </c>
      <c r="R491">
        <f>IF(User[[#This Row],[Check In]]="Sin Registro",0,1)</f>
        <v>1</v>
      </c>
      <c r="S491">
        <f>IF(User[[#This Row],[Check Out]]="Sin Registro",0,1)</f>
        <v>1</v>
      </c>
      <c r="T491" t="str">
        <f>IFERROR(IF(VLOOKUP(User[[#This Row],[User Code]],Justificar!$C$8:$I$1048576,6,0)=0,"Sin Justificación",VLOOKUP(User[[#This Row],[User Code]],Justificar!$C$8:$I$1048576,6,0)),"")</f>
        <v/>
      </c>
      <c r="U491" t="str">
        <f>IFERROR(IF(VLOOKUP(User[[#This Row],[User Code]],Justificar!$C$8:$I$1048576,6,0)=0,"Sin Justificación",VLOOKUP(User[[#This Row],[User Code]],Justificar!$C$8:$I$1048576,7,0)),"")</f>
        <v/>
      </c>
      <c r="V491" t="str" cm="1">
        <f t="array" ref="V491">_xlfn.IFS(User[[#This Row],[Time In Store + Leave]]&lt;7.8,"Incompleto",User[[#This Row],[Time In Store + Leave]]&lt;=12,"Completo",User[[#This Row],[Time In Store + Leave]]&gt;12,"Superior")</f>
        <v>Completo</v>
      </c>
      <c r="W49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1" t="str">
        <f>IF(User[[#This Row],[Rango]]="incompleto",IF(User[[#This Row],[Reporte in]]=0,"Sin_Registro_In_Out",IF(User[[#This Row],[Reporte Out]]=0,"No_Realizo_Salida","No_cumple_el_Tiempo")),"")</f>
        <v/>
      </c>
      <c r="Y491" t="str" cm="1">
        <f t="array" ref="Y4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91"/>
      <c r="AA491"/>
      <c r="AB491"/>
      <c r="AC491"/>
      <c r="AD491"/>
      <c r="AE491"/>
      <c r="AF491"/>
      <c r="AG491"/>
      <c r="AH491"/>
      <c r="AI491"/>
      <c r="AJ491"/>
    </row>
    <row r="492" spans="1:36" x14ac:dyDescent="0.3">
      <c r="A492" t="s">
        <v>754</v>
      </c>
      <c r="B492">
        <v>1123627325</v>
      </c>
      <c r="C492" t="s">
        <v>1132</v>
      </c>
      <c r="D492" t="s">
        <v>755</v>
      </c>
      <c r="E492" t="s">
        <v>6</v>
      </c>
      <c r="F492" t="s">
        <v>972</v>
      </c>
      <c r="G492" t="s">
        <v>178</v>
      </c>
      <c r="H492" s="2">
        <v>45587.417488425926</v>
      </c>
      <c r="I492">
        <v>1</v>
      </c>
      <c r="J4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45922.36991898148</v>
      </c>
      <c r="K4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45922.764768518522</v>
      </c>
      <c r="L492" s="21">
        <f>_xlfn.XLOOKUP(User[[#This Row],[User Code]],RMS_Check_In_Out!A:A,RMS_Check_In_Out!D:D,"0")</f>
        <v>569</v>
      </c>
      <c r="M492" s="21" t="str">
        <f>_xlfn.XLOOKUP(User[[#This Row],[User Code]],Leave!P:P,Leave!S:S,"0")</f>
        <v>0</v>
      </c>
      <c r="N492" s="21">
        <f>User[[#This Row],[Time Leave RMS (min)]]/60</f>
        <v>0</v>
      </c>
      <c r="O492" s="15">
        <f>User[[#This Row],[Duration In Store(min)]]/60</f>
        <v>9.4833333333333325</v>
      </c>
      <c r="P492" s="28">
        <f>User[[#This Row],[Time In Store + Leave]]/24</f>
        <v>0.39513888888888887</v>
      </c>
      <c r="Q492" s="15">
        <f>(User[[#This Row],[Time Leave RMS (min)]]/60)+User[[#This Row],[Duration In Store H]]</f>
        <v>9.4833333333333325</v>
      </c>
      <c r="R492">
        <f>IF(User[[#This Row],[Check In]]="Sin Registro",0,1)</f>
        <v>1</v>
      </c>
      <c r="S492">
        <f>IF(User[[#This Row],[Check Out]]="Sin Registro",0,1)</f>
        <v>1</v>
      </c>
      <c r="T492" t="str">
        <f>IFERROR(IF(VLOOKUP(User[[#This Row],[User Code]],Justificar!$C$8:$I$1048576,6,0)=0,"Sin Justificación",VLOOKUP(User[[#This Row],[User Code]],Justificar!$C$8:$I$1048576,6,0)),"")</f>
        <v/>
      </c>
      <c r="U492" t="str">
        <f>IFERROR(IF(VLOOKUP(User[[#This Row],[User Code]],Justificar!$C$8:$I$1048576,6,0)=0,"Sin Justificación",VLOOKUP(User[[#This Row],[User Code]],Justificar!$C$8:$I$1048576,7,0)),"")</f>
        <v/>
      </c>
      <c r="V492" t="str" cm="1">
        <f t="array" ref="V492">_xlfn.IFS(User[[#This Row],[Time In Store + Leave]]&lt;7.8,"Incompleto",User[[#This Row],[Time In Store + Leave]]&lt;=12,"Completo",User[[#This Row],[Time In Store + Leave]]&gt;12,"Superior")</f>
        <v>Completo</v>
      </c>
      <c r="W49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2" t="str">
        <f>IF(User[[#This Row],[Rango]]="incompleto",IF(User[[#This Row],[Reporte in]]=0,"Sin_Registro_In_Out",IF(User[[#This Row],[Reporte Out]]=0,"No_Realizo_Salida","No_cumple_el_Tiempo")),"")</f>
        <v/>
      </c>
      <c r="Y492" t="str" cm="1">
        <f t="array" ref="Y4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492"/>
      <c r="AA492"/>
      <c r="AB492"/>
      <c r="AC492"/>
      <c r="AD492"/>
      <c r="AE492"/>
      <c r="AF492"/>
      <c r="AG492"/>
      <c r="AH492"/>
      <c r="AI492"/>
      <c r="AJ492"/>
    </row>
    <row r="493" spans="1:36" x14ac:dyDescent="0.3">
      <c r="A493" t="s">
        <v>752</v>
      </c>
      <c r="B493">
        <v>1035388552</v>
      </c>
      <c r="C493" t="s">
        <v>1143</v>
      </c>
      <c r="D493" t="s">
        <v>753</v>
      </c>
      <c r="E493" t="s">
        <v>6</v>
      </c>
      <c r="F493" t="s">
        <v>1036</v>
      </c>
      <c r="G493" t="s">
        <v>178</v>
      </c>
      <c r="H493" s="2">
        <v>45583.791944444441</v>
      </c>
      <c r="I493">
        <v>1</v>
      </c>
      <c r="J4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45922.454930555556</v>
      </c>
      <c r="K4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45922.847662037035</v>
      </c>
      <c r="L493" s="21">
        <f>_xlfn.XLOOKUP(User[[#This Row],[User Code]],RMS_Check_In_Out!A:A,RMS_Check_In_Out!D:D,"0")</f>
        <v>566</v>
      </c>
      <c r="M493" s="21" t="str">
        <f>_xlfn.XLOOKUP(User[[#This Row],[User Code]],Leave!P:P,Leave!S:S,"0")</f>
        <v>0</v>
      </c>
      <c r="N493" s="21">
        <f>User[[#This Row],[Time Leave RMS (min)]]/60</f>
        <v>0</v>
      </c>
      <c r="O493" s="15">
        <f>User[[#This Row],[Duration In Store(min)]]/60</f>
        <v>9.4333333333333336</v>
      </c>
      <c r="P493" s="28">
        <f>User[[#This Row],[Time In Store + Leave]]/24</f>
        <v>0.39305555555555555</v>
      </c>
      <c r="Q493" s="15">
        <f>(User[[#This Row],[Time Leave RMS (min)]]/60)+User[[#This Row],[Duration In Store H]]</f>
        <v>9.4333333333333336</v>
      </c>
      <c r="R493">
        <f>IF(User[[#This Row],[Check In]]="Sin Registro",0,1)</f>
        <v>1</v>
      </c>
      <c r="S493">
        <f>IF(User[[#This Row],[Check Out]]="Sin Registro",0,1)</f>
        <v>1</v>
      </c>
      <c r="T493" t="str">
        <f>IFERROR(IF(VLOOKUP(User[[#This Row],[User Code]],Justificar!$C$8:$I$1048576,6,0)=0,"Sin Justificación",VLOOKUP(User[[#This Row],[User Code]],Justificar!$C$8:$I$1048576,6,0)),"")</f>
        <v/>
      </c>
      <c r="U493" t="str">
        <f>IFERROR(IF(VLOOKUP(User[[#This Row],[User Code]],Justificar!$C$8:$I$1048576,6,0)=0,"Sin Justificación",VLOOKUP(User[[#This Row],[User Code]],Justificar!$C$8:$I$1048576,7,0)),"")</f>
        <v/>
      </c>
      <c r="V493" t="str" cm="1">
        <f t="array" ref="V493">_xlfn.IFS(User[[#This Row],[Time In Store + Leave]]&lt;7.8,"Incompleto",User[[#This Row],[Time In Store + Leave]]&lt;=12,"Completo",User[[#This Row],[Time In Store + Leave]]&gt;12,"Superior")</f>
        <v>Completo</v>
      </c>
      <c r="W49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3" t="str">
        <f>IF(User[[#This Row],[Rango]]="incompleto",IF(User[[#This Row],[Reporte in]]=0,"Sin_Registro_In_Out",IF(User[[#This Row],[Reporte Out]]=0,"No_Realizo_Salida","No_cumple_el_Tiempo")),"")</f>
        <v/>
      </c>
      <c r="Y493" t="str" cm="1">
        <f t="array" ref="Y4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493"/>
      <c r="AA493"/>
      <c r="AB493"/>
      <c r="AC493"/>
      <c r="AD493"/>
      <c r="AE493"/>
      <c r="AF493"/>
      <c r="AG493"/>
      <c r="AH493"/>
      <c r="AI493"/>
      <c r="AJ493"/>
    </row>
    <row r="494" spans="1:36" x14ac:dyDescent="0.3">
      <c r="A494" t="s">
        <v>750</v>
      </c>
      <c r="B494">
        <v>1074556946</v>
      </c>
      <c r="C494" t="s">
        <v>1144</v>
      </c>
      <c r="D494" t="s">
        <v>751</v>
      </c>
      <c r="E494" t="s">
        <v>6</v>
      </c>
      <c r="F494" t="s">
        <v>1106</v>
      </c>
      <c r="G494" t="s">
        <v>178</v>
      </c>
      <c r="H494" s="2">
        <v>45580.750289351854</v>
      </c>
      <c r="I494">
        <v>1</v>
      </c>
      <c r="J4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45922.371805555558</v>
      </c>
      <c r="K4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45922.750185185185</v>
      </c>
      <c r="L494" s="21">
        <f>_xlfn.XLOOKUP(User[[#This Row],[User Code]],RMS_Check_In_Out!A:A,RMS_Check_In_Out!D:D,"0")</f>
        <v>545</v>
      </c>
      <c r="M494" s="21" t="str">
        <f>_xlfn.XLOOKUP(User[[#This Row],[User Code]],Leave!P:P,Leave!S:S,"0")</f>
        <v>0</v>
      </c>
      <c r="N494" s="21">
        <f>User[[#This Row],[Time Leave RMS (min)]]/60</f>
        <v>0</v>
      </c>
      <c r="O494" s="15">
        <f>User[[#This Row],[Duration In Store(min)]]/60</f>
        <v>9.0833333333333339</v>
      </c>
      <c r="P494" s="28">
        <f>User[[#This Row],[Time In Store + Leave]]/24</f>
        <v>0.37847222222222227</v>
      </c>
      <c r="Q494" s="15">
        <f>(User[[#This Row],[Time Leave RMS (min)]]/60)+User[[#This Row],[Duration In Store H]]</f>
        <v>9.0833333333333339</v>
      </c>
      <c r="R494">
        <f>IF(User[[#This Row],[Check In]]="Sin Registro",0,1)</f>
        <v>1</v>
      </c>
      <c r="S494">
        <f>IF(User[[#This Row],[Check Out]]="Sin Registro",0,1)</f>
        <v>1</v>
      </c>
      <c r="T494" t="str">
        <f>IFERROR(IF(VLOOKUP(User[[#This Row],[User Code]],Justificar!$C$8:$I$1048576,6,0)=0,"Sin Justificación",VLOOKUP(User[[#This Row],[User Code]],Justificar!$C$8:$I$1048576,6,0)),"")</f>
        <v/>
      </c>
      <c r="U494" t="str">
        <f>IFERROR(IF(VLOOKUP(User[[#This Row],[User Code]],Justificar!$C$8:$I$1048576,6,0)=0,"Sin Justificación",VLOOKUP(User[[#This Row],[User Code]],Justificar!$C$8:$I$1048576,7,0)),"")</f>
        <v/>
      </c>
      <c r="V494" t="str" cm="1">
        <f t="array" ref="V494">_xlfn.IFS(User[[#This Row],[Time In Store + Leave]]&lt;7.8,"Incompleto",User[[#This Row],[Time In Store + Leave]]&lt;=12,"Completo",User[[#This Row],[Time In Store + Leave]]&gt;12,"Superior")</f>
        <v>Completo</v>
      </c>
      <c r="W49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4" t="str">
        <f>IF(User[[#This Row],[Rango]]="incompleto",IF(User[[#This Row],[Reporte in]]=0,"Sin_Registro_In_Out",IF(User[[#This Row],[Reporte Out]]=0,"No_Realizo_Salida","No_cumple_el_Tiempo")),"")</f>
        <v/>
      </c>
      <c r="Y494" t="str" cm="1">
        <f t="array" ref="Y4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94"/>
      <c r="AA494"/>
      <c r="AB494"/>
      <c r="AC494"/>
      <c r="AD494"/>
      <c r="AE494"/>
      <c r="AF494"/>
      <c r="AG494"/>
      <c r="AH494"/>
      <c r="AI494"/>
      <c r="AJ494"/>
    </row>
    <row r="495" spans="1:36" x14ac:dyDescent="0.3">
      <c r="A495" t="s">
        <v>744</v>
      </c>
      <c r="B495">
        <v>1140900686</v>
      </c>
      <c r="C495" t="s">
        <v>1145</v>
      </c>
      <c r="D495" t="s">
        <v>745</v>
      </c>
      <c r="E495" t="s">
        <v>6</v>
      </c>
      <c r="F495" t="s">
        <v>974</v>
      </c>
      <c r="G495" t="s">
        <v>177</v>
      </c>
      <c r="H495" s="2">
        <v>45576.542094907411</v>
      </c>
      <c r="I495">
        <v>1</v>
      </c>
      <c r="J49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49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495" s="21" t="str">
        <f>_xlfn.XLOOKUP(User[[#This Row],[User Code]],RMS_Check_In_Out!A:A,RMS_Check_In_Out!D:D,"0")</f>
        <v>0</v>
      </c>
      <c r="M495" s="21" t="str">
        <f>_xlfn.XLOOKUP(User[[#This Row],[User Code]],Leave!P:P,Leave!S:S,"0")</f>
        <v>0</v>
      </c>
      <c r="N495" s="21">
        <f>User[[#This Row],[Time Leave RMS (min)]]/60</f>
        <v>0</v>
      </c>
      <c r="O495" s="15">
        <f>User[[#This Row],[Duration In Store(min)]]/60</f>
        <v>0</v>
      </c>
      <c r="P495" s="28">
        <f>User[[#This Row],[Time In Store + Leave]]/24</f>
        <v>0</v>
      </c>
      <c r="Q495" s="15">
        <f>(User[[#This Row],[Time Leave RMS (min)]]/60)+User[[#This Row],[Duration In Store H]]</f>
        <v>0</v>
      </c>
      <c r="R495">
        <f>IF(User[[#This Row],[Check In]]="Sin Registro",0,1)</f>
        <v>0</v>
      </c>
      <c r="S495">
        <f>IF(User[[#This Row],[Check Out]]="Sin Registro",0,1)</f>
        <v>0</v>
      </c>
      <c r="T495" t="str">
        <f>IFERROR(IF(VLOOKUP(User[[#This Row],[User Code]],Justificar!$C$8:$I$1048576,6,0)=0,"Sin Justificación",VLOOKUP(User[[#This Row],[User Code]],Justificar!$C$8:$I$1048576,6,0)),"")</f>
        <v>Sin Justificación</v>
      </c>
      <c r="U495" t="str">
        <f>IFERROR(IF(VLOOKUP(User[[#This Row],[User Code]],Justificar!$C$8:$I$1048576,6,0)=0,"Sin Justificación",VLOOKUP(User[[#This Row],[User Code]],Justificar!$C$8:$I$1048576,7,0)),"")</f>
        <v>Sin Justificación</v>
      </c>
      <c r="V495" t="str" cm="1">
        <f t="array" ref="V495">_xlfn.IFS(User[[#This Row],[Time In Store + Leave]]&lt;7.8,"Incompleto",User[[#This Row],[Time In Store + Leave]]&lt;=12,"Completo",User[[#This Row],[Time In Store + Leave]]&gt;12,"Superior")</f>
        <v>Incompleto</v>
      </c>
      <c r="W495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495" t="str">
        <f>IF(User[[#This Row],[Rango]]="incompleto",IF(User[[#This Row],[Reporte in]]=0,"Sin_Registro_In_Out",IF(User[[#This Row],[Reporte Out]]=0,"No_Realizo_Salida","No_cumple_el_Tiempo")),"")</f>
        <v>Sin_Registro_In_Out</v>
      </c>
      <c r="Y495" t="str" cm="1">
        <f t="array" ref="Y4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495"/>
      <c r="AA495"/>
      <c r="AB495"/>
      <c r="AC495"/>
      <c r="AD495"/>
      <c r="AE495"/>
      <c r="AF495"/>
      <c r="AG495"/>
      <c r="AH495"/>
      <c r="AI495"/>
      <c r="AJ495"/>
    </row>
    <row r="496" spans="1:36" x14ac:dyDescent="0.3">
      <c r="A496" t="s">
        <v>746</v>
      </c>
      <c r="B496">
        <v>1045743908</v>
      </c>
      <c r="C496" t="s">
        <v>1146</v>
      </c>
      <c r="D496" t="s">
        <v>747</v>
      </c>
      <c r="E496" t="s">
        <v>130</v>
      </c>
      <c r="F496" t="s">
        <v>2210</v>
      </c>
      <c r="G496" t="s">
        <v>178</v>
      </c>
      <c r="H496" s="2">
        <v>45576.459965277776</v>
      </c>
      <c r="I496">
        <v>1</v>
      </c>
      <c r="J4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45922.3675</v>
      </c>
      <c r="K4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45922.750185185185</v>
      </c>
      <c r="L496" s="21">
        <f>_xlfn.XLOOKUP(User[[#This Row],[User Code]],RMS_Check_In_Out!A:A,RMS_Check_In_Out!D:D,"0")</f>
        <v>551</v>
      </c>
      <c r="M496" s="21" t="str">
        <f>_xlfn.XLOOKUP(User[[#This Row],[User Code]],Leave!P:P,Leave!S:S,"0")</f>
        <v>0</v>
      </c>
      <c r="N496" s="21">
        <f>User[[#This Row],[Time Leave RMS (min)]]/60</f>
        <v>0</v>
      </c>
      <c r="O496" s="15">
        <f>User[[#This Row],[Duration In Store(min)]]/60</f>
        <v>9.1833333333333336</v>
      </c>
      <c r="P496" s="28">
        <f>User[[#This Row],[Time In Store + Leave]]/24</f>
        <v>0.38263888888888892</v>
      </c>
      <c r="Q496" s="15">
        <f>(User[[#This Row],[Time Leave RMS (min)]]/60)+User[[#This Row],[Duration In Store H]]</f>
        <v>9.1833333333333336</v>
      </c>
      <c r="R496">
        <f>IF(User[[#This Row],[Check In]]="Sin Registro",0,1)</f>
        <v>1</v>
      </c>
      <c r="S496">
        <f>IF(User[[#This Row],[Check Out]]="Sin Registro",0,1)</f>
        <v>1</v>
      </c>
      <c r="T496" t="str">
        <f>IFERROR(IF(VLOOKUP(User[[#This Row],[User Code]],Justificar!$C$8:$I$1048576,6,0)=0,"Sin Justificación",VLOOKUP(User[[#This Row],[User Code]],Justificar!$C$8:$I$1048576,6,0)),"")</f>
        <v/>
      </c>
      <c r="U496" t="str">
        <f>IFERROR(IF(VLOOKUP(User[[#This Row],[User Code]],Justificar!$C$8:$I$1048576,6,0)=0,"Sin Justificación",VLOOKUP(User[[#This Row],[User Code]],Justificar!$C$8:$I$1048576,7,0)),"")</f>
        <v/>
      </c>
      <c r="V496" t="str" cm="1">
        <f t="array" ref="V496">_xlfn.IFS(User[[#This Row],[Time In Store + Leave]]&lt;7.8,"Incompleto",User[[#This Row],[Time In Store + Leave]]&lt;=12,"Completo",User[[#This Row],[Time In Store + Leave]]&gt;12,"Superior")</f>
        <v>Completo</v>
      </c>
      <c r="W49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6" t="str">
        <f>IF(User[[#This Row],[Rango]]="incompleto",IF(User[[#This Row],[Reporte in]]=0,"Sin_Registro_In_Out",IF(User[[#This Row],[Reporte Out]]=0,"No_Realizo_Salida","No_cumple_el_Tiempo")),"")</f>
        <v/>
      </c>
      <c r="Y496" t="str" cm="1">
        <f t="array" ref="Y4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96"/>
      <c r="AA496"/>
      <c r="AB496"/>
      <c r="AC496"/>
      <c r="AD496"/>
      <c r="AE496"/>
      <c r="AF496"/>
      <c r="AG496"/>
      <c r="AH496"/>
      <c r="AI496"/>
      <c r="AJ496"/>
    </row>
    <row r="497" spans="1:36" x14ac:dyDescent="0.3">
      <c r="A497" t="s">
        <v>748</v>
      </c>
      <c r="B497">
        <v>1102860037</v>
      </c>
      <c r="C497" t="s">
        <v>1147</v>
      </c>
      <c r="D497" t="s">
        <v>749</v>
      </c>
      <c r="E497" t="s">
        <v>6</v>
      </c>
      <c r="F497" t="s">
        <v>1034</v>
      </c>
      <c r="G497" t="s">
        <v>178</v>
      </c>
      <c r="H497" s="2">
        <v>45576.459317129629</v>
      </c>
      <c r="I497">
        <v>1</v>
      </c>
      <c r="J4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45922.41909722222</v>
      </c>
      <c r="K4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45922.750289351854</v>
      </c>
      <c r="L497" s="21">
        <f>_xlfn.XLOOKUP(User[[#This Row],[User Code]],RMS_Check_In_Out!A:A,RMS_Check_In_Out!D:D,"0")</f>
        <v>477</v>
      </c>
      <c r="M497" s="21" t="str">
        <f>_xlfn.XLOOKUP(User[[#This Row],[User Code]],Leave!P:P,Leave!S:S,"0")</f>
        <v>0</v>
      </c>
      <c r="N497" s="21">
        <f>User[[#This Row],[Time Leave RMS (min)]]/60</f>
        <v>0</v>
      </c>
      <c r="O497" s="15">
        <f>User[[#This Row],[Duration In Store(min)]]/60</f>
        <v>7.95</v>
      </c>
      <c r="P497" s="28">
        <f>User[[#This Row],[Time In Store + Leave]]/24</f>
        <v>0.33124999999999999</v>
      </c>
      <c r="Q497" s="15">
        <f>(User[[#This Row],[Time Leave RMS (min)]]/60)+User[[#This Row],[Duration In Store H]]</f>
        <v>7.95</v>
      </c>
      <c r="R497">
        <f>IF(User[[#This Row],[Check In]]="Sin Registro",0,1)</f>
        <v>1</v>
      </c>
      <c r="S497">
        <f>IF(User[[#This Row],[Check Out]]="Sin Registro",0,1)</f>
        <v>1</v>
      </c>
      <c r="T497" t="str">
        <f>IFERROR(IF(VLOOKUP(User[[#This Row],[User Code]],Justificar!$C$8:$I$1048576,6,0)=0,"Sin Justificación",VLOOKUP(User[[#This Row],[User Code]],Justificar!$C$8:$I$1048576,6,0)),"")</f>
        <v/>
      </c>
      <c r="U497" t="str">
        <f>IFERROR(IF(VLOOKUP(User[[#This Row],[User Code]],Justificar!$C$8:$I$1048576,6,0)=0,"Sin Justificación",VLOOKUP(User[[#This Row],[User Code]],Justificar!$C$8:$I$1048576,7,0)),"")</f>
        <v/>
      </c>
      <c r="V497" t="str" cm="1">
        <f t="array" ref="V497">_xlfn.IFS(User[[#This Row],[Time In Store + Leave]]&lt;7.8,"Incompleto",User[[#This Row],[Time In Store + Leave]]&lt;=12,"Completo",User[[#This Row],[Time In Store + Leave]]&gt;12,"Superior")</f>
        <v>Completo</v>
      </c>
      <c r="W49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7" t="str">
        <f>IF(User[[#This Row],[Rango]]="incompleto",IF(User[[#This Row],[Reporte in]]=0,"Sin_Registro_In_Out",IF(User[[#This Row],[Reporte Out]]=0,"No_Realizo_Salida","No_cumple_el_Tiempo")),"")</f>
        <v/>
      </c>
      <c r="Y497" t="str" cm="1">
        <f t="array" ref="Y4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497"/>
      <c r="AA497"/>
      <c r="AB497"/>
      <c r="AC497"/>
      <c r="AD497"/>
      <c r="AE497"/>
      <c r="AF497"/>
      <c r="AG497"/>
      <c r="AH497"/>
      <c r="AI497"/>
      <c r="AJ497"/>
    </row>
    <row r="498" spans="1:36" x14ac:dyDescent="0.3">
      <c r="A498" t="s">
        <v>740</v>
      </c>
      <c r="B498">
        <v>1029661453</v>
      </c>
      <c r="C498" t="s">
        <v>1148</v>
      </c>
      <c r="D498" t="s">
        <v>741</v>
      </c>
      <c r="E498" t="s">
        <v>6</v>
      </c>
      <c r="F498" t="s">
        <v>975</v>
      </c>
      <c r="G498" t="s">
        <v>178</v>
      </c>
      <c r="H498" s="2">
        <v>45575.458807870367</v>
      </c>
      <c r="I498">
        <v>1</v>
      </c>
      <c r="J49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45922.348020833335</v>
      </c>
      <c r="K49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45922.736944444441</v>
      </c>
      <c r="L498" s="21">
        <f>_xlfn.XLOOKUP(User[[#This Row],[User Code]],RMS_Check_In_Out!A:A,RMS_Check_In_Out!D:D,"0")</f>
        <v>560</v>
      </c>
      <c r="M498" s="21" t="str">
        <f>_xlfn.XLOOKUP(User[[#This Row],[User Code]],Leave!P:P,Leave!S:S,"0")</f>
        <v>0</v>
      </c>
      <c r="N498" s="21">
        <f>User[[#This Row],[Time Leave RMS (min)]]/60</f>
        <v>0</v>
      </c>
      <c r="O498" s="15">
        <f>User[[#This Row],[Duration In Store(min)]]/60</f>
        <v>9.3333333333333339</v>
      </c>
      <c r="P498" s="28">
        <f>User[[#This Row],[Time In Store + Leave]]/24</f>
        <v>0.3888888888888889</v>
      </c>
      <c r="Q498" s="15">
        <f>(User[[#This Row],[Time Leave RMS (min)]]/60)+User[[#This Row],[Duration In Store H]]</f>
        <v>9.3333333333333339</v>
      </c>
      <c r="R498">
        <f>IF(User[[#This Row],[Check In]]="Sin Registro",0,1)</f>
        <v>1</v>
      </c>
      <c r="S498">
        <f>IF(User[[#This Row],[Check Out]]="Sin Registro",0,1)</f>
        <v>1</v>
      </c>
      <c r="T498" t="str">
        <f>IFERROR(IF(VLOOKUP(User[[#This Row],[User Code]],Justificar!$C$8:$I$1048576,6,0)=0,"Sin Justificación",VLOOKUP(User[[#This Row],[User Code]],Justificar!$C$8:$I$1048576,6,0)),"")</f>
        <v/>
      </c>
      <c r="U498" t="str">
        <f>IFERROR(IF(VLOOKUP(User[[#This Row],[User Code]],Justificar!$C$8:$I$1048576,6,0)=0,"Sin Justificación",VLOOKUP(User[[#This Row],[User Code]],Justificar!$C$8:$I$1048576,7,0)),"")</f>
        <v/>
      </c>
      <c r="V498" t="str" cm="1">
        <f t="array" ref="V498">_xlfn.IFS(User[[#This Row],[Time In Store + Leave]]&lt;7.8,"Incompleto",User[[#This Row],[Time In Store + Leave]]&lt;=12,"Completo",User[[#This Row],[Time In Store + Leave]]&gt;12,"Superior")</f>
        <v>Completo</v>
      </c>
      <c r="W49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8" t="str">
        <f>IF(User[[#This Row],[Rango]]="incompleto",IF(User[[#This Row],[Reporte in]]=0,"Sin_Registro_In_Out",IF(User[[#This Row],[Reporte Out]]=0,"No_Realizo_Salida","No_cumple_el_Tiempo")),"")</f>
        <v/>
      </c>
      <c r="Y498" t="str" cm="1">
        <f t="array" ref="Y4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498"/>
      <c r="AA498"/>
      <c r="AB498"/>
      <c r="AC498"/>
      <c r="AD498"/>
      <c r="AE498"/>
      <c r="AF498"/>
      <c r="AG498"/>
      <c r="AH498"/>
      <c r="AI498"/>
      <c r="AJ498"/>
    </row>
    <row r="499" spans="1:36" x14ac:dyDescent="0.3">
      <c r="A499" t="s">
        <v>742</v>
      </c>
      <c r="B499">
        <v>1094051753</v>
      </c>
      <c r="C499" t="s">
        <v>1149</v>
      </c>
      <c r="D499" t="s">
        <v>743</v>
      </c>
      <c r="E499" t="s">
        <v>6</v>
      </c>
      <c r="F499" t="s">
        <v>1569</v>
      </c>
      <c r="G499" t="s">
        <v>179</v>
      </c>
      <c r="H499" s="2">
        <v>45575.458564814813</v>
      </c>
      <c r="I499">
        <v>1</v>
      </c>
      <c r="J4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45922.373738425929</v>
      </c>
      <c r="K4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45922.735891203702</v>
      </c>
      <c r="L499" s="21">
        <f>_xlfn.XLOOKUP(User[[#This Row],[User Code]],RMS_Check_In_Out!A:A,RMS_Check_In_Out!D:D,"0")</f>
        <v>522</v>
      </c>
      <c r="M499" s="21" t="str">
        <f>_xlfn.XLOOKUP(User[[#This Row],[User Code]],Leave!P:P,Leave!S:S,"0")</f>
        <v>0</v>
      </c>
      <c r="N499" s="21">
        <f>User[[#This Row],[Time Leave RMS (min)]]/60</f>
        <v>0</v>
      </c>
      <c r="O499" s="15">
        <f>User[[#This Row],[Duration In Store(min)]]/60</f>
        <v>8.6999999999999993</v>
      </c>
      <c r="P499" s="28">
        <f>User[[#This Row],[Time In Store + Leave]]/24</f>
        <v>0.36249999999999999</v>
      </c>
      <c r="Q499" s="15">
        <f>(User[[#This Row],[Time Leave RMS (min)]]/60)+User[[#This Row],[Duration In Store H]]</f>
        <v>8.6999999999999993</v>
      </c>
      <c r="R499">
        <f>IF(User[[#This Row],[Check In]]="Sin Registro",0,1)</f>
        <v>1</v>
      </c>
      <c r="S499">
        <f>IF(User[[#This Row],[Check Out]]="Sin Registro",0,1)</f>
        <v>1</v>
      </c>
      <c r="T499" t="str">
        <f>IFERROR(IF(VLOOKUP(User[[#This Row],[User Code]],Justificar!$C$8:$I$1048576,6,0)=0,"Sin Justificación",VLOOKUP(User[[#This Row],[User Code]],Justificar!$C$8:$I$1048576,6,0)),"")</f>
        <v/>
      </c>
      <c r="U499" t="str">
        <f>IFERROR(IF(VLOOKUP(User[[#This Row],[User Code]],Justificar!$C$8:$I$1048576,6,0)=0,"Sin Justificación",VLOOKUP(User[[#This Row],[User Code]],Justificar!$C$8:$I$1048576,7,0)),"")</f>
        <v/>
      </c>
      <c r="V499" t="str" cm="1">
        <f t="array" ref="V499">_xlfn.IFS(User[[#This Row],[Time In Store + Leave]]&lt;7.8,"Incompleto",User[[#This Row],[Time In Store + Leave]]&lt;=12,"Completo",User[[#This Row],[Time In Store + Leave]]&gt;12,"Superior")</f>
        <v>Completo</v>
      </c>
      <c r="W49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499" t="str">
        <f>IF(User[[#This Row],[Rango]]="incompleto",IF(User[[#This Row],[Reporte in]]=0,"Sin_Registro_In_Out",IF(User[[#This Row],[Reporte Out]]=0,"No_Realizo_Salida","No_cumple_el_Tiempo")),"")</f>
        <v/>
      </c>
      <c r="Y499" t="str" cm="1">
        <f t="array" ref="Y4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Z499"/>
      <c r="AA499"/>
      <c r="AB499"/>
      <c r="AC499"/>
      <c r="AD499"/>
      <c r="AE499"/>
      <c r="AF499"/>
      <c r="AG499"/>
      <c r="AH499"/>
      <c r="AI499"/>
      <c r="AJ499"/>
    </row>
    <row r="500" spans="1:36" x14ac:dyDescent="0.3">
      <c r="A500" t="s">
        <v>736</v>
      </c>
      <c r="B500">
        <v>1085290290</v>
      </c>
      <c r="C500" t="s">
        <v>1150</v>
      </c>
      <c r="D500" t="s">
        <v>737</v>
      </c>
      <c r="E500" t="s">
        <v>6</v>
      </c>
      <c r="F500" t="s">
        <v>1037</v>
      </c>
      <c r="G500" t="s">
        <v>178</v>
      </c>
      <c r="H500" s="2">
        <v>45574.542430555557</v>
      </c>
      <c r="I500">
        <v>1</v>
      </c>
      <c r="J5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45922.333668981482</v>
      </c>
      <c r="K5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45922.730046296296</v>
      </c>
      <c r="L500" s="21">
        <f>_xlfn.XLOOKUP(User[[#This Row],[User Code]],RMS_Check_In_Out!A:A,RMS_Check_In_Out!D:D,"0")</f>
        <v>571</v>
      </c>
      <c r="M500" s="21" t="str">
        <f>_xlfn.XLOOKUP(User[[#This Row],[User Code]],Leave!P:P,Leave!S:S,"0")</f>
        <v>0</v>
      </c>
      <c r="N500" s="21">
        <f>User[[#This Row],[Time Leave RMS (min)]]/60</f>
        <v>0</v>
      </c>
      <c r="O500" s="15">
        <f>User[[#This Row],[Duration In Store(min)]]/60</f>
        <v>9.5166666666666675</v>
      </c>
      <c r="P500" s="28">
        <f>User[[#This Row],[Time In Store + Leave]]/24</f>
        <v>0.39652777777777781</v>
      </c>
      <c r="Q500" s="15">
        <f>(User[[#This Row],[Time Leave RMS (min)]]/60)+User[[#This Row],[Duration In Store H]]</f>
        <v>9.5166666666666675</v>
      </c>
      <c r="R500">
        <f>IF(User[[#This Row],[Check In]]="Sin Registro",0,1)</f>
        <v>1</v>
      </c>
      <c r="S500">
        <f>IF(User[[#This Row],[Check Out]]="Sin Registro",0,1)</f>
        <v>1</v>
      </c>
      <c r="T500" t="str">
        <f>IFERROR(IF(VLOOKUP(User[[#This Row],[User Code]],Justificar!$C$8:$I$1048576,6,0)=0,"Sin Justificación",VLOOKUP(User[[#This Row],[User Code]],Justificar!$C$8:$I$1048576,6,0)),"")</f>
        <v/>
      </c>
      <c r="U500" t="str">
        <f>IFERROR(IF(VLOOKUP(User[[#This Row],[User Code]],Justificar!$C$8:$I$1048576,6,0)=0,"Sin Justificación",VLOOKUP(User[[#This Row],[User Code]],Justificar!$C$8:$I$1048576,7,0)),"")</f>
        <v/>
      </c>
      <c r="V500" t="str" cm="1">
        <f t="array" ref="V500">_xlfn.IFS(User[[#This Row],[Time In Store + Leave]]&lt;7.8,"Incompleto",User[[#This Row],[Time In Store + Leave]]&lt;=12,"Completo",User[[#This Row],[Time In Store + Leave]]&gt;12,"Superior")</f>
        <v>Completo</v>
      </c>
      <c r="W50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0" t="str">
        <f>IF(User[[#This Row],[Rango]]="incompleto",IF(User[[#This Row],[Reporte in]]=0,"Sin_Registro_In_Out",IF(User[[#This Row],[Reporte Out]]=0,"No_Realizo_Salida","No_cumple_el_Tiempo")),"")</f>
        <v/>
      </c>
      <c r="Y500" t="str" cm="1">
        <f t="array" ref="Y5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00"/>
      <c r="AA500"/>
      <c r="AB500"/>
      <c r="AC500"/>
      <c r="AD500"/>
      <c r="AE500"/>
      <c r="AF500"/>
      <c r="AG500"/>
      <c r="AH500"/>
      <c r="AI500"/>
      <c r="AJ500"/>
    </row>
    <row r="501" spans="1:36" x14ac:dyDescent="0.3">
      <c r="A501" t="s">
        <v>738</v>
      </c>
      <c r="B501">
        <v>28551243</v>
      </c>
      <c r="C501" t="s">
        <v>1151</v>
      </c>
      <c r="D501" t="s">
        <v>739</v>
      </c>
      <c r="E501" t="s">
        <v>6</v>
      </c>
      <c r="F501" t="s">
        <v>2767</v>
      </c>
      <c r="G501" t="s">
        <v>178</v>
      </c>
      <c r="H501" s="2">
        <v>45574.542199074072</v>
      </c>
      <c r="I501">
        <v>1</v>
      </c>
      <c r="J5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45922.419606481482</v>
      </c>
      <c r="K5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45922.825358796297</v>
      </c>
      <c r="L501" s="21">
        <f>_xlfn.XLOOKUP(User[[#This Row],[User Code]],RMS_Check_In_Out!A:A,RMS_Check_In_Out!D:D,"0")</f>
        <v>584</v>
      </c>
      <c r="M501" s="21" t="str">
        <f>_xlfn.XLOOKUP(User[[#This Row],[User Code]],Leave!P:P,Leave!S:S,"0")</f>
        <v>0</v>
      </c>
      <c r="N501" s="21">
        <f>User[[#This Row],[Time Leave RMS (min)]]/60</f>
        <v>0</v>
      </c>
      <c r="O501" s="15">
        <f>User[[#This Row],[Duration In Store(min)]]/60</f>
        <v>9.7333333333333325</v>
      </c>
      <c r="P501" s="28">
        <f>User[[#This Row],[Time In Store + Leave]]/24</f>
        <v>0.4055555555555555</v>
      </c>
      <c r="Q501" s="15">
        <f>(User[[#This Row],[Time Leave RMS (min)]]/60)+User[[#This Row],[Duration In Store H]]</f>
        <v>9.7333333333333325</v>
      </c>
      <c r="R501">
        <f>IF(User[[#This Row],[Check In]]="Sin Registro",0,1)</f>
        <v>1</v>
      </c>
      <c r="S501">
        <f>IF(User[[#This Row],[Check Out]]="Sin Registro",0,1)</f>
        <v>1</v>
      </c>
      <c r="T501" t="str">
        <f>IFERROR(IF(VLOOKUP(User[[#This Row],[User Code]],Justificar!$C$8:$I$1048576,6,0)=0,"Sin Justificación",VLOOKUP(User[[#This Row],[User Code]],Justificar!$C$8:$I$1048576,6,0)),"")</f>
        <v/>
      </c>
      <c r="U501" t="str">
        <f>IFERROR(IF(VLOOKUP(User[[#This Row],[User Code]],Justificar!$C$8:$I$1048576,6,0)=0,"Sin Justificación",VLOOKUP(User[[#This Row],[User Code]],Justificar!$C$8:$I$1048576,7,0)),"")</f>
        <v/>
      </c>
      <c r="V501" t="str" cm="1">
        <f t="array" ref="V501">_xlfn.IFS(User[[#This Row],[Time In Store + Leave]]&lt;7.8,"Incompleto",User[[#This Row],[Time In Store + Leave]]&lt;=12,"Completo",User[[#This Row],[Time In Store + Leave]]&gt;12,"Superior")</f>
        <v>Completo</v>
      </c>
      <c r="W50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1" t="str">
        <f>IF(User[[#This Row],[Rango]]="incompleto",IF(User[[#This Row],[Reporte in]]=0,"Sin_Registro_In_Out",IF(User[[#This Row],[Reporte Out]]=0,"No_Realizo_Salida","No_cumple_el_Tiempo")),"")</f>
        <v/>
      </c>
      <c r="Y501" t="str" cm="1">
        <f t="array" ref="Y5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Z501"/>
      <c r="AA501"/>
      <c r="AB501"/>
      <c r="AC501"/>
      <c r="AD501"/>
      <c r="AE501"/>
      <c r="AF501"/>
      <c r="AG501"/>
      <c r="AH501"/>
      <c r="AI501"/>
      <c r="AJ501"/>
    </row>
    <row r="502" spans="1:36" x14ac:dyDescent="0.3">
      <c r="A502" t="s">
        <v>734</v>
      </c>
      <c r="B502">
        <v>1004681491</v>
      </c>
      <c r="C502" t="s">
        <v>1152</v>
      </c>
      <c r="D502" t="s">
        <v>735</v>
      </c>
      <c r="E502" t="s">
        <v>6</v>
      </c>
      <c r="F502" t="s">
        <v>1042</v>
      </c>
      <c r="G502" t="s">
        <v>178</v>
      </c>
      <c r="H502" s="2">
        <v>45573.459178240744</v>
      </c>
      <c r="I502">
        <v>1</v>
      </c>
      <c r="J5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45922.355821759258</v>
      </c>
      <c r="K5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45922.732233796298</v>
      </c>
      <c r="L502" s="21">
        <f>_xlfn.XLOOKUP(User[[#This Row],[User Code]],RMS_Check_In_Out!A:A,RMS_Check_In_Out!D:D,"0")</f>
        <v>542</v>
      </c>
      <c r="M502" s="21" t="str">
        <f>_xlfn.XLOOKUP(User[[#This Row],[User Code]],Leave!P:P,Leave!S:S,"0")</f>
        <v>0</v>
      </c>
      <c r="N502" s="21">
        <f>User[[#This Row],[Time Leave RMS (min)]]/60</f>
        <v>0</v>
      </c>
      <c r="O502" s="15">
        <f>User[[#This Row],[Duration In Store(min)]]/60</f>
        <v>9.0333333333333332</v>
      </c>
      <c r="P502" s="28">
        <f>User[[#This Row],[Time In Store + Leave]]/24</f>
        <v>0.37638888888888888</v>
      </c>
      <c r="Q502" s="15">
        <f>(User[[#This Row],[Time Leave RMS (min)]]/60)+User[[#This Row],[Duration In Store H]]</f>
        <v>9.0333333333333332</v>
      </c>
      <c r="R502">
        <f>IF(User[[#This Row],[Check In]]="Sin Registro",0,1)</f>
        <v>1</v>
      </c>
      <c r="S502">
        <f>IF(User[[#This Row],[Check Out]]="Sin Registro",0,1)</f>
        <v>1</v>
      </c>
      <c r="T502" t="str">
        <f>IFERROR(IF(VLOOKUP(User[[#This Row],[User Code]],Justificar!$C$8:$I$1048576,6,0)=0,"Sin Justificación",VLOOKUP(User[[#This Row],[User Code]],Justificar!$C$8:$I$1048576,6,0)),"")</f>
        <v/>
      </c>
      <c r="U502" t="str">
        <f>IFERROR(IF(VLOOKUP(User[[#This Row],[User Code]],Justificar!$C$8:$I$1048576,6,0)=0,"Sin Justificación",VLOOKUP(User[[#This Row],[User Code]],Justificar!$C$8:$I$1048576,7,0)),"")</f>
        <v/>
      </c>
      <c r="V502" t="str" cm="1">
        <f t="array" ref="V502">_xlfn.IFS(User[[#This Row],[Time In Store + Leave]]&lt;7.8,"Incompleto",User[[#This Row],[Time In Store + Leave]]&lt;=12,"Completo",User[[#This Row],[Time In Store + Leave]]&gt;12,"Superior")</f>
        <v>Completo</v>
      </c>
      <c r="W50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2" t="str">
        <f>IF(User[[#This Row],[Rango]]="incompleto",IF(User[[#This Row],[Reporte in]]=0,"Sin_Registro_In_Out",IF(User[[#This Row],[Reporte Out]]=0,"No_Realizo_Salida","No_cumple_el_Tiempo")),"")</f>
        <v/>
      </c>
      <c r="Y502" t="str" cm="1">
        <f t="array" ref="Y5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Z502"/>
      <c r="AA502"/>
      <c r="AB502"/>
      <c r="AC502"/>
      <c r="AD502"/>
      <c r="AE502"/>
      <c r="AF502"/>
      <c r="AG502"/>
      <c r="AH502"/>
      <c r="AI502"/>
      <c r="AJ502"/>
    </row>
    <row r="503" spans="1:36" x14ac:dyDescent="0.3">
      <c r="A503" t="s">
        <v>731</v>
      </c>
      <c r="B503">
        <v>1126909785</v>
      </c>
      <c r="C503" t="s">
        <v>1153</v>
      </c>
      <c r="D503" t="s">
        <v>732</v>
      </c>
      <c r="E503" t="s">
        <v>6</v>
      </c>
      <c r="F503" t="s">
        <v>1043</v>
      </c>
      <c r="G503" t="s">
        <v>177</v>
      </c>
      <c r="H503" s="2">
        <v>45572.541979166665</v>
      </c>
      <c r="I503">
        <v>1</v>
      </c>
      <c r="J5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45922.497789351852</v>
      </c>
      <c r="K5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45922.84171296296</v>
      </c>
      <c r="L503" s="21">
        <f>_xlfn.XLOOKUP(User[[#This Row],[User Code]],RMS_Check_In_Out!A:A,RMS_Check_In_Out!D:D,"0")</f>
        <v>495</v>
      </c>
      <c r="M503" s="21">
        <f>_xlfn.XLOOKUP(User[[#This Row],[User Code]],Leave!P:P,Leave!S:S,"0")</f>
        <v>60</v>
      </c>
      <c r="N503" s="21">
        <f>User[[#This Row],[Time Leave RMS (min)]]/60</f>
        <v>1</v>
      </c>
      <c r="O503" s="15">
        <f>User[[#This Row],[Duration In Store(min)]]/60</f>
        <v>8.25</v>
      </c>
      <c r="P503" s="28">
        <f>User[[#This Row],[Time In Store + Leave]]/24</f>
        <v>0.38541666666666669</v>
      </c>
      <c r="Q503" s="15">
        <f>(User[[#This Row],[Time Leave RMS (min)]]/60)+User[[#This Row],[Duration In Store H]]</f>
        <v>9.25</v>
      </c>
      <c r="R503">
        <f>IF(User[[#This Row],[Check In]]="Sin Registro",0,1)</f>
        <v>1</v>
      </c>
      <c r="S503">
        <f>IF(User[[#This Row],[Check Out]]="Sin Registro",0,1)</f>
        <v>1</v>
      </c>
      <c r="T503" t="str">
        <f>IFERROR(IF(VLOOKUP(User[[#This Row],[User Code]],Justificar!$C$8:$I$1048576,6,0)=0,"Sin Justificación",VLOOKUP(User[[#This Row],[User Code]],Justificar!$C$8:$I$1048576,6,0)),"")</f>
        <v/>
      </c>
      <c r="U503" t="str">
        <f>IFERROR(IF(VLOOKUP(User[[#This Row],[User Code]],Justificar!$C$8:$I$1048576,6,0)=0,"Sin Justificación",VLOOKUP(User[[#This Row],[User Code]],Justificar!$C$8:$I$1048576,7,0)),"")</f>
        <v/>
      </c>
      <c r="V503" t="str" cm="1">
        <f t="array" ref="V503">_xlfn.IFS(User[[#This Row],[Time In Store + Leave]]&lt;7.8,"Incompleto",User[[#This Row],[Time In Store + Leave]]&lt;=12,"Completo",User[[#This Row],[Time In Store + Leave]]&gt;12,"Superior")</f>
        <v>Completo</v>
      </c>
      <c r="W50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3" t="str">
        <f>IF(User[[#This Row],[Rango]]="incompleto",IF(User[[#This Row],[Reporte in]]=0,"Sin_Registro_In_Out",IF(User[[#This Row],[Reporte Out]]=0,"No_Realizo_Salida","No_cumple_el_Tiempo")),"")</f>
        <v/>
      </c>
      <c r="Y503" t="str" cm="1">
        <f t="array" ref="Y5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03"/>
      <c r="AA503"/>
      <c r="AB503"/>
      <c r="AC503"/>
      <c r="AD503"/>
      <c r="AE503"/>
      <c r="AF503"/>
      <c r="AG503"/>
      <c r="AH503"/>
      <c r="AI503"/>
      <c r="AJ503"/>
    </row>
    <row r="504" spans="1:36" x14ac:dyDescent="0.3">
      <c r="A504" t="s">
        <v>729</v>
      </c>
      <c r="B504">
        <v>10782680</v>
      </c>
      <c r="C504" t="s">
        <v>1085</v>
      </c>
      <c r="D504" t="s">
        <v>730</v>
      </c>
      <c r="E504" t="s">
        <v>84</v>
      </c>
      <c r="F504" t="s">
        <v>972</v>
      </c>
      <c r="G504" t="s">
        <v>178</v>
      </c>
      <c r="H504" s="2">
        <v>45569.458865740744</v>
      </c>
      <c r="I504">
        <v>1</v>
      </c>
      <c r="J50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0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04" s="21" t="str">
        <f>_xlfn.XLOOKUP(User[[#This Row],[User Code]],RMS_Check_In_Out!A:A,RMS_Check_In_Out!D:D,"0")</f>
        <v>0</v>
      </c>
      <c r="M504" s="21">
        <f>_xlfn.XLOOKUP(User[[#This Row],[User Code]],Leave!P:P,Leave!S:S,"0")</f>
        <v>540</v>
      </c>
      <c r="N504" s="21">
        <f>User[[#This Row],[Time Leave RMS (min)]]/60</f>
        <v>9</v>
      </c>
      <c r="O504" s="15">
        <f>User[[#This Row],[Duration In Store(min)]]/60</f>
        <v>0</v>
      </c>
      <c r="P504" s="28">
        <f>User[[#This Row],[Time In Store + Leave]]/24</f>
        <v>0.375</v>
      </c>
      <c r="Q504" s="15">
        <f>(User[[#This Row],[Time Leave RMS (min)]]/60)+User[[#This Row],[Duration In Store H]]</f>
        <v>9</v>
      </c>
      <c r="R504">
        <f>IF(User[[#This Row],[Check In]]="Sin Registro",0,1)</f>
        <v>1</v>
      </c>
      <c r="S504">
        <f>IF(User[[#This Row],[Check Out]]="Sin Registro",0,1)</f>
        <v>1</v>
      </c>
      <c r="T504" t="str">
        <f>IFERROR(IF(VLOOKUP(User[[#This Row],[User Code]],Justificar!$C$8:$I$1048576,6,0)=0,"Sin Justificación",VLOOKUP(User[[#This Row],[User Code]],Justificar!$C$8:$I$1048576,6,0)),"")</f>
        <v/>
      </c>
      <c r="U504" t="str">
        <f>IFERROR(IF(VLOOKUP(User[[#This Row],[User Code]],Justificar!$C$8:$I$1048576,6,0)=0,"Sin Justificación",VLOOKUP(User[[#This Row],[User Code]],Justificar!$C$8:$I$1048576,7,0)),"")</f>
        <v/>
      </c>
      <c r="V504" t="str" cm="1">
        <f t="array" ref="V504">_xlfn.IFS(User[[#This Row],[Time In Store + Leave]]&lt;7.8,"Incompleto",User[[#This Row],[Time In Store + Leave]]&lt;=12,"Completo",User[[#This Row],[Time In Store + Leave]]&gt;12,"Superior")</f>
        <v>Completo</v>
      </c>
      <c r="W50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4" t="str">
        <f>IF(User[[#This Row],[Rango]]="incompleto",IF(User[[#This Row],[Reporte in]]=0,"Sin_Registro_In_Out",IF(User[[#This Row],[Reporte Out]]=0,"No_Realizo_Salida","No_cumple_el_Tiempo")),"")</f>
        <v/>
      </c>
      <c r="Y504" t="str" cm="1">
        <f t="array" ref="Y5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Z504"/>
      <c r="AA504"/>
      <c r="AB504"/>
      <c r="AC504"/>
      <c r="AD504"/>
      <c r="AE504"/>
      <c r="AF504"/>
      <c r="AG504"/>
      <c r="AH504"/>
      <c r="AI504"/>
      <c r="AJ504"/>
    </row>
    <row r="505" spans="1:36" x14ac:dyDescent="0.3">
      <c r="A505" t="s">
        <v>725</v>
      </c>
      <c r="B505">
        <v>1000163749</v>
      </c>
      <c r="C505" t="s">
        <v>1352</v>
      </c>
      <c r="D505" t="s">
        <v>726</v>
      </c>
      <c r="E505" t="s">
        <v>6</v>
      </c>
      <c r="F505" t="s">
        <v>2412</v>
      </c>
      <c r="G505" t="s">
        <v>177</v>
      </c>
      <c r="H505" s="2">
        <v>45568.535810185182</v>
      </c>
      <c r="I505">
        <v>1</v>
      </c>
      <c r="J5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45922.335960648146</v>
      </c>
      <c r="K5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45922.71497685185</v>
      </c>
      <c r="L505" s="21">
        <f>_xlfn.XLOOKUP(User[[#This Row],[User Code]],RMS_Check_In_Out!A:A,RMS_Check_In_Out!D:D,"0")</f>
        <v>546</v>
      </c>
      <c r="M505" s="21" t="str">
        <f>_xlfn.XLOOKUP(User[[#This Row],[User Code]],Leave!P:P,Leave!S:S,"0")</f>
        <v>0</v>
      </c>
      <c r="N505" s="21">
        <f>User[[#This Row],[Time Leave RMS (min)]]/60</f>
        <v>0</v>
      </c>
      <c r="O505" s="15">
        <f>User[[#This Row],[Duration In Store(min)]]/60</f>
        <v>9.1</v>
      </c>
      <c r="P505" s="28">
        <f>User[[#This Row],[Time In Store + Leave]]/24</f>
        <v>0.37916666666666665</v>
      </c>
      <c r="Q505" s="15">
        <f>(User[[#This Row],[Time Leave RMS (min)]]/60)+User[[#This Row],[Duration In Store H]]</f>
        <v>9.1</v>
      </c>
      <c r="R505">
        <f>IF(User[[#This Row],[Check In]]="Sin Registro",0,1)</f>
        <v>1</v>
      </c>
      <c r="S505">
        <f>IF(User[[#This Row],[Check Out]]="Sin Registro",0,1)</f>
        <v>1</v>
      </c>
      <c r="T505" t="str">
        <f>IFERROR(IF(VLOOKUP(User[[#This Row],[User Code]],Justificar!$C$8:$I$1048576,6,0)=0,"Sin Justificación",VLOOKUP(User[[#This Row],[User Code]],Justificar!$C$8:$I$1048576,6,0)),"")</f>
        <v/>
      </c>
      <c r="U505" t="str">
        <f>IFERROR(IF(VLOOKUP(User[[#This Row],[User Code]],Justificar!$C$8:$I$1048576,6,0)=0,"Sin Justificación",VLOOKUP(User[[#This Row],[User Code]],Justificar!$C$8:$I$1048576,7,0)),"")</f>
        <v/>
      </c>
      <c r="V505" t="str" cm="1">
        <f t="array" ref="V505">_xlfn.IFS(User[[#This Row],[Time In Store + Leave]]&lt;7.8,"Incompleto",User[[#This Row],[Time In Store + Leave]]&lt;=12,"Completo",User[[#This Row],[Time In Store + Leave]]&gt;12,"Superior")</f>
        <v>Completo</v>
      </c>
      <c r="W50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5" t="str">
        <f>IF(User[[#This Row],[Rango]]="incompleto",IF(User[[#This Row],[Reporte in]]=0,"Sin_Registro_In_Out",IF(User[[#This Row],[Reporte Out]]=0,"No_Realizo_Salida","No_cumple_el_Tiempo")),"")</f>
        <v/>
      </c>
      <c r="Y505" t="str" cm="1">
        <f t="array" ref="Y5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05"/>
      <c r="AA505"/>
      <c r="AB505"/>
      <c r="AC505"/>
      <c r="AD505"/>
      <c r="AE505"/>
      <c r="AF505"/>
      <c r="AG505"/>
      <c r="AH505"/>
      <c r="AI505"/>
      <c r="AJ505"/>
    </row>
    <row r="506" spans="1:36" x14ac:dyDescent="0.3">
      <c r="A506" t="s">
        <v>727</v>
      </c>
      <c r="B506">
        <v>1001479207</v>
      </c>
      <c r="C506" t="s">
        <v>1154</v>
      </c>
      <c r="D506" t="s">
        <v>728</v>
      </c>
      <c r="E506" t="s">
        <v>6</v>
      </c>
      <c r="F506" t="s">
        <v>1045</v>
      </c>
      <c r="G506" t="s">
        <v>177</v>
      </c>
      <c r="H506" s="2">
        <v>45568.500208333331</v>
      </c>
      <c r="I506">
        <v>1</v>
      </c>
      <c r="J5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45922.329652777778</v>
      </c>
      <c r="K5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45922.61</v>
      </c>
      <c r="L506" s="21">
        <f>_xlfn.XLOOKUP(User[[#This Row],[User Code]],RMS_Check_In_Out!A:A,RMS_Check_In_Out!D:D,"0")</f>
        <v>404</v>
      </c>
      <c r="M506" s="21">
        <f>_xlfn.XLOOKUP(User[[#This Row],[User Code]],Leave!P:P,Leave!S:S,"0")</f>
        <v>180</v>
      </c>
      <c r="N506" s="21">
        <f>User[[#This Row],[Time Leave RMS (min)]]/60</f>
        <v>3</v>
      </c>
      <c r="O506" s="15">
        <f>User[[#This Row],[Duration In Store(min)]]/60</f>
        <v>6.7333333333333334</v>
      </c>
      <c r="P506" s="28">
        <f>User[[#This Row],[Time In Store + Leave]]/24</f>
        <v>0.40555555555555561</v>
      </c>
      <c r="Q506" s="15">
        <f>(User[[#This Row],[Time Leave RMS (min)]]/60)+User[[#This Row],[Duration In Store H]]</f>
        <v>9.7333333333333343</v>
      </c>
      <c r="R506">
        <f>IF(User[[#This Row],[Check In]]="Sin Registro",0,1)</f>
        <v>1</v>
      </c>
      <c r="S506">
        <f>IF(User[[#This Row],[Check Out]]="Sin Registro",0,1)</f>
        <v>1</v>
      </c>
      <c r="T506" t="str">
        <f>IFERROR(IF(VLOOKUP(User[[#This Row],[User Code]],Justificar!$C$8:$I$1048576,6,0)=0,"Sin Justificación",VLOOKUP(User[[#This Row],[User Code]],Justificar!$C$8:$I$1048576,6,0)),"")</f>
        <v/>
      </c>
      <c r="U506" t="str">
        <f>IFERROR(IF(VLOOKUP(User[[#This Row],[User Code]],Justificar!$C$8:$I$1048576,6,0)=0,"Sin Justificación",VLOOKUP(User[[#This Row],[User Code]],Justificar!$C$8:$I$1048576,7,0)),"")</f>
        <v/>
      </c>
      <c r="V506" t="str" cm="1">
        <f t="array" ref="V506">_xlfn.IFS(User[[#This Row],[Time In Store + Leave]]&lt;7.8,"Incompleto",User[[#This Row],[Time In Store + Leave]]&lt;=12,"Completo",User[[#This Row],[Time In Store + Leave]]&gt;12,"Superior")</f>
        <v>Completo</v>
      </c>
      <c r="W50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6" t="str">
        <f>IF(User[[#This Row],[Rango]]="incompleto",IF(User[[#This Row],[Reporte in]]=0,"Sin_Registro_In_Out",IF(User[[#This Row],[Reporte Out]]=0,"No_Realizo_Salida","No_cumple_el_Tiempo")),"")</f>
        <v/>
      </c>
      <c r="Y506" t="str" cm="1">
        <f t="array" ref="Y5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06"/>
      <c r="AA506"/>
      <c r="AB506"/>
      <c r="AC506"/>
      <c r="AD506"/>
      <c r="AE506"/>
      <c r="AF506"/>
      <c r="AG506"/>
      <c r="AH506"/>
      <c r="AI506"/>
      <c r="AJ506"/>
    </row>
    <row r="507" spans="1:36" x14ac:dyDescent="0.3">
      <c r="A507" t="s">
        <v>722</v>
      </c>
      <c r="B507">
        <v>1002636608</v>
      </c>
      <c r="C507" t="s">
        <v>1155</v>
      </c>
      <c r="D507" t="s">
        <v>723</v>
      </c>
      <c r="E507" t="s">
        <v>6</v>
      </c>
      <c r="F507" t="s">
        <v>1041</v>
      </c>
      <c r="G507" t="s">
        <v>179</v>
      </c>
      <c r="H507" s="2">
        <v>45565.495115740741</v>
      </c>
      <c r="I507">
        <v>1</v>
      </c>
      <c r="J50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45922.339421296296</v>
      </c>
      <c r="K50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45922.720324074071</v>
      </c>
      <c r="L507" s="21">
        <f>_xlfn.XLOOKUP(User[[#This Row],[User Code]],RMS_Check_In_Out!A:A,RMS_Check_In_Out!D:D,"0")</f>
        <v>549</v>
      </c>
      <c r="M507" s="21" t="str">
        <f>_xlfn.XLOOKUP(User[[#This Row],[User Code]],Leave!P:P,Leave!S:S,"0")</f>
        <v>0</v>
      </c>
      <c r="N507" s="21">
        <f>User[[#This Row],[Time Leave RMS (min)]]/60</f>
        <v>0</v>
      </c>
      <c r="O507" s="15">
        <f>User[[#This Row],[Duration In Store(min)]]/60</f>
        <v>9.15</v>
      </c>
      <c r="P507" s="28">
        <f>User[[#This Row],[Time In Store + Leave]]/24</f>
        <v>0.38125000000000003</v>
      </c>
      <c r="Q507" s="15">
        <f>(User[[#This Row],[Time Leave RMS (min)]]/60)+User[[#This Row],[Duration In Store H]]</f>
        <v>9.15</v>
      </c>
      <c r="R507">
        <f>IF(User[[#This Row],[Check In]]="Sin Registro",0,1)</f>
        <v>1</v>
      </c>
      <c r="S507">
        <f>IF(User[[#This Row],[Check Out]]="Sin Registro",0,1)</f>
        <v>1</v>
      </c>
      <c r="T507" t="str">
        <f>IFERROR(IF(VLOOKUP(User[[#This Row],[User Code]],Justificar!$C$8:$I$1048576,6,0)=0,"Sin Justificación",VLOOKUP(User[[#This Row],[User Code]],Justificar!$C$8:$I$1048576,6,0)),"")</f>
        <v/>
      </c>
      <c r="U507" t="str">
        <f>IFERROR(IF(VLOOKUP(User[[#This Row],[User Code]],Justificar!$C$8:$I$1048576,6,0)=0,"Sin Justificación",VLOOKUP(User[[#This Row],[User Code]],Justificar!$C$8:$I$1048576,7,0)),"")</f>
        <v/>
      </c>
      <c r="V507" t="str" cm="1">
        <f t="array" ref="V507">_xlfn.IFS(User[[#This Row],[Time In Store + Leave]]&lt;7.8,"Incompleto",User[[#This Row],[Time In Store + Leave]]&lt;=12,"Completo",User[[#This Row],[Time In Store + Leave]]&gt;12,"Superior")</f>
        <v>Completo</v>
      </c>
      <c r="W50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7" t="str">
        <f>IF(User[[#This Row],[Rango]]="incompleto",IF(User[[#This Row],[Reporte in]]=0,"Sin_Registro_In_Out",IF(User[[#This Row],[Reporte Out]]=0,"No_Realizo_Salida","No_cumple_el_Tiempo")),"")</f>
        <v/>
      </c>
      <c r="Y507" t="str" cm="1">
        <f t="array" ref="Y5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507"/>
      <c r="AA507"/>
      <c r="AB507"/>
      <c r="AC507"/>
      <c r="AD507"/>
      <c r="AE507"/>
      <c r="AF507"/>
      <c r="AG507"/>
      <c r="AH507"/>
      <c r="AI507"/>
      <c r="AJ507"/>
    </row>
    <row r="508" spans="1:36" x14ac:dyDescent="0.3">
      <c r="A508" t="s">
        <v>720</v>
      </c>
      <c r="B508">
        <v>80832460</v>
      </c>
      <c r="C508" t="s">
        <v>1156</v>
      </c>
      <c r="D508" t="s">
        <v>721</v>
      </c>
      <c r="E508" t="s">
        <v>6</v>
      </c>
      <c r="F508" t="s">
        <v>2412</v>
      </c>
      <c r="G508" t="s">
        <v>177</v>
      </c>
      <c r="H508" s="2">
        <v>45562.458831018521</v>
      </c>
      <c r="I508">
        <v>1</v>
      </c>
      <c r="J5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45922.451805555553</v>
      </c>
      <c r="K5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45922.797685185185</v>
      </c>
      <c r="L508" s="21">
        <f>_xlfn.XLOOKUP(User[[#This Row],[User Code]],RMS_Check_In_Out!A:A,RMS_Check_In_Out!D:D,"0")</f>
        <v>498</v>
      </c>
      <c r="M508" s="21" t="str">
        <f>_xlfn.XLOOKUP(User[[#This Row],[User Code]],Leave!P:P,Leave!S:S,"0")</f>
        <v>0</v>
      </c>
      <c r="N508" s="21">
        <f>User[[#This Row],[Time Leave RMS (min)]]/60</f>
        <v>0</v>
      </c>
      <c r="O508" s="15">
        <f>User[[#This Row],[Duration In Store(min)]]/60</f>
        <v>8.3000000000000007</v>
      </c>
      <c r="P508" s="28">
        <f>User[[#This Row],[Time In Store + Leave]]/24</f>
        <v>0.34583333333333338</v>
      </c>
      <c r="Q508" s="15">
        <f>(User[[#This Row],[Time Leave RMS (min)]]/60)+User[[#This Row],[Duration In Store H]]</f>
        <v>8.3000000000000007</v>
      </c>
      <c r="R508">
        <f>IF(User[[#This Row],[Check In]]="Sin Registro",0,1)</f>
        <v>1</v>
      </c>
      <c r="S508">
        <f>IF(User[[#This Row],[Check Out]]="Sin Registro",0,1)</f>
        <v>1</v>
      </c>
      <c r="T508" t="str">
        <f>IFERROR(IF(VLOOKUP(User[[#This Row],[User Code]],Justificar!$C$8:$I$1048576,6,0)=0,"Sin Justificación",VLOOKUP(User[[#This Row],[User Code]],Justificar!$C$8:$I$1048576,6,0)),"")</f>
        <v/>
      </c>
      <c r="U508" t="str">
        <f>IFERROR(IF(VLOOKUP(User[[#This Row],[User Code]],Justificar!$C$8:$I$1048576,6,0)=0,"Sin Justificación",VLOOKUP(User[[#This Row],[User Code]],Justificar!$C$8:$I$1048576,7,0)),"")</f>
        <v/>
      </c>
      <c r="V508" t="str" cm="1">
        <f t="array" ref="V508">_xlfn.IFS(User[[#This Row],[Time In Store + Leave]]&lt;7.8,"Incompleto",User[[#This Row],[Time In Store + Leave]]&lt;=12,"Completo",User[[#This Row],[Time In Store + Leave]]&gt;12,"Superior")</f>
        <v>Completo</v>
      </c>
      <c r="W50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08" t="str">
        <f>IF(User[[#This Row],[Rango]]="incompleto",IF(User[[#This Row],[Reporte in]]=0,"Sin_Registro_In_Out",IF(User[[#This Row],[Reporte Out]]=0,"No_Realizo_Salida","No_cumple_el_Tiempo")),"")</f>
        <v/>
      </c>
      <c r="Y508" t="str" cm="1">
        <f t="array" ref="Y5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08"/>
      <c r="AA508"/>
      <c r="AB508"/>
      <c r="AC508"/>
      <c r="AD508"/>
      <c r="AE508"/>
      <c r="AF508"/>
      <c r="AG508"/>
      <c r="AH508"/>
      <c r="AI508"/>
      <c r="AJ508"/>
    </row>
    <row r="509" spans="1:36" x14ac:dyDescent="0.3">
      <c r="A509" t="s">
        <v>718</v>
      </c>
      <c r="B509">
        <v>1014478544</v>
      </c>
      <c r="C509" t="s">
        <v>1157</v>
      </c>
      <c r="D509" t="s">
        <v>719</v>
      </c>
      <c r="E509" t="s">
        <v>6</v>
      </c>
      <c r="F509" t="s">
        <v>1487</v>
      </c>
      <c r="G509" t="s">
        <v>177</v>
      </c>
      <c r="H509" s="2">
        <v>45559.458564814813</v>
      </c>
      <c r="I509">
        <v>1</v>
      </c>
      <c r="J50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0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09" s="21" t="str">
        <f>_xlfn.XLOOKUP(User[[#This Row],[User Code]],RMS_Check_In_Out!A:A,RMS_Check_In_Out!D:D,"0")</f>
        <v>0</v>
      </c>
      <c r="M509" s="21" t="str">
        <f>_xlfn.XLOOKUP(User[[#This Row],[User Code]],Leave!P:P,Leave!S:S,"0")</f>
        <v>0</v>
      </c>
      <c r="N509" s="21">
        <f>User[[#This Row],[Time Leave RMS (min)]]/60</f>
        <v>0</v>
      </c>
      <c r="O509" s="15">
        <f>User[[#This Row],[Duration In Store(min)]]/60</f>
        <v>0</v>
      </c>
      <c r="P509" s="28">
        <f>User[[#This Row],[Time In Store + Leave]]/24</f>
        <v>0</v>
      </c>
      <c r="Q509" s="15">
        <f>(User[[#This Row],[Time Leave RMS (min)]]/60)+User[[#This Row],[Duration In Store H]]</f>
        <v>0</v>
      </c>
      <c r="R509">
        <f>IF(User[[#This Row],[Check In]]="Sin Registro",0,1)</f>
        <v>0</v>
      </c>
      <c r="S509">
        <f>IF(User[[#This Row],[Check Out]]="Sin Registro",0,1)</f>
        <v>0</v>
      </c>
      <c r="T509" t="str">
        <f>IFERROR(IF(VLOOKUP(User[[#This Row],[User Code]],Justificar!$C$8:$I$1048576,6,0)=0,"Sin Justificación",VLOOKUP(User[[#This Row],[User Code]],Justificar!$C$8:$I$1048576,6,0)),"")</f>
        <v>Sin Justificación</v>
      </c>
      <c r="U509" t="str">
        <f>IFERROR(IF(VLOOKUP(User[[#This Row],[User Code]],Justificar!$C$8:$I$1048576,6,0)=0,"Sin Justificación",VLOOKUP(User[[#This Row],[User Code]],Justificar!$C$8:$I$1048576,7,0)),"")</f>
        <v>Sin Justificación</v>
      </c>
      <c r="V509" t="str" cm="1">
        <f t="array" ref="V509">_xlfn.IFS(User[[#This Row],[Time In Store + Leave]]&lt;7.8,"Incompleto",User[[#This Row],[Time In Store + Leave]]&lt;=12,"Completo",User[[#This Row],[Time In Store + Leave]]&gt;12,"Superior")</f>
        <v>Incompleto</v>
      </c>
      <c r="W50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09" t="str">
        <f>IF(User[[#This Row],[Rango]]="incompleto",IF(User[[#This Row],[Reporte in]]=0,"Sin_Registro_In_Out",IF(User[[#This Row],[Reporte Out]]=0,"No_Realizo_Salida","No_cumple_el_Tiempo")),"")</f>
        <v>Sin_Registro_In_Out</v>
      </c>
      <c r="Y509" t="str" cm="1">
        <f t="array" ref="Y5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Z509"/>
      <c r="AA509"/>
      <c r="AB509"/>
      <c r="AC509"/>
      <c r="AD509"/>
      <c r="AE509"/>
      <c r="AF509"/>
      <c r="AG509"/>
      <c r="AH509"/>
      <c r="AI509"/>
      <c r="AJ509"/>
    </row>
    <row r="510" spans="1:36" x14ac:dyDescent="0.3">
      <c r="A510" t="s">
        <v>713</v>
      </c>
      <c r="B510">
        <v>1030658714</v>
      </c>
      <c r="C510" t="s">
        <v>1158</v>
      </c>
      <c r="D510" t="s">
        <v>714</v>
      </c>
      <c r="E510" t="s">
        <v>6</v>
      </c>
      <c r="F510" t="s">
        <v>1032</v>
      </c>
      <c r="G510" t="s">
        <v>177</v>
      </c>
      <c r="H510" s="2">
        <v>45554.45925925926</v>
      </c>
      <c r="I510">
        <v>1</v>
      </c>
      <c r="J51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1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10" s="21" t="str">
        <f>_xlfn.XLOOKUP(User[[#This Row],[User Code]],RMS_Check_In_Out!A:A,RMS_Check_In_Out!D:D,"0")</f>
        <v>0</v>
      </c>
      <c r="M510" s="21">
        <f>_xlfn.XLOOKUP(User[[#This Row],[User Code]],Leave!P:P,Leave!S:S,"0")</f>
        <v>540</v>
      </c>
      <c r="N510" s="21">
        <f>User[[#This Row],[Time Leave RMS (min)]]/60</f>
        <v>9</v>
      </c>
      <c r="O510" s="15">
        <f>User[[#This Row],[Duration In Store(min)]]/60</f>
        <v>0</v>
      </c>
      <c r="P510" s="28">
        <f>User[[#This Row],[Time In Store + Leave]]/24</f>
        <v>0.375</v>
      </c>
      <c r="Q510" s="15">
        <f>(User[[#This Row],[Time Leave RMS (min)]]/60)+User[[#This Row],[Duration In Store H]]</f>
        <v>9</v>
      </c>
      <c r="R510">
        <f>IF(User[[#This Row],[Check In]]="Sin Registro",0,1)</f>
        <v>1</v>
      </c>
      <c r="S510">
        <f>IF(User[[#This Row],[Check Out]]="Sin Registro",0,1)</f>
        <v>1</v>
      </c>
      <c r="T510" t="str">
        <f>IFERROR(IF(VLOOKUP(User[[#This Row],[User Code]],Justificar!$C$8:$I$1048576,6,0)=0,"Sin Justificación",VLOOKUP(User[[#This Row],[User Code]],Justificar!$C$8:$I$1048576,6,0)),"")</f>
        <v/>
      </c>
      <c r="U510" t="str">
        <f>IFERROR(IF(VLOOKUP(User[[#This Row],[User Code]],Justificar!$C$8:$I$1048576,6,0)=0,"Sin Justificación",VLOOKUP(User[[#This Row],[User Code]],Justificar!$C$8:$I$1048576,7,0)),"")</f>
        <v/>
      </c>
      <c r="V510" t="str" cm="1">
        <f t="array" ref="V510">_xlfn.IFS(User[[#This Row],[Time In Store + Leave]]&lt;7.8,"Incompleto",User[[#This Row],[Time In Store + Leave]]&lt;=12,"Completo",User[[#This Row],[Time In Store + Leave]]&gt;12,"Superior")</f>
        <v>Completo</v>
      </c>
      <c r="W51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0" t="str">
        <f>IF(User[[#This Row],[Rango]]="incompleto",IF(User[[#This Row],[Reporte in]]=0,"Sin_Registro_In_Out",IF(User[[#This Row],[Reporte Out]]=0,"No_Realizo_Salida","No_cumple_el_Tiempo")),"")</f>
        <v/>
      </c>
      <c r="Y510" t="str" cm="1">
        <f t="array" ref="Y5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10"/>
      <c r="AA510"/>
      <c r="AB510"/>
      <c r="AC510"/>
      <c r="AD510"/>
      <c r="AE510"/>
      <c r="AF510"/>
      <c r="AG510"/>
      <c r="AH510"/>
      <c r="AI510"/>
      <c r="AJ510"/>
    </row>
    <row r="511" spans="1:36" x14ac:dyDescent="0.3">
      <c r="A511" t="s">
        <v>715</v>
      </c>
      <c r="B511">
        <v>1112149766</v>
      </c>
      <c r="C511" t="s">
        <v>716</v>
      </c>
      <c r="D511" t="s">
        <v>717</v>
      </c>
      <c r="E511" t="s">
        <v>6</v>
      </c>
      <c r="F511" t="s">
        <v>1040</v>
      </c>
      <c r="G511" t="s">
        <v>179</v>
      </c>
      <c r="H511" s="2">
        <v>45554.458634259259</v>
      </c>
      <c r="I511">
        <v>1</v>
      </c>
      <c r="J5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45922.355347222219</v>
      </c>
      <c r="K5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45922.744027777779</v>
      </c>
      <c r="L511" s="21">
        <f>_xlfn.XLOOKUP(User[[#This Row],[User Code]],RMS_Check_In_Out!A:A,RMS_Check_In_Out!D:D,"0")</f>
        <v>560</v>
      </c>
      <c r="M511" s="21" t="str">
        <f>_xlfn.XLOOKUP(User[[#This Row],[User Code]],Leave!P:P,Leave!S:S,"0")</f>
        <v>0</v>
      </c>
      <c r="N511" s="21">
        <f>User[[#This Row],[Time Leave RMS (min)]]/60</f>
        <v>0</v>
      </c>
      <c r="O511" s="15">
        <f>User[[#This Row],[Duration In Store(min)]]/60</f>
        <v>9.3333333333333339</v>
      </c>
      <c r="P511" s="28">
        <f>User[[#This Row],[Time In Store + Leave]]/24</f>
        <v>0.3888888888888889</v>
      </c>
      <c r="Q511" s="15">
        <f>(User[[#This Row],[Time Leave RMS (min)]]/60)+User[[#This Row],[Duration In Store H]]</f>
        <v>9.3333333333333339</v>
      </c>
      <c r="R511">
        <f>IF(User[[#This Row],[Check In]]="Sin Registro",0,1)</f>
        <v>1</v>
      </c>
      <c r="S511">
        <f>IF(User[[#This Row],[Check Out]]="Sin Registro",0,1)</f>
        <v>1</v>
      </c>
      <c r="T511" t="str">
        <f>IFERROR(IF(VLOOKUP(User[[#This Row],[User Code]],Justificar!$C$8:$I$1048576,6,0)=0,"Sin Justificación",VLOOKUP(User[[#This Row],[User Code]],Justificar!$C$8:$I$1048576,6,0)),"")</f>
        <v/>
      </c>
      <c r="U511" t="str">
        <f>IFERROR(IF(VLOOKUP(User[[#This Row],[User Code]],Justificar!$C$8:$I$1048576,6,0)=0,"Sin Justificación",VLOOKUP(User[[#This Row],[User Code]],Justificar!$C$8:$I$1048576,7,0)),"")</f>
        <v/>
      </c>
      <c r="V511" t="str" cm="1">
        <f t="array" ref="V511">_xlfn.IFS(User[[#This Row],[Time In Store + Leave]]&lt;7.8,"Incompleto",User[[#This Row],[Time In Store + Leave]]&lt;=12,"Completo",User[[#This Row],[Time In Store + Leave]]&gt;12,"Superior")</f>
        <v>Completo</v>
      </c>
      <c r="W51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1" t="str">
        <f>IF(User[[#This Row],[Rango]]="incompleto",IF(User[[#This Row],[Reporte in]]=0,"Sin_Registro_In_Out",IF(User[[#This Row],[Reporte Out]]=0,"No_Realizo_Salida","No_cumple_el_Tiempo")),"")</f>
        <v/>
      </c>
      <c r="Y511" t="str" cm="1">
        <f t="array" ref="Y5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511"/>
      <c r="AA511"/>
      <c r="AB511"/>
      <c r="AC511"/>
      <c r="AD511"/>
      <c r="AE511"/>
      <c r="AF511"/>
      <c r="AG511"/>
      <c r="AH511"/>
      <c r="AI511"/>
      <c r="AJ511"/>
    </row>
    <row r="512" spans="1:36" x14ac:dyDescent="0.3">
      <c r="A512" t="s">
        <v>710</v>
      </c>
      <c r="B512">
        <v>1102817165</v>
      </c>
      <c r="C512" t="s">
        <v>1162</v>
      </c>
      <c r="D512" t="s">
        <v>711</v>
      </c>
      <c r="E512" t="s">
        <v>130</v>
      </c>
      <c r="F512" t="s">
        <v>1553</v>
      </c>
      <c r="G512" t="s">
        <v>179</v>
      </c>
      <c r="H512" s="2">
        <v>45551.500347222223</v>
      </c>
      <c r="I512">
        <v>1</v>
      </c>
      <c r="J51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45922.346932870372</v>
      </c>
      <c r="K51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45922.759270833332</v>
      </c>
      <c r="L512" s="21">
        <f>_xlfn.XLOOKUP(User[[#This Row],[User Code]],RMS_Check_In_Out!A:A,RMS_Check_In_Out!D:D,"0")</f>
        <v>594</v>
      </c>
      <c r="M512" s="21" t="str">
        <f>_xlfn.XLOOKUP(User[[#This Row],[User Code]],Leave!P:P,Leave!S:S,"0")</f>
        <v>0</v>
      </c>
      <c r="N512" s="21">
        <f>User[[#This Row],[Time Leave RMS (min)]]/60</f>
        <v>0</v>
      </c>
      <c r="O512" s="15">
        <f>User[[#This Row],[Duration In Store(min)]]/60</f>
        <v>9.9</v>
      </c>
      <c r="P512" s="28">
        <f>User[[#This Row],[Time In Store + Leave]]/24</f>
        <v>0.41250000000000003</v>
      </c>
      <c r="Q512" s="15">
        <f>(User[[#This Row],[Time Leave RMS (min)]]/60)+User[[#This Row],[Duration In Store H]]</f>
        <v>9.9</v>
      </c>
      <c r="R512">
        <f>IF(User[[#This Row],[Check In]]="Sin Registro",0,1)</f>
        <v>1</v>
      </c>
      <c r="S512">
        <f>IF(User[[#This Row],[Check Out]]="Sin Registro",0,1)</f>
        <v>1</v>
      </c>
      <c r="T512" t="str">
        <f>IFERROR(IF(VLOOKUP(User[[#This Row],[User Code]],Justificar!$C$8:$I$1048576,6,0)=0,"Sin Justificación",VLOOKUP(User[[#This Row],[User Code]],Justificar!$C$8:$I$1048576,6,0)),"")</f>
        <v/>
      </c>
      <c r="U512" t="str">
        <f>IFERROR(IF(VLOOKUP(User[[#This Row],[User Code]],Justificar!$C$8:$I$1048576,6,0)=0,"Sin Justificación",VLOOKUP(User[[#This Row],[User Code]],Justificar!$C$8:$I$1048576,7,0)),"")</f>
        <v/>
      </c>
      <c r="V512" t="str" cm="1">
        <f t="array" ref="V512">_xlfn.IFS(User[[#This Row],[Time In Store + Leave]]&lt;7.8,"Incompleto",User[[#This Row],[Time In Store + Leave]]&lt;=12,"Completo",User[[#This Row],[Time In Store + Leave]]&gt;12,"Superior")</f>
        <v>Completo</v>
      </c>
      <c r="W51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2" t="str">
        <f>IF(User[[#This Row],[Rango]]="incompleto",IF(User[[#This Row],[Reporte in]]=0,"Sin_Registro_In_Out",IF(User[[#This Row],[Reporte Out]]=0,"No_Realizo_Salida","No_cumple_el_Tiempo")),"")</f>
        <v/>
      </c>
      <c r="Y512" t="str" cm="1">
        <f t="array" ref="Y5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512"/>
      <c r="AA512"/>
      <c r="AB512"/>
      <c r="AC512"/>
      <c r="AD512"/>
      <c r="AE512"/>
      <c r="AF512"/>
      <c r="AG512"/>
      <c r="AH512"/>
      <c r="AI512"/>
      <c r="AJ512"/>
    </row>
    <row r="513" spans="1:37" x14ac:dyDescent="0.3">
      <c r="A513" t="s">
        <v>708</v>
      </c>
      <c r="B513">
        <v>1233696071</v>
      </c>
      <c r="C513" t="s">
        <v>1163</v>
      </c>
      <c r="D513" t="s">
        <v>709</v>
      </c>
      <c r="E513" t="s">
        <v>130</v>
      </c>
      <c r="F513" t="s">
        <v>1446</v>
      </c>
      <c r="G513" t="s">
        <v>178</v>
      </c>
      <c r="H513" s="2">
        <v>45548.458668981482</v>
      </c>
      <c r="I513">
        <v>1</v>
      </c>
      <c r="J5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45922.353449074071</v>
      </c>
      <c r="K5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45922.726909722223</v>
      </c>
      <c r="L513" s="21">
        <f>_xlfn.XLOOKUP(User[[#This Row],[User Code]],RMS_Check_In_Out!A:A,RMS_Check_In_Out!D:D,"0")</f>
        <v>538</v>
      </c>
      <c r="M513" s="21" t="str">
        <f>_xlfn.XLOOKUP(User[[#This Row],[User Code]],Leave!P:P,Leave!S:S,"0")</f>
        <v>0</v>
      </c>
      <c r="N513" s="21">
        <f>User[[#This Row],[Time Leave RMS (min)]]/60</f>
        <v>0</v>
      </c>
      <c r="O513" s="15">
        <f>User[[#This Row],[Duration In Store(min)]]/60</f>
        <v>8.9666666666666668</v>
      </c>
      <c r="P513" s="28">
        <f>User[[#This Row],[Time In Store + Leave]]/24</f>
        <v>0.37361111111111112</v>
      </c>
      <c r="Q513" s="15">
        <f>(User[[#This Row],[Time Leave RMS (min)]]/60)+User[[#This Row],[Duration In Store H]]</f>
        <v>8.9666666666666668</v>
      </c>
      <c r="R513">
        <f>IF(User[[#This Row],[Check In]]="Sin Registro",0,1)</f>
        <v>1</v>
      </c>
      <c r="S513">
        <f>IF(User[[#This Row],[Check Out]]="Sin Registro",0,1)</f>
        <v>1</v>
      </c>
      <c r="T513" t="str">
        <f>IFERROR(IF(VLOOKUP(User[[#This Row],[User Code]],Justificar!$C$8:$I$1048576,6,0)=0,"Sin Justificación",VLOOKUP(User[[#This Row],[User Code]],Justificar!$C$8:$I$1048576,6,0)),"")</f>
        <v/>
      </c>
      <c r="U513" t="str">
        <f>IFERROR(IF(VLOOKUP(User[[#This Row],[User Code]],Justificar!$C$8:$I$1048576,6,0)=0,"Sin Justificación",VLOOKUP(User[[#This Row],[User Code]],Justificar!$C$8:$I$1048576,7,0)),"")</f>
        <v/>
      </c>
      <c r="V513" t="str" cm="1">
        <f t="array" ref="V513">_xlfn.IFS(User[[#This Row],[Time In Store + Leave]]&lt;7.8,"Incompleto",User[[#This Row],[Time In Store + Leave]]&lt;=12,"Completo",User[[#This Row],[Time In Store + Leave]]&gt;12,"Superior")</f>
        <v>Completo</v>
      </c>
      <c r="W51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3" t="str">
        <f>IF(User[[#This Row],[Rango]]="incompleto",IF(User[[#This Row],[Reporte in]]=0,"Sin_Registro_In_Out",IF(User[[#This Row],[Reporte Out]]=0,"No_Realizo_Salida","No_cumple_el_Tiempo")),"")</f>
        <v/>
      </c>
      <c r="Y513" t="str" cm="1">
        <f t="array" ref="Y5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  <c r="Z513"/>
      <c r="AA513"/>
      <c r="AB513"/>
      <c r="AC513"/>
      <c r="AD513"/>
      <c r="AE513"/>
      <c r="AF513"/>
      <c r="AG513"/>
      <c r="AH513"/>
      <c r="AI513"/>
      <c r="AJ513"/>
    </row>
    <row r="514" spans="1:37" x14ac:dyDescent="0.3">
      <c r="A514" t="s">
        <v>706</v>
      </c>
      <c r="B514">
        <v>1193520995</v>
      </c>
      <c r="C514" t="s">
        <v>1164</v>
      </c>
      <c r="D514" t="s">
        <v>707</v>
      </c>
      <c r="E514" t="s">
        <v>6</v>
      </c>
      <c r="F514" t="s">
        <v>1032</v>
      </c>
      <c r="G514" t="s">
        <v>177</v>
      </c>
      <c r="H514" s="2">
        <v>45547.458865740744</v>
      </c>
      <c r="I514">
        <v>1</v>
      </c>
      <c r="J5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45922.33189814815</v>
      </c>
      <c r="K5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45922.670092592591</v>
      </c>
      <c r="L514" s="21">
        <f>_xlfn.XLOOKUP(User[[#This Row],[User Code]],RMS_Check_In_Out!A:A,RMS_Check_In_Out!D:D,"0")</f>
        <v>487</v>
      </c>
      <c r="M514" s="21">
        <f>_xlfn.XLOOKUP(User[[#This Row],[User Code]],Leave!P:P,Leave!S:S,"0")</f>
        <v>60</v>
      </c>
      <c r="N514" s="21">
        <f>User[[#This Row],[Time Leave RMS (min)]]/60</f>
        <v>1</v>
      </c>
      <c r="O514" s="15">
        <f>User[[#This Row],[Duration In Store(min)]]/60</f>
        <v>8.1166666666666671</v>
      </c>
      <c r="P514" s="28">
        <f>User[[#This Row],[Time In Store + Leave]]/24</f>
        <v>0.37986111111111115</v>
      </c>
      <c r="Q514" s="15">
        <f>(User[[#This Row],[Time Leave RMS (min)]]/60)+User[[#This Row],[Duration In Store H]]</f>
        <v>9.1166666666666671</v>
      </c>
      <c r="R514">
        <f>IF(User[[#This Row],[Check In]]="Sin Registro",0,1)</f>
        <v>1</v>
      </c>
      <c r="S514">
        <f>IF(User[[#This Row],[Check Out]]="Sin Registro",0,1)</f>
        <v>1</v>
      </c>
      <c r="T514" t="str">
        <f>IFERROR(IF(VLOOKUP(User[[#This Row],[User Code]],Justificar!$C$8:$I$1048576,6,0)=0,"Sin Justificación",VLOOKUP(User[[#This Row],[User Code]],Justificar!$C$8:$I$1048576,6,0)),"")</f>
        <v/>
      </c>
      <c r="U514" t="str">
        <f>IFERROR(IF(VLOOKUP(User[[#This Row],[User Code]],Justificar!$C$8:$I$1048576,6,0)=0,"Sin Justificación",VLOOKUP(User[[#This Row],[User Code]],Justificar!$C$8:$I$1048576,7,0)),"")</f>
        <v/>
      </c>
      <c r="V514" t="str" cm="1">
        <f t="array" ref="V514">_xlfn.IFS(User[[#This Row],[Time In Store + Leave]]&lt;7.8,"Incompleto",User[[#This Row],[Time In Store + Leave]]&lt;=12,"Completo",User[[#This Row],[Time In Store + Leave]]&gt;12,"Superior")</f>
        <v>Completo</v>
      </c>
      <c r="W51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4" t="str">
        <f>IF(User[[#This Row],[Rango]]="incompleto",IF(User[[#This Row],[Reporte in]]=0,"Sin_Registro_In_Out",IF(User[[#This Row],[Reporte Out]]=0,"No_Realizo_Salida","No_cumple_el_Tiempo")),"")</f>
        <v/>
      </c>
      <c r="Y514" t="str" cm="1">
        <f t="array" ref="Y5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Z514"/>
      <c r="AA514"/>
      <c r="AB514"/>
      <c r="AC514"/>
      <c r="AD514"/>
      <c r="AE514"/>
      <c r="AF514"/>
      <c r="AG514"/>
      <c r="AH514"/>
      <c r="AI514"/>
      <c r="AJ514"/>
    </row>
    <row r="515" spans="1:37" x14ac:dyDescent="0.3">
      <c r="A515" t="s">
        <v>704</v>
      </c>
      <c r="B515">
        <v>67041191</v>
      </c>
      <c r="C515" t="s">
        <v>1165</v>
      </c>
      <c r="D515" t="s">
        <v>705</v>
      </c>
      <c r="E515" t="s">
        <v>6</v>
      </c>
      <c r="F515" t="s">
        <v>1040</v>
      </c>
      <c r="G515" t="s">
        <v>179</v>
      </c>
      <c r="H515" s="2">
        <v>45546.416944444441</v>
      </c>
      <c r="I515">
        <v>1</v>
      </c>
      <c r="J5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45922.32949074074</v>
      </c>
      <c r="K5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45922.708726851852</v>
      </c>
      <c r="L515" s="21">
        <f>_xlfn.XLOOKUP(User[[#This Row],[User Code]],RMS_Check_In_Out!A:A,RMS_Check_In_Out!D:D,"0")</f>
        <v>546</v>
      </c>
      <c r="M515" s="21">
        <f>_xlfn.XLOOKUP(User[[#This Row],[User Code]],Leave!P:P,Leave!S:S,"0")</f>
        <v>30</v>
      </c>
      <c r="N515" s="21">
        <f>User[[#This Row],[Time Leave RMS (min)]]/60</f>
        <v>0.5</v>
      </c>
      <c r="O515" s="15">
        <f>User[[#This Row],[Duration In Store(min)]]/60</f>
        <v>9.1</v>
      </c>
      <c r="P515" s="28">
        <f>User[[#This Row],[Time In Store + Leave]]/24</f>
        <v>0.39999999999999997</v>
      </c>
      <c r="Q515" s="15">
        <f>(User[[#This Row],[Time Leave RMS (min)]]/60)+User[[#This Row],[Duration In Store H]]</f>
        <v>9.6</v>
      </c>
      <c r="R515">
        <f>IF(User[[#This Row],[Check In]]="Sin Registro",0,1)</f>
        <v>1</v>
      </c>
      <c r="S515">
        <f>IF(User[[#This Row],[Check Out]]="Sin Registro",0,1)</f>
        <v>1</v>
      </c>
      <c r="T515" t="str">
        <f>IFERROR(IF(VLOOKUP(User[[#This Row],[User Code]],Justificar!$C$8:$I$1048576,6,0)=0,"Sin Justificación",VLOOKUP(User[[#This Row],[User Code]],Justificar!$C$8:$I$1048576,6,0)),"")</f>
        <v/>
      </c>
      <c r="U515" t="str">
        <f>IFERROR(IF(VLOOKUP(User[[#This Row],[User Code]],Justificar!$C$8:$I$1048576,6,0)=0,"Sin Justificación",VLOOKUP(User[[#This Row],[User Code]],Justificar!$C$8:$I$1048576,7,0)),"")</f>
        <v/>
      </c>
      <c r="V515" t="str" cm="1">
        <f t="array" ref="V515">_xlfn.IFS(User[[#This Row],[Time In Store + Leave]]&lt;7.8,"Incompleto",User[[#This Row],[Time In Store + Leave]]&lt;=12,"Completo",User[[#This Row],[Time In Store + Leave]]&gt;12,"Superior")</f>
        <v>Completo</v>
      </c>
      <c r="W51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5" t="str">
        <f>IF(User[[#This Row],[Rango]]="incompleto",IF(User[[#This Row],[Reporte in]]=0,"Sin_Registro_In_Out",IF(User[[#This Row],[Reporte Out]]=0,"No_Realizo_Salida","No_cumple_el_Tiempo")),"")</f>
        <v/>
      </c>
      <c r="Y515" t="str" cm="1">
        <f t="array" ref="Y5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Z515"/>
      <c r="AA515"/>
      <c r="AB515"/>
      <c r="AC515"/>
      <c r="AD515"/>
      <c r="AE515"/>
      <c r="AF515"/>
      <c r="AG515"/>
      <c r="AH515"/>
      <c r="AI515"/>
      <c r="AJ515"/>
    </row>
    <row r="516" spans="1:37" x14ac:dyDescent="0.3">
      <c r="A516" t="s">
        <v>702</v>
      </c>
      <c r="B516">
        <v>1000834739</v>
      </c>
      <c r="C516" t="s">
        <v>1166</v>
      </c>
      <c r="D516" t="s">
        <v>703</v>
      </c>
      <c r="E516" t="s">
        <v>6</v>
      </c>
      <c r="F516" t="s">
        <v>1105</v>
      </c>
      <c r="G516" t="s">
        <v>177</v>
      </c>
      <c r="H516" s="2">
        <v>45541.458645833336</v>
      </c>
      <c r="I516">
        <v>1</v>
      </c>
      <c r="J51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1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16" s="21" t="str">
        <f>_xlfn.XLOOKUP(User[[#This Row],[User Code]],RMS_Check_In_Out!A:A,RMS_Check_In_Out!D:D,"0")</f>
        <v>0</v>
      </c>
      <c r="M516" s="21">
        <f>_xlfn.XLOOKUP(User[[#This Row],[User Code]],Leave!P:P,Leave!S:S,"0")</f>
        <v>540</v>
      </c>
      <c r="N516" s="21">
        <f>User[[#This Row],[Time Leave RMS (min)]]/60</f>
        <v>9</v>
      </c>
      <c r="O516" s="15">
        <f>User[[#This Row],[Duration In Store(min)]]/60</f>
        <v>0</v>
      </c>
      <c r="P516" s="28">
        <f>User[[#This Row],[Time In Store + Leave]]/24</f>
        <v>0.375</v>
      </c>
      <c r="Q516" s="15">
        <f>(User[[#This Row],[Time Leave RMS (min)]]/60)+User[[#This Row],[Duration In Store H]]</f>
        <v>9</v>
      </c>
      <c r="R516">
        <f>IF(User[[#This Row],[Check In]]="Sin Registro",0,1)</f>
        <v>1</v>
      </c>
      <c r="S516">
        <f>IF(User[[#This Row],[Check Out]]="Sin Registro",0,1)</f>
        <v>1</v>
      </c>
      <c r="T516" t="str">
        <f>IFERROR(IF(VLOOKUP(User[[#This Row],[User Code]],Justificar!$C$8:$I$1048576,6,0)=0,"Sin Justificación",VLOOKUP(User[[#This Row],[User Code]],Justificar!$C$8:$I$1048576,6,0)),"")</f>
        <v/>
      </c>
      <c r="U516" t="str">
        <f>IFERROR(IF(VLOOKUP(User[[#This Row],[User Code]],Justificar!$C$8:$I$1048576,6,0)=0,"Sin Justificación",VLOOKUP(User[[#This Row],[User Code]],Justificar!$C$8:$I$1048576,7,0)),"")</f>
        <v/>
      </c>
      <c r="V516" t="str" cm="1">
        <f t="array" ref="V516">_xlfn.IFS(User[[#This Row],[Time In Store + Leave]]&lt;7.8,"Incompleto",User[[#This Row],[Time In Store + Leave]]&lt;=12,"Completo",User[[#This Row],[Time In Store + Leave]]&gt;12,"Superior")</f>
        <v>Completo</v>
      </c>
      <c r="W51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6" t="str">
        <f>IF(User[[#This Row],[Rango]]="incompleto",IF(User[[#This Row],[Reporte in]]=0,"Sin_Registro_In_Out",IF(User[[#This Row],[Reporte Out]]=0,"No_Realizo_Salida","No_cumple_el_Tiempo")),"")</f>
        <v/>
      </c>
      <c r="Y516" t="str" cm="1">
        <f t="array" ref="Y5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Z516"/>
      <c r="AA516"/>
      <c r="AB516"/>
      <c r="AC516"/>
      <c r="AD516"/>
      <c r="AE516"/>
      <c r="AF516"/>
      <c r="AG516"/>
      <c r="AH516"/>
      <c r="AI516"/>
      <c r="AJ516"/>
    </row>
    <row r="517" spans="1:37" x14ac:dyDescent="0.3">
      <c r="A517" t="s">
        <v>700</v>
      </c>
      <c r="B517">
        <v>43187758</v>
      </c>
      <c r="C517" t="s">
        <v>1167</v>
      </c>
      <c r="D517" t="s">
        <v>701</v>
      </c>
      <c r="E517" t="s">
        <v>6</v>
      </c>
      <c r="F517" t="s">
        <v>1043</v>
      </c>
      <c r="G517" t="s">
        <v>177</v>
      </c>
      <c r="H517" s="2">
        <v>45540.458657407406</v>
      </c>
      <c r="I517">
        <v>1</v>
      </c>
      <c r="J5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45922.337210648147</v>
      </c>
      <c r="K5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45922.67728009259</v>
      </c>
      <c r="L517" s="21">
        <f>_xlfn.XLOOKUP(User[[#This Row],[User Code]],RMS_Check_In_Out!A:A,RMS_Check_In_Out!D:D,"0")</f>
        <v>490</v>
      </c>
      <c r="M517" s="21" t="str">
        <f>_xlfn.XLOOKUP(User[[#This Row],[User Code]],Leave!P:P,Leave!S:S,"0")</f>
        <v>0</v>
      </c>
      <c r="N517" s="21">
        <f>User[[#This Row],[Time Leave RMS (min)]]/60</f>
        <v>0</v>
      </c>
      <c r="O517" s="15">
        <f>User[[#This Row],[Duration In Store(min)]]/60</f>
        <v>8.1666666666666661</v>
      </c>
      <c r="P517" s="28">
        <f>User[[#This Row],[Time In Store + Leave]]/24</f>
        <v>0.34027777777777773</v>
      </c>
      <c r="Q517" s="15">
        <f>(User[[#This Row],[Time Leave RMS (min)]]/60)+User[[#This Row],[Duration In Store H]]</f>
        <v>8.1666666666666661</v>
      </c>
      <c r="R517">
        <f>IF(User[[#This Row],[Check In]]="Sin Registro",0,1)</f>
        <v>1</v>
      </c>
      <c r="S517">
        <f>IF(User[[#This Row],[Check Out]]="Sin Registro",0,1)</f>
        <v>1</v>
      </c>
      <c r="T517" t="str">
        <f>IFERROR(IF(VLOOKUP(User[[#This Row],[User Code]],Justificar!$C$8:$I$1048576,6,0)=0,"Sin Justificación",VLOOKUP(User[[#This Row],[User Code]],Justificar!$C$8:$I$1048576,6,0)),"")</f>
        <v/>
      </c>
      <c r="U517" t="str">
        <f>IFERROR(IF(VLOOKUP(User[[#This Row],[User Code]],Justificar!$C$8:$I$1048576,6,0)=0,"Sin Justificación",VLOOKUP(User[[#This Row],[User Code]],Justificar!$C$8:$I$1048576,7,0)),"")</f>
        <v/>
      </c>
      <c r="V517" t="str" cm="1">
        <f t="array" ref="V517">_xlfn.IFS(User[[#This Row],[Time In Store + Leave]]&lt;7.8,"Incompleto",User[[#This Row],[Time In Store + Leave]]&lt;=12,"Completo",User[[#This Row],[Time In Store + Leave]]&gt;12,"Superior")</f>
        <v>Completo</v>
      </c>
      <c r="W51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7" t="str">
        <f>IF(User[[#This Row],[Rango]]="incompleto",IF(User[[#This Row],[Reporte in]]=0,"Sin_Registro_In_Out",IF(User[[#This Row],[Reporte Out]]=0,"No_Realizo_Salida","No_cumple_el_Tiempo")),"")</f>
        <v/>
      </c>
      <c r="Y517" t="str" cm="1">
        <f t="array" ref="Y5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17"/>
      <c r="AA517"/>
      <c r="AB517"/>
      <c r="AC517"/>
      <c r="AD517"/>
      <c r="AE517"/>
      <c r="AF517"/>
      <c r="AG517"/>
      <c r="AH517"/>
      <c r="AI517"/>
      <c r="AJ517"/>
    </row>
    <row r="518" spans="1:37" x14ac:dyDescent="0.3">
      <c r="A518" t="s">
        <v>698</v>
      </c>
      <c r="B518">
        <v>1006552873</v>
      </c>
      <c r="C518" t="s">
        <v>1168</v>
      </c>
      <c r="D518" t="s">
        <v>699</v>
      </c>
      <c r="E518" t="s">
        <v>6</v>
      </c>
      <c r="F518" t="s">
        <v>1047</v>
      </c>
      <c r="G518" t="s">
        <v>178</v>
      </c>
      <c r="H518" s="2">
        <v>45534.416909722226</v>
      </c>
      <c r="I518">
        <v>1</v>
      </c>
      <c r="J5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45922.328206018516</v>
      </c>
      <c r="K5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45922.708657407406</v>
      </c>
      <c r="L518" s="21">
        <f>_xlfn.XLOOKUP(User[[#This Row],[User Code]],RMS_Check_In_Out!A:A,RMS_Check_In_Out!D:D,"0")</f>
        <v>548</v>
      </c>
      <c r="M518" s="21" t="str">
        <f>_xlfn.XLOOKUP(User[[#This Row],[User Code]],Leave!P:P,Leave!S:S,"0")</f>
        <v>0</v>
      </c>
      <c r="N518" s="21">
        <f>User[[#This Row],[Time Leave RMS (min)]]/60</f>
        <v>0</v>
      </c>
      <c r="O518" s="15">
        <f>User[[#This Row],[Duration In Store(min)]]/60</f>
        <v>9.1333333333333329</v>
      </c>
      <c r="P518" s="28">
        <f>User[[#This Row],[Time In Store + Leave]]/24</f>
        <v>0.38055555555555554</v>
      </c>
      <c r="Q518" s="15">
        <f>(User[[#This Row],[Time Leave RMS (min)]]/60)+User[[#This Row],[Duration In Store H]]</f>
        <v>9.1333333333333329</v>
      </c>
      <c r="R518">
        <f>IF(User[[#This Row],[Check In]]="Sin Registro",0,1)</f>
        <v>1</v>
      </c>
      <c r="S518">
        <f>IF(User[[#This Row],[Check Out]]="Sin Registro",0,1)</f>
        <v>1</v>
      </c>
      <c r="T518" t="str">
        <f>IFERROR(IF(VLOOKUP(User[[#This Row],[User Code]],Justificar!$C$8:$I$1048576,6,0)=0,"Sin Justificación",VLOOKUP(User[[#This Row],[User Code]],Justificar!$C$8:$I$1048576,6,0)),"")</f>
        <v/>
      </c>
      <c r="U518" t="str">
        <f>IFERROR(IF(VLOOKUP(User[[#This Row],[User Code]],Justificar!$C$8:$I$1048576,6,0)=0,"Sin Justificación",VLOOKUP(User[[#This Row],[User Code]],Justificar!$C$8:$I$1048576,7,0)),"")</f>
        <v/>
      </c>
      <c r="V518" t="str" cm="1">
        <f t="array" ref="V518">_xlfn.IFS(User[[#This Row],[Time In Store + Leave]]&lt;7.8,"Incompleto",User[[#This Row],[Time In Store + Leave]]&lt;=12,"Completo",User[[#This Row],[Time In Store + Leave]]&gt;12,"Superior")</f>
        <v>Completo</v>
      </c>
      <c r="W51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8" t="str">
        <f>IF(User[[#This Row],[Rango]]="incompleto",IF(User[[#This Row],[Reporte in]]=0,"Sin_Registro_In_Out",IF(User[[#This Row],[Reporte Out]]=0,"No_Realizo_Salida","No_cumple_el_Tiempo")),"")</f>
        <v/>
      </c>
      <c r="Y518" t="str" cm="1">
        <f t="array" ref="Y5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Z518"/>
      <c r="AA518"/>
      <c r="AB518"/>
      <c r="AC518"/>
      <c r="AD518"/>
      <c r="AE518"/>
      <c r="AF518"/>
      <c r="AG518"/>
      <c r="AH518"/>
      <c r="AI518"/>
      <c r="AJ518"/>
    </row>
    <row r="519" spans="1:37" x14ac:dyDescent="0.3">
      <c r="A519" t="s">
        <v>686</v>
      </c>
      <c r="B519">
        <v>1024466354</v>
      </c>
      <c r="C519" t="s">
        <v>1169</v>
      </c>
      <c r="D519" t="s">
        <v>687</v>
      </c>
      <c r="E519" t="s">
        <v>6</v>
      </c>
      <c r="F519" t="s">
        <v>1033</v>
      </c>
      <c r="G519" t="s">
        <v>178</v>
      </c>
      <c r="H519" s="2">
        <v>45524.751064814816</v>
      </c>
      <c r="I519">
        <v>1</v>
      </c>
      <c r="J5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45922.371412037035</v>
      </c>
      <c r="K5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45922.758136574077</v>
      </c>
      <c r="L519" s="21">
        <f>_xlfn.XLOOKUP(User[[#This Row],[User Code]],RMS_Check_In_Out!A:A,RMS_Check_In_Out!D:D,"0")</f>
        <v>557</v>
      </c>
      <c r="M519" s="21" t="str">
        <f>_xlfn.XLOOKUP(User[[#This Row],[User Code]],Leave!P:P,Leave!S:S,"0")</f>
        <v>0</v>
      </c>
      <c r="N519" s="21">
        <f>User[[#This Row],[Time Leave RMS (min)]]/60</f>
        <v>0</v>
      </c>
      <c r="O519" s="15">
        <f>User[[#This Row],[Duration In Store(min)]]/60</f>
        <v>9.2833333333333332</v>
      </c>
      <c r="P519" s="28">
        <f>User[[#This Row],[Time In Store + Leave]]/24</f>
        <v>0.38680555555555557</v>
      </c>
      <c r="Q519" s="15">
        <f>(User[[#This Row],[Time Leave RMS (min)]]/60)+User[[#This Row],[Duration In Store H]]</f>
        <v>9.2833333333333332</v>
      </c>
      <c r="R519">
        <f>IF(User[[#This Row],[Check In]]="Sin Registro",0,1)</f>
        <v>1</v>
      </c>
      <c r="S519">
        <f>IF(User[[#This Row],[Check Out]]="Sin Registro",0,1)</f>
        <v>1</v>
      </c>
      <c r="T519" t="str">
        <f>IFERROR(IF(VLOOKUP(User[[#This Row],[User Code]],Justificar!$C$8:$I$1048576,6,0)=0,"Sin Justificación",VLOOKUP(User[[#This Row],[User Code]],Justificar!$C$8:$I$1048576,6,0)),"")</f>
        <v/>
      </c>
      <c r="U519" t="str">
        <f>IFERROR(IF(VLOOKUP(User[[#This Row],[User Code]],Justificar!$C$8:$I$1048576,6,0)=0,"Sin Justificación",VLOOKUP(User[[#This Row],[User Code]],Justificar!$C$8:$I$1048576,7,0)),"")</f>
        <v/>
      </c>
      <c r="V519" t="str" cm="1">
        <f t="array" ref="V519">_xlfn.IFS(User[[#This Row],[Time In Store + Leave]]&lt;7.8,"Incompleto",User[[#This Row],[Time In Store + Leave]]&lt;=12,"Completo",User[[#This Row],[Time In Store + Leave]]&gt;12,"Superior")</f>
        <v>Completo</v>
      </c>
      <c r="W51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19" t="str">
        <f>IF(User[[#This Row],[Rango]]="incompleto",IF(User[[#This Row],[Reporte in]]=0,"Sin_Registro_In_Out",IF(User[[#This Row],[Reporte Out]]=0,"No_Realizo_Salida","No_cumple_el_Tiempo")),"")</f>
        <v/>
      </c>
      <c r="Y519" t="str" cm="1">
        <f t="array" ref="Y5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Z519"/>
      <c r="AA519"/>
      <c r="AB519"/>
      <c r="AC519"/>
      <c r="AD519"/>
      <c r="AE519"/>
      <c r="AF519"/>
      <c r="AG519"/>
      <c r="AH519"/>
      <c r="AI519"/>
      <c r="AJ519"/>
    </row>
    <row r="520" spans="1:37" x14ac:dyDescent="0.3">
      <c r="A520" t="s">
        <v>688</v>
      </c>
      <c r="B520">
        <v>1000133839</v>
      </c>
      <c r="C520" t="s">
        <v>1170</v>
      </c>
      <c r="D520" t="s">
        <v>689</v>
      </c>
      <c r="E520" t="s">
        <v>163</v>
      </c>
      <c r="F520" t="s">
        <v>1577</v>
      </c>
      <c r="G520" t="s">
        <v>163</v>
      </c>
      <c r="H520" s="2">
        <v>45524.750625000001</v>
      </c>
      <c r="I520">
        <v>1</v>
      </c>
      <c r="J5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45922.376689814817</v>
      </c>
      <c r="K5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45922.753518518519</v>
      </c>
      <c r="L520" s="21">
        <f>_xlfn.XLOOKUP(User[[#This Row],[User Code]],RMS_Check_In_Out!A:A,RMS_Check_In_Out!D:D,"0")</f>
        <v>438</v>
      </c>
      <c r="M520" s="21">
        <f>_xlfn.XLOOKUP(User[[#This Row],[User Code]],Leave!P:P,Leave!S:S,"0")</f>
        <v>150</v>
      </c>
      <c r="N520" s="21">
        <f>User[[#This Row],[Time Leave RMS (min)]]/60</f>
        <v>2.5</v>
      </c>
      <c r="O520" s="15">
        <f>User[[#This Row],[Duration In Store(min)]]/60</f>
        <v>7.3</v>
      </c>
      <c r="P520" s="28">
        <f>User[[#This Row],[Time In Store + Leave]]/24</f>
        <v>0.40833333333333338</v>
      </c>
      <c r="Q520" s="15">
        <f>(User[[#This Row],[Time Leave RMS (min)]]/60)+User[[#This Row],[Duration In Store H]]</f>
        <v>9.8000000000000007</v>
      </c>
      <c r="R520">
        <f>IF(User[[#This Row],[Check In]]="Sin Registro",0,1)</f>
        <v>1</v>
      </c>
      <c r="S520">
        <f>IF(User[[#This Row],[Check Out]]="Sin Registro",0,1)</f>
        <v>1</v>
      </c>
      <c r="T520" t="str">
        <f>IFERROR(IF(VLOOKUP(User[[#This Row],[User Code]],Justificar!$C$8:$I$1048576,6,0)=0,"Sin Justificación",VLOOKUP(User[[#This Row],[User Code]],Justificar!$C$8:$I$1048576,6,0)),"")</f>
        <v/>
      </c>
      <c r="U520" t="str">
        <f>IFERROR(IF(VLOOKUP(User[[#This Row],[User Code]],Justificar!$C$8:$I$1048576,6,0)=0,"Sin Justificación",VLOOKUP(User[[#This Row],[User Code]],Justificar!$C$8:$I$1048576,7,0)),"")</f>
        <v/>
      </c>
      <c r="V520" t="str" cm="1">
        <f t="array" ref="V520">_xlfn.IFS(User[[#This Row],[Time In Store + Leave]]&lt;7.8,"Incompleto",User[[#This Row],[Time In Store + Leave]]&lt;=12,"Completo",User[[#This Row],[Time In Store + Leave]]&gt;12,"Superior")</f>
        <v>Completo</v>
      </c>
      <c r="W52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0" t="str">
        <f>IF(User[[#This Row],[Rango]]="incompleto",IF(User[[#This Row],[Reporte in]]=0,"Sin_Registro_In_Out",IF(User[[#This Row],[Reporte Out]]=0,"No_Realizo_Salida","No_cumple_el_Tiempo")),"")</f>
        <v/>
      </c>
      <c r="Y520" t="str" cm="1">
        <f t="array" ref="Y5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Harold Stiven Niño Raquira</v>
      </c>
      <c r="Z520"/>
      <c r="AA520"/>
      <c r="AB520"/>
      <c r="AC520"/>
      <c r="AD520"/>
      <c r="AE520"/>
      <c r="AF520"/>
      <c r="AG520"/>
      <c r="AH520"/>
      <c r="AI520"/>
      <c r="AJ520"/>
    </row>
    <row r="521" spans="1:37" x14ac:dyDescent="0.3">
      <c r="A521" t="s">
        <v>690</v>
      </c>
      <c r="B521">
        <v>1079941888</v>
      </c>
      <c r="C521" t="s">
        <v>1171</v>
      </c>
      <c r="D521" t="s">
        <v>691</v>
      </c>
      <c r="E521" t="s">
        <v>6</v>
      </c>
      <c r="F521" t="s">
        <v>974</v>
      </c>
      <c r="G521" t="s">
        <v>177</v>
      </c>
      <c r="H521" s="2">
        <v>45524.500625000001</v>
      </c>
      <c r="I521">
        <v>1</v>
      </c>
      <c r="J52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2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21" s="21" t="str">
        <f>_xlfn.XLOOKUP(User[[#This Row],[User Code]],RMS_Check_In_Out!A:A,RMS_Check_In_Out!D:D,"0")</f>
        <v>0</v>
      </c>
      <c r="M521" s="21" t="str">
        <f>_xlfn.XLOOKUP(User[[#This Row],[User Code]],Leave!P:P,Leave!S:S,"0")</f>
        <v>0</v>
      </c>
      <c r="N521" s="21">
        <f>User[[#This Row],[Time Leave RMS (min)]]/60</f>
        <v>0</v>
      </c>
      <c r="O521" s="15">
        <f>User[[#This Row],[Duration In Store(min)]]/60</f>
        <v>0</v>
      </c>
      <c r="P521" s="28">
        <f>User[[#This Row],[Time In Store + Leave]]/24</f>
        <v>0</v>
      </c>
      <c r="Q521" s="15">
        <f>(User[[#This Row],[Time Leave RMS (min)]]/60)+User[[#This Row],[Duration In Store H]]</f>
        <v>0</v>
      </c>
      <c r="R521">
        <f>IF(User[[#This Row],[Check In]]="Sin Registro",0,1)</f>
        <v>0</v>
      </c>
      <c r="S521">
        <f>IF(User[[#This Row],[Check Out]]="Sin Registro",0,1)</f>
        <v>0</v>
      </c>
      <c r="T521" t="str">
        <f>IFERROR(IF(VLOOKUP(User[[#This Row],[User Code]],Justificar!$C$8:$I$1048576,6,0)=0,"Sin Justificación",VLOOKUP(User[[#This Row],[User Code]],Justificar!$C$8:$I$1048576,6,0)),"")</f>
        <v>Sin Justificación</v>
      </c>
      <c r="U521" t="str">
        <f>IFERROR(IF(VLOOKUP(User[[#This Row],[User Code]],Justificar!$C$8:$I$1048576,6,0)=0,"Sin Justificación",VLOOKUP(User[[#This Row],[User Code]],Justificar!$C$8:$I$1048576,7,0)),"")</f>
        <v>Sin Justificación</v>
      </c>
      <c r="V521" t="str" cm="1">
        <f t="array" ref="V521">_xlfn.IFS(User[[#This Row],[Time In Store + Leave]]&lt;7.8,"Incompleto",User[[#This Row],[Time In Store + Leave]]&lt;=12,"Completo",User[[#This Row],[Time In Store + Leave]]&gt;12,"Superior")</f>
        <v>Incompleto</v>
      </c>
      <c r="W52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21" t="str">
        <f>IF(User[[#This Row],[Rango]]="incompleto",IF(User[[#This Row],[Reporte in]]=0,"Sin_Registro_In_Out",IF(User[[#This Row],[Reporte Out]]=0,"No_Realizo_Salida","No_cumple_el_Tiempo")),"")</f>
        <v>Sin_Registro_In_Out</v>
      </c>
      <c r="Y521" t="str" cm="1">
        <f t="array" ref="Y5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Z521"/>
      <c r="AA521"/>
      <c r="AB521"/>
      <c r="AC521"/>
      <c r="AD521"/>
      <c r="AE521"/>
      <c r="AF521"/>
      <c r="AG521"/>
      <c r="AH521"/>
      <c r="AI521"/>
      <c r="AJ521"/>
    </row>
    <row r="522" spans="1:37" x14ac:dyDescent="0.3">
      <c r="A522" t="s">
        <v>692</v>
      </c>
      <c r="B522">
        <v>1027961781</v>
      </c>
      <c r="C522" t="s">
        <v>1172</v>
      </c>
      <c r="D522" t="s">
        <v>693</v>
      </c>
      <c r="E522" t="s">
        <v>6</v>
      </c>
      <c r="F522" t="s">
        <v>973</v>
      </c>
      <c r="G522" t="s">
        <v>177</v>
      </c>
      <c r="H522" s="2">
        <v>45524.459490740737</v>
      </c>
      <c r="I522">
        <v>1</v>
      </c>
      <c r="J52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2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22" s="21" t="str">
        <f>_xlfn.XLOOKUP(User[[#This Row],[User Code]],RMS_Check_In_Out!A:A,RMS_Check_In_Out!D:D,"0")</f>
        <v>0</v>
      </c>
      <c r="M522" s="21">
        <f>_xlfn.XLOOKUP(User[[#This Row],[User Code]],Leave!P:P,Leave!S:S,"0")</f>
        <v>540</v>
      </c>
      <c r="N522" s="21">
        <f>User[[#This Row],[Time Leave RMS (min)]]/60</f>
        <v>9</v>
      </c>
      <c r="O522" s="15">
        <f>User[[#This Row],[Duration In Store(min)]]/60</f>
        <v>0</v>
      </c>
      <c r="P522" s="28">
        <f>User[[#This Row],[Time In Store + Leave]]/24</f>
        <v>0.375</v>
      </c>
      <c r="Q522" s="15">
        <f>(User[[#This Row],[Time Leave RMS (min)]]/60)+User[[#This Row],[Duration In Store H]]</f>
        <v>9</v>
      </c>
      <c r="R522">
        <f>IF(User[[#This Row],[Check In]]="Sin Registro",0,1)</f>
        <v>1</v>
      </c>
      <c r="S522">
        <f>IF(User[[#This Row],[Check Out]]="Sin Registro",0,1)</f>
        <v>1</v>
      </c>
      <c r="T522" t="str">
        <f>IFERROR(IF(VLOOKUP(User[[#This Row],[User Code]],Justificar!$C$8:$I$1048576,6,0)=0,"Sin Justificación",VLOOKUP(User[[#This Row],[User Code]],Justificar!$C$8:$I$1048576,6,0)),"")</f>
        <v/>
      </c>
      <c r="U522" t="str">
        <f>IFERROR(IF(VLOOKUP(User[[#This Row],[User Code]],Justificar!$C$8:$I$1048576,6,0)=0,"Sin Justificación",VLOOKUP(User[[#This Row],[User Code]],Justificar!$C$8:$I$1048576,7,0)),"")</f>
        <v/>
      </c>
      <c r="V522" t="str" cm="1">
        <f t="array" ref="V522">_xlfn.IFS(User[[#This Row],[Time In Store + Leave]]&lt;7.8,"Incompleto",User[[#This Row],[Time In Store + Leave]]&lt;=12,"Completo",User[[#This Row],[Time In Store + Leave]]&gt;12,"Superior")</f>
        <v>Completo</v>
      </c>
      <c r="W52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2" t="str">
        <f>IF(User[[#This Row],[Rango]]="incompleto",IF(User[[#This Row],[Reporte in]]=0,"Sin_Registro_In_Out",IF(User[[#This Row],[Reporte Out]]=0,"No_Realizo_Salida","No_cumple_el_Tiempo")),"")</f>
        <v/>
      </c>
      <c r="Y522" t="str" cm="1">
        <f t="array" ref="Y5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Z522"/>
      <c r="AA522"/>
      <c r="AB522"/>
      <c r="AC522"/>
      <c r="AD522"/>
      <c r="AE522"/>
      <c r="AF522"/>
      <c r="AG522"/>
      <c r="AH522"/>
      <c r="AI522"/>
      <c r="AJ522"/>
    </row>
    <row r="523" spans="1:37" x14ac:dyDescent="0.3">
      <c r="A523" t="s">
        <v>694</v>
      </c>
      <c r="B523">
        <v>1010240662</v>
      </c>
      <c r="C523" t="s">
        <v>1173</v>
      </c>
      <c r="D523" t="s">
        <v>695</v>
      </c>
      <c r="E523" t="s">
        <v>6</v>
      </c>
      <c r="F523" t="s">
        <v>1983</v>
      </c>
      <c r="G523" t="s">
        <v>179</v>
      </c>
      <c r="H523" s="2">
        <v>45524.45925925926</v>
      </c>
      <c r="I523">
        <v>1</v>
      </c>
      <c r="J5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45922.387303240743</v>
      </c>
      <c r="K5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45922.756967592592</v>
      </c>
      <c r="L523" s="21">
        <f>_xlfn.XLOOKUP(User[[#This Row],[User Code]],RMS_Check_In_Out!A:A,RMS_Check_In_Out!D:D,"0")</f>
        <v>532</v>
      </c>
      <c r="M523" s="21" t="str">
        <f>_xlfn.XLOOKUP(User[[#This Row],[User Code]],Leave!P:P,Leave!S:S,"0")</f>
        <v>0</v>
      </c>
      <c r="N523" s="21">
        <f>User[[#This Row],[Time Leave RMS (min)]]/60</f>
        <v>0</v>
      </c>
      <c r="O523" s="15">
        <f>User[[#This Row],[Duration In Store(min)]]/60</f>
        <v>8.8666666666666671</v>
      </c>
      <c r="P523" s="28">
        <f>User[[#This Row],[Time In Store + Leave]]/24</f>
        <v>0.36944444444444446</v>
      </c>
      <c r="Q523" s="15">
        <f>(User[[#This Row],[Time Leave RMS (min)]]/60)+User[[#This Row],[Duration In Store H]]</f>
        <v>8.8666666666666671</v>
      </c>
      <c r="R523">
        <f>IF(User[[#This Row],[Check In]]="Sin Registro",0,1)</f>
        <v>1</v>
      </c>
      <c r="S523">
        <f>IF(User[[#This Row],[Check Out]]="Sin Registro",0,1)</f>
        <v>1</v>
      </c>
      <c r="T523" t="str">
        <f>IFERROR(IF(VLOOKUP(User[[#This Row],[User Code]],Justificar!$C$8:$I$1048576,6,0)=0,"Sin Justificación",VLOOKUP(User[[#This Row],[User Code]],Justificar!$C$8:$I$1048576,6,0)),"")</f>
        <v/>
      </c>
      <c r="U523" t="str">
        <f>IFERROR(IF(VLOOKUP(User[[#This Row],[User Code]],Justificar!$C$8:$I$1048576,6,0)=0,"Sin Justificación",VLOOKUP(User[[#This Row],[User Code]],Justificar!$C$8:$I$1048576,7,0)),"")</f>
        <v/>
      </c>
      <c r="V523" t="str" cm="1">
        <f t="array" ref="V523">_xlfn.IFS(User[[#This Row],[Time In Store + Leave]]&lt;7.8,"Incompleto",User[[#This Row],[Time In Store + Leave]]&lt;=12,"Completo",User[[#This Row],[Time In Store + Leave]]&gt;12,"Superior")</f>
        <v>Completo</v>
      </c>
      <c r="W52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3" t="str">
        <f>IF(User[[#This Row],[Rango]]="incompleto",IF(User[[#This Row],[Reporte in]]=0,"Sin_Registro_In_Out",IF(User[[#This Row],[Reporte Out]]=0,"No_Realizo_Salida","No_cumple_el_Tiempo")),"")</f>
        <v/>
      </c>
      <c r="Y523" t="str" cm="1">
        <f t="array" ref="Y5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523"/>
      <c r="AA523"/>
      <c r="AB523"/>
      <c r="AC523"/>
      <c r="AD523"/>
      <c r="AE523"/>
      <c r="AF523"/>
      <c r="AG523"/>
      <c r="AH523"/>
      <c r="AI523"/>
      <c r="AJ523"/>
    </row>
    <row r="524" spans="1:37" x14ac:dyDescent="0.3">
      <c r="A524" t="s">
        <v>696</v>
      </c>
      <c r="B524">
        <v>1022336512</v>
      </c>
      <c r="C524" t="s">
        <v>1248</v>
      </c>
      <c r="D524" t="s">
        <v>697</v>
      </c>
      <c r="E524" t="s">
        <v>6</v>
      </c>
      <c r="F524" t="s">
        <v>2146</v>
      </c>
      <c r="G524" t="s">
        <v>179</v>
      </c>
      <c r="H524" s="2">
        <v>45524.458912037036</v>
      </c>
      <c r="I524">
        <v>1</v>
      </c>
      <c r="J5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45922.394652777781</v>
      </c>
      <c r="K5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45922.752858796295</v>
      </c>
      <c r="L524" s="21">
        <f>_xlfn.XLOOKUP(User[[#This Row],[User Code]],RMS_Check_In_Out!A:A,RMS_Check_In_Out!D:D,"0")</f>
        <v>516</v>
      </c>
      <c r="M524" s="21" t="str">
        <f>_xlfn.XLOOKUP(User[[#This Row],[User Code]],Leave!P:P,Leave!S:S,"0")</f>
        <v>0</v>
      </c>
      <c r="N524" s="21">
        <f>User[[#This Row],[Time Leave RMS (min)]]/60</f>
        <v>0</v>
      </c>
      <c r="O524" s="15">
        <f>User[[#This Row],[Duration In Store(min)]]/60</f>
        <v>8.6</v>
      </c>
      <c r="P524" s="28">
        <f>User[[#This Row],[Time In Store + Leave]]/24</f>
        <v>0.35833333333333334</v>
      </c>
      <c r="Q524" s="15">
        <f>(User[[#This Row],[Time Leave RMS (min)]]/60)+User[[#This Row],[Duration In Store H]]</f>
        <v>8.6</v>
      </c>
      <c r="R524">
        <f>IF(User[[#This Row],[Check In]]="Sin Registro",0,1)</f>
        <v>1</v>
      </c>
      <c r="S524">
        <f>IF(User[[#This Row],[Check Out]]="Sin Registro",0,1)</f>
        <v>1</v>
      </c>
      <c r="T524" t="str">
        <f>IFERROR(IF(VLOOKUP(User[[#This Row],[User Code]],Justificar!$C$8:$I$1048576,6,0)=0,"Sin Justificación",VLOOKUP(User[[#This Row],[User Code]],Justificar!$C$8:$I$1048576,6,0)),"")</f>
        <v/>
      </c>
      <c r="U524" t="str">
        <f>IFERROR(IF(VLOOKUP(User[[#This Row],[User Code]],Justificar!$C$8:$I$1048576,6,0)=0,"Sin Justificación",VLOOKUP(User[[#This Row],[User Code]],Justificar!$C$8:$I$1048576,7,0)),"")</f>
        <v/>
      </c>
      <c r="V524" t="str" cm="1">
        <f t="array" ref="V524">_xlfn.IFS(User[[#This Row],[Time In Store + Leave]]&lt;7.8,"Incompleto",User[[#This Row],[Time In Store + Leave]]&lt;=12,"Completo",User[[#This Row],[Time In Store + Leave]]&gt;12,"Superior")</f>
        <v>Completo</v>
      </c>
      <c r="W52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4" t="str">
        <f>IF(User[[#This Row],[Rango]]="incompleto",IF(User[[#This Row],[Reporte in]]=0,"Sin_Registro_In_Out",IF(User[[#This Row],[Reporte Out]]=0,"No_Realizo_Salida","No_cumple_el_Tiempo")),"")</f>
        <v/>
      </c>
      <c r="Y524" t="str" cm="1">
        <f t="array" ref="Y5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Z524"/>
      <c r="AA524"/>
      <c r="AB524"/>
      <c r="AC524"/>
      <c r="AD524"/>
      <c r="AE524"/>
      <c r="AF524"/>
      <c r="AG524"/>
      <c r="AH524"/>
      <c r="AI524"/>
      <c r="AJ524"/>
    </row>
    <row r="525" spans="1:37" x14ac:dyDescent="0.3">
      <c r="A525" t="s">
        <v>678</v>
      </c>
      <c r="B525">
        <v>53166381</v>
      </c>
      <c r="C525" t="s">
        <v>679</v>
      </c>
      <c r="D525" t="s">
        <v>680</v>
      </c>
      <c r="E525" t="s">
        <v>6</v>
      </c>
      <c r="F525" t="s">
        <v>2412</v>
      </c>
      <c r="G525" t="s">
        <v>177</v>
      </c>
      <c r="H525" s="2">
        <v>45519.791909722226</v>
      </c>
      <c r="I525">
        <v>1</v>
      </c>
      <c r="J5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45922.52611111111</v>
      </c>
      <c r="K5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45922.892222222225</v>
      </c>
      <c r="L525" s="21">
        <f>_xlfn.XLOOKUP(User[[#This Row],[User Code]],RMS_Check_In_Out!A:A,RMS_Check_In_Out!D:D,"0")</f>
        <v>527</v>
      </c>
      <c r="M525" s="21">
        <f>_xlfn.XLOOKUP(User[[#This Row],[User Code]],Leave!P:P,Leave!S:S,"0")</f>
        <v>60</v>
      </c>
      <c r="N525" s="21">
        <f>User[[#This Row],[Time Leave RMS (min)]]/60</f>
        <v>1</v>
      </c>
      <c r="O525" s="15">
        <f>User[[#This Row],[Duration In Store(min)]]/60</f>
        <v>8.7833333333333332</v>
      </c>
      <c r="P525" s="28">
        <f>User[[#This Row],[Time In Store + Leave]]/24</f>
        <v>0.40763888888888888</v>
      </c>
      <c r="Q525" s="15">
        <f>(User[[#This Row],[Time Leave RMS (min)]]/60)+User[[#This Row],[Duration In Store H]]</f>
        <v>9.7833333333333332</v>
      </c>
      <c r="R525">
        <f>IF(User[[#This Row],[Check In]]="Sin Registro",0,1)</f>
        <v>1</v>
      </c>
      <c r="S525">
        <f>IF(User[[#This Row],[Check Out]]="Sin Registro",0,1)</f>
        <v>1</v>
      </c>
      <c r="T525" t="str">
        <f>IFERROR(IF(VLOOKUP(User[[#This Row],[User Code]],Justificar!$C$8:$I$1048576,6,0)=0,"Sin Justificación",VLOOKUP(User[[#This Row],[User Code]],Justificar!$C$8:$I$1048576,6,0)),"")</f>
        <v/>
      </c>
      <c r="U525" t="str">
        <f>IFERROR(IF(VLOOKUP(User[[#This Row],[User Code]],Justificar!$C$8:$I$1048576,6,0)=0,"Sin Justificación",VLOOKUP(User[[#This Row],[User Code]],Justificar!$C$8:$I$1048576,7,0)),"")</f>
        <v/>
      </c>
      <c r="V525" t="str" cm="1">
        <f t="array" ref="V525">_xlfn.IFS(User[[#This Row],[Time In Store + Leave]]&lt;7.8,"Incompleto",User[[#This Row],[Time In Store + Leave]]&lt;=12,"Completo",User[[#This Row],[Time In Store + Leave]]&gt;12,"Superior")</f>
        <v>Completo</v>
      </c>
      <c r="W52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5" t="str">
        <f>IF(User[[#This Row],[Rango]]="incompleto",IF(User[[#This Row],[Reporte in]]=0,"Sin_Registro_In_Out",IF(User[[#This Row],[Reporte Out]]=0,"No_Realizo_Salida","No_cumple_el_Tiempo")),"")</f>
        <v/>
      </c>
      <c r="Y525" t="str" cm="1">
        <f t="array" ref="Y5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Z525"/>
      <c r="AA525"/>
      <c r="AB525"/>
      <c r="AC525"/>
      <c r="AD525"/>
      <c r="AE525"/>
      <c r="AF525"/>
      <c r="AG525"/>
      <c r="AH525"/>
      <c r="AI525"/>
      <c r="AJ525"/>
    </row>
    <row r="526" spans="1:37" x14ac:dyDescent="0.3">
      <c r="A526" t="s">
        <v>681</v>
      </c>
      <c r="B526">
        <v>1110492748</v>
      </c>
      <c r="C526" t="s">
        <v>1249</v>
      </c>
      <c r="D526" t="s">
        <v>682</v>
      </c>
      <c r="E526" t="s">
        <v>6</v>
      </c>
      <c r="F526" t="s">
        <v>977</v>
      </c>
      <c r="G526" t="s">
        <v>179</v>
      </c>
      <c r="H526" s="2">
        <v>45519.500277777777</v>
      </c>
      <c r="I526">
        <v>1</v>
      </c>
      <c r="J5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45922.355868055558</v>
      </c>
      <c r="K5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45922.740266203706</v>
      </c>
      <c r="L526" s="21">
        <f>_xlfn.XLOOKUP(User[[#This Row],[User Code]],RMS_Check_In_Out!A:A,RMS_Check_In_Out!D:D,"0")</f>
        <v>554</v>
      </c>
      <c r="M526" s="21" t="str">
        <f>_xlfn.XLOOKUP(User[[#This Row],[User Code]],Leave!P:P,Leave!S:S,"0")</f>
        <v>0</v>
      </c>
      <c r="N526" s="21">
        <f>User[[#This Row],[Time Leave RMS (min)]]/60</f>
        <v>0</v>
      </c>
      <c r="O526" s="15">
        <f>User[[#This Row],[Duration In Store(min)]]/60</f>
        <v>9.2333333333333325</v>
      </c>
      <c r="P526" s="28">
        <f>User[[#This Row],[Time In Store + Leave]]/24</f>
        <v>0.38472222222222219</v>
      </c>
      <c r="Q526" s="15">
        <f>(User[[#This Row],[Time Leave RMS (min)]]/60)+User[[#This Row],[Duration In Store H]]</f>
        <v>9.2333333333333325</v>
      </c>
      <c r="R526">
        <f>IF(User[[#This Row],[Check In]]="Sin Registro",0,1)</f>
        <v>1</v>
      </c>
      <c r="S526">
        <f>IF(User[[#This Row],[Check Out]]="Sin Registro",0,1)</f>
        <v>1</v>
      </c>
      <c r="T526" t="str">
        <f>IFERROR(IF(VLOOKUP(User[[#This Row],[User Code]],Justificar!$C$8:$I$1048576,6,0)=0,"Sin Justificación",VLOOKUP(User[[#This Row],[User Code]],Justificar!$C$8:$I$1048576,6,0)),"")</f>
        <v/>
      </c>
      <c r="U526" t="str">
        <f>IFERROR(IF(VLOOKUP(User[[#This Row],[User Code]],Justificar!$C$8:$I$1048576,6,0)=0,"Sin Justificación",VLOOKUP(User[[#This Row],[User Code]],Justificar!$C$8:$I$1048576,7,0)),"")</f>
        <v/>
      </c>
      <c r="V526" t="str" cm="1">
        <f t="array" ref="V526">_xlfn.IFS(User[[#This Row],[Time In Store + Leave]]&lt;7.8,"Incompleto",User[[#This Row],[Time In Store + Leave]]&lt;=12,"Completo",User[[#This Row],[Time In Store + Leave]]&gt;12,"Superior")</f>
        <v>Completo</v>
      </c>
      <c r="W52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6" t="str">
        <f>IF(User[[#This Row],[Rango]]="incompleto",IF(User[[#This Row],[Reporte in]]=0,"Sin_Registro_In_Out",IF(User[[#This Row],[Reporte Out]]=0,"No_Realizo_Salida","No_cumple_el_Tiempo")),"")</f>
        <v/>
      </c>
      <c r="Y526" t="str" cm="1">
        <f t="array" ref="Y5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  <c r="AC526" s="1"/>
      <c r="AD526" s="2"/>
      <c r="AF526" s="1"/>
      <c r="AH526" s="3"/>
      <c r="AI526" s="4"/>
      <c r="AJ526" s="3"/>
      <c r="AK526" s="1"/>
    </row>
    <row r="527" spans="1:37" x14ac:dyDescent="0.3">
      <c r="A527" t="s">
        <v>683</v>
      </c>
      <c r="B527">
        <v>1000707272</v>
      </c>
      <c r="C527" t="s">
        <v>684</v>
      </c>
      <c r="D527" t="s">
        <v>685</v>
      </c>
      <c r="E527" t="s">
        <v>6</v>
      </c>
      <c r="F527" t="s">
        <v>2226</v>
      </c>
      <c r="G527" t="s">
        <v>177</v>
      </c>
      <c r="H527" s="2">
        <v>45519.499513888892</v>
      </c>
      <c r="I527">
        <v>1</v>
      </c>
      <c r="J5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45922.362719907411</v>
      </c>
      <c r="K5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45922.714120370372</v>
      </c>
      <c r="L527" s="21">
        <f>_xlfn.XLOOKUP(User[[#This Row],[User Code]],RMS_Check_In_Out!A:A,RMS_Check_In_Out!D:D,"0")</f>
        <v>506</v>
      </c>
      <c r="M527" s="21">
        <f>_xlfn.XLOOKUP(User[[#This Row],[User Code]],Leave!P:P,Leave!S:S,"0")</f>
        <v>60</v>
      </c>
      <c r="N527" s="21">
        <f>User[[#This Row],[Time Leave RMS (min)]]/60</f>
        <v>1</v>
      </c>
      <c r="O527" s="15">
        <f>User[[#This Row],[Duration In Store(min)]]/60</f>
        <v>8.4333333333333336</v>
      </c>
      <c r="P527" s="28">
        <f>User[[#This Row],[Time In Store + Leave]]/24</f>
        <v>0.39305555555555555</v>
      </c>
      <c r="Q527" s="15">
        <f>(User[[#This Row],[Time Leave RMS (min)]]/60)+User[[#This Row],[Duration In Store H]]</f>
        <v>9.4333333333333336</v>
      </c>
      <c r="R527">
        <f>IF(User[[#This Row],[Check In]]="Sin Registro",0,1)</f>
        <v>1</v>
      </c>
      <c r="S527">
        <f>IF(User[[#This Row],[Check Out]]="Sin Registro",0,1)</f>
        <v>1</v>
      </c>
      <c r="T527" t="str">
        <f>IFERROR(IF(VLOOKUP(User[[#This Row],[User Code]],Justificar!$C$8:$I$1048576,6,0)=0,"Sin Justificación",VLOOKUP(User[[#This Row],[User Code]],Justificar!$C$8:$I$1048576,6,0)),"")</f>
        <v/>
      </c>
      <c r="U527" t="str">
        <f>IFERROR(IF(VLOOKUP(User[[#This Row],[User Code]],Justificar!$C$8:$I$1048576,6,0)=0,"Sin Justificación",VLOOKUP(User[[#This Row],[User Code]],Justificar!$C$8:$I$1048576,7,0)),"")</f>
        <v/>
      </c>
      <c r="V527" t="str" cm="1">
        <f t="array" ref="V527">_xlfn.IFS(User[[#This Row],[Time In Store + Leave]]&lt;7.8,"Incompleto",User[[#This Row],[Time In Store + Leave]]&lt;=12,"Completo",User[[#This Row],[Time In Store + Leave]]&gt;12,"Superior")</f>
        <v>Completo</v>
      </c>
      <c r="W52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7" t="str">
        <f>IF(User[[#This Row],[Rango]]="incompleto",IF(User[[#This Row],[Reporte in]]=0,"Sin_Registro_In_Out",IF(User[[#This Row],[Reporte Out]]=0,"No_Realizo_Salida","No_cumple_el_Tiempo")),"")</f>
        <v/>
      </c>
      <c r="Y527" t="str" cm="1">
        <f t="array" ref="Y5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27" s="1"/>
      <c r="AD527" s="2"/>
      <c r="AF527" s="1"/>
      <c r="AH527" s="3"/>
      <c r="AI527" s="4"/>
      <c r="AJ527" s="3"/>
      <c r="AK527" s="1"/>
    </row>
    <row r="528" spans="1:37" x14ac:dyDescent="0.3">
      <c r="A528" t="s">
        <v>676</v>
      </c>
      <c r="B528">
        <v>1026279418</v>
      </c>
      <c r="C528" t="s">
        <v>1250</v>
      </c>
      <c r="D528" t="s">
        <v>677</v>
      </c>
      <c r="E528" t="s">
        <v>6</v>
      </c>
      <c r="F528" t="s">
        <v>1051</v>
      </c>
      <c r="G528" t="s">
        <v>177</v>
      </c>
      <c r="H528" s="2">
        <v>45517.792199074072</v>
      </c>
      <c r="I528">
        <v>1</v>
      </c>
      <c r="J5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45922.456990740742</v>
      </c>
      <c r="K5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45922.794942129629</v>
      </c>
      <c r="L528" s="21">
        <f>_xlfn.XLOOKUP(User[[#This Row],[User Code]],RMS_Check_In_Out!A:A,RMS_Check_In_Out!D:D,"0")</f>
        <v>487</v>
      </c>
      <c r="M528" s="21">
        <f>_xlfn.XLOOKUP(User[[#This Row],[User Code]],Leave!P:P,Leave!S:S,"0")</f>
        <v>60</v>
      </c>
      <c r="N528" s="21">
        <f>User[[#This Row],[Time Leave RMS (min)]]/60</f>
        <v>1</v>
      </c>
      <c r="O528" s="15">
        <f>User[[#This Row],[Duration In Store(min)]]/60</f>
        <v>8.1166666666666671</v>
      </c>
      <c r="P528" s="28">
        <f>User[[#This Row],[Time In Store + Leave]]/24</f>
        <v>0.37986111111111115</v>
      </c>
      <c r="Q528" s="15">
        <f>(User[[#This Row],[Time Leave RMS (min)]]/60)+User[[#This Row],[Duration In Store H]]</f>
        <v>9.1166666666666671</v>
      </c>
      <c r="R528">
        <f>IF(User[[#This Row],[Check In]]="Sin Registro",0,1)</f>
        <v>1</v>
      </c>
      <c r="S528">
        <f>IF(User[[#This Row],[Check Out]]="Sin Registro",0,1)</f>
        <v>1</v>
      </c>
      <c r="T528" t="str">
        <f>IFERROR(IF(VLOOKUP(User[[#This Row],[User Code]],Justificar!$C$8:$I$1048576,6,0)=0,"Sin Justificación",VLOOKUP(User[[#This Row],[User Code]],Justificar!$C$8:$I$1048576,6,0)),"")</f>
        <v/>
      </c>
      <c r="U528" t="str">
        <f>IFERROR(IF(VLOOKUP(User[[#This Row],[User Code]],Justificar!$C$8:$I$1048576,6,0)=0,"Sin Justificación",VLOOKUP(User[[#This Row],[User Code]],Justificar!$C$8:$I$1048576,7,0)),"")</f>
        <v/>
      </c>
      <c r="V528" t="str" cm="1">
        <f t="array" ref="V528">_xlfn.IFS(User[[#This Row],[Time In Store + Leave]]&lt;7.8,"Incompleto",User[[#This Row],[Time In Store + Leave]]&lt;=12,"Completo",User[[#This Row],[Time In Store + Leave]]&gt;12,"Superior")</f>
        <v>Completo</v>
      </c>
      <c r="W52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8" t="str">
        <f>IF(User[[#This Row],[Rango]]="incompleto",IF(User[[#This Row],[Reporte in]]=0,"Sin_Registro_In_Out",IF(User[[#This Row],[Reporte Out]]=0,"No_Realizo_Salida","No_cumple_el_Tiempo")),"")</f>
        <v/>
      </c>
      <c r="Y528" t="str" cm="1">
        <f t="array" ref="Y5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28" s="1"/>
      <c r="AD528" s="2"/>
      <c r="AF528" s="1"/>
      <c r="AH528" s="3"/>
      <c r="AI528" s="4"/>
      <c r="AJ528" s="3"/>
      <c r="AK528" s="1"/>
    </row>
    <row r="529" spans="1:37" x14ac:dyDescent="0.3">
      <c r="A529" t="s">
        <v>674</v>
      </c>
      <c r="B529">
        <v>1129567864</v>
      </c>
      <c r="C529" t="s">
        <v>1251</v>
      </c>
      <c r="D529" t="s">
        <v>675</v>
      </c>
      <c r="E529" t="s">
        <v>6</v>
      </c>
      <c r="F529" t="s">
        <v>1863</v>
      </c>
      <c r="G529" t="s">
        <v>179</v>
      </c>
      <c r="H529" s="2">
        <v>45512.541932870372</v>
      </c>
      <c r="I529">
        <v>1</v>
      </c>
      <c r="J5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45922.374143518522</v>
      </c>
      <c r="K5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45922.784085648149</v>
      </c>
      <c r="L529" s="21">
        <f>_xlfn.XLOOKUP(User[[#This Row],[User Code]],RMS_Check_In_Out!A:A,RMS_Check_In_Out!D:D,"0")</f>
        <v>590</v>
      </c>
      <c r="M529" s="21" t="str">
        <f>_xlfn.XLOOKUP(User[[#This Row],[User Code]],Leave!P:P,Leave!S:S,"0")</f>
        <v>0</v>
      </c>
      <c r="N529" s="21">
        <f>User[[#This Row],[Time Leave RMS (min)]]/60</f>
        <v>0</v>
      </c>
      <c r="O529" s="15">
        <f>User[[#This Row],[Duration In Store(min)]]/60</f>
        <v>9.8333333333333339</v>
      </c>
      <c r="P529" s="28">
        <f>User[[#This Row],[Time In Store + Leave]]/24</f>
        <v>0.40972222222222227</v>
      </c>
      <c r="Q529" s="15">
        <f>(User[[#This Row],[Time Leave RMS (min)]]/60)+User[[#This Row],[Duration In Store H]]</f>
        <v>9.8333333333333339</v>
      </c>
      <c r="R529">
        <f>IF(User[[#This Row],[Check In]]="Sin Registro",0,1)</f>
        <v>1</v>
      </c>
      <c r="S529">
        <f>IF(User[[#This Row],[Check Out]]="Sin Registro",0,1)</f>
        <v>1</v>
      </c>
      <c r="T529" t="str">
        <f>IFERROR(IF(VLOOKUP(User[[#This Row],[User Code]],Justificar!$C$8:$I$1048576,6,0)=0,"Sin Justificación",VLOOKUP(User[[#This Row],[User Code]],Justificar!$C$8:$I$1048576,6,0)),"")</f>
        <v/>
      </c>
      <c r="U529" t="str">
        <f>IFERROR(IF(VLOOKUP(User[[#This Row],[User Code]],Justificar!$C$8:$I$1048576,6,0)=0,"Sin Justificación",VLOOKUP(User[[#This Row],[User Code]],Justificar!$C$8:$I$1048576,7,0)),"")</f>
        <v/>
      </c>
      <c r="V529" t="str" cm="1">
        <f t="array" ref="V529">_xlfn.IFS(User[[#This Row],[Time In Store + Leave]]&lt;7.8,"Incompleto",User[[#This Row],[Time In Store + Leave]]&lt;=12,"Completo",User[[#This Row],[Time In Store + Leave]]&gt;12,"Superior")</f>
        <v>Completo</v>
      </c>
      <c r="W52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29" t="str">
        <f>IF(User[[#This Row],[Rango]]="incompleto",IF(User[[#This Row],[Reporte in]]=0,"Sin_Registro_In_Out",IF(User[[#This Row],[Reporte Out]]=0,"No_Realizo_Salida","No_cumple_el_Tiempo")),"")</f>
        <v/>
      </c>
      <c r="Y529" t="str" cm="1">
        <f t="array" ref="Y5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AC529" s="1"/>
      <c r="AD529" s="2"/>
      <c r="AF529" s="1"/>
      <c r="AH529" s="3"/>
      <c r="AI529" s="4"/>
      <c r="AJ529" s="3"/>
      <c r="AK529" s="1"/>
    </row>
    <row r="530" spans="1:37" x14ac:dyDescent="0.3">
      <c r="A530" t="s">
        <v>672</v>
      </c>
      <c r="B530">
        <v>1090510601</v>
      </c>
      <c r="C530" t="s">
        <v>1252</v>
      </c>
      <c r="D530" t="s">
        <v>673</v>
      </c>
      <c r="E530" t="s">
        <v>6</v>
      </c>
      <c r="F530" t="s">
        <v>1503</v>
      </c>
      <c r="G530" t="s">
        <v>177</v>
      </c>
      <c r="H530" s="2">
        <v>45509.653668981482</v>
      </c>
      <c r="I530">
        <v>1</v>
      </c>
      <c r="J5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45922.497939814813</v>
      </c>
      <c r="K5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45922.833460648151</v>
      </c>
      <c r="L530" s="21">
        <f>_xlfn.XLOOKUP(User[[#This Row],[User Code]],RMS_Check_In_Out!A:A,RMS_Check_In_Out!D:D,"0")</f>
        <v>483</v>
      </c>
      <c r="M530" s="21">
        <f>_xlfn.XLOOKUP(User[[#This Row],[User Code]],Leave!P:P,Leave!S:S,"0")</f>
        <v>60</v>
      </c>
      <c r="N530" s="21">
        <f>User[[#This Row],[Time Leave RMS (min)]]/60</f>
        <v>1</v>
      </c>
      <c r="O530" s="15">
        <f>User[[#This Row],[Duration In Store(min)]]/60</f>
        <v>8.0500000000000007</v>
      </c>
      <c r="P530" s="28">
        <f>User[[#This Row],[Time In Store + Leave]]/24</f>
        <v>0.37708333333333338</v>
      </c>
      <c r="Q530" s="15">
        <f>(User[[#This Row],[Time Leave RMS (min)]]/60)+User[[#This Row],[Duration In Store H]]</f>
        <v>9.0500000000000007</v>
      </c>
      <c r="R530">
        <f>IF(User[[#This Row],[Check In]]="Sin Registro",0,1)</f>
        <v>1</v>
      </c>
      <c r="S530">
        <f>IF(User[[#This Row],[Check Out]]="Sin Registro",0,1)</f>
        <v>1</v>
      </c>
      <c r="T530" t="str">
        <f>IFERROR(IF(VLOOKUP(User[[#This Row],[User Code]],Justificar!$C$8:$I$1048576,6,0)=0,"Sin Justificación",VLOOKUP(User[[#This Row],[User Code]],Justificar!$C$8:$I$1048576,6,0)),"")</f>
        <v/>
      </c>
      <c r="U530" t="str">
        <f>IFERROR(IF(VLOOKUP(User[[#This Row],[User Code]],Justificar!$C$8:$I$1048576,6,0)=0,"Sin Justificación",VLOOKUP(User[[#This Row],[User Code]],Justificar!$C$8:$I$1048576,7,0)),"")</f>
        <v/>
      </c>
      <c r="V530" t="str" cm="1">
        <f t="array" ref="V530">_xlfn.IFS(User[[#This Row],[Time In Store + Leave]]&lt;7.8,"Incompleto",User[[#This Row],[Time In Store + Leave]]&lt;=12,"Completo",User[[#This Row],[Time In Store + Leave]]&gt;12,"Superior")</f>
        <v>Completo</v>
      </c>
      <c r="W53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0" t="str">
        <f>IF(User[[#This Row],[Rango]]="incompleto",IF(User[[#This Row],[Reporte in]]=0,"Sin_Registro_In_Out",IF(User[[#This Row],[Reporte Out]]=0,"No_Realizo_Salida","No_cumple_el_Tiempo")),"")</f>
        <v/>
      </c>
      <c r="Y530" t="str" cm="1">
        <f t="array" ref="Y5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30" s="1"/>
      <c r="AD530" s="2"/>
      <c r="AF530" s="1"/>
      <c r="AH530" s="3"/>
      <c r="AI530" s="4"/>
      <c r="AJ530" s="3"/>
      <c r="AK530" s="1"/>
    </row>
    <row r="531" spans="1:37" x14ac:dyDescent="0.3">
      <c r="A531" t="s">
        <v>667</v>
      </c>
      <c r="B531">
        <v>1047480858</v>
      </c>
      <c r="C531" t="s">
        <v>1253</v>
      </c>
      <c r="D531" t="s">
        <v>668</v>
      </c>
      <c r="E531" t="s">
        <v>6</v>
      </c>
      <c r="F531" t="s">
        <v>972</v>
      </c>
      <c r="G531" t="s">
        <v>178</v>
      </c>
      <c r="H531" s="2">
        <v>45506.489664351851</v>
      </c>
      <c r="I531">
        <v>1</v>
      </c>
      <c r="J53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3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31" s="21" t="str">
        <f>_xlfn.XLOOKUP(User[[#This Row],[User Code]],RMS_Check_In_Out!A:A,RMS_Check_In_Out!D:D,"0")</f>
        <v>0</v>
      </c>
      <c r="M531" s="21" t="str">
        <f>_xlfn.XLOOKUP(User[[#This Row],[User Code]],Leave!P:P,Leave!S:S,"0")</f>
        <v>0</v>
      </c>
      <c r="N531" s="21">
        <f>User[[#This Row],[Time Leave RMS (min)]]/60</f>
        <v>0</v>
      </c>
      <c r="O531" s="15">
        <f>User[[#This Row],[Duration In Store(min)]]/60</f>
        <v>0</v>
      </c>
      <c r="P531" s="28">
        <f>User[[#This Row],[Time In Store + Leave]]/24</f>
        <v>0</v>
      </c>
      <c r="Q531" s="15">
        <f>(User[[#This Row],[Time Leave RMS (min)]]/60)+User[[#This Row],[Duration In Store H]]</f>
        <v>0</v>
      </c>
      <c r="R531">
        <f>IF(User[[#This Row],[Check In]]="Sin Registro",0,1)</f>
        <v>0</v>
      </c>
      <c r="S531">
        <f>IF(User[[#This Row],[Check Out]]="Sin Registro",0,1)</f>
        <v>0</v>
      </c>
      <c r="T531" t="str">
        <f>IFERROR(IF(VLOOKUP(User[[#This Row],[User Code]],Justificar!$C$8:$I$1048576,6,0)=0,"Sin Justificación",VLOOKUP(User[[#This Row],[User Code]],Justificar!$C$8:$I$1048576,6,0)),"")</f>
        <v>Sin Justificación</v>
      </c>
      <c r="U531" t="str">
        <f>IFERROR(IF(VLOOKUP(User[[#This Row],[User Code]],Justificar!$C$8:$I$1048576,6,0)=0,"Sin Justificación",VLOOKUP(User[[#This Row],[User Code]],Justificar!$C$8:$I$1048576,7,0)),"")</f>
        <v>Sin Justificación</v>
      </c>
      <c r="V531" t="str" cm="1">
        <f t="array" ref="V531">_xlfn.IFS(User[[#This Row],[Time In Store + Leave]]&lt;7.8,"Incompleto",User[[#This Row],[Time In Store + Leave]]&lt;=12,"Completo",User[[#This Row],[Time In Store + Leave]]&gt;12,"Superior")</f>
        <v>Incompleto</v>
      </c>
      <c r="W53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31" t="str">
        <f>IF(User[[#This Row],[Rango]]="incompleto",IF(User[[#This Row],[Reporte in]]=0,"Sin_Registro_In_Out",IF(User[[#This Row],[Reporte Out]]=0,"No_Realizo_Salida","No_cumple_el_Tiempo")),"")</f>
        <v>Sin_Registro_In_Out</v>
      </c>
      <c r="Y531" t="str" cm="1">
        <f t="array" ref="Y5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31" s="1"/>
      <c r="AD531" s="2"/>
      <c r="AF531" s="1"/>
      <c r="AH531" s="3"/>
      <c r="AI531" s="4"/>
      <c r="AJ531" s="3"/>
      <c r="AK531" s="1"/>
    </row>
    <row r="532" spans="1:37" x14ac:dyDescent="0.3">
      <c r="A532" t="s">
        <v>665</v>
      </c>
      <c r="B532">
        <v>1118801866</v>
      </c>
      <c r="C532" t="s">
        <v>1254</v>
      </c>
      <c r="D532" t="s">
        <v>666</v>
      </c>
      <c r="E532" t="s">
        <v>6</v>
      </c>
      <c r="F532" t="s">
        <v>1034</v>
      </c>
      <c r="G532" t="s">
        <v>178</v>
      </c>
      <c r="H532" s="2">
        <v>45503.6253125</v>
      </c>
      <c r="I532">
        <v>1</v>
      </c>
      <c r="J5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45922.365358796298</v>
      </c>
      <c r="K5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45922.741539351853</v>
      </c>
      <c r="L532" s="21">
        <f>_xlfn.XLOOKUP(User[[#This Row],[User Code]],RMS_Check_In_Out!A:A,RMS_Check_In_Out!D:D,"0")</f>
        <v>542</v>
      </c>
      <c r="M532" s="21" t="str">
        <f>_xlfn.XLOOKUP(User[[#This Row],[User Code]],Leave!P:P,Leave!S:S,"0")</f>
        <v>0</v>
      </c>
      <c r="N532" s="21">
        <f>User[[#This Row],[Time Leave RMS (min)]]/60</f>
        <v>0</v>
      </c>
      <c r="O532" s="15">
        <f>User[[#This Row],[Duration In Store(min)]]/60</f>
        <v>9.0333333333333332</v>
      </c>
      <c r="P532" s="28">
        <f>User[[#This Row],[Time In Store + Leave]]/24</f>
        <v>0.37638888888888888</v>
      </c>
      <c r="Q532" s="15">
        <f>(User[[#This Row],[Time Leave RMS (min)]]/60)+User[[#This Row],[Duration In Store H]]</f>
        <v>9.0333333333333332</v>
      </c>
      <c r="R532">
        <f>IF(User[[#This Row],[Check In]]="Sin Registro",0,1)</f>
        <v>1</v>
      </c>
      <c r="S532">
        <f>IF(User[[#This Row],[Check Out]]="Sin Registro",0,1)</f>
        <v>1</v>
      </c>
      <c r="T532" t="str">
        <f>IFERROR(IF(VLOOKUP(User[[#This Row],[User Code]],Justificar!$C$8:$I$1048576,6,0)=0,"Sin Justificación",VLOOKUP(User[[#This Row],[User Code]],Justificar!$C$8:$I$1048576,6,0)),"")</f>
        <v/>
      </c>
      <c r="U532" t="str">
        <f>IFERROR(IF(VLOOKUP(User[[#This Row],[User Code]],Justificar!$C$8:$I$1048576,6,0)=0,"Sin Justificación",VLOOKUP(User[[#This Row],[User Code]],Justificar!$C$8:$I$1048576,7,0)),"")</f>
        <v/>
      </c>
      <c r="V532" t="str" cm="1">
        <f t="array" ref="V532">_xlfn.IFS(User[[#This Row],[Time In Store + Leave]]&lt;7.8,"Incompleto",User[[#This Row],[Time In Store + Leave]]&lt;=12,"Completo",User[[#This Row],[Time In Store + Leave]]&gt;12,"Superior")</f>
        <v>Completo</v>
      </c>
      <c r="W53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2" t="str">
        <f>IF(User[[#This Row],[Rango]]="incompleto",IF(User[[#This Row],[Reporte in]]=0,"Sin_Registro_In_Out",IF(User[[#This Row],[Reporte Out]]=0,"No_Realizo_Salida","No_cumple_el_Tiempo")),"")</f>
        <v/>
      </c>
      <c r="Y532" t="str" cm="1">
        <f t="array" ref="Y5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32" s="1"/>
      <c r="AD532" s="2"/>
      <c r="AF532" s="1"/>
      <c r="AH532" s="3"/>
      <c r="AI532" s="4"/>
      <c r="AJ532" s="3"/>
      <c r="AK532" s="1"/>
    </row>
    <row r="533" spans="1:37" x14ac:dyDescent="0.3">
      <c r="A533" t="s">
        <v>660</v>
      </c>
      <c r="B533">
        <v>1000063818</v>
      </c>
      <c r="C533" t="s">
        <v>1255</v>
      </c>
      <c r="D533" t="s">
        <v>661</v>
      </c>
      <c r="E533" t="s">
        <v>6</v>
      </c>
      <c r="F533" t="s">
        <v>1487</v>
      </c>
      <c r="G533" t="s">
        <v>177</v>
      </c>
      <c r="H533" s="2">
        <v>45498.500879629632</v>
      </c>
      <c r="I533">
        <v>1</v>
      </c>
      <c r="J5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45922.500138888892</v>
      </c>
      <c r="K5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45922.834456018521</v>
      </c>
      <c r="L533" s="21">
        <f>_xlfn.XLOOKUP(User[[#This Row],[User Code]],RMS_Check_In_Out!A:A,RMS_Check_In_Out!D:D,"0")</f>
        <v>481</v>
      </c>
      <c r="M533" s="21">
        <f>_xlfn.XLOOKUP(User[[#This Row],[User Code]],Leave!P:P,Leave!S:S,"0")</f>
        <v>480</v>
      </c>
      <c r="N533" s="21">
        <f>User[[#This Row],[Time Leave RMS (min)]]/60</f>
        <v>8</v>
      </c>
      <c r="O533" s="15">
        <f>User[[#This Row],[Duration In Store(min)]]/60</f>
        <v>8.0166666666666675</v>
      </c>
      <c r="P533" s="28">
        <f>User[[#This Row],[Time In Store + Leave]]/24</f>
        <v>0.66736111111111107</v>
      </c>
      <c r="Q533" s="15">
        <f>(User[[#This Row],[Time Leave RMS (min)]]/60)+User[[#This Row],[Duration In Store H]]</f>
        <v>16.016666666666666</v>
      </c>
      <c r="R533">
        <f>IF(User[[#This Row],[Check In]]="Sin Registro",0,1)</f>
        <v>1</v>
      </c>
      <c r="S533">
        <f>IF(User[[#This Row],[Check Out]]="Sin Registro",0,1)</f>
        <v>1</v>
      </c>
      <c r="T533" t="str">
        <f>IFERROR(IF(VLOOKUP(User[[#This Row],[User Code]],Justificar!$C$8:$I$1048576,6,0)=0,"Sin Justificación",VLOOKUP(User[[#This Row],[User Code]],Justificar!$C$8:$I$1048576,6,0)),"")</f>
        <v/>
      </c>
      <c r="U533" t="str">
        <f>IFERROR(IF(VLOOKUP(User[[#This Row],[User Code]],Justificar!$C$8:$I$1048576,6,0)=0,"Sin Justificación",VLOOKUP(User[[#This Row],[User Code]],Justificar!$C$8:$I$1048576,7,0)),"")</f>
        <v/>
      </c>
      <c r="V533" t="str" cm="1">
        <f t="array" ref="V533">_xlfn.IFS(User[[#This Row],[Time In Store + Leave]]&lt;7.8,"Incompleto",User[[#This Row],[Time In Store + Leave]]&lt;=12,"Completo",User[[#This Row],[Time In Store + Leave]]&gt;12,"Superior")</f>
        <v>Superior</v>
      </c>
      <c r="W53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3" t="str">
        <f>IF(User[[#This Row],[Rango]]="incompleto",IF(User[[#This Row],[Reporte in]]=0,"Sin_Registro_In_Out",IF(User[[#This Row],[Reporte Out]]=0,"No_Realizo_Salida","No_cumple_el_Tiempo")),"")</f>
        <v/>
      </c>
      <c r="Y533" t="str" cm="1">
        <f t="array" ref="Y5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33" s="1"/>
      <c r="AD533" s="2"/>
      <c r="AF533" s="1"/>
      <c r="AH533" s="3"/>
      <c r="AI533" s="4"/>
      <c r="AJ533" s="3"/>
      <c r="AK533" s="1"/>
    </row>
    <row r="534" spans="1:37" x14ac:dyDescent="0.3">
      <c r="A534" t="s">
        <v>662</v>
      </c>
      <c r="B534">
        <v>1013607959</v>
      </c>
      <c r="C534" t="s">
        <v>1256</v>
      </c>
      <c r="D534" t="s">
        <v>663</v>
      </c>
      <c r="E534" t="s">
        <v>6</v>
      </c>
      <c r="F534" t="s">
        <v>1105</v>
      </c>
      <c r="G534" t="s">
        <v>177</v>
      </c>
      <c r="H534" s="2">
        <v>45498.417430555557</v>
      </c>
      <c r="I534">
        <v>1</v>
      </c>
      <c r="J5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45922.540011574078</v>
      </c>
      <c r="K5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45922.881226851852</v>
      </c>
      <c r="L534" s="21">
        <f>_xlfn.XLOOKUP(User[[#This Row],[User Code]],RMS_Check_In_Out!A:A,RMS_Check_In_Out!D:D,"0")</f>
        <v>491</v>
      </c>
      <c r="M534" s="21" t="str">
        <f>_xlfn.XLOOKUP(User[[#This Row],[User Code]],Leave!P:P,Leave!S:S,"0")</f>
        <v>0</v>
      </c>
      <c r="N534" s="21">
        <f>User[[#This Row],[Time Leave RMS (min)]]/60</f>
        <v>0</v>
      </c>
      <c r="O534" s="15">
        <f>User[[#This Row],[Duration In Store(min)]]/60</f>
        <v>8.1833333333333336</v>
      </c>
      <c r="P534" s="28">
        <f>User[[#This Row],[Time In Store + Leave]]/24</f>
        <v>0.34097222222222223</v>
      </c>
      <c r="Q534" s="15">
        <f>(User[[#This Row],[Time Leave RMS (min)]]/60)+User[[#This Row],[Duration In Store H]]</f>
        <v>8.1833333333333336</v>
      </c>
      <c r="R534">
        <f>IF(User[[#This Row],[Check In]]="Sin Registro",0,1)</f>
        <v>1</v>
      </c>
      <c r="S534">
        <f>IF(User[[#This Row],[Check Out]]="Sin Registro",0,1)</f>
        <v>1</v>
      </c>
      <c r="T534" t="str">
        <f>IFERROR(IF(VLOOKUP(User[[#This Row],[User Code]],Justificar!$C$8:$I$1048576,6,0)=0,"Sin Justificación",VLOOKUP(User[[#This Row],[User Code]],Justificar!$C$8:$I$1048576,6,0)),"")</f>
        <v/>
      </c>
      <c r="U534" t="str">
        <f>IFERROR(IF(VLOOKUP(User[[#This Row],[User Code]],Justificar!$C$8:$I$1048576,6,0)=0,"Sin Justificación",VLOOKUP(User[[#This Row],[User Code]],Justificar!$C$8:$I$1048576,7,0)),"")</f>
        <v/>
      </c>
      <c r="V534" t="str" cm="1">
        <f t="array" ref="V534">_xlfn.IFS(User[[#This Row],[Time In Store + Leave]]&lt;7.8,"Incompleto",User[[#This Row],[Time In Store + Leave]]&lt;=12,"Completo",User[[#This Row],[Time In Store + Leave]]&gt;12,"Superior")</f>
        <v>Completo</v>
      </c>
      <c r="W53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4" t="str">
        <f>IF(User[[#This Row],[Rango]]="incompleto",IF(User[[#This Row],[Reporte in]]=0,"Sin_Registro_In_Out",IF(User[[#This Row],[Reporte Out]]=0,"No_Realizo_Salida","No_cumple_el_Tiempo")),"")</f>
        <v/>
      </c>
      <c r="Y534" t="str" cm="1">
        <f t="array" ref="Y5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34" s="1"/>
      <c r="AD534" s="2"/>
      <c r="AF534" s="1"/>
      <c r="AH534" s="3"/>
      <c r="AI534" s="4"/>
      <c r="AJ534" s="3"/>
      <c r="AK534" s="1"/>
    </row>
    <row r="535" spans="1:37" x14ac:dyDescent="0.3">
      <c r="A535" t="s">
        <v>656</v>
      </c>
      <c r="B535">
        <v>1032406019</v>
      </c>
      <c r="C535" t="s">
        <v>1257</v>
      </c>
      <c r="D535" t="s">
        <v>657</v>
      </c>
      <c r="E535" t="s">
        <v>6</v>
      </c>
      <c r="F535" t="s">
        <v>2768</v>
      </c>
      <c r="G535" t="s">
        <v>178</v>
      </c>
      <c r="H535" s="2">
        <v>45497.709270833337</v>
      </c>
      <c r="I535">
        <v>1</v>
      </c>
      <c r="J5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45922.45349537037</v>
      </c>
      <c r="K5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45922.831967592596</v>
      </c>
      <c r="L535" s="21">
        <f>_xlfn.XLOOKUP(User[[#This Row],[User Code]],RMS_Check_In_Out!A:A,RMS_Check_In_Out!D:D,"0")</f>
        <v>545</v>
      </c>
      <c r="M535" s="21" t="str">
        <f>_xlfn.XLOOKUP(User[[#This Row],[User Code]],Leave!P:P,Leave!S:S,"0")</f>
        <v>0</v>
      </c>
      <c r="N535" s="21">
        <f>User[[#This Row],[Time Leave RMS (min)]]/60</f>
        <v>0</v>
      </c>
      <c r="O535" s="15">
        <f>User[[#This Row],[Duration In Store(min)]]/60</f>
        <v>9.0833333333333339</v>
      </c>
      <c r="P535" s="28">
        <f>User[[#This Row],[Time In Store + Leave]]/24</f>
        <v>0.37847222222222227</v>
      </c>
      <c r="Q535" s="15">
        <f>(User[[#This Row],[Time Leave RMS (min)]]/60)+User[[#This Row],[Duration In Store H]]</f>
        <v>9.0833333333333339</v>
      </c>
      <c r="R535">
        <f>IF(User[[#This Row],[Check In]]="Sin Registro",0,1)</f>
        <v>1</v>
      </c>
      <c r="S535">
        <f>IF(User[[#This Row],[Check Out]]="Sin Registro",0,1)</f>
        <v>1</v>
      </c>
      <c r="T535" t="str">
        <f>IFERROR(IF(VLOOKUP(User[[#This Row],[User Code]],Justificar!$C$8:$I$1048576,6,0)=0,"Sin Justificación",VLOOKUP(User[[#This Row],[User Code]],Justificar!$C$8:$I$1048576,6,0)),"")</f>
        <v/>
      </c>
      <c r="U535" t="str">
        <f>IFERROR(IF(VLOOKUP(User[[#This Row],[User Code]],Justificar!$C$8:$I$1048576,6,0)=0,"Sin Justificación",VLOOKUP(User[[#This Row],[User Code]],Justificar!$C$8:$I$1048576,7,0)),"")</f>
        <v/>
      </c>
      <c r="V535" t="str" cm="1">
        <f t="array" ref="V535">_xlfn.IFS(User[[#This Row],[Time In Store + Leave]]&lt;7.8,"Incompleto",User[[#This Row],[Time In Store + Leave]]&lt;=12,"Completo",User[[#This Row],[Time In Store + Leave]]&gt;12,"Superior")</f>
        <v>Completo</v>
      </c>
      <c r="W53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5" t="str">
        <f>IF(User[[#This Row],[Rango]]="incompleto",IF(User[[#This Row],[Reporte in]]=0,"Sin_Registro_In_Out",IF(User[[#This Row],[Reporte Out]]=0,"No_Realizo_Salida","No_cumple_el_Tiempo")),"")</f>
        <v/>
      </c>
      <c r="Y535" t="str" cm="1">
        <f t="array" ref="Y5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35" s="1"/>
      <c r="AD535" s="2"/>
      <c r="AF535" s="1"/>
      <c r="AH535" s="3"/>
      <c r="AI535" s="4"/>
      <c r="AJ535" s="3"/>
      <c r="AK535" s="1"/>
    </row>
    <row r="536" spans="1:37" x14ac:dyDescent="0.3">
      <c r="A536" t="s">
        <v>658</v>
      </c>
      <c r="B536">
        <v>1023911369</v>
      </c>
      <c r="C536" t="s">
        <v>1258</v>
      </c>
      <c r="D536" t="s">
        <v>659</v>
      </c>
      <c r="E536" t="s">
        <v>6</v>
      </c>
      <c r="F536" t="s">
        <v>1033</v>
      </c>
      <c r="G536" t="s">
        <v>178</v>
      </c>
      <c r="H536" s="2">
        <v>45497.708773148152</v>
      </c>
      <c r="I536">
        <v>1</v>
      </c>
      <c r="J53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45922.390925925924</v>
      </c>
      <c r="K53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45922.758946759262</v>
      </c>
      <c r="L536" s="21">
        <f>_xlfn.XLOOKUP(User[[#This Row],[User Code]],RMS_Check_In_Out!A:A,RMS_Check_In_Out!D:D,"0")</f>
        <v>530</v>
      </c>
      <c r="M536" s="21" t="str">
        <f>_xlfn.XLOOKUP(User[[#This Row],[User Code]],Leave!P:P,Leave!S:S,"0")</f>
        <v>0</v>
      </c>
      <c r="N536" s="21">
        <f>User[[#This Row],[Time Leave RMS (min)]]/60</f>
        <v>0</v>
      </c>
      <c r="O536" s="15">
        <f>User[[#This Row],[Duration In Store(min)]]/60</f>
        <v>8.8333333333333339</v>
      </c>
      <c r="P536" s="28">
        <f>User[[#This Row],[Time In Store + Leave]]/24</f>
        <v>0.36805555555555558</v>
      </c>
      <c r="Q536" s="15">
        <f>(User[[#This Row],[Time Leave RMS (min)]]/60)+User[[#This Row],[Duration In Store H]]</f>
        <v>8.8333333333333339</v>
      </c>
      <c r="R536">
        <f>IF(User[[#This Row],[Check In]]="Sin Registro",0,1)</f>
        <v>1</v>
      </c>
      <c r="S536">
        <f>IF(User[[#This Row],[Check Out]]="Sin Registro",0,1)</f>
        <v>1</v>
      </c>
      <c r="T536" t="str">
        <f>IFERROR(IF(VLOOKUP(User[[#This Row],[User Code]],Justificar!$C$8:$I$1048576,6,0)=0,"Sin Justificación",VLOOKUP(User[[#This Row],[User Code]],Justificar!$C$8:$I$1048576,6,0)),"")</f>
        <v/>
      </c>
      <c r="U536" t="str">
        <f>IFERROR(IF(VLOOKUP(User[[#This Row],[User Code]],Justificar!$C$8:$I$1048576,6,0)=0,"Sin Justificación",VLOOKUP(User[[#This Row],[User Code]],Justificar!$C$8:$I$1048576,7,0)),"")</f>
        <v/>
      </c>
      <c r="V536" t="str" cm="1">
        <f t="array" ref="V536">_xlfn.IFS(User[[#This Row],[Time In Store + Leave]]&lt;7.8,"Incompleto",User[[#This Row],[Time In Store + Leave]]&lt;=12,"Completo",User[[#This Row],[Time In Store + Leave]]&gt;12,"Superior")</f>
        <v>Completo</v>
      </c>
      <c r="W53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6" t="str">
        <f>IF(User[[#This Row],[Rango]]="incompleto",IF(User[[#This Row],[Reporte in]]=0,"Sin_Registro_In_Out",IF(User[[#This Row],[Reporte Out]]=0,"No_Realizo_Salida","No_cumple_el_Tiempo")),"")</f>
        <v/>
      </c>
      <c r="Y536" t="str" cm="1">
        <f t="array" ref="Y5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36" s="1"/>
      <c r="AD536" s="2"/>
      <c r="AF536" s="1"/>
      <c r="AH536" s="3"/>
      <c r="AI536" s="4"/>
      <c r="AJ536" s="3"/>
      <c r="AK536" s="1"/>
    </row>
    <row r="537" spans="1:37" x14ac:dyDescent="0.3">
      <c r="A537" t="s">
        <v>653</v>
      </c>
      <c r="B537">
        <v>1193209611</v>
      </c>
      <c r="C537" t="s">
        <v>1259</v>
      </c>
      <c r="D537" t="s">
        <v>654</v>
      </c>
      <c r="E537" t="s">
        <v>6</v>
      </c>
      <c r="F537" t="s">
        <v>1569</v>
      </c>
      <c r="G537" t="s">
        <v>179</v>
      </c>
      <c r="H537" s="2">
        <v>45492.492048611108</v>
      </c>
      <c r="I537">
        <v>1</v>
      </c>
      <c r="J53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45922.411053240743</v>
      </c>
      <c r="K53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45922.805833333332</v>
      </c>
      <c r="L537" s="21">
        <f>_xlfn.XLOOKUP(User[[#This Row],[User Code]],RMS_Check_In_Out!A:A,RMS_Check_In_Out!D:D,"0")</f>
        <v>568</v>
      </c>
      <c r="M537" s="21" t="str">
        <f>_xlfn.XLOOKUP(User[[#This Row],[User Code]],Leave!P:P,Leave!S:S,"0")</f>
        <v>0</v>
      </c>
      <c r="N537" s="21">
        <f>User[[#This Row],[Time Leave RMS (min)]]/60</f>
        <v>0</v>
      </c>
      <c r="O537" s="15">
        <f>User[[#This Row],[Duration In Store(min)]]/60</f>
        <v>9.4666666666666668</v>
      </c>
      <c r="P537" s="28">
        <f>User[[#This Row],[Time In Store + Leave]]/24</f>
        <v>0.39444444444444443</v>
      </c>
      <c r="Q537" s="15">
        <f>(User[[#This Row],[Time Leave RMS (min)]]/60)+User[[#This Row],[Duration In Store H]]</f>
        <v>9.4666666666666668</v>
      </c>
      <c r="R537">
        <f>IF(User[[#This Row],[Check In]]="Sin Registro",0,1)</f>
        <v>1</v>
      </c>
      <c r="S537">
        <f>IF(User[[#This Row],[Check Out]]="Sin Registro",0,1)</f>
        <v>1</v>
      </c>
      <c r="T537" t="str">
        <f>IFERROR(IF(VLOOKUP(User[[#This Row],[User Code]],Justificar!$C$8:$I$1048576,6,0)=0,"Sin Justificación",VLOOKUP(User[[#This Row],[User Code]],Justificar!$C$8:$I$1048576,6,0)),"")</f>
        <v/>
      </c>
      <c r="U537" t="str">
        <f>IFERROR(IF(VLOOKUP(User[[#This Row],[User Code]],Justificar!$C$8:$I$1048576,6,0)=0,"Sin Justificación",VLOOKUP(User[[#This Row],[User Code]],Justificar!$C$8:$I$1048576,7,0)),"")</f>
        <v/>
      </c>
      <c r="V537" t="str" cm="1">
        <f t="array" ref="V537">_xlfn.IFS(User[[#This Row],[Time In Store + Leave]]&lt;7.8,"Incompleto",User[[#This Row],[Time In Store + Leave]]&lt;=12,"Completo",User[[#This Row],[Time In Store + Leave]]&gt;12,"Superior")</f>
        <v>Completo</v>
      </c>
      <c r="W53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7" t="str">
        <f>IF(User[[#This Row],[Rango]]="incompleto",IF(User[[#This Row],[Reporte in]]=0,"Sin_Registro_In_Out",IF(User[[#This Row],[Reporte Out]]=0,"No_Realizo_Salida","No_cumple_el_Tiempo")),"")</f>
        <v/>
      </c>
      <c r="Y537" t="str" cm="1">
        <f t="array" ref="Y5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AC537" s="1"/>
      <c r="AD537" s="2"/>
      <c r="AF537" s="1"/>
      <c r="AH537" s="3"/>
      <c r="AI537" s="4"/>
      <c r="AJ537" s="3"/>
      <c r="AK537" s="1"/>
    </row>
    <row r="538" spans="1:37" x14ac:dyDescent="0.3">
      <c r="A538" t="s">
        <v>651</v>
      </c>
      <c r="B538">
        <v>1193229161</v>
      </c>
      <c r="C538" t="s">
        <v>1260</v>
      </c>
      <c r="D538" t="s">
        <v>652</v>
      </c>
      <c r="E538" t="s">
        <v>6</v>
      </c>
      <c r="F538" t="s">
        <v>3716</v>
      </c>
      <c r="G538" t="s">
        <v>178</v>
      </c>
      <c r="H538" s="2">
        <v>45491.792407407411</v>
      </c>
      <c r="I538">
        <v>1</v>
      </c>
      <c r="J53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45922.329745370371</v>
      </c>
      <c r="K53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45922.708541666667</v>
      </c>
      <c r="L538" s="21">
        <f>_xlfn.XLOOKUP(User[[#This Row],[User Code]],RMS_Check_In_Out!A:A,RMS_Check_In_Out!D:D,"0")</f>
        <v>545</v>
      </c>
      <c r="M538" s="21" t="str">
        <f>_xlfn.XLOOKUP(User[[#This Row],[User Code]],Leave!P:P,Leave!S:S,"0")</f>
        <v>0</v>
      </c>
      <c r="N538" s="21">
        <f>User[[#This Row],[Time Leave RMS (min)]]/60</f>
        <v>0</v>
      </c>
      <c r="O538" s="15">
        <f>User[[#This Row],[Duration In Store(min)]]/60</f>
        <v>9.0833333333333339</v>
      </c>
      <c r="P538" s="28">
        <f>User[[#This Row],[Time In Store + Leave]]/24</f>
        <v>0.37847222222222227</v>
      </c>
      <c r="Q538" s="15">
        <f>(User[[#This Row],[Time Leave RMS (min)]]/60)+User[[#This Row],[Duration In Store H]]</f>
        <v>9.0833333333333339</v>
      </c>
      <c r="R538">
        <f>IF(User[[#This Row],[Check In]]="Sin Registro",0,1)</f>
        <v>1</v>
      </c>
      <c r="S538">
        <f>IF(User[[#This Row],[Check Out]]="Sin Registro",0,1)</f>
        <v>1</v>
      </c>
      <c r="T538" t="str">
        <f>IFERROR(IF(VLOOKUP(User[[#This Row],[User Code]],Justificar!$C$8:$I$1048576,6,0)=0,"Sin Justificación",VLOOKUP(User[[#This Row],[User Code]],Justificar!$C$8:$I$1048576,6,0)),"")</f>
        <v/>
      </c>
      <c r="U538" t="str">
        <f>IFERROR(IF(VLOOKUP(User[[#This Row],[User Code]],Justificar!$C$8:$I$1048576,6,0)=0,"Sin Justificación",VLOOKUP(User[[#This Row],[User Code]],Justificar!$C$8:$I$1048576,7,0)),"")</f>
        <v/>
      </c>
      <c r="V538" t="str" cm="1">
        <f t="array" ref="V538">_xlfn.IFS(User[[#This Row],[Time In Store + Leave]]&lt;7.8,"Incompleto",User[[#This Row],[Time In Store + Leave]]&lt;=12,"Completo",User[[#This Row],[Time In Store + Leave]]&gt;12,"Superior")</f>
        <v>Completo</v>
      </c>
      <c r="W5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8" t="str">
        <f>IF(User[[#This Row],[Rango]]="incompleto",IF(User[[#This Row],[Reporte in]]=0,"Sin_Registro_In_Out",IF(User[[#This Row],[Reporte Out]]=0,"No_Realizo_Salida","No_cumple_el_Tiempo")),"")</f>
        <v/>
      </c>
      <c r="Y538" t="str" cm="1">
        <f t="array" ref="Y5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38" s="1"/>
      <c r="AD538" s="2"/>
      <c r="AF538" s="1"/>
      <c r="AH538" s="3"/>
      <c r="AI538" s="4"/>
      <c r="AJ538" s="3"/>
      <c r="AK538" s="1"/>
    </row>
    <row r="539" spans="1:37" x14ac:dyDescent="0.3">
      <c r="A539" t="s">
        <v>649</v>
      </c>
      <c r="B539">
        <v>1006182146</v>
      </c>
      <c r="C539" t="s">
        <v>1261</v>
      </c>
      <c r="D539" t="s">
        <v>650</v>
      </c>
      <c r="E539" t="s">
        <v>6</v>
      </c>
      <c r="F539" t="s">
        <v>1128</v>
      </c>
      <c r="G539" t="s">
        <v>178</v>
      </c>
      <c r="H539" s="2">
        <v>45489.666956018518</v>
      </c>
      <c r="I539">
        <v>1</v>
      </c>
      <c r="J53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3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39" s="21" t="str">
        <f>_xlfn.XLOOKUP(User[[#This Row],[User Code]],RMS_Check_In_Out!A:A,RMS_Check_In_Out!D:D,"0")</f>
        <v>0</v>
      </c>
      <c r="M539" s="21">
        <f>_xlfn.XLOOKUP(User[[#This Row],[User Code]],Leave!P:P,Leave!S:S,"0")</f>
        <v>540</v>
      </c>
      <c r="N539" s="21">
        <f>User[[#This Row],[Time Leave RMS (min)]]/60</f>
        <v>9</v>
      </c>
      <c r="O539" s="15">
        <f>User[[#This Row],[Duration In Store(min)]]/60</f>
        <v>0</v>
      </c>
      <c r="P539" s="28">
        <f>User[[#This Row],[Time In Store + Leave]]/24</f>
        <v>0.375</v>
      </c>
      <c r="Q539" s="15">
        <f>(User[[#This Row],[Time Leave RMS (min)]]/60)+User[[#This Row],[Duration In Store H]]</f>
        <v>9</v>
      </c>
      <c r="R539">
        <f>IF(User[[#This Row],[Check In]]="Sin Registro",0,1)</f>
        <v>1</v>
      </c>
      <c r="S539">
        <f>IF(User[[#This Row],[Check Out]]="Sin Registro",0,1)</f>
        <v>1</v>
      </c>
      <c r="T539" t="str">
        <f>IFERROR(IF(VLOOKUP(User[[#This Row],[User Code]],Justificar!$C$8:$I$1048576,6,0)=0,"Sin Justificación",VLOOKUP(User[[#This Row],[User Code]],Justificar!$C$8:$I$1048576,6,0)),"")</f>
        <v/>
      </c>
      <c r="U539" t="str">
        <f>IFERROR(IF(VLOOKUP(User[[#This Row],[User Code]],Justificar!$C$8:$I$1048576,6,0)=0,"Sin Justificación",VLOOKUP(User[[#This Row],[User Code]],Justificar!$C$8:$I$1048576,7,0)),"")</f>
        <v/>
      </c>
      <c r="V539" t="str" cm="1">
        <f t="array" ref="V539">_xlfn.IFS(User[[#This Row],[Time In Store + Leave]]&lt;7.8,"Incompleto",User[[#This Row],[Time In Store + Leave]]&lt;=12,"Completo",User[[#This Row],[Time In Store + Leave]]&gt;12,"Superior")</f>
        <v>Completo</v>
      </c>
      <c r="W53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39" t="str">
        <f>IF(User[[#This Row],[Rango]]="incompleto",IF(User[[#This Row],[Reporte in]]=0,"Sin_Registro_In_Out",IF(User[[#This Row],[Reporte Out]]=0,"No_Realizo_Salida","No_cumple_el_Tiempo")),"")</f>
        <v/>
      </c>
      <c r="Y539" t="str" cm="1">
        <f t="array" ref="Y5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39" s="1"/>
      <c r="AD539" s="2"/>
      <c r="AF539" s="1"/>
      <c r="AH539" s="3"/>
      <c r="AI539" s="4"/>
      <c r="AJ539" s="3"/>
      <c r="AK539" s="1"/>
    </row>
    <row r="540" spans="1:37" x14ac:dyDescent="0.3">
      <c r="A540" t="s">
        <v>645</v>
      </c>
      <c r="B540">
        <v>1033257635</v>
      </c>
      <c r="C540" t="s">
        <v>1262</v>
      </c>
      <c r="D540" t="s">
        <v>646</v>
      </c>
      <c r="E540" t="s">
        <v>6</v>
      </c>
      <c r="F540" t="s">
        <v>1043</v>
      </c>
      <c r="G540" t="s">
        <v>177</v>
      </c>
      <c r="H540" s="2">
        <v>45484.436932870369</v>
      </c>
      <c r="I540">
        <v>1</v>
      </c>
      <c r="J5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45922.46466435185</v>
      </c>
      <c r="K5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45922.799131944441</v>
      </c>
      <c r="L540" s="21">
        <f>_xlfn.XLOOKUP(User[[#This Row],[User Code]],RMS_Check_In_Out!A:A,RMS_Check_In_Out!D:D,"0")</f>
        <v>482</v>
      </c>
      <c r="M540" s="21" t="str">
        <f>_xlfn.XLOOKUP(User[[#This Row],[User Code]],Leave!P:P,Leave!S:S,"0")</f>
        <v>0</v>
      </c>
      <c r="N540" s="21">
        <f>User[[#This Row],[Time Leave RMS (min)]]/60</f>
        <v>0</v>
      </c>
      <c r="O540" s="15">
        <f>User[[#This Row],[Duration In Store(min)]]/60</f>
        <v>8.0333333333333332</v>
      </c>
      <c r="P540" s="28">
        <f>User[[#This Row],[Time In Store + Leave]]/24</f>
        <v>0.3347222222222222</v>
      </c>
      <c r="Q540" s="15">
        <f>(User[[#This Row],[Time Leave RMS (min)]]/60)+User[[#This Row],[Duration In Store H]]</f>
        <v>8.0333333333333332</v>
      </c>
      <c r="R540">
        <f>IF(User[[#This Row],[Check In]]="Sin Registro",0,1)</f>
        <v>1</v>
      </c>
      <c r="S540">
        <f>IF(User[[#This Row],[Check Out]]="Sin Registro",0,1)</f>
        <v>1</v>
      </c>
      <c r="T540" t="str">
        <f>IFERROR(IF(VLOOKUP(User[[#This Row],[User Code]],Justificar!$C$8:$I$1048576,6,0)=0,"Sin Justificación",VLOOKUP(User[[#This Row],[User Code]],Justificar!$C$8:$I$1048576,6,0)),"")</f>
        <v/>
      </c>
      <c r="U540" t="str">
        <f>IFERROR(IF(VLOOKUP(User[[#This Row],[User Code]],Justificar!$C$8:$I$1048576,6,0)=0,"Sin Justificación",VLOOKUP(User[[#This Row],[User Code]],Justificar!$C$8:$I$1048576,7,0)),"")</f>
        <v/>
      </c>
      <c r="V540" t="str" cm="1">
        <f t="array" ref="V540">_xlfn.IFS(User[[#This Row],[Time In Store + Leave]]&lt;7.8,"Incompleto",User[[#This Row],[Time In Store + Leave]]&lt;=12,"Completo",User[[#This Row],[Time In Store + Leave]]&gt;12,"Superior")</f>
        <v>Completo</v>
      </c>
      <c r="W5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0" t="str">
        <f>IF(User[[#This Row],[Rango]]="incompleto",IF(User[[#This Row],[Reporte in]]=0,"Sin_Registro_In_Out",IF(User[[#This Row],[Reporte Out]]=0,"No_Realizo_Salida","No_cumple_el_Tiempo")),"")</f>
        <v/>
      </c>
      <c r="Y540" t="str" cm="1">
        <f t="array" ref="Y5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40" s="1"/>
      <c r="AD540" s="2"/>
      <c r="AF540" s="1"/>
      <c r="AH540" s="3"/>
      <c r="AI540" s="4"/>
      <c r="AJ540" s="3"/>
      <c r="AK540" s="1"/>
    </row>
    <row r="541" spans="1:37" x14ac:dyDescent="0.3">
      <c r="A541" t="s">
        <v>643</v>
      </c>
      <c r="B541">
        <v>1062303290</v>
      </c>
      <c r="C541" t="s">
        <v>1263</v>
      </c>
      <c r="D541" t="s">
        <v>644</v>
      </c>
      <c r="E541" t="s">
        <v>6</v>
      </c>
      <c r="F541" t="s">
        <v>984</v>
      </c>
      <c r="G541" t="s">
        <v>178</v>
      </c>
      <c r="H541" s="2">
        <v>45483.791909722226</v>
      </c>
      <c r="I541">
        <v>1</v>
      </c>
      <c r="J5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45922.370300925926</v>
      </c>
      <c r="K5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45922.724606481483</v>
      </c>
      <c r="L541" s="21">
        <f>_xlfn.XLOOKUP(User[[#This Row],[User Code]],RMS_Check_In_Out!A:A,RMS_Check_In_Out!D:D,"0")</f>
        <v>510</v>
      </c>
      <c r="M541" s="21">
        <f>_xlfn.XLOOKUP(User[[#This Row],[User Code]],Leave!P:P,Leave!S:S,"0")</f>
        <v>60</v>
      </c>
      <c r="N541" s="21">
        <f>User[[#This Row],[Time Leave RMS (min)]]/60</f>
        <v>1</v>
      </c>
      <c r="O541" s="15">
        <f>User[[#This Row],[Duration In Store(min)]]/60</f>
        <v>8.5</v>
      </c>
      <c r="P541" s="28">
        <f>User[[#This Row],[Time In Store + Leave]]/24</f>
        <v>0.39583333333333331</v>
      </c>
      <c r="Q541" s="15">
        <f>(User[[#This Row],[Time Leave RMS (min)]]/60)+User[[#This Row],[Duration In Store H]]</f>
        <v>9.5</v>
      </c>
      <c r="R541">
        <f>IF(User[[#This Row],[Check In]]="Sin Registro",0,1)</f>
        <v>1</v>
      </c>
      <c r="S541">
        <f>IF(User[[#This Row],[Check Out]]="Sin Registro",0,1)</f>
        <v>1</v>
      </c>
      <c r="T541" t="str">
        <f>IFERROR(IF(VLOOKUP(User[[#This Row],[User Code]],Justificar!$C$8:$I$1048576,6,0)=0,"Sin Justificación",VLOOKUP(User[[#This Row],[User Code]],Justificar!$C$8:$I$1048576,6,0)),"")</f>
        <v/>
      </c>
      <c r="U541" t="str">
        <f>IFERROR(IF(VLOOKUP(User[[#This Row],[User Code]],Justificar!$C$8:$I$1048576,6,0)=0,"Sin Justificación",VLOOKUP(User[[#This Row],[User Code]],Justificar!$C$8:$I$1048576,7,0)),"")</f>
        <v/>
      </c>
      <c r="V541" t="str" cm="1">
        <f t="array" ref="V541">_xlfn.IFS(User[[#This Row],[Time In Store + Leave]]&lt;7.8,"Incompleto",User[[#This Row],[Time In Store + Leave]]&lt;=12,"Completo",User[[#This Row],[Time In Store + Leave]]&gt;12,"Superior")</f>
        <v>Completo</v>
      </c>
      <c r="W54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1" t="str">
        <f>IF(User[[#This Row],[Rango]]="incompleto",IF(User[[#This Row],[Reporte in]]=0,"Sin_Registro_In_Out",IF(User[[#This Row],[Reporte Out]]=0,"No_Realizo_Salida","No_cumple_el_Tiempo")),"")</f>
        <v/>
      </c>
      <c r="Y541" t="str" cm="1">
        <f t="array" ref="Y5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41" s="1"/>
      <c r="AD541" s="2"/>
      <c r="AF541" s="1"/>
      <c r="AH541" s="3"/>
      <c r="AI541" s="4"/>
      <c r="AJ541" s="3"/>
      <c r="AK541" s="1"/>
    </row>
    <row r="542" spans="1:37" x14ac:dyDescent="0.3">
      <c r="A542" t="s">
        <v>640</v>
      </c>
      <c r="B542">
        <v>1116802753</v>
      </c>
      <c r="C542" t="s">
        <v>1086</v>
      </c>
      <c r="D542" t="s">
        <v>641</v>
      </c>
      <c r="E542" t="s">
        <v>84</v>
      </c>
      <c r="F542" t="s">
        <v>1026</v>
      </c>
      <c r="G542" t="s">
        <v>178</v>
      </c>
      <c r="H542" s="2">
        <v>45482.448738425926</v>
      </c>
      <c r="I542">
        <v>1</v>
      </c>
      <c r="J54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4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42" s="21" t="str">
        <f>_xlfn.XLOOKUP(User[[#This Row],[User Code]],RMS_Check_In_Out!A:A,RMS_Check_In_Out!D:D,"0")</f>
        <v>0</v>
      </c>
      <c r="M542" s="21">
        <f>_xlfn.XLOOKUP(User[[#This Row],[User Code]],Leave!P:P,Leave!S:S,"0")</f>
        <v>540</v>
      </c>
      <c r="N542" s="21">
        <f>User[[#This Row],[Time Leave RMS (min)]]/60</f>
        <v>9</v>
      </c>
      <c r="O542" s="15">
        <f>User[[#This Row],[Duration In Store(min)]]/60</f>
        <v>0</v>
      </c>
      <c r="P542" s="28">
        <f>User[[#This Row],[Time In Store + Leave]]/24</f>
        <v>0.375</v>
      </c>
      <c r="Q542" s="15">
        <f>(User[[#This Row],[Time Leave RMS (min)]]/60)+User[[#This Row],[Duration In Store H]]</f>
        <v>9</v>
      </c>
      <c r="R542">
        <f>IF(User[[#This Row],[Check In]]="Sin Registro",0,1)</f>
        <v>1</v>
      </c>
      <c r="S542">
        <f>IF(User[[#This Row],[Check Out]]="Sin Registro",0,1)</f>
        <v>1</v>
      </c>
      <c r="T542" t="str">
        <f>IFERROR(IF(VLOOKUP(User[[#This Row],[User Code]],Justificar!$C$8:$I$1048576,6,0)=0,"Sin Justificación",VLOOKUP(User[[#This Row],[User Code]],Justificar!$C$8:$I$1048576,6,0)),"")</f>
        <v/>
      </c>
      <c r="U542" t="str">
        <f>IFERROR(IF(VLOOKUP(User[[#This Row],[User Code]],Justificar!$C$8:$I$1048576,6,0)=0,"Sin Justificación",VLOOKUP(User[[#This Row],[User Code]],Justificar!$C$8:$I$1048576,7,0)),"")</f>
        <v/>
      </c>
      <c r="V542" t="str" cm="1">
        <f t="array" ref="V542">_xlfn.IFS(User[[#This Row],[Time In Store + Leave]]&lt;7.8,"Incompleto",User[[#This Row],[Time In Store + Leave]]&lt;=12,"Completo",User[[#This Row],[Time In Store + Leave]]&gt;12,"Superior")</f>
        <v>Completo</v>
      </c>
      <c r="W54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2" t="str">
        <f>IF(User[[#This Row],[Rango]]="incompleto",IF(User[[#This Row],[Reporte in]]=0,"Sin_Registro_In_Out",IF(User[[#This Row],[Reporte Out]]=0,"No_Realizo_Salida","No_cumple_el_Tiempo")),"")</f>
        <v/>
      </c>
      <c r="Y542" t="str" cm="1">
        <f t="array" ref="Y5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42" s="1"/>
      <c r="AD542" s="2"/>
      <c r="AF542" s="1"/>
      <c r="AH542" s="3"/>
      <c r="AI542" s="4"/>
      <c r="AJ542" s="3"/>
      <c r="AK542" s="1"/>
    </row>
    <row r="543" spans="1:37" x14ac:dyDescent="0.3">
      <c r="A543" t="s">
        <v>638</v>
      </c>
      <c r="B543">
        <v>1044210999</v>
      </c>
      <c r="C543" t="s">
        <v>1264</v>
      </c>
      <c r="D543" t="s">
        <v>639</v>
      </c>
      <c r="E543" t="s">
        <v>6</v>
      </c>
      <c r="F543" t="s">
        <v>2210</v>
      </c>
      <c r="G543" t="s">
        <v>178</v>
      </c>
      <c r="H543" s="2">
        <v>45481.833634259259</v>
      </c>
      <c r="I543">
        <v>1</v>
      </c>
      <c r="J5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45922.380891203706</v>
      </c>
      <c r="K5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45922.592199074075</v>
      </c>
      <c r="L543" s="21">
        <f>_xlfn.XLOOKUP(User[[#This Row],[User Code]],RMS_Check_In_Out!A:A,RMS_Check_In_Out!D:D,"0")</f>
        <v>304</v>
      </c>
      <c r="M543" s="21">
        <f>_xlfn.XLOOKUP(User[[#This Row],[User Code]],Leave!P:P,Leave!S:S,"0")</f>
        <v>240</v>
      </c>
      <c r="N543" s="21">
        <f>User[[#This Row],[Time Leave RMS (min)]]/60</f>
        <v>4</v>
      </c>
      <c r="O543" s="15">
        <f>User[[#This Row],[Duration In Store(min)]]/60</f>
        <v>5.0666666666666664</v>
      </c>
      <c r="P543" s="28">
        <f>User[[#This Row],[Time In Store + Leave]]/24</f>
        <v>0.37777777777777777</v>
      </c>
      <c r="Q543" s="15">
        <f>(User[[#This Row],[Time Leave RMS (min)]]/60)+User[[#This Row],[Duration In Store H]]</f>
        <v>9.0666666666666664</v>
      </c>
      <c r="R543">
        <f>IF(User[[#This Row],[Check In]]="Sin Registro",0,1)</f>
        <v>1</v>
      </c>
      <c r="S543">
        <f>IF(User[[#This Row],[Check Out]]="Sin Registro",0,1)</f>
        <v>1</v>
      </c>
      <c r="T543" t="str">
        <f>IFERROR(IF(VLOOKUP(User[[#This Row],[User Code]],Justificar!$C$8:$I$1048576,6,0)=0,"Sin Justificación",VLOOKUP(User[[#This Row],[User Code]],Justificar!$C$8:$I$1048576,6,0)),"")</f>
        <v/>
      </c>
      <c r="U543" t="str">
        <f>IFERROR(IF(VLOOKUP(User[[#This Row],[User Code]],Justificar!$C$8:$I$1048576,6,0)=0,"Sin Justificación",VLOOKUP(User[[#This Row],[User Code]],Justificar!$C$8:$I$1048576,7,0)),"")</f>
        <v/>
      </c>
      <c r="V543" t="str" cm="1">
        <f t="array" ref="V543">_xlfn.IFS(User[[#This Row],[Time In Store + Leave]]&lt;7.8,"Incompleto",User[[#This Row],[Time In Store + Leave]]&lt;=12,"Completo",User[[#This Row],[Time In Store + Leave]]&gt;12,"Superior")</f>
        <v>Completo</v>
      </c>
      <c r="W54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3" t="str">
        <f>IF(User[[#This Row],[Rango]]="incompleto",IF(User[[#This Row],[Reporte in]]=0,"Sin_Registro_In_Out",IF(User[[#This Row],[Reporte Out]]=0,"No_Realizo_Salida","No_cumple_el_Tiempo")),"")</f>
        <v/>
      </c>
      <c r="Y543" t="str" cm="1">
        <f t="array" ref="Y5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43" s="1"/>
      <c r="AD543" s="2"/>
      <c r="AF543" s="1"/>
      <c r="AH543" s="3"/>
      <c r="AI543" s="4"/>
      <c r="AJ543" s="3"/>
      <c r="AK543" s="1"/>
    </row>
    <row r="544" spans="1:37" x14ac:dyDescent="0.3">
      <c r="A544" t="s">
        <v>636</v>
      </c>
      <c r="B544">
        <v>1013592826</v>
      </c>
      <c r="C544" t="s">
        <v>1265</v>
      </c>
      <c r="D544" t="s">
        <v>637</v>
      </c>
      <c r="E544" t="s">
        <v>6</v>
      </c>
      <c r="F544" t="s">
        <v>1487</v>
      </c>
      <c r="G544" t="s">
        <v>177</v>
      </c>
      <c r="H544" s="2">
        <v>45476.583599537036</v>
      </c>
      <c r="I544">
        <v>1</v>
      </c>
      <c r="J54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4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44" s="21" t="str">
        <f>_xlfn.XLOOKUP(User[[#This Row],[User Code]],RMS_Check_In_Out!A:A,RMS_Check_In_Out!D:D,"0")</f>
        <v>0</v>
      </c>
      <c r="M544" s="21" t="str">
        <f>_xlfn.XLOOKUP(User[[#This Row],[User Code]],Leave!P:P,Leave!S:S,"0")</f>
        <v>0</v>
      </c>
      <c r="N544" s="21">
        <f>User[[#This Row],[Time Leave RMS (min)]]/60</f>
        <v>0</v>
      </c>
      <c r="O544" s="15">
        <f>User[[#This Row],[Duration In Store(min)]]/60</f>
        <v>0</v>
      </c>
      <c r="P544" s="28">
        <f>User[[#This Row],[Time In Store + Leave]]/24</f>
        <v>0</v>
      </c>
      <c r="Q544" s="15">
        <f>(User[[#This Row],[Time Leave RMS (min)]]/60)+User[[#This Row],[Duration In Store H]]</f>
        <v>0</v>
      </c>
      <c r="R544">
        <f>IF(User[[#This Row],[Check In]]="Sin Registro",0,1)</f>
        <v>0</v>
      </c>
      <c r="S544">
        <f>IF(User[[#This Row],[Check Out]]="Sin Registro",0,1)</f>
        <v>0</v>
      </c>
      <c r="T544" t="str">
        <f>IFERROR(IF(VLOOKUP(User[[#This Row],[User Code]],Justificar!$C$8:$I$1048576,6,0)=0,"Sin Justificación",VLOOKUP(User[[#This Row],[User Code]],Justificar!$C$8:$I$1048576,6,0)),"")</f>
        <v>Sin Justificación</v>
      </c>
      <c r="U544" t="str">
        <f>IFERROR(IF(VLOOKUP(User[[#This Row],[User Code]],Justificar!$C$8:$I$1048576,6,0)=0,"Sin Justificación",VLOOKUP(User[[#This Row],[User Code]],Justificar!$C$8:$I$1048576,7,0)),"")</f>
        <v>Sin Justificación</v>
      </c>
      <c r="V544" t="str" cm="1">
        <f t="array" ref="V544">_xlfn.IFS(User[[#This Row],[Time In Store + Leave]]&lt;7.8,"Incompleto",User[[#This Row],[Time In Store + Leave]]&lt;=12,"Completo",User[[#This Row],[Time In Store + Leave]]&gt;12,"Superior")</f>
        <v>Incompleto</v>
      </c>
      <c r="W54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4" t="str">
        <f>IF(User[[#This Row],[Rango]]="incompleto",IF(User[[#This Row],[Reporte in]]=0,"Sin_Registro_In_Out",IF(User[[#This Row],[Reporte Out]]=0,"No_Realizo_Salida","No_cumple_el_Tiempo")),"")</f>
        <v>Sin_Registro_In_Out</v>
      </c>
      <c r="Y544" t="str" cm="1">
        <f t="array" ref="Y5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44" s="1"/>
      <c r="AD544" s="2"/>
      <c r="AF544" s="1"/>
      <c r="AH544" s="3"/>
      <c r="AI544" s="4"/>
      <c r="AJ544" s="3"/>
      <c r="AK544" s="1"/>
    </row>
    <row r="545" spans="1:37" x14ac:dyDescent="0.3">
      <c r="A545" t="s">
        <v>631</v>
      </c>
      <c r="B545">
        <v>1017249184</v>
      </c>
      <c r="C545" t="s">
        <v>632</v>
      </c>
      <c r="D545" t="s">
        <v>633</v>
      </c>
      <c r="E545" t="s">
        <v>6</v>
      </c>
      <c r="F545" t="s">
        <v>1043</v>
      </c>
      <c r="G545" t="s">
        <v>177</v>
      </c>
      <c r="H545" s="2">
        <v>45471.500520833331</v>
      </c>
      <c r="I545">
        <v>1</v>
      </c>
      <c r="J5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45922.537719907406</v>
      </c>
      <c r="K5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45922.877002314817</v>
      </c>
      <c r="L545" s="21">
        <f>_xlfn.XLOOKUP(User[[#This Row],[User Code]],RMS_Check_In_Out!A:A,RMS_Check_In_Out!D:D,"0")</f>
        <v>489</v>
      </c>
      <c r="M545" s="21">
        <f>_xlfn.XLOOKUP(User[[#This Row],[User Code]],Leave!P:P,Leave!S:S,"0")</f>
        <v>60</v>
      </c>
      <c r="N545" s="21">
        <f>User[[#This Row],[Time Leave RMS (min)]]/60</f>
        <v>1</v>
      </c>
      <c r="O545" s="15">
        <f>User[[#This Row],[Duration In Store(min)]]/60</f>
        <v>8.15</v>
      </c>
      <c r="P545" s="28">
        <f>User[[#This Row],[Time In Store + Leave]]/24</f>
        <v>0.38125000000000003</v>
      </c>
      <c r="Q545" s="15">
        <f>(User[[#This Row],[Time Leave RMS (min)]]/60)+User[[#This Row],[Duration In Store H]]</f>
        <v>9.15</v>
      </c>
      <c r="R545">
        <f>IF(User[[#This Row],[Check In]]="Sin Registro",0,1)</f>
        <v>1</v>
      </c>
      <c r="S545">
        <f>IF(User[[#This Row],[Check Out]]="Sin Registro",0,1)</f>
        <v>1</v>
      </c>
      <c r="T545" t="str">
        <f>IFERROR(IF(VLOOKUP(User[[#This Row],[User Code]],Justificar!$C$8:$I$1048576,6,0)=0,"Sin Justificación",VLOOKUP(User[[#This Row],[User Code]],Justificar!$C$8:$I$1048576,6,0)),"")</f>
        <v/>
      </c>
      <c r="U545" t="str">
        <f>IFERROR(IF(VLOOKUP(User[[#This Row],[User Code]],Justificar!$C$8:$I$1048576,6,0)=0,"Sin Justificación",VLOOKUP(User[[#This Row],[User Code]],Justificar!$C$8:$I$1048576,7,0)),"")</f>
        <v/>
      </c>
      <c r="V545" t="str" cm="1">
        <f t="array" ref="V545">_xlfn.IFS(User[[#This Row],[Time In Store + Leave]]&lt;7.8,"Incompleto",User[[#This Row],[Time In Store + Leave]]&lt;=12,"Completo",User[[#This Row],[Time In Store + Leave]]&gt;12,"Superior")</f>
        <v>Completo</v>
      </c>
      <c r="W54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5" t="str">
        <f>IF(User[[#This Row],[Rango]]="incompleto",IF(User[[#This Row],[Reporte in]]=0,"Sin_Registro_In_Out",IF(User[[#This Row],[Reporte Out]]=0,"No_Realizo_Salida","No_cumple_el_Tiempo")),"")</f>
        <v/>
      </c>
      <c r="Y545" t="str" cm="1">
        <f t="array" ref="Y5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45" s="1"/>
      <c r="AD545" s="2"/>
      <c r="AF545" s="1"/>
      <c r="AH545" s="3"/>
      <c r="AI545" s="4"/>
      <c r="AJ545" s="3"/>
      <c r="AK545" s="1"/>
    </row>
    <row r="546" spans="1:37" x14ac:dyDescent="0.3">
      <c r="A546" t="s">
        <v>630</v>
      </c>
      <c r="B546">
        <v>1095788791</v>
      </c>
      <c r="C546" t="s">
        <v>1266</v>
      </c>
      <c r="D546" t="s">
        <v>634</v>
      </c>
      <c r="E546" t="s">
        <v>6</v>
      </c>
      <c r="F546" t="s">
        <v>974</v>
      </c>
      <c r="G546" t="s">
        <v>177</v>
      </c>
      <c r="H546" s="2">
        <v>45471.500277777777</v>
      </c>
      <c r="I546">
        <v>1</v>
      </c>
      <c r="J54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4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46" s="21" t="str">
        <f>_xlfn.XLOOKUP(User[[#This Row],[User Code]],RMS_Check_In_Out!A:A,RMS_Check_In_Out!D:D,"0")</f>
        <v>0</v>
      </c>
      <c r="M546" s="21">
        <f>_xlfn.XLOOKUP(User[[#This Row],[User Code]],Leave!P:P,Leave!S:S,"0")</f>
        <v>420</v>
      </c>
      <c r="N546" s="21">
        <f>User[[#This Row],[Time Leave RMS (min)]]/60</f>
        <v>7</v>
      </c>
      <c r="O546" s="15">
        <f>User[[#This Row],[Duration In Store(min)]]/60</f>
        <v>0</v>
      </c>
      <c r="P546" s="28">
        <f>User[[#This Row],[Time In Store + Leave]]/24</f>
        <v>0.29166666666666669</v>
      </c>
      <c r="Q546" s="15">
        <f>(User[[#This Row],[Time Leave RMS (min)]]/60)+User[[#This Row],[Duration In Store H]]</f>
        <v>7</v>
      </c>
      <c r="R546">
        <f>IF(User[[#This Row],[Check In]]="Sin Registro",0,1)</f>
        <v>1</v>
      </c>
      <c r="S546">
        <f>IF(User[[#This Row],[Check Out]]="Sin Registro",0,1)</f>
        <v>1</v>
      </c>
      <c r="T546" t="str">
        <f>IFERROR(IF(VLOOKUP(User[[#This Row],[User Code]],Justificar!$C$8:$I$1048576,6,0)=0,"Sin Justificación",VLOOKUP(User[[#This Row],[User Code]],Justificar!$C$8:$I$1048576,6,0)),"")</f>
        <v>Sin Justificación</v>
      </c>
      <c r="U546" t="str">
        <f>IFERROR(IF(VLOOKUP(User[[#This Row],[User Code]],Justificar!$C$8:$I$1048576,6,0)=0,"Sin Justificación",VLOOKUP(User[[#This Row],[User Code]],Justificar!$C$8:$I$1048576,7,0)),"")</f>
        <v>Sin Justificación</v>
      </c>
      <c r="V546" t="str" cm="1">
        <f t="array" ref="V546">_xlfn.IFS(User[[#This Row],[Time In Store + Leave]]&lt;7.8,"Incompleto",User[[#This Row],[Time In Store + Leave]]&lt;=12,"Completo",User[[#This Row],[Time In Store + Leave]]&gt;12,"Superior")</f>
        <v>Incompleto</v>
      </c>
      <c r="W54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6" t="str">
        <f>IF(User[[#This Row],[Rango]]="incompleto",IF(User[[#This Row],[Reporte in]]=0,"Sin_Registro_In_Out",IF(User[[#This Row],[Reporte Out]]=0,"No_Realizo_Salida","No_cumple_el_Tiempo")),"")</f>
        <v>No_cumple_el_Tiempo</v>
      </c>
      <c r="Y546" t="str" cm="1">
        <f t="array" ref="Y5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46" s="1"/>
      <c r="AD546" s="2"/>
      <c r="AF546" s="1"/>
      <c r="AH546" s="3"/>
      <c r="AI546" s="4"/>
      <c r="AJ546" s="3"/>
      <c r="AK546" s="1"/>
    </row>
    <row r="547" spans="1:37" x14ac:dyDescent="0.3">
      <c r="A547" t="s">
        <v>624</v>
      </c>
      <c r="B547">
        <v>1098738900</v>
      </c>
      <c r="C547" t="s">
        <v>1267</v>
      </c>
      <c r="D547" t="s">
        <v>625</v>
      </c>
      <c r="E547" t="s">
        <v>6</v>
      </c>
      <c r="F547" t="s">
        <v>1503</v>
      </c>
      <c r="G547" t="s">
        <v>177</v>
      </c>
      <c r="H547" s="2">
        <v>45468.833668981482</v>
      </c>
      <c r="I547">
        <v>1</v>
      </c>
      <c r="J5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45922.457268518519</v>
      </c>
      <c r="K5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45922.805960648147</v>
      </c>
      <c r="L547" s="21">
        <f>_xlfn.XLOOKUP(User[[#This Row],[User Code]],RMS_Check_In_Out!A:A,RMS_Check_In_Out!D:D,"0")</f>
        <v>502</v>
      </c>
      <c r="M547" s="21">
        <f>_xlfn.XLOOKUP(User[[#This Row],[User Code]],Leave!P:P,Leave!S:S,"0")</f>
        <v>60</v>
      </c>
      <c r="N547" s="21">
        <f>User[[#This Row],[Time Leave RMS (min)]]/60</f>
        <v>1</v>
      </c>
      <c r="O547" s="15">
        <f>User[[#This Row],[Duration In Store(min)]]/60</f>
        <v>8.3666666666666671</v>
      </c>
      <c r="P547" s="28">
        <f>User[[#This Row],[Time In Store + Leave]]/24</f>
        <v>0.39027777777777778</v>
      </c>
      <c r="Q547" s="15">
        <f>(User[[#This Row],[Time Leave RMS (min)]]/60)+User[[#This Row],[Duration In Store H]]</f>
        <v>9.3666666666666671</v>
      </c>
      <c r="R547">
        <f>IF(User[[#This Row],[Check In]]="Sin Registro",0,1)</f>
        <v>1</v>
      </c>
      <c r="S547">
        <f>IF(User[[#This Row],[Check Out]]="Sin Registro",0,1)</f>
        <v>1</v>
      </c>
      <c r="T547" t="str">
        <f>IFERROR(IF(VLOOKUP(User[[#This Row],[User Code]],Justificar!$C$8:$I$1048576,6,0)=0,"Sin Justificación",VLOOKUP(User[[#This Row],[User Code]],Justificar!$C$8:$I$1048576,6,0)),"")</f>
        <v/>
      </c>
      <c r="U547" t="str">
        <f>IFERROR(IF(VLOOKUP(User[[#This Row],[User Code]],Justificar!$C$8:$I$1048576,6,0)=0,"Sin Justificación",VLOOKUP(User[[#This Row],[User Code]],Justificar!$C$8:$I$1048576,7,0)),"")</f>
        <v/>
      </c>
      <c r="V547" t="str" cm="1">
        <f t="array" ref="V547">_xlfn.IFS(User[[#This Row],[Time In Store + Leave]]&lt;7.8,"Incompleto",User[[#This Row],[Time In Store + Leave]]&lt;=12,"Completo",User[[#This Row],[Time In Store + Leave]]&gt;12,"Superior")</f>
        <v>Completo</v>
      </c>
      <c r="W54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7" t="str">
        <f>IF(User[[#This Row],[Rango]]="incompleto",IF(User[[#This Row],[Reporte in]]=0,"Sin_Registro_In_Out",IF(User[[#This Row],[Reporte Out]]=0,"No_Realizo_Salida","No_cumple_el_Tiempo")),"")</f>
        <v/>
      </c>
      <c r="Y547" t="str" cm="1">
        <f t="array" ref="Y5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47" s="1"/>
      <c r="AD547" s="2"/>
      <c r="AF547" s="1"/>
      <c r="AH547" s="3"/>
      <c r="AI547" s="4"/>
      <c r="AJ547" s="3"/>
      <c r="AK547" s="1"/>
    </row>
    <row r="548" spans="1:37" x14ac:dyDescent="0.3">
      <c r="A548" t="s">
        <v>626</v>
      </c>
      <c r="B548">
        <v>1233907341</v>
      </c>
      <c r="C548" t="s">
        <v>1268</v>
      </c>
      <c r="D548" t="s">
        <v>627</v>
      </c>
      <c r="E548" t="s">
        <v>6</v>
      </c>
      <c r="F548" t="s">
        <v>2226</v>
      </c>
      <c r="G548" t="s">
        <v>177</v>
      </c>
      <c r="H548" s="2">
        <v>45467.750243055554</v>
      </c>
      <c r="I548">
        <v>1</v>
      </c>
      <c r="J54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4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48" s="21" t="str">
        <f>_xlfn.XLOOKUP(User[[#This Row],[User Code]],RMS_Check_In_Out!A:A,RMS_Check_In_Out!D:D,"0")</f>
        <v>0</v>
      </c>
      <c r="M548" s="21">
        <f>_xlfn.XLOOKUP(User[[#This Row],[User Code]],Leave!P:P,Leave!S:S,"0")</f>
        <v>60</v>
      </c>
      <c r="N548" s="21">
        <f>User[[#This Row],[Time Leave RMS (min)]]/60</f>
        <v>1</v>
      </c>
      <c r="O548" s="15">
        <f>User[[#This Row],[Duration In Store(min)]]/60</f>
        <v>0</v>
      </c>
      <c r="P548" s="28">
        <f>User[[#This Row],[Time In Store + Leave]]/24</f>
        <v>4.1666666666666664E-2</v>
      </c>
      <c r="Q548" s="15">
        <f>(User[[#This Row],[Time Leave RMS (min)]]/60)+User[[#This Row],[Duration In Store H]]</f>
        <v>1</v>
      </c>
      <c r="R548">
        <f>IF(User[[#This Row],[Check In]]="Sin Registro",0,1)</f>
        <v>1</v>
      </c>
      <c r="S548">
        <f>IF(User[[#This Row],[Check Out]]="Sin Registro",0,1)</f>
        <v>1</v>
      </c>
      <c r="T548" t="str">
        <f>IFERROR(IF(VLOOKUP(User[[#This Row],[User Code]],Justificar!$C$8:$I$1048576,6,0)=0,"Sin Justificación",VLOOKUP(User[[#This Row],[User Code]],Justificar!$C$8:$I$1048576,6,0)),"")</f>
        <v>Sin Justificación</v>
      </c>
      <c r="U548" t="str">
        <f>IFERROR(IF(VLOOKUP(User[[#This Row],[User Code]],Justificar!$C$8:$I$1048576,6,0)=0,"Sin Justificación",VLOOKUP(User[[#This Row],[User Code]],Justificar!$C$8:$I$1048576,7,0)),"")</f>
        <v>Sin Justificación</v>
      </c>
      <c r="V548" t="str" cm="1">
        <f t="array" ref="V548">_xlfn.IFS(User[[#This Row],[Time In Store + Leave]]&lt;7.8,"Incompleto",User[[#This Row],[Time In Store + Leave]]&lt;=12,"Completo",User[[#This Row],[Time In Store + Leave]]&gt;12,"Superior")</f>
        <v>Incompleto</v>
      </c>
      <c r="W54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48" t="str">
        <f>IF(User[[#This Row],[Rango]]="incompleto",IF(User[[#This Row],[Reporte in]]=0,"Sin_Registro_In_Out",IF(User[[#This Row],[Reporte Out]]=0,"No_Realizo_Salida","No_cumple_el_Tiempo")),"")</f>
        <v>No_cumple_el_Tiempo</v>
      </c>
      <c r="Y548" t="str" cm="1">
        <f t="array" ref="Y5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48" s="1"/>
      <c r="AD548" s="2"/>
      <c r="AF548" s="1"/>
      <c r="AH548" s="3"/>
      <c r="AI548" s="4"/>
      <c r="AJ548" s="3"/>
      <c r="AK548" s="1"/>
    </row>
    <row r="549" spans="1:37" x14ac:dyDescent="0.3">
      <c r="A549" t="s">
        <v>628</v>
      </c>
      <c r="B549">
        <v>1113681035</v>
      </c>
      <c r="C549" t="s">
        <v>1269</v>
      </c>
      <c r="D549" t="s">
        <v>629</v>
      </c>
      <c r="E549" t="s">
        <v>6</v>
      </c>
      <c r="F549" t="s">
        <v>850</v>
      </c>
      <c r="G549" t="s">
        <v>177</v>
      </c>
      <c r="H549" s="2">
        <v>45467.541967592595</v>
      </c>
      <c r="I549">
        <v>1</v>
      </c>
      <c r="J5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45922.456053240741</v>
      </c>
      <c r="K5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45922.79246527778</v>
      </c>
      <c r="L549" s="21">
        <f>_xlfn.XLOOKUP(User[[#This Row],[User Code]],RMS_Check_In_Out!A:A,RMS_Check_In_Out!D:D,"0")</f>
        <v>484</v>
      </c>
      <c r="M549" s="21">
        <f>_xlfn.XLOOKUP(User[[#This Row],[User Code]],Leave!P:P,Leave!S:S,"0")</f>
        <v>60</v>
      </c>
      <c r="N549" s="21">
        <f>User[[#This Row],[Time Leave RMS (min)]]/60</f>
        <v>1</v>
      </c>
      <c r="O549" s="15">
        <f>User[[#This Row],[Duration In Store(min)]]/60</f>
        <v>8.0666666666666664</v>
      </c>
      <c r="P549" s="28">
        <f>User[[#This Row],[Time In Store + Leave]]/24</f>
        <v>0.37777777777777777</v>
      </c>
      <c r="Q549" s="15">
        <f>(User[[#This Row],[Time Leave RMS (min)]]/60)+User[[#This Row],[Duration In Store H]]</f>
        <v>9.0666666666666664</v>
      </c>
      <c r="R549">
        <f>IF(User[[#This Row],[Check In]]="Sin Registro",0,1)</f>
        <v>1</v>
      </c>
      <c r="S549">
        <f>IF(User[[#This Row],[Check Out]]="Sin Registro",0,1)</f>
        <v>1</v>
      </c>
      <c r="T549" t="str">
        <f>IFERROR(IF(VLOOKUP(User[[#This Row],[User Code]],Justificar!$C$8:$I$1048576,6,0)=0,"Sin Justificación",VLOOKUP(User[[#This Row],[User Code]],Justificar!$C$8:$I$1048576,6,0)),"")</f>
        <v/>
      </c>
      <c r="U549" t="str">
        <f>IFERROR(IF(VLOOKUP(User[[#This Row],[User Code]],Justificar!$C$8:$I$1048576,6,0)=0,"Sin Justificación",VLOOKUP(User[[#This Row],[User Code]],Justificar!$C$8:$I$1048576,7,0)),"")</f>
        <v/>
      </c>
      <c r="V549" t="str" cm="1">
        <f t="array" ref="V549">_xlfn.IFS(User[[#This Row],[Time In Store + Leave]]&lt;7.8,"Incompleto",User[[#This Row],[Time In Store + Leave]]&lt;=12,"Completo",User[[#This Row],[Time In Store + Leave]]&gt;12,"Superior")</f>
        <v>Completo</v>
      </c>
      <c r="W54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49" t="str">
        <f>IF(User[[#This Row],[Rango]]="incompleto",IF(User[[#This Row],[Reporte in]]=0,"Sin_Registro_In_Out",IF(User[[#This Row],[Reporte Out]]=0,"No_Realizo_Salida","No_cumple_el_Tiempo")),"")</f>
        <v/>
      </c>
      <c r="Y549" t="str" cm="1">
        <f t="array" ref="Y5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49" s="1"/>
      <c r="AD549" s="2"/>
      <c r="AF549" s="1"/>
      <c r="AH549" s="3"/>
      <c r="AI549" s="4"/>
      <c r="AJ549" s="3"/>
      <c r="AK549" s="1"/>
    </row>
    <row r="550" spans="1:37" x14ac:dyDescent="0.3">
      <c r="A550" t="s">
        <v>619</v>
      </c>
      <c r="B550">
        <v>38612747</v>
      </c>
      <c r="C550" t="s">
        <v>1270</v>
      </c>
      <c r="D550" t="s">
        <v>620</v>
      </c>
      <c r="E550" t="s">
        <v>6</v>
      </c>
      <c r="F550" t="s">
        <v>1128</v>
      </c>
      <c r="G550" t="s">
        <v>178</v>
      </c>
      <c r="H550" s="2">
        <v>45464.666979166665</v>
      </c>
      <c r="I550">
        <v>1</v>
      </c>
      <c r="J5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45922.407453703701</v>
      </c>
      <c r="K5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45922.791805555556</v>
      </c>
      <c r="L550" s="21">
        <f>_xlfn.XLOOKUP(User[[#This Row],[User Code]],RMS_Check_In_Out!A:A,RMS_Check_In_Out!D:D,"0")</f>
        <v>553</v>
      </c>
      <c r="M550" s="21" t="str">
        <f>_xlfn.XLOOKUP(User[[#This Row],[User Code]],Leave!P:P,Leave!S:S,"0")</f>
        <v>0</v>
      </c>
      <c r="N550" s="21">
        <f>User[[#This Row],[Time Leave RMS (min)]]/60</f>
        <v>0</v>
      </c>
      <c r="O550" s="15">
        <f>User[[#This Row],[Duration In Store(min)]]/60</f>
        <v>9.2166666666666668</v>
      </c>
      <c r="P550" s="28">
        <f>User[[#This Row],[Time In Store + Leave]]/24</f>
        <v>0.3840277777777778</v>
      </c>
      <c r="Q550" s="15">
        <f>(User[[#This Row],[Time Leave RMS (min)]]/60)+User[[#This Row],[Duration In Store H]]</f>
        <v>9.2166666666666668</v>
      </c>
      <c r="R550">
        <f>IF(User[[#This Row],[Check In]]="Sin Registro",0,1)</f>
        <v>1</v>
      </c>
      <c r="S550">
        <f>IF(User[[#This Row],[Check Out]]="Sin Registro",0,1)</f>
        <v>1</v>
      </c>
      <c r="T550" t="str">
        <f>IFERROR(IF(VLOOKUP(User[[#This Row],[User Code]],Justificar!$C$8:$I$1048576,6,0)=0,"Sin Justificación",VLOOKUP(User[[#This Row],[User Code]],Justificar!$C$8:$I$1048576,6,0)),"")</f>
        <v/>
      </c>
      <c r="U550" t="str">
        <f>IFERROR(IF(VLOOKUP(User[[#This Row],[User Code]],Justificar!$C$8:$I$1048576,6,0)=0,"Sin Justificación",VLOOKUP(User[[#This Row],[User Code]],Justificar!$C$8:$I$1048576,7,0)),"")</f>
        <v/>
      </c>
      <c r="V550" t="str" cm="1">
        <f t="array" ref="V550">_xlfn.IFS(User[[#This Row],[Time In Store + Leave]]&lt;7.8,"Incompleto",User[[#This Row],[Time In Store + Leave]]&lt;=12,"Completo",User[[#This Row],[Time In Store + Leave]]&gt;12,"Superior")</f>
        <v>Completo</v>
      </c>
      <c r="W55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0" t="str">
        <f>IF(User[[#This Row],[Rango]]="incompleto",IF(User[[#This Row],[Reporte in]]=0,"Sin_Registro_In_Out",IF(User[[#This Row],[Reporte Out]]=0,"No_Realizo_Salida","No_cumple_el_Tiempo")),"")</f>
        <v/>
      </c>
      <c r="Y550" t="str" cm="1">
        <f t="array" ref="Y5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50" s="1"/>
      <c r="AD550" s="2"/>
      <c r="AF550" s="1"/>
      <c r="AH550" s="3"/>
      <c r="AI550" s="4"/>
      <c r="AJ550" s="3"/>
      <c r="AK550" s="1"/>
    </row>
    <row r="551" spans="1:37" x14ac:dyDescent="0.3">
      <c r="A551" t="s">
        <v>613</v>
      </c>
      <c r="B551">
        <v>1010107135</v>
      </c>
      <c r="C551" t="s">
        <v>1271</v>
      </c>
      <c r="D551" t="s">
        <v>616</v>
      </c>
      <c r="E551" t="s">
        <v>6</v>
      </c>
      <c r="F551" t="s">
        <v>974</v>
      </c>
      <c r="G551" t="s">
        <v>177</v>
      </c>
      <c r="H551" s="2">
        <v>45460.491041666668</v>
      </c>
      <c r="I551">
        <v>1</v>
      </c>
      <c r="J5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45922.325856481482</v>
      </c>
      <c r="K5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45922.677916666667</v>
      </c>
      <c r="L551" s="21">
        <f>_xlfn.XLOOKUP(User[[#This Row],[User Code]],RMS_Check_In_Out!A:A,RMS_Check_In_Out!D:D,"0")</f>
        <v>507</v>
      </c>
      <c r="M551" s="21" t="str">
        <f>_xlfn.XLOOKUP(User[[#This Row],[User Code]],Leave!P:P,Leave!S:S,"0")</f>
        <v>0</v>
      </c>
      <c r="N551" s="21">
        <f>User[[#This Row],[Time Leave RMS (min)]]/60</f>
        <v>0</v>
      </c>
      <c r="O551" s="15">
        <f>User[[#This Row],[Duration In Store(min)]]/60</f>
        <v>8.4499999999999993</v>
      </c>
      <c r="P551" s="28">
        <f>User[[#This Row],[Time In Store + Leave]]/24</f>
        <v>0.3520833333333333</v>
      </c>
      <c r="Q551" s="15">
        <f>(User[[#This Row],[Time Leave RMS (min)]]/60)+User[[#This Row],[Duration In Store H]]</f>
        <v>8.4499999999999993</v>
      </c>
      <c r="R551">
        <f>IF(User[[#This Row],[Check In]]="Sin Registro",0,1)</f>
        <v>1</v>
      </c>
      <c r="S551">
        <f>IF(User[[#This Row],[Check Out]]="Sin Registro",0,1)</f>
        <v>1</v>
      </c>
      <c r="T551" t="str">
        <f>IFERROR(IF(VLOOKUP(User[[#This Row],[User Code]],Justificar!$C$8:$I$1048576,6,0)=0,"Sin Justificación",VLOOKUP(User[[#This Row],[User Code]],Justificar!$C$8:$I$1048576,6,0)),"")</f>
        <v/>
      </c>
      <c r="U551" t="str">
        <f>IFERROR(IF(VLOOKUP(User[[#This Row],[User Code]],Justificar!$C$8:$I$1048576,6,0)=0,"Sin Justificación",VLOOKUP(User[[#This Row],[User Code]],Justificar!$C$8:$I$1048576,7,0)),"")</f>
        <v/>
      </c>
      <c r="V551" t="str" cm="1">
        <f t="array" ref="V551">_xlfn.IFS(User[[#This Row],[Time In Store + Leave]]&lt;7.8,"Incompleto",User[[#This Row],[Time In Store + Leave]]&lt;=12,"Completo",User[[#This Row],[Time In Store + Leave]]&gt;12,"Superior")</f>
        <v>Completo</v>
      </c>
      <c r="W55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1" t="str">
        <f>IF(User[[#This Row],[Rango]]="incompleto",IF(User[[#This Row],[Reporte in]]=0,"Sin_Registro_In_Out",IF(User[[#This Row],[Reporte Out]]=0,"No_Realizo_Salida","No_cumple_el_Tiempo")),"")</f>
        <v/>
      </c>
      <c r="Y551" t="str" cm="1">
        <f t="array" ref="Y5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51" s="1"/>
      <c r="AD551" s="2"/>
      <c r="AF551" s="1"/>
      <c r="AH551" s="3"/>
      <c r="AI551" s="4"/>
      <c r="AJ551" s="3"/>
      <c r="AK551" s="1"/>
    </row>
    <row r="552" spans="1:37" x14ac:dyDescent="0.3">
      <c r="A552" t="s">
        <v>615</v>
      </c>
      <c r="B552">
        <v>5120566</v>
      </c>
      <c r="C552" t="s">
        <v>1272</v>
      </c>
      <c r="D552" t="s">
        <v>617</v>
      </c>
      <c r="E552" t="s">
        <v>6</v>
      </c>
      <c r="F552" t="s">
        <v>1043</v>
      </c>
      <c r="G552" t="s">
        <v>177</v>
      </c>
      <c r="H552" s="2">
        <v>45460.491006944445</v>
      </c>
      <c r="I552">
        <v>1</v>
      </c>
      <c r="J5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45922.334722222222</v>
      </c>
      <c r="K5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45922.67287037037</v>
      </c>
      <c r="L552" s="21">
        <f>_xlfn.XLOOKUP(User[[#This Row],[User Code]],RMS_Check_In_Out!A:A,RMS_Check_In_Out!D:D,"0")</f>
        <v>487</v>
      </c>
      <c r="M552" s="21">
        <f>_xlfn.XLOOKUP(User[[#This Row],[User Code]],Leave!P:P,Leave!S:S,"0")</f>
        <v>60</v>
      </c>
      <c r="N552" s="21">
        <f>User[[#This Row],[Time Leave RMS (min)]]/60</f>
        <v>1</v>
      </c>
      <c r="O552" s="15">
        <f>User[[#This Row],[Duration In Store(min)]]/60</f>
        <v>8.1166666666666671</v>
      </c>
      <c r="P552" s="28">
        <f>User[[#This Row],[Time In Store + Leave]]/24</f>
        <v>0.37986111111111115</v>
      </c>
      <c r="Q552" s="15">
        <f>(User[[#This Row],[Time Leave RMS (min)]]/60)+User[[#This Row],[Duration In Store H]]</f>
        <v>9.1166666666666671</v>
      </c>
      <c r="R552">
        <f>IF(User[[#This Row],[Check In]]="Sin Registro",0,1)</f>
        <v>1</v>
      </c>
      <c r="S552">
        <f>IF(User[[#This Row],[Check Out]]="Sin Registro",0,1)</f>
        <v>1</v>
      </c>
      <c r="T552" t="str">
        <f>IFERROR(IF(VLOOKUP(User[[#This Row],[User Code]],Justificar!$C$8:$I$1048576,6,0)=0,"Sin Justificación",VLOOKUP(User[[#This Row],[User Code]],Justificar!$C$8:$I$1048576,6,0)),"")</f>
        <v/>
      </c>
      <c r="U552" t="str">
        <f>IFERROR(IF(VLOOKUP(User[[#This Row],[User Code]],Justificar!$C$8:$I$1048576,6,0)=0,"Sin Justificación",VLOOKUP(User[[#This Row],[User Code]],Justificar!$C$8:$I$1048576,7,0)),"")</f>
        <v/>
      </c>
      <c r="V552" t="str" cm="1">
        <f t="array" ref="V552">_xlfn.IFS(User[[#This Row],[Time In Store + Leave]]&lt;7.8,"Incompleto",User[[#This Row],[Time In Store + Leave]]&lt;=12,"Completo",User[[#This Row],[Time In Store + Leave]]&gt;12,"Superior")</f>
        <v>Completo</v>
      </c>
      <c r="W55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2" t="str">
        <f>IF(User[[#This Row],[Rango]]="incompleto",IF(User[[#This Row],[Reporte in]]=0,"Sin_Registro_In_Out",IF(User[[#This Row],[Reporte Out]]=0,"No_Realizo_Salida","No_cumple_el_Tiempo")),"")</f>
        <v/>
      </c>
      <c r="Y552" t="str" cm="1">
        <f t="array" ref="Y5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52" s="1"/>
      <c r="AD552" s="2"/>
      <c r="AF552" s="1"/>
      <c r="AH552" s="3"/>
      <c r="AI552" s="4"/>
      <c r="AJ552" s="3"/>
      <c r="AK552" s="1"/>
    </row>
    <row r="553" spans="1:37" x14ac:dyDescent="0.3">
      <c r="A553" t="s">
        <v>614</v>
      </c>
      <c r="B553">
        <v>1143169016</v>
      </c>
      <c r="C553" t="s">
        <v>1273</v>
      </c>
      <c r="D553" t="s">
        <v>618</v>
      </c>
      <c r="E553" t="s">
        <v>6</v>
      </c>
      <c r="F553" t="s">
        <v>974</v>
      </c>
      <c r="G553" t="s">
        <v>177</v>
      </c>
      <c r="H553" s="2">
        <v>45460.490995370368</v>
      </c>
      <c r="I553">
        <v>1</v>
      </c>
      <c r="J5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45922.332465277781</v>
      </c>
      <c r="K5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45922.666759259257</v>
      </c>
      <c r="L553" s="21">
        <f>_xlfn.XLOOKUP(User[[#This Row],[User Code]],RMS_Check_In_Out!A:A,RMS_Check_In_Out!D:D,"0")</f>
        <v>481</v>
      </c>
      <c r="M553" s="21" t="str">
        <f>_xlfn.XLOOKUP(User[[#This Row],[User Code]],Leave!P:P,Leave!S:S,"0")</f>
        <v>0</v>
      </c>
      <c r="N553" s="21">
        <f>User[[#This Row],[Time Leave RMS (min)]]/60</f>
        <v>0</v>
      </c>
      <c r="O553" s="15">
        <f>User[[#This Row],[Duration In Store(min)]]/60</f>
        <v>8.0166666666666675</v>
      </c>
      <c r="P553" s="28">
        <f>User[[#This Row],[Time In Store + Leave]]/24</f>
        <v>0.33402777777777781</v>
      </c>
      <c r="Q553" s="15">
        <f>(User[[#This Row],[Time Leave RMS (min)]]/60)+User[[#This Row],[Duration In Store H]]</f>
        <v>8.0166666666666675</v>
      </c>
      <c r="R553">
        <f>IF(User[[#This Row],[Check In]]="Sin Registro",0,1)</f>
        <v>1</v>
      </c>
      <c r="S553">
        <f>IF(User[[#This Row],[Check Out]]="Sin Registro",0,1)</f>
        <v>1</v>
      </c>
      <c r="T553" t="str">
        <f>IFERROR(IF(VLOOKUP(User[[#This Row],[User Code]],Justificar!$C$8:$I$1048576,6,0)=0,"Sin Justificación",VLOOKUP(User[[#This Row],[User Code]],Justificar!$C$8:$I$1048576,6,0)),"")</f>
        <v/>
      </c>
      <c r="U553" t="str">
        <f>IFERROR(IF(VLOOKUP(User[[#This Row],[User Code]],Justificar!$C$8:$I$1048576,6,0)=0,"Sin Justificación",VLOOKUP(User[[#This Row],[User Code]],Justificar!$C$8:$I$1048576,7,0)),"")</f>
        <v/>
      </c>
      <c r="V553" t="str" cm="1">
        <f t="array" ref="V553">_xlfn.IFS(User[[#This Row],[Time In Store + Leave]]&lt;7.8,"Incompleto",User[[#This Row],[Time In Store + Leave]]&lt;=12,"Completo",User[[#This Row],[Time In Store + Leave]]&gt;12,"Superior")</f>
        <v>Completo</v>
      </c>
      <c r="W55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3" t="str">
        <f>IF(User[[#This Row],[Rango]]="incompleto",IF(User[[#This Row],[Reporte in]]=0,"Sin_Registro_In_Out",IF(User[[#This Row],[Reporte Out]]=0,"No_Realizo_Salida","No_cumple_el_Tiempo")),"")</f>
        <v/>
      </c>
      <c r="Y553" t="str" cm="1">
        <f t="array" ref="Y5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53" s="1"/>
      <c r="AD553" s="2"/>
      <c r="AF553" s="1"/>
      <c r="AH553" s="3"/>
      <c r="AI553" s="4"/>
      <c r="AJ553" s="3"/>
      <c r="AK553" s="1"/>
    </row>
    <row r="554" spans="1:37" x14ac:dyDescent="0.3">
      <c r="A554" t="s">
        <v>609</v>
      </c>
      <c r="B554">
        <v>1049623037</v>
      </c>
      <c r="C554" t="s">
        <v>1274</v>
      </c>
      <c r="D554" t="s">
        <v>610</v>
      </c>
      <c r="E554" t="s">
        <v>6</v>
      </c>
      <c r="F554" t="s">
        <v>1047</v>
      </c>
      <c r="G554" t="s">
        <v>178</v>
      </c>
      <c r="H554" s="2">
        <v>45457.667592592596</v>
      </c>
      <c r="I554">
        <v>1</v>
      </c>
      <c r="J55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45922.419016203705</v>
      </c>
      <c r="K55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45922.793865740743</v>
      </c>
      <c r="L554" s="21">
        <f>_xlfn.XLOOKUP(User[[#This Row],[User Code]],RMS_Check_In_Out!A:A,RMS_Check_In_Out!D:D,"0")</f>
        <v>540</v>
      </c>
      <c r="M554" s="21" t="str">
        <f>_xlfn.XLOOKUP(User[[#This Row],[User Code]],Leave!P:P,Leave!S:S,"0")</f>
        <v>0</v>
      </c>
      <c r="N554" s="21">
        <f>User[[#This Row],[Time Leave RMS (min)]]/60</f>
        <v>0</v>
      </c>
      <c r="O554" s="15">
        <f>User[[#This Row],[Duration In Store(min)]]/60</f>
        <v>9</v>
      </c>
      <c r="P554" s="28">
        <f>User[[#This Row],[Time In Store + Leave]]/24</f>
        <v>0.375</v>
      </c>
      <c r="Q554" s="15">
        <f>(User[[#This Row],[Time Leave RMS (min)]]/60)+User[[#This Row],[Duration In Store H]]</f>
        <v>9</v>
      </c>
      <c r="R554">
        <f>IF(User[[#This Row],[Check In]]="Sin Registro",0,1)</f>
        <v>1</v>
      </c>
      <c r="S554">
        <f>IF(User[[#This Row],[Check Out]]="Sin Registro",0,1)</f>
        <v>1</v>
      </c>
      <c r="T554" t="str">
        <f>IFERROR(IF(VLOOKUP(User[[#This Row],[User Code]],Justificar!$C$8:$I$1048576,6,0)=0,"Sin Justificación",VLOOKUP(User[[#This Row],[User Code]],Justificar!$C$8:$I$1048576,6,0)),"")</f>
        <v/>
      </c>
      <c r="U554" t="str">
        <f>IFERROR(IF(VLOOKUP(User[[#This Row],[User Code]],Justificar!$C$8:$I$1048576,6,0)=0,"Sin Justificación",VLOOKUP(User[[#This Row],[User Code]],Justificar!$C$8:$I$1048576,7,0)),"")</f>
        <v/>
      </c>
      <c r="V554" t="str" cm="1">
        <f t="array" ref="V554">_xlfn.IFS(User[[#This Row],[Time In Store + Leave]]&lt;7.8,"Incompleto",User[[#This Row],[Time In Store + Leave]]&lt;=12,"Completo",User[[#This Row],[Time In Store + Leave]]&gt;12,"Superior")</f>
        <v>Completo</v>
      </c>
      <c r="W55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4" t="str">
        <f>IF(User[[#This Row],[Rango]]="incompleto",IF(User[[#This Row],[Reporte in]]=0,"Sin_Registro_In_Out",IF(User[[#This Row],[Reporte Out]]=0,"No_Realizo_Salida","No_cumple_el_Tiempo")),"")</f>
        <v/>
      </c>
      <c r="Y554" t="str" cm="1">
        <f t="array" ref="Y5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  <c r="AC554" s="1"/>
      <c r="AD554" s="2"/>
      <c r="AF554" s="1"/>
      <c r="AH554" s="3"/>
      <c r="AI554" s="4"/>
      <c r="AJ554" s="3"/>
      <c r="AK554" s="1"/>
    </row>
    <row r="555" spans="1:37" x14ac:dyDescent="0.3">
      <c r="A555" t="s">
        <v>611</v>
      </c>
      <c r="B555">
        <v>1073249413</v>
      </c>
      <c r="C555" t="s">
        <v>1275</v>
      </c>
      <c r="D555" t="s">
        <v>612</v>
      </c>
      <c r="E555" t="s">
        <v>6</v>
      </c>
      <c r="F555" t="s">
        <v>1033</v>
      </c>
      <c r="G555" t="s">
        <v>178</v>
      </c>
      <c r="H555" s="2">
        <v>45457.501099537039</v>
      </c>
      <c r="I555">
        <v>1</v>
      </c>
      <c r="J55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45922.374398148146</v>
      </c>
      <c r="K55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45922.751932870371</v>
      </c>
      <c r="L555" s="21">
        <f>_xlfn.XLOOKUP(User[[#This Row],[User Code]],RMS_Check_In_Out!A:A,RMS_Check_In_Out!D:D,"0")</f>
        <v>544</v>
      </c>
      <c r="M555" s="21" t="str">
        <f>_xlfn.XLOOKUP(User[[#This Row],[User Code]],Leave!P:P,Leave!S:S,"0")</f>
        <v>0</v>
      </c>
      <c r="N555" s="21">
        <f>User[[#This Row],[Time Leave RMS (min)]]/60</f>
        <v>0</v>
      </c>
      <c r="O555" s="15">
        <f>User[[#This Row],[Duration In Store(min)]]/60</f>
        <v>9.0666666666666664</v>
      </c>
      <c r="P555" s="28">
        <f>User[[#This Row],[Time In Store + Leave]]/24</f>
        <v>0.37777777777777777</v>
      </c>
      <c r="Q555" s="15">
        <f>(User[[#This Row],[Time Leave RMS (min)]]/60)+User[[#This Row],[Duration In Store H]]</f>
        <v>9.0666666666666664</v>
      </c>
      <c r="R555">
        <f>IF(User[[#This Row],[Check In]]="Sin Registro",0,1)</f>
        <v>1</v>
      </c>
      <c r="S555">
        <f>IF(User[[#This Row],[Check Out]]="Sin Registro",0,1)</f>
        <v>1</v>
      </c>
      <c r="T555" t="str">
        <f>IFERROR(IF(VLOOKUP(User[[#This Row],[User Code]],Justificar!$C$8:$I$1048576,6,0)=0,"Sin Justificación",VLOOKUP(User[[#This Row],[User Code]],Justificar!$C$8:$I$1048576,6,0)),"")</f>
        <v/>
      </c>
      <c r="U555" t="str">
        <f>IFERROR(IF(VLOOKUP(User[[#This Row],[User Code]],Justificar!$C$8:$I$1048576,6,0)=0,"Sin Justificación",VLOOKUP(User[[#This Row],[User Code]],Justificar!$C$8:$I$1048576,7,0)),"")</f>
        <v/>
      </c>
      <c r="V555" t="str" cm="1">
        <f t="array" ref="V555">_xlfn.IFS(User[[#This Row],[Time In Store + Leave]]&lt;7.8,"Incompleto",User[[#This Row],[Time In Store + Leave]]&lt;=12,"Completo",User[[#This Row],[Time In Store + Leave]]&gt;12,"Superior")</f>
        <v>Completo</v>
      </c>
      <c r="W55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5" t="str">
        <f>IF(User[[#This Row],[Rango]]="incompleto",IF(User[[#This Row],[Reporte in]]=0,"Sin_Registro_In_Out",IF(User[[#This Row],[Reporte Out]]=0,"No_Realizo_Salida","No_cumple_el_Tiempo")),"")</f>
        <v/>
      </c>
      <c r="Y555" t="str" cm="1">
        <f t="array" ref="Y5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55" s="1"/>
      <c r="AD555" s="2"/>
      <c r="AF555" s="1"/>
      <c r="AH555" s="3"/>
      <c r="AI555" s="4"/>
      <c r="AJ555" s="3"/>
      <c r="AK555" s="1"/>
    </row>
    <row r="556" spans="1:37" x14ac:dyDescent="0.3">
      <c r="A556" t="s">
        <v>605</v>
      </c>
      <c r="B556">
        <v>1004344272</v>
      </c>
      <c r="C556" t="s">
        <v>1276</v>
      </c>
      <c r="D556" t="s">
        <v>606</v>
      </c>
      <c r="E556" t="s">
        <v>6</v>
      </c>
      <c r="F556" t="s">
        <v>2767</v>
      </c>
      <c r="G556" t="s">
        <v>178</v>
      </c>
      <c r="H556" s="2">
        <v>45456.583958333336</v>
      </c>
      <c r="I556">
        <v>1</v>
      </c>
      <c r="J55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45922.46025462963</v>
      </c>
      <c r="K55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45922.8200462963</v>
      </c>
      <c r="L556" s="21">
        <f>_xlfn.XLOOKUP(User[[#This Row],[User Code]],RMS_Check_In_Out!A:A,RMS_Check_In_Out!D:D,"0")</f>
        <v>518</v>
      </c>
      <c r="M556" s="21" t="str">
        <f>_xlfn.XLOOKUP(User[[#This Row],[User Code]],Leave!P:P,Leave!S:S,"0")</f>
        <v>0</v>
      </c>
      <c r="N556" s="21">
        <f>User[[#This Row],[Time Leave RMS (min)]]/60</f>
        <v>0</v>
      </c>
      <c r="O556" s="15">
        <f>User[[#This Row],[Duration In Store(min)]]/60</f>
        <v>8.6333333333333329</v>
      </c>
      <c r="P556" s="28">
        <f>User[[#This Row],[Time In Store + Leave]]/24</f>
        <v>0.35972222222222222</v>
      </c>
      <c r="Q556" s="15">
        <f>(User[[#This Row],[Time Leave RMS (min)]]/60)+User[[#This Row],[Duration In Store H]]</f>
        <v>8.6333333333333329</v>
      </c>
      <c r="R556">
        <f>IF(User[[#This Row],[Check In]]="Sin Registro",0,1)</f>
        <v>1</v>
      </c>
      <c r="S556">
        <f>IF(User[[#This Row],[Check Out]]="Sin Registro",0,1)</f>
        <v>1</v>
      </c>
      <c r="T556" t="str">
        <f>IFERROR(IF(VLOOKUP(User[[#This Row],[User Code]],Justificar!$C$8:$I$1048576,6,0)=0,"Sin Justificación",VLOOKUP(User[[#This Row],[User Code]],Justificar!$C$8:$I$1048576,6,0)),"")</f>
        <v/>
      </c>
      <c r="U556" t="str">
        <f>IFERROR(IF(VLOOKUP(User[[#This Row],[User Code]],Justificar!$C$8:$I$1048576,6,0)=0,"Sin Justificación",VLOOKUP(User[[#This Row],[User Code]],Justificar!$C$8:$I$1048576,7,0)),"")</f>
        <v/>
      </c>
      <c r="V556" t="str" cm="1">
        <f t="array" ref="V556">_xlfn.IFS(User[[#This Row],[Time In Store + Leave]]&lt;7.8,"Incompleto",User[[#This Row],[Time In Store + Leave]]&lt;=12,"Completo",User[[#This Row],[Time In Store + Leave]]&gt;12,"Superior")</f>
        <v>Completo</v>
      </c>
      <c r="W55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6" t="str">
        <f>IF(User[[#This Row],[Rango]]="incompleto",IF(User[[#This Row],[Reporte in]]=0,"Sin_Registro_In_Out",IF(User[[#This Row],[Reporte Out]]=0,"No_Realizo_Salida","No_cumple_el_Tiempo")),"")</f>
        <v/>
      </c>
      <c r="Y556" t="str" cm="1">
        <f t="array" ref="Y5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56" s="1"/>
      <c r="AD556" s="2"/>
      <c r="AF556" s="1"/>
      <c r="AH556" s="3"/>
      <c r="AI556" s="4"/>
      <c r="AJ556" s="3"/>
      <c r="AK556" s="1"/>
    </row>
    <row r="557" spans="1:37" x14ac:dyDescent="0.3">
      <c r="A557" t="s">
        <v>607</v>
      </c>
      <c r="B557">
        <v>1083006214</v>
      </c>
      <c r="C557" t="s">
        <v>1277</v>
      </c>
      <c r="D557" t="s">
        <v>608</v>
      </c>
      <c r="E557" t="s">
        <v>6</v>
      </c>
      <c r="F557" t="s">
        <v>972</v>
      </c>
      <c r="G557" t="s">
        <v>178</v>
      </c>
      <c r="H557" s="2">
        <v>45456.583645833336</v>
      </c>
      <c r="I557">
        <v>1</v>
      </c>
      <c r="J55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45922.37226851852</v>
      </c>
      <c r="K55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45922.709722222222</v>
      </c>
      <c r="L557" s="21">
        <f>_xlfn.XLOOKUP(User[[#This Row],[User Code]],RMS_Check_In_Out!A:A,RMS_Check_In_Out!D:D,"0")</f>
        <v>486</v>
      </c>
      <c r="M557" s="21">
        <f>_xlfn.XLOOKUP(User[[#This Row],[User Code]],Leave!P:P,Leave!S:S,"0")</f>
        <v>60</v>
      </c>
      <c r="N557" s="21">
        <f>User[[#This Row],[Time Leave RMS (min)]]/60</f>
        <v>1</v>
      </c>
      <c r="O557" s="15">
        <f>User[[#This Row],[Duration In Store(min)]]/60</f>
        <v>8.1</v>
      </c>
      <c r="P557" s="28">
        <f>User[[#This Row],[Time In Store + Leave]]/24</f>
        <v>0.37916666666666665</v>
      </c>
      <c r="Q557" s="15">
        <f>(User[[#This Row],[Time Leave RMS (min)]]/60)+User[[#This Row],[Duration In Store H]]</f>
        <v>9.1</v>
      </c>
      <c r="R557">
        <f>IF(User[[#This Row],[Check In]]="Sin Registro",0,1)</f>
        <v>1</v>
      </c>
      <c r="S557">
        <f>IF(User[[#This Row],[Check Out]]="Sin Registro",0,1)</f>
        <v>1</v>
      </c>
      <c r="T557" t="str">
        <f>IFERROR(IF(VLOOKUP(User[[#This Row],[User Code]],Justificar!$C$8:$I$1048576,6,0)=0,"Sin Justificación",VLOOKUP(User[[#This Row],[User Code]],Justificar!$C$8:$I$1048576,6,0)),"")</f>
        <v/>
      </c>
      <c r="U557" t="str">
        <f>IFERROR(IF(VLOOKUP(User[[#This Row],[User Code]],Justificar!$C$8:$I$1048576,6,0)=0,"Sin Justificación",VLOOKUP(User[[#This Row],[User Code]],Justificar!$C$8:$I$1048576,7,0)),"")</f>
        <v/>
      </c>
      <c r="V557" t="str" cm="1">
        <f t="array" ref="V557">_xlfn.IFS(User[[#This Row],[Time In Store + Leave]]&lt;7.8,"Incompleto",User[[#This Row],[Time In Store + Leave]]&lt;=12,"Completo",User[[#This Row],[Time In Store + Leave]]&gt;12,"Superior")</f>
        <v>Completo</v>
      </c>
      <c r="W55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7" t="str">
        <f>IF(User[[#This Row],[Rango]]="incompleto",IF(User[[#This Row],[Reporte in]]=0,"Sin_Registro_In_Out",IF(User[[#This Row],[Reporte Out]]=0,"No_Realizo_Salida","No_cumple_el_Tiempo")),"")</f>
        <v/>
      </c>
      <c r="Y557" t="str" cm="1">
        <f t="array" ref="Y5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57" s="1"/>
      <c r="AD557" s="2"/>
      <c r="AF557" s="1"/>
      <c r="AH557" s="3"/>
      <c r="AI557" s="4"/>
      <c r="AJ557" s="3"/>
      <c r="AK557" s="1"/>
    </row>
    <row r="558" spans="1:37" x14ac:dyDescent="0.3">
      <c r="A558" t="s">
        <v>603</v>
      </c>
      <c r="B558">
        <v>1007396803</v>
      </c>
      <c r="C558" t="s">
        <v>1278</v>
      </c>
      <c r="D558" t="s">
        <v>604</v>
      </c>
      <c r="E558" t="s">
        <v>6</v>
      </c>
      <c r="F558" t="s">
        <v>973</v>
      </c>
      <c r="G558" t="s">
        <v>177</v>
      </c>
      <c r="H558" s="2">
        <v>45454.708738425928</v>
      </c>
      <c r="I558">
        <v>1</v>
      </c>
      <c r="J5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45922.574166666665</v>
      </c>
      <c r="K5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45922.868773148148</v>
      </c>
      <c r="L558" s="21">
        <f>_xlfn.XLOOKUP(User[[#This Row],[User Code]],RMS_Check_In_Out!A:A,RMS_Check_In_Out!D:D,"0")</f>
        <v>424</v>
      </c>
      <c r="M558" s="21">
        <f>_xlfn.XLOOKUP(User[[#This Row],[User Code]],Leave!P:P,Leave!S:S,"0")</f>
        <v>120</v>
      </c>
      <c r="N558" s="21">
        <f>User[[#This Row],[Time Leave RMS (min)]]/60</f>
        <v>2</v>
      </c>
      <c r="O558" s="15">
        <f>User[[#This Row],[Duration In Store(min)]]/60</f>
        <v>7.0666666666666664</v>
      </c>
      <c r="P558" s="28">
        <f>User[[#This Row],[Time In Store + Leave]]/24</f>
        <v>0.37777777777777777</v>
      </c>
      <c r="Q558" s="15">
        <f>(User[[#This Row],[Time Leave RMS (min)]]/60)+User[[#This Row],[Duration In Store H]]</f>
        <v>9.0666666666666664</v>
      </c>
      <c r="R558">
        <f>IF(User[[#This Row],[Check In]]="Sin Registro",0,1)</f>
        <v>1</v>
      </c>
      <c r="S558">
        <f>IF(User[[#This Row],[Check Out]]="Sin Registro",0,1)</f>
        <v>1</v>
      </c>
      <c r="T558" t="str">
        <f>IFERROR(IF(VLOOKUP(User[[#This Row],[User Code]],Justificar!$C$8:$I$1048576,6,0)=0,"Sin Justificación",VLOOKUP(User[[#This Row],[User Code]],Justificar!$C$8:$I$1048576,6,0)),"")</f>
        <v/>
      </c>
      <c r="U558" t="str">
        <f>IFERROR(IF(VLOOKUP(User[[#This Row],[User Code]],Justificar!$C$8:$I$1048576,6,0)=0,"Sin Justificación",VLOOKUP(User[[#This Row],[User Code]],Justificar!$C$8:$I$1048576,7,0)),"")</f>
        <v/>
      </c>
      <c r="V558" t="str" cm="1">
        <f t="array" ref="V558">_xlfn.IFS(User[[#This Row],[Time In Store + Leave]]&lt;7.8,"Incompleto",User[[#This Row],[Time In Store + Leave]]&lt;=12,"Completo",User[[#This Row],[Time In Store + Leave]]&gt;12,"Superior")</f>
        <v>Completo</v>
      </c>
      <c r="W55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8" t="str">
        <f>IF(User[[#This Row],[Rango]]="incompleto",IF(User[[#This Row],[Reporte in]]=0,"Sin_Registro_In_Out",IF(User[[#This Row],[Reporte Out]]=0,"No_Realizo_Salida","No_cumple_el_Tiempo")),"")</f>
        <v/>
      </c>
      <c r="Y558" t="str" cm="1">
        <f t="array" ref="Y5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58" s="1"/>
      <c r="AD558" s="2"/>
      <c r="AF558" s="1"/>
      <c r="AH558" s="3"/>
      <c r="AI558" s="4"/>
      <c r="AJ558" s="3"/>
      <c r="AK558" s="1"/>
    </row>
    <row r="559" spans="1:37" x14ac:dyDescent="0.3">
      <c r="A559" t="s">
        <v>595</v>
      </c>
      <c r="B559">
        <v>1130609162</v>
      </c>
      <c r="C559" t="s">
        <v>1279</v>
      </c>
      <c r="D559" t="s">
        <v>596</v>
      </c>
      <c r="E559" t="s">
        <v>6</v>
      </c>
      <c r="F559" t="s">
        <v>1045</v>
      </c>
      <c r="G559" t="s">
        <v>177</v>
      </c>
      <c r="H559" s="2">
        <v>45447.45890046296</v>
      </c>
      <c r="I559">
        <v>1</v>
      </c>
      <c r="J5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45922.570775462962</v>
      </c>
      <c r="K5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45922.879826388889</v>
      </c>
      <c r="L559" s="21">
        <f>_xlfn.XLOOKUP(User[[#This Row],[User Code]],RMS_Check_In_Out!A:A,RMS_Check_In_Out!D:D,"0")</f>
        <v>445</v>
      </c>
      <c r="M559" s="21">
        <f>_xlfn.XLOOKUP(User[[#This Row],[User Code]],Leave!P:P,Leave!S:S,"0")</f>
        <v>60</v>
      </c>
      <c r="N559" s="21">
        <f>User[[#This Row],[Time Leave RMS (min)]]/60</f>
        <v>1</v>
      </c>
      <c r="O559" s="15">
        <f>User[[#This Row],[Duration In Store(min)]]/60</f>
        <v>7.416666666666667</v>
      </c>
      <c r="P559" s="28">
        <f>User[[#This Row],[Time In Store + Leave]]/24</f>
        <v>0.35069444444444448</v>
      </c>
      <c r="Q559" s="15">
        <f>(User[[#This Row],[Time Leave RMS (min)]]/60)+User[[#This Row],[Duration In Store H]]</f>
        <v>8.4166666666666679</v>
      </c>
      <c r="R559">
        <f>IF(User[[#This Row],[Check In]]="Sin Registro",0,1)</f>
        <v>1</v>
      </c>
      <c r="S559">
        <f>IF(User[[#This Row],[Check Out]]="Sin Registro",0,1)</f>
        <v>1</v>
      </c>
      <c r="T559" t="str">
        <f>IFERROR(IF(VLOOKUP(User[[#This Row],[User Code]],Justificar!$C$8:$I$1048576,6,0)=0,"Sin Justificación",VLOOKUP(User[[#This Row],[User Code]],Justificar!$C$8:$I$1048576,6,0)),"")</f>
        <v/>
      </c>
      <c r="U559" t="str">
        <f>IFERROR(IF(VLOOKUP(User[[#This Row],[User Code]],Justificar!$C$8:$I$1048576,6,0)=0,"Sin Justificación",VLOOKUP(User[[#This Row],[User Code]],Justificar!$C$8:$I$1048576,7,0)),"")</f>
        <v/>
      </c>
      <c r="V559" t="str" cm="1">
        <f t="array" ref="V559">_xlfn.IFS(User[[#This Row],[Time In Store + Leave]]&lt;7.8,"Incompleto",User[[#This Row],[Time In Store + Leave]]&lt;=12,"Completo",User[[#This Row],[Time In Store + Leave]]&gt;12,"Superior")</f>
        <v>Completo</v>
      </c>
      <c r="W55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59" t="str">
        <f>IF(User[[#This Row],[Rango]]="incompleto",IF(User[[#This Row],[Reporte in]]=0,"Sin_Registro_In_Out",IF(User[[#This Row],[Reporte Out]]=0,"No_Realizo_Salida","No_cumple_el_Tiempo")),"")</f>
        <v/>
      </c>
      <c r="Y559" t="str" cm="1">
        <f t="array" ref="Y5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59" s="1"/>
      <c r="AD559" s="2"/>
      <c r="AF559" s="1"/>
      <c r="AH559" s="3"/>
      <c r="AI559" s="4"/>
      <c r="AJ559" s="3"/>
      <c r="AK559" s="1"/>
    </row>
    <row r="560" spans="1:37" x14ac:dyDescent="0.3">
      <c r="A560" t="s">
        <v>594</v>
      </c>
      <c r="B560">
        <v>1064317108</v>
      </c>
      <c r="C560" t="s">
        <v>1280</v>
      </c>
      <c r="D560" t="s">
        <v>597</v>
      </c>
      <c r="E560" t="s">
        <v>6</v>
      </c>
      <c r="F560" t="s">
        <v>1034</v>
      </c>
      <c r="G560" t="s">
        <v>178</v>
      </c>
      <c r="H560" s="2">
        <v>45442.750497685185</v>
      </c>
      <c r="I560">
        <v>1</v>
      </c>
      <c r="J5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45922.329513888886</v>
      </c>
      <c r="K5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45922.742094907408</v>
      </c>
      <c r="L560" s="21">
        <f>_xlfn.XLOOKUP(User[[#This Row],[User Code]],RMS_Check_In_Out!A:A,RMS_Check_In_Out!D:D,"0")</f>
        <v>594</v>
      </c>
      <c r="M560" s="21" t="str">
        <f>_xlfn.XLOOKUP(User[[#This Row],[User Code]],Leave!P:P,Leave!S:S,"0")</f>
        <v>0</v>
      </c>
      <c r="N560" s="21">
        <f>User[[#This Row],[Time Leave RMS (min)]]/60</f>
        <v>0</v>
      </c>
      <c r="O560" s="15">
        <f>User[[#This Row],[Duration In Store(min)]]/60</f>
        <v>9.9</v>
      </c>
      <c r="P560" s="28">
        <f>User[[#This Row],[Time In Store + Leave]]/24</f>
        <v>0.41250000000000003</v>
      </c>
      <c r="Q560" s="15">
        <f>(User[[#This Row],[Time Leave RMS (min)]]/60)+User[[#This Row],[Duration In Store H]]</f>
        <v>9.9</v>
      </c>
      <c r="R560">
        <f>IF(User[[#This Row],[Check In]]="Sin Registro",0,1)</f>
        <v>1</v>
      </c>
      <c r="S560">
        <f>IF(User[[#This Row],[Check Out]]="Sin Registro",0,1)</f>
        <v>1</v>
      </c>
      <c r="T560" t="str">
        <f>IFERROR(IF(VLOOKUP(User[[#This Row],[User Code]],Justificar!$C$8:$I$1048576,6,0)=0,"Sin Justificación",VLOOKUP(User[[#This Row],[User Code]],Justificar!$C$8:$I$1048576,6,0)),"")</f>
        <v/>
      </c>
      <c r="U560" t="str">
        <f>IFERROR(IF(VLOOKUP(User[[#This Row],[User Code]],Justificar!$C$8:$I$1048576,6,0)=0,"Sin Justificación",VLOOKUP(User[[#This Row],[User Code]],Justificar!$C$8:$I$1048576,7,0)),"")</f>
        <v/>
      </c>
      <c r="V560" t="str" cm="1">
        <f t="array" ref="V560">_xlfn.IFS(User[[#This Row],[Time In Store + Leave]]&lt;7.8,"Incompleto",User[[#This Row],[Time In Store + Leave]]&lt;=12,"Completo",User[[#This Row],[Time In Store + Leave]]&gt;12,"Superior")</f>
        <v>Completo</v>
      </c>
      <c r="W56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0" t="str">
        <f>IF(User[[#This Row],[Rango]]="incompleto",IF(User[[#This Row],[Reporte in]]=0,"Sin_Registro_In_Out",IF(User[[#This Row],[Reporte Out]]=0,"No_Realizo_Salida","No_cumple_el_Tiempo")),"")</f>
        <v/>
      </c>
      <c r="Y560" t="str" cm="1">
        <f t="array" ref="Y5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  <c r="AC560" s="1"/>
      <c r="AD560" s="2"/>
      <c r="AF560" s="1"/>
      <c r="AH560" s="3"/>
      <c r="AI560" s="4"/>
      <c r="AJ560" s="3"/>
      <c r="AK560" s="1"/>
    </row>
    <row r="561" spans="1:37" x14ac:dyDescent="0.3">
      <c r="A561" t="s">
        <v>593</v>
      </c>
      <c r="B561">
        <v>53009818</v>
      </c>
      <c r="C561" t="s">
        <v>1281</v>
      </c>
      <c r="D561" t="s">
        <v>598</v>
      </c>
      <c r="E561" t="s">
        <v>6</v>
      </c>
      <c r="F561" t="s">
        <v>1051</v>
      </c>
      <c r="G561" t="s">
        <v>177</v>
      </c>
      <c r="H561" s="2">
        <v>45441.793182870373</v>
      </c>
      <c r="I561">
        <v>1</v>
      </c>
      <c r="J56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6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61" s="21" t="str">
        <f>_xlfn.XLOOKUP(User[[#This Row],[User Code]],RMS_Check_In_Out!A:A,RMS_Check_In_Out!D:D,"0")</f>
        <v>0</v>
      </c>
      <c r="M561" s="21" t="str">
        <f>_xlfn.XLOOKUP(User[[#This Row],[User Code]],Leave!P:P,Leave!S:S,"0")</f>
        <v>0</v>
      </c>
      <c r="N561" s="21">
        <f>User[[#This Row],[Time Leave RMS (min)]]/60</f>
        <v>0</v>
      </c>
      <c r="O561" s="15">
        <f>User[[#This Row],[Duration In Store(min)]]/60</f>
        <v>0</v>
      </c>
      <c r="P561" s="28">
        <f>User[[#This Row],[Time In Store + Leave]]/24</f>
        <v>0</v>
      </c>
      <c r="Q561" s="15">
        <f>(User[[#This Row],[Time Leave RMS (min)]]/60)+User[[#This Row],[Duration In Store H]]</f>
        <v>0</v>
      </c>
      <c r="R561">
        <f>IF(User[[#This Row],[Check In]]="Sin Registro",0,1)</f>
        <v>0</v>
      </c>
      <c r="S561">
        <f>IF(User[[#This Row],[Check Out]]="Sin Registro",0,1)</f>
        <v>0</v>
      </c>
      <c r="T561" t="str">
        <f>IFERROR(IF(VLOOKUP(User[[#This Row],[User Code]],Justificar!$C$8:$I$1048576,6,0)=0,"Sin Justificación",VLOOKUP(User[[#This Row],[User Code]],Justificar!$C$8:$I$1048576,6,0)),"")</f>
        <v>Sin Justificación</v>
      </c>
      <c r="U561" t="str">
        <f>IFERROR(IF(VLOOKUP(User[[#This Row],[User Code]],Justificar!$C$8:$I$1048576,6,0)=0,"Sin Justificación",VLOOKUP(User[[#This Row],[User Code]],Justificar!$C$8:$I$1048576,7,0)),"")</f>
        <v>Sin Justificación</v>
      </c>
      <c r="V561" t="str" cm="1">
        <f t="array" ref="V561">_xlfn.IFS(User[[#This Row],[Time In Store + Leave]]&lt;7.8,"Incompleto",User[[#This Row],[Time In Store + Leave]]&lt;=12,"Completo",User[[#This Row],[Time In Store + Leave]]&gt;12,"Superior")</f>
        <v>Incompleto</v>
      </c>
      <c r="W56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1" t="str">
        <f>IF(User[[#This Row],[Rango]]="incompleto",IF(User[[#This Row],[Reporte in]]=0,"Sin_Registro_In_Out",IF(User[[#This Row],[Reporte Out]]=0,"No_Realizo_Salida","No_cumple_el_Tiempo")),"")</f>
        <v>Sin_Registro_In_Out</v>
      </c>
      <c r="Y561" t="str" cm="1">
        <f t="array" ref="Y5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61" s="1"/>
      <c r="AD561" s="2"/>
      <c r="AF561" s="1"/>
      <c r="AH561" s="3"/>
      <c r="AI561" s="4"/>
      <c r="AJ561" s="3"/>
      <c r="AK561" s="1"/>
    </row>
    <row r="562" spans="1:37" x14ac:dyDescent="0.3">
      <c r="A562" t="s">
        <v>591</v>
      </c>
      <c r="B562">
        <v>1007114144</v>
      </c>
      <c r="C562" t="s">
        <v>1282</v>
      </c>
      <c r="D562" t="s">
        <v>592</v>
      </c>
      <c r="E562" t="s">
        <v>6</v>
      </c>
      <c r="F562" t="s">
        <v>1503</v>
      </c>
      <c r="G562" t="s">
        <v>177</v>
      </c>
      <c r="H562" s="2">
        <v>45439.45884259259</v>
      </c>
      <c r="I562">
        <v>1</v>
      </c>
      <c r="J5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45922.416134259256</v>
      </c>
      <c r="K5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45922.776354166665</v>
      </c>
      <c r="L562" s="21">
        <f>_xlfn.XLOOKUP(User[[#This Row],[User Code]],RMS_Check_In_Out!A:A,RMS_Check_In_Out!D:D,"0")</f>
        <v>519</v>
      </c>
      <c r="M562" s="21">
        <f>_xlfn.XLOOKUP(User[[#This Row],[User Code]],Leave!P:P,Leave!S:S,"0")</f>
        <v>60</v>
      </c>
      <c r="N562" s="21">
        <f>User[[#This Row],[Time Leave RMS (min)]]/60</f>
        <v>1</v>
      </c>
      <c r="O562" s="15">
        <f>User[[#This Row],[Duration In Store(min)]]/60</f>
        <v>8.65</v>
      </c>
      <c r="P562" s="28">
        <f>User[[#This Row],[Time In Store + Leave]]/24</f>
        <v>0.40208333333333335</v>
      </c>
      <c r="Q562" s="15">
        <f>(User[[#This Row],[Time Leave RMS (min)]]/60)+User[[#This Row],[Duration In Store H]]</f>
        <v>9.65</v>
      </c>
      <c r="R562">
        <f>IF(User[[#This Row],[Check In]]="Sin Registro",0,1)</f>
        <v>1</v>
      </c>
      <c r="S562">
        <f>IF(User[[#This Row],[Check Out]]="Sin Registro",0,1)</f>
        <v>1</v>
      </c>
      <c r="T562" t="str">
        <f>IFERROR(IF(VLOOKUP(User[[#This Row],[User Code]],Justificar!$C$8:$I$1048576,6,0)=0,"Sin Justificación",VLOOKUP(User[[#This Row],[User Code]],Justificar!$C$8:$I$1048576,6,0)),"")</f>
        <v/>
      </c>
      <c r="U562" t="str">
        <f>IFERROR(IF(VLOOKUP(User[[#This Row],[User Code]],Justificar!$C$8:$I$1048576,6,0)=0,"Sin Justificación",VLOOKUP(User[[#This Row],[User Code]],Justificar!$C$8:$I$1048576,7,0)),"")</f>
        <v/>
      </c>
      <c r="V562" t="str" cm="1">
        <f t="array" ref="V562">_xlfn.IFS(User[[#This Row],[Time In Store + Leave]]&lt;7.8,"Incompleto",User[[#This Row],[Time In Store + Leave]]&lt;=12,"Completo",User[[#This Row],[Time In Store + Leave]]&gt;12,"Superior")</f>
        <v>Completo</v>
      </c>
      <c r="W56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2" t="str">
        <f>IF(User[[#This Row],[Rango]]="incompleto",IF(User[[#This Row],[Reporte in]]=0,"Sin_Registro_In_Out",IF(User[[#This Row],[Reporte Out]]=0,"No_Realizo_Salida","No_cumple_el_Tiempo")),"")</f>
        <v/>
      </c>
      <c r="Y562" t="str" cm="1">
        <f t="array" ref="Y5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62" s="1"/>
      <c r="AD562" s="2"/>
      <c r="AF562" s="1"/>
      <c r="AH562" s="3"/>
      <c r="AI562" s="4"/>
      <c r="AJ562" s="3"/>
      <c r="AK562" s="1"/>
    </row>
    <row r="563" spans="1:37" x14ac:dyDescent="0.3">
      <c r="A563" t="s">
        <v>589</v>
      </c>
      <c r="B563">
        <v>1019112765</v>
      </c>
      <c r="C563" t="s">
        <v>1283</v>
      </c>
      <c r="D563" t="s">
        <v>590</v>
      </c>
      <c r="E563" t="s">
        <v>6</v>
      </c>
      <c r="F563" t="s">
        <v>1031</v>
      </c>
      <c r="G563" t="s">
        <v>177</v>
      </c>
      <c r="H563" s="2">
        <v>45436.458645833336</v>
      </c>
      <c r="I563">
        <v>1</v>
      </c>
      <c r="J56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6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63" s="21" t="str">
        <f>_xlfn.XLOOKUP(User[[#This Row],[User Code]],RMS_Check_In_Out!A:A,RMS_Check_In_Out!D:D,"0")</f>
        <v>0</v>
      </c>
      <c r="M563" s="21" t="str">
        <f>_xlfn.XLOOKUP(User[[#This Row],[User Code]],Leave!P:P,Leave!S:S,"0")</f>
        <v>0</v>
      </c>
      <c r="N563" s="21">
        <f>User[[#This Row],[Time Leave RMS (min)]]/60</f>
        <v>0</v>
      </c>
      <c r="O563" s="15">
        <f>User[[#This Row],[Duration In Store(min)]]/60</f>
        <v>0</v>
      </c>
      <c r="P563" s="28">
        <f>User[[#This Row],[Time In Store + Leave]]/24</f>
        <v>0</v>
      </c>
      <c r="Q563" s="15">
        <f>(User[[#This Row],[Time Leave RMS (min)]]/60)+User[[#This Row],[Duration In Store H]]</f>
        <v>0</v>
      </c>
      <c r="R563">
        <f>IF(User[[#This Row],[Check In]]="Sin Registro",0,1)</f>
        <v>0</v>
      </c>
      <c r="S563">
        <f>IF(User[[#This Row],[Check Out]]="Sin Registro",0,1)</f>
        <v>0</v>
      </c>
      <c r="T563" t="str">
        <f>IFERROR(IF(VLOOKUP(User[[#This Row],[User Code]],Justificar!$C$8:$I$1048576,6,0)=0,"Sin Justificación",VLOOKUP(User[[#This Row],[User Code]],Justificar!$C$8:$I$1048576,6,0)),"")</f>
        <v>Sin Justificación</v>
      </c>
      <c r="U563" t="str">
        <f>IFERROR(IF(VLOOKUP(User[[#This Row],[User Code]],Justificar!$C$8:$I$1048576,6,0)=0,"Sin Justificación",VLOOKUP(User[[#This Row],[User Code]],Justificar!$C$8:$I$1048576,7,0)),"")</f>
        <v>Sin Justificación</v>
      </c>
      <c r="V563" t="str" cm="1">
        <f t="array" ref="V563">_xlfn.IFS(User[[#This Row],[Time In Store + Leave]]&lt;7.8,"Incompleto",User[[#This Row],[Time In Store + Leave]]&lt;=12,"Completo",User[[#This Row],[Time In Store + Leave]]&gt;12,"Superior")</f>
        <v>Incompleto</v>
      </c>
      <c r="W563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3" t="str">
        <f>IF(User[[#This Row],[Rango]]="incompleto",IF(User[[#This Row],[Reporte in]]=0,"Sin_Registro_In_Out",IF(User[[#This Row],[Reporte Out]]=0,"No_Realizo_Salida","No_cumple_el_Tiempo")),"")</f>
        <v>Sin_Registro_In_Out</v>
      </c>
      <c r="Y563" t="str" cm="1">
        <f t="array" ref="Y5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63" s="1"/>
      <c r="AD563" s="2"/>
      <c r="AF563" s="1"/>
      <c r="AH563" s="3"/>
      <c r="AI563" s="4"/>
      <c r="AJ563" s="3"/>
      <c r="AK563" s="1"/>
    </row>
    <row r="564" spans="1:37" x14ac:dyDescent="0.3">
      <c r="A564" t="s">
        <v>587</v>
      </c>
      <c r="B564">
        <v>1065814153</v>
      </c>
      <c r="C564" t="s">
        <v>1284</v>
      </c>
      <c r="D564" t="s">
        <v>588</v>
      </c>
      <c r="E564" t="s">
        <v>6</v>
      </c>
      <c r="F564" t="s">
        <v>1036</v>
      </c>
      <c r="G564" t="s">
        <v>178</v>
      </c>
      <c r="H564" s="2">
        <v>45429.459108796298</v>
      </c>
      <c r="I564">
        <v>1</v>
      </c>
      <c r="J5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45922.437303240738</v>
      </c>
      <c r="K5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45922.835613425923</v>
      </c>
      <c r="L564" s="21">
        <f>_xlfn.XLOOKUP(User[[#This Row],[User Code]],RMS_Check_In_Out!A:A,RMS_Check_In_Out!D:D,"0")</f>
        <v>574</v>
      </c>
      <c r="M564" s="21" t="str">
        <f>_xlfn.XLOOKUP(User[[#This Row],[User Code]],Leave!P:P,Leave!S:S,"0")</f>
        <v>0</v>
      </c>
      <c r="N564" s="21">
        <f>User[[#This Row],[Time Leave RMS (min)]]/60</f>
        <v>0</v>
      </c>
      <c r="O564" s="15">
        <f>User[[#This Row],[Duration In Store(min)]]/60</f>
        <v>9.5666666666666664</v>
      </c>
      <c r="P564" s="28">
        <f>User[[#This Row],[Time In Store + Leave]]/24</f>
        <v>0.39861111111111108</v>
      </c>
      <c r="Q564" s="15">
        <f>(User[[#This Row],[Time Leave RMS (min)]]/60)+User[[#This Row],[Duration In Store H]]</f>
        <v>9.5666666666666664</v>
      </c>
      <c r="R564">
        <f>IF(User[[#This Row],[Check In]]="Sin Registro",0,1)</f>
        <v>1</v>
      </c>
      <c r="S564">
        <f>IF(User[[#This Row],[Check Out]]="Sin Registro",0,1)</f>
        <v>1</v>
      </c>
      <c r="T564" t="str">
        <f>IFERROR(IF(VLOOKUP(User[[#This Row],[User Code]],Justificar!$C$8:$I$1048576,6,0)=0,"Sin Justificación",VLOOKUP(User[[#This Row],[User Code]],Justificar!$C$8:$I$1048576,6,0)),"")</f>
        <v/>
      </c>
      <c r="U564" t="str">
        <f>IFERROR(IF(VLOOKUP(User[[#This Row],[User Code]],Justificar!$C$8:$I$1048576,6,0)=0,"Sin Justificación",VLOOKUP(User[[#This Row],[User Code]],Justificar!$C$8:$I$1048576,7,0)),"")</f>
        <v/>
      </c>
      <c r="V564" t="str" cm="1">
        <f t="array" ref="V564">_xlfn.IFS(User[[#This Row],[Time In Store + Leave]]&lt;7.8,"Incompleto",User[[#This Row],[Time In Store + Leave]]&lt;=12,"Completo",User[[#This Row],[Time In Store + Leave]]&gt;12,"Superior")</f>
        <v>Completo</v>
      </c>
      <c r="W56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4" t="str">
        <f>IF(User[[#This Row],[Rango]]="incompleto",IF(User[[#This Row],[Reporte in]]=0,"Sin_Registro_In_Out",IF(User[[#This Row],[Reporte Out]]=0,"No_Realizo_Salida","No_cumple_el_Tiempo")),"")</f>
        <v/>
      </c>
      <c r="Y564" t="str" cm="1">
        <f t="array" ref="Y5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64" s="1"/>
      <c r="AD564" s="2"/>
      <c r="AF564" s="1"/>
      <c r="AH564" s="3"/>
      <c r="AI564" s="4"/>
      <c r="AJ564" s="3"/>
      <c r="AK564" s="1"/>
    </row>
    <row r="565" spans="1:37" x14ac:dyDescent="0.3">
      <c r="A565" t="s">
        <v>585</v>
      </c>
      <c r="B565">
        <v>1007822210</v>
      </c>
      <c r="C565" t="s">
        <v>1285</v>
      </c>
      <c r="D565" t="s">
        <v>586</v>
      </c>
      <c r="E565" t="s">
        <v>6</v>
      </c>
      <c r="F565" t="s">
        <v>973</v>
      </c>
      <c r="G565" t="s">
        <v>177</v>
      </c>
      <c r="H565" s="2">
        <v>45427.500254629631</v>
      </c>
      <c r="I565">
        <v>1</v>
      </c>
      <c r="J5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45922.453692129631</v>
      </c>
      <c r="K5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45922.791724537034</v>
      </c>
      <c r="L565" s="21">
        <f>_xlfn.XLOOKUP(User[[#This Row],[User Code]],RMS_Check_In_Out!A:A,RMS_Check_In_Out!D:D,"0")</f>
        <v>487</v>
      </c>
      <c r="M565" s="21">
        <f>_xlfn.XLOOKUP(User[[#This Row],[User Code]],Leave!P:P,Leave!S:S,"0")</f>
        <v>60</v>
      </c>
      <c r="N565" s="21">
        <f>User[[#This Row],[Time Leave RMS (min)]]/60</f>
        <v>1</v>
      </c>
      <c r="O565" s="15">
        <f>User[[#This Row],[Duration In Store(min)]]/60</f>
        <v>8.1166666666666671</v>
      </c>
      <c r="P565" s="28">
        <f>User[[#This Row],[Time In Store + Leave]]/24</f>
        <v>0.37986111111111115</v>
      </c>
      <c r="Q565" s="15">
        <f>(User[[#This Row],[Time Leave RMS (min)]]/60)+User[[#This Row],[Duration In Store H]]</f>
        <v>9.1166666666666671</v>
      </c>
      <c r="R565">
        <f>IF(User[[#This Row],[Check In]]="Sin Registro",0,1)</f>
        <v>1</v>
      </c>
      <c r="S565">
        <f>IF(User[[#This Row],[Check Out]]="Sin Registro",0,1)</f>
        <v>1</v>
      </c>
      <c r="T565" t="str">
        <f>IFERROR(IF(VLOOKUP(User[[#This Row],[User Code]],Justificar!$C$8:$I$1048576,6,0)=0,"Sin Justificación",VLOOKUP(User[[#This Row],[User Code]],Justificar!$C$8:$I$1048576,6,0)),"")</f>
        <v/>
      </c>
      <c r="U565" t="str">
        <f>IFERROR(IF(VLOOKUP(User[[#This Row],[User Code]],Justificar!$C$8:$I$1048576,6,0)=0,"Sin Justificación",VLOOKUP(User[[#This Row],[User Code]],Justificar!$C$8:$I$1048576,7,0)),"")</f>
        <v/>
      </c>
      <c r="V565" t="str" cm="1">
        <f t="array" ref="V565">_xlfn.IFS(User[[#This Row],[Time In Store + Leave]]&lt;7.8,"Incompleto",User[[#This Row],[Time In Store + Leave]]&lt;=12,"Completo",User[[#This Row],[Time In Store + Leave]]&gt;12,"Superior")</f>
        <v>Completo</v>
      </c>
      <c r="W56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5" t="str">
        <f>IF(User[[#This Row],[Rango]]="incompleto",IF(User[[#This Row],[Reporte in]]=0,"Sin_Registro_In_Out",IF(User[[#This Row],[Reporte Out]]=0,"No_Realizo_Salida","No_cumple_el_Tiempo")),"")</f>
        <v/>
      </c>
      <c r="Y565" t="str" cm="1">
        <f t="array" ref="Y5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65" s="1"/>
      <c r="AD565" s="2"/>
      <c r="AF565" s="1"/>
      <c r="AH565" s="3"/>
      <c r="AI565" s="4"/>
      <c r="AJ565" s="3"/>
      <c r="AK565" s="1"/>
    </row>
    <row r="566" spans="1:37" x14ac:dyDescent="0.3">
      <c r="A566" t="s">
        <v>581</v>
      </c>
      <c r="B566">
        <v>1006450297</v>
      </c>
      <c r="C566" t="s">
        <v>1286</v>
      </c>
      <c r="D566" t="s">
        <v>582</v>
      </c>
      <c r="E566" t="s">
        <v>6</v>
      </c>
      <c r="F566" t="s">
        <v>1051</v>
      </c>
      <c r="G566" t="s">
        <v>177</v>
      </c>
      <c r="H566" s="2">
        <v>45426.542881944442</v>
      </c>
      <c r="I566">
        <v>1</v>
      </c>
      <c r="J5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45922.376747685186</v>
      </c>
      <c r="K5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45922.724664351852</v>
      </c>
      <c r="L566" s="21">
        <f>_xlfn.XLOOKUP(User[[#This Row],[User Code]],RMS_Check_In_Out!A:A,RMS_Check_In_Out!D:D,"0")</f>
        <v>501</v>
      </c>
      <c r="M566" s="21" t="str">
        <f>_xlfn.XLOOKUP(User[[#This Row],[User Code]],Leave!P:P,Leave!S:S,"0")</f>
        <v>0</v>
      </c>
      <c r="N566" s="21">
        <f>User[[#This Row],[Time Leave RMS (min)]]/60</f>
        <v>0</v>
      </c>
      <c r="O566" s="15">
        <f>User[[#This Row],[Duration In Store(min)]]/60</f>
        <v>8.35</v>
      </c>
      <c r="P566" s="28">
        <f>User[[#This Row],[Time In Store + Leave]]/24</f>
        <v>0.34791666666666665</v>
      </c>
      <c r="Q566" s="15">
        <f>(User[[#This Row],[Time Leave RMS (min)]]/60)+User[[#This Row],[Duration In Store H]]</f>
        <v>8.35</v>
      </c>
      <c r="R566">
        <f>IF(User[[#This Row],[Check In]]="Sin Registro",0,1)</f>
        <v>1</v>
      </c>
      <c r="S566">
        <f>IF(User[[#This Row],[Check Out]]="Sin Registro",0,1)</f>
        <v>1</v>
      </c>
      <c r="T566" t="str">
        <f>IFERROR(IF(VLOOKUP(User[[#This Row],[User Code]],Justificar!$C$8:$I$1048576,6,0)=0,"Sin Justificación",VLOOKUP(User[[#This Row],[User Code]],Justificar!$C$8:$I$1048576,6,0)),"")</f>
        <v/>
      </c>
      <c r="U566" t="str">
        <f>IFERROR(IF(VLOOKUP(User[[#This Row],[User Code]],Justificar!$C$8:$I$1048576,6,0)=0,"Sin Justificación",VLOOKUP(User[[#This Row],[User Code]],Justificar!$C$8:$I$1048576,7,0)),"")</f>
        <v/>
      </c>
      <c r="V566" t="str" cm="1">
        <f t="array" ref="V566">_xlfn.IFS(User[[#This Row],[Time In Store + Leave]]&lt;7.8,"Incompleto",User[[#This Row],[Time In Store + Leave]]&lt;=12,"Completo",User[[#This Row],[Time In Store + Leave]]&gt;12,"Superior")</f>
        <v>Completo</v>
      </c>
      <c r="W56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6" t="str">
        <f>IF(User[[#This Row],[Rango]]="incompleto",IF(User[[#This Row],[Reporte in]]=0,"Sin_Registro_In_Out",IF(User[[#This Row],[Reporte Out]]=0,"No_Realizo_Salida","No_cumple_el_Tiempo")),"")</f>
        <v/>
      </c>
      <c r="Y566" t="str" cm="1">
        <f t="array" ref="Y5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66" s="1"/>
      <c r="AD566" s="2"/>
      <c r="AF566" s="1"/>
      <c r="AH566" s="3"/>
      <c r="AI566" s="4"/>
      <c r="AJ566" s="3"/>
      <c r="AK566" s="1"/>
    </row>
    <row r="567" spans="1:37" x14ac:dyDescent="0.3">
      <c r="A567" t="s">
        <v>583</v>
      </c>
      <c r="B567">
        <v>16940621</v>
      </c>
      <c r="C567" t="s">
        <v>1287</v>
      </c>
      <c r="D567" t="s">
        <v>584</v>
      </c>
      <c r="E567" t="s">
        <v>6</v>
      </c>
      <c r="F567" t="s">
        <v>3716</v>
      </c>
      <c r="G567" t="s">
        <v>178</v>
      </c>
      <c r="H567" s="2">
        <v>45426.458645833336</v>
      </c>
      <c r="I567">
        <v>1</v>
      </c>
      <c r="J5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45922.370555555557</v>
      </c>
      <c r="K5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45922.708553240744</v>
      </c>
      <c r="L567" s="21">
        <f>_xlfn.XLOOKUP(User[[#This Row],[User Code]],RMS_Check_In_Out!A:A,RMS_Check_In_Out!D:D,"0")</f>
        <v>487</v>
      </c>
      <c r="M567" s="21">
        <f>_xlfn.XLOOKUP(User[[#This Row],[User Code]],Leave!P:P,Leave!S:S,"0")</f>
        <v>60</v>
      </c>
      <c r="N567" s="21">
        <f>User[[#This Row],[Time Leave RMS (min)]]/60</f>
        <v>1</v>
      </c>
      <c r="O567" s="15">
        <f>User[[#This Row],[Duration In Store(min)]]/60</f>
        <v>8.1166666666666671</v>
      </c>
      <c r="P567" s="28">
        <f>User[[#This Row],[Time In Store + Leave]]/24</f>
        <v>0.37986111111111115</v>
      </c>
      <c r="Q567" s="15">
        <f>(User[[#This Row],[Time Leave RMS (min)]]/60)+User[[#This Row],[Duration In Store H]]</f>
        <v>9.1166666666666671</v>
      </c>
      <c r="R567">
        <f>IF(User[[#This Row],[Check In]]="Sin Registro",0,1)</f>
        <v>1</v>
      </c>
      <c r="S567">
        <f>IF(User[[#This Row],[Check Out]]="Sin Registro",0,1)</f>
        <v>1</v>
      </c>
      <c r="T567" t="str">
        <f>IFERROR(IF(VLOOKUP(User[[#This Row],[User Code]],Justificar!$C$8:$I$1048576,6,0)=0,"Sin Justificación",VLOOKUP(User[[#This Row],[User Code]],Justificar!$C$8:$I$1048576,6,0)),"")</f>
        <v/>
      </c>
      <c r="U567" t="str">
        <f>IFERROR(IF(VLOOKUP(User[[#This Row],[User Code]],Justificar!$C$8:$I$1048576,6,0)=0,"Sin Justificación",VLOOKUP(User[[#This Row],[User Code]],Justificar!$C$8:$I$1048576,7,0)),"")</f>
        <v/>
      </c>
      <c r="V567" t="str" cm="1">
        <f t="array" ref="V567">_xlfn.IFS(User[[#This Row],[Time In Store + Leave]]&lt;7.8,"Incompleto",User[[#This Row],[Time In Store + Leave]]&lt;=12,"Completo",User[[#This Row],[Time In Store + Leave]]&gt;12,"Superior")</f>
        <v>Completo</v>
      </c>
      <c r="W56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7" t="str">
        <f>IF(User[[#This Row],[Rango]]="incompleto",IF(User[[#This Row],[Reporte in]]=0,"Sin_Registro_In_Out",IF(User[[#This Row],[Reporte Out]]=0,"No_Realizo_Salida","No_cumple_el_Tiempo")),"")</f>
        <v/>
      </c>
      <c r="Y567" t="str" cm="1">
        <f t="array" ref="Y5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67" s="1"/>
      <c r="AD567" s="2"/>
      <c r="AF567" s="1"/>
      <c r="AH567" s="3"/>
      <c r="AI567" s="4"/>
      <c r="AJ567" s="3"/>
      <c r="AK567" s="1"/>
    </row>
    <row r="568" spans="1:37" x14ac:dyDescent="0.3">
      <c r="A568" t="s">
        <v>578</v>
      </c>
      <c r="B568">
        <v>1090451455</v>
      </c>
      <c r="C568" t="s">
        <v>1289</v>
      </c>
      <c r="D568" t="s">
        <v>579</v>
      </c>
      <c r="E568" t="s">
        <v>6</v>
      </c>
      <c r="F568" t="s">
        <v>1503</v>
      </c>
      <c r="G568" t="s">
        <v>177</v>
      </c>
      <c r="H568" s="2">
        <v>45412.50037037037</v>
      </c>
      <c r="I568">
        <v>1</v>
      </c>
      <c r="J56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6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68" s="21" t="str">
        <f>_xlfn.XLOOKUP(User[[#This Row],[User Code]],RMS_Check_In_Out!A:A,RMS_Check_In_Out!D:D,"0")</f>
        <v>0</v>
      </c>
      <c r="M568" s="21">
        <f>_xlfn.XLOOKUP(User[[#This Row],[User Code]],Leave!P:P,Leave!S:S,"0")</f>
        <v>540</v>
      </c>
      <c r="N568" s="21">
        <f>User[[#This Row],[Time Leave RMS (min)]]/60</f>
        <v>9</v>
      </c>
      <c r="O568" s="15">
        <f>User[[#This Row],[Duration In Store(min)]]/60</f>
        <v>0</v>
      </c>
      <c r="P568" s="28">
        <f>User[[#This Row],[Time In Store + Leave]]/24</f>
        <v>0.375</v>
      </c>
      <c r="Q568" s="15">
        <f>(User[[#This Row],[Time Leave RMS (min)]]/60)+User[[#This Row],[Duration In Store H]]</f>
        <v>9</v>
      </c>
      <c r="R568">
        <f>IF(User[[#This Row],[Check In]]="Sin Registro",0,1)</f>
        <v>1</v>
      </c>
      <c r="S568">
        <f>IF(User[[#This Row],[Check Out]]="Sin Registro",0,1)</f>
        <v>1</v>
      </c>
      <c r="T568" t="str">
        <f>IFERROR(IF(VLOOKUP(User[[#This Row],[User Code]],Justificar!$C$8:$I$1048576,6,0)=0,"Sin Justificación",VLOOKUP(User[[#This Row],[User Code]],Justificar!$C$8:$I$1048576,6,0)),"")</f>
        <v/>
      </c>
      <c r="U568" t="str">
        <f>IFERROR(IF(VLOOKUP(User[[#This Row],[User Code]],Justificar!$C$8:$I$1048576,6,0)=0,"Sin Justificación",VLOOKUP(User[[#This Row],[User Code]],Justificar!$C$8:$I$1048576,7,0)),"")</f>
        <v/>
      </c>
      <c r="V568" t="str" cm="1">
        <f t="array" ref="V568">_xlfn.IFS(User[[#This Row],[Time In Store + Leave]]&lt;7.8,"Incompleto",User[[#This Row],[Time In Store + Leave]]&lt;=12,"Completo",User[[#This Row],[Time In Store + Leave]]&gt;12,"Superior")</f>
        <v>Completo</v>
      </c>
      <c r="W56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68" t="str">
        <f>IF(User[[#This Row],[Rango]]="incompleto",IF(User[[#This Row],[Reporte in]]=0,"Sin_Registro_In_Out",IF(User[[#This Row],[Reporte Out]]=0,"No_Realizo_Salida","No_cumple_el_Tiempo")),"")</f>
        <v/>
      </c>
      <c r="Y568" t="str" cm="1">
        <f t="array" ref="Y5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68" s="1"/>
      <c r="AD568" s="2"/>
      <c r="AF568" s="1"/>
      <c r="AH568" s="3"/>
      <c r="AI568" s="4"/>
      <c r="AJ568" s="3"/>
      <c r="AK568" s="1"/>
    </row>
    <row r="569" spans="1:37" x14ac:dyDescent="0.3">
      <c r="A569" t="s">
        <v>574</v>
      </c>
      <c r="B569">
        <v>7423179</v>
      </c>
      <c r="C569" t="s">
        <v>1295</v>
      </c>
      <c r="D569" t="s">
        <v>575</v>
      </c>
      <c r="E569" t="s">
        <v>6</v>
      </c>
      <c r="F569" t="s">
        <v>2768</v>
      </c>
      <c r="G569" t="s">
        <v>178</v>
      </c>
      <c r="H569" s="2">
        <v>45411.793252314812</v>
      </c>
      <c r="I569">
        <v>1</v>
      </c>
      <c r="J5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45922.488530092596</v>
      </c>
      <c r="K5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45922.796469907407</v>
      </c>
      <c r="L569" s="21">
        <f>_xlfn.XLOOKUP(User[[#This Row],[User Code]],RMS_Check_In_Out!A:A,RMS_Check_In_Out!D:D,"0")</f>
        <v>443</v>
      </c>
      <c r="M569" s="21" t="str">
        <f>_xlfn.XLOOKUP(User[[#This Row],[User Code]],Leave!P:P,Leave!S:S,"0")</f>
        <v>0</v>
      </c>
      <c r="N569" s="21">
        <f>User[[#This Row],[Time Leave RMS (min)]]/60</f>
        <v>0</v>
      </c>
      <c r="O569" s="15">
        <f>User[[#This Row],[Duration In Store(min)]]/60</f>
        <v>7.3833333333333337</v>
      </c>
      <c r="P569" s="28">
        <f>User[[#This Row],[Time In Store + Leave]]/24</f>
        <v>0.30763888888888891</v>
      </c>
      <c r="Q569" s="15">
        <f>(User[[#This Row],[Time Leave RMS (min)]]/60)+User[[#This Row],[Duration In Store H]]</f>
        <v>7.3833333333333337</v>
      </c>
      <c r="R569">
        <f>IF(User[[#This Row],[Check In]]="Sin Registro",0,1)</f>
        <v>1</v>
      </c>
      <c r="S569">
        <f>IF(User[[#This Row],[Check Out]]="Sin Registro",0,1)</f>
        <v>1</v>
      </c>
      <c r="T569" t="str">
        <f>IFERROR(IF(VLOOKUP(User[[#This Row],[User Code]],Justificar!$C$8:$I$1048576,6,0)=0,"Sin Justificación",VLOOKUP(User[[#This Row],[User Code]],Justificar!$C$8:$I$1048576,6,0)),"")</f>
        <v>Sin Justificación</v>
      </c>
      <c r="U569" t="str">
        <f>IFERROR(IF(VLOOKUP(User[[#This Row],[User Code]],Justificar!$C$8:$I$1048576,6,0)=0,"Sin Justificación",VLOOKUP(User[[#This Row],[User Code]],Justificar!$C$8:$I$1048576,7,0)),"")</f>
        <v>Sin Justificación</v>
      </c>
      <c r="V569" t="str" cm="1">
        <f t="array" ref="V569">_xlfn.IFS(User[[#This Row],[Time In Store + Leave]]&lt;7.8,"Incompleto",User[[#This Row],[Time In Store + Leave]]&lt;=12,"Completo",User[[#This Row],[Time In Store + Leave]]&gt;12,"Superior")</f>
        <v>Incompleto</v>
      </c>
      <c r="W56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69" t="str">
        <f>IF(User[[#This Row],[Rango]]="incompleto",IF(User[[#This Row],[Reporte in]]=0,"Sin_Registro_In_Out",IF(User[[#This Row],[Reporte Out]]=0,"No_Realizo_Salida","No_cumple_el_Tiempo")),"")</f>
        <v>No_cumple_el_Tiempo</v>
      </c>
      <c r="Y569" t="str" cm="1">
        <f t="array" ref="Y5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69" s="1"/>
      <c r="AD569" s="2"/>
      <c r="AF569" s="1"/>
      <c r="AH569" s="3"/>
      <c r="AI569" s="4"/>
      <c r="AJ569" s="3"/>
      <c r="AK569" s="1"/>
    </row>
    <row r="570" spans="1:37" x14ac:dyDescent="0.3">
      <c r="A570" t="s">
        <v>573</v>
      </c>
      <c r="B570">
        <v>1094897548</v>
      </c>
      <c r="C570" t="s">
        <v>1296</v>
      </c>
      <c r="D570" t="s">
        <v>576</v>
      </c>
      <c r="E570" t="s">
        <v>6</v>
      </c>
      <c r="F570" t="s">
        <v>1032</v>
      </c>
      <c r="G570" t="s">
        <v>177</v>
      </c>
      <c r="H570" s="2">
        <v>45411.500509259262</v>
      </c>
      <c r="I570">
        <v>1</v>
      </c>
      <c r="J57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45922.538680555554</v>
      </c>
      <c r="K57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45922.833449074074</v>
      </c>
      <c r="L570" s="21">
        <f>_xlfn.XLOOKUP(User[[#This Row],[User Code]],RMS_Check_In_Out!A:A,RMS_Check_In_Out!D:D,"0")</f>
        <v>424</v>
      </c>
      <c r="M570" s="21" t="str">
        <f>_xlfn.XLOOKUP(User[[#This Row],[User Code]],Leave!P:P,Leave!S:S,"0")</f>
        <v>0</v>
      </c>
      <c r="N570" s="21">
        <f>User[[#This Row],[Time Leave RMS (min)]]/60</f>
        <v>0</v>
      </c>
      <c r="O570" s="15">
        <f>User[[#This Row],[Duration In Store(min)]]/60</f>
        <v>7.0666666666666664</v>
      </c>
      <c r="P570" s="28">
        <f>User[[#This Row],[Time In Store + Leave]]/24</f>
        <v>0.29444444444444445</v>
      </c>
      <c r="Q570" s="15">
        <f>(User[[#This Row],[Time Leave RMS (min)]]/60)+User[[#This Row],[Duration In Store H]]</f>
        <v>7.0666666666666664</v>
      </c>
      <c r="R570">
        <f>IF(User[[#This Row],[Check In]]="Sin Registro",0,1)</f>
        <v>1</v>
      </c>
      <c r="S570">
        <f>IF(User[[#This Row],[Check Out]]="Sin Registro",0,1)</f>
        <v>1</v>
      </c>
      <c r="T570" t="str">
        <f>IFERROR(IF(VLOOKUP(User[[#This Row],[User Code]],Justificar!$C$8:$I$1048576,6,0)=0,"Sin Justificación",VLOOKUP(User[[#This Row],[User Code]],Justificar!$C$8:$I$1048576,6,0)),"")</f>
        <v>Sin Justificación</v>
      </c>
      <c r="U570" t="str">
        <f>IFERROR(IF(VLOOKUP(User[[#This Row],[User Code]],Justificar!$C$8:$I$1048576,6,0)=0,"Sin Justificación",VLOOKUP(User[[#This Row],[User Code]],Justificar!$C$8:$I$1048576,7,0)),"")</f>
        <v>Sin Justificación</v>
      </c>
      <c r="V570" t="str" cm="1">
        <f t="array" ref="V570">_xlfn.IFS(User[[#This Row],[Time In Store + Leave]]&lt;7.8,"Incompleto",User[[#This Row],[Time In Store + Leave]]&lt;=12,"Completo",User[[#This Row],[Time In Store + Leave]]&gt;12,"Superior")</f>
        <v>Incompleto</v>
      </c>
      <c r="W57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70" t="str">
        <f>IF(User[[#This Row],[Rango]]="incompleto",IF(User[[#This Row],[Reporte in]]=0,"Sin_Registro_In_Out",IF(User[[#This Row],[Reporte Out]]=0,"No_Realizo_Salida","No_cumple_el_Tiempo")),"")</f>
        <v>No_cumple_el_Tiempo</v>
      </c>
      <c r="Y570" t="str" cm="1">
        <f t="array" ref="Y5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70" s="1"/>
      <c r="AD570" s="2"/>
      <c r="AF570" s="1"/>
      <c r="AH570" s="3"/>
      <c r="AI570" s="4"/>
      <c r="AJ570" s="3"/>
      <c r="AK570" s="1"/>
    </row>
    <row r="571" spans="1:37" x14ac:dyDescent="0.3">
      <c r="A571" t="s">
        <v>552</v>
      </c>
      <c r="B571">
        <v>1023936243</v>
      </c>
      <c r="C571" t="s">
        <v>553</v>
      </c>
      <c r="D571" t="s">
        <v>554</v>
      </c>
      <c r="E571" t="s">
        <v>6</v>
      </c>
      <c r="F571" t="s">
        <v>980</v>
      </c>
      <c r="G571" t="s">
        <v>178</v>
      </c>
      <c r="H571" s="2">
        <v>45408.460196759261</v>
      </c>
      <c r="I571">
        <v>1</v>
      </c>
      <c r="J5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45922.363298611112</v>
      </c>
      <c r="K5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45922.745289351849</v>
      </c>
      <c r="L571" s="21">
        <f>_xlfn.XLOOKUP(User[[#This Row],[User Code]],RMS_Check_In_Out!A:A,RMS_Check_In_Out!D:D,"0")</f>
        <v>550</v>
      </c>
      <c r="M571" s="21" t="str">
        <f>_xlfn.XLOOKUP(User[[#This Row],[User Code]],Leave!P:P,Leave!S:S,"0")</f>
        <v>0</v>
      </c>
      <c r="N571" s="21">
        <f>User[[#This Row],[Time Leave RMS (min)]]/60</f>
        <v>0</v>
      </c>
      <c r="O571" s="15">
        <f>User[[#This Row],[Duration In Store(min)]]/60</f>
        <v>9.1666666666666661</v>
      </c>
      <c r="P571" s="28">
        <f>User[[#This Row],[Time In Store + Leave]]/24</f>
        <v>0.38194444444444442</v>
      </c>
      <c r="Q571" s="15">
        <f>(User[[#This Row],[Time Leave RMS (min)]]/60)+User[[#This Row],[Duration In Store H]]</f>
        <v>9.1666666666666661</v>
      </c>
      <c r="R571">
        <f>IF(User[[#This Row],[Check In]]="Sin Registro",0,1)</f>
        <v>1</v>
      </c>
      <c r="S571">
        <f>IF(User[[#This Row],[Check Out]]="Sin Registro",0,1)</f>
        <v>1</v>
      </c>
      <c r="T571" t="str">
        <f>IFERROR(IF(VLOOKUP(User[[#This Row],[User Code]],Justificar!$C$8:$I$1048576,6,0)=0,"Sin Justificación",VLOOKUP(User[[#This Row],[User Code]],Justificar!$C$8:$I$1048576,6,0)),"")</f>
        <v/>
      </c>
      <c r="U571" t="str">
        <f>IFERROR(IF(VLOOKUP(User[[#This Row],[User Code]],Justificar!$C$8:$I$1048576,6,0)=0,"Sin Justificación",VLOOKUP(User[[#This Row],[User Code]],Justificar!$C$8:$I$1048576,7,0)),"")</f>
        <v/>
      </c>
      <c r="V571" t="str" cm="1">
        <f t="array" ref="V571">_xlfn.IFS(User[[#This Row],[Time In Store + Leave]]&lt;7.8,"Incompleto",User[[#This Row],[Time In Store + Leave]]&lt;=12,"Completo",User[[#This Row],[Time In Store + Leave]]&gt;12,"Superior")</f>
        <v>Completo</v>
      </c>
      <c r="W57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1" t="str">
        <f>IF(User[[#This Row],[Rango]]="incompleto",IF(User[[#This Row],[Reporte in]]=0,"Sin_Registro_In_Out",IF(User[[#This Row],[Reporte Out]]=0,"No_Realizo_Salida","No_cumple_el_Tiempo")),"")</f>
        <v/>
      </c>
      <c r="Y571" t="str" cm="1">
        <f t="array" ref="Y5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71" s="1"/>
      <c r="AD571" s="2"/>
      <c r="AF571" s="1"/>
      <c r="AH571" s="3"/>
      <c r="AI571" s="4"/>
      <c r="AJ571" s="3"/>
      <c r="AK571" s="1"/>
    </row>
    <row r="572" spans="1:37" x14ac:dyDescent="0.3">
      <c r="A572" t="s">
        <v>555</v>
      </c>
      <c r="B572">
        <v>1028040605</v>
      </c>
      <c r="C572" t="s">
        <v>1297</v>
      </c>
      <c r="D572" t="s">
        <v>556</v>
      </c>
      <c r="E572" t="s">
        <v>6</v>
      </c>
      <c r="F572" t="s">
        <v>980</v>
      </c>
      <c r="G572" t="s">
        <v>178</v>
      </c>
      <c r="H572" s="2">
        <v>45408.459930555553</v>
      </c>
      <c r="I572">
        <v>1</v>
      </c>
      <c r="J5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45922.347650462965</v>
      </c>
      <c r="K5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45922.712708333333</v>
      </c>
      <c r="L572" s="21">
        <f>_xlfn.XLOOKUP(User[[#This Row],[User Code]],RMS_Check_In_Out!A:A,RMS_Check_In_Out!D:D,"0")</f>
        <v>526</v>
      </c>
      <c r="M572" s="21">
        <f>_xlfn.XLOOKUP(User[[#This Row],[User Code]],Leave!P:P,Leave!S:S,"0")</f>
        <v>30</v>
      </c>
      <c r="N572" s="21">
        <f>User[[#This Row],[Time Leave RMS (min)]]/60</f>
        <v>0.5</v>
      </c>
      <c r="O572" s="15">
        <f>User[[#This Row],[Duration In Store(min)]]/60</f>
        <v>8.7666666666666675</v>
      </c>
      <c r="P572" s="28">
        <f>User[[#This Row],[Time In Store + Leave]]/24</f>
        <v>0.38611111111111113</v>
      </c>
      <c r="Q572" s="15">
        <f>(User[[#This Row],[Time Leave RMS (min)]]/60)+User[[#This Row],[Duration In Store H]]</f>
        <v>9.2666666666666675</v>
      </c>
      <c r="R572">
        <f>IF(User[[#This Row],[Check In]]="Sin Registro",0,1)</f>
        <v>1</v>
      </c>
      <c r="S572">
        <f>IF(User[[#This Row],[Check Out]]="Sin Registro",0,1)</f>
        <v>1</v>
      </c>
      <c r="T572" t="str">
        <f>IFERROR(IF(VLOOKUP(User[[#This Row],[User Code]],Justificar!$C$8:$I$1048576,6,0)=0,"Sin Justificación",VLOOKUP(User[[#This Row],[User Code]],Justificar!$C$8:$I$1048576,6,0)),"")</f>
        <v/>
      </c>
      <c r="U572" t="str">
        <f>IFERROR(IF(VLOOKUP(User[[#This Row],[User Code]],Justificar!$C$8:$I$1048576,6,0)=0,"Sin Justificación",VLOOKUP(User[[#This Row],[User Code]],Justificar!$C$8:$I$1048576,7,0)),"")</f>
        <v/>
      </c>
      <c r="V572" t="str" cm="1">
        <f t="array" ref="V572">_xlfn.IFS(User[[#This Row],[Time In Store + Leave]]&lt;7.8,"Incompleto",User[[#This Row],[Time In Store + Leave]]&lt;=12,"Completo",User[[#This Row],[Time In Store + Leave]]&gt;12,"Superior")</f>
        <v>Completo</v>
      </c>
      <c r="W57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2" t="str">
        <f>IF(User[[#This Row],[Rango]]="incompleto",IF(User[[#This Row],[Reporte in]]=0,"Sin_Registro_In_Out",IF(User[[#This Row],[Reporte Out]]=0,"No_Realizo_Salida","No_cumple_el_Tiempo")),"")</f>
        <v/>
      </c>
      <c r="Y572" t="str" cm="1">
        <f t="array" ref="Y5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72" s="1"/>
      <c r="AD572" s="2"/>
      <c r="AF572" s="1"/>
      <c r="AH572" s="3"/>
      <c r="AI572" s="4"/>
      <c r="AJ572" s="3"/>
      <c r="AK572" s="1"/>
    </row>
    <row r="573" spans="1:37" x14ac:dyDescent="0.3">
      <c r="A573" t="s">
        <v>557</v>
      </c>
      <c r="B573">
        <v>1053775980</v>
      </c>
      <c r="C573" t="s">
        <v>1298</v>
      </c>
      <c r="D573" t="s">
        <v>558</v>
      </c>
      <c r="E573" t="s">
        <v>6</v>
      </c>
      <c r="F573" t="s">
        <v>1042</v>
      </c>
      <c r="G573" t="s">
        <v>178</v>
      </c>
      <c r="H573" s="2">
        <v>45408.459756944445</v>
      </c>
      <c r="I573">
        <v>1</v>
      </c>
      <c r="J5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45922.372511574074</v>
      </c>
      <c r="K5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45922.750173611108</v>
      </c>
      <c r="L573" s="21">
        <f>_xlfn.XLOOKUP(User[[#This Row],[User Code]],RMS_Check_In_Out!A:A,RMS_Check_In_Out!D:D,"0")</f>
        <v>544</v>
      </c>
      <c r="M573" s="21" t="str">
        <f>_xlfn.XLOOKUP(User[[#This Row],[User Code]],Leave!P:P,Leave!S:S,"0")</f>
        <v>0</v>
      </c>
      <c r="N573" s="21">
        <f>User[[#This Row],[Time Leave RMS (min)]]/60</f>
        <v>0</v>
      </c>
      <c r="O573" s="15">
        <f>User[[#This Row],[Duration In Store(min)]]/60</f>
        <v>9.0666666666666664</v>
      </c>
      <c r="P573" s="28">
        <f>User[[#This Row],[Time In Store + Leave]]/24</f>
        <v>0.37777777777777777</v>
      </c>
      <c r="Q573" s="15">
        <f>(User[[#This Row],[Time Leave RMS (min)]]/60)+User[[#This Row],[Duration In Store H]]</f>
        <v>9.0666666666666664</v>
      </c>
      <c r="R573">
        <f>IF(User[[#This Row],[Check In]]="Sin Registro",0,1)</f>
        <v>1</v>
      </c>
      <c r="S573">
        <f>IF(User[[#This Row],[Check Out]]="Sin Registro",0,1)</f>
        <v>1</v>
      </c>
      <c r="T573" t="str">
        <f>IFERROR(IF(VLOOKUP(User[[#This Row],[User Code]],Justificar!$C$8:$I$1048576,6,0)=0,"Sin Justificación",VLOOKUP(User[[#This Row],[User Code]],Justificar!$C$8:$I$1048576,6,0)),"")</f>
        <v/>
      </c>
      <c r="U573" t="str">
        <f>IFERROR(IF(VLOOKUP(User[[#This Row],[User Code]],Justificar!$C$8:$I$1048576,6,0)=0,"Sin Justificación",VLOOKUP(User[[#This Row],[User Code]],Justificar!$C$8:$I$1048576,7,0)),"")</f>
        <v/>
      </c>
      <c r="V573" t="str" cm="1">
        <f t="array" ref="V573">_xlfn.IFS(User[[#This Row],[Time In Store + Leave]]&lt;7.8,"Incompleto",User[[#This Row],[Time In Store + Leave]]&lt;=12,"Completo",User[[#This Row],[Time In Store + Leave]]&gt;12,"Superior")</f>
        <v>Completo</v>
      </c>
      <c r="W57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3" t="str">
        <f>IF(User[[#This Row],[Rango]]="incompleto",IF(User[[#This Row],[Reporte in]]=0,"Sin_Registro_In_Out",IF(User[[#This Row],[Reporte Out]]=0,"No_Realizo_Salida","No_cumple_el_Tiempo")),"")</f>
        <v/>
      </c>
      <c r="Y573" t="str" cm="1">
        <f t="array" ref="Y5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73" s="1"/>
      <c r="AD573" s="2"/>
      <c r="AF573" s="1"/>
      <c r="AH573" s="3"/>
      <c r="AI573" s="4"/>
      <c r="AJ573" s="3"/>
      <c r="AK573" s="1"/>
    </row>
    <row r="574" spans="1:37" x14ac:dyDescent="0.3">
      <c r="A574" t="s">
        <v>548</v>
      </c>
      <c r="B574">
        <v>1063161930</v>
      </c>
      <c r="C574" t="s">
        <v>1299</v>
      </c>
      <c r="D574" t="s">
        <v>549</v>
      </c>
      <c r="E574" t="s">
        <v>6</v>
      </c>
      <c r="F574" t="s">
        <v>1051</v>
      </c>
      <c r="G574" t="s">
        <v>177</v>
      </c>
      <c r="H574" s="2">
        <v>45405.667407407411</v>
      </c>
      <c r="I574">
        <v>1</v>
      </c>
      <c r="J5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45922.580428240741</v>
      </c>
      <c r="K5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45922.879027777781</v>
      </c>
      <c r="L574" s="21">
        <f>_xlfn.XLOOKUP(User[[#This Row],[User Code]],RMS_Check_In_Out!A:A,RMS_Check_In_Out!D:D,"0")</f>
        <v>430</v>
      </c>
      <c r="M574" s="21">
        <f>_xlfn.XLOOKUP(User[[#This Row],[User Code]],Leave!P:P,Leave!S:S,"0")</f>
        <v>60</v>
      </c>
      <c r="N574" s="21">
        <f>User[[#This Row],[Time Leave RMS (min)]]/60</f>
        <v>1</v>
      </c>
      <c r="O574" s="15">
        <f>User[[#This Row],[Duration In Store(min)]]/60</f>
        <v>7.166666666666667</v>
      </c>
      <c r="P574" s="28">
        <f>User[[#This Row],[Time In Store + Leave]]/24</f>
        <v>0.34027777777777785</v>
      </c>
      <c r="Q574" s="15">
        <f>(User[[#This Row],[Time Leave RMS (min)]]/60)+User[[#This Row],[Duration In Store H]]</f>
        <v>8.1666666666666679</v>
      </c>
      <c r="R574">
        <f>IF(User[[#This Row],[Check In]]="Sin Registro",0,1)</f>
        <v>1</v>
      </c>
      <c r="S574">
        <f>IF(User[[#This Row],[Check Out]]="Sin Registro",0,1)</f>
        <v>1</v>
      </c>
      <c r="T574" t="str">
        <f>IFERROR(IF(VLOOKUP(User[[#This Row],[User Code]],Justificar!$C$8:$I$1048576,6,0)=0,"Sin Justificación",VLOOKUP(User[[#This Row],[User Code]],Justificar!$C$8:$I$1048576,6,0)),"")</f>
        <v/>
      </c>
      <c r="U574" t="str">
        <f>IFERROR(IF(VLOOKUP(User[[#This Row],[User Code]],Justificar!$C$8:$I$1048576,6,0)=0,"Sin Justificación",VLOOKUP(User[[#This Row],[User Code]],Justificar!$C$8:$I$1048576,7,0)),"")</f>
        <v/>
      </c>
      <c r="V574" t="str" cm="1">
        <f t="array" ref="V574">_xlfn.IFS(User[[#This Row],[Time In Store + Leave]]&lt;7.8,"Incompleto",User[[#This Row],[Time In Store + Leave]]&lt;=12,"Completo",User[[#This Row],[Time In Store + Leave]]&gt;12,"Superior")</f>
        <v>Completo</v>
      </c>
      <c r="W57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4" t="str">
        <f>IF(User[[#This Row],[Rango]]="incompleto",IF(User[[#This Row],[Reporte in]]=0,"Sin_Registro_In_Out",IF(User[[#This Row],[Reporte Out]]=0,"No_Realizo_Salida","No_cumple_el_Tiempo")),"")</f>
        <v/>
      </c>
      <c r="Y574" t="str" cm="1">
        <f t="array" ref="Y5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74" s="1"/>
      <c r="AD574" s="2"/>
      <c r="AF574" s="1"/>
      <c r="AH574" s="3"/>
      <c r="AI574" s="4"/>
      <c r="AJ574" s="3"/>
      <c r="AK574" s="1"/>
    </row>
    <row r="575" spans="1:37" x14ac:dyDescent="0.3">
      <c r="A575" t="s">
        <v>550</v>
      </c>
      <c r="B575">
        <v>94527906</v>
      </c>
      <c r="C575" t="s">
        <v>1087</v>
      </c>
      <c r="D575" t="s">
        <v>551</v>
      </c>
      <c r="E575" t="s">
        <v>84</v>
      </c>
      <c r="F575" t="s">
        <v>1027</v>
      </c>
      <c r="G575" t="s">
        <v>179</v>
      </c>
      <c r="H575" s="2">
        <v>45405.416990740741</v>
      </c>
      <c r="I575">
        <v>1</v>
      </c>
      <c r="J57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7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75" s="21" t="str">
        <f>_xlfn.XLOOKUP(User[[#This Row],[User Code]],RMS_Check_In_Out!A:A,RMS_Check_In_Out!D:D,"0")</f>
        <v>0</v>
      </c>
      <c r="M575" s="21">
        <f>_xlfn.XLOOKUP(User[[#This Row],[User Code]],Leave!P:P,Leave!S:S,"0")</f>
        <v>180</v>
      </c>
      <c r="N575" s="21">
        <f>User[[#This Row],[Time Leave RMS (min)]]/60</f>
        <v>3</v>
      </c>
      <c r="O575" s="15">
        <f>User[[#This Row],[Duration In Store(min)]]/60</f>
        <v>0</v>
      </c>
      <c r="P575" s="28">
        <f>User[[#This Row],[Time In Store + Leave]]/24</f>
        <v>0.125</v>
      </c>
      <c r="Q575" s="15">
        <f>(User[[#This Row],[Time Leave RMS (min)]]/60)+User[[#This Row],[Duration In Store H]]</f>
        <v>3</v>
      </c>
      <c r="R575">
        <f>IF(User[[#This Row],[Check In]]="Sin Registro",0,1)</f>
        <v>1</v>
      </c>
      <c r="S575">
        <f>IF(User[[#This Row],[Check Out]]="Sin Registro",0,1)</f>
        <v>1</v>
      </c>
      <c r="T575" t="str">
        <f>IFERROR(IF(VLOOKUP(User[[#This Row],[User Code]],Justificar!$C$8:$I$1048576,6,0)=0,"Sin Justificación",VLOOKUP(User[[#This Row],[User Code]],Justificar!$C$8:$I$1048576,6,0)),"")</f>
        <v>Sin Justificación</v>
      </c>
      <c r="U575" t="str">
        <f>IFERROR(IF(VLOOKUP(User[[#This Row],[User Code]],Justificar!$C$8:$I$1048576,6,0)=0,"Sin Justificación",VLOOKUP(User[[#This Row],[User Code]],Justificar!$C$8:$I$1048576,7,0)),"")</f>
        <v>Sin Justificación</v>
      </c>
      <c r="V575" t="str" cm="1">
        <f t="array" ref="V575">_xlfn.IFS(User[[#This Row],[Time In Store + Leave]]&lt;7.8,"Incompleto",User[[#This Row],[Time In Store + Leave]]&lt;=12,"Completo",User[[#This Row],[Time In Store + Leave]]&gt;12,"Superior")</f>
        <v>Incompleto</v>
      </c>
      <c r="W575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75" t="str">
        <f>IF(User[[#This Row],[Rango]]="incompleto",IF(User[[#This Row],[Reporte in]]=0,"Sin_Registro_In_Out",IF(User[[#This Row],[Reporte Out]]=0,"No_Realizo_Salida","No_cumple_el_Tiempo")),"")</f>
        <v>No_cumple_el_Tiempo</v>
      </c>
      <c r="Y575" t="str" cm="1">
        <f t="array" ref="Y5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75" s="1"/>
      <c r="AD575" s="2"/>
      <c r="AF575" s="1"/>
      <c r="AH575" s="3"/>
      <c r="AI575" s="4"/>
      <c r="AJ575" s="3"/>
      <c r="AK575" s="1"/>
    </row>
    <row r="576" spans="1:37" x14ac:dyDescent="0.3">
      <c r="A576" t="s">
        <v>541</v>
      </c>
      <c r="B576">
        <v>1020450712</v>
      </c>
      <c r="C576" t="s">
        <v>1088</v>
      </c>
      <c r="D576" t="s">
        <v>542</v>
      </c>
      <c r="E576" t="s">
        <v>4</v>
      </c>
      <c r="F576" t="s">
        <v>559</v>
      </c>
      <c r="G576" t="s">
        <v>560</v>
      </c>
      <c r="H576" s="2">
        <v>45401.791979166665</v>
      </c>
      <c r="I576">
        <v>1</v>
      </c>
      <c r="J57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7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76" s="21" t="str">
        <f>_xlfn.XLOOKUP(User[[#This Row],[User Code]],RMS_Check_In_Out!A:A,RMS_Check_In_Out!D:D,"0")</f>
        <v>0</v>
      </c>
      <c r="M576" s="21">
        <f>_xlfn.XLOOKUP(User[[#This Row],[User Code]],Leave!P:P,Leave!S:S,"0")</f>
        <v>540</v>
      </c>
      <c r="N576" s="21">
        <f>User[[#This Row],[Time Leave RMS (min)]]/60</f>
        <v>9</v>
      </c>
      <c r="O576" s="15">
        <f>User[[#This Row],[Duration In Store(min)]]/60</f>
        <v>0</v>
      </c>
      <c r="P576" s="28">
        <f>User[[#This Row],[Time In Store + Leave]]/24</f>
        <v>0.375</v>
      </c>
      <c r="Q576" s="15">
        <f>(User[[#This Row],[Time Leave RMS (min)]]/60)+User[[#This Row],[Duration In Store H]]</f>
        <v>9</v>
      </c>
      <c r="R576">
        <f>IF(User[[#This Row],[Check In]]="Sin Registro",0,1)</f>
        <v>1</v>
      </c>
      <c r="S576">
        <f>IF(User[[#This Row],[Check Out]]="Sin Registro",0,1)</f>
        <v>1</v>
      </c>
      <c r="T576" t="str">
        <f>IFERROR(IF(VLOOKUP(User[[#This Row],[User Code]],Justificar!$C$8:$I$1048576,6,0)=0,"Sin Justificación",VLOOKUP(User[[#This Row],[User Code]],Justificar!$C$8:$I$1048576,6,0)),"")</f>
        <v/>
      </c>
      <c r="U576" t="str">
        <f>IFERROR(IF(VLOOKUP(User[[#This Row],[User Code]],Justificar!$C$8:$I$1048576,6,0)=0,"Sin Justificación",VLOOKUP(User[[#This Row],[User Code]],Justificar!$C$8:$I$1048576,7,0)),"")</f>
        <v/>
      </c>
      <c r="V576" t="str" cm="1">
        <f t="array" ref="V576">_xlfn.IFS(User[[#This Row],[Time In Store + Leave]]&lt;7.8,"Incompleto",User[[#This Row],[Time In Store + Leave]]&lt;=12,"Completo",User[[#This Row],[Time In Store + Leave]]&gt;12,"Superior")</f>
        <v>Completo</v>
      </c>
      <c r="W57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6" t="str">
        <f>IF(User[[#This Row],[Rango]]="incompleto",IF(User[[#This Row],[Reporte in]]=0,"Sin_Registro_In_Out",IF(User[[#This Row],[Reporte Out]]=0,"No_Realizo_Salida","No_cumple_el_Tiempo")),"")</f>
        <v/>
      </c>
      <c r="Y576" t="str" cm="1">
        <f t="array" ref="Y5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  <c r="AC576" s="1"/>
      <c r="AD576" s="2"/>
      <c r="AF576" s="1"/>
      <c r="AH576" s="3"/>
      <c r="AI576" s="4"/>
      <c r="AJ576" s="3"/>
      <c r="AK576" s="1"/>
    </row>
    <row r="577" spans="1:37" x14ac:dyDescent="0.3">
      <c r="A577" t="s">
        <v>543</v>
      </c>
      <c r="B577">
        <v>36759007</v>
      </c>
      <c r="C577" t="s">
        <v>1089</v>
      </c>
      <c r="D577" t="s">
        <v>544</v>
      </c>
      <c r="E577" t="s">
        <v>84</v>
      </c>
      <c r="F577" t="s">
        <v>984</v>
      </c>
      <c r="G577" t="s">
        <v>178</v>
      </c>
      <c r="H577" s="2">
        <v>45401.67628472222</v>
      </c>
      <c r="I577">
        <v>1</v>
      </c>
      <c r="J57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7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77" s="21" t="str">
        <f>_xlfn.XLOOKUP(User[[#This Row],[User Code]],RMS_Check_In_Out!A:A,RMS_Check_In_Out!D:D,"0")</f>
        <v>0</v>
      </c>
      <c r="M577" s="21">
        <f>_xlfn.XLOOKUP(User[[#This Row],[User Code]],Leave!P:P,Leave!S:S,"0")</f>
        <v>540</v>
      </c>
      <c r="N577" s="21">
        <f>User[[#This Row],[Time Leave RMS (min)]]/60</f>
        <v>9</v>
      </c>
      <c r="O577" s="15">
        <f>User[[#This Row],[Duration In Store(min)]]/60</f>
        <v>0</v>
      </c>
      <c r="P577" s="28">
        <f>User[[#This Row],[Time In Store + Leave]]/24</f>
        <v>0.375</v>
      </c>
      <c r="Q577" s="15">
        <f>(User[[#This Row],[Time Leave RMS (min)]]/60)+User[[#This Row],[Duration In Store H]]</f>
        <v>9</v>
      </c>
      <c r="R577">
        <f>IF(User[[#This Row],[Check In]]="Sin Registro",0,1)</f>
        <v>1</v>
      </c>
      <c r="S577">
        <f>IF(User[[#This Row],[Check Out]]="Sin Registro",0,1)</f>
        <v>1</v>
      </c>
      <c r="T577" t="str">
        <f>IFERROR(IF(VLOOKUP(User[[#This Row],[User Code]],Justificar!$C$8:$I$1048576,6,0)=0,"Sin Justificación",VLOOKUP(User[[#This Row],[User Code]],Justificar!$C$8:$I$1048576,6,0)),"")</f>
        <v/>
      </c>
      <c r="U577" t="str">
        <f>IFERROR(IF(VLOOKUP(User[[#This Row],[User Code]],Justificar!$C$8:$I$1048576,6,0)=0,"Sin Justificación",VLOOKUP(User[[#This Row],[User Code]],Justificar!$C$8:$I$1048576,7,0)),"")</f>
        <v/>
      </c>
      <c r="V577" t="str" cm="1">
        <f t="array" ref="V577">_xlfn.IFS(User[[#This Row],[Time In Store + Leave]]&lt;7.8,"Incompleto",User[[#This Row],[Time In Store + Leave]]&lt;=12,"Completo",User[[#This Row],[Time In Store + Leave]]&gt;12,"Superior")</f>
        <v>Completo</v>
      </c>
      <c r="W57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7" t="str">
        <f>IF(User[[#This Row],[Rango]]="incompleto",IF(User[[#This Row],[Reporte in]]=0,"Sin_Registro_In_Out",IF(User[[#This Row],[Reporte Out]]=0,"No_Realizo_Salida","No_cumple_el_Tiempo")),"")</f>
        <v/>
      </c>
      <c r="Y577" t="str" cm="1">
        <f t="array" ref="Y5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77" s="1"/>
      <c r="AD577" s="2"/>
      <c r="AF577" s="1"/>
      <c r="AH577" s="3"/>
      <c r="AI577" s="4"/>
      <c r="AJ577" s="3"/>
      <c r="AK577" s="1"/>
    </row>
    <row r="578" spans="1:37" x14ac:dyDescent="0.3">
      <c r="A578" t="s">
        <v>545</v>
      </c>
      <c r="B578">
        <v>1110511658</v>
      </c>
      <c r="C578" t="s">
        <v>1300</v>
      </c>
      <c r="D578" t="s">
        <v>546</v>
      </c>
      <c r="E578" t="s">
        <v>6</v>
      </c>
      <c r="F578" t="s">
        <v>1041</v>
      </c>
      <c r="G578" t="s">
        <v>179</v>
      </c>
      <c r="H578" s="2">
        <v>45401.500254629631</v>
      </c>
      <c r="I578">
        <v>1</v>
      </c>
      <c r="J5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45922.370856481481</v>
      </c>
      <c r="K5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45922.750104166669</v>
      </c>
      <c r="L578" s="21">
        <f>_xlfn.XLOOKUP(User[[#This Row],[User Code]],RMS_Check_In_Out!A:A,RMS_Check_In_Out!D:D,"0")</f>
        <v>546</v>
      </c>
      <c r="M578" s="21" t="str">
        <f>_xlfn.XLOOKUP(User[[#This Row],[User Code]],Leave!P:P,Leave!S:S,"0")</f>
        <v>0</v>
      </c>
      <c r="N578" s="21">
        <f>User[[#This Row],[Time Leave RMS (min)]]/60</f>
        <v>0</v>
      </c>
      <c r="O578" s="15">
        <f>User[[#This Row],[Duration In Store(min)]]/60</f>
        <v>9.1</v>
      </c>
      <c r="P578" s="28">
        <f>User[[#This Row],[Time In Store + Leave]]/24</f>
        <v>0.37916666666666665</v>
      </c>
      <c r="Q578" s="15">
        <f>(User[[#This Row],[Time Leave RMS (min)]]/60)+User[[#This Row],[Duration In Store H]]</f>
        <v>9.1</v>
      </c>
      <c r="R578">
        <f>IF(User[[#This Row],[Check In]]="Sin Registro",0,1)</f>
        <v>1</v>
      </c>
      <c r="S578">
        <f>IF(User[[#This Row],[Check Out]]="Sin Registro",0,1)</f>
        <v>1</v>
      </c>
      <c r="T578" t="str">
        <f>IFERROR(IF(VLOOKUP(User[[#This Row],[User Code]],Justificar!$C$8:$I$1048576,6,0)=0,"Sin Justificación",VLOOKUP(User[[#This Row],[User Code]],Justificar!$C$8:$I$1048576,6,0)),"")</f>
        <v/>
      </c>
      <c r="U578" t="str">
        <f>IFERROR(IF(VLOOKUP(User[[#This Row],[User Code]],Justificar!$C$8:$I$1048576,6,0)=0,"Sin Justificación",VLOOKUP(User[[#This Row],[User Code]],Justificar!$C$8:$I$1048576,7,0)),"")</f>
        <v/>
      </c>
      <c r="V578" t="str" cm="1">
        <f t="array" ref="V578">_xlfn.IFS(User[[#This Row],[Time In Store + Leave]]&lt;7.8,"Incompleto",User[[#This Row],[Time In Store + Leave]]&lt;=12,"Completo",User[[#This Row],[Time In Store + Leave]]&gt;12,"Superior")</f>
        <v>Completo</v>
      </c>
      <c r="W57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8" t="str">
        <f>IF(User[[#This Row],[Rango]]="incompleto",IF(User[[#This Row],[Reporte in]]=0,"Sin_Registro_In_Out",IF(User[[#This Row],[Reporte Out]]=0,"No_Realizo_Salida","No_cumple_el_Tiempo")),"")</f>
        <v/>
      </c>
      <c r="Y578" t="str" cm="1">
        <f t="array" ref="Y5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78" s="1"/>
      <c r="AD578" s="2"/>
      <c r="AF578" s="1"/>
      <c r="AH578" s="3"/>
      <c r="AI578" s="4"/>
      <c r="AJ578" s="3"/>
      <c r="AK578" s="1"/>
    </row>
    <row r="579" spans="1:37" x14ac:dyDescent="0.3">
      <c r="A579" t="s">
        <v>540</v>
      </c>
      <c r="B579">
        <v>1067850298</v>
      </c>
      <c r="C579" t="s">
        <v>1301</v>
      </c>
      <c r="D579" t="s">
        <v>547</v>
      </c>
      <c r="E579" t="s">
        <v>6</v>
      </c>
      <c r="F579" t="s">
        <v>1105</v>
      </c>
      <c r="G579" t="s">
        <v>177</v>
      </c>
      <c r="H579" s="2">
        <v>45401.459178240744</v>
      </c>
      <c r="I579">
        <v>1</v>
      </c>
      <c r="J5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45922.520555555559</v>
      </c>
      <c r="K5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45922.858229166668</v>
      </c>
      <c r="L579" s="21">
        <f>_xlfn.XLOOKUP(User[[#This Row],[User Code]],RMS_Check_In_Out!A:A,RMS_Check_In_Out!D:D,"0")</f>
        <v>486</v>
      </c>
      <c r="M579" s="21">
        <f>_xlfn.XLOOKUP(User[[#This Row],[User Code]],Leave!P:P,Leave!S:S,"0")</f>
        <v>60</v>
      </c>
      <c r="N579" s="21">
        <f>User[[#This Row],[Time Leave RMS (min)]]/60</f>
        <v>1</v>
      </c>
      <c r="O579" s="15">
        <f>User[[#This Row],[Duration In Store(min)]]/60</f>
        <v>8.1</v>
      </c>
      <c r="P579" s="28">
        <f>User[[#This Row],[Time In Store + Leave]]/24</f>
        <v>0.37916666666666665</v>
      </c>
      <c r="Q579" s="15">
        <f>(User[[#This Row],[Time Leave RMS (min)]]/60)+User[[#This Row],[Duration In Store H]]</f>
        <v>9.1</v>
      </c>
      <c r="R579">
        <f>IF(User[[#This Row],[Check In]]="Sin Registro",0,1)</f>
        <v>1</v>
      </c>
      <c r="S579">
        <f>IF(User[[#This Row],[Check Out]]="Sin Registro",0,1)</f>
        <v>1</v>
      </c>
      <c r="T579" t="str">
        <f>IFERROR(IF(VLOOKUP(User[[#This Row],[User Code]],Justificar!$C$8:$I$1048576,6,0)=0,"Sin Justificación",VLOOKUP(User[[#This Row],[User Code]],Justificar!$C$8:$I$1048576,6,0)),"")</f>
        <v/>
      </c>
      <c r="U579" t="str">
        <f>IFERROR(IF(VLOOKUP(User[[#This Row],[User Code]],Justificar!$C$8:$I$1048576,6,0)=0,"Sin Justificación",VLOOKUP(User[[#This Row],[User Code]],Justificar!$C$8:$I$1048576,7,0)),"")</f>
        <v/>
      </c>
      <c r="V579" t="str" cm="1">
        <f t="array" ref="V579">_xlfn.IFS(User[[#This Row],[Time In Store + Leave]]&lt;7.8,"Incompleto",User[[#This Row],[Time In Store + Leave]]&lt;=12,"Completo",User[[#This Row],[Time In Store + Leave]]&gt;12,"Superior")</f>
        <v>Completo</v>
      </c>
      <c r="W57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79" t="str">
        <f>IF(User[[#This Row],[Rango]]="incompleto",IF(User[[#This Row],[Reporte in]]=0,"Sin_Registro_In_Out",IF(User[[#This Row],[Reporte Out]]=0,"No_Realizo_Salida","No_cumple_el_Tiempo")),"")</f>
        <v/>
      </c>
      <c r="Y579" t="str" cm="1">
        <f t="array" ref="Y5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79" s="1"/>
      <c r="AD579" s="2"/>
      <c r="AF579" s="1"/>
      <c r="AH579" s="3"/>
      <c r="AI579" s="4"/>
      <c r="AJ579" s="3"/>
      <c r="AK579" s="1"/>
    </row>
    <row r="580" spans="1:37" x14ac:dyDescent="0.3">
      <c r="A580" t="s">
        <v>536</v>
      </c>
      <c r="B580">
        <v>71786673</v>
      </c>
      <c r="C580" t="s">
        <v>1090</v>
      </c>
      <c r="D580" t="s">
        <v>537</v>
      </c>
      <c r="E580" t="s">
        <v>84</v>
      </c>
      <c r="F580" t="s">
        <v>1026</v>
      </c>
      <c r="G580" t="s">
        <v>178</v>
      </c>
      <c r="H580" s="2">
        <v>45400.750937500001</v>
      </c>
      <c r="I580">
        <v>1</v>
      </c>
      <c r="J58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8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80" s="21" t="str">
        <f>_xlfn.XLOOKUP(User[[#This Row],[User Code]],RMS_Check_In_Out!A:A,RMS_Check_In_Out!D:D,"0")</f>
        <v>0</v>
      </c>
      <c r="M580" s="21">
        <f>_xlfn.XLOOKUP(User[[#This Row],[User Code]],Leave!P:P,Leave!S:S,"0")</f>
        <v>540</v>
      </c>
      <c r="N580" s="21">
        <f>User[[#This Row],[Time Leave RMS (min)]]/60</f>
        <v>9</v>
      </c>
      <c r="O580" s="15">
        <f>User[[#This Row],[Duration In Store(min)]]/60</f>
        <v>0</v>
      </c>
      <c r="P580" s="28">
        <f>User[[#This Row],[Time In Store + Leave]]/24</f>
        <v>0.375</v>
      </c>
      <c r="Q580" s="15">
        <f>(User[[#This Row],[Time Leave RMS (min)]]/60)+User[[#This Row],[Duration In Store H]]</f>
        <v>9</v>
      </c>
      <c r="R580">
        <f>IF(User[[#This Row],[Check In]]="Sin Registro",0,1)</f>
        <v>1</v>
      </c>
      <c r="S580">
        <f>IF(User[[#This Row],[Check Out]]="Sin Registro",0,1)</f>
        <v>1</v>
      </c>
      <c r="T580" t="str">
        <f>IFERROR(IF(VLOOKUP(User[[#This Row],[User Code]],Justificar!$C$8:$I$1048576,6,0)=0,"Sin Justificación",VLOOKUP(User[[#This Row],[User Code]],Justificar!$C$8:$I$1048576,6,0)),"")</f>
        <v/>
      </c>
      <c r="U580" t="str">
        <f>IFERROR(IF(VLOOKUP(User[[#This Row],[User Code]],Justificar!$C$8:$I$1048576,6,0)=0,"Sin Justificación",VLOOKUP(User[[#This Row],[User Code]],Justificar!$C$8:$I$1048576,7,0)),"")</f>
        <v/>
      </c>
      <c r="V580" t="str" cm="1">
        <f t="array" ref="V580">_xlfn.IFS(User[[#This Row],[Time In Store + Leave]]&lt;7.8,"Incompleto",User[[#This Row],[Time In Store + Leave]]&lt;=12,"Completo",User[[#This Row],[Time In Store + Leave]]&gt;12,"Superior")</f>
        <v>Completo</v>
      </c>
      <c r="W58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0" t="str">
        <f>IF(User[[#This Row],[Rango]]="incompleto",IF(User[[#This Row],[Reporte in]]=0,"Sin_Registro_In_Out",IF(User[[#This Row],[Reporte Out]]=0,"No_Realizo_Salida","No_cumple_el_Tiempo")),"")</f>
        <v/>
      </c>
      <c r="Y580" t="str" cm="1">
        <f t="array" ref="Y5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80" s="1"/>
      <c r="AD580" s="2"/>
      <c r="AF580" s="1"/>
      <c r="AH580" s="3"/>
      <c r="AI580" s="4"/>
      <c r="AJ580" s="3"/>
      <c r="AK580" s="1"/>
    </row>
    <row r="581" spans="1:37" x14ac:dyDescent="0.3">
      <c r="A581" t="s">
        <v>538</v>
      </c>
      <c r="B581">
        <v>1044913212</v>
      </c>
      <c r="C581" t="s">
        <v>1302</v>
      </c>
      <c r="D581" t="s">
        <v>539</v>
      </c>
      <c r="E581" t="s">
        <v>6</v>
      </c>
      <c r="F581" t="s">
        <v>974</v>
      </c>
      <c r="G581" t="s">
        <v>177</v>
      </c>
      <c r="H581" s="2">
        <v>45400.459131944444</v>
      </c>
      <c r="I581">
        <v>1</v>
      </c>
      <c r="J5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45922.455810185187</v>
      </c>
      <c r="K5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45922.803229166668</v>
      </c>
      <c r="L581" s="21">
        <f>_xlfn.XLOOKUP(User[[#This Row],[User Code]],RMS_Check_In_Out!A:A,RMS_Check_In_Out!D:D,"0")</f>
        <v>500</v>
      </c>
      <c r="M581" s="21" t="str">
        <f>_xlfn.XLOOKUP(User[[#This Row],[User Code]],Leave!P:P,Leave!S:S,"0")</f>
        <v>0</v>
      </c>
      <c r="N581" s="21">
        <f>User[[#This Row],[Time Leave RMS (min)]]/60</f>
        <v>0</v>
      </c>
      <c r="O581" s="15">
        <f>User[[#This Row],[Duration In Store(min)]]/60</f>
        <v>8.3333333333333339</v>
      </c>
      <c r="P581" s="28">
        <f>User[[#This Row],[Time In Store + Leave]]/24</f>
        <v>0.34722222222222227</v>
      </c>
      <c r="Q581" s="15">
        <f>(User[[#This Row],[Time Leave RMS (min)]]/60)+User[[#This Row],[Duration In Store H]]</f>
        <v>8.3333333333333339</v>
      </c>
      <c r="R581">
        <f>IF(User[[#This Row],[Check In]]="Sin Registro",0,1)</f>
        <v>1</v>
      </c>
      <c r="S581">
        <f>IF(User[[#This Row],[Check Out]]="Sin Registro",0,1)</f>
        <v>1</v>
      </c>
      <c r="T581" t="str">
        <f>IFERROR(IF(VLOOKUP(User[[#This Row],[User Code]],Justificar!$C$8:$I$1048576,6,0)=0,"Sin Justificación",VLOOKUP(User[[#This Row],[User Code]],Justificar!$C$8:$I$1048576,6,0)),"")</f>
        <v/>
      </c>
      <c r="U581" t="str">
        <f>IFERROR(IF(VLOOKUP(User[[#This Row],[User Code]],Justificar!$C$8:$I$1048576,6,0)=0,"Sin Justificación",VLOOKUP(User[[#This Row],[User Code]],Justificar!$C$8:$I$1048576,7,0)),"")</f>
        <v/>
      </c>
      <c r="V581" t="str" cm="1">
        <f t="array" ref="V581">_xlfn.IFS(User[[#This Row],[Time In Store + Leave]]&lt;7.8,"Incompleto",User[[#This Row],[Time In Store + Leave]]&lt;=12,"Completo",User[[#This Row],[Time In Store + Leave]]&gt;12,"Superior")</f>
        <v>Completo</v>
      </c>
      <c r="W58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1" t="str">
        <f>IF(User[[#This Row],[Rango]]="incompleto",IF(User[[#This Row],[Reporte in]]=0,"Sin_Registro_In_Out",IF(User[[#This Row],[Reporte Out]]=0,"No_Realizo_Salida","No_cumple_el_Tiempo")),"")</f>
        <v/>
      </c>
      <c r="Y581" t="str" cm="1">
        <f t="array" ref="Y5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81" s="1"/>
      <c r="AD581" s="2"/>
      <c r="AF581" s="1"/>
      <c r="AH581" s="3"/>
      <c r="AI581" s="4"/>
      <c r="AJ581" s="3"/>
      <c r="AK581" s="1"/>
    </row>
    <row r="582" spans="1:37" x14ac:dyDescent="0.3">
      <c r="A582" t="s">
        <v>530</v>
      </c>
      <c r="B582">
        <v>1004756735</v>
      </c>
      <c r="C582" t="s">
        <v>1303</v>
      </c>
      <c r="D582" t="s">
        <v>531</v>
      </c>
      <c r="E582" t="s">
        <v>6</v>
      </c>
      <c r="F582" t="s">
        <v>1032</v>
      </c>
      <c r="G582" t="s">
        <v>177</v>
      </c>
      <c r="H582" s="2">
        <v>45399.79378472222</v>
      </c>
      <c r="I582">
        <v>1</v>
      </c>
      <c r="J5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45922.448981481481</v>
      </c>
      <c r="K5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45922.834409722222</v>
      </c>
      <c r="L582" s="21">
        <f>_xlfn.XLOOKUP(User[[#This Row],[User Code]],RMS_Check_In_Out!A:A,RMS_Check_In_Out!D:D,"0")</f>
        <v>555</v>
      </c>
      <c r="M582" s="21">
        <f>_xlfn.XLOOKUP(User[[#This Row],[User Code]],Leave!P:P,Leave!S:S,"0")</f>
        <v>60</v>
      </c>
      <c r="N582" s="21">
        <f>User[[#This Row],[Time Leave RMS (min)]]/60</f>
        <v>1</v>
      </c>
      <c r="O582" s="15">
        <f>User[[#This Row],[Duration In Store(min)]]/60</f>
        <v>9.25</v>
      </c>
      <c r="P582" s="28">
        <f>User[[#This Row],[Time In Store + Leave]]/24</f>
        <v>0.42708333333333331</v>
      </c>
      <c r="Q582" s="15">
        <f>(User[[#This Row],[Time Leave RMS (min)]]/60)+User[[#This Row],[Duration In Store H]]</f>
        <v>10.25</v>
      </c>
      <c r="R582">
        <f>IF(User[[#This Row],[Check In]]="Sin Registro",0,1)</f>
        <v>1</v>
      </c>
      <c r="S582">
        <f>IF(User[[#This Row],[Check Out]]="Sin Registro",0,1)</f>
        <v>1</v>
      </c>
      <c r="T582" t="str">
        <f>IFERROR(IF(VLOOKUP(User[[#This Row],[User Code]],Justificar!$C$8:$I$1048576,6,0)=0,"Sin Justificación",VLOOKUP(User[[#This Row],[User Code]],Justificar!$C$8:$I$1048576,6,0)),"")</f>
        <v/>
      </c>
      <c r="U582" t="str">
        <f>IFERROR(IF(VLOOKUP(User[[#This Row],[User Code]],Justificar!$C$8:$I$1048576,6,0)=0,"Sin Justificación",VLOOKUP(User[[#This Row],[User Code]],Justificar!$C$8:$I$1048576,7,0)),"")</f>
        <v/>
      </c>
      <c r="V582" t="str" cm="1">
        <f t="array" ref="V582">_xlfn.IFS(User[[#This Row],[Time In Store + Leave]]&lt;7.8,"Incompleto",User[[#This Row],[Time In Store + Leave]]&lt;=12,"Completo",User[[#This Row],[Time In Store + Leave]]&gt;12,"Superior")</f>
        <v>Completo</v>
      </c>
      <c r="W58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2" t="str">
        <f>IF(User[[#This Row],[Rango]]="incompleto",IF(User[[#This Row],[Reporte in]]=0,"Sin_Registro_In_Out",IF(User[[#This Row],[Reporte Out]]=0,"No_Realizo_Salida","No_cumple_el_Tiempo")),"")</f>
        <v/>
      </c>
      <c r="Y582" t="str" cm="1">
        <f t="array" ref="Y5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82" s="1"/>
      <c r="AD582" s="2"/>
      <c r="AF582" s="1"/>
      <c r="AH582" s="3"/>
      <c r="AI582" s="4"/>
      <c r="AJ582" s="3"/>
      <c r="AK582" s="1"/>
    </row>
    <row r="583" spans="1:37" x14ac:dyDescent="0.3">
      <c r="A583" t="s">
        <v>532</v>
      </c>
      <c r="B583">
        <v>1003369107</v>
      </c>
      <c r="C583" t="s">
        <v>1304</v>
      </c>
      <c r="D583" t="s">
        <v>533</v>
      </c>
      <c r="E583" t="s">
        <v>6</v>
      </c>
      <c r="F583" t="s">
        <v>972</v>
      </c>
      <c r="G583" t="s">
        <v>178</v>
      </c>
      <c r="H583" s="2">
        <v>45399.500960648147</v>
      </c>
      <c r="I583">
        <v>1</v>
      </c>
      <c r="J5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45922.420115740744</v>
      </c>
      <c r="K5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45922.770810185182</v>
      </c>
      <c r="L583" s="21">
        <f>_xlfn.XLOOKUP(User[[#This Row],[User Code]],RMS_Check_In_Out!A:A,RMS_Check_In_Out!D:D,"0")</f>
        <v>505</v>
      </c>
      <c r="M583" s="21" t="str">
        <f>_xlfn.XLOOKUP(User[[#This Row],[User Code]],Leave!P:P,Leave!S:S,"0")</f>
        <v>0</v>
      </c>
      <c r="N583" s="21">
        <f>User[[#This Row],[Time Leave RMS (min)]]/60</f>
        <v>0</v>
      </c>
      <c r="O583" s="15">
        <f>User[[#This Row],[Duration In Store(min)]]/60</f>
        <v>8.4166666666666661</v>
      </c>
      <c r="P583" s="28">
        <f>User[[#This Row],[Time In Store + Leave]]/24</f>
        <v>0.35069444444444442</v>
      </c>
      <c r="Q583" s="15">
        <f>(User[[#This Row],[Time Leave RMS (min)]]/60)+User[[#This Row],[Duration In Store H]]</f>
        <v>8.4166666666666661</v>
      </c>
      <c r="R583">
        <f>IF(User[[#This Row],[Check In]]="Sin Registro",0,1)</f>
        <v>1</v>
      </c>
      <c r="S583">
        <f>IF(User[[#This Row],[Check Out]]="Sin Registro",0,1)</f>
        <v>1</v>
      </c>
      <c r="T583" t="str">
        <f>IFERROR(IF(VLOOKUP(User[[#This Row],[User Code]],Justificar!$C$8:$I$1048576,6,0)=0,"Sin Justificación",VLOOKUP(User[[#This Row],[User Code]],Justificar!$C$8:$I$1048576,6,0)),"")</f>
        <v/>
      </c>
      <c r="U583" t="str">
        <f>IFERROR(IF(VLOOKUP(User[[#This Row],[User Code]],Justificar!$C$8:$I$1048576,6,0)=0,"Sin Justificación",VLOOKUP(User[[#This Row],[User Code]],Justificar!$C$8:$I$1048576,7,0)),"")</f>
        <v/>
      </c>
      <c r="V583" t="str" cm="1">
        <f t="array" ref="V583">_xlfn.IFS(User[[#This Row],[Time In Store + Leave]]&lt;7.8,"Incompleto",User[[#This Row],[Time In Store + Leave]]&lt;=12,"Completo",User[[#This Row],[Time In Store + Leave]]&gt;12,"Superior")</f>
        <v>Completo</v>
      </c>
      <c r="W58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3" t="str">
        <f>IF(User[[#This Row],[Rango]]="incompleto",IF(User[[#This Row],[Reporte in]]=0,"Sin_Registro_In_Out",IF(User[[#This Row],[Reporte Out]]=0,"No_Realizo_Salida","No_cumple_el_Tiempo")),"")</f>
        <v/>
      </c>
      <c r="Y583" t="str" cm="1">
        <f t="array" ref="Y5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  <c r="AC583" s="1"/>
      <c r="AD583" s="2"/>
      <c r="AF583" s="1"/>
      <c r="AH583" s="3"/>
      <c r="AI583" s="4"/>
      <c r="AJ583" s="3"/>
      <c r="AK583" s="1"/>
    </row>
    <row r="584" spans="1:37" x14ac:dyDescent="0.3">
      <c r="A584" t="s">
        <v>534</v>
      </c>
      <c r="B584">
        <v>75104777</v>
      </c>
      <c r="C584" t="s">
        <v>1305</v>
      </c>
      <c r="D584" t="s">
        <v>535</v>
      </c>
      <c r="E584" t="s">
        <v>6</v>
      </c>
      <c r="F584" t="s">
        <v>1042</v>
      </c>
      <c r="G584" t="s">
        <v>178</v>
      </c>
      <c r="H584" s="2">
        <v>45399.500659722224</v>
      </c>
      <c r="I584">
        <v>1</v>
      </c>
      <c r="J5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45922.349074074074</v>
      </c>
      <c r="K5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45922.732951388891</v>
      </c>
      <c r="L584" s="21">
        <f>_xlfn.XLOOKUP(User[[#This Row],[User Code]],RMS_Check_In_Out!A:A,RMS_Check_In_Out!D:D,"0")</f>
        <v>553</v>
      </c>
      <c r="M584" s="21" t="str">
        <f>_xlfn.XLOOKUP(User[[#This Row],[User Code]],Leave!P:P,Leave!S:S,"0")</f>
        <v>0</v>
      </c>
      <c r="N584" s="21">
        <f>User[[#This Row],[Time Leave RMS (min)]]/60</f>
        <v>0</v>
      </c>
      <c r="O584" s="15">
        <f>User[[#This Row],[Duration In Store(min)]]/60</f>
        <v>9.2166666666666668</v>
      </c>
      <c r="P584" s="28">
        <f>User[[#This Row],[Time In Store + Leave]]/24</f>
        <v>0.3840277777777778</v>
      </c>
      <c r="Q584" s="15">
        <f>(User[[#This Row],[Time Leave RMS (min)]]/60)+User[[#This Row],[Duration In Store H]]</f>
        <v>9.2166666666666668</v>
      </c>
      <c r="R584">
        <f>IF(User[[#This Row],[Check In]]="Sin Registro",0,1)</f>
        <v>1</v>
      </c>
      <c r="S584">
        <f>IF(User[[#This Row],[Check Out]]="Sin Registro",0,1)</f>
        <v>1</v>
      </c>
      <c r="T584" t="str">
        <f>IFERROR(IF(VLOOKUP(User[[#This Row],[User Code]],Justificar!$C$8:$I$1048576,6,0)=0,"Sin Justificación",VLOOKUP(User[[#This Row],[User Code]],Justificar!$C$8:$I$1048576,6,0)),"")</f>
        <v/>
      </c>
      <c r="U584" t="str">
        <f>IFERROR(IF(VLOOKUP(User[[#This Row],[User Code]],Justificar!$C$8:$I$1048576,6,0)=0,"Sin Justificación",VLOOKUP(User[[#This Row],[User Code]],Justificar!$C$8:$I$1048576,7,0)),"")</f>
        <v/>
      </c>
      <c r="V584" t="str" cm="1">
        <f t="array" ref="V584">_xlfn.IFS(User[[#This Row],[Time In Store + Leave]]&lt;7.8,"Incompleto",User[[#This Row],[Time In Store + Leave]]&lt;=12,"Completo",User[[#This Row],[Time In Store + Leave]]&gt;12,"Superior")</f>
        <v>Completo</v>
      </c>
      <c r="W58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4" t="str">
        <f>IF(User[[#This Row],[Rango]]="incompleto",IF(User[[#This Row],[Reporte in]]=0,"Sin_Registro_In_Out",IF(User[[#This Row],[Reporte Out]]=0,"No_Realizo_Salida","No_cumple_el_Tiempo")),"")</f>
        <v/>
      </c>
      <c r="Y584" t="str" cm="1">
        <f t="array" ref="Y5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  <c r="AC584" s="1"/>
      <c r="AD584" s="2"/>
      <c r="AF584" s="1"/>
      <c r="AH584" s="3"/>
      <c r="AI584" s="4"/>
      <c r="AJ584" s="3"/>
      <c r="AK584" s="1"/>
    </row>
    <row r="585" spans="1:37" x14ac:dyDescent="0.3">
      <c r="A585" t="s">
        <v>526</v>
      </c>
      <c r="B585">
        <v>1070017389</v>
      </c>
      <c r="C585" t="s">
        <v>1306</v>
      </c>
      <c r="D585" t="s">
        <v>527</v>
      </c>
      <c r="E585" t="s">
        <v>6</v>
      </c>
      <c r="F585" t="s">
        <v>1105</v>
      </c>
      <c r="G585" t="s">
        <v>177</v>
      </c>
      <c r="H585" s="2">
        <v>45398.708587962959</v>
      </c>
      <c r="I585">
        <v>1</v>
      </c>
      <c r="J58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8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85" s="21" t="str">
        <f>_xlfn.XLOOKUP(User[[#This Row],[User Code]],RMS_Check_In_Out!A:A,RMS_Check_In_Out!D:D,"0")</f>
        <v>0</v>
      </c>
      <c r="M585" s="21">
        <f>_xlfn.XLOOKUP(User[[#This Row],[User Code]],Leave!P:P,Leave!S:S,"0")</f>
        <v>540</v>
      </c>
      <c r="N585" s="21">
        <f>User[[#This Row],[Time Leave RMS (min)]]/60</f>
        <v>9</v>
      </c>
      <c r="O585" s="15">
        <f>User[[#This Row],[Duration In Store(min)]]/60</f>
        <v>0</v>
      </c>
      <c r="P585" s="28">
        <f>User[[#This Row],[Time In Store + Leave]]/24</f>
        <v>0.375</v>
      </c>
      <c r="Q585" s="15">
        <f>(User[[#This Row],[Time Leave RMS (min)]]/60)+User[[#This Row],[Duration In Store H]]</f>
        <v>9</v>
      </c>
      <c r="R585">
        <f>IF(User[[#This Row],[Check In]]="Sin Registro",0,1)</f>
        <v>1</v>
      </c>
      <c r="S585">
        <f>IF(User[[#This Row],[Check Out]]="Sin Registro",0,1)</f>
        <v>1</v>
      </c>
      <c r="T585" t="str">
        <f>IFERROR(IF(VLOOKUP(User[[#This Row],[User Code]],Justificar!$C$8:$I$1048576,6,0)=0,"Sin Justificación",VLOOKUP(User[[#This Row],[User Code]],Justificar!$C$8:$I$1048576,6,0)),"")</f>
        <v/>
      </c>
      <c r="U585" t="str">
        <f>IFERROR(IF(VLOOKUP(User[[#This Row],[User Code]],Justificar!$C$8:$I$1048576,6,0)=0,"Sin Justificación",VLOOKUP(User[[#This Row],[User Code]],Justificar!$C$8:$I$1048576,7,0)),"")</f>
        <v/>
      </c>
      <c r="V585" t="str" cm="1">
        <f t="array" ref="V585">_xlfn.IFS(User[[#This Row],[Time In Store + Leave]]&lt;7.8,"Incompleto",User[[#This Row],[Time In Store + Leave]]&lt;=12,"Completo",User[[#This Row],[Time In Store + Leave]]&gt;12,"Superior")</f>
        <v>Completo</v>
      </c>
      <c r="W58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5" t="str">
        <f>IF(User[[#This Row],[Rango]]="incompleto",IF(User[[#This Row],[Reporte in]]=0,"Sin_Registro_In_Out",IF(User[[#This Row],[Reporte Out]]=0,"No_Realizo_Salida","No_cumple_el_Tiempo")),"")</f>
        <v/>
      </c>
      <c r="Y585" t="str" cm="1">
        <f t="array" ref="Y5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  <c r="AC585" s="1"/>
      <c r="AD585" s="2"/>
      <c r="AF585" s="1"/>
      <c r="AH585" s="3"/>
      <c r="AI585" s="4"/>
      <c r="AJ585" s="3"/>
      <c r="AK585" s="1"/>
    </row>
    <row r="586" spans="1:37" x14ac:dyDescent="0.3">
      <c r="A586" t="s">
        <v>528</v>
      </c>
      <c r="B586">
        <v>1125178287</v>
      </c>
      <c r="C586" t="s">
        <v>1307</v>
      </c>
      <c r="D586" t="s">
        <v>529</v>
      </c>
      <c r="E586" t="s">
        <v>6</v>
      </c>
      <c r="F586" t="s">
        <v>2767</v>
      </c>
      <c r="G586" t="s">
        <v>178</v>
      </c>
      <c r="H586" s="2">
        <v>45398.666956018518</v>
      </c>
      <c r="I586">
        <v>1</v>
      </c>
      <c r="J5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45922.340879629628</v>
      </c>
      <c r="K5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45922.748090277775</v>
      </c>
      <c r="L586" s="21">
        <f>_xlfn.XLOOKUP(User[[#This Row],[User Code]],RMS_Check_In_Out!A:A,RMS_Check_In_Out!D:D,"0")</f>
        <v>586</v>
      </c>
      <c r="M586" s="21" t="str">
        <f>_xlfn.XLOOKUP(User[[#This Row],[User Code]],Leave!P:P,Leave!S:S,"0")</f>
        <v>0</v>
      </c>
      <c r="N586" s="21">
        <f>User[[#This Row],[Time Leave RMS (min)]]/60</f>
        <v>0</v>
      </c>
      <c r="O586" s="15">
        <f>User[[#This Row],[Duration In Store(min)]]/60</f>
        <v>9.7666666666666675</v>
      </c>
      <c r="P586" s="28">
        <f>User[[#This Row],[Time In Store + Leave]]/24</f>
        <v>0.4069444444444445</v>
      </c>
      <c r="Q586" s="15">
        <f>(User[[#This Row],[Time Leave RMS (min)]]/60)+User[[#This Row],[Duration In Store H]]</f>
        <v>9.7666666666666675</v>
      </c>
      <c r="R586">
        <f>IF(User[[#This Row],[Check In]]="Sin Registro",0,1)</f>
        <v>1</v>
      </c>
      <c r="S586">
        <f>IF(User[[#This Row],[Check Out]]="Sin Registro",0,1)</f>
        <v>1</v>
      </c>
      <c r="T586" t="str">
        <f>IFERROR(IF(VLOOKUP(User[[#This Row],[User Code]],Justificar!$C$8:$I$1048576,6,0)=0,"Sin Justificación",VLOOKUP(User[[#This Row],[User Code]],Justificar!$C$8:$I$1048576,6,0)),"")</f>
        <v/>
      </c>
      <c r="U586" t="str">
        <f>IFERROR(IF(VLOOKUP(User[[#This Row],[User Code]],Justificar!$C$8:$I$1048576,6,0)=0,"Sin Justificación",VLOOKUP(User[[#This Row],[User Code]],Justificar!$C$8:$I$1048576,7,0)),"")</f>
        <v/>
      </c>
      <c r="V586" t="str" cm="1">
        <f t="array" ref="V586">_xlfn.IFS(User[[#This Row],[Time In Store + Leave]]&lt;7.8,"Incompleto",User[[#This Row],[Time In Store + Leave]]&lt;=12,"Completo",User[[#This Row],[Time In Store + Leave]]&gt;12,"Superior")</f>
        <v>Completo</v>
      </c>
      <c r="W58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6" t="str">
        <f>IF(User[[#This Row],[Rango]]="incompleto",IF(User[[#This Row],[Reporte in]]=0,"Sin_Registro_In_Out",IF(User[[#This Row],[Reporte Out]]=0,"No_Realizo_Salida","No_cumple_el_Tiempo")),"")</f>
        <v/>
      </c>
      <c r="Y586" t="str" cm="1">
        <f t="array" ref="Y5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86" s="1"/>
      <c r="AD586" s="2"/>
      <c r="AF586" s="1"/>
      <c r="AH586" s="3"/>
      <c r="AI586" s="4"/>
      <c r="AJ586" s="3"/>
      <c r="AK586" s="1"/>
    </row>
    <row r="587" spans="1:37" x14ac:dyDescent="0.3">
      <c r="A587" t="s">
        <v>522</v>
      </c>
      <c r="B587">
        <v>5240012</v>
      </c>
      <c r="C587" t="s">
        <v>1308</v>
      </c>
      <c r="D587" t="s">
        <v>523</v>
      </c>
      <c r="E587" t="s">
        <v>6</v>
      </c>
      <c r="F587" t="s">
        <v>974</v>
      </c>
      <c r="G587" t="s">
        <v>177</v>
      </c>
      <c r="H587" s="2">
        <v>45398.417928240742</v>
      </c>
      <c r="I587">
        <v>1</v>
      </c>
      <c r="J5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45922.411585648151</v>
      </c>
      <c r="K5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45922.754942129628</v>
      </c>
      <c r="L587" s="21">
        <f>_xlfn.XLOOKUP(User[[#This Row],[User Code]],RMS_Check_In_Out!A:A,RMS_Check_In_Out!D:D,"0")</f>
        <v>494</v>
      </c>
      <c r="M587" s="21" t="str">
        <f>_xlfn.XLOOKUP(User[[#This Row],[User Code]],Leave!P:P,Leave!S:S,"0")</f>
        <v>0</v>
      </c>
      <c r="N587" s="21">
        <f>User[[#This Row],[Time Leave RMS (min)]]/60</f>
        <v>0</v>
      </c>
      <c r="O587" s="15">
        <f>User[[#This Row],[Duration In Store(min)]]/60</f>
        <v>8.2333333333333325</v>
      </c>
      <c r="P587" s="28">
        <f>User[[#This Row],[Time In Store + Leave]]/24</f>
        <v>0.3430555555555555</v>
      </c>
      <c r="Q587" s="15">
        <f>(User[[#This Row],[Time Leave RMS (min)]]/60)+User[[#This Row],[Duration In Store H]]</f>
        <v>8.2333333333333325</v>
      </c>
      <c r="R587">
        <f>IF(User[[#This Row],[Check In]]="Sin Registro",0,1)</f>
        <v>1</v>
      </c>
      <c r="S587">
        <f>IF(User[[#This Row],[Check Out]]="Sin Registro",0,1)</f>
        <v>1</v>
      </c>
      <c r="T587" t="str">
        <f>IFERROR(IF(VLOOKUP(User[[#This Row],[User Code]],Justificar!$C$8:$I$1048576,6,0)=0,"Sin Justificación",VLOOKUP(User[[#This Row],[User Code]],Justificar!$C$8:$I$1048576,6,0)),"")</f>
        <v/>
      </c>
      <c r="U587" t="str">
        <f>IFERROR(IF(VLOOKUP(User[[#This Row],[User Code]],Justificar!$C$8:$I$1048576,6,0)=0,"Sin Justificación",VLOOKUP(User[[#This Row],[User Code]],Justificar!$C$8:$I$1048576,7,0)),"")</f>
        <v/>
      </c>
      <c r="V587" t="str" cm="1">
        <f t="array" ref="V587">_xlfn.IFS(User[[#This Row],[Time In Store + Leave]]&lt;7.8,"Incompleto",User[[#This Row],[Time In Store + Leave]]&lt;=12,"Completo",User[[#This Row],[Time In Store + Leave]]&gt;12,"Superior")</f>
        <v>Completo</v>
      </c>
      <c r="W58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7" t="str">
        <f>IF(User[[#This Row],[Rango]]="incompleto",IF(User[[#This Row],[Reporte in]]=0,"Sin_Registro_In_Out",IF(User[[#This Row],[Reporte Out]]=0,"No_Realizo_Salida","No_cumple_el_Tiempo")),"")</f>
        <v/>
      </c>
      <c r="Y587" t="str" cm="1">
        <f t="array" ref="Y5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  <c r="AC587" s="1"/>
      <c r="AD587" s="2"/>
      <c r="AF587" s="1"/>
      <c r="AH587" s="3"/>
      <c r="AI587" s="4"/>
      <c r="AJ587" s="3"/>
      <c r="AK587" s="1"/>
    </row>
    <row r="588" spans="1:37" x14ac:dyDescent="0.3">
      <c r="A588" t="s">
        <v>524</v>
      </c>
      <c r="B588">
        <v>1006208842</v>
      </c>
      <c r="C588" t="s">
        <v>1309</v>
      </c>
      <c r="D588" t="s">
        <v>525</v>
      </c>
      <c r="E588" t="s">
        <v>6</v>
      </c>
      <c r="F588" t="s">
        <v>1128</v>
      </c>
      <c r="G588" t="s">
        <v>178</v>
      </c>
      <c r="H588" s="2">
        <v>45394.669236111113</v>
      </c>
      <c r="I588">
        <v>1</v>
      </c>
      <c r="J5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45922.378344907411</v>
      </c>
      <c r="K5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45922.753287037034</v>
      </c>
      <c r="L588" s="21">
        <f>_xlfn.XLOOKUP(User[[#This Row],[User Code]],RMS_Check_In_Out!A:A,RMS_Check_In_Out!D:D,"0")</f>
        <v>540</v>
      </c>
      <c r="M588" s="21" t="str">
        <f>_xlfn.XLOOKUP(User[[#This Row],[User Code]],Leave!P:P,Leave!S:S,"0")</f>
        <v>0</v>
      </c>
      <c r="N588" s="21">
        <f>User[[#This Row],[Time Leave RMS (min)]]/60</f>
        <v>0</v>
      </c>
      <c r="O588" s="15">
        <f>User[[#This Row],[Duration In Store(min)]]/60</f>
        <v>9</v>
      </c>
      <c r="P588" s="28">
        <f>User[[#This Row],[Time In Store + Leave]]/24</f>
        <v>0.375</v>
      </c>
      <c r="Q588" s="15">
        <f>(User[[#This Row],[Time Leave RMS (min)]]/60)+User[[#This Row],[Duration In Store H]]</f>
        <v>9</v>
      </c>
      <c r="R588">
        <f>IF(User[[#This Row],[Check In]]="Sin Registro",0,1)</f>
        <v>1</v>
      </c>
      <c r="S588">
        <f>IF(User[[#This Row],[Check Out]]="Sin Registro",0,1)</f>
        <v>1</v>
      </c>
      <c r="T588" t="str">
        <f>IFERROR(IF(VLOOKUP(User[[#This Row],[User Code]],Justificar!$C$8:$I$1048576,6,0)=0,"Sin Justificación",VLOOKUP(User[[#This Row],[User Code]],Justificar!$C$8:$I$1048576,6,0)),"")</f>
        <v/>
      </c>
      <c r="U588" t="str">
        <f>IFERROR(IF(VLOOKUP(User[[#This Row],[User Code]],Justificar!$C$8:$I$1048576,6,0)=0,"Sin Justificación",VLOOKUP(User[[#This Row],[User Code]],Justificar!$C$8:$I$1048576,7,0)),"")</f>
        <v/>
      </c>
      <c r="V588" t="str" cm="1">
        <f t="array" ref="V588">_xlfn.IFS(User[[#This Row],[Time In Store + Leave]]&lt;7.8,"Incompleto",User[[#This Row],[Time In Store + Leave]]&lt;=12,"Completo",User[[#This Row],[Time In Store + Leave]]&gt;12,"Superior")</f>
        <v>Completo</v>
      </c>
      <c r="W58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88" t="str">
        <f>IF(User[[#This Row],[Rango]]="incompleto",IF(User[[#This Row],[Reporte in]]=0,"Sin_Registro_In_Out",IF(User[[#This Row],[Reporte Out]]=0,"No_Realizo_Salida","No_cumple_el_Tiempo")),"")</f>
        <v/>
      </c>
      <c r="Y588" t="str" cm="1">
        <f t="array" ref="Y5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88" s="1"/>
      <c r="AD588" s="2"/>
      <c r="AF588" s="1"/>
      <c r="AH588" s="3"/>
      <c r="AI588" s="4"/>
      <c r="AJ588" s="3"/>
      <c r="AK588" s="1"/>
    </row>
    <row r="589" spans="1:37" x14ac:dyDescent="0.3">
      <c r="A589" t="s">
        <v>518</v>
      </c>
      <c r="B589">
        <v>1003616883</v>
      </c>
      <c r="C589" t="s">
        <v>1310</v>
      </c>
      <c r="D589" t="s">
        <v>519</v>
      </c>
      <c r="E589" t="s">
        <v>6</v>
      </c>
      <c r="F589" t="s">
        <v>1051</v>
      </c>
      <c r="G589" t="s">
        <v>177</v>
      </c>
      <c r="H589" s="2">
        <v>45390.791921296295</v>
      </c>
      <c r="I589">
        <v>1</v>
      </c>
      <c r="J58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58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589" s="21" t="str">
        <f>_xlfn.XLOOKUP(User[[#This Row],[User Code]],RMS_Check_In_Out!A:A,RMS_Check_In_Out!D:D,"0")</f>
        <v>0</v>
      </c>
      <c r="M589" s="21">
        <f>_xlfn.XLOOKUP(User[[#This Row],[User Code]],Leave!P:P,Leave!S:S,"0")</f>
        <v>60</v>
      </c>
      <c r="N589" s="21">
        <f>User[[#This Row],[Time Leave RMS (min)]]/60</f>
        <v>1</v>
      </c>
      <c r="O589" s="15">
        <f>User[[#This Row],[Duration In Store(min)]]/60</f>
        <v>0</v>
      </c>
      <c r="P589" s="28">
        <f>User[[#This Row],[Time In Store + Leave]]/24</f>
        <v>4.1666666666666664E-2</v>
      </c>
      <c r="Q589" s="15">
        <f>(User[[#This Row],[Time Leave RMS (min)]]/60)+User[[#This Row],[Duration In Store H]]</f>
        <v>1</v>
      </c>
      <c r="R589">
        <f>IF(User[[#This Row],[Check In]]="Sin Registro",0,1)</f>
        <v>1</v>
      </c>
      <c r="S589">
        <f>IF(User[[#This Row],[Check Out]]="Sin Registro",0,1)</f>
        <v>1</v>
      </c>
      <c r="T589" t="str">
        <f>IFERROR(IF(VLOOKUP(User[[#This Row],[User Code]],Justificar!$C$8:$I$1048576,6,0)=0,"Sin Justificación",VLOOKUP(User[[#This Row],[User Code]],Justificar!$C$8:$I$1048576,6,0)),"")</f>
        <v>Sin Justificación</v>
      </c>
      <c r="U589" t="str">
        <f>IFERROR(IF(VLOOKUP(User[[#This Row],[User Code]],Justificar!$C$8:$I$1048576,6,0)=0,"Sin Justificación",VLOOKUP(User[[#This Row],[User Code]],Justificar!$C$8:$I$1048576,7,0)),"")</f>
        <v>Sin Justificación</v>
      </c>
      <c r="V589" t="str" cm="1">
        <f t="array" ref="V589">_xlfn.IFS(User[[#This Row],[Time In Store + Leave]]&lt;7.8,"Incompleto",User[[#This Row],[Time In Store + Leave]]&lt;=12,"Completo",User[[#This Row],[Time In Store + Leave]]&gt;12,"Superior")</f>
        <v>Incompleto</v>
      </c>
      <c r="W58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89" t="str">
        <f>IF(User[[#This Row],[Rango]]="incompleto",IF(User[[#This Row],[Reporte in]]=0,"Sin_Registro_In_Out",IF(User[[#This Row],[Reporte Out]]=0,"No_Realizo_Salida","No_cumple_el_Tiempo")),"")</f>
        <v>No_cumple_el_Tiempo</v>
      </c>
      <c r="Y589" t="str" cm="1">
        <f t="array" ref="Y5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  <c r="AC589" s="1"/>
      <c r="AD589" s="2"/>
      <c r="AF589" s="1"/>
      <c r="AH589" s="3"/>
      <c r="AI589" s="4"/>
      <c r="AJ589" s="3"/>
      <c r="AK589" s="1"/>
    </row>
    <row r="590" spans="1:37" x14ac:dyDescent="0.3">
      <c r="A590" t="s">
        <v>516</v>
      </c>
      <c r="B590">
        <v>1020426850</v>
      </c>
      <c r="C590" t="s">
        <v>1311</v>
      </c>
      <c r="D590" t="s">
        <v>517</v>
      </c>
      <c r="E590" t="s">
        <v>6</v>
      </c>
      <c r="F590" t="s">
        <v>1046</v>
      </c>
      <c r="G590" t="s">
        <v>179</v>
      </c>
      <c r="H590" s="2">
        <v>45385.416921296295</v>
      </c>
      <c r="I590">
        <v>1</v>
      </c>
      <c r="J5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45922.380613425928</v>
      </c>
      <c r="K5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45922.760601851849</v>
      </c>
      <c r="L590" s="21">
        <f>_xlfn.XLOOKUP(User[[#This Row],[User Code]],RMS_Check_In_Out!A:A,RMS_Check_In_Out!D:D,"0")</f>
        <v>547</v>
      </c>
      <c r="M590" s="21" t="str">
        <f>_xlfn.XLOOKUP(User[[#This Row],[User Code]],Leave!P:P,Leave!S:S,"0")</f>
        <v>0</v>
      </c>
      <c r="N590" s="21">
        <f>User[[#This Row],[Time Leave RMS (min)]]/60</f>
        <v>0</v>
      </c>
      <c r="O590" s="15">
        <f>User[[#This Row],[Duration In Store(min)]]/60</f>
        <v>9.1166666666666671</v>
      </c>
      <c r="P590" s="28">
        <f>User[[#This Row],[Time In Store + Leave]]/24</f>
        <v>0.37986111111111115</v>
      </c>
      <c r="Q590" s="15">
        <f>(User[[#This Row],[Time Leave RMS (min)]]/60)+User[[#This Row],[Duration In Store H]]</f>
        <v>9.1166666666666671</v>
      </c>
      <c r="R590">
        <f>IF(User[[#This Row],[Check In]]="Sin Registro",0,1)</f>
        <v>1</v>
      </c>
      <c r="S590">
        <f>IF(User[[#This Row],[Check Out]]="Sin Registro",0,1)</f>
        <v>1</v>
      </c>
      <c r="T590" t="str">
        <f>IFERROR(IF(VLOOKUP(User[[#This Row],[User Code]],Justificar!$C$8:$I$1048576,6,0)=0,"Sin Justificación",VLOOKUP(User[[#This Row],[User Code]],Justificar!$C$8:$I$1048576,6,0)),"")</f>
        <v/>
      </c>
      <c r="U590" t="str">
        <f>IFERROR(IF(VLOOKUP(User[[#This Row],[User Code]],Justificar!$C$8:$I$1048576,6,0)=0,"Sin Justificación",VLOOKUP(User[[#This Row],[User Code]],Justificar!$C$8:$I$1048576,7,0)),"")</f>
        <v/>
      </c>
      <c r="V590" t="str" cm="1">
        <f t="array" ref="V590">_xlfn.IFS(User[[#This Row],[Time In Store + Leave]]&lt;7.8,"Incompleto",User[[#This Row],[Time In Store + Leave]]&lt;=12,"Completo",User[[#This Row],[Time In Store + Leave]]&gt;12,"Superior")</f>
        <v>Completo</v>
      </c>
      <c r="W59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0" t="str">
        <f>IF(User[[#This Row],[Rango]]="incompleto",IF(User[[#This Row],[Reporte in]]=0,"Sin_Registro_In_Out",IF(User[[#This Row],[Reporte Out]]=0,"No_Realizo_Salida","No_cumple_el_Tiempo")),"")</f>
        <v/>
      </c>
      <c r="Y590" t="str" cm="1">
        <f t="array" ref="Y5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  <c r="AC590" s="1"/>
      <c r="AD590" s="2"/>
      <c r="AF590" s="1"/>
      <c r="AH590" s="3"/>
      <c r="AI590" s="4"/>
      <c r="AJ590" s="3"/>
      <c r="AK590" s="1"/>
    </row>
    <row r="591" spans="1:37" x14ac:dyDescent="0.3">
      <c r="A591" t="s">
        <v>512</v>
      </c>
      <c r="B591">
        <v>1005853803</v>
      </c>
      <c r="C591" t="s">
        <v>1312</v>
      </c>
      <c r="D591" t="s">
        <v>513</v>
      </c>
      <c r="E591" t="s">
        <v>6</v>
      </c>
      <c r="F591" t="s">
        <v>1487</v>
      </c>
      <c r="G591" t="s">
        <v>177</v>
      </c>
      <c r="H591" s="2">
        <v>45373.751215277778</v>
      </c>
      <c r="I591">
        <v>1</v>
      </c>
      <c r="J59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59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591" s="21" t="str">
        <f>_xlfn.XLOOKUP(User[[#This Row],[User Code]],RMS_Check_In_Out!A:A,RMS_Check_In_Out!D:D,"0")</f>
        <v>0</v>
      </c>
      <c r="M591" s="21">
        <f>_xlfn.XLOOKUP(User[[#This Row],[User Code]],Leave!P:P,Leave!S:S,"0")</f>
        <v>540</v>
      </c>
      <c r="N591" s="21">
        <f>User[[#This Row],[Time Leave RMS (min)]]/60</f>
        <v>9</v>
      </c>
      <c r="O591" s="15">
        <f>User[[#This Row],[Duration In Store(min)]]/60</f>
        <v>0</v>
      </c>
      <c r="P591" s="28">
        <f>User[[#This Row],[Time In Store + Leave]]/24</f>
        <v>0.375</v>
      </c>
      <c r="Q591" s="15">
        <f>(User[[#This Row],[Time Leave RMS (min)]]/60)+User[[#This Row],[Duration In Store H]]</f>
        <v>9</v>
      </c>
      <c r="R591">
        <f>IF(User[[#This Row],[Check In]]="Sin Registro",0,1)</f>
        <v>1</v>
      </c>
      <c r="S591">
        <f>IF(User[[#This Row],[Check Out]]="Sin Registro",0,1)</f>
        <v>1</v>
      </c>
      <c r="T591" t="str">
        <f>IFERROR(IF(VLOOKUP(User[[#This Row],[User Code]],Justificar!$C$8:$I$1048576,6,0)=0,"Sin Justificación",VLOOKUP(User[[#This Row],[User Code]],Justificar!$C$8:$I$1048576,6,0)),"")</f>
        <v/>
      </c>
      <c r="U591" t="str">
        <f>IFERROR(IF(VLOOKUP(User[[#This Row],[User Code]],Justificar!$C$8:$I$1048576,6,0)=0,"Sin Justificación",VLOOKUP(User[[#This Row],[User Code]],Justificar!$C$8:$I$1048576,7,0)),"")</f>
        <v/>
      </c>
      <c r="V591" t="str" cm="1">
        <f t="array" ref="V591">_xlfn.IFS(User[[#This Row],[Time In Store + Leave]]&lt;7.8,"Incompleto",User[[#This Row],[Time In Store + Leave]]&lt;=12,"Completo",User[[#This Row],[Time In Store + Leave]]&gt;12,"Superior")</f>
        <v>Completo</v>
      </c>
      <c r="W59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1" t="str">
        <f>IF(User[[#This Row],[Rango]]="incompleto",IF(User[[#This Row],[Reporte in]]=0,"Sin_Registro_In_Out",IF(User[[#This Row],[Reporte Out]]=0,"No_Realizo_Salida","No_cumple_el_Tiempo")),"")</f>
        <v/>
      </c>
      <c r="Y591" t="str" cm="1">
        <f t="array" ref="Y5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91" s="1"/>
      <c r="AD591" s="2"/>
      <c r="AF591" s="1"/>
      <c r="AH591" s="3"/>
      <c r="AI591" s="4"/>
      <c r="AJ591" s="3"/>
      <c r="AK591" s="1"/>
    </row>
    <row r="592" spans="1:37" x14ac:dyDescent="0.3">
      <c r="A592" t="s">
        <v>514</v>
      </c>
      <c r="B592">
        <v>1005755452</v>
      </c>
      <c r="C592" t="s">
        <v>1313</v>
      </c>
      <c r="D592" t="s">
        <v>515</v>
      </c>
      <c r="E592" t="s">
        <v>6</v>
      </c>
      <c r="F592" t="s">
        <v>1487</v>
      </c>
      <c r="G592" t="s">
        <v>177</v>
      </c>
      <c r="H592" s="2">
        <v>45373.750740740739</v>
      </c>
      <c r="I592">
        <v>1</v>
      </c>
      <c r="J5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45922.4141087963</v>
      </c>
      <c r="K5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45922.750949074078</v>
      </c>
      <c r="L592" s="21">
        <f>_xlfn.XLOOKUP(User[[#This Row],[User Code]],RMS_Check_In_Out!A:A,RMS_Check_In_Out!D:D,"0")</f>
        <v>485</v>
      </c>
      <c r="M592" s="21" t="str">
        <f>_xlfn.XLOOKUP(User[[#This Row],[User Code]],Leave!P:P,Leave!S:S,"0")</f>
        <v>0</v>
      </c>
      <c r="N592" s="21">
        <f>User[[#This Row],[Time Leave RMS (min)]]/60</f>
        <v>0</v>
      </c>
      <c r="O592" s="15">
        <f>User[[#This Row],[Duration In Store(min)]]/60</f>
        <v>8.0833333333333339</v>
      </c>
      <c r="P592" s="28">
        <f>User[[#This Row],[Time In Store + Leave]]/24</f>
        <v>0.33680555555555558</v>
      </c>
      <c r="Q592" s="15">
        <f>(User[[#This Row],[Time Leave RMS (min)]]/60)+User[[#This Row],[Duration In Store H]]</f>
        <v>8.0833333333333339</v>
      </c>
      <c r="R592">
        <f>IF(User[[#This Row],[Check In]]="Sin Registro",0,1)</f>
        <v>1</v>
      </c>
      <c r="S592">
        <f>IF(User[[#This Row],[Check Out]]="Sin Registro",0,1)</f>
        <v>1</v>
      </c>
      <c r="T592" t="str">
        <f>IFERROR(IF(VLOOKUP(User[[#This Row],[User Code]],Justificar!$C$8:$I$1048576,6,0)=0,"Sin Justificación",VLOOKUP(User[[#This Row],[User Code]],Justificar!$C$8:$I$1048576,6,0)),"")</f>
        <v/>
      </c>
      <c r="U592" t="str">
        <f>IFERROR(IF(VLOOKUP(User[[#This Row],[User Code]],Justificar!$C$8:$I$1048576,6,0)=0,"Sin Justificación",VLOOKUP(User[[#This Row],[User Code]],Justificar!$C$8:$I$1048576,7,0)),"")</f>
        <v/>
      </c>
      <c r="V592" t="str" cm="1">
        <f t="array" ref="V592">_xlfn.IFS(User[[#This Row],[Time In Store + Leave]]&lt;7.8,"Incompleto",User[[#This Row],[Time In Store + Leave]]&lt;=12,"Completo",User[[#This Row],[Time In Store + Leave]]&gt;12,"Superior")</f>
        <v>Completo</v>
      </c>
      <c r="W59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2" t="str">
        <f>IF(User[[#This Row],[Rango]]="incompleto",IF(User[[#This Row],[Reporte in]]=0,"Sin_Registro_In_Out",IF(User[[#This Row],[Reporte Out]]=0,"No_Realizo_Salida","No_cumple_el_Tiempo")),"")</f>
        <v/>
      </c>
      <c r="Y592" t="str" cm="1">
        <f t="array" ref="Y5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  <c r="AC592" s="1"/>
      <c r="AD592" s="2"/>
      <c r="AF592" s="1"/>
      <c r="AH592" s="3"/>
      <c r="AI592" s="4"/>
      <c r="AJ592" s="3"/>
      <c r="AK592" s="1"/>
    </row>
    <row r="593" spans="1:37" x14ac:dyDescent="0.3">
      <c r="A593" t="s">
        <v>505</v>
      </c>
      <c r="B593">
        <v>1112232446</v>
      </c>
      <c r="C593" t="s">
        <v>1174</v>
      </c>
      <c r="D593" t="s">
        <v>506</v>
      </c>
      <c r="E593" t="s">
        <v>6</v>
      </c>
      <c r="F593" t="s">
        <v>1032</v>
      </c>
      <c r="G593" t="s">
        <v>177</v>
      </c>
      <c r="H593" s="2">
        <v>45369.584849537037</v>
      </c>
      <c r="I593">
        <v>1</v>
      </c>
      <c r="J59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59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593" s="21" t="str">
        <f>_xlfn.XLOOKUP(User[[#This Row],[User Code]],RMS_Check_In_Out!A:A,RMS_Check_In_Out!D:D,"0")</f>
        <v>0</v>
      </c>
      <c r="M593" s="21">
        <f>_xlfn.XLOOKUP(User[[#This Row],[User Code]],Leave!P:P,Leave!S:S,"0")</f>
        <v>540</v>
      </c>
      <c r="N593" s="21">
        <f>User[[#This Row],[Time Leave RMS (min)]]/60</f>
        <v>9</v>
      </c>
      <c r="O593" s="15">
        <f>User[[#This Row],[Duration In Store(min)]]/60</f>
        <v>0</v>
      </c>
      <c r="P593" s="28">
        <f>User[[#This Row],[Time In Store + Leave]]/24</f>
        <v>0.375</v>
      </c>
      <c r="Q593" s="15">
        <f>(User[[#This Row],[Time Leave RMS (min)]]/60)+User[[#This Row],[Duration In Store H]]</f>
        <v>9</v>
      </c>
      <c r="R593">
        <f>IF(User[[#This Row],[Check In]]="Sin Registro",0,1)</f>
        <v>1</v>
      </c>
      <c r="S593">
        <f>IF(User[[#This Row],[Check Out]]="Sin Registro",0,1)</f>
        <v>1</v>
      </c>
      <c r="T593" t="str">
        <f>IFERROR(IF(VLOOKUP(User[[#This Row],[User Code]],Justificar!$C$8:$I$1048576,6,0)=0,"Sin Justificación",VLOOKUP(User[[#This Row],[User Code]],Justificar!$C$8:$I$1048576,6,0)),"")</f>
        <v/>
      </c>
      <c r="U593" t="str">
        <f>IFERROR(IF(VLOOKUP(User[[#This Row],[User Code]],Justificar!$C$8:$I$1048576,6,0)=0,"Sin Justificación",VLOOKUP(User[[#This Row],[User Code]],Justificar!$C$8:$I$1048576,7,0)),"")</f>
        <v/>
      </c>
      <c r="V593" t="str" cm="1">
        <f t="array" ref="V593">_xlfn.IFS(User[[#This Row],[Time In Store + Leave]]&lt;7.8,"Incompleto",User[[#This Row],[Time In Store + Leave]]&lt;=12,"Completo",User[[#This Row],[Time In Store + Leave]]&gt;12,"Superior")</f>
        <v>Completo</v>
      </c>
      <c r="W59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3" t="str">
        <f>IF(User[[#This Row],[Rango]]="incompleto",IF(User[[#This Row],[Reporte in]]=0,"Sin_Registro_In_Out",IF(User[[#This Row],[Reporte Out]]=0,"No_Realizo_Salida","No_cumple_el_Tiempo")),"")</f>
        <v/>
      </c>
      <c r="Y593" t="str" cm="1">
        <f t="array" ref="Y5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93" s="1"/>
      <c r="AD593" s="2"/>
      <c r="AF593" s="1"/>
      <c r="AH593" s="3"/>
      <c r="AI593" s="4"/>
      <c r="AJ593" s="3"/>
      <c r="AK593" s="1"/>
    </row>
    <row r="594" spans="1:37" x14ac:dyDescent="0.3">
      <c r="A594" t="s">
        <v>500</v>
      </c>
      <c r="B594">
        <v>1007740377</v>
      </c>
      <c r="C594" t="s">
        <v>1175</v>
      </c>
      <c r="D594" t="s">
        <v>501</v>
      </c>
      <c r="E594" t="s">
        <v>6</v>
      </c>
      <c r="F594" t="s">
        <v>1863</v>
      </c>
      <c r="G594" t="s">
        <v>179</v>
      </c>
      <c r="H594" s="2">
        <v>45365.666956018518</v>
      </c>
      <c r="I594">
        <v>1</v>
      </c>
      <c r="J59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45922.368807870371</v>
      </c>
      <c r="K59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45922.752280092594</v>
      </c>
      <c r="L594" s="21">
        <f>_xlfn.XLOOKUP(User[[#This Row],[User Code]],RMS_Check_In_Out!A:A,RMS_Check_In_Out!D:D,"0")</f>
        <v>552</v>
      </c>
      <c r="M594" s="21" t="str">
        <f>_xlfn.XLOOKUP(User[[#This Row],[User Code]],Leave!P:P,Leave!S:S,"0")</f>
        <v>0</v>
      </c>
      <c r="N594" s="21">
        <f>User[[#This Row],[Time Leave RMS (min)]]/60</f>
        <v>0</v>
      </c>
      <c r="O594" s="15">
        <f>User[[#This Row],[Duration In Store(min)]]/60</f>
        <v>9.1999999999999993</v>
      </c>
      <c r="P594" s="28">
        <f>User[[#This Row],[Time In Store + Leave]]/24</f>
        <v>0.3833333333333333</v>
      </c>
      <c r="Q594" s="15">
        <f>(User[[#This Row],[Time Leave RMS (min)]]/60)+User[[#This Row],[Duration In Store H]]</f>
        <v>9.1999999999999993</v>
      </c>
      <c r="R594">
        <f>IF(User[[#This Row],[Check In]]="Sin Registro",0,1)</f>
        <v>1</v>
      </c>
      <c r="S594">
        <f>IF(User[[#This Row],[Check Out]]="Sin Registro",0,1)</f>
        <v>1</v>
      </c>
      <c r="T594" t="str">
        <f>IFERROR(IF(VLOOKUP(User[[#This Row],[User Code]],Justificar!$C$8:$I$1048576,6,0)=0,"Sin Justificación",VLOOKUP(User[[#This Row],[User Code]],Justificar!$C$8:$I$1048576,6,0)),"")</f>
        <v/>
      </c>
      <c r="U594" t="str">
        <f>IFERROR(IF(VLOOKUP(User[[#This Row],[User Code]],Justificar!$C$8:$I$1048576,6,0)=0,"Sin Justificación",VLOOKUP(User[[#This Row],[User Code]],Justificar!$C$8:$I$1048576,7,0)),"")</f>
        <v/>
      </c>
      <c r="V594" t="str" cm="1">
        <f t="array" ref="V594">_xlfn.IFS(User[[#This Row],[Time In Store + Leave]]&lt;7.8,"Incompleto",User[[#This Row],[Time In Store + Leave]]&lt;=12,"Completo",User[[#This Row],[Time In Store + Leave]]&gt;12,"Superior")</f>
        <v>Completo</v>
      </c>
      <c r="W59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4" t="str">
        <f>IF(User[[#This Row],[Rango]]="incompleto",IF(User[[#This Row],[Reporte in]]=0,"Sin_Registro_In_Out",IF(User[[#This Row],[Reporte Out]]=0,"No_Realizo_Salida","No_cumple_el_Tiempo")),"")</f>
        <v/>
      </c>
      <c r="Y594" t="str" cm="1">
        <f t="array" ref="Y5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  <c r="AC594" s="1"/>
      <c r="AD594" s="2"/>
      <c r="AF594" s="1"/>
      <c r="AH594" s="3"/>
      <c r="AI594" s="4"/>
      <c r="AJ594" s="3"/>
      <c r="AK594" s="1"/>
    </row>
    <row r="595" spans="1:37" x14ac:dyDescent="0.3">
      <c r="A595" t="s">
        <v>459</v>
      </c>
      <c r="B595">
        <v>5058148</v>
      </c>
      <c r="C595" t="s">
        <v>1176</v>
      </c>
      <c r="D595" t="s">
        <v>460</v>
      </c>
      <c r="E595" t="s">
        <v>6</v>
      </c>
      <c r="F595" t="s">
        <v>850</v>
      </c>
      <c r="G595" t="s">
        <v>177</v>
      </c>
      <c r="H595" s="2">
        <v>45362.54277777778</v>
      </c>
      <c r="I595">
        <v>1</v>
      </c>
      <c r="J5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45922.459918981483</v>
      </c>
      <c r="K5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45922.843009259261</v>
      </c>
      <c r="L595" s="21">
        <f>_xlfn.XLOOKUP(User[[#This Row],[User Code]],RMS_Check_In_Out!A:A,RMS_Check_In_Out!D:D,"0")</f>
        <v>552</v>
      </c>
      <c r="M595" s="21" t="str">
        <f>_xlfn.XLOOKUP(User[[#This Row],[User Code]],Leave!P:P,Leave!S:S,"0")</f>
        <v>0</v>
      </c>
      <c r="N595" s="21">
        <f>User[[#This Row],[Time Leave RMS (min)]]/60</f>
        <v>0</v>
      </c>
      <c r="O595" s="15">
        <f>User[[#This Row],[Duration In Store(min)]]/60</f>
        <v>9.1999999999999993</v>
      </c>
      <c r="P595" s="28">
        <f>User[[#This Row],[Time In Store + Leave]]/24</f>
        <v>0.3833333333333333</v>
      </c>
      <c r="Q595" s="15">
        <f>(User[[#This Row],[Time Leave RMS (min)]]/60)+User[[#This Row],[Duration In Store H]]</f>
        <v>9.1999999999999993</v>
      </c>
      <c r="R595">
        <f>IF(User[[#This Row],[Check In]]="Sin Registro",0,1)</f>
        <v>1</v>
      </c>
      <c r="S595">
        <f>IF(User[[#This Row],[Check Out]]="Sin Registro",0,1)</f>
        <v>1</v>
      </c>
      <c r="T595" t="str">
        <f>IFERROR(IF(VLOOKUP(User[[#This Row],[User Code]],Justificar!$C$8:$I$1048576,6,0)=0,"Sin Justificación",VLOOKUP(User[[#This Row],[User Code]],Justificar!$C$8:$I$1048576,6,0)),"")</f>
        <v/>
      </c>
      <c r="U595" t="str">
        <f>IFERROR(IF(VLOOKUP(User[[#This Row],[User Code]],Justificar!$C$8:$I$1048576,6,0)=0,"Sin Justificación",VLOOKUP(User[[#This Row],[User Code]],Justificar!$C$8:$I$1048576,7,0)),"")</f>
        <v/>
      </c>
      <c r="V595" t="str" cm="1">
        <f t="array" ref="V595">_xlfn.IFS(User[[#This Row],[Time In Store + Leave]]&lt;7.8,"Incompleto",User[[#This Row],[Time In Store + Leave]]&lt;=12,"Completo",User[[#This Row],[Time In Store + Leave]]&gt;12,"Superior")</f>
        <v>Completo</v>
      </c>
      <c r="W59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5" t="str">
        <f>IF(User[[#This Row],[Rango]]="incompleto",IF(User[[#This Row],[Reporte in]]=0,"Sin_Registro_In_Out",IF(User[[#This Row],[Reporte Out]]=0,"No_Realizo_Salida","No_cumple_el_Tiempo")),"")</f>
        <v/>
      </c>
      <c r="Y595" t="str" cm="1">
        <f t="array" ref="Y5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95" s="1"/>
      <c r="AD595" s="2"/>
      <c r="AF595" s="1"/>
      <c r="AH595" s="3"/>
      <c r="AI595" s="4"/>
      <c r="AJ595" s="3"/>
      <c r="AK595" s="1"/>
    </row>
    <row r="596" spans="1:37" x14ac:dyDescent="0.3">
      <c r="A596" t="s">
        <v>457</v>
      </c>
      <c r="B596">
        <v>1026132416</v>
      </c>
      <c r="C596" t="s">
        <v>1177</v>
      </c>
      <c r="D596" t="s">
        <v>458</v>
      </c>
      <c r="E596" t="s">
        <v>6</v>
      </c>
      <c r="F596" t="s">
        <v>973</v>
      </c>
      <c r="G596" t="s">
        <v>177</v>
      </c>
      <c r="H596" s="2">
        <v>45359.542002314818</v>
      </c>
      <c r="I596">
        <v>1</v>
      </c>
      <c r="J59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45922.373993055553</v>
      </c>
      <c r="K59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45922.670289351852</v>
      </c>
      <c r="L596" s="21">
        <f>_xlfn.XLOOKUP(User[[#This Row],[User Code]],RMS_Check_In_Out!A:A,RMS_Check_In_Out!D:D,"0")</f>
        <v>427</v>
      </c>
      <c r="M596" s="21">
        <f>_xlfn.XLOOKUP(User[[#This Row],[User Code]],Leave!P:P,Leave!S:S,"0")</f>
        <v>120</v>
      </c>
      <c r="N596" s="21">
        <f>User[[#This Row],[Time Leave RMS (min)]]/60</f>
        <v>2</v>
      </c>
      <c r="O596" s="15">
        <f>User[[#This Row],[Duration In Store(min)]]/60</f>
        <v>7.1166666666666663</v>
      </c>
      <c r="P596" s="28">
        <f>User[[#This Row],[Time In Store + Leave]]/24</f>
        <v>0.37986111111111115</v>
      </c>
      <c r="Q596" s="15">
        <f>(User[[#This Row],[Time Leave RMS (min)]]/60)+User[[#This Row],[Duration In Store H]]</f>
        <v>9.1166666666666671</v>
      </c>
      <c r="R596">
        <f>IF(User[[#This Row],[Check In]]="Sin Registro",0,1)</f>
        <v>1</v>
      </c>
      <c r="S596">
        <f>IF(User[[#This Row],[Check Out]]="Sin Registro",0,1)</f>
        <v>1</v>
      </c>
      <c r="T596" t="str">
        <f>IFERROR(IF(VLOOKUP(User[[#This Row],[User Code]],Justificar!$C$8:$I$1048576,6,0)=0,"Sin Justificación",VLOOKUP(User[[#This Row],[User Code]],Justificar!$C$8:$I$1048576,6,0)),"")</f>
        <v/>
      </c>
      <c r="U596" t="str">
        <f>IFERROR(IF(VLOOKUP(User[[#This Row],[User Code]],Justificar!$C$8:$I$1048576,6,0)=0,"Sin Justificación",VLOOKUP(User[[#This Row],[User Code]],Justificar!$C$8:$I$1048576,7,0)),"")</f>
        <v/>
      </c>
      <c r="V596" t="str" cm="1">
        <f t="array" ref="V596">_xlfn.IFS(User[[#This Row],[Time In Store + Leave]]&lt;7.8,"Incompleto",User[[#This Row],[Time In Store + Leave]]&lt;=12,"Completo",User[[#This Row],[Time In Store + Leave]]&gt;12,"Superior")</f>
        <v>Completo</v>
      </c>
      <c r="W59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6" t="str">
        <f>IF(User[[#This Row],[Rango]]="incompleto",IF(User[[#This Row],[Reporte in]]=0,"Sin_Registro_In_Out",IF(User[[#This Row],[Reporte Out]]=0,"No_Realizo_Salida","No_cumple_el_Tiempo")),"")</f>
        <v/>
      </c>
      <c r="Y596" t="str" cm="1">
        <f t="array" ref="Y5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  <c r="AC596" s="1"/>
      <c r="AD596" s="2"/>
      <c r="AF596" s="1"/>
      <c r="AH596" s="3"/>
      <c r="AI596" s="4"/>
      <c r="AJ596" s="3"/>
      <c r="AK596" s="1"/>
    </row>
    <row r="597" spans="1:37" x14ac:dyDescent="0.3">
      <c r="A597" t="s">
        <v>455</v>
      </c>
      <c r="B597">
        <v>10026183</v>
      </c>
      <c r="C597" t="s">
        <v>1092</v>
      </c>
      <c r="D597" t="s">
        <v>456</v>
      </c>
      <c r="E597" t="s">
        <v>84</v>
      </c>
      <c r="F597" t="s">
        <v>1027</v>
      </c>
      <c r="G597" t="s">
        <v>179</v>
      </c>
      <c r="H597" s="2">
        <v>45356.668437499997</v>
      </c>
      <c r="I597">
        <v>1</v>
      </c>
      <c r="J5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45922.329317129632</v>
      </c>
      <c r="K5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45922.659409722219</v>
      </c>
      <c r="L597" s="21">
        <f>_xlfn.XLOOKUP(User[[#This Row],[User Code]],RMS_Check_In_Out!A:A,RMS_Check_In_Out!D:D,"0")</f>
        <v>447</v>
      </c>
      <c r="M597" s="21">
        <f>_xlfn.XLOOKUP(User[[#This Row],[User Code]],Leave!P:P,Leave!S:S,"0")</f>
        <v>180</v>
      </c>
      <c r="N597" s="21">
        <f>User[[#This Row],[Time Leave RMS (min)]]/60</f>
        <v>3</v>
      </c>
      <c r="O597" s="15">
        <f>User[[#This Row],[Duration In Store(min)]]/60</f>
        <v>7.45</v>
      </c>
      <c r="P597" s="28">
        <f>User[[#This Row],[Time In Store + Leave]]/24</f>
        <v>0.43541666666666662</v>
      </c>
      <c r="Q597" s="15">
        <f>(User[[#This Row],[Time Leave RMS (min)]]/60)+User[[#This Row],[Duration In Store H]]</f>
        <v>10.45</v>
      </c>
      <c r="R597">
        <f>IF(User[[#This Row],[Check In]]="Sin Registro",0,1)</f>
        <v>1</v>
      </c>
      <c r="S597">
        <f>IF(User[[#This Row],[Check Out]]="Sin Registro",0,1)</f>
        <v>1</v>
      </c>
      <c r="T597" t="str">
        <f>IFERROR(IF(VLOOKUP(User[[#This Row],[User Code]],Justificar!$C$8:$I$1048576,6,0)=0,"Sin Justificación",VLOOKUP(User[[#This Row],[User Code]],Justificar!$C$8:$I$1048576,6,0)),"")</f>
        <v/>
      </c>
      <c r="U597" t="str">
        <f>IFERROR(IF(VLOOKUP(User[[#This Row],[User Code]],Justificar!$C$8:$I$1048576,6,0)=0,"Sin Justificación",VLOOKUP(User[[#This Row],[User Code]],Justificar!$C$8:$I$1048576,7,0)),"")</f>
        <v/>
      </c>
      <c r="V597" t="str" cm="1">
        <f t="array" ref="V597">_xlfn.IFS(User[[#This Row],[Time In Store + Leave]]&lt;7.8,"Incompleto",User[[#This Row],[Time In Store + Leave]]&lt;=12,"Completo",User[[#This Row],[Time In Store + Leave]]&gt;12,"Superior")</f>
        <v>Completo</v>
      </c>
      <c r="W59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7" t="str">
        <f>IF(User[[#This Row],[Rango]]="incompleto",IF(User[[#This Row],[Reporte in]]=0,"Sin_Registro_In_Out",IF(User[[#This Row],[Reporte Out]]=0,"No_Realizo_Salida","No_cumple_el_Tiempo")),"")</f>
        <v/>
      </c>
      <c r="Y597" t="str" cm="1">
        <f t="array" ref="Y5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  <c r="AC597" s="1"/>
      <c r="AD597" s="2"/>
      <c r="AF597" s="1"/>
      <c r="AH597" s="3"/>
      <c r="AI597" s="4"/>
      <c r="AJ597" s="3"/>
      <c r="AK597" s="1"/>
    </row>
    <row r="598" spans="1:37" x14ac:dyDescent="0.3">
      <c r="A598" t="s">
        <v>451</v>
      </c>
      <c r="B598">
        <v>1113526652</v>
      </c>
      <c r="C598" t="s">
        <v>1178</v>
      </c>
      <c r="D598" t="s">
        <v>452</v>
      </c>
      <c r="E598" t="s">
        <v>6</v>
      </c>
      <c r="F598" t="s">
        <v>1128</v>
      </c>
      <c r="G598" t="s">
        <v>178</v>
      </c>
      <c r="H598" s="2">
        <v>45352.458923611113</v>
      </c>
      <c r="I598">
        <v>1</v>
      </c>
      <c r="J59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59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598" s="21" t="str">
        <f>_xlfn.XLOOKUP(User[[#This Row],[User Code]],RMS_Check_In_Out!A:A,RMS_Check_In_Out!D:D,"0")</f>
        <v>0</v>
      </c>
      <c r="M598" s="21" t="str">
        <f>_xlfn.XLOOKUP(User[[#This Row],[User Code]],Leave!P:P,Leave!S:S,"0")</f>
        <v>0</v>
      </c>
      <c r="N598" s="21">
        <f>User[[#This Row],[Time Leave RMS (min)]]/60</f>
        <v>0</v>
      </c>
      <c r="O598" s="15">
        <f>User[[#This Row],[Duration In Store(min)]]/60</f>
        <v>0</v>
      </c>
      <c r="P598" s="28">
        <f>User[[#This Row],[Time In Store + Leave]]/24</f>
        <v>0</v>
      </c>
      <c r="Q598" s="15">
        <f>(User[[#This Row],[Time Leave RMS (min)]]/60)+User[[#This Row],[Duration In Store H]]</f>
        <v>0</v>
      </c>
      <c r="R598">
        <f>IF(User[[#This Row],[Check In]]="Sin Registro",0,1)</f>
        <v>0</v>
      </c>
      <c r="S598">
        <f>IF(User[[#This Row],[Check Out]]="Sin Registro",0,1)</f>
        <v>0</v>
      </c>
      <c r="T598" t="str">
        <f>IFERROR(IF(VLOOKUP(User[[#This Row],[User Code]],Justificar!$C$8:$I$1048576,6,0)=0,"Sin Justificación",VLOOKUP(User[[#This Row],[User Code]],Justificar!$C$8:$I$1048576,6,0)),"")</f>
        <v>Sin Justificación</v>
      </c>
      <c r="U598" t="str">
        <f>IFERROR(IF(VLOOKUP(User[[#This Row],[User Code]],Justificar!$C$8:$I$1048576,6,0)=0,"Sin Justificación",VLOOKUP(User[[#This Row],[User Code]],Justificar!$C$8:$I$1048576,7,0)),"")</f>
        <v>Sin Justificación</v>
      </c>
      <c r="V598" t="str" cm="1">
        <f t="array" ref="V598">_xlfn.IFS(User[[#This Row],[Time In Store + Leave]]&lt;7.8,"Incompleto",User[[#This Row],[Time In Store + Leave]]&lt;=12,"Completo",User[[#This Row],[Time In Store + Leave]]&gt;12,"Superior")</f>
        <v>Incompleto</v>
      </c>
      <c r="W59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598" t="str">
        <f>IF(User[[#This Row],[Rango]]="incompleto",IF(User[[#This Row],[Reporte in]]=0,"Sin_Registro_In_Out",IF(User[[#This Row],[Reporte Out]]=0,"No_Realizo_Salida","No_cumple_el_Tiempo")),"")</f>
        <v>Sin_Registro_In_Out</v>
      </c>
      <c r="Y598" t="str" cm="1">
        <f t="array" ref="Y5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  <c r="AC598" s="1"/>
      <c r="AD598" s="2"/>
      <c r="AF598" s="1"/>
      <c r="AH598" s="3"/>
      <c r="AI598" s="4"/>
      <c r="AJ598" s="3"/>
      <c r="AK598" s="1"/>
    </row>
    <row r="599" spans="1:37" x14ac:dyDescent="0.3">
      <c r="A599" t="s">
        <v>453</v>
      </c>
      <c r="B599">
        <v>38559123</v>
      </c>
      <c r="C599" t="s">
        <v>1093</v>
      </c>
      <c r="D599" t="s">
        <v>454</v>
      </c>
      <c r="E599" t="s">
        <v>84</v>
      </c>
      <c r="F599" t="s">
        <v>1025</v>
      </c>
      <c r="G599" t="s">
        <v>177</v>
      </c>
      <c r="H599" s="2">
        <v>45352.458634259259</v>
      </c>
      <c r="I599">
        <v>1</v>
      </c>
      <c r="J59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59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599" s="21" t="str">
        <f>_xlfn.XLOOKUP(User[[#This Row],[User Code]],RMS_Check_In_Out!A:A,RMS_Check_In_Out!D:D,"0")</f>
        <v>0</v>
      </c>
      <c r="M599" s="21">
        <f>_xlfn.XLOOKUP(User[[#This Row],[User Code]],Leave!P:P,Leave!S:S,"0")</f>
        <v>540</v>
      </c>
      <c r="N599" s="21">
        <f>User[[#This Row],[Time Leave RMS (min)]]/60</f>
        <v>9</v>
      </c>
      <c r="O599" s="15">
        <f>User[[#This Row],[Duration In Store(min)]]/60</f>
        <v>0</v>
      </c>
      <c r="P599" s="28">
        <f>User[[#This Row],[Time In Store + Leave]]/24</f>
        <v>0.375</v>
      </c>
      <c r="Q599" s="15">
        <f>(User[[#This Row],[Time Leave RMS (min)]]/60)+User[[#This Row],[Duration In Store H]]</f>
        <v>9</v>
      </c>
      <c r="R599">
        <f>IF(User[[#This Row],[Check In]]="Sin Registro",0,1)</f>
        <v>1</v>
      </c>
      <c r="S599">
        <f>IF(User[[#This Row],[Check Out]]="Sin Registro",0,1)</f>
        <v>1</v>
      </c>
      <c r="T599" t="str">
        <f>IFERROR(IF(VLOOKUP(User[[#This Row],[User Code]],Justificar!$C$8:$I$1048576,6,0)=0,"Sin Justificación",VLOOKUP(User[[#This Row],[User Code]],Justificar!$C$8:$I$1048576,6,0)),"")</f>
        <v/>
      </c>
      <c r="U599" t="str">
        <f>IFERROR(IF(VLOOKUP(User[[#This Row],[User Code]],Justificar!$C$8:$I$1048576,6,0)=0,"Sin Justificación",VLOOKUP(User[[#This Row],[User Code]],Justificar!$C$8:$I$1048576,7,0)),"")</f>
        <v/>
      </c>
      <c r="V599" t="str" cm="1">
        <f t="array" ref="V599">_xlfn.IFS(User[[#This Row],[Time In Store + Leave]]&lt;7.8,"Incompleto",User[[#This Row],[Time In Store + Leave]]&lt;=12,"Completo",User[[#This Row],[Time In Store + Leave]]&gt;12,"Superior")</f>
        <v>Completo</v>
      </c>
      <c r="W59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599" t="str">
        <f>IF(User[[#This Row],[Rango]]="incompleto",IF(User[[#This Row],[Reporte in]]=0,"Sin_Registro_In_Out",IF(User[[#This Row],[Reporte Out]]=0,"No_Realizo_Salida","No_cumple_el_Tiempo")),"")</f>
        <v/>
      </c>
      <c r="Y599" t="str" cm="1">
        <f t="array" ref="Y5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  <c r="AC599" s="1"/>
      <c r="AD599" s="2"/>
      <c r="AF599" s="1"/>
      <c r="AH599" s="3"/>
      <c r="AI599" s="4"/>
      <c r="AJ599" s="3"/>
      <c r="AK599" s="1"/>
    </row>
    <row r="600" spans="1:37" x14ac:dyDescent="0.3">
      <c r="A600" t="s">
        <v>449</v>
      </c>
      <c r="B600">
        <v>1101992550</v>
      </c>
      <c r="C600" t="s">
        <v>1179</v>
      </c>
      <c r="D600" t="s">
        <v>450</v>
      </c>
      <c r="E600" t="s">
        <v>6</v>
      </c>
      <c r="F600" t="s">
        <v>1843</v>
      </c>
      <c r="G600" t="s">
        <v>179</v>
      </c>
      <c r="H600" s="2">
        <v>45350.625277777777</v>
      </c>
      <c r="I600">
        <v>1</v>
      </c>
      <c r="J60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0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00" s="21" t="str">
        <f>_xlfn.XLOOKUP(User[[#This Row],[User Code]],RMS_Check_In_Out!A:A,RMS_Check_In_Out!D:D,"0")</f>
        <v>0</v>
      </c>
      <c r="M600" s="21">
        <f>_xlfn.XLOOKUP(User[[#This Row],[User Code]],Leave!P:P,Leave!S:S,"0")</f>
        <v>510</v>
      </c>
      <c r="N600" s="21">
        <f>User[[#This Row],[Time Leave RMS (min)]]/60</f>
        <v>8.5</v>
      </c>
      <c r="O600" s="15">
        <f>User[[#This Row],[Duration In Store(min)]]/60</f>
        <v>0</v>
      </c>
      <c r="P600" s="28">
        <f>User[[#This Row],[Time In Store + Leave]]/24</f>
        <v>0.35416666666666669</v>
      </c>
      <c r="Q600" s="15">
        <f>(User[[#This Row],[Time Leave RMS (min)]]/60)+User[[#This Row],[Duration In Store H]]</f>
        <v>8.5</v>
      </c>
      <c r="R600">
        <f>IF(User[[#This Row],[Check In]]="Sin Registro",0,1)</f>
        <v>1</v>
      </c>
      <c r="S600">
        <f>IF(User[[#This Row],[Check Out]]="Sin Registro",0,1)</f>
        <v>1</v>
      </c>
      <c r="T600" t="str">
        <f>IFERROR(IF(VLOOKUP(User[[#This Row],[User Code]],Justificar!$C$8:$I$1048576,6,0)=0,"Sin Justificación",VLOOKUP(User[[#This Row],[User Code]],Justificar!$C$8:$I$1048576,6,0)),"")</f>
        <v/>
      </c>
      <c r="U600" t="str">
        <f>IFERROR(IF(VLOOKUP(User[[#This Row],[User Code]],Justificar!$C$8:$I$1048576,6,0)=0,"Sin Justificación",VLOOKUP(User[[#This Row],[User Code]],Justificar!$C$8:$I$1048576,7,0)),"")</f>
        <v/>
      </c>
      <c r="V600" t="str" cm="1">
        <f t="array" ref="V600">_xlfn.IFS(User[[#This Row],[Time In Store + Leave]]&lt;7.8,"Incompleto",User[[#This Row],[Time In Store + Leave]]&lt;=12,"Completo",User[[#This Row],[Time In Store + Leave]]&gt;12,"Superior")</f>
        <v>Completo</v>
      </c>
      <c r="W60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0" t="str">
        <f>IF(User[[#This Row],[Rango]]="incompleto",IF(User[[#This Row],[Reporte in]]=0,"Sin_Registro_In_Out",IF(User[[#This Row],[Reporte Out]]=0,"No_Realizo_Salida","No_cumple_el_Tiempo")),"")</f>
        <v/>
      </c>
      <c r="Y600" t="str" cm="1">
        <f t="array" ref="Y6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  <c r="AC600" s="1"/>
      <c r="AD600" s="2"/>
      <c r="AF600" s="1"/>
      <c r="AH600" s="3"/>
      <c r="AI600" s="4"/>
      <c r="AJ600" s="3"/>
      <c r="AK600" s="1"/>
    </row>
    <row r="601" spans="1:37" x14ac:dyDescent="0.3">
      <c r="A601" t="s">
        <v>447</v>
      </c>
      <c r="B601">
        <v>1247258189</v>
      </c>
      <c r="C601" t="s">
        <v>1180</v>
      </c>
      <c r="D601" t="s">
        <v>448</v>
      </c>
      <c r="E601" t="s">
        <v>6</v>
      </c>
      <c r="F601" t="s">
        <v>2226</v>
      </c>
      <c r="G601" t="s">
        <v>177</v>
      </c>
      <c r="H601" s="2">
        <v>45348.500277777777</v>
      </c>
      <c r="I601">
        <v>1</v>
      </c>
      <c r="J60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45922.456909722219</v>
      </c>
      <c r="K60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45922.792395833334</v>
      </c>
      <c r="L601" s="21">
        <f>_xlfn.XLOOKUP(User[[#This Row],[User Code]],RMS_Check_In_Out!A:A,RMS_Check_In_Out!D:D,"0")</f>
        <v>483</v>
      </c>
      <c r="M601" s="21">
        <f>_xlfn.XLOOKUP(User[[#This Row],[User Code]],Leave!P:P,Leave!S:S,"0")</f>
        <v>60</v>
      </c>
      <c r="N601" s="21">
        <f>User[[#This Row],[Time Leave RMS (min)]]/60</f>
        <v>1</v>
      </c>
      <c r="O601" s="15">
        <f>User[[#This Row],[Duration In Store(min)]]/60</f>
        <v>8.0500000000000007</v>
      </c>
      <c r="P601" s="28">
        <f>User[[#This Row],[Time In Store + Leave]]/24</f>
        <v>0.37708333333333338</v>
      </c>
      <c r="Q601" s="15">
        <f>(User[[#This Row],[Time Leave RMS (min)]]/60)+User[[#This Row],[Duration In Store H]]</f>
        <v>9.0500000000000007</v>
      </c>
      <c r="R601">
        <f>IF(User[[#This Row],[Check In]]="Sin Registro",0,1)</f>
        <v>1</v>
      </c>
      <c r="S601">
        <f>IF(User[[#This Row],[Check Out]]="Sin Registro",0,1)</f>
        <v>1</v>
      </c>
      <c r="T601" t="str">
        <f>IFERROR(IF(VLOOKUP(User[[#This Row],[User Code]],Justificar!$C$8:$I$1048576,6,0)=0,"Sin Justificación",VLOOKUP(User[[#This Row],[User Code]],Justificar!$C$8:$I$1048576,6,0)),"")</f>
        <v/>
      </c>
      <c r="U601" t="str">
        <f>IFERROR(IF(VLOOKUP(User[[#This Row],[User Code]],Justificar!$C$8:$I$1048576,6,0)=0,"Sin Justificación",VLOOKUP(User[[#This Row],[User Code]],Justificar!$C$8:$I$1048576,7,0)),"")</f>
        <v/>
      </c>
      <c r="V601" t="str" cm="1">
        <f t="array" ref="V601">_xlfn.IFS(User[[#This Row],[Time In Store + Leave]]&lt;7.8,"Incompleto",User[[#This Row],[Time In Store + Leave]]&lt;=12,"Completo",User[[#This Row],[Time In Store + Leave]]&gt;12,"Superior")</f>
        <v>Completo</v>
      </c>
      <c r="W60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1" t="str">
        <f>IF(User[[#This Row],[Rango]]="incompleto",IF(User[[#This Row],[Reporte in]]=0,"Sin_Registro_In_Out",IF(User[[#This Row],[Reporte Out]]=0,"No_Realizo_Salida","No_cumple_el_Tiempo")),"")</f>
        <v/>
      </c>
      <c r="Y601" t="str" cm="1">
        <f t="array" ref="Y6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02" spans="1:37" x14ac:dyDescent="0.3">
      <c r="A602" t="s">
        <v>440</v>
      </c>
      <c r="B602">
        <v>1118573815</v>
      </c>
      <c r="C602" t="s">
        <v>1181</v>
      </c>
      <c r="D602" t="s">
        <v>441</v>
      </c>
      <c r="E602" t="s">
        <v>6</v>
      </c>
      <c r="F602" t="s">
        <v>1051</v>
      </c>
      <c r="G602" t="s">
        <v>177</v>
      </c>
      <c r="H602" s="2">
        <v>45341.70884259259</v>
      </c>
      <c r="I602">
        <v>1</v>
      </c>
      <c r="J6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45922.541215277779</v>
      </c>
      <c r="K6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45922.878460648149</v>
      </c>
      <c r="L602" s="21">
        <f>_xlfn.XLOOKUP(User[[#This Row],[User Code]],RMS_Check_In_Out!A:A,RMS_Check_In_Out!D:D,"0")</f>
        <v>486</v>
      </c>
      <c r="M602" s="21">
        <f>_xlfn.XLOOKUP(User[[#This Row],[User Code]],Leave!P:P,Leave!S:S,"0")</f>
        <v>60</v>
      </c>
      <c r="N602" s="21">
        <f>User[[#This Row],[Time Leave RMS (min)]]/60</f>
        <v>1</v>
      </c>
      <c r="O602" s="15">
        <f>User[[#This Row],[Duration In Store(min)]]/60</f>
        <v>8.1</v>
      </c>
      <c r="P602" s="28">
        <f>User[[#This Row],[Time In Store + Leave]]/24</f>
        <v>0.37916666666666665</v>
      </c>
      <c r="Q602" s="15">
        <f>(User[[#This Row],[Time Leave RMS (min)]]/60)+User[[#This Row],[Duration In Store H]]</f>
        <v>9.1</v>
      </c>
      <c r="R602">
        <f>IF(User[[#This Row],[Check In]]="Sin Registro",0,1)</f>
        <v>1</v>
      </c>
      <c r="S602">
        <f>IF(User[[#This Row],[Check Out]]="Sin Registro",0,1)</f>
        <v>1</v>
      </c>
      <c r="T602" t="str">
        <f>IFERROR(IF(VLOOKUP(User[[#This Row],[User Code]],Justificar!$C$8:$I$1048576,6,0)=0,"Sin Justificación",VLOOKUP(User[[#This Row],[User Code]],Justificar!$C$8:$I$1048576,6,0)),"")</f>
        <v/>
      </c>
      <c r="U602" t="str">
        <f>IFERROR(IF(VLOOKUP(User[[#This Row],[User Code]],Justificar!$C$8:$I$1048576,6,0)=0,"Sin Justificación",VLOOKUP(User[[#This Row],[User Code]],Justificar!$C$8:$I$1048576,7,0)),"")</f>
        <v/>
      </c>
      <c r="V602" t="str" cm="1">
        <f t="array" ref="V602">_xlfn.IFS(User[[#This Row],[Time In Store + Leave]]&lt;7.8,"Incompleto",User[[#This Row],[Time In Store + Leave]]&lt;=12,"Completo",User[[#This Row],[Time In Store + Leave]]&gt;12,"Superior")</f>
        <v>Completo</v>
      </c>
      <c r="W60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2" t="str">
        <f>IF(User[[#This Row],[Rango]]="incompleto",IF(User[[#This Row],[Reporte in]]=0,"Sin_Registro_In_Out",IF(User[[#This Row],[Reporte Out]]=0,"No_Realizo_Salida","No_cumple_el_Tiempo")),"")</f>
        <v/>
      </c>
      <c r="Y602" t="str" cm="1">
        <f t="array" ref="Y6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03" spans="1:37" x14ac:dyDescent="0.3">
      <c r="A603" t="s">
        <v>442</v>
      </c>
      <c r="B603">
        <v>71777750</v>
      </c>
      <c r="C603" t="s">
        <v>1182</v>
      </c>
      <c r="D603" t="s">
        <v>443</v>
      </c>
      <c r="E603" t="s">
        <v>6</v>
      </c>
      <c r="F603" t="s">
        <v>1036</v>
      </c>
      <c r="G603" t="s">
        <v>178</v>
      </c>
      <c r="H603" s="2">
        <v>45341.414618055554</v>
      </c>
      <c r="I603">
        <v>1</v>
      </c>
      <c r="J6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45922.346886574072</v>
      </c>
      <c r="K6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45922.739016203705</v>
      </c>
      <c r="L603" s="21">
        <f>_xlfn.XLOOKUP(User[[#This Row],[User Code]],RMS_Check_In_Out!A:A,RMS_Check_In_Out!D:D,"0")</f>
        <v>565</v>
      </c>
      <c r="M603" s="21" t="str">
        <f>_xlfn.XLOOKUP(User[[#This Row],[User Code]],Leave!P:P,Leave!S:S,"0")</f>
        <v>0</v>
      </c>
      <c r="N603" s="21">
        <f>User[[#This Row],[Time Leave RMS (min)]]/60</f>
        <v>0</v>
      </c>
      <c r="O603" s="15">
        <f>User[[#This Row],[Duration In Store(min)]]/60</f>
        <v>9.4166666666666661</v>
      </c>
      <c r="P603" s="28">
        <f>User[[#This Row],[Time In Store + Leave]]/24</f>
        <v>0.3923611111111111</v>
      </c>
      <c r="Q603" s="15">
        <f>(User[[#This Row],[Time Leave RMS (min)]]/60)+User[[#This Row],[Duration In Store H]]</f>
        <v>9.4166666666666661</v>
      </c>
      <c r="R603">
        <f>IF(User[[#This Row],[Check In]]="Sin Registro",0,1)</f>
        <v>1</v>
      </c>
      <c r="S603">
        <f>IF(User[[#This Row],[Check Out]]="Sin Registro",0,1)</f>
        <v>1</v>
      </c>
      <c r="T603" t="str">
        <f>IFERROR(IF(VLOOKUP(User[[#This Row],[User Code]],Justificar!$C$8:$I$1048576,6,0)=0,"Sin Justificación",VLOOKUP(User[[#This Row],[User Code]],Justificar!$C$8:$I$1048576,6,0)),"")</f>
        <v/>
      </c>
      <c r="U603" t="str">
        <f>IFERROR(IF(VLOOKUP(User[[#This Row],[User Code]],Justificar!$C$8:$I$1048576,6,0)=0,"Sin Justificación",VLOOKUP(User[[#This Row],[User Code]],Justificar!$C$8:$I$1048576,7,0)),"")</f>
        <v/>
      </c>
      <c r="V603" t="str" cm="1">
        <f t="array" ref="V603">_xlfn.IFS(User[[#This Row],[Time In Store + Leave]]&lt;7.8,"Incompleto",User[[#This Row],[Time In Store + Leave]]&lt;=12,"Completo",User[[#This Row],[Time In Store + Leave]]&gt;12,"Superior")</f>
        <v>Completo</v>
      </c>
      <c r="W60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3" t="str">
        <f>IF(User[[#This Row],[Rango]]="incompleto",IF(User[[#This Row],[Reporte in]]=0,"Sin_Registro_In_Out",IF(User[[#This Row],[Reporte Out]]=0,"No_Realizo_Salida","No_cumple_el_Tiempo")),"")</f>
        <v/>
      </c>
      <c r="Y603" t="str" cm="1">
        <f t="array" ref="Y6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04" spans="1:37" x14ac:dyDescent="0.3">
      <c r="A604" t="s">
        <v>444</v>
      </c>
      <c r="B604">
        <v>1062677270</v>
      </c>
      <c r="C604" t="s">
        <v>1183</v>
      </c>
      <c r="D604" t="s">
        <v>445</v>
      </c>
      <c r="E604" t="s">
        <v>6</v>
      </c>
      <c r="F604" t="s">
        <v>1042</v>
      </c>
      <c r="G604" t="s">
        <v>178</v>
      </c>
      <c r="H604" s="2">
        <v>45341.414560185185</v>
      </c>
      <c r="I604">
        <v>1</v>
      </c>
      <c r="J60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45922.368877314817</v>
      </c>
      <c r="K60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45922.750381944446</v>
      </c>
      <c r="L604" s="21">
        <f>_xlfn.XLOOKUP(User[[#This Row],[User Code]],RMS_Check_In_Out!A:A,RMS_Check_In_Out!D:D,"0")</f>
        <v>549</v>
      </c>
      <c r="M604" s="21" t="str">
        <f>_xlfn.XLOOKUP(User[[#This Row],[User Code]],Leave!P:P,Leave!S:S,"0")</f>
        <v>0</v>
      </c>
      <c r="N604" s="21">
        <f>User[[#This Row],[Time Leave RMS (min)]]/60</f>
        <v>0</v>
      </c>
      <c r="O604" s="15">
        <f>User[[#This Row],[Duration In Store(min)]]/60</f>
        <v>9.15</v>
      </c>
      <c r="P604" s="28">
        <f>User[[#This Row],[Time In Store + Leave]]/24</f>
        <v>0.38125000000000003</v>
      </c>
      <c r="Q604" s="15">
        <f>(User[[#This Row],[Time Leave RMS (min)]]/60)+User[[#This Row],[Duration In Store H]]</f>
        <v>9.15</v>
      </c>
      <c r="R604">
        <f>IF(User[[#This Row],[Check In]]="Sin Registro",0,1)</f>
        <v>1</v>
      </c>
      <c r="S604">
        <f>IF(User[[#This Row],[Check Out]]="Sin Registro",0,1)</f>
        <v>1</v>
      </c>
      <c r="T604" t="str">
        <f>IFERROR(IF(VLOOKUP(User[[#This Row],[User Code]],Justificar!$C$8:$I$1048576,6,0)=0,"Sin Justificación",VLOOKUP(User[[#This Row],[User Code]],Justificar!$C$8:$I$1048576,6,0)),"")</f>
        <v/>
      </c>
      <c r="U604" t="str">
        <f>IFERROR(IF(VLOOKUP(User[[#This Row],[User Code]],Justificar!$C$8:$I$1048576,6,0)=0,"Sin Justificación",VLOOKUP(User[[#This Row],[User Code]],Justificar!$C$8:$I$1048576,7,0)),"")</f>
        <v/>
      </c>
      <c r="V604" t="str" cm="1">
        <f t="array" ref="V604">_xlfn.IFS(User[[#This Row],[Time In Store + Leave]]&lt;7.8,"Incompleto",User[[#This Row],[Time In Store + Leave]]&lt;=12,"Completo",User[[#This Row],[Time In Store + Leave]]&gt;12,"Superior")</f>
        <v>Completo</v>
      </c>
      <c r="W60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4" t="str">
        <f>IF(User[[#This Row],[Rango]]="incompleto",IF(User[[#This Row],[Reporte in]]=0,"Sin_Registro_In_Out",IF(User[[#This Row],[Reporte Out]]=0,"No_Realizo_Salida","No_cumple_el_Tiempo")),"")</f>
        <v/>
      </c>
      <c r="Y604" t="str" cm="1">
        <f t="array" ref="Y6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05" spans="1:37" x14ac:dyDescent="0.3">
      <c r="A605" t="s">
        <v>439</v>
      </c>
      <c r="B605">
        <v>1130616018</v>
      </c>
      <c r="C605" t="s">
        <v>1184</v>
      </c>
      <c r="D605" t="s">
        <v>446</v>
      </c>
      <c r="E605" t="s">
        <v>6</v>
      </c>
      <c r="F605" t="s">
        <v>1045</v>
      </c>
      <c r="G605" t="s">
        <v>177</v>
      </c>
      <c r="H605" s="2">
        <v>45338.502118055556</v>
      </c>
      <c r="I605">
        <v>1</v>
      </c>
      <c r="J60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45922.420254629629</v>
      </c>
      <c r="K60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45922.79587962963</v>
      </c>
      <c r="L605" s="21">
        <f>_xlfn.XLOOKUP(User[[#This Row],[User Code]],RMS_Check_In_Out!A:A,RMS_Check_In_Out!D:D,"0")</f>
        <v>541</v>
      </c>
      <c r="M605" s="21">
        <f>_xlfn.XLOOKUP(User[[#This Row],[User Code]],Leave!P:P,Leave!S:S,"0")</f>
        <v>540</v>
      </c>
      <c r="N605" s="21">
        <f>User[[#This Row],[Time Leave RMS (min)]]/60</f>
        <v>9</v>
      </c>
      <c r="O605" s="15">
        <f>User[[#This Row],[Duration In Store(min)]]/60</f>
        <v>9.0166666666666675</v>
      </c>
      <c r="P605" s="28">
        <f>User[[#This Row],[Time In Store + Leave]]/24</f>
        <v>0.75069444444444444</v>
      </c>
      <c r="Q605" s="15">
        <f>(User[[#This Row],[Time Leave RMS (min)]]/60)+User[[#This Row],[Duration In Store H]]</f>
        <v>18.016666666666666</v>
      </c>
      <c r="R605">
        <f>IF(User[[#This Row],[Check In]]="Sin Registro",0,1)</f>
        <v>1</v>
      </c>
      <c r="S605">
        <f>IF(User[[#This Row],[Check Out]]="Sin Registro",0,1)</f>
        <v>1</v>
      </c>
      <c r="T605" t="str">
        <f>IFERROR(IF(VLOOKUP(User[[#This Row],[User Code]],Justificar!$C$8:$I$1048576,6,0)=0,"Sin Justificación",VLOOKUP(User[[#This Row],[User Code]],Justificar!$C$8:$I$1048576,6,0)),"")</f>
        <v/>
      </c>
      <c r="U605" t="str">
        <f>IFERROR(IF(VLOOKUP(User[[#This Row],[User Code]],Justificar!$C$8:$I$1048576,6,0)=0,"Sin Justificación",VLOOKUP(User[[#This Row],[User Code]],Justificar!$C$8:$I$1048576,7,0)),"")</f>
        <v/>
      </c>
      <c r="V605" t="str" cm="1">
        <f t="array" ref="V605">_xlfn.IFS(User[[#This Row],[Time In Store + Leave]]&lt;7.8,"Incompleto",User[[#This Row],[Time In Store + Leave]]&lt;=12,"Completo",User[[#This Row],[Time In Store + Leave]]&gt;12,"Superior")</f>
        <v>Superior</v>
      </c>
      <c r="W60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5" t="str">
        <f>IF(User[[#This Row],[Rango]]="incompleto",IF(User[[#This Row],[Reporte in]]=0,"Sin_Registro_In_Out",IF(User[[#This Row],[Reporte Out]]=0,"No_Realizo_Salida","No_cumple_el_Tiempo")),"")</f>
        <v/>
      </c>
      <c r="Y605" t="str" cm="1">
        <f t="array" ref="Y6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06" spans="1:37" x14ac:dyDescent="0.3">
      <c r="A606" t="s">
        <v>435</v>
      </c>
      <c r="B606">
        <v>1085244177</v>
      </c>
      <c r="C606" t="s">
        <v>1185</v>
      </c>
      <c r="D606" t="s">
        <v>436</v>
      </c>
      <c r="E606" t="s">
        <v>6</v>
      </c>
      <c r="F606" t="s">
        <v>1041</v>
      </c>
      <c r="G606" t="s">
        <v>179</v>
      </c>
      <c r="H606" s="2">
        <v>45331.138310185182</v>
      </c>
      <c r="I606">
        <v>1</v>
      </c>
      <c r="J60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45922.327997685185</v>
      </c>
      <c r="K60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45922.711898148147</v>
      </c>
      <c r="L606" s="21">
        <f>_xlfn.XLOOKUP(User[[#This Row],[User Code]],RMS_Check_In_Out!A:A,RMS_Check_In_Out!D:D,"0")</f>
        <v>553</v>
      </c>
      <c r="M606" s="21" t="str">
        <f>_xlfn.XLOOKUP(User[[#This Row],[User Code]],Leave!P:P,Leave!S:S,"0")</f>
        <v>0</v>
      </c>
      <c r="N606" s="21">
        <f>User[[#This Row],[Time Leave RMS (min)]]/60</f>
        <v>0</v>
      </c>
      <c r="O606" s="15">
        <f>User[[#This Row],[Duration In Store(min)]]/60</f>
        <v>9.2166666666666668</v>
      </c>
      <c r="P606" s="28">
        <f>User[[#This Row],[Time In Store + Leave]]/24</f>
        <v>0.3840277777777778</v>
      </c>
      <c r="Q606" s="15">
        <f>(User[[#This Row],[Time Leave RMS (min)]]/60)+User[[#This Row],[Duration In Store H]]</f>
        <v>9.2166666666666668</v>
      </c>
      <c r="R606">
        <f>IF(User[[#This Row],[Check In]]="Sin Registro",0,1)</f>
        <v>1</v>
      </c>
      <c r="S606">
        <f>IF(User[[#This Row],[Check Out]]="Sin Registro",0,1)</f>
        <v>1</v>
      </c>
      <c r="T606" t="str">
        <f>IFERROR(IF(VLOOKUP(User[[#This Row],[User Code]],Justificar!$C$8:$I$1048576,6,0)=0,"Sin Justificación",VLOOKUP(User[[#This Row],[User Code]],Justificar!$C$8:$I$1048576,6,0)),"")</f>
        <v/>
      </c>
      <c r="U606" t="str">
        <f>IFERROR(IF(VLOOKUP(User[[#This Row],[User Code]],Justificar!$C$8:$I$1048576,6,0)=0,"Sin Justificación",VLOOKUP(User[[#This Row],[User Code]],Justificar!$C$8:$I$1048576,7,0)),"")</f>
        <v/>
      </c>
      <c r="V606" t="str" cm="1">
        <f t="array" ref="V606">_xlfn.IFS(User[[#This Row],[Time In Store + Leave]]&lt;7.8,"Incompleto",User[[#This Row],[Time In Store + Leave]]&lt;=12,"Completo",User[[#This Row],[Time In Store + Leave]]&gt;12,"Superior")</f>
        <v>Completo</v>
      </c>
      <c r="W60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6" t="str">
        <f>IF(User[[#This Row],[Rango]]="incompleto",IF(User[[#This Row],[Reporte in]]=0,"Sin_Registro_In_Out",IF(User[[#This Row],[Reporte Out]]=0,"No_Realizo_Salida","No_cumple_el_Tiempo")),"")</f>
        <v/>
      </c>
      <c r="Y606" t="str" cm="1">
        <f t="array" ref="Y6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07" spans="1:37" x14ac:dyDescent="0.3">
      <c r="A607" t="s">
        <v>437</v>
      </c>
      <c r="B607">
        <v>1015415777</v>
      </c>
      <c r="C607" t="s">
        <v>1094</v>
      </c>
      <c r="D607" t="s">
        <v>438</v>
      </c>
      <c r="E607" t="s">
        <v>84</v>
      </c>
      <c r="F607" t="s">
        <v>983</v>
      </c>
      <c r="G607" t="s">
        <v>223</v>
      </c>
      <c r="H607" s="2">
        <v>45331.071979166663</v>
      </c>
      <c r="I607">
        <v>1</v>
      </c>
      <c r="J60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0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07" s="21" t="str">
        <f>_xlfn.XLOOKUP(User[[#This Row],[User Code]],RMS_Check_In_Out!A:A,RMS_Check_In_Out!D:D,"0")</f>
        <v>0</v>
      </c>
      <c r="M607" s="21">
        <f>_xlfn.XLOOKUP(User[[#This Row],[User Code]],Leave!P:P,Leave!S:S,"0")</f>
        <v>540</v>
      </c>
      <c r="N607" s="21">
        <f>User[[#This Row],[Time Leave RMS (min)]]/60</f>
        <v>9</v>
      </c>
      <c r="O607" s="15">
        <f>User[[#This Row],[Duration In Store(min)]]/60</f>
        <v>0</v>
      </c>
      <c r="P607" s="28">
        <f>User[[#This Row],[Time In Store + Leave]]/24</f>
        <v>0.375</v>
      </c>
      <c r="Q607" s="15">
        <f>(User[[#This Row],[Time Leave RMS (min)]]/60)+User[[#This Row],[Duration In Store H]]</f>
        <v>9</v>
      </c>
      <c r="R607">
        <f>IF(User[[#This Row],[Check In]]="Sin Registro",0,1)</f>
        <v>1</v>
      </c>
      <c r="S607">
        <f>IF(User[[#This Row],[Check Out]]="Sin Registro",0,1)</f>
        <v>1</v>
      </c>
      <c r="T607" t="str">
        <f>IFERROR(IF(VLOOKUP(User[[#This Row],[User Code]],Justificar!$C$8:$I$1048576,6,0)=0,"Sin Justificación",VLOOKUP(User[[#This Row],[User Code]],Justificar!$C$8:$I$1048576,6,0)),"")</f>
        <v/>
      </c>
      <c r="U607" t="str">
        <f>IFERROR(IF(VLOOKUP(User[[#This Row],[User Code]],Justificar!$C$8:$I$1048576,6,0)=0,"Sin Justificación",VLOOKUP(User[[#This Row],[User Code]],Justificar!$C$8:$I$1048576,7,0)),"")</f>
        <v/>
      </c>
      <c r="V607" t="str" cm="1">
        <f t="array" ref="V607">_xlfn.IFS(User[[#This Row],[Time In Store + Leave]]&lt;7.8,"Incompleto",User[[#This Row],[Time In Store + Leave]]&lt;=12,"Completo",User[[#This Row],[Time In Store + Leave]]&gt;12,"Superior")</f>
        <v>Completo</v>
      </c>
      <c r="W60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7" t="str">
        <f>IF(User[[#This Row],[Rango]]="incompleto",IF(User[[#This Row],[Reporte in]]=0,"Sin_Registro_In_Out",IF(User[[#This Row],[Reporte Out]]=0,"No_Realizo_Salida","No_cumple_el_Tiempo")),"")</f>
        <v/>
      </c>
      <c r="Y607" t="str" cm="1">
        <f t="array" ref="Y6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08" spans="1:37" x14ac:dyDescent="0.3">
      <c r="A608" t="s">
        <v>433</v>
      </c>
      <c r="B608">
        <v>1001017977</v>
      </c>
      <c r="C608" t="s">
        <v>1186</v>
      </c>
      <c r="D608" t="s">
        <v>434</v>
      </c>
      <c r="E608" t="s">
        <v>6</v>
      </c>
      <c r="F608" t="s">
        <v>1046</v>
      </c>
      <c r="G608" t="s">
        <v>179</v>
      </c>
      <c r="H608" s="2">
        <v>45329.117986111109</v>
      </c>
      <c r="I608">
        <v>1</v>
      </c>
      <c r="J60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45922.383900462963</v>
      </c>
      <c r="K60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45922.772094907406</v>
      </c>
      <c r="L608" s="21">
        <f>_xlfn.XLOOKUP(User[[#This Row],[User Code]],RMS_Check_In_Out!A:A,RMS_Check_In_Out!D:D,"0")</f>
        <v>559</v>
      </c>
      <c r="M608" s="21" t="str">
        <f>_xlfn.XLOOKUP(User[[#This Row],[User Code]],Leave!P:P,Leave!S:S,"0")</f>
        <v>0</v>
      </c>
      <c r="N608" s="21">
        <f>User[[#This Row],[Time Leave RMS (min)]]/60</f>
        <v>0</v>
      </c>
      <c r="O608" s="15">
        <f>User[[#This Row],[Duration In Store(min)]]/60</f>
        <v>9.3166666666666664</v>
      </c>
      <c r="P608" s="28">
        <f>User[[#This Row],[Time In Store + Leave]]/24</f>
        <v>0.38819444444444445</v>
      </c>
      <c r="Q608" s="15">
        <f>(User[[#This Row],[Time Leave RMS (min)]]/60)+User[[#This Row],[Duration In Store H]]</f>
        <v>9.3166666666666664</v>
      </c>
      <c r="R608">
        <f>IF(User[[#This Row],[Check In]]="Sin Registro",0,1)</f>
        <v>1</v>
      </c>
      <c r="S608">
        <f>IF(User[[#This Row],[Check Out]]="Sin Registro",0,1)</f>
        <v>1</v>
      </c>
      <c r="T608" t="str">
        <f>IFERROR(IF(VLOOKUP(User[[#This Row],[User Code]],Justificar!$C$8:$I$1048576,6,0)=0,"Sin Justificación",VLOOKUP(User[[#This Row],[User Code]],Justificar!$C$8:$I$1048576,6,0)),"")</f>
        <v/>
      </c>
      <c r="U608" t="str">
        <f>IFERROR(IF(VLOOKUP(User[[#This Row],[User Code]],Justificar!$C$8:$I$1048576,6,0)=0,"Sin Justificación",VLOOKUP(User[[#This Row],[User Code]],Justificar!$C$8:$I$1048576,7,0)),"")</f>
        <v/>
      </c>
      <c r="V608" t="str" cm="1">
        <f t="array" ref="V608">_xlfn.IFS(User[[#This Row],[Time In Store + Leave]]&lt;7.8,"Incompleto",User[[#This Row],[Time In Store + Leave]]&lt;=12,"Completo",User[[#This Row],[Time In Store + Leave]]&gt;12,"Superior")</f>
        <v>Completo</v>
      </c>
      <c r="W60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8" t="str">
        <f>IF(User[[#This Row],[Rango]]="incompleto",IF(User[[#This Row],[Reporte in]]=0,"Sin_Registro_In_Out",IF(User[[#This Row],[Reporte Out]]=0,"No_Realizo_Salida","No_cumple_el_Tiempo")),"")</f>
        <v/>
      </c>
      <c r="Y608" t="str" cm="1">
        <f t="array" ref="Y6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609" spans="1:25" x14ac:dyDescent="0.3">
      <c r="A609" t="s">
        <v>431</v>
      </c>
      <c r="B609">
        <v>1110448650</v>
      </c>
      <c r="C609" t="s">
        <v>1187</v>
      </c>
      <c r="D609" t="s">
        <v>432</v>
      </c>
      <c r="E609" t="s">
        <v>6</v>
      </c>
      <c r="F609" t="s">
        <v>1487</v>
      </c>
      <c r="G609" t="s">
        <v>177</v>
      </c>
      <c r="H609" s="2">
        <v>45317.792233796295</v>
      </c>
      <c r="I609">
        <v>1</v>
      </c>
      <c r="J6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45922.376273148147</v>
      </c>
      <c r="K6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45922.730624999997</v>
      </c>
      <c r="L609" s="21">
        <f>_xlfn.XLOOKUP(User[[#This Row],[User Code]],RMS_Check_In_Out!A:A,RMS_Check_In_Out!D:D,"0")</f>
        <v>510</v>
      </c>
      <c r="M609" s="21" t="str">
        <f>_xlfn.XLOOKUP(User[[#This Row],[User Code]],Leave!P:P,Leave!S:S,"0")</f>
        <v>0</v>
      </c>
      <c r="N609" s="21">
        <f>User[[#This Row],[Time Leave RMS (min)]]/60</f>
        <v>0</v>
      </c>
      <c r="O609" s="15">
        <f>User[[#This Row],[Duration In Store(min)]]/60</f>
        <v>8.5</v>
      </c>
      <c r="P609" s="28">
        <f>User[[#This Row],[Time In Store + Leave]]/24</f>
        <v>0.35416666666666669</v>
      </c>
      <c r="Q609" s="15">
        <f>(User[[#This Row],[Time Leave RMS (min)]]/60)+User[[#This Row],[Duration In Store H]]</f>
        <v>8.5</v>
      </c>
      <c r="R609">
        <f>IF(User[[#This Row],[Check In]]="Sin Registro",0,1)</f>
        <v>1</v>
      </c>
      <c r="S609">
        <f>IF(User[[#This Row],[Check Out]]="Sin Registro",0,1)</f>
        <v>1</v>
      </c>
      <c r="T609" t="str">
        <f>IFERROR(IF(VLOOKUP(User[[#This Row],[User Code]],Justificar!$C$8:$I$1048576,6,0)=0,"Sin Justificación",VLOOKUP(User[[#This Row],[User Code]],Justificar!$C$8:$I$1048576,6,0)),"")</f>
        <v/>
      </c>
      <c r="U609" t="str">
        <f>IFERROR(IF(VLOOKUP(User[[#This Row],[User Code]],Justificar!$C$8:$I$1048576,6,0)=0,"Sin Justificación",VLOOKUP(User[[#This Row],[User Code]],Justificar!$C$8:$I$1048576,7,0)),"")</f>
        <v/>
      </c>
      <c r="V609" t="str" cm="1">
        <f t="array" ref="V609">_xlfn.IFS(User[[#This Row],[Time In Store + Leave]]&lt;7.8,"Incompleto",User[[#This Row],[Time In Store + Leave]]&lt;=12,"Completo",User[[#This Row],[Time In Store + Leave]]&gt;12,"Superior")</f>
        <v>Completo</v>
      </c>
      <c r="W60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09" t="str">
        <f>IF(User[[#This Row],[Rango]]="incompleto",IF(User[[#This Row],[Reporte in]]=0,"Sin_Registro_In_Out",IF(User[[#This Row],[Reporte Out]]=0,"No_Realizo_Salida","No_cumple_el_Tiempo")),"")</f>
        <v/>
      </c>
      <c r="Y609" t="str" cm="1">
        <f t="array" ref="Y6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10" spans="1:25" x14ac:dyDescent="0.3">
      <c r="A610" t="s">
        <v>428</v>
      </c>
      <c r="B610">
        <v>1049794938</v>
      </c>
      <c r="C610" t="s">
        <v>1188</v>
      </c>
      <c r="D610" t="s">
        <v>429</v>
      </c>
      <c r="E610" t="s">
        <v>6</v>
      </c>
      <c r="F610" t="s">
        <v>1033</v>
      </c>
      <c r="G610" t="s">
        <v>178</v>
      </c>
      <c r="H610" s="2">
        <v>45309.537361111114</v>
      </c>
      <c r="I610">
        <v>1</v>
      </c>
      <c r="J6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45922.418483796297</v>
      </c>
      <c r="K6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45922.791875000003</v>
      </c>
      <c r="L610" s="21">
        <f>_xlfn.XLOOKUP(User[[#This Row],[User Code]],RMS_Check_In_Out!A:A,RMS_Check_In_Out!D:D,"0")</f>
        <v>538</v>
      </c>
      <c r="M610" s="21" t="str">
        <f>_xlfn.XLOOKUP(User[[#This Row],[User Code]],Leave!P:P,Leave!S:S,"0")</f>
        <v>0</v>
      </c>
      <c r="N610" s="21">
        <f>User[[#This Row],[Time Leave RMS (min)]]/60</f>
        <v>0</v>
      </c>
      <c r="O610" s="15">
        <f>User[[#This Row],[Duration In Store(min)]]/60</f>
        <v>8.9666666666666668</v>
      </c>
      <c r="P610" s="28">
        <f>User[[#This Row],[Time In Store + Leave]]/24</f>
        <v>0.37361111111111112</v>
      </c>
      <c r="Q610" s="15">
        <f>(User[[#This Row],[Time Leave RMS (min)]]/60)+User[[#This Row],[Duration In Store H]]</f>
        <v>8.9666666666666668</v>
      </c>
      <c r="R610">
        <f>IF(User[[#This Row],[Check In]]="Sin Registro",0,1)</f>
        <v>1</v>
      </c>
      <c r="S610">
        <f>IF(User[[#This Row],[Check Out]]="Sin Registro",0,1)</f>
        <v>1</v>
      </c>
      <c r="T610" t="str">
        <f>IFERROR(IF(VLOOKUP(User[[#This Row],[User Code]],Justificar!$C$8:$I$1048576,6,0)=0,"Sin Justificación",VLOOKUP(User[[#This Row],[User Code]],Justificar!$C$8:$I$1048576,6,0)),"")</f>
        <v/>
      </c>
      <c r="U610" t="str">
        <f>IFERROR(IF(VLOOKUP(User[[#This Row],[User Code]],Justificar!$C$8:$I$1048576,6,0)=0,"Sin Justificación",VLOOKUP(User[[#This Row],[User Code]],Justificar!$C$8:$I$1048576,7,0)),"")</f>
        <v/>
      </c>
      <c r="V610" t="str" cm="1">
        <f t="array" ref="V610">_xlfn.IFS(User[[#This Row],[Time In Store + Leave]]&lt;7.8,"Incompleto",User[[#This Row],[Time In Store + Leave]]&lt;=12,"Completo",User[[#This Row],[Time In Store + Leave]]&gt;12,"Superior")</f>
        <v>Completo</v>
      </c>
      <c r="W61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0" t="str">
        <f>IF(User[[#This Row],[Rango]]="incompleto",IF(User[[#This Row],[Reporte in]]=0,"Sin_Registro_In_Out",IF(User[[#This Row],[Reporte Out]]=0,"No_Realizo_Salida","No_cumple_el_Tiempo")),"")</f>
        <v/>
      </c>
      <c r="Y610" t="str" cm="1">
        <f t="array" ref="Y6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11" spans="1:25" x14ac:dyDescent="0.3">
      <c r="A611" t="s">
        <v>427</v>
      </c>
      <c r="B611">
        <v>1033751346</v>
      </c>
      <c r="C611" t="s">
        <v>1189</v>
      </c>
      <c r="D611" t="s">
        <v>430</v>
      </c>
      <c r="E611" t="s">
        <v>6</v>
      </c>
      <c r="F611" t="s">
        <v>1033</v>
      </c>
      <c r="G611" t="s">
        <v>178</v>
      </c>
      <c r="H611" s="2">
        <v>45309.53707175926</v>
      </c>
      <c r="I611">
        <v>1</v>
      </c>
      <c r="J6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45922.385752314818</v>
      </c>
      <c r="K6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45922.751666666663</v>
      </c>
      <c r="L611" s="21">
        <f>_xlfn.XLOOKUP(User[[#This Row],[User Code]],RMS_Check_In_Out!A:A,RMS_Check_In_Out!D:D,"0")</f>
        <v>527</v>
      </c>
      <c r="M611" s="21" t="str">
        <f>_xlfn.XLOOKUP(User[[#This Row],[User Code]],Leave!P:P,Leave!S:S,"0")</f>
        <v>0</v>
      </c>
      <c r="N611" s="21">
        <f>User[[#This Row],[Time Leave RMS (min)]]/60</f>
        <v>0</v>
      </c>
      <c r="O611" s="15">
        <f>User[[#This Row],[Duration In Store(min)]]/60</f>
        <v>8.7833333333333332</v>
      </c>
      <c r="P611" s="28">
        <f>User[[#This Row],[Time In Store + Leave]]/24</f>
        <v>0.3659722222222222</v>
      </c>
      <c r="Q611" s="15">
        <f>(User[[#This Row],[Time Leave RMS (min)]]/60)+User[[#This Row],[Duration In Store H]]</f>
        <v>8.7833333333333332</v>
      </c>
      <c r="R611">
        <f>IF(User[[#This Row],[Check In]]="Sin Registro",0,1)</f>
        <v>1</v>
      </c>
      <c r="S611">
        <f>IF(User[[#This Row],[Check Out]]="Sin Registro",0,1)</f>
        <v>1</v>
      </c>
      <c r="T611" t="str">
        <f>IFERROR(IF(VLOOKUP(User[[#This Row],[User Code]],Justificar!$C$8:$I$1048576,6,0)=0,"Sin Justificación",VLOOKUP(User[[#This Row],[User Code]],Justificar!$C$8:$I$1048576,6,0)),"")</f>
        <v/>
      </c>
      <c r="U611" t="str">
        <f>IFERROR(IF(VLOOKUP(User[[#This Row],[User Code]],Justificar!$C$8:$I$1048576,6,0)=0,"Sin Justificación",VLOOKUP(User[[#This Row],[User Code]],Justificar!$C$8:$I$1048576,7,0)),"")</f>
        <v/>
      </c>
      <c r="V611" t="str" cm="1">
        <f t="array" ref="V611">_xlfn.IFS(User[[#This Row],[Time In Store + Leave]]&lt;7.8,"Incompleto",User[[#This Row],[Time In Store + Leave]]&lt;=12,"Completo",User[[#This Row],[Time In Store + Leave]]&gt;12,"Superior")</f>
        <v>Completo</v>
      </c>
      <c r="W61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1" t="str">
        <f>IF(User[[#This Row],[Rango]]="incompleto",IF(User[[#This Row],[Reporte in]]=0,"Sin_Registro_In_Out",IF(User[[#This Row],[Reporte Out]]=0,"No_Realizo_Salida","No_cumple_el_Tiempo")),"")</f>
        <v/>
      </c>
      <c r="Y611" t="str" cm="1">
        <f t="array" ref="Y6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12" spans="1:25" x14ac:dyDescent="0.3">
      <c r="A612" t="s">
        <v>423</v>
      </c>
      <c r="B612">
        <v>1095921869</v>
      </c>
      <c r="C612" t="s">
        <v>1504</v>
      </c>
      <c r="D612" t="s">
        <v>424</v>
      </c>
      <c r="E612" t="s">
        <v>84</v>
      </c>
      <c r="F612" t="s">
        <v>1015</v>
      </c>
      <c r="G612" t="s">
        <v>177</v>
      </c>
      <c r="H612" s="2">
        <v>45308.416932870372</v>
      </c>
      <c r="I612">
        <v>1</v>
      </c>
      <c r="J6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12" s="21" t="str">
        <f>_xlfn.XLOOKUP(User[[#This Row],[User Code]],RMS_Check_In_Out!A:A,RMS_Check_In_Out!D:D,"0")</f>
        <v>0</v>
      </c>
      <c r="M612" s="21" t="str">
        <f>_xlfn.XLOOKUP(User[[#This Row],[User Code]],Leave!P:P,Leave!S:S,"0")</f>
        <v>0</v>
      </c>
      <c r="N612" s="21">
        <f>User[[#This Row],[Time Leave RMS (min)]]/60</f>
        <v>0</v>
      </c>
      <c r="O612" s="15">
        <f>User[[#This Row],[Duration In Store(min)]]/60</f>
        <v>0</v>
      </c>
      <c r="P612" s="28">
        <f>User[[#This Row],[Time In Store + Leave]]/24</f>
        <v>0</v>
      </c>
      <c r="Q612" s="15">
        <f>(User[[#This Row],[Time Leave RMS (min)]]/60)+User[[#This Row],[Duration In Store H]]</f>
        <v>0</v>
      </c>
      <c r="R612">
        <f>IF(User[[#This Row],[Check In]]="Sin Registro",0,1)</f>
        <v>0</v>
      </c>
      <c r="S612">
        <f>IF(User[[#This Row],[Check Out]]="Sin Registro",0,1)</f>
        <v>0</v>
      </c>
      <c r="T612" t="str">
        <f>IFERROR(IF(VLOOKUP(User[[#This Row],[User Code]],Justificar!$C$8:$I$1048576,6,0)=0,"Sin Justificación",VLOOKUP(User[[#This Row],[User Code]],Justificar!$C$8:$I$1048576,6,0)),"")</f>
        <v>Sin Justificación</v>
      </c>
      <c r="U612" t="str">
        <f>IFERROR(IF(VLOOKUP(User[[#This Row],[User Code]],Justificar!$C$8:$I$1048576,6,0)=0,"Sin Justificación",VLOOKUP(User[[#This Row],[User Code]],Justificar!$C$8:$I$1048576,7,0)),"")</f>
        <v>Sin Justificación</v>
      </c>
      <c r="V612" t="str" cm="1">
        <f t="array" ref="V612">_xlfn.IFS(User[[#This Row],[Time In Store + Leave]]&lt;7.8,"Incompleto",User[[#This Row],[Time In Store + Leave]]&lt;=12,"Completo",User[[#This Row],[Time In Store + Leave]]&gt;12,"Superior")</f>
        <v>Incompleto</v>
      </c>
      <c r="W61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12" t="str">
        <f>IF(User[[#This Row],[Rango]]="incompleto",IF(User[[#This Row],[Reporte in]]=0,"Sin_Registro_In_Out",IF(User[[#This Row],[Reporte Out]]=0,"No_Realizo_Salida","No_cumple_el_Tiempo")),"")</f>
        <v>Sin_Registro_In_Out</v>
      </c>
      <c r="Y612" t="str" cm="1">
        <f t="array" ref="Y6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13" spans="1:25" x14ac:dyDescent="0.3">
      <c r="A613" t="s">
        <v>425</v>
      </c>
      <c r="B613">
        <v>1006506697</v>
      </c>
      <c r="C613" t="s">
        <v>1190</v>
      </c>
      <c r="D613" t="s">
        <v>426</v>
      </c>
      <c r="E613" t="s">
        <v>6</v>
      </c>
      <c r="F613" t="s">
        <v>2767</v>
      </c>
      <c r="G613" t="s">
        <v>178</v>
      </c>
      <c r="H613" s="2">
        <v>45307.741655092592</v>
      </c>
      <c r="I613">
        <v>1</v>
      </c>
      <c r="J6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45922.372708333336</v>
      </c>
      <c r="K6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45922.751666666663</v>
      </c>
      <c r="L613" s="21">
        <f>_xlfn.XLOOKUP(User[[#This Row],[User Code]],RMS_Check_In_Out!A:A,RMS_Check_In_Out!D:D,"0")</f>
        <v>546</v>
      </c>
      <c r="M613" s="21" t="str">
        <f>_xlfn.XLOOKUP(User[[#This Row],[User Code]],Leave!P:P,Leave!S:S,"0")</f>
        <v>0</v>
      </c>
      <c r="N613" s="21">
        <f>User[[#This Row],[Time Leave RMS (min)]]/60</f>
        <v>0</v>
      </c>
      <c r="O613" s="15">
        <f>User[[#This Row],[Duration In Store(min)]]/60</f>
        <v>9.1</v>
      </c>
      <c r="P613" s="28">
        <f>User[[#This Row],[Time In Store + Leave]]/24</f>
        <v>0.37916666666666665</v>
      </c>
      <c r="Q613" s="15">
        <f>(User[[#This Row],[Time Leave RMS (min)]]/60)+User[[#This Row],[Duration In Store H]]</f>
        <v>9.1</v>
      </c>
      <c r="R613">
        <f>IF(User[[#This Row],[Check In]]="Sin Registro",0,1)</f>
        <v>1</v>
      </c>
      <c r="S613">
        <f>IF(User[[#This Row],[Check Out]]="Sin Registro",0,1)</f>
        <v>1</v>
      </c>
      <c r="T613" t="str">
        <f>IFERROR(IF(VLOOKUP(User[[#This Row],[User Code]],Justificar!$C$8:$I$1048576,6,0)=0,"Sin Justificación",VLOOKUP(User[[#This Row],[User Code]],Justificar!$C$8:$I$1048576,6,0)),"")</f>
        <v/>
      </c>
      <c r="U613" t="str">
        <f>IFERROR(IF(VLOOKUP(User[[#This Row],[User Code]],Justificar!$C$8:$I$1048576,6,0)=0,"Sin Justificación",VLOOKUP(User[[#This Row],[User Code]],Justificar!$C$8:$I$1048576,7,0)),"")</f>
        <v/>
      </c>
      <c r="V613" t="str" cm="1">
        <f t="array" ref="V613">_xlfn.IFS(User[[#This Row],[Time In Store + Leave]]&lt;7.8,"Incompleto",User[[#This Row],[Time In Store + Leave]]&lt;=12,"Completo",User[[#This Row],[Time In Store + Leave]]&gt;12,"Superior")</f>
        <v>Completo</v>
      </c>
      <c r="W61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3" t="str">
        <f>IF(User[[#This Row],[Rango]]="incompleto",IF(User[[#This Row],[Reporte in]]=0,"Sin_Registro_In_Out",IF(User[[#This Row],[Reporte Out]]=0,"No_Realizo_Salida","No_cumple_el_Tiempo")),"")</f>
        <v/>
      </c>
      <c r="Y613" t="str" cm="1">
        <f t="array" ref="Y6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14" spans="1:25" x14ac:dyDescent="0.3">
      <c r="A614" t="s">
        <v>421</v>
      </c>
      <c r="B614">
        <v>1007341487</v>
      </c>
      <c r="C614" t="s">
        <v>2142</v>
      </c>
      <c r="D614" t="s">
        <v>422</v>
      </c>
      <c r="E614" t="s">
        <v>6</v>
      </c>
      <c r="F614" t="s">
        <v>1035</v>
      </c>
      <c r="G614" t="s">
        <v>178</v>
      </c>
      <c r="H614" s="2">
        <v>45278.651446759257</v>
      </c>
      <c r="I614">
        <v>1</v>
      </c>
      <c r="J6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45922.371481481481</v>
      </c>
      <c r="K6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45922.746874999997</v>
      </c>
      <c r="L614" s="21">
        <f>_xlfn.XLOOKUP(User[[#This Row],[User Code]],RMS_Check_In_Out!A:A,RMS_Check_In_Out!D:D,"0")</f>
        <v>541</v>
      </c>
      <c r="M614" s="21" t="str">
        <f>_xlfn.XLOOKUP(User[[#This Row],[User Code]],Leave!P:P,Leave!S:S,"0")</f>
        <v>0</v>
      </c>
      <c r="N614" s="21">
        <f>User[[#This Row],[Time Leave RMS (min)]]/60</f>
        <v>0</v>
      </c>
      <c r="O614" s="15">
        <f>User[[#This Row],[Duration In Store(min)]]/60</f>
        <v>9.0166666666666675</v>
      </c>
      <c r="P614" s="28">
        <f>User[[#This Row],[Time In Store + Leave]]/24</f>
        <v>0.3756944444444445</v>
      </c>
      <c r="Q614" s="15">
        <f>(User[[#This Row],[Time Leave RMS (min)]]/60)+User[[#This Row],[Duration In Store H]]</f>
        <v>9.0166666666666675</v>
      </c>
      <c r="R614">
        <f>IF(User[[#This Row],[Check In]]="Sin Registro",0,1)</f>
        <v>1</v>
      </c>
      <c r="S614">
        <f>IF(User[[#This Row],[Check Out]]="Sin Registro",0,1)</f>
        <v>1</v>
      </c>
      <c r="T614" t="str">
        <f>IFERROR(IF(VLOOKUP(User[[#This Row],[User Code]],Justificar!$C$8:$I$1048576,6,0)=0,"Sin Justificación",VLOOKUP(User[[#This Row],[User Code]],Justificar!$C$8:$I$1048576,6,0)),"")</f>
        <v/>
      </c>
      <c r="U614" t="str">
        <f>IFERROR(IF(VLOOKUP(User[[#This Row],[User Code]],Justificar!$C$8:$I$1048576,6,0)=0,"Sin Justificación",VLOOKUP(User[[#This Row],[User Code]],Justificar!$C$8:$I$1048576,7,0)),"")</f>
        <v/>
      </c>
      <c r="V614" t="str" cm="1">
        <f t="array" ref="V614">_xlfn.IFS(User[[#This Row],[Time In Store + Leave]]&lt;7.8,"Incompleto",User[[#This Row],[Time In Store + Leave]]&lt;=12,"Completo",User[[#This Row],[Time In Store + Leave]]&gt;12,"Superior")</f>
        <v>Completo</v>
      </c>
      <c r="W61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4" t="str">
        <f>IF(User[[#This Row],[Rango]]="incompleto",IF(User[[#This Row],[Reporte in]]=0,"Sin_Registro_In_Out",IF(User[[#This Row],[Reporte Out]]=0,"No_Realizo_Salida","No_cumple_el_Tiempo")),"")</f>
        <v/>
      </c>
      <c r="Y614" t="str" cm="1">
        <f t="array" ref="Y6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15" spans="1:25" x14ac:dyDescent="0.3">
      <c r="A615" t="s">
        <v>417</v>
      </c>
      <c r="B615">
        <v>1019033656</v>
      </c>
      <c r="C615" t="s">
        <v>1191</v>
      </c>
      <c r="D615" t="s">
        <v>419</v>
      </c>
      <c r="E615" t="s">
        <v>6</v>
      </c>
      <c r="F615" t="s">
        <v>1033</v>
      </c>
      <c r="G615" t="s">
        <v>178</v>
      </c>
      <c r="H615" s="2">
        <v>45273.776261574072</v>
      </c>
      <c r="I615">
        <v>1</v>
      </c>
      <c r="J61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45922.367546296293</v>
      </c>
      <c r="K61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45922.711759259262</v>
      </c>
      <c r="L615" s="21">
        <f>_xlfn.XLOOKUP(User[[#This Row],[User Code]],RMS_Check_In_Out!A:A,RMS_Check_In_Out!D:D,"0")</f>
        <v>496</v>
      </c>
      <c r="M615" s="21" t="str">
        <f>_xlfn.XLOOKUP(User[[#This Row],[User Code]],Leave!P:P,Leave!S:S,"0")</f>
        <v>0</v>
      </c>
      <c r="N615" s="21">
        <f>User[[#This Row],[Time Leave RMS (min)]]/60</f>
        <v>0</v>
      </c>
      <c r="O615" s="15">
        <f>User[[#This Row],[Duration In Store(min)]]/60</f>
        <v>8.2666666666666675</v>
      </c>
      <c r="P615" s="28">
        <f>User[[#This Row],[Time In Store + Leave]]/24</f>
        <v>0.3444444444444445</v>
      </c>
      <c r="Q615" s="15">
        <f>(User[[#This Row],[Time Leave RMS (min)]]/60)+User[[#This Row],[Duration In Store H]]</f>
        <v>8.2666666666666675</v>
      </c>
      <c r="R615">
        <f>IF(User[[#This Row],[Check In]]="Sin Registro",0,1)</f>
        <v>1</v>
      </c>
      <c r="S615">
        <f>IF(User[[#This Row],[Check Out]]="Sin Registro",0,1)</f>
        <v>1</v>
      </c>
      <c r="T615" t="str">
        <f>IFERROR(IF(VLOOKUP(User[[#This Row],[User Code]],Justificar!$C$8:$I$1048576,6,0)=0,"Sin Justificación",VLOOKUP(User[[#This Row],[User Code]],Justificar!$C$8:$I$1048576,6,0)),"")</f>
        <v/>
      </c>
      <c r="U615" t="str">
        <f>IFERROR(IF(VLOOKUP(User[[#This Row],[User Code]],Justificar!$C$8:$I$1048576,6,0)=0,"Sin Justificación",VLOOKUP(User[[#This Row],[User Code]],Justificar!$C$8:$I$1048576,7,0)),"")</f>
        <v/>
      </c>
      <c r="V615" t="str" cm="1">
        <f t="array" ref="V615">_xlfn.IFS(User[[#This Row],[Time In Store + Leave]]&lt;7.8,"Incompleto",User[[#This Row],[Time In Store + Leave]]&lt;=12,"Completo",User[[#This Row],[Time In Store + Leave]]&gt;12,"Superior")</f>
        <v>Completo</v>
      </c>
      <c r="W61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5" t="str">
        <f>IF(User[[#This Row],[Rango]]="incompleto",IF(User[[#This Row],[Reporte in]]=0,"Sin_Registro_In_Out",IF(User[[#This Row],[Reporte Out]]=0,"No_Realizo_Salida","No_cumple_el_Tiempo")),"")</f>
        <v/>
      </c>
      <c r="Y615" t="str" cm="1">
        <f t="array" ref="Y6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16" spans="1:25" x14ac:dyDescent="0.3">
      <c r="A616" t="s">
        <v>418</v>
      </c>
      <c r="B616">
        <v>80808429</v>
      </c>
      <c r="C616" t="s">
        <v>1192</v>
      </c>
      <c r="D616" t="s">
        <v>420</v>
      </c>
      <c r="E616" t="s">
        <v>6</v>
      </c>
      <c r="F616" t="s">
        <v>2768</v>
      </c>
      <c r="G616" t="s">
        <v>178</v>
      </c>
      <c r="H616" s="2">
        <v>45273.776076388887</v>
      </c>
      <c r="I616">
        <v>1</v>
      </c>
      <c r="J61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45922.375740740739</v>
      </c>
      <c r="K61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45922.771990740737</v>
      </c>
      <c r="L616" s="21">
        <f>_xlfn.XLOOKUP(User[[#This Row],[User Code]],RMS_Check_In_Out!A:A,RMS_Check_In_Out!D:D,"0")</f>
        <v>571</v>
      </c>
      <c r="M616" s="21" t="str">
        <f>_xlfn.XLOOKUP(User[[#This Row],[User Code]],Leave!P:P,Leave!S:S,"0")</f>
        <v>0</v>
      </c>
      <c r="N616" s="21">
        <f>User[[#This Row],[Time Leave RMS (min)]]/60</f>
        <v>0</v>
      </c>
      <c r="O616" s="15">
        <f>User[[#This Row],[Duration In Store(min)]]/60</f>
        <v>9.5166666666666675</v>
      </c>
      <c r="P616" s="28">
        <f>User[[#This Row],[Time In Store + Leave]]/24</f>
        <v>0.39652777777777781</v>
      </c>
      <c r="Q616" s="15">
        <f>(User[[#This Row],[Time Leave RMS (min)]]/60)+User[[#This Row],[Duration In Store H]]</f>
        <v>9.5166666666666675</v>
      </c>
      <c r="R616">
        <f>IF(User[[#This Row],[Check In]]="Sin Registro",0,1)</f>
        <v>1</v>
      </c>
      <c r="S616">
        <f>IF(User[[#This Row],[Check Out]]="Sin Registro",0,1)</f>
        <v>1</v>
      </c>
      <c r="T616" t="str">
        <f>IFERROR(IF(VLOOKUP(User[[#This Row],[User Code]],Justificar!$C$8:$I$1048576,6,0)=0,"Sin Justificación",VLOOKUP(User[[#This Row],[User Code]],Justificar!$C$8:$I$1048576,6,0)),"")</f>
        <v/>
      </c>
      <c r="U616" t="str">
        <f>IFERROR(IF(VLOOKUP(User[[#This Row],[User Code]],Justificar!$C$8:$I$1048576,6,0)=0,"Sin Justificación",VLOOKUP(User[[#This Row],[User Code]],Justificar!$C$8:$I$1048576,7,0)),"")</f>
        <v/>
      </c>
      <c r="V616" t="str" cm="1">
        <f t="array" ref="V616">_xlfn.IFS(User[[#This Row],[Time In Store + Leave]]&lt;7.8,"Incompleto",User[[#This Row],[Time In Store + Leave]]&lt;=12,"Completo",User[[#This Row],[Time In Store + Leave]]&gt;12,"Superior")</f>
        <v>Completo</v>
      </c>
      <c r="W61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6" t="str">
        <f>IF(User[[#This Row],[Rango]]="incompleto",IF(User[[#This Row],[Reporte in]]=0,"Sin_Registro_In_Out",IF(User[[#This Row],[Reporte Out]]=0,"No_Realizo_Salida","No_cumple_el_Tiempo")),"")</f>
        <v/>
      </c>
      <c r="Y616" t="str" cm="1">
        <f t="array" ref="Y6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17" spans="1:25" x14ac:dyDescent="0.3">
      <c r="A617" t="s">
        <v>415</v>
      </c>
      <c r="B617">
        <v>1144061237</v>
      </c>
      <c r="C617" t="s">
        <v>1193</v>
      </c>
      <c r="D617" t="s">
        <v>416</v>
      </c>
      <c r="E617" t="s">
        <v>6</v>
      </c>
      <c r="F617" t="s">
        <v>1040</v>
      </c>
      <c r="G617" t="s">
        <v>179</v>
      </c>
      <c r="H617" s="2">
        <v>45261.527083333334</v>
      </c>
      <c r="I617">
        <v>1</v>
      </c>
      <c r="J61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45922.352395833332</v>
      </c>
      <c r="K61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45922.752199074072</v>
      </c>
      <c r="L617" s="21">
        <f>_xlfn.XLOOKUP(User[[#This Row],[User Code]],RMS_Check_In_Out!A:A,RMS_Check_In_Out!D:D,"0")</f>
        <v>576</v>
      </c>
      <c r="M617" s="21" t="str">
        <f>_xlfn.XLOOKUP(User[[#This Row],[User Code]],Leave!P:P,Leave!S:S,"0")</f>
        <v>0</v>
      </c>
      <c r="N617" s="21">
        <f>User[[#This Row],[Time Leave RMS (min)]]/60</f>
        <v>0</v>
      </c>
      <c r="O617" s="15">
        <f>User[[#This Row],[Duration In Store(min)]]/60</f>
        <v>9.6</v>
      </c>
      <c r="P617" s="28">
        <f>User[[#This Row],[Time In Store + Leave]]/24</f>
        <v>0.39999999999999997</v>
      </c>
      <c r="Q617" s="15">
        <f>(User[[#This Row],[Time Leave RMS (min)]]/60)+User[[#This Row],[Duration In Store H]]</f>
        <v>9.6</v>
      </c>
      <c r="R617">
        <f>IF(User[[#This Row],[Check In]]="Sin Registro",0,1)</f>
        <v>1</v>
      </c>
      <c r="S617">
        <f>IF(User[[#This Row],[Check Out]]="Sin Registro",0,1)</f>
        <v>1</v>
      </c>
      <c r="T617" t="str">
        <f>IFERROR(IF(VLOOKUP(User[[#This Row],[User Code]],Justificar!$C$8:$I$1048576,6,0)=0,"Sin Justificación",VLOOKUP(User[[#This Row],[User Code]],Justificar!$C$8:$I$1048576,6,0)),"")</f>
        <v/>
      </c>
      <c r="U617" t="str">
        <f>IFERROR(IF(VLOOKUP(User[[#This Row],[User Code]],Justificar!$C$8:$I$1048576,6,0)=0,"Sin Justificación",VLOOKUP(User[[#This Row],[User Code]],Justificar!$C$8:$I$1048576,7,0)),"")</f>
        <v/>
      </c>
      <c r="V617" t="str" cm="1">
        <f t="array" ref="V617">_xlfn.IFS(User[[#This Row],[Time In Store + Leave]]&lt;7.8,"Incompleto",User[[#This Row],[Time In Store + Leave]]&lt;=12,"Completo",User[[#This Row],[Time In Store + Leave]]&gt;12,"Superior")</f>
        <v>Completo</v>
      </c>
      <c r="W61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7" t="str">
        <f>IF(User[[#This Row],[Rango]]="incompleto",IF(User[[#This Row],[Reporte in]]=0,"Sin_Registro_In_Out",IF(User[[#This Row],[Reporte Out]]=0,"No_Realizo_Salida","No_cumple_el_Tiempo")),"")</f>
        <v/>
      </c>
      <c r="Y617" t="str" cm="1">
        <f t="array" ref="Y6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18" spans="1:25" x14ac:dyDescent="0.3">
      <c r="A618" t="s">
        <v>413</v>
      </c>
      <c r="B618">
        <v>1038413439</v>
      </c>
      <c r="C618" t="s">
        <v>1194</v>
      </c>
      <c r="D618" t="s">
        <v>414</v>
      </c>
      <c r="E618" t="s">
        <v>6</v>
      </c>
      <c r="F618" t="s">
        <v>1128</v>
      </c>
      <c r="G618" t="s">
        <v>178</v>
      </c>
      <c r="H618" s="2">
        <v>45258.568576388891</v>
      </c>
      <c r="I618">
        <v>1</v>
      </c>
      <c r="J61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1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18" s="21" t="str">
        <f>_xlfn.XLOOKUP(User[[#This Row],[User Code]],RMS_Check_In_Out!A:A,RMS_Check_In_Out!D:D,"0")</f>
        <v>0</v>
      </c>
      <c r="M618" s="21">
        <f>_xlfn.XLOOKUP(User[[#This Row],[User Code]],Leave!P:P,Leave!S:S,"0")</f>
        <v>540</v>
      </c>
      <c r="N618" s="21">
        <f>User[[#This Row],[Time Leave RMS (min)]]/60</f>
        <v>9</v>
      </c>
      <c r="O618" s="15">
        <f>User[[#This Row],[Duration In Store(min)]]/60</f>
        <v>0</v>
      </c>
      <c r="P618" s="28">
        <f>User[[#This Row],[Time In Store + Leave]]/24</f>
        <v>0.375</v>
      </c>
      <c r="Q618" s="15">
        <f>(User[[#This Row],[Time Leave RMS (min)]]/60)+User[[#This Row],[Duration In Store H]]</f>
        <v>9</v>
      </c>
      <c r="R618">
        <f>IF(User[[#This Row],[Check In]]="Sin Registro",0,1)</f>
        <v>1</v>
      </c>
      <c r="S618">
        <f>IF(User[[#This Row],[Check Out]]="Sin Registro",0,1)</f>
        <v>1</v>
      </c>
      <c r="T618" t="str">
        <f>IFERROR(IF(VLOOKUP(User[[#This Row],[User Code]],Justificar!$C$8:$I$1048576,6,0)=0,"Sin Justificación",VLOOKUP(User[[#This Row],[User Code]],Justificar!$C$8:$I$1048576,6,0)),"")</f>
        <v/>
      </c>
      <c r="U618" t="str">
        <f>IFERROR(IF(VLOOKUP(User[[#This Row],[User Code]],Justificar!$C$8:$I$1048576,6,0)=0,"Sin Justificación",VLOOKUP(User[[#This Row],[User Code]],Justificar!$C$8:$I$1048576,7,0)),"")</f>
        <v/>
      </c>
      <c r="V618" t="str" cm="1">
        <f t="array" ref="V618">_xlfn.IFS(User[[#This Row],[Time In Store + Leave]]&lt;7.8,"Incompleto",User[[#This Row],[Time In Store + Leave]]&lt;=12,"Completo",User[[#This Row],[Time In Store + Leave]]&gt;12,"Superior")</f>
        <v>Completo</v>
      </c>
      <c r="W61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8" t="str">
        <f>IF(User[[#This Row],[Rango]]="incompleto",IF(User[[#This Row],[Reporte in]]=0,"Sin_Registro_In_Out",IF(User[[#This Row],[Reporte Out]]=0,"No_Realizo_Salida","No_cumple_el_Tiempo")),"")</f>
        <v/>
      </c>
      <c r="Y618" t="str" cm="1">
        <f t="array" ref="Y6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19" spans="1:25" x14ac:dyDescent="0.3">
      <c r="A619" t="s">
        <v>405</v>
      </c>
      <c r="B619">
        <v>72344933</v>
      </c>
      <c r="C619" t="s">
        <v>1195</v>
      </c>
      <c r="D619" t="s">
        <v>406</v>
      </c>
      <c r="E619" t="s">
        <v>6</v>
      </c>
      <c r="F619" t="s">
        <v>1105</v>
      </c>
      <c r="G619" t="s">
        <v>177</v>
      </c>
      <c r="H619" s="2">
        <v>45251.494143518517</v>
      </c>
      <c r="I619">
        <v>1</v>
      </c>
      <c r="J6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45922.458009259259</v>
      </c>
      <c r="K6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45922.794247685182</v>
      </c>
      <c r="L619" s="21">
        <f>_xlfn.XLOOKUP(User[[#This Row],[User Code]],RMS_Check_In_Out!A:A,RMS_Check_In_Out!D:D,"0")</f>
        <v>484</v>
      </c>
      <c r="M619" s="21">
        <f>_xlfn.XLOOKUP(User[[#This Row],[User Code]],Leave!P:P,Leave!S:S,"0")</f>
        <v>60</v>
      </c>
      <c r="N619" s="21">
        <f>User[[#This Row],[Time Leave RMS (min)]]/60</f>
        <v>1</v>
      </c>
      <c r="O619" s="15">
        <f>User[[#This Row],[Duration In Store(min)]]/60</f>
        <v>8.0666666666666664</v>
      </c>
      <c r="P619" s="28">
        <f>User[[#This Row],[Time In Store + Leave]]/24</f>
        <v>0.37777777777777777</v>
      </c>
      <c r="Q619" s="15">
        <f>(User[[#This Row],[Time Leave RMS (min)]]/60)+User[[#This Row],[Duration In Store H]]</f>
        <v>9.0666666666666664</v>
      </c>
      <c r="R619">
        <f>IF(User[[#This Row],[Check In]]="Sin Registro",0,1)</f>
        <v>1</v>
      </c>
      <c r="S619">
        <f>IF(User[[#This Row],[Check Out]]="Sin Registro",0,1)</f>
        <v>1</v>
      </c>
      <c r="T619" t="str">
        <f>IFERROR(IF(VLOOKUP(User[[#This Row],[User Code]],Justificar!$C$8:$I$1048576,6,0)=0,"Sin Justificación",VLOOKUP(User[[#This Row],[User Code]],Justificar!$C$8:$I$1048576,6,0)),"")</f>
        <v/>
      </c>
      <c r="U619" t="str">
        <f>IFERROR(IF(VLOOKUP(User[[#This Row],[User Code]],Justificar!$C$8:$I$1048576,6,0)=0,"Sin Justificación",VLOOKUP(User[[#This Row],[User Code]],Justificar!$C$8:$I$1048576,7,0)),"")</f>
        <v/>
      </c>
      <c r="V619" t="str" cm="1">
        <f t="array" ref="V619">_xlfn.IFS(User[[#This Row],[Time In Store + Leave]]&lt;7.8,"Incompleto",User[[#This Row],[Time In Store + Leave]]&lt;=12,"Completo",User[[#This Row],[Time In Store + Leave]]&gt;12,"Superior")</f>
        <v>Completo</v>
      </c>
      <c r="W61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19" t="str">
        <f>IF(User[[#This Row],[Rango]]="incompleto",IF(User[[#This Row],[Reporte in]]=0,"Sin_Registro_In_Out",IF(User[[#This Row],[Reporte Out]]=0,"No_Realizo_Salida","No_cumple_el_Tiempo")),"")</f>
        <v/>
      </c>
      <c r="Y619" t="str" cm="1">
        <f t="array" ref="Y6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20" spans="1:25" x14ac:dyDescent="0.3">
      <c r="A620" t="s">
        <v>407</v>
      </c>
      <c r="B620">
        <v>1005145938</v>
      </c>
      <c r="C620" t="s">
        <v>1196</v>
      </c>
      <c r="D620" t="s">
        <v>408</v>
      </c>
      <c r="E620" t="s">
        <v>6</v>
      </c>
      <c r="F620" t="s">
        <v>1975</v>
      </c>
      <c r="G620" t="s">
        <v>178</v>
      </c>
      <c r="H620" s="2">
        <v>45251.494108796294</v>
      </c>
      <c r="I620">
        <v>1</v>
      </c>
      <c r="J62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Maternity leave</v>
      </c>
      <c r="K62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Maternity leave</v>
      </c>
      <c r="L620" s="21" t="str">
        <f>_xlfn.XLOOKUP(User[[#This Row],[User Code]],RMS_Check_In_Out!A:A,RMS_Check_In_Out!D:D,"0")</f>
        <v>0</v>
      </c>
      <c r="M620" s="21">
        <f>_xlfn.XLOOKUP(User[[#This Row],[User Code]],Leave!P:P,Leave!S:S,"0")</f>
        <v>540</v>
      </c>
      <c r="N620" s="21">
        <f>User[[#This Row],[Time Leave RMS (min)]]/60</f>
        <v>9</v>
      </c>
      <c r="O620" s="15">
        <f>User[[#This Row],[Duration In Store(min)]]/60</f>
        <v>0</v>
      </c>
      <c r="P620" s="28">
        <f>User[[#This Row],[Time In Store + Leave]]/24</f>
        <v>0.375</v>
      </c>
      <c r="Q620" s="15">
        <f>(User[[#This Row],[Time Leave RMS (min)]]/60)+User[[#This Row],[Duration In Store H]]</f>
        <v>9</v>
      </c>
      <c r="R620">
        <f>IF(User[[#This Row],[Check In]]="Sin Registro",0,1)</f>
        <v>1</v>
      </c>
      <c r="S620">
        <f>IF(User[[#This Row],[Check Out]]="Sin Registro",0,1)</f>
        <v>1</v>
      </c>
      <c r="T620" t="str">
        <f>IFERROR(IF(VLOOKUP(User[[#This Row],[User Code]],Justificar!$C$8:$I$1048576,6,0)=0,"Sin Justificación",VLOOKUP(User[[#This Row],[User Code]],Justificar!$C$8:$I$1048576,6,0)),"")</f>
        <v/>
      </c>
      <c r="U620" t="str">
        <f>IFERROR(IF(VLOOKUP(User[[#This Row],[User Code]],Justificar!$C$8:$I$1048576,6,0)=0,"Sin Justificación",VLOOKUP(User[[#This Row],[User Code]],Justificar!$C$8:$I$1048576,7,0)),"")</f>
        <v/>
      </c>
      <c r="V620" t="str" cm="1">
        <f t="array" ref="V620">_xlfn.IFS(User[[#This Row],[Time In Store + Leave]]&lt;7.8,"Incompleto",User[[#This Row],[Time In Store + Leave]]&lt;=12,"Completo",User[[#This Row],[Time In Store + Leave]]&gt;12,"Superior")</f>
        <v>Completo</v>
      </c>
      <c r="W62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0" t="str">
        <f>IF(User[[#This Row],[Rango]]="incompleto",IF(User[[#This Row],[Reporte in]]=0,"Sin_Registro_In_Out",IF(User[[#This Row],[Reporte Out]]=0,"No_Realizo_Salida","No_cumple_el_Tiempo")),"")</f>
        <v/>
      </c>
      <c r="Y620" t="str" cm="1">
        <f t="array" ref="Y6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21" spans="1:25" x14ac:dyDescent="0.3">
      <c r="A621" t="s">
        <v>409</v>
      </c>
      <c r="B621">
        <v>6387285</v>
      </c>
      <c r="C621" t="s">
        <v>1095</v>
      </c>
      <c r="D621" t="s">
        <v>410</v>
      </c>
      <c r="E621" t="s">
        <v>84</v>
      </c>
      <c r="F621" t="s">
        <v>983</v>
      </c>
      <c r="G621" t="s">
        <v>223</v>
      </c>
      <c r="H621" s="2">
        <v>45251.493981481479</v>
      </c>
      <c r="I621">
        <v>1</v>
      </c>
      <c r="J62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2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21" s="21" t="str">
        <f>_xlfn.XLOOKUP(User[[#This Row],[User Code]],RMS_Check_In_Out!A:A,RMS_Check_In_Out!D:D,"0")</f>
        <v>0</v>
      </c>
      <c r="M621" s="21">
        <f>_xlfn.XLOOKUP(User[[#This Row],[User Code]],Leave!P:P,Leave!S:S,"0")</f>
        <v>540</v>
      </c>
      <c r="N621" s="21">
        <f>User[[#This Row],[Time Leave RMS (min)]]/60</f>
        <v>9</v>
      </c>
      <c r="O621" s="15">
        <f>User[[#This Row],[Duration In Store(min)]]/60</f>
        <v>0</v>
      </c>
      <c r="P621" s="28">
        <f>User[[#This Row],[Time In Store + Leave]]/24</f>
        <v>0.375</v>
      </c>
      <c r="Q621" s="15">
        <f>(User[[#This Row],[Time Leave RMS (min)]]/60)+User[[#This Row],[Duration In Store H]]</f>
        <v>9</v>
      </c>
      <c r="R621">
        <f>IF(User[[#This Row],[Check In]]="Sin Registro",0,1)</f>
        <v>1</v>
      </c>
      <c r="S621">
        <f>IF(User[[#This Row],[Check Out]]="Sin Registro",0,1)</f>
        <v>1</v>
      </c>
      <c r="T621" t="str">
        <f>IFERROR(IF(VLOOKUP(User[[#This Row],[User Code]],Justificar!$C$8:$I$1048576,6,0)=0,"Sin Justificación",VLOOKUP(User[[#This Row],[User Code]],Justificar!$C$8:$I$1048576,6,0)),"")</f>
        <v/>
      </c>
      <c r="U621" t="str">
        <f>IFERROR(IF(VLOOKUP(User[[#This Row],[User Code]],Justificar!$C$8:$I$1048576,6,0)=0,"Sin Justificación",VLOOKUP(User[[#This Row],[User Code]],Justificar!$C$8:$I$1048576,7,0)),"")</f>
        <v/>
      </c>
      <c r="V621" t="str" cm="1">
        <f t="array" ref="V621">_xlfn.IFS(User[[#This Row],[Time In Store + Leave]]&lt;7.8,"Incompleto",User[[#This Row],[Time In Store + Leave]]&lt;=12,"Completo",User[[#This Row],[Time In Store + Leave]]&gt;12,"Superior")</f>
        <v>Completo</v>
      </c>
      <c r="W62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1" t="str">
        <f>IF(User[[#This Row],[Rango]]="incompleto",IF(User[[#This Row],[Reporte in]]=0,"Sin_Registro_In_Out",IF(User[[#This Row],[Reporte Out]]=0,"No_Realizo_Salida","No_cumple_el_Tiempo")),"")</f>
        <v/>
      </c>
      <c r="Y621" t="str" cm="1">
        <f t="array" ref="Y6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22" spans="1:25" x14ac:dyDescent="0.3">
      <c r="A622" t="s">
        <v>411</v>
      </c>
      <c r="B622">
        <v>1031177297</v>
      </c>
      <c r="C622" t="s">
        <v>1197</v>
      </c>
      <c r="D622" t="s">
        <v>412</v>
      </c>
      <c r="E622" t="s">
        <v>6</v>
      </c>
      <c r="F622" t="s">
        <v>1487</v>
      </c>
      <c r="G622" t="s">
        <v>177</v>
      </c>
      <c r="H622" s="2">
        <v>45251.493877314817</v>
      </c>
      <c r="I622">
        <v>1</v>
      </c>
      <c r="J6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45922.496886574074</v>
      </c>
      <c r="K6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45922.837835648148</v>
      </c>
      <c r="L622" s="21">
        <f>_xlfn.XLOOKUP(User[[#This Row],[User Code]],RMS_Check_In_Out!A:A,RMS_Check_In_Out!D:D,"0")</f>
        <v>491</v>
      </c>
      <c r="M622" s="21" t="str">
        <f>_xlfn.XLOOKUP(User[[#This Row],[User Code]],Leave!P:P,Leave!S:S,"0")</f>
        <v>0</v>
      </c>
      <c r="N622" s="21">
        <f>User[[#This Row],[Time Leave RMS (min)]]/60</f>
        <v>0</v>
      </c>
      <c r="O622" s="15">
        <f>User[[#This Row],[Duration In Store(min)]]/60</f>
        <v>8.1833333333333336</v>
      </c>
      <c r="P622" s="28">
        <f>User[[#This Row],[Time In Store + Leave]]/24</f>
        <v>0.34097222222222223</v>
      </c>
      <c r="Q622" s="15">
        <f>(User[[#This Row],[Time Leave RMS (min)]]/60)+User[[#This Row],[Duration In Store H]]</f>
        <v>8.1833333333333336</v>
      </c>
      <c r="R622">
        <f>IF(User[[#This Row],[Check In]]="Sin Registro",0,1)</f>
        <v>1</v>
      </c>
      <c r="S622">
        <f>IF(User[[#This Row],[Check Out]]="Sin Registro",0,1)</f>
        <v>1</v>
      </c>
      <c r="T622" t="str">
        <f>IFERROR(IF(VLOOKUP(User[[#This Row],[User Code]],Justificar!$C$8:$I$1048576,6,0)=0,"Sin Justificación",VLOOKUP(User[[#This Row],[User Code]],Justificar!$C$8:$I$1048576,6,0)),"")</f>
        <v/>
      </c>
      <c r="U622" t="str">
        <f>IFERROR(IF(VLOOKUP(User[[#This Row],[User Code]],Justificar!$C$8:$I$1048576,6,0)=0,"Sin Justificación",VLOOKUP(User[[#This Row],[User Code]],Justificar!$C$8:$I$1048576,7,0)),"")</f>
        <v/>
      </c>
      <c r="V622" t="str" cm="1">
        <f t="array" ref="V622">_xlfn.IFS(User[[#This Row],[Time In Store + Leave]]&lt;7.8,"Incompleto",User[[#This Row],[Time In Store + Leave]]&lt;=12,"Completo",User[[#This Row],[Time In Store + Leave]]&gt;12,"Superior")</f>
        <v>Completo</v>
      </c>
      <c r="W62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2" t="str">
        <f>IF(User[[#This Row],[Rango]]="incompleto",IF(User[[#This Row],[Reporte in]]=0,"Sin_Registro_In_Out",IF(User[[#This Row],[Reporte Out]]=0,"No_Realizo_Salida","No_cumple_el_Tiempo")),"")</f>
        <v/>
      </c>
      <c r="Y622" t="str" cm="1">
        <f t="array" ref="Y6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23" spans="1:25" x14ac:dyDescent="0.3">
      <c r="A623" t="s">
        <v>399</v>
      </c>
      <c r="B623">
        <v>1088307536</v>
      </c>
      <c r="C623" t="s">
        <v>1096</v>
      </c>
      <c r="D623" t="s">
        <v>400</v>
      </c>
      <c r="E623" t="s">
        <v>84</v>
      </c>
      <c r="F623" t="s">
        <v>1025</v>
      </c>
      <c r="G623" t="s">
        <v>177</v>
      </c>
      <c r="H623" s="2">
        <v>45245.773472222223</v>
      </c>
      <c r="I623">
        <v>1</v>
      </c>
      <c r="J62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2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23" s="21" t="str">
        <f>_xlfn.XLOOKUP(User[[#This Row],[User Code]],RMS_Check_In_Out!A:A,RMS_Check_In_Out!D:D,"0")</f>
        <v>0</v>
      </c>
      <c r="M623" s="21">
        <f>_xlfn.XLOOKUP(User[[#This Row],[User Code]],Leave!P:P,Leave!S:S,"0")</f>
        <v>540</v>
      </c>
      <c r="N623" s="21">
        <f>User[[#This Row],[Time Leave RMS (min)]]/60</f>
        <v>9</v>
      </c>
      <c r="O623" s="15">
        <f>User[[#This Row],[Duration In Store(min)]]/60</f>
        <v>0</v>
      </c>
      <c r="P623" s="28">
        <f>User[[#This Row],[Time In Store + Leave]]/24</f>
        <v>0.375</v>
      </c>
      <c r="Q623" s="15">
        <f>(User[[#This Row],[Time Leave RMS (min)]]/60)+User[[#This Row],[Duration In Store H]]</f>
        <v>9</v>
      </c>
      <c r="R623">
        <f>IF(User[[#This Row],[Check In]]="Sin Registro",0,1)</f>
        <v>1</v>
      </c>
      <c r="S623">
        <f>IF(User[[#This Row],[Check Out]]="Sin Registro",0,1)</f>
        <v>1</v>
      </c>
      <c r="T623" t="str">
        <f>IFERROR(IF(VLOOKUP(User[[#This Row],[User Code]],Justificar!$C$8:$I$1048576,6,0)=0,"Sin Justificación",VLOOKUP(User[[#This Row],[User Code]],Justificar!$C$8:$I$1048576,6,0)),"")</f>
        <v/>
      </c>
      <c r="U623" t="str">
        <f>IFERROR(IF(VLOOKUP(User[[#This Row],[User Code]],Justificar!$C$8:$I$1048576,6,0)=0,"Sin Justificación",VLOOKUP(User[[#This Row],[User Code]],Justificar!$C$8:$I$1048576,7,0)),"")</f>
        <v/>
      </c>
      <c r="V623" t="str" cm="1">
        <f t="array" ref="V623">_xlfn.IFS(User[[#This Row],[Time In Store + Leave]]&lt;7.8,"Incompleto",User[[#This Row],[Time In Store + Leave]]&lt;=12,"Completo",User[[#This Row],[Time In Store + Leave]]&gt;12,"Superior")</f>
        <v>Completo</v>
      </c>
      <c r="W62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3" t="str">
        <f>IF(User[[#This Row],[Rango]]="incompleto",IF(User[[#This Row],[Reporte in]]=0,"Sin_Registro_In_Out",IF(User[[#This Row],[Reporte Out]]=0,"No_Realizo_Salida","No_cumple_el_Tiempo")),"")</f>
        <v/>
      </c>
      <c r="Y623" t="str" cm="1">
        <f t="array" ref="Y6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24" spans="1:25" x14ac:dyDescent="0.3">
      <c r="A624" t="s">
        <v>401</v>
      </c>
      <c r="B624">
        <v>1014240622</v>
      </c>
      <c r="C624" t="s">
        <v>1198</v>
      </c>
      <c r="D624" t="s">
        <v>402</v>
      </c>
      <c r="E624" t="s">
        <v>6</v>
      </c>
      <c r="F624" t="s">
        <v>2767</v>
      </c>
      <c r="G624" t="s">
        <v>178</v>
      </c>
      <c r="H624" s="2">
        <v>45245.694849537038</v>
      </c>
      <c r="I624">
        <v>1</v>
      </c>
      <c r="J6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45922.416504629633</v>
      </c>
      <c r="K6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45922.793055555558</v>
      </c>
      <c r="L624" s="21">
        <f>_xlfn.XLOOKUP(User[[#This Row],[User Code]],RMS_Check_In_Out!A:A,RMS_Check_In_Out!D:D,"0")</f>
        <v>542</v>
      </c>
      <c r="M624" s="21" t="str">
        <f>_xlfn.XLOOKUP(User[[#This Row],[User Code]],Leave!P:P,Leave!S:S,"0")</f>
        <v>0</v>
      </c>
      <c r="N624" s="21">
        <f>User[[#This Row],[Time Leave RMS (min)]]/60</f>
        <v>0</v>
      </c>
      <c r="O624" s="15">
        <f>User[[#This Row],[Duration In Store(min)]]/60</f>
        <v>9.0333333333333332</v>
      </c>
      <c r="P624" s="28">
        <f>User[[#This Row],[Time In Store + Leave]]/24</f>
        <v>0.37638888888888888</v>
      </c>
      <c r="Q624" s="15">
        <f>(User[[#This Row],[Time Leave RMS (min)]]/60)+User[[#This Row],[Duration In Store H]]</f>
        <v>9.0333333333333332</v>
      </c>
      <c r="R624">
        <f>IF(User[[#This Row],[Check In]]="Sin Registro",0,1)</f>
        <v>1</v>
      </c>
      <c r="S624">
        <f>IF(User[[#This Row],[Check Out]]="Sin Registro",0,1)</f>
        <v>1</v>
      </c>
      <c r="T624" t="str">
        <f>IFERROR(IF(VLOOKUP(User[[#This Row],[User Code]],Justificar!$C$8:$I$1048576,6,0)=0,"Sin Justificación",VLOOKUP(User[[#This Row],[User Code]],Justificar!$C$8:$I$1048576,6,0)),"")</f>
        <v/>
      </c>
      <c r="U624" t="str">
        <f>IFERROR(IF(VLOOKUP(User[[#This Row],[User Code]],Justificar!$C$8:$I$1048576,6,0)=0,"Sin Justificación",VLOOKUP(User[[#This Row],[User Code]],Justificar!$C$8:$I$1048576,7,0)),"")</f>
        <v/>
      </c>
      <c r="V624" t="str" cm="1">
        <f t="array" ref="V624">_xlfn.IFS(User[[#This Row],[Time In Store + Leave]]&lt;7.8,"Incompleto",User[[#This Row],[Time In Store + Leave]]&lt;=12,"Completo",User[[#This Row],[Time In Store + Leave]]&gt;12,"Superior")</f>
        <v>Completo</v>
      </c>
      <c r="W62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4" t="str">
        <f>IF(User[[#This Row],[Rango]]="incompleto",IF(User[[#This Row],[Reporte in]]=0,"Sin_Registro_In_Out",IF(User[[#This Row],[Reporte Out]]=0,"No_Realizo_Salida","No_cumple_el_Tiempo")),"")</f>
        <v/>
      </c>
      <c r="Y624" t="str" cm="1">
        <f t="array" ref="Y6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25" spans="1:25" x14ac:dyDescent="0.3">
      <c r="A625" t="s">
        <v>403</v>
      </c>
      <c r="B625">
        <v>1020472323</v>
      </c>
      <c r="C625" t="s">
        <v>1097</v>
      </c>
      <c r="D625" t="s">
        <v>404</v>
      </c>
      <c r="E625" t="s">
        <v>84</v>
      </c>
      <c r="F625" t="s">
        <v>985</v>
      </c>
      <c r="G625" t="s">
        <v>179</v>
      </c>
      <c r="H625" s="2">
        <v>45240.492534722223</v>
      </c>
      <c r="I625">
        <v>1</v>
      </c>
      <c r="J6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45922.427164351851</v>
      </c>
      <c r="K6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45922.617858796293</v>
      </c>
      <c r="L625" s="21">
        <f>_xlfn.XLOOKUP(User[[#This Row],[User Code]],RMS_Check_In_Out!A:A,RMS_Check_In_Out!D:D,"0")</f>
        <v>275</v>
      </c>
      <c r="M625" s="21" t="str">
        <f>_xlfn.XLOOKUP(User[[#This Row],[User Code]],Leave!P:P,Leave!S:S,"0")</f>
        <v>0</v>
      </c>
      <c r="N625" s="21">
        <f>User[[#This Row],[Time Leave RMS (min)]]/60</f>
        <v>0</v>
      </c>
      <c r="O625" s="15">
        <f>User[[#This Row],[Duration In Store(min)]]/60</f>
        <v>4.583333333333333</v>
      </c>
      <c r="P625" s="28">
        <f>User[[#This Row],[Time In Store + Leave]]/24</f>
        <v>0.19097222222222221</v>
      </c>
      <c r="Q625" s="15">
        <f>(User[[#This Row],[Time Leave RMS (min)]]/60)+User[[#This Row],[Duration In Store H]]</f>
        <v>4.583333333333333</v>
      </c>
      <c r="R625">
        <f>IF(User[[#This Row],[Check In]]="Sin Registro",0,1)</f>
        <v>1</v>
      </c>
      <c r="S625">
        <f>IF(User[[#This Row],[Check Out]]="Sin Registro",0,1)</f>
        <v>1</v>
      </c>
      <c r="T625" t="str">
        <f>IFERROR(IF(VLOOKUP(User[[#This Row],[User Code]],Justificar!$C$8:$I$1048576,6,0)=0,"Sin Justificación",VLOOKUP(User[[#This Row],[User Code]],Justificar!$C$8:$I$1048576,6,0)),"")</f>
        <v>Sin Justificación</v>
      </c>
      <c r="U625" t="str">
        <f>IFERROR(IF(VLOOKUP(User[[#This Row],[User Code]],Justificar!$C$8:$I$1048576,6,0)=0,"Sin Justificación",VLOOKUP(User[[#This Row],[User Code]],Justificar!$C$8:$I$1048576,7,0)),"")</f>
        <v>Sin Justificación</v>
      </c>
      <c r="V625" t="str" cm="1">
        <f t="array" ref="V625">_xlfn.IFS(User[[#This Row],[Time In Store + Leave]]&lt;7.8,"Incompleto",User[[#This Row],[Time In Store + Leave]]&lt;=12,"Completo",User[[#This Row],[Time In Store + Leave]]&gt;12,"Superior")</f>
        <v>Incompleto</v>
      </c>
      <c r="W625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25" t="str">
        <f>IF(User[[#This Row],[Rango]]="incompleto",IF(User[[#This Row],[Reporte in]]=0,"Sin_Registro_In_Out",IF(User[[#This Row],[Reporte Out]]=0,"No_Realizo_Salida","No_cumple_el_Tiempo")),"")</f>
        <v>No_cumple_el_Tiempo</v>
      </c>
      <c r="Y625" t="str" cm="1">
        <f t="array" ref="Y6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626" spans="1:25" x14ac:dyDescent="0.3">
      <c r="A626" t="s">
        <v>393</v>
      </c>
      <c r="B626">
        <v>1054560652</v>
      </c>
      <c r="C626" t="s">
        <v>1199</v>
      </c>
      <c r="D626" t="s">
        <v>394</v>
      </c>
      <c r="E626" t="s">
        <v>6</v>
      </c>
      <c r="F626" t="s">
        <v>1036</v>
      </c>
      <c r="G626" t="s">
        <v>178</v>
      </c>
      <c r="H626" s="2">
        <v>45238.658495370371</v>
      </c>
      <c r="I626">
        <v>1</v>
      </c>
      <c r="J62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2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26" s="21" t="str">
        <f>_xlfn.XLOOKUP(User[[#This Row],[User Code]],RMS_Check_In_Out!A:A,RMS_Check_In_Out!D:D,"0")</f>
        <v>0</v>
      </c>
      <c r="M626" s="21" t="str">
        <f>_xlfn.XLOOKUP(User[[#This Row],[User Code]],Leave!P:P,Leave!S:S,"0")</f>
        <v>0</v>
      </c>
      <c r="N626" s="21">
        <f>User[[#This Row],[Time Leave RMS (min)]]/60</f>
        <v>0</v>
      </c>
      <c r="O626" s="15">
        <f>User[[#This Row],[Duration In Store(min)]]/60</f>
        <v>0</v>
      </c>
      <c r="P626" s="28">
        <f>User[[#This Row],[Time In Store + Leave]]/24</f>
        <v>0</v>
      </c>
      <c r="Q626" s="15">
        <f>(User[[#This Row],[Time Leave RMS (min)]]/60)+User[[#This Row],[Duration In Store H]]</f>
        <v>0</v>
      </c>
      <c r="R626">
        <f>IF(User[[#This Row],[Check In]]="Sin Registro",0,1)</f>
        <v>0</v>
      </c>
      <c r="S626">
        <f>IF(User[[#This Row],[Check Out]]="Sin Registro",0,1)</f>
        <v>0</v>
      </c>
      <c r="T626" t="str">
        <f>IFERROR(IF(VLOOKUP(User[[#This Row],[User Code]],Justificar!$C$8:$I$1048576,6,0)=0,"Sin Justificación",VLOOKUP(User[[#This Row],[User Code]],Justificar!$C$8:$I$1048576,6,0)),"")</f>
        <v>Sin Justificación</v>
      </c>
      <c r="U626" t="str">
        <f>IFERROR(IF(VLOOKUP(User[[#This Row],[User Code]],Justificar!$C$8:$I$1048576,6,0)=0,"Sin Justificación",VLOOKUP(User[[#This Row],[User Code]],Justificar!$C$8:$I$1048576,7,0)),"")</f>
        <v>Sin Justificación</v>
      </c>
      <c r="V626" t="str" cm="1">
        <f t="array" ref="V626">_xlfn.IFS(User[[#This Row],[Time In Store + Leave]]&lt;7.8,"Incompleto",User[[#This Row],[Time In Store + Leave]]&lt;=12,"Completo",User[[#This Row],[Time In Store + Leave]]&gt;12,"Superior")</f>
        <v>Incompleto</v>
      </c>
      <c r="W62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26" t="str">
        <f>IF(User[[#This Row],[Rango]]="incompleto",IF(User[[#This Row],[Reporte in]]=0,"Sin_Registro_In_Out",IF(User[[#This Row],[Reporte Out]]=0,"No_Realizo_Salida","No_cumple_el_Tiempo")),"")</f>
        <v>Sin_Registro_In_Out</v>
      </c>
      <c r="Y626" t="str" cm="1">
        <f t="array" ref="Y6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27" spans="1:25" x14ac:dyDescent="0.3">
      <c r="A627" t="s">
        <v>395</v>
      </c>
      <c r="B627">
        <v>1028025960</v>
      </c>
      <c r="C627" t="s">
        <v>1200</v>
      </c>
      <c r="D627" t="s">
        <v>396</v>
      </c>
      <c r="E627" t="s">
        <v>6</v>
      </c>
      <c r="F627" t="s">
        <v>1043</v>
      </c>
      <c r="G627" t="s">
        <v>177</v>
      </c>
      <c r="H627" s="2">
        <v>45238.658483796295</v>
      </c>
      <c r="I627">
        <v>1</v>
      </c>
      <c r="J62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45922.492256944446</v>
      </c>
      <c r="K62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45922.834016203706</v>
      </c>
      <c r="L627" s="21">
        <f>_xlfn.XLOOKUP(User[[#This Row],[User Code]],RMS_Check_In_Out!A:A,RMS_Check_In_Out!D:D,"0")</f>
        <v>492</v>
      </c>
      <c r="M627" s="21" t="str">
        <f>_xlfn.XLOOKUP(User[[#This Row],[User Code]],Leave!P:P,Leave!S:S,"0")</f>
        <v>0</v>
      </c>
      <c r="N627" s="21">
        <f>User[[#This Row],[Time Leave RMS (min)]]/60</f>
        <v>0</v>
      </c>
      <c r="O627" s="15">
        <f>User[[#This Row],[Duration In Store(min)]]/60</f>
        <v>8.1999999999999993</v>
      </c>
      <c r="P627" s="28">
        <f>User[[#This Row],[Time In Store + Leave]]/24</f>
        <v>0.34166666666666662</v>
      </c>
      <c r="Q627" s="15">
        <f>(User[[#This Row],[Time Leave RMS (min)]]/60)+User[[#This Row],[Duration In Store H]]</f>
        <v>8.1999999999999993</v>
      </c>
      <c r="R627">
        <f>IF(User[[#This Row],[Check In]]="Sin Registro",0,1)</f>
        <v>1</v>
      </c>
      <c r="S627">
        <f>IF(User[[#This Row],[Check Out]]="Sin Registro",0,1)</f>
        <v>1</v>
      </c>
      <c r="T627" t="str">
        <f>IFERROR(IF(VLOOKUP(User[[#This Row],[User Code]],Justificar!$C$8:$I$1048576,6,0)=0,"Sin Justificación",VLOOKUP(User[[#This Row],[User Code]],Justificar!$C$8:$I$1048576,6,0)),"")</f>
        <v/>
      </c>
      <c r="U627" t="str">
        <f>IFERROR(IF(VLOOKUP(User[[#This Row],[User Code]],Justificar!$C$8:$I$1048576,6,0)=0,"Sin Justificación",VLOOKUP(User[[#This Row],[User Code]],Justificar!$C$8:$I$1048576,7,0)),"")</f>
        <v/>
      </c>
      <c r="V627" t="str" cm="1">
        <f t="array" ref="V627">_xlfn.IFS(User[[#This Row],[Time In Store + Leave]]&lt;7.8,"Incompleto",User[[#This Row],[Time In Store + Leave]]&lt;=12,"Completo",User[[#This Row],[Time In Store + Leave]]&gt;12,"Superior")</f>
        <v>Completo</v>
      </c>
      <c r="W62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7" t="str">
        <f>IF(User[[#This Row],[Rango]]="incompleto",IF(User[[#This Row],[Reporte in]]=0,"Sin_Registro_In_Out",IF(User[[#This Row],[Reporte Out]]=0,"No_Realizo_Salida","No_cumple_el_Tiempo")),"")</f>
        <v/>
      </c>
      <c r="Y627" t="str" cm="1">
        <f t="array" ref="Y6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28" spans="1:25" x14ac:dyDescent="0.3">
      <c r="A628" t="s">
        <v>397</v>
      </c>
      <c r="B628">
        <v>1053853244</v>
      </c>
      <c r="C628" t="s">
        <v>1201</v>
      </c>
      <c r="D628" t="s">
        <v>398</v>
      </c>
      <c r="E628" t="s">
        <v>6</v>
      </c>
      <c r="F628" t="s">
        <v>1042</v>
      </c>
      <c r="G628" t="s">
        <v>178</v>
      </c>
      <c r="H628" s="2">
        <v>45238.658472222225</v>
      </c>
      <c r="I628">
        <v>1</v>
      </c>
      <c r="J6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45922.350694444445</v>
      </c>
      <c r="K6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45922.739560185182</v>
      </c>
      <c r="L628" s="21">
        <f>_xlfn.XLOOKUP(User[[#This Row],[User Code]],RMS_Check_In_Out!A:A,RMS_Check_In_Out!D:D,"0")</f>
        <v>560</v>
      </c>
      <c r="M628" s="21" t="str">
        <f>_xlfn.XLOOKUP(User[[#This Row],[User Code]],Leave!P:P,Leave!S:S,"0")</f>
        <v>0</v>
      </c>
      <c r="N628" s="21">
        <f>User[[#This Row],[Time Leave RMS (min)]]/60</f>
        <v>0</v>
      </c>
      <c r="O628" s="15">
        <f>User[[#This Row],[Duration In Store(min)]]/60</f>
        <v>9.3333333333333339</v>
      </c>
      <c r="P628" s="28">
        <f>User[[#This Row],[Time In Store + Leave]]/24</f>
        <v>0.3888888888888889</v>
      </c>
      <c r="Q628" s="15">
        <f>(User[[#This Row],[Time Leave RMS (min)]]/60)+User[[#This Row],[Duration In Store H]]</f>
        <v>9.3333333333333339</v>
      </c>
      <c r="R628">
        <f>IF(User[[#This Row],[Check In]]="Sin Registro",0,1)</f>
        <v>1</v>
      </c>
      <c r="S628">
        <f>IF(User[[#This Row],[Check Out]]="Sin Registro",0,1)</f>
        <v>1</v>
      </c>
      <c r="T628" t="str">
        <f>IFERROR(IF(VLOOKUP(User[[#This Row],[User Code]],Justificar!$C$8:$I$1048576,6,0)=0,"Sin Justificación",VLOOKUP(User[[#This Row],[User Code]],Justificar!$C$8:$I$1048576,6,0)),"")</f>
        <v/>
      </c>
      <c r="U628" t="str">
        <f>IFERROR(IF(VLOOKUP(User[[#This Row],[User Code]],Justificar!$C$8:$I$1048576,6,0)=0,"Sin Justificación",VLOOKUP(User[[#This Row],[User Code]],Justificar!$C$8:$I$1048576,7,0)),"")</f>
        <v/>
      </c>
      <c r="V628" t="str" cm="1">
        <f t="array" ref="V628">_xlfn.IFS(User[[#This Row],[Time In Store + Leave]]&lt;7.8,"Incompleto",User[[#This Row],[Time In Store + Leave]]&lt;=12,"Completo",User[[#This Row],[Time In Store + Leave]]&gt;12,"Superior")</f>
        <v>Completo</v>
      </c>
      <c r="W62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8" t="str">
        <f>IF(User[[#This Row],[Rango]]="incompleto",IF(User[[#This Row],[Reporte in]]=0,"Sin_Registro_In_Out",IF(User[[#This Row],[Reporte Out]]=0,"No_Realizo_Salida","No_cumple_el_Tiempo")),"")</f>
        <v/>
      </c>
      <c r="Y628" t="str" cm="1">
        <f t="array" ref="Y6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29" spans="1:25" x14ac:dyDescent="0.3">
      <c r="A629" t="s">
        <v>391</v>
      </c>
      <c r="B629">
        <v>1115189397</v>
      </c>
      <c r="C629" t="s">
        <v>1098</v>
      </c>
      <c r="D629" t="s">
        <v>392</v>
      </c>
      <c r="E629" t="s">
        <v>84</v>
      </c>
      <c r="F629" t="s">
        <v>984</v>
      </c>
      <c r="G629" t="s">
        <v>178</v>
      </c>
      <c r="H629" s="2">
        <v>45223.394444444442</v>
      </c>
      <c r="I629">
        <v>1</v>
      </c>
      <c r="J62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2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29" s="21" t="str">
        <f>_xlfn.XLOOKUP(User[[#This Row],[User Code]],RMS_Check_In_Out!A:A,RMS_Check_In_Out!D:D,"0")</f>
        <v>0</v>
      </c>
      <c r="M629" s="21">
        <f>_xlfn.XLOOKUP(User[[#This Row],[User Code]],Leave!P:P,Leave!S:S,"0")</f>
        <v>540</v>
      </c>
      <c r="N629" s="21">
        <f>User[[#This Row],[Time Leave RMS (min)]]/60</f>
        <v>9</v>
      </c>
      <c r="O629" s="15">
        <f>User[[#This Row],[Duration In Store(min)]]/60</f>
        <v>0</v>
      </c>
      <c r="P629" s="28">
        <f>User[[#This Row],[Time In Store + Leave]]/24</f>
        <v>0.375</v>
      </c>
      <c r="Q629" s="15">
        <f>(User[[#This Row],[Time Leave RMS (min)]]/60)+User[[#This Row],[Duration In Store H]]</f>
        <v>9</v>
      </c>
      <c r="R629">
        <f>IF(User[[#This Row],[Check In]]="Sin Registro",0,1)</f>
        <v>1</v>
      </c>
      <c r="S629">
        <f>IF(User[[#This Row],[Check Out]]="Sin Registro",0,1)</f>
        <v>1</v>
      </c>
      <c r="T629" t="str">
        <f>IFERROR(IF(VLOOKUP(User[[#This Row],[User Code]],Justificar!$C$8:$I$1048576,6,0)=0,"Sin Justificación",VLOOKUP(User[[#This Row],[User Code]],Justificar!$C$8:$I$1048576,6,0)),"")</f>
        <v/>
      </c>
      <c r="U629" t="str">
        <f>IFERROR(IF(VLOOKUP(User[[#This Row],[User Code]],Justificar!$C$8:$I$1048576,6,0)=0,"Sin Justificación",VLOOKUP(User[[#This Row],[User Code]],Justificar!$C$8:$I$1048576,7,0)),"")</f>
        <v/>
      </c>
      <c r="V629" t="str" cm="1">
        <f t="array" ref="V629">_xlfn.IFS(User[[#This Row],[Time In Store + Leave]]&lt;7.8,"Incompleto",User[[#This Row],[Time In Store + Leave]]&lt;=12,"Completo",User[[#This Row],[Time In Store + Leave]]&gt;12,"Superior")</f>
        <v>Completo</v>
      </c>
      <c r="W62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29" t="str">
        <f>IF(User[[#This Row],[Rango]]="incompleto",IF(User[[#This Row],[Reporte in]]=0,"Sin_Registro_In_Out",IF(User[[#This Row],[Reporte Out]]=0,"No_Realizo_Salida","No_cumple_el_Tiempo")),"")</f>
        <v/>
      </c>
      <c r="Y629" t="str" cm="1">
        <f t="array" ref="Y6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30" spans="1:25" x14ac:dyDescent="0.3">
      <c r="A630" t="s">
        <v>386</v>
      </c>
      <c r="B630">
        <v>1096213114</v>
      </c>
      <c r="C630" t="s">
        <v>1202</v>
      </c>
      <c r="D630" t="s">
        <v>387</v>
      </c>
      <c r="E630" t="s">
        <v>6</v>
      </c>
      <c r="F630" t="s">
        <v>1843</v>
      </c>
      <c r="G630" t="s">
        <v>179</v>
      </c>
      <c r="H630" s="2">
        <v>45216.567754629628</v>
      </c>
      <c r="I630">
        <v>1</v>
      </c>
      <c r="J6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45922.325254629628</v>
      </c>
      <c r="K6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45922.738136574073</v>
      </c>
      <c r="L630" s="21">
        <f>_xlfn.XLOOKUP(User[[#This Row],[User Code]],RMS_Check_In_Out!A:A,RMS_Check_In_Out!D:D,"0")</f>
        <v>595</v>
      </c>
      <c r="M630" s="21" t="str">
        <f>_xlfn.XLOOKUP(User[[#This Row],[User Code]],Leave!P:P,Leave!S:S,"0")</f>
        <v>0</v>
      </c>
      <c r="N630" s="21">
        <f>User[[#This Row],[Time Leave RMS (min)]]/60</f>
        <v>0</v>
      </c>
      <c r="O630" s="15">
        <f>User[[#This Row],[Duration In Store(min)]]/60</f>
        <v>9.9166666666666661</v>
      </c>
      <c r="P630" s="28">
        <f>User[[#This Row],[Time In Store + Leave]]/24</f>
        <v>0.41319444444444442</v>
      </c>
      <c r="Q630" s="15">
        <f>(User[[#This Row],[Time Leave RMS (min)]]/60)+User[[#This Row],[Duration In Store H]]</f>
        <v>9.9166666666666661</v>
      </c>
      <c r="R630">
        <f>IF(User[[#This Row],[Check In]]="Sin Registro",0,1)</f>
        <v>1</v>
      </c>
      <c r="S630">
        <f>IF(User[[#This Row],[Check Out]]="Sin Registro",0,1)</f>
        <v>1</v>
      </c>
      <c r="T630" t="str">
        <f>IFERROR(IF(VLOOKUP(User[[#This Row],[User Code]],Justificar!$C$8:$I$1048576,6,0)=0,"Sin Justificación",VLOOKUP(User[[#This Row],[User Code]],Justificar!$C$8:$I$1048576,6,0)),"")</f>
        <v/>
      </c>
      <c r="U630" t="str">
        <f>IFERROR(IF(VLOOKUP(User[[#This Row],[User Code]],Justificar!$C$8:$I$1048576,6,0)=0,"Sin Justificación",VLOOKUP(User[[#This Row],[User Code]],Justificar!$C$8:$I$1048576,7,0)),"")</f>
        <v/>
      </c>
      <c r="V630" t="str" cm="1">
        <f t="array" ref="V630">_xlfn.IFS(User[[#This Row],[Time In Store + Leave]]&lt;7.8,"Incompleto",User[[#This Row],[Time In Store + Leave]]&lt;=12,"Completo",User[[#This Row],[Time In Store + Leave]]&gt;12,"Superior")</f>
        <v>Completo</v>
      </c>
      <c r="W63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0" t="str">
        <f>IF(User[[#This Row],[Rango]]="incompleto",IF(User[[#This Row],[Reporte in]]=0,"Sin_Registro_In_Out",IF(User[[#This Row],[Reporte Out]]=0,"No_Realizo_Salida","No_cumple_el_Tiempo")),"")</f>
        <v/>
      </c>
      <c r="Y630" t="str" cm="1">
        <f t="array" ref="Y6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31" spans="1:25" x14ac:dyDescent="0.3">
      <c r="A631" t="s">
        <v>385</v>
      </c>
      <c r="B631">
        <v>1004487006</v>
      </c>
      <c r="C631" t="s">
        <v>1203</v>
      </c>
      <c r="D631" t="s">
        <v>388</v>
      </c>
      <c r="E631" t="s">
        <v>6</v>
      </c>
      <c r="F631" t="s">
        <v>974</v>
      </c>
      <c r="G631" t="s">
        <v>177</v>
      </c>
      <c r="H631" s="2">
        <v>45216.441168981481</v>
      </c>
      <c r="I631">
        <v>1</v>
      </c>
      <c r="J63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63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631" s="21" t="str">
        <f>_xlfn.XLOOKUP(User[[#This Row],[User Code]],RMS_Check_In_Out!A:A,RMS_Check_In_Out!D:D,"0")</f>
        <v>0</v>
      </c>
      <c r="M631" s="21">
        <f>_xlfn.XLOOKUP(User[[#This Row],[User Code]],Leave!P:P,Leave!S:S,"0")</f>
        <v>540</v>
      </c>
      <c r="N631" s="21">
        <f>User[[#This Row],[Time Leave RMS (min)]]/60</f>
        <v>9</v>
      </c>
      <c r="O631" s="15">
        <f>User[[#This Row],[Duration In Store(min)]]/60</f>
        <v>0</v>
      </c>
      <c r="P631" s="28">
        <f>User[[#This Row],[Time In Store + Leave]]/24</f>
        <v>0.375</v>
      </c>
      <c r="Q631" s="15">
        <f>(User[[#This Row],[Time Leave RMS (min)]]/60)+User[[#This Row],[Duration In Store H]]</f>
        <v>9</v>
      </c>
      <c r="R631">
        <f>IF(User[[#This Row],[Check In]]="Sin Registro",0,1)</f>
        <v>1</v>
      </c>
      <c r="S631">
        <f>IF(User[[#This Row],[Check Out]]="Sin Registro",0,1)</f>
        <v>1</v>
      </c>
      <c r="T631" t="str">
        <f>IFERROR(IF(VLOOKUP(User[[#This Row],[User Code]],Justificar!$C$8:$I$1048576,6,0)=0,"Sin Justificación",VLOOKUP(User[[#This Row],[User Code]],Justificar!$C$8:$I$1048576,6,0)),"")</f>
        <v/>
      </c>
      <c r="U631" t="str">
        <f>IFERROR(IF(VLOOKUP(User[[#This Row],[User Code]],Justificar!$C$8:$I$1048576,6,0)=0,"Sin Justificación",VLOOKUP(User[[#This Row],[User Code]],Justificar!$C$8:$I$1048576,7,0)),"")</f>
        <v/>
      </c>
      <c r="V631" t="str" cm="1">
        <f t="array" ref="V631">_xlfn.IFS(User[[#This Row],[Time In Store + Leave]]&lt;7.8,"Incompleto",User[[#This Row],[Time In Store + Leave]]&lt;=12,"Completo",User[[#This Row],[Time In Store + Leave]]&gt;12,"Superior")</f>
        <v>Completo</v>
      </c>
      <c r="W63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1" t="str">
        <f>IF(User[[#This Row],[Rango]]="incompleto",IF(User[[#This Row],[Reporte in]]=0,"Sin_Registro_In_Out",IF(User[[#This Row],[Reporte Out]]=0,"No_Realizo_Salida","No_cumple_el_Tiempo")),"")</f>
        <v/>
      </c>
      <c r="Y631" t="str" cm="1">
        <f t="array" ref="Y6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32" spans="1:25" x14ac:dyDescent="0.3">
      <c r="A632" t="s">
        <v>384</v>
      </c>
      <c r="B632">
        <v>1000696622</v>
      </c>
      <c r="C632" t="s">
        <v>1204</v>
      </c>
      <c r="D632" t="s">
        <v>389</v>
      </c>
      <c r="E632" t="s">
        <v>84</v>
      </c>
      <c r="F632" t="s">
        <v>981</v>
      </c>
      <c r="G632" t="s">
        <v>177</v>
      </c>
      <c r="H632" s="2">
        <v>45212.691342592596</v>
      </c>
      <c r="I632">
        <v>1</v>
      </c>
      <c r="J63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3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32" s="21" t="str">
        <f>_xlfn.XLOOKUP(User[[#This Row],[User Code]],RMS_Check_In_Out!A:A,RMS_Check_In_Out!D:D,"0")</f>
        <v>0</v>
      </c>
      <c r="M632" s="21">
        <f>_xlfn.XLOOKUP(User[[#This Row],[User Code]],Leave!P:P,Leave!S:S,"0")</f>
        <v>480</v>
      </c>
      <c r="N632" s="21">
        <f>User[[#This Row],[Time Leave RMS (min)]]/60</f>
        <v>8</v>
      </c>
      <c r="O632" s="15">
        <f>User[[#This Row],[Duration In Store(min)]]/60</f>
        <v>0</v>
      </c>
      <c r="P632" s="28">
        <f>User[[#This Row],[Time In Store + Leave]]/24</f>
        <v>0.33333333333333331</v>
      </c>
      <c r="Q632" s="15">
        <f>(User[[#This Row],[Time Leave RMS (min)]]/60)+User[[#This Row],[Duration In Store H]]</f>
        <v>8</v>
      </c>
      <c r="R632">
        <f>IF(User[[#This Row],[Check In]]="Sin Registro",0,1)</f>
        <v>1</v>
      </c>
      <c r="S632">
        <f>IF(User[[#This Row],[Check Out]]="Sin Registro",0,1)</f>
        <v>1</v>
      </c>
      <c r="T632" t="str">
        <f>IFERROR(IF(VLOOKUP(User[[#This Row],[User Code]],Justificar!$C$8:$I$1048576,6,0)=0,"Sin Justificación",VLOOKUP(User[[#This Row],[User Code]],Justificar!$C$8:$I$1048576,6,0)),"")</f>
        <v/>
      </c>
      <c r="U632" t="str">
        <f>IFERROR(IF(VLOOKUP(User[[#This Row],[User Code]],Justificar!$C$8:$I$1048576,6,0)=0,"Sin Justificación",VLOOKUP(User[[#This Row],[User Code]],Justificar!$C$8:$I$1048576,7,0)),"")</f>
        <v/>
      </c>
      <c r="V632" t="str" cm="1">
        <f t="array" ref="V632">_xlfn.IFS(User[[#This Row],[Time In Store + Leave]]&lt;7.8,"Incompleto",User[[#This Row],[Time In Store + Leave]]&lt;=12,"Completo",User[[#This Row],[Time In Store + Leave]]&gt;12,"Superior")</f>
        <v>Completo</v>
      </c>
      <c r="W63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2" t="str">
        <f>IF(User[[#This Row],[Rango]]="incompleto",IF(User[[#This Row],[Reporte in]]=0,"Sin_Registro_In_Out",IF(User[[#This Row],[Reporte Out]]=0,"No_Realizo_Salida","No_cumple_el_Tiempo")),"")</f>
        <v/>
      </c>
      <c r="Y632" t="str" cm="1">
        <f t="array" ref="Y6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33" spans="1:25" x14ac:dyDescent="0.3">
      <c r="A633" t="s">
        <v>383</v>
      </c>
      <c r="B633">
        <v>1090148430</v>
      </c>
      <c r="C633" t="s">
        <v>1205</v>
      </c>
      <c r="D633" t="s">
        <v>390</v>
      </c>
      <c r="E633" t="s">
        <v>6</v>
      </c>
      <c r="F633" t="s">
        <v>1034</v>
      </c>
      <c r="G633" t="s">
        <v>178</v>
      </c>
      <c r="H633" s="2">
        <v>45211.648321759261</v>
      </c>
      <c r="I633">
        <v>1</v>
      </c>
      <c r="J63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45922.405891203707</v>
      </c>
      <c r="K63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45922.793437499997</v>
      </c>
      <c r="L633" s="21">
        <f>_xlfn.XLOOKUP(User[[#This Row],[User Code]],RMS_Check_In_Out!A:A,RMS_Check_In_Out!D:D,"0")</f>
        <v>558</v>
      </c>
      <c r="M633" s="21" t="str">
        <f>_xlfn.XLOOKUP(User[[#This Row],[User Code]],Leave!P:P,Leave!S:S,"0")</f>
        <v>0</v>
      </c>
      <c r="N633" s="21">
        <f>User[[#This Row],[Time Leave RMS (min)]]/60</f>
        <v>0</v>
      </c>
      <c r="O633" s="15">
        <f>User[[#This Row],[Duration In Store(min)]]/60</f>
        <v>9.3000000000000007</v>
      </c>
      <c r="P633" s="28">
        <f>User[[#This Row],[Time In Store + Leave]]/24</f>
        <v>0.38750000000000001</v>
      </c>
      <c r="Q633" s="15">
        <f>(User[[#This Row],[Time Leave RMS (min)]]/60)+User[[#This Row],[Duration In Store H]]</f>
        <v>9.3000000000000007</v>
      </c>
      <c r="R633">
        <f>IF(User[[#This Row],[Check In]]="Sin Registro",0,1)</f>
        <v>1</v>
      </c>
      <c r="S633">
        <f>IF(User[[#This Row],[Check Out]]="Sin Registro",0,1)</f>
        <v>1</v>
      </c>
      <c r="T633" t="str">
        <f>IFERROR(IF(VLOOKUP(User[[#This Row],[User Code]],Justificar!$C$8:$I$1048576,6,0)=0,"Sin Justificación",VLOOKUP(User[[#This Row],[User Code]],Justificar!$C$8:$I$1048576,6,0)),"")</f>
        <v/>
      </c>
      <c r="U633" t="str">
        <f>IFERROR(IF(VLOOKUP(User[[#This Row],[User Code]],Justificar!$C$8:$I$1048576,6,0)=0,"Sin Justificación",VLOOKUP(User[[#This Row],[User Code]],Justificar!$C$8:$I$1048576,7,0)),"")</f>
        <v/>
      </c>
      <c r="V633" t="str" cm="1">
        <f t="array" ref="V633">_xlfn.IFS(User[[#This Row],[Time In Store + Leave]]&lt;7.8,"Incompleto",User[[#This Row],[Time In Store + Leave]]&lt;=12,"Completo",User[[#This Row],[Time In Store + Leave]]&gt;12,"Superior")</f>
        <v>Completo</v>
      </c>
      <c r="W63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3" t="str">
        <f>IF(User[[#This Row],[Rango]]="incompleto",IF(User[[#This Row],[Reporte in]]=0,"Sin_Registro_In_Out",IF(User[[#This Row],[Reporte Out]]=0,"No_Realizo_Salida","No_cumple_el_Tiempo")),"")</f>
        <v/>
      </c>
      <c r="Y633" t="str" cm="1">
        <f t="array" ref="Y6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34" spans="1:25" x14ac:dyDescent="0.3">
      <c r="A634" t="s">
        <v>381</v>
      </c>
      <c r="B634">
        <v>1052078207</v>
      </c>
      <c r="C634" t="s">
        <v>1206</v>
      </c>
      <c r="D634" t="s">
        <v>382</v>
      </c>
      <c r="E634" t="s">
        <v>6</v>
      </c>
      <c r="F634" t="s">
        <v>972</v>
      </c>
      <c r="G634" t="s">
        <v>178</v>
      </c>
      <c r="H634" s="2">
        <v>45204.402824074074</v>
      </c>
      <c r="I634">
        <v>1</v>
      </c>
      <c r="J6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45922.377118055556</v>
      </c>
      <c r="K6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45922.731921296298</v>
      </c>
      <c r="L634" s="21">
        <f>_xlfn.XLOOKUP(User[[#This Row],[User Code]],RMS_Check_In_Out!A:A,RMS_Check_In_Out!D:D,"0")</f>
        <v>511</v>
      </c>
      <c r="M634" s="21" t="str">
        <f>_xlfn.XLOOKUP(User[[#This Row],[User Code]],Leave!P:P,Leave!S:S,"0")</f>
        <v>0</v>
      </c>
      <c r="N634" s="21">
        <f>User[[#This Row],[Time Leave RMS (min)]]/60</f>
        <v>0</v>
      </c>
      <c r="O634" s="15">
        <f>User[[#This Row],[Duration In Store(min)]]/60</f>
        <v>8.5166666666666675</v>
      </c>
      <c r="P634" s="28">
        <f>User[[#This Row],[Time In Store + Leave]]/24</f>
        <v>0.35486111111111113</v>
      </c>
      <c r="Q634" s="15">
        <f>(User[[#This Row],[Time Leave RMS (min)]]/60)+User[[#This Row],[Duration In Store H]]</f>
        <v>8.5166666666666675</v>
      </c>
      <c r="R634">
        <f>IF(User[[#This Row],[Check In]]="Sin Registro",0,1)</f>
        <v>1</v>
      </c>
      <c r="S634">
        <f>IF(User[[#This Row],[Check Out]]="Sin Registro",0,1)</f>
        <v>1</v>
      </c>
      <c r="T634" t="str">
        <f>IFERROR(IF(VLOOKUP(User[[#This Row],[User Code]],Justificar!$C$8:$I$1048576,6,0)=0,"Sin Justificación",VLOOKUP(User[[#This Row],[User Code]],Justificar!$C$8:$I$1048576,6,0)),"")</f>
        <v/>
      </c>
      <c r="U634" t="str">
        <f>IFERROR(IF(VLOOKUP(User[[#This Row],[User Code]],Justificar!$C$8:$I$1048576,6,0)=0,"Sin Justificación",VLOOKUP(User[[#This Row],[User Code]],Justificar!$C$8:$I$1048576,7,0)),"")</f>
        <v/>
      </c>
      <c r="V634" t="str" cm="1">
        <f t="array" ref="V634">_xlfn.IFS(User[[#This Row],[Time In Store + Leave]]&lt;7.8,"Incompleto",User[[#This Row],[Time In Store + Leave]]&lt;=12,"Completo",User[[#This Row],[Time In Store + Leave]]&gt;12,"Superior")</f>
        <v>Completo</v>
      </c>
      <c r="W63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4" t="str">
        <f>IF(User[[#This Row],[Rango]]="incompleto",IF(User[[#This Row],[Reporte in]]=0,"Sin_Registro_In_Out",IF(User[[#This Row],[Reporte Out]]=0,"No_Realizo_Salida","No_cumple_el_Tiempo")),"")</f>
        <v/>
      </c>
      <c r="Y634" t="str" cm="1">
        <f t="array" ref="Y6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35" spans="1:25" x14ac:dyDescent="0.3">
      <c r="A635" t="s">
        <v>376</v>
      </c>
      <c r="B635">
        <v>55308283</v>
      </c>
      <c r="C635" t="s">
        <v>1207</v>
      </c>
      <c r="D635" t="s">
        <v>377</v>
      </c>
      <c r="E635" t="s">
        <v>6</v>
      </c>
      <c r="F635" t="s">
        <v>2210</v>
      </c>
      <c r="G635" t="s">
        <v>178</v>
      </c>
      <c r="H635" s="2">
        <v>45201.813807870371</v>
      </c>
      <c r="I635">
        <v>1</v>
      </c>
      <c r="J6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45922.348541666666</v>
      </c>
      <c r="K6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45922.743263888886</v>
      </c>
      <c r="L635" s="21">
        <f>_xlfn.XLOOKUP(User[[#This Row],[User Code]],RMS_Check_In_Out!A:A,RMS_Check_In_Out!D:D,"0")</f>
        <v>568</v>
      </c>
      <c r="M635" s="21" t="str">
        <f>_xlfn.XLOOKUP(User[[#This Row],[User Code]],Leave!P:P,Leave!S:S,"0")</f>
        <v>0</v>
      </c>
      <c r="N635" s="21">
        <f>User[[#This Row],[Time Leave RMS (min)]]/60</f>
        <v>0</v>
      </c>
      <c r="O635" s="15">
        <f>User[[#This Row],[Duration In Store(min)]]/60</f>
        <v>9.4666666666666668</v>
      </c>
      <c r="P635" s="28">
        <f>User[[#This Row],[Time In Store + Leave]]/24</f>
        <v>0.39444444444444443</v>
      </c>
      <c r="Q635" s="15">
        <f>(User[[#This Row],[Time Leave RMS (min)]]/60)+User[[#This Row],[Duration In Store H]]</f>
        <v>9.4666666666666668</v>
      </c>
      <c r="R635">
        <f>IF(User[[#This Row],[Check In]]="Sin Registro",0,1)</f>
        <v>1</v>
      </c>
      <c r="S635">
        <f>IF(User[[#This Row],[Check Out]]="Sin Registro",0,1)</f>
        <v>1</v>
      </c>
      <c r="T635" t="str">
        <f>IFERROR(IF(VLOOKUP(User[[#This Row],[User Code]],Justificar!$C$8:$I$1048576,6,0)=0,"Sin Justificación",VLOOKUP(User[[#This Row],[User Code]],Justificar!$C$8:$I$1048576,6,0)),"")</f>
        <v/>
      </c>
      <c r="U635" t="str">
        <f>IFERROR(IF(VLOOKUP(User[[#This Row],[User Code]],Justificar!$C$8:$I$1048576,6,0)=0,"Sin Justificación",VLOOKUP(User[[#This Row],[User Code]],Justificar!$C$8:$I$1048576,7,0)),"")</f>
        <v/>
      </c>
      <c r="V635" t="str" cm="1">
        <f t="array" ref="V635">_xlfn.IFS(User[[#This Row],[Time In Store + Leave]]&lt;7.8,"Incompleto",User[[#This Row],[Time In Store + Leave]]&lt;=12,"Completo",User[[#This Row],[Time In Store + Leave]]&gt;12,"Superior")</f>
        <v>Completo</v>
      </c>
      <c r="W63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5" t="str">
        <f>IF(User[[#This Row],[Rango]]="incompleto",IF(User[[#This Row],[Reporte in]]=0,"Sin_Registro_In_Out",IF(User[[#This Row],[Reporte Out]]=0,"No_Realizo_Salida","No_cumple_el_Tiempo")),"")</f>
        <v/>
      </c>
      <c r="Y635" t="str" cm="1">
        <f t="array" ref="Y6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36" spans="1:25" x14ac:dyDescent="0.3">
      <c r="A636" t="s">
        <v>378</v>
      </c>
      <c r="B636">
        <v>1116852438</v>
      </c>
      <c r="C636" t="s">
        <v>1099</v>
      </c>
      <c r="D636" t="s">
        <v>379</v>
      </c>
      <c r="E636" t="s">
        <v>84</v>
      </c>
      <c r="F636" t="s">
        <v>1133</v>
      </c>
      <c r="G636" t="s">
        <v>178</v>
      </c>
      <c r="H636" s="2">
        <v>45201.813738425924</v>
      </c>
      <c r="I636">
        <v>1</v>
      </c>
      <c r="J6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36" s="21" t="str">
        <f>_xlfn.XLOOKUP(User[[#This Row],[User Code]],RMS_Check_In_Out!A:A,RMS_Check_In_Out!D:D,"0")</f>
        <v>0</v>
      </c>
      <c r="M636" s="21">
        <f>_xlfn.XLOOKUP(User[[#This Row],[User Code]],Leave!P:P,Leave!S:S,"0")</f>
        <v>540</v>
      </c>
      <c r="N636" s="21">
        <f>User[[#This Row],[Time Leave RMS (min)]]/60</f>
        <v>9</v>
      </c>
      <c r="O636" s="15">
        <f>User[[#This Row],[Duration In Store(min)]]/60</f>
        <v>0</v>
      </c>
      <c r="P636" s="28">
        <f>User[[#This Row],[Time In Store + Leave]]/24</f>
        <v>0.375</v>
      </c>
      <c r="Q636" s="15">
        <f>(User[[#This Row],[Time Leave RMS (min)]]/60)+User[[#This Row],[Duration In Store H]]</f>
        <v>9</v>
      </c>
      <c r="R636">
        <f>IF(User[[#This Row],[Check In]]="Sin Registro",0,1)</f>
        <v>1</v>
      </c>
      <c r="S636">
        <f>IF(User[[#This Row],[Check Out]]="Sin Registro",0,1)</f>
        <v>1</v>
      </c>
      <c r="T636" t="str">
        <f>IFERROR(IF(VLOOKUP(User[[#This Row],[User Code]],Justificar!$C$8:$I$1048576,6,0)=0,"Sin Justificación",VLOOKUP(User[[#This Row],[User Code]],Justificar!$C$8:$I$1048576,6,0)),"")</f>
        <v/>
      </c>
      <c r="U636" t="str">
        <f>IFERROR(IF(VLOOKUP(User[[#This Row],[User Code]],Justificar!$C$8:$I$1048576,6,0)=0,"Sin Justificación",VLOOKUP(User[[#This Row],[User Code]],Justificar!$C$8:$I$1048576,7,0)),"")</f>
        <v/>
      </c>
      <c r="V636" t="str" cm="1">
        <f t="array" ref="V636">_xlfn.IFS(User[[#This Row],[Time In Store + Leave]]&lt;7.8,"Incompleto",User[[#This Row],[Time In Store + Leave]]&lt;=12,"Completo",User[[#This Row],[Time In Store + Leave]]&gt;12,"Superior")</f>
        <v>Completo</v>
      </c>
      <c r="W63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6" t="str">
        <f>IF(User[[#This Row],[Rango]]="incompleto",IF(User[[#This Row],[Reporte in]]=0,"Sin_Registro_In_Out",IF(User[[#This Row],[Reporte Out]]=0,"No_Realizo_Salida","No_cumple_el_Tiempo")),"")</f>
        <v/>
      </c>
      <c r="Y636" t="str" cm="1">
        <f t="array" ref="Y6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37" spans="1:25" x14ac:dyDescent="0.3">
      <c r="A637" t="s">
        <v>375</v>
      </c>
      <c r="B637">
        <v>1070613009</v>
      </c>
      <c r="C637" t="s">
        <v>1208</v>
      </c>
      <c r="D637" t="s">
        <v>380</v>
      </c>
      <c r="E637" t="s">
        <v>6</v>
      </c>
      <c r="F637" t="s">
        <v>2767</v>
      </c>
      <c r="G637" t="s">
        <v>178</v>
      </c>
      <c r="H637" s="2">
        <v>45201.476886574077</v>
      </c>
      <c r="I637">
        <v>1</v>
      </c>
      <c r="J63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63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637" s="21" t="str">
        <f>_xlfn.XLOOKUP(User[[#This Row],[User Code]],RMS_Check_In_Out!A:A,RMS_Check_In_Out!D:D,"0")</f>
        <v>0</v>
      </c>
      <c r="M637" s="21">
        <f>_xlfn.XLOOKUP(User[[#This Row],[User Code]],Leave!P:P,Leave!S:S,"0")</f>
        <v>540</v>
      </c>
      <c r="N637" s="21">
        <f>User[[#This Row],[Time Leave RMS (min)]]/60</f>
        <v>9</v>
      </c>
      <c r="O637" s="15">
        <f>User[[#This Row],[Duration In Store(min)]]/60</f>
        <v>0</v>
      </c>
      <c r="P637" s="28">
        <f>User[[#This Row],[Time In Store + Leave]]/24</f>
        <v>0.375</v>
      </c>
      <c r="Q637" s="15">
        <f>(User[[#This Row],[Time Leave RMS (min)]]/60)+User[[#This Row],[Duration In Store H]]</f>
        <v>9</v>
      </c>
      <c r="R637">
        <f>IF(User[[#This Row],[Check In]]="Sin Registro",0,1)</f>
        <v>1</v>
      </c>
      <c r="S637">
        <f>IF(User[[#This Row],[Check Out]]="Sin Registro",0,1)</f>
        <v>1</v>
      </c>
      <c r="T637" t="str">
        <f>IFERROR(IF(VLOOKUP(User[[#This Row],[User Code]],Justificar!$C$8:$I$1048576,6,0)=0,"Sin Justificación",VLOOKUP(User[[#This Row],[User Code]],Justificar!$C$8:$I$1048576,6,0)),"")</f>
        <v/>
      </c>
      <c r="U637" t="str">
        <f>IFERROR(IF(VLOOKUP(User[[#This Row],[User Code]],Justificar!$C$8:$I$1048576,6,0)=0,"Sin Justificación",VLOOKUP(User[[#This Row],[User Code]],Justificar!$C$8:$I$1048576,7,0)),"")</f>
        <v/>
      </c>
      <c r="V637" t="str" cm="1">
        <f t="array" ref="V637">_xlfn.IFS(User[[#This Row],[Time In Store + Leave]]&lt;7.8,"Incompleto",User[[#This Row],[Time In Store + Leave]]&lt;=12,"Completo",User[[#This Row],[Time In Store + Leave]]&gt;12,"Superior")</f>
        <v>Completo</v>
      </c>
      <c r="W63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7" t="str">
        <f>IF(User[[#This Row],[Rango]]="incompleto",IF(User[[#This Row],[Reporte in]]=0,"Sin_Registro_In_Out",IF(User[[#This Row],[Reporte Out]]=0,"No_Realizo_Salida","No_cumple_el_Tiempo")),"")</f>
        <v/>
      </c>
      <c r="Y637" t="str" cm="1">
        <f t="array" ref="Y6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38" spans="1:25" x14ac:dyDescent="0.3">
      <c r="A638" t="s">
        <v>373</v>
      </c>
      <c r="B638">
        <v>1048328047</v>
      </c>
      <c r="C638" t="s">
        <v>1209</v>
      </c>
      <c r="D638" t="s">
        <v>374</v>
      </c>
      <c r="E638" t="s">
        <v>84</v>
      </c>
      <c r="F638" t="s">
        <v>972</v>
      </c>
      <c r="G638" t="s">
        <v>178</v>
      </c>
      <c r="H638" s="2">
        <v>45195.609120370369</v>
      </c>
      <c r="I638">
        <v>1</v>
      </c>
      <c r="J6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38" s="21" t="str">
        <f>_xlfn.XLOOKUP(User[[#This Row],[User Code]],RMS_Check_In_Out!A:A,RMS_Check_In_Out!D:D,"0")</f>
        <v>0</v>
      </c>
      <c r="M638" s="21">
        <f>_xlfn.XLOOKUP(User[[#This Row],[User Code]],Leave!P:P,Leave!S:S,"0")</f>
        <v>540</v>
      </c>
      <c r="N638" s="21">
        <f>User[[#This Row],[Time Leave RMS (min)]]/60</f>
        <v>9</v>
      </c>
      <c r="O638" s="15">
        <f>User[[#This Row],[Duration In Store(min)]]/60</f>
        <v>0</v>
      </c>
      <c r="P638" s="28">
        <f>User[[#This Row],[Time In Store + Leave]]/24</f>
        <v>0.375</v>
      </c>
      <c r="Q638" s="15">
        <f>(User[[#This Row],[Time Leave RMS (min)]]/60)+User[[#This Row],[Duration In Store H]]</f>
        <v>9</v>
      </c>
      <c r="R638">
        <f>IF(User[[#This Row],[Check In]]="Sin Registro",0,1)</f>
        <v>1</v>
      </c>
      <c r="S638">
        <f>IF(User[[#This Row],[Check Out]]="Sin Registro",0,1)</f>
        <v>1</v>
      </c>
      <c r="T638" t="str">
        <f>IFERROR(IF(VLOOKUP(User[[#This Row],[User Code]],Justificar!$C$8:$I$1048576,6,0)=0,"Sin Justificación",VLOOKUP(User[[#This Row],[User Code]],Justificar!$C$8:$I$1048576,6,0)),"")</f>
        <v/>
      </c>
      <c r="U638" t="str">
        <f>IFERROR(IF(VLOOKUP(User[[#This Row],[User Code]],Justificar!$C$8:$I$1048576,6,0)=0,"Sin Justificación",VLOOKUP(User[[#This Row],[User Code]],Justificar!$C$8:$I$1048576,7,0)),"")</f>
        <v/>
      </c>
      <c r="V638" t="str" cm="1">
        <f t="array" ref="V638">_xlfn.IFS(User[[#This Row],[Time In Store + Leave]]&lt;7.8,"Incompleto",User[[#This Row],[Time In Store + Leave]]&lt;=12,"Completo",User[[#This Row],[Time In Store + Leave]]&gt;12,"Superior")</f>
        <v>Completo</v>
      </c>
      <c r="W63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8" t="str">
        <f>IF(User[[#This Row],[Rango]]="incompleto",IF(User[[#This Row],[Reporte in]]=0,"Sin_Registro_In_Out",IF(User[[#This Row],[Reporte Out]]=0,"No_Realizo_Salida","No_cumple_el_Tiempo")),"")</f>
        <v/>
      </c>
      <c r="Y638" t="str" cm="1">
        <f t="array" ref="Y6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39" spans="1:25" x14ac:dyDescent="0.3">
      <c r="A639" t="s">
        <v>370</v>
      </c>
      <c r="B639">
        <v>4148703</v>
      </c>
      <c r="C639" t="s">
        <v>1210</v>
      </c>
      <c r="D639" t="s">
        <v>371</v>
      </c>
      <c r="E639" t="s">
        <v>6</v>
      </c>
      <c r="F639" t="s">
        <v>1037</v>
      </c>
      <c r="G639" t="s">
        <v>178</v>
      </c>
      <c r="H639" s="2">
        <v>45188.433425925927</v>
      </c>
      <c r="I639">
        <v>1</v>
      </c>
      <c r="J6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45922.373877314814</v>
      </c>
      <c r="K6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45922.757372685184</v>
      </c>
      <c r="L639" s="21">
        <f>_xlfn.XLOOKUP(User[[#This Row],[User Code]],RMS_Check_In_Out!A:A,RMS_Check_In_Out!D:D,"0")</f>
        <v>552</v>
      </c>
      <c r="M639" s="21" t="str">
        <f>_xlfn.XLOOKUP(User[[#This Row],[User Code]],Leave!P:P,Leave!S:S,"0")</f>
        <v>0</v>
      </c>
      <c r="N639" s="21">
        <f>User[[#This Row],[Time Leave RMS (min)]]/60</f>
        <v>0</v>
      </c>
      <c r="O639" s="15">
        <f>User[[#This Row],[Duration In Store(min)]]/60</f>
        <v>9.1999999999999993</v>
      </c>
      <c r="P639" s="28">
        <f>User[[#This Row],[Time In Store + Leave]]/24</f>
        <v>0.3833333333333333</v>
      </c>
      <c r="Q639" s="15">
        <f>(User[[#This Row],[Time Leave RMS (min)]]/60)+User[[#This Row],[Duration In Store H]]</f>
        <v>9.1999999999999993</v>
      </c>
      <c r="R639">
        <f>IF(User[[#This Row],[Check In]]="Sin Registro",0,1)</f>
        <v>1</v>
      </c>
      <c r="S639">
        <f>IF(User[[#This Row],[Check Out]]="Sin Registro",0,1)</f>
        <v>1</v>
      </c>
      <c r="T639" t="str">
        <f>IFERROR(IF(VLOOKUP(User[[#This Row],[User Code]],Justificar!$C$8:$I$1048576,6,0)=0,"Sin Justificación",VLOOKUP(User[[#This Row],[User Code]],Justificar!$C$8:$I$1048576,6,0)),"")</f>
        <v/>
      </c>
      <c r="U639" t="str">
        <f>IFERROR(IF(VLOOKUP(User[[#This Row],[User Code]],Justificar!$C$8:$I$1048576,6,0)=0,"Sin Justificación",VLOOKUP(User[[#This Row],[User Code]],Justificar!$C$8:$I$1048576,7,0)),"")</f>
        <v/>
      </c>
      <c r="V639" t="str" cm="1">
        <f t="array" ref="V639">_xlfn.IFS(User[[#This Row],[Time In Store + Leave]]&lt;7.8,"Incompleto",User[[#This Row],[Time In Store + Leave]]&lt;=12,"Completo",User[[#This Row],[Time In Store + Leave]]&gt;12,"Superior")</f>
        <v>Completo</v>
      </c>
      <c r="W63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39" t="str">
        <f>IF(User[[#This Row],[Rango]]="incompleto",IF(User[[#This Row],[Reporte in]]=0,"Sin_Registro_In_Out",IF(User[[#This Row],[Reporte Out]]=0,"No_Realizo_Salida","No_cumple_el_Tiempo")),"")</f>
        <v/>
      </c>
      <c r="Y639" t="str" cm="1">
        <f t="array" ref="Y6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40" spans="1:25" x14ac:dyDescent="0.3">
      <c r="A640" t="s">
        <v>369</v>
      </c>
      <c r="B640">
        <v>4613887</v>
      </c>
      <c r="C640" t="s">
        <v>1211</v>
      </c>
      <c r="D640" t="s">
        <v>372</v>
      </c>
      <c r="E640" t="s">
        <v>6</v>
      </c>
      <c r="F640" t="s">
        <v>3716</v>
      </c>
      <c r="G640" t="s">
        <v>178</v>
      </c>
      <c r="H640" s="2">
        <v>45184.522037037037</v>
      </c>
      <c r="I640">
        <v>1</v>
      </c>
      <c r="J6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45922.375902777778</v>
      </c>
      <c r="K6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45922.748043981483</v>
      </c>
      <c r="L640" s="21">
        <f>_xlfn.XLOOKUP(User[[#This Row],[User Code]],RMS_Check_In_Out!A:A,RMS_Check_In_Out!D:D,"0")</f>
        <v>536</v>
      </c>
      <c r="M640" s="21">
        <f>_xlfn.XLOOKUP(User[[#This Row],[User Code]],Leave!P:P,Leave!S:S,"0")</f>
        <v>30</v>
      </c>
      <c r="N640" s="21">
        <f>User[[#This Row],[Time Leave RMS (min)]]/60</f>
        <v>0.5</v>
      </c>
      <c r="O640" s="15">
        <f>User[[#This Row],[Duration In Store(min)]]/60</f>
        <v>8.9333333333333336</v>
      </c>
      <c r="P640" s="28">
        <f>User[[#This Row],[Time In Store + Leave]]/24</f>
        <v>0.39305555555555555</v>
      </c>
      <c r="Q640" s="15">
        <f>(User[[#This Row],[Time Leave RMS (min)]]/60)+User[[#This Row],[Duration In Store H]]</f>
        <v>9.4333333333333336</v>
      </c>
      <c r="R640">
        <f>IF(User[[#This Row],[Check In]]="Sin Registro",0,1)</f>
        <v>1</v>
      </c>
      <c r="S640">
        <f>IF(User[[#This Row],[Check Out]]="Sin Registro",0,1)</f>
        <v>1</v>
      </c>
      <c r="T640" t="str">
        <f>IFERROR(IF(VLOOKUP(User[[#This Row],[User Code]],Justificar!$C$8:$I$1048576,6,0)=0,"Sin Justificación",VLOOKUP(User[[#This Row],[User Code]],Justificar!$C$8:$I$1048576,6,0)),"")</f>
        <v/>
      </c>
      <c r="U640" t="str">
        <f>IFERROR(IF(VLOOKUP(User[[#This Row],[User Code]],Justificar!$C$8:$I$1048576,6,0)=0,"Sin Justificación",VLOOKUP(User[[#This Row],[User Code]],Justificar!$C$8:$I$1048576,7,0)),"")</f>
        <v/>
      </c>
      <c r="V640" t="str" cm="1">
        <f t="array" ref="V640">_xlfn.IFS(User[[#This Row],[Time In Store + Leave]]&lt;7.8,"Incompleto",User[[#This Row],[Time In Store + Leave]]&lt;=12,"Completo",User[[#This Row],[Time In Store + Leave]]&gt;12,"Superior")</f>
        <v>Completo</v>
      </c>
      <c r="W6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0" t="str">
        <f>IF(User[[#This Row],[Rango]]="incompleto",IF(User[[#This Row],[Reporte in]]=0,"Sin_Registro_In_Out",IF(User[[#This Row],[Reporte Out]]=0,"No_Realizo_Salida","No_cumple_el_Tiempo")),"")</f>
        <v/>
      </c>
      <c r="Y640" t="str" cm="1">
        <f t="array" ref="Y6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41" spans="1:25" x14ac:dyDescent="0.3">
      <c r="A641" t="s">
        <v>365</v>
      </c>
      <c r="B641">
        <v>1005977574</v>
      </c>
      <c r="C641" t="s">
        <v>1212</v>
      </c>
      <c r="D641" t="s">
        <v>366</v>
      </c>
      <c r="E641" t="s">
        <v>6</v>
      </c>
      <c r="F641" t="s">
        <v>1128</v>
      </c>
      <c r="G641" t="s">
        <v>178</v>
      </c>
      <c r="H641" s="2">
        <v>45181.441400462965</v>
      </c>
      <c r="I641">
        <v>1</v>
      </c>
      <c r="J6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45922.417141203703</v>
      </c>
      <c r="K6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45922.823912037034</v>
      </c>
      <c r="L641" s="21">
        <f>_xlfn.XLOOKUP(User[[#This Row],[User Code]],RMS_Check_In_Out!A:A,RMS_Check_In_Out!D:D,"0")</f>
        <v>586</v>
      </c>
      <c r="M641" s="21" t="str">
        <f>_xlfn.XLOOKUP(User[[#This Row],[User Code]],Leave!P:P,Leave!S:S,"0")</f>
        <v>0</v>
      </c>
      <c r="N641" s="21">
        <f>User[[#This Row],[Time Leave RMS (min)]]/60</f>
        <v>0</v>
      </c>
      <c r="O641" s="15">
        <f>User[[#This Row],[Duration In Store(min)]]/60</f>
        <v>9.7666666666666675</v>
      </c>
      <c r="P641" s="28">
        <f>User[[#This Row],[Time In Store + Leave]]/24</f>
        <v>0.4069444444444445</v>
      </c>
      <c r="Q641" s="15">
        <f>(User[[#This Row],[Time Leave RMS (min)]]/60)+User[[#This Row],[Duration In Store H]]</f>
        <v>9.7666666666666675</v>
      </c>
      <c r="R641">
        <f>IF(User[[#This Row],[Check In]]="Sin Registro",0,1)</f>
        <v>1</v>
      </c>
      <c r="S641">
        <f>IF(User[[#This Row],[Check Out]]="Sin Registro",0,1)</f>
        <v>1</v>
      </c>
      <c r="T641" t="str">
        <f>IFERROR(IF(VLOOKUP(User[[#This Row],[User Code]],Justificar!$C$8:$I$1048576,6,0)=0,"Sin Justificación",VLOOKUP(User[[#This Row],[User Code]],Justificar!$C$8:$I$1048576,6,0)),"")</f>
        <v/>
      </c>
      <c r="U641" t="str">
        <f>IFERROR(IF(VLOOKUP(User[[#This Row],[User Code]],Justificar!$C$8:$I$1048576,6,0)=0,"Sin Justificación",VLOOKUP(User[[#This Row],[User Code]],Justificar!$C$8:$I$1048576,7,0)),"")</f>
        <v/>
      </c>
      <c r="V641" t="str" cm="1">
        <f t="array" ref="V641">_xlfn.IFS(User[[#This Row],[Time In Store + Leave]]&lt;7.8,"Incompleto",User[[#This Row],[Time In Store + Leave]]&lt;=12,"Completo",User[[#This Row],[Time In Store + Leave]]&gt;12,"Superior")</f>
        <v>Completo</v>
      </c>
      <c r="W64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1" t="str">
        <f>IF(User[[#This Row],[Rango]]="incompleto",IF(User[[#This Row],[Reporte in]]=0,"Sin_Registro_In_Out",IF(User[[#This Row],[Reporte Out]]=0,"No_Realizo_Salida","No_cumple_el_Tiempo")),"")</f>
        <v/>
      </c>
      <c r="Y641" t="str" cm="1">
        <f t="array" ref="Y6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42" spans="1:25" x14ac:dyDescent="0.3">
      <c r="A642" t="s">
        <v>367</v>
      </c>
      <c r="B642">
        <v>1065627173</v>
      </c>
      <c r="C642" t="s">
        <v>1213</v>
      </c>
      <c r="D642" t="s">
        <v>368</v>
      </c>
      <c r="E642" t="s">
        <v>6</v>
      </c>
      <c r="F642" t="s">
        <v>1034</v>
      </c>
      <c r="G642" t="s">
        <v>178</v>
      </c>
      <c r="H642" s="2">
        <v>45180.472962962966</v>
      </c>
      <c r="I642">
        <v>1</v>
      </c>
      <c r="J6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45922.423460648148</v>
      </c>
      <c r="K6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45922.750821759262</v>
      </c>
      <c r="L642" s="21">
        <f>_xlfn.XLOOKUP(User[[#This Row],[User Code]],RMS_Check_In_Out!A:A,RMS_Check_In_Out!D:D,"0")</f>
        <v>471</v>
      </c>
      <c r="M642" s="21" t="str">
        <f>_xlfn.XLOOKUP(User[[#This Row],[User Code]],Leave!P:P,Leave!S:S,"0")</f>
        <v>0</v>
      </c>
      <c r="N642" s="21">
        <f>User[[#This Row],[Time Leave RMS (min)]]/60</f>
        <v>0</v>
      </c>
      <c r="O642" s="15">
        <f>User[[#This Row],[Duration In Store(min)]]/60</f>
        <v>7.85</v>
      </c>
      <c r="P642" s="28">
        <f>User[[#This Row],[Time In Store + Leave]]/24</f>
        <v>0.32708333333333334</v>
      </c>
      <c r="Q642" s="15">
        <f>(User[[#This Row],[Time Leave RMS (min)]]/60)+User[[#This Row],[Duration In Store H]]</f>
        <v>7.85</v>
      </c>
      <c r="R642">
        <f>IF(User[[#This Row],[Check In]]="Sin Registro",0,1)</f>
        <v>1</v>
      </c>
      <c r="S642">
        <f>IF(User[[#This Row],[Check Out]]="Sin Registro",0,1)</f>
        <v>1</v>
      </c>
      <c r="T642" t="str">
        <f>IFERROR(IF(VLOOKUP(User[[#This Row],[User Code]],Justificar!$C$8:$I$1048576,6,0)=0,"Sin Justificación",VLOOKUP(User[[#This Row],[User Code]],Justificar!$C$8:$I$1048576,6,0)),"")</f>
        <v/>
      </c>
      <c r="U642" t="str">
        <f>IFERROR(IF(VLOOKUP(User[[#This Row],[User Code]],Justificar!$C$8:$I$1048576,6,0)=0,"Sin Justificación",VLOOKUP(User[[#This Row],[User Code]],Justificar!$C$8:$I$1048576,7,0)),"")</f>
        <v/>
      </c>
      <c r="V642" t="str" cm="1">
        <f t="array" ref="V642">_xlfn.IFS(User[[#This Row],[Time In Store + Leave]]&lt;7.8,"Incompleto",User[[#This Row],[Time In Store + Leave]]&lt;=12,"Completo",User[[#This Row],[Time In Store + Leave]]&gt;12,"Superior")</f>
        <v>Completo</v>
      </c>
      <c r="W64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2" t="str">
        <f>IF(User[[#This Row],[Rango]]="incompleto",IF(User[[#This Row],[Reporte in]]=0,"Sin_Registro_In_Out",IF(User[[#This Row],[Reporte Out]]=0,"No_Realizo_Salida","No_cumple_el_Tiempo")),"")</f>
        <v/>
      </c>
      <c r="Y642" t="str" cm="1">
        <f t="array" ref="Y6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43" spans="1:25" x14ac:dyDescent="0.3">
      <c r="A643" t="s">
        <v>363</v>
      </c>
      <c r="B643">
        <v>1246941</v>
      </c>
      <c r="C643" t="s">
        <v>1100</v>
      </c>
      <c r="D643" t="s">
        <v>364</v>
      </c>
      <c r="E643" t="s">
        <v>84</v>
      </c>
      <c r="F643" t="s">
        <v>976</v>
      </c>
      <c r="G643" t="s">
        <v>177</v>
      </c>
      <c r="H643" s="2">
        <v>45173.523888888885</v>
      </c>
      <c r="I643">
        <v>1</v>
      </c>
      <c r="J64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Personal Leave</v>
      </c>
      <c r="K64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Personal Leave</v>
      </c>
      <c r="L643" s="21" t="str">
        <f>_xlfn.XLOOKUP(User[[#This Row],[User Code]],RMS_Check_In_Out!A:A,RMS_Check_In_Out!D:D,"0")</f>
        <v>0</v>
      </c>
      <c r="M643" s="21">
        <f>_xlfn.XLOOKUP(User[[#This Row],[User Code]],Leave!P:P,Leave!S:S,"0")</f>
        <v>540</v>
      </c>
      <c r="N643" s="21">
        <f>User[[#This Row],[Time Leave RMS (min)]]/60</f>
        <v>9</v>
      </c>
      <c r="O643" s="15">
        <f>User[[#This Row],[Duration In Store(min)]]/60</f>
        <v>0</v>
      </c>
      <c r="P643" s="28">
        <f>User[[#This Row],[Time In Store + Leave]]/24</f>
        <v>0.375</v>
      </c>
      <c r="Q643" s="15">
        <f>(User[[#This Row],[Time Leave RMS (min)]]/60)+User[[#This Row],[Duration In Store H]]</f>
        <v>9</v>
      </c>
      <c r="R643">
        <f>IF(User[[#This Row],[Check In]]="Sin Registro",0,1)</f>
        <v>1</v>
      </c>
      <c r="S643">
        <f>IF(User[[#This Row],[Check Out]]="Sin Registro",0,1)</f>
        <v>1</v>
      </c>
      <c r="T643" t="str">
        <f>IFERROR(IF(VLOOKUP(User[[#This Row],[User Code]],Justificar!$C$8:$I$1048576,6,0)=0,"Sin Justificación",VLOOKUP(User[[#This Row],[User Code]],Justificar!$C$8:$I$1048576,6,0)),"")</f>
        <v/>
      </c>
      <c r="U643" t="str">
        <f>IFERROR(IF(VLOOKUP(User[[#This Row],[User Code]],Justificar!$C$8:$I$1048576,6,0)=0,"Sin Justificación",VLOOKUP(User[[#This Row],[User Code]],Justificar!$C$8:$I$1048576,7,0)),"")</f>
        <v/>
      </c>
      <c r="V643" t="str" cm="1">
        <f t="array" ref="V643">_xlfn.IFS(User[[#This Row],[Time In Store + Leave]]&lt;7.8,"Incompleto",User[[#This Row],[Time In Store + Leave]]&lt;=12,"Completo",User[[#This Row],[Time In Store + Leave]]&gt;12,"Superior")</f>
        <v>Completo</v>
      </c>
      <c r="W64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3" t="str">
        <f>IF(User[[#This Row],[Rango]]="incompleto",IF(User[[#This Row],[Reporte in]]=0,"Sin_Registro_In_Out",IF(User[[#This Row],[Reporte Out]]=0,"No_Realizo_Salida","No_cumple_el_Tiempo")),"")</f>
        <v/>
      </c>
      <c r="Y643" t="str" cm="1">
        <f t="array" ref="Y6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44" spans="1:25" x14ac:dyDescent="0.3">
      <c r="A644" t="s">
        <v>356</v>
      </c>
      <c r="B644">
        <v>1030607446</v>
      </c>
      <c r="C644" t="s">
        <v>1214</v>
      </c>
      <c r="D644" t="s">
        <v>361</v>
      </c>
      <c r="E644" t="s">
        <v>6</v>
      </c>
      <c r="F644" t="s">
        <v>1487</v>
      </c>
      <c r="G644" t="s">
        <v>177</v>
      </c>
      <c r="H644" s="2">
        <v>45163.766250000001</v>
      </c>
      <c r="I644">
        <v>1</v>
      </c>
      <c r="J6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45922.374791666669</v>
      </c>
      <c r="K6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45922.716620370367</v>
      </c>
      <c r="L644" s="21">
        <f>_xlfn.XLOOKUP(User[[#This Row],[User Code]],RMS_Check_In_Out!A:A,RMS_Check_In_Out!D:D,"0")</f>
        <v>492</v>
      </c>
      <c r="M644" s="21" t="str">
        <f>_xlfn.XLOOKUP(User[[#This Row],[User Code]],Leave!P:P,Leave!S:S,"0")</f>
        <v>0</v>
      </c>
      <c r="N644" s="21">
        <f>User[[#This Row],[Time Leave RMS (min)]]/60</f>
        <v>0</v>
      </c>
      <c r="O644" s="15">
        <f>User[[#This Row],[Duration In Store(min)]]/60</f>
        <v>8.1999999999999993</v>
      </c>
      <c r="P644" s="28">
        <f>User[[#This Row],[Time In Store + Leave]]/24</f>
        <v>0.34166666666666662</v>
      </c>
      <c r="Q644" s="15">
        <f>(User[[#This Row],[Time Leave RMS (min)]]/60)+User[[#This Row],[Duration In Store H]]</f>
        <v>8.1999999999999993</v>
      </c>
      <c r="R644">
        <f>IF(User[[#This Row],[Check In]]="Sin Registro",0,1)</f>
        <v>1</v>
      </c>
      <c r="S644">
        <f>IF(User[[#This Row],[Check Out]]="Sin Registro",0,1)</f>
        <v>1</v>
      </c>
      <c r="T644" t="str">
        <f>IFERROR(IF(VLOOKUP(User[[#This Row],[User Code]],Justificar!$C$8:$I$1048576,6,0)=0,"Sin Justificación",VLOOKUP(User[[#This Row],[User Code]],Justificar!$C$8:$I$1048576,6,0)),"")</f>
        <v/>
      </c>
      <c r="U644" t="str">
        <f>IFERROR(IF(VLOOKUP(User[[#This Row],[User Code]],Justificar!$C$8:$I$1048576,6,0)=0,"Sin Justificación",VLOOKUP(User[[#This Row],[User Code]],Justificar!$C$8:$I$1048576,7,0)),"")</f>
        <v/>
      </c>
      <c r="V644" t="str" cm="1">
        <f t="array" ref="V644">_xlfn.IFS(User[[#This Row],[Time In Store + Leave]]&lt;7.8,"Incompleto",User[[#This Row],[Time In Store + Leave]]&lt;=12,"Completo",User[[#This Row],[Time In Store + Leave]]&gt;12,"Superior")</f>
        <v>Completo</v>
      </c>
      <c r="W64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4" t="str">
        <f>IF(User[[#This Row],[Rango]]="incompleto",IF(User[[#This Row],[Reporte in]]=0,"Sin_Registro_In_Out",IF(User[[#This Row],[Reporte Out]]=0,"No_Realizo_Salida","No_cumple_el_Tiempo")),"")</f>
        <v/>
      </c>
      <c r="Y644" t="str" cm="1">
        <f t="array" ref="Y6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645" spans="1:25" x14ac:dyDescent="0.3">
      <c r="A645" t="s">
        <v>355</v>
      </c>
      <c r="B645">
        <v>1085342636</v>
      </c>
      <c r="C645" t="s">
        <v>1215</v>
      </c>
      <c r="D645" t="s">
        <v>362</v>
      </c>
      <c r="E645" t="s">
        <v>6</v>
      </c>
      <c r="F645" t="s">
        <v>1031</v>
      </c>
      <c r="G645" t="s">
        <v>177</v>
      </c>
      <c r="H645" s="2">
        <v>45162.515370370369</v>
      </c>
      <c r="I645">
        <v>1</v>
      </c>
      <c r="J64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45922.454259259262</v>
      </c>
      <c r="K64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45922.795856481483</v>
      </c>
      <c r="L645" s="21">
        <f>_xlfn.XLOOKUP(User[[#This Row],[User Code]],RMS_Check_In_Out!A:A,RMS_Check_In_Out!D:D,"0")</f>
        <v>492</v>
      </c>
      <c r="M645" s="21" t="str">
        <f>_xlfn.XLOOKUP(User[[#This Row],[User Code]],Leave!P:P,Leave!S:S,"0")</f>
        <v>0</v>
      </c>
      <c r="N645" s="21">
        <f>User[[#This Row],[Time Leave RMS (min)]]/60</f>
        <v>0</v>
      </c>
      <c r="O645" s="15">
        <f>User[[#This Row],[Duration In Store(min)]]/60</f>
        <v>8.1999999999999993</v>
      </c>
      <c r="P645" s="28">
        <f>User[[#This Row],[Time In Store + Leave]]/24</f>
        <v>0.34166666666666662</v>
      </c>
      <c r="Q645" s="15">
        <f>(User[[#This Row],[Time Leave RMS (min)]]/60)+User[[#This Row],[Duration In Store H]]</f>
        <v>8.1999999999999993</v>
      </c>
      <c r="R645">
        <f>IF(User[[#This Row],[Check In]]="Sin Registro",0,1)</f>
        <v>1</v>
      </c>
      <c r="S645">
        <f>IF(User[[#This Row],[Check Out]]="Sin Registro",0,1)</f>
        <v>1</v>
      </c>
      <c r="T645" t="str">
        <f>IFERROR(IF(VLOOKUP(User[[#This Row],[User Code]],Justificar!$C$8:$I$1048576,6,0)=0,"Sin Justificación",VLOOKUP(User[[#This Row],[User Code]],Justificar!$C$8:$I$1048576,6,0)),"")</f>
        <v/>
      </c>
      <c r="U645" t="str">
        <f>IFERROR(IF(VLOOKUP(User[[#This Row],[User Code]],Justificar!$C$8:$I$1048576,6,0)=0,"Sin Justificación",VLOOKUP(User[[#This Row],[User Code]],Justificar!$C$8:$I$1048576,7,0)),"")</f>
        <v/>
      </c>
      <c r="V645" t="str" cm="1">
        <f t="array" ref="V645">_xlfn.IFS(User[[#This Row],[Time In Store + Leave]]&lt;7.8,"Incompleto",User[[#This Row],[Time In Store + Leave]]&lt;=12,"Completo",User[[#This Row],[Time In Store + Leave]]&gt;12,"Superior")</f>
        <v>Completo</v>
      </c>
      <c r="W64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5" t="str">
        <f>IF(User[[#This Row],[Rango]]="incompleto",IF(User[[#This Row],[Reporte in]]=0,"Sin_Registro_In_Out",IF(User[[#This Row],[Reporte Out]]=0,"No_Realizo_Salida","No_cumple_el_Tiempo")),"")</f>
        <v/>
      </c>
      <c r="Y645" t="str" cm="1">
        <f t="array" ref="Y6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46" spans="1:25" x14ac:dyDescent="0.3">
      <c r="A646" t="s">
        <v>353</v>
      </c>
      <c r="B646">
        <v>1111761232</v>
      </c>
      <c r="C646" t="s">
        <v>1216</v>
      </c>
      <c r="D646" t="s">
        <v>354</v>
      </c>
      <c r="E646" t="s">
        <v>6</v>
      </c>
      <c r="F646" t="s">
        <v>1040</v>
      </c>
      <c r="G646" t="s">
        <v>179</v>
      </c>
      <c r="H646" s="2">
        <v>45161.685057870367</v>
      </c>
      <c r="I646">
        <v>1</v>
      </c>
      <c r="J64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Personal Leave</v>
      </c>
      <c r="K64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Personal Leave</v>
      </c>
      <c r="L646" s="21" t="str">
        <f>_xlfn.XLOOKUP(User[[#This Row],[User Code]],RMS_Check_In_Out!A:A,RMS_Check_In_Out!D:D,"0")</f>
        <v>0</v>
      </c>
      <c r="M646" s="21">
        <f>_xlfn.XLOOKUP(User[[#This Row],[User Code]],Leave!P:P,Leave!S:S,"0")</f>
        <v>540</v>
      </c>
      <c r="N646" s="21">
        <f>User[[#This Row],[Time Leave RMS (min)]]/60</f>
        <v>9</v>
      </c>
      <c r="O646" s="15">
        <f>User[[#This Row],[Duration In Store(min)]]/60</f>
        <v>0</v>
      </c>
      <c r="P646" s="28">
        <f>User[[#This Row],[Time In Store + Leave]]/24</f>
        <v>0.375</v>
      </c>
      <c r="Q646" s="15">
        <f>(User[[#This Row],[Time Leave RMS (min)]]/60)+User[[#This Row],[Duration In Store H]]</f>
        <v>9</v>
      </c>
      <c r="R646">
        <f>IF(User[[#This Row],[Check In]]="Sin Registro",0,1)</f>
        <v>1</v>
      </c>
      <c r="S646">
        <f>IF(User[[#This Row],[Check Out]]="Sin Registro",0,1)</f>
        <v>1</v>
      </c>
      <c r="T646" t="str">
        <f>IFERROR(IF(VLOOKUP(User[[#This Row],[User Code]],Justificar!$C$8:$I$1048576,6,0)=0,"Sin Justificación",VLOOKUP(User[[#This Row],[User Code]],Justificar!$C$8:$I$1048576,6,0)),"")</f>
        <v/>
      </c>
      <c r="U646" t="str">
        <f>IFERROR(IF(VLOOKUP(User[[#This Row],[User Code]],Justificar!$C$8:$I$1048576,6,0)=0,"Sin Justificación",VLOOKUP(User[[#This Row],[User Code]],Justificar!$C$8:$I$1048576,7,0)),"")</f>
        <v/>
      </c>
      <c r="V646" t="str" cm="1">
        <f t="array" ref="V646">_xlfn.IFS(User[[#This Row],[Time In Store + Leave]]&lt;7.8,"Incompleto",User[[#This Row],[Time In Store + Leave]]&lt;=12,"Completo",User[[#This Row],[Time In Store + Leave]]&gt;12,"Superior")</f>
        <v>Completo</v>
      </c>
      <c r="W64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6" t="str">
        <f>IF(User[[#This Row],[Rango]]="incompleto",IF(User[[#This Row],[Reporte in]]=0,"Sin_Registro_In_Out",IF(User[[#This Row],[Reporte Out]]=0,"No_Realizo_Salida","No_cumple_el_Tiempo")),"")</f>
        <v/>
      </c>
      <c r="Y646" t="str" cm="1">
        <f t="array" ref="Y6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47" spans="1:25" x14ac:dyDescent="0.3">
      <c r="A647" t="s">
        <v>351</v>
      </c>
      <c r="B647">
        <v>1113644187</v>
      </c>
      <c r="C647" t="s">
        <v>1217</v>
      </c>
      <c r="D647" t="s">
        <v>352</v>
      </c>
      <c r="E647" t="s">
        <v>6</v>
      </c>
      <c r="F647" t="s">
        <v>984</v>
      </c>
      <c r="G647" t="s">
        <v>178</v>
      </c>
      <c r="H647" s="2">
        <v>45154.723912037036</v>
      </c>
      <c r="I647">
        <v>1</v>
      </c>
      <c r="J6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45922.328020833331</v>
      </c>
      <c r="K6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45922.713136574072</v>
      </c>
      <c r="L647" s="21">
        <f>_xlfn.XLOOKUP(User[[#This Row],[User Code]],RMS_Check_In_Out!A:A,RMS_Check_In_Out!D:D,"0")</f>
        <v>555</v>
      </c>
      <c r="M647" s="21" t="str">
        <f>_xlfn.XLOOKUP(User[[#This Row],[User Code]],Leave!P:P,Leave!S:S,"0")</f>
        <v>0</v>
      </c>
      <c r="N647" s="21">
        <f>User[[#This Row],[Time Leave RMS (min)]]/60</f>
        <v>0</v>
      </c>
      <c r="O647" s="15">
        <f>User[[#This Row],[Duration In Store(min)]]/60</f>
        <v>9.25</v>
      </c>
      <c r="P647" s="28">
        <f>User[[#This Row],[Time In Store + Leave]]/24</f>
        <v>0.38541666666666669</v>
      </c>
      <c r="Q647" s="15">
        <f>(User[[#This Row],[Time Leave RMS (min)]]/60)+User[[#This Row],[Duration In Store H]]</f>
        <v>9.25</v>
      </c>
      <c r="R647">
        <f>IF(User[[#This Row],[Check In]]="Sin Registro",0,1)</f>
        <v>1</v>
      </c>
      <c r="S647">
        <f>IF(User[[#This Row],[Check Out]]="Sin Registro",0,1)</f>
        <v>1</v>
      </c>
      <c r="T647" t="str">
        <f>IFERROR(IF(VLOOKUP(User[[#This Row],[User Code]],Justificar!$C$8:$I$1048576,6,0)=0,"Sin Justificación",VLOOKUP(User[[#This Row],[User Code]],Justificar!$C$8:$I$1048576,6,0)),"")</f>
        <v/>
      </c>
      <c r="U647" t="str">
        <f>IFERROR(IF(VLOOKUP(User[[#This Row],[User Code]],Justificar!$C$8:$I$1048576,6,0)=0,"Sin Justificación",VLOOKUP(User[[#This Row],[User Code]],Justificar!$C$8:$I$1048576,7,0)),"")</f>
        <v/>
      </c>
      <c r="V647" t="str" cm="1">
        <f t="array" ref="V647">_xlfn.IFS(User[[#This Row],[Time In Store + Leave]]&lt;7.8,"Incompleto",User[[#This Row],[Time In Store + Leave]]&lt;=12,"Completo",User[[#This Row],[Time In Store + Leave]]&gt;12,"Superior")</f>
        <v>Completo</v>
      </c>
      <c r="W64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7" t="str">
        <f>IF(User[[#This Row],[Rango]]="incompleto",IF(User[[#This Row],[Reporte in]]=0,"Sin_Registro_In_Out",IF(User[[#This Row],[Reporte Out]]=0,"No_Realizo_Salida","No_cumple_el_Tiempo")),"")</f>
        <v/>
      </c>
      <c r="Y647" t="str" cm="1">
        <f t="array" ref="Y6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48" spans="1:25" x14ac:dyDescent="0.3">
      <c r="A648" t="s">
        <v>347</v>
      </c>
      <c r="B648">
        <v>1102865398</v>
      </c>
      <c r="C648" t="s">
        <v>1101</v>
      </c>
      <c r="D648" t="s">
        <v>348</v>
      </c>
      <c r="E648" t="s">
        <v>84</v>
      </c>
      <c r="F648" t="s">
        <v>983</v>
      </c>
      <c r="G648" t="s">
        <v>223</v>
      </c>
      <c r="H648" s="2">
        <v>45152.684814814813</v>
      </c>
      <c r="I648">
        <v>1</v>
      </c>
      <c r="J64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4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48" s="21" t="str">
        <f>_xlfn.XLOOKUP(User[[#This Row],[User Code]],RMS_Check_In_Out!A:A,RMS_Check_In_Out!D:D,"0")</f>
        <v>0</v>
      </c>
      <c r="M648" s="21">
        <f>_xlfn.XLOOKUP(User[[#This Row],[User Code]],Leave!P:P,Leave!S:S,"0")</f>
        <v>540</v>
      </c>
      <c r="N648" s="21">
        <f>User[[#This Row],[Time Leave RMS (min)]]/60</f>
        <v>9</v>
      </c>
      <c r="O648" s="15">
        <f>User[[#This Row],[Duration In Store(min)]]/60</f>
        <v>0</v>
      </c>
      <c r="P648" s="28">
        <f>User[[#This Row],[Time In Store + Leave]]/24</f>
        <v>0.375</v>
      </c>
      <c r="Q648" s="15">
        <f>(User[[#This Row],[Time Leave RMS (min)]]/60)+User[[#This Row],[Duration In Store H]]</f>
        <v>9</v>
      </c>
      <c r="R648">
        <f>IF(User[[#This Row],[Check In]]="Sin Registro",0,1)</f>
        <v>1</v>
      </c>
      <c r="S648">
        <f>IF(User[[#This Row],[Check Out]]="Sin Registro",0,1)</f>
        <v>1</v>
      </c>
      <c r="T648" t="str">
        <f>IFERROR(IF(VLOOKUP(User[[#This Row],[User Code]],Justificar!$C$8:$I$1048576,6,0)=0,"Sin Justificación",VLOOKUP(User[[#This Row],[User Code]],Justificar!$C$8:$I$1048576,6,0)),"")</f>
        <v/>
      </c>
      <c r="U648" t="str">
        <f>IFERROR(IF(VLOOKUP(User[[#This Row],[User Code]],Justificar!$C$8:$I$1048576,6,0)=0,"Sin Justificación",VLOOKUP(User[[#This Row],[User Code]],Justificar!$C$8:$I$1048576,7,0)),"")</f>
        <v/>
      </c>
      <c r="V648" t="str" cm="1">
        <f t="array" ref="V648">_xlfn.IFS(User[[#This Row],[Time In Store + Leave]]&lt;7.8,"Incompleto",User[[#This Row],[Time In Store + Leave]]&lt;=12,"Completo",User[[#This Row],[Time In Store + Leave]]&gt;12,"Superior")</f>
        <v>Completo</v>
      </c>
      <c r="W64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8" t="str">
        <f>IF(User[[#This Row],[Rango]]="incompleto",IF(User[[#This Row],[Reporte in]]=0,"Sin_Registro_In_Out",IF(User[[#This Row],[Reporte Out]]=0,"No_Realizo_Salida","No_cumple_el_Tiempo")),"")</f>
        <v/>
      </c>
      <c r="Y648" t="str" cm="1">
        <f t="array" ref="Y6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49" spans="1:25" x14ac:dyDescent="0.3">
      <c r="A649" t="s">
        <v>349</v>
      </c>
      <c r="B649">
        <v>1028037206</v>
      </c>
      <c r="C649" t="s">
        <v>1218</v>
      </c>
      <c r="D649" t="s">
        <v>350</v>
      </c>
      <c r="E649" t="s">
        <v>6</v>
      </c>
      <c r="F649" t="s">
        <v>980</v>
      </c>
      <c r="G649" t="s">
        <v>178</v>
      </c>
      <c r="H649" s="2">
        <v>45152.684745370374</v>
      </c>
      <c r="I649">
        <v>1</v>
      </c>
      <c r="J64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45922.333854166667</v>
      </c>
      <c r="K64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45922.708726851852</v>
      </c>
      <c r="L649" s="21">
        <f>_xlfn.XLOOKUP(User[[#This Row],[User Code]],RMS_Check_In_Out!A:A,RMS_Check_In_Out!D:D,"0")</f>
        <v>538</v>
      </c>
      <c r="M649" s="21" t="str">
        <f>_xlfn.XLOOKUP(User[[#This Row],[User Code]],Leave!P:P,Leave!S:S,"0")</f>
        <v>0</v>
      </c>
      <c r="N649" s="21">
        <f>User[[#This Row],[Time Leave RMS (min)]]/60</f>
        <v>0</v>
      </c>
      <c r="O649" s="15">
        <f>User[[#This Row],[Duration In Store(min)]]/60</f>
        <v>8.9666666666666668</v>
      </c>
      <c r="P649" s="28">
        <f>User[[#This Row],[Time In Store + Leave]]/24</f>
        <v>0.37361111111111112</v>
      </c>
      <c r="Q649" s="15">
        <f>(User[[#This Row],[Time Leave RMS (min)]]/60)+User[[#This Row],[Duration In Store H]]</f>
        <v>8.9666666666666668</v>
      </c>
      <c r="R649">
        <f>IF(User[[#This Row],[Check In]]="Sin Registro",0,1)</f>
        <v>1</v>
      </c>
      <c r="S649">
        <f>IF(User[[#This Row],[Check Out]]="Sin Registro",0,1)</f>
        <v>1</v>
      </c>
      <c r="T649" t="str">
        <f>IFERROR(IF(VLOOKUP(User[[#This Row],[User Code]],Justificar!$C$8:$I$1048576,6,0)=0,"Sin Justificación",VLOOKUP(User[[#This Row],[User Code]],Justificar!$C$8:$I$1048576,6,0)),"")</f>
        <v/>
      </c>
      <c r="U649" t="str">
        <f>IFERROR(IF(VLOOKUP(User[[#This Row],[User Code]],Justificar!$C$8:$I$1048576,6,0)=0,"Sin Justificación",VLOOKUP(User[[#This Row],[User Code]],Justificar!$C$8:$I$1048576,7,0)),"")</f>
        <v/>
      </c>
      <c r="V649" t="str" cm="1">
        <f t="array" ref="V649">_xlfn.IFS(User[[#This Row],[Time In Store + Leave]]&lt;7.8,"Incompleto",User[[#This Row],[Time In Store + Leave]]&lt;=12,"Completo",User[[#This Row],[Time In Store + Leave]]&gt;12,"Superior")</f>
        <v>Completo</v>
      </c>
      <c r="W64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49" t="str">
        <f>IF(User[[#This Row],[Rango]]="incompleto",IF(User[[#This Row],[Reporte in]]=0,"Sin_Registro_In_Out",IF(User[[#This Row],[Reporte Out]]=0,"No_Realizo_Salida","No_cumple_el_Tiempo")),"")</f>
        <v/>
      </c>
      <c r="Y649" t="str" cm="1">
        <f t="array" ref="Y6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50" spans="1:25" x14ac:dyDescent="0.3">
      <c r="A650" t="s">
        <v>343</v>
      </c>
      <c r="B650">
        <v>1056054233</v>
      </c>
      <c r="C650" t="s">
        <v>1219</v>
      </c>
      <c r="D650" t="s">
        <v>345</v>
      </c>
      <c r="E650" t="s">
        <v>6</v>
      </c>
      <c r="F650" t="s">
        <v>1051</v>
      </c>
      <c r="G650" t="s">
        <v>177</v>
      </c>
      <c r="H650" s="2">
        <v>45146.557106481479</v>
      </c>
      <c r="I650">
        <v>1</v>
      </c>
      <c r="J65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5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50" s="21" t="str">
        <f>_xlfn.XLOOKUP(User[[#This Row],[User Code]],RMS_Check_In_Out!A:A,RMS_Check_In_Out!D:D,"0")</f>
        <v>0</v>
      </c>
      <c r="M650" s="21">
        <f>_xlfn.XLOOKUP(User[[#This Row],[User Code]],Leave!P:P,Leave!S:S,"0")</f>
        <v>540</v>
      </c>
      <c r="N650" s="21">
        <f>User[[#This Row],[Time Leave RMS (min)]]/60</f>
        <v>9</v>
      </c>
      <c r="O650" s="15">
        <f>User[[#This Row],[Duration In Store(min)]]/60</f>
        <v>0</v>
      </c>
      <c r="P650" s="28">
        <f>User[[#This Row],[Time In Store + Leave]]/24</f>
        <v>0.375</v>
      </c>
      <c r="Q650" s="15">
        <f>(User[[#This Row],[Time Leave RMS (min)]]/60)+User[[#This Row],[Duration In Store H]]</f>
        <v>9</v>
      </c>
      <c r="R650">
        <f>IF(User[[#This Row],[Check In]]="Sin Registro",0,1)</f>
        <v>1</v>
      </c>
      <c r="S650">
        <f>IF(User[[#This Row],[Check Out]]="Sin Registro",0,1)</f>
        <v>1</v>
      </c>
      <c r="T650" t="str">
        <f>IFERROR(IF(VLOOKUP(User[[#This Row],[User Code]],Justificar!$C$8:$I$1048576,6,0)=0,"Sin Justificación",VLOOKUP(User[[#This Row],[User Code]],Justificar!$C$8:$I$1048576,6,0)),"")</f>
        <v/>
      </c>
      <c r="U650" t="str">
        <f>IFERROR(IF(VLOOKUP(User[[#This Row],[User Code]],Justificar!$C$8:$I$1048576,6,0)=0,"Sin Justificación",VLOOKUP(User[[#This Row],[User Code]],Justificar!$C$8:$I$1048576,7,0)),"")</f>
        <v/>
      </c>
      <c r="V650" t="str" cm="1">
        <f t="array" ref="V650">_xlfn.IFS(User[[#This Row],[Time In Store + Leave]]&lt;7.8,"Incompleto",User[[#This Row],[Time In Store + Leave]]&lt;=12,"Completo",User[[#This Row],[Time In Store + Leave]]&gt;12,"Superior")</f>
        <v>Completo</v>
      </c>
      <c r="W65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0" t="str">
        <f>IF(User[[#This Row],[Rango]]="incompleto",IF(User[[#This Row],[Reporte in]]=0,"Sin_Registro_In_Out",IF(User[[#This Row],[Reporte Out]]=0,"No_Realizo_Salida","No_cumple_el_Tiempo")),"")</f>
        <v/>
      </c>
      <c r="Y650" t="str" cm="1">
        <f t="array" ref="Y6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51" spans="1:25" x14ac:dyDescent="0.3">
      <c r="A651" t="s">
        <v>561</v>
      </c>
      <c r="B651">
        <v>1067921866</v>
      </c>
      <c r="C651" t="s">
        <v>986</v>
      </c>
      <c r="D651" t="s">
        <v>562</v>
      </c>
      <c r="E651" t="s">
        <v>4</v>
      </c>
      <c r="F651" t="s">
        <v>559</v>
      </c>
      <c r="G651" t="s">
        <v>560</v>
      </c>
      <c r="H651" s="2">
        <v>45146.557083333333</v>
      </c>
      <c r="I651">
        <v>1</v>
      </c>
      <c r="J6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45922.332986111112</v>
      </c>
      <c r="K6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45922.611516203702</v>
      </c>
      <c r="L651" s="21">
        <f>_xlfn.XLOOKUP(User[[#This Row],[User Code]],RMS_Check_In_Out!A:A,RMS_Check_In_Out!D:D,"0")</f>
        <v>401</v>
      </c>
      <c r="M651" s="21">
        <f>_xlfn.XLOOKUP(User[[#This Row],[User Code]],Leave!P:P,Leave!S:S,"0")</f>
        <v>540</v>
      </c>
      <c r="N651" s="21">
        <f>User[[#This Row],[Time Leave RMS (min)]]/60</f>
        <v>9</v>
      </c>
      <c r="O651" s="15">
        <f>User[[#This Row],[Duration In Store(min)]]/60</f>
        <v>6.6833333333333336</v>
      </c>
      <c r="P651" s="28">
        <f>User[[#This Row],[Time In Store + Leave]]/24</f>
        <v>0.65347222222222223</v>
      </c>
      <c r="Q651" s="15">
        <f>(User[[#This Row],[Time Leave RMS (min)]]/60)+User[[#This Row],[Duration In Store H]]</f>
        <v>15.683333333333334</v>
      </c>
      <c r="R651">
        <f>IF(User[[#This Row],[Check In]]="Sin Registro",0,1)</f>
        <v>1</v>
      </c>
      <c r="S651">
        <f>IF(User[[#This Row],[Check Out]]="Sin Registro",0,1)</f>
        <v>1</v>
      </c>
      <c r="T651" t="str">
        <f>IFERROR(IF(VLOOKUP(User[[#This Row],[User Code]],Justificar!$C$8:$I$1048576,6,0)=0,"Sin Justificación",VLOOKUP(User[[#This Row],[User Code]],Justificar!$C$8:$I$1048576,6,0)),"")</f>
        <v/>
      </c>
      <c r="U651" t="str">
        <f>IFERROR(IF(VLOOKUP(User[[#This Row],[User Code]],Justificar!$C$8:$I$1048576,6,0)=0,"Sin Justificación",VLOOKUP(User[[#This Row],[User Code]],Justificar!$C$8:$I$1048576,7,0)),"")</f>
        <v/>
      </c>
      <c r="V651" t="str" cm="1">
        <f t="array" ref="V651">_xlfn.IFS(User[[#This Row],[Time In Store + Leave]]&lt;7.8,"Incompleto",User[[#This Row],[Time In Store + Leave]]&lt;=12,"Completo",User[[#This Row],[Time In Store + Leave]]&gt;12,"Superior")</f>
        <v>Superior</v>
      </c>
      <c r="W65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1" t="str">
        <f>IF(User[[#This Row],[Rango]]="incompleto",IF(User[[#This Row],[Reporte in]]=0,"Sin_Registro_In_Out",IF(User[[#This Row],[Reporte Out]]=0,"No_Realizo_Salida","No_cumple_el_Tiempo")),"")</f>
        <v/>
      </c>
      <c r="Y651" t="str" cm="1">
        <f t="array" ref="Y6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52" spans="1:25" x14ac:dyDescent="0.3">
      <c r="A652" t="s">
        <v>563</v>
      </c>
      <c r="B652">
        <v>1043682148</v>
      </c>
      <c r="C652" t="s">
        <v>987</v>
      </c>
      <c r="D652" t="s">
        <v>564</v>
      </c>
      <c r="E652" t="s">
        <v>4</v>
      </c>
      <c r="F652" t="s">
        <v>559</v>
      </c>
      <c r="G652" t="s">
        <v>560</v>
      </c>
      <c r="H652" s="2">
        <v>45146.55704861111</v>
      </c>
      <c r="I652">
        <v>1</v>
      </c>
      <c r="J65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45922.345914351848</v>
      </c>
      <c r="K65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45922.428020833337</v>
      </c>
      <c r="L652" s="21">
        <f>_xlfn.XLOOKUP(User[[#This Row],[User Code]],RMS_Check_In_Out!A:A,RMS_Check_In_Out!D:D,"0")</f>
        <v>118</v>
      </c>
      <c r="M652" s="21">
        <f>_xlfn.XLOOKUP(User[[#This Row],[User Code]],Leave!P:P,Leave!S:S,"0")</f>
        <v>540</v>
      </c>
      <c r="N652" s="21">
        <f>User[[#This Row],[Time Leave RMS (min)]]/60</f>
        <v>9</v>
      </c>
      <c r="O652" s="15">
        <f>User[[#This Row],[Duration In Store(min)]]/60</f>
        <v>1.9666666666666666</v>
      </c>
      <c r="P652" s="28">
        <f>User[[#This Row],[Time In Store + Leave]]/24</f>
        <v>0.45694444444444443</v>
      </c>
      <c r="Q652" s="15">
        <f>(User[[#This Row],[Time Leave RMS (min)]]/60)+User[[#This Row],[Duration In Store H]]</f>
        <v>10.966666666666667</v>
      </c>
      <c r="R652">
        <f>IF(User[[#This Row],[Check In]]="Sin Registro",0,1)</f>
        <v>1</v>
      </c>
      <c r="S652">
        <f>IF(User[[#This Row],[Check Out]]="Sin Registro",0,1)</f>
        <v>1</v>
      </c>
      <c r="T652" t="str">
        <f>IFERROR(IF(VLOOKUP(User[[#This Row],[User Code]],Justificar!$C$8:$I$1048576,6,0)=0,"Sin Justificación",VLOOKUP(User[[#This Row],[User Code]],Justificar!$C$8:$I$1048576,6,0)),"")</f>
        <v/>
      </c>
      <c r="U652" t="str">
        <f>IFERROR(IF(VLOOKUP(User[[#This Row],[User Code]],Justificar!$C$8:$I$1048576,6,0)=0,"Sin Justificación",VLOOKUP(User[[#This Row],[User Code]],Justificar!$C$8:$I$1048576,7,0)),"")</f>
        <v/>
      </c>
      <c r="V652" t="str" cm="1">
        <f t="array" ref="V652">_xlfn.IFS(User[[#This Row],[Time In Store + Leave]]&lt;7.8,"Incompleto",User[[#This Row],[Time In Store + Leave]]&lt;=12,"Completo",User[[#This Row],[Time In Store + Leave]]&gt;12,"Superior")</f>
        <v>Completo</v>
      </c>
      <c r="W65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2" t="str">
        <f>IF(User[[#This Row],[Rango]]="incompleto",IF(User[[#This Row],[Reporte in]]=0,"Sin_Registro_In_Out",IF(User[[#This Row],[Reporte Out]]=0,"No_Realizo_Salida","No_cumple_el_Tiempo")),"")</f>
        <v/>
      </c>
      <c r="Y652" t="str" cm="1">
        <f t="array" ref="Y6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53" spans="1:25" x14ac:dyDescent="0.3">
      <c r="A653" t="s">
        <v>344</v>
      </c>
      <c r="B653">
        <v>1067943482</v>
      </c>
      <c r="C653" t="s">
        <v>1220</v>
      </c>
      <c r="D653" t="s">
        <v>346</v>
      </c>
      <c r="E653" t="s">
        <v>6</v>
      </c>
      <c r="F653" t="s">
        <v>1034</v>
      </c>
      <c r="G653" t="s">
        <v>178</v>
      </c>
      <c r="H653" s="2">
        <v>45146.43072916667</v>
      </c>
      <c r="I653">
        <v>1</v>
      </c>
      <c r="J6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45922.37872685185</v>
      </c>
      <c r="K6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45922.632569444446</v>
      </c>
      <c r="L653" s="21">
        <f>_xlfn.XLOOKUP(User[[#This Row],[User Code]],RMS_Check_In_Out!A:A,RMS_Check_In_Out!D:D,"0")</f>
        <v>366</v>
      </c>
      <c r="M653" s="21" t="str">
        <f>_xlfn.XLOOKUP(User[[#This Row],[User Code]],Leave!P:P,Leave!S:S,"0")</f>
        <v>0</v>
      </c>
      <c r="N653" s="21">
        <f>User[[#This Row],[Time Leave RMS (min)]]/60</f>
        <v>0</v>
      </c>
      <c r="O653" s="15">
        <f>User[[#This Row],[Duration In Store(min)]]/60</f>
        <v>6.1</v>
      </c>
      <c r="P653" s="28">
        <f>User[[#This Row],[Time In Store + Leave]]/24</f>
        <v>0.25416666666666665</v>
      </c>
      <c r="Q653" s="15">
        <f>(User[[#This Row],[Time Leave RMS (min)]]/60)+User[[#This Row],[Duration In Store H]]</f>
        <v>6.1</v>
      </c>
      <c r="R653">
        <f>IF(User[[#This Row],[Check In]]="Sin Registro",0,1)</f>
        <v>1</v>
      </c>
      <c r="S653">
        <f>IF(User[[#This Row],[Check Out]]="Sin Registro",0,1)</f>
        <v>1</v>
      </c>
      <c r="T653" t="str">
        <f>IFERROR(IF(VLOOKUP(User[[#This Row],[User Code]],Justificar!$C$8:$I$1048576,6,0)=0,"Sin Justificación",VLOOKUP(User[[#This Row],[User Code]],Justificar!$C$8:$I$1048576,6,0)),"")</f>
        <v>Sin Justificación</v>
      </c>
      <c r="U653" t="str">
        <f>IFERROR(IF(VLOOKUP(User[[#This Row],[User Code]],Justificar!$C$8:$I$1048576,6,0)=0,"Sin Justificación",VLOOKUP(User[[#This Row],[User Code]],Justificar!$C$8:$I$1048576,7,0)),"")</f>
        <v>Sin Justificación</v>
      </c>
      <c r="V653" t="str" cm="1">
        <f t="array" ref="V653">_xlfn.IFS(User[[#This Row],[Time In Store + Leave]]&lt;7.8,"Incompleto",User[[#This Row],[Time In Store + Leave]]&lt;=12,"Completo",User[[#This Row],[Time In Store + Leave]]&gt;12,"Superior")</f>
        <v>Incompleto</v>
      </c>
      <c r="W653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3" t="str">
        <f>IF(User[[#This Row],[Rango]]="incompleto",IF(User[[#This Row],[Reporte in]]=0,"Sin_Registro_In_Out",IF(User[[#This Row],[Reporte Out]]=0,"No_Realizo_Salida","No_cumple_el_Tiempo")),"")</f>
        <v>No_cumple_el_Tiempo</v>
      </c>
      <c r="Y653" t="str" cm="1">
        <f t="array" ref="Y6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4" spans="1:25" x14ac:dyDescent="0.3">
      <c r="A654" t="s">
        <v>341</v>
      </c>
      <c r="B654">
        <v>1045017589</v>
      </c>
      <c r="C654" t="s">
        <v>1221</v>
      </c>
      <c r="D654" t="s">
        <v>342</v>
      </c>
      <c r="E654" t="s">
        <v>6</v>
      </c>
      <c r="F654" t="s">
        <v>973</v>
      </c>
      <c r="G654" t="s">
        <v>177</v>
      </c>
      <c r="H654" s="2">
        <v>45139.395405092589</v>
      </c>
      <c r="I654">
        <v>1</v>
      </c>
      <c r="J65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5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54" s="21" t="str">
        <f>_xlfn.XLOOKUP(User[[#This Row],[User Code]],RMS_Check_In_Out!A:A,RMS_Check_In_Out!D:D,"0")</f>
        <v>0</v>
      </c>
      <c r="M654" s="21">
        <f>_xlfn.XLOOKUP(User[[#This Row],[User Code]],Leave!P:P,Leave!S:S,"0")</f>
        <v>540</v>
      </c>
      <c r="N654" s="21">
        <f>User[[#This Row],[Time Leave RMS (min)]]/60</f>
        <v>9</v>
      </c>
      <c r="O654" s="15">
        <f>User[[#This Row],[Duration In Store(min)]]/60</f>
        <v>0</v>
      </c>
      <c r="P654" s="28">
        <f>User[[#This Row],[Time In Store + Leave]]/24</f>
        <v>0.375</v>
      </c>
      <c r="Q654" s="15">
        <f>(User[[#This Row],[Time Leave RMS (min)]]/60)+User[[#This Row],[Duration In Store H]]</f>
        <v>9</v>
      </c>
      <c r="R654">
        <f>IF(User[[#This Row],[Check In]]="Sin Registro",0,1)</f>
        <v>1</v>
      </c>
      <c r="S654">
        <f>IF(User[[#This Row],[Check Out]]="Sin Registro",0,1)</f>
        <v>1</v>
      </c>
      <c r="T654" t="str">
        <f>IFERROR(IF(VLOOKUP(User[[#This Row],[User Code]],Justificar!$C$8:$I$1048576,6,0)=0,"Sin Justificación",VLOOKUP(User[[#This Row],[User Code]],Justificar!$C$8:$I$1048576,6,0)),"")</f>
        <v/>
      </c>
      <c r="U654" t="str">
        <f>IFERROR(IF(VLOOKUP(User[[#This Row],[User Code]],Justificar!$C$8:$I$1048576,6,0)=0,"Sin Justificación",VLOOKUP(User[[#This Row],[User Code]],Justificar!$C$8:$I$1048576,7,0)),"")</f>
        <v/>
      </c>
      <c r="V654" t="str" cm="1">
        <f t="array" ref="V654">_xlfn.IFS(User[[#This Row],[Time In Store + Leave]]&lt;7.8,"Incompleto",User[[#This Row],[Time In Store + Leave]]&lt;=12,"Completo",User[[#This Row],[Time In Store + Leave]]&gt;12,"Superior")</f>
        <v>Completo</v>
      </c>
      <c r="W65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4" t="str">
        <f>IF(User[[#This Row],[Rango]]="incompleto",IF(User[[#This Row],[Reporte in]]=0,"Sin_Registro_In_Out",IF(User[[#This Row],[Reporte Out]]=0,"No_Realizo_Salida","No_cumple_el_Tiempo")),"")</f>
        <v/>
      </c>
      <c r="Y654" t="str" cm="1">
        <f t="array" ref="Y6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55" spans="1:25" x14ac:dyDescent="0.3">
      <c r="A655" t="s">
        <v>337</v>
      </c>
      <c r="B655">
        <v>1013603998</v>
      </c>
      <c r="C655" t="s">
        <v>1102</v>
      </c>
      <c r="D655" t="s">
        <v>338</v>
      </c>
      <c r="E655" t="s">
        <v>84</v>
      </c>
      <c r="F655" t="s">
        <v>1015</v>
      </c>
      <c r="G655" t="s">
        <v>177</v>
      </c>
      <c r="H655" s="2">
        <v>45131.65729166667</v>
      </c>
      <c r="I655">
        <v>1</v>
      </c>
      <c r="J65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5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55" s="21" t="str">
        <f>_xlfn.XLOOKUP(User[[#This Row],[User Code]],RMS_Check_In_Out!A:A,RMS_Check_In_Out!D:D,"0")</f>
        <v>0</v>
      </c>
      <c r="M655" s="21">
        <f>_xlfn.XLOOKUP(User[[#This Row],[User Code]],Leave!P:P,Leave!S:S,"0")</f>
        <v>540</v>
      </c>
      <c r="N655" s="21">
        <f>User[[#This Row],[Time Leave RMS (min)]]/60</f>
        <v>9</v>
      </c>
      <c r="O655" s="15">
        <f>User[[#This Row],[Duration In Store(min)]]/60</f>
        <v>0</v>
      </c>
      <c r="P655" s="28">
        <f>User[[#This Row],[Time In Store + Leave]]/24</f>
        <v>0.375</v>
      </c>
      <c r="Q655" s="15">
        <f>(User[[#This Row],[Time Leave RMS (min)]]/60)+User[[#This Row],[Duration In Store H]]</f>
        <v>9</v>
      </c>
      <c r="R655">
        <f>IF(User[[#This Row],[Check In]]="Sin Registro",0,1)</f>
        <v>1</v>
      </c>
      <c r="S655">
        <f>IF(User[[#This Row],[Check Out]]="Sin Registro",0,1)</f>
        <v>1</v>
      </c>
      <c r="T655" t="str">
        <f>IFERROR(IF(VLOOKUP(User[[#This Row],[User Code]],Justificar!$C$8:$I$1048576,6,0)=0,"Sin Justificación",VLOOKUP(User[[#This Row],[User Code]],Justificar!$C$8:$I$1048576,6,0)),"")</f>
        <v/>
      </c>
      <c r="U655" t="str">
        <f>IFERROR(IF(VLOOKUP(User[[#This Row],[User Code]],Justificar!$C$8:$I$1048576,6,0)=0,"Sin Justificación",VLOOKUP(User[[#This Row],[User Code]],Justificar!$C$8:$I$1048576,7,0)),"")</f>
        <v/>
      </c>
      <c r="V655" t="str" cm="1">
        <f t="array" ref="V655">_xlfn.IFS(User[[#This Row],[Time In Store + Leave]]&lt;7.8,"Incompleto",User[[#This Row],[Time In Store + Leave]]&lt;=12,"Completo",User[[#This Row],[Time In Store + Leave]]&gt;12,"Superior")</f>
        <v>Completo</v>
      </c>
      <c r="W65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5" t="str">
        <f>IF(User[[#This Row],[Rango]]="incompleto",IF(User[[#This Row],[Reporte in]]=0,"Sin_Registro_In_Out",IF(User[[#This Row],[Reporte Out]]=0,"No_Realizo_Salida","No_cumple_el_Tiempo")),"")</f>
        <v/>
      </c>
      <c r="Y655" t="str" cm="1">
        <f t="array" ref="Y6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56" spans="1:25" x14ac:dyDescent="0.3">
      <c r="A656" t="s">
        <v>339</v>
      </c>
      <c r="B656">
        <v>1010071034</v>
      </c>
      <c r="C656" t="s">
        <v>1103</v>
      </c>
      <c r="D656" t="s">
        <v>340</v>
      </c>
      <c r="E656" t="s">
        <v>84</v>
      </c>
      <c r="F656" t="s">
        <v>1026</v>
      </c>
      <c r="G656" t="s">
        <v>178</v>
      </c>
      <c r="H656" s="2">
        <v>45131.488611111112</v>
      </c>
      <c r="I656">
        <v>1</v>
      </c>
      <c r="J6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56" s="21" t="str">
        <f>_xlfn.XLOOKUP(User[[#This Row],[User Code]],RMS_Check_In_Out!A:A,RMS_Check_In_Out!D:D,"0")</f>
        <v>0</v>
      </c>
      <c r="M656" s="21" t="str">
        <f>_xlfn.XLOOKUP(User[[#This Row],[User Code]],Leave!P:P,Leave!S:S,"0")</f>
        <v>0</v>
      </c>
      <c r="N656" s="21">
        <f>User[[#This Row],[Time Leave RMS (min)]]/60</f>
        <v>0</v>
      </c>
      <c r="O656" s="15">
        <f>User[[#This Row],[Duration In Store(min)]]/60</f>
        <v>0</v>
      </c>
      <c r="P656" s="28">
        <f>User[[#This Row],[Time In Store + Leave]]/24</f>
        <v>0</v>
      </c>
      <c r="Q656" s="15">
        <f>(User[[#This Row],[Time Leave RMS (min)]]/60)+User[[#This Row],[Duration In Store H]]</f>
        <v>0</v>
      </c>
      <c r="R656">
        <f>IF(User[[#This Row],[Check In]]="Sin Registro",0,1)</f>
        <v>0</v>
      </c>
      <c r="S656">
        <f>IF(User[[#This Row],[Check Out]]="Sin Registro",0,1)</f>
        <v>0</v>
      </c>
      <c r="T656" t="str">
        <f>IFERROR(IF(VLOOKUP(User[[#This Row],[User Code]],Justificar!$C$8:$I$1048576,6,0)=0,"Sin Justificación",VLOOKUP(User[[#This Row],[User Code]],Justificar!$C$8:$I$1048576,6,0)),"")</f>
        <v>Sin Justificación</v>
      </c>
      <c r="U656" t="str">
        <f>IFERROR(IF(VLOOKUP(User[[#This Row],[User Code]],Justificar!$C$8:$I$1048576,6,0)=0,"Sin Justificación",VLOOKUP(User[[#This Row],[User Code]],Justificar!$C$8:$I$1048576,7,0)),"")</f>
        <v>Sin Justificación</v>
      </c>
      <c r="V656" t="str" cm="1">
        <f t="array" ref="V656">_xlfn.IFS(User[[#This Row],[Time In Store + Leave]]&lt;7.8,"Incompleto",User[[#This Row],[Time In Store + Leave]]&lt;=12,"Completo",User[[#This Row],[Time In Store + Leave]]&gt;12,"Superior")</f>
        <v>Incompleto</v>
      </c>
      <c r="W65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56" t="str">
        <f>IF(User[[#This Row],[Rango]]="incompleto",IF(User[[#This Row],[Reporte in]]=0,"Sin_Registro_In_Out",IF(User[[#This Row],[Reporte Out]]=0,"No_Realizo_Salida","No_cumple_el_Tiempo")),"")</f>
        <v>Sin_Registro_In_Out</v>
      </c>
      <c r="Y656" t="str" cm="1">
        <f t="array" ref="Y6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57" spans="1:25" x14ac:dyDescent="0.3">
      <c r="A657" t="s">
        <v>565</v>
      </c>
      <c r="B657">
        <v>1098626762</v>
      </c>
      <c r="C657" t="s">
        <v>1134</v>
      </c>
      <c r="D657" t="s">
        <v>566</v>
      </c>
      <c r="E657" t="s">
        <v>4</v>
      </c>
      <c r="F657" t="s">
        <v>559</v>
      </c>
      <c r="G657" t="s">
        <v>560</v>
      </c>
      <c r="H657" s="2">
        <v>45119.357488425929</v>
      </c>
      <c r="I657">
        <v>1</v>
      </c>
      <c r="J65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5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57" s="21" t="str">
        <f>_xlfn.XLOOKUP(User[[#This Row],[User Code]],RMS_Check_In_Out!A:A,RMS_Check_In_Out!D:D,"0")</f>
        <v>0</v>
      </c>
      <c r="M657" s="21">
        <f>_xlfn.XLOOKUP(User[[#This Row],[User Code]],Leave!P:P,Leave!S:S,"0")</f>
        <v>540</v>
      </c>
      <c r="N657" s="21">
        <f>User[[#This Row],[Time Leave RMS (min)]]/60</f>
        <v>9</v>
      </c>
      <c r="O657" s="15">
        <f>User[[#This Row],[Duration In Store(min)]]/60</f>
        <v>0</v>
      </c>
      <c r="P657" s="28">
        <f>User[[#This Row],[Time In Store + Leave]]/24</f>
        <v>0.375</v>
      </c>
      <c r="Q657" s="15">
        <f>(User[[#This Row],[Time Leave RMS (min)]]/60)+User[[#This Row],[Duration In Store H]]</f>
        <v>9</v>
      </c>
      <c r="R657">
        <f>IF(User[[#This Row],[Check In]]="Sin Registro",0,1)</f>
        <v>1</v>
      </c>
      <c r="S657">
        <f>IF(User[[#This Row],[Check Out]]="Sin Registro",0,1)</f>
        <v>1</v>
      </c>
      <c r="T657" t="str">
        <f>IFERROR(IF(VLOOKUP(User[[#This Row],[User Code]],Justificar!$C$8:$I$1048576,6,0)=0,"Sin Justificación",VLOOKUP(User[[#This Row],[User Code]],Justificar!$C$8:$I$1048576,6,0)),"")</f>
        <v/>
      </c>
      <c r="U657" t="str">
        <f>IFERROR(IF(VLOOKUP(User[[#This Row],[User Code]],Justificar!$C$8:$I$1048576,6,0)=0,"Sin Justificación",VLOOKUP(User[[#This Row],[User Code]],Justificar!$C$8:$I$1048576,7,0)),"")</f>
        <v/>
      </c>
      <c r="V657" t="str" cm="1">
        <f t="array" ref="V657">_xlfn.IFS(User[[#This Row],[Time In Store + Leave]]&lt;7.8,"Incompleto",User[[#This Row],[Time In Store + Leave]]&lt;=12,"Completo",User[[#This Row],[Time In Store + Leave]]&gt;12,"Superior")</f>
        <v>Completo</v>
      </c>
      <c r="W65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7" t="str">
        <f>IF(User[[#This Row],[Rango]]="incompleto",IF(User[[#This Row],[Reporte in]]=0,"Sin_Registro_In_Out",IF(User[[#This Row],[Reporte Out]]=0,"No_Realizo_Salida","No_cumple_el_Tiempo")),"")</f>
        <v/>
      </c>
      <c r="Y657" t="str" cm="1">
        <f t="array" ref="Y6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58" spans="1:25" x14ac:dyDescent="0.3">
      <c r="A658" t="s">
        <v>332</v>
      </c>
      <c r="B658">
        <v>1042996580</v>
      </c>
      <c r="C658" t="s">
        <v>1222</v>
      </c>
      <c r="D658" t="s">
        <v>333</v>
      </c>
      <c r="E658" t="s">
        <v>6</v>
      </c>
      <c r="F658" t="s">
        <v>2210</v>
      </c>
      <c r="G658" t="s">
        <v>178</v>
      </c>
      <c r="H658" s="2">
        <v>45114.522881944446</v>
      </c>
      <c r="I658">
        <v>1</v>
      </c>
      <c r="J65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65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658" s="21" t="str">
        <f>_xlfn.XLOOKUP(User[[#This Row],[User Code]],RMS_Check_In_Out!A:A,RMS_Check_In_Out!D:D,"0")</f>
        <v>0</v>
      </c>
      <c r="M658" s="21">
        <f>_xlfn.XLOOKUP(User[[#This Row],[User Code]],Leave!P:P,Leave!S:S,"0")</f>
        <v>540</v>
      </c>
      <c r="N658" s="21">
        <f>User[[#This Row],[Time Leave RMS (min)]]/60</f>
        <v>9</v>
      </c>
      <c r="O658" s="15">
        <f>User[[#This Row],[Duration In Store(min)]]/60</f>
        <v>0</v>
      </c>
      <c r="P658" s="28">
        <f>User[[#This Row],[Time In Store + Leave]]/24</f>
        <v>0.375</v>
      </c>
      <c r="Q658" s="15">
        <f>(User[[#This Row],[Time Leave RMS (min)]]/60)+User[[#This Row],[Duration In Store H]]</f>
        <v>9</v>
      </c>
      <c r="R658">
        <f>IF(User[[#This Row],[Check In]]="Sin Registro",0,1)</f>
        <v>1</v>
      </c>
      <c r="S658">
        <f>IF(User[[#This Row],[Check Out]]="Sin Registro",0,1)</f>
        <v>1</v>
      </c>
      <c r="T658" t="str">
        <f>IFERROR(IF(VLOOKUP(User[[#This Row],[User Code]],Justificar!$C$8:$I$1048576,6,0)=0,"Sin Justificación",VLOOKUP(User[[#This Row],[User Code]],Justificar!$C$8:$I$1048576,6,0)),"")</f>
        <v/>
      </c>
      <c r="U658" t="str">
        <f>IFERROR(IF(VLOOKUP(User[[#This Row],[User Code]],Justificar!$C$8:$I$1048576,6,0)=0,"Sin Justificación",VLOOKUP(User[[#This Row],[User Code]],Justificar!$C$8:$I$1048576,7,0)),"")</f>
        <v/>
      </c>
      <c r="V658" t="str" cm="1">
        <f t="array" ref="V658">_xlfn.IFS(User[[#This Row],[Time In Store + Leave]]&lt;7.8,"Incompleto",User[[#This Row],[Time In Store + Leave]]&lt;=12,"Completo",User[[#This Row],[Time In Store + Leave]]&gt;12,"Superior")</f>
        <v>Completo</v>
      </c>
      <c r="W65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8" t="str">
        <f>IF(User[[#This Row],[Rango]]="incompleto",IF(User[[#This Row],[Reporte in]]=0,"Sin_Registro_In_Out",IF(User[[#This Row],[Reporte Out]]=0,"No_Realizo_Salida","No_cumple_el_Tiempo")),"")</f>
        <v/>
      </c>
      <c r="Y658" t="str" cm="1">
        <f t="array" ref="Y6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59" spans="1:25" x14ac:dyDescent="0.3">
      <c r="A659" t="s">
        <v>331</v>
      </c>
      <c r="B659">
        <v>1014176880</v>
      </c>
      <c r="C659" t="s">
        <v>1223</v>
      </c>
      <c r="D659" t="s">
        <v>334</v>
      </c>
      <c r="E659" t="s">
        <v>6</v>
      </c>
      <c r="F659" t="s">
        <v>2226</v>
      </c>
      <c r="G659" t="s">
        <v>177</v>
      </c>
      <c r="H659" s="2">
        <v>45112.482060185182</v>
      </c>
      <c r="I659">
        <v>1</v>
      </c>
      <c r="J65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45922.454710648148</v>
      </c>
      <c r="K65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45922.830138888887</v>
      </c>
      <c r="L659" s="21">
        <f>_xlfn.XLOOKUP(User[[#This Row],[User Code]],RMS_Check_In_Out!A:A,RMS_Check_In_Out!D:D,"0")</f>
        <v>541</v>
      </c>
      <c r="M659" s="21">
        <f>_xlfn.XLOOKUP(User[[#This Row],[User Code]],Leave!P:P,Leave!S:S,"0")</f>
        <v>60</v>
      </c>
      <c r="N659" s="21">
        <f>User[[#This Row],[Time Leave RMS (min)]]/60</f>
        <v>1</v>
      </c>
      <c r="O659" s="15">
        <f>User[[#This Row],[Duration In Store(min)]]/60</f>
        <v>9.0166666666666675</v>
      </c>
      <c r="P659" s="28">
        <f>User[[#This Row],[Time In Store + Leave]]/24</f>
        <v>0.41736111111111113</v>
      </c>
      <c r="Q659" s="15">
        <f>(User[[#This Row],[Time Leave RMS (min)]]/60)+User[[#This Row],[Duration In Store H]]</f>
        <v>10.016666666666667</v>
      </c>
      <c r="R659">
        <f>IF(User[[#This Row],[Check In]]="Sin Registro",0,1)</f>
        <v>1</v>
      </c>
      <c r="S659">
        <f>IF(User[[#This Row],[Check Out]]="Sin Registro",0,1)</f>
        <v>1</v>
      </c>
      <c r="T659" t="str">
        <f>IFERROR(IF(VLOOKUP(User[[#This Row],[User Code]],Justificar!$C$8:$I$1048576,6,0)=0,"Sin Justificación",VLOOKUP(User[[#This Row],[User Code]],Justificar!$C$8:$I$1048576,6,0)),"")</f>
        <v/>
      </c>
      <c r="U659" t="str">
        <f>IFERROR(IF(VLOOKUP(User[[#This Row],[User Code]],Justificar!$C$8:$I$1048576,6,0)=0,"Sin Justificación",VLOOKUP(User[[#This Row],[User Code]],Justificar!$C$8:$I$1048576,7,0)),"")</f>
        <v/>
      </c>
      <c r="V659" t="str" cm="1">
        <f t="array" ref="V659">_xlfn.IFS(User[[#This Row],[Time In Store + Leave]]&lt;7.8,"Incompleto",User[[#This Row],[Time In Store + Leave]]&lt;=12,"Completo",User[[#This Row],[Time In Store + Leave]]&gt;12,"Superior")</f>
        <v>Completo</v>
      </c>
      <c r="W65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59" t="str">
        <f>IF(User[[#This Row],[Rango]]="incompleto",IF(User[[#This Row],[Reporte in]]=0,"Sin_Registro_In_Out",IF(User[[#This Row],[Reporte Out]]=0,"No_Realizo_Salida","No_cumple_el_Tiempo")),"")</f>
        <v/>
      </c>
      <c r="Y659" t="str" cm="1">
        <f t="array" ref="Y6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60" spans="1:25" x14ac:dyDescent="0.3">
      <c r="A660" t="s">
        <v>326</v>
      </c>
      <c r="B660">
        <v>1140419219</v>
      </c>
      <c r="C660" t="s">
        <v>329</v>
      </c>
      <c r="D660" t="s">
        <v>328</v>
      </c>
      <c r="E660" t="s">
        <v>6</v>
      </c>
      <c r="F660" t="s">
        <v>1043</v>
      </c>
      <c r="G660" t="s">
        <v>177</v>
      </c>
      <c r="H660" s="2">
        <v>45105.445729166669</v>
      </c>
      <c r="I660">
        <v>1</v>
      </c>
      <c r="J66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45922.410821759258</v>
      </c>
      <c r="K66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45922.753518518519</v>
      </c>
      <c r="L660" s="21">
        <f>_xlfn.XLOOKUP(User[[#This Row],[User Code]],RMS_Check_In_Out!A:A,RMS_Check_In_Out!D:D,"0")</f>
        <v>493</v>
      </c>
      <c r="M660" s="21">
        <f>_xlfn.XLOOKUP(User[[#This Row],[User Code]],Leave!P:P,Leave!S:S,"0")</f>
        <v>60</v>
      </c>
      <c r="N660" s="21">
        <f>User[[#This Row],[Time Leave RMS (min)]]/60</f>
        <v>1</v>
      </c>
      <c r="O660" s="15">
        <f>User[[#This Row],[Duration In Store(min)]]/60</f>
        <v>8.2166666666666668</v>
      </c>
      <c r="P660" s="28">
        <f>User[[#This Row],[Time In Store + Leave]]/24</f>
        <v>0.3840277777777778</v>
      </c>
      <c r="Q660" s="15">
        <f>(User[[#This Row],[Time Leave RMS (min)]]/60)+User[[#This Row],[Duration In Store H]]</f>
        <v>9.2166666666666668</v>
      </c>
      <c r="R660">
        <f>IF(User[[#This Row],[Check In]]="Sin Registro",0,1)</f>
        <v>1</v>
      </c>
      <c r="S660">
        <f>IF(User[[#This Row],[Check Out]]="Sin Registro",0,1)</f>
        <v>1</v>
      </c>
      <c r="T660" t="str">
        <f>IFERROR(IF(VLOOKUP(User[[#This Row],[User Code]],Justificar!$C$8:$I$1048576,6,0)=0,"Sin Justificación",VLOOKUP(User[[#This Row],[User Code]],Justificar!$C$8:$I$1048576,6,0)),"")</f>
        <v/>
      </c>
      <c r="U660" t="str">
        <f>IFERROR(IF(VLOOKUP(User[[#This Row],[User Code]],Justificar!$C$8:$I$1048576,6,0)=0,"Sin Justificación",VLOOKUP(User[[#This Row],[User Code]],Justificar!$C$8:$I$1048576,7,0)),"")</f>
        <v/>
      </c>
      <c r="V660" t="str" cm="1">
        <f t="array" ref="V660">_xlfn.IFS(User[[#This Row],[Time In Store + Leave]]&lt;7.8,"Incompleto",User[[#This Row],[Time In Store + Leave]]&lt;=12,"Completo",User[[#This Row],[Time In Store + Leave]]&gt;12,"Superior")</f>
        <v>Completo</v>
      </c>
      <c r="W66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0" t="str">
        <f>IF(User[[#This Row],[Rango]]="incompleto",IF(User[[#This Row],[Reporte in]]=0,"Sin_Registro_In_Out",IF(User[[#This Row],[Reporte Out]]=0,"No_Realizo_Salida","No_cumple_el_Tiempo")),"")</f>
        <v/>
      </c>
      <c r="Y660" t="str" cm="1">
        <f t="array" ref="Y6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61" spans="1:25" x14ac:dyDescent="0.3">
      <c r="A661" t="s">
        <v>327</v>
      </c>
      <c r="B661">
        <v>1121934109</v>
      </c>
      <c r="C661" t="s">
        <v>1224</v>
      </c>
      <c r="D661" t="s">
        <v>330</v>
      </c>
      <c r="E661" t="s">
        <v>6</v>
      </c>
      <c r="F661" t="s">
        <v>2412</v>
      </c>
      <c r="G661" t="s">
        <v>177</v>
      </c>
      <c r="H661" s="2">
        <v>45104.489259259259</v>
      </c>
      <c r="I661">
        <v>1</v>
      </c>
      <c r="J6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45922.335601851853</v>
      </c>
      <c r="K6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45922.671122685184</v>
      </c>
      <c r="L661" s="21">
        <f>_xlfn.XLOOKUP(User[[#This Row],[User Code]],RMS_Check_In_Out!A:A,RMS_Check_In_Out!D:D,"0")</f>
        <v>483</v>
      </c>
      <c r="M661" s="21" t="str">
        <f>_xlfn.XLOOKUP(User[[#This Row],[User Code]],Leave!P:P,Leave!S:S,"0")</f>
        <v>0</v>
      </c>
      <c r="N661" s="21">
        <f>User[[#This Row],[Time Leave RMS (min)]]/60</f>
        <v>0</v>
      </c>
      <c r="O661" s="15">
        <f>User[[#This Row],[Duration In Store(min)]]/60</f>
        <v>8.0500000000000007</v>
      </c>
      <c r="P661" s="28">
        <f>User[[#This Row],[Time In Store + Leave]]/24</f>
        <v>0.3354166666666667</v>
      </c>
      <c r="Q661" s="15">
        <f>(User[[#This Row],[Time Leave RMS (min)]]/60)+User[[#This Row],[Duration In Store H]]</f>
        <v>8.0500000000000007</v>
      </c>
      <c r="R661">
        <f>IF(User[[#This Row],[Check In]]="Sin Registro",0,1)</f>
        <v>1</v>
      </c>
      <c r="S661">
        <f>IF(User[[#This Row],[Check Out]]="Sin Registro",0,1)</f>
        <v>1</v>
      </c>
      <c r="T661" t="str">
        <f>IFERROR(IF(VLOOKUP(User[[#This Row],[User Code]],Justificar!$C$8:$I$1048576,6,0)=0,"Sin Justificación",VLOOKUP(User[[#This Row],[User Code]],Justificar!$C$8:$I$1048576,6,0)),"")</f>
        <v/>
      </c>
      <c r="U661" t="str">
        <f>IFERROR(IF(VLOOKUP(User[[#This Row],[User Code]],Justificar!$C$8:$I$1048576,6,0)=0,"Sin Justificación",VLOOKUP(User[[#This Row],[User Code]],Justificar!$C$8:$I$1048576,7,0)),"")</f>
        <v/>
      </c>
      <c r="V661" t="str" cm="1">
        <f t="array" ref="V661">_xlfn.IFS(User[[#This Row],[Time In Store + Leave]]&lt;7.8,"Incompleto",User[[#This Row],[Time In Store + Leave]]&lt;=12,"Completo",User[[#This Row],[Time In Store + Leave]]&gt;12,"Superior")</f>
        <v>Completo</v>
      </c>
      <c r="W66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1" t="str">
        <f>IF(User[[#This Row],[Rango]]="incompleto",IF(User[[#This Row],[Reporte in]]=0,"Sin_Registro_In_Out",IF(User[[#This Row],[Reporte Out]]=0,"No_Realizo_Salida","No_cumple_el_Tiempo")),"")</f>
        <v/>
      </c>
      <c r="Y661" t="str" cm="1">
        <f t="array" ref="Y6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62" spans="1:25" x14ac:dyDescent="0.3">
      <c r="A662" t="s">
        <v>325</v>
      </c>
      <c r="B662">
        <v>1003775298</v>
      </c>
      <c r="C662" t="s">
        <v>1225</v>
      </c>
      <c r="D662" t="s">
        <v>336</v>
      </c>
      <c r="E662" t="s">
        <v>6</v>
      </c>
      <c r="F662" t="s">
        <v>1051</v>
      </c>
      <c r="G662" t="s">
        <v>177</v>
      </c>
      <c r="H662" s="2">
        <v>45103.564074074071</v>
      </c>
      <c r="I662">
        <v>1</v>
      </c>
      <c r="J66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45922.498298611114</v>
      </c>
      <c r="K66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45922.833923611113</v>
      </c>
      <c r="L662" s="21">
        <f>_xlfn.XLOOKUP(User[[#This Row],[User Code]],RMS_Check_In_Out!A:A,RMS_Check_In_Out!D:D,"0")</f>
        <v>483</v>
      </c>
      <c r="M662" s="21">
        <f>_xlfn.XLOOKUP(User[[#This Row],[User Code]],Leave!P:P,Leave!S:S,"0")</f>
        <v>60</v>
      </c>
      <c r="N662" s="21">
        <f>User[[#This Row],[Time Leave RMS (min)]]/60</f>
        <v>1</v>
      </c>
      <c r="O662" s="15">
        <f>User[[#This Row],[Duration In Store(min)]]/60</f>
        <v>8.0500000000000007</v>
      </c>
      <c r="P662" s="28">
        <f>User[[#This Row],[Time In Store + Leave]]/24</f>
        <v>0.37708333333333338</v>
      </c>
      <c r="Q662" s="15">
        <f>(User[[#This Row],[Time Leave RMS (min)]]/60)+User[[#This Row],[Duration In Store H]]</f>
        <v>9.0500000000000007</v>
      </c>
      <c r="R662">
        <f>IF(User[[#This Row],[Check In]]="Sin Registro",0,1)</f>
        <v>1</v>
      </c>
      <c r="S662">
        <f>IF(User[[#This Row],[Check Out]]="Sin Registro",0,1)</f>
        <v>1</v>
      </c>
      <c r="T662" t="str">
        <f>IFERROR(IF(VLOOKUP(User[[#This Row],[User Code]],Justificar!$C$8:$I$1048576,6,0)=0,"Sin Justificación",VLOOKUP(User[[#This Row],[User Code]],Justificar!$C$8:$I$1048576,6,0)),"")</f>
        <v/>
      </c>
      <c r="U662" t="str">
        <f>IFERROR(IF(VLOOKUP(User[[#This Row],[User Code]],Justificar!$C$8:$I$1048576,6,0)=0,"Sin Justificación",VLOOKUP(User[[#This Row],[User Code]],Justificar!$C$8:$I$1048576,7,0)),"")</f>
        <v/>
      </c>
      <c r="V662" t="str" cm="1">
        <f t="array" ref="V662">_xlfn.IFS(User[[#This Row],[Time In Store + Leave]]&lt;7.8,"Incompleto",User[[#This Row],[Time In Store + Leave]]&lt;=12,"Completo",User[[#This Row],[Time In Store + Leave]]&gt;12,"Superior")</f>
        <v>Completo</v>
      </c>
      <c r="W66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2" t="str">
        <f>IF(User[[#This Row],[Rango]]="incompleto",IF(User[[#This Row],[Reporte in]]=0,"Sin_Registro_In_Out",IF(User[[#This Row],[Reporte Out]]=0,"No_Realizo_Salida","No_cumple_el_Tiempo")),"")</f>
        <v/>
      </c>
      <c r="Y662" t="str" cm="1">
        <f t="array" ref="Y6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63" spans="1:25" x14ac:dyDescent="0.3">
      <c r="A663" t="s">
        <v>323</v>
      </c>
      <c r="B663">
        <v>1118823594</v>
      </c>
      <c r="C663" t="s">
        <v>1226</v>
      </c>
      <c r="D663" t="s">
        <v>324</v>
      </c>
      <c r="E663" t="s">
        <v>6</v>
      </c>
      <c r="F663" t="s">
        <v>974</v>
      </c>
      <c r="G663" t="s">
        <v>177</v>
      </c>
      <c r="H663" s="2">
        <v>45091.524548611109</v>
      </c>
      <c r="I663">
        <v>1</v>
      </c>
      <c r="J66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66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663" s="21" t="str">
        <f>_xlfn.XLOOKUP(User[[#This Row],[User Code]],RMS_Check_In_Out!A:A,RMS_Check_In_Out!D:D,"0")</f>
        <v>0</v>
      </c>
      <c r="M663" s="21">
        <f>_xlfn.XLOOKUP(User[[#This Row],[User Code]],Leave!P:P,Leave!S:S,"0")</f>
        <v>480</v>
      </c>
      <c r="N663" s="21">
        <f>User[[#This Row],[Time Leave RMS (min)]]/60</f>
        <v>8</v>
      </c>
      <c r="O663" s="15">
        <f>User[[#This Row],[Duration In Store(min)]]/60</f>
        <v>0</v>
      </c>
      <c r="P663" s="28">
        <f>User[[#This Row],[Time In Store + Leave]]/24</f>
        <v>0.33333333333333331</v>
      </c>
      <c r="Q663" s="15">
        <f>(User[[#This Row],[Time Leave RMS (min)]]/60)+User[[#This Row],[Duration In Store H]]</f>
        <v>8</v>
      </c>
      <c r="R663">
        <f>IF(User[[#This Row],[Check In]]="Sin Registro",0,1)</f>
        <v>1</v>
      </c>
      <c r="S663">
        <f>IF(User[[#This Row],[Check Out]]="Sin Registro",0,1)</f>
        <v>1</v>
      </c>
      <c r="T663" t="str">
        <f>IFERROR(IF(VLOOKUP(User[[#This Row],[User Code]],Justificar!$C$8:$I$1048576,6,0)=0,"Sin Justificación",VLOOKUP(User[[#This Row],[User Code]],Justificar!$C$8:$I$1048576,6,0)),"")</f>
        <v/>
      </c>
      <c r="U663" t="str">
        <f>IFERROR(IF(VLOOKUP(User[[#This Row],[User Code]],Justificar!$C$8:$I$1048576,6,0)=0,"Sin Justificación",VLOOKUP(User[[#This Row],[User Code]],Justificar!$C$8:$I$1048576,7,0)),"")</f>
        <v/>
      </c>
      <c r="V663" t="str" cm="1">
        <f t="array" ref="V663">_xlfn.IFS(User[[#This Row],[Time In Store + Leave]]&lt;7.8,"Incompleto",User[[#This Row],[Time In Store + Leave]]&lt;=12,"Completo",User[[#This Row],[Time In Store + Leave]]&gt;12,"Superior")</f>
        <v>Completo</v>
      </c>
      <c r="W66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3" t="str">
        <f>IF(User[[#This Row],[Rango]]="incompleto",IF(User[[#This Row],[Reporte in]]=0,"Sin_Registro_In_Out",IF(User[[#This Row],[Reporte Out]]=0,"No_Realizo_Salida","No_cumple_el_Tiempo")),"")</f>
        <v/>
      </c>
      <c r="Y663" t="str" cm="1">
        <f t="array" ref="Y6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64" spans="1:25" x14ac:dyDescent="0.3">
      <c r="A664" t="s">
        <v>315</v>
      </c>
      <c r="B664">
        <v>1047215486</v>
      </c>
      <c r="C664" t="s">
        <v>1227</v>
      </c>
      <c r="D664" t="s">
        <v>316</v>
      </c>
      <c r="E664" t="s">
        <v>6</v>
      </c>
      <c r="F664" t="s">
        <v>974</v>
      </c>
      <c r="G664" t="s">
        <v>177</v>
      </c>
      <c r="H664" s="2">
        <v>45082.521331018521</v>
      </c>
      <c r="I664">
        <v>1</v>
      </c>
      <c r="J6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45922.500439814816</v>
      </c>
      <c r="K6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45922.836145833331</v>
      </c>
      <c r="L664" s="21">
        <f>_xlfn.XLOOKUP(User[[#This Row],[User Code]],RMS_Check_In_Out!A:A,RMS_Check_In_Out!D:D,"0")</f>
        <v>483</v>
      </c>
      <c r="M664" s="21" t="str">
        <f>_xlfn.XLOOKUP(User[[#This Row],[User Code]],Leave!P:P,Leave!S:S,"0")</f>
        <v>0</v>
      </c>
      <c r="N664" s="21">
        <f>User[[#This Row],[Time Leave RMS (min)]]/60</f>
        <v>0</v>
      </c>
      <c r="O664" s="15">
        <f>User[[#This Row],[Duration In Store(min)]]/60</f>
        <v>8.0500000000000007</v>
      </c>
      <c r="P664" s="28">
        <f>User[[#This Row],[Time In Store + Leave]]/24</f>
        <v>0.3354166666666667</v>
      </c>
      <c r="Q664" s="15">
        <f>(User[[#This Row],[Time Leave RMS (min)]]/60)+User[[#This Row],[Duration In Store H]]</f>
        <v>8.0500000000000007</v>
      </c>
      <c r="R664">
        <f>IF(User[[#This Row],[Check In]]="Sin Registro",0,1)</f>
        <v>1</v>
      </c>
      <c r="S664">
        <f>IF(User[[#This Row],[Check Out]]="Sin Registro",0,1)</f>
        <v>1</v>
      </c>
      <c r="T664" t="str">
        <f>IFERROR(IF(VLOOKUP(User[[#This Row],[User Code]],Justificar!$C$8:$I$1048576,6,0)=0,"Sin Justificación",VLOOKUP(User[[#This Row],[User Code]],Justificar!$C$8:$I$1048576,6,0)),"")</f>
        <v/>
      </c>
      <c r="U664" t="str">
        <f>IFERROR(IF(VLOOKUP(User[[#This Row],[User Code]],Justificar!$C$8:$I$1048576,6,0)=0,"Sin Justificación",VLOOKUP(User[[#This Row],[User Code]],Justificar!$C$8:$I$1048576,7,0)),"")</f>
        <v/>
      </c>
      <c r="V664" t="str" cm="1">
        <f t="array" ref="V664">_xlfn.IFS(User[[#This Row],[Time In Store + Leave]]&lt;7.8,"Incompleto",User[[#This Row],[Time In Store + Leave]]&lt;=12,"Completo",User[[#This Row],[Time In Store + Leave]]&gt;12,"Superior")</f>
        <v>Completo</v>
      </c>
      <c r="W66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4" t="str">
        <f>IF(User[[#This Row],[Rango]]="incompleto",IF(User[[#This Row],[Reporte in]]=0,"Sin_Registro_In_Out",IF(User[[#This Row],[Reporte Out]]=0,"No_Realizo_Salida","No_cumple_el_Tiempo")),"")</f>
        <v/>
      </c>
      <c r="Y664" t="str" cm="1">
        <f t="array" ref="Y6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65" spans="1:25" x14ac:dyDescent="0.3">
      <c r="A665" t="s">
        <v>313</v>
      </c>
      <c r="B665">
        <v>1080763</v>
      </c>
      <c r="C665" t="s">
        <v>1228</v>
      </c>
      <c r="D665" t="s">
        <v>314</v>
      </c>
      <c r="E665" t="s">
        <v>6</v>
      </c>
      <c r="F665" t="s">
        <v>2210</v>
      </c>
      <c r="G665" t="s">
        <v>178</v>
      </c>
      <c r="H665" s="2">
        <v>45078.399618055555</v>
      </c>
      <c r="I665">
        <v>1</v>
      </c>
      <c r="J6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45922.365358796298</v>
      </c>
      <c r="K6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45922.753263888888</v>
      </c>
      <c r="L665" s="21">
        <f>_xlfn.XLOOKUP(User[[#This Row],[User Code]],RMS_Check_In_Out!A:A,RMS_Check_In_Out!D:D,"0")</f>
        <v>559</v>
      </c>
      <c r="M665" s="21" t="str">
        <f>_xlfn.XLOOKUP(User[[#This Row],[User Code]],Leave!P:P,Leave!S:S,"0")</f>
        <v>0</v>
      </c>
      <c r="N665" s="21">
        <f>User[[#This Row],[Time Leave RMS (min)]]/60</f>
        <v>0</v>
      </c>
      <c r="O665" s="15">
        <f>User[[#This Row],[Duration In Store(min)]]/60</f>
        <v>9.3166666666666664</v>
      </c>
      <c r="P665" s="28">
        <f>User[[#This Row],[Time In Store + Leave]]/24</f>
        <v>0.38819444444444445</v>
      </c>
      <c r="Q665" s="15">
        <f>(User[[#This Row],[Time Leave RMS (min)]]/60)+User[[#This Row],[Duration In Store H]]</f>
        <v>9.3166666666666664</v>
      </c>
      <c r="R665">
        <f>IF(User[[#This Row],[Check In]]="Sin Registro",0,1)</f>
        <v>1</v>
      </c>
      <c r="S665">
        <f>IF(User[[#This Row],[Check Out]]="Sin Registro",0,1)</f>
        <v>1</v>
      </c>
      <c r="T665" t="str">
        <f>IFERROR(IF(VLOOKUP(User[[#This Row],[User Code]],Justificar!$C$8:$I$1048576,6,0)=0,"Sin Justificación",VLOOKUP(User[[#This Row],[User Code]],Justificar!$C$8:$I$1048576,6,0)),"")</f>
        <v/>
      </c>
      <c r="U665" t="str">
        <f>IFERROR(IF(VLOOKUP(User[[#This Row],[User Code]],Justificar!$C$8:$I$1048576,6,0)=0,"Sin Justificación",VLOOKUP(User[[#This Row],[User Code]],Justificar!$C$8:$I$1048576,7,0)),"")</f>
        <v/>
      </c>
      <c r="V665" t="str" cm="1">
        <f t="array" ref="V665">_xlfn.IFS(User[[#This Row],[Time In Store + Leave]]&lt;7.8,"Incompleto",User[[#This Row],[Time In Store + Leave]]&lt;=12,"Completo",User[[#This Row],[Time In Store + Leave]]&gt;12,"Superior")</f>
        <v>Completo</v>
      </c>
      <c r="W66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5" t="str">
        <f>IF(User[[#This Row],[Rango]]="incompleto",IF(User[[#This Row],[Reporte in]]=0,"Sin_Registro_In_Out",IF(User[[#This Row],[Reporte Out]]=0,"No_Realizo_Salida","No_cumple_el_Tiempo")),"")</f>
        <v/>
      </c>
      <c r="Y665" t="str" cm="1">
        <f t="array" ref="Y6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666" spans="1:25" x14ac:dyDescent="0.3">
      <c r="A666" t="s">
        <v>311</v>
      </c>
      <c r="B666">
        <v>5050428</v>
      </c>
      <c r="C666" t="s">
        <v>1229</v>
      </c>
      <c r="D666" t="s">
        <v>312</v>
      </c>
      <c r="E666" t="s">
        <v>6</v>
      </c>
      <c r="F666" t="s">
        <v>1105</v>
      </c>
      <c r="G666" t="s">
        <v>177</v>
      </c>
      <c r="H666" s="2">
        <v>45071.437222222223</v>
      </c>
      <c r="I666">
        <v>1</v>
      </c>
      <c r="J6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45922.531875000001</v>
      </c>
      <c r="K6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45922.875057870369</v>
      </c>
      <c r="L666" s="21">
        <f>_xlfn.XLOOKUP(User[[#This Row],[User Code]],RMS_Check_In_Out!A:A,RMS_Check_In_Out!D:D,"0")</f>
        <v>494</v>
      </c>
      <c r="M666" s="21">
        <f>_xlfn.XLOOKUP(User[[#This Row],[User Code]],Leave!P:P,Leave!S:S,"0")</f>
        <v>60</v>
      </c>
      <c r="N666" s="21">
        <f>User[[#This Row],[Time Leave RMS (min)]]/60</f>
        <v>1</v>
      </c>
      <c r="O666" s="15">
        <f>User[[#This Row],[Duration In Store(min)]]/60</f>
        <v>8.2333333333333325</v>
      </c>
      <c r="P666" s="28">
        <f>User[[#This Row],[Time In Store + Leave]]/24</f>
        <v>0.38472222222222219</v>
      </c>
      <c r="Q666" s="15">
        <f>(User[[#This Row],[Time Leave RMS (min)]]/60)+User[[#This Row],[Duration In Store H]]</f>
        <v>9.2333333333333325</v>
      </c>
      <c r="R666">
        <f>IF(User[[#This Row],[Check In]]="Sin Registro",0,1)</f>
        <v>1</v>
      </c>
      <c r="S666">
        <f>IF(User[[#This Row],[Check Out]]="Sin Registro",0,1)</f>
        <v>1</v>
      </c>
      <c r="T666" t="str">
        <f>IFERROR(IF(VLOOKUP(User[[#This Row],[User Code]],Justificar!$C$8:$I$1048576,6,0)=0,"Sin Justificación",VLOOKUP(User[[#This Row],[User Code]],Justificar!$C$8:$I$1048576,6,0)),"")</f>
        <v/>
      </c>
      <c r="U666" t="str">
        <f>IFERROR(IF(VLOOKUP(User[[#This Row],[User Code]],Justificar!$C$8:$I$1048576,6,0)=0,"Sin Justificación",VLOOKUP(User[[#This Row],[User Code]],Justificar!$C$8:$I$1048576,7,0)),"")</f>
        <v/>
      </c>
      <c r="V666" t="str" cm="1">
        <f t="array" ref="V666">_xlfn.IFS(User[[#This Row],[Time In Store + Leave]]&lt;7.8,"Incompleto",User[[#This Row],[Time In Store + Leave]]&lt;=12,"Completo",User[[#This Row],[Time In Store + Leave]]&gt;12,"Superior")</f>
        <v>Completo</v>
      </c>
      <c r="W66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6" t="str">
        <f>IF(User[[#This Row],[Rango]]="incompleto",IF(User[[#This Row],[Reporte in]]=0,"Sin_Registro_In_Out",IF(User[[#This Row],[Reporte Out]]=0,"No_Realizo_Salida","No_cumple_el_Tiempo")),"")</f>
        <v/>
      </c>
      <c r="Y666" t="str" cm="1">
        <f t="array" ref="Y6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67" spans="1:25" x14ac:dyDescent="0.3">
      <c r="A667" t="s">
        <v>307</v>
      </c>
      <c r="B667">
        <v>1027966635</v>
      </c>
      <c r="C667" t="s">
        <v>1230</v>
      </c>
      <c r="D667" t="s">
        <v>308</v>
      </c>
      <c r="E667" t="s">
        <v>6</v>
      </c>
      <c r="F667" t="s">
        <v>973</v>
      </c>
      <c r="G667" t="s">
        <v>177</v>
      </c>
      <c r="H667" s="2">
        <v>45070.438252314816</v>
      </c>
      <c r="I667">
        <v>1</v>
      </c>
      <c r="J6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45922.457233796296</v>
      </c>
      <c r="K6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45922.800138888888</v>
      </c>
      <c r="L667" s="21">
        <f>_xlfn.XLOOKUP(User[[#This Row],[User Code]],RMS_Check_In_Out!A:A,RMS_Check_In_Out!D:D,"0")</f>
        <v>494</v>
      </c>
      <c r="M667" s="21">
        <f>_xlfn.XLOOKUP(User[[#This Row],[User Code]],Leave!P:P,Leave!S:S,"0")</f>
        <v>60</v>
      </c>
      <c r="N667" s="21">
        <f>User[[#This Row],[Time Leave RMS (min)]]/60</f>
        <v>1</v>
      </c>
      <c r="O667" s="15">
        <f>User[[#This Row],[Duration In Store(min)]]/60</f>
        <v>8.2333333333333325</v>
      </c>
      <c r="P667" s="28">
        <f>User[[#This Row],[Time In Store + Leave]]/24</f>
        <v>0.38472222222222219</v>
      </c>
      <c r="Q667" s="15">
        <f>(User[[#This Row],[Time Leave RMS (min)]]/60)+User[[#This Row],[Duration In Store H]]</f>
        <v>9.2333333333333325</v>
      </c>
      <c r="R667">
        <f>IF(User[[#This Row],[Check In]]="Sin Registro",0,1)</f>
        <v>1</v>
      </c>
      <c r="S667">
        <f>IF(User[[#This Row],[Check Out]]="Sin Registro",0,1)</f>
        <v>1</v>
      </c>
      <c r="T667" t="str">
        <f>IFERROR(IF(VLOOKUP(User[[#This Row],[User Code]],Justificar!$C$8:$I$1048576,6,0)=0,"Sin Justificación",VLOOKUP(User[[#This Row],[User Code]],Justificar!$C$8:$I$1048576,6,0)),"")</f>
        <v/>
      </c>
      <c r="U667" t="str">
        <f>IFERROR(IF(VLOOKUP(User[[#This Row],[User Code]],Justificar!$C$8:$I$1048576,6,0)=0,"Sin Justificación",VLOOKUP(User[[#This Row],[User Code]],Justificar!$C$8:$I$1048576,7,0)),"")</f>
        <v/>
      </c>
      <c r="V667" t="str" cm="1">
        <f t="array" ref="V667">_xlfn.IFS(User[[#This Row],[Time In Store + Leave]]&lt;7.8,"Incompleto",User[[#This Row],[Time In Store + Leave]]&lt;=12,"Completo",User[[#This Row],[Time In Store + Leave]]&gt;12,"Superior")</f>
        <v>Completo</v>
      </c>
      <c r="W66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7" t="str">
        <f>IF(User[[#This Row],[Rango]]="incompleto",IF(User[[#This Row],[Reporte in]]=0,"Sin_Registro_In_Out",IF(User[[#This Row],[Reporte Out]]=0,"No_Realizo_Salida","No_cumple_el_Tiempo")),"")</f>
        <v/>
      </c>
      <c r="Y667" t="str" cm="1">
        <f t="array" ref="Y6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68" spans="1:25" x14ac:dyDescent="0.3">
      <c r="A668" t="s">
        <v>309</v>
      </c>
      <c r="B668">
        <v>29229080</v>
      </c>
      <c r="C668" t="s">
        <v>1231</v>
      </c>
      <c r="D668" t="s">
        <v>310</v>
      </c>
      <c r="E668" t="s">
        <v>6</v>
      </c>
      <c r="F668" t="s">
        <v>1128</v>
      </c>
      <c r="G668" t="s">
        <v>178</v>
      </c>
      <c r="H668" s="2">
        <v>45070.438252314816</v>
      </c>
      <c r="I668">
        <v>1</v>
      </c>
      <c r="J6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45922.371851851851</v>
      </c>
      <c r="K6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45922.750949074078</v>
      </c>
      <c r="L668" s="21">
        <f>_xlfn.XLOOKUP(User[[#This Row],[User Code]],RMS_Check_In_Out!A:A,RMS_Check_In_Out!D:D,"0")</f>
        <v>546</v>
      </c>
      <c r="M668" s="21" t="str">
        <f>_xlfn.XLOOKUP(User[[#This Row],[User Code]],Leave!P:P,Leave!S:S,"0")</f>
        <v>0</v>
      </c>
      <c r="N668" s="21">
        <f>User[[#This Row],[Time Leave RMS (min)]]/60</f>
        <v>0</v>
      </c>
      <c r="O668" s="15">
        <f>User[[#This Row],[Duration In Store(min)]]/60</f>
        <v>9.1</v>
      </c>
      <c r="P668" s="28">
        <f>User[[#This Row],[Time In Store + Leave]]/24</f>
        <v>0.37916666666666665</v>
      </c>
      <c r="Q668" s="15">
        <f>(User[[#This Row],[Time Leave RMS (min)]]/60)+User[[#This Row],[Duration In Store H]]</f>
        <v>9.1</v>
      </c>
      <c r="R668">
        <f>IF(User[[#This Row],[Check In]]="Sin Registro",0,1)</f>
        <v>1</v>
      </c>
      <c r="S668">
        <f>IF(User[[#This Row],[Check Out]]="Sin Registro",0,1)</f>
        <v>1</v>
      </c>
      <c r="T668" t="str">
        <f>IFERROR(IF(VLOOKUP(User[[#This Row],[User Code]],Justificar!$C$8:$I$1048576,6,0)=0,"Sin Justificación",VLOOKUP(User[[#This Row],[User Code]],Justificar!$C$8:$I$1048576,6,0)),"")</f>
        <v/>
      </c>
      <c r="U668" t="str">
        <f>IFERROR(IF(VLOOKUP(User[[#This Row],[User Code]],Justificar!$C$8:$I$1048576,6,0)=0,"Sin Justificación",VLOOKUP(User[[#This Row],[User Code]],Justificar!$C$8:$I$1048576,7,0)),"")</f>
        <v/>
      </c>
      <c r="V668" t="str" cm="1">
        <f t="array" ref="V668">_xlfn.IFS(User[[#This Row],[Time In Store + Leave]]&lt;7.8,"Incompleto",User[[#This Row],[Time In Store + Leave]]&lt;=12,"Completo",User[[#This Row],[Time In Store + Leave]]&gt;12,"Superior")</f>
        <v>Completo</v>
      </c>
      <c r="W66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8" t="str">
        <f>IF(User[[#This Row],[Rango]]="incompleto",IF(User[[#This Row],[Reporte in]]=0,"Sin_Registro_In_Out",IF(User[[#This Row],[Reporte Out]]=0,"No_Realizo_Salida","No_cumple_el_Tiempo")),"")</f>
        <v/>
      </c>
      <c r="Y668" t="str" cm="1">
        <f t="array" ref="Y6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69" spans="1:25" x14ac:dyDescent="0.3">
      <c r="A669" t="s">
        <v>305</v>
      </c>
      <c r="B669">
        <v>1193446165</v>
      </c>
      <c r="C669" t="s">
        <v>1232</v>
      </c>
      <c r="D669" t="s">
        <v>306</v>
      </c>
      <c r="E669" t="s">
        <v>6</v>
      </c>
      <c r="F669" t="s">
        <v>1569</v>
      </c>
      <c r="G669" t="s">
        <v>179</v>
      </c>
      <c r="H669" s="2">
        <v>45063.818067129629</v>
      </c>
      <c r="I669">
        <v>1</v>
      </c>
      <c r="J6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45922.363935185182</v>
      </c>
      <c r="K6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45922.735312500001</v>
      </c>
      <c r="L669" s="21">
        <f>_xlfn.XLOOKUP(User[[#This Row],[User Code]],RMS_Check_In_Out!A:A,RMS_Check_In_Out!D:D,"0")</f>
        <v>535</v>
      </c>
      <c r="M669" s="21" t="str">
        <f>_xlfn.XLOOKUP(User[[#This Row],[User Code]],Leave!P:P,Leave!S:S,"0")</f>
        <v>0</v>
      </c>
      <c r="N669" s="21">
        <f>User[[#This Row],[Time Leave RMS (min)]]/60</f>
        <v>0</v>
      </c>
      <c r="O669" s="15">
        <f>User[[#This Row],[Duration In Store(min)]]/60</f>
        <v>8.9166666666666661</v>
      </c>
      <c r="P669" s="28">
        <f>User[[#This Row],[Time In Store + Leave]]/24</f>
        <v>0.37152777777777773</v>
      </c>
      <c r="Q669" s="15">
        <f>(User[[#This Row],[Time Leave RMS (min)]]/60)+User[[#This Row],[Duration In Store H]]</f>
        <v>8.9166666666666661</v>
      </c>
      <c r="R669">
        <f>IF(User[[#This Row],[Check In]]="Sin Registro",0,1)</f>
        <v>1</v>
      </c>
      <c r="S669">
        <f>IF(User[[#This Row],[Check Out]]="Sin Registro",0,1)</f>
        <v>1</v>
      </c>
      <c r="T669" t="str">
        <f>IFERROR(IF(VLOOKUP(User[[#This Row],[User Code]],Justificar!$C$8:$I$1048576,6,0)=0,"Sin Justificación",VLOOKUP(User[[#This Row],[User Code]],Justificar!$C$8:$I$1048576,6,0)),"")</f>
        <v/>
      </c>
      <c r="U669" t="str">
        <f>IFERROR(IF(VLOOKUP(User[[#This Row],[User Code]],Justificar!$C$8:$I$1048576,6,0)=0,"Sin Justificación",VLOOKUP(User[[#This Row],[User Code]],Justificar!$C$8:$I$1048576,7,0)),"")</f>
        <v/>
      </c>
      <c r="V669" t="str" cm="1">
        <f t="array" ref="V669">_xlfn.IFS(User[[#This Row],[Time In Store + Leave]]&lt;7.8,"Incompleto",User[[#This Row],[Time In Store + Leave]]&lt;=12,"Completo",User[[#This Row],[Time In Store + Leave]]&gt;12,"Superior")</f>
        <v>Completo</v>
      </c>
      <c r="W66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69" t="str">
        <f>IF(User[[#This Row],[Rango]]="incompleto",IF(User[[#This Row],[Reporte in]]=0,"Sin_Registro_In_Out",IF(User[[#This Row],[Reporte Out]]=0,"No_Realizo_Salida","No_cumple_el_Tiempo")),"")</f>
        <v/>
      </c>
      <c r="Y669" t="str" cm="1">
        <f t="array" ref="Y6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SANCHEZ RODRIGUEZ LILIANA</v>
      </c>
    </row>
    <row r="670" spans="1:25" x14ac:dyDescent="0.3">
      <c r="A670" t="s">
        <v>301</v>
      </c>
      <c r="B670">
        <v>52368067</v>
      </c>
      <c r="C670" t="s">
        <v>988</v>
      </c>
      <c r="D670" t="s">
        <v>302</v>
      </c>
      <c r="E670" t="s">
        <v>84</v>
      </c>
      <c r="F670" t="s">
        <v>983</v>
      </c>
      <c r="G670" t="s">
        <v>223</v>
      </c>
      <c r="H670" s="2">
        <v>45055.685243055559</v>
      </c>
      <c r="I670">
        <v>1</v>
      </c>
      <c r="J67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7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70" s="21" t="str">
        <f>_xlfn.XLOOKUP(User[[#This Row],[User Code]],RMS_Check_In_Out!A:A,RMS_Check_In_Out!D:D,"0")</f>
        <v>0</v>
      </c>
      <c r="M670" s="21">
        <f>_xlfn.XLOOKUP(User[[#This Row],[User Code]],Leave!P:P,Leave!S:S,"0")</f>
        <v>1080</v>
      </c>
      <c r="N670" s="21">
        <f>User[[#This Row],[Time Leave RMS (min)]]/60</f>
        <v>18</v>
      </c>
      <c r="O670" s="15">
        <f>User[[#This Row],[Duration In Store(min)]]/60</f>
        <v>0</v>
      </c>
      <c r="P670" s="28">
        <f>User[[#This Row],[Time In Store + Leave]]/24</f>
        <v>0.75</v>
      </c>
      <c r="Q670" s="15">
        <f>(User[[#This Row],[Time Leave RMS (min)]]/60)+User[[#This Row],[Duration In Store H]]</f>
        <v>18</v>
      </c>
      <c r="R670">
        <f>IF(User[[#This Row],[Check In]]="Sin Registro",0,1)</f>
        <v>1</v>
      </c>
      <c r="S670">
        <f>IF(User[[#This Row],[Check Out]]="Sin Registro",0,1)</f>
        <v>1</v>
      </c>
      <c r="T670" t="str">
        <f>IFERROR(IF(VLOOKUP(User[[#This Row],[User Code]],Justificar!$C$8:$I$1048576,6,0)=0,"Sin Justificación",VLOOKUP(User[[#This Row],[User Code]],Justificar!$C$8:$I$1048576,6,0)),"")</f>
        <v/>
      </c>
      <c r="U670" t="str">
        <f>IFERROR(IF(VLOOKUP(User[[#This Row],[User Code]],Justificar!$C$8:$I$1048576,6,0)=0,"Sin Justificación",VLOOKUP(User[[#This Row],[User Code]],Justificar!$C$8:$I$1048576,7,0)),"")</f>
        <v/>
      </c>
      <c r="V670" t="str" cm="1">
        <f t="array" ref="V670">_xlfn.IFS(User[[#This Row],[Time In Store + Leave]]&lt;7.8,"Incompleto",User[[#This Row],[Time In Store + Leave]]&lt;=12,"Completo",User[[#This Row],[Time In Store + Leave]]&gt;12,"Superior")</f>
        <v>Superior</v>
      </c>
      <c r="W67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0" t="str">
        <f>IF(User[[#This Row],[Rango]]="incompleto",IF(User[[#This Row],[Reporte in]]=0,"Sin_Registro_In_Out",IF(User[[#This Row],[Reporte Out]]=0,"No_Realizo_Salida","No_cumple_el_Tiempo")),"")</f>
        <v/>
      </c>
      <c r="Y670" t="str" cm="1">
        <f t="array" ref="Y6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671" spans="1:25" x14ac:dyDescent="0.3">
      <c r="A671" t="s">
        <v>300</v>
      </c>
      <c r="B671">
        <v>1070781226</v>
      </c>
      <c r="C671" t="s">
        <v>1233</v>
      </c>
      <c r="D671" t="s">
        <v>303</v>
      </c>
      <c r="E671" t="s">
        <v>6</v>
      </c>
      <c r="F671" t="s">
        <v>1105</v>
      </c>
      <c r="G671" t="s">
        <v>177</v>
      </c>
      <c r="H671" s="2">
        <v>45055.42696759259</v>
      </c>
      <c r="I671">
        <v>1</v>
      </c>
      <c r="J67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45922.498252314814</v>
      </c>
      <c r="K67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45922.846759259257</v>
      </c>
      <c r="L671" s="21">
        <f>_xlfn.XLOOKUP(User[[#This Row],[User Code]],RMS_Check_In_Out!A:A,RMS_Check_In_Out!D:D,"0")</f>
        <v>502</v>
      </c>
      <c r="M671" s="21" t="str">
        <f>_xlfn.XLOOKUP(User[[#This Row],[User Code]],Leave!P:P,Leave!S:S,"0")</f>
        <v>0</v>
      </c>
      <c r="N671" s="21">
        <f>User[[#This Row],[Time Leave RMS (min)]]/60</f>
        <v>0</v>
      </c>
      <c r="O671" s="15">
        <f>User[[#This Row],[Duration In Store(min)]]/60</f>
        <v>8.3666666666666671</v>
      </c>
      <c r="P671" s="28">
        <f>User[[#This Row],[Time In Store + Leave]]/24</f>
        <v>0.34861111111111115</v>
      </c>
      <c r="Q671" s="15">
        <f>(User[[#This Row],[Time Leave RMS (min)]]/60)+User[[#This Row],[Duration In Store H]]</f>
        <v>8.3666666666666671</v>
      </c>
      <c r="R671">
        <f>IF(User[[#This Row],[Check In]]="Sin Registro",0,1)</f>
        <v>1</v>
      </c>
      <c r="S671">
        <f>IF(User[[#This Row],[Check Out]]="Sin Registro",0,1)</f>
        <v>1</v>
      </c>
      <c r="T671" t="str">
        <f>IFERROR(IF(VLOOKUP(User[[#This Row],[User Code]],Justificar!$C$8:$I$1048576,6,0)=0,"Sin Justificación",VLOOKUP(User[[#This Row],[User Code]],Justificar!$C$8:$I$1048576,6,0)),"")</f>
        <v/>
      </c>
      <c r="U671" t="str">
        <f>IFERROR(IF(VLOOKUP(User[[#This Row],[User Code]],Justificar!$C$8:$I$1048576,6,0)=0,"Sin Justificación",VLOOKUP(User[[#This Row],[User Code]],Justificar!$C$8:$I$1048576,7,0)),"")</f>
        <v/>
      </c>
      <c r="V671" t="str" cm="1">
        <f t="array" ref="V671">_xlfn.IFS(User[[#This Row],[Time In Store + Leave]]&lt;7.8,"Incompleto",User[[#This Row],[Time In Store + Leave]]&lt;=12,"Completo",User[[#This Row],[Time In Store + Leave]]&gt;12,"Superior")</f>
        <v>Completo</v>
      </c>
      <c r="W67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1" t="str">
        <f>IF(User[[#This Row],[Rango]]="incompleto",IF(User[[#This Row],[Reporte in]]=0,"Sin_Registro_In_Out",IF(User[[#This Row],[Reporte Out]]=0,"No_Realizo_Salida","No_cumple_el_Tiempo")),"")</f>
        <v/>
      </c>
      <c r="Y671" t="str" cm="1">
        <f t="array" ref="Y6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672" spans="1:25" x14ac:dyDescent="0.3">
      <c r="A672" t="s">
        <v>299</v>
      </c>
      <c r="B672">
        <v>1116549257</v>
      </c>
      <c r="C672" t="s">
        <v>1234</v>
      </c>
      <c r="D672" t="s">
        <v>304</v>
      </c>
      <c r="E672" t="s">
        <v>6</v>
      </c>
      <c r="F672" t="s">
        <v>1047</v>
      </c>
      <c r="G672" t="s">
        <v>178</v>
      </c>
      <c r="H672" s="2">
        <v>45055.426944444444</v>
      </c>
      <c r="I672">
        <v>1</v>
      </c>
      <c r="J67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45922.354930555557</v>
      </c>
      <c r="K67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45922.708333333336</v>
      </c>
      <c r="L672" s="21">
        <f>_xlfn.XLOOKUP(User[[#This Row],[User Code]],RMS_Check_In_Out!A:A,RMS_Check_In_Out!D:D,"0")</f>
        <v>0</v>
      </c>
      <c r="M672" s="21" t="str">
        <f>_xlfn.XLOOKUP(User[[#This Row],[User Code]],Leave!P:P,Leave!S:S,"0")</f>
        <v>0</v>
      </c>
      <c r="N672" s="21">
        <f>User[[#This Row],[Time Leave RMS (min)]]/60</f>
        <v>0</v>
      </c>
      <c r="O672" s="15">
        <f>User[[#This Row],[Duration In Store(min)]]/60</f>
        <v>0</v>
      </c>
      <c r="P672" s="28">
        <f>User[[#This Row],[Time In Store + Leave]]/24</f>
        <v>0</v>
      </c>
      <c r="Q672" s="15">
        <f>(User[[#This Row],[Time Leave RMS (min)]]/60)+User[[#This Row],[Duration In Store H]]</f>
        <v>0</v>
      </c>
      <c r="R672">
        <f>IF(User[[#This Row],[Check In]]="Sin Registro",0,1)</f>
        <v>1</v>
      </c>
      <c r="S672">
        <f>IF(User[[#This Row],[Check Out]]="Sin Registro",0,1)</f>
        <v>1</v>
      </c>
      <c r="T672" t="str">
        <f>IFERROR(IF(VLOOKUP(User[[#This Row],[User Code]],Justificar!$C$8:$I$1048576,6,0)=0,"Sin Justificación",VLOOKUP(User[[#This Row],[User Code]],Justificar!$C$8:$I$1048576,6,0)),"")</f>
        <v>Sin Justificación</v>
      </c>
      <c r="U672" t="str">
        <f>IFERROR(IF(VLOOKUP(User[[#This Row],[User Code]],Justificar!$C$8:$I$1048576,6,0)=0,"Sin Justificación",VLOOKUP(User[[#This Row],[User Code]],Justificar!$C$8:$I$1048576,7,0)),"")</f>
        <v>Sin Justificación</v>
      </c>
      <c r="V672" t="str" cm="1">
        <f t="array" ref="V672">_xlfn.IFS(User[[#This Row],[Time In Store + Leave]]&lt;7.8,"Incompleto",User[[#This Row],[Time In Store + Leave]]&lt;=12,"Completo",User[[#This Row],[Time In Store + Leave]]&gt;12,"Superior")</f>
        <v>Incompleto</v>
      </c>
      <c r="W672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72" t="str">
        <f>IF(User[[#This Row],[Rango]]="incompleto",IF(User[[#This Row],[Reporte in]]=0,"Sin_Registro_In_Out",IF(User[[#This Row],[Reporte Out]]=0,"No_Realizo_Salida","No_cumple_el_Tiempo")),"")</f>
        <v>No_cumple_el_Tiempo</v>
      </c>
      <c r="Y672" t="str" cm="1">
        <f t="array" ref="Y6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73" spans="1:25" x14ac:dyDescent="0.3">
      <c r="A673" t="s">
        <v>297</v>
      </c>
      <c r="B673">
        <v>1130624046</v>
      </c>
      <c r="C673" t="s">
        <v>914</v>
      </c>
      <c r="D673" t="s">
        <v>298</v>
      </c>
      <c r="E673" t="s">
        <v>6</v>
      </c>
      <c r="F673" t="s">
        <v>1128</v>
      </c>
      <c r="G673" t="s">
        <v>178</v>
      </c>
      <c r="H673" s="2">
        <v>45050.714097222219</v>
      </c>
      <c r="I673">
        <v>1</v>
      </c>
      <c r="J67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67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673" s="21" t="str">
        <f>_xlfn.XLOOKUP(User[[#This Row],[User Code]],RMS_Check_In_Out!A:A,RMS_Check_In_Out!D:D,"0")</f>
        <v>0</v>
      </c>
      <c r="M673" s="21">
        <f>_xlfn.XLOOKUP(User[[#This Row],[User Code]],Leave!P:P,Leave!S:S,"0")</f>
        <v>540</v>
      </c>
      <c r="N673" s="21">
        <f>User[[#This Row],[Time Leave RMS (min)]]/60</f>
        <v>9</v>
      </c>
      <c r="O673" s="15">
        <f>User[[#This Row],[Duration In Store(min)]]/60</f>
        <v>0</v>
      </c>
      <c r="P673" s="28">
        <f>User[[#This Row],[Time In Store + Leave]]/24</f>
        <v>0.375</v>
      </c>
      <c r="Q673" s="15">
        <f>(User[[#This Row],[Time Leave RMS (min)]]/60)+User[[#This Row],[Duration In Store H]]</f>
        <v>9</v>
      </c>
      <c r="R673">
        <f>IF(User[[#This Row],[Check In]]="Sin Registro",0,1)</f>
        <v>1</v>
      </c>
      <c r="S673">
        <f>IF(User[[#This Row],[Check Out]]="Sin Registro",0,1)</f>
        <v>1</v>
      </c>
      <c r="T673" t="str">
        <f>IFERROR(IF(VLOOKUP(User[[#This Row],[User Code]],Justificar!$C$8:$I$1048576,6,0)=0,"Sin Justificación",VLOOKUP(User[[#This Row],[User Code]],Justificar!$C$8:$I$1048576,6,0)),"")</f>
        <v/>
      </c>
      <c r="U673" t="str">
        <f>IFERROR(IF(VLOOKUP(User[[#This Row],[User Code]],Justificar!$C$8:$I$1048576,6,0)=0,"Sin Justificación",VLOOKUP(User[[#This Row],[User Code]],Justificar!$C$8:$I$1048576,7,0)),"")</f>
        <v/>
      </c>
      <c r="V673" t="str" cm="1">
        <f t="array" ref="V673">_xlfn.IFS(User[[#This Row],[Time In Store + Leave]]&lt;7.8,"Incompleto",User[[#This Row],[Time In Store + Leave]]&lt;=12,"Completo",User[[#This Row],[Time In Store + Leave]]&gt;12,"Superior")</f>
        <v>Completo</v>
      </c>
      <c r="W67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3" t="str">
        <f>IF(User[[#This Row],[Rango]]="incompleto",IF(User[[#This Row],[Reporte in]]=0,"Sin_Registro_In_Out",IF(User[[#This Row],[Reporte Out]]=0,"No_Realizo_Salida","No_cumple_el_Tiempo")),"")</f>
        <v/>
      </c>
      <c r="Y673" t="str" cm="1">
        <f t="array" ref="Y6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74" spans="1:25" x14ac:dyDescent="0.3">
      <c r="A674" t="s">
        <v>293</v>
      </c>
      <c r="B674">
        <v>1232394927</v>
      </c>
      <c r="C674" t="s">
        <v>1235</v>
      </c>
      <c r="D674" t="s">
        <v>295</v>
      </c>
      <c r="E674" t="s">
        <v>6</v>
      </c>
      <c r="F674" t="s">
        <v>1036</v>
      </c>
      <c r="G674" t="s">
        <v>178</v>
      </c>
      <c r="H674" s="2">
        <v>45034.467245370368</v>
      </c>
      <c r="I674">
        <v>1</v>
      </c>
      <c r="J67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45922.456145833334</v>
      </c>
      <c r="K67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45922.825752314813</v>
      </c>
      <c r="L674" s="21">
        <f>_xlfn.XLOOKUP(User[[#This Row],[User Code]],RMS_Check_In_Out!A:A,RMS_Check_In_Out!D:D,"0")</f>
        <v>532</v>
      </c>
      <c r="M674" s="21" t="str">
        <f>_xlfn.XLOOKUP(User[[#This Row],[User Code]],Leave!P:P,Leave!S:S,"0")</f>
        <v>0</v>
      </c>
      <c r="N674" s="21">
        <f>User[[#This Row],[Time Leave RMS (min)]]/60</f>
        <v>0</v>
      </c>
      <c r="O674" s="15">
        <f>User[[#This Row],[Duration In Store(min)]]/60</f>
        <v>8.8666666666666671</v>
      </c>
      <c r="P674" s="28">
        <f>User[[#This Row],[Time In Store + Leave]]/24</f>
        <v>0.36944444444444446</v>
      </c>
      <c r="Q674" s="15">
        <f>(User[[#This Row],[Time Leave RMS (min)]]/60)+User[[#This Row],[Duration In Store H]]</f>
        <v>8.8666666666666671</v>
      </c>
      <c r="R674">
        <f>IF(User[[#This Row],[Check In]]="Sin Registro",0,1)</f>
        <v>1</v>
      </c>
      <c r="S674">
        <f>IF(User[[#This Row],[Check Out]]="Sin Registro",0,1)</f>
        <v>1</v>
      </c>
      <c r="T674" t="str">
        <f>IFERROR(IF(VLOOKUP(User[[#This Row],[User Code]],Justificar!$C$8:$I$1048576,6,0)=0,"Sin Justificación",VLOOKUP(User[[#This Row],[User Code]],Justificar!$C$8:$I$1048576,6,0)),"")</f>
        <v/>
      </c>
      <c r="U674" t="str">
        <f>IFERROR(IF(VLOOKUP(User[[#This Row],[User Code]],Justificar!$C$8:$I$1048576,6,0)=0,"Sin Justificación",VLOOKUP(User[[#This Row],[User Code]],Justificar!$C$8:$I$1048576,7,0)),"")</f>
        <v/>
      </c>
      <c r="V674" t="str" cm="1">
        <f t="array" ref="V674">_xlfn.IFS(User[[#This Row],[Time In Store + Leave]]&lt;7.8,"Incompleto",User[[#This Row],[Time In Store + Leave]]&lt;=12,"Completo",User[[#This Row],[Time In Store + Leave]]&gt;12,"Superior")</f>
        <v>Completo</v>
      </c>
      <c r="W67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4" t="str">
        <f>IF(User[[#This Row],[Rango]]="incompleto",IF(User[[#This Row],[Reporte in]]=0,"Sin_Registro_In_Out",IF(User[[#This Row],[Reporte Out]]=0,"No_Realizo_Salida","No_cumple_el_Tiempo")),"")</f>
        <v/>
      </c>
      <c r="Y674" t="str" cm="1">
        <f t="array" ref="Y67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75" spans="1:25" x14ac:dyDescent="0.3">
      <c r="A675" t="s">
        <v>294</v>
      </c>
      <c r="B675">
        <v>1069754983</v>
      </c>
      <c r="C675" t="s">
        <v>915</v>
      </c>
      <c r="D675" t="s">
        <v>296</v>
      </c>
      <c r="E675" t="s">
        <v>6</v>
      </c>
      <c r="F675" t="s">
        <v>1106</v>
      </c>
      <c r="G675" t="s">
        <v>178</v>
      </c>
      <c r="H675" s="2">
        <v>45034.467175925929</v>
      </c>
      <c r="I675">
        <v>1</v>
      </c>
      <c r="J67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45922.404687499999</v>
      </c>
      <c r="K67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45922.759236111109</v>
      </c>
      <c r="L675" s="21">
        <f>_xlfn.XLOOKUP(User[[#This Row],[User Code]],RMS_Check_In_Out!A:A,RMS_Check_In_Out!D:D,"0")</f>
        <v>511</v>
      </c>
      <c r="M675" s="21" t="str">
        <f>_xlfn.XLOOKUP(User[[#This Row],[User Code]],Leave!P:P,Leave!S:S,"0")</f>
        <v>0</v>
      </c>
      <c r="N675" s="21">
        <f>User[[#This Row],[Time Leave RMS (min)]]/60</f>
        <v>0</v>
      </c>
      <c r="O675" s="15">
        <f>User[[#This Row],[Duration In Store(min)]]/60</f>
        <v>8.5166666666666675</v>
      </c>
      <c r="P675" s="28">
        <f>User[[#This Row],[Time In Store + Leave]]/24</f>
        <v>0.35486111111111113</v>
      </c>
      <c r="Q675" s="15">
        <f>(User[[#This Row],[Time Leave RMS (min)]]/60)+User[[#This Row],[Duration In Store H]]</f>
        <v>8.5166666666666675</v>
      </c>
      <c r="R675">
        <f>IF(User[[#This Row],[Check In]]="Sin Registro",0,1)</f>
        <v>1</v>
      </c>
      <c r="S675">
        <f>IF(User[[#This Row],[Check Out]]="Sin Registro",0,1)</f>
        <v>1</v>
      </c>
      <c r="T675" t="str">
        <f>IFERROR(IF(VLOOKUP(User[[#This Row],[User Code]],Justificar!$C$8:$I$1048576,6,0)=0,"Sin Justificación",VLOOKUP(User[[#This Row],[User Code]],Justificar!$C$8:$I$1048576,6,0)),"")</f>
        <v/>
      </c>
      <c r="U675" t="str">
        <f>IFERROR(IF(VLOOKUP(User[[#This Row],[User Code]],Justificar!$C$8:$I$1048576,6,0)=0,"Sin Justificación",VLOOKUP(User[[#This Row],[User Code]],Justificar!$C$8:$I$1048576,7,0)),"")</f>
        <v/>
      </c>
      <c r="V675" t="str" cm="1">
        <f t="array" ref="V675">_xlfn.IFS(User[[#This Row],[Time In Store + Leave]]&lt;7.8,"Incompleto",User[[#This Row],[Time In Store + Leave]]&lt;=12,"Completo",User[[#This Row],[Time In Store + Leave]]&gt;12,"Superior")</f>
        <v>Completo</v>
      </c>
      <c r="W67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5" t="str">
        <f>IF(User[[#This Row],[Rango]]="incompleto",IF(User[[#This Row],[Reporte in]]=0,"Sin_Registro_In_Out",IF(User[[#This Row],[Reporte Out]]=0,"No_Realizo_Salida","No_cumple_el_Tiempo")),"")</f>
        <v/>
      </c>
      <c r="Y675" t="str" cm="1">
        <f t="array" ref="Y67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76" spans="1:25" x14ac:dyDescent="0.3">
      <c r="A676" t="s">
        <v>280</v>
      </c>
      <c r="B676">
        <v>1193082674</v>
      </c>
      <c r="C676" t="s">
        <v>1236</v>
      </c>
      <c r="D676" t="s">
        <v>281</v>
      </c>
      <c r="E676" t="s">
        <v>130</v>
      </c>
      <c r="F676" t="s">
        <v>1128</v>
      </c>
      <c r="G676" t="s">
        <v>178</v>
      </c>
      <c r="H676" s="2">
        <v>45029.464884259258</v>
      </c>
      <c r="I676">
        <v>1</v>
      </c>
      <c r="J67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45922.376689814817</v>
      </c>
      <c r="K67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45922.763796296298</v>
      </c>
      <c r="L676" s="21">
        <f>_xlfn.XLOOKUP(User[[#This Row],[User Code]],RMS_Check_In_Out!A:A,RMS_Check_In_Out!D:D,"0")</f>
        <v>557</v>
      </c>
      <c r="M676" s="21" t="str">
        <f>_xlfn.XLOOKUP(User[[#This Row],[User Code]],Leave!P:P,Leave!S:S,"0")</f>
        <v>0</v>
      </c>
      <c r="N676" s="21">
        <f>User[[#This Row],[Time Leave RMS (min)]]/60</f>
        <v>0</v>
      </c>
      <c r="O676" s="15">
        <f>User[[#This Row],[Duration In Store(min)]]/60</f>
        <v>9.2833333333333332</v>
      </c>
      <c r="P676" s="28">
        <f>User[[#This Row],[Time In Store + Leave]]/24</f>
        <v>0.38680555555555557</v>
      </c>
      <c r="Q676" s="15">
        <f>(User[[#This Row],[Time Leave RMS (min)]]/60)+User[[#This Row],[Duration In Store H]]</f>
        <v>9.2833333333333332</v>
      </c>
      <c r="R676">
        <f>IF(User[[#This Row],[Check In]]="Sin Registro",0,1)</f>
        <v>1</v>
      </c>
      <c r="S676">
        <f>IF(User[[#This Row],[Check Out]]="Sin Registro",0,1)</f>
        <v>1</v>
      </c>
      <c r="T676" t="str">
        <f>IFERROR(IF(VLOOKUP(User[[#This Row],[User Code]],Justificar!$C$8:$I$1048576,6,0)=0,"Sin Justificación",VLOOKUP(User[[#This Row],[User Code]],Justificar!$C$8:$I$1048576,6,0)),"")</f>
        <v/>
      </c>
      <c r="U676" t="str">
        <f>IFERROR(IF(VLOOKUP(User[[#This Row],[User Code]],Justificar!$C$8:$I$1048576,6,0)=0,"Sin Justificación",VLOOKUP(User[[#This Row],[User Code]],Justificar!$C$8:$I$1048576,7,0)),"")</f>
        <v/>
      </c>
      <c r="V676" t="str" cm="1">
        <f t="array" ref="V676">_xlfn.IFS(User[[#This Row],[Time In Store + Leave]]&lt;7.8,"Incompleto",User[[#This Row],[Time In Store + Leave]]&lt;=12,"Completo",User[[#This Row],[Time In Store + Leave]]&gt;12,"Superior")</f>
        <v>Completo</v>
      </c>
      <c r="W67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6" t="str">
        <f>IF(User[[#This Row],[Rango]]="incompleto",IF(User[[#This Row],[Reporte in]]=0,"Sin_Registro_In_Out",IF(User[[#This Row],[Reporte Out]]=0,"No_Realizo_Salida","No_cumple_el_Tiempo")),"")</f>
        <v/>
      </c>
      <c r="Y676" t="str" cm="1">
        <f t="array" ref="Y67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677" spans="1:25" x14ac:dyDescent="0.3">
      <c r="A677" t="s">
        <v>282</v>
      </c>
      <c r="B677">
        <v>1085258390</v>
      </c>
      <c r="C677" t="s">
        <v>916</v>
      </c>
      <c r="D677" t="s">
        <v>283</v>
      </c>
      <c r="E677" t="s">
        <v>6</v>
      </c>
      <c r="F677" t="s">
        <v>1031</v>
      </c>
      <c r="G677" t="s">
        <v>177</v>
      </c>
      <c r="H677" s="2">
        <v>45021.424803240741</v>
      </c>
      <c r="I677">
        <v>1</v>
      </c>
      <c r="J67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45922.335659722223</v>
      </c>
      <c r="K67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45922.681643518517</v>
      </c>
      <c r="L677" s="21">
        <f>_xlfn.XLOOKUP(User[[#This Row],[User Code]],RMS_Check_In_Out!A:A,RMS_Check_In_Out!D:D,"0")</f>
        <v>498</v>
      </c>
      <c r="M677" s="21" t="str">
        <f>_xlfn.XLOOKUP(User[[#This Row],[User Code]],Leave!P:P,Leave!S:S,"0")</f>
        <v>0</v>
      </c>
      <c r="N677" s="21">
        <f>User[[#This Row],[Time Leave RMS (min)]]/60</f>
        <v>0</v>
      </c>
      <c r="O677" s="15">
        <f>User[[#This Row],[Duration In Store(min)]]/60</f>
        <v>8.3000000000000007</v>
      </c>
      <c r="P677" s="28">
        <f>User[[#This Row],[Time In Store + Leave]]/24</f>
        <v>0.34583333333333338</v>
      </c>
      <c r="Q677" s="15">
        <f>(User[[#This Row],[Time Leave RMS (min)]]/60)+User[[#This Row],[Duration In Store H]]</f>
        <v>8.3000000000000007</v>
      </c>
      <c r="R677">
        <f>IF(User[[#This Row],[Check In]]="Sin Registro",0,1)</f>
        <v>1</v>
      </c>
      <c r="S677">
        <f>IF(User[[#This Row],[Check Out]]="Sin Registro",0,1)</f>
        <v>1</v>
      </c>
      <c r="T677" t="str">
        <f>IFERROR(IF(VLOOKUP(User[[#This Row],[User Code]],Justificar!$C$8:$I$1048576,6,0)=0,"Sin Justificación",VLOOKUP(User[[#This Row],[User Code]],Justificar!$C$8:$I$1048576,6,0)),"")</f>
        <v/>
      </c>
      <c r="U677" t="str">
        <f>IFERROR(IF(VLOOKUP(User[[#This Row],[User Code]],Justificar!$C$8:$I$1048576,6,0)=0,"Sin Justificación",VLOOKUP(User[[#This Row],[User Code]],Justificar!$C$8:$I$1048576,7,0)),"")</f>
        <v/>
      </c>
      <c r="V677" t="str" cm="1">
        <f t="array" ref="V677">_xlfn.IFS(User[[#This Row],[Time In Store + Leave]]&lt;7.8,"Incompleto",User[[#This Row],[Time In Store + Leave]]&lt;=12,"Completo",User[[#This Row],[Time In Store + Leave]]&gt;12,"Superior")</f>
        <v>Completo</v>
      </c>
      <c r="W67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7" t="str">
        <f>IF(User[[#This Row],[Rango]]="incompleto",IF(User[[#This Row],[Reporte in]]=0,"Sin_Registro_In_Out",IF(User[[#This Row],[Reporte Out]]=0,"No_Realizo_Salida","No_cumple_el_Tiempo")),"")</f>
        <v/>
      </c>
      <c r="Y677" t="str" cm="1">
        <f t="array" ref="Y67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78" spans="1:25" x14ac:dyDescent="0.3">
      <c r="A678" t="s">
        <v>284</v>
      </c>
      <c r="B678">
        <v>86086612</v>
      </c>
      <c r="C678" t="s">
        <v>917</v>
      </c>
      <c r="D678" t="s">
        <v>285</v>
      </c>
      <c r="E678" t="s">
        <v>6</v>
      </c>
      <c r="F678" t="s">
        <v>975</v>
      </c>
      <c r="G678" t="s">
        <v>178</v>
      </c>
      <c r="H678" s="2">
        <v>45021.424803240741</v>
      </c>
      <c r="I678">
        <v>1</v>
      </c>
      <c r="J67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45922.350057870368</v>
      </c>
      <c r="K67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45922.741087962961</v>
      </c>
      <c r="L678" s="21">
        <f>_xlfn.XLOOKUP(User[[#This Row],[User Code]],RMS_Check_In_Out!A:A,RMS_Check_In_Out!D:D,"0")</f>
        <v>563</v>
      </c>
      <c r="M678" s="21" t="str">
        <f>_xlfn.XLOOKUP(User[[#This Row],[User Code]],Leave!P:P,Leave!S:S,"0")</f>
        <v>0</v>
      </c>
      <c r="N678" s="21">
        <f>User[[#This Row],[Time Leave RMS (min)]]/60</f>
        <v>0</v>
      </c>
      <c r="O678" s="15">
        <f>User[[#This Row],[Duration In Store(min)]]/60</f>
        <v>9.3833333333333329</v>
      </c>
      <c r="P678" s="28">
        <f>User[[#This Row],[Time In Store + Leave]]/24</f>
        <v>0.39097222222222222</v>
      </c>
      <c r="Q678" s="15">
        <f>(User[[#This Row],[Time Leave RMS (min)]]/60)+User[[#This Row],[Duration In Store H]]</f>
        <v>9.3833333333333329</v>
      </c>
      <c r="R678">
        <f>IF(User[[#This Row],[Check In]]="Sin Registro",0,1)</f>
        <v>1</v>
      </c>
      <c r="S678">
        <f>IF(User[[#This Row],[Check Out]]="Sin Registro",0,1)</f>
        <v>1</v>
      </c>
      <c r="T678" t="str">
        <f>IFERROR(IF(VLOOKUP(User[[#This Row],[User Code]],Justificar!$C$8:$I$1048576,6,0)=0,"Sin Justificación",VLOOKUP(User[[#This Row],[User Code]],Justificar!$C$8:$I$1048576,6,0)),"")</f>
        <v/>
      </c>
      <c r="U678" t="str">
        <f>IFERROR(IF(VLOOKUP(User[[#This Row],[User Code]],Justificar!$C$8:$I$1048576,6,0)=0,"Sin Justificación",VLOOKUP(User[[#This Row],[User Code]],Justificar!$C$8:$I$1048576,7,0)),"")</f>
        <v/>
      </c>
      <c r="V678" t="str" cm="1">
        <f t="array" ref="V678">_xlfn.IFS(User[[#This Row],[Time In Store + Leave]]&lt;7.8,"Incompleto",User[[#This Row],[Time In Store + Leave]]&lt;=12,"Completo",User[[#This Row],[Time In Store + Leave]]&gt;12,"Superior")</f>
        <v>Completo</v>
      </c>
      <c r="W67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8" t="str">
        <f>IF(User[[#This Row],[Rango]]="incompleto",IF(User[[#This Row],[Reporte in]]=0,"Sin_Registro_In_Out",IF(User[[#This Row],[Reporte Out]]=0,"No_Realizo_Salida","No_cumple_el_Tiempo")),"")</f>
        <v/>
      </c>
      <c r="Y678" t="str" cm="1">
        <f t="array" ref="Y67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679" spans="1:25" x14ac:dyDescent="0.3">
      <c r="A679" t="s">
        <v>286</v>
      </c>
      <c r="B679">
        <v>1007651274</v>
      </c>
      <c r="C679" t="s">
        <v>918</v>
      </c>
      <c r="D679" t="s">
        <v>287</v>
      </c>
      <c r="E679" t="s">
        <v>6</v>
      </c>
      <c r="F679" t="s">
        <v>1033</v>
      </c>
      <c r="G679" t="s">
        <v>178</v>
      </c>
      <c r="H679" s="2">
        <v>45021.424803240741</v>
      </c>
      <c r="I679">
        <v>1</v>
      </c>
      <c r="J67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45922.457465277781</v>
      </c>
      <c r="K67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45922.794212962966</v>
      </c>
      <c r="L679" s="21">
        <f>_xlfn.XLOOKUP(User[[#This Row],[User Code]],RMS_Check_In_Out!A:A,RMS_Check_In_Out!D:D,"0")</f>
        <v>485</v>
      </c>
      <c r="M679" s="21" t="str">
        <f>_xlfn.XLOOKUP(User[[#This Row],[User Code]],Leave!P:P,Leave!S:S,"0")</f>
        <v>0</v>
      </c>
      <c r="N679" s="21">
        <f>User[[#This Row],[Time Leave RMS (min)]]/60</f>
        <v>0</v>
      </c>
      <c r="O679" s="15">
        <f>User[[#This Row],[Duration In Store(min)]]/60</f>
        <v>8.0833333333333339</v>
      </c>
      <c r="P679" s="28">
        <f>User[[#This Row],[Time In Store + Leave]]/24</f>
        <v>0.33680555555555558</v>
      </c>
      <c r="Q679" s="15">
        <f>(User[[#This Row],[Time Leave RMS (min)]]/60)+User[[#This Row],[Duration In Store H]]</f>
        <v>8.0833333333333339</v>
      </c>
      <c r="R679">
        <f>IF(User[[#This Row],[Check In]]="Sin Registro",0,1)</f>
        <v>1</v>
      </c>
      <c r="S679">
        <f>IF(User[[#This Row],[Check Out]]="Sin Registro",0,1)</f>
        <v>1</v>
      </c>
      <c r="T679" t="str">
        <f>IFERROR(IF(VLOOKUP(User[[#This Row],[User Code]],Justificar!$C$8:$I$1048576,6,0)=0,"Sin Justificación",VLOOKUP(User[[#This Row],[User Code]],Justificar!$C$8:$I$1048576,6,0)),"")</f>
        <v/>
      </c>
      <c r="U679" t="str">
        <f>IFERROR(IF(VLOOKUP(User[[#This Row],[User Code]],Justificar!$C$8:$I$1048576,6,0)=0,"Sin Justificación",VLOOKUP(User[[#This Row],[User Code]],Justificar!$C$8:$I$1048576,7,0)),"")</f>
        <v/>
      </c>
      <c r="V679" t="str" cm="1">
        <f t="array" ref="V679">_xlfn.IFS(User[[#This Row],[Time In Store + Leave]]&lt;7.8,"Incompleto",User[[#This Row],[Time In Store + Leave]]&lt;=12,"Completo",User[[#This Row],[Time In Store + Leave]]&gt;12,"Superior")</f>
        <v>Completo</v>
      </c>
      <c r="W67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79" t="str">
        <f>IF(User[[#This Row],[Rango]]="incompleto",IF(User[[#This Row],[Reporte in]]=0,"Sin_Registro_In_Out",IF(User[[#This Row],[Reporte Out]]=0,"No_Realizo_Salida","No_cumple_el_Tiempo")),"")</f>
        <v/>
      </c>
      <c r="Y679" t="str" cm="1">
        <f t="array" ref="Y67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80" spans="1:25" x14ac:dyDescent="0.3">
      <c r="A680" t="s">
        <v>288</v>
      </c>
      <c r="B680">
        <v>1128265161</v>
      </c>
      <c r="C680" t="s">
        <v>1104</v>
      </c>
      <c r="D680" t="s">
        <v>289</v>
      </c>
      <c r="E680" t="s">
        <v>84</v>
      </c>
      <c r="F680" t="s">
        <v>1026</v>
      </c>
      <c r="G680" t="s">
        <v>178</v>
      </c>
      <c r="H680" s="2">
        <v>45021.424803240741</v>
      </c>
      <c r="I680">
        <v>1</v>
      </c>
      <c r="J68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8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80" s="21" t="str">
        <f>_xlfn.XLOOKUP(User[[#This Row],[User Code]],RMS_Check_In_Out!A:A,RMS_Check_In_Out!D:D,"0")</f>
        <v>0</v>
      </c>
      <c r="M680" s="21">
        <f>_xlfn.XLOOKUP(User[[#This Row],[User Code]],Leave!P:P,Leave!S:S,"0")</f>
        <v>540</v>
      </c>
      <c r="N680" s="21">
        <f>User[[#This Row],[Time Leave RMS (min)]]/60</f>
        <v>9</v>
      </c>
      <c r="O680" s="15">
        <f>User[[#This Row],[Duration In Store(min)]]/60</f>
        <v>0</v>
      </c>
      <c r="P680" s="28">
        <f>User[[#This Row],[Time In Store + Leave]]/24</f>
        <v>0.375</v>
      </c>
      <c r="Q680" s="15">
        <f>(User[[#This Row],[Time Leave RMS (min)]]/60)+User[[#This Row],[Duration In Store H]]</f>
        <v>9</v>
      </c>
      <c r="R680">
        <f>IF(User[[#This Row],[Check In]]="Sin Registro",0,1)</f>
        <v>1</v>
      </c>
      <c r="S680">
        <f>IF(User[[#This Row],[Check Out]]="Sin Registro",0,1)</f>
        <v>1</v>
      </c>
      <c r="T680" t="str">
        <f>IFERROR(IF(VLOOKUP(User[[#This Row],[User Code]],Justificar!$C$8:$I$1048576,6,0)=0,"Sin Justificación",VLOOKUP(User[[#This Row],[User Code]],Justificar!$C$8:$I$1048576,6,0)),"")</f>
        <v/>
      </c>
      <c r="U680" t="str">
        <f>IFERROR(IF(VLOOKUP(User[[#This Row],[User Code]],Justificar!$C$8:$I$1048576,6,0)=0,"Sin Justificación",VLOOKUP(User[[#This Row],[User Code]],Justificar!$C$8:$I$1048576,7,0)),"")</f>
        <v/>
      </c>
      <c r="V680" t="str" cm="1">
        <f t="array" ref="V680">_xlfn.IFS(User[[#This Row],[Time In Store + Leave]]&lt;7.8,"Incompleto",User[[#This Row],[Time In Store + Leave]]&lt;=12,"Completo",User[[#This Row],[Time In Store + Leave]]&gt;12,"Superior")</f>
        <v>Completo</v>
      </c>
      <c r="W68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0" t="str">
        <f>IF(User[[#This Row],[Rango]]="incompleto",IF(User[[#This Row],[Reporte in]]=0,"Sin_Registro_In_Out",IF(User[[#This Row],[Reporte Out]]=0,"No_Realizo_Salida","No_cumple_el_Tiempo")),"")</f>
        <v/>
      </c>
      <c r="Y680" t="str" cm="1">
        <f t="array" ref="Y68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81" spans="1:25" x14ac:dyDescent="0.3">
      <c r="A681" t="s">
        <v>290</v>
      </c>
      <c r="B681">
        <v>64696799</v>
      </c>
      <c r="C681" t="s">
        <v>919</v>
      </c>
      <c r="D681" t="s">
        <v>291</v>
      </c>
      <c r="E681" t="s">
        <v>6</v>
      </c>
      <c r="F681" t="s">
        <v>974</v>
      </c>
      <c r="G681" t="s">
        <v>177</v>
      </c>
      <c r="H681" s="2">
        <v>45019.502592592595</v>
      </c>
      <c r="I681">
        <v>1</v>
      </c>
      <c r="J68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45922.568310185183</v>
      </c>
      <c r="K68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45922.876817129632</v>
      </c>
      <c r="L681" s="21">
        <f>_xlfn.XLOOKUP(User[[#This Row],[User Code]],RMS_Check_In_Out!A:A,RMS_Check_In_Out!D:D,"0")</f>
        <v>444</v>
      </c>
      <c r="M681" s="21" t="str">
        <f>_xlfn.XLOOKUP(User[[#This Row],[User Code]],Leave!P:P,Leave!S:S,"0")</f>
        <v>0</v>
      </c>
      <c r="N681" s="21">
        <f>User[[#This Row],[Time Leave RMS (min)]]/60</f>
        <v>0</v>
      </c>
      <c r="O681" s="15">
        <f>User[[#This Row],[Duration In Store(min)]]/60</f>
        <v>7.4</v>
      </c>
      <c r="P681" s="28">
        <f>User[[#This Row],[Time In Store + Leave]]/24</f>
        <v>0.30833333333333335</v>
      </c>
      <c r="Q681" s="15">
        <f>(User[[#This Row],[Time Leave RMS (min)]]/60)+User[[#This Row],[Duration In Store H]]</f>
        <v>7.4</v>
      </c>
      <c r="R681">
        <f>IF(User[[#This Row],[Check In]]="Sin Registro",0,1)</f>
        <v>1</v>
      </c>
      <c r="S681">
        <f>IF(User[[#This Row],[Check Out]]="Sin Registro",0,1)</f>
        <v>1</v>
      </c>
      <c r="T681" t="str">
        <f>IFERROR(IF(VLOOKUP(User[[#This Row],[User Code]],Justificar!$C$8:$I$1048576,6,0)=0,"Sin Justificación",VLOOKUP(User[[#This Row],[User Code]],Justificar!$C$8:$I$1048576,6,0)),"")</f>
        <v>Sin Justificación</v>
      </c>
      <c r="U681" t="str">
        <f>IFERROR(IF(VLOOKUP(User[[#This Row],[User Code]],Justificar!$C$8:$I$1048576,6,0)=0,"Sin Justificación",VLOOKUP(User[[#This Row],[User Code]],Justificar!$C$8:$I$1048576,7,0)),"")</f>
        <v>Sin Justificación</v>
      </c>
      <c r="V681" t="str" cm="1">
        <f t="array" ref="V681">_xlfn.IFS(User[[#This Row],[Time In Store + Leave]]&lt;7.8,"Incompleto",User[[#This Row],[Time In Store + Leave]]&lt;=12,"Completo",User[[#This Row],[Time In Store + Leave]]&gt;12,"Superior")</f>
        <v>Incompleto</v>
      </c>
      <c r="W68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81" t="str">
        <f>IF(User[[#This Row],[Rango]]="incompleto",IF(User[[#This Row],[Reporte in]]=0,"Sin_Registro_In_Out",IF(User[[#This Row],[Reporte Out]]=0,"No_Realizo_Salida","No_cumple_el_Tiempo")),"")</f>
        <v>No_cumple_el_Tiempo</v>
      </c>
      <c r="Y681" t="str" cm="1">
        <f t="array" ref="Y68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682" spans="1:25" x14ac:dyDescent="0.3">
      <c r="A682" t="s">
        <v>279</v>
      </c>
      <c r="B682">
        <v>1038110844</v>
      </c>
      <c r="C682" t="s">
        <v>920</v>
      </c>
      <c r="D682" t="s">
        <v>292</v>
      </c>
      <c r="E682" t="s">
        <v>6</v>
      </c>
      <c r="F682" t="s">
        <v>980</v>
      </c>
      <c r="G682" t="s">
        <v>178</v>
      </c>
      <c r="H682" s="2">
        <v>45016.465624999997</v>
      </c>
      <c r="I682">
        <v>1</v>
      </c>
      <c r="J68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45922.40216435185</v>
      </c>
      <c r="K68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45922.768587962964</v>
      </c>
      <c r="L682" s="21">
        <f>_xlfn.XLOOKUP(User[[#This Row],[User Code]],RMS_Check_In_Out!A:A,RMS_Check_In_Out!D:D,"0")</f>
        <v>528</v>
      </c>
      <c r="M682" s="21">
        <f>_xlfn.XLOOKUP(User[[#This Row],[User Code]],Leave!P:P,Leave!S:S,"0")</f>
        <v>60</v>
      </c>
      <c r="N682" s="21">
        <f>User[[#This Row],[Time Leave RMS (min)]]/60</f>
        <v>1</v>
      </c>
      <c r="O682" s="15">
        <f>User[[#This Row],[Duration In Store(min)]]/60</f>
        <v>8.8000000000000007</v>
      </c>
      <c r="P682" s="28">
        <f>User[[#This Row],[Time In Store + Leave]]/24</f>
        <v>0.40833333333333338</v>
      </c>
      <c r="Q682" s="15">
        <f>(User[[#This Row],[Time Leave RMS (min)]]/60)+User[[#This Row],[Duration In Store H]]</f>
        <v>9.8000000000000007</v>
      </c>
      <c r="R682">
        <f>IF(User[[#This Row],[Check In]]="Sin Registro",0,1)</f>
        <v>1</v>
      </c>
      <c r="S682">
        <f>IF(User[[#This Row],[Check Out]]="Sin Registro",0,1)</f>
        <v>1</v>
      </c>
      <c r="T682" t="str">
        <f>IFERROR(IF(VLOOKUP(User[[#This Row],[User Code]],Justificar!$C$8:$I$1048576,6,0)=0,"Sin Justificación",VLOOKUP(User[[#This Row],[User Code]],Justificar!$C$8:$I$1048576,6,0)),"")</f>
        <v/>
      </c>
      <c r="U682" t="str">
        <f>IFERROR(IF(VLOOKUP(User[[#This Row],[User Code]],Justificar!$C$8:$I$1048576,6,0)=0,"Sin Justificación",VLOOKUP(User[[#This Row],[User Code]],Justificar!$C$8:$I$1048576,7,0)),"")</f>
        <v/>
      </c>
      <c r="V682" t="str" cm="1">
        <f t="array" ref="V682">_xlfn.IFS(User[[#This Row],[Time In Store + Leave]]&lt;7.8,"Incompleto",User[[#This Row],[Time In Store + Leave]]&lt;=12,"Completo",User[[#This Row],[Time In Store + Leave]]&gt;12,"Superior")</f>
        <v>Completo</v>
      </c>
      <c r="W68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2" t="str">
        <f>IF(User[[#This Row],[Rango]]="incompleto",IF(User[[#This Row],[Reporte in]]=0,"Sin_Registro_In_Out",IF(User[[#This Row],[Reporte Out]]=0,"No_Realizo_Salida","No_cumple_el_Tiempo")),"")</f>
        <v/>
      </c>
      <c r="Y682" t="str" cm="1">
        <f t="array" ref="Y68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83" spans="1:25" x14ac:dyDescent="0.3">
      <c r="A683" t="s">
        <v>275</v>
      </c>
      <c r="B683">
        <v>1085926483</v>
      </c>
      <c r="C683" t="s">
        <v>1237</v>
      </c>
      <c r="D683" t="s">
        <v>277</v>
      </c>
      <c r="E683" t="s">
        <v>6</v>
      </c>
      <c r="F683" t="s">
        <v>1031</v>
      </c>
      <c r="G683" t="s">
        <v>177</v>
      </c>
      <c r="H683" s="2">
        <v>45013.458622685182</v>
      </c>
      <c r="I683">
        <v>1</v>
      </c>
      <c r="J68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45922.457592592589</v>
      </c>
      <c r="K68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45922.812789351854</v>
      </c>
      <c r="L683" s="21">
        <f>_xlfn.XLOOKUP(User[[#This Row],[User Code]],RMS_Check_In_Out!A:A,RMS_Check_In_Out!D:D,"0")</f>
        <v>511</v>
      </c>
      <c r="M683" s="21" t="str">
        <f>_xlfn.XLOOKUP(User[[#This Row],[User Code]],Leave!P:P,Leave!S:S,"0")</f>
        <v>0</v>
      </c>
      <c r="N683" s="21">
        <f>User[[#This Row],[Time Leave RMS (min)]]/60</f>
        <v>0</v>
      </c>
      <c r="O683" s="15">
        <f>User[[#This Row],[Duration In Store(min)]]/60</f>
        <v>8.5166666666666675</v>
      </c>
      <c r="P683" s="28">
        <f>User[[#This Row],[Time In Store + Leave]]/24</f>
        <v>0.35486111111111113</v>
      </c>
      <c r="Q683" s="15">
        <f>(User[[#This Row],[Time Leave RMS (min)]]/60)+User[[#This Row],[Duration In Store H]]</f>
        <v>8.5166666666666675</v>
      </c>
      <c r="R683">
        <f>IF(User[[#This Row],[Check In]]="Sin Registro",0,1)</f>
        <v>1</v>
      </c>
      <c r="S683">
        <f>IF(User[[#This Row],[Check Out]]="Sin Registro",0,1)</f>
        <v>1</v>
      </c>
      <c r="T683" t="str">
        <f>IFERROR(IF(VLOOKUP(User[[#This Row],[User Code]],Justificar!$C$8:$I$1048576,6,0)=0,"Sin Justificación",VLOOKUP(User[[#This Row],[User Code]],Justificar!$C$8:$I$1048576,6,0)),"")</f>
        <v/>
      </c>
      <c r="U683" t="str">
        <f>IFERROR(IF(VLOOKUP(User[[#This Row],[User Code]],Justificar!$C$8:$I$1048576,6,0)=0,"Sin Justificación",VLOOKUP(User[[#This Row],[User Code]],Justificar!$C$8:$I$1048576,7,0)),"")</f>
        <v/>
      </c>
      <c r="V683" t="str" cm="1">
        <f t="array" ref="V683">_xlfn.IFS(User[[#This Row],[Time In Store + Leave]]&lt;7.8,"Incompleto",User[[#This Row],[Time In Store + Leave]]&lt;=12,"Completo",User[[#This Row],[Time In Store + Leave]]&gt;12,"Superior")</f>
        <v>Completo</v>
      </c>
      <c r="W68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3" t="str">
        <f>IF(User[[#This Row],[Rango]]="incompleto",IF(User[[#This Row],[Reporte in]]=0,"Sin_Registro_In_Out",IF(User[[#This Row],[Reporte Out]]=0,"No_Realizo_Salida","No_cumple_el_Tiempo")),"")</f>
        <v/>
      </c>
      <c r="Y683" t="str" cm="1">
        <f t="array" ref="Y68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84" spans="1:25" x14ac:dyDescent="0.3">
      <c r="A684" t="s">
        <v>276</v>
      </c>
      <c r="B684">
        <v>1081514670</v>
      </c>
      <c r="C684" t="s">
        <v>1238</v>
      </c>
      <c r="D684" t="s">
        <v>278</v>
      </c>
      <c r="E684" t="s">
        <v>6</v>
      </c>
      <c r="F684" t="s">
        <v>1032</v>
      </c>
      <c r="G684" t="s">
        <v>177</v>
      </c>
      <c r="H684" s="2">
        <v>45013.45853009259</v>
      </c>
      <c r="I684">
        <v>1</v>
      </c>
      <c r="J68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45922.543368055558</v>
      </c>
      <c r="K68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45922.875821759262</v>
      </c>
      <c r="L684" s="21">
        <f>_xlfn.XLOOKUP(User[[#This Row],[User Code]],RMS_Check_In_Out!A:A,RMS_Check_In_Out!D:D,"0")</f>
        <v>479</v>
      </c>
      <c r="M684" s="21" t="str">
        <f>_xlfn.XLOOKUP(User[[#This Row],[User Code]],Leave!P:P,Leave!S:S,"0")</f>
        <v>0</v>
      </c>
      <c r="N684" s="21">
        <f>User[[#This Row],[Time Leave RMS (min)]]/60</f>
        <v>0</v>
      </c>
      <c r="O684" s="15">
        <f>User[[#This Row],[Duration In Store(min)]]/60</f>
        <v>7.9833333333333334</v>
      </c>
      <c r="P684" s="28">
        <f>User[[#This Row],[Time In Store + Leave]]/24</f>
        <v>0.33263888888888887</v>
      </c>
      <c r="Q684" s="15">
        <f>(User[[#This Row],[Time Leave RMS (min)]]/60)+User[[#This Row],[Duration In Store H]]</f>
        <v>7.9833333333333334</v>
      </c>
      <c r="R684">
        <f>IF(User[[#This Row],[Check In]]="Sin Registro",0,1)</f>
        <v>1</v>
      </c>
      <c r="S684">
        <f>IF(User[[#This Row],[Check Out]]="Sin Registro",0,1)</f>
        <v>1</v>
      </c>
      <c r="T684" t="str">
        <f>IFERROR(IF(VLOOKUP(User[[#This Row],[User Code]],Justificar!$C$8:$I$1048576,6,0)=0,"Sin Justificación",VLOOKUP(User[[#This Row],[User Code]],Justificar!$C$8:$I$1048576,6,0)),"")</f>
        <v/>
      </c>
      <c r="U684" t="str">
        <f>IFERROR(IF(VLOOKUP(User[[#This Row],[User Code]],Justificar!$C$8:$I$1048576,6,0)=0,"Sin Justificación",VLOOKUP(User[[#This Row],[User Code]],Justificar!$C$8:$I$1048576,7,0)),"")</f>
        <v/>
      </c>
      <c r="V684" t="str" cm="1">
        <f t="array" ref="V684">_xlfn.IFS(User[[#This Row],[Time In Store + Leave]]&lt;7.8,"Incompleto",User[[#This Row],[Time In Store + Leave]]&lt;=12,"Completo",User[[#This Row],[Time In Store + Leave]]&gt;12,"Superior")</f>
        <v>Completo</v>
      </c>
      <c r="W68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4" t="str">
        <f>IF(User[[#This Row],[Rango]]="incompleto",IF(User[[#This Row],[Reporte in]]=0,"Sin_Registro_In_Out",IF(User[[#This Row],[Reporte Out]]=0,"No_Realizo_Salida","No_cumple_el_Tiempo")),"")</f>
        <v/>
      </c>
      <c r="Y684" t="str" cm="1">
        <f t="array" ref="Y68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85" spans="1:25" x14ac:dyDescent="0.3">
      <c r="A685" t="s">
        <v>271</v>
      </c>
      <c r="B685">
        <v>1013584043</v>
      </c>
      <c r="C685" t="s">
        <v>921</v>
      </c>
      <c r="D685" t="s">
        <v>273</v>
      </c>
      <c r="E685" t="s">
        <v>6</v>
      </c>
      <c r="F685" t="s">
        <v>977</v>
      </c>
      <c r="G685" t="s">
        <v>179</v>
      </c>
      <c r="H685" s="2">
        <v>45009.591516203705</v>
      </c>
      <c r="I685">
        <v>1</v>
      </c>
      <c r="J68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45922.388553240744</v>
      </c>
      <c r="K68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45922.793599537035</v>
      </c>
      <c r="L685" s="21">
        <f>_xlfn.XLOOKUP(User[[#This Row],[User Code]],RMS_Check_In_Out!A:A,RMS_Check_In_Out!D:D,"0")</f>
        <v>583</v>
      </c>
      <c r="M685" s="21" t="str">
        <f>_xlfn.XLOOKUP(User[[#This Row],[User Code]],Leave!P:P,Leave!S:S,"0")</f>
        <v>0</v>
      </c>
      <c r="N685" s="21">
        <f>User[[#This Row],[Time Leave RMS (min)]]/60</f>
        <v>0</v>
      </c>
      <c r="O685" s="15">
        <f>User[[#This Row],[Duration In Store(min)]]/60</f>
        <v>9.7166666666666668</v>
      </c>
      <c r="P685" s="28">
        <f>User[[#This Row],[Time In Store + Leave]]/24</f>
        <v>0.40486111111111112</v>
      </c>
      <c r="Q685" s="15">
        <f>(User[[#This Row],[Time Leave RMS (min)]]/60)+User[[#This Row],[Duration In Store H]]</f>
        <v>9.7166666666666668</v>
      </c>
      <c r="R685">
        <f>IF(User[[#This Row],[Check In]]="Sin Registro",0,1)</f>
        <v>1</v>
      </c>
      <c r="S685">
        <f>IF(User[[#This Row],[Check Out]]="Sin Registro",0,1)</f>
        <v>1</v>
      </c>
      <c r="T685" t="str">
        <f>IFERROR(IF(VLOOKUP(User[[#This Row],[User Code]],Justificar!$C$8:$I$1048576,6,0)=0,"Sin Justificación",VLOOKUP(User[[#This Row],[User Code]],Justificar!$C$8:$I$1048576,6,0)),"")</f>
        <v/>
      </c>
      <c r="U685" t="str">
        <f>IFERROR(IF(VLOOKUP(User[[#This Row],[User Code]],Justificar!$C$8:$I$1048576,6,0)=0,"Sin Justificación",VLOOKUP(User[[#This Row],[User Code]],Justificar!$C$8:$I$1048576,7,0)),"")</f>
        <v/>
      </c>
      <c r="V685" t="str" cm="1">
        <f t="array" ref="V685">_xlfn.IFS(User[[#This Row],[Time In Store + Leave]]&lt;7.8,"Incompleto",User[[#This Row],[Time In Store + Leave]]&lt;=12,"Completo",User[[#This Row],[Time In Store + Leave]]&gt;12,"Superior")</f>
        <v>Completo</v>
      </c>
      <c r="W68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5" t="str">
        <f>IF(User[[#This Row],[Rango]]="incompleto",IF(User[[#This Row],[Reporte in]]=0,"Sin_Registro_In_Out",IF(User[[#This Row],[Reporte Out]]=0,"No_Realizo_Salida","No_cumple_el_Tiempo")),"")</f>
        <v/>
      </c>
      <c r="Y685" t="str" cm="1">
        <f t="array" ref="Y68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686" spans="1:25" x14ac:dyDescent="0.3">
      <c r="A686" t="s">
        <v>272</v>
      </c>
      <c r="B686">
        <v>1118819732</v>
      </c>
      <c r="C686" t="s">
        <v>922</v>
      </c>
      <c r="D686" t="s">
        <v>274</v>
      </c>
      <c r="E686" t="s">
        <v>6</v>
      </c>
      <c r="F686" t="s">
        <v>972</v>
      </c>
      <c r="G686" t="s">
        <v>178</v>
      </c>
      <c r="H686" s="2">
        <v>45009.591504629629</v>
      </c>
      <c r="I686">
        <v>1</v>
      </c>
      <c r="J68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45922.414675925924</v>
      </c>
      <c r="K68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45922.797719907408</v>
      </c>
      <c r="L686" s="21">
        <f>_xlfn.XLOOKUP(User[[#This Row],[User Code]],RMS_Check_In_Out!A:A,RMS_Check_In_Out!D:D,"0")</f>
        <v>552</v>
      </c>
      <c r="M686" s="21" t="str">
        <f>_xlfn.XLOOKUP(User[[#This Row],[User Code]],Leave!P:P,Leave!S:S,"0")</f>
        <v>0</v>
      </c>
      <c r="N686" s="21">
        <f>User[[#This Row],[Time Leave RMS (min)]]/60</f>
        <v>0</v>
      </c>
      <c r="O686" s="15">
        <f>User[[#This Row],[Duration In Store(min)]]/60</f>
        <v>9.1999999999999993</v>
      </c>
      <c r="P686" s="28">
        <f>User[[#This Row],[Time In Store + Leave]]/24</f>
        <v>0.3833333333333333</v>
      </c>
      <c r="Q686" s="15">
        <f>(User[[#This Row],[Time Leave RMS (min)]]/60)+User[[#This Row],[Duration In Store H]]</f>
        <v>9.1999999999999993</v>
      </c>
      <c r="R686">
        <f>IF(User[[#This Row],[Check In]]="Sin Registro",0,1)</f>
        <v>1</v>
      </c>
      <c r="S686">
        <f>IF(User[[#This Row],[Check Out]]="Sin Registro",0,1)</f>
        <v>1</v>
      </c>
      <c r="T686" t="str">
        <f>IFERROR(IF(VLOOKUP(User[[#This Row],[User Code]],Justificar!$C$8:$I$1048576,6,0)=0,"Sin Justificación",VLOOKUP(User[[#This Row],[User Code]],Justificar!$C$8:$I$1048576,6,0)),"")</f>
        <v/>
      </c>
      <c r="U686" t="str">
        <f>IFERROR(IF(VLOOKUP(User[[#This Row],[User Code]],Justificar!$C$8:$I$1048576,6,0)=0,"Sin Justificación",VLOOKUP(User[[#This Row],[User Code]],Justificar!$C$8:$I$1048576,7,0)),"")</f>
        <v/>
      </c>
      <c r="V686" t="str" cm="1">
        <f t="array" ref="V686">_xlfn.IFS(User[[#This Row],[Time In Store + Leave]]&lt;7.8,"Incompleto",User[[#This Row],[Time In Store + Leave]]&lt;=12,"Completo",User[[#This Row],[Time In Store + Leave]]&gt;12,"Superior")</f>
        <v>Completo</v>
      </c>
      <c r="W68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6" t="str">
        <f>IF(User[[#This Row],[Rango]]="incompleto",IF(User[[#This Row],[Reporte in]]=0,"Sin_Registro_In_Out",IF(User[[#This Row],[Reporte Out]]=0,"No_Realizo_Salida","No_cumple_el_Tiempo")),"")</f>
        <v/>
      </c>
      <c r="Y686" t="str" cm="1">
        <f t="array" ref="Y68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87" spans="1:25" x14ac:dyDescent="0.3">
      <c r="A687" t="s">
        <v>269</v>
      </c>
      <c r="B687">
        <v>1040374535</v>
      </c>
      <c r="C687" t="s">
        <v>923</v>
      </c>
      <c r="D687" t="s">
        <v>270</v>
      </c>
      <c r="E687" t="s">
        <v>6</v>
      </c>
      <c r="F687" t="s">
        <v>1036</v>
      </c>
      <c r="G687" t="s">
        <v>178</v>
      </c>
      <c r="H687" s="2">
        <v>45001.466215277775</v>
      </c>
      <c r="I687">
        <v>1</v>
      </c>
      <c r="J68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45922.432743055557</v>
      </c>
      <c r="K68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45922.792442129627</v>
      </c>
      <c r="L687" s="21">
        <f>_xlfn.XLOOKUP(User[[#This Row],[User Code]],RMS_Check_In_Out!A:A,RMS_Check_In_Out!D:D,"0")</f>
        <v>518</v>
      </c>
      <c r="M687" s="21" t="str">
        <f>_xlfn.XLOOKUP(User[[#This Row],[User Code]],Leave!P:P,Leave!S:S,"0")</f>
        <v>0</v>
      </c>
      <c r="N687" s="21">
        <f>User[[#This Row],[Time Leave RMS (min)]]/60</f>
        <v>0</v>
      </c>
      <c r="O687" s="15">
        <f>User[[#This Row],[Duration In Store(min)]]/60</f>
        <v>8.6333333333333329</v>
      </c>
      <c r="P687" s="28">
        <f>User[[#This Row],[Time In Store + Leave]]/24</f>
        <v>0.35972222222222222</v>
      </c>
      <c r="Q687" s="15">
        <f>(User[[#This Row],[Time Leave RMS (min)]]/60)+User[[#This Row],[Duration In Store H]]</f>
        <v>8.6333333333333329</v>
      </c>
      <c r="R687">
        <f>IF(User[[#This Row],[Check In]]="Sin Registro",0,1)</f>
        <v>1</v>
      </c>
      <c r="S687">
        <f>IF(User[[#This Row],[Check Out]]="Sin Registro",0,1)</f>
        <v>1</v>
      </c>
      <c r="T687" t="str">
        <f>IFERROR(IF(VLOOKUP(User[[#This Row],[User Code]],Justificar!$C$8:$I$1048576,6,0)=0,"Sin Justificación",VLOOKUP(User[[#This Row],[User Code]],Justificar!$C$8:$I$1048576,6,0)),"")</f>
        <v/>
      </c>
      <c r="U687" t="str">
        <f>IFERROR(IF(VLOOKUP(User[[#This Row],[User Code]],Justificar!$C$8:$I$1048576,6,0)=0,"Sin Justificación",VLOOKUP(User[[#This Row],[User Code]],Justificar!$C$8:$I$1048576,7,0)),"")</f>
        <v/>
      </c>
      <c r="V687" t="str" cm="1">
        <f t="array" ref="V687">_xlfn.IFS(User[[#This Row],[Time In Store + Leave]]&lt;7.8,"Incompleto",User[[#This Row],[Time In Store + Leave]]&lt;=12,"Completo",User[[#This Row],[Time In Store + Leave]]&gt;12,"Superior")</f>
        <v>Completo</v>
      </c>
      <c r="W68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7" t="str">
        <f>IF(User[[#This Row],[Rango]]="incompleto",IF(User[[#This Row],[Reporte in]]=0,"Sin_Registro_In_Out",IF(User[[#This Row],[Reporte Out]]=0,"No_Realizo_Salida","No_cumple_el_Tiempo")),"")</f>
        <v/>
      </c>
      <c r="Y687" t="str" cm="1">
        <f t="array" ref="Y68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688" spans="1:25" x14ac:dyDescent="0.3">
      <c r="A688" t="s">
        <v>265</v>
      </c>
      <c r="B688">
        <v>1019011386</v>
      </c>
      <c r="C688" t="s">
        <v>1239</v>
      </c>
      <c r="D688" t="s">
        <v>266</v>
      </c>
      <c r="E688" t="s">
        <v>6</v>
      </c>
      <c r="F688" t="s">
        <v>1033</v>
      </c>
      <c r="G688" t="s">
        <v>178</v>
      </c>
      <c r="H688" s="2">
        <v>45000.416527777779</v>
      </c>
      <c r="I688">
        <v>1</v>
      </c>
      <c r="J68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45922.42224537037</v>
      </c>
      <c r="K68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45922.790983796294</v>
      </c>
      <c r="L688" s="21">
        <f>_xlfn.XLOOKUP(User[[#This Row],[User Code]],RMS_Check_In_Out!A:A,RMS_Check_In_Out!D:D,"0")</f>
        <v>531</v>
      </c>
      <c r="M688" s="21" t="str">
        <f>_xlfn.XLOOKUP(User[[#This Row],[User Code]],Leave!P:P,Leave!S:S,"0")</f>
        <v>0</v>
      </c>
      <c r="N688" s="21">
        <f>User[[#This Row],[Time Leave RMS (min)]]/60</f>
        <v>0</v>
      </c>
      <c r="O688" s="15">
        <f>User[[#This Row],[Duration In Store(min)]]/60</f>
        <v>8.85</v>
      </c>
      <c r="P688" s="28">
        <f>User[[#This Row],[Time In Store + Leave]]/24</f>
        <v>0.36874999999999997</v>
      </c>
      <c r="Q688" s="15">
        <f>(User[[#This Row],[Time Leave RMS (min)]]/60)+User[[#This Row],[Duration In Store H]]</f>
        <v>8.85</v>
      </c>
      <c r="R688">
        <f>IF(User[[#This Row],[Check In]]="Sin Registro",0,1)</f>
        <v>1</v>
      </c>
      <c r="S688">
        <f>IF(User[[#This Row],[Check Out]]="Sin Registro",0,1)</f>
        <v>1</v>
      </c>
      <c r="T688" t="str">
        <f>IFERROR(IF(VLOOKUP(User[[#This Row],[User Code]],Justificar!$C$8:$I$1048576,6,0)=0,"Sin Justificación",VLOOKUP(User[[#This Row],[User Code]],Justificar!$C$8:$I$1048576,6,0)),"")</f>
        <v/>
      </c>
      <c r="U688" t="str">
        <f>IFERROR(IF(VLOOKUP(User[[#This Row],[User Code]],Justificar!$C$8:$I$1048576,6,0)=0,"Sin Justificación",VLOOKUP(User[[#This Row],[User Code]],Justificar!$C$8:$I$1048576,7,0)),"")</f>
        <v/>
      </c>
      <c r="V688" t="str" cm="1">
        <f t="array" ref="V688">_xlfn.IFS(User[[#This Row],[Time In Store + Leave]]&lt;7.8,"Incompleto",User[[#This Row],[Time In Store + Leave]]&lt;=12,"Completo",User[[#This Row],[Time In Store + Leave]]&gt;12,"Superior")</f>
        <v>Completo</v>
      </c>
      <c r="W68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8" t="str">
        <f>IF(User[[#This Row],[Rango]]="incompleto",IF(User[[#This Row],[Reporte in]]=0,"Sin_Registro_In_Out",IF(User[[#This Row],[Reporte Out]]=0,"No_Realizo_Salida","No_cumple_el_Tiempo")),"")</f>
        <v/>
      </c>
      <c r="Y688" t="str" cm="1">
        <f t="array" ref="Y68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689" spans="1:25" x14ac:dyDescent="0.3">
      <c r="A689" t="s">
        <v>267</v>
      </c>
      <c r="B689">
        <v>6440627</v>
      </c>
      <c r="C689" t="s">
        <v>1949</v>
      </c>
      <c r="D689" t="s">
        <v>268</v>
      </c>
      <c r="E689" t="s">
        <v>6</v>
      </c>
      <c r="F689" t="s">
        <v>1045</v>
      </c>
      <c r="G689" t="s">
        <v>177</v>
      </c>
      <c r="H689" s="2">
        <v>44999.458912037036</v>
      </c>
      <c r="I689">
        <v>1</v>
      </c>
      <c r="J68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45922.445798611108</v>
      </c>
      <c r="K68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45922.820532407408</v>
      </c>
      <c r="L689" s="21">
        <f>_xlfn.XLOOKUP(User[[#This Row],[User Code]],RMS_Check_In_Out!A:A,RMS_Check_In_Out!D:D,"0")</f>
        <v>540</v>
      </c>
      <c r="M689" s="21" t="str">
        <f>_xlfn.XLOOKUP(User[[#This Row],[User Code]],Leave!P:P,Leave!S:S,"0")</f>
        <v>0</v>
      </c>
      <c r="N689" s="21">
        <f>User[[#This Row],[Time Leave RMS (min)]]/60</f>
        <v>0</v>
      </c>
      <c r="O689" s="15">
        <f>User[[#This Row],[Duration In Store(min)]]/60</f>
        <v>9</v>
      </c>
      <c r="P689" s="28">
        <f>User[[#This Row],[Time In Store + Leave]]/24</f>
        <v>0.375</v>
      </c>
      <c r="Q689" s="15">
        <f>(User[[#This Row],[Time Leave RMS (min)]]/60)+User[[#This Row],[Duration In Store H]]</f>
        <v>9</v>
      </c>
      <c r="R689">
        <f>IF(User[[#This Row],[Check In]]="Sin Registro",0,1)</f>
        <v>1</v>
      </c>
      <c r="S689">
        <f>IF(User[[#This Row],[Check Out]]="Sin Registro",0,1)</f>
        <v>1</v>
      </c>
      <c r="T689" t="str">
        <f>IFERROR(IF(VLOOKUP(User[[#This Row],[User Code]],Justificar!$C$8:$I$1048576,6,0)=0,"Sin Justificación",VLOOKUP(User[[#This Row],[User Code]],Justificar!$C$8:$I$1048576,6,0)),"")</f>
        <v/>
      </c>
      <c r="U689" t="str">
        <f>IFERROR(IF(VLOOKUP(User[[#This Row],[User Code]],Justificar!$C$8:$I$1048576,6,0)=0,"Sin Justificación",VLOOKUP(User[[#This Row],[User Code]],Justificar!$C$8:$I$1048576,7,0)),"")</f>
        <v/>
      </c>
      <c r="V689" t="str" cm="1">
        <f t="array" ref="V689">_xlfn.IFS(User[[#This Row],[Time In Store + Leave]]&lt;7.8,"Incompleto",User[[#This Row],[Time In Store + Leave]]&lt;=12,"Completo",User[[#This Row],[Time In Store + Leave]]&gt;12,"Superior")</f>
        <v>Completo</v>
      </c>
      <c r="W68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89" t="str">
        <f>IF(User[[#This Row],[Rango]]="incompleto",IF(User[[#This Row],[Reporte in]]=0,"Sin_Registro_In_Out",IF(User[[#This Row],[Reporte Out]]=0,"No_Realizo_Salida","No_cumple_el_Tiempo")),"")</f>
        <v/>
      </c>
      <c r="Y689" t="str" cm="1">
        <f t="array" ref="Y68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90" spans="1:25" x14ac:dyDescent="0.3">
      <c r="A690" t="s">
        <v>258</v>
      </c>
      <c r="B690">
        <v>1041149020</v>
      </c>
      <c r="C690" t="s">
        <v>924</v>
      </c>
      <c r="D690" t="s">
        <v>259</v>
      </c>
      <c r="E690" t="s">
        <v>6</v>
      </c>
      <c r="F690" t="s">
        <v>1043</v>
      </c>
      <c r="G690" t="s">
        <v>177</v>
      </c>
      <c r="H690" s="2">
        <v>44996.624664351853</v>
      </c>
      <c r="I690">
        <v>1</v>
      </c>
      <c r="J69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45922.452534722222</v>
      </c>
      <c r="K69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45922.792222222219</v>
      </c>
      <c r="L690" s="21">
        <f>_xlfn.XLOOKUP(User[[#This Row],[User Code]],RMS_Check_In_Out!A:A,RMS_Check_In_Out!D:D,"0")</f>
        <v>489</v>
      </c>
      <c r="M690" s="21">
        <f>_xlfn.XLOOKUP(User[[#This Row],[User Code]],Leave!P:P,Leave!S:S,"0")</f>
        <v>60</v>
      </c>
      <c r="N690" s="21">
        <f>User[[#This Row],[Time Leave RMS (min)]]/60</f>
        <v>1</v>
      </c>
      <c r="O690" s="15">
        <f>User[[#This Row],[Duration In Store(min)]]/60</f>
        <v>8.15</v>
      </c>
      <c r="P690" s="28">
        <f>User[[#This Row],[Time In Store + Leave]]/24</f>
        <v>0.38125000000000003</v>
      </c>
      <c r="Q690" s="15">
        <f>(User[[#This Row],[Time Leave RMS (min)]]/60)+User[[#This Row],[Duration In Store H]]</f>
        <v>9.15</v>
      </c>
      <c r="R690">
        <f>IF(User[[#This Row],[Check In]]="Sin Registro",0,1)</f>
        <v>1</v>
      </c>
      <c r="S690">
        <f>IF(User[[#This Row],[Check Out]]="Sin Registro",0,1)</f>
        <v>1</v>
      </c>
      <c r="T690" t="str">
        <f>IFERROR(IF(VLOOKUP(User[[#This Row],[User Code]],Justificar!$C$8:$I$1048576,6,0)=0,"Sin Justificación",VLOOKUP(User[[#This Row],[User Code]],Justificar!$C$8:$I$1048576,6,0)),"")</f>
        <v/>
      </c>
      <c r="U690" t="str">
        <f>IFERROR(IF(VLOOKUP(User[[#This Row],[User Code]],Justificar!$C$8:$I$1048576,6,0)=0,"Sin Justificación",VLOOKUP(User[[#This Row],[User Code]],Justificar!$C$8:$I$1048576,7,0)),"")</f>
        <v/>
      </c>
      <c r="V690" t="str" cm="1">
        <f t="array" ref="V690">_xlfn.IFS(User[[#This Row],[Time In Store + Leave]]&lt;7.8,"Incompleto",User[[#This Row],[Time In Store + Leave]]&lt;=12,"Completo",User[[#This Row],[Time In Store + Leave]]&gt;12,"Superior")</f>
        <v>Completo</v>
      </c>
      <c r="W69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0" t="str">
        <f>IF(User[[#This Row],[Rango]]="incompleto",IF(User[[#This Row],[Reporte in]]=0,"Sin_Registro_In_Out",IF(User[[#This Row],[Reporte Out]]=0,"No_Realizo_Salida","No_cumple_el_Tiempo")),"")</f>
        <v/>
      </c>
      <c r="Y690" t="str" cm="1">
        <f t="array" ref="Y69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91" spans="1:25" x14ac:dyDescent="0.3">
      <c r="A691" t="s">
        <v>260</v>
      </c>
      <c r="B691">
        <v>1053785558</v>
      </c>
      <c r="C691" t="s">
        <v>925</v>
      </c>
      <c r="D691" t="s">
        <v>261</v>
      </c>
      <c r="E691" t="s">
        <v>130</v>
      </c>
      <c r="F691" t="s">
        <v>1041</v>
      </c>
      <c r="G691" t="s">
        <v>179</v>
      </c>
      <c r="H691" s="2">
        <v>44995.41814814815</v>
      </c>
      <c r="I691">
        <v>1</v>
      </c>
      <c r="J69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45922.331886574073</v>
      </c>
      <c r="K69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45922.708854166667</v>
      </c>
      <c r="L691" s="21">
        <f>_xlfn.XLOOKUP(User[[#This Row],[User Code]],RMS_Check_In_Out!A:A,RMS_Check_In_Out!D:D,"0")</f>
        <v>543</v>
      </c>
      <c r="M691" s="21" t="str">
        <f>_xlfn.XLOOKUP(User[[#This Row],[User Code]],Leave!P:P,Leave!S:S,"0")</f>
        <v>0</v>
      </c>
      <c r="N691" s="21">
        <f>User[[#This Row],[Time Leave RMS (min)]]/60</f>
        <v>0</v>
      </c>
      <c r="O691" s="15">
        <f>User[[#This Row],[Duration In Store(min)]]/60</f>
        <v>9.0500000000000007</v>
      </c>
      <c r="P691" s="28">
        <f>User[[#This Row],[Time In Store + Leave]]/24</f>
        <v>0.37708333333333338</v>
      </c>
      <c r="Q691" s="15">
        <f>(User[[#This Row],[Time Leave RMS (min)]]/60)+User[[#This Row],[Duration In Store H]]</f>
        <v>9.0500000000000007</v>
      </c>
      <c r="R691">
        <f>IF(User[[#This Row],[Check In]]="Sin Registro",0,1)</f>
        <v>1</v>
      </c>
      <c r="S691">
        <f>IF(User[[#This Row],[Check Out]]="Sin Registro",0,1)</f>
        <v>1</v>
      </c>
      <c r="T691" t="str">
        <f>IFERROR(IF(VLOOKUP(User[[#This Row],[User Code]],Justificar!$C$8:$I$1048576,6,0)=0,"Sin Justificación",VLOOKUP(User[[#This Row],[User Code]],Justificar!$C$8:$I$1048576,6,0)),"")</f>
        <v/>
      </c>
      <c r="U691" t="str">
        <f>IFERROR(IF(VLOOKUP(User[[#This Row],[User Code]],Justificar!$C$8:$I$1048576,6,0)=0,"Sin Justificación",VLOOKUP(User[[#This Row],[User Code]],Justificar!$C$8:$I$1048576,7,0)),"")</f>
        <v/>
      </c>
      <c r="V691" t="str" cm="1">
        <f t="array" ref="V691">_xlfn.IFS(User[[#This Row],[Time In Store + Leave]]&lt;7.8,"Incompleto",User[[#This Row],[Time In Store + Leave]]&lt;=12,"Completo",User[[#This Row],[Time In Store + Leave]]&gt;12,"Superior")</f>
        <v>Completo</v>
      </c>
      <c r="W69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1" t="str">
        <f>IF(User[[#This Row],[Rango]]="incompleto",IF(User[[#This Row],[Reporte in]]=0,"Sin_Registro_In_Out",IF(User[[#This Row],[Reporte Out]]=0,"No_Realizo_Salida","No_cumple_el_Tiempo")),"")</f>
        <v/>
      </c>
      <c r="Y691" t="str" cm="1">
        <f t="array" ref="Y69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92" spans="1:25" x14ac:dyDescent="0.3">
      <c r="A692" t="s">
        <v>256</v>
      </c>
      <c r="B692">
        <v>1006205923</v>
      </c>
      <c r="C692" t="s">
        <v>926</v>
      </c>
      <c r="D692" t="s">
        <v>257</v>
      </c>
      <c r="E692" t="s">
        <v>6</v>
      </c>
      <c r="F692" t="s">
        <v>1045</v>
      </c>
      <c r="G692" t="s">
        <v>177</v>
      </c>
      <c r="H692" s="2">
        <v>44986.788055555553</v>
      </c>
      <c r="I692">
        <v>1</v>
      </c>
      <c r="J69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45922.455324074072</v>
      </c>
      <c r="K69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45922.792928240742</v>
      </c>
      <c r="L692" s="21">
        <f>_xlfn.XLOOKUP(User[[#This Row],[User Code]],RMS_Check_In_Out!A:A,RMS_Check_In_Out!D:D,"0")</f>
        <v>486</v>
      </c>
      <c r="M692" s="21">
        <f>_xlfn.XLOOKUP(User[[#This Row],[User Code]],Leave!P:P,Leave!S:S,"0")</f>
        <v>60</v>
      </c>
      <c r="N692" s="21">
        <f>User[[#This Row],[Time Leave RMS (min)]]/60</f>
        <v>1</v>
      </c>
      <c r="O692" s="15">
        <f>User[[#This Row],[Duration In Store(min)]]/60</f>
        <v>8.1</v>
      </c>
      <c r="P692" s="28">
        <f>User[[#This Row],[Time In Store + Leave]]/24</f>
        <v>0.37916666666666665</v>
      </c>
      <c r="Q692" s="15">
        <f>(User[[#This Row],[Time Leave RMS (min)]]/60)+User[[#This Row],[Duration In Store H]]</f>
        <v>9.1</v>
      </c>
      <c r="R692">
        <f>IF(User[[#This Row],[Check In]]="Sin Registro",0,1)</f>
        <v>1</v>
      </c>
      <c r="S692">
        <f>IF(User[[#This Row],[Check Out]]="Sin Registro",0,1)</f>
        <v>1</v>
      </c>
      <c r="T692" t="str">
        <f>IFERROR(IF(VLOOKUP(User[[#This Row],[User Code]],Justificar!$C$8:$I$1048576,6,0)=0,"Sin Justificación",VLOOKUP(User[[#This Row],[User Code]],Justificar!$C$8:$I$1048576,6,0)),"")</f>
        <v/>
      </c>
      <c r="U692" t="str">
        <f>IFERROR(IF(VLOOKUP(User[[#This Row],[User Code]],Justificar!$C$8:$I$1048576,6,0)=0,"Sin Justificación",VLOOKUP(User[[#This Row],[User Code]],Justificar!$C$8:$I$1048576,7,0)),"")</f>
        <v/>
      </c>
      <c r="V692" t="str" cm="1">
        <f t="array" ref="V692">_xlfn.IFS(User[[#This Row],[Time In Store + Leave]]&lt;7.8,"Incompleto",User[[#This Row],[Time In Store + Leave]]&lt;=12,"Completo",User[[#This Row],[Time In Store + Leave]]&gt;12,"Superior")</f>
        <v>Completo</v>
      </c>
      <c r="W69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2" t="str">
        <f>IF(User[[#This Row],[Rango]]="incompleto",IF(User[[#This Row],[Reporte in]]=0,"Sin_Registro_In_Out",IF(User[[#This Row],[Reporte Out]]=0,"No_Realizo_Salida","No_cumple_el_Tiempo")),"")</f>
        <v/>
      </c>
      <c r="Y692" t="str" cm="1">
        <f t="array" ref="Y69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693" spans="1:25" x14ac:dyDescent="0.3">
      <c r="A693" t="s">
        <v>252</v>
      </c>
      <c r="B693">
        <v>1017185949</v>
      </c>
      <c r="C693" t="s">
        <v>927</v>
      </c>
      <c r="D693" t="s">
        <v>254</v>
      </c>
      <c r="E693" t="s">
        <v>6</v>
      </c>
      <c r="F693" t="s">
        <v>1043</v>
      </c>
      <c r="G693" t="s">
        <v>177</v>
      </c>
      <c r="H693" s="2">
        <v>44985.664212962962</v>
      </c>
      <c r="I693">
        <v>1</v>
      </c>
      <c r="J69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45922.452152777776</v>
      </c>
      <c r="K69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45922.793032407404</v>
      </c>
      <c r="L693" s="21">
        <f>_xlfn.XLOOKUP(User[[#This Row],[User Code]],RMS_Check_In_Out!A:A,RMS_Check_In_Out!D:D,"0")</f>
        <v>491</v>
      </c>
      <c r="M693" s="21" t="str">
        <f>_xlfn.XLOOKUP(User[[#This Row],[User Code]],Leave!P:P,Leave!S:S,"0")</f>
        <v>0</v>
      </c>
      <c r="N693" s="21">
        <f>User[[#This Row],[Time Leave RMS (min)]]/60</f>
        <v>0</v>
      </c>
      <c r="O693" s="15">
        <f>User[[#This Row],[Duration In Store(min)]]/60</f>
        <v>8.1833333333333336</v>
      </c>
      <c r="P693" s="28">
        <f>User[[#This Row],[Time In Store + Leave]]/24</f>
        <v>0.34097222222222223</v>
      </c>
      <c r="Q693" s="15">
        <f>(User[[#This Row],[Time Leave RMS (min)]]/60)+User[[#This Row],[Duration In Store H]]</f>
        <v>8.1833333333333336</v>
      </c>
      <c r="R693">
        <f>IF(User[[#This Row],[Check In]]="Sin Registro",0,1)</f>
        <v>1</v>
      </c>
      <c r="S693">
        <f>IF(User[[#This Row],[Check Out]]="Sin Registro",0,1)</f>
        <v>1</v>
      </c>
      <c r="T693" t="str">
        <f>IFERROR(IF(VLOOKUP(User[[#This Row],[User Code]],Justificar!$C$8:$I$1048576,6,0)=0,"Sin Justificación",VLOOKUP(User[[#This Row],[User Code]],Justificar!$C$8:$I$1048576,6,0)),"")</f>
        <v/>
      </c>
      <c r="U693" t="str">
        <f>IFERROR(IF(VLOOKUP(User[[#This Row],[User Code]],Justificar!$C$8:$I$1048576,6,0)=0,"Sin Justificación",VLOOKUP(User[[#This Row],[User Code]],Justificar!$C$8:$I$1048576,7,0)),"")</f>
        <v/>
      </c>
      <c r="V693" t="str" cm="1">
        <f t="array" ref="V693">_xlfn.IFS(User[[#This Row],[Time In Store + Leave]]&lt;7.8,"Incompleto",User[[#This Row],[Time In Store + Leave]]&lt;=12,"Completo",User[[#This Row],[Time In Store + Leave]]&gt;12,"Superior")</f>
        <v>Completo</v>
      </c>
      <c r="W69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3" t="str">
        <f>IF(User[[#This Row],[Rango]]="incompleto",IF(User[[#This Row],[Reporte in]]=0,"Sin_Registro_In_Out",IF(User[[#This Row],[Reporte Out]]=0,"No_Realizo_Salida","No_cumple_el_Tiempo")),"")</f>
        <v/>
      </c>
      <c r="Y693" t="str" cm="1">
        <f t="array" ref="Y69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694" spans="1:25" x14ac:dyDescent="0.3">
      <c r="A694" t="s">
        <v>253</v>
      </c>
      <c r="B694">
        <v>1095837870</v>
      </c>
      <c r="C694" t="s">
        <v>1240</v>
      </c>
      <c r="D694" t="s">
        <v>255</v>
      </c>
      <c r="E694" t="s">
        <v>6</v>
      </c>
      <c r="F694" t="s">
        <v>1503</v>
      </c>
      <c r="G694" t="s">
        <v>177</v>
      </c>
      <c r="H694" s="2">
        <v>44984.749814814815</v>
      </c>
      <c r="I694">
        <v>1</v>
      </c>
      <c r="J69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69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694" s="21" t="str">
        <f>_xlfn.XLOOKUP(User[[#This Row],[User Code]],RMS_Check_In_Out!A:A,RMS_Check_In_Out!D:D,"0")</f>
        <v>0</v>
      </c>
      <c r="M694" s="21" t="str">
        <f>_xlfn.XLOOKUP(User[[#This Row],[User Code]],Leave!P:P,Leave!S:S,"0")</f>
        <v>0</v>
      </c>
      <c r="N694" s="21">
        <f>User[[#This Row],[Time Leave RMS (min)]]/60</f>
        <v>0</v>
      </c>
      <c r="O694" s="15">
        <f>User[[#This Row],[Duration In Store(min)]]/60</f>
        <v>0</v>
      </c>
      <c r="P694" s="28">
        <f>User[[#This Row],[Time In Store + Leave]]/24</f>
        <v>0</v>
      </c>
      <c r="Q694" s="15">
        <f>(User[[#This Row],[Time Leave RMS (min)]]/60)+User[[#This Row],[Duration In Store H]]</f>
        <v>0</v>
      </c>
      <c r="R694">
        <f>IF(User[[#This Row],[Check In]]="Sin Registro",0,1)</f>
        <v>0</v>
      </c>
      <c r="S694">
        <f>IF(User[[#This Row],[Check Out]]="Sin Registro",0,1)</f>
        <v>0</v>
      </c>
      <c r="T694" t="str">
        <f>IFERROR(IF(VLOOKUP(User[[#This Row],[User Code]],Justificar!$C$8:$I$1048576,6,0)=0,"Sin Justificación",VLOOKUP(User[[#This Row],[User Code]],Justificar!$C$8:$I$1048576,6,0)),"")</f>
        <v>Sin Justificación</v>
      </c>
      <c r="U694" t="str">
        <f>IFERROR(IF(VLOOKUP(User[[#This Row],[User Code]],Justificar!$C$8:$I$1048576,6,0)=0,"Sin Justificación",VLOOKUP(User[[#This Row],[User Code]],Justificar!$C$8:$I$1048576,7,0)),"")</f>
        <v>Sin Justificación</v>
      </c>
      <c r="V694" t="str" cm="1">
        <f t="array" ref="V694">_xlfn.IFS(User[[#This Row],[Time In Store + Leave]]&lt;7.8,"Incompleto",User[[#This Row],[Time In Store + Leave]]&lt;=12,"Completo",User[[#This Row],[Time In Store + Leave]]&gt;12,"Superior")</f>
        <v>Incompleto</v>
      </c>
      <c r="W694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94" t="str">
        <f>IF(User[[#This Row],[Rango]]="incompleto",IF(User[[#This Row],[Reporte in]]=0,"Sin_Registro_In_Out",IF(User[[#This Row],[Reporte Out]]=0,"No_Realizo_Salida","No_cumple_el_Tiempo")),"")</f>
        <v>Sin_Registro_In_Out</v>
      </c>
      <c r="Y694" t="str" cm="1">
        <f t="array" ref="Y69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695" spans="1:25" x14ac:dyDescent="0.3">
      <c r="A695" t="s">
        <v>250</v>
      </c>
      <c r="B695">
        <v>51889861</v>
      </c>
      <c r="C695" t="s">
        <v>928</v>
      </c>
      <c r="D695" t="s">
        <v>251</v>
      </c>
      <c r="E695" t="s">
        <v>6</v>
      </c>
      <c r="F695" t="s">
        <v>1983</v>
      </c>
      <c r="G695" t="s">
        <v>179</v>
      </c>
      <c r="H695" s="2">
        <v>44979.503020833334</v>
      </c>
      <c r="I695">
        <v>1</v>
      </c>
      <c r="J69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45922.445335648146</v>
      </c>
      <c r="K69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45922.792199074072</v>
      </c>
      <c r="L695" s="21">
        <f>_xlfn.XLOOKUP(User[[#This Row],[User Code]],RMS_Check_In_Out!A:A,RMS_Check_In_Out!D:D,"0")</f>
        <v>499</v>
      </c>
      <c r="M695" s="21">
        <f>_xlfn.XLOOKUP(User[[#This Row],[User Code]],Leave!P:P,Leave!S:S,"0")</f>
        <v>60</v>
      </c>
      <c r="N695" s="21">
        <f>User[[#This Row],[Time Leave RMS (min)]]/60</f>
        <v>1</v>
      </c>
      <c r="O695" s="15">
        <f>User[[#This Row],[Duration In Store(min)]]/60</f>
        <v>8.3166666666666664</v>
      </c>
      <c r="P695" s="28">
        <f>User[[#This Row],[Time In Store + Leave]]/24</f>
        <v>0.38819444444444445</v>
      </c>
      <c r="Q695" s="15">
        <f>(User[[#This Row],[Time Leave RMS (min)]]/60)+User[[#This Row],[Duration In Store H]]</f>
        <v>9.3166666666666664</v>
      </c>
      <c r="R695">
        <f>IF(User[[#This Row],[Check In]]="Sin Registro",0,1)</f>
        <v>1</v>
      </c>
      <c r="S695">
        <f>IF(User[[#This Row],[Check Out]]="Sin Registro",0,1)</f>
        <v>1</v>
      </c>
      <c r="T695" t="str">
        <f>IFERROR(IF(VLOOKUP(User[[#This Row],[User Code]],Justificar!$C$8:$I$1048576,6,0)=0,"Sin Justificación",VLOOKUP(User[[#This Row],[User Code]],Justificar!$C$8:$I$1048576,6,0)),"")</f>
        <v/>
      </c>
      <c r="U695" t="str">
        <f>IFERROR(IF(VLOOKUP(User[[#This Row],[User Code]],Justificar!$C$8:$I$1048576,6,0)=0,"Sin Justificación",VLOOKUP(User[[#This Row],[User Code]],Justificar!$C$8:$I$1048576,7,0)),"")</f>
        <v/>
      </c>
      <c r="V695" t="str" cm="1">
        <f t="array" ref="V695">_xlfn.IFS(User[[#This Row],[Time In Store + Leave]]&lt;7.8,"Incompleto",User[[#This Row],[Time In Store + Leave]]&lt;=12,"Completo",User[[#This Row],[Time In Store + Leave]]&gt;12,"Superior")</f>
        <v>Completo</v>
      </c>
      <c r="W69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5" t="str">
        <f>IF(User[[#This Row],[Rango]]="incompleto",IF(User[[#This Row],[Reporte in]]=0,"Sin_Registro_In_Out",IF(User[[#This Row],[Reporte Out]]=0,"No_Realizo_Salida","No_cumple_el_Tiempo")),"")</f>
        <v/>
      </c>
      <c r="Y695" t="str" cm="1">
        <f t="array" ref="Y69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696" spans="1:25" x14ac:dyDescent="0.3">
      <c r="A696" t="s">
        <v>567</v>
      </c>
      <c r="B696">
        <v>1143994397</v>
      </c>
      <c r="C696" t="s">
        <v>989</v>
      </c>
      <c r="D696" t="s">
        <v>568</v>
      </c>
      <c r="E696" t="s">
        <v>4</v>
      </c>
      <c r="F696" t="s">
        <v>559</v>
      </c>
      <c r="G696" t="s">
        <v>560</v>
      </c>
      <c r="H696" s="2">
        <v>44979.503009259257</v>
      </c>
      <c r="I696">
        <v>1</v>
      </c>
      <c r="J69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69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696" s="21" t="str">
        <f>_xlfn.XLOOKUP(User[[#This Row],[User Code]],RMS_Check_In_Out!A:A,RMS_Check_In_Out!D:D,"0")</f>
        <v>0</v>
      </c>
      <c r="M696" s="21">
        <f>_xlfn.XLOOKUP(User[[#This Row],[User Code]],Leave!P:P,Leave!S:S,"0")</f>
        <v>540</v>
      </c>
      <c r="N696" s="21">
        <f>User[[#This Row],[Time Leave RMS (min)]]/60</f>
        <v>9</v>
      </c>
      <c r="O696" s="15">
        <f>User[[#This Row],[Duration In Store(min)]]/60</f>
        <v>0</v>
      </c>
      <c r="P696" s="28">
        <f>User[[#This Row],[Time In Store + Leave]]/24</f>
        <v>0.375</v>
      </c>
      <c r="Q696" s="15">
        <f>(User[[#This Row],[Time Leave RMS (min)]]/60)+User[[#This Row],[Duration In Store H]]</f>
        <v>9</v>
      </c>
      <c r="R696">
        <f>IF(User[[#This Row],[Check In]]="Sin Registro",0,1)</f>
        <v>1</v>
      </c>
      <c r="S696">
        <f>IF(User[[#This Row],[Check Out]]="Sin Registro",0,1)</f>
        <v>1</v>
      </c>
      <c r="T696" t="str">
        <f>IFERROR(IF(VLOOKUP(User[[#This Row],[User Code]],Justificar!$C$8:$I$1048576,6,0)=0,"Sin Justificación",VLOOKUP(User[[#This Row],[User Code]],Justificar!$C$8:$I$1048576,6,0)),"")</f>
        <v/>
      </c>
      <c r="U696" t="str">
        <f>IFERROR(IF(VLOOKUP(User[[#This Row],[User Code]],Justificar!$C$8:$I$1048576,6,0)=0,"Sin Justificación",VLOOKUP(User[[#This Row],[User Code]],Justificar!$C$8:$I$1048576,7,0)),"")</f>
        <v/>
      </c>
      <c r="V696" t="str" cm="1">
        <f t="array" ref="V696">_xlfn.IFS(User[[#This Row],[Time In Store + Leave]]&lt;7.8,"Incompleto",User[[#This Row],[Time In Store + Leave]]&lt;=12,"Completo",User[[#This Row],[Time In Store + Leave]]&gt;12,"Superior")</f>
        <v>Completo</v>
      </c>
      <c r="W69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6" t="str">
        <f>IF(User[[#This Row],[Rango]]="incompleto",IF(User[[#This Row],[Reporte in]]=0,"Sin_Registro_In_Out",IF(User[[#This Row],[Reporte Out]]=0,"No_Realizo_Salida","No_cumple_el_Tiempo")),"")</f>
        <v/>
      </c>
      <c r="Y696" t="str" cm="1">
        <f t="array" ref="Y69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97" spans="1:25" x14ac:dyDescent="0.3">
      <c r="A697" t="s">
        <v>569</v>
      </c>
      <c r="B697">
        <v>1032482908</v>
      </c>
      <c r="C697" t="s">
        <v>1135</v>
      </c>
      <c r="D697" t="s">
        <v>570</v>
      </c>
      <c r="E697" t="s">
        <v>4</v>
      </c>
      <c r="F697" t="s">
        <v>559</v>
      </c>
      <c r="G697" t="s">
        <v>560</v>
      </c>
      <c r="H697" s="2">
        <v>44973.66605324074</v>
      </c>
      <c r="I697">
        <v>1</v>
      </c>
      <c r="J69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45922.418298611112</v>
      </c>
      <c r="K69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45922.551006944443</v>
      </c>
      <c r="L697" s="21">
        <f>_xlfn.XLOOKUP(User[[#This Row],[User Code]],RMS_Check_In_Out!A:A,RMS_Check_In_Out!D:D,"0")</f>
        <v>156</v>
      </c>
      <c r="M697" s="21">
        <f>_xlfn.XLOOKUP(User[[#This Row],[User Code]],Leave!P:P,Leave!S:S,"0")</f>
        <v>480</v>
      </c>
      <c r="N697" s="21">
        <f>User[[#This Row],[Time Leave RMS (min)]]/60</f>
        <v>8</v>
      </c>
      <c r="O697" s="15">
        <f>User[[#This Row],[Duration In Store(min)]]/60</f>
        <v>2.6</v>
      </c>
      <c r="P697" s="28">
        <f>User[[#This Row],[Time In Store + Leave]]/24</f>
        <v>0.44166666666666665</v>
      </c>
      <c r="Q697" s="15">
        <f>(User[[#This Row],[Time Leave RMS (min)]]/60)+User[[#This Row],[Duration In Store H]]</f>
        <v>10.6</v>
      </c>
      <c r="R697">
        <f>IF(User[[#This Row],[Check In]]="Sin Registro",0,1)</f>
        <v>1</v>
      </c>
      <c r="S697">
        <f>IF(User[[#This Row],[Check Out]]="Sin Registro",0,1)</f>
        <v>1</v>
      </c>
      <c r="T697" t="str">
        <f>IFERROR(IF(VLOOKUP(User[[#This Row],[User Code]],Justificar!$C$8:$I$1048576,6,0)=0,"Sin Justificación",VLOOKUP(User[[#This Row],[User Code]],Justificar!$C$8:$I$1048576,6,0)),"")</f>
        <v/>
      </c>
      <c r="U697" t="str">
        <f>IFERROR(IF(VLOOKUP(User[[#This Row],[User Code]],Justificar!$C$8:$I$1048576,6,0)=0,"Sin Justificación",VLOOKUP(User[[#This Row],[User Code]],Justificar!$C$8:$I$1048576,7,0)),"")</f>
        <v/>
      </c>
      <c r="V697" t="str" cm="1">
        <f t="array" ref="V697">_xlfn.IFS(User[[#This Row],[Time In Store + Leave]]&lt;7.8,"Incompleto",User[[#This Row],[Time In Store + Leave]]&lt;=12,"Completo",User[[#This Row],[Time In Store + Leave]]&gt;12,"Superior")</f>
        <v>Completo</v>
      </c>
      <c r="W69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7" t="str">
        <f>IF(User[[#This Row],[Rango]]="incompleto",IF(User[[#This Row],[Reporte in]]=0,"Sin_Registro_In_Out",IF(User[[#This Row],[Reporte Out]]=0,"No_Realizo_Salida","No_cumple_el_Tiempo")),"")</f>
        <v/>
      </c>
      <c r="Y697" t="str" cm="1">
        <f t="array" ref="Y69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698" spans="1:25" x14ac:dyDescent="0.3">
      <c r="A698" t="s">
        <v>246</v>
      </c>
      <c r="B698">
        <v>1130599877</v>
      </c>
      <c r="C698" t="s">
        <v>929</v>
      </c>
      <c r="D698" t="s">
        <v>247</v>
      </c>
      <c r="E698" t="s">
        <v>6</v>
      </c>
      <c r="F698" t="s">
        <v>1040</v>
      </c>
      <c r="G698" t="s">
        <v>179</v>
      </c>
      <c r="H698" s="2">
        <v>44970.503553240742</v>
      </c>
      <c r="I698">
        <v>1</v>
      </c>
      <c r="J69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Sick Leave</v>
      </c>
      <c r="K69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Sick Leave</v>
      </c>
      <c r="L698" s="21" t="str">
        <f>_xlfn.XLOOKUP(User[[#This Row],[User Code]],RMS_Check_In_Out!A:A,RMS_Check_In_Out!D:D,"0")</f>
        <v>0</v>
      </c>
      <c r="M698" s="21">
        <f>_xlfn.XLOOKUP(User[[#This Row],[User Code]],Leave!P:P,Leave!S:S,"0")</f>
        <v>540</v>
      </c>
      <c r="N698" s="21">
        <f>User[[#This Row],[Time Leave RMS (min)]]/60</f>
        <v>9</v>
      </c>
      <c r="O698" s="15">
        <f>User[[#This Row],[Duration In Store(min)]]/60</f>
        <v>0</v>
      </c>
      <c r="P698" s="28">
        <f>User[[#This Row],[Time In Store + Leave]]/24</f>
        <v>0.375</v>
      </c>
      <c r="Q698" s="15">
        <f>(User[[#This Row],[Time Leave RMS (min)]]/60)+User[[#This Row],[Duration In Store H]]</f>
        <v>9</v>
      </c>
      <c r="R698">
        <f>IF(User[[#This Row],[Check In]]="Sin Registro",0,1)</f>
        <v>1</v>
      </c>
      <c r="S698">
        <f>IF(User[[#This Row],[Check Out]]="Sin Registro",0,1)</f>
        <v>1</v>
      </c>
      <c r="T698" t="str">
        <f>IFERROR(IF(VLOOKUP(User[[#This Row],[User Code]],Justificar!$C$8:$I$1048576,6,0)=0,"Sin Justificación",VLOOKUP(User[[#This Row],[User Code]],Justificar!$C$8:$I$1048576,6,0)),"")</f>
        <v/>
      </c>
      <c r="U698" t="str">
        <f>IFERROR(IF(VLOOKUP(User[[#This Row],[User Code]],Justificar!$C$8:$I$1048576,6,0)=0,"Sin Justificación",VLOOKUP(User[[#This Row],[User Code]],Justificar!$C$8:$I$1048576,7,0)),"")</f>
        <v/>
      </c>
      <c r="V698" t="str" cm="1">
        <f t="array" ref="V698">_xlfn.IFS(User[[#This Row],[Time In Store + Leave]]&lt;7.8,"Incompleto",User[[#This Row],[Time In Store + Leave]]&lt;=12,"Completo",User[[#This Row],[Time In Store + Leave]]&gt;12,"Superior")</f>
        <v>Completo</v>
      </c>
      <c r="W69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698" t="str">
        <f>IF(User[[#This Row],[Rango]]="incompleto",IF(User[[#This Row],[Reporte in]]=0,"Sin_Registro_In_Out",IF(User[[#This Row],[Reporte Out]]=0,"No_Realizo_Salida","No_cumple_el_Tiempo")),"")</f>
        <v/>
      </c>
      <c r="Y698" t="str" cm="1">
        <f t="array" ref="Y69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699" spans="1:25" x14ac:dyDescent="0.3">
      <c r="A699" t="s">
        <v>238</v>
      </c>
      <c r="B699">
        <v>1076321808</v>
      </c>
      <c r="C699" t="s">
        <v>930</v>
      </c>
      <c r="D699" t="s">
        <v>239</v>
      </c>
      <c r="E699" t="s">
        <v>6</v>
      </c>
      <c r="F699" t="s">
        <v>1036</v>
      </c>
      <c r="G699" t="s">
        <v>178</v>
      </c>
      <c r="H699" s="2">
        <v>44965.707974537036</v>
      </c>
      <c r="I699">
        <v>1</v>
      </c>
      <c r="J69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45922.415625000001</v>
      </c>
      <c r="K69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45922.712916666664</v>
      </c>
      <c r="L699" s="21">
        <f>_xlfn.XLOOKUP(User[[#This Row],[User Code]],RMS_Check_In_Out!A:A,RMS_Check_In_Out!D:D,"0")</f>
        <v>428</v>
      </c>
      <c r="M699" s="21" t="str">
        <f>_xlfn.XLOOKUP(User[[#This Row],[User Code]],Leave!P:P,Leave!S:S,"0")</f>
        <v>0</v>
      </c>
      <c r="N699" s="21">
        <f>User[[#This Row],[Time Leave RMS (min)]]/60</f>
        <v>0</v>
      </c>
      <c r="O699" s="15">
        <f>User[[#This Row],[Duration In Store(min)]]/60</f>
        <v>7.1333333333333337</v>
      </c>
      <c r="P699" s="28">
        <f>User[[#This Row],[Time In Store + Leave]]/24</f>
        <v>0.29722222222222222</v>
      </c>
      <c r="Q699" s="15">
        <f>(User[[#This Row],[Time Leave RMS (min)]]/60)+User[[#This Row],[Duration In Store H]]</f>
        <v>7.1333333333333337</v>
      </c>
      <c r="R699">
        <f>IF(User[[#This Row],[Check In]]="Sin Registro",0,1)</f>
        <v>1</v>
      </c>
      <c r="S699">
        <f>IF(User[[#This Row],[Check Out]]="Sin Registro",0,1)</f>
        <v>1</v>
      </c>
      <c r="T699" t="str">
        <f>IFERROR(IF(VLOOKUP(User[[#This Row],[User Code]],Justificar!$C$8:$I$1048576,6,0)=0,"Sin Justificación",VLOOKUP(User[[#This Row],[User Code]],Justificar!$C$8:$I$1048576,6,0)),"")</f>
        <v>Sin Justificación</v>
      </c>
      <c r="U699" t="str">
        <f>IFERROR(IF(VLOOKUP(User[[#This Row],[User Code]],Justificar!$C$8:$I$1048576,6,0)=0,"Sin Justificación",VLOOKUP(User[[#This Row],[User Code]],Justificar!$C$8:$I$1048576,7,0)),"")</f>
        <v>Sin Justificación</v>
      </c>
      <c r="V699" t="str" cm="1">
        <f t="array" ref="V699">_xlfn.IFS(User[[#This Row],[Time In Store + Leave]]&lt;7.8,"Incompleto",User[[#This Row],[Time In Store + Leave]]&lt;=12,"Completo",User[[#This Row],[Time In Store + Leave]]&gt;12,"Superior")</f>
        <v>Incompleto</v>
      </c>
      <c r="W69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699" t="str">
        <f>IF(User[[#This Row],[Rango]]="incompleto",IF(User[[#This Row],[Reporte in]]=0,"Sin_Registro_In_Out",IF(User[[#This Row],[Reporte Out]]=0,"No_Realizo_Salida","No_cumple_el_Tiempo")),"")</f>
        <v>No_cumple_el_Tiempo</v>
      </c>
      <c r="Y699" t="str" cm="1">
        <f t="array" ref="Y69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00" spans="1:25" x14ac:dyDescent="0.3">
      <c r="A700" t="s">
        <v>240</v>
      </c>
      <c r="B700">
        <v>55238872</v>
      </c>
      <c r="C700" t="s">
        <v>931</v>
      </c>
      <c r="D700" t="s">
        <v>241</v>
      </c>
      <c r="E700" t="s">
        <v>6</v>
      </c>
      <c r="F700" t="s">
        <v>1983</v>
      </c>
      <c r="G700" t="s">
        <v>179</v>
      </c>
      <c r="H700" s="2">
        <v>44964.542719907404</v>
      </c>
      <c r="I700">
        <v>1</v>
      </c>
      <c r="J70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45922.500914351855</v>
      </c>
      <c r="K70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45922.83353009259</v>
      </c>
      <c r="L700" s="21">
        <f>_xlfn.XLOOKUP(User[[#This Row],[User Code]],RMS_Check_In_Out!A:A,RMS_Check_In_Out!D:D,"0")</f>
        <v>479</v>
      </c>
      <c r="M700" s="21">
        <f>_xlfn.XLOOKUP(User[[#This Row],[User Code]],Leave!P:P,Leave!S:S,"0")</f>
        <v>60</v>
      </c>
      <c r="N700" s="21">
        <f>User[[#This Row],[Time Leave RMS (min)]]/60</f>
        <v>1</v>
      </c>
      <c r="O700" s="15">
        <f>User[[#This Row],[Duration In Store(min)]]/60</f>
        <v>7.9833333333333334</v>
      </c>
      <c r="P700" s="28">
        <f>User[[#This Row],[Time In Store + Leave]]/24</f>
        <v>0.37430555555555561</v>
      </c>
      <c r="Q700" s="15">
        <f>(User[[#This Row],[Time Leave RMS (min)]]/60)+User[[#This Row],[Duration In Store H]]</f>
        <v>8.9833333333333343</v>
      </c>
      <c r="R700">
        <f>IF(User[[#This Row],[Check In]]="Sin Registro",0,1)</f>
        <v>1</v>
      </c>
      <c r="S700">
        <f>IF(User[[#This Row],[Check Out]]="Sin Registro",0,1)</f>
        <v>1</v>
      </c>
      <c r="T700" t="str">
        <f>IFERROR(IF(VLOOKUP(User[[#This Row],[User Code]],Justificar!$C$8:$I$1048576,6,0)=0,"Sin Justificación",VLOOKUP(User[[#This Row],[User Code]],Justificar!$C$8:$I$1048576,6,0)),"")</f>
        <v/>
      </c>
      <c r="U700" t="str">
        <f>IFERROR(IF(VLOOKUP(User[[#This Row],[User Code]],Justificar!$C$8:$I$1048576,6,0)=0,"Sin Justificación",VLOOKUP(User[[#This Row],[User Code]],Justificar!$C$8:$I$1048576,7,0)),"")</f>
        <v/>
      </c>
      <c r="V700" t="str" cm="1">
        <f t="array" ref="V700">_xlfn.IFS(User[[#This Row],[Time In Store + Leave]]&lt;7.8,"Incompleto",User[[#This Row],[Time In Store + Leave]]&lt;=12,"Completo",User[[#This Row],[Time In Store + Leave]]&gt;12,"Superior")</f>
        <v>Completo</v>
      </c>
      <c r="W70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0" t="str">
        <f>IF(User[[#This Row],[Rango]]="incompleto",IF(User[[#This Row],[Reporte in]]=0,"Sin_Registro_In_Out",IF(User[[#This Row],[Reporte Out]]=0,"No_Realizo_Salida","No_cumple_el_Tiempo")),"")</f>
        <v/>
      </c>
      <c r="Y700" t="str" cm="1">
        <f t="array" ref="Y70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01" spans="1:25" x14ac:dyDescent="0.3">
      <c r="A701" t="s">
        <v>242</v>
      </c>
      <c r="B701">
        <v>1149455616</v>
      </c>
      <c r="C701" t="s">
        <v>990</v>
      </c>
      <c r="D701" t="s">
        <v>243</v>
      </c>
      <c r="E701" t="s">
        <v>84</v>
      </c>
      <c r="F701" t="s">
        <v>976</v>
      </c>
      <c r="G701" t="s">
        <v>177</v>
      </c>
      <c r="H701" s="2">
        <v>44963.660370370373</v>
      </c>
      <c r="I701">
        <v>1</v>
      </c>
      <c r="J70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0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01" s="21" t="str">
        <f>_xlfn.XLOOKUP(User[[#This Row],[User Code]],RMS_Check_In_Out!A:A,RMS_Check_In_Out!D:D,"0")</f>
        <v>0</v>
      </c>
      <c r="M701" s="21">
        <f>_xlfn.XLOOKUP(User[[#This Row],[User Code]],Leave!P:P,Leave!S:S,"0")</f>
        <v>540</v>
      </c>
      <c r="N701" s="21">
        <f>User[[#This Row],[Time Leave RMS (min)]]/60</f>
        <v>9</v>
      </c>
      <c r="O701" s="15">
        <f>User[[#This Row],[Duration In Store(min)]]/60</f>
        <v>0</v>
      </c>
      <c r="P701" s="28">
        <f>User[[#This Row],[Time In Store + Leave]]/24</f>
        <v>0.375</v>
      </c>
      <c r="Q701" s="15">
        <f>(User[[#This Row],[Time Leave RMS (min)]]/60)+User[[#This Row],[Duration In Store H]]</f>
        <v>9</v>
      </c>
      <c r="R701">
        <f>IF(User[[#This Row],[Check In]]="Sin Registro",0,1)</f>
        <v>1</v>
      </c>
      <c r="S701">
        <f>IF(User[[#This Row],[Check Out]]="Sin Registro",0,1)</f>
        <v>1</v>
      </c>
      <c r="T701" t="str">
        <f>IFERROR(IF(VLOOKUP(User[[#This Row],[User Code]],Justificar!$C$8:$I$1048576,6,0)=0,"Sin Justificación",VLOOKUP(User[[#This Row],[User Code]],Justificar!$C$8:$I$1048576,6,0)),"")</f>
        <v/>
      </c>
      <c r="U701" t="str">
        <f>IFERROR(IF(VLOOKUP(User[[#This Row],[User Code]],Justificar!$C$8:$I$1048576,6,0)=0,"Sin Justificación",VLOOKUP(User[[#This Row],[User Code]],Justificar!$C$8:$I$1048576,7,0)),"")</f>
        <v/>
      </c>
      <c r="V701" t="str" cm="1">
        <f t="array" ref="V701">_xlfn.IFS(User[[#This Row],[Time In Store + Leave]]&lt;7.8,"Incompleto",User[[#This Row],[Time In Store + Leave]]&lt;=12,"Completo",User[[#This Row],[Time In Store + Leave]]&gt;12,"Superior")</f>
        <v>Completo</v>
      </c>
      <c r="W70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1" t="str">
        <f>IF(User[[#This Row],[Rango]]="incompleto",IF(User[[#This Row],[Reporte in]]=0,"Sin_Registro_In_Out",IF(User[[#This Row],[Reporte Out]]=0,"No_Realizo_Salida","No_cumple_el_Tiempo")),"")</f>
        <v/>
      </c>
      <c r="Y701" t="str" cm="1">
        <f t="array" ref="Y70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02" spans="1:25" x14ac:dyDescent="0.3">
      <c r="A702" t="s">
        <v>244</v>
      </c>
      <c r="B702">
        <v>1012440652</v>
      </c>
      <c r="C702" t="s">
        <v>932</v>
      </c>
      <c r="D702" t="s">
        <v>245</v>
      </c>
      <c r="E702" t="s">
        <v>6</v>
      </c>
      <c r="F702" t="s">
        <v>2412</v>
      </c>
      <c r="G702" t="s">
        <v>177</v>
      </c>
      <c r="H702" s="2">
        <v>44963.618483796294</v>
      </c>
      <c r="I702">
        <v>1</v>
      </c>
      <c r="J70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45922.468923611108</v>
      </c>
      <c r="K70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45922.803124999999</v>
      </c>
      <c r="L702" s="21">
        <f>_xlfn.XLOOKUP(User[[#This Row],[User Code]],RMS_Check_In_Out!A:A,RMS_Check_In_Out!D:D,"0")</f>
        <v>481</v>
      </c>
      <c r="M702" s="21" t="str">
        <f>_xlfn.XLOOKUP(User[[#This Row],[User Code]],Leave!P:P,Leave!S:S,"0")</f>
        <v>0</v>
      </c>
      <c r="N702" s="21">
        <f>User[[#This Row],[Time Leave RMS (min)]]/60</f>
        <v>0</v>
      </c>
      <c r="O702" s="15">
        <f>User[[#This Row],[Duration In Store(min)]]/60</f>
        <v>8.0166666666666675</v>
      </c>
      <c r="P702" s="28">
        <f>User[[#This Row],[Time In Store + Leave]]/24</f>
        <v>0.33402777777777781</v>
      </c>
      <c r="Q702" s="15">
        <f>(User[[#This Row],[Time Leave RMS (min)]]/60)+User[[#This Row],[Duration In Store H]]</f>
        <v>8.0166666666666675</v>
      </c>
      <c r="R702">
        <f>IF(User[[#This Row],[Check In]]="Sin Registro",0,1)</f>
        <v>1</v>
      </c>
      <c r="S702">
        <f>IF(User[[#This Row],[Check Out]]="Sin Registro",0,1)</f>
        <v>1</v>
      </c>
      <c r="T702" t="str">
        <f>IFERROR(IF(VLOOKUP(User[[#This Row],[User Code]],Justificar!$C$8:$I$1048576,6,0)=0,"Sin Justificación",VLOOKUP(User[[#This Row],[User Code]],Justificar!$C$8:$I$1048576,6,0)),"")</f>
        <v/>
      </c>
      <c r="U702" t="str">
        <f>IFERROR(IF(VLOOKUP(User[[#This Row],[User Code]],Justificar!$C$8:$I$1048576,6,0)=0,"Sin Justificación",VLOOKUP(User[[#This Row],[User Code]],Justificar!$C$8:$I$1048576,7,0)),"")</f>
        <v/>
      </c>
      <c r="V702" t="str" cm="1">
        <f t="array" ref="V702">_xlfn.IFS(User[[#This Row],[Time In Store + Leave]]&lt;7.8,"Incompleto",User[[#This Row],[Time In Store + Leave]]&lt;=12,"Completo",User[[#This Row],[Time In Store + Leave]]&gt;12,"Superior")</f>
        <v>Completo</v>
      </c>
      <c r="W70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2" t="str">
        <f>IF(User[[#This Row],[Rango]]="incompleto",IF(User[[#This Row],[Reporte in]]=0,"Sin_Registro_In_Out",IF(User[[#This Row],[Reporte Out]]=0,"No_Realizo_Salida","No_cumple_el_Tiempo")),"")</f>
        <v/>
      </c>
      <c r="Y702" t="str" cm="1">
        <f t="array" ref="Y70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03" spans="1:25" x14ac:dyDescent="0.3">
      <c r="A703" t="s">
        <v>236</v>
      </c>
      <c r="B703">
        <v>1120870589</v>
      </c>
      <c r="C703" t="s">
        <v>933</v>
      </c>
      <c r="D703" t="s">
        <v>237</v>
      </c>
      <c r="E703" t="s">
        <v>6</v>
      </c>
      <c r="F703" t="s">
        <v>975</v>
      </c>
      <c r="G703" t="s">
        <v>178</v>
      </c>
      <c r="H703" s="2">
        <v>44963.461122685185</v>
      </c>
      <c r="I703">
        <v>1</v>
      </c>
      <c r="J70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45922.375659722224</v>
      </c>
      <c r="K70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45922.747627314813</v>
      </c>
      <c r="L703" s="21">
        <f>_xlfn.XLOOKUP(User[[#This Row],[User Code]],RMS_Check_In_Out!A:A,RMS_Check_In_Out!D:D,"0")</f>
        <v>536</v>
      </c>
      <c r="M703" s="21" t="str">
        <f>_xlfn.XLOOKUP(User[[#This Row],[User Code]],Leave!P:P,Leave!S:S,"0")</f>
        <v>0</v>
      </c>
      <c r="N703" s="21">
        <f>User[[#This Row],[Time Leave RMS (min)]]/60</f>
        <v>0</v>
      </c>
      <c r="O703" s="15">
        <f>User[[#This Row],[Duration In Store(min)]]/60</f>
        <v>8.9333333333333336</v>
      </c>
      <c r="P703" s="28">
        <f>User[[#This Row],[Time In Store + Leave]]/24</f>
        <v>0.37222222222222223</v>
      </c>
      <c r="Q703" s="15">
        <f>(User[[#This Row],[Time Leave RMS (min)]]/60)+User[[#This Row],[Duration In Store H]]</f>
        <v>8.9333333333333336</v>
      </c>
      <c r="R703">
        <f>IF(User[[#This Row],[Check In]]="Sin Registro",0,1)</f>
        <v>1</v>
      </c>
      <c r="S703">
        <f>IF(User[[#This Row],[Check Out]]="Sin Registro",0,1)</f>
        <v>1</v>
      </c>
      <c r="T703" t="str">
        <f>IFERROR(IF(VLOOKUP(User[[#This Row],[User Code]],Justificar!$C$8:$I$1048576,6,0)=0,"Sin Justificación",VLOOKUP(User[[#This Row],[User Code]],Justificar!$C$8:$I$1048576,6,0)),"")</f>
        <v/>
      </c>
      <c r="U703" t="str">
        <f>IFERROR(IF(VLOOKUP(User[[#This Row],[User Code]],Justificar!$C$8:$I$1048576,6,0)=0,"Sin Justificación",VLOOKUP(User[[#This Row],[User Code]],Justificar!$C$8:$I$1048576,7,0)),"")</f>
        <v/>
      </c>
      <c r="V703" t="str" cm="1">
        <f t="array" ref="V703">_xlfn.IFS(User[[#This Row],[Time In Store + Leave]]&lt;7.8,"Incompleto",User[[#This Row],[Time In Store + Leave]]&lt;=12,"Completo",User[[#This Row],[Time In Store + Leave]]&gt;12,"Superior")</f>
        <v>Completo</v>
      </c>
      <c r="W70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3" t="str">
        <f>IF(User[[#This Row],[Rango]]="incompleto",IF(User[[#This Row],[Reporte in]]=0,"Sin_Registro_In_Out",IF(User[[#This Row],[Reporte Out]]=0,"No_Realizo_Salida","No_cumple_el_Tiempo")),"")</f>
        <v/>
      </c>
      <c r="Y703" t="str" cm="1">
        <f t="array" ref="Y70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04" spans="1:25" x14ac:dyDescent="0.3">
      <c r="A704" t="s">
        <v>221</v>
      </c>
      <c r="B704">
        <v>1072259464</v>
      </c>
      <c r="C704" t="s">
        <v>991</v>
      </c>
      <c r="D704" t="s">
        <v>222</v>
      </c>
      <c r="E704" t="s">
        <v>84</v>
      </c>
      <c r="F704" t="s">
        <v>983</v>
      </c>
      <c r="G704" t="s">
        <v>223</v>
      </c>
      <c r="H704" s="2">
        <v>44949.625949074078</v>
      </c>
      <c r="I704">
        <v>1</v>
      </c>
      <c r="J70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0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04" s="21" t="str">
        <f>_xlfn.XLOOKUP(User[[#This Row],[User Code]],RMS_Check_In_Out!A:A,RMS_Check_In_Out!D:D,"0")</f>
        <v>0</v>
      </c>
      <c r="M704" s="21">
        <f>_xlfn.XLOOKUP(User[[#This Row],[User Code]],Leave!P:P,Leave!S:S,"0")</f>
        <v>540</v>
      </c>
      <c r="N704" s="21">
        <f>User[[#This Row],[Time Leave RMS (min)]]/60</f>
        <v>9</v>
      </c>
      <c r="O704" s="15">
        <f>User[[#This Row],[Duration In Store(min)]]/60</f>
        <v>0</v>
      </c>
      <c r="P704" s="28">
        <f>User[[#This Row],[Time In Store + Leave]]/24</f>
        <v>0.375</v>
      </c>
      <c r="Q704" s="15">
        <f>(User[[#This Row],[Time Leave RMS (min)]]/60)+User[[#This Row],[Duration In Store H]]</f>
        <v>9</v>
      </c>
      <c r="R704">
        <f>IF(User[[#This Row],[Check In]]="Sin Registro",0,1)</f>
        <v>1</v>
      </c>
      <c r="S704">
        <f>IF(User[[#This Row],[Check Out]]="Sin Registro",0,1)</f>
        <v>1</v>
      </c>
      <c r="T704" t="str">
        <f>IFERROR(IF(VLOOKUP(User[[#This Row],[User Code]],Justificar!$C$8:$I$1048576,6,0)=0,"Sin Justificación",VLOOKUP(User[[#This Row],[User Code]],Justificar!$C$8:$I$1048576,6,0)),"")</f>
        <v/>
      </c>
      <c r="U704" t="str">
        <f>IFERROR(IF(VLOOKUP(User[[#This Row],[User Code]],Justificar!$C$8:$I$1048576,6,0)=0,"Sin Justificación",VLOOKUP(User[[#This Row],[User Code]],Justificar!$C$8:$I$1048576,7,0)),"")</f>
        <v/>
      </c>
      <c r="V704" t="str" cm="1">
        <f t="array" ref="V704">_xlfn.IFS(User[[#This Row],[Time In Store + Leave]]&lt;7.8,"Incompleto",User[[#This Row],[Time In Store + Leave]]&lt;=12,"Completo",User[[#This Row],[Time In Store + Leave]]&gt;12,"Superior")</f>
        <v>Completo</v>
      </c>
      <c r="W70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4" t="str">
        <f>IF(User[[#This Row],[Rango]]="incompleto",IF(User[[#This Row],[Reporte in]]=0,"Sin_Registro_In_Out",IF(User[[#This Row],[Reporte Out]]=0,"No_Realizo_Salida","No_cumple_el_Tiempo")),"")</f>
        <v/>
      </c>
      <c r="Y704" t="str" cm="1">
        <f t="array" ref="Y70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05" spans="1:25" x14ac:dyDescent="0.3">
      <c r="A705" t="s">
        <v>224</v>
      </c>
      <c r="B705">
        <v>1090463219</v>
      </c>
      <c r="C705" t="s">
        <v>992</v>
      </c>
      <c r="D705" t="s">
        <v>225</v>
      </c>
      <c r="E705" t="s">
        <v>84</v>
      </c>
      <c r="F705" t="s">
        <v>983</v>
      </c>
      <c r="G705" t="s">
        <v>223</v>
      </c>
      <c r="H705" s="2">
        <v>44949.62363425926</v>
      </c>
      <c r="I705">
        <v>1</v>
      </c>
      <c r="J70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0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05" s="21" t="str">
        <f>_xlfn.XLOOKUP(User[[#This Row],[User Code]],RMS_Check_In_Out!A:A,RMS_Check_In_Out!D:D,"0")</f>
        <v>0</v>
      </c>
      <c r="M705" s="21">
        <f>_xlfn.XLOOKUP(User[[#This Row],[User Code]],Leave!P:P,Leave!S:S,"0")</f>
        <v>540</v>
      </c>
      <c r="N705" s="21">
        <f>User[[#This Row],[Time Leave RMS (min)]]/60</f>
        <v>9</v>
      </c>
      <c r="O705" s="15">
        <f>User[[#This Row],[Duration In Store(min)]]/60</f>
        <v>0</v>
      </c>
      <c r="P705" s="28">
        <f>User[[#This Row],[Time In Store + Leave]]/24</f>
        <v>0.375</v>
      </c>
      <c r="Q705" s="15">
        <f>(User[[#This Row],[Time Leave RMS (min)]]/60)+User[[#This Row],[Duration In Store H]]</f>
        <v>9</v>
      </c>
      <c r="R705">
        <f>IF(User[[#This Row],[Check In]]="Sin Registro",0,1)</f>
        <v>1</v>
      </c>
      <c r="S705">
        <f>IF(User[[#This Row],[Check Out]]="Sin Registro",0,1)</f>
        <v>1</v>
      </c>
      <c r="T705" t="str">
        <f>IFERROR(IF(VLOOKUP(User[[#This Row],[User Code]],Justificar!$C$8:$I$1048576,6,0)=0,"Sin Justificación",VLOOKUP(User[[#This Row],[User Code]],Justificar!$C$8:$I$1048576,6,0)),"")</f>
        <v/>
      </c>
      <c r="U705" t="str">
        <f>IFERROR(IF(VLOOKUP(User[[#This Row],[User Code]],Justificar!$C$8:$I$1048576,6,0)=0,"Sin Justificación",VLOOKUP(User[[#This Row],[User Code]],Justificar!$C$8:$I$1048576,7,0)),"")</f>
        <v/>
      </c>
      <c r="V705" t="str" cm="1">
        <f t="array" ref="V705">_xlfn.IFS(User[[#This Row],[Time In Store + Leave]]&lt;7.8,"Incompleto",User[[#This Row],[Time In Store + Leave]]&lt;=12,"Completo",User[[#This Row],[Time In Store + Leave]]&gt;12,"Superior")</f>
        <v>Completo</v>
      </c>
      <c r="W70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5" t="str">
        <f>IF(User[[#This Row],[Rango]]="incompleto",IF(User[[#This Row],[Reporte in]]=0,"Sin_Registro_In_Out",IF(User[[#This Row],[Reporte Out]]=0,"No_Realizo_Salida","No_cumple_el_Tiempo")),"")</f>
        <v/>
      </c>
      <c r="Y705" t="str" cm="1">
        <f t="array" ref="Y70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06" spans="1:25" x14ac:dyDescent="0.3">
      <c r="A706" t="s">
        <v>226</v>
      </c>
      <c r="B706">
        <v>1102548906</v>
      </c>
      <c r="C706" t="s">
        <v>1120</v>
      </c>
      <c r="D706" t="s">
        <v>227</v>
      </c>
      <c r="E706" t="s">
        <v>84</v>
      </c>
      <c r="F706" t="s">
        <v>983</v>
      </c>
      <c r="G706" t="s">
        <v>223</v>
      </c>
      <c r="H706" s="2">
        <v>44949.62358796296</v>
      </c>
      <c r="I706">
        <v>1</v>
      </c>
      <c r="J70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0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06" s="21" t="str">
        <f>_xlfn.XLOOKUP(User[[#This Row],[User Code]],RMS_Check_In_Out!A:A,RMS_Check_In_Out!D:D,"0")</f>
        <v>0</v>
      </c>
      <c r="M706" s="21">
        <f>_xlfn.XLOOKUP(User[[#This Row],[User Code]],Leave!P:P,Leave!S:S,"0")</f>
        <v>540</v>
      </c>
      <c r="N706" s="21">
        <f>User[[#This Row],[Time Leave RMS (min)]]/60</f>
        <v>9</v>
      </c>
      <c r="O706" s="15">
        <f>User[[#This Row],[Duration In Store(min)]]/60</f>
        <v>0</v>
      </c>
      <c r="P706" s="28">
        <f>User[[#This Row],[Time In Store + Leave]]/24</f>
        <v>0.375</v>
      </c>
      <c r="Q706" s="15">
        <f>(User[[#This Row],[Time Leave RMS (min)]]/60)+User[[#This Row],[Duration In Store H]]</f>
        <v>9</v>
      </c>
      <c r="R706">
        <f>IF(User[[#This Row],[Check In]]="Sin Registro",0,1)</f>
        <v>1</v>
      </c>
      <c r="S706">
        <f>IF(User[[#This Row],[Check Out]]="Sin Registro",0,1)</f>
        <v>1</v>
      </c>
      <c r="T706" t="str">
        <f>IFERROR(IF(VLOOKUP(User[[#This Row],[User Code]],Justificar!$C$8:$I$1048576,6,0)=0,"Sin Justificación",VLOOKUP(User[[#This Row],[User Code]],Justificar!$C$8:$I$1048576,6,0)),"")</f>
        <v/>
      </c>
      <c r="U706" t="str">
        <f>IFERROR(IF(VLOOKUP(User[[#This Row],[User Code]],Justificar!$C$8:$I$1048576,6,0)=0,"Sin Justificación",VLOOKUP(User[[#This Row],[User Code]],Justificar!$C$8:$I$1048576,7,0)),"")</f>
        <v/>
      </c>
      <c r="V706" t="str" cm="1">
        <f t="array" ref="V706">_xlfn.IFS(User[[#This Row],[Time In Store + Leave]]&lt;7.8,"Incompleto",User[[#This Row],[Time In Store + Leave]]&lt;=12,"Completo",User[[#This Row],[Time In Store + Leave]]&gt;12,"Superior")</f>
        <v>Completo</v>
      </c>
      <c r="W70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6" t="str">
        <f>IF(User[[#This Row],[Rango]]="incompleto",IF(User[[#This Row],[Reporte in]]=0,"Sin_Registro_In_Out",IF(User[[#This Row],[Reporte Out]]=0,"No_Realizo_Salida","No_cumple_el_Tiempo")),"")</f>
        <v/>
      </c>
      <c r="Y706" t="str" cm="1">
        <f t="array" ref="Y70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07" spans="1:25" x14ac:dyDescent="0.3">
      <c r="A707" t="s">
        <v>228</v>
      </c>
      <c r="B707">
        <v>12746105</v>
      </c>
      <c r="C707" t="s">
        <v>993</v>
      </c>
      <c r="D707" t="s">
        <v>229</v>
      </c>
      <c r="E707" t="s">
        <v>84</v>
      </c>
      <c r="F707" t="s">
        <v>983</v>
      </c>
      <c r="G707" t="s">
        <v>223</v>
      </c>
      <c r="H707" s="2">
        <v>44949.62358796296</v>
      </c>
      <c r="I707">
        <v>1</v>
      </c>
      <c r="J70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0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07" s="21" t="str">
        <f>_xlfn.XLOOKUP(User[[#This Row],[User Code]],RMS_Check_In_Out!A:A,RMS_Check_In_Out!D:D,"0")</f>
        <v>0</v>
      </c>
      <c r="M707" s="21">
        <f>_xlfn.XLOOKUP(User[[#This Row],[User Code]],Leave!P:P,Leave!S:S,"0")</f>
        <v>540</v>
      </c>
      <c r="N707" s="21">
        <f>User[[#This Row],[Time Leave RMS (min)]]/60</f>
        <v>9</v>
      </c>
      <c r="O707" s="15">
        <f>User[[#This Row],[Duration In Store(min)]]/60</f>
        <v>0</v>
      </c>
      <c r="P707" s="28">
        <f>User[[#This Row],[Time In Store + Leave]]/24</f>
        <v>0.375</v>
      </c>
      <c r="Q707" s="15">
        <f>(User[[#This Row],[Time Leave RMS (min)]]/60)+User[[#This Row],[Duration In Store H]]</f>
        <v>9</v>
      </c>
      <c r="R707">
        <f>IF(User[[#This Row],[Check In]]="Sin Registro",0,1)</f>
        <v>1</v>
      </c>
      <c r="S707">
        <f>IF(User[[#This Row],[Check Out]]="Sin Registro",0,1)</f>
        <v>1</v>
      </c>
      <c r="T707" t="str">
        <f>IFERROR(IF(VLOOKUP(User[[#This Row],[User Code]],Justificar!$C$8:$I$1048576,6,0)=0,"Sin Justificación",VLOOKUP(User[[#This Row],[User Code]],Justificar!$C$8:$I$1048576,6,0)),"")</f>
        <v/>
      </c>
      <c r="U707" t="str">
        <f>IFERROR(IF(VLOOKUP(User[[#This Row],[User Code]],Justificar!$C$8:$I$1048576,6,0)=0,"Sin Justificación",VLOOKUP(User[[#This Row],[User Code]],Justificar!$C$8:$I$1048576,7,0)),"")</f>
        <v/>
      </c>
      <c r="V707" t="str" cm="1">
        <f t="array" ref="V707">_xlfn.IFS(User[[#This Row],[Time In Store + Leave]]&lt;7.8,"Incompleto",User[[#This Row],[Time In Store + Leave]]&lt;=12,"Completo",User[[#This Row],[Time In Store + Leave]]&gt;12,"Superior")</f>
        <v>Completo</v>
      </c>
      <c r="W70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7" t="str">
        <f>IF(User[[#This Row],[Rango]]="incompleto",IF(User[[#This Row],[Reporte in]]=0,"Sin_Registro_In_Out",IF(User[[#This Row],[Reporte Out]]=0,"No_Realizo_Salida","No_cumple_el_Tiempo")),"")</f>
        <v/>
      </c>
      <c r="Y707" t="str" cm="1">
        <f t="array" ref="Y70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08" spans="1:25" x14ac:dyDescent="0.3">
      <c r="A708" t="s">
        <v>230</v>
      </c>
      <c r="B708">
        <v>10031681</v>
      </c>
      <c r="C708" t="s">
        <v>1121</v>
      </c>
      <c r="D708" t="s">
        <v>231</v>
      </c>
      <c r="E708" t="s">
        <v>84</v>
      </c>
      <c r="F708" t="s">
        <v>983</v>
      </c>
      <c r="G708" t="s">
        <v>223</v>
      </c>
      <c r="H708" s="2">
        <v>44949.623576388891</v>
      </c>
      <c r="I708">
        <v>1</v>
      </c>
      <c r="J70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0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08" s="21" t="str">
        <f>_xlfn.XLOOKUP(User[[#This Row],[User Code]],RMS_Check_In_Out!A:A,RMS_Check_In_Out!D:D,"0")</f>
        <v>0</v>
      </c>
      <c r="M708" s="21">
        <f>_xlfn.XLOOKUP(User[[#This Row],[User Code]],Leave!P:P,Leave!S:S,"0")</f>
        <v>540</v>
      </c>
      <c r="N708" s="21">
        <f>User[[#This Row],[Time Leave RMS (min)]]/60</f>
        <v>9</v>
      </c>
      <c r="O708" s="15">
        <f>User[[#This Row],[Duration In Store(min)]]/60</f>
        <v>0</v>
      </c>
      <c r="P708" s="28">
        <f>User[[#This Row],[Time In Store + Leave]]/24</f>
        <v>0.375</v>
      </c>
      <c r="Q708" s="15">
        <f>(User[[#This Row],[Time Leave RMS (min)]]/60)+User[[#This Row],[Duration In Store H]]</f>
        <v>9</v>
      </c>
      <c r="R708">
        <f>IF(User[[#This Row],[Check In]]="Sin Registro",0,1)</f>
        <v>1</v>
      </c>
      <c r="S708">
        <f>IF(User[[#This Row],[Check Out]]="Sin Registro",0,1)</f>
        <v>1</v>
      </c>
      <c r="T708" t="str">
        <f>IFERROR(IF(VLOOKUP(User[[#This Row],[User Code]],Justificar!$C$8:$I$1048576,6,0)=0,"Sin Justificación",VLOOKUP(User[[#This Row],[User Code]],Justificar!$C$8:$I$1048576,6,0)),"")</f>
        <v/>
      </c>
      <c r="U708" t="str">
        <f>IFERROR(IF(VLOOKUP(User[[#This Row],[User Code]],Justificar!$C$8:$I$1048576,6,0)=0,"Sin Justificación",VLOOKUP(User[[#This Row],[User Code]],Justificar!$C$8:$I$1048576,7,0)),"")</f>
        <v/>
      </c>
      <c r="V708" t="str" cm="1">
        <f t="array" ref="V708">_xlfn.IFS(User[[#This Row],[Time In Store + Leave]]&lt;7.8,"Incompleto",User[[#This Row],[Time In Store + Leave]]&lt;=12,"Completo",User[[#This Row],[Time In Store + Leave]]&gt;12,"Superior")</f>
        <v>Completo</v>
      </c>
      <c r="W70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08" t="str">
        <f>IF(User[[#This Row],[Rango]]="incompleto",IF(User[[#This Row],[Reporte in]]=0,"Sin_Registro_In_Out",IF(User[[#This Row],[Reporte Out]]=0,"No_Realizo_Salida","No_cumple_el_Tiempo")),"")</f>
        <v/>
      </c>
      <c r="Y708" t="str" cm="1">
        <f t="array" ref="Y70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UMBARILA VELOZA CRISTIAN LEONARDO</v>
      </c>
    </row>
    <row r="709" spans="1:25" x14ac:dyDescent="0.3">
      <c r="A709" t="s">
        <v>232</v>
      </c>
      <c r="B709">
        <v>1050946846</v>
      </c>
      <c r="C709" t="s">
        <v>934</v>
      </c>
      <c r="D709" t="s">
        <v>233</v>
      </c>
      <c r="E709" t="s">
        <v>6</v>
      </c>
      <c r="F709" t="s">
        <v>3830</v>
      </c>
      <c r="G709" t="s">
        <v>178</v>
      </c>
      <c r="H709" s="2">
        <v>44949.50267361111</v>
      </c>
      <c r="I709">
        <v>1</v>
      </c>
      <c r="J70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45922.34851851852</v>
      </c>
      <c r="K70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45922.669386574074</v>
      </c>
      <c r="L709" s="21">
        <f>_xlfn.XLOOKUP(User[[#This Row],[User Code]],RMS_Check_In_Out!A:A,RMS_Check_In_Out!D:D,"0")</f>
        <v>462</v>
      </c>
      <c r="M709" s="21" t="str">
        <f>_xlfn.XLOOKUP(User[[#This Row],[User Code]],Leave!P:P,Leave!S:S,"0")</f>
        <v>0</v>
      </c>
      <c r="N709" s="21">
        <f>User[[#This Row],[Time Leave RMS (min)]]/60</f>
        <v>0</v>
      </c>
      <c r="O709" s="15">
        <f>User[[#This Row],[Duration In Store(min)]]/60</f>
        <v>7.7</v>
      </c>
      <c r="P709" s="28">
        <f>User[[#This Row],[Time In Store + Leave]]/24</f>
        <v>0.32083333333333336</v>
      </c>
      <c r="Q709" s="15">
        <f>(User[[#This Row],[Time Leave RMS (min)]]/60)+User[[#This Row],[Duration In Store H]]</f>
        <v>7.7</v>
      </c>
      <c r="R709">
        <f>IF(User[[#This Row],[Check In]]="Sin Registro",0,1)</f>
        <v>1</v>
      </c>
      <c r="S709">
        <f>IF(User[[#This Row],[Check Out]]="Sin Registro",0,1)</f>
        <v>1</v>
      </c>
      <c r="T709" t="str">
        <f>IFERROR(IF(VLOOKUP(User[[#This Row],[User Code]],Justificar!$C$8:$I$1048576,6,0)=0,"Sin Justificación",VLOOKUP(User[[#This Row],[User Code]],Justificar!$C$8:$I$1048576,6,0)),"")</f>
        <v>Sin Justificación</v>
      </c>
      <c r="U709" t="str">
        <f>IFERROR(IF(VLOOKUP(User[[#This Row],[User Code]],Justificar!$C$8:$I$1048576,6,0)=0,"Sin Justificación",VLOOKUP(User[[#This Row],[User Code]],Justificar!$C$8:$I$1048576,7,0)),"")</f>
        <v>Sin Justificación</v>
      </c>
      <c r="V709" t="str" cm="1">
        <f t="array" ref="V709">_xlfn.IFS(User[[#This Row],[Time In Store + Leave]]&lt;7.8,"Incompleto",User[[#This Row],[Time In Store + Leave]]&lt;=12,"Completo",User[[#This Row],[Time In Store + Leave]]&gt;12,"Superior")</f>
        <v>Incompleto</v>
      </c>
      <c r="W70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09" t="str">
        <f>IF(User[[#This Row],[Rango]]="incompleto",IF(User[[#This Row],[Reporte in]]=0,"Sin_Registro_In_Out",IF(User[[#This Row],[Reporte Out]]=0,"No_Realizo_Salida","No_cumple_el_Tiempo")),"")</f>
        <v>No_cumple_el_Tiempo</v>
      </c>
      <c r="Y709" t="str" cm="1">
        <f t="array" ref="Y70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710" spans="1:25" x14ac:dyDescent="0.3">
      <c r="A710" t="s">
        <v>234</v>
      </c>
      <c r="B710">
        <v>661234</v>
      </c>
      <c r="C710" t="s">
        <v>935</v>
      </c>
      <c r="D710" t="s">
        <v>235</v>
      </c>
      <c r="E710" t="s">
        <v>6</v>
      </c>
      <c r="F710" t="s">
        <v>1040</v>
      </c>
      <c r="G710" t="s">
        <v>179</v>
      </c>
      <c r="H710" s="2">
        <v>44949.496828703705</v>
      </c>
      <c r="I710">
        <v>1</v>
      </c>
      <c r="J71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45922.34888888889</v>
      </c>
      <c r="K71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45922.778726851851</v>
      </c>
      <c r="L710" s="21">
        <f>_xlfn.XLOOKUP(User[[#This Row],[User Code]],RMS_Check_In_Out!A:A,RMS_Check_In_Out!D:D,"0")</f>
        <v>619</v>
      </c>
      <c r="M710" s="21" t="str">
        <f>_xlfn.XLOOKUP(User[[#This Row],[User Code]],Leave!P:P,Leave!S:S,"0")</f>
        <v>0</v>
      </c>
      <c r="N710" s="21">
        <f>User[[#This Row],[Time Leave RMS (min)]]/60</f>
        <v>0</v>
      </c>
      <c r="O710" s="15">
        <f>User[[#This Row],[Duration In Store(min)]]/60</f>
        <v>10.316666666666666</v>
      </c>
      <c r="P710" s="28">
        <f>User[[#This Row],[Time In Store + Leave]]/24</f>
        <v>0.42986111111111108</v>
      </c>
      <c r="Q710" s="15">
        <f>(User[[#This Row],[Time Leave RMS (min)]]/60)+User[[#This Row],[Duration In Store H]]</f>
        <v>10.316666666666666</v>
      </c>
      <c r="R710">
        <f>IF(User[[#This Row],[Check In]]="Sin Registro",0,1)</f>
        <v>1</v>
      </c>
      <c r="S710">
        <f>IF(User[[#This Row],[Check Out]]="Sin Registro",0,1)</f>
        <v>1</v>
      </c>
      <c r="T710" t="str">
        <f>IFERROR(IF(VLOOKUP(User[[#This Row],[User Code]],Justificar!$C$8:$I$1048576,6,0)=0,"Sin Justificación",VLOOKUP(User[[#This Row],[User Code]],Justificar!$C$8:$I$1048576,6,0)),"")</f>
        <v/>
      </c>
      <c r="U710" t="str">
        <f>IFERROR(IF(VLOOKUP(User[[#This Row],[User Code]],Justificar!$C$8:$I$1048576,6,0)=0,"Sin Justificación",VLOOKUP(User[[#This Row],[User Code]],Justificar!$C$8:$I$1048576,7,0)),"")</f>
        <v/>
      </c>
      <c r="V710" t="str" cm="1">
        <f t="array" ref="V710">_xlfn.IFS(User[[#This Row],[Time In Store + Leave]]&lt;7.8,"Incompleto",User[[#This Row],[Time In Store + Leave]]&lt;=12,"Completo",User[[#This Row],[Time In Store + Leave]]&gt;12,"Superior")</f>
        <v>Completo</v>
      </c>
      <c r="W71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0" t="str">
        <f>IF(User[[#This Row],[Rango]]="incompleto",IF(User[[#This Row],[Reporte in]]=0,"Sin_Registro_In_Out",IF(User[[#This Row],[Reporte Out]]=0,"No_Realizo_Salida","No_cumple_el_Tiempo")),"")</f>
        <v/>
      </c>
      <c r="Y710" t="str" cm="1">
        <f t="array" ref="Y71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11" spans="1:25" x14ac:dyDescent="0.3">
      <c r="A711" t="s">
        <v>203</v>
      </c>
      <c r="B711">
        <v>1013655419</v>
      </c>
      <c r="C711" t="s">
        <v>936</v>
      </c>
      <c r="D711" t="s">
        <v>204</v>
      </c>
      <c r="E711" t="s">
        <v>6</v>
      </c>
      <c r="F711" t="s">
        <v>973</v>
      </c>
      <c r="G711" t="s">
        <v>177</v>
      </c>
      <c r="H711" s="2">
        <v>44943.414918981478</v>
      </c>
      <c r="I711">
        <v>1</v>
      </c>
      <c r="J71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45922.329918981479</v>
      </c>
      <c r="K71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45922.667847222219</v>
      </c>
      <c r="L711" s="21">
        <f>_xlfn.XLOOKUP(User[[#This Row],[User Code]],RMS_Check_In_Out!A:A,RMS_Check_In_Out!D:D,"0")</f>
        <v>487</v>
      </c>
      <c r="M711" s="21">
        <f>_xlfn.XLOOKUP(User[[#This Row],[User Code]],Leave!P:P,Leave!S:S,"0")</f>
        <v>60</v>
      </c>
      <c r="N711" s="21">
        <f>User[[#This Row],[Time Leave RMS (min)]]/60</f>
        <v>1</v>
      </c>
      <c r="O711" s="15">
        <f>User[[#This Row],[Duration In Store(min)]]/60</f>
        <v>8.1166666666666671</v>
      </c>
      <c r="P711" s="28">
        <f>User[[#This Row],[Time In Store + Leave]]/24</f>
        <v>0.37986111111111115</v>
      </c>
      <c r="Q711" s="15">
        <f>(User[[#This Row],[Time Leave RMS (min)]]/60)+User[[#This Row],[Duration In Store H]]</f>
        <v>9.1166666666666671</v>
      </c>
      <c r="R711">
        <f>IF(User[[#This Row],[Check In]]="Sin Registro",0,1)</f>
        <v>1</v>
      </c>
      <c r="S711">
        <f>IF(User[[#This Row],[Check Out]]="Sin Registro",0,1)</f>
        <v>1</v>
      </c>
      <c r="T711" t="str">
        <f>IFERROR(IF(VLOOKUP(User[[#This Row],[User Code]],Justificar!$C$8:$I$1048576,6,0)=0,"Sin Justificación",VLOOKUP(User[[#This Row],[User Code]],Justificar!$C$8:$I$1048576,6,0)),"")</f>
        <v/>
      </c>
      <c r="U711" t="str">
        <f>IFERROR(IF(VLOOKUP(User[[#This Row],[User Code]],Justificar!$C$8:$I$1048576,6,0)=0,"Sin Justificación",VLOOKUP(User[[#This Row],[User Code]],Justificar!$C$8:$I$1048576,7,0)),"")</f>
        <v/>
      </c>
      <c r="V711" t="str" cm="1">
        <f t="array" ref="V711">_xlfn.IFS(User[[#This Row],[Time In Store + Leave]]&lt;7.8,"Incompleto",User[[#This Row],[Time In Store + Leave]]&lt;=12,"Completo",User[[#This Row],[Time In Store + Leave]]&gt;12,"Superior")</f>
        <v>Completo</v>
      </c>
      <c r="W71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1" t="str">
        <f>IF(User[[#This Row],[Rango]]="incompleto",IF(User[[#This Row],[Reporte in]]=0,"Sin_Registro_In_Out",IF(User[[#This Row],[Reporte Out]]=0,"No_Realizo_Salida","No_cumple_el_Tiempo")),"")</f>
        <v/>
      </c>
      <c r="Y711" t="str" cm="1">
        <f t="array" ref="Y71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12" spans="1:25" x14ac:dyDescent="0.3">
      <c r="A712" t="s">
        <v>197</v>
      </c>
      <c r="B712">
        <v>1062433908</v>
      </c>
      <c r="C712" t="s">
        <v>937</v>
      </c>
      <c r="D712" t="s">
        <v>198</v>
      </c>
      <c r="E712" t="s">
        <v>6</v>
      </c>
      <c r="F712" t="s">
        <v>974</v>
      </c>
      <c r="G712" t="s">
        <v>177</v>
      </c>
      <c r="H712" s="2">
        <v>44937.571284722224</v>
      </c>
      <c r="I712">
        <v>1</v>
      </c>
      <c r="J71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1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12" s="21" t="str">
        <f>_xlfn.XLOOKUP(User[[#This Row],[User Code]],RMS_Check_In_Out!A:A,RMS_Check_In_Out!D:D,"0")</f>
        <v>0</v>
      </c>
      <c r="M712" s="21">
        <f>_xlfn.XLOOKUP(User[[#This Row],[User Code]],Leave!P:P,Leave!S:S,"0")</f>
        <v>540</v>
      </c>
      <c r="N712" s="21">
        <f>User[[#This Row],[Time Leave RMS (min)]]/60</f>
        <v>9</v>
      </c>
      <c r="O712" s="15">
        <f>User[[#This Row],[Duration In Store(min)]]/60</f>
        <v>0</v>
      </c>
      <c r="P712" s="28">
        <f>User[[#This Row],[Time In Store + Leave]]/24</f>
        <v>0.375</v>
      </c>
      <c r="Q712" s="15">
        <f>(User[[#This Row],[Time Leave RMS (min)]]/60)+User[[#This Row],[Duration In Store H]]</f>
        <v>9</v>
      </c>
      <c r="R712">
        <f>IF(User[[#This Row],[Check In]]="Sin Registro",0,1)</f>
        <v>1</v>
      </c>
      <c r="S712">
        <f>IF(User[[#This Row],[Check Out]]="Sin Registro",0,1)</f>
        <v>1</v>
      </c>
      <c r="T712" t="str">
        <f>IFERROR(IF(VLOOKUP(User[[#This Row],[User Code]],Justificar!$C$8:$I$1048576,6,0)=0,"Sin Justificación",VLOOKUP(User[[#This Row],[User Code]],Justificar!$C$8:$I$1048576,6,0)),"")</f>
        <v/>
      </c>
      <c r="U712" t="str">
        <f>IFERROR(IF(VLOOKUP(User[[#This Row],[User Code]],Justificar!$C$8:$I$1048576,6,0)=0,"Sin Justificación",VLOOKUP(User[[#This Row],[User Code]],Justificar!$C$8:$I$1048576,7,0)),"")</f>
        <v/>
      </c>
      <c r="V712" t="str" cm="1">
        <f t="array" ref="V712">_xlfn.IFS(User[[#This Row],[Time In Store + Leave]]&lt;7.8,"Incompleto",User[[#This Row],[Time In Store + Leave]]&lt;=12,"Completo",User[[#This Row],[Time In Store + Leave]]&gt;12,"Superior")</f>
        <v>Completo</v>
      </c>
      <c r="W71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2" t="str">
        <f>IF(User[[#This Row],[Rango]]="incompleto",IF(User[[#This Row],[Reporte in]]=0,"Sin_Registro_In_Out",IF(User[[#This Row],[Reporte Out]]=0,"No_Realizo_Salida","No_cumple_el_Tiempo")),"")</f>
        <v/>
      </c>
      <c r="Y712" t="str" cm="1">
        <f t="array" ref="Y71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13" spans="1:25" x14ac:dyDescent="0.3">
      <c r="A713" t="s">
        <v>199</v>
      </c>
      <c r="B713">
        <v>1096232338</v>
      </c>
      <c r="C713" t="s">
        <v>1241</v>
      </c>
      <c r="D713" t="s">
        <v>200</v>
      </c>
      <c r="E713" t="s">
        <v>6</v>
      </c>
      <c r="F713" t="s">
        <v>1503</v>
      </c>
      <c r="G713" t="s">
        <v>177</v>
      </c>
      <c r="H713" s="2">
        <v>44937.571180555555</v>
      </c>
      <c r="I713">
        <v>1</v>
      </c>
      <c r="J71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45922.463437500002</v>
      </c>
      <c r="K71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45922.793958333335</v>
      </c>
      <c r="L713" s="21">
        <f>_xlfn.XLOOKUP(User[[#This Row],[User Code]],RMS_Check_In_Out!A:A,RMS_Check_In_Out!D:D,"0")</f>
        <v>476</v>
      </c>
      <c r="M713" s="21">
        <f>_xlfn.XLOOKUP(User[[#This Row],[User Code]],Leave!P:P,Leave!S:S,"0")</f>
        <v>60</v>
      </c>
      <c r="N713" s="21">
        <f>User[[#This Row],[Time Leave RMS (min)]]/60</f>
        <v>1</v>
      </c>
      <c r="O713" s="15">
        <f>User[[#This Row],[Duration In Store(min)]]/60</f>
        <v>7.9333333333333336</v>
      </c>
      <c r="P713" s="28">
        <f>User[[#This Row],[Time In Store + Leave]]/24</f>
        <v>0.37222222222222223</v>
      </c>
      <c r="Q713" s="15">
        <f>(User[[#This Row],[Time Leave RMS (min)]]/60)+User[[#This Row],[Duration In Store H]]</f>
        <v>8.9333333333333336</v>
      </c>
      <c r="R713">
        <f>IF(User[[#This Row],[Check In]]="Sin Registro",0,1)</f>
        <v>1</v>
      </c>
      <c r="S713">
        <f>IF(User[[#This Row],[Check Out]]="Sin Registro",0,1)</f>
        <v>1</v>
      </c>
      <c r="T713" t="str">
        <f>IFERROR(IF(VLOOKUP(User[[#This Row],[User Code]],Justificar!$C$8:$I$1048576,6,0)=0,"Sin Justificación",VLOOKUP(User[[#This Row],[User Code]],Justificar!$C$8:$I$1048576,6,0)),"")</f>
        <v/>
      </c>
      <c r="U713" t="str">
        <f>IFERROR(IF(VLOOKUP(User[[#This Row],[User Code]],Justificar!$C$8:$I$1048576,6,0)=0,"Sin Justificación",VLOOKUP(User[[#This Row],[User Code]],Justificar!$C$8:$I$1048576,7,0)),"")</f>
        <v/>
      </c>
      <c r="V713" t="str" cm="1">
        <f t="array" ref="V713">_xlfn.IFS(User[[#This Row],[Time In Store + Leave]]&lt;7.8,"Incompleto",User[[#This Row],[Time In Store + Leave]]&lt;=12,"Completo",User[[#This Row],[Time In Store + Leave]]&gt;12,"Superior")</f>
        <v>Completo</v>
      </c>
      <c r="W71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3" t="str">
        <f>IF(User[[#This Row],[Rango]]="incompleto",IF(User[[#This Row],[Reporte in]]=0,"Sin_Registro_In_Out",IF(User[[#This Row],[Reporte Out]]=0,"No_Realizo_Salida","No_cumple_el_Tiempo")),"")</f>
        <v/>
      </c>
      <c r="Y713" t="str" cm="1">
        <f t="array" ref="Y71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14" spans="1:25" x14ac:dyDescent="0.3">
      <c r="A714" t="s">
        <v>194</v>
      </c>
      <c r="B714">
        <v>1073243215</v>
      </c>
      <c r="C714" t="s">
        <v>938</v>
      </c>
      <c r="D714" t="s">
        <v>195</v>
      </c>
      <c r="E714" t="s">
        <v>6</v>
      </c>
      <c r="F714" t="s">
        <v>1105</v>
      </c>
      <c r="G714" t="s">
        <v>177</v>
      </c>
      <c r="H714" s="2">
        <v>44928.649016203701</v>
      </c>
      <c r="I714">
        <v>1</v>
      </c>
      <c r="J71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45922.411122685182</v>
      </c>
      <c r="K71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45922.766018518516</v>
      </c>
      <c r="L714" s="21">
        <f>_xlfn.XLOOKUP(User[[#This Row],[User Code]],RMS_Check_In_Out!A:A,RMS_Check_In_Out!D:D,"0")</f>
        <v>511</v>
      </c>
      <c r="M714" s="21">
        <f>_xlfn.XLOOKUP(User[[#This Row],[User Code]],Leave!P:P,Leave!S:S,"0")</f>
        <v>60</v>
      </c>
      <c r="N714" s="21">
        <f>User[[#This Row],[Time Leave RMS (min)]]/60</f>
        <v>1</v>
      </c>
      <c r="O714" s="15">
        <f>User[[#This Row],[Duration In Store(min)]]/60</f>
        <v>8.5166666666666675</v>
      </c>
      <c r="P714" s="28">
        <f>User[[#This Row],[Time In Store + Leave]]/24</f>
        <v>0.39652777777777781</v>
      </c>
      <c r="Q714" s="15">
        <f>(User[[#This Row],[Time Leave RMS (min)]]/60)+User[[#This Row],[Duration In Store H]]</f>
        <v>9.5166666666666675</v>
      </c>
      <c r="R714">
        <f>IF(User[[#This Row],[Check In]]="Sin Registro",0,1)</f>
        <v>1</v>
      </c>
      <c r="S714">
        <f>IF(User[[#This Row],[Check Out]]="Sin Registro",0,1)</f>
        <v>1</v>
      </c>
      <c r="T714" t="str">
        <f>IFERROR(IF(VLOOKUP(User[[#This Row],[User Code]],Justificar!$C$8:$I$1048576,6,0)=0,"Sin Justificación",VLOOKUP(User[[#This Row],[User Code]],Justificar!$C$8:$I$1048576,6,0)),"")</f>
        <v/>
      </c>
      <c r="U714" t="str">
        <f>IFERROR(IF(VLOOKUP(User[[#This Row],[User Code]],Justificar!$C$8:$I$1048576,6,0)=0,"Sin Justificación",VLOOKUP(User[[#This Row],[User Code]],Justificar!$C$8:$I$1048576,7,0)),"")</f>
        <v/>
      </c>
      <c r="V714" t="str" cm="1">
        <f t="array" ref="V714">_xlfn.IFS(User[[#This Row],[Time In Store + Leave]]&lt;7.8,"Incompleto",User[[#This Row],[Time In Store + Leave]]&lt;=12,"Completo",User[[#This Row],[Time In Store + Leave]]&gt;12,"Superior")</f>
        <v>Completo</v>
      </c>
      <c r="W71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4" t="str">
        <f>IF(User[[#This Row],[Rango]]="incompleto",IF(User[[#This Row],[Reporte in]]=0,"Sin_Registro_In_Out",IF(User[[#This Row],[Reporte Out]]=0,"No_Realizo_Salida","No_cumple_el_Tiempo")),"")</f>
        <v/>
      </c>
      <c r="Y714" t="str" cm="1">
        <f t="array" ref="Y71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15" spans="1:25" x14ac:dyDescent="0.3">
      <c r="A715" t="s">
        <v>1904</v>
      </c>
      <c r="B715">
        <v>1233909656</v>
      </c>
      <c r="C715" t="s">
        <v>1905</v>
      </c>
      <c r="D715" t="s">
        <v>1906</v>
      </c>
      <c r="E715" t="s">
        <v>6</v>
      </c>
      <c r="F715" t="s">
        <v>1105</v>
      </c>
      <c r="G715" t="s">
        <v>177</v>
      </c>
      <c r="H715" s="2">
        <v>44928.648958333331</v>
      </c>
      <c r="I715">
        <v>1</v>
      </c>
      <c r="J71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71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715" s="21" t="str">
        <f>_xlfn.XLOOKUP(User[[#This Row],[User Code]],RMS_Check_In_Out!A:A,RMS_Check_In_Out!D:D,"0")</f>
        <v>0</v>
      </c>
      <c r="M715" s="21">
        <f>_xlfn.XLOOKUP(User[[#This Row],[User Code]],Leave!P:P,Leave!S:S,"0")</f>
        <v>540</v>
      </c>
      <c r="N715" s="21">
        <f>User[[#This Row],[Time Leave RMS (min)]]/60</f>
        <v>9</v>
      </c>
      <c r="O715" s="15">
        <f>User[[#This Row],[Duration In Store(min)]]/60</f>
        <v>0</v>
      </c>
      <c r="P715" s="28">
        <f>User[[#This Row],[Time In Store + Leave]]/24</f>
        <v>0.375</v>
      </c>
      <c r="Q715" s="15">
        <f>(User[[#This Row],[Time Leave RMS (min)]]/60)+User[[#This Row],[Duration In Store H]]</f>
        <v>9</v>
      </c>
      <c r="R715">
        <f>IF(User[[#This Row],[Check In]]="Sin Registro",0,1)</f>
        <v>1</v>
      </c>
      <c r="S715">
        <f>IF(User[[#This Row],[Check Out]]="Sin Registro",0,1)</f>
        <v>1</v>
      </c>
      <c r="T715" t="str">
        <f>IFERROR(IF(VLOOKUP(User[[#This Row],[User Code]],Justificar!$C$8:$I$1048576,6,0)=0,"Sin Justificación",VLOOKUP(User[[#This Row],[User Code]],Justificar!$C$8:$I$1048576,6,0)),"")</f>
        <v/>
      </c>
      <c r="U715" t="str">
        <f>IFERROR(IF(VLOOKUP(User[[#This Row],[User Code]],Justificar!$C$8:$I$1048576,6,0)=0,"Sin Justificación",VLOOKUP(User[[#This Row],[User Code]],Justificar!$C$8:$I$1048576,7,0)),"")</f>
        <v/>
      </c>
      <c r="V715" t="str" cm="1">
        <f t="array" ref="V715">_xlfn.IFS(User[[#This Row],[Time In Store + Leave]]&lt;7.8,"Incompleto",User[[#This Row],[Time In Store + Leave]]&lt;=12,"Completo",User[[#This Row],[Time In Store + Leave]]&gt;12,"Superior")</f>
        <v>Completo</v>
      </c>
      <c r="W71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15" t="str">
        <f>IF(User[[#This Row],[Rango]]="incompleto",IF(User[[#This Row],[Reporte in]]=0,"Sin_Registro_In_Out",IF(User[[#This Row],[Reporte Out]]=0,"No_Realizo_Salida","No_cumple_el_Tiempo")),"")</f>
        <v/>
      </c>
      <c r="Y715" t="str" cm="1">
        <f t="array" ref="Y71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16" spans="1:25" x14ac:dyDescent="0.3">
      <c r="A716" t="s">
        <v>9</v>
      </c>
      <c r="B716">
        <v>1130600362</v>
      </c>
      <c r="C716" t="s">
        <v>945</v>
      </c>
      <c r="D716" t="s">
        <v>10</v>
      </c>
      <c r="E716" t="s">
        <v>6</v>
      </c>
      <c r="F716" t="s">
        <v>850</v>
      </c>
      <c r="G716" t="s">
        <v>177</v>
      </c>
      <c r="H716" s="2">
        <v>44911.73978009259</v>
      </c>
      <c r="I716">
        <v>1</v>
      </c>
      <c r="J71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1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16" s="21" t="str">
        <f>_xlfn.XLOOKUP(User[[#This Row],[User Code]],RMS_Check_In_Out!A:A,RMS_Check_In_Out!D:D,"0")</f>
        <v>0</v>
      </c>
      <c r="M716" s="21" t="str">
        <f>_xlfn.XLOOKUP(User[[#This Row],[User Code]],Leave!P:P,Leave!S:S,"0")</f>
        <v>0</v>
      </c>
      <c r="N716" s="21">
        <f>User[[#This Row],[Time Leave RMS (min)]]/60</f>
        <v>0</v>
      </c>
      <c r="O716" s="15">
        <f>User[[#This Row],[Duration In Store(min)]]/60</f>
        <v>0</v>
      </c>
      <c r="P716" s="28">
        <f>User[[#This Row],[Time In Store + Leave]]/24</f>
        <v>0</v>
      </c>
      <c r="Q716" s="15">
        <f>(User[[#This Row],[Time Leave RMS (min)]]/60)+User[[#This Row],[Duration In Store H]]</f>
        <v>0</v>
      </c>
      <c r="R716">
        <f>IF(User[[#This Row],[Check In]]="Sin Registro",0,1)</f>
        <v>0</v>
      </c>
      <c r="S716">
        <f>IF(User[[#This Row],[Check Out]]="Sin Registro",0,1)</f>
        <v>0</v>
      </c>
      <c r="T716" t="str">
        <f>IFERROR(IF(VLOOKUP(User[[#This Row],[User Code]],Justificar!$C$8:$I$1048576,6,0)=0,"Sin Justificación",VLOOKUP(User[[#This Row],[User Code]],Justificar!$C$8:$I$1048576,6,0)),"")</f>
        <v>Sin Justificación</v>
      </c>
      <c r="U716" t="str">
        <f>IFERROR(IF(VLOOKUP(User[[#This Row],[User Code]],Justificar!$C$8:$I$1048576,6,0)=0,"Sin Justificación",VLOOKUP(User[[#This Row],[User Code]],Justificar!$C$8:$I$1048576,7,0)),"")</f>
        <v>Sin Justificación</v>
      </c>
      <c r="V716" t="str" cm="1">
        <f t="array" ref="V716">_xlfn.IFS(User[[#This Row],[Time In Store + Leave]]&lt;7.8,"Incompleto",User[[#This Row],[Time In Store + Leave]]&lt;=12,"Completo",User[[#This Row],[Time In Store + Leave]]&gt;12,"Superior")</f>
        <v>Incompleto</v>
      </c>
      <c r="W716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6" t="str">
        <f>IF(User[[#This Row],[Rango]]="incompleto",IF(User[[#This Row],[Reporte in]]=0,"Sin_Registro_In_Out",IF(User[[#This Row],[Reporte Out]]=0,"No_Realizo_Salida","No_cumple_el_Tiempo")),"")</f>
        <v>Sin_Registro_In_Out</v>
      </c>
      <c r="Y716" t="str" cm="1">
        <f t="array" ref="Y71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17" spans="1:25" x14ac:dyDescent="0.3">
      <c r="A717" t="s">
        <v>11</v>
      </c>
      <c r="B717">
        <v>1121899752</v>
      </c>
      <c r="C717" t="s">
        <v>946</v>
      </c>
      <c r="D717" t="s">
        <v>12</v>
      </c>
      <c r="E717" t="s">
        <v>6</v>
      </c>
      <c r="F717" t="s">
        <v>1487</v>
      </c>
      <c r="G717" t="s">
        <v>177</v>
      </c>
      <c r="H717" s="2">
        <v>44911.739733796298</v>
      </c>
      <c r="I717">
        <v>1</v>
      </c>
      <c r="J71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1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17" s="21" t="str">
        <f>_xlfn.XLOOKUP(User[[#This Row],[User Code]],RMS_Check_In_Out!A:A,RMS_Check_In_Out!D:D,"0")</f>
        <v>0</v>
      </c>
      <c r="M717" s="21" t="str">
        <f>_xlfn.XLOOKUP(User[[#This Row],[User Code]],Leave!P:P,Leave!S:S,"0")</f>
        <v>0</v>
      </c>
      <c r="N717" s="21">
        <f>User[[#This Row],[Time Leave RMS (min)]]/60</f>
        <v>0</v>
      </c>
      <c r="O717" s="15">
        <f>User[[#This Row],[Duration In Store(min)]]/60</f>
        <v>0</v>
      </c>
      <c r="P717" s="28">
        <f>User[[#This Row],[Time In Store + Leave]]/24</f>
        <v>0</v>
      </c>
      <c r="Q717" s="15">
        <f>(User[[#This Row],[Time Leave RMS (min)]]/60)+User[[#This Row],[Duration In Store H]]</f>
        <v>0</v>
      </c>
      <c r="R717">
        <f>IF(User[[#This Row],[Check In]]="Sin Registro",0,1)</f>
        <v>0</v>
      </c>
      <c r="S717">
        <f>IF(User[[#This Row],[Check Out]]="Sin Registro",0,1)</f>
        <v>0</v>
      </c>
      <c r="T717" t="str">
        <f>IFERROR(IF(VLOOKUP(User[[#This Row],[User Code]],Justificar!$C$8:$I$1048576,6,0)=0,"Sin Justificación",VLOOKUP(User[[#This Row],[User Code]],Justificar!$C$8:$I$1048576,6,0)),"")</f>
        <v>Sin Justificación</v>
      </c>
      <c r="U717" t="str">
        <f>IFERROR(IF(VLOOKUP(User[[#This Row],[User Code]],Justificar!$C$8:$I$1048576,6,0)=0,"Sin Justificación",VLOOKUP(User[[#This Row],[User Code]],Justificar!$C$8:$I$1048576,7,0)),"")</f>
        <v>Sin Justificación</v>
      </c>
      <c r="V717" t="str" cm="1">
        <f t="array" ref="V717">_xlfn.IFS(User[[#This Row],[Time In Store + Leave]]&lt;7.8,"Incompleto",User[[#This Row],[Time In Store + Leave]]&lt;=12,"Completo",User[[#This Row],[Time In Store + Leave]]&gt;12,"Superior")</f>
        <v>Incompleto</v>
      </c>
      <c r="W717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7" t="str">
        <f>IF(User[[#This Row],[Rango]]="incompleto",IF(User[[#This Row],[Reporte in]]=0,"Sin_Registro_In_Out",IF(User[[#This Row],[Reporte Out]]=0,"No_Realizo_Salida","No_cumple_el_Tiempo")),"")</f>
        <v>Sin_Registro_In_Out</v>
      </c>
      <c r="Y717" t="str" cm="1">
        <f t="array" ref="Y71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18" spans="1:25" x14ac:dyDescent="0.3">
      <c r="A718" t="s">
        <v>13</v>
      </c>
      <c r="B718">
        <v>1007170101</v>
      </c>
      <c r="C718" t="s">
        <v>947</v>
      </c>
      <c r="D718" t="s">
        <v>14</v>
      </c>
      <c r="E718" t="s">
        <v>6</v>
      </c>
      <c r="F718" t="s">
        <v>974</v>
      </c>
      <c r="G718" t="s">
        <v>177</v>
      </c>
      <c r="H718" s="2">
        <v>44911.739606481482</v>
      </c>
      <c r="I718">
        <v>1</v>
      </c>
      <c r="J71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45922.59784722222</v>
      </c>
      <c r="K71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45922.882870370369</v>
      </c>
      <c r="L718" s="21">
        <f>_xlfn.XLOOKUP(User[[#This Row],[User Code]],RMS_Check_In_Out!A:A,RMS_Check_In_Out!D:D,"0")</f>
        <v>410</v>
      </c>
      <c r="M718" s="21" t="str">
        <f>_xlfn.XLOOKUP(User[[#This Row],[User Code]],Leave!P:P,Leave!S:S,"0")</f>
        <v>0</v>
      </c>
      <c r="N718" s="21">
        <f>User[[#This Row],[Time Leave RMS (min)]]/60</f>
        <v>0</v>
      </c>
      <c r="O718" s="15">
        <f>User[[#This Row],[Duration In Store(min)]]/60</f>
        <v>6.833333333333333</v>
      </c>
      <c r="P718" s="28">
        <f>User[[#This Row],[Time In Store + Leave]]/24</f>
        <v>0.28472222222222221</v>
      </c>
      <c r="Q718" s="15">
        <f>(User[[#This Row],[Time Leave RMS (min)]]/60)+User[[#This Row],[Duration In Store H]]</f>
        <v>6.833333333333333</v>
      </c>
      <c r="R718">
        <f>IF(User[[#This Row],[Check In]]="Sin Registro",0,1)</f>
        <v>1</v>
      </c>
      <c r="S718">
        <f>IF(User[[#This Row],[Check Out]]="Sin Registro",0,1)</f>
        <v>1</v>
      </c>
      <c r="T718" t="str">
        <f>IFERROR(IF(VLOOKUP(User[[#This Row],[User Code]],Justificar!$C$8:$I$1048576,6,0)=0,"Sin Justificación",VLOOKUP(User[[#This Row],[User Code]],Justificar!$C$8:$I$1048576,6,0)),"")</f>
        <v>Sin Justificación</v>
      </c>
      <c r="U718" t="str">
        <f>IFERROR(IF(VLOOKUP(User[[#This Row],[User Code]],Justificar!$C$8:$I$1048576,6,0)=0,"Sin Justificación",VLOOKUP(User[[#This Row],[User Code]],Justificar!$C$8:$I$1048576,7,0)),"")</f>
        <v>Sin Justificación</v>
      </c>
      <c r="V718" t="str" cm="1">
        <f t="array" ref="V718">_xlfn.IFS(User[[#This Row],[Time In Store + Leave]]&lt;7.8,"Incompleto",User[[#This Row],[Time In Store + Leave]]&lt;=12,"Completo",User[[#This Row],[Time In Store + Leave]]&gt;12,"Superior")</f>
        <v>Incompleto</v>
      </c>
      <c r="W71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8" t="str">
        <f>IF(User[[#This Row],[Rango]]="incompleto",IF(User[[#This Row],[Reporte in]]=0,"Sin_Registro_In_Out",IF(User[[#This Row],[Reporte Out]]=0,"No_Realizo_Salida","No_cumple_el_Tiempo")),"")</f>
        <v>No_cumple_el_Tiempo</v>
      </c>
      <c r="Y718" t="str" cm="1">
        <f t="array" ref="Y71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19" spans="1:25" x14ac:dyDescent="0.3">
      <c r="A719" t="s">
        <v>15</v>
      </c>
      <c r="B719">
        <v>1018482309</v>
      </c>
      <c r="C719" t="s">
        <v>948</v>
      </c>
      <c r="D719" t="s">
        <v>16</v>
      </c>
      <c r="E719" t="s">
        <v>6</v>
      </c>
      <c r="F719" t="s">
        <v>974</v>
      </c>
      <c r="G719" t="s">
        <v>177</v>
      </c>
      <c r="H719" s="2">
        <v>44911.739490740743</v>
      </c>
      <c r="I719">
        <v>1</v>
      </c>
      <c r="J71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45922.332453703704</v>
      </c>
      <c r="K71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45922.63548611111</v>
      </c>
      <c r="L719" s="21">
        <f>_xlfn.XLOOKUP(User[[#This Row],[User Code]],RMS_Check_In_Out!A:A,RMS_Check_In_Out!D:D,"0")</f>
        <v>436</v>
      </c>
      <c r="M719" s="21" t="str">
        <f>_xlfn.XLOOKUP(User[[#This Row],[User Code]],Leave!P:P,Leave!S:S,"0")</f>
        <v>0</v>
      </c>
      <c r="N719" s="21">
        <f>User[[#This Row],[Time Leave RMS (min)]]/60</f>
        <v>0</v>
      </c>
      <c r="O719" s="15">
        <f>User[[#This Row],[Duration In Store(min)]]/60</f>
        <v>7.2666666666666666</v>
      </c>
      <c r="P719" s="28">
        <f>User[[#This Row],[Time In Store + Leave]]/24</f>
        <v>0.30277777777777776</v>
      </c>
      <c r="Q719" s="15">
        <f>(User[[#This Row],[Time Leave RMS (min)]]/60)+User[[#This Row],[Duration In Store H]]</f>
        <v>7.2666666666666666</v>
      </c>
      <c r="R719">
        <f>IF(User[[#This Row],[Check In]]="Sin Registro",0,1)</f>
        <v>1</v>
      </c>
      <c r="S719">
        <f>IF(User[[#This Row],[Check Out]]="Sin Registro",0,1)</f>
        <v>1</v>
      </c>
      <c r="T719" t="str">
        <f>IFERROR(IF(VLOOKUP(User[[#This Row],[User Code]],Justificar!$C$8:$I$1048576,6,0)=0,"Sin Justificación",VLOOKUP(User[[#This Row],[User Code]],Justificar!$C$8:$I$1048576,6,0)),"")</f>
        <v>Sin Justificación</v>
      </c>
      <c r="U719" t="str">
        <f>IFERROR(IF(VLOOKUP(User[[#This Row],[User Code]],Justificar!$C$8:$I$1048576,6,0)=0,"Sin Justificación",VLOOKUP(User[[#This Row],[User Code]],Justificar!$C$8:$I$1048576,7,0)),"")</f>
        <v>Sin Justificación</v>
      </c>
      <c r="V719" t="str" cm="1">
        <f t="array" ref="V719">_xlfn.IFS(User[[#This Row],[Time In Store + Leave]]&lt;7.8,"Incompleto",User[[#This Row],[Time In Store + Leave]]&lt;=12,"Completo",User[[#This Row],[Time In Store + Leave]]&gt;12,"Superior")</f>
        <v>Incompleto</v>
      </c>
      <c r="W71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19" t="str">
        <f>IF(User[[#This Row],[Rango]]="incompleto",IF(User[[#This Row],[Reporte in]]=0,"Sin_Registro_In_Out",IF(User[[#This Row],[Reporte Out]]=0,"No_Realizo_Salida","No_cumple_el_Tiempo")),"")</f>
        <v>No_cumple_el_Tiempo</v>
      </c>
      <c r="Y719" t="str" cm="1">
        <f t="array" ref="Y71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20" spans="1:25" x14ac:dyDescent="0.3">
      <c r="A720" t="s">
        <v>17</v>
      </c>
      <c r="B720">
        <v>1042434355</v>
      </c>
      <c r="C720" t="s">
        <v>949</v>
      </c>
      <c r="D720" t="s">
        <v>18</v>
      </c>
      <c r="E720" t="s">
        <v>6</v>
      </c>
      <c r="F720" t="s">
        <v>974</v>
      </c>
      <c r="G720" t="s">
        <v>177</v>
      </c>
      <c r="H720" s="2">
        <v>44911.739479166667</v>
      </c>
      <c r="I720">
        <v>1</v>
      </c>
      <c r="J72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45922.509062500001</v>
      </c>
      <c r="K72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45922.86078703704</v>
      </c>
      <c r="L720" s="21">
        <f>_xlfn.XLOOKUP(User[[#This Row],[User Code]],RMS_Check_In_Out!A:A,RMS_Check_In_Out!D:D,"0")</f>
        <v>506</v>
      </c>
      <c r="M720" s="21" t="str">
        <f>_xlfn.XLOOKUP(User[[#This Row],[User Code]],Leave!P:P,Leave!S:S,"0")</f>
        <v>0</v>
      </c>
      <c r="N720" s="21">
        <f>User[[#This Row],[Time Leave RMS (min)]]/60</f>
        <v>0</v>
      </c>
      <c r="O720" s="15">
        <f>User[[#This Row],[Duration In Store(min)]]/60</f>
        <v>8.4333333333333336</v>
      </c>
      <c r="P720" s="28">
        <f>User[[#This Row],[Time In Store + Leave]]/24</f>
        <v>0.35138888888888892</v>
      </c>
      <c r="Q720" s="15">
        <f>(User[[#This Row],[Time Leave RMS (min)]]/60)+User[[#This Row],[Duration In Store H]]</f>
        <v>8.4333333333333336</v>
      </c>
      <c r="R720">
        <f>IF(User[[#This Row],[Check In]]="Sin Registro",0,1)</f>
        <v>1</v>
      </c>
      <c r="S720">
        <f>IF(User[[#This Row],[Check Out]]="Sin Registro",0,1)</f>
        <v>1</v>
      </c>
      <c r="T720" t="str">
        <f>IFERROR(IF(VLOOKUP(User[[#This Row],[User Code]],Justificar!$C$8:$I$1048576,6,0)=0,"Sin Justificación",VLOOKUP(User[[#This Row],[User Code]],Justificar!$C$8:$I$1048576,6,0)),"")</f>
        <v/>
      </c>
      <c r="U720" t="str">
        <f>IFERROR(IF(VLOOKUP(User[[#This Row],[User Code]],Justificar!$C$8:$I$1048576,6,0)=0,"Sin Justificación",VLOOKUP(User[[#This Row],[User Code]],Justificar!$C$8:$I$1048576,7,0)),"")</f>
        <v/>
      </c>
      <c r="V720" t="str" cm="1">
        <f t="array" ref="V720">_xlfn.IFS(User[[#This Row],[Time In Store + Leave]]&lt;7.8,"Incompleto",User[[#This Row],[Time In Store + Leave]]&lt;=12,"Completo",User[[#This Row],[Time In Store + Leave]]&gt;12,"Superior")</f>
        <v>Completo</v>
      </c>
      <c r="W72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0" t="str">
        <f>IF(User[[#This Row],[Rango]]="incompleto",IF(User[[#This Row],[Reporte in]]=0,"Sin_Registro_In_Out",IF(User[[#This Row],[Reporte Out]]=0,"No_Realizo_Salida","No_cumple_el_Tiempo")),"")</f>
        <v/>
      </c>
      <c r="Y720" t="str" cm="1">
        <f t="array" ref="Y72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21" spans="1:25" x14ac:dyDescent="0.3">
      <c r="A721" t="s">
        <v>19</v>
      </c>
      <c r="B721">
        <v>1234193023</v>
      </c>
      <c r="C721" t="s">
        <v>950</v>
      </c>
      <c r="D721" t="s">
        <v>20</v>
      </c>
      <c r="E721" t="s">
        <v>6</v>
      </c>
      <c r="F721" t="s">
        <v>1040</v>
      </c>
      <c r="G721" t="s">
        <v>179</v>
      </c>
      <c r="H721" s="2">
        <v>44908.77684027778</v>
      </c>
      <c r="I721">
        <v>1</v>
      </c>
      <c r="J72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45922.348819444444</v>
      </c>
      <c r="K72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45922.717893518522</v>
      </c>
      <c r="L721" s="21">
        <f>_xlfn.XLOOKUP(User[[#This Row],[User Code]],RMS_Check_In_Out!A:A,RMS_Check_In_Out!D:D,"0")</f>
        <v>531</v>
      </c>
      <c r="M721" s="21" t="str">
        <f>_xlfn.XLOOKUP(User[[#This Row],[User Code]],Leave!P:P,Leave!S:S,"0")</f>
        <v>0</v>
      </c>
      <c r="N721" s="21">
        <f>User[[#This Row],[Time Leave RMS (min)]]/60</f>
        <v>0</v>
      </c>
      <c r="O721" s="15">
        <f>User[[#This Row],[Duration In Store(min)]]/60</f>
        <v>8.85</v>
      </c>
      <c r="P721" s="28">
        <f>User[[#This Row],[Time In Store + Leave]]/24</f>
        <v>0.36874999999999997</v>
      </c>
      <c r="Q721" s="15">
        <f>(User[[#This Row],[Time Leave RMS (min)]]/60)+User[[#This Row],[Duration In Store H]]</f>
        <v>8.85</v>
      </c>
      <c r="R721">
        <f>IF(User[[#This Row],[Check In]]="Sin Registro",0,1)</f>
        <v>1</v>
      </c>
      <c r="S721">
        <f>IF(User[[#This Row],[Check Out]]="Sin Registro",0,1)</f>
        <v>1</v>
      </c>
      <c r="T721" t="str">
        <f>IFERROR(IF(VLOOKUP(User[[#This Row],[User Code]],Justificar!$C$8:$I$1048576,6,0)=0,"Sin Justificación",VLOOKUP(User[[#This Row],[User Code]],Justificar!$C$8:$I$1048576,6,0)),"")</f>
        <v/>
      </c>
      <c r="U721" t="str">
        <f>IFERROR(IF(VLOOKUP(User[[#This Row],[User Code]],Justificar!$C$8:$I$1048576,6,0)=0,"Sin Justificación",VLOOKUP(User[[#This Row],[User Code]],Justificar!$C$8:$I$1048576,7,0)),"")</f>
        <v/>
      </c>
      <c r="V721" t="str" cm="1">
        <f t="array" ref="V721">_xlfn.IFS(User[[#This Row],[Time In Store + Leave]]&lt;7.8,"Incompleto",User[[#This Row],[Time In Store + Leave]]&lt;=12,"Completo",User[[#This Row],[Time In Store + Leave]]&gt;12,"Superior")</f>
        <v>Completo</v>
      </c>
      <c r="W72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1" t="str">
        <f>IF(User[[#This Row],[Rango]]="incompleto",IF(User[[#This Row],[Reporte in]]=0,"Sin_Registro_In_Out",IF(User[[#This Row],[Reporte Out]]=0,"No_Realizo_Salida","No_cumple_el_Tiempo")),"")</f>
        <v/>
      </c>
      <c r="Y721" t="str" cm="1">
        <f t="array" ref="Y72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CUCHUMBE PATIÑO JENY ANDREA</v>
      </c>
    </row>
    <row r="722" spans="1:25" x14ac:dyDescent="0.3">
      <c r="A722" t="s">
        <v>21</v>
      </c>
      <c r="B722">
        <v>1082996696</v>
      </c>
      <c r="C722" t="s">
        <v>951</v>
      </c>
      <c r="D722" t="s">
        <v>22</v>
      </c>
      <c r="E722" t="s">
        <v>6</v>
      </c>
      <c r="F722" t="s">
        <v>1863</v>
      </c>
      <c r="G722" t="s">
        <v>179</v>
      </c>
      <c r="H722" s="2">
        <v>44890.563067129631</v>
      </c>
      <c r="I722">
        <v>1</v>
      </c>
      <c r="J72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45922.349224537036</v>
      </c>
      <c r="K72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45922.710578703707</v>
      </c>
      <c r="L722" s="21">
        <f>_xlfn.XLOOKUP(User[[#This Row],[User Code]],RMS_Check_In_Out!A:A,RMS_Check_In_Out!D:D,"0")</f>
        <v>520</v>
      </c>
      <c r="M722" s="21">
        <f>_xlfn.XLOOKUP(User[[#This Row],[User Code]],Leave!P:P,Leave!S:S,"0")</f>
        <v>30</v>
      </c>
      <c r="N722" s="21">
        <f>User[[#This Row],[Time Leave RMS (min)]]/60</f>
        <v>0.5</v>
      </c>
      <c r="O722" s="15">
        <f>User[[#This Row],[Duration In Store(min)]]/60</f>
        <v>8.6666666666666661</v>
      </c>
      <c r="P722" s="28">
        <f>User[[#This Row],[Time In Store + Leave]]/24</f>
        <v>0.38194444444444442</v>
      </c>
      <c r="Q722" s="15">
        <f>(User[[#This Row],[Time Leave RMS (min)]]/60)+User[[#This Row],[Duration In Store H]]</f>
        <v>9.1666666666666661</v>
      </c>
      <c r="R722">
        <f>IF(User[[#This Row],[Check In]]="Sin Registro",0,1)</f>
        <v>1</v>
      </c>
      <c r="S722">
        <f>IF(User[[#This Row],[Check Out]]="Sin Registro",0,1)</f>
        <v>1</v>
      </c>
      <c r="T722" t="str">
        <f>IFERROR(IF(VLOOKUP(User[[#This Row],[User Code]],Justificar!$C$8:$I$1048576,6,0)=0,"Sin Justificación",VLOOKUP(User[[#This Row],[User Code]],Justificar!$C$8:$I$1048576,6,0)),"")</f>
        <v/>
      </c>
      <c r="U722" t="str">
        <f>IFERROR(IF(VLOOKUP(User[[#This Row],[User Code]],Justificar!$C$8:$I$1048576,6,0)=0,"Sin Justificación",VLOOKUP(User[[#This Row],[User Code]],Justificar!$C$8:$I$1048576,7,0)),"")</f>
        <v/>
      </c>
      <c r="V722" t="str" cm="1">
        <f t="array" ref="V722">_xlfn.IFS(User[[#This Row],[Time In Store + Leave]]&lt;7.8,"Incompleto",User[[#This Row],[Time In Store + Leave]]&lt;=12,"Completo",User[[#This Row],[Time In Store + Leave]]&gt;12,"Superior")</f>
        <v>Completo</v>
      </c>
      <c r="W72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2" t="str">
        <f>IF(User[[#This Row],[Rango]]="incompleto",IF(User[[#This Row],[Reporte in]]=0,"Sin_Registro_In_Out",IF(User[[#This Row],[Reporte Out]]=0,"No_Realizo_Salida","No_cumple_el_Tiempo")),"")</f>
        <v/>
      </c>
      <c r="Y722" t="str" cm="1">
        <f t="array" ref="Y72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23" spans="1:25" x14ac:dyDescent="0.3">
      <c r="A723" t="s">
        <v>23</v>
      </c>
      <c r="B723">
        <v>1221972576</v>
      </c>
      <c r="C723" t="s">
        <v>952</v>
      </c>
      <c r="D723" t="s">
        <v>24</v>
      </c>
      <c r="E723" t="s">
        <v>6</v>
      </c>
      <c r="F723" t="s">
        <v>972</v>
      </c>
      <c r="G723" t="s">
        <v>178</v>
      </c>
      <c r="H723" s="2">
        <v>44890.563032407408</v>
      </c>
      <c r="I723">
        <v>1</v>
      </c>
      <c r="J72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45922.342627314814</v>
      </c>
      <c r="K72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45922.721990740742</v>
      </c>
      <c r="L723" s="21">
        <f>_xlfn.XLOOKUP(User[[#This Row],[User Code]],RMS_Check_In_Out!A:A,RMS_Check_In_Out!D:D,"0")</f>
        <v>546</v>
      </c>
      <c r="M723" s="21" t="str">
        <f>_xlfn.XLOOKUP(User[[#This Row],[User Code]],Leave!P:P,Leave!S:S,"0")</f>
        <v>0</v>
      </c>
      <c r="N723" s="21">
        <f>User[[#This Row],[Time Leave RMS (min)]]/60</f>
        <v>0</v>
      </c>
      <c r="O723" s="15">
        <f>User[[#This Row],[Duration In Store(min)]]/60</f>
        <v>9.1</v>
      </c>
      <c r="P723" s="28">
        <f>User[[#This Row],[Time In Store + Leave]]/24</f>
        <v>0.37916666666666665</v>
      </c>
      <c r="Q723" s="15">
        <f>(User[[#This Row],[Time Leave RMS (min)]]/60)+User[[#This Row],[Duration In Store H]]</f>
        <v>9.1</v>
      </c>
      <c r="R723">
        <f>IF(User[[#This Row],[Check In]]="Sin Registro",0,1)</f>
        <v>1</v>
      </c>
      <c r="S723">
        <f>IF(User[[#This Row],[Check Out]]="Sin Registro",0,1)</f>
        <v>1</v>
      </c>
      <c r="T723" t="str">
        <f>IFERROR(IF(VLOOKUP(User[[#This Row],[User Code]],Justificar!$C$8:$I$1048576,6,0)=0,"Sin Justificación",VLOOKUP(User[[#This Row],[User Code]],Justificar!$C$8:$I$1048576,6,0)),"")</f>
        <v/>
      </c>
      <c r="U723" t="str">
        <f>IFERROR(IF(VLOOKUP(User[[#This Row],[User Code]],Justificar!$C$8:$I$1048576,6,0)=0,"Sin Justificación",VLOOKUP(User[[#This Row],[User Code]],Justificar!$C$8:$I$1048576,7,0)),"")</f>
        <v/>
      </c>
      <c r="V723" t="str" cm="1">
        <f t="array" ref="V723">_xlfn.IFS(User[[#This Row],[Time In Store + Leave]]&lt;7.8,"Incompleto",User[[#This Row],[Time In Store + Leave]]&lt;=12,"Completo",User[[#This Row],[Time In Store + Leave]]&gt;12,"Superior")</f>
        <v>Completo</v>
      </c>
      <c r="W72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3" t="str">
        <f>IF(User[[#This Row],[Rango]]="incompleto",IF(User[[#This Row],[Reporte in]]=0,"Sin_Registro_In_Out",IF(User[[#This Row],[Reporte Out]]=0,"No_Realizo_Salida","No_cumple_el_Tiempo")),"")</f>
        <v/>
      </c>
      <c r="Y723" t="str" cm="1">
        <f t="array" ref="Y72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24" spans="1:25" x14ac:dyDescent="0.3">
      <c r="A724" t="s">
        <v>25</v>
      </c>
      <c r="B724">
        <v>1143959072</v>
      </c>
      <c r="C724" t="s">
        <v>953</v>
      </c>
      <c r="D724" t="s">
        <v>26</v>
      </c>
      <c r="E724" t="s">
        <v>6</v>
      </c>
      <c r="F724" t="s">
        <v>1045</v>
      </c>
      <c r="G724" t="s">
        <v>177</v>
      </c>
      <c r="H724" s="2">
        <v>44889.481192129628</v>
      </c>
      <c r="I724">
        <v>1</v>
      </c>
      <c r="J72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45922.578229166669</v>
      </c>
      <c r="K72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45922.881435185183</v>
      </c>
      <c r="L724" s="21">
        <f>_xlfn.XLOOKUP(User[[#This Row],[User Code]],RMS_Check_In_Out!A:A,RMS_Check_In_Out!D:D,"0")</f>
        <v>437</v>
      </c>
      <c r="M724" s="21">
        <f>_xlfn.XLOOKUP(User[[#This Row],[User Code]],Leave!P:P,Leave!S:S,"0")</f>
        <v>60</v>
      </c>
      <c r="N724" s="21">
        <f>User[[#This Row],[Time Leave RMS (min)]]/60</f>
        <v>1</v>
      </c>
      <c r="O724" s="15">
        <f>User[[#This Row],[Duration In Store(min)]]/60</f>
        <v>7.2833333333333332</v>
      </c>
      <c r="P724" s="28">
        <f>User[[#This Row],[Time In Store + Leave]]/24</f>
        <v>0.34513888888888888</v>
      </c>
      <c r="Q724" s="15">
        <f>(User[[#This Row],[Time Leave RMS (min)]]/60)+User[[#This Row],[Duration In Store H]]</f>
        <v>8.2833333333333332</v>
      </c>
      <c r="R724">
        <f>IF(User[[#This Row],[Check In]]="Sin Registro",0,1)</f>
        <v>1</v>
      </c>
      <c r="S724">
        <f>IF(User[[#This Row],[Check Out]]="Sin Registro",0,1)</f>
        <v>1</v>
      </c>
      <c r="T724" t="str">
        <f>IFERROR(IF(VLOOKUP(User[[#This Row],[User Code]],Justificar!$C$8:$I$1048576,6,0)=0,"Sin Justificación",VLOOKUP(User[[#This Row],[User Code]],Justificar!$C$8:$I$1048576,6,0)),"")</f>
        <v/>
      </c>
      <c r="U724" t="str">
        <f>IFERROR(IF(VLOOKUP(User[[#This Row],[User Code]],Justificar!$C$8:$I$1048576,6,0)=0,"Sin Justificación",VLOOKUP(User[[#This Row],[User Code]],Justificar!$C$8:$I$1048576,7,0)),"")</f>
        <v/>
      </c>
      <c r="V724" t="str" cm="1">
        <f t="array" ref="V724">_xlfn.IFS(User[[#This Row],[Time In Store + Leave]]&lt;7.8,"Incompleto",User[[#This Row],[Time In Store + Leave]]&lt;=12,"Completo",User[[#This Row],[Time In Store + Leave]]&gt;12,"Superior")</f>
        <v>Completo</v>
      </c>
      <c r="W72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4" t="str">
        <f>IF(User[[#This Row],[Rango]]="incompleto",IF(User[[#This Row],[Reporte in]]=0,"Sin_Registro_In_Out",IF(User[[#This Row],[Reporte Out]]=0,"No_Realizo_Salida","No_cumple_el_Tiempo")),"")</f>
        <v/>
      </c>
      <c r="Y724" t="str" cm="1">
        <f t="array" ref="Y72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25" spans="1:25" x14ac:dyDescent="0.3">
      <c r="A725" t="s">
        <v>28</v>
      </c>
      <c r="B725">
        <v>1020462825</v>
      </c>
      <c r="C725" t="s">
        <v>954</v>
      </c>
      <c r="D725" t="s">
        <v>29</v>
      </c>
      <c r="E725" t="s">
        <v>6</v>
      </c>
      <c r="F725" t="s">
        <v>1046</v>
      </c>
      <c r="G725" t="s">
        <v>179</v>
      </c>
      <c r="H725" s="2">
        <v>44886.780034722222</v>
      </c>
      <c r="I725">
        <v>1</v>
      </c>
      <c r="J72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45922.411400462966</v>
      </c>
      <c r="K72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45922.819351851853</v>
      </c>
      <c r="L725" s="21">
        <f>_xlfn.XLOOKUP(User[[#This Row],[User Code]],RMS_Check_In_Out!A:A,RMS_Check_In_Out!D:D,"0")</f>
        <v>587</v>
      </c>
      <c r="M725" s="21" t="str">
        <f>_xlfn.XLOOKUP(User[[#This Row],[User Code]],Leave!P:P,Leave!S:S,"0")</f>
        <v>0</v>
      </c>
      <c r="N725" s="21">
        <f>User[[#This Row],[Time Leave RMS (min)]]/60</f>
        <v>0</v>
      </c>
      <c r="O725" s="15">
        <f>User[[#This Row],[Duration In Store(min)]]/60</f>
        <v>9.7833333333333332</v>
      </c>
      <c r="P725" s="28">
        <f>User[[#This Row],[Time In Store + Leave]]/24</f>
        <v>0.40763888888888888</v>
      </c>
      <c r="Q725" s="15">
        <f>(User[[#This Row],[Time Leave RMS (min)]]/60)+User[[#This Row],[Duration In Store H]]</f>
        <v>9.7833333333333332</v>
      </c>
      <c r="R725">
        <f>IF(User[[#This Row],[Check In]]="Sin Registro",0,1)</f>
        <v>1</v>
      </c>
      <c r="S725">
        <f>IF(User[[#This Row],[Check Out]]="Sin Registro",0,1)</f>
        <v>1</v>
      </c>
      <c r="T725" t="str">
        <f>IFERROR(IF(VLOOKUP(User[[#This Row],[User Code]],Justificar!$C$8:$I$1048576,6,0)=0,"Sin Justificación",VLOOKUP(User[[#This Row],[User Code]],Justificar!$C$8:$I$1048576,6,0)),"")</f>
        <v/>
      </c>
      <c r="U725" t="str">
        <f>IFERROR(IF(VLOOKUP(User[[#This Row],[User Code]],Justificar!$C$8:$I$1048576,6,0)=0,"Sin Justificación",VLOOKUP(User[[#This Row],[User Code]],Justificar!$C$8:$I$1048576,7,0)),"")</f>
        <v/>
      </c>
      <c r="V725" t="str" cm="1">
        <f t="array" ref="V725">_xlfn.IFS(User[[#This Row],[Time In Store + Leave]]&lt;7.8,"Incompleto",User[[#This Row],[Time In Store + Leave]]&lt;=12,"Completo",User[[#This Row],[Time In Store + Leave]]&gt;12,"Superior")</f>
        <v>Completo</v>
      </c>
      <c r="W72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5" t="str">
        <f>IF(User[[#This Row],[Rango]]="incompleto",IF(User[[#This Row],[Reporte in]]=0,"Sin_Registro_In_Out",IF(User[[#This Row],[Reporte Out]]=0,"No_Realizo_Salida","No_cumple_el_Tiempo")),"")</f>
        <v/>
      </c>
      <c r="Y725" t="str" cm="1">
        <f t="array" ref="Y72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26" spans="1:25" x14ac:dyDescent="0.3">
      <c r="A726" t="s">
        <v>30</v>
      </c>
      <c r="B726">
        <v>1017178142</v>
      </c>
      <c r="C726" t="s">
        <v>1242</v>
      </c>
      <c r="D726" t="s">
        <v>31</v>
      </c>
      <c r="E726" t="s">
        <v>6</v>
      </c>
      <c r="F726" t="s">
        <v>1046</v>
      </c>
      <c r="G726" t="s">
        <v>179</v>
      </c>
      <c r="H726" s="2">
        <v>44886.780023148145</v>
      </c>
      <c r="I726">
        <v>1</v>
      </c>
      <c r="J72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45922.368194444447</v>
      </c>
      <c r="K72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45922.751261574071</v>
      </c>
      <c r="L726" s="21">
        <f>_xlfn.XLOOKUP(User[[#This Row],[User Code]],RMS_Check_In_Out!A:A,RMS_Check_In_Out!D:D,"0")</f>
        <v>552</v>
      </c>
      <c r="M726" s="21" t="str">
        <f>_xlfn.XLOOKUP(User[[#This Row],[User Code]],Leave!P:P,Leave!S:S,"0")</f>
        <v>0</v>
      </c>
      <c r="N726" s="21">
        <f>User[[#This Row],[Time Leave RMS (min)]]/60</f>
        <v>0</v>
      </c>
      <c r="O726" s="15">
        <f>User[[#This Row],[Duration In Store(min)]]/60</f>
        <v>9.1999999999999993</v>
      </c>
      <c r="P726" s="28">
        <f>User[[#This Row],[Time In Store + Leave]]/24</f>
        <v>0.3833333333333333</v>
      </c>
      <c r="Q726" s="15">
        <f>(User[[#This Row],[Time Leave RMS (min)]]/60)+User[[#This Row],[Duration In Store H]]</f>
        <v>9.1999999999999993</v>
      </c>
      <c r="R726">
        <f>IF(User[[#This Row],[Check In]]="Sin Registro",0,1)</f>
        <v>1</v>
      </c>
      <c r="S726">
        <f>IF(User[[#This Row],[Check Out]]="Sin Registro",0,1)</f>
        <v>1</v>
      </c>
      <c r="T726" t="str">
        <f>IFERROR(IF(VLOOKUP(User[[#This Row],[User Code]],Justificar!$C$8:$I$1048576,6,0)=0,"Sin Justificación",VLOOKUP(User[[#This Row],[User Code]],Justificar!$C$8:$I$1048576,6,0)),"")</f>
        <v/>
      </c>
      <c r="U726" t="str">
        <f>IFERROR(IF(VLOOKUP(User[[#This Row],[User Code]],Justificar!$C$8:$I$1048576,6,0)=0,"Sin Justificación",VLOOKUP(User[[#This Row],[User Code]],Justificar!$C$8:$I$1048576,7,0)),"")</f>
        <v/>
      </c>
      <c r="V726" t="str" cm="1">
        <f t="array" ref="V726">_xlfn.IFS(User[[#This Row],[Time In Store + Leave]]&lt;7.8,"Incompleto",User[[#This Row],[Time In Store + Leave]]&lt;=12,"Completo",User[[#This Row],[Time In Store + Leave]]&gt;12,"Superior")</f>
        <v>Completo</v>
      </c>
      <c r="W72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6" t="str">
        <f>IF(User[[#This Row],[Rango]]="incompleto",IF(User[[#This Row],[Reporte in]]=0,"Sin_Registro_In_Out",IF(User[[#This Row],[Reporte Out]]=0,"No_Realizo_Salida","No_cumple_el_Tiempo")),"")</f>
        <v/>
      </c>
      <c r="Y726" t="str" cm="1">
        <f t="array" ref="Y72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27" spans="1:25" x14ac:dyDescent="0.3">
      <c r="A727" t="s">
        <v>32</v>
      </c>
      <c r="B727">
        <v>1012433244</v>
      </c>
      <c r="C727" t="s">
        <v>1360</v>
      </c>
      <c r="D727" t="s">
        <v>33</v>
      </c>
      <c r="E727" t="s">
        <v>84</v>
      </c>
      <c r="F727" t="s">
        <v>1133</v>
      </c>
      <c r="G727" t="s">
        <v>178</v>
      </c>
      <c r="H727" s="2">
        <v>44883.439953703702</v>
      </c>
      <c r="I727">
        <v>1</v>
      </c>
      <c r="J72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2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27" s="21" t="str">
        <f>_xlfn.XLOOKUP(User[[#This Row],[User Code]],RMS_Check_In_Out!A:A,RMS_Check_In_Out!D:D,"0")</f>
        <v>0</v>
      </c>
      <c r="M727" s="21">
        <f>_xlfn.XLOOKUP(User[[#This Row],[User Code]],Leave!P:P,Leave!S:S,"0")</f>
        <v>540</v>
      </c>
      <c r="N727" s="21">
        <f>User[[#This Row],[Time Leave RMS (min)]]/60</f>
        <v>9</v>
      </c>
      <c r="O727" s="15">
        <f>User[[#This Row],[Duration In Store(min)]]/60</f>
        <v>0</v>
      </c>
      <c r="P727" s="28">
        <f>User[[#This Row],[Time In Store + Leave]]/24</f>
        <v>0.375</v>
      </c>
      <c r="Q727" s="15">
        <f>(User[[#This Row],[Time Leave RMS (min)]]/60)+User[[#This Row],[Duration In Store H]]</f>
        <v>9</v>
      </c>
      <c r="R727">
        <f>IF(User[[#This Row],[Check In]]="Sin Registro",0,1)</f>
        <v>1</v>
      </c>
      <c r="S727">
        <f>IF(User[[#This Row],[Check Out]]="Sin Registro",0,1)</f>
        <v>1</v>
      </c>
      <c r="T727" t="str">
        <f>IFERROR(IF(VLOOKUP(User[[#This Row],[User Code]],Justificar!$C$8:$I$1048576,6,0)=0,"Sin Justificación",VLOOKUP(User[[#This Row],[User Code]],Justificar!$C$8:$I$1048576,6,0)),"")</f>
        <v/>
      </c>
      <c r="U727" t="str">
        <f>IFERROR(IF(VLOOKUP(User[[#This Row],[User Code]],Justificar!$C$8:$I$1048576,6,0)=0,"Sin Justificación",VLOOKUP(User[[#This Row],[User Code]],Justificar!$C$8:$I$1048576,7,0)),"")</f>
        <v/>
      </c>
      <c r="V727" t="str" cm="1">
        <f t="array" ref="V727">_xlfn.IFS(User[[#This Row],[Time In Store + Leave]]&lt;7.8,"Incompleto",User[[#This Row],[Time In Store + Leave]]&lt;=12,"Completo",User[[#This Row],[Time In Store + Leave]]&gt;12,"Superior")</f>
        <v>Completo</v>
      </c>
      <c r="W72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7" t="str">
        <f>IF(User[[#This Row],[Rango]]="incompleto",IF(User[[#This Row],[Reporte in]]=0,"Sin_Registro_In_Out",IF(User[[#This Row],[Reporte Out]]=0,"No_Realizo_Salida","No_cumple_el_Tiempo")),"")</f>
        <v/>
      </c>
      <c r="Y727" t="str" cm="1">
        <f t="array" ref="Y72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28" spans="1:25" x14ac:dyDescent="0.3">
      <c r="A728" t="s">
        <v>35</v>
      </c>
      <c r="B728">
        <v>1087206792</v>
      </c>
      <c r="C728" t="s">
        <v>955</v>
      </c>
      <c r="D728" t="s">
        <v>36</v>
      </c>
      <c r="E728" t="s">
        <v>6</v>
      </c>
      <c r="F728" t="s">
        <v>1037</v>
      </c>
      <c r="G728" t="s">
        <v>178</v>
      </c>
      <c r="H728" s="2">
        <v>44868.442499999997</v>
      </c>
      <c r="I728">
        <v>1</v>
      </c>
      <c r="J72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45922.345393518517</v>
      </c>
      <c r="K72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45922.738240740742</v>
      </c>
      <c r="L728" s="21">
        <f>_xlfn.XLOOKUP(User[[#This Row],[User Code]],RMS_Check_In_Out!A:A,RMS_Check_In_Out!D:D,"0")</f>
        <v>566</v>
      </c>
      <c r="M728" s="21" t="str">
        <f>_xlfn.XLOOKUP(User[[#This Row],[User Code]],Leave!P:P,Leave!S:S,"0")</f>
        <v>0</v>
      </c>
      <c r="N728" s="21">
        <f>User[[#This Row],[Time Leave RMS (min)]]/60</f>
        <v>0</v>
      </c>
      <c r="O728" s="15">
        <f>User[[#This Row],[Duration In Store(min)]]/60</f>
        <v>9.4333333333333336</v>
      </c>
      <c r="P728" s="28">
        <f>User[[#This Row],[Time In Store + Leave]]/24</f>
        <v>0.39305555555555555</v>
      </c>
      <c r="Q728" s="15">
        <f>(User[[#This Row],[Time Leave RMS (min)]]/60)+User[[#This Row],[Duration In Store H]]</f>
        <v>9.4333333333333336</v>
      </c>
      <c r="R728">
        <f>IF(User[[#This Row],[Check In]]="Sin Registro",0,1)</f>
        <v>1</v>
      </c>
      <c r="S728">
        <f>IF(User[[#This Row],[Check Out]]="Sin Registro",0,1)</f>
        <v>1</v>
      </c>
      <c r="T728" t="str">
        <f>IFERROR(IF(VLOOKUP(User[[#This Row],[User Code]],Justificar!$C$8:$I$1048576,6,0)=0,"Sin Justificación",VLOOKUP(User[[#This Row],[User Code]],Justificar!$C$8:$I$1048576,6,0)),"")</f>
        <v/>
      </c>
      <c r="U728" t="str">
        <f>IFERROR(IF(VLOOKUP(User[[#This Row],[User Code]],Justificar!$C$8:$I$1048576,6,0)=0,"Sin Justificación",VLOOKUP(User[[#This Row],[User Code]],Justificar!$C$8:$I$1048576,7,0)),"")</f>
        <v/>
      </c>
      <c r="V728" t="str" cm="1">
        <f t="array" ref="V728">_xlfn.IFS(User[[#This Row],[Time In Store + Leave]]&lt;7.8,"Incompleto",User[[#This Row],[Time In Store + Leave]]&lt;=12,"Completo",User[[#This Row],[Time In Store + Leave]]&gt;12,"Superior")</f>
        <v>Completo</v>
      </c>
      <c r="W72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8" t="str">
        <f>IF(User[[#This Row],[Rango]]="incompleto",IF(User[[#This Row],[Reporte in]]=0,"Sin_Registro_In_Out",IF(User[[#This Row],[Reporte Out]]=0,"No_Realizo_Salida","No_cumple_el_Tiempo")),"")</f>
        <v/>
      </c>
      <c r="Y728" t="str" cm="1">
        <f t="array" ref="Y72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MONTAÑO MEDINA DIANA CAROLINA</v>
      </c>
    </row>
    <row r="729" spans="1:25" x14ac:dyDescent="0.3">
      <c r="A729" t="s">
        <v>37</v>
      </c>
      <c r="B729">
        <v>1030646149</v>
      </c>
      <c r="C729" t="s">
        <v>994</v>
      </c>
      <c r="D729" t="s">
        <v>38</v>
      </c>
      <c r="E729" t="s">
        <v>84</v>
      </c>
      <c r="F729" t="s">
        <v>2944</v>
      </c>
      <c r="G729" t="s">
        <v>179</v>
      </c>
      <c r="H729" s="2">
        <v>44860.647777777776</v>
      </c>
      <c r="I729">
        <v>1</v>
      </c>
      <c r="J72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45922.372129629628</v>
      </c>
      <c r="K72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45922.851793981485</v>
      </c>
      <c r="L729" s="21">
        <f>_xlfn.XLOOKUP(User[[#This Row],[User Code]],RMS_Check_In_Out!A:A,RMS_Check_In_Out!D:D,"0")</f>
        <v>689</v>
      </c>
      <c r="M729" s="21" t="str">
        <f>_xlfn.XLOOKUP(User[[#This Row],[User Code]],Leave!P:P,Leave!S:S,"0")</f>
        <v>0</v>
      </c>
      <c r="N729" s="21">
        <f>User[[#This Row],[Time Leave RMS (min)]]/60</f>
        <v>0</v>
      </c>
      <c r="O729" s="15">
        <f>User[[#This Row],[Duration In Store(min)]]/60</f>
        <v>11.483333333333333</v>
      </c>
      <c r="P729" s="28">
        <f>User[[#This Row],[Time In Store + Leave]]/24</f>
        <v>0.47847222222222219</v>
      </c>
      <c r="Q729" s="15">
        <f>(User[[#This Row],[Time Leave RMS (min)]]/60)+User[[#This Row],[Duration In Store H]]</f>
        <v>11.483333333333333</v>
      </c>
      <c r="R729">
        <f>IF(User[[#This Row],[Check In]]="Sin Registro",0,1)</f>
        <v>1</v>
      </c>
      <c r="S729">
        <f>IF(User[[#This Row],[Check Out]]="Sin Registro",0,1)</f>
        <v>1</v>
      </c>
      <c r="T729" t="str">
        <f>IFERROR(IF(VLOOKUP(User[[#This Row],[User Code]],Justificar!$C$8:$I$1048576,6,0)=0,"Sin Justificación",VLOOKUP(User[[#This Row],[User Code]],Justificar!$C$8:$I$1048576,6,0)),"")</f>
        <v/>
      </c>
      <c r="U729" t="str">
        <f>IFERROR(IF(VLOOKUP(User[[#This Row],[User Code]],Justificar!$C$8:$I$1048576,6,0)=0,"Sin Justificación",VLOOKUP(User[[#This Row],[User Code]],Justificar!$C$8:$I$1048576,7,0)),"")</f>
        <v/>
      </c>
      <c r="V729" t="str" cm="1">
        <f t="array" ref="V729">_xlfn.IFS(User[[#This Row],[Time In Store + Leave]]&lt;7.8,"Incompleto",User[[#This Row],[Time In Store + Leave]]&lt;=12,"Completo",User[[#This Row],[Time In Store + Leave]]&gt;12,"Superior")</f>
        <v>Completo</v>
      </c>
      <c r="W72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29" t="str">
        <f>IF(User[[#This Row],[Rango]]="incompleto",IF(User[[#This Row],[Reporte in]]=0,"Sin_Registro_In_Out",IF(User[[#This Row],[Reporte Out]]=0,"No_Realizo_Salida","No_cumple_el_Tiempo")),"")</f>
        <v/>
      </c>
      <c r="Y729" t="str" cm="1">
        <f t="array" ref="Y72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30" spans="1:25" x14ac:dyDescent="0.3">
      <c r="A730" t="s">
        <v>39</v>
      </c>
      <c r="B730">
        <v>1069491962</v>
      </c>
      <c r="C730" t="s">
        <v>956</v>
      </c>
      <c r="D730" t="s">
        <v>40</v>
      </c>
      <c r="E730" t="s">
        <v>130</v>
      </c>
      <c r="F730" t="s">
        <v>1990</v>
      </c>
      <c r="G730" t="s">
        <v>178</v>
      </c>
      <c r="H730" s="2">
        <v>44858.64334490741</v>
      </c>
      <c r="I730">
        <v>1</v>
      </c>
      <c r="J73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45922.388009259259</v>
      </c>
      <c r="K73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45922.754548611112</v>
      </c>
      <c r="L730" s="21">
        <f>_xlfn.XLOOKUP(User[[#This Row],[User Code]],RMS_Check_In_Out!A:A,RMS_Check_In_Out!D:D,"0")</f>
        <v>528</v>
      </c>
      <c r="M730" s="21" t="str">
        <f>_xlfn.XLOOKUP(User[[#This Row],[User Code]],Leave!P:P,Leave!S:S,"0")</f>
        <v>0</v>
      </c>
      <c r="N730" s="21">
        <f>User[[#This Row],[Time Leave RMS (min)]]/60</f>
        <v>0</v>
      </c>
      <c r="O730" s="15">
        <f>User[[#This Row],[Duration In Store(min)]]/60</f>
        <v>8.8000000000000007</v>
      </c>
      <c r="P730" s="28">
        <f>User[[#This Row],[Time In Store + Leave]]/24</f>
        <v>0.3666666666666667</v>
      </c>
      <c r="Q730" s="15">
        <f>(User[[#This Row],[Time Leave RMS (min)]]/60)+User[[#This Row],[Duration In Store H]]</f>
        <v>8.8000000000000007</v>
      </c>
      <c r="R730">
        <f>IF(User[[#This Row],[Check In]]="Sin Registro",0,1)</f>
        <v>1</v>
      </c>
      <c r="S730">
        <f>IF(User[[#This Row],[Check Out]]="Sin Registro",0,1)</f>
        <v>1</v>
      </c>
      <c r="T730" t="str">
        <f>IFERROR(IF(VLOOKUP(User[[#This Row],[User Code]],Justificar!$C$8:$I$1048576,6,0)=0,"Sin Justificación",VLOOKUP(User[[#This Row],[User Code]],Justificar!$C$8:$I$1048576,6,0)),"")</f>
        <v/>
      </c>
      <c r="U730" t="str">
        <f>IFERROR(IF(VLOOKUP(User[[#This Row],[User Code]],Justificar!$C$8:$I$1048576,6,0)=0,"Sin Justificación",VLOOKUP(User[[#This Row],[User Code]],Justificar!$C$8:$I$1048576,7,0)),"")</f>
        <v/>
      </c>
      <c r="V730" t="str" cm="1">
        <f t="array" ref="V730">_xlfn.IFS(User[[#This Row],[Time In Store + Leave]]&lt;7.8,"Incompleto",User[[#This Row],[Time In Store + Leave]]&lt;=12,"Completo",User[[#This Row],[Time In Store + Leave]]&gt;12,"Superior")</f>
        <v>Completo</v>
      </c>
      <c r="W73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0" t="str">
        <f>IF(User[[#This Row],[Rango]]="incompleto",IF(User[[#This Row],[Reporte in]]=0,"Sin_Registro_In_Out",IF(User[[#This Row],[Reporte Out]]=0,"No_Realizo_Salida","No_cumple_el_Tiempo")),"")</f>
        <v/>
      </c>
      <c r="Y730" t="str" cm="1">
        <f t="array" ref="Y73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JOHN HENRY JIMENEZ VEGA</v>
      </c>
    </row>
    <row r="731" spans="1:25" x14ac:dyDescent="0.3">
      <c r="A731" t="s">
        <v>41</v>
      </c>
      <c r="B731">
        <v>1005540360</v>
      </c>
      <c r="C731" t="s">
        <v>957</v>
      </c>
      <c r="D731" t="s">
        <v>42</v>
      </c>
      <c r="E731" t="s">
        <v>6</v>
      </c>
      <c r="F731" t="s">
        <v>1975</v>
      </c>
      <c r="G731" t="s">
        <v>178</v>
      </c>
      <c r="H731" s="2">
        <v>44858.64334490741</v>
      </c>
      <c r="I731">
        <v>1</v>
      </c>
      <c r="J73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45922.488553240742</v>
      </c>
      <c r="K73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45922.719131944446</v>
      </c>
      <c r="L731" s="21">
        <f>_xlfn.XLOOKUP(User[[#This Row],[User Code]],RMS_Check_In_Out!A:A,RMS_Check_In_Out!D:D,"0")</f>
        <v>332</v>
      </c>
      <c r="M731" s="21" t="str">
        <f>_xlfn.XLOOKUP(User[[#This Row],[User Code]],Leave!P:P,Leave!S:S,"0")</f>
        <v>0</v>
      </c>
      <c r="N731" s="21">
        <f>User[[#This Row],[Time Leave RMS (min)]]/60</f>
        <v>0</v>
      </c>
      <c r="O731" s="15">
        <f>User[[#This Row],[Duration In Store(min)]]/60</f>
        <v>5.5333333333333332</v>
      </c>
      <c r="P731" s="28">
        <f>User[[#This Row],[Time In Store + Leave]]/24</f>
        <v>0.23055555555555554</v>
      </c>
      <c r="Q731" s="15">
        <f>(User[[#This Row],[Time Leave RMS (min)]]/60)+User[[#This Row],[Duration In Store H]]</f>
        <v>5.5333333333333332</v>
      </c>
      <c r="R731">
        <f>IF(User[[#This Row],[Check In]]="Sin Registro",0,1)</f>
        <v>1</v>
      </c>
      <c r="S731">
        <f>IF(User[[#This Row],[Check Out]]="Sin Registro",0,1)</f>
        <v>1</v>
      </c>
      <c r="T731" t="str">
        <f>IFERROR(IF(VLOOKUP(User[[#This Row],[User Code]],Justificar!$C$8:$I$1048576,6,0)=0,"Sin Justificación",VLOOKUP(User[[#This Row],[User Code]],Justificar!$C$8:$I$1048576,6,0)),"")</f>
        <v>Sin Justificación</v>
      </c>
      <c r="U731" t="str">
        <f>IFERROR(IF(VLOOKUP(User[[#This Row],[User Code]],Justificar!$C$8:$I$1048576,6,0)=0,"Sin Justificación",VLOOKUP(User[[#This Row],[User Code]],Justificar!$C$8:$I$1048576,7,0)),"")</f>
        <v>Sin Justificación</v>
      </c>
      <c r="V731" t="str" cm="1">
        <f t="array" ref="V731">_xlfn.IFS(User[[#This Row],[Time In Store + Leave]]&lt;7.8,"Incompleto",User[[#This Row],[Time In Store + Leave]]&lt;=12,"Completo",User[[#This Row],[Time In Store + Leave]]&gt;12,"Superior")</f>
        <v>Incompleto</v>
      </c>
      <c r="W731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1" t="str">
        <f>IF(User[[#This Row],[Rango]]="incompleto",IF(User[[#This Row],[Reporte in]]=0,"Sin_Registro_In_Out",IF(User[[#This Row],[Reporte Out]]=0,"No_Realizo_Salida","No_cumple_el_Tiempo")),"")</f>
        <v>No_cumple_el_Tiempo</v>
      </c>
      <c r="Y731" t="str" cm="1">
        <f t="array" ref="Y73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32" spans="1:25" x14ac:dyDescent="0.3">
      <c r="A732" t="s">
        <v>43</v>
      </c>
      <c r="B732">
        <v>1127662971</v>
      </c>
      <c r="C732" t="s">
        <v>958</v>
      </c>
      <c r="D732" t="s">
        <v>44</v>
      </c>
      <c r="E732" t="s">
        <v>6</v>
      </c>
      <c r="F732" t="s">
        <v>2226</v>
      </c>
      <c r="G732" t="s">
        <v>177</v>
      </c>
      <c r="H732" s="2">
        <v>44848.320648148147</v>
      </c>
      <c r="I732">
        <v>1</v>
      </c>
      <c r="J73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45922.528784722221</v>
      </c>
      <c r="K73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45922.875671296293</v>
      </c>
      <c r="L732" s="21">
        <f>_xlfn.XLOOKUP(User[[#This Row],[User Code]],RMS_Check_In_Out!A:A,RMS_Check_In_Out!D:D,"0")</f>
        <v>500</v>
      </c>
      <c r="M732" s="21">
        <f>_xlfn.XLOOKUP(User[[#This Row],[User Code]],Leave!P:P,Leave!S:S,"0")</f>
        <v>60</v>
      </c>
      <c r="N732" s="21">
        <f>User[[#This Row],[Time Leave RMS (min)]]/60</f>
        <v>1</v>
      </c>
      <c r="O732" s="15">
        <f>User[[#This Row],[Duration In Store(min)]]/60</f>
        <v>8.3333333333333339</v>
      </c>
      <c r="P732" s="28">
        <f>User[[#This Row],[Time In Store + Leave]]/24</f>
        <v>0.3888888888888889</v>
      </c>
      <c r="Q732" s="15">
        <f>(User[[#This Row],[Time Leave RMS (min)]]/60)+User[[#This Row],[Duration In Store H]]</f>
        <v>9.3333333333333339</v>
      </c>
      <c r="R732">
        <f>IF(User[[#This Row],[Check In]]="Sin Registro",0,1)</f>
        <v>1</v>
      </c>
      <c r="S732">
        <f>IF(User[[#This Row],[Check Out]]="Sin Registro",0,1)</f>
        <v>1</v>
      </c>
      <c r="T732" t="str">
        <f>IFERROR(IF(VLOOKUP(User[[#This Row],[User Code]],Justificar!$C$8:$I$1048576,6,0)=0,"Sin Justificación",VLOOKUP(User[[#This Row],[User Code]],Justificar!$C$8:$I$1048576,6,0)),"")</f>
        <v/>
      </c>
      <c r="U732" t="str">
        <f>IFERROR(IF(VLOOKUP(User[[#This Row],[User Code]],Justificar!$C$8:$I$1048576,6,0)=0,"Sin Justificación",VLOOKUP(User[[#This Row],[User Code]],Justificar!$C$8:$I$1048576,7,0)),"")</f>
        <v/>
      </c>
      <c r="V732" t="str" cm="1">
        <f t="array" ref="V732">_xlfn.IFS(User[[#This Row],[Time In Store + Leave]]&lt;7.8,"Incompleto",User[[#This Row],[Time In Store + Leave]]&lt;=12,"Completo",User[[#This Row],[Time In Store + Leave]]&gt;12,"Superior")</f>
        <v>Completo</v>
      </c>
      <c r="W73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2" t="str">
        <f>IF(User[[#This Row],[Rango]]="incompleto",IF(User[[#This Row],[Reporte in]]=0,"Sin_Registro_In_Out",IF(User[[#This Row],[Reporte Out]]=0,"No_Realizo_Salida","No_cumple_el_Tiempo")),"")</f>
        <v/>
      </c>
      <c r="Y732" t="str" cm="1">
        <f t="array" ref="Y73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33" spans="1:25" x14ac:dyDescent="0.3">
      <c r="A733" t="s">
        <v>45</v>
      </c>
      <c r="B733">
        <v>1143841701</v>
      </c>
      <c r="C733" t="s">
        <v>47</v>
      </c>
      <c r="D733" t="s">
        <v>46</v>
      </c>
      <c r="E733" t="s">
        <v>6</v>
      </c>
      <c r="F733" t="s">
        <v>1051</v>
      </c>
      <c r="G733" t="s">
        <v>177</v>
      </c>
      <c r="H733" s="2">
        <v>44848.320648148147</v>
      </c>
      <c r="I733">
        <v>1</v>
      </c>
      <c r="J733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33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33" s="21" t="str">
        <f>_xlfn.XLOOKUP(User[[#This Row],[User Code]],RMS_Check_In_Out!A:A,RMS_Check_In_Out!D:D,"0")</f>
        <v>0</v>
      </c>
      <c r="M733" s="21" t="str">
        <f>_xlfn.XLOOKUP(User[[#This Row],[User Code]],Leave!P:P,Leave!S:S,"0")</f>
        <v>0</v>
      </c>
      <c r="N733" s="21">
        <f>User[[#This Row],[Time Leave RMS (min)]]/60</f>
        <v>0</v>
      </c>
      <c r="O733" s="15">
        <f>User[[#This Row],[Duration In Store(min)]]/60</f>
        <v>0</v>
      </c>
      <c r="P733" s="28">
        <f>User[[#This Row],[Time In Store + Leave]]/24</f>
        <v>0</v>
      </c>
      <c r="Q733" s="15">
        <f>(User[[#This Row],[Time Leave RMS (min)]]/60)+User[[#This Row],[Duration In Store H]]</f>
        <v>0</v>
      </c>
      <c r="R733">
        <f>IF(User[[#This Row],[Check In]]="Sin Registro",0,1)</f>
        <v>0</v>
      </c>
      <c r="S733">
        <f>IF(User[[#This Row],[Check Out]]="Sin Registro",0,1)</f>
        <v>0</v>
      </c>
      <c r="T733" t="str">
        <f>IFERROR(IF(VLOOKUP(User[[#This Row],[User Code]],Justificar!$C$8:$I$1048576,6,0)=0,"Sin Justificación",VLOOKUP(User[[#This Row],[User Code]],Justificar!$C$8:$I$1048576,6,0)),"")</f>
        <v>Sin Justificación</v>
      </c>
      <c r="U733" t="str">
        <f>IFERROR(IF(VLOOKUP(User[[#This Row],[User Code]],Justificar!$C$8:$I$1048576,6,0)=0,"Sin Justificación",VLOOKUP(User[[#This Row],[User Code]],Justificar!$C$8:$I$1048576,7,0)),"")</f>
        <v>Sin Justificación</v>
      </c>
      <c r="V733" t="str" cm="1">
        <f t="array" ref="V733">_xlfn.IFS(User[[#This Row],[Time In Store + Leave]]&lt;7.8,"Incompleto",User[[#This Row],[Time In Store + Leave]]&lt;=12,"Completo",User[[#This Row],[Time In Store + Leave]]&gt;12,"Superior")</f>
        <v>Incompleto</v>
      </c>
      <c r="W733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3" t="str">
        <f>IF(User[[#This Row],[Rango]]="incompleto",IF(User[[#This Row],[Reporte in]]=0,"Sin_Registro_In_Out",IF(User[[#This Row],[Reporte Out]]=0,"No_Realizo_Salida","No_cumple_el_Tiempo")),"")</f>
        <v>Sin_Registro_In_Out</v>
      </c>
      <c r="Y733" t="str" cm="1">
        <f t="array" ref="Y73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34" spans="1:25" x14ac:dyDescent="0.3">
      <c r="A734" t="s">
        <v>248</v>
      </c>
      <c r="B734">
        <v>44150655</v>
      </c>
      <c r="C734" t="s">
        <v>959</v>
      </c>
      <c r="D734" t="s">
        <v>249</v>
      </c>
      <c r="E734" t="s">
        <v>6</v>
      </c>
      <c r="F734" t="s">
        <v>974</v>
      </c>
      <c r="G734" t="s">
        <v>177</v>
      </c>
      <c r="H734" s="2">
        <v>44848.320613425924</v>
      </c>
      <c r="I734">
        <v>1</v>
      </c>
      <c r="J73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45922.496805555558</v>
      </c>
      <c r="K73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45922.840162037035</v>
      </c>
      <c r="L734" s="21">
        <f>_xlfn.XLOOKUP(User[[#This Row],[User Code]],RMS_Check_In_Out!A:A,RMS_Check_In_Out!D:D,"0")</f>
        <v>494</v>
      </c>
      <c r="M734" s="21" t="str">
        <f>_xlfn.XLOOKUP(User[[#This Row],[User Code]],Leave!P:P,Leave!S:S,"0")</f>
        <v>0</v>
      </c>
      <c r="N734" s="21">
        <f>User[[#This Row],[Time Leave RMS (min)]]/60</f>
        <v>0</v>
      </c>
      <c r="O734" s="15">
        <f>User[[#This Row],[Duration In Store(min)]]/60</f>
        <v>8.2333333333333325</v>
      </c>
      <c r="P734" s="28">
        <f>User[[#This Row],[Time In Store + Leave]]/24</f>
        <v>0.3430555555555555</v>
      </c>
      <c r="Q734" s="15">
        <f>(User[[#This Row],[Time Leave RMS (min)]]/60)+User[[#This Row],[Duration In Store H]]</f>
        <v>8.2333333333333325</v>
      </c>
      <c r="R734">
        <f>IF(User[[#This Row],[Check In]]="Sin Registro",0,1)</f>
        <v>1</v>
      </c>
      <c r="S734">
        <f>IF(User[[#This Row],[Check Out]]="Sin Registro",0,1)</f>
        <v>1</v>
      </c>
      <c r="T734" t="str">
        <f>IFERROR(IF(VLOOKUP(User[[#This Row],[User Code]],Justificar!$C$8:$I$1048576,6,0)=0,"Sin Justificación",VLOOKUP(User[[#This Row],[User Code]],Justificar!$C$8:$I$1048576,6,0)),"")</f>
        <v/>
      </c>
      <c r="U734" t="str">
        <f>IFERROR(IF(VLOOKUP(User[[#This Row],[User Code]],Justificar!$C$8:$I$1048576,6,0)=0,"Sin Justificación",VLOOKUP(User[[#This Row],[User Code]],Justificar!$C$8:$I$1048576,7,0)),"")</f>
        <v/>
      </c>
      <c r="V734" t="str" cm="1">
        <f t="array" ref="V734">_xlfn.IFS(User[[#This Row],[Time In Store + Leave]]&lt;7.8,"Incompleto",User[[#This Row],[Time In Store + Leave]]&lt;=12,"Completo",User[[#This Row],[Time In Store + Leave]]&gt;12,"Superior")</f>
        <v>Completo</v>
      </c>
      <c r="W73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4" t="str">
        <f>IF(User[[#This Row],[Rango]]="incompleto",IF(User[[#This Row],[Reporte in]]=0,"Sin_Registro_In_Out",IF(User[[#This Row],[Reporte Out]]=0,"No_Realizo_Salida","No_cumple_el_Tiempo")),"")</f>
        <v/>
      </c>
      <c r="Y734" t="str" cm="1">
        <f t="array" ref="Y73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5" spans="1:25" x14ac:dyDescent="0.3">
      <c r="A735" t="s">
        <v>48</v>
      </c>
      <c r="B735">
        <v>1098657273</v>
      </c>
      <c r="C735" t="s">
        <v>1243</v>
      </c>
      <c r="D735" t="s">
        <v>49</v>
      </c>
      <c r="E735" t="s">
        <v>6</v>
      </c>
      <c r="F735" t="s">
        <v>1503</v>
      </c>
      <c r="G735" t="s">
        <v>177</v>
      </c>
      <c r="H735" s="2">
        <v>44848.3205787037</v>
      </c>
      <c r="I735">
        <v>1</v>
      </c>
      <c r="J73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45922.540243055555</v>
      </c>
      <c r="K73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45922.836655092593</v>
      </c>
      <c r="L735" s="21">
        <f>_xlfn.XLOOKUP(User[[#This Row],[User Code]],RMS_Check_In_Out!A:A,RMS_Check_In_Out!D:D,"0")</f>
        <v>427</v>
      </c>
      <c r="M735" s="21">
        <f>_xlfn.XLOOKUP(User[[#This Row],[User Code]],Leave!P:P,Leave!S:S,"0")</f>
        <v>60</v>
      </c>
      <c r="N735" s="21">
        <f>User[[#This Row],[Time Leave RMS (min)]]/60</f>
        <v>1</v>
      </c>
      <c r="O735" s="15">
        <f>User[[#This Row],[Duration In Store(min)]]/60</f>
        <v>7.1166666666666663</v>
      </c>
      <c r="P735" s="28">
        <f>User[[#This Row],[Time In Store + Leave]]/24</f>
        <v>0.33819444444444446</v>
      </c>
      <c r="Q735" s="15">
        <f>(User[[#This Row],[Time Leave RMS (min)]]/60)+User[[#This Row],[Duration In Store H]]</f>
        <v>8.1166666666666671</v>
      </c>
      <c r="R735">
        <f>IF(User[[#This Row],[Check In]]="Sin Registro",0,1)</f>
        <v>1</v>
      </c>
      <c r="S735">
        <f>IF(User[[#This Row],[Check Out]]="Sin Registro",0,1)</f>
        <v>1</v>
      </c>
      <c r="T735" t="str">
        <f>IFERROR(IF(VLOOKUP(User[[#This Row],[User Code]],Justificar!$C$8:$I$1048576,6,0)=0,"Sin Justificación",VLOOKUP(User[[#This Row],[User Code]],Justificar!$C$8:$I$1048576,6,0)),"")</f>
        <v/>
      </c>
      <c r="U735" t="str">
        <f>IFERROR(IF(VLOOKUP(User[[#This Row],[User Code]],Justificar!$C$8:$I$1048576,6,0)=0,"Sin Justificación",VLOOKUP(User[[#This Row],[User Code]],Justificar!$C$8:$I$1048576,7,0)),"")</f>
        <v/>
      </c>
      <c r="V735" t="str" cm="1">
        <f t="array" ref="V735">_xlfn.IFS(User[[#This Row],[Time In Store + Leave]]&lt;7.8,"Incompleto",User[[#This Row],[Time In Store + Leave]]&lt;=12,"Completo",User[[#This Row],[Time In Store + Leave]]&gt;12,"Superior")</f>
        <v>Completo</v>
      </c>
      <c r="W73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5" t="str">
        <f>IF(User[[#This Row],[Rango]]="incompleto",IF(User[[#This Row],[Reporte in]]=0,"Sin_Registro_In_Out",IF(User[[#This Row],[Reporte Out]]=0,"No_Realizo_Salida","No_cumple_el_Tiempo")),"")</f>
        <v/>
      </c>
      <c r="Y735" t="str" cm="1">
        <f t="array" ref="Y73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  <row r="736" spans="1:25" x14ac:dyDescent="0.3">
      <c r="A736" t="s">
        <v>50</v>
      </c>
      <c r="B736">
        <v>1065622413</v>
      </c>
      <c r="C736" t="s">
        <v>1244</v>
      </c>
      <c r="D736" t="s">
        <v>51</v>
      </c>
      <c r="E736" t="s">
        <v>6</v>
      </c>
      <c r="F736" t="s">
        <v>974</v>
      </c>
      <c r="G736" t="s">
        <v>177</v>
      </c>
      <c r="H736" s="2">
        <v>44848.320567129631</v>
      </c>
      <c r="I736">
        <v>1</v>
      </c>
      <c r="J73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Day Off</v>
      </c>
      <c r="K73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Day Off</v>
      </c>
      <c r="L736" s="21" t="str">
        <f>_xlfn.XLOOKUP(User[[#This Row],[User Code]],RMS_Check_In_Out!A:A,RMS_Check_In_Out!D:D,"0")</f>
        <v>0</v>
      </c>
      <c r="M736" s="21">
        <f>_xlfn.XLOOKUP(User[[#This Row],[User Code]],Leave!P:P,Leave!S:S,"0")</f>
        <v>540</v>
      </c>
      <c r="N736" s="21">
        <f>User[[#This Row],[Time Leave RMS (min)]]/60</f>
        <v>9</v>
      </c>
      <c r="O736" s="15">
        <f>User[[#This Row],[Duration In Store(min)]]/60</f>
        <v>0</v>
      </c>
      <c r="P736" s="28">
        <f>User[[#This Row],[Time In Store + Leave]]/24</f>
        <v>0.375</v>
      </c>
      <c r="Q736" s="15">
        <f>(User[[#This Row],[Time Leave RMS (min)]]/60)+User[[#This Row],[Duration In Store H]]</f>
        <v>9</v>
      </c>
      <c r="R736">
        <f>IF(User[[#This Row],[Check In]]="Sin Registro",0,1)</f>
        <v>1</v>
      </c>
      <c r="S736">
        <f>IF(User[[#This Row],[Check Out]]="Sin Registro",0,1)</f>
        <v>1</v>
      </c>
      <c r="T736" t="str">
        <f>IFERROR(IF(VLOOKUP(User[[#This Row],[User Code]],Justificar!$C$8:$I$1048576,6,0)=0,"Sin Justificación",VLOOKUP(User[[#This Row],[User Code]],Justificar!$C$8:$I$1048576,6,0)),"")</f>
        <v/>
      </c>
      <c r="U736" t="str">
        <f>IFERROR(IF(VLOOKUP(User[[#This Row],[User Code]],Justificar!$C$8:$I$1048576,6,0)=0,"Sin Justificación",VLOOKUP(User[[#This Row],[User Code]],Justificar!$C$8:$I$1048576,7,0)),"")</f>
        <v/>
      </c>
      <c r="V736" t="str" cm="1">
        <f t="array" ref="V736">_xlfn.IFS(User[[#This Row],[Time In Store + Leave]]&lt;7.8,"Incompleto",User[[#This Row],[Time In Store + Leave]]&lt;=12,"Completo",User[[#This Row],[Time In Store + Leave]]&gt;12,"Superior")</f>
        <v>Completo</v>
      </c>
      <c r="W73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6" t="str">
        <f>IF(User[[#This Row],[Rango]]="incompleto",IF(User[[#This Row],[Reporte in]]=0,"Sin_Registro_In_Out",IF(User[[#This Row],[Reporte Out]]=0,"No_Realizo_Salida","No_cumple_el_Tiempo")),"")</f>
        <v/>
      </c>
      <c r="Y736" t="str" cm="1">
        <f t="array" ref="Y73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7" spans="1:25" x14ac:dyDescent="0.3">
      <c r="A737" t="s">
        <v>52</v>
      </c>
      <c r="B737">
        <v>72259705</v>
      </c>
      <c r="C737" t="s">
        <v>960</v>
      </c>
      <c r="D737" t="s">
        <v>53</v>
      </c>
      <c r="E737" t="s">
        <v>6</v>
      </c>
      <c r="F737" t="s">
        <v>974</v>
      </c>
      <c r="G737" t="s">
        <v>177</v>
      </c>
      <c r="H737" s="2">
        <v>44848.320543981485</v>
      </c>
      <c r="I737">
        <v>1</v>
      </c>
      <c r="J73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3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37" s="21" t="str">
        <f>_xlfn.XLOOKUP(User[[#This Row],[User Code]],RMS_Check_In_Out!A:A,RMS_Check_In_Out!D:D,"0")</f>
        <v>0</v>
      </c>
      <c r="M737" s="21">
        <f>_xlfn.XLOOKUP(User[[#This Row],[User Code]],Leave!P:P,Leave!S:S,"0")</f>
        <v>540</v>
      </c>
      <c r="N737" s="21">
        <f>User[[#This Row],[Time Leave RMS (min)]]/60</f>
        <v>9</v>
      </c>
      <c r="O737" s="15">
        <f>User[[#This Row],[Duration In Store(min)]]/60</f>
        <v>0</v>
      </c>
      <c r="P737" s="28">
        <f>User[[#This Row],[Time In Store + Leave]]/24</f>
        <v>0.375</v>
      </c>
      <c r="Q737" s="15">
        <f>(User[[#This Row],[Time Leave RMS (min)]]/60)+User[[#This Row],[Duration In Store H]]</f>
        <v>9</v>
      </c>
      <c r="R737">
        <f>IF(User[[#This Row],[Check In]]="Sin Registro",0,1)</f>
        <v>1</v>
      </c>
      <c r="S737">
        <f>IF(User[[#This Row],[Check Out]]="Sin Registro",0,1)</f>
        <v>1</v>
      </c>
      <c r="T737" t="str">
        <f>IFERROR(IF(VLOOKUP(User[[#This Row],[User Code]],Justificar!$C$8:$I$1048576,6,0)=0,"Sin Justificación",VLOOKUP(User[[#This Row],[User Code]],Justificar!$C$8:$I$1048576,6,0)),"")</f>
        <v/>
      </c>
      <c r="U737" t="str">
        <f>IFERROR(IF(VLOOKUP(User[[#This Row],[User Code]],Justificar!$C$8:$I$1048576,6,0)=0,"Sin Justificación",VLOOKUP(User[[#This Row],[User Code]],Justificar!$C$8:$I$1048576,7,0)),"")</f>
        <v/>
      </c>
      <c r="V737" t="str" cm="1">
        <f t="array" ref="V737">_xlfn.IFS(User[[#This Row],[Time In Store + Leave]]&lt;7.8,"Incompleto",User[[#This Row],[Time In Store + Leave]]&lt;=12,"Completo",User[[#This Row],[Time In Store + Leave]]&gt;12,"Superior")</f>
        <v>Completo</v>
      </c>
      <c r="W73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7" t="str">
        <f>IF(User[[#This Row],[Rango]]="incompleto",IF(User[[#This Row],[Reporte in]]=0,"Sin_Registro_In_Out",IF(User[[#This Row],[Reporte Out]]=0,"No_Realizo_Salida","No_cumple_el_Tiempo")),"")</f>
        <v/>
      </c>
      <c r="Y737" t="str" cm="1">
        <f t="array" ref="Y73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38" spans="1:25" x14ac:dyDescent="0.3">
      <c r="A738" t="s">
        <v>54</v>
      </c>
      <c r="B738">
        <v>36306925</v>
      </c>
      <c r="C738" t="s">
        <v>961</v>
      </c>
      <c r="D738" t="s">
        <v>55</v>
      </c>
      <c r="E738" t="s">
        <v>6</v>
      </c>
      <c r="F738" t="s">
        <v>1487</v>
      </c>
      <c r="G738" t="s">
        <v>177</v>
      </c>
      <c r="H738" s="2">
        <v>44848.320497685185</v>
      </c>
      <c r="I738">
        <v>1</v>
      </c>
      <c r="J738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38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38" s="21" t="str">
        <f>_xlfn.XLOOKUP(User[[#This Row],[User Code]],RMS_Check_In_Out!A:A,RMS_Check_In_Out!D:D,"0")</f>
        <v>0</v>
      </c>
      <c r="M738" s="21" t="str">
        <f>_xlfn.XLOOKUP(User[[#This Row],[User Code]],Leave!P:P,Leave!S:S,"0")</f>
        <v>0</v>
      </c>
      <c r="N738" s="21">
        <f>User[[#This Row],[Time Leave RMS (min)]]/60</f>
        <v>0</v>
      </c>
      <c r="O738" s="15">
        <f>User[[#This Row],[Duration In Store(min)]]/60</f>
        <v>0</v>
      </c>
      <c r="P738" s="28">
        <f>User[[#This Row],[Time In Store + Leave]]/24</f>
        <v>0</v>
      </c>
      <c r="Q738" s="15">
        <f>(User[[#This Row],[Time Leave RMS (min)]]/60)+User[[#This Row],[Duration In Store H]]</f>
        <v>0</v>
      </c>
      <c r="R738">
        <f>IF(User[[#This Row],[Check In]]="Sin Registro",0,1)</f>
        <v>0</v>
      </c>
      <c r="S738">
        <f>IF(User[[#This Row],[Check Out]]="Sin Registro",0,1)</f>
        <v>0</v>
      </c>
      <c r="T738" t="str">
        <f>IFERROR(IF(VLOOKUP(User[[#This Row],[User Code]],Justificar!$C$8:$I$1048576,6,0)=0,"Sin Justificación",VLOOKUP(User[[#This Row],[User Code]],Justificar!$C$8:$I$1048576,6,0)),"")</f>
        <v>Sin Justificación</v>
      </c>
      <c r="U738" t="str">
        <f>IFERROR(IF(VLOOKUP(User[[#This Row],[User Code]],Justificar!$C$8:$I$1048576,6,0)=0,"Sin Justificación",VLOOKUP(User[[#This Row],[User Code]],Justificar!$C$8:$I$1048576,7,0)),"")</f>
        <v>Sin Justificación</v>
      </c>
      <c r="V738" t="str" cm="1">
        <f t="array" ref="V738">_xlfn.IFS(User[[#This Row],[Time In Store + Leave]]&lt;7.8,"Incompleto",User[[#This Row],[Time In Store + Leave]]&lt;=12,"Completo",User[[#This Row],[Time In Store + Leave]]&gt;12,"Superior")</f>
        <v>Incompleto</v>
      </c>
      <c r="W738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38" t="str">
        <f>IF(User[[#This Row],[Rango]]="incompleto",IF(User[[#This Row],[Reporte in]]=0,"Sin_Registro_In_Out",IF(User[[#This Row],[Reporte Out]]=0,"No_Realizo_Salida","No_cumple_el_Tiempo")),"")</f>
        <v>Sin_Registro_In_Out</v>
      </c>
      <c r="Y738" t="str" cm="1">
        <f t="array" ref="Y73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39" spans="1:25" x14ac:dyDescent="0.3">
      <c r="A739" t="s">
        <v>56</v>
      </c>
      <c r="B739">
        <v>1085168288</v>
      </c>
      <c r="C739" t="s">
        <v>58</v>
      </c>
      <c r="D739" t="s">
        <v>57</v>
      </c>
      <c r="E739" t="s">
        <v>6</v>
      </c>
      <c r="F739" t="s">
        <v>974</v>
      </c>
      <c r="G739" t="s">
        <v>177</v>
      </c>
      <c r="H739" s="2">
        <v>44848.320462962962</v>
      </c>
      <c r="I739">
        <v>1</v>
      </c>
      <c r="J73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45922.406851851854</v>
      </c>
      <c r="K73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45922.834814814814</v>
      </c>
      <c r="L739" s="21">
        <f>_xlfn.XLOOKUP(User[[#This Row],[User Code]],RMS_Check_In_Out!A:A,RMS_Check_In_Out!D:D,"0")</f>
        <v>616</v>
      </c>
      <c r="M739" s="21" t="str">
        <f>_xlfn.XLOOKUP(User[[#This Row],[User Code]],Leave!P:P,Leave!S:S,"0")</f>
        <v>0</v>
      </c>
      <c r="N739" s="21">
        <f>User[[#This Row],[Time Leave RMS (min)]]/60</f>
        <v>0</v>
      </c>
      <c r="O739" s="15">
        <f>User[[#This Row],[Duration In Store(min)]]/60</f>
        <v>10.266666666666667</v>
      </c>
      <c r="P739" s="28">
        <f>User[[#This Row],[Time In Store + Leave]]/24</f>
        <v>0.42777777777777781</v>
      </c>
      <c r="Q739" s="15">
        <f>(User[[#This Row],[Time Leave RMS (min)]]/60)+User[[#This Row],[Duration In Store H]]</f>
        <v>10.266666666666667</v>
      </c>
      <c r="R739">
        <f>IF(User[[#This Row],[Check In]]="Sin Registro",0,1)</f>
        <v>1</v>
      </c>
      <c r="S739">
        <f>IF(User[[#This Row],[Check Out]]="Sin Registro",0,1)</f>
        <v>1</v>
      </c>
      <c r="T739" t="str">
        <f>IFERROR(IF(VLOOKUP(User[[#This Row],[User Code]],Justificar!$C$8:$I$1048576,6,0)=0,"Sin Justificación",VLOOKUP(User[[#This Row],[User Code]],Justificar!$C$8:$I$1048576,6,0)),"")</f>
        <v/>
      </c>
      <c r="U739" t="str">
        <f>IFERROR(IF(VLOOKUP(User[[#This Row],[User Code]],Justificar!$C$8:$I$1048576,6,0)=0,"Sin Justificación",VLOOKUP(User[[#This Row],[User Code]],Justificar!$C$8:$I$1048576,7,0)),"")</f>
        <v/>
      </c>
      <c r="V739" t="str" cm="1">
        <f t="array" ref="V739">_xlfn.IFS(User[[#This Row],[Time In Store + Leave]]&lt;7.8,"Incompleto",User[[#This Row],[Time In Store + Leave]]&lt;=12,"Completo",User[[#This Row],[Time In Store + Leave]]&gt;12,"Superior")</f>
        <v>Completo</v>
      </c>
      <c r="W73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39" t="str">
        <f>IF(User[[#This Row],[Rango]]="incompleto",IF(User[[#This Row],[Reporte in]]=0,"Sin_Registro_In_Out",IF(User[[#This Row],[Reporte Out]]=0,"No_Realizo_Salida","No_cumple_el_Tiempo")),"")</f>
        <v/>
      </c>
      <c r="Y739" t="str" cm="1">
        <f t="array" ref="Y73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40" spans="1:25" x14ac:dyDescent="0.3">
      <c r="A740" t="s">
        <v>59</v>
      </c>
      <c r="B740">
        <v>1007529079</v>
      </c>
      <c r="C740" t="s">
        <v>962</v>
      </c>
      <c r="D740" t="s">
        <v>60</v>
      </c>
      <c r="E740" t="s">
        <v>6</v>
      </c>
      <c r="F740" t="s">
        <v>973</v>
      </c>
      <c r="G740" t="s">
        <v>177</v>
      </c>
      <c r="H740" s="2">
        <v>44848.3203125</v>
      </c>
      <c r="I740">
        <v>1</v>
      </c>
      <c r="J74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45922.412488425929</v>
      </c>
      <c r="K74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45922.75849537037</v>
      </c>
      <c r="L740" s="21">
        <f>_xlfn.XLOOKUP(User[[#This Row],[User Code]],RMS_Check_In_Out!A:A,RMS_Check_In_Out!D:D,"0")</f>
        <v>498</v>
      </c>
      <c r="M740" s="21">
        <f>_xlfn.XLOOKUP(User[[#This Row],[User Code]],Leave!P:P,Leave!S:S,"0")</f>
        <v>540</v>
      </c>
      <c r="N740" s="21">
        <f>User[[#This Row],[Time Leave RMS (min)]]/60</f>
        <v>9</v>
      </c>
      <c r="O740" s="15">
        <f>User[[#This Row],[Duration In Store(min)]]/60</f>
        <v>8.3000000000000007</v>
      </c>
      <c r="P740" s="28">
        <f>User[[#This Row],[Time In Store + Leave]]/24</f>
        <v>0.72083333333333333</v>
      </c>
      <c r="Q740" s="15">
        <f>(User[[#This Row],[Time Leave RMS (min)]]/60)+User[[#This Row],[Duration In Store H]]</f>
        <v>17.3</v>
      </c>
      <c r="R740">
        <f>IF(User[[#This Row],[Check In]]="Sin Registro",0,1)</f>
        <v>1</v>
      </c>
      <c r="S740">
        <f>IF(User[[#This Row],[Check Out]]="Sin Registro",0,1)</f>
        <v>1</v>
      </c>
      <c r="T740" t="str">
        <f>IFERROR(IF(VLOOKUP(User[[#This Row],[User Code]],Justificar!$C$8:$I$1048576,6,0)=0,"Sin Justificación",VLOOKUP(User[[#This Row],[User Code]],Justificar!$C$8:$I$1048576,6,0)),"")</f>
        <v/>
      </c>
      <c r="U740" t="str">
        <f>IFERROR(IF(VLOOKUP(User[[#This Row],[User Code]],Justificar!$C$8:$I$1048576,6,0)=0,"Sin Justificación",VLOOKUP(User[[#This Row],[User Code]],Justificar!$C$8:$I$1048576,7,0)),"")</f>
        <v/>
      </c>
      <c r="V740" t="str" cm="1">
        <f t="array" ref="V740">_xlfn.IFS(User[[#This Row],[Time In Store + Leave]]&lt;7.8,"Incompleto",User[[#This Row],[Time In Store + Leave]]&lt;=12,"Completo",User[[#This Row],[Time In Store + Leave]]&gt;12,"Superior")</f>
        <v>Superior</v>
      </c>
      <c r="W74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0" t="str">
        <f>IF(User[[#This Row],[Rango]]="incompleto",IF(User[[#This Row],[Reporte in]]=0,"Sin_Registro_In_Out",IF(User[[#This Row],[Reporte Out]]=0,"No_Realizo_Salida","No_cumple_el_Tiempo")),"")</f>
        <v/>
      </c>
      <c r="Y740" t="str" cm="1">
        <f t="array" ref="Y74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41" spans="1:25" x14ac:dyDescent="0.3">
      <c r="A741" t="s">
        <v>61</v>
      </c>
      <c r="B741">
        <v>1060647092</v>
      </c>
      <c r="C741" t="s">
        <v>963</v>
      </c>
      <c r="D741" t="s">
        <v>62</v>
      </c>
      <c r="E741" t="s">
        <v>6</v>
      </c>
      <c r="F741" t="s">
        <v>1032</v>
      </c>
      <c r="G741" t="s">
        <v>177</v>
      </c>
      <c r="H741" s="2">
        <v>44848.3203125</v>
      </c>
      <c r="I741">
        <v>1</v>
      </c>
      <c r="J74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45922.463310185187</v>
      </c>
      <c r="K74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45922.816053240742</v>
      </c>
      <c r="L741" s="21">
        <f>_xlfn.XLOOKUP(User[[#This Row],[User Code]],RMS_Check_In_Out!A:A,RMS_Check_In_Out!D:D,"0")</f>
        <v>508</v>
      </c>
      <c r="M741" s="21">
        <f>_xlfn.XLOOKUP(User[[#This Row],[User Code]],Leave!P:P,Leave!S:S,"0")</f>
        <v>60</v>
      </c>
      <c r="N741" s="21">
        <f>User[[#This Row],[Time Leave RMS (min)]]/60</f>
        <v>1</v>
      </c>
      <c r="O741" s="15">
        <f>User[[#This Row],[Duration In Store(min)]]/60</f>
        <v>8.4666666666666668</v>
      </c>
      <c r="P741" s="28">
        <f>User[[#This Row],[Time In Store + Leave]]/24</f>
        <v>0.39444444444444443</v>
      </c>
      <c r="Q741" s="15">
        <f>(User[[#This Row],[Time Leave RMS (min)]]/60)+User[[#This Row],[Duration In Store H]]</f>
        <v>9.4666666666666668</v>
      </c>
      <c r="R741">
        <f>IF(User[[#This Row],[Check In]]="Sin Registro",0,1)</f>
        <v>1</v>
      </c>
      <c r="S741">
        <f>IF(User[[#This Row],[Check Out]]="Sin Registro",0,1)</f>
        <v>1</v>
      </c>
      <c r="T741" t="str">
        <f>IFERROR(IF(VLOOKUP(User[[#This Row],[User Code]],Justificar!$C$8:$I$1048576,6,0)=0,"Sin Justificación",VLOOKUP(User[[#This Row],[User Code]],Justificar!$C$8:$I$1048576,6,0)),"")</f>
        <v/>
      </c>
      <c r="U741" t="str">
        <f>IFERROR(IF(VLOOKUP(User[[#This Row],[User Code]],Justificar!$C$8:$I$1048576,6,0)=0,"Sin Justificación",VLOOKUP(User[[#This Row],[User Code]],Justificar!$C$8:$I$1048576,7,0)),"")</f>
        <v/>
      </c>
      <c r="V741" t="str" cm="1">
        <f t="array" ref="V741">_xlfn.IFS(User[[#This Row],[Time In Store + Leave]]&lt;7.8,"Incompleto",User[[#This Row],[Time In Store + Leave]]&lt;=12,"Completo",User[[#This Row],[Time In Store + Leave]]&gt;12,"Superior")</f>
        <v>Completo</v>
      </c>
      <c r="W74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1" t="str">
        <f>IF(User[[#This Row],[Rango]]="incompleto",IF(User[[#This Row],[Reporte in]]=0,"Sin_Registro_In_Out",IF(User[[#This Row],[Reporte Out]]=0,"No_Realizo_Salida","No_cumple_el_Tiempo")),"")</f>
        <v/>
      </c>
      <c r="Y741" t="str" cm="1">
        <f t="array" ref="Y74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42" spans="1:25" x14ac:dyDescent="0.3">
      <c r="A742" t="s">
        <v>63</v>
      </c>
      <c r="B742">
        <v>29973713</v>
      </c>
      <c r="C742" t="s">
        <v>964</v>
      </c>
      <c r="D742" t="s">
        <v>64</v>
      </c>
      <c r="E742" t="s">
        <v>6</v>
      </c>
      <c r="F742" t="s">
        <v>1032</v>
      </c>
      <c r="G742" t="s">
        <v>177</v>
      </c>
      <c r="H742" s="2">
        <v>44848.320219907408</v>
      </c>
      <c r="I742">
        <v>1</v>
      </c>
      <c r="J742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45922.535694444443</v>
      </c>
      <c r="K742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45922.834490740737</v>
      </c>
      <c r="L742" s="21">
        <f>_xlfn.XLOOKUP(User[[#This Row],[User Code]],RMS_Check_In_Out!A:A,RMS_Check_In_Out!D:D,"0")</f>
        <v>430</v>
      </c>
      <c r="M742" s="21">
        <f>_xlfn.XLOOKUP(User[[#This Row],[User Code]],Leave!P:P,Leave!S:S,"0")</f>
        <v>120</v>
      </c>
      <c r="N742" s="21">
        <f>User[[#This Row],[Time Leave RMS (min)]]/60</f>
        <v>2</v>
      </c>
      <c r="O742" s="15">
        <f>User[[#This Row],[Duration In Store(min)]]/60</f>
        <v>7.166666666666667</v>
      </c>
      <c r="P742" s="28">
        <f>User[[#This Row],[Time In Store + Leave]]/24</f>
        <v>0.38194444444444448</v>
      </c>
      <c r="Q742" s="15">
        <f>(User[[#This Row],[Time Leave RMS (min)]]/60)+User[[#This Row],[Duration In Store H]]</f>
        <v>9.1666666666666679</v>
      </c>
      <c r="R742">
        <f>IF(User[[#This Row],[Check In]]="Sin Registro",0,1)</f>
        <v>1</v>
      </c>
      <c r="S742">
        <f>IF(User[[#This Row],[Check Out]]="Sin Registro",0,1)</f>
        <v>1</v>
      </c>
      <c r="T742" t="str">
        <f>IFERROR(IF(VLOOKUP(User[[#This Row],[User Code]],Justificar!$C$8:$I$1048576,6,0)=0,"Sin Justificación",VLOOKUP(User[[#This Row],[User Code]],Justificar!$C$8:$I$1048576,6,0)),"")</f>
        <v/>
      </c>
      <c r="U742" t="str">
        <f>IFERROR(IF(VLOOKUP(User[[#This Row],[User Code]],Justificar!$C$8:$I$1048576,6,0)=0,"Sin Justificación",VLOOKUP(User[[#This Row],[User Code]],Justificar!$C$8:$I$1048576,7,0)),"")</f>
        <v/>
      </c>
      <c r="V742" t="str" cm="1">
        <f t="array" ref="V742">_xlfn.IFS(User[[#This Row],[Time In Store + Leave]]&lt;7.8,"Incompleto",User[[#This Row],[Time In Store + Leave]]&lt;=12,"Completo",User[[#This Row],[Time In Store + Leave]]&gt;12,"Superior")</f>
        <v>Completo</v>
      </c>
      <c r="W74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2" t="str">
        <f>IF(User[[#This Row],[Rango]]="incompleto",IF(User[[#This Row],[Reporte in]]=0,"Sin_Registro_In_Out",IF(User[[#This Row],[Reporte Out]]=0,"No_Realizo_Salida","No_cumple_el_Tiempo")),"")</f>
        <v/>
      </c>
      <c r="Y742" t="str" cm="1">
        <f t="array" ref="Y74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43" spans="1:25" x14ac:dyDescent="0.3">
      <c r="A743" t="s">
        <v>65</v>
      </c>
      <c r="B743">
        <v>1108768236</v>
      </c>
      <c r="C743" t="s">
        <v>965</v>
      </c>
      <c r="D743" t="s">
        <v>66</v>
      </c>
      <c r="E743" t="s">
        <v>6</v>
      </c>
      <c r="F743" t="s">
        <v>2226</v>
      </c>
      <c r="G743" t="s">
        <v>177</v>
      </c>
      <c r="H743" s="2">
        <v>44848.320208333331</v>
      </c>
      <c r="I743">
        <v>1</v>
      </c>
      <c r="J74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45922.457060185188</v>
      </c>
      <c r="K74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45922.800370370373</v>
      </c>
      <c r="L743" s="21">
        <f>_xlfn.XLOOKUP(User[[#This Row],[User Code]],RMS_Check_In_Out!A:A,RMS_Check_In_Out!D:D,"0")</f>
        <v>494</v>
      </c>
      <c r="M743" s="21">
        <f>_xlfn.XLOOKUP(User[[#This Row],[User Code]],Leave!P:P,Leave!S:S,"0")</f>
        <v>60</v>
      </c>
      <c r="N743" s="21">
        <f>User[[#This Row],[Time Leave RMS (min)]]/60</f>
        <v>1</v>
      </c>
      <c r="O743" s="15">
        <f>User[[#This Row],[Duration In Store(min)]]/60</f>
        <v>8.2333333333333325</v>
      </c>
      <c r="P743" s="28">
        <f>User[[#This Row],[Time In Store + Leave]]/24</f>
        <v>0.38472222222222219</v>
      </c>
      <c r="Q743" s="15">
        <f>(User[[#This Row],[Time Leave RMS (min)]]/60)+User[[#This Row],[Duration In Store H]]</f>
        <v>9.2333333333333325</v>
      </c>
      <c r="R743">
        <f>IF(User[[#This Row],[Check In]]="Sin Registro",0,1)</f>
        <v>1</v>
      </c>
      <c r="S743">
        <f>IF(User[[#This Row],[Check Out]]="Sin Registro",0,1)</f>
        <v>1</v>
      </c>
      <c r="T743" t="str">
        <f>IFERROR(IF(VLOOKUP(User[[#This Row],[User Code]],Justificar!$C$8:$I$1048576,6,0)=0,"Sin Justificación",VLOOKUP(User[[#This Row],[User Code]],Justificar!$C$8:$I$1048576,6,0)),"")</f>
        <v/>
      </c>
      <c r="U743" t="str">
        <f>IFERROR(IF(VLOOKUP(User[[#This Row],[User Code]],Justificar!$C$8:$I$1048576,6,0)=0,"Sin Justificación",VLOOKUP(User[[#This Row],[User Code]],Justificar!$C$8:$I$1048576,7,0)),"")</f>
        <v/>
      </c>
      <c r="V743" t="str" cm="1">
        <f t="array" ref="V743">_xlfn.IFS(User[[#This Row],[Time In Store + Leave]]&lt;7.8,"Incompleto",User[[#This Row],[Time In Store + Leave]]&lt;=12,"Completo",User[[#This Row],[Time In Store + Leave]]&gt;12,"Superior")</f>
        <v>Completo</v>
      </c>
      <c r="W74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3" t="str">
        <f>IF(User[[#This Row],[Rango]]="incompleto",IF(User[[#This Row],[Reporte in]]=0,"Sin_Registro_In_Out",IF(User[[#This Row],[Reporte Out]]=0,"No_Realizo_Salida","No_cumple_el_Tiempo")),"")</f>
        <v/>
      </c>
      <c r="Y743" t="str" cm="1">
        <f t="array" ref="Y74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44" spans="1:25" x14ac:dyDescent="0.3">
      <c r="A744" t="s">
        <v>67</v>
      </c>
      <c r="B744">
        <v>1079410929</v>
      </c>
      <c r="C744" t="s">
        <v>966</v>
      </c>
      <c r="D744" t="s">
        <v>68</v>
      </c>
      <c r="E744" t="s">
        <v>6</v>
      </c>
      <c r="F744" t="s">
        <v>977</v>
      </c>
      <c r="G744" t="s">
        <v>179</v>
      </c>
      <c r="H744" s="2">
        <v>44819.68</v>
      </c>
      <c r="I744">
        <v>1</v>
      </c>
      <c r="J74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45922.3671412037</v>
      </c>
      <c r="K74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45922.709097222221</v>
      </c>
      <c r="L744" s="21">
        <f>_xlfn.XLOOKUP(User[[#This Row],[User Code]],RMS_Check_In_Out!A:A,RMS_Check_In_Out!D:D,"0")</f>
        <v>492</v>
      </c>
      <c r="M744" s="21" t="str">
        <f>_xlfn.XLOOKUP(User[[#This Row],[User Code]],Leave!P:P,Leave!S:S,"0")</f>
        <v>0</v>
      </c>
      <c r="N744" s="21">
        <f>User[[#This Row],[Time Leave RMS (min)]]/60</f>
        <v>0</v>
      </c>
      <c r="O744" s="15">
        <f>User[[#This Row],[Duration In Store(min)]]/60</f>
        <v>8.1999999999999993</v>
      </c>
      <c r="P744" s="28">
        <f>User[[#This Row],[Time In Store + Leave]]/24</f>
        <v>0.34166666666666662</v>
      </c>
      <c r="Q744" s="15">
        <f>(User[[#This Row],[Time Leave RMS (min)]]/60)+User[[#This Row],[Duration In Store H]]</f>
        <v>8.1999999999999993</v>
      </c>
      <c r="R744">
        <f>IF(User[[#This Row],[Check In]]="Sin Registro",0,1)</f>
        <v>1</v>
      </c>
      <c r="S744">
        <f>IF(User[[#This Row],[Check Out]]="Sin Registro",0,1)</f>
        <v>1</v>
      </c>
      <c r="T744" t="str">
        <f>IFERROR(IF(VLOOKUP(User[[#This Row],[User Code]],Justificar!$C$8:$I$1048576,6,0)=0,"Sin Justificación",VLOOKUP(User[[#This Row],[User Code]],Justificar!$C$8:$I$1048576,6,0)),"")</f>
        <v/>
      </c>
      <c r="U744" t="str">
        <f>IFERROR(IF(VLOOKUP(User[[#This Row],[User Code]],Justificar!$C$8:$I$1048576,6,0)=0,"Sin Justificación",VLOOKUP(User[[#This Row],[User Code]],Justificar!$C$8:$I$1048576,7,0)),"")</f>
        <v/>
      </c>
      <c r="V744" t="str" cm="1">
        <f t="array" ref="V744">_xlfn.IFS(User[[#This Row],[Time In Store + Leave]]&lt;7.8,"Incompleto",User[[#This Row],[Time In Store + Leave]]&lt;=12,"Completo",User[[#This Row],[Time In Store + Leave]]&gt;12,"Superior")</f>
        <v>Completo</v>
      </c>
      <c r="W74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4" t="str">
        <f>IF(User[[#This Row],[Rango]]="incompleto",IF(User[[#This Row],[Reporte in]]=0,"Sin_Registro_In_Out",IF(User[[#This Row],[Reporte Out]]=0,"No_Realizo_Salida","No_cumple_el_Tiempo")),"")</f>
        <v/>
      </c>
      <c r="Y744" t="str" cm="1">
        <f t="array" ref="Y74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45" spans="1:25" x14ac:dyDescent="0.3">
      <c r="A745" t="s">
        <v>69</v>
      </c>
      <c r="B745">
        <v>1030606934</v>
      </c>
      <c r="C745" t="s">
        <v>1122</v>
      </c>
      <c r="D745" t="s">
        <v>70</v>
      </c>
      <c r="E745" t="s">
        <v>84</v>
      </c>
      <c r="F745" t="s">
        <v>1133</v>
      </c>
      <c r="G745" t="s">
        <v>178</v>
      </c>
      <c r="H745" s="2">
        <v>44811.808900462966</v>
      </c>
      <c r="I745">
        <v>1</v>
      </c>
      <c r="J74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4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45" s="21" t="str">
        <f>_xlfn.XLOOKUP(User[[#This Row],[User Code]],RMS_Check_In_Out!A:A,RMS_Check_In_Out!D:D,"0")</f>
        <v>0</v>
      </c>
      <c r="M745" s="21">
        <f>_xlfn.XLOOKUP(User[[#This Row],[User Code]],Leave!P:P,Leave!S:S,"0")</f>
        <v>540</v>
      </c>
      <c r="N745" s="21">
        <f>User[[#This Row],[Time Leave RMS (min)]]/60</f>
        <v>9</v>
      </c>
      <c r="O745" s="15">
        <f>User[[#This Row],[Duration In Store(min)]]/60</f>
        <v>0</v>
      </c>
      <c r="P745" s="28">
        <f>User[[#This Row],[Time In Store + Leave]]/24</f>
        <v>0.375</v>
      </c>
      <c r="Q745" s="15">
        <f>(User[[#This Row],[Time Leave RMS (min)]]/60)+User[[#This Row],[Duration In Store H]]</f>
        <v>9</v>
      </c>
      <c r="R745">
        <f>IF(User[[#This Row],[Check In]]="Sin Registro",0,1)</f>
        <v>1</v>
      </c>
      <c r="S745">
        <f>IF(User[[#This Row],[Check Out]]="Sin Registro",0,1)</f>
        <v>1</v>
      </c>
      <c r="T745" t="str">
        <f>IFERROR(IF(VLOOKUP(User[[#This Row],[User Code]],Justificar!$C$8:$I$1048576,6,0)=0,"Sin Justificación",VLOOKUP(User[[#This Row],[User Code]],Justificar!$C$8:$I$1048576,6,0)),"")</f>
        <v/>
      </c>
      <c r="U745" t="str">
        <f>IFERROR(IF(VLOOKUP(User[[#This Row],[User Code]],Justificar!$C$8:$I$1048576,6,0)=0,"Sin Justificación",VLOOKUP(User[[#This Row],[User Code]],Justificar!$C$8:$I$1048576,7,0)),"")</f>
        <v/>
      </c>
      <c r="V745" t="str" cm="1">
        <f t="array" ref="V745">_xlfn.IFS(User[[#This Row],[Time In Store + Leave]]&lt;7.8,"Incompleto",User[[#This Row],[Time In Store + Leave]]&lt;=12,"Completo",User[[#This Row],[Time In Store + Leave]]&gt;12,"Superior")</f>
        <v>Completo</v>
      </c>
      <c r="W74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5" t="str">
        <f>IF(User[[#This Row],[Rango]]="incompleto",IF(User[[#This Row],[Reporte in]]=0,"Sin_Registro_In_Out",IF(User[[#This Row],[Reporte Out]]=0,"No_Realizo_Salida","No_cumple_el_Tiempo")),"")</f>
        <v/>
      </c>
      <c r="Y745" t="str" cm="1">
        <f t="array" ref="Y74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46" spans="1:25" x14ac:dyDescent="0.3">
      <c r="A746" t="s">
        <v>71</v>
      </c>
      <c r="B746">
        <v>1069482081</v>
      </c>
      <c r="C746" t="s">
        <v>967</v>
      </c>
      <c r="D746" t="s">
        <v>72</v>
      </c>
      <c r="E746" t="s">
        <v>6</v>
      </c>
      <c r="F746" t="s">
        <v>1046</v>
      </c>
      <c r="G746" t="s">
        <v>179</v>
      </c>
      <c r="H746" s="2">
        <v>44809.768611111111</v>
      </c>
      <c r="I746">
        <v>1</v>
      </c>
      <c r="J74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45922.35701388889</v>
      </c>
      <c r="K74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45922.762013888889</v>
      </c>
      <c r="L746" s="21">
        <f>_xlfn.XLOOKUP(User[[#This Row],[User Code]],RMS_Check_In_Out!A:A,RMS_Check_In_Out!D:D,"0")</f>
        <v>583</v>
      </c>
      <c r="M746" s="21" t="str">
        <f>_xlfn.XLOOKUP(User[[#This Row],[User Code]],Leave!P:P,Leave!S:S,"0")</f>
        <v>0</v>
      </c>
      <c r="N746" s="21">
        <f>User[[#This Row],[Time Leave RMS (min)]]/60</f>
        <v>0</v>
      </c>
      <c r="O746" s="15">
        <f>User[[#This Row],[Duration In Store(min)]]/60</f>
        <v>9.7166666666666668</v>
      </c>
      <c r="P746" s="28">
        <f>User[[#This Row],[Time In Store + Leave]]/24</f>
        <v>0.40486111111111112</v>
      </c>
      <c r="Q746" s="15">
        <f>(User[[#This Row],[Time Leave RMS (min)]]/60)+User[[#This Row],[Duration In Store H]]</f>
        <v>9.7166666666666668</v>
      </c>
      <c r="R746">
        <f>IF(User[[#This Row],[Check In]]="Sin Registro",0,1)</f>
        <v>1</v>
      </c>
      <c r="S746">
        <f>IF(User[[#This Row],[Check Out]]="Sin Registro",0,1)</f>
        <v>1</v>
      </c>
      <c r="T746" t="str">
        <f>IFERROR(IF(VLOOKUP(User[[#This Row],[User Code]],Justificar!$C$8:$I$1048576,6,0)=0,"Sin Justificación",VLOOKUP(User[[#This Row],[User Code]],Justificar!$C$8:$I$1048576,6,0)),"")</f>
        <v/>
      </c>
      <c r="U746" t="str">
        <f>IFERROR(IF(VLOOKUP(User[[#This Row],[User Code]],Justificar!$C$8:$I$1048576,6,0)=0,"Sin Justificación",VLOOKUP(User[[#This Row],[User Code]],Justificar!$C$8:$I$1048576,7,0)),"")</f>
        <v/>
      </c>
      <c r="V746" t="str" cm="1">
        <f t="array" ref="V746">_xlfn.IFS(User[[#This Row],[Time In Store + Leave]]&lt;7.8,"Incompleto",User[[#This Row],[Time In Store + Leave]]&lt;=12,"Completo",User[[#This Row],[Time In Store + Leave]]&gt;12,"Superior")</f>
        <v>Completo</v>
      </c>
      <c r="W74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6" t="str">
        <f>IF(User[[#This Row],[Rango]]="incompleto",IF(User[[#This Row],[Reporte in]]=0,"Sin_Registro_In_Out",IF(User[[#This Row],[Reporte Out]]=0,"No_Realizo_Salida","No_cumple_el_Tiempo")),"")</f>
        <v/>
      </c>
      <c r="Y746" t="str" cm="1">
        <f t="array" ref="Y74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VELASQUEZ ANDRES JULIAN</v>
      </c>
    </row>
    <row r="747" spans="1:25" x14ac:dyDescent="0.3">
      <c r="A747" t="s">
        <v>74</v>
      </c>
      <c r="B747">
        <v>1140860596</v>
      </c>
      <c r="C747" t="s">
        <v>968</v>
      </c>
      <c r="D747" t="s">
        <v>75</v>
      </c>
      <c r="E747" t="s">
        <v>6</v>
      </c>
      <c r="F747" t="s">
        <v>1863</v>
      </c>
      <c r="G747" t="s">
        <v>179</v>
      </c>
      <c r="H747" s="2">
        <v>44782.638009259259</v>
      </c>
      <c r="I747">
        <v>1</v>
      </c>
      <c r="J74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45922.416412037041</v>
      </c>
      <c r="K74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45922.712337962963</v>
      </c>
      <c r="L747" s="21">
        <f>_xlfn.XLOOKUP(User[[#This Row],[User Code]],RMS_Check_In_Out!A:A,RMS_Check_In_Out!D:D,"0")</f>
        <v>426</v>
      </c>
      <c r="M747" s="21">
        <f>_xlfn.XLOOKUP(User[[#This Row],[User Code]],Leave!P:P,Leave!S:S,"0")</f>
        <v>120</v>
      </c>
      <c r="N747" s="21">
        <f>User[[#This Row],[Time Leave RMS (min)]]/60</f>
        <v>2</v>
      </c>
      <c r="O747" s="15">
        <f>User[[#This Row],[Duration In Store(min)]]/60</f>
        <v>7.1</v>
      </c>
      <c r="P747" s="28">
        <f>User[[#This Row],[Time In Store + Leave]]/24</f>
        <v>0.37916666666666665</v>
      </c>
      <c r="Q747" s="15">
        <f>(User[[#This Row],[Time Leave RMS (min)]]/60)+User[[#This Row],[Duration In Store H]]</f>
        <v>9.1</v>
      </c>
      <c r="R747">
        <f>IF(User[[#This Row],[Check In]]="Sin Registro",0,1)</f>
        <v>1</v>
      </c>
      <c r="S747">
        <f>IF(User[[#This Row],[Check Out]]="Sin Registro",0,1)</f>
        <v>1</v>
      </c>
      <c r="T747" t="str">
        <f>IFERROR(IF(VLOOKUP(User[[#This Row],[User Code]],Justificar!$C$8:$I$1048576,6,0)=0,"Sin Justificación",VLOOKUP(User[[#This Row],[User Code]],Justificar!$C$8:$I$1048576,6,0)),"")</f>
        <v/>
      </c>
      <c r="U747" t="str">
        <f>IFERROR(IF(VLOOKUP(User[[#This Row],[User Code]],Justificar!$C$8:$I$1048576,6,0)=0,"Sin Justificación",VLOOKUP(User[[#This Row],[User Code]],Justificar!$C$8:$I$1048576,7,0)),"")</f>
        <v/>
      </c>
      <c r="V747" t="str" cm="1">
        <f t="array" ref="V747">_xlfn.IFS(User[[#This Row],[Time In Store + Leave]]&lt;7.8,"Incompleto",User[[#This Row],[Time In Store + Leave]]&lt;=12,"Completo",User[[#This Row],[Time In Store + Leave]]&gt;12,"Superior")</f>
        <v>Completo</v>
      </c>
      <c r="W74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7" t="str">
        <f>IF(User[[#This Row],[Rango]]="incompleto",IF(User[[#This Row],[Reporte in]]=0,"Sin_Registro_In_Out",IF(User[[#This Row],[Reporte Out]]=0,"No_Realizo_Salida","No_cumple_el_Tiempo")),"")</f>
        <v/>
      </c>
      <c r="Y747" t="str" cm="1">
        <f t="array" ref="Y74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48" spans="1:25" x14ac:dyDescent="0.3">
      <c r="A748" t="s">
        <v>76</v>
      </c>
      <c r="B748">
        <v>1023916000</v>
      </c>
      <c r="C748" t="s">
        <v>969</v>
      </c>
      <c r="D748" t="s">
        <v>77</v>
      </c>
      <c r="E748" t="s">
        <v>6</v>
      </c>
      <c r="F748" t="s">
        <v>2768</v>
      </c>
      <c r="G748" t="s">
        <v>178</v>
      </c>
      <c r="H748" s="2">
        <v>44753.630023148151</v>
      </c>
      <c r="I748">
        <v>1</v>
      </c>
      <c r="J74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45922.354861111111</v>
      </c>
      <c r="K74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45922.76966435185</v>
      </c>
      <c r="L748" s="21">
        <f>_xlfn.XLOOKUP(User[[#This Row],[User Code]],RMS_Check_In_Out!A:A,RMS_Check_In_Out!D:D,"0")</f>
        <v>597</v>
      </c>
      <c r="M748" s="21" t="str">
        <f>_xlfn.XLOOKUP(User[[#This Row],[User Code]],Leave!P:P,Leave!S:S,"0")</f>
        <v>0</v>
      </c>
      <c r="N748" s="21">
        <f>User[[#This Row],[Time Leave RMS (min)]]/60</f>
        <v>0</v>
      </c>
      <c r="O748" s="15">
        <f>User[[#This Row],[Duration In Store(min)]]/60</f>
        <v>9.9499999999999993</v>
      </c>
      <c r="P748" s="28">
        <f>User[[#This Row],[Time In Store + Leave]]/24</f>
        <v>0.4145833333333333</v>
      </c>
      <c r="Q748" s="15">
        <f>(User[[#This Row],[Time Leave RMS (min)]]/60)+User[[#This Row],[Duration In Store H]]</f>
        <v>9.9499999999999993</v>
      </c>
      <c r="R748">
        <f>IF(User[[#This Row],[Check In]]="Sin Registro",0,1)</f>
        <v>1</v>
      </c>
      <c r="S748">
        <f>IF(User[[#This Row],[Check Out]]="Sin Registro",0,1)</f>
        <v>1</v>
      </c>
      <c r="T748" t="str">
        <f>IFERROR(IF(VLOOKUP(User[[#This Row],[User Code]],Justificar!$C$8:$I$1048576,6,0)=0,"Sin Justificación",VLOOKUP(User[[#This Row],[User Code]],Justificar!$C$8:$I$1048576,6,0)),"")</f>
        <v/>
      </c>
      <c r="U748" t="str">
        <f>IFERROR(IF(VLOOKUP(User[[#This Row],[User Code]],Justificar!$C$8:$I$1048576,6,0)=0,"Sin Justificación",VLOOKUP(User[[#This Row],[User Code]],Justificar!$C$8:$I$1048576,7,0)),"")</f>
        <v/>
      </c>
      <c r="V748" t="str" cm="1">
        <f t="array" ref="V748">_xlfn.IFS(User[[#This Row],[Time In Store + Leave]]&lt;7.8,"Incompleto",User[[#This Row],[Time In Store + Leave]]&lt;=12,"Completo",User[[#This Row],[Time In Store + Leave]]&gt;12,"Superior")</f>
        <v>Completo</v>
      </c>
      <c r="W74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8" t="str">
        <f>IF(User[[#This Row],[Rango]]="incompleto",IF(User[[#This Row],[Reporte in]]=0,"Sin_Registro_In_Out",IF(User[[#This Row],[Reporte Out]]=0,"No_Realizo_Salida","No_cumple_el_Tiempo")),"")</f>
        <v/>
      </c>
      <c r="Y748" t="str" cm="1">
        <f t="array" ref="Y74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49" spans="1:25" x14ac:dyDescent="0.3">
      <c r="A749" t="s">
        <v>78</v>
      </c>
      <c r="B749">
        <v>1037625682</v>
      </c>
      <c r="C749" t="s">
        <v>970</v>
      </c>
      <c r="D749" t="s">
        <v>79</v>
      </c>
      <c r="E749" t="s">
        <v>6</v>
      </c>
      <c r="F749" t="s">
        <v>973</v>
      </c>
      <c r="G749" t="s">
        <v>177</v>
      </c>
      <c r="H749" s="2">
        <v>44727.629861111112</v>
      </c>
      <c r="I749">
        <v>1</v>
      </c>
      <c r="J74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4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49" s="21" t="str">
        <f>_xlfn.XLOOKUP(User[[#This Row],[User Code]],RMS_Check_In_Out!A:A,RMS_Check_In_Out!D:D,"0")</f>
        <v>0</v>
      </c>
      <c r="M749" s="21">
        <f>_xlfn.XLOOKUP(User[[#This Row],[User Code]],Leave!P:P,Leave!S:S,"0")</f>
        <v>540</v>
      </c>
      <c r="N749" s="21">
        <f>User[[#This Row],[Time Leave RMS (min)]]/60</f>
        <v>9</v>
      </c>
      <c r="O749" s="15">
        <f>User[[#This Row],[Duration In Store(min)]]/60</f>
        <v>0</v>
      </c>
      <c r="P749" s="28">
        <f>User[[#This Row],[Time In Store + Leave]]/24</f>
        <v>0.375</v>
      </c>
      <c r="Q749" s="15">
        <f>(User[[#This Row],[Time Leave RMS (min)]]/60)+User[[#This Row],[Duration In Store H]]</f>
        <v>9</v>
      </c>
      <c r="R749">
        <f>IF(User[[#This Row],[Check In]]="Sin Registro",0,1)</f>
        <v>1</v>
      </c>
      <c r="S749">
        <f>IF(User[[#This Row],[Check Out]]="Sin Registro",0,1)</f>
        <v>1</v>
      </c>
      <c r="T749" t="str">
        <f>IFERROR(IF(VLOOKUP(User[[#This Row],[User Code]],Justificar!$C$8:$I$1048576,6,0)=0,"Sin Justificación",VLOOKUP(User[[#This Row],[User Code]],Justificar!$C$8:$I$1048576,6,0)),"")</f>
        <v/>
      </c>
      <c r="U749" t="str">
        <f>IFERROR(IF(VLOOKUP(User[[#This Row],[User Code]],Justificar!$C$8:$I$1048576,6,0)=0,"Sin Justificación",VLOOKUP(User[[#This Row],[User Code]],Justificar!$C$8:$I$1048576,7,0)),"")</f>
        <v/>
      </c>
      <c r="V749" t="str" cm="1">
        <f t="array" ref="V749">_xlfn.IFS(User[[#This Row],[Time In Store + Leave]]&lt;7.8,"Incompleto",User[[#This Row],[Time In Store + Leave]]&lt;=12,"Completo",User[[#This Row],[Time In Store + Leave]]&gt;12,"Superior")</f>
        <v>Completo</v>
      </c>
      <c r="W74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49" t="str">
        <f>IF(User[[#This Row],[Rango]]="incompleto",IF(User[[#This Row],[Reporte in]]=0,"Sin_Registro_In_Out",IF(User[[#This Row],[Reporte Out]]=0,"No_Realizo_Salida","No_cumple_el_Tiempo")),"")</f>
        <v/>
      </c>
      <c r="Y749" t="str" cm="1">
        <f t="array" ref="Y74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50" spans="1:25" x14ac:dyDescent="0.3">
      <c r="A750" t="s">
        <v>80</v>
      </c>
      <c r="B750">
        <v>1129580472</v>
      </c>
      <c r="C750" t="s">
        <v>971</v>
      </c>
      <c r="D750" t="s">
        <v>81</v>
      </c>
      <c r="E750" t="s">
        <v>6</v>
      </c>
      <c r="F750" t="s">
        <v>974</v>
      </c>
      <c r="G750" t="s">
        <v>177</v>
      </c>
      <c r="H750" s="2">
        <v>44727.629664351851</v>
      </c>
      <c r="I750">
        <v>1</v>
      </c>
      <c r="J750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45922.554340277777</v>
      </c>
      <c r="K750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45922.872650462959</v>
      </c>
      <c r="L750" s="21">
        <f>_xlfn.XLOOKUP(User[[#This Row],[User Code]],RMS_Check_In_Out!A:A,RMS_Check_In_Out!D:D,"0")</f>
        <v>458</v>
      </c>
      <c r="M750" s="21" t="str">
        <f>_xlfn.XLOOKUP(User[[#This Row],[User Code]],Leave!P:P,Leave!S:S,"0")</f>
        <v>0</v>
      </c>
      <c r="N750" s="21">
        <f>User[[#This Row],[Time Leave RMS (min)]]/60</f>
        <v>0</v>
      </c>
      <c r="O750" s="15">
        <f>User[[#This Row],[Duration In Store(min)]]/60</f>
        <v>7.6333333333333337</v>
      </c>
      <c r="P750" s="28">
        <f>User[[#This Row],[Time In Store + Leave]]/24</f>
        <v>0.31805555555555559</v>
      </c>
      <c r="Q750" s="15">
        <f>(User[[#This Row],[Time Leave RMS (min)]]/60)+User[[#This Row],[Duration In Store H]]</f>
        <v>7.6333333333333337</v>
      </c>
      <c r="R750">
        <f>IF(User[[#This Row],[Check In]]="Sin Registro",0,1)</f>
        <v>1</v>
      </c>
      <c r="S750">
        <f>IF(User[[#This Row],[Check Out]]="Sin Registro",0,1)</f>
        <v>1</v>
      </c>
      <c r="T750" t="str">
        <f>IFERROR(IF(VLOOKUP(User[[#This Row],[User Code]],Justificar!$C$8:$I$1048576,6,0)=0,"Sin Justificación",VLOOKUP(User[[#This Row],[User Code]],Justificar!$C$8:$I$1048576,6,0)),"")</f>
        <v>Sin Justificación</v>
      </c>
      <c r="U750" t="str">
        <f>IFERROR(IF(VLOOKUP(User[[#This Row],[User Code]],Justificar!$C$8:$I$1048576,6,0)=0,"Sin Justificación",VLOOKUP(User[[#This Row],[User Code]],Justificar!$C$8:$I$1048576,7,0)),"")</f>
        <v>Sin Justificación</v>
      </c>
      <c r="V750" t="str" cm="1">
        <f t="array" ref="V750">_xlfn.IFS(User[[#This Row],[Time In Store + Leave]]&lt;7.8,"Incompleto",User[[#This Row],[Time In Store + Leave]]&lt;=12,"Completo",User[[#This Row],[Time In Store + Leave]]&gt;12,"Superior")</f>
        <v>Incompleto</v>
      </c>
      <c r="W75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50" t="str">
        <f>IF(User[[#This Row],[Rango]]="incompleto",IF(User[[#This Row],[Reporte in]]=0,"Sin_Registro_In_Out",IF(User[[#This Row],[Reporte Out]]=0,"No_Realizo_Salida","No_cumple_el_Tiempo")),"")</f>
        <v>No_cumple_el_Tiempo</v>
      </c>
      <c r="Y750" t="str" cm="1">
        <f t="array" ref="Y75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51" spans="1:25" x14ac:dyDescent="0.3">
      <c r="A751" t="s">
        <v>82</v>
      </c>
      <c r="B751">
        <v>52518854</v>
      </c>
      <c r="C751" t="s">
        <v>996</v>
      </c>
      <c r="D751" t="s">
        <v>83</v>
      </c>
      <c r="E751" t="s">
        <v>6</v>
      </c>
      <c r="F751" t="s">
        <v>2768</v>
      </c>
      <c r="G751" t="s">
        <v>178</v>
      </c>
      <c r="H751" s="2">
        <v>44725.461481481485</v>
      </c>
      <c r="I751">
        <v>1</v>
      </c>
      <c r="J75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45922.328252314815</v>
      </c>
      <c r="K75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45922.715474537035</v>
      </c>
      <c r="L751" s="21">
        <f>_xlfn.XLOOKUP(User[[#This Row],[User Code]],RMS_Check_In_Out!A:A,RMS_Check_In_Out!D:D,"0")</f>
        <v>558</v>
      </c>
      <c r="M751" s="21" t="str">
        <f>_xlfn.XLOOKUP(User[[#This Row],[User Code]],Leave!P:P,Leave!S:S,"0")</f>
        <v>0</v>
      </c>
      <c r="N751" s="21">
        <f>User[[#This Row],[Time Leave RMS (min)]]/60</f>
        <v>0</v>
      </c>
      <c r="O751" s="15">
        <f>User[[#This Row],[Duration In Store(min)]]/60</f>
        <v>9.3000000000000007</v>
      </c>
      <c r="P751" s="28">
        <f>User[[#This Row],[Time In Store + Leave]]/24</f>
        <v>0.38750000000000001</v>
      </c>
      <c r="Q751" s="15">
        <f>(User[[#This Row],[Time Leave RMS (min)]]/60)+User[[#This Row],[Duration In Store H]]</f>
        <v>9.3000000000000007</v>
      </c>
      <c r="R751">
        <f>IF(User[[#This Row],[Check In]]="Sin Registro",0,1)</f>
        <v>1</v>
      </c>
      <c r="S751">
        <f>IF(User[[#This Row],[Check Out]]="Sin Registro",0,1)</f>
        <v>1</v>
      </c>
      <c r="T751" t="str">
        <f>IFERROR(IF(VLOOKUP(User[[#This Row],[User Code]],Justificar!$C$8:$I$1048576,6,0)=0,"Sin Justificación",VLOOKUP(User[[#This Row],[User Code]],Justificar!$C$8:$I$1048576,6,0)),"")</f>
        <v/>
      </c>
      <c r="U751" t="str">
        <f>IFERROR(IF(VLOOKUP(User[[#This Row],[User Code]],Justificar!$C$8:$I$1048576,6,0)=0,"Sin Justificación",VLOOKUP(User[[#This Row],[User Code]],Justificar!$C$8:$I$1048576,7,0)),"")</f>
        <v/>
      </c>
      <c r="V751" t="str" cm="1">
        <f t="array" ref="V751">_xlfn.IFS(User[[#This Row],[Time In Store + Leave]]&lt;7.8,"Incompleto",User[[#This Row],[Time In Store + Leave]]&lt;=12,"Completo",User[[#This Row],[Time In Store + Leave]]&gt;12,"Superior")</f>
        <v>Completo</v>
      </c>
      <c r="W75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1" t="str">
        <f>IF(User[[#This Row],[Rango]]="incompleto",IF(User[[#This Row],[Reporte in]]=0,"Sin_Registro_In_Out",IF(User[[#This Row],[Reporte Out]]=0,"No_Realizo_Salida","No_cumple_el_Tiempo")),"")</f>
        <v/>
      </c>
      <c r="Y751" t="str" cm="1">
        <f t="array" ref="Y75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52" spans="1:25" x14ac:dyDescent="0.3">
      <c r="A752" t="s">
        <v>85</v>
      </c>
      <c r="B752">
        <v>73157192</v>
      </c>
      <c r="C752" t="s">
        <v>997</v>
      </c>
      <c r="D752" t="s">
        <v>86</v>
      </c>
      <c r="E752" t="s">
        <v>84</v>
      </c>
      <c r="F752" t="s">
        <v>1026</v>
      </c>
      <c r="G752" t="s">
        <v>178</v>
      </c>
      <c r="H752" s="2">
        <v>44721.677337962959</v>
      </c>
      <c r="I752">
        <v>1</v>
      </c>
      <c r="J75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5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52" s="21" t="str">
        <f>_xlfn.XLOOKUP(User[[#This Row],[User Code]],RMS_Check_In_Out!A:A,RMS_Check_In_Out!D:D,"0")</f>
        <v>0</v>
      </c>
      <c r="M752" s="21">
        <f>_xlfn.XLOOKUP(User[[#This Row],[User Code]],Leave!P:P,Leave!S:S,"0")</f>
        <v>540</v>
      </c>
      <c r="N752" s="21">
        <f>User[[#This Row],[Time Leave RMS (min)]]/60</f>
        <v>9</v>
      </c>
      <c r="O752" s="15">
        <f>User[[#This Row],[Duration In Store(min)]]/60</f>
        <v>0</v>
      </c>
      <c r="P752" s="28">
        <f>User[[#This Row],[Time In Store + Leave]]/24</f>
        <v>0.375</v>
      </c>
      <c r="Q752" s="15">
        <f>(User[[#This Row],[Time Leave RMS (min)]]/60)+User[[#This Row],[Duration In Store H]]</f>
        <v>9</v>
      </c>
      <c r="R752">
        <f>IF(User[[#This Row],[Check In]]="Sin Registro",0,1)</f>
        <v>1</v>
      </c>
      <c r="S752">
        <f>IF(User[[#This Row],[Check Out]]="Sin Registro",0,1)</f>
        <v>1</v>
      </c>
      <c r="T752" t="str">
        <f>IFERROR(IF(VLOOKUP(User[[#This Row],[User Code]],Justificar!$C$8:$I$1048576,6,0)=0,"Sin Justificación",VLOOKUP(User[[#This Row],[User Code]],Justificar!$C$8:$I$1048576,6,0)),"")</f>
        <v/>
      </c>
      <c r="U752" t="str">
        <f>IFERROR(IF(VLOOKUP(User[[#This Row],[User Code]],Justificar!$C$8:$I$1048576,6,0)=0,"Sin Justificación",VLOOKUP(User[[#This Row],[User Code]],Justificar!$C$8:$I$1048576,7,0)),"")</f>
        <v/>
      </c>
      <c r="V752" t="str" cm="1">
        <f t="array" ref="V752">_xlfn.IFS(User[[#This Row],[Time In Store + Leave]]&lt;7.8,"Incompleto",User[[#This Row],[Time In Store + Leave]]&lt;=12,"Completo",User[[#This Row],[Time In Store + Leave]]&gt;12,"Superior")</f>
        <v>Completo</v>
      </c>
      <c r="W75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2" t="str">
        <f>IF(User[[#This Row],[Rango]]="incompleto",IF(User[[#This Row],[Reporte in]]=0,"Sin_Registro_In_Out",IF(User[[#This Row],[Reporte Out]]=0,"No_Realizo_Salida","No_cumple_el_Tiempo")),"")</f>
        <v/>
      </c>
      <c r="Y752" t="str" cm="1">
        <f t="array" ref="Y75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53" spans="1:25" x14ac:dyDescent="0.3">
      <c r="A753" t="s">
        <v>88</v>
      </c>
      <c r="B753">
        <v>1118829706</v>
      </c>
      <c r="C753" t="s">
        <v>998</v>
      </c>
      <c r="D753" t="s">
        <v>89</v>
      </c>
      <c r="E753" t="s">
        <v>6</v>
      </c>
      <c r="F753" t="s">
        <v>1863</v>
      </c>
      <c r="G753" t="s">
        <v>179</v>
      </c>
      <c r="H753" s="2">
        <v>44690.381435185183</v>
      </c>
      <c r="I753">
        <v>1</v>
      </c>
      <c r="J75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45922.354386574072</v>
      </c>
      <c r="K75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45922.752754629626</v>
      </c>
      <c r="L753" s="21">
        <f>_xlfn.XLOOKUP(User[[#This Row],[User Code]],RMS_Check_In_Out!A:A,RMS_Check_In_Out!D:D,"0")</f>
        <v>574</v>
      </c>
      <c r="M753" s="21" t="str">
        <f>_xlfn.XLOOKUP(User[[#This Row],[User Code]],Leave!P:P,Leave!S:S,"0")</f>
        <v>0</v>
      </c>
      <c r="N753" s="21">
        <f>User[[#This Row],[Time Leave RMS (min)]]/60</f>
        <v>0</v>
      </c>
      <c r="O753" s="15">
        <f>User[[#This Row],[Duration In Store(min)]]/60</f>
        <v>9.5666666666666664</v>
      </c>
      <c r="P753" s="28">
        <f>User[[#This Row],[Time In Store + Leave]]/24</f>
        <v>0.39861111111111108</v>
      </c>
      <c r="Q753" s="15">
        <f>(User[[#This Row],[Time Leave RMS (min)]]/60)+User[[#This Row],[Duration In Store H]]</f>
        <v>9.5666666666666664</v>
      </c>
      <c r="R753">
        <f>IF(User[[#This Row],[Check In]]="Sin Registro",0,1)</f>
        <v>1</v>
      </c>
      <c r="S753">
        <f>IF(User[[#This Row],[Check Out]]="Sin Registro",0,1)</f>
        <v>1</v>
      </c>
      <c r="T753" t="str">
        <f>IFERROR(IF(VLOOKUP(User[[#This Row],[User Code]],Justificar!$C$8:$I$1048576,6,0)=0,"Sin Justificación",VLOOKUP(User[[#This Row],[User Code]],Justificar!$C$8:$I$1048576,6,0)),"")</f>
        <v/>
      </c>
      <c r="U753" t="str">
        <f>IFERROR(IF(VLOOKUP(User[[#This Row],[User Code]],Justificar!$C$8:$I$1048576,6,0)=0,"Sin Justificación",VLOOKUP(User[[#This Row],[User Code]],Justificar!$C$8:$I$1048576,7,0)),"")</f>
        <v/>
      </c>
      <c r="V753" t="str" cm="1">
        <f t="array" ref="V753">_xlfn.IFS(User[[#This Row],[Time In Store + Leave]]&lt;7.8,"Incompleto",User[[#This Row],[Time In Store + Leave]]&lt;=12,"Completo",User[[#This Row],[Time In Store + Leave]]&gt;12,"Superior")</f>
        <v>Completo</v>
      </c>
      <c r="W75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3" t="str">
        <f>IF(User[[#This Row],[Rango]]="incompleto",IF(User[[#This Row],[Reporte in]]=0,"Sin_Registro_In_Out",IF(User[[#This Row],[Reporte Out]]=0,"No_Realizo_Salida","No_cumple_el_Tiempo")),"")</f>
        <v/>
      </c>
      <c r="Y753" t="str" cm="1">
        <f t="array" ref="Y75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54" spans="1:25" x14ac:dyDescent="0.3">
      <c r="A754" t="s">
        <v>90</v>
      </c>
      <c r="B754">
        <v>1031175432</v>
      </c>
      <c r="C754" t="s">
        <v>1123</v>
      </c>
      <c r="D754" t="s">
        <v>91</v>
      </c>
      <c r="E754" t="s">
        <v>84</v>
      </c>
      <c r="F754" t="s">
        <v>981</v>
      </c>
      <c r="G754" t="s">
        <v>177</v>
      </c>
      <c r="H754" s="2">
        <v>44635.409930555557</v>
      </c>
      <c r="I754">
        <v>1</v>
      </c>
      <c r="J754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54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54" s="21" t="str">
        <f>_xlfn.XLOOKUP(User[[#This Row],[User Code]],RMS_Check_In_Out!A:A,RMS_Check_In_Out!D:D,"0")</f>
        <v>0</v>
      </c>
      <c r="M754" s="21">
        <f>_xlfn.XLOOKUP(User[[#This Row],[User Code]],Leave!P:P,Leave!S:S,"0")</f>
        <v>540</v>
      </c>
      <c r="N754" s="21">
        <f>User[[#This Row],[Time Leave RMS (min)]]/60</f>
        <v>9</v>
      </c>
      <c r="O754" s="15">
        <f>User[[#This Row],[Duration In Store(min)]]/60</f>
        <v>0</v>
      </c>
      <c r="P754" s="28">
        <f>User[[#This Row],[Time In Store + Leave]]/24</f>
        <v>0.375</v>
      </c>
      <c r="Q754" s="15">
        <f>(User[[#This Row],[Time Leave RMS (min)]]/60)+User[[#This Row],[Duration In Store H]]</f>
        <v>9</v>
      </c>
      <c r="R754">
        <f>IF(User[[#This Row],[Check In]]="Sin Registro",0,1)</f>
        <v>1</v>
      </c>
      <c r="S754">
        <f>IF(User[[#This Row],[Check Out]]="Sin Registro",0,1)</f>
        <v>1</v>
      </c>
      <c r="T754" t="str">
        <f>IFERROR(IF(VLOOKUP(User[[#This Row],[User Code]],Justificar!$C$8:$I$1048576,6,0)=0,"Sin Justificación",VLOOKUP(User[[#This Row],[User Code]],Justificar!$C$8:$I$1048576,6,0)),"")</f>
        <v/>
      </c>
      <c r="U754" t="str">
        <f>IFERROR(IF(VLOOKUP(User[[#This Row],[User Code]],Justificar!$C$8:$I$1048576,6,0)=0,"Sin Justificación",VLOOKUP(User[[#This Row],[User Code]],Justificar!$C$8:$I$1048576,7,0)),"")</f>
        <v/>
      </c>
      <c r="V754" t="str" cm="1">
        <f t="array" ref="V754">_xlfn.IFS(User[[#This Row],[Time In Store + Leave]]&lt;7.8,"Incompleto",User[[#This Row],[Time In Store + Leave]]&lt;=12,"Completo",User[[#This Row],[Time In Store + Leave]]&gt;12,"Superior")</f>
        <v>Completo</v>
      </c>
      <c r="W75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4" t="str">
        <f>IF(User[[#This Row],[Rango]]="incompleto",IF(User[[#This Row],[Reporte in]]=0,"Sin_Registro_In_Out",IF(User[[#This Row],[Reporte Out]]=0,"No_Realizo_Salida","No_cumple_el_Tiempo")),"")</f>
        <v/>
      </c>
      <c r="Y754" t="str" cm="1">
        <f t="array" ref="Y75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55" spans="1:25" x14ac:dyDescent="0.3">
      <c r="A755" t="s">
        <v>92</v>
      </c>
      <c r="B755">
        <v>86061678</v>
      </c>
      <c r="C755" t="s">
        <v>999</v>
      </c>
      <c r="D755" t="s">
        <v>93</v>
      </c>
      <c r="E755" t="s">
        <v>84</v>
      </c>
      <c r="F755" t="s">
        <v>1133</v>
      </c>
      <c r="G755" t="s">
        <v>178</v>
      </c>
      <c r="H755" s="2">
        <v>44581.410127314812</v>
      </c>
      <c r="I755">
        <v>1</v>
      </c>
      <c r="J755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55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55" s="21" t="str">
        <f>_xlfn.XLOOKUP(User[[#This Row],[User Code]],RMS_Check_In_Out!A:A,RMS_Check_In_Out!D:D,"0")</f>
        <v>0</v>
      </c>
      <c r="M755" s="21">
        <f>_xlfn.XLOOKUP(User[[#This Row],[User Code]],Leave!P:P,Leave!S:S,"0")</f>
        <v>540</v>
      </c>
      <c r="N755" s="21">
        <f>User[[#This Row],[Time Leave RMS (min)]]/60</f>
        <v>9</v>
      </c>
      <c r="O755" s="15">
        <f>User[[#This Row],[Duration In Store(min)]]/60</f>
        <v>0</v>
      </c>
      <c r="P755" s="28">
        <f>User[[#This Row],[Time In Store + Leave]]/24</f>
        <v>0.375</v>
      </c>
      <c r="Q755" s="15">
        <f>(User[[#This Row],[Time Leave RMS (min)]]/60)+User[[#This Row],[Duration In Store H]]</f>
        <v>9</v>
      </c>
      <c r="R755">
        <f>IF(User[[#This Row],[Check In]]="Sin Registro",0,1)</f>
        <v>1</v>
      </c>
      <c r="S755">
        <f>IF(User[[#This Row],[Check Out]]="Sin Registro",0,1)</f>
        <v>1</v>
      </c>
      <c r="T755" t="str">
        <f>IFERROR(IF(VLOOKUP(User[[#This Row],[User Code]],Justificar!$C$8:$I$1048576,6,0)=0,"Sin Justificación",VLOOKUP(User[[#This Row],[User Code]],Justificar!$C$8:$I$1048576,6,0)),"")</f>
        <v/>
      </c>
      <c r="U755" t="str">
        <f>IFERROR(IF(VLOOKUP(User[[#This Row],[User Code]],Justificar!$C$8:$I$1048576,6,0)=0,"Sin Justificación",VLOOKUP(User[[#This Row],[User Code]],Justificar!$C$8:$I$1048576,7,0)),"")</f>
        <v/>
      </c>
      <c r="V755" t="str" cm="1">
        <f t="array" ref="V755">_xlfn.IFS(User[[#This Row],[Time In Store + Leave]]&lt;7.8,"Incompleto",User[[#This Row],[Time In Store + Leave]]&lt;=12,"Completo",User[[#This Row],[Time In Store + Leave]]&gt;12,"Superior")</f>
        <v>Completo</v>
      </c>
      <c r="W75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5" t="str">
        <f>IF(User[[#This Row],[Rango]]="incompleto",IF(User[[#This Row],[Reporte in]]=0,"Sin_Registro_In_Out",IF(User[[#This Row],[Reporte Out]]=0,"No_Realizo_Salida","No_cumple_el_Tiempo")),"")</f>
        <v/>
      </c>
      <c r="Y755" t="str" cm="1">
        <f t="array" ref="Y75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ESTERLIN CARLOS ARMANDO</v>
      </c>
    </row>
    <row r="756" spans="1:25" x14ac:dyDescent="0.3">
      <c r="A756" t="s">
        <v>94</v>
      </c>
      <c r="B756">
        <v>1003243357</v>
      </c>
      <c r="C756" t="s">
        <v>1000</v>
      </c>
      <c r="D756" t="s">
        <v>95</v>
      </c>
      <c r="E756" t="s">
        <v>6</v>
      </c>
      <c r="F756" t="s">
        <v>1863</v>
      </c>
      <c r="G756" t="s">
        <v>179</v>
      </c>
      <c r="H756" s="2">
        <v>44581.410069444442</v>
      </c>
      <c r="I756">
        <v>1</v>
      </c>
      <c r="J756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56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56" s="21" t="str">
        <f>_xlfn.XLOOKUP(User[[#This Row],[User Code]],RMS_Check_In_Out!A:A,RMS_Check_In_Out!D:D,"0")</f>
        <v>0</v>
      </c>
      <c r="M756" s="21">
        <f>_xlfn.XLOOKUP(User[[#This Row],[User Code]],Leave!P:P,Leave!S:S,"0")</f>
        <v>540</v>
      </c>
      <c r="N756" s="21">
        <f>User[[#This Row],[Time Leave RMS (min)]]/60</f>
        <v>9</v>
      </c>
      <c r="O756" s="15">
        <f>User[[#This Row],[Duration In Store(min)]]/60</f>
        <v>0</v>
      </c>
      <c r="P756" s="28">
        <f>User[[#This Row],[Time In Store + Leave]]/24</f>
        <v>0.375</v>
      </c>
      <c r="Q756" s="15">
        <f>(User[[#This Row],[Time Leave RMS (min)]]/60)+User[[#This Row],[Duration In Store H]]</f>
        <v>9</v>
      </c>
      <c r="R756">
        <f>IF(User[[#This Row],[Check In]]="Sin Registro",0,1)</f>
        <v>1</v>
      </c>
      <c r="S756">
        <f>IF(User[[#This Row],[Check Out]]="Sin Registro",0,1)</f>
        <v>1</v>
      </c>
      <c r="T756" t="str">
        <f>IFERROR(IF(VLOOKUP(User[[#This Row],[User Code]],Justificar!$C$8:$I$1048576,6,0)=0,"Sin Justificación",VLOOKUP(User[[#This Row],[User Code]],Justificar!$C$8:$I$1048576,6,0)),"")</f>
        <v/>
      </c>
      <c r="U756" t="str">
        <f>IFERROR(IF(VLOOKUP(User[[#This Row],[User Code]],Justificar!$C$8:$I$1048576,6,0)=0,"Sin Justificación",VLOOKUP(User[[#This Row],[User Code]],Justificar!$C$8:$I$1048576,7,0)),"")</f>
        <v/>
      </c>
      <c r="V756" t="str" cm="1">
        <f t="array" ref="V756">_xlfn.IFS(User[[#This Row],[Time In Store + Leave]]&lt;7.8,"Incompleto",User[[#This Row],[Time In Store + Leave]]&lt;=12,"Completo",User[[#This Row],[Time In Store + Leave]]&gt;12,"Superior")</f>
        <v>Completo</v>
      </c>
      <c r="W75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6" t="str">
        <f>IF(User[[#This Row],[Rango]]="incompleto",IF(User[[#This Row],[Reporte in]]=0,"Sin_Registro_In_Out",IF(User[[#This Row],[Reporte Out]]=0,"No_Realizo_Salida","No_cumple_el_Tiempo")),"")</f>
        <v/>
      </c>
      <c r="Y756" t="str" cm="1">
        <f t="array" ref="Y75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NAVAS CASAS JULIO JULIO</v>
      </c>
    </row>
    <row r="757" spans="1:25" x14ac:dyDescent="0.3">
      <c r="A757" t="s">
        <v>96</v>
      </c>
      <c r="B757">
        <v>1143380389</v>
      </c>
      <c r="C757" t="s">
        <v>1001</v>
      </c>
      <c r="D757" t="s">
        <v>97</v>
      </c>
      <c r="E757" t="s">
        <v>84</v>
      </c>
      <c r="F757" t="s">
        <v>979</v>
      </c>
      <c r="G757" t="s">
        <v>178</v>
      </c>
      <c r="H757" s="2">
        <v>44578.527951388889</v>
      </c>
      <c r="I757">
        <v>1</v>
      </c>
      <c r="J757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57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57" s="21" t="str">
        <f>_xlfn.XLOOKUP(User[[#This Row],[User Code]],RMS_Check_In_Out!A:A,RMS_Check_In_Out!D:D,"0")</f>
        <v>0</v>
      </c>
      <c r="M757" s="21">
        <f>_xlfn.XLOOKUP(User[[#This Row],[User Code]],Leave!P:P,Leave!S:S,"0")</f>
        <v>540</v>
      </c>
      <c r="N757" s="21">
        <f>User[[#This Row],[Time Leave RMS (min)]]/60</f>
        <v>9</v>
      </c>
      <c r="O757" s="15">
        <f>User[[#This Row],[Duration In Store(min)]]/60</f>
        <v>0</v>
      </c>
      <c r="P757" s="28">
        <f>User[[#This Row],[Time In Store + Leave]]/24</f>
        <v>0.375</v>
      </c>
      <c r="Q757" s="15">
        <f>(User[[#This Row],[Time Leave RMS (min)]]/60)+User[[#This Row],[Duration In Store H]]</f>
        <v>9</v>
      </c>
      <c r="R757">
        <f>IF(User[[#This Row],[Check In]]="Sin Registro",0,1)</f>
        <v>1</v>
      </c>
      <c r="S757">
        <f>IF(User[[#This Row],[Check Out]]="Sin Registro",0,1)</f>
        <v>1</v>
      </c>
      <c r="T757" t="str">
        <f>IFERROR(IF(VLOOKUP(User[[#This Row],[User Code]],Justificar!$C$8:$I$1048576,6,0)=0,"Sin Justificación",VLOOKUP(User[[#This Row],[User Code]],Justificar!$C$8:$I$1048576,6,0)),"")</f>
        <v/>
      </c>
      <c r="U757" t="str">
        <f>IFERROR(IF(VLOOKUP(User[[#This Row],[User Code]],Justificar!$C$8:$I$1048576,6,0)=0,"Sin Justificación",VLOOKUP(User[[#This Row],[User Code]],Justificar!$C$8:$I$1048576,7,0)),"")</f>
        <v/>
      </c>
      <c r="V757" t="str" cm="1">
        <f t="array" ref="V757">_xlfn.IFS(User[[#This Row],[Time In Store + Leave]]&lt;7.8,"Incompleto",User[[#This Row],[Time In Store + Leave]]&lt;=12,"Completo",User[[#This Row],[Time In Store + Leave]]&gt;12,"Superior")</f>
        <v>Completo</v>
      </c>
      <c r="W75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7" t="str">
        <f>IF(User[[#This Row],[Rango]]="incompleto",IF(User[[#This Row],[Reporte in]]=0,"Sin_Registro_In_Out",IF(User[[#This Row],[Reporte Out]]=0,"No_Realizo_Salida","No_cumple_el_Tiempo")),"")</f>
        <v/>
      </c>
      <c r="Y757" t="str" cm="1">
        <f t="array" ref="Y75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58" spans="1:25" x14ac:dyDescent="0.3">
      <c r="A758" t="s">
        <v>98</v>
      </c>
      <c r="B758">
        <v>16077202</v>
      </c>
      <c r="C758" t="s">
        <v>1002</v>
      </c>
      <c r="D758" t="s">
        <v>99</v>
      </c>
      <c r="E758" t="s">
        <v>6</v>
      </c>
      <c r="F758" t="s">
        <v>1043</v>
      </c>
      <c r="G758" t="s">
        <v>177</v>
      </c>
      <c r="H758" s="2">
        <v>44559.743194444447</v>
      </c>
      <c r="I758">
        <v>1</v>
      </c>
      <c r="J75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45922.45144675926</v>
      </c>
      <c r="K75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45922.793622685182</v>
      </c>
      <c r="L758" s="21">
        <f>_xlfn.XLOOKUP(User[[#This Row],[User Code]],RMS_Check_In_Out!A:A,RMS_Check_In_Out!D:D,"0")</f>
        <v>493</v>
      </c>
      <c r="M758" s="21">
        <f>_xlfn.XLOOKUP(User[[#This Row],[User Code]],Leave!P:P,Leave!S:S,"0")</f>
        <v>60</v>
      </c>
      <c r="N758" s="21">
        <f>User[[#This Row],[Time Leave RMS (min)]]/60</f>
        <v>1</v>
      </c>
      <c r="O758" s="15">
        <f>User[[#This Row],[Duration In Store(min)]]/60</f>
        <v>8.2166666666666668</v>
      </c>
      <c r="P758" s="28">
        <f>User[[#This Row],[Time In Store + Leave]]/24</f>
        <v>0.3840277777777778</v>
      </c>
      <c r="Q758" s="15">
        <f>(User[[#This Row],[Time Leave RMS (min)]]/60)+User[[#This Row],[Duration In Store H]]</f>
        <v>9.2166666666666668</v>
      </c>
      <c r="R758">
        <f>IF(User[[#This Row],[Check In]]="Sin Registro",0,1)</f>
        <v>1</v>
      </c>
      <c r="S758">
        <f>IF(User[[#This Row],[Check Out]]="Sin Registro",0,1)</f>
        <v>1</v>
      </c>
      <c r="T758" t="str">
        <f>IFERROR(IF(VLOOKUP(User[[#This Row],[User Code]],Justificar!$C$8:$I$1048576,6,0)=0,"Sin Justificación",VLOOKUP(User[[#This Row],[User Code]],Justificar!$C$8:$I$1048576,6,0)),"")</f>
        <v/>
      </c>
      <c r="U758" t="str">
        <f>IFERROR(IF(VLOOKUP(User[[#This Row],[User Code]],Justificar!$C$8:$I$1048576,6,0)=0,"Sin Justificación",VLOOKUP(User[[#This Row],[User Code]],Justificar!$C$8:$I$1048576,7,0)),"")</f>
        <v/>
      </c>
      <c r="V758" t="str" cm="1">
        <f t="array" ref="V758">_xlfn.IFS(User[[#This Row],[Time In Store + Leave]]&lt;7.8,"Incompleto",User[[#This Row],[Time In Store + Leave]]&lt;=12,"Completo",User[[#This Row],[Time In Store + Leave]]&gt;12,"Superior")</f>
        <v>Completo</v>
      </c>
      <c r="W75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58" t="str">
        <f>IF(User[[#This Row],[Rango]]="incompleto",IF(User[[#This Row],[Reporte in]]=0,"Sin_Registro_In_Out",IF(User[[#This Row],[Reporte Out]]=0,"No_Realizo_Salida","No_cumple_el_Tiempo")),"")</f>
        <v/>
      </c>
      <c r="Y758" t="str" cm="1">
        <f t="array" ref="Y75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TORRES JOSE RICARDO</v>
      </c>
    </row>
    <row r="759" spans="1:25" x14ac:dyDescent="0.3">
      <c r="A759" t="s">
        <v>100</v>
      </c>
      <c r="B759">
        <v>1016051676</v>
      </c>
      <c r="C759" t="s">
        <v>1488</v>
      </c>
      <c r="D759" t="s">
        <v>101</v>
      </c>
      <c r="E759" t="s">
        <v>84</v>
      </c>
      <c r="F759" t="s">
        <v>978</v>
      </c>
      <c r="G759" t="s">
        <v>177</v>
      </c>
      <c r="H759" s="2">
        <v>44559.743043981478</v>
      </c>
      <c r="I759">
        <v>1</v>
      </c>
      <c r="J759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59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59" s="21" t="str">
        <f>_xlfn.XLOOKUP(User[[#This Row],[User Code]],RMS_Check_In_Out!A:A,RMS_Check_In_Out!D:D,"0")</f>
        <v>0</v>
      </c>
      <c r="M759" s="21" t="str">
        <f>_xlfn.XLOOKUP(User[[#This Row],[User Code]],Leave!P:P,Leave!S:S,"0")</f>
        <v>0</v>
      </c>
      <c r="N759" s="21">
        <f>User[[#This Row],[Time Leave RMS (min)]]/60</f>
        <v>0</v>
      </c>
      <c r="O759" s="15">
        <f>User[[#This Row],[Duration In Store(min)]]/60</f>
        <v>0</v>
      </c>
      <c r="P759" s="28">
        <f>User[[#This Row],[Time In Store + Leave]]/24</f>
        <v>0</v>
      </c>
      <c r="Q759" s="15">
        <f>(User[[#This Row],[Time Leave RMS (min)]]/60)+User[[#This Row],[Duration In Store H]]</f>
        <v>0</v>
      </c>
      <c r="R759">
        <f>IF(User[[#This Row],[Check In]]="Sin Registro",0,1)</f>
        <v>0</v>
      </c>
      <c r="S759">
        <f>IF(User[[#This Row],[Check Out]]="Sin Registro",0,1)</f>
        <v>0</v>
      </c>
      <c r="T759" t="str">
        <f>IFERROR(IF(VLOOKUP(User[[#This Row],[User Code]],Justificar!$C$8:$I$1048576,6,0)=0,"Sin Justificación",VLOOKUP(User[[#This Row],[User Code]],Justificar!$C$8:$I$1048576,6,0)),"")</f>
        <v>Sin Justificación</v>
      </c>
      <c r="U759" t="str">
        <f>IFERROR(IF(VLOOKUP(User[[#This Row],[User Code]],Justificar!$C$8:$I$1048576,6,0)=0,"Sin Justificación",VLOOKUP(User[[#This Row],[User Code]],Justificar!$C$8:$I$1048576,7,0)),"")</f>
        <v>Sin Justificación</v>
      </c>
      <c r="V759" t="str" cm="1">
        <f t="array" ref="V759">_xlfn.IFS(User[[#This Row],[Time In Store + Leave]]&lt;7.8,"Incompleto",User[[#This Row],[Time In Store + Leave]]&lt;=12,"Completo",User[[#This Row],[Time In Store + Leave]]&gt;12,"Superior")</f>
        <v>Incompleto</v>
      </c>
      <c r="W759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59" t="str">
        <f>IF(User[[#This Row],[Rango]]="incompleto",IF(User[[#This Row],[Reporte in]]=0,"Sin_Registro_In_Out",IF(User[[#This Row],[Reporte Out]]=0,"No_Realizo_Salida","No_cumple_el_Tiempo")),"")</f>
        <v>Sin_Registro_In_Out</v>
      </c>
      <c r="Y759" t="str" cm="1">
        <f t="array" ref="Y75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60" spans="1:25" x14ac:dyDescent="0.3">
      <c r="A760" t="s">
        <v>571</v>
      </c>
      <c r="B760">
        <v>1088238172</v>
      </c>
      <c r="C760" t="s">
        <v>1003</v>
      </c>
      <c r="D760" t="s">
        <v>572</v>
      </c>
      <c r="E760" t="s">
        <v>4</v>
      </c>
      <c r="F760" t="s">
        <v>559</v>
      </c>
      <c r="G760" t="s">
        <v>560</v>
      </c>
      <c r="H760" s="2">
        <v>44501.068182870367</v>
      </c>
      <c r="I760">
        <v>1</v>
      </c>
      <c r="J76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Work From Home</v>
      </c>
      <c r="K76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Work From Home</v>
      </c>
      <c r="L760" s="21" t="str">
        <f>_xlfn.XLOOKUP(User[[#This Row],[User Code]],RMS_Check_In_Out!A:A,RMS_Check_In_Out!D:D,"0")</f>
        <v>0</v>
      </c>
      <c r="M760" s="21">
        <f>_xlfn.XLOOKUP(User[[#This Row],[User Code]],Leave!P:P,Leave!S:S,"0")</f>
        <v>540</v>
      </c>
      <c r="N760" s="21">
        <f>User[[#This Row],[Time Leave RMS (min)]]/60</f>
        <v>9</v>
      </c>
      <c r="O760" s="15">
        <f>User[[#This Row],[Duration In Store(min)]]/60</f>
        <v>0</v>
      </c>
      <c r="P760" s="28">
        <f>User[[#This Row],[Time In Store + Leave]]/24</f>
        <v>0.375</v>
      </c>
      <c r="Q760" s="15">
        <f>(User[[#This Row],[Time Leave RMS (min)]]/60)+User[[#This Row],[Duration In Store H]]</f>
        <v>9</v>
      </c>
      <c r="R760">
        <f>IF(User[[#This Row],[Check In]]="Sin Registro",0,1)</f>
        <v>1</v>
      </c>
      <c r="S760">
        <f>IF(User[[#This Row],[Check Out]]="Sin Registro",0,1)</f>
        <v>1</v>
      </c>
      <c r="T760" t="str">
        <f>IFERROR(IF(VLOOKUP(User[[#This Row],[User Code]],Justificar!$C$8:$I$1048576,6,0)=0,"Sin Justificación",VLOOKUP(User[[#This Row],[User Code]],Justificar!$C$8:$I$1048576,6,0)),"")</f>
        <v/>
      </c>
      <c r="U760" t="str">
        <f>IFERROR(IF(VLOOKUP(User[[#This Row],[User Code]],Justificar!$C$8:$I$1048576,6,0)=0,"Sin Justificación",VLOOKUP(User[[#This Row],[User Code]],Justificar!$C$8:$I$1048576,7,0)),"")</f>
        <v/>
      </c>
      <c r="V760" t="str" cm="1">
        <f t="array" ref="V760">_xlfn.IFS(User[[#This Row],[Time In Store + Leave]]&lt;7.8,"Incompleto",User[[#This Row],[Time In Store + Leave]]&lt;=12,"Completo",User[[#This Row],[Time In Store + Leave]]&gt;12,"Superior")</f>
        <v>Completo</v>
      </c>
      <c r="W760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0" t="str">
        <f>IF(User[[#This Row],[Rango]]="incompleto",IF(User[[#This Row],[Reporte in]]=0,"Sin_Registro_In_Out",IF(User[[#This Row],[Reporte Out]]=0,"No_Realizo_Salida","No_cumple_el_Tiempo")),"")</f>
        <v/>
      </c>
      <c r="Y760" t="str" cm="1">
        <f t="array" ref="Y76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MICHAEL HUMBERTO SOTELO POLANCO</v>
      </c>
    </row>
    <row r="761" spans="1:25" x14ac:dyDescent="0.3">
      <c r="A761" t="s">
        <v>103</v>
      </c>
      <c r="B761">
        <v>1143830231</v>
      </c>
      <c r="C761" t="s">
        <v>1004</v>
      </c>
      <c r="D761" t="s">
        <v>104</v>
      </c>
      <c r="E761" t="s">
        <v>6</v>
      </c>
      <c r="F761" t="s">
        <v>1045</v>
      </c>
      <c r="G761" t="s">
        <v>177</v>
      </c>
      <c r="H761" s="2">
        <v>44379.268865740742</v>
      </c>
      <c r="I761">
        <v>1</v>
      </c>
      <c r="J761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45922.581574074073</v>
      </c>
      <c r="K761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45922.875937500001</v>
      </c>
      <c r="L761" s="21">
        <f>_xlfn.XLOOKUP(User[[#This Row],[User Code]],RMS_Check_In_Out!A:A,RMS_Check_In_Out!D:D,"0")</f>
        <v>424</v>
      </c>
      <c r="M761" s="21">
        <f>_xlfn.XLOOKUP(User[[#This Row],[User Code]],Leave!P:P,Leave!S:S,"0")</f>
        <v>60</v>
      </c>
      <c r="N761" s="21">
        <f>User[[#This Row],[Time Leave RMS (min)]]/60</f>
        <v>1</v>
      </c>
      <c r="O761" s="15">
        <f>User[[#This Row],[Duration In Store(min)]]/60</f>
        <v>7.0666666666666664</v>
      </c>
      <c r="P761" s="28">
        <f>User[[#This Row],[Time In Store + Leave]]/24</f>
        <v>0.33611111111111108</v>
      </c>
      <c r="Q761" s="15">
        <f>(User[[#This Row],[Time Leave RMS (min)]]/60)+User[[#This Row],[Duration In Store H]]</f>
        <v>8.0666666666666664</v>
      </c>
      <c r="R761">
        <f>IF(User[[#This Row],[Check In]]="Sin Registro",0,1)</f>
        <v>1</v>
      </c>
      <c r="S761">
        <f>IF(User[[#This Row],[Check Out]]="Sin Registro",0,1)</f>
        <v>1</v>
      </c>
      <c r="T761" t="str">
        <f>IFERROR(IF(VLOOKUP(User[[#This Row],[User Code]],Justificar!$C$8:$I$1048576,6,0)=0,"Sin Justificación",VLOOKUP(User[[#This Row],[User Code]],Justificar!$C$8:$I$1048576,6,0)),"")</f>
        <v/>
      </c>
      <c r="U761" t="str">
        <f>IFERROR(IF(VLOOKUP(User[[#This Row],[User Code]],Justificar!$C$8:$I$1048576,6,0)=0,"Sin Justificación",VLOOKUP(User[[#This Row],[User Code]],Justificar!$C$8:$I$1048576,7,0)),"")</f>
        <v/>
      </c>
      <c r="V761" t="str" cm="1">
        <f t="array" ref="V761">_xlfn.IFS(User[[#This Row],[Time In Store + Leave]]&lt;7.8,"Incompleto",User[[#This Row],[Time In Store + Leave]]&lt;=12,"Completo",User[[#This Row],[Time In Store + Leave]]&gt;12,"Superior")</f>
        <v>Completo</v>
      </c>
      <c r="W76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1" t="str">
        <f>IF(User[[#This Row],[Rango]]="incompleto",IF(User[[#This Row],[Reporte in]]=0,"Sin_Registro_In_Out",IF(User[[#This Row],[Reporte Out]]=0,"No_Realizo_Salida","No_cumple_el_Tiempo")),"")</f>
        <v/>
      </c>
      <c r="Y761" t="str" cm="1">
        <f t="array" ref="Y76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62" spans="1:25" x14ac:dyDescent="0.3">
      <c r="A762" t="s">
        <v>105</v>
      </c>
      <c r="B762">
        <v>7722375</v>
      </c>
      <c r="C762" t="s">
        <v>1005</v>
      </c>
      <c r="D762" t="s">
        <v>106</v>
      </c>
      <c r="E762" t="s">
        <v>6</v>
      </c>
      <c r="F762" t="s">
        <v>977</v>
      </c>
      <c r="G762" t="s">
        <v>179</v>
      </c>
      <c r="H762" s="2">
        <v>44379.265763888892</v>
      </c>
      <c r="I762">
        <v>1</v>
      </c>
      <c r="J76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6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62" s="21" t="str">
        <f>_xlfn.XLOOKUP(User[[#This Row],[User Code]],RMS_Check_In_Out!A:A,RMS_Check_In_Out!D:D,"0")</f>
        <v>0</v>
      </c>
      <c r="M762" s="21">
        <f>_xlfn.XLOOKUP(User[[#This Row],[User Code]],Leave!P:P,Leave!S:S,"0")</f>
        <v>540</v>
      </c>
      <c r="N762" s="21">
        <f>User[[#This Row],[Time Leave RMS (min)]]/60</f>
        <v>9</v>
      </c>
      <c r="O762" s="15">
        <f>User[[#This Row],[Duration In Store(min)]]/60</f>
        <v>0</v>
      </c>
      <c r="P762" s="28">
        <f>User[[#This Row],[Time In Store + Leave]]/24</f>
        <v>0.375</v>
      </c>
      <c r="Q762" s="15">
        <f>(User[[#This Row],[Time Leave RMS (min)]]/60)+User[[#This Row],[Duration In Store H]]</f>
        <v>9</v>
      </c>
      <c r="R762">
        <f>IF(User[[#This Row],[Check In]]="Sin Registro",0,1)</f>
        <v>1</v>
      </c>
      <c r="S762">
        <f>IF(User[[#This Row],[Check Out]]="Sin Registro",0,1)</f>
        <v>1</v>
      </c>
      <c r="T762" t="str">
        <f>IFERROR(IF(VLOOKUP(User[[#This Row],[User Code]],Justificar!$C$8:$I$1048576,6,0)=0,"Sin Justificación",VLOOKUP(User[[#This Row],[User Code]],Justificar!$C$8:$I$1048576,6,0)),"")</f>
        <v/>
      </c>
      <c r="U762" t="str">
        <f>IFERROR(IF(VLOOKUP(User[[#This Row],[User Code]],Justificar!$C$8:$I$1048576,6,0)=0,"Sin Justificación",VLOOKUP(User[[#This Row],[User Code]],Justificar!$C$8:$I$1048576,7,0)),"")</f>
        <v/>
      </c>
      <c r="V762" t="str" cm="1">
        <f t="array" ref="V762">_xlfn.IFS(User[[#This Row],[Time In Store + Leave]]&lt;7.8,"Incompleto",User[[#This Row],[Time In Store + Leave]]&lt;=12,"Completo",User[[#This Row],[Time In Store + Leave]]&gt;12,"Superior")</f>
        <v>Completo</v>
      </c>
      <c r="W76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2" t="str">
        <f>IF(User[[#This Row],[Rango]]="incompleto",IF(User[[#This Row],[Reporte in]]=0,"Sin_Registro_In_Out",IF(User[[#This Row],[Reporte Out]]=0,"No_Realizo_Salida","No_cumple_el_Tiempo")),"")</f>
        <v/>
      </c>
      <c r="Y762" t="str" cm="1">
        <f t="array" ref="Y76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PARRA MANCERA KAREN ANGELICA</v>
      </c>
    </row>
    <row r="763" spans="1:25" x14ac:dyDescent="0.3">
      <c r="A763" t="s">
        <v>107</v>
      </c>
      <c r="B763">
        <v>1077440323</v>
      </c>
      <c r="C763" t="s">
        <v>1124</v>
      </c>
      <c r="D763" t="s">
        <v>108</v>
      </c>
      <c r="E763" t="s">
        <v>6</v>
      </c>
      <c r="F763" t="s">
        <v>1036</v>
      </c>
      <c r="G763" t="s">
        <v>178</v>
      </c>
      <c r="H763" s="2">
        <v>44379.2653587963</v>
      </c>
      <c r="I763">
        <v>1</v>
      </c>
      <c r="J76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45922.331585648149</v>
      </c>
      <c r="K76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45922.709953703707</v>
      </c>
      <c r="L763" s="21">
        <f>_xlfn.XLOOKUP(User[[#This Row],[User Code]],RMS_Check_In_Out!A:A,RMS_Check_In_Out!D:D,"0")</f>
        <v>545</v>
      </c>
      <c r="M763" s="21" t="str">
        <f>_xlfn.XLOOKUP(User[[#This Row],[User Code]],Leave!P:P,Leave!S:S,"0")</f>
        <v>0</v>
      </c>
      <c r="N763" s="21">
        <f>User[[#This Row],[Time Leave RMS (min)]]/60</f>
        <v>0</v>
      </c>
      <c r="O763" s="15">
        <f>User[[#This Row],[Duration In Store(min)]]/60</f>
        <v>9.0833333333333339</v>
      </c>
      <c r="P763" s="28">
        <f>User[[#This Row],[Time In Store + Leave]]/24</f>
        <v>0.37847222222222227</v>
      </c>
      <c r="Q763" s="15">
        <f>(User[[#This Row],[Time Leave RMS (min)]]/60)+User[[#This Row],[Duration In Store H]]</f>
        <v>9.0833333333333339</v>
      </c>
      <c r="R763">
        <f>IF(User[[#This Row],[Check In]]="Sin Registro",0,1)</f>
        <v>1</v>
      </c>
      <c r="S763">
        <f>IF(User[[#This Row],[Check Out]]="Sin Registro",0,1)</f>
        <v>1</v>
      </c>
      <c r="T763" t="str">
        <f>IFERROR(IF(VLOOKUP(User[[#This Row],[User Code]],Justificar!$C$8:$I$1048576,6,0)=0,"Sin Justificación",VLOOKUP(User[[#This Row],[User Code]],Justificar!$C$8:$I$1048576,6,0)),"")</f>
        <v/>
      </c>
      <c r="U763" t="str">
        <f>IFERROR(IF(VLOOKUP(User[[#This Row],[User Code]],Justificar!$C$8:$I$1048576,6,0)=0,"Sin Justificación",VLOOKUP(User[[#This Row],[User Code]],Justificar!$C$8:$I$1048576,7,0)),"")</f>
        <v/>
      </c>
      <c r="V763" t="str" cm="1">
        <f t="array" ref="V763">_xlfn.IFS(User[[#This Row],[Time In Store + Leave]]&lt;7.8,"Incompleto",User[[#This Row],[Time In Store + Leave]]&lt;=12,"Completo",User[[#This Row],[Time In Store + Leave]]&gt;12,"Superior")</f>
        <v>Completo</v>
      </c>
      <c r="W76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3" t="str">
        <f>IF(User[[#This Row],[Rango]]="incompleto",IF(User[[#This Row],[Reporte in]]=0,"Sin_Registro_In_Out",IF(User[[#This Row],[Reporte Out]]=0,"No_Realizo_Salida","No_cumple_el_Tiempo")),"")</f>
        <v/>
      </c>
      <c r="Y763" t="str" cm="1">
        <f t="array" ref="Y76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64" spans="1:25" x14ac:dyDescent="0.3">
      <c r="A764" t="s">
        <v>109</v>
      </c>
      <c r="B764">
        <v>1096236061</v>
      </c>
      <c r="C764" t="s">
        <v>1006</v>
      </c>
      <c r="D764" t="s">
        <v>110</v>
      </c>
      <c r="E764" t="s">
        <v>6</v>
      </c>
      <c r="F764" t="s">
        <v>1035</v>
      </c>
      <c r="G764" t="s">
        <v>178</v>
      </c>
      <c r="H764" s="2">
        <v>44379.265300925923</v>
      </c>
      <c r="I764">
        <v>1</v>
      </c>
      <c r="J764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45922.352719907409</v>
      </c>
      <c r="K764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45922.734166666669</v>
      </c>
      <c r="L764" s="21">
        <f>_xlfn.XLOOKUP(User[[#This Row],[User Code]],RMS_Check_In_Out!A:A,RMS_Check_In_Out!D:D,"0")</f>
        <v>549</v>
      </c>
      <c r="M764" s="21" t="str">
        <f>_xlfn.XLOOKUP(User[[#This Row],[User Code]],Leave!P:P,Leave!S:S,"0")</f>
        <v>0</v>
      </c>
      <c r="N764" s="21">
        <f>User[[#This Row],[Time Leave RMS (min)]]/60</f>
        <v>0</v>
      </c>
      <c r="O764" s="15">
        <f>User[[#This Row],[Duration In Store(min)]]/60</f>
        <v>9.15</v>
      </c>
      <c r="P764" s="28">
        <f>User[[#This Row],[Time In Store + Leave]]/24</f>
        <v>0.38125000000000003</v>
      </c>
      <c r="Q764" s="15">
        <f>(User[[#This Row],[Time Leave RMS (min)]]/60)+User[[#This Row],[Duration In Store H]]</f>
        <v>9.15</v>
      </c>
      <c r="R764">
        <f>IF(User[[#This Row],[Check In]]="Sin Registro",0,1)</f>
        <v>1</v>
      </c>
      <c r="S764">
        <f>IF(User[[#This Row],[Check Out]]="Sin Registro",0,1)</f>
        <v>1</v>
      </c>
      <c r="T764" t="str">
        <f>IFERROR(IF(VLOOKUP(User[[#This Row],[User Code]],Justificar!$C$8:$I$1048576,6,0)=0,"Sin Justificación",VLOOKUP(User[[#This Row],[User Code]],Justificar!$C$8:$I$1048576,6,0)),"")</f>
        <v/>
      </c>
      <c r="U764" t="str">
        <f>IFERROR(IF(VLOOKUP(User[[#This Row],[User Code]],Justificar!$C$8:$I$1048576,6,0)=0,"Sin Justificación",VLOOKUP(User[[#This Row],[User Code]],Justificar!$C$8:$I$1048576,7,0)),"")</f>
        <v/>
      </c>
      <c r="V764" t="str" cm="1">
        <f t="array" ref="V764">_xlfn.IFS(User[[#This Row],[Time In Store + Leave]]&lt;7.8,"Incompleto",User[[#This Row],[Time In Store + Leave]]&lt;=12,"Completo",User[[#This Row],[Time In Store + Leave]]&gt;12,"Superior")</f>
        <v>Completo</v>
      </c>
      <c r="W764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4" t="str">
        <f>IF(User[[#This Row],[Rango]]="incompleto",IF(User[[#This Row],[Reporte in]]=0,"Sin_Registro_In_Out",IF(User[[#This Row],[Reporte Out]]=0,"No_Realizo_Salida","No_cumple_el_Tiempo")),"")</f>
        <v/>
      </c>
      <c r="Y764" t="str" cm="1">
        <f t="array" ref="Y764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HERRERA OLIVERA NATALIA</v>
      </c>
    </row>
    <row r="765" spans="1:25" x14ac:dyDescent="0.3">
      <c r="A765" t="s">
        <v>111</v>
      </c>
      <c r="B765">
        <v>52849327</v>
      </c>
      <c r="C765" t="s">
        <v>3831</v>
      </c>
      <c r="D765" t="s">
        <v>112</v>
      </c>
      <c r="E765" t="s">
        <v>6</v>
      </c>
      <c r="F765" t="s">
        <v>2768</v>
      </c>
      <c r="G765" t="s">
        <v>178</v>
      </c>
      <c r="H765" s="2">
        <v>44379.265081018515</v>
      </c>
      <c r="I765">
        <v>1</v>
      </c>
      <c r="J765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45922.372210648151</v>
      </c>
      <c r="K765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45922.765347222223</v>
      </c>
      <c r="L765" s="21">
        <f>_xlfn.XLOOKUP(User[[#This Row],[User Code]],RMS_Check_In_Out!A:A,RMS_Check_In_Out!D:D,"0")</f>
        <v>566</v>
      </c>
      <c r="M765" s="21" t="str">
        <f>_xlfn.XLOOKUP(User[[#This Row],[User Code]],Leave!P:P,Leave!S:S,"0")</f>
        <v>0</v>
      </c>
      <c r="N765" s="21">
        <f>User[[#This Row],[Time Leave RMS (min)]]/60</f>
        <v>0</v>
      </c>
      <c r="O765" s="15">
        <f>User[[#This Row],[Duration In Store(min)]]/60</f>
        <v>9.4333333333333336</v>
      </c>
      <c r="P765" s="28">
        <f>User[[#This Row],[Time In Store + Leave]]/24</f>
        <v>0.39305555555555555</v>
      </c>
      <c r="Q765" s="15">
        <f>(User[[#This Row],[Time Leave RMS (min)]]/60)+User[[#This Row],[Duration In Store H]]</f>
        <v>9.4333333333333336</v>
      </c>
      <c r="R765">
        <f>IF(User[[#This Row],[Check In]]="Sin Registro",0,1)</f>
        <v>1</v>
      </c>
      <c r="S765">
        <f>IF(User[[#This Row],[Check Out]]="Sin Registro",0,1)</f>
        <v>1</v>
      </c>
      <c r="T765" t="str">
        <f>IFERROR(IF(VLOOKUP(User[[#This Row],[User Code]],Justificar!$C$8:$I$1048576,6,0)=0,"Sin Justificación",VLOOKUP(User[[#This Row],[User Code]],Justificar!$C$8:$I$1048576,6,0)),"")</f>
        <v/>
      </c>
      <c r="U765" t="str">
        <f>IFERROR(IF(VLOOKUP(User[[#This Row],[User Code]],Justificar!$C$8:$I$1048576,6,0)=0,"Sin Justificación",VLOOKUP(User[[#This Row],[User Code]],Justificar!$C$8:$I$1048576,7,0)),"")</f>
        <v/>
      </c>
      <c r="V765" t="str" cm="1">
        <f t="array" ref="V765">_xlfn.IFS(User[[#This Row],[Time In Store + Leave]]&lt;7.8,"Incompleto",User[[#This Row],[Time In Store + Leave]]&lt;=12,"Completo",User[[#This Row],[Time In Store + Leave]]&gt;12,"Superior")</f>
        <v>Completo</v>
      </c>
      <c r="W765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5" t="str">
        <f>IF(User[[#This Row],[Rango]]="incompleto",IF(User[[#This Row],[Reporte in]]=0,"Sin_Registro_In_Out",IF(User[[#This Row],[Reporte Out]]=0,"No_Realizo_Salida","No_cumple_el_Tiempo")),"")</f>
        <v/>
      </c>
      <c r="Y765" t="str" cm="1">
        <f t="array" ref="Y765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RICO OSSA JOSE NOEL</v>
      </c>
    </row>
    <row r="766" spans="1:25" x14ac:dyDescent="0.3">
      <c r="A766" t="s">
        <v>113</v>
      </c>
      <c r="B766">
        <v>22730651</v>
      </c>
      <c r="C766" t="s">
        <v>1007</v>
      </c>
      <c r="D766" t="s">
        <v>114</v>
      </c>
      <c r="E766" t="s">
        <v>6</v>
      </c>
      <c r="F766" t="s">
        <v>974</v>
      </c>
      <c r="G766" t="s">
        <v>177</v>
      </c>
      <c r="H766" s="2">
        <v>44379.262523148151</v>
      </c>
      <c r="I766">
        <v>1</v>
      </c>
      <c r="J766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45922.456261574072</v>
      </c>
      <c r="K766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45922.793912037036</v>
      </c>
      <c r="L766" s="21">
        <f>_xlfn.XLOOKUP(User[[#This Row],[User Code]],RMS_Check_In_Out!A:A,RMS_Check_In_Out!D:D,"0")</f>
        <v>486</v>
      </c>
      <c r="M766" s="21" t="str">
        <f>_xlfn.XLOOKUP(User[[#This Row],[User Code]],Leave!P:P,Leave!S:S,"0")</f>
        <v>0</v>
      </c>
      <c r="N766" s="21">
        <f>User[[#This Row],[Time Leave RMS (min)]]/60</f>
        <v>0</v>
      </c>
      <c r="O766" s="15">
        <f>User[[#This Row],[Duration In Store(min)]]/60</f>
        <v>8.1</v>
      </c>
      <c r="P766" s="28">
        <f>User[[#This Row],[Time In Store + Leave]]/24</f>
        <v>0.33749999999999997</v>
      </c>
      <c r="Q766" s="15">
        <f>(User[[#This Row],[Time Leave RMS (min)]]/60)+User[[#This Row],[Duration In Store H]]</f>
        <v>8.1</v>
      </c>
      <c r="R766">
        <f>IF(User[[#This Row],[Check In]]="Sin Registro",0,1)</f>
        <v>1</v>
      </c>
      <c r="S766">
        <f>IF(User[[#This Row],[Check Out]]="Sin Registro",0,1)</f>
        <v>1</v>
      </c>
      <c r="T766" t="str">
        <f>IFERROR(IF(VLOOKUP(User[[#This Row],[User Code]],Justificar!$C$8:$I$1048576,6,0)=0,"Sin Justificación",VLOOKUP(User[[#This Row],[User Code]],Justificar!$C$8:$I$1048576,6,0)),"")</f>
        <v/>
      </c>
      <c r="U766" t="str">
        <f>IFERROR(IF(VLOOKUP(User[[#This Row],[User Code]],Justificar!$C$8:$I$1048576,6,0)=0,"Sin Justificación",VLOOKUP(User[[#This Row],[User Code]],Justificar!$C$8:$I$1048576,7,0)),"")</f>
        <v/>
      </c>
      <c r="V766" t="str" cm="1">
        <f t="array" ref="V766">_xlfn.IFS(User[[#This Row],[Time In Store + Leave]]&lt;7.8,"Incompleto",User[[#This Row],[Time In Store + Leave]]&lt;=12,"Completo",User[[#This Row],[Time In Store + Leave]]&gt;12,"Superior")</f>
        <v>Completo</v>
      </c>
      <c r="W766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6" t="str">
        <f>IF(User[[#This Row],[Rango]]="incompleto",IF(User[[#This Row],[Reporte in]]=0,"Sin_Registro_In_Out",IF(User[[#This Row],[Reporte Out]]=0,"No_Realizo_Salida","No_cumple_el_Tiempo")),"")</f>
        <v/>
      </c>
      <c r="Y766" t="str" cm="1">
        <f t="array" ref="Y766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67" spans="1:25" x14ac:dyDescent="0.3">
      <c r="A767" t="s">
        <v>115</v>
      </c>
      <c r="B767">
        <v>3028458</v>
      </c>
      <c r="C767" t="s">
        <v>1008</v>
      </c>
      <c r="D767" t="s">
        <v>116</v>
      </c>
      <c r="E767" t="s">
        <v>6</v>
      </c>
      <c r="F767" t="s">
        <v>2226</v>
      </c>
      <c r="G767" t="s">
        <v>177</v>
      </c>
      <c r="H767" s="2">
        <v>44379.262465277781</v>
      </c>
      <c r="I767">
        <v>1</v>
      </c>
      <c r="J767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45922.538807870369</v>
      </c>
      <c r="K767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45922.875497685185</v>
      </c>
      <c r="L767" s="21">
        <f>_xlfn.XLOOKUP(User[[#This Row],[User Code]],RMS_Check_In_Out!A:A,RMS_Check_In_Out!D:D,"0")</f>
        <v>485</v>
      </c>
      <c r="M767" s="21">
        <f>_xlfn.XLOOKUP(User[[#This Row],[User Code]],Leave!P:P,Leave!S:S,"0")</f>
        <v>60</v>
      </c>
      <c r="N767" s="21">
        <f>User[[#This Row],[Time Leave RMS (min)]]/60</f>
        <v>1</v>
      </c>
      <c r="O767" s="15">
        <f>User[[#This Row],[Duration In Store(min)]]/60</f>
        <v>8.0833333333333339</v>
      </c>
      <c r="P767" s="28">
        <f>User[[#This Row],[Time In Store + Leave]]/24</f>
        <v>0.37847222222222227</v>
      </c>
      <c r="Q767" s="15">
        <f>(User[[#This Row],[Time Leave RMS (min)]]/60)+User[[#This Row],[Duration In Store H]]</f>
        <v>9.0833333333333339</v>
      </c>
      <c r="R767">
        <f>IF(User[[#This Row],[Check In]]="Sin Registro",0,1)</f>
        <v>1</v>
      </c>
      <c r="S767">
        <f>IF(User[[#This Row],[Check Out]]="Sin Registro",0,1)</f>
        <v>1</v>
      </c>
      <c r="T767" t="str">
        <f>IFERROR(IF(VLOOKUP(User[[#This Row],[User Code]],Justificar!$C$8:$I$1048576,6,0)=0,"Sin Justificación",VLOOKUP(User[[#This Row],[User Code]],Justificar!$C$8:$I$1048576,6,0)),"")</f>
        <v/>
      </c>
      <c r="U767" t="str">
        <f>IFERROR(IF(VLOOKUP(User[[#This Row],[User Code]],Justificar!$C$8:$I$1048576,6,0)=0,"Sin Justificación",VLOOKUP(User[[#This Row],[User Code]],Justificar!$C$8:$I$1048576,7,0)),"")</f>
        <v/>
      </c>
      <c r="V767" t="str" cm="1">
        <f t="array" ref="V767">_xlfn.IFS(User[[#This Row],[Time In Store + Leave]]&lt;7.8,"Incompleto",User[[#This Row],[Time In Store + Leave]]&lt;=12,"Completo",User[[#This Row],[Time In Store + Leave]]&gt;12,"Superior")</f>
        <v>Completo</v>
      </c>
      <c r="W767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7" t="str">
        <f>IF(User[[#This Row],[Rango]]="incompleto",IF(User[[#This Row],[Reporte in]]=0,"Sin_Registro_In_Out",IF(User[[#This Row],[Reporte Out]]=0,"No_Realizo_Salida","No_cumple_el_Tiempo")),"")</f>
        <v/>
      </c>
      <c r="Y767" t="str" cm="1">
        <f t="array" ref="Y767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GARCIA BELLO JORGE ANDRES</v>
      </c>
    </row>
    <row r="768" spans="1:25" x14ac:dyDescent="0.3">
      <c r="A768" t="s">
        <v>117</v>
      </c>
      <c r="B768">
        <v>9147731</v>
      </c>
      <c r="C768" t="s">
        <v>1009</v>
      </c>
      <c r="D768" t="s">
        <v>118</v>
      </c>
      <c r="E768" t="s">
        <v>6</v>
      </c>
      <c r="F768" t="s">
        <v>1036</v>
      </c>
      <c r="G768" t="s">
        <v>178</v>
      </c>
      <c r="H768" s="2">
        <v>44379.262129629627</v>
      </c>
      <c r="I768">
        <v>1</v>
      </c>
      <c r="J768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45922.413877314815</v>
      </c>
      <c r="K768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45922.797488425924</v>
      </c>
      <c r="L768" s="21">
        <f>_xlfn.XLOOKUP(User[[#This Row],[User Code]],RMS_Check_In_Out!A:A,RMS_Check_In_Out!D:D,"0")</f>
        <v>552</v>
      </c>
      <c r="M768" s="21" t="str">
        <f>_xlfn.XLOOKUP(User[[#This Row],[User Code]],Leave!P:P,Leave!S:S,"0")</f>
        <v>0</v>
      </c>
      <c r="N768" s="21">
        <f>User[[#This Row],[Time Leave RMS (min)]]/60</f>
        <v>0</v>
      </c>
      <c r="O768" s="15">
        <f>User[[#This Row],[Duration In Store(min)]]/60</f>
        <v>9.1999999999999993</v>
      </c>
      <c r="P768" s="28">
        <f>User[[#This Row],[Time In Store + Leave]]/24</f>
        <v>0.3833333333333333</v>
      </c>
      <c r="Q768" s="15">
        <f>(User[[#This Row],[Time Leave RMS (min)]]/60)+User[[#This Row],[Duration In Store H]]</f>
        <v>9.1999999999999993</v>
      </c>
      <c r="R768">
        <f>IF(User[[#This Row],[Check In]]="Sin Registro",0,1)</f>
        <v>1</v>
      </c>
      <c r="S768">
        <f>IF(User[[#This Row],[Check Out]]="Sin Registro",0,1)</f>
        <v>1</v>
      </c>
      <c r="T768" t="str">
        <f>IFERROR(IF(VLOOKUP(User[[#This Row],[User Code]],Justificar!$C$8:$I$1048576,6,0)=0,"Sin Justificación",VLOOKUP(User[[#This Row],[User Code]],Justificar!$C$8:$I$1048576,6,0)),"")</f>
        <v/>
      </c>
      <c r="U768" t="str">
        <f>IFERROR(IF(VLOOKUP(User[[#This Row],[User Code]],Justificar!$C$8:$I$1048576,6,0)=0,"Sin Justificación",VLOOKUP(User[[#This Row],[User Code]],Justificar!$C$8:$I$1048576,7,0)),"")</f>
        <v/>
      </c>
      <c r="V768" t="str" cm="1">
        <f t="array" ref="V768">_xlfn.IFS(User[[#This Row],[Time In Store + Leave]]&lt;7.8,"Incompleto",User[[#This Row],[Time In Store + Leave]]&lt;=12,"Completo",User[[#This Row],[Time In Store + Leave]]&gt;12,"Superior")</f>
        <v>Completo</v>
      </c>
      <c r="W768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8" t="str">
        <f>IF(User[[#This Row],[Rango]]="incompleto",IF(User[[#This Row],[Reporte in]]=0,"Sin_Registro_In_Out",IF(User[[#This Row],[Reporte Out]]=0,"No_Realizo_Salida","No_cumple_el_Tiempo")),"")</f>
        <v/>
      </c>
      <c r="Y768" t="str" cm="1">
        <f t="array" ref="Y768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GIRALDO RAMIREZ ESTEFANIA</v>
      </c>
    </row>
    <row r="769" spans="1:25" x14ac:dyDescent="0.3">
      <c r="A769" t="s">
        <v>119</v>
      </c>
      <c r="B769">
        <v>1012332450</v>
      </c>
      <c r="C769" t="s">
        <v>1010</v>
      </c>
      <c r="D769" t="s">
        <v>120</v>
      </c>
      <c r="E769" t="s">
        <v>6</v>
      </c>
      <c r="F769" t="s">
        <v>1487</v>
      </c>
      <c r="G769" t="s">
        <v>177</v>
      </c>
      <c r="H769" s="2">
        <v>44379.261979166666</v>
      </c>
      <c r="I769">
        <v>1</v>
      </c>
      <c r="J769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45922.376793981479</v>
      </c>
      <c r="K769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45922.710590277777</v>
      </c>
      <c r="L769" s="21">
        <f>_xlfn.XLOOKUP(User[[#This Row],[User Code]],RMS_Check_In_Out!A:A,RMS_Check_In_Out!D:D,"0")</f>
        <v>481</v>
      </c>
      <c r="M769" s="21" t="str">
        <f>_xlfn.XLOOKUP(User[[#This Row],[User Code]],Leave!P:P,Leave!S:S,"0")</f>
        <v>0</v>
      </c>
      <c r="N769" s="21">
        <f>User[[#This Row],[Time Leave RMS (min)]]/60</f>
        <v>0</v>
      </c>
      <c r="O769" s="15">
        <f>User[[#This Row],[Duration In Store(min)]]/60</f>
        <v>8.0166666666666675</v>
      </c>
      <c r="P769" s="28">
        <f>User[[#This Row],[Time In Store + Leave]]/24</f>
        <v>0.33402777777777781</v>
      </c>
      <c r="Q769" s="15">
        <f>(User[[#This Row],[Time Leave RMS (min)]]/60)+User[[#This Row],[Duration In Store H]]</f>
        <v>8.0166666666666675</v>
      </c>
      <c r="R769">
        <f>IF(User[[#This Row],[Check In]]="Sin Registro",0,1)</f>
        <v>1</v>
      </c>
      <c r="S769">
        <f>IF(User[[#This Row],[Check Out]]="Sin Registro",0,1)</f>
        <v>1</v>
      </c>
      <c r="T769" t="str">
        <f>IFERROR(IF(VLOOKUP(User[[#This Row],[User Code]],Justificar!$C$8:$I$1048576,6,0)=0,"Sin Justificación",VLOOKUP(User[[#This Row],[User Code]],Justificar!$C$8:$I$1048576,6,0)),"")</f>
        <v/>
      </c>
      <c r="U769" t="str">
        <f>IFERROR(IF(VLOOKUP(User[[#This Row],[User Code]],Justificar!$C$8:$I$1048576,6,0)=0,"Sin Justificación",VLOOKUP(User[[#This Row],[User Code]],Justificar!$C$8:$I$1048576,7,0)),"")</f>
        <v/>
      </c>
      <c r="V769" t="str" cm="1">
        <f t="array" ref="V769">_xlfn.IFS(User[[#This Row],[Time In Store + Leave]]&lt;7.8,"Incompleto",User[[#This Row],[Time In Store + Leave]]&lt;=12,"Completo",User[[#This Row],[Time In Store + Leave]]&gt;12,"Superior")</f>
        <v>Completo</v>
      </c>
      <c r="W769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69" t="str">
        <f>IF(User[[#This Row],[Rango]]="incompleto",IF(User[[#This Row],[Reporte in]]=0,"Sin_Registro_In_Out",IF(User[[#This Row],[Reporte Out]]=0,"No_Realizo_Salida","No_cumple_el_Tiempo")),"")</f>
        <v/>
      </c>
      <c r="Y769" t="str" cm="1">
        <f t="array" ref="Y769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70" spans="1:25" x14ac:dyDescent="0.3">
      <c r="A770" t="s">
        <v>121</v>
      </c>
      <c r="B770">
        <v>6070549</v>
      </c>
      <c r="C770" t="s">
        <v>1011</v>
      </c>
      <c r="D770" t="s">
        <v>122</v>
      </c>
      <c r="E770" t="s">
        <v>84</v>
      </c>
      <c r="F770" t="s">
        <v>1016</v>
      </c>
      <c r="G770" t="s">
        <v>177</v>
      </c>
      <c r="H770" s="2">
        <v>44379.26190972222</v>
      </c>
      <c r="I770">
        <v>1</v>
      </c>
      <c r="J770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Sin Registro</v>
      </c>
      <c r="K770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Sin Registro</v>
      </c>
      <c r="L770" s="21" t="str">
        <f>_xlfn.XLOOKUP(User[[#This Row],[User Code]],RMS_Check_In_Out!A:A,RMS_Check_In_Out!D:D,"0")</f>
        <v>0</v>
      </c>
      <c r="M770" s="21" t="str">
        <f>_xlfn.XLOOKUP(User[[#This Row],[User Code]],Leave!P:P,Leave!S:S,"0")</f>
        <v>0</v>
      </c>
      <c r="N770" s="21">
        <f>User[[#This Row],[Time Leave RMS (min)]]/60</f>
        <v>0</v>
      </c>
      <c r="O770" s="15">
        <f>User[[#This Row],[Duration In Store(min)]]/60</f>
        <v>0</v>
      </c>
      <c r="P770" s="28">
        <f>User[[#This Row],[Time In Store + Leave]]/24</f>
        <v>0</v>
      </c>
      <c r="Q770" s="15">
        <f>(User[[#This Row],[Time Leave RMS (min)]]/60)+User[[#This Row],[Duration In Store H]]</f>
        <v>0</v>
      </c>
      <c r="R770">
        <f>IF(User[[#This Row],[Check In]]="Sin Registro",0,1)</f>
        <v>0</v>
      </c>
      <c r="S770">
        <f>IF(User[[#This Row],[Check Out]]="Sin Registro",0,1)</f>
        <v>0</v>
      </c>
      <c r="T770" t="str">
        <f>IFERROR(IF(VLOOKUP(User[[#This Row],[User Code]],Justificar!$C$8:$I$1048576,6,0)=0,"Sin Justificación",VLOOKUP(User[[#This Row],[User Code]],Justificar!$C$8:$I$1048576,6,0)),"")</f>
        <v>Sin Justificación</v>
      </c>
      <c r="U770" t="str">
        <f>IFERROR(IF(VLOOKUP(User[[#This Row],[User Code]],Justificar!$C$8:$I$1048576,6,0)=0,"Sin Justificación",VLOOKUP(User[[#This Row],[User Code]],Justificar!$C$8:$I$1048576,7,0)),"")</f>
        <v>Sin Justificación</v>
      </c>
      <c r="V770" t="str" cm="1">
        <f t="array" ref="V770">_xlfn.IFS(User[[#This Row],[Time In Store + Leave]]&lt;7.8,"Incompleto",User[[#This Row],[Time In Store + Leave]]&lt;=12,"Completo",User[[#This Row],[Time In Store + Leave]]&gt;12,"Superior")</f>
        <v>Incompleto</v>
      </c>
      <c r="W770" t="str">
        <f>IF(User[[#This Row],[Fecha de creación]]+2&gt;Home!$A$1,"No",IF(AND(OR(User[[#This Row],[Observación Justificada]]="",User[[#This Row],[Observación Justificada]]="Sin Justificación"),User[[#This Row],[Rango]]="Incompleto"),"Si","No"))</f>
        <v>Si</v>
      </c>
      <c r="X770" t="str">
        <f>IF(User[[#This Row],[Rango]]="incompleto",IF(User[[#This Row],[Reporte in]]=0,"Sin_Registro_In_Out",IF(User[[#This Row],[Reporte Out]]=0,"No_Realizo_Salida","No_cumple_el_Tiempo")),"")</f>
        <v>Sin_Registro_In_Out</v>
      </c>
      <c r="Y770" t="str" cm="1">
        <f t="array" ref="Y770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TOVAR JOSE RAMON</v>
      </c>
    </row>
    <row r="771" spans="1:25" x14ac:dyDescent="0.3">
      <c r="A771" t="s">
        <v>123</v>
      </c>
      <c r="B771">
        <v>36067682</v>
      </c>
      <c r="C771" t="s">
        <v>1012</v>
      </c>
      <c r="D771" t="s">
        <v>124</v>
      </c>
      <c r="E771" t="s">
        <v>6</v>
      </c>
      <c r="F771" t="s">
        <v>1487</v>
      </c>
      <c r="G771" t="s">
        <v>177</v>
      </c>
      <c r="H771" s="2">
        <v>44379.261886574073</v>
      </c>
      <c r="I771">
        <v>1</v>
      </c>
      <c r="J771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Be Out On Duty</v>
      </c>
      <c r="K771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Be Out On Duty</v>
      </c>
      <c r="L771" s="21" t="str">
        <f>_xlfn.XLOOKUP(User[[#This Row],[User Code]],RMS_Check_In_Out!A:A,RMS_Check_In_Out!D:D,"0")</f>
        <v>0</v>
      </c>
      <c r="M771" s="21">
        <f>_xlfn.XLOOKUP(User[[#This Row],[User Code]],Leave!P:P,Leave!S:S,"0")</f>
        <v>540</v>
      </c>
      <c r="N771" s="21">
        <f>User[[#This Row],[Time Leave RMS (min)]]/60</f>
        <v>9</v>
      </c>
      <c r="O771" s="15">
        <f>User[[#This Row],[Duration In Store(min)]]/60</f>
        <v>0</v>
      </c>
      <c r="P771" s="28">
        <f>User[[#This Row],[Time In Store + Leave]]/24</f>
        <v>0.375</v>
      </c>
      <c r="Q771" s="15">
        <f>(User[[#This Row],[Time Leave RMS (min)]]/60)+User[[#This Row],[Duration In Store H]]</f>
        <v>9</v>
      </c>
      <c r="R771">
        <f>IF(User[[#This Row],[Check In]]="Sin Registro",0,1)</f>
        <v>1</v>
      </c>
      <c r="S771">
        <f>IF(User[[#This Row],[Check Out]]="Sin Registro",0,1)</f>
        <v>1</v>
      </c>
      <c r="T771" t="str">
        <f>IFERROR(IF(VLOOKUP(User[[#This Row],[User Code]],Justificar!$C$8:$I$1048576,6,0)=0,"Sin Justificación",VLOOKUP(User[[#This Row],[User Code]],Justificar!$C$8:$I$1048576,6,0)),"")</f>
        <v/>
      </c>
      <c r="U771" t="str">
        <f>IFERROR(IF(VLOOKUP(User[[#This Row],[User Code]],Justificar!$C$8:$I$1048576,6,0)=0,"Sin Justificación",VLOOKUP(User[[#This Row],[User Code]],Justificar!$C$8:$I$1048576,7,0)),"")</f>
        <v/>
      </c>
      <c r="V771" t="str" cm="1">
        <f t="array" ref="V771">_xlfn.IFS(User[[#This Row],[Time In Store + Leave]]&lt;7.8,"Incompleto",User[[#This Row],[Time In Store + Leave]]&lt;=12,"Completo",User[[#This Row],[Time In Store + Leave]]&gt;12,"Superior")</f>
        <v>Completo</v>
      </c>
      <c r="W771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1" t="str">
        <f>IF(User[[#This Row],[Rango]]="incompleto",IF(User[[#This Row],[Reporte in]]=0,"Sin_Registro_In_Out",IF(User[[#This Row],[Reporte Out]]=0,"No_Realizo_Salida","No_cumple_el_Tiempo")),"")</f>
        <v/>
      </c>
      <c r="Y771" t="str" cm="1">
        <f t="array" ref="Y771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MARTINEZ PINZON JESUS ANTONIO</v>
      </c>
    </row>
    <row r="772" spans="1:25" x14ac:dyDescent="0.3">
      <c r="A772" t="s">
        <v>125</v>
      </c>
      <c r="B772">
        <v>16933377</v>
      </c>
      <c r="C772" t="s">
        <v>1013</v>
      </c>
      <c r="D772" t="s">
        <v>126</v>
      </c>
      <c r="E772" t="s">
        <v>6</v>
      </c>
      <c r="F772" t="s">
        <v>1045</v>
      </c>
      <c r="G772" t="s">
        <v>177</v>
      </c>
      <c r="H772" s="2">
        <v>44379.26185185185</v>
      </c>
      <c r="I772">
        <v>1</v>
      </c>
      <c r="J772" s="3" t="str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(Paid) Annual Leave</v>
      </c>
      <c r="K772" s="3" t="str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(Paid) Annual Leave</v>
      </c>
      <c r="L772" s="21" t="str">
        <f>_xlfn.XLOOKUP(User[[#This Row],[User Code]],RMS_Check_In_Out!A:A,RMS_Check_In_Out!D:D,"0")</f>
        <v>0</v>
      </c>
      <c r="M772" s="21">
        <f>_xlfn.XLOOKUP(User[[#This Row],[User Code]],Leave!P:P,Leave!S:S,"0")</f>
        <v>540</v>
      </c>
      <c r="N772" s="21">
        <f>User[[#This Row],[Time Leave RMS (min)]]/60</f>
        <v>9</v>
      </c>
      <c r="O772" s="15">
        <f>User[[#This Row],[Duration In Store(min)]]/60</f>
        <v>0</v>
      </c>
      <c r="P772" s="28">
        <f>User[[#This Row],[Time In Store + Leave]]/24</f>
        <v>0.375</v>
      </c>
      <c r="Q772" s="15">
        <f>(User[[#This Row],[Time Leave RMS (min)]]/60)+User[[#This Row],[Duration In Store H]]</f>
        <v>9</v>
      </c>
      <c r="R772">
        <f>IF(User[[#This Row],[Check In]]="Sin Registro",0,1)</f>
        <v>1</v>
      </c>
      <c r="S772">
        <f>IF(User[[#This Row],[Check Out]]="Sin Registro",0,1)</f>
        <v>1</v>
      </c>
      <c r="T772" t="str">
        <f>IFERROR(IF(VLOOKUP(User[[#This Row],[User Code]],Justificar!$C$8:$I$1048576,6,0)=0,"Sin Justificación",VLOOKUP(User[[#This Row],[User Code]],Justificar!$C$8:$I$1048576,6,0)),"")</f>
        <v/>
      </c>
      <c r="U772" t="str">
        <f>IFERROR(IF(VLOOKUP(User[[#This Row],[User Code]],Justificar!$C$8:$I$1048576,6,0)=0,"Sin Justificación",VLOOKUP(User[[#This Row],[User Code]],Justificar!$C$8:$I$1048576,7,0)),"")</f>
        <v/>
      </c>
      <c r="V772" t="str" cm="1">
        <f t="array" ref="V772">_xlfn.IFS(User[[#This Row],[Time In Store + Leave]]&lt;7.8,"Incompleto",User[[#This Row],[Time In Store + Leave]]&lt;=12,"Completo",User[[#This Row],[Time In Store + Leave]]&gt;12,"Superior")</f>
        <v>Completo</v>
      </c>
      <c r="W772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2" t="str">
        <f>IF(User[[#This Row],[Rango]]="incompleto",IF(User[[#This Row],[Reporte in]]=0,"Sin_Registro_In_Out",IF(User[[#This Row],[Reporte Out]]=0,"No_Realizo_Salida","No_cumple_el_Tiempo")),"")</f>
        <v/>
      </c>
      <c r="Y772" t="str" cm="1">
        <f t="array" ref="Y772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MEJIA LONDOÑO HAROLD</v>
      </c>
    </row>
    <row r="773" spans="1:25" x14ac:dyDescent="0.3">
      <c r="A773" t="s">
        <v>127</v>
      </c>
      <c r="B773">
        <v>1121848235</v>
      </c>
      <c r="C773" t="s">
        <v>1014</v>
      </c>
      <c r="D773" t="s">
        <v>128</v>
      </c>
      <c r="E773" t="s">
        <v>6</v>
      </c>
      <c r="F773" t="s">
        <v>2412</v>
      </c>
      <c r="G773" t="s">
        <v>177</v>
      </c>
      <c r="H773" s="2">
        <v>44379.261805555558</v>
      </c>
      <c r="I773">
        <v>1</v>
      </c>
      <c r="J773" s="3">
        <f>IF(User[[#This Row],[Fecha de creación]]+2&gt;Home!$A$1,"No Aplica",_xlfn.XLOOKUP(User[[#This Row],[User Code]],Attendance[User Code (Created By) (Usuario)],Attendance[Sign In Time],_xlfn.XLOOKUP(User[[#This Row],[User Code]],LeaveSummary!B:B,LeaveSummary!D:D,"Sin Registro")))</f>
        <v>45922.462638888886</v>
      </c>
      <c r="K773" s="3">
        <f>IF(User[[#This Row],[Fecha de creación]]+2&gt;Home!$A$1,"No Aplica",IFERROR(IF(VLOOKUP(User[[#This Row],[User Code]],RMS_Check_In_Out!A:D,3,0)=0,"Sin Registro",VLOOKUP(User[[#This Row],[User Code]],RMS_Check_In_Out!A:D,3,0)),_xlfn.XLOOKUP(User[[#This Row],[User Code]],LeaveSummary!B:B,LeaveSummary!D:D,"Sin Registro")))</f>
        <v>45922.890069444446</v>
      </c>
      <c r="L773" s="21">
        <f>_xlfn.XLOOKUP(User[[#This Row],[User Code]],RMS_Check_In_Out!A:A,RMS_Check_In_Out!D:D,"0")</f>
        <v>616</v>
      </c>
      <c r="M773" s="21" t="str">
        <f>_xlfn.XLOOKUP(User[[#This Row],[User Code]],Leave!P:P,Leave!S:S,"0")</f>
        <v>0</v>
      </c>
      <c r="N773" s="21">
        <f>User[[#This Row],[Time Leave RMS (min)]]/60</f>
        <v>0</v>
      </c>
      <c r="O773" s="15">
        <f>User[[#This Row],[Duration In Store(min)]]/60</f>
        <v>10.266666666666667</v>
      </c>
      <c r="P773" s="28">
        <f>User[[#This Row],[Time In Store + Leave]]/24</f>
        <v>0.42777777777777781</v>
      </c>
      <c r="Q773" s="15">
        <f>(User[[#This Row],[Time Leave RMS (min)]]/60)+User[[#This Row],[Duration In Store H]]</f>
        <v>10.266666666666667</v>
      </c>
      <c r="R773">
        <f>IF(User[[#This Row],[Check In]]="Sin Registro",0,1)</f>
        <v>1</v>
      </c>
      <c r="S773">
        <f>IF(User[[#This Row],[Check Out]]="Sin Registro",0,1)</f>
        <v>1</v>
      </c>
      <c r="T773" t="str">
        <f>IFERROR(IF(VLOOKUP(User[[#This Row],[User Code]],Justificar!$C$8:$I$1048576,6,0)=0,"Sin Justificación",VLOOKUP(User[[#This Row],[User Code]],Justificar!$C$8:$I$1048576,6,0)),"")</f>
        <v/>
      </c>
      <c r="U773" t="str">
        <f>IFERROR(IF(VLOOKUP(User[[#This Row],[User Code]],Justificar!$C$8:$I$1048576,6,0)=0,"Sin Justificación",VLOOKUP(User[[#This Row],[User Code]],Justificar!$C$8:$I$1048576,7,0)),"")</f>
        <v/>
      </c>
      <c r="V773" t="str" cm="1">
        <f t="array" ref="V773">_xlfn.IFS(User[[#This Row],[Time In Store + Leave]]&lt;7.8,"Incompleto",User[[#This Row],[Time In Store + Leave]]&lt;=12,"Completo",User[[#This Row],[Time In Store + Leave]]&gt;12,"Superior")</f>
        <v>Completo</v>
      </c>
      <c r="W773" t="str">
        <f>IF(User[[#This Row],[Fecha de creación]]+2&gt;Home!$A$1,"No",IF(AND(OR(User[[#This Row],[Observación Justificada]]="",User[[#This Row],[Observación Justificada]]="Sin Justificación"),User[[#This Row],[Rango]]="Incompleto"),"Si","No"))</f>
        <v>No</v>
      </c>
      <c r="X773" t="str">
        <f>IF(User[[#This Row],[Rango]]="incompleto",IF(User[[#This Row],[Reporte in]]=0,"Sin_Registro_In_Out",IF(User[[#This Row],[Reporte Out]]=0,"No_Realizo_Salida","No_cumple_el_Tiempo")),"")</f>
        <v/>
      </c>
      <c r="Y773" t="str" cm="1">
        <f t="array" ref="Y773">IF(_xlfn.XLOOKUP(User[[#This Row],[Nombre de usuario]],Estructura_con_CM[[#All],[Nombre de usuario]],Estructura_con_CM[[#All],[CM]])=0,User[[#This Row],[Administrador]],_xlfn.XLOOKUP(User[[#This Row],[Nombre de usuario]],Estructura_con_CM[[#All],[Nombre de usuario]],Estructura_con_CM[[#All],[CM]]))</f>
        <v>SALAZAR GOMEZ OSCAR</v>
      </c>
    </row>
  </sheetData>
  <sortState xmlns:xlrd2="http://schemas.microsoft.com/office/spreadsheetml/2017/richdata2" ref="AD2:AD10">
    <sortCondition ref="AD2:AD10"/>
  </sortState>
  <dataValidations xWindow="313" yWindow="517" count="10">
    <dataValidation type="textLength" operator="lessThanOrEqual" allowBlank="1" showInputMessage="1" showErrorMessage="1" errorTitle="Longitud excedida" error="Este valor debe tener 200 caracteres o menos." promptTitle="Texto" prompt="Longitud máxima: 200 caracteres." sqref="AA601:AA1048576 AB526:AB600" xr:uid="{00000000-0002-0000-0000-000013000000}">
      <formula1>200</formula1>
    </dataValidation>
    <dataValidation type="date" operator="greaterThanOrEqual" allowBlank="1" showInputMessage="1" showErrorMessage="1" errorTitle="Fecha no válida" error="Fecha de creación debe estar en el formato de fecha y hora correcto." promptTitle="Fecha y hora" prompt=" " sqref="AC601:AC1048576 AD526:AD600" xr:uid="{00000000-0002-0000-0000-000015000000}">
      <formula1>1</formula1>
    </dataValidation>
    <dataValidation allowBlank="1" showInputMessage="1" showErrorMessage="1" error=" " promptTitle="Búsqueda" prompt="Este registro de HistoryManager ya tiene que existir en Microsoft Dynamics 365 o en este archivo de origen." sqref="Z526:Z600 Y774:Y1048576" xr:uid="{00000000-0002-0000-0000-000011000000}"/>
    <dataValidation showInputMessage="1" showErrorMessage="1" error=" " promptTitle="Búsqueda (se requiere)" prompt="Este registro de Id. de unidad de negocio ya tiene que existir en Microsoft Dynamics 365 o en este archivo de origen." sqref="Z601:Z1048576 AA526:AA600" xr:uid="{00000000-0002-0000-0000-000012000000}"/>
    <dataValidation allowBlank="1" showInputMessage="1" showErrorMessage="1" error=" " promptTitle="Búsqueda" prompt="Este registro de Affiliated Service Provider ya tiene que existir en Microsoft Dynamics 365 o en este archivo de origen." sqref="AB601:AB1048576 AC526:AC600" xr:uid="{00000000-0002-0000-0000-000014000000}"/>
    <dataValidation allowBlank="1" showInputMessage="1" showErrorMessage="1" error=" " promptTitle="Búsqueda" prompt="Este registro de Create User ya tiene que existir en Microsoft Dynamics 365 o en este archivo de origen." sqref="AD601:AD1048576 AE526:AE600" xr:uid="{00000000-0002-0000-0000-000016000000}"/>
    <dataValidation allowBlank="1" showInputMessage="1" showErrorMessage="1" error=" " promptTitle="Búsqueda" prompt="Este registro de Modificado por ya tiene que existir en Microsoft Dynamics 365 o en este archivo de origen." sqref="AE601:AE1048576 AF526:AF600" xr:uid="{00000000-0002-0000-0000-000017000000}"/>
    <dataValidation type="date" operator="greaterThanOrEqual" allowBlank="1" showInputMessage="1" showErrorMessage="1" errorTitle="Fecha no válida" error="Fecha de modificación debe estar en el formato de fecha y hora correcto." promptTitle="Fecha y hora" prompt=" " sqref="AF601:AF1048576 AG526:AG600" xr:uid="{00000000-0002-0000-0000-000018000000}">
      <formula1>1</formula1>
    </dataValidation>
    <dataValidation type="date" operator="greaterThanOrEqual" allowBlank="1" showInputMessage="1" showErrorMessage="1" errorTitle="Fecha no válida" error="Start Date debe estar en el formato de fecha correcto." promptTitle="Fecha" prompt=" " sqref="AG601:AG1048576 AH526:AH600" xr:uid="{00000000-0002-0000-0000-000019000000}">
      <formula1>1</formula1>
    </dataValidation>
    <dataValidation type="date" operator="greaterThanOrEqual" allowBlank="1" showInputMessage="1" showErrorMessage="1" errorTitle="Fecha no válida" error="End Date debe estar en el formato de fecha correcto." promptTitle="Fecha" prompt=" " sqref="AI601:AI1048576 AJ526:AJ600" xr:uid="{00000000-0002-0000-0000-00001B000000}">
      <formula1>1</formula1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313" yWindow="517" count="2">
        <x14:dataValidation type="list" allowBlank="1" showInputMessage="1" showErrorMessage="1" errorTitle="Valor de lista" error="Account Status debe estar seleccionado en la lista desplegable." promptTitle="Conjunto de opciones" prompt="Seleccione un valor de la lista desplegable." xr:uid="{00000000-0002-0000-0000-00001A000000}">
          <x14:formula1>
            <xm:f>hiddenSheet!$A$4:$B$4</xm:f>
          </x14:formula1>
          <xm:sqref>AH601:AH1048576 AI526:AI600</xm:sqref>
        </x14:dataValidation>
        <x14:dataValidation type="list" allowBlank="1" showInputMessage="1" showErrorMessage="1" errorTitle="Valor de lista" error="OP Type debe estar seleccionado en la lista desplegable." promptTitle="Conjunto de opciones" prompt="Seleccione un valor de la lista desplegable." xr:uid="{00000000-0002-0000-0000-00001C000000}">
          <x14:formula1>
            <xm:f>hiddenSheet!$A$5:$C$5</xm:f>
          </x14:formula1>
          <xm:sqref>AJ601:AJ1048576 AK526:AK600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300C-4236-430A-B7C3-5920DD59760E}">
  <sheetPr published="0" codeName="Hoja1"/>
  <dimension ref="A1:F593"/>
  <sheetViews>
    <sheetView zoomScale="80" zoomScaleNormal="80" workbookViewId="0">
      <selection sqref="A1:D593"/>
    </sheetView>
  </sheetViews>
  <sheetFormatPr baseColWidth="10" defaultRowHeight="14.4" x14ac:dyDescent="0.3"/>
  <cols>
    <col min="1" max="1" width="32.6640625" bestFit="1" customWidth="1"/>
    <col min="2" max="2" width="15.5546875" bestFit="1" customWidth="1"/>
    <col min="3" max="3" width="15.6640625" bestFit="1" customWidth="1"/>
    <col min="4" max="4" width="23.21875" bestFit="1" customWidth="1"/>
  </cols>
  <sheetData>
    <row r="1" spans="1:6" x14ac:dyDescent="0.3">
      <c r="A1" s="22" t="s">
        <v>209</v>
      </c>
      <c r="B1" s="22" t="s">
        <v>210</v>
      </c>
      <c r="C1" s="22" t="s">
        <v>211</v>
      </c>
      <c r="D1" s="22" t="s">
        <v>182</v>
      </c>
    </row>
    <row r="2" spans="1:6" x14ac:dyDescent="0.3">
      <c r="A2" s="38" t="s">
        <v>1447</v>
      </c>
      <c r="B2" s="40">
        <v>45922.393969907411</v>
      </c>
      <c r="C2" s="40">
        <v>45922.835324074076</v>
      </c>
      <c r="D2" s="42">
        <v>573</v>
      </c>
    </row>
    <row r="3" spans="1:6" x14ac:dyDescent="0.3">
      <c r="A3" s="38" t="s">
        <v>3650</v>
      </c>
      <c r="B3" s="39">
        <v>45922.375717592593</v>
      </c>
      <c r="C3" s="39">
        <v>45922.761064814818</v>
      </c>
      <c r="D3" s="42">
        <v>536</v>
      </c>
    </row>
    <row r="4" spans="1:6" x14ac:dyDescent="0.3">
      <c r="A4" s="38" t="s">
        <v>1588</v>
      </c>
      <c r="B4" s="39">
        <v>45922.419085648151</v>
      </c>
      <c r="C4" s="39">
        <v>45922.787627314814</v>
      </c>
      <c r="D4" s="42">
        <v>355</v>
      </c>
    </row>
    <row r="5" spans="1:6" x14ac:dyDescent="0.3">
      <c r="A5" s="38" t="s">
        <v>1860</v>
      </c>
      <c r="B5" s="39">
        <v>45922.553229166668</v>
      </c>
      <c r="C5" s="39">
        <v>45922.723634259259</v>
      </c>
      <c r="D5" s="42">
        <v>192</v>
      </c>
      <c r="F5" s="36"/>
    </row>
    <row r="6" spans="1:6" x14ac:dyDescent="0.3">
      <c r="A6" s="38" t="s">
        <v>2143</v>
      </c>
      <c r="B6" s="39">
        <v>45922.374791666669</v>
      </c>
      <c r="C6" s="39">
        <v>45922.754027777781</v>
      </c>
      <c r="D6" s="42">
        <v>545</v>
      </c>
    </row>
    <row r="7" spans="1:6" x14ac:dyDescent="0.3">
      <c r="A7" s="38" t="s">
        <v>1835</v>
      </c>
      <c r="B7" s="39">
        <v>45922.35125</v>
      </c>
      <c r="C7" s="39">
        <v>45922.73678240741</v>
      </c>
      <c r="D7" s="42">
        <v>541</v>
      </c>
    </row>
    <row r="8" spans="1:6" x14ac:dyDescent="0.3">
      <c r="A8" s="38" t="s">
        <v>349</v>
      </c>
      <c r="B8" s="39">
        <v>45922.333854166667</v>
      </c>
      <c r="C8" s="39">
        <v>45922.708726851852</v>
      </c>
      <c r="D8" s="42">
        <v>538</v>
      </c>
    </row>
    <row r="9" spans="1:6" x14ac:dyDescent="0.3">
      <c r="A9" s="38" t="s">
        <v>1489</v>
      </c>
      <c r="B9" s="39">
        <v>45922.369629629633</v>
      </c>
      <c r="C9" s="39">
        <v>45922.738553240742</v>
      </c>
      <c r="D9" s="42">
        <v>380</v>
      </c>
    </row>
    <row r="10" spans="1:6" x14ac:dyDescent="0.3">
      <c r="A10" s="38" t="s">
        <v>688</v>
      </c>
      <c r="B10" s="39">
        <v>45922.376689814817</v>
      </c>
      <c r="C10" s="39">
        <v>45922.753518518519</v>
      </c>
      <c r="D10" s="42">
        <v>438</v>
      </c>
    </row>
    <row r="11" spans="1:6" x14ac:dyDescent="0.3">
      <c r="A11" s="38" t="s">
        <v>37</v>
      </c>
      <c r="B11" s="39">
        <v>45922.372129629628</v>
      </c>
      <c r="C11" s="39">
        <v>45922.851793981485</v>
      </c>
      <c r="D11" s="42">
        <v>689</v>
      </c>
    </row>
    <row r="12" spans="1:6" x14ac:dyDescent="0.3">
      <c r="A12" s="38" t="s">
        <v>3157</v>
      </c>
      <c r="B12" s="39">
        <v>45922.650601851848</v>
      </c>
      <c r="C12" s="39"/>
      <c r="D12" s="42"/>
    </row>
    <row r="13" spans="1:6" x14ac:dyDescent="0.3">
      <c r="A13" s="38" t="s">
        <v>403</v>
      </c>
      <c r="B13" s="39">
        <v>45922.427164351851</v>
      </c>
      <c r="C13" s="39">
        <v>45922.617858796293</v>
      </c>
      <c r="D13" s="42">
        <v>275</v>
      </c>
    </row>
    <row r="14" spans="1:6" x14ac:dyDescent="0.3">
      <c r="A14" s="38" t="s">
        <v>2171</v>
      </c>
      <c r="B14" s="39">
        <v>45922.625844907408</v>
      </c>
      <c r="C14" s="39">
        <v>45922.835081018522</v>
      </c>
      <c r="D14" s="42">
        <v>301</v>
      </c>
    </row>
    <row r="15" spans="1:6" x14ac:dyDescent="0.3">
      <c r="A15" s="38" t="s">
        <v>455</v>
      </c>
      <c r="B15" s="39">
        <v>45922.329317129632</v>
      </c>
      <c r="C15" s="39">
        <v>45922.659409722219</v>
      </c>
      <c r="D15" s="42">
        <v>447</v>
      </c>
    </row>
    <row r="16" spans="1:6" x14ac:dyDescent="0.3">
      <c r="A16" s="38" t="s">
        <v>1647</v>
      </c>
      <c r="B16" s="39">
        <v>45922.608229166668</v>
      </c>
      <c r="C16" s="39">
        <v>45922.732002314813</v>
      </c>
      <c r="D16" s="42">
        <v>178</v>
      </c>
    </row>
    <row r="17" spans="1:4" x14ac:dyDescent="0.3">
      <c r="A17" s="38" t="s">
        <v>2929</v>
      </c>
      <c r="B17" s="39">
        <v>45922.601018518515</v>
      </c>
      <c r="C17" s="39"/>
      <c r="D17" s="42"/>
    </row>
    <row r="18" spans="1:4" x14ac:dyDescent="0.3">
      <c r="A18" s="38" t="s">
        <v>13</v>
      </c>
      <c r="B18" s="39">
        <v>45922.59784722222</v>
      </c>
      <c r="C18" s="39">
        <v>45922.882870370369</v>
      </c>
      <c r="D18" s="42">
        <v>410</v>
      </c>
    </row>
    <row r="19" spans="1:4" x14ac:dyDescent="0.3">
      <c r="A19" s="38" t="s">
        <v>2406</v>
      </c>
      <c r="B19" s="39">
        <v>45922.596030092594</v>
      </c>
      <c r="C19" s="39">
        <v>45922.876898148148</v>
      </c>
      <c r="D19" s="42">
        <v>404</v>
      </c>
    </row>
    <row r="20" spans="1:4" x14ac:dyDescent="0.3">
      <c r="A20" s="38" t="s">
        <v>1328</v>
      </c>
      <c r="B20" s="39">
        <v>45922.585138888891</v>
      </c>
      <c r="C20" s="39">
        <v>45922.881157407406</v>
      </c>
      <c r="D20" s="42">
        <v>426</v>
      </c>
    </row>
    <row r="21" spans="1:4" x14ac:dyDescent="0.3">
      <c r="A21" s="38" t="s">
        <v>1560</v>
      </c>
      <c r="B21" s="39">
        <v>45922.332557870373</v>
      </c>
      <c r="C21" s="39">
        <v>45922.716863425929</v>
      </c>
      <c r="D21" s="42">
        <v>488</v>
      </c>
    </row>
    <row r="22" spans="1:4" x14ac:dyDescent="0.3">
      <c r="A22" s="38" t="s">
        <v>1670</v>
      </c>
      <c r="B22" s="39">
        <v>45922.581979166665</v>
      </c>
      <c r="C22" s="39">
        <v>45922.858217592591</v>
      </c>
      <c r="D22" s="42">
        <v>398</v>
      </c>
    </row>
    <row r="23" spans="1:4" x14ac:dyDescent="0.3">
      <c r="A23" s="38" t="s">
        <v>103</v>
      </c>
      <c r="B23" s="39">
        <v>45922.581574074073</v>
      </c>
      <c r="C23" s="39">
        <v>45922.875937500001</v>
      </c>
      <c r="D23" s="42">
        <v>424</v>
      </c>
    </row>
    <row r="24" spans="1:4" x14ac:dyDescent="0.3">
      <c r="A24" s="38" t="s">
        <v>3742</v>
      </c>
      <c r="B24" s="39">
        <v>45922.580625000002</v>
      </c>
      <c r="C24" s="39">
        <v>45922.779340277775</v>
      </c>
      <c r="D24" s="42">
        <v>286</v>
      </c>
    </row>
    <row r="25" spans="1:4" x14ac:dyDescent="0.3">
      <c r="A25" s="38" t="s">
        <v>548</v>
      </c>
      <c r="B25" s="39">
        <v>45922.580428240741</v>
      </c>
      <c r="C25" s="39">
        <v>45922.879027777781</v>
      </c>
      <c r="D25" s="42">
        <v>430</v>
      </c>
    </row>
    <row r="26" spans="1:4" x14ac:dyDescent="0.3">
      <c r="A26" s="38" t="s">
        <v>25</v>
      </c>
      <c r="B26" s="39">
        <v>45922.578229166669</v>
      </c>
      <c r="C26" s="39">
        <v>45922.881435185183</v>
      </c>
      <c r="D26" s="42">
        <v>437</v>
      </c>
    </row>
    <row r="27" spans="1:4" x14ac:dyDescent="0.3">
      <c r="A27" s="38" t="s">
        <v>603</v>
      </c>
      <c r="B27" s="39">
        <v>45922.574166666665</v>
      </c>
      <c r="C27" s="39">
        <v>45922.868773148148</v>
      </c>
      <c r="D27" s="42">
        <v>424</v>
      </c>
    </row>
    <row r="28" spans="1:4" x14ac:dyDescent="0.3">
      <c r="A28" s="38" t="s">
        <v>595</v>
      </c>
      <c r="B28" s="39">
        <v>45922.570775462962</v>
      </c>
      <c r="C28" s="39">
        <v>45922.879826388889</v>
      </c>
      <c r="D28" s="42">
        <v>445</v>
      </c>
    </row>
    <row r="29" spans="1:4" x14ac:dyDescent="0.3">
      <c r="A29" s="38" t="s">
        <v>813</v>
      </c>
      <c r="B29" s="39">
        <v>45922.568969907406</v>
      </c>
      <c r="C29" s="39">
        <v>45922.882141203707</v>
      </c>
      <c r="D29" s="42">
        <v>451</v>
      </c>
    </row>
    <row r="30" spans="1:4" x14ac:dyDescent="0.3">
      <c r="A30" s="38" t="s">
        <v>290</v>
      </c>
      <c r="B30" s="39">
        <v>45922.568310185183</v>
      </c>
      <c r="C30" s="39">
        <v>45922.876817129632</v>
      </c>
      <c r="D30" s="42">
        <v>444</v>
      </c>
    </row>
    <row r="31" spans="1:4" x14ac:dyDescent="0.3">
      <c r="A31" s="38" t="s">
        <v>80</v>
      </c>
      <c r="B31" s="39">
        <v>45922.554340277777</v>
      </c>
      <c r="C31" s="39">
        <v>45922.872650462959</v>
      </c>
      <c r="D31" s="42">
        <v>458</v>
      </c>
    </row>
    <row r="32" spans="1:4" x14ac:dyDescent="0.3">
      <c r="A32" s="38" t="s">
        <v>1703</v>
      </c>
      <c r="B32" s="39">
        <v>45922.553298611114</v>
      </c>
      <c r="C32" s="39">
        <v>45922.85428240741</v>
      </c>
      <c r="D32" s="42">
        <v>433</v>
      </c>
    </row>
    <row r="33" spans="1:4" x14ac:dyDescent="0.3">
      <c r="A33" s="38" t="s">
        <v>1882</v>
      </c>
      <c r="B33" s="39">
        <v>45922.548715277779</v>
      </c>
      <c r="C33" s="39">
        <v>45922.890474537038</v>
      </c>
      <c r="D33" s="42">
        <v>492</v>
      </c>
    </row>
    <row r="34" spans="1:4" x14ac:dyDescent="0.3">
      <c r="A34" s="38" t="s">
        <v>3603</v>
      </c>
      <c r="B34" s="39">
        <v>45922.547349537039</v>
      </c>
      <c r="C34" s="39"/>
      <c r="D34" s="42"/>
    </row>
    <row r="35" spans="1:4" x14ac:dyDescent="0.3">
      <c r="A35" s="38" t="s">
        <v>276</v>
      </c>
      <c r="B35" s="39">
        <v>45922.543368055558</v>
      </c>
      <c r="C35" s="39">
        <v>45922.875821759262</v>
      </c>
      <c r="D35" s="42">
        <v>479</v>
      </c>
    </row>
    <row r="36" spans="1:4" x14ac:dyDescent="0.3">
      <c r="A36" s="38" t="s">
        <v>1417</v>
      </c>
      <c r="B36" s="39">
        <v>45922.541863425926</v>
      </c>
      <c r="C36" s="39">
        <v>45922.841921296298</v>
      </c>
      <c r="D36" s="42">
        <v>432</v>
      </c>
    </row>
    <row r="37" spans="1:4" x14ac:dyDescent="0.3">
      <c r="A37" s="38" t="s">
        <v>440</v>
      </c>
      <c r="B37" s="39">
        <v>45922.541215277779</v>
      </c>
      <c r="C37" s="39">
        <v>45922.878460648149</v>
      </c>
      <c r="D37" s="42">
        <v>486</v>
      </c>
    </row>
    <row r="38" spans="1:4" x14ac:dyDescent="0.3">
      <c r="A38" s="38" t="s">
        <v>2123</v>
      </c>
      <c r="B38" s="39">
        <v>45922.540937500002</v>
      </c>
      <c r="C38" s="39">
        <v>45922.883125</v>
      </c>
      <c r="D38" s="42">
        <v>493</v>
      </c>
    </row>
    <row r="39" spans="1:4" x14ac:dyDescent="0.3">
      <c r="A39" s="38" t="s">
        <v>48</v>
      </c>
      <c r="B39" s="39">
        <v>45922.540243055555</v>
      </c>
      <c r="C39" s="39">
        <v>45922.836655092593</v>
      </c>
      <c r="D39" s="42">
        <v>427</v>
      </c>
    </row>
    <row r="40" spans="1:4" x14ac:dyDescent="0.3">
      <c r="A40" s="38" t="s">
        <v>662</v>
      </c>
      <c r="B40" s="39">
        <v>45922.540011574078</v>
      </c>
      <c r="C40" s="39">
        <v>45922.881226851852</v>
      </c>
      <c r="D40" s="42">
        <v>491</v>
      </c>
    </row>
    <row r="41" spans="1:4" x14ac:dyDescent="0.3">
      <c r="A41" s="38" t="s">
        <v>1679</v>
      </c>
      <c r="B41" s="39">
        <v>45922.539293981485</v>
      </c>
      <c r="C41" s="39">
        <v>45922.834050925929</v>
      </c>
      <c r="D41" s="42">
        <v>424</v>
      </c>
    </row>
    <row r="42" spans="1:4" x14ac:dyDescent="0.3">
      <c r="A42" s="38" t="s">
        <v>115</v>
      </c>
      <c r="B42" s="39">
        <v>45922.538807870369</v>
      </c>
      <c r="C42" s="39">
        <v>45922.875497685185</v>
      </c>
      <c r="D42" s="42">
        <v>485</v>
      </c>
    </row>
    <row r="43" spans="1:4" x14ac:dyDescent="0.3">
      <c r="A43" s="38" t="s">
        <v>573</v>
      </c>
      <c r="B43" s="39">
        <v>45922.538680555554</v>
      </c>
      <c r="C43" s="39">
        <v>45922.833449074074</v>
      </c>
      <c r="D43" s="42">
        <v>424</v>
      </c>
    </row>
    <row r="44" spans="1:4" x14ac:dyDescent="0.3">
      <c r="A44" s="38" t="s">
        <v>889</v>
      </c>
      <c r="B44" s="39">
        <v>45922.538599537038</v>
      </c>
      <c r="C44" s="39">
        <v>45922.875219907408</v>
      </c>
      <c r="D44" s="42">
        <v>485</v>
      </c>
    </row>
    <row r="45" spans="1:4" x14ac:dyDescent="0.3">
      <c r="A45" s="38" t="s">
        <v>775</v>
      </c>
      <c r="B45" s="39">
        <v>45922.53837962963</v>
      </c>
      <c r="C45" s="39">
        <v>45922.834502314814</v>
      </c>
      <c r="D45" s="42">
        <v>426</v>
      </c>
    </row>
    <row r="46" spans="1:4" x14ac:dyDescent="0.3">
      <c r="A46" s="38" t="s">
        <v>631</v>
      </c>
      <c r="B46" s="39">
        <v>45922.537719907406</v>
      </c>
      <c r="C46" s="39">
        <v>45922.877002314817</v>
      </c>
      <c r="D46" s="42">
        <v>489</v>
      </c>
    </row>
    <row r="47" spans="1:4" x14ac:dyDescent="0.3">
      <c r="A47" s="38" t="s">
        <v>2561</v>
      </c>
      <c r="B47" s="39">
        <v>45922.536527777775</v>
      </c>
      <c r="C47" s="39">
        <v>45922.834513888891</v>
      </c>
      <c r="D47" s="42">
        <v>429</v>
      </c>
    </row>
    <row r="48" spans="1:4" x14ac:dyDescent="0.3">
      <c r="A48" s="38" t="s">
        <v>63</v>
      </c>
      <c r="B48" s="39">
        <v>45922.535694444443</v>
      </c>
      <c r="C48" s="39">
        <v>45922.834490740737</v>
      </c>
      <c r="D48" s="42">
        <v>430</v>
      </c>
    </row>
    <row r="49" spans="1:4" x14ac:dyDescent="0.3">
      <c r="A49" s="38" t="s">
        <v>311</v>
      </c>
      <c r="B49" s="39">
        <v>45922.531875000001</v>
      </c>
      <c r="C49" s="39">
        <v>45922.875057870369</v>
      </c>
      <c r="D49" s="42">
        <v>494</v>
      </c>
    </row>
    <row r="50" spans="1:4" x14ac:dyDescent="0.3">
      <c r="A50" s="38" t="s">
        <v>2089</v>
      </c>
      <c r="B50" s="39">
        <v>45922.530949074076</v>
      </c>
      <c r="C50" s="39">
        <v>45922.877500000002</v>
      </c>
      <c r="D50" s="42">
        <v>499</v>
      </c>
    </row>
    <row r="51" spans="1:4" x14ac:dyDescent="0.3">
      <c r="A51" s="38" t="s">
        <v>1720</v>
      </c>
      <c r="B51" s="39">
        <v>45922.530659722222</v>
      </c>
      <c r="C51" s="39">
        <v>45922.838761574072</v>
      </c>
      <c r="D51" s="42">
        <v>444</v>
      </c>
    </row>
    <row r="52" spans="1:4" x14ac:dyDescent="0.3">
      <c r="A52" s="38" t="s">
        <v>1644</v>
      </c>
      <c r="B52" s="39">
        <v>45922.530601851853</v>
      </c>
      <c r="C52" s="39">
        <v>45922.878437500003</v>
      </c>
      <c r="D52" s="42">
        <v>501</v>
      </c>
    </row>
    <row r="53" spans="1:4" x14ac:dyDescent="0.3">
      <c r="A53" s="38" t="s">
        <v>43</v>
      </c>
      <c r="B53" s="39">
        <v>45922.528784722221</v>
      </c>
      <c r="C53" s="39">
        <v>45922.875671296293</v>
      </c>
      <c r="D53" s="42">
        <v>500</v>
      </c>
    </row>
    <row r="54" spans="1:4" x14ac:dyDescent="0.3">
      <c r="A54" s="38" t="s">
        <v>1954</v>
      </c>
      <c r="B54" s="39">
        <v>45922.527025462965</v>
      </c>
      <c r="C54" s="39">
        <v>45922.887129629627</v>
      </c>
      <c r="D54" s="42">
        <v>519</v>
      </c>
    </row>
    <row r="55" spans="1:4" x14ac:dyDescent="0.3">
      <c r="A55" s="38" t="s">
        <v>678</v>
      </c>
      <c r="B55" s="39">
        <v>45922.52611111111</v>
      </c>
      <c r="C55" s="39">
        <v>45922.892222222225</v>
      </c>
      <c r="D55" s="42">
        <v>527</v>
      </c>
    </row>
    <row r="56" spans="1:4" x14ac:dyDescent="0.3">
      <c r="A56" s="38" t="s">
        <v>540</v>
      </c>
      <c r="B56" s="39">
        <v>45922.520555555559</v>
      </c>
      <c r="C56" s="39">
        <v>45922.858229166668</v>
      </c>
      <c r="D56" s="42">
        <v>486</v>
      </c>
    </row>
    <row r="57" spans="1:4" x14ac:dyDescent="0.3">
      <c r="A57" s="38" t="s">
        <v>1711</v>
      </c>
      <c r="B57" s="39">
        <v>45922.512511574074</v>
      </c>
      <c r="C57" s="39">
        <v>45922.848437499997</v>
      </c>
      <c r="D57" s="42">
        <v>484</v>
      </c>
    </row>
    <row r="58" spans="1:4" x14ac:dyDescent="0.3">
      <c r="A58" s="38" t="s">
        <v>1437</v>
      </c>
      <c r="B58" s="39">
        <v>45922.512395833335</v>
      </c>
      <c r="C58" s="39">
        <v>45922.803680555553</v>
      </c>
      <c r="D58" s="42">
        <v>419</v>
      </c>
    </row>
    <row r="59" spans="1:4" x14ac:dyDescent="0.3">
      <c r="A59" s="38" t="s">
        <v>17</v>
      </c>
      <c r="B59" s="39">
        <v>45922.509062500001</v>
      </c>
      <c r="C59" s="39">
        <v>45922.86078703704</v>
      </c>
      <c r="D59" s="42">
        <v>506</v>
      </c>
    </row>
    <row r="60" spans="1:4" x14ac:dyDescent="0.3">
      <c r="A60" s="38" t="s">
        <v>942</v>
      </c>
      <c r="B60" s="39">
        <v>45922.505312499998</v>
      </c>
      <c r="C60" s="39">
        <v>45922.85015046296</v>
      </c>
      <c r="D60" s="42">
        <v>497</v>
      </c>
    </row>
    <row r="61" spans="1:4" x14ac:dyDescent="0.3">
      <c r="A61" s="38" t="s">
        <v>839</v>
      </c>
      <c r="B61" s="39">
        <v>45922.50476851852</v>
      </c>
      <c r="C61" s="39">
        <v>45922.842118055552</v>
      </c>
      <c r="D61" s="42">
        <v>486</v>
      </c>
    </row>
    <row r="62" spans="1:4" x14ac:dyDescent="0.3">
      <c r="A62" s="38" t="s">
        <v>2336</v>
      </c>
      <c r="B62" s="39">
        <v>45922.502152777779</v>
      </c>
      <c r="C62" s="39">
        <v>45922.715266203704</v>
      </c>
      <c r="D62" s="42">
        <v>307</v>
      </c>
    </row>
    <row r="63" spans="1:4" x14ac:dyDescent="0.3">
      <c r="A63" s="38" t="s">
        <v>1738</v>
      </c>
      <c r="B63" s="39">
        <v>45922.501886574071</v>
      </c>
      <c r="C63" s="39">
        <v>45922.835011574076</v>
      </c>
      <c r="D63" s="42">
        <v>480</v>
      </c>
    </row>
    <row r="64" spans="1:4" x14ac:dyDescent="0.3">
      <c r="A64" s="38" t="s">
        <v>1361</v>
      </c>
      <c r="B64" s="39">
        <v>45922.501296296294</v>
      </c>
      <c r="C64" s="39">
        <v>45922.862615740742</v>
      </c>
      <c r="D64" s="42">
        <v>520</v>
      </c>
    </row>
    <row r="65" spans="1:4" x14ac:dyDescent="0.3">
      <c r="A65" s="38" t="s">
        <v>877</v>
      </c>
      <c r="B65" s="39">
        <v>45922.500983796293</v>
      </c>
      <c r="C65" s="39">
        <v>45922.837083333332</v>
      </c>
      <c r="D65" s="42">
        <v>484</v>
      </c>
    </row>
    <row r="66" spans="1:4" x14ac:dyDescent="0.3">
      <c r="A66" s="38" t="s">
        <v>240</v>
      </c>
      <c r="B66" s="39">
        <v>45922.500914351855</v>
      </c>
      <c r="C66" s="39">
        <v>45922.83353009259</v>
      </c>
      <c r="D66" s="42">
        <v>479</v>
      </c>
    </row>
    <row r="67" spans="1:4" x14ac:dyDescent="0.3">
      <c r="A67" s="38" t="s">
        <v>315</v>
      </c>
      <c r="B67" s="39">
        <v>45922.500439814816</v>
      </c>
      <c r="C67" s="39">
        <v>45922.836145833331</v>
      </c>
      <c r="D67" s="42">
        <v>483</v>
      </c>
    </row>
    <row r="68" spans="1:4" x14ac:dyDescent="0.3">
      <c r="A68" s="38" t="s">
        <v>1599</v>
      </c>
      <c r="B68" s="39">
        <v>45922.500381944446</v>
      </c>
      <c r="C68" s="39">
        <v>45922.83898148148</v>
      </c>
      <c r="D68" s="42">
        <v>488</v>
      </c>
    </row>
    <row r="69" spans="1:4" x14ac:dyDescent="0.3">
      <c r="A69" s="38" t="s">
        <v>2502</v>
      </c>
      <c r="B69" s="39">
        <v>45922.500335648147</v>
      </c>
      <c r="C69" s="39">
        <v>45922.752488425926</v>
      </c>
      <c r="D69" s="42">
        <v>363</v>
      </c>
    </row>
    <row r="70" spans="1:4" x14ac:dyDescent="0.3">
      <c r="A70" s="38" t="s">
        <v>660</v>
      </c>
      <c r="B70" s="39">
        <v>45922.500138888892</v>
      </c>
      <c r="C70" s="39">
        <v>45922.834456018521</v>
      </c>
      <c r="D70" s="42">
        <v>481</v>
      </c>
    </row>
    <row r="71" spans="1:4" x14ac:dyDescent="0.3">
      <c r="A71" s="38" t="s">
        <v>2515</v>
      </c>
      <c r="B71" s="39">
        <v>45922.4997337963</v>
      </c>
      <c r="C71" s="39">
        <v>45922.833460648151</v>
      </c>
      <c r="D71" s="42">
        <v>481</v>
      </c>
    </row>
    <row r="72" spans="1:4" x14ac:dyDescent="0.3">
      <c r="A72" s="38" t="s">
        <v>1773</v>
      </c>
      <c r="B72" s="39">
        <v>45922.499374999999</v>
      </c>
      <c r="C72" s="39">
        <v>45922.840127314812</v>
      </c>
      <c r="D72" s="42">
        <v>491</v>
      </c>
    </row>
    <row r="73" spans="1:4" x14ac:dyDescent="0.3">
      <c r="A73" s="38" t="s">
        <v>2136</v>
      </c>
      <c r="B73" s="39">
        <v>45922.499351851853</v>
      </c>
      <c r="C73" s="39">
        <v>45922.793842592589</v>
      </c>
      <c r="D73" s="42">
        <v>424</v>
      </c>
    </row>
    <row r="74" spans="1:4" x14ac:dyDescent="0.3">
      <c r="A74" s="38" t="s">
        <v>854</v>
      </c>
      <c r="B74" s="39">
        <v>45922.498900462961</v>
      </c>
      <c r="C74" s="39">
        <v>45922.856238425928</v>
      </c>
      <c r="D74" s="42">
        <v>515</v>
      </c>
    </row>
    <row r="75" spans="1:4" x14ac:dyDescent="0.3">
      <c r="A75" s="38" t="s">
        <v>827</v>
      </c>
      <c r="B75" s="39">
        <v>45922.498807870368</v>
      </c>
      <c r="C75" s="39">
        <v>45922.839363425926</v>
      </c>
      <c r="D75" s="42">
        <v>490</v>
      </c>
    </row>
    <row r="76" spans="1:4" x14ac:dyDescent="0.3">
      <c r="A76" s="38" t="s">
        <v>2433</v>
      </c>
      <c r="B76" s="39">
        <v>45922.498414351852</v>
      </c>
      <c r="C76" s="39">
        <v>45922.803090277775</v>
      </c>
      <c r="D76" s="42">
        <v>439</v>
      </c>
    </row>
    <row r="77" spans="1:4" x14ac:dyDescent="0.3">
      <c r="A77" s="38" t="s">
        <v>325</v>
      </c>
      <c r="B77" s="39">
        <v>45922.498298611114</v>
      </c>
      <c r="C77" s="39">
        <v>45922.833923611113</v>
      </c>
      <c r="D77" s="42">
        <v>483</v>
      </c>
    </row>
    <row r="78" spans="1:4" x14ac:dyDescent="0.3">
      <c r="A78" s="38" t="s">
        <v>300</v>
      </c>
      <c r="B78" s="39">
        <v>45922.498252314814</v>
      </c>
      <c r="C78" s="39">
        <v>45922.846759259257</v>
      </c>
      <c r="D78" s="42">
        <v>502</v>
      </c>
    </row>
    <row r="79" spans="1:4" x14ac:dyDescent="0.3">
      <c r="A79" s="38" t="s">
        <v>672</v>
      </c>
      <c r="B79" s="39">
        <v>45922.497939814813</v>
      </c>
      <c r="C79" s="39">
        <v>45922.833460648151</v>
      </c>
      <c r="D79" s="42">
        <v>483</v>
      </c>
    </row>
    <row r="80" spans="1:4" x14ac:dyDescent="0.3">
      <c r="A80" s="38" t="s">
        <v>1666</v>
      </c>
      <c r="B80" s="39">
        <v>45922.497847222221</v>
      </c>
      <c r="C80" s="39">
        <v>45922.839108796295</v>
      </c>
      <c r="D80" s="42">
        <v>491</v>
      </c>
    </row>
    <row r="81" spans="1:4" x14ac:dyDescent="0.3">
      <c r="A81" s="38" t="s">
        <v>731</v>
      </c>
      <c r="B81" s="39">
        <v>45922.497789351852</v>
      </c>
      <c r="C81" s="39">
        <v>45922.84171296296</v>
      </c>
      <c r="D81" s="42">
        <v>495</v>
      </c>
    </row>
    <row r="82" spans="1:4" x14ac:dyDescent="0.3">
      <c r="A82" s="38" t="s">
        <v>3751</v>
      </c>
      <c r="B82" s="39">
        <v>45922.497685185182</v>
      </c>
      <c r="C82" s="39">
        <v>45922.753564814811</v>
      </c>
      <c r="D82" s="42">
        <v>368</v>
      </c>
    </row>
    <row r="83" spans="1:4" x14ac:dyDescent="0.3">
      <c r="A83" s="38" t="s">
        <v>1770</v>
      </c>
      <c r="B83" s="39">
        <v>45922.497569444444</v>
      </c>
      <c r="C83" s="39">
        <v>45922.841944444444</v>
      </c>
      <c r="D83" s="42">
        <v>496</v>
      </c>
    </row>
    <row r="84" spans="1:4" x14ac:dyDescent="0.3">
      <c r="A84" s="38" t="s">
        <v>1811</v>
      </c>
      <c r="B84" s="39">
        <v>45922.497407407405</v>
      </c>
      <c r="C84" s="39">
        <v>45922.833668981482</v>
      </c>
      <c r="D84" s="42">
        <v>484</v>
      </c>
    </row>
    <row r="85" spans="1:4" x14ac:dyDescent="0.3">
      <c r="A85" s="38" t="s">
        <v>781</v>
      </c>
      <c r="B85" s="39">
        <v>45922.497303240743</v>
      </c>
      <c r="C85" s="39">
        <v>45922.856064814812</v>
      </c>
      <c r="D85" s="42">
        <v>517</v>
      </c>
    </row>
    <row r="86" spans="1:4" x14ac:dyDescent="0.3">
      <c r="A86" s="38" t="s">
        <v>411</v>
      </c>
      <c r="B86" s="39">
        <v>45922.496886574074</v>
      </c>
      <c r="C86" s="39">
        <v>45922.837835648148</v>
      </c>
      <c r="D86" s="42">
        <v>491</v>
      </c>
    </row>
    <row r="87" spans="1:4" x14ac:dyDescent="0.3">
      <c r="A87" s="38" t="s">
        <v>248</v>
      </c>
      <c r="B87" s="39">
        <v>45922.496805555558</v>
      </c>
      <c r="C87" s="39">
        <v>45922.840162037035</v>
      </c>
      <c r="D87" s="42">
        <v>494</v>
      </c>
    </row>
    <row r="88" spans="1:4" x14ac:dyDescent="0.3">
      <c r="A88" s="38" t="s">
        <v>3606</v>
      </c>
      <c r="B88" s="39">
        <v>45922.495879629627</v>
      </c>
      <c r="C88" s="39">
        <v>45922.747199074074</v>
      </c>
      <c r="D88" s="42">
        <v>362</v>
      </c>
    </row>
    <row r="89" spans="1:4" x14ac:dyDescent="0.3">
      <c r="A89" s="38" t="s">
        <v>1910</v>
      </c>
      <c r="B89" s="39">
        <v>45922.495208333334</v>
      </c>
      <c r="C89" s="39">
        <v>45922.834791666668</v>
      </c>
      <c r="D89" s="42">
        <v>489</v>
      </c>
    </row>
    <row r="90" spans="1:4" x14ac:dyDescent="0.3">
      <c r="A90" s="38" t="s">
        <v>1536</v>
      </c>
      <c r="B90" s="39">
        <v>45922.494953703703</v>
      </c>
      <c r="C90" s="39">
        <v>45922.849328703705</v>
      </c>
      <c r="D90" s="42">
        <v>510</v>
      </c>
    </row>
    <row r="91" spans="1:4" x14ac:dyDescent="0.3">
      <c r="A91" s="38" t="s">
        <v>569</v>
      </c>
      <c r="B91" s="39">
        <v>45922.418298611112</v>
      </c>
      <c r="C91" s="39">
        <v>45922.551006944443</v>
      </c>
      <c r="D91" s="42">
        <v>156</v>
      </c>
    </row>
    <row r="92" spans="1:4" x14ac:dyDescent="0.3">
      <c r="A92" s="38" t="s">
        <v>1841</v>
      </c>
      <c r="B92" s="39">
        <v>45922.494814814818</v>
      </c>
      <c r="C92" s="39">
        <v>45922.862951388888</v>
      </c>
      <c r="D92" s="42">
        <v>530</v>
      </c>
    </row>
    <row r="93" spans="1:4" x14ac:dyDescent="0.3">
      <c r="A93" s="38" t="s">
        <v>1412</v>
      </c>
      <c r="B93" s="39">
        <v>45922.494606481479</v>
      </c>
      <c r="C93" s="39">
        <v>45922.839675925927</v>
      </c>
      <c r="D93" s="42">
        <v>497</v>
      </c>
    </row>
    <row r="94" spans="1:4" x14ac:dyDescent="0.3">
      <c r="A94" s="38" t="s">
        <v>2558</v>
      </c>
      <c r="B94" s="39">
        <v>45922.494305555556</v>
      </c>
      <c r="C94" s="39">
        <v>45922.833437499998</v>
      </c>
      <c r="D94" s="42">
        <v>488</v>
      </c>
    </row>
    <row r="95" spans="1:4" x14ac:dyDescent="0.3">
      <c r="A95" s="38" t="s">
        <v>796</v>
      </c>
      <c r="B95" s="39">
        <v>45922.493946759256</v>
      </c>
      <c r="C95" s="39">
        <v>45922.828553240739</v>
      </c>
      <c r="D95" s="42">
        <v>482</v>
      </c>
    </row>
    <row r="96" spans="1:4" x14ac:dyDescent="0.3">
      <c r="A96" s="38" t="s">
        <v>2465</v>
      </c>
      <c r="B96" s="39">
        <v>45922.422812500001</v>
      </c>
      <c r="C96" s="39">
        <v>45922.774375000001</v>
      </c>
      <c r="D96" s="42">
        <v>506</v>
      </c>
    </row>
    <row r="97" spans="1:4" x14ac:dyDescent="0.3">
      <c r="A97" s="38" t="s">
        <v>1735</v>
      </c>
      <c r="B97" s="39">
        <v>45922.492743055554</v>
      </c>
      <c r="C97" s="39">
        <v>45922.838252314818</v>
      </c>
      <c r="D97" s="42">
        <v>498</v>
      </c>
    </row>
    <row r="98" spans="1:4" x14ac:dyDescent="0.3">
      <c r="A98" s="38" t="s">
        <v>395</v>
      </c>
      <c r="B98" s="39">
        <v>45922.492256944446</v>
      </c>
      <c r="C98" s="39">
        <v>45922.834016203706</v>
      </c>
      <c r="D98" s="42">
        <v>492</v>
      </c>
    </row>
    <row r="99" spans="1:4" x14ac:dyDescent="0.3">
      <c r="A99" s="38" t="s">
        <v>891</v>
      </c>
      <c r="B99" s="39">
        <v>45922.491678240738</v>
      </c>
      <c r="C99" s="39">
        <v>45922.830277777779</v>
      </c>
      <c r="D99" s="42">
        <v>488</v>
      </c>
    </row>
    <row r="100" spans="1:4" x14ac:dyDescent="0.3">
      <c r="A100" s="38" t="s">
        <v>41</v>
      </c>
      <c r="B100" s="39">
        <v>45922.488553240742</v>
      </c>
      <c r="C100" s="39">
        <v>45922.719131944446</v>
      </c>
      <c r="D100" s="42">
        <v>332</v>
      </c>
    </row>
    <row r="101" spans="1:4" x14ac:dyDescent="0.3">
      <c r="A101" s="38" t="s">
        <v>574</v>
      </c>
      <c r="B101" s="39">
        <v>45922.488530092596</v>
      </c>
      <c r="C101" s="39">
        <v>45922.796469907407</v>
      </c>
      <c r="D101" s="42">
        <v>443</v>
      </c>
    </row>
    <row r="102" spans="1:4" x14ac:dyDescent="0.3">
      <c r="A102" s="38" t="s">
        <v>1391</v>
      </c>
      <c r="B102" s="39">
        <v>45922.400034722225</v>
      </c>
      <c r="C102" s="39">
        <v>45922.544872685183</v>
      </c>
      <c r="D102" s="42">
        <v>183</v>
      </c>
    </row>
    <row r="103" spans="1:4" x14ac:dyDescent="0.3">
      <c r="A103" s="38" t="s">
        <v>2497</v>
      </c>
      <c r="B103" s="39">
        <v>45922.487800925926</v>
      </c>
      <c r="C103" s="39">
        <v>45922.83792824074</v>
      </c>
      <c r="D103" s="42">
        <v>504</v>
      </c>
    </row>
    <row r="104" spans="1:4" x14ac:dyDescent="0.3">
      <c r="A104" s="38" t="s">
        <v>2048</v>
      </c>
      <c r="B104" s="39">
        <v>45922.484814814816</v>
      </c>
      <c r="C104" s="39">
        <v>45922.76494212963</v>
      </c>
      <c r="D104" s="42">
        <v>403</v>
      </c>
    </row>
    <row r="105" spans="1:4" x14ac:dyDescent="0.3">
      <c r="A105" s="38" t="s">
        <v>1159</v>
      </c>
      <c r="B105" s="39">
        <v>45922.480937499997</v>
      </c>
      <c r="C105" s="39">
        <v>45922.794652777775</v>
      </c>
      <c r="D105" s="42">
        <v>452</v>
      </c>
    </row>
    <row r="106" spans="1:4" x14ac:dyDescent="0.3">
      <c r="A106" s="38" t="s">
        <v>1732</v>
      </c>
      <c r="B106" s="39">
        <v>45922.480682870373</v>
      </c>
      <c r="C106" s="39">
        <v>45922.83494212963</v>
      </c>
      <c r="D106" s="42">
        <v>510</v>
      </c>
    </row>
    <row r="107" spans="1:4" x14ac:dyDescent="0.3">
      <c r="A107" s="38" t="s">
        <v>2509</v>
      </c>
      <c r="B107" s="39">
        <v>45922.47934027778</v>
      </c>
      <c r="C107" s="39">
        <v>45922.812997685185</v>
      </c>
      <c r="D107" s="42">
        <v>480</v>
      </c>
    </row>
    <row r="108" spans="1:4" x14ac:dyDescent="0.3">
      <c r="A108" s="38" t="s">
        <v>3388</v>
      </c>
      <c r="B108" s="39">
        <v>45922.476354166669</v>
      </c>
      <c r="C108" s="39">
        <v>45922.837164351855</v>
      </c>
      <c r="D108" s="42">
        <v>520</v>
      </c>
    </row>
    <row r="109" spans="1:4" x14ac:dyDescent="0.3">
      <c r="A109" s="38" t="s">
        <v>3515</v>
      </c>
      <c r="B109" s="39">
        <v>45922.473773148151</v>
      </c>
      <c r="C109" s="39">
        <v>45922.809108796297</v>
      </c>
      <c r="D109" s="42">
        <v>483</v>
      </c>
    </row>
    <row r="110" spans="1:4" x14ac:dyDescent="0.3">
      <c r="A110" s="38" t="s">
        <v>3509</v>
      </c>
      <c r="B110" s="39">
        <v>45922.472442129627</v>
      </c>
      <c r="C110" s="39">
        <v>45922.807118055556</v>
      </c>
      <c r="D110" s="42">
        <v>482</v>
      </c>
    </row>
    <row r="111" spans="1:4" x14ac:dyDescent="0.3">
      <c r="A111" s="38" t="s">
        <v>2367</v>
      </c>
      <c r="B111" s="39">
        <v>45922.471134259256</v>
      </c>
      <c r="C111" s="39">
        <v>45922.794409722221</v>
      </c>
      <c r="D111" s="42">
        <v>466</v>
      </c>
    </row>
    <row r="112" spans="1:4" x14ac:dyDescent="0.3">
      <c r="A112" s="38" t="s">
        <v>2932</v>
      </c>
      <c r="B112" s="39">
        <v>45922.470555555556</v>
      </c>
      <c r="C112" s="39">
        <v>45922.803483796299</v>
      </c>
      <c r="D112" s="42">
        <v>479</v>
      </c>
    </row>
    <row r="113" spans="1:4" x14ac:dyDescent="0.3">
      <c r="A113" s="38" t="s">
        <v>244</v>
      </c>
      <c r="B113" s="39">
        <v>45922.468923611108</v>
      </c>
      <c r="C113" s="39">
        <v>45922.803124999999</v>
      </c>
      <c r="D113" s="42">
        <v>481</v>
      </c>
    </row>
    <row r="114" spans="1:4" x14ac:dyDescent="0.3">
      <c r="A114" s="38" t="s">
        <v>2555</v>
      </c>
      <c r="B114" s="39">
        <v>45922.466909722221</v>
      </c>
      <c r="C114" s="39">
        <v>45922.802870370368</v>
      </c>
      <c r="D114" s="42">
        <v>484</v>
      </c>
    </row>
    <row r="115" spans="1:4" x14ac:dyDescent="0.3">
      <c r="A115" s="38" t="s">
        <v>815</v>
      </c>
      <c r="B115" s="39">
        <v>45922.466805555552</v>
      </c>
      <c r="C115" s="39">
        <v>45922.816435185188</v>
      </c>
      <c r="D115" s="42">
        <v>503</v>
      </c>
    </row>
    <row r="116" spans="1:4" x14ac:dyDescent="0.3">
      <c r="A116" s="38" t="s">
        <v>2211</v>
      </c>
      <c r="B116" s="39">
        <v>45922.466064814813</v>
      </c>
      <c r="C116" s="39">
        <v>45922.802395833336</v>
      </c>
      <c r="D116" s="42">
        <v>484</v>
      </c>
    </row>
    <row r="117" spans="1:4" x14ac:dyDescent="0.3">
      <c r="A117" s="38" t="s">
        <v>1579</v>
      </c>
      <c r="B117" s="39">
        <v>45922.465115740742</v>
      </c>
      <c r="C117" s="39"/>
      <c r="D117" s="42"/>
    </row>
    <row r="118" spans="1:4" x14ac:dyDescent="0.3">
      <c r="A118" s="38" t="s">
        <v>645</v>
      </c>
      <c r="B118" s="39">
        <v>45922.46466435185</v>
      </c>
      <c r="C118" s="39">
        <v>45922.799131944441</v>
      </c>
      <c r="D118" s="42">
        <v>482</v>
      </c>
    </row>
    <row r="119" spans="1:4" x14ac:dyDescent="0.3">
      <c r="A119" s="38" t="s">
        <v>1609</v>
      </c>
      <c r="B119" s="39">
        <v>45922.464537037034</v>
      </c>
      <c r="C119" s="39">
        <v>45922.846782407411</v>
      </c>
      <c r="D119" s="42">
        <v>550</v>
      </c>
    </row>
    <row r="120" spans="1:4" x14ac:dyDescent="0.3">
      <c r="A120" s="38" t="s">
        <v>199</v>
      </c>
      <c r="B120" s="39">
        <v>45922.463437500002</v>
      </c>
      <c r="C120" s="39">
        <v>45922.793958333335</v>
      </c>
      <c r="D120" s="42">
        <v>476</v>
      </c>
    </row>
    <row r="121" spans="1:4" x14ac:dyDescent="0.3">
      <c r="A121" s="38" t="s">
        <v>61</v>
      </c>
      <c r="B121" s="39">
        <v>45922.463310185187</v>
      </c>
      <c r="C121" s="39">
        <v>45922.816053240742</v>
      </c>
      <c r="D121" s="42">
        <v>508</v>
      </c>
    </row>
    <row r="122" spans="1:4" x14ac:dyDescent="0.3">
      <c r="A122" s="38" t="s">
        <v>1582</v>
      </c>
      <c r="B122" s="39">
        <v>45922.463263888887</v>
      </c>
      <c r="C122" s="39">
        <v>45922.800092592595</v>
      </c>
      <c r="D122" s="42">
        <v>485</v>
      </c>
    </row>
    <row r="123" spans="1:4" x14ac:dyDescent="0.3">
      <c r="A123" s="38" t="s">
        <v>127</v>
      </c>
      <c r="B123" s="39">
        <v>45922.462638888886</v>
      </c>
      <c r="C123" s="39">
        <v>45922.890069444446</v>
      </c>
      <c r="D123" s="42">
        <v>616</v>
      </c>
    </row>
    <row r="124" spans="1:4" x14ac:dyDescent="0.3">
      <c r="A124" s="38" t="s">
        <v>2442</v>
      </c>
      <c r="B124" s="39">
        <v>45922.461944444447</v>
      </c>
      <c r="C124" s="39">
        <v>45922.803888888891</v>
      </c>
      <c r="D124" s="42">
        <v>492</v>
      </c>
    </row>
    <row r="125" spans="1:4" x14ac:dyDescent="0.3">
      <c r="A125" s="38" t="s">
        <v>777</v>
      </c>
      <c r="B125" s="39">
        <v>45922.461458333331</v>
      </c>
      <c r="C125" s="39">
        <v>45922.828877314816</v>
      </c>
      <c r="D125" s="42">
        <v>529</v>
      </c>
    </row>
    <row r="126" spans="1:4" x14ac:dyDescent="0.3">
      <c r="A126" s="38" t="s">
        <v>2439</v>
      </c>
      <c r="B126" s="39">
        <v>45922.460416666669</v>
      </c>
      <c r="C126" s="39">
        <v>45922.807534722226</v>
      </c>
      <c r="D126" s="42">
        <v>500</v>
      </c>
    </row>
    <row r="127" spans="1:4" x14ac:dyDescent="0.3">
      <c r="A127" s="38" t="s">
        <v>1017</v>
      </c>
      <c r="B127" s="39">
        <v>45922.460358796299</v>
      </c>
      <c r="C127" s="39">
        <v>45922.835127314815</v>
      </c>
      <c r="D127" s="42">
        <v>540</v>
      </c>
    </row>
    <row r="128" spans="1:4" x14ac:dyDescent="0.3">
      <c r="A128" s="38" t="s">
        <v>1824</v>
      </c>
      <c r="B128" s="39">
        <v>45922.460277777776</v>
      </c>
      <c r="C128" s="39">
        <v>45922.811747685184</v>
      </c>
      <c r="D128" s="42">
        <v>506</v>
      </c>
    </row>
    <row r="129" spans="1:4" x14ac:dyDescent="0.3">
      <c r="A129" s="38" t="s">
        <v>605</v>
      </c>
      <c r="B129" s="39">
        <v>45922.46025462963</v>
      </c>
      <c r="C129" s="39">
        <v>45922.8200462963</v>
      </c>
      <c r="D129" s="42">
        <v>518</v>
      </c>
    </row>
    <row r="130" spans="1:4" x14ac:dyDescent="0.3">
      <c r="A130" s="38" t="s">
        <v>459</v>
      </c>
      <c r="B130" s="39">
        <v>45922.459918981483</v>
      </c>
      <c r="C130" s="39">
        <v>45922.843009259261</v>
      </c>
      <c r="D130" s="42">
        <v>552</v>
      </c>
    </row>
    <row r="131" spans="1:4" x14ac:dyDescent="0.3">
      <c r="A131" s="38" t="s">
        <v>3506</v>
      </c>
      <c r="B131" s="39">
        <v>45922.459398148145</v>
      </c>
      <c r="C131" s="39">
        <v>45922.809502314813</v>
      </c>
      <c r="D131" s="42">
        <v>504</v>
      </c>
    </row>
    <row r="132" spans="1:4" x14ac:dyDescent="0.3">
      <c r="A132" s="38" t="s">
        <v>764</v>
      </c>
      <c r="B132" s="39">
        <v>45922.459340277775</v>
      </c>
      <c r="C132" s="39">
        <v>45922.8359837963</v>
      </c>
      <c r="D132" s="42">
        <v>542</v>
      </c>
    </row>
    <row r="133" spans="1:4" x14ac:dyDescent="0.3">
      <c r="A133" s="38" t="s">
        <v>2416</v>
      </c>
      <c r="B133" s="39">
        <v>45922.459143518521</v>
      </c>
      <c r="C133" s="39">
        <v>45922.799780092595</v>
      </c>
      <c r="D133" s="42">
        <v>491</v>
      </c>
    </row>
    <row r="134" spans="1:4" x14ac:dyDescent="0.3">
      <c r="A134" s="38" t="s">
        <v>2583</v>
      </c>
      <c r="B134" s="39">
        <v>45922.459108796298</v>
      </c>
      <c r="C134" s="39">
        <v>45922.84920138889</v>
      </c>
      <c r="D134" s="42">
        <v>562</v>
      </c>
    </row>
    <row r="135" spans="1:4" x14ac:dyDescent="0.3">
      <c r="A135" s="38" t="s">
        <v>2074</v>
      </c>
      <c r="B135" s="39">
        <v>45922.458865740744</v>
      </c>
      <c r="C135" s="39">
        <v>45922.79446759259</v>
      </c>
      <c r="D135" s="42">
        <v>483</v>
      </c>
    </row>
    <row r="136" spans="1:4" x14ac:dyDescent="0.3">
      <c r="A136" s="38" t="s">
        <v>1972</v>
      </c>
      <c r="B136" s="39">
        <v>45922.458715277775</v>
      </c>
      <c r="C136" s="39">
        <v>45922.814259259256</v>
      </c>
      <c r="D136" s="42">
        <v>512</v>
      </c>
    </row>
    <row r="137" spans="1:4" x14ac:dyDescent="0.3">
      <c r="A137" s="38" t="s">
        <v>2526</v>
      </c>
      <c r="B137" s="39">
        <v>45922.458715277775</v>
      </c>
      <c r="C137" s="39">
        <v>45922.797858796293</v>
      </c>
      <c r="D137" s="42">
        <v>488</v>
      </c>
    </row>
    <row r="138" spans="1:4" x14ac:dyDescent="0.3">
      <c r="A138" s="38" t="s">
        <v>1530</v>
      </c>
      <c r="B138" s="39">
        <v>45922.458680555559</v>
      </c>
      <c r="C138" s="39">
        <v>45922.805358796293</v>
      </c>
      <c r="D138" s="42">
        <v>499</v>
      </c>
    </row>
    <row r="139" spans="1:4" x14ac:dyDescent="0.3">
      <c r="A139" s="38" t="s">
        <v>2042</v>
      </c>
      <c r="B139" s="39">
        <v>45922.458333333336</v>
      </c>
      <c r="C139" s="39">
        <v>45922.79315972222</v>
      </c>
      <c r="D139" s="42">
        <v>482</v>
      </c>
    </row>
    <row r="140" spans="1:4" x14ac:dyDescent="0.3">
      <c r="A140" s="38" t="s">
        <v>405</v>
      </c>
      <c r="B140" s="39">
        <v>45922.458009259259</v>
      </c>
      <c r="C140" s="39">
        <v>45922.794247685182</v>
      </c>
      <c r="D140" s="42">
        <v>484</v>
      </c>
    </row>
    <row r="141" spans="1:4" x14ac:dyDescent="0.3">
      <c r="A141" s="38" t="s">
        <v>3503</v>
      </c>
      <c r="B141" s="39">
        <v>45922.457974537036</v>
      </c>
      <c r="C141" s="39">
        <v>45922.793587962966</v>
      </c>
      <c r="D141" s="42">
        <v>483</v>
      </c>
    </row>
    <row r="142" spans="1:4" x14ac:dyDescent="0.3">
      <c r="A142" s="38" t="s">
        <v>2259</v>
      </c>
      <c r="B142" s="39">
        <v>45922.457754629628</v>
      </c>
      <c r="C142" s="39">
        <v>45922.968946759262</v>
      </c>
      <c r="D142" s="42">
        <v>736</v>
      </c>
    </row>
    <row r="143" spans="1:4" x14ac:dyDescent="0.3">
      <c r="A143" s="38" t="s">
        <v>1767</v>
      </c>
      <c r="B143" s="39">
        <v>45922.457650462966</v>
      </c>
      <c r="C143" s="39">
        <v>45922.833912037036</v>
      </c>
      <c r="D143" s="42">
        <v>542</v>
      </c>
    </row>
    <row r="144" spans="1:4" x14ac:dyDescent="0.3">
      <c r="A144" s="38" t="s">
        <v>275</v>
      </c>
      <c r="B144" s="39">
        <v>45922.457592592589</v>
      </c>
      <c r="C144" s="39">
        <v>45922.812789351854</v>
      </c>
      <c r="D144" s="42">
        <v>511</v>
      </c>
    </row>
    <row r="145" spans="1:4" x14ac:dyDescent="0.3">
      <c r="A145" s="38" t="s">
        <v>3351</v>
      </c>
      <c r="B145" s="39">
        <v>45922.457511574074</v>
      </c>
      <c r="C145" s="39">
        <v>45922.791828703703</v>
      </c>
      <c r="D145" s="42">
        <v>481</v>
      </c>
    </row>
    <row r="146" spans="1:4" x14ac:dyDescent="0.3">
      <c r="A146" s="38" t="s">
        <v>286</v>
      </c>
      <c r="B146" s="39">
        <v>45922.457465277781</v>
      </c>
      <c r="C146" s="39">
        <v>45922.794212962966</v>
      </c>
      <c r="D146" s="42">
        <v>485</v>
      </c>
    </row>
    <row r="147" spans="1:4" x14ac:dyDescent="0.3">
      <c r="A147" s="38" t="s">
        <v>2920</v>
      </c>
      <c r="B147" s="39">
        <v>45922.457407407404</v>
      </c>
      <c r="C147" s="39">
        <v>45922.793067129627</v>
      </c>
      <c r="D147" s="42">
        <v>483</v>
      </c>
    </row>
    <row r="148" spans="1:4" x14ac:dyDescent="0.3">
      <c r="A148" s="38" t="s">
        <v>2529</v>
      </c>
      <c r="B148" s="39">
        <v>45922.457384259258</v>
      </c>
      <c r="C148" s="39">
        <v>45922.792048611111</v>
      </c>
      <c r="D148" s="42">
        <v>482</v>
      </c>
    </row>
    <row r="149" spans="1:4" x14ac:dyDescent="0.3">
      <c r="A149" s="38" t="s">
        <v>624</v>
      </c>
      <c r="B149" s="39">
        <v>45922.457268518519</v>
      </c>
      <c r="C149" s="39">
        <v>45922.805960648147</v>
      </c>
      <c r="D149" s="42">
        <v>502</v>
      </c>
    </row>
    <row r="150" spans="1:4" x14ac:dyDescent="0.3">
      <c r="A150" s="38" t="s">
        <v>2133</v>
      </c>
      <c r="B150" s="39">
        <v>45922.457245370373</v>
      </c>
      <c r="C150" s="39">
        <v>45922.834120370368</v>
      </c>
      <c r="D150" s="42">
        <v>543</v>
      </c>
    </row>
    <row r="151" spans="1:4" x14ac:dyDescent="0.3">
      <c r="A151" s="38" t="s">
        <v>307</v>
      </c>
      <c r="B151" s="39">
        <v>45922.457233796296</v>
      </c>
      <c r="C151" s="39">
        <v>45922.800138888888</v>
      </c>
      <c r="D151" s="42">
        <v>494</v>
      </c>
    </row>
    <row r="152" spans="1:4" x14ac:dyDescent="0.3">
      <c r="A152" s="38" t="s">
        <v>852</v>
      </c>
      <c r="B152" s="39">
        <v>45922.457118055558</v>
      </c>
      <c r="C152" s="39">
        <v>45922.79546296296</v>
      </c>
      <c r="D152" s="42">
        <v>487</v>
      </c>
    </row>
    <row r="153" spans="1:4" x14ac:dyDescent="0.3">
      <c r="A153" s="38" t="s">
        <v>65</v>
      </c>
      <c r="B153" s="39">
        <v>45922.457060185188</v>
      </c>
      <c r="C153" s="39">
        <v>45922.800370370373</v>
      </c>
      <c r="D153" s="42">
        <v>494</v>
      </c>
    </row>
    <row r="154" spans="1:4" x14ac:dyDescent="0.3">
      <c r="A154" s="38" t="s">
        <v>676</v>
      </c>
      <c r="B154" s="39">
        <v>45922.456990740742</v>
      </c>
      <c r="C154" s="39">
        <v>45922.794942129629</v>
      </c>
      <c r="D154" s="42">
        <v>487</v>
      </c>
    </row>
    <row r="155" spans="1:4" x14ac:dyDescent="0.3">
      <c r="A155" s="38" t="s">
        <v>447</v>
      </c>
      <c r="B155" s="39">
        <v>45922.456909722219</v>
      </c>
      <c r="C155" s="39">
        <v>45922.792395833334</v>
      </c>
      <c r="D155" s="42">
        <v>483</v>
      </c>
    </row>
    <row r="156" spans="1:4" x14ac:dyDescent="0.3">
      <c r="A156" s="38" t="s">
        <v>2313</v>
      </c>
      <c r="B156" s="39">
        <v>45922.456747685188</v>
      </c>
      <c r="C156" s="39">
        <v>45922.803530092591</v>
      </c>
      <c r="D156" s="42">
        <v>499</v>
      </c>
    </row>
    <row r="157" spans="1:4" x14ac:dyDescent="0.3">
      <c r="A157" s="38" t="s">
        <v>1592</v>
      </c>
      <c r="B157" s="39">
        <v>45922.456678240742</v>
      </c>
      <c r="C157" s="39">
        <v>45922.808819444443</v>
      </c>
      <c r="D157" s="42">
        <v>507</v>
      </c>
    </row>
    <row r="158" spans="1:4" x14ac:dyDescent="0.3">
      <c r="A158" s="38" t="s">
        <v>113</v>
      </c>
      <c r="B158" s="39">
        <v>45922.456261574072</v>
      </c>
      <c r="C158" s="39">
        <v>45922.793912037036</v>
      </c>
      <c r="D158" s="42">
        <v>486</v>
      </c>
    </row>
    <row r="159" spans="1:4" x14ac:dyDescent="0.3">
      <c r="A159" s="38" t="s">
        <v>1969</v>
      </c>
      <c r="B159" s="39">
        <v>45922.456226851849</v>
      </c>
      <c r="C159" s="39">
        <v>45922.794710648152</v>
      </c>
      <c r="D159" s="42">
        <v>487</v>
      </c>
    </row>
    <row r="160" spans="1:4" x14ac:dyDescent="0.3">
      <c r="A160" s="38" t="s">
        <v>1897</v>
      </c>
      <c r="B160" s="39">
        <v>45922.456180555557</v>
      </c>
      <c r="C160" s="39">
        <v>45922.794432870367</v>
      </c>
      <c r="D160" s="42">
        <v>487</v>
      </c>
    </row>
    <row r="161" spans="1:4" x14ac:dyDescent="0.3">
      <c r="A161" s="38" t="s">
        <v>293</v>
      </c>
      <c r="B161" s="39">
        <v>45922.456145833334</v>
      </c>
      <c r="C161" s="39">
        <v>45922.825752314813</v>
      </c>
      <c r="D161" s="42">
        <v>532</v>
      </c>
    </row>
    <row r="162" spans="1:4" x14ac:dyDescent="0.3">
      <c r="A162" s="38" t="s">
        <v>628</v>
      </c>
      <c r="B162" s="39">
        <v>45922.456053240741</v>
      </c>
      <c r="C162" s="39">
        <v>45922.79246527778</v>
      </c>
      <c r="D162" s="42">
        <v>484</v>
      </c>
    </row>
    <row r="163" spans="1:4" x14ac:dyDescent="0.3">
      <c r="A163" s="38" t="s">
        <v>2567</v>
      </c>
      <c r="B163" s="39">
        <v>45922.456006944441</v>
      </c>
      <c r="C163" s="39">
        <v>45922.793368055558</v>
      </c>
      <c r="D163" s="42">
        <v>486</v>
      </c>
    </row>
    <row r="164" spans="1:4" x14ac:dyDescent="0.3">
      <c r="A164" s="38" t="s">
        <v>538</v>
      </c>
      <c r="B164" s="39">
        <v>45922.455810185187</v>
      </c>
      <c r="C164" s="39">
        <v>45922.803229166668</v>
      </c>
      <c r="D164" s="42">
        <v>500</v>
      </c>
    </row>
    <row r="165" spans="1:4" x14ac:dyDescent="0.3">
      <c r="A165" s="38" t="s">
        <v>3163</v>
      </c>
      <c r="B165" s="39">
        <v>45922.455763888887</v>
      </c>
      <c r="C165" s="39">
        <v>45922.792233796295</v>
      </c>
      <c r="D165" s="42">
        <v>485</v>
      </c>
    </row>
    <row r="166" spans="1:4" x14ac:dyDescent="0.3">
      <c r="A166" s="38" t="s">
        <v>2476</v>
      </c>
      <c r="B166" s="39">
        <v>45922.455671296295</v>
      </c>
      <c r="C166" s="39">
        <v>45922.794803240744</v>
      </c>
      <c r="D166" s="42">
        <v>488</v>
      </c>
    </row>
    <row r="167" spans="1:4" x14ac:dyDescent="0.3">
      <c r="A167" s="38" t="s">
        <v>2518</v>
      </c>
      <c r="B167" s="39">
        <v>45922.455451388887</v>
      </c>
      <c r="C167" s="39">
        <v>45922.797037037039</v>
      </c>
      <c r="D167" s="42">
        <v>492</v>
      </c>
    </row>
    <row r="168" spans="1:4" x14ac:dyDescent="0.3">
      <c r="A168" s="38" t="s">
        <v>256</v>
      </c>
      <c r="B168" s="39">
        <v>45922.455324074072</v>
      </c>
      <c r="C168" s="39">
        <v>45922.792928240742</v>
      </c>
      <c r="D168" s="42">
        <v>486</v>
      </c>
    </row>
    <row r="169" spans="1:4" x14ac:dyDescent="0.3">
      <c r="A169" s="38" t="s">
        <v>752</v>
      </c>
      <c r="B169" s="39">
        <v>45922.454930555556</v>
      </c>
      <c r="C169" s="39">
        <v>45922.847662037035</v>
      </c>
      <c r="D169" s="42">
        <v>566</v>
      </c>
    </row>
    <row r="170" spans="1:4" x14ac:dyDescent="0.3">
      <c r="A170" s="38" t="s">
        <v>2512</v>
      </c>
      <c r="B170" s="39">
        <v>45922.454780092594</v>
      </c>
      <c r="C170" s="39">
        <v>45922.796249999999</v>
      </c>
      <c r="D170" s="42">
        <v>492</v>
      </c>
    </row>
    <row r="171" spans="1:4" x14ac:dyDescent="0.3">
      <c r="A171" s="38" t="s">
        <v>331</v>
      </c>
      <c r="B171" s="39">
        <v>45922.454710648148</v>
      </c>
      <c r="C171" s="39">
        <v>45922.830138888887</v>
      </c>
      <c r="D171" s="42">
        <v>541</v>
      </c>
    </row>
    <row r="172" spans="1:4" x14ac:dyDescent="0.3">
      <c r="A172" s="38" t="s">
        <v>2523</v>
      </c>
      <c r="B172" s="39">
        <v>45922.454513888886</v>
      </c>
      <c r="C172" s="39">
        <v>45922.849629629629</v>
      </c>
      <c r="D172" s="42">
        <v>569</v>
      </c>
    </row>
    <row r="173" spans="1:4" x14ac:dyDescent="0.3">
      <c r="A173" s="38" t="s">
        <v>355</v>
      </c>
      <c r="B173" s="39">
        <v>45922.454259259262</v>
      </c>
      <c r="C173" s="39">
        <v>45922.795856481483</v>
      </c>
      <c r="D173" s="42">
        <v>492</v>
      </c>
    </row>
    <row r="174" spans="1:4" x14ac:dyDescent="0.3">
      <c r="A174" s="38" t="s">
        <v>1963</v>
      </c>
      <c r="B174" s="39">
        <v>45922.454074074078</v>
      </c>
      <c r="C174" s="39">
        <v>45922.837581018517</v>
      </c>
      <c r="D174" s="42">
        <v>552</v>
      </c>
    </row>
    <row r="175" spans="1:4" x14ac:dyDescent="0.3">
      <c r="A175" s="38" t="s">
        <v>1348</v>
      </c>
      <c r="B175" s="39">
        <v>45922.453796296293</v>
      </c>
      <c r="C175" s="39">
        <v>45922.807905092595</v>
      </c>
      <c r="D175" s="42">
        <v>510</v>
      </c>
    </row>
    <row r="176" spans="1:4" x14ac:dyDescent="0.3">
      <c r="A176" s="38" t="s">
        <v>762</v>
      </c>
      <c r="B176" s="39">
        <v>45922.453750000001</v>
      </c>
      <c r="C176" s="39">
        <v>45922.75984953704</v>
      </c>
      <c r="D176" s="42">
        <v>441</v>
      </c>
    </row>
    <row r="177" spans="1:4" x14ac:dyDescent="0.3">
      <c r="A177" s="38" t="s">
        <v>585</v>
      </c>
      <c r="B177" s="39">
        <v>45922.453692129631</v>
      </c>
      <c r="C177" s="39">
        <v>45922.791724537034</v>
      </c>
      <c r="D177" s="42">
        <v>487</v>
      </c>
    </row>
    <row r="178" spans="1:4" x14ac:dyDescent="0.3">
      <c r="A178" s="38" t="s">
        <v>656</v>
      </c>
      <c r="B178" s="39">
        <v>45922.45349537037</v>
      </c>
      <c r="C178" s="39">
        <v>45922.831967592596</v>
      </c>
      <c r="D178" s="42">
        <v>545</v>
      </c>
    </row>
    <row r="179" spans="1:4" x14ac:dyDescent="0.3">
      <c r="A179" s="38" t="s">
        <v>258</v>
      </c>
      <c r="B179" s="39">
        <v>45922.452534722222</v>
      </c>
      <c r="C179" s="39">
        <v>45922.792222222219</v>
      </c>
      <c r="D179" s="42">
        <v>489</v>
      </c>
    </row>
    <row r="180" spans="1:4" x14ac:dyDescent="0.3">
      <c r="A180" s="38" t="s">
        <v>252</v>
      </c>
      <c r="B180" s="39">
        <v>45922.452152777776</v>
      </c>
      <c r="C180" s="39">
        <v>45922.793032407404</v>
      </c>
      <c r="D180" s="42">
        <v>491</v>
      </c>
    </row>
    <row r="181" spans="1:4" x14ac:dyDescent="0.3">
      <c r="A181" s="38" t="s">
        <v>720</v>
      </c>
      <c r="B181" s="39">
        <v>45922.451805555553</v>
      </c>
      <c r="C181" s="39">
        <v>45922.797685185185</v>
      </c>
      <c r="D181" s="42">
        <v>498</v>
      </c>
    </row>
    <row r="182" spans="1:4" x14ac:dyDescent="0.3">
      <c r="A182" s="38" t="s">
        <v>3166</v>
      </c>
      <c r="B182" s="39">
        <v>45922.451724537037</v>
      </c>
      <c r="C182" s="39">
        <v>45922.752847222226</v>
      </c>
      <c r="D182" s="42">
        <v>434</v>
      </c>
    </row>
    <row r="183" spans="1:4" x14ac:dyDescent="0.3">
      <c r="A183" s="38" t="s">
        <v>98</v>
      </c>
      <c r="B183" s="39">
        <v>45922.45144675926</v>
      </c>
      <c r="C183" s="39">
        <v>45922.793622685182</v>
      </c>
      <c r="D183" s="42">
        <v>493</v>
      </c>
    </row>
    <row r="184" spans="1:4" x14ac:dyDescent="0.3">
      <c r="A184" s="38" t="s">
        <v>2214</v>
      </c>
      <c r="B184" s="39">
        <v>45922.451249999998</v>
      </c>
      <c r="C184" s="39">
        <v>45922.852060185185</v>
      </c>
      <c r="D184" s="42">
        <v>577</v>
      </c>
    </row>
    <row r="185" spans="1:4" x14ac:dyDescent="0.3">
      <c r="A185" s="38" t="s">
        <v>1987</v>
      </c>
      <c r="B185" s="39">
        <v>45922.451226851852</v>
      </c>
      <c r="C185" s="39">
        <v>45922.833738425928</v>
      </c>
      <c r="D185" s="42">
        <v>551</v>
      </c>
    </row>
    <row r="186" spans="1:4" x14ac:dyDescent="0.3">
      <c r="A186" s="38" t="s">
        <v>1799</v>
      </c>
      <c r="B186" s="39">
        <v>45922.450173611112</v>
      </c>
      <c r="C186" s="39">
        <v>45922.796643518515</v>
      </c>
      <c r="D186" s="42">
        <v>499</v>
      </c>
    </row>
    <row r="187" spans="1:4" x14ac:dyDescent="0.3">
      <c r="A187" s="38" t="s">
        <v>1356</v>
      </c>
      <c r="B187" s="39">
        <v>45922.449641203704</v>
      </c>
      <c r="C187" s="39">
        <v>45922.84375</v>
      </c>
      <c r="D187" s="42">
        <v>568</v>
      </c>
    </row>
    <row r="188" spans="1:4" x14ac:dyDescent="0.3">
      <c r="A188" s="38" t="s">
        <v>1832</v>
      </c>
      <c r="B188" s="39">
        <v>45922.449571759258</v>
      </c>
      <c r="C188" s="39">
        <v>45922.834594907406</v>
      </c>
      <c r="D188" s="42">
        <v>554</v>
      </c>
    </row>
    <row r="189" spans="1:4" x14ac:dyDescent="0.3">
      <c r="A189" s="38" t="s">
        <v>2201</v>
      </c>
      <c r="B189" s="39">
        <v>45922.449525462966</v>
      </c>
      <c r="C189" s="39">
        <v>45922.793368055558</v>
      </c>
      <c r="D189" s="42">
        <v>495</v>
      </c>
    </row>
    <row r="190" spans="1:4" x14ac:dyDescent="0.3">
      <c r="A190" s="38" t="s">
        <v>2977</v>
      </c>
      <c r="B190" s="39">
        <v>45922.449097222219</v>
      </c>
      <c r="C190" s="39">
        <v>45922.834583333337</v>
      </c>
      <c r="D190" s="42">
        <v>555</v>
      </c>
    </row>
    <row r="191" spans="1:4" x14ac:dyDescent="0.3">
      <c r="A191" s="38" t="s">
        <v>530</v>
      </c>
      <c r="B191" s="39">
        <v>45922.448981481481</v>
      </c>
      <c r="C191" s="39">
        <v>45922.834409722222</v>
      </c>
      <c r="D191" s="42">
        <v>555</v>
      </c>
    </row>
    <row r="192" spans="1:4" x14ac:dyDescent="0.3">
      <c r="A192" s="38" t="s">
        <v>2353</v>
      </c>
      <c r="B192" s="39">
        <v>45922.448425925926</v>
      </c>
      <c r="C192" s="39">
        <v>45922.792199074072</v>
      </c>
      <c r="D192" s="42">
        <v>495</v>
      </c>
    </row>
    <row r="193" spans="1:4" x14ac:dyDescent="0.3">
      <c r="A193" s="38" t="s">
        <v>3353</v>
      </c>
      <c r="B193" s="39">
        <v>45922.446956018517</v>
      </c>
      <c r="C193" s="39">
        <v>45922.842303240737</v>
      </c>
      <c r="D193" s="42">
        <v>569</v>
      </c>
    </row>
    <row r="194" spans="1:4" x14ac:dyDescent="0.3">
      <c r="A194" s="38" t="s">
        <v>871</v>
      </c>
      <c r="B194" s="39">
        <v>45922.446817129632</v>
      </c>
      <c r="C194" s="39">
        <v>45922.837337962963</v>
      </c>
      <c r="D194" s="42">
        <v>562</v>
      </c>
    </row>
    <row r="195" spans="1:4" x14ac:dyDescent="0.3">
      <c r="A195" s="38" t="s">
        <v>1891</v>
      </c>
      <c r="B195" s="39">
        <v>45922.44672453704</v>
      </c>
      <c r="C195" s="39">
        <v>45922.793599537035</v>
      </c>
      <c r="D195" s="42">
        <v>500</v>
      </c>
    </row>
    <row r="196" spans="1:4" x14ac:dyDescent="0.3">
      <c r="A196" s="38" t="s">
        <v>2012</v>
      </c>
      <c r="B196" s="39">
        <v>45922.446215277778</v>
      </c>
      <c r="C196" s="39">
        <v>45922.792754629627</v>
      </c>
      <c r="D196" s="42">
        <v>499</v>
      </c>
    </row>
    <row r="197" spans="1:4" x14ac:dyDescent="0.3">
      <c r="A197" s="38" t="s">
        <v>1345</v>
      </c>
      <c r="B197" s="39">
        <v>45922.44604166667</v>
      </c>
      <c r="C197" s="39">
        <v>45922.775046296294</v>
      </c>
      <c r="D197" s="42">
        <v>474</v>
      </c>
    </row>
    <row r="198" spans="1:4" x14ac:dyDescent="0.3">
      <c r="A198" s="38" t="s">
        <v>267</v>
      </c>
      <c r="B198" s="39">
        <v>45922.445798611108</v>
      </c>
      <c r="C198" s="39">
        <v>45922.820532407408</v>
      </c>
      <c r="D198" s="42">
        <v>540</v>
      </c>
    </row>
    <row r="199" spans="1:4" x14ac:dyDescent="0.3">
      <c r="A199" s="38" t="s">
        <v>2752</v>
      </c>
      <c r="B199" s="39">
        <v>45922.445729166669</v>
      </c>
      <c r="C199" s="39">
        <v>45922.836481481485</v>
      </c>
      <c r="D199" s="42">
        <v>563</v>
      </c>
    </row>
    <row r="200" spans="1:4" x14ac:dyDescent="0.3">
      <c r="A200" s="38" t="s">
        <v>2473</v>
      </c>
      <c r="B200" s="39">
        <v>45922.445613425924</v>
      </c>
      <c r="C200" s="39">
        <v>45922.835393518515</v>
      </c>
      <c r="D200" s="42">
        <v>561</v>
      </c>
    </row>
    <row r="201" spans="1:4" x14ac:dyDescent="0.3">
      <c r="A201" s="38" t="s">
        <v>250</v>
      </c>
      <c r="B201" s="39">
        <v>45922.445335648146</v>
      </c>
      <c r="C201" s="39">
        <v>45922.792199074072</v>
      </c>
      <c r="D201" s="42">
        <v>499</v>
      </c>
    </row>
    <row r="202" spans="1:4" x14ac:dyDescent="0.3">
      <c r="A202" s="38" t="s">
        <v>2003</v>
      </c>
      <c r="B202" s="39">
        <v>45922.44158564815</v>
      </c>
      <c r="C202" s="39">
        <v>45922.802777777775</v>
      </c>
      <c r="D202" s="42">
        <v>520</v>
      </c>
    </row>
    <row r="203" spans="1:4" x14ac:dyDescent="0.3">
      <c r="A203" s="38" t="s">
        <v>2230</v>
      </c>
      <c r="B203" s="39">
        <v>45922.441157407404</v>
      </c>
      <c r="C203" s="39">
        <v>45922.734780092593</v>
      </c>
      <c r="D203" s="42">
        <v>423</v>
      </c>
    </row>
    <row r="204" spans="1:4" x14ac:dyDescent="0.3">
      <c r="A204" s="38" t="s">
        <v>2436</v>
      </c>
      <c r="B204" s="39">
        <v>45922.440023148149</v>
      </c>
      <c r="C204" s="39">
        <v>45922.730532407404</v>
      </c>
      <c r="D204" s="42">
        <v>418</v>
      </c>
    </row>
    <row r="205" spans="1:4" x14ac:dyDescent="0.3">
      <c r="A205" s="38" t="s">
        <v>2102</v>
      </c>
      <c r="B205" s="39">
        <v>45922.439340277779</v>
      </c>
      <c r="C205" s="39">
        <v>45922.802511574075</v>
      </c>
      <c r="D205" s="42">
        <v>523</v>
      </c>
    </row>
    <row r="206" spans="1:4" x14ac:dyDescent="0.3">
      <c r="A206" s="38" t="s">
        <v>2350</v>
      </c>
      <c r="B206" s="39">
        <v>45922.438668981478</v>
      </c>
      <c r="C206" s="39">
        <v>45922.833773148152</v>
      </c>
      <c r="D206" s="42">
        <v>569</v>
      </c>
    </row>
    <row r="207" spans="1:4" x14ac:dyDescent="0.3">
      <c r="A207" s="38" t="s">
        <v>587</v>
      </c>
      <c r="B207" s="39">
        <v>45922.437303240738</v>
      </c>
      <c r="C207" s="39">
        <v>45922.835613425923</v>
      </c>
      <c r="D207" s="42">
        <v>574</v>
      </c>
    </row>
    <row r="208" spans="1:4" x14ac:dyDescent="0.3">
      <c r="A208" s="38" t="s">
        <v>1434</v>
      </c>
      <c r="B208" s="39">
        <v>45922.436736111114</v>
      </c>
      <c r="C208" s="39">
        <v>45922.793275462966</v>
      </c>
      <c r="D208" s="42">
        <v>513</v>
      </c>
    </row>
    <row r="209" spans="1:4" x14ac:dyDescent="0.3">
      <c r="A209" s="38" t="s">
        <v>2398</v>
      </c>
      <c r="B209" s="39">
        <v>45922.436562499999</v>
      </c>
      <c r="C209" s="39">
        <v>45922.792881944442</v>
      </c>
      <c r="D209" s="42">
        <v>513</v>
      </c>
    </row>
    <row r="210" spans="1:4" x14ac:dyDescent="0.3">
      <c r="A210" s="38" t="s">
        <v>1497</v>
      </c>
      <c r="B210" s="39">
        <v>45922.435567129629</v>
      </c>
      <c r="C210" s="39">
        <v>45922.794641203705</v>
      </c>
      <c r="D210" s="42">
        <v>517</v>
      </c>
    </row>
    <row r="211" spans="1:4" x14ac:dyDescent="0.3">
      <c r="A211" s="38" t="s">
        <v>2491</v>
      </c>
      <c r="B211" s="39">
        <v>45922.435046296298</v>
      </c>
      <c r="C211" s="39">
        <v>45922.775358796294</v>
      </c>
      <c r="D211" s="42">
        <v>490</v>
      </c>
    </row>
    <row r="212" spans="1:4" x14ac:dyDescent="0.3">
      <c r="A212" s="38" t="s">
        <v>2488</v>
      </c>
      <c r="B212" s="39">
        <v>45922.432951388888</v>
      </c>
      <c r="C212" s="39">
        <v>45922.807372685187</v>
      </c>
      <c r="D212" s="42">
        <v>539</v>
      </c>
    </row>
    <row r="213" spans="1:4" x14ac:dyDescent="0.3">
      <c r="A213" s="38" t="s">
        <v>269</v>
      </c>
      <c r="B213" s="39">
        <v>45922.432743055557</v>
      </c>
      <c r="C213" s="39">
        <v>45922.792442129627</v>
      </c>
      <c r="D213" s="42">
        <v>518</v>
      </c>
    </row>
    <row r="214" spans="1:4" x14ac:dyDescent="0.3">
      <c r="A214" s="38" t="s">
        <v>1879</v>
      </c>
      <c r="B214" s="39">
        <v>45922.43173611111</v>
      </c>
      <c r="C214" s="39">
        <v>45922.793009259258</v>
      </c>
      <c r="D214" s="42">
        <v>520</v>
      </c>
    </row>
    <row r="215" spans="1:4" x14ac:dyDescent="0.3">
      <c r="A215" s="38" t="s">
        <v>3494</v>
      </c>
      <c r="B215" s="39">
        <v>45922.429108796299</v>
      </c>
      <c r="C215" s="39">
        <v>45922.814456018517</v>
      </c>
      <c r="D215" s="42">
        <v>555</v>
      </c>
    </row>
    <row r="216" spans="1:4" x14ac:dyDescent="0.3">
      <c r="A216" s="38" t="s">
        <v>1857</v>
      </c>
      <c r="B216" s="39">
        <v>45922.426979166667</v>
      </c>
      <c r="C216" s="39">
        <v>45922.791712962964</v>
      </c>
      <c r="D216" s="42">
        <v>525</v>
      </c>
    </row>
    <row r="217" spans="1:4" x14ac:dyDescent="0.3">
      <c r="A217" s="38" t="s">
        <v>1676</v>
      </c>
      <c r="B217" s="39">
        <v>45922.425682870373</v>
      </c>
      <c r="C217" s="39">
        <v>45922.751666666663</v>
      </c>
      <c r="D217" s="42">
        <v>469</v>
      </c>
    </row>
    <row r="218" spans="1:4" x14ac:dyDescent="0.3">
      <c r="A218" s="38" t="s">
        <v>3689</v>
      </c>
      <c r="B218" s="39">
        <v>45922.424513888887</v>
      </c>
      <c r="C218" s="39">
        <v>45922.769097222219</v>
      </c>
      <c r="D218" s="42">
        <v>496</v>
      </c>
    </row>
    <row r="219" spans="1:4" x14ac:dyDescent="0.3">
      <c r="A219" s="38" t="s">
        <v>3385</v>
      </c>
      <c r="B219" s="39">
        <v>45922.423946759256</v>
      </c>
      <c r="C219" s="39">
        <v>45922.827488425923</v>
      </c>
      <c r="D219" s="42">
        <v>581</v>
      </c>
    </row>
    <row r="220" spans="1:4" x14ac:dyDescent="0.3">
      <c r="A220" s="38" t="s">
        <v>1717</v>
      </c>
      <c r="B220" s="39">
        <v>45922.42386574074</v>
      </c>
      <c r="C220" s="39">
        <v>45922.793020833335</v>
      </c>
      <c r="D220" s="42">
        <v>532</v>
      </c>
    </row>
    <row r="221" spans="1:4" x14ac:dyDescent="0.3">
      <c r="A221" s="38" t="s">
        <v>367</v>
      </c>
      <c r="B221" s="39">
        <v>45922.423460648148</v>
      </c>
      <c r="C221" s="39">
        <v>45922.750821759262</v>
      </c>
      <c r="D221" s="42">
        <v>471</v>
      </c>
    </row>
    <row r="222" spans="1:4" x14ac:dyDescent="0.3">
      <c r="A222" s="38" t="s">
        <v>3154</v>
      </c>
      <c r="B222" s="39">
        <v>45922.422442129631</v>
      </c>
      <c r="C222" s="39">
        <v>45922.765381944446</v>
      </c>
      <c r="D222" s="42">
        <v>494</v>
      </c>
    </row>
    <row r="223" spans="1:4" x14ac:dyDescent="0.3">
      <c r="A223" s="38" t="s">
        <v>265</v>
      </c>
      <c r="B223" s="39">
        <v>45922.42224537037</v>
      </c>
      <c r="C223" s="39">
        <v>45922.790983796294</v>
      </c>
      <c r="D223" s="42">
        <v>531</v>
      </c>
    </row>
    <row r="224" spans="1:4" x14ac:dyDescent="0.3">
      <c r="A224" s="38" t="s">
        <v>1314</v>
      </c>
      <c r="B224" s="39">
        <v>45922.422002314815</v>
      </c>
      <c r="C224" s="39">
        <v>45922.848449074074</v>
      </c>
      <c r="D224" s="42">
        <v>614</v>
      </c>
    </row>
    <row r="225" spans="1:4" x14ac:dyDescent="0.3">
      <c r="A225" s="38" t="s">
        <v>1617</v>
      </c>
      <c r="B225" s="39">
        <v>45922.421990740739</v>
      </c>
      <c r="C225" s="39">
        <v>45922.753587962965</v>
      </c>
      <c r="D225" s="42">
        <v>478</v>
      </c>
    </row>
    <row r="226" spans="1:4" x14ac:dyDescent="0.3">
      <c r="A226" s="38" t="s">
        <v>1745</v>
      </c>
      <c r="B226" s="39">
        <v>45922.421724537038</v>
      </c>
      <c r="C226" s="39">
        <v>45922.796932870369</v>
      </c>
      <c r="D226" s="42">
        <v>540</v>
      </c>
    </row>
    <row r="227" spans="1:4" x14ac:dyDescent="0.3">
      <c r="A227" s="38" t="s">
        <v>2425</v>
      </c>
      <c r="B227" s="39">
        <v>45922.421180555553</v>
      </c>
      <c r="C227" s="39">
        <v>45922.757384259261</v>
      </c>
      <c r="D227" s="42">
        <v>484</v>
      </c>
    </row>
    <row r="228" spans="1:4" x14ac:dyDescent="0.3">
      <c r="A228" s="38" t="s">
        <v>2189</v>
      </c>
      <c r="B228" s="39">
        <v>45922.421168981484</v>
      </c>
      <c r="C228" s="39">
        <v>45922.757453703707</v>
      </c>
      <c r="D228" s="42">
        <v>484</v>
      </c>
    </row>
    <row r="229" spans="1:4" x14ac:dyDescent="0.3">
      <c r="A229" s="38" t="s">
        <v>1516</v>
      </c>
      <c r="B229" s="39">
        <v>45922.420856481483</v>
      </c>
      <c r="C229" s="39">
        <v>45922.75172453704</v>
      </c>
      <c r="D229" s="42">
        <v>476</v>
      </c>
    </row>
    <row r="230" spans="1:4" x14ac:dyDescent="0.3">
      <c r="A230" s="38" t="s">
        <v>2304</v>
      </c>
      <c r="B230" s="39">
        <v>45922.420358796298</v>
      </c>
      <c r="C230" s="39">
        <v>45922.794942129629</v>
      </c>
      <c r="D230" s="42">
        <v>539</v>
      </c>
    </row>
    <row r="231" spans="1:4" x14ac:dyDescent="0.3">
      <c r="A231" s="38" t="s">
        <v>439</v>
      </c>
      <c r="B231" s="39">
        <v>45922.420254629629</v>
      </c>
      <c r="C231" s="39">
        <v>45922.79587962963</v>
      </c>
      <c r="D231" s="42">
        <v>541</v>
      </c>
    </row>
    <row r="232" spans="1:4" x14ac:dyDescent="0.3">
      <c r="A232" s="38" t="s">
        <v>532</v>
      </c>
      <c r="B232" s="39">
        <v>45922.420115740744</v>
      </c>
      <c r="C232" s="39">
        <v>45922.770810185182</v>
      </c>
      <c r="D232" s="42">
        <v>505</v>
      </c>
    </row>
    <row r="233" spans="1:4" x14ac:dyDescent="0.3">
      <c r="A233" s="38" t="s">
        <v>1697</v>
      </c>
      <c r="B233" s="39">
        <v>45922.420023148145</v>
      </c>
      <c r="C233" s="39">
        <v>45922.802442129629</v>
      </c>
      <c r="D233" s="42">
        <v>551</v>
      </c>
    </row>
    <row r="234" spans="1:4" x14ac:dyDescent="0.3">
      <c r="A234" s="38" t="s">
        <v>912</v>
      </c>
      <c r="B234" s="39">
        <v>45922.419930555552</v>
      </c>
      <c r="C234" s="39">
        <v>45922.803611111114</v>
      </c>
      <c r="D234" s="42">
        <v>553</v>
      </c>
    </row>
    <row r="235" spans="1:4" x14ac:dyDescent="0.3">
      <c r="A235" s="38" t="s">
        <v>1688</v>
      </c>
      <c r="B235" s="39">
        <v>45922.419861111113</v>
      </c>
      <c r="C235" s="39">
        <v>45922.793761574074</v>
      </c>
      <c r="D235" s="42">
        <v>538</v>
      </c>
    </row>
    <row r="236" spans="1:4" x14ac:dyDescent="0.3">
      <c r="A236" s="38" t="s">
        <v>738</v>
      </c>
      <c r="B236" s="39">
        <v>45922.419606481482</v>
      </c>
      <c r="C236" s="39">
        <v>45922.825358796297</v>
      </c>
      <c r="D236" s="42">
        <v>584</v>
      </c>
    </row>
    <row r="237" spans="1:4" x14ac:dyDescent="0.3">
      <c r="A237" s="38" t="s">
        <v>1376</v>
      </c>
      <c r="B237" s="39">
        <v>45922.419374999998</v>
      </c>
      <c r="C237" s="39">
        <v>45922.795277777775</v>
      </c>
      <c r="D237" s="42">
        <v>541</v>
      </c>
    </row>
    <row r="238" spans="1:4" x14ac:dyDescent="0.3">
      <c r="A238" s="38" t="s">
        <v>1829</v>
      </c>
      <c r="B238" s="39">
        <v>45922.41920138889</v>
      </c>
      <c r="C238" s="39">
        <v>45922.834872685184</v>
      </c>
      <c r="D238" s="42">
        <v>599</v>
      </c>
    </row>
    <row r="239" spans="1:4" x14ac:dyDescent="0.3">
      <c r="A239" s="38" t="s">
        <v>748</v>
      </c>
      <c r="B239" s="39">
        <v>45922.41909722222</v>
      </c>
      <c r="C239" s="39">
        <v>45922.750289351854</v>
      </c>
      <c r="D239" s="42">
        <v>477</v>
      </c>
    </row>
    <row r="240" spans="1:4" x14ac:dyDescent="0.3">
      <c r="A240" s="38" t="s">
        <v>609</v>
      </c>
      <c r="B240" s="39">
        <v>45922.419016203705</v>
      </c>
      <c r="C240" s="39">
        <v>45922.793865740743</v>
      </c>
      <c r="D240" s="42">
        <v>540</v>
      </c>
    </row>
    <row r="241" spans="1:4" x14ac:dyDescent="0.3">
      <c r="A241" s="38" t="s">
        <v>2564</v>
      </c>
      <c r="B241" s="39">
        <v>45922.418749999997</v>
      </c>
      <c r="C241" s="39">
        <v>45922.752268518518</v>
      </c>
      <c r="D241" s="42">
        <v>480</v>
      </c>
    </row>
    <row r="242" spans="1:4" x14ac:dyDescent="0.3">
      <c r="A242" s="38" t="s">
        <v>2538</v>
      </c>
      <c r="B242" s="39">
        <v>45922.418715277781</v>
      </c>
      <c r="C242" s="39">
        <v>45922.756006944444</v>
      </c>
      <c r="D242" s="42">
        <v>486</v>
      </c>
    </row>
    <row r="243" spans="1:4" x14ac:dyDescent="0.3">
      <c r="A243" s="38" t="s">
        <v>3657</v>
      </c>
      <c r="B243" s="39">
        <v>45922.418576388889</v>
      </c>
      <c r="C243" s="39">
        <v>45922.832615740743</v>
      </c>
      <c r="D243" s="42">
        <v>596</v>
      </c>
    </row>
    <row r="244" spans="1:4" x14ac:dyDescent="0.3">
      <c r="A244" s="38" t="s">
        <v>428</v>
      </c>
      <c r="B244" s="39">
        <v>45922.418483796297</v>
      </c>
      <c r="C244" s="39">
        <v>45922.791875000003</v>
      </c>
      <c r="D244" s="42">
        <v>538</v>
      </c>
    </row>
    <row r="245" spans="1:4" x14ac:dyDescent="0.3">
      <c r="A245" s="38" t="s">
        <v>806</v>
      </c>
      <c r="B245" s="39">
        <v>45922.418090277781</v>
      </c>
      <c r="C245" s="39">
        <v>45922.769618055558</v>
      </c>
      <c r="D245" s="42">
        <v>506</v>
      </c>
    </row>
    <row r="246" spans="1:4" x14ac:dyDescent="0.3">
      <c r="A246" s="38" t="s">
        <v>869</v>
      </c>
      <c r="B246" s="39">
        <v>45922.417222222219</v>
      </c>
      <c r="C246" s="39">
        <v>45922.797233796293</v>
      </c>
      <c r="D246" s="42">
        <v>547</v>
      </c>
    </row>
    <row r="247" spans="1:4" x14ac:dyDescent="0.3">
      <c r="A247" s="38" t="s">
        <v>1540</v>
      </c>
      <c r="B247" s="39">
        <v>45922.417210648149</v>
      </c>
      <c r="C247" s="39">
        <v>45922.656574074077</v>
      </c>
      <c r="D247" s="42">
        <v>345</v>
      </c>
    </row>
    <row r="248" spans="1:4" x14ac:dyDescent="0.3">
      <c r="A248" s="38" t="s">
        <v>365</v>
      </c>
      <c r="B248" s="39">
        <v>45922.417141203703</v>
      </c>
      <c r="C248" s="39">
        <v>45922.823912037034</v>
      </c>
      <c r="D248" s="42">
        <v>586</v>
      </c>
    </row>
    <row r="249" spans="1:4" x14ac:dyDescent="0.3">
      <c r="A249" s="38" t="s">
        <v>2325</v>
      </c>
      <c r="B249" s="39">
        <v>45922.417129629626</v>
      </c>
      <c r="C249" s="39">
        <v>45922.792256944442</v>
      </c>
      <c r="D249" s="42">
        <v>540</v>
      </c>
    </row>
    <row r="250" spans="1:4" x14ac:dyDescent="0.3">
      <c r="A250" s="38" t="s">
        <v>2301</v>
      </c>
      <c r="B250" s="39">
        <v>45922.416990740741</v>
      </c>
      <c r="C250" s="39">
        <v>45922.79246527778</v>
      </c>
      <c r="D250" s="42">
        <v>541</v>
      </c>
    </row>
    <row r="251" spans="1:4" x14ac:dyDescent="0.3">
      <c r="A251" s="38" t="s">
        <v>1373</v>
      </c>
      <c r="B251" s="39">
        <v>45922.416967592595</v>
      </c>
      <c r="C251" s="39">
        <v>45922.793252314812</v>
      </c>
      <c r="D251" s="42">
        <v>542</v>
      </c>
    </row>
    <row r="252" spans="1:4" x14ac:dyDescent="0.3">
      <c r="A252" s="38" t="s">
        <v>1382</v>
      </c>
      <c r="B252" s="39">
        <v>45922.416909722226</v>
      </c>
      <c r="C252" s="39">
        <v>45922.751342592594</v>
      </c>
      <c r="D252" s="42">
        <v>482</v>
      </c>
    </row>
    <row r="253" spans="1:4" x14ac:dyDescent="0.3">
      <c r="A253" s="38" t="s">
        <v>885</v>
      </c>
      <c r="B253" s="39">
        <v>45922.416863425926</v>
      </c>
      <c r="C253" s="39">
        <v>45922.816840277781</v>
      </c>
      <c r="D253" s="42">
        <v>576</v>
      </c>
    </row>
    <row r="254" spans="1:4" x14ac:dyDescent="0.3">
      <c r="A254" s="38" t="s">
        <v>1977</v>
      </c>
      <c r="B254" s="39">
        <v>45922.416597222225</v>
      </c>
      <c r="C254" s="39">
        <v>45922.80773148148</v>
      </c>
      <c r="D254" s="42">
        <v>563</v>
      </c>
    </row>
    <row r="255" spans="1:4" x14ac:dyDescent="0.3">
      <c r="A255" s="38" t="s">
        <v>401</v>
      </c>
      <c r="B255" s="39">
        <v>45922.416504629633</v>
      </c>
      <c r="C255" s="39">
        <v>45922.793055555558</v>
      </c>
      <c r="D255" s="42">
        <v>542</v>
      </c>
    </row>
    <row r="256" spans="1:4" x14ac:dyDescent="0.3">
      <c r="A256" s="38" t="s">
        <v>74</v>
      </c>
      <c r="B256" s="39">
        <v>45922.416412037041</v>
      </c>
      <c r="C256" s="39">
        <v>45922.712337962963</v>
      </c>
      <c r="D256" s="42">
        <v>426</v>
      </c>
    </row>
    <row r="257" spans="1:4" x14ac:dyDescent="0.3">
      <c r="A257" s="38" t="s">
        <v>591</v>
      </c>
      <c r="B257" s="39">
        <v>45922.416134259256</v>
      </c>
      <c r="C257" s="39">
        <v>45922.776354166665</v>
      </c>
      <c r="D257" s="42">
        <v>519</v>
      </c>
    </row>
    <row r="258" spans="1:4" x14ac:dyDescent="0.3">
      <c r="A258" s="38" t="s">
        <v>810</v>
      </c>
      <c r="B258" s="39">
        <v>45922.416018518517</v>
      </c>
      <c r="C258" s="39">
        <v>45922.709710648145</v>
      </c>
      <c r="D258" s="42">
        <v>423</v>
      </c>
    </row>
    <row r="259" spans="1:4" x14ac:dyDescent="0.3">
      <c r="A259" s="38" t="s">
        <v>1364</v>
      </c>
      <c r="B259" s="39">
        <v>45922.41578703704</v>
      </c>
      <c r="C259" s="39">
        <v>45922.751122685186</v>
      </c>
      <c r="D259" s="42">
        <v>483</v>
      </c>
    </row>
    <row r="260" spans="1:4" x14ac:dyDescent="0.3">
      <c r="A260" s="38" t="s">
        <v>3692</v>
      </c>
      <c r="B260" s="39">
        <v>45922.41574074074</v>
      </c>
      <c r="C260" s="39">
        <v>45922.795277777775</v>
      </c>
      <c r="D260" s="42">
        <v>547</v>
      </c>
    </row>
    <row r="261" spans="1:4" x14ac:dyDescent="0.3">
      <c r="A261" s="38" t="s">
        <v>2220</v>
      </c>
      <c r="B261" s="39">
        <v>45922.415694444448</v>
      </c>
      <c r="C261" s="39">
        <v>45922.791747685187</v>
      </c>
      <c r="D261" s="42">
        <v>542</v>
      </c>
    </row>
    <row r="262" spans="1:4" x14ac:dyDescent="0.3">
      <c r="A262" s="38" t="s">
        <v>238</v>
      </c>
      <c r="B262" s="39">
        <v>45922.415625000001</v>
      </c>
      <c r="C262" s="39">
        <v>45922.712916666664</v>
      </c>
      <c r="D262" s="42">
        <v>428</v>
      </c>
    </row>
    <row r="263" spans="1:4" x14ac:dyDescent="0.3">
      <c r="A263" s="38" t="s">
        <v>2479</v>
      </c>
      <c r="B263" s="39">
        <v>45922.414907407408</v>
      </c>
      <c r="C263" s="39">
        <v>45922.790868055556</v>
      </c>
      <c r="D263" s="42">
        <v>541</v>
      </c>
    </row>
    <row r="264" spans="1:4" x14ac:dyDescent="0.3">
      <c r="A264" s="38" t="s">
        <v>887</v>
      </c>
      <c r="B264" s="39">
        <v>45922.414780092593</v>
      </c>
      <c r="C264" s="39">
        <v>45922.799097222225</v>
      </c>
      <c r="D264" s="42">
        <v>553</v>
      </c>
    </row>
    <row r="265" spans="1:4" x14ac:dyDescent="0.3">
      <c r="A265" s="38" t="s">
        <v>272</v>
      </c>
      <c r="B265" s="39">
        <v>45922.414675925924</v>
      </c>
      <c r="C265" s="39">
        <v>45922.797719907408</v>
      </c>
      <c r="D265" s="42">
        <v>552</v>
      </c>
    </row>
    <row r="266" spans="1:4" x14ac:dyDescent="0.3">
      <c r="A266" s="38" t="s">
        <v>883</v>
      </c>
      <c r="B266" s="39">
        <v>45922.414537037039</v>
      </c>
      <c r="C266" s="39">
        <v>45922.793090277781</v>
      </c>
      <c r="D266" s="42">
        <v>545</v>
      </c>
    </row>
    <row r="267" spans="1:4" x14ac:dyDescent="0.3">
      <c r="A267" s="38" t="s">
        <v>2110</v>
      </c>
      <c r="B267" s="39">
        <v>45922.414490740739</v>
      </c>
      <c r="C267" s="39">
        <v>45922.759664351855</v>
      </c>
      <c r="D267" s="42">
        <v>497</v>
      </c>
    </row>
    <row r="268" spans="1:4" x14ac:dyDescent="0.3">
      <c r="A268" s="38" t="s">
        <v>3695</v>
      </c>
      <c r="B268" s="39">
        <v>45922.414398148147</v>
      </c>
      <c r="C268" s="39">
        <v>45922.788576388892</v>
      </c>
      <c r="D268" s="42">
        <v>539</v>
      </c>
    </row>
    <row r="269" spans="1:4" x14ac:dyDescent="0.3">
      <c r="A269" s="38" t="s">
        <v>2535</v>
      </c>
      <c r="B269" s="39">
        <v>45922.414409722223</v>
      </c>
      <c r="C269" s="39">
        <v>45922.757777777777</v>
      </c>
      <c r="D269" s="42">
        <v>494</v>
      </c>
    </row>
    <row r="270" spans="1:4" x14ac:dyDescent="0.3">
      <c r="A270" s="38" t="s">
        <v>3391</v>
      </c>
      <c r="B270" s="39">
        <v>45922.414363425924</v>
      </c>
      <c r="C270" s="39">
        <v>45922.792291666665</v>
      </c>
      <c r="D270" s="42">
        <v>544</v>
      </c>
    </row>
    <row r="271" spans="1:4" x14ac:dyDescent="0.3">
      <c r="A271" s="38" t="s">
        <v>2307</v>
      </c>
      <c r="B271" s="39">
        <v>45922.414212962962</v>
      </c>
      <c r="C271" s="39">
        <v>45922.794004629628</v>
      </c>
      <c r="D271" s="42">
        <v>547</v>
      </c>
    </row>
    <row r="272" spans="1:4" x14ac:dyDescent="0.3">
      <c r="A272" s="38" t="s">
        <v>514</v>
      </c>
      <c r="B272" s="39">
        <v>45922.4141087963</v>
      </c>
      <c r="C272" s="39">
        <v>45922.750949074078</v>
      </c>
      <c r="D272" s="42">
        <v>485</v>
      </c>
    </row>
    <row r="273" spans="1:4" x14ac:dyDescent="0.3">
      <c r="A273" s="38" t="s">
        <v>802</v>
      </c>
      <c r="B273" s="39">
        <v>45922.414074074077</v>
      </c>
      <c r="C273" s="39">
        <v>45922.752199074072</v>
      </c>
      <c r="D273" s="42">
        <v>487</v>
      </c>
    </row>
    <row r="274" spans="1:4" x14ac:dyDescent="0.3">
      <c r="A274" s="38" t="s">
        <v>1950</v>
      </c>
      <c r="B274" s="39">
        <v>45922.413993055554</v>
      </c>
      <c r="C274" s="39">
        <v>45922.821770833332</v>
      </c>
      <c r="D274" s="42">
        <v>587</v>
      </c>
    </row>
    <row r="275" spans="1:4" x14ac:dyDescent="0.3">
      <c r="A275" s="38" t="s">
        <v>117</v>
      </c>
      <c r="B275" s="39">
        <v>45922.413877314815</v>
      </c>
      <c r="C275" s="39">
        <v>45922.797488425924</v>
      </c>
      <c r="D275" s="42">
        <v>552</v>
      </c>
    </row>
    <row r="276" spans="1:4" x14ac:dyDescent="0.3">
      <c r="A276" s="38" t="s">
        <v>1519</v>
      </c>
      <c r="B276" s="39">
        <v>45922.413391203707</v>
      </c>
      <c r="C276" s="39">
        <v>45922.791759259257</v>
      </c>
      <c r="D276" s="42">
        <v>545</v>
      </c>
    </row>
    <row r="277" spans="1:4" x14ac:dyDescent="0.3">
      <c r="A277" s="38" t="s">
        <v>1631</v>
      </c>
      <c r="B277" s="39">
        <v>45922.413368055553</v>
      </c>
      <c r="C277" s="39">
        <v>45922.791956018518</v>
      </c>
      <c r="D277" s="42">
        <v>545</v>
      </c>
    </row>
    <row r="278" spans="1:4" x14ac:dyDescent="0.3">
      <c r="A278" s="38" t="s">
        <v>1729</v>
      </c>
      <c r="B278" s="39">
        <v>45922.413310185184</v>
      </c>
      <c r="C278" s="39">
        <v>45922.761655092596</v>
      </c>
      <c r="D278" s="42">
        <v>502</v>
      </c>
    </row>
    <row r="279" spans="1:4" x14ac:dyDescent="0.3">
      <c r="A279" s="38" t="s">
        <v>1478</v>
      </c>
      <c r="B279" s="39">
        <v>45922.413217592592</v>
      </c>
      <c r="C279" s="39">
        <v>45922.794224537036</v>
      </c>
      <c r="D279" s="42">
        <v>549</v>
      </c>
    </row>
    <row r="280" spans="1:4" x14ac:dyDescent="0.3">
      <c r="A280" s="38" t="s">
        <v>2177</v>
      </c>
      <c r="B280" s="39">
        <v>45922.413101851853</v>
      </c>
      <c r="C280" s="39">
        <v>45922.758622685185</v>
      </c>
      <c r="D280" s="42">
        <v>498</v>
      </c>
    </row>
    <row r="281" spans="1:4" x14ac:dyDescent="0.3">
      <c r="A281" s="38" t="s">
        <v>1787</v>
      </c>
      <c r="B281" s="39">
        <v>45922.41302083333</v>
      </c>
      <c r="C281" s="39">
        <v>45922.77107638889</v>
      </c>
      <c r="D281" s="42">
        <v>516</v>
      </c>
    </row>
    <row r="282" spans="1:4" x14ac:dyDescent="0.3">
      <c r="A282" s="38" t="s">
        <v>1932</v>
      </c>
      <c r="B282" s="39">
        <v>45922.412962962961</v>
      </c>
      <c r="C282" s="39">
        <v>45922.792199074072</v>
      </c>
      <c r="D282" s="42">
        <v>546</v>
      </c>
    </row>
    <row r="283" spans="1:4" x14ac:dyDescent="0.3">
      <c r="A283" s="38" t="s">
        <v>1431</v>
      </c>
      <c r="B283" s="39">
        <v>45922.412847222222</v>
      </c>
      <c r="C283" s="39">
        <v>45922.796377314815</v>
      </c>
      <c r="D283" s="42">
        <v>552</v>
      </c>
    </row>
    <row r="284" spans="1:4" x14ac:dyDescent="0.3">
      <c r="A284" s="38" t="s">
        <v>1691</v>
      </c>
      <c r="B284" s="39">
        <v>45922.412835648145</v>
      </c>
      <c r="C284" s="39">
        <v>45922.798831018517</v>
      </c>
      <c r="D284" s="42">
        <v>556</v>
      </c>
    </row>
    <row r="285" spans="1:4" x14ac:dyDescent="0.3">
      <c r="A285" s="38" t="s">
        <v>2256</v>
      </c>
      <c r="B285" s="39">
        <v>45922.412581018521</v>
      </c>
      <c r="C285" s="39">
        <v>45922.817800925928</v>
      </c>
      <c r="D285" s="42">
        <v>584</v>
      </c>
    </row>
    <row r="286" spans="1:4" x14ac:dyDescent="0.3">
      <c r="A286" s="38" t="s">
        <v>2543</v>
      </c>
      <c r="B286" s="39">
        <v>45922.412569444445</v>
      </c>
      <c r="C286" s="39">
        <v>45922.751909722225</v>
      </c>
      <c r="D286" s="42">
        <v>489</v>
      </c>
    </row>
    <row r="287" spans="1:4" x14ac:dyDescent="0.3">
      <c r="A287" s="38" t="s">
        <v>819</v>
      </c>
      <c r="B287" s="39">
        <v>45922.412523148145</v>
      </c>
      <c r="C287" s="39">
        <v>45922.751493055555</v>
      </c>
      <c r="D287" s="42">
        <v>488</v>
      </c>
    </row>
    <row r="288" spans="1:4" x14ac:dyDescent="0.3">
      <c r="A288" s="38" t="s">
        <v>59</v>
      </c>
      <c r="B288" s="39">
        <v>45922.412488425929</v>
      </c>
      <c r="C288" s="39">
        <v>45922.75849537037</v>
      </c>
      <c r="D288" s="42">
        <v>498</v>
      </c>
    </row>
    <row r="289" spans="1:4" x14ac:dyDescent="0.3">
      <c r="A289" s="38" t="s">
        <v>2577</v>
      </c>
      <c r="B289" s="39">
        <v>45922.412233796298</v>
      </c>
      <c r="C289" s="39">
        <v>45922.793171296296</v>
      </c>
      <c r="D289" s="42">
        <v>549</v>
      </c>
    </row>
    <row r="290" spans="1:4" x14ac:dyDescent="0.3">
      <c r="A290" s="38" t="s">
        <v>2119</v>
      </c>
      <c r="B290" s="39">
        <v>45922.412002314813</v>
      </c>
      <c r="C290" s="39">
        <v>45922.750196759262</v>
      </c>
      <c r="D290" s="42">
        <v>487</v>
      </c>
    </row>
    <row r="291" spans="1:4" x14ac:dyDescent="0.3">
      <c r="A291" s="38" t="s">
        <v>1566</v>
      </c>
      <c r="B291" s="39">
        <v>45922.411909722221</v>
      </c>
      <c r="C291" s="39">
        <v>45922.797175925924</v>
      </c>
      <c r="D291" s="42">
        <v>555</v>
      </c>
    </row>
    <row r="292" spans="1:4" x14ac:dyDescent="0.3">
      <c r="A292" s="38" t="s">
        <v>2746</v>
      </c>
      <c r="B292" s="39">
        <v>45922.411898148152</v>
      </c>
      <c r="C292" s="39">
        <v>45922.734201388892</v>
      </c>
      <c r="D292" s="42">
        <v>464</v>
      </c>
    </row>
    <row r="293" spans="1:4" x14ac:dyDescent="0.3">
      <c r="A293" s="38" t="s">
        <v>817</v>
      </c>
      <c r="B293" s="39">
        <v>45922.411712962959</v>
      </c>
      <c r="C293" s="39">
        <v>45922.681817129633</v>
      </c>
      <c r="D293" s="42">
        <v>389</v>
      </c>
    </row>
    <row r="294" spans="1:4" x14ac:dyDescent="0.3">
      <c r="A294" s="38" t="s">
        <v>1620</v>
      </c>
      <c r="B294" s="39">
        <v>45922.411666666667</v>
      </c>
      <c r="C294" s="39">
        <v>45922.753460648149</v>
      </c>
      <c r="D294" s="42">
        <v>492</v>
      </c>
    </row>
    <row r="295" spans="1:4" x14ac:dyDescent="0.3">
      <c r="A295" s="38" t="s">
        <v>522</v>
      </c>
      <c r="B295" s="39">
        <v>45922.411585648151</v>
      </c>
      <c r="C295" s="39">
        <v>45922.754942129628</v>
      </c>
      <c r="D295" s="42">
        <v>494</v>
      </c>
    </row>
    <row r="296" spans="1:4" x14ac:dyDescent="0.3">
      <c r="A296" s="38" t="s">
        <v>28</v>
      </c>
      <c r="B296" s="39">
        <v>45922.411400462966</v>
      </c>
      <c r="C296" s="39">
        <v>45922.819351851853</v>
      </c>
      <c r="D296" s="42">
        <v>587</v>
      </c>
    </row>
    <row r="297" spans="1:4" x14ac:dyDescent="0.3">
      <c r="A297" s="38" t="s">
        <v>194</v>
      </c>
      <c r="B297" s="39">
        <v>45922.411122685182</v>
      </c>
      <c r="C297" s="39">
        <v>45922.766018518516</v>
      </c>
      <c r="D297" s="42">
        <v>511</v>
      </c>
    </row>
    <row r="298" spans="1:4" x14ac:dyDescent="0.3">
      <c r="A298" s="38" t="s">
        <v>653</v>
      </c>
      <c r="B298" s="39">
        <v>45922.411053240743</v>
      </c>
      <c r="C298" s="39">
        <v>45922.805833333332</v>
      </c>
      <c r="D298" s="42">
        <v>568</v>
      </c>
    </row>
    <row r="299" spans="1:4" x14ac:dyDescent="0.3">
      <c r="A299" s="38" t="s">
        <v>326</v>
      </c>
      <c r="B299" s="39">
        <v>45922.410821759258</v>
      </c>
      <c r="C299" s="39">
        <v>45922.753518518519</v>
      </c>
      <c r="D299" s="42">
        <v>493</v>
      </c>
    </row>
    <row r="300" spans="1:4" x14ac:dyDescent="0.3">
      <c r="A300" s="38" t="s">
        <v>1524</v>
      </c>
      <c r="B300" s="39">
        <v>45922.410613425927</v>
      </c>
      <c r="C300" s="39">
        <v>45922.751226851855</v>
      </c>
      <c r="D300" s="42">
        <v>490</v>
      </c>
    </row>
    <row r="301" spans="1:4" x14ac:dyDescent="0.3">
      <c r="A301" s="38" t="s">
        <v>2006</v>
      </c>
      <c r="B301" s="39">
        <v>45922.40960648148</v>
      </c>
      <c r="C301" s="39">
        <v>45922.7893287037</v>
      </c>
      <c r="D301" s="42">
        <v>547</v>
      </c>
    </row>
    <row r="302" spans="1:4" x14ac:dyDescent="0.3">
      <c r="A302" s="38" t="s">
        <v>2139</v>
      </c>
      <c r="B302" s="39">
        <v>45922.408761574072</v>
      </c>
      <c r="C302" s="39">
        <v>45922.812523148146</v>
      </c>
      <c r="D302" s="42">
        <v>581</v>
      </c>
    </row>
    <row r="303" spans="1:4" x14ac:dyDescent="0.3">
      <c r="A303" s="38" t="s">
        <v>1339</v>
      </c>
      <c r="B303" s="39">
        <v>45922.408148148148</v>
      </c>
      <c r="C303" s="39">
        <v>45922.792442129627</v>
      </c>
      <c r="D303" s="42">
        <v>553</v>
      </c>
    </row>
    <row r="304" spans="1:4" x14ac:dyDescent="0.3">
      <c r="A304" s="38" t="s">
        <v>2938</v>
      </c>
      <c r="B304" s="39">
        <v>45922.407812500001</v>
      </c>
      <c r="C304" s="39">
        <v>45922.729930555557</v>
      </c>
      <c r="D304" s="42">
        <v>464</v>
      </c>
    </row>
    <row r="305" spans="1:4" x14ac:dyDescent="0.3">
      <c r="A305" s="38" t="s">
        <v>619</v>
      </c>
      <c r="B305" s="39">
        <v>45922.407453703701</v>
      </c>
      <c r="C305" s="39">
        <v>45922.791805555556</v>
      </c>
      <c r="D305" s="42">
        <v>553</v>
      </c>
    </row>
    <row r="306" spans="1:4" x14ac:dyDescent="0.3">
      <c r="A306" s="38" t="s">
        <v>56</v>
      </c>
      <c r="B306" s="39">
        <v>45922.406851851854</v>
      </c>
      <c r="C306" s="39">
        <v>45922.834814814814</v>
      </c>
      <c r="D306" s="42">
        <v>616</v>
      </c>
    </row>
    <row r="307" spans="1:4" x14ac:dyDescent="0.3">
      <c r="A307" s="38" t="s">
        <v>1440</v>
      </c>
      <c r="B307" s="39">
        <v>45922.406030092592</v>
      </c>
      <c r="C307" s="39">
        <v>45922.792326388888</v>
      </c>
      <c r="D307" s="42">
        <v>556</v>
      </c>
    </row>
    <row r="308" spans="1:4" x14ac:dyDescent="0.3">
      <c r="A308" s="38" t="s">
        <v>383</v>
      </c>
      <c r="B308" s="39">
        <v>45922.405891203707</v>
      </c>
      <c r="C308" s="39">
        <v>45922.793437499997</v>
      </c>
      <c r="D308" s="42">
        <v>558</v>
      </c>
    </row>
    <row r="309" spans="1:4" x14ac:dyDescent="0.3">
      <c r="A309" s="38" t="s">
        <v>2077</v>
      </c>
      <c r="B309" s="39">
        <v>45922.405474537038</v>
      </c>
      <c r="C309" s="39">
        <v>45922.792430555557</v>
      </c>
      <c r="D309" s="42">
        <v>557</v>
      </c>
    </row>
    <row r="310" spans="1:4" x14ac:dyDescent="0.3">
      <c r="A310" s="38" t="s">
        <v>2099</v>
      </c>
      <c r="B310" s="39">
        <v>45922.405335648145</v>
      </c>
      <c r="C310" s="39">
        <v>45922.79179398148</v>
      </c>
      <c r="D310" s="42">
        <v>557</v>
      </c>
    </row>
    <row r="311" spans="1:4" x14ac:dyDescent="0.3">
      <c r="A311" s="38" t="s">
        <v>873</v>
      </c>
      <c r="B311" s="39">
        <v>45922.404953703706</v>
      </c>
      <c r="C311" s="39">
        <v>45922.740034722221</v>
      </c>
      <c r="D311" s="42">
        <v>483</v>
      </c>
    </row>
    <row r="312" spans="1:4" x14ac:dyDescent="0.3">
      <c r="A312" s="38" t="s">
        <v>2344</v>
      </c>
      <c r="B312" s="39">
        <v>45922.404780092591</v>
      </c>
      <c r="C312" s="39">
        <v>45922.720902777779</v>
      </c>
      <c r="D312" s="42">
        <v>455</v>
      </c>
    </row>
    <row r="313" spans="1:4" x14ac:dyDescent="0.3">
      <c r="A313" s="38" t="s">
        <v>294</v>
      </c>
      <c r="B313" s="39">
        <v>45922.404687499999</v>
      </c>
      <c r="C313" s="39">
        <v>45922.759236111109</v>
      </c>
      <c r="D313" s="42">
        <v>511</v>
      </c>
    </row>
    <row r="314" spans="1:4" x14ac:dyDescent="0.3">
      <c r="A314" s="38" t="s">
        <v>2227</v>
      </c>
      <c r="B314" s="39">
        <v>45922.404548611114</v>
      </c>
      <c r="C314" s="39">
        <v>45922.78769675926</v>
      </c>
      <c r="D314" s="42">
        <v>552</v>
      </c>
    </row>
    <row r="315" spans="1:4" x14ac:dyDescent="0.3">
      <c r="A315" s="38" t="s">
        <v>1336</v>
      </c>
      <c r="B315" s="39">
        <v>45922.404004629629</v>
      </c>
      <c r="C315" s="39">
        <v>45922.794861111113</v>
      </c>
      <c r="D315" s="42">
        <v>563</v>
      </c>
    </row>
    <row r="316" spans="1:4" x14ac:dyDescent="0.3">
      <c r="A316" s="38" t="s">
        <v>1650</v>
      </c>
      <c r="B316" s="39">
        <v>45922.402187500003</v>
      </c>
      <c r="C316" s="39">
        <v>45922.783993055556</v>
      </c>
      <c r="D316" s="42">
        <v>550</v>
      </c>
    </row>
    <row r="317" spans="1:4" x14ac:dyDescent="0.3">
      <c r="A317" s="38" t="s">
        <v>279</v>
      </c>
      <c r="B317" s="39">
        <v>45922.40216435185</v>
      </c>
      <c r="C317" s="39">
        <v>45922.768587962964</v>
      </c>
      <c r="D317" s="42">
        <v>528</v>
      </c>
    </row>
    <row r="318" spans="1:4" x14ac:dyDescent="0.3">
      <c r="A318" s="38" t="s">
        <v>2033</v>
      </c>
      <c r="B318" s="39">
        <v>45922.401446759257</v>
      </c>
      <c r="C318" s="39">
        <v>45922.753333333334</v>
      </c>
      <c r="D318" s="42">
        <v>507</v>
      </c>
    </row>
    <row r="319" spans="1:4" x14ac:dyDescent="0.3">
      <c r="A319" s="38" t="s">
        <v>2758</v>
      </c>
      <c r="B319" s="39">
        <v>45922.400000000001</v>
      </c>
      <c r="C319" s="39">
        <v>45922.75277777778</v>
      </c>
      <c r="D319" s="42">
        <v>508</v>
      </c>
    </row>
    <row r="320" spans="1:4" x14ac:dyDescent="0.3">
      <c r="A320" s="38" t="s">
        <v>3500</v>
      </c>
      <c r="B320" s="39">
        <v>45922.399780092594</v>
      </c>
      <c r="C320" s="39">
        <v>45922.758032407408</v>
      </c>
      <c r="D320" s="42">
        <v>516</v>
      </c>
    </row>
    <row r="321" spans="1:4" x14ac:dyDescent="0.3">
      <c r="A321" s="38" t="s">
        <v>1245</v>
      </c>
      <c r="B321" s="39">
        <v>45922.398275462961</v>
      </c>
      <c r="C321" s="39">
        <v>45922.795486111114</v>
      </c>
      <c r="D321" s="42">
        <v>572</v>
      </c>
    </row>
    <row r="322" spans="1:4" x14ac:dyDescent="0.3">
      <c r="A322" s="38" t="s">
        <v>1370</v>
      </c>
      <c r="B322" s="39">
        <v>45922.397939814815</v>
      </c>
      <c r="C322" s="39">
        <v>45922.805474537039</v>
      </c>
      <c r="D322" s="42">
        <v>587</v>
      </c>
    </row>
    <row r="323" spans="1:4" x14ac:dyDescent="0.3">
      <c r="A323" s="38" t="s">
        <v>1320</v>
      </c>
      <c r="B323" s="39">
        <v>45922.397824074076</v>
      </c>
      <c r="C323" s="39">
        <v>45922.792002314818</v>
      </c>
      <c r="D323" s="42">
        <v>568</v>
      </c>
    </row>
    <row r="324" spans="1:4" x14ac:dyDescent="0.3">
      <c r="A324" s="38" t="s">
        <v>1554</v>
      </c>
      <c r="B324" s="39">
        <v>45922.397233796299</v>
      </c>
      <c r="C324" s="39">
        <v>45922.7575</v>
      </c>
      <c r="D324" s="42">
        <v>519</v>
      </c>
    </row>
    <row r="325" spans="1:4" x14ac:dyDescent="0.3">
      <c r="A325" s="38" t="s">
        <v>804</v>
      </c>
      <c r="B325" s="39">
        <v>45922.395277777781</v>
      </c>
      <c r="C325" s="39">
        <v>45922.778460648151</v>
      </c>
      <c r="D325" s="42">
        <v>552</v>
      </c>
    </row>
    <row r="326" spans="1:4" x14ac:dyDescent="0.3">
      <c r="A326" s="38" t="s">
        <v>1957</v>
      </c>
      <c r="B326" s="39">
        <v>45922.394907407404</v>
      </c>
      <c r="C326" s="39">
        <v>45922.775347222225</v>
      </c>
      <c r="D326" s="42">
        <v>548</v>
      </c>
    </row>
    <row r="327" spans="1:4" x14ac:dyDescent="0.3">
      <c r="A327" s="38" t="s">
        <v>2065</v>
      </c>
      <c r="B327" s="39">
        <v>45922.394768518519</v>
      </c>
      <c r="C327" s="39">
        <v>45922.751770833333</v>
      </c>
      <c r="D327" s="42">
        <v>514</v>
      </c>
    </row>
    <row r="328" spans="1:4" x14ac:dyDescent="0.3">
      <c r="A328" s="38" t="s">
        <v>696</v>
      </c>
      <c r="B328" s="39">
        <v>45922.394652777781</v>
      </c>
      <c r="C328" s="39">
        <v>45922.752858796295</v>
      </c>
      <c r="D328" s="42">
        <v>516</v>
      </c>
    </row>
    <row r="329" spans="1:4" x14ac:dyDescent="0.3">
      <c r="A329" s="38" t="s">
        <v>3354</v>
      </c>
      <c r="B329" s="39">
        <v>45922.393078703702</v>
      </c>
      <c r="C329" s="39">
        <v>45922.731585648151</v>
      </c>
      <c r="D329" s="42">
        <v>487</v>
      </c>
    </row>
    <row r="330" spans="1:4" x14ac:dyDescent="0.3">
      <c r="A330" s="38" t="s">
        <v>658</v>
      </c>
      <c r="B330" s="39">
        <v>45922.390925925924</v>
      </c>
      <c r="C330" s="39">
        <v>45922.758946759262</v>
      </c>
      <c r="D330" s="42">
        <v>530</v>
      </c>
    </row>
    <row r="331" spans="1:4" x14ac:dyDescent="0.3">
      <c r="A331" s="38" t="s">
        <v>1481</v>
      </c>
      <c r="B331" s="39">
        <v>45922.390567129631</v>
      </c>
      <c r="C331" s="39">
        <v>45922.772696759261</v>
      </c>
      <c r="D331" s="42">
        <v>550</v>
      </c>
    </row>
    <row r="332" spans="1:4" x14ac:dyDescent="0.3">
      <c r="A332" s="38" t="s">
        <v>1326</v>
      </c>
      <c r="B332" s="39">
        <v>45922.389074074075</v>
      </c>
      <c r="C332" s="39">
        <v>45922.831909722219</v>
      </c>
      <c r="D332" s="42">
        <v>638</v>
      </c>
    </row>
    <row r="333" spans="1:4" x14ac:dyDescent="0.3">
      <c r="A333" s="38" t="s">
        <v>271</v>
      </c>
      <c r="B333" s="39">
        <v>45922.388553240744</v>
      </c>
      <c r="C333" s="39">
        <v>45922.793599537035</v>
      </c>
      <c r="D333" s="42">
        <v>583</v>
      </c>
    </row>
    <row r="334" spans="1:4" x14ac:dyDescent="0.3">
      <c r="A334" s="38" t="s">
        <v>1966</v>
      </c>
      <c r="B334" s="39">
        <v>45922.388240740744</v>
      </c>
      <c r="C334" s="39">
        <v>45922.748425925929</v>
      </c>
      <c r="D334" s="42">
        <v>519</v>
      </c>
    </row>
    <row r="335" spans="1:4" x14ac:dyDescent="0.3">
      <c r="A335" s="38" t="s">
        <v>39</v>
      </c>
      <c r="B335" s="39">
        <v>45922.388009259259</v>
      </c>
      <c r="C335" s="39">
        <v>45922.754548611112</v>
      </c>
      <c r="D335" s="42">
        <v>528</v>
      </c>
    </row>
    <row r="336" spans="1:4" x14ac:dyDescent="0.3">
      <c r="A336" s="38" t="s">
        <v>2373</v>
      </c>
      <c r="B336" s="39">
        <v>45922.387696759259</v>
      </c>
      <c r="C336" s="39">
        <v>45922.762615740743</v>
      </c>
      <c r="D336" s="42">
        <v>540</v>
      </c>
    </row>
    <row r="337" spans="1:4" x14ac:dyDescent="0.3">
      <c r="A337" s="38" t="s">
        <v>1513</v>
      </c>
      <c r="B337" s="39">
        <v>45922.387511574074</v>
      </c>
      <c r="C337" s="39">
        <v>45922.697743055556</v>
      </c>
      <c r="D337" s="42">
        <v>447</v>
      </c>
    </row>
    <row r="338" spans="1:4" x14ac:dyDescent="0.3">
      <c r="A338" s="38" t="s">
        <v>694</v>
      </c>
      <c r="B338" s="39">
        <v>45922.387303240743</v>
      </c>
      <c r="C338" s="39">
        <v>45922.756967592592</v>
      </c>
      <c r="D338" s="42">
        <v>532</v>
      </c>
    </row>
    <row r="339" spans="1:4" x14ac:dyDescent="0.3">
      <c r="A339" s="38" t="s">
        <v>427</v>
      </c>
      <c r="B339" s="39">
        <v>45922.385752314818</v>
      </c>
      <c r="C339" s="39">
        <v>45922.751666666663</v>
      </c>
      <c r="D339" s="42">
        <v>527</v>
      </c>
    </row>
    <row r="340" spans="1:4" x14ac:dyDescent="0.3">
      <c r="A340" s="38" t="s">
        <v>1550</v>
      </c>
      <c r="B340" s="39">
        <v>45922.384097222224</v>
      </c>
      <c r="C340" s="39">
        <v>45922.753495370373</v>
      </c>
      <c r="D340" s="42">
        <v>532</v>
      </c>
    </row>
    <row r="341" spans="1:4" x14ac:dyDescent="0.3">
      <c r="A341" s="38" t="s">
        <v>433</v>
      </c>
      <c r="B341" s="39">
        <v>45922.383900462963</v>
      </c>
      <c r="C341" s="39">
        <v>45922.772094907406</v>
      </c>
      <c r="D341" s="42">
        <v>559</v>
      </c>
    </row>
    <row r="342" spans="1:4" x14ac:dyDescent="0.3">
      <c r="A342" s="38" t="s">
        <v>1754</v>
      </c>
      <c r="B342" s="39">
        <v>45922.383043981485</v>
      </c>
      <c r="C342" s="39">
        <v>45922.784444444442</v>
      </c>
      <c r="D342" s="42">
        <v>578</v>
      </c>
    </row>
    <row r="343" spans="1:4" x14ac:dyDescent="0.3">
      <c r="A343" s="38" t="s">
        <v>902</v>
      </c>
      <c r="B343" s="39">
        <v>45922.382708333331</v>
      </c>
      <c r="C343" s="39">
        <v>45922.776388888888</v>
      </c>
      <c r="D343" s="42">
        <v>567</v>
      </c>
    </row>
    <row r="344" spans="1:4" x14ac:dyDescent="0.3">
      <c r="A344" s="38" t="s">
        <v>2217</v>
      </c>
      <c r="B344" s="39">
        <v>45922.382395833331</v>
      </c>
      <c r="C344" s="39">
        <v>45922.677476851852</v>
      </c>
      <c r="D344" s="42">
        <v>425</v>
      </c>
    </row>
    <row r="345" spans="1:4" x14ac:dyDescent="0.3">
      <c r="A345" s="38" t="s">
        <v>3374</v>
      </c>
      <c r="B345" s="39">
        <v>45922.381979166668</v>
      </c>
      <c r="C345" s="39">
        <v>45922.757384259261</v>
      </c>
      <c r="D345" s="42">
        <v>541</v>
      </c>
    </row>
    <row r="346" spans="1:4" x14ac:dyDescent="0.3">
      <c r="A346" s="38" t="s">
        <v>638</v>
      </c>
      <c r="B346" s="39">
        <v>45922.380891203706</v>
      </c>
      <c r="C346" s="39">
        <v>45922.592199074075</v>
      </c>
      <c r="D346" s="42">
        <v>304</v>
      </c>
    </row>
    <row r="347" spans="1:4" x14ac:dyDescent="0.3">
      <c r="A347" s="38" t="s">
        <v>516</v>
      </c>
      <c r="B347" s="39">
        <v>45922.380613425928</v>
      </c>
      <c r="C347" s="39">
        <v>45922.760601851849</v>
      </c>
      <c r="D347" s="42">
        <v>547</v>
      </c>
    </row>
    <row r="348" spans="1:4" x14ac:dyDescent="0.3">
      <c r="A348" s="38" t="s">
        <v>1426</v>
      </c>
      <c r="B348" s="39">
        <v>45922.38</v>
      </c>
      <c r="C348" s="39">
        <v>45922.792546296296</v>
      </c>
      <c r="D348" s="42">
        <v>594</v>
      </c>
    </row>
    <row r="349" spans="1:4" x14ac:dyDescent="0.3">
      <c r="A349" s="38" t="s">
        <v>2180</v>
      </c>
      <c r="B349" s="39">
        <v>45922.379791666666</v>
      </c>
      <c r="C349" s="39">
        <v>45922.754872685182</v>
      </c>
      <c r="D349" s="42">
        <v>540</v>
      </c>
    </row>
    <row r="350" spans="1:4" x14ac:dyDescent="0.3">
      <c r="A350" s="38" t="s">
        <v>1907</v>
      </c>
      <c r="B350" s="39">
        <v>45922.379479166666</v>
      </c>
      <c r="C350" s="39"/>
      <c r="D350" s="42"/>
    </row>
    <row r="351" spans="1:4" x14ac:dyDescent="0.3">
      <c r="A351" s="38" t="s">
        <v>875</v>
      </c>
      <c r="B351" s="39">
        <v>45922.379432870373</v>
      </c>
      <c r="C351" s="39">
        <v>45922.756249999999</v>
      </c>
      <c r="D351" s="42">
        <v>543</v>
      </c>
    </row>
    <row r="352" spans="1:4" x14ac:dyDescent="0.3">
      <c r="A352" s="38" t="s">
        <v>2127</v>
      </c>
      <c r="B352" s="39">
        <v>45922.379143518519</v>
      </c>
      <c r="C352" s="39">
        <v>45922.768761574072</v>
      </c>
      <c r="D352" s="42">
        <v>561</v>
      </c>
    </row>
    <row r="353" spans="1:4" x14ac:dyDescent="0.3">
      <c r="A353" s="38" t="s">
        <v>1450</v>
      </c>
      <c r="B353" s="39">
        <v>45922.378807870373</v>
      </c>
      <c r="C353" s="39">
        <v>45922.782777777778</v>
      </c>
      <c r="D353" s="42">
        <v>582</v>
      </c>
    </row>
    <row r="354" spans="1:4" x14ac:dyDescent="0.3">
      <c r="A354" s="38" t="s">
        <v>344</v>
      </c>
      <c r="B354" s="39">
        <v>45922.37872685185</v>
      </c>
      <c r="C354" s="39">
        <v>45922.632569444446</v>
      </c>
      <c r="D354" s="42">
        <v>366</v>
      </c>
    </row>
    <row r="355" spans="1:4" x14ac:dyDescent="0.3">
      <c r="A355" s="38" t="s">
        <v>1808</v>
      </c>
      <c r="B355" s="39">
        <v>45922.378587962965</v>
      </c>
      <c r="C355" s="39">
        <v>45922.712592592594</v>
      </c>
      <c r="D355" s="42">
        <v>481</v>
      </c>
    </row>
    <row r="356" spans="1:4" x14ac:dyDescent="0.3">
      <c r="A356" s="38" t="s">
        <v>524</v>
      </c>
      <c r="B356" s="39">
        <v>45922.378344907411</v>
      </c>
      <c r="C356" s="39">
        <v>45922.753287037034</v>
      </c>
      <c r="D356" s="42">
        <v>540</v>
      </c>
    </row>
    <row r="357" spans="1:4" x14ac:dyDescent="0.3">
      <c r="A357" s="38" t="s">
        <v>2494</v>
      </c>
      <c r="B357" s="39">
        <v>45922.378240740742</v>
      </c>
      <c r="C357" s="39">
        <v>45922.780995370369</v>
      </c>
      <c r="D357" s="42">
        <v>580</v>
      </c>
    </row>
    <row r="358" spans="1:4" x14ac:dyDescent="0.3">
      <c r="A358" s="38" t="s">
        <v>1876</v>
      </c>
      <c r="B358" s="39">
        <v>45922.377592592595</v>
      </c>
      <c r="C358" s="39">
        <v>45922.758275462962</v>
      </c>
      <c r="D358" s="42">
        <v>548</v>
      </c>
    </row>
    <row r="359" spans="1:4" x14ac:dyDescent="0.3">
      <c r="A359" s="38" t="s">
        <v>3264</v>
      </c>
      <c r="B359" s="39">
        <v>45922.37736111111</v>
      </c>
      <c r="C359" s="39">
        <v>45922.776273148149</v>
      </c>
      <c r="D359" s="42">
        <v>574</v>
      </c>
    </row>
    <row r="360" spans="1:4" x14ac:dyDescent="0.3">
      <c r="A360" s="38" t="s">
        <v>837</v>
      </c>
      <c r="B360" s="39">
        <v>45922.37736111111</v>
      </c>
      <c r="C360" s="39">
        <v>45922.765763888892</v>
      </c>
      <c r="D360" s="42">
        <v>559</v>
      </c>
    </row>
    <row r="361" spans="1:4" x14ac:dyDescent="0.3">
      <c r="A361" s="38" t="s">
        <v>381</v>
      </c>
      <c r="B361" s="39">
        <v>45922.377118055556</v>
      </c>
      <c r="C361" s="39">
        <v>45922.731921296298</v>
      </c>
      <c r="D361" s="42">
        <v>511</v>
      </c>
    </row>
    <row r="362" spans="1:4" x14ac:dyDescent="0.3">
      <c r="A362" s="38" t="s">
        <v>2009</v>
      </c>
      <c r="B362" s="39">
        <v>45922.377013888887</v>
      </c>
      <c r="C362" s="39">
        <v>45922.740335648145</v>
      </c>
      <c r="D362" s="42">
        <v>523</v>
      </c>
    </row>
    <row r="363" spans="1:4" x14ac:dyDescent="0.3">
      <c r="A363" s="38" t="s">
        <v>119</v>
      </c>
      <c r="B363" s="39">
        <v>45922.376793981479</v>
      </c>
      <c r="C363" s="39">
        <v>45922.710590277777</v>
      </c>
      <c r="D363" s="42">
        <v>481</v>
      </c>
    </row>
    <row r="364" spans="1:4" x14ac:dyDescent="0.3">
      <c r="A364" s="38" t="s">
        <v>1533</v>
      </c>
      <c r="B364" s="39">
        <v>45922.376759259256</v>
      </c>
      <c r="C364" s="39">
        <v>45922.751701388886</v>
      </c>
      <c r="D364" s="42">
        <v>540</v>
      </c>
    </row>
    <row r="365" spans="1:4" x14ac:dyDescent="0.3">
      <c r="A365" s="38" t="s">
        <v>581</v>
      </c>
      <c r="B365" s="39">
        <v>45922.376747685186</v>
      </c>
      <c r="C365" s="39">
        <v>45922.724664351852</v>
      </c>
      <c r="D365" s="42">
        <v>501</v>
      </c>
    </row>
    <row r="366" spans="1:4" x14ac:dyDescent="0.3">
      <c r="A366" s="38" t="s">
        <v>280</v>
      </c>
      <c r="B366" s="39">
        <v>45922.376689814817</v>
      </c>
      <c r="C366" s="39">
        <v>45922.763796296298</v>
      </c>
      <c r="D366" s="42">
        <v>557</v>
      </c>
    </row>
    <row r="367" spans="1:4" x14ac:dyDescent="0.3">
      <c r="A367" s="38" t="s">
        <v>431</v>
      </c>
      <c r="B367" s="39">
        <v>45922.376273148147</v>
      </c>
      <c r="C367" s="39">
        <v>45922.730624999997</v>
      </c>
      <c r="D367" s="42">
        <v>510</v>
      </c>
    </row>
    <row r="368" spans="1:4" x14ac:dyDescent="0.3">
      <c r="A368" s="38" t="s">
        <v>1673</v>
      </c>
      <c r="B368" s="39">
        <v>45922.376203703701</v>
      </c>
      <c r="C368" s="39">
        <v>45922.762997685182</v>
      </c>
      <c r="D368" s="42">
        <v>557</v>
      </c>
    </row>
    <row r="369" spans="1:4" x14ac:dyDescent="0.3">
      <c r="A369" s="38" t="s">
        <v>800</v>
      </c>
      <c r="B369" s="39">
        <v>45922.375914351855</v>
      </c>
      <c r="C369" s="39">
        <v>45922.667812500003</v>
      </c>
      <c r="D369" s="42">
        <v>420</v>
      </c>
    </row>
    <row r="370" spans="1:4" x14ac:dyDescent="0.3">
      <c r="A370" s="38" t="s">
        <v>369</v>
      </c>
      <c r="B370" s="39">
        <v>45922.375902777778</v>
      </c>
      <c r="C370" s="39">
        <v>45922.748043981483</v>
      </c>
      <c r="D370" s="42">
        <v>536</v>
      </c>
    </row>
    <row r="371" spans="1:4" x14ac:dyDescent="0.3">
      <c r="A371" s="38" t="s">
        <v>418</v>
      </c>
      <c r="B371" s="39">
        <v>45922.375740740739</v>
      </c>
      <c r="C371" s="39">
        <v>45922.771990740737</v>
      </c>
      <c r="D371" s="42">
        <v>571</v>
      </c>
    </row>
    <row r="372" spans="1:4" x14ac:dyDescent="0.3">
      <c r="A372" s="38" t="s">
        <v>907</v>
      </c>
      <c r="B372" s="39">
        <v>45922.375706018516</v>
      </c>
      <c r="C372" s="39">
        <v>45922.752141203702</v>
      </c>
      <c r="D372" s="42">
        <v>542</v>
      </c>
    </row>
    <row r="373" spans="1:4" x14ac:dyDescent="0.3">
      <c r="A373" s="38" t="s">
        <v>236</v>
      </c>
      <c r="B373" s="39">
        <v>45922.375659722224</v>
      </c>
      <c r="C373" s="39">
        <v>45922.747627314813</v>
      </c>
      <c r="D373" s="42">
        <v>536</v>
      </c>
    </row>
    <row r="374" spans="1:4" x14ac:dyDescent="0.3">
      <c r="A374" s="38" t="s">
        <v>2506</v>
      </c>
      <c r="B374" s="39">
        <v>45922.375601851854</v>
      </c>
      <c r="C374" s="39">
        <v>45922.755196759259</v>
      </c>
      <c r="D374" s="42">
        <v>547</v>
      </c>
    </row>
    <row r="375" spans="1:4" x14ac:dyDescent="0.3">
      <c r="A375" s="38" t="s">
        <v>1333</v>
      </c>
      <c r="B375" s="39">
        <v>45922.375567129631</v>
      </c>
      <c r="C375" s="39">
        <v>45922.655694444446</v>
      </c>
      <c r="D375" s="42">
        <v>403</v>
      </c>
    </row>
    <row r="376" spans="1:4" x14ac:dyDescent="0.3">
      <c r="A376" s="38" t="s">
        <v>3609</v>
      </c>
      <c r="B376" s="39">
        <v>45922.375509259262</v>
      </c>
      <c r="C376" s="39">
        <v>45922.710023148145</v>
      </c>
      <c r="D376" s="42">
        <v>482</v>
      </c>
    </row>
    <row r="377" spans="1:4" x14ac:dyDescent="0.3">
      <c r="A377" s="38" t="s">
        <v>1819</v>
      </c>
      <c r="B377" s="39">
        <v>45922.375474537039</v>
      </c>
      <c r="C377" s="39">
        <v>45922.720706018517</v>
      </c>
      <c r="D377" s="42">
        <v>497</v>
      </c>
    </row>
    <row r="378" spans="1:4" x14ac:dyDescent="0.3">
      <c r="A378" s="38" t="s">
        <v>2130</v>
      </c>
      <c r="B378" s="39">
        <v>45922.375300925924</v>
      </c>
      <c r="C378" s="39">
        <v>45922.755173611113</v>
      </c>
      <c r="D378" s="42">
        <v>547</v>
      </c>
    </row>
    <row r="379" spans="1:4" x14ac:dyDescent="0.3">
      <c r="A379" s="38" t="s">
        <v>2755</v>
      </c>
      <c r="B379" s="39">
        <v>45922.374861111108</v>
      </c>
      <c r="C379" s="39">
        <v>45922.709976851853</v>
      </c>
      <c r="D379" s="42">
        <v>483</v>
      </c>
    </row>
    <row r="380" spans="1:4" x14ac:dyDescent="0.3">
      <c r="A380" s="38" t="s">
        <v>356</v>
      </c>
      <c r="B380" s="39">
        <v>45922.374791666669</v>
      </c>
      <c r="C380" s="39">
        <v>45922.716620370367</v>
      </c>
      <c r="D380" s="42">
        <v>492</v>
      </c>
    </row>
    <row r="381" spans="1:4" x14ac:dyDescent="0.3">
      <c r="A381" s="38" t="s">
        <v>784</v>
      </c>
      <c r="B381" s="39">
        <v>45922.374710648146</v>
      </c>
      <c r="C381" s="39">
        <v>45922.842164351852</v>
      </c>
      <c r="D381" s="42">
        <v>673</v>
      </c>
    </row>
    <row r="382" spans="1:4" x14ac:dyDescent="0.3">
      <c r="A382" s="38" t="s">
        <v>1940</v>
      </c>
      <c r="B382" s="39">
        <v>45922.374606481484</v>
      </c>
      <c r="C382" s="39">
        <v>45922.75037037037</v>
      </c>
      <c r="D382" s="42">
        <v>541</v>
      </c>
    </row>
    <row r="383" spans="1:4" x14ac:dyDescent="0.3">
      <c r="A383" s="38" t="s">
        <v>611</v>
      </c>
      <c r="B383" s="39">
        <v>45922.374398148146</v>
      </c>
      <c r="C383" s="39">
        <v>45922.751932870371</v>
      </c>
      <c r="D383" s="42">
        <v>544</v>
      </c>
    </row>
    <row r="384" spans="1:4" x14ac:dyDescent="0.3">
      <c r="A384" s="38" t="s">
        <v>2339</v>
      </c>
      <c r="B384" s="39">
        <v>45922.37431712963</v>
      </c>
      <c r="C384" s="39">
        <v>45922.750486111108</v>
      </c>
      <c r="D384" s="42">
        <v>542</v>
      </c>
    </row>
    <row r="385" spans="1:4" x14ac:dyDescent="0.3">
      <c r="A385" s="38" t="s">
        <v>1028</v>
      </c>
      <c r="B385" s="39">
        <v>45922.374293981484</v>
      </c>
      <c r="C385" s="39">
        <v>45922.776921296296</v>
      </c>
      <c r="D385" s="42">
        <v>580</v>
      </c>
    </row>
    <row r="386" spans="1:4" x14ac:dyDescent="0.3">
      <c r="A386" s="38" t="s">
        <v>674</v>
      </c>
      <c r="B386" s="39">
        <v>45922.374143518522</v>
      </c>
      <c r="C386" s="39">
        <v>45922.784085648149</v>
      </c>
      <c r="D386" s="42">
        <v>590</v>
      </c>
    </row>
    <row r="387" spans="1:4" x14ac:dyDescent="0.3">
      <c r="A387" s="38" t="s">
        <v>2356</v>
      </c>
      <c r="B387" s="39">
        <v>45922.374108796299</v>
      </c>
      <c r="C387" s="39">
        <v>45922.7578125</v>
      </c>
      <c r="D387" s="42">
        <v>553</v>
      </c>
    </row>
    <row r="388" spans="1:4" x14ac:dyDescent="0.3">
      <c r="A388" s="38" t="s">
        <v>457</v>
      </c>
      <c r="B388" s="39">
        <v>45922.373993055553</v>
      </c>
      <c r="C388" s="39">
        <v>45922.670289351852</v>
      </c>
      <c r="D388" s="42">
        <v>427</v>
      </c>
    </row>
    <row r="389" spans="1:4" x14ac:dyDescent="0.3">
      <c r="A389" s="38" t="s">
        <v>370</v>
      </c>
      <c r="B389" s="39">
        <v>45922.373877314814</v>
      </c>
      <c r="C389" s="39">
        <v>45922.757372685184</v>
      </c>
      <c r="D389" s="42">
        <v>552</v>
      </c>
    </row>
    <row r="390" spans="1:4" x14ac:dyDescent="0.3">
      <c r="A390" s="38" t="s">
        <v>2456</v>
      </c>
      <c r="B390" s="39">
        <v>45922.373865740738</v>
      </c>
      <c r="C390" s="39">
        <v>45922.750254629631</v>
      </c>
      <c r="D390" s="42">
        <v>542</v>
      </c>
    </row>
    <row r="391" spans="1:4" x14ac:dyDescent="0.3">
      <c r="A391" s="38" t="s">
        <v>2370</v>
      </c>
      <c r="B391" s="39">
        <v>45922.373831018522</v>
      </c>
      <c r="C391" s="39">
        <v>45922.750601851854</v>
      </c>
      <c r="D391" s="42">
        <v>543</v>
      </c>
    </row>
    <row r="392" spans="1:4" x14ac:dyDescent="0.3">
      <c r="A392" s="38" t="s">
        <v>1748</v>
      </c>
      <c r="B392" s="39">
        <v>45922.373773148145</v>
      </c>
      <c r="C392" s="39">
        <v>45922.753553240742</v>
      </c>
      <c r="D392" s="42">
        <v>547</v>
      </c>
    </row>
    <row r="393" spans="1:4" x14ac:dyDescent="0.3">
      <c r="A393" s="38" t="s">
        <v>742</v>
      </c>
      <c r="B393" s="39">
        <v>45922.373738425929</v>
      </c>
      <c r="C393" s="39">
        <v>45922.735891203702</v>
      </c>
      <c r="D393" s="42">
        <v>522</v>
      </c>
    </row>
    <row r="394" spans="1:4" x14ac:dyDescent="0.3">
      <c r="A394" s="38" t="s">
        <v>2743</v>
      </c>
      <c r="B394" s="39">
        <v>45922.373703703706</v>
      </c>
      <c r="C394" s="39">
        <v>45922.762291666666</v>
      </c>
      <c r="D394" s="42">
        <v>560</v>
      </c>
    </row>
    <row r="395" spans="1:4" x14ac:dyDescent="0.3">
      <c r="A395" s="38" t="s">
        <v>1342</v>
      </c>
      <c r="B395" s="39">
        <v>45922.373703703706</v>
      </c>
      <c r="C395" s="39"/>
      <c r="D395" s="42"/>
    </row>
    <row r="396" spans="1:4" x14ac:dyDescent="0.3">
      <c r="A396" s="38" t="s">
        <v>1919</v>
      </c>
      <c r="B396" s="39">
        <v>45922.373680555553</v>
      </c>
      <c r="C396" s="39">
        <v>45922.752152777779</v>
      </c>
      <c r="D396" s="42">
        <v>545</v>
      </c>
    </row>
    <row r="397" spans="1:4" x14ac:dyDescent="0.3">
      <c r="A397" s="38" t="s">
        <v>1385</v>
      </c>
      <c r="B397" s="39">
        <v>45922.373530092591</v>
      </c>
      <c r="C397" s="39">
        <v>45922.750474537039</v>
      </c>
      <c r="D397" s="42">
        <v>543</v>
      </c>
    </row>
    <row r="398" spans="1:4" x14ac:dyDescent="0.3">
      <c r="A398" s="38" t="s">
        <v>2000</v>
      </c>
      <c r="B398" s="39">
        <v>45922.373252314814</v>
      </c>
      <c r="C398" s="39">
        <v>45922.7496875</v>
      </c>
      <c r="D398" s="42">
        <v>542</v>
      </c>
    </row>
    <row r="399" spans="1:4" x14ac:dyDescent="0.3">
      <c r="A399" s="38" t="s">
        <v>2392</v>
      </c>
      <c r="B399" s="39">
        <v>45922.373067129629</v>
      </c>
      <c r="C399" s="39">
        <v>45922.711458333331</v>
      </c>
      <c r="D399" s="42">
        <v>487</v>
      </c>
    </row>
    <row r="400" spans="1:4" x14ac:dyDescent="0.3">
      <c r="A400" s="38" t="s">
        <v>1946</v>
      </c>
      <c r="B400" s="39">
        <v>45922.372974537036</v>
      </c>
      <c r="C400" s="39">
        <v>45922.752349537041</v>
      </c>
      <c r="D400" s="42">
        <v>546</v>
      </c>
    </row>
    <row r="401" spans="1:4" x14ac:dyDescent="0.3">
      <c r="A401" s="38" t="s">
        <v>2192</v>
      </c>
      <c r="B401" s="39">
        <v>45922.372928240744</v>
      </c>
      <c r="C401" s="39">
        <v>45922.750706018516</v>
      </c>
      <c r="D401" s="42">
        <v>544</v>
      </c>
    </row>
    <row r="402" spans="1:4" x14ac:dyDescent="0.3">
      <c r="A402" s="38" t="s">
        <v>1472</v>
      </c>
      <c r="B402" s="39">
        <v>45922.372893518521</v>
      </c>
      <c r="C402" s="39">
        <v>45922.750763888886</v>
      </c>
      <c r="D402" s="42">
        <v>544</v>
      </c>
    </row>
    <row r="403" spans="1:4" x14ac:dyDescent="0.3">
      <c r="A403" s="38" t="s">
        <v>1507</v>
      </c>
      <c r="B403" s="39">
        <v>45922.372800925928</v>
      </c>
      <c r="C403" s="39">
        <v>45922.749502314815</v>
      </c>
      <c r="D403" s="42">
        <v>542</v>
      </c>
    </row>
    <row r="404" spans="1:4" x14ac:dyDescent="0.3">
      <c r="A404" s="38" t="s">
        <v>2105</v>
      </c>
      <c r="B404" s="39">
        <v>45922.372766203705</v>
      </c>
      <c r="C404" s="39">
        <v>45922.752893518518</v>
      </c>
      <c r="D404" s="42">
        <v>547</v>
      </c>
    </row>
    <row r="405" spans="1:4" x14ac:dyDescent="0.3">
      <c r="A405" s="38" t="s">
        <v>425</v>
      </c>
      <c r="B405" s="39">
        <v>45922.372708333336</v>
      </c>
      <c r="C405" s="39">
        <v>45922.751666666663</v>
      </c>
      <c r="D405" s="42">
        <v>546</v>
      </c>
    </row>
    <row r="406" spans="1:4" x14ac:dyDescent="0.3">
      <c r="A406" s="38" t="s">
        <v>557</v>
      </c>
      <c r="B406" s="39">
        <v>45922.372511574074</v>
      </c>
      <c r="C406" s="39">
        <v>45922.750173611108</v>
      </c>
      <c r="D406" s="42">
        <v>544</v>
      </c>
    </row>
    <row r="407" spans="1:4" x14ac:dyDescent="0.3">
      <c r="A407" s="38" t="s">
        <v>607</v>
      </c>
      <c r="B407" s="39">
        <v>45922.37226851852</v>
      </c>
      <c r="C407" s="39">
        <v>45922.709722222222</v>
      </c>
      <c r="D407" s="42">
        <v>486</v>
      </c>
    </row>
    <row r="408" spans="1:4" x14ac:dyDescent="0.3">
      <c r="A408" s="38" t="s">
        <v>111</v>
      </c>
      <c r="B408" s="39">
        <v>45922.372210648151</v>
      </c>
      <c r="C408" s="39">
        <v>45922.765347222223</v>
      </c>
      <c r="D408" s="42">
        <v>566</v>
      </c>
    </row>
    <row r="409" spans="1:4" x14ac:dyDescent="0.3">
      <c r="A409" s="38" t="s">
        <v>1469</v>
      </c>
      <c r="B409" s="39">
        <v>45922.372025462966</v>
      </c>
      <c r="C409" s="39">
        <v>45922.755810185183</v>
      </c>
      <c r="D409" s="42">
        <v>553</v>
      </c>
    </row>
    <row r="410" spans="1:4" x14ac:dyDescent="0.3">
      <c r="A410" s="38" t="s">
        <v>2485</v>
      </c>
      <c r="B410" s="39">
        <v>45922.371898148151</v>
      </c>
      <c r="C410" s="39">
        <v>45922.791388888887</v>
      </c>
      <c r="D410" s="42">
        <v>604</v>
      </c>
    </row>
    <row r="411" spans="1:4" x14ac:dyDescent="0.3">
      <c r="A411" s="38" t="s">
        <v>309</v>
      </c>
      <c r="B411" s="39">
        <v>45922.371851851851</v>
      </c>
      <c r="C411" s="39">
        <v>45922.750949074078</v>
      </c>
      <c r="D411" s="42">
        <v>546</v>
      </c>
    </row>
    <row r="412" spans="1:4" x14ac:dyDescent="0.3">
      <c r="A412" s="38" t="s">
        <v>750</v>
      </c>
      <c r="B412" s="39">
        <v>45922.371805555558</v>
      </c>
      <c r="C412" s="39">
        <v>45922.750185185185</v>
      </c>
      <c r="D412" s="42">
        <v>545</v>
      </c>
    </row>
    <row r="413" spans="1:4" x14ac:dyDescent="0.3">
      <c r="A413" s="38" t="s">
        <v>898</v>
      </c>
      <c r="B413" s="39">
        <v>45922.371620370373</v>
      </c>
      <c r="C413" s="39">
        <v>45922.737650462965</v>
      </c>
      <c r="D413" s="42">
        <v>527</v>
      </c>
    </row>
    <row r="414" spans="1:4" x14ac:dyDescent="0.3">
      <c r="A414" s="38" t="s">
        <v>421</v>
      </c>
      <c r="B414" s="39">
        <v>45922.371481481481</v>
      </c>
      <c r="C414" s="39">
        <v>45922.746874999997</v>
      </c>
      <c r="D414" s="42">
        <v>541</v>
      </c>
    </row>
    <row r="415" spans="1:4" x14ac:dyDescent="0.3">
      <c r="A415" s="38" t="s">
        <v>686</v>
      </c>
      <c r="B415" s="39">
        <v>45922.371412037035</v>
      </c>
      <c r="C415" s="39">
        <v>45922.758136574077</v>
      </c>
      <c r="D415" s="42">
        <v>557</v>
      </c>
    </row>
    <row r="416" spans="1:4" x14ac:dyDescent="0.3">
      <c r="A416" s="38" t="s">
        <v>1935</v>
      </c>
      <c r="B416" s="39">
        <v>45922.37091435185</v>
      </c>
      <c r="C416" s="39">
        <v>45922.755162037036</v>
      </c>
      <c r="D416" s="42">
        <v>553</v>
      </c>
    </row>
    <row r="417" spans="1:4" x14ac:dyDescent="0.3">
      <c r="A417" s="38" t="s">
        <v>1714</v>
      </c>
      <c r="B417" s="39">
        <v>45922.37090277778</v>
      </c>
      <c r="C417" s="39"/>
      <c r="D417" s="42"/>
    </row>
    <row r="418" spans="1:4" x14ac:dyDescent="0.3">
      <c r="A418" s="38" t="s">
        <v>545</v>
      </c>
      <c r="B418" s="39">
        <v>45922.370856481481</v>
      </c>
      <c r="C418" s="39">
        <v>45922.750104166669</v>
      </c>
      <c r="D418" s="42">
        <v>546</v>
      </c>
    </row>
    <row r="419" spans="1:4" x14ac:dyDescent="0.3">
      <c r="A419" s="38" t="s">
        <v>1784</v>
      </c>
      <c r="B419" s="39">
        <v>45922.370636574073</v>
      </c>
      <c r="C419" s="39">
        <v>45922.750567129631</v>
      </c>
      <c r="D419" s="42">
        <v>547</v>
      </c>
    </row>
    <row r="420" spans="1:4" x14ac:dyDescent="0.3">
      <c r="A420" s="38" t="s">
        <v>583</v>
      </c>
      <c r="B420" s="39">
        <v>45922.370555555557</v>
      </c>
      <c r="C420" s="39">
        <v>45922.708553240744</v>
      </c>
      <c r="D420" s="42">
        <v>487</v>
      </c>
    </row>
    <row r="421" spans="1:4" x14ac:dyDescent="0.3">
      <c r="A421" s="38" t="s">
        <v>643</v>
      </c>
      <c r="B421" s="39">
        <v>45922.370300925926</v>
      </c>
      <c r="C421" s="39">
        <v>45922.724606481483</v>
      </c>
      <c r="D421" s="42">
        <v>510</v>
      </c>
    </row>
    <row r="422" spans="1:4" x14ac:dyDescent="0.3">
      <c r="A422" s="38" t="s">
        <v>823</v>
      </c>
      <c r="B422" s="39">
        <v>45922.370254629626</v>
      </c>
      <c r="C422" s="39">
        <v>45922.756273148145</v>
      </c>
      <c r="D422" s="42">
        <v>556</v>
      </c>
    </row>
    <row r="423" spans="1:4" x14ac:dyDescent="0.3">
      <c r="A423" s="38" t="s">
        <v>1443</v>
      </c>
      <c r="B423" s="39">
        <v>45922.370138888888</v>
      </c>
      <c r="C423" s="39">
        <v>45922.750150462962</v>
      </c>
      <c r="D423" s="42">
        <v>547</v>
      </c>
    </row>
    <row r="424" spans="1:4" x14ac:dyDescent="0.3">
      <c r="A424" s="38" t="s">
        <v>1916</v>
      </c>
      <c r="B424" s="39">
        <v>45922.369953703703</v>
      </c>
      <c r="C424" s="39">
        <v>45922.679120370369</v>
      </c>
      <c r="D424" s="42">
        <v>445</v>
      </c>
    </row>
    <row r="425" spans="1:4" x14ac:dyDescent="0.3">
      <c r="A425" s="38" t="s">
        <v>754</v>
      </c>
      <c r="B425" s="39">
        <v>45922.36991898148</v>
      </c>
      <c r="C425" s="39">
        <v>45922.764768518522</v>
      </c>
      <c r="D425" s="42">
        <v>569</v>
      </c>
    </row>
    <row r="426" spans="1:4" x14ac:dyDescent="0.3">
      <c r="A426" s="38" t="s">
        <v>3710</v>
      </c>
      <c r="B426" s="39">
        <v>45922.369305555556</v>
      </c>
      <c r="C426" s="39">
        <v>45922.71365740741</v>
      </c>
      <c r="D426" s="42">
        <v>496</v>
      </c>
    </row>
    <row r="427" spans="1:4" x14ac:dyDescent="0.3">
      <c r="A427" s="38" t="s">
        <v>1639</v>
      </c>
      <c r="B427" s="39">
        <v>45922.369270833333</v>
      </c>
      <c r="C427" s="39">
        <v>45922.708379629628</v>
      </c>
      <c r="D427" s="42">
        <v>488</v>
      </c>
    </row>
    <row r="428" spans="1:4" x14ac:dyDescent="0.3">
      <c r="A428" s="38" t="s">
        <v>2068</v>
      </c>
      <c r="B428" s="39">
        <v>45922.369201388887</v>
      </c>
      <c r="C428" s="39">
        <v>45922.759594907409</v>
      </c>
      <c r="D428" s="42">
        <v>562</v>
      </c>
    </row>
    <row r="429" spans="1:4" x14ac:dyDescent="0.3">
      <c r="A429" s="38" t="s">
        <v>444</v>
      </c>
      <c r="B429" s="39">
        <v>45922.368877314817</v>
      </c>
      <c r="C429" s="39">
        <v>45922.750381944446</v>
      </c>
      <c r="D429" s="42">
        <v>549</v>
      </c>
    </row>
    <row r="430" spans="1:4" x14ac:dyDescent="0.3">
      <c r="A430" s="38" t="s">
        <v>1997</v>
      </c>
      <c r="B430" s="39">
        <v>45922.368854166663</v>
      </c>
      <c r="C430" s="39">
        <v>45922.772499999999</v>
      </c>
      <c r="D430" s="42">
        <v>581</v>
      </c>
    </row>
    <row r="431" spans="1:4" x14ac:dyDescent="0.3">
      <c r="A431" s="38" t="s">
        <v>500</v>
      </c>
      <c r="B431" s="39">
        <v>45922.368807870371</v>
      </c>
      <c r="C431" s="39">
        <v>45922.752280092594</v>
      </c>
      <c r="D431" s="42">
        <v>552</v>
      </c>
    </row>
    <row r="432" spans="1:4" x14ac:dyDescent="0.3">
      <c r="A432" s="38" t="s">
        <v>2207</v>
      </c>
      <c r="B432" s="39">
        <v>45922.368657407409</v>
      </c>
      <c r="C432" s="39">
        <v>45922.737650462965</v>
      </c>
      <c r="D432" s="42">
        <v>531</v>
      </c>
    </row>
    <row r="433" spans="1:4" x14ac:dyDescent="0.3">
      <c r="A433" s="38" t="s">
        <v>3698</v>
      </c>
      <c r="B433" s="39">
        <v>45922.368530092594</v>
      </c>
      <c r="C433" s="39">
        <v>45922.751215277778</v>
      </c>
      <c r="D433" s="42">
        <v>551</v>
      </c>
    </row>
    <row r="434" spans="1:4" x14ac:dyDescent="0.3">
      <c r="A434" s="38" t="s">
        <v>30</v>
      </c>
      <c r="B434" s="39">
        <v>45922.368194444447</v>
      </c>
      <c r="C434" s="39">
        <v>45922.751261574071</v>
      </c>
      <c r="D434" s="42">
        <v>552</v>
      </c>
    </row>
    <row r="435" spans="1:4" x14ac:dyDescent="0.3">
      <c r="A435" s="38" t="s">
        <v>3713</v>
      </c>
      <c r="B435" s="39">
        <v>45922.36818287037</v>
      </c>
      <c r="C435" s="39">
        <v>45922.750451388885</v>
      </c>
      <c r="D435" s="42">
        <v>550</v>
      </c>
    </row>
    <row r="436" spans="1:4" x14ac:dyDescent="0.3">
      <c r="A436" s="38" t="s">
        <v>2764</v>
      </c>
      <c r="B436" s="39">
        <v>45922.368171296293</v>
      </c>
      <c r="C436" s="39">
        <v>45922.774178240739</v>
      </c>
      <c r="D436" s="42">
        <v>585</v>
      </c>
    </row>
    <row r="437" spans="1:4" x14ac:dyDescent="0.3">
      <c r="A437" s="38" t="s">
        <v>417</v>
      </c>
      <c r="B437" s="39">
        <v>45922.367546296293</v>
      </c>
      <c r="C437" s="39">
        <v>45922.711759259262</v>
      </c>
      <c r="D437" s="42">
        <v>496</v>
      </c>
    </row>
    <row r="438" spans="1:4" x14ac:dyDescent="0.3">
      <c r="A438" s="38" t="s">
        <v>746</v>
      </c>
      <c r="B438" s="39">
        <v>45922.3675</v>
      </c>
      <c r="C438" s="39">
        <v>45922.750185185185</v>
      </c>
      <c r="D438" s="42">
        <v>551</v>
      </c>
    </row>
    <row r="439" spans="1:4" x14ac:dyDescent="0.3">
      <c r="A439" s="38" t="s">
        <v>1694</v>
      </c>
      <c r="B439" s="39">
        <v>45922.367337962962</v>
      </c>
      <c r="C439" s="39">
        <v>45922.753113425926</v>
      </c>
      <c r="D439" s="42">
        <v>556</v>
      </c>
    </row>
    <row r="440" spans="1:4" x14ac:dyDescent="0.3">
      <c r="A440" s="38" t="s">
        <v>67</v>
      </c>
      <c r="B440" s="39">
        <v>45922.3671412037</v>
      </c>
      <c r="C440" s="39">
        <v>45922.709097222221</v>
      </c>
      <c r="D440" s="42">
        <v>492</v>
      </c>
    </row>
    <row r="441" spans="1:4" x14ac:dyDescent="0.3">
      <c r="A441" s="38" t="s">
        <v>3497</v>
      </c>
      <c r="B441" s="39">
        <v>45922.366736111115</v>
      </c>
      <c r="C441" s="39">
        <v>45922.754212962966</v>
      </c>
      <c r="D441" s="42">
        <v>558</v>
      </c>
    </row>
    <row r="442" spans="1:4" x14ac:dyDescent="0.3">
      <c r="A442" s="38" t="s">
        <v>1741</v>
      </c>
      <c r="B442" s="39">
        <v>45922.366712962961</v>
      </c>
      <c r="C442" s="39">
        <v>45922.750324074077</v>
      </c>
      <c r="D442" s="42">
        <v>552</v>
      </c>
    </row>
    <row r="443" spans="1:4" x14ac:dyDescent="0.3">
      <c r="A443" s="38" t="s">
        <v>2462</v>
      </c>
      <c r="B443" s="39">
        <v>45922.36645833333</v>
      </c>
      <c r="C443" s="39">
        <v>45922.73678240741</v>
      </c>
      <c r="D443" s="42">
        <v>533</v>
      </c>
    </row>
    <row r="444" spans="1:4" x14ac:dyDescent="0.3">
      <c r="A444" s="38" t="s">
        <v>2395</v>
      </c>
      <c r="B444" s="39">
        <v>45922.36645833333</v>
      </c>
      <c r="C444" s="39">
        <v>45922.779594907406</v>
      </c>
      <c r="D444" s="42">
        <v>595</v>
      </c>
    </row>
    <row r="445" spans="1:4" x14ac:dyDescent="0.3">
      <c r="A445" s="38" t="s">
        <v>1758</v>
      </c>
      <c r="B445" s="39">
        <v>45922.366400462961</v>
      </c>
      <c r="C445" s="39">
        <v>45922.729062500002</v>
      </c>
      <c r="D445" s="42">
        <v>522</v>
      </c>
    </row>
    <row r="446" spans="1:4" x14ac:dyDescent="0.3">
      <c r="A446" s="38" t="s">
        <v>1682</v>
      </c>
      <c r="B446" s="39">
        <v>45922.365937499999</v>
      </c>
      <c r="C446" s="39">
        <v>45922.731400462966</v>
      </c>
      <c r="D446" s="42">
        <v>526</v>
      </c>
    </row>
    <row r="447" spans="1:4" x14ac:dyDescent="0.3">
      <c r="A447" s="38" t="s">
        <v>313</v>
      </c>
      <c r="B447" s="39">
        <v>45922.365358796298</v>
      </c>
      <c r="C447" s="39">
        <v>45922.753263888888</v>
      </c>
      <c r="D447" s="42">
        <v>559</v>
      </c>
    </row>
    <row r="448" spans="1:4" x14ac:dyDescent="0.3">
      <c r="A448" s="38" t="s">
        <v>665</v>
      </c>
      <c r="B448" s="39">
        <v>45922.365358796298</v>
      </c>
      <c r="C448" s="39">
        <v>45922.741539351853</v>
      </c>
      <c r="D448" s="42">
        <v>542</v>
      </c>
    </row>
    <row r="449" spans="1:4" x14ac:dyDescent="0.3">
      <c r="A449" s="38" t="s">
        <v>1802</v>
      </c>
      <c r="B449" s="39">
        <v>45922.365312499998</v>
      </c>
      <c r="C449" s="39">
        <v>45922.708749999998</v>
      </c>
      <c r="D449" s="42">
        <v>495</v>
      </c>
    </row>
    <row r="450" spans="1:4" x14ac:dyDescent="0.3">
      <c r="A450" s="38" t="s">
        <v>2116</v>
      </c>
      <c r="B450" s="39">
        <v>45922.365127314813</v>
      </c>
      <c r="C450" s="39">
        <v>45922.751180555555</v>
      </c>
      <c r="D450" s="42">
        <v>556</v>
      </c>
    </row>
    <row r="451" spans="1:4" x14ac:dyDescent="0.3">
      <c r="A451" s="38" t="s">
        <v>1290</v>
      </c>
      <c r="B451" s="39">
        <v>45922.364930555559</v>
      </c>
      <c r="C451" s="39">
        <v>45922.71565972222</v>
      </c>
      <c r="D451" s="42">
        <v>505</v>
      </c>
    </row>
    <row r="452" spans="1:4" x14ac:dyDescent="0.3">
      <c r="A452" s="38" t="s">
        <v>2024</v>
      </c>
      <c r="B452" s="39">
        <v>45922.364895833336</v>
      </c>
      <c r="C452" s="39">
        <v>45922.713946759257</v>
      </c>
      <c r="D452" s="42">
        <v>503</v>
      </c>
    </row>
    <row r="453" spans="1:4" x14ac:dyDescent="0.3">
      <c r="A453" s="38" t="s">
        <v>2546</v>
      </c>
      <c r="B453" s="39">
        <v>45922.364421296297</v>
      </c>
      <c r="C453" s="39">
        <v>45922.741354166668</v>
      </c>
      <c r="D453" s="42">
        <v>543</v>
      </c>
    </row>
    <row r="454" spans="1:4" x14ac:dyDescent="0.3">
      <c r="A454" s="38" t="s">
        <v>1685</v>
      </c>
      <c r="B454" s="39">
        <v>45922.364386574074</v>
      </c>
      <c r="C454" s="39">
        <v>45922.75472222222</v>
      </c>
      <c r="D454" s="42">
        <v>562</v>
      </c>
    </row>
    <row r="455" spans="1:4" x14ac:dyDescent="0.3">
      <c r="A455" s="38" t="s">
        <v>305</v>
      </c>
      <c r="B455" s="39">
        <v>45922.363935185182</v>
      </c>
      <c r="C455" s="39">
        <v>45922.735312500001</v>
      </c>
      <c r="D455" s="42">
        <v>535</v>
      </c>
    </row>
    <row r="456" spans="1:4" x14ac:dyDescent="0.3">
      <c r="A456" s="38" t="s">
        <v>552</v>
      </c>
      <c r="B456" s="39">
        <v>45922.363298611112</v>
      </c>
      <c r="C456" s="39">
        <v>45922.745289351849</v>
      </c>
      <c r="D456" s="42">
        <v>550</v>
      </c>
    </row>
    <row r="457" spans="1:4" x14ac:dyDescent="0.3">
      <c r="A457" s="38" t="s">
        <v>1139</v>
      </c>
      <c r="B457" s="39">
        <v>45922.363206018519</v>
      </c>
      <c r="C457" s="39">
        <v>45922.811666666668</v>
      </c>
      <c r="D457" s="42">
        <v>646</v>
      </c>
    </row>
    <row r="458" spans="1:4" x14ac:dyDescent="0.3">
      <c r="A458" s="38" t="s">
        <v>683</v>
      </c>
      <c r="B458" s="39">
        <v>45922.362719907411</v>
      </c>
      <c r="C458" s="39">
        <v>45922.714120370372</v>
      </c>
      <c r="D458" s="42">
        <v>506</v>
      </c>
    </row>
    <row r="459" spans="1:4" x14ac:dyDescent="0.3">
      <c r="A459" s="38" t="s">
        <v>1654</v>
      </c>
      <c r="B459" s="39">
        <v>45922.361979166664</v>
      </c>
      <c r="C459" s="39">
        <v>45922.750092592592</v>
      </c>
      <c r="D459" s="42">
        <v>559</v>
      </c>
    </row>
    <row r="460" spans="1:4" x14ac:dyDescent="0.3">
      <c r="A460" s="38" t="s">
        <v>843</v>
      </c>
      <c r="B460" s="39">
        <v>45922.360300925924</v>
      </c>
      <c r="C460" s="39">
        <v>45922.730162037034</v>
      </c>
      <c r="D460" s="42">
        <v>533</v>
      </c>
    </row>
    <row r="461" spans="1:4" x14ac:dyDescent="0.3">
      <c r="A461" s="38" t="s">
        <v>1406</v>
      </c>
      <c r="B461" s="39">
        <v>45922.359016203707</v>
      </c>
      <c r="C461" s="39">
        <v>45922.716805555552</v>
      </c>
      <c r="D461" s="42">
        <v>515</v>
      </c>
    </row>
    <row r="462" spans="1:4" x14ac:dyDescent="0.3">
      <c r="A462" s="38" t="s">
        <v>1796</v>
      </c>
      <c r="B462" s="39">
        <v>45922.357905092591</v>
      </c>
      <c r="C462" s="39">
        <v>45922.750324074077</v>
      </c>
      <c r="D462" s="42">
        <v>565</v>
      </c>
    </row>
    <row r="463" spans="1:4" x14ac:dyDescent="0.3">
      <c r="A463" s="38" t="s">
        <v>2552</v>
      </c>
      <c r="B463" s="39">
        <v>45922.357488425929</v>
      </c>
      <c r="C463" s="39">
        <v>45922.732418981483</v>
      </c>
      <c r="D463" s="42">
        <v>540</v>
      </c>
    </row>
    <row r="464" spans="1:4" x14ac:dyDescent="0.3">
      <c r="A464" s="38" t="s">
        <v>835</v>
      </c>
      <c r="B464" s="39">
        <v>45922.357152777775</v>
      </c>
      <c r="C464" s="39">
        <v>45922.729537037034</v>
      </c>
      <c r="D464" s="42">
        <v>536</v>
      </c>
    </row>
    <row r="465" spans="1:4" x14ac:dyDescent="0.3">
      <c r="A465" s="38" t="s">
        <v>71</v>
      </c>
      <c r="B465" s="39">
        <v>45922.35701388889</v>
      </c>
      <c r="C465" s="39">
        <v>45922.762013888889</v>
      </c>
      <c r="D465" s="42">
        <v>583</v>
      </c>
    </row>
    <row r="466" spans="1:4" x14ac:dyDescent="0.3">
      <c r="A466" s="38" t="s">
        <v>1778</v>
      </c>
      <c r="B466" s="39">
        <v>45922.356620370374</v>
      </c>
      <c r="C466" s="39">
        <v>45922.764513888891</v>
      </c>
      <c r="D466" s="42">
        <v>587</v>
      </c>
    </row>
    <row r="467" spans="1:4" x14ac:dyDescent="0.3">
      <c r="A467" s="38" t="s">
        <v>2319</v>
      </c>
      <c r="B467" s="39">
        <v>45922.356458333335</v>
      </c>
      <c r="C467" s="39">
        <v>45922.719884259262</v>
      </c>
      <c r="D467" s="42">
        <v>523</v>
      </c>
    </row>
    <row r="468" spans="1:4" x14ac:dyDescent="0.3">
      <c r="A468" s="38" t="s">
        <v>1293</v>
      </c>
      <c r="B468" s="39">
        <v>45922.356435185182</v>
      </c>
      <c r="C468" s="39">
        <v>45922.735567129632</v>
      </c>
      <c r="D468" s="42">
        <v>546</v>
      </c>
    </row>
    <row r="469" spans="1:4" x14ac:dyDescent="0.3">
      <c r="A469" s="38" t="s">
        <v>681</v>
      </c>
      <c r="B469" s="39">
        <v>45922.355868055558</v>
      </c>
      <c r="C469" s="39">
        <v>45922.740266203706</v>
      </c>
      <c r="D469" s="42">
        <v>554</v>
      </c>
    </row>
    <row r="470" spans="1:4" x14ac:dyDescent="0.3">
      <c r="A470" s="38" t="s">
        <v>734</v>
      </c>
      <c r="B470" s="39">
        <v>45922.355821759258</v>
      </c>
      <c r="C470" s="39">
        <v>45922.732233796298</v>
      </c>
      <c r="D470" s="42">
        <v>542</v>
      </c>
    </row>
    <row r="471" spans="1:4" x14ac:dyDescent="0.3">
      <c r="A471" s="38" t="s">
        <v>1839</v>
      </c>
      <c r="B471" s="39">
        <v>45922.355810185189</v>
      </c>
      <c r="C471" s="39">
        <v>45922.732094907406</v>
      </c>
      <c r="D471" s="42">
        <v>542</v>
      </c>
    </row>
    <row r="472" spans="1:4" x14ac:dyDescent="0.3">
      <c r="A472" s="38" t="s">
        <v>894</v>
      </c>
      <c r="B472" s="39">
        <v>45922.355752314812</v>
      </c>
      <c r="C472" s="39">
        <v>45922.745509259257</v>
      </c>
      <c r="D472" s="42">
        <v>561</v>
      </c>
    </row>
    <row r="473" spans="1:4" x14ac:dyDescent="0.3">
      <c r="A473" s="38" t="s">
        <v>1636</v>
      </c>
      <c r="B473" s="39">
        <v>45922.355486111112</v>
      </c>
      <c r="C473" s="39">
        <v>45922.729733796295</v>
      </c>
      <c r="D473" s="42">
        <v>539</v>
      </c>
    </row>
    <row r="474" spans="1:4" x14ac:dyDescent="0.3">
      <c r="A474" s="38" t="s">
        <v>715</v>
      </c>
      <c r="B474" s="39">
        <v>45922.355347222219</v>
      </c>
      <c r="C474" s="39">
        <v>45922.744027777779</v>
      </c>
      <c r="D474" s="42">
        <v>560</v>
      </c>
    </row>
    <row r="475" spans="1:4" x14ac:dyDescent="0.3">
      <c r="A475" s="38" t="s">
        <v>299</v>
      </c>
      <c r="B475" s="39">
        <v>45922.354930555557</v>
      </c>
      <c r="C475" s="39">
        <v>45922.708333333336</v>
      </c>
      <c r="D475" s="42"/>
    </row>
    <row r="476" spans="1:4" x14ac:dyDescent="0.3">
      <c r="A476" s="38" t="s">
        <v>2761</v>
      </c>
      <c r="B476" s="39">
        <v>45922.354872685188</v>
      </c>
      <c r="C476" s="39">
        <v>45922.732893518521</v>
      </c>
      <c r="D476" s="42">
        <v>544</v>
      </c>
    </row>
    <row r="477" spans="1:4" x14ac:dyDescent="0.3">
      <c r="A477" s="38" t="s">
        <v>76</v>
      </c>
      <c r="B477" s="39">
        <v>45922.354861111111</v>
      </c>
      <c r="C477" s="39">
        <v>45922.76966435185</v>
      </c>
      <c r="D477" s="42">
        <v>597</v>
      </c>
    </row>
    <row r="478" spans="1:4" x14ac:dyDescent="0.3">
      <c r="A478" s="38" t="s">
        <v>939</v>
      </c>
      <c r="B478" s="39">
        <v>45922.354768518519</v>
      </c>
      <c r="C478" s="39">
        <v>45922.728680555556</v>
      </c>
      <c r="D478" s="42">
        <v>538</v>
      </c>
    </row>
    <row r="479" spans="1:4" x14ac:dyDescent="0.3">
      <c r="A479" s="38" t="s">
        <v>2980</v>
      </c>
      <c r="B479" s="39">
        <v>45922.354687500003</v>
      </c>
      <c r="C479" s="39">
        <v>45922.737824074073</v>
      </c>
      <c r="D479" s="42">
        <v>552</v>
      </c>
    </row>
    <row r="480" spans="1:4" x14ac:dyDescent="0.3">
      <c r="A480" s="38" t="s">
        <v>88</v>
      </c>
      <c r="B480" s="39">
        <v>45922.354386574072</v>
      </c>
      <c r="C480" s="39">
        <v>45922.752754629626</v>
      </c>
      <c r="D480" s="42">
        <v>574</v>
      </c>
    </row>
    <row r="481" spans="1:4" x14ac:dyDescent="0.3">
      <c r="A481" s="38" t="s">
        <v>1603</v>
      </c>
      <c r="B481" s="39">
        <v>45922.354398148149</v>
      </c>
      <c r="C481" s="39">
        <v>45922.743854166663</v>
      </c>
      <c r="D481" s="42">
        <v>561</v>
      </c>
    </row>
    <row r="482" spans="1:4" x14ac:dyDescent="0.3">
      <c r="A482" s="38" t="s">
        <v>863</v>
      </c>
      <c r="B482" s="39">
        <v>45922.354363425926</v>
      </c>
      <c r="C482" s="39">
        <v>45922.729641203703</v>
      </c>
      <c r="D482" s="42">
        <v>540</v>
      </c>
    </row>
    <row r="483" spans="1:4" x14ac:dyDescent="0.3">
      <c r="A483" s="38" t="s">
        <v>798</v>
      </c>
      <c r="B483" s="39">
        <v>45922.354108796295</v>
      </c>
      <c r="C483" s="39">
        <v>45922.738553240742</v>
      </c>
      <c r="D483" s="42">
        <v>554</v>
      </c>
    </row>
    <row r="484" spans="1:4" x14ac:dyDescent="0.3">
      <c r="A484" s="38" t="s">
        <v>2532</v>
      </c>
      <c r="B484" s="39">
        <v>45922.35392361111</v>
      </c>
      <c r="C484" s="39">
        <v>45922.729803240742</v>
      </c>
      <c r="D484" s="42">
        <v>541</v>
      </c>
    </row>
    <row r="485" spans="1:4" x14ac:dyDescent="0.3">
      <c r="A485" s="38" t="s">
        <v>708</v>
      </c>
      <c r="B485" s="39">
        <v>45922.353449074071</v>
      </c>
      <c r="C485" s="39">
        <v>45922.726909722223</v>
      </c>
      <c r="D485" s="42">
        <v>538</v>
      </c>
    </row>
    <row r="486" spans="1:4" x14ac:dyDescent="0.3">
      <c r="A486" s="38" t="s">
        <v>825</v>
      </c>
      <c r="B486" s="39">
        <v>45922.353425925925</v>
      </c>
      <c r="C486" s="39">
        <v>45922.730590277781</v>
      </c>
      <c r="D486" s="42">
        <v>543</v>
      </c>
    </row>
    <row r="487" spans="1:4" x14ac:dyDescent="0.3">
      <c r="A487" s="38" t="s">
        <v>2062</v>
      </c>
      <c r="B487" s="39">
        <v>45922.352812500001</v>
      </c>
      <c r="C487" s="39">
        <v>45922.749884259261</v>
      </c>
      <c r="D487" s="42">
        <v>572</v>
      </c>
    </row>
    <row r="488" spans="1:4" x14ac:dyDescent="0.3">
      <c r="A488" s="38" t="s">
        <v>109</v>
      </c>
      <c r="B488" s="39">
        <v>45922.352719907409</v>
      </c>
      <c r="C488" s="39">
        <v>45922.734166666669</v>
      </c>
      <c r="D488" s="42">
        <v>549</v>
      </c>
    </row>
    <row r="489" spans="1:4" x14ac:dyDescent="0.3">
      <c r="A489" s="38" t="s">
        <v>2036</v>
      </c>
      <c r="B489" s="39">
        <v>45922.352534722224</v>
      </c>
      <c r="C489" s="39">
        <v>45922.613275462965</v>
      </c>
      <c r="D489" s="42">
        <v>375</v>
      </c>
    </row>
    <row r="490" spans="1:4" x14ac:dyDescent="0.3">
      <c r="A490" s="38" t="s">
        <v>415</v>
      </c>
      <c r="B490" s="39">
        <v>45922.352395833332</v>
      </c>
      <c r="C490" s="39">
        <v>45922.752199074072</v>
      </c>
      <c r="D490" s="42">
        <v>576</v>
      </c>
    </row>
    <row r="491" spans="1:4" x14ac:dyDescent="0.3">
      <c r="A491" s="38" t="s">
        <v>1394</v>
      </c>
      <c r="B491" s="39">
        <v>45922.351840277777</v>
      </c>
      <c r="C491" s="39">
        <v>45922.732812499999</v>
      </c>
      <c r="D491" s="42">
        <v>549</v>
      </c>
    </row>
    <row r="492" spans="1:4" x14ac:dyDescent="0.3">
      <c r="A492" s="38" t="s">
        <v>1521</v>
      </c>
      <c r="B492" s="39">
        <v>45922.351493055554</v>
      </c>
      <c r="C492" s="39">
        <v>45922.729849537034</v>
      </c>
      <c r="D492" s="42">
        <v>545</v>
      </c>
    </row>
    <row r="493" spans="1:4" x14ac:dyDescent="0.3">
      <c r="A493" s="38" t="s">
        <v>1136</v>
      </c>
      <c r="B493" s="39">
        <v>45922.351435185185</v>
      </c>
      <c r="C493" s="39">
        <v>45922.724756944444</v>
      </c>
      <c r="D493" s="42">
        <v>538</v>
      </c>
    </row>
    <row r="494" spans="1:4" x14ac:dyDescent="0.3">
      <c r="A494" s="38" t="s">
        <v>2233</v>
      </c>
      <c r="B494" s="39">
        <v>45922.351342592592</v>
      </c>
      <c r="C494" s="39">
        <v>45922.721319444441</v>
      </c>
      <c r="D494" s="42">
        <v>533</v>
      </c>
    </row>
    <row r="495" spans="1:4" x14ac:dyDescent="0.3">
      <c r="A495" s="38" t="s">
        <v>1475</v>
      </c>
      <c r="B495" s="39">
        <v>45922.350810185184</v>
      </c>
      <c r="C495" s="39">
        <v>45922.753113425926</v>
      </c>
      <c r="D495" s="42">
        <v>579</v>
      </c>
    </row>
    <row r="496" spans="1:4" x14ac:dyDescent="0.3">
      <c r="A496" s="38" t="s">
        <v>2935</v>
      </c>
      <c r="B496" s="39">
        <v>45922.350775462961</v>
      </c>
      <c r="C496" s="39">
        <v>45922.73678240741</v>
      </c>
      <c r="D496" s="42">
        <v>556</v>
      </c>
    </row>
    <row r="497" spans="1:4" x14ac:dyDescent="0.3">
      <c r="A497" s="38" t="s">
        <v>397</v>
      </c>
      <c r="B497" s="39">
        <v>45922.350694444445</v>
      </c>
      <c r="C497" s="39">
        <v>45922.739560185182</v>
      </c>
      <c r="D497" s="42">
        <v>560</v>
      </c>
    </row>
    <row r="498" spans="1:4" x14ac:dyDescent="0.3">
      <c r="A498" s="38" t="s">
        <v>1790</v>
      </c>
      <c r="B498" s="39">
        <v>45922.350555555553</v>
      </c>
      <c r="C498" s="39">
        <v>45922.729548611111</v>
      </c>
      <c r="D498" s="42">
        <v>546</v>
      </c>
    </row>
    <row r="499" spans="1:4" x14ac:dyDescent="0.3">
      <c r="A499" s="38" t="s">
        <v>1657</v>
      </c>
      <c r="B499" s="39">
        <v>45922.350138888891</v>
      </c>
      <c r="C499" s="39">
        <v>45922.710312499999</v>
      </c>
      <c r="D499" s="42">
        <v>519</v>
      </c>
    </row>
    <row r="500" spans="1:4" x14ac:dyDescent="0.3">
      <c r="A500" s="38" t="s">
        <v>284</v>
      </c>
      <c r="B500" s="39">
        <v>45922.350057870368</v>
      </c>
      <c r="C500" s="39">
        <v>45922.741087962961</v>
      </c>
      <c r="D500" s="42">
        <v>563</v>
      </c>
    </row>
    <row r="501" spans="1:4" x14ac:dyDescent="0.3">
      <c r="A501" s="38" t="s">
        <v>1397</v>
      </c>
      <c r="B501" s="39">
        <v>45922.349988425929</v>
      </c>
      <c r="C501" s="39">
        <v>45922.719270833331</v>
      </c>
      <c r="D501" s="42">
        <v>532</v>
      </c>
    </row>
    <row r="502" spans="1:4" x14ac:dyDescent="0.3">
      <c r="A502" s="38" t="s">
        <v>861</v>
      </c>
      <c r="B502" s="39">
        <v>45922.349803240744</v>
      </c>
      <c r="C502" s="39">
        <v>45922.736863425926</v>
      </c>
      <c r="D502" s="42">
        <v>557</v>
      </c>
    </row>
    <row r="503" spans="1:4" x14ac:dyDescent="0.3">
      <c r="A503" s="38" t="s">
        <v>21</v>
      </c>
      <c r="B503" s="39">
        <v>45922.349224537036</v>
      </c>
      <c r="C503" s="39">
        <v>45922.710578703707</v>
      </c>
      <c r="D503" s="42">
        <v>520</v>
      </c>
    </row>
    <row r="504" spans="1:4" x14ac:dyDescent="0.3">
      <c r="A504" s="38" t="s">
        <v>534</v>
      </c>
      <c r="B504" s="39">
        <v>45922.349074074074</v>
      </c>
      <c r="C504" s="39">
        <v>45922.732951388891</v>
      </c>
      <c r="D504" s="42">
        <v>553</v>
      </c>
    </row>
    <row r="505" spans="1:4" x14ac:dyDescent="0.3">
      <c r="A505" s="38" t="s">
        <v>234</v>
      </c>
      <c r="B505" s="39">
        <v>45922.34888888889</v>
      </c>
      <c r="C505" s="39">
        <v>45922.778726851851</v>
      </c>
      <c r="D505" s="42">
        <v>619</v>
      </c>
    </row>
    <row r="506" spans="1:4" x14ac:dyDescent="0.3">
      <c r="A506" s="38" t="s">
        <v>19</v>
      </c>
      <c r="B506" s="39">
        <v>45922.348819444444</v>
      </c>
      <c r="C506" s="39">
        <v>45922.717893518522</v>
      </c>
      <c r="D506" s="42">
        <v>531</v>
      </c>
    </row>
    <row r="507" spans="1:4" x14ac:dyDescent="0.3">
      <c r="A507" s="38" t="s">
        <v>1571</v>
      </c>
      <c r="B507" s="39">
        <v>45922.348599537036</v>
      </c>
      <c r="C507" s="39">
        <v>45922.730532407404</v>
      </c>
      <c r="D507" s="42">
        <v>550</v>
      </c>
    </row>
    <row r="508" spans="1:4" x14ac:dyDescent="0.3">
      <c r="A508" s="38" t="s">
        <v>376</v>
      </c>
      <c r="B508" s="39">
        <v>45922.348541666666</v>
      </c>
      <c r="C508" s="39">
        <v>45922.743263888886</v>
      </c>
      <c r="D508" s="42">
        <v>568</v>
      </c>
    </row>
    <row r="509" spans="1:4" x14ac:dyDescent="0.3">
      <c r="A509" s="38" t="s">
        <v>232</v>
      </c>
      <c r="B509" s="39">
        <v>45922.34851851852</v>
      </c>
      <c r="C509" s="39">
        <v>45922.669386574074</v>
      </c>
      <c r="D509" s="42">
        <v>462</v>
      </c>
    </row>
    <row r="510" spans="1:4" x14ac:dyDescent="0.3">
      <c r="A510" s="38" t="s">
        <v>740</v>
      </c>
      <c r="B510" s="39">
        <v>45922.348020833335</v>
      </c>
      <c r="C510" s="39">
        <v>45922.736944444441</v>
      </c>
      <c r="D510" s="42">
        <v>560</v>
      </c>
    </row>
    <row r="511" spans="1:4" x14ac:dyDescent="0.3">
      <c r="A511" s="38" t="s">
        <v>555</v>
      </c>
      <c r="B511" s="39">
        <v>45922.347650462965</v>
      </c>
      <c r="C511" s="39">
        <v>45922.712708333333</v>
      </c>
      <c r="D511" s="42">
        <v>526</v>
      </c>
    </row>
    <row r="512" spans="1:4" x14ac:dyDescent="0.3">
      <c r="A512" s="38" t="s">
        <v>821</v>
      </c>
      <c r="B512" s="39">
        <v>45922.347256944442</v>
      </c>
      <c r="C512" s="39">
        <v>45922.729398148149</v>
      </c>
      <c r="D512" s="42">
        <v>550</v>
      </c>
    </row>
    <row r="513" spans="1:4" x14ac:dyDescent="0.3">
      <c r="A513" s="38" t="s">
        <v>710</v>
      </c>
      <c r="B513" s="39">
        <v>45922.346932870372</v>
      </c>
      <c r="C513" s="39">
        <v>45922.759270833332</v>
      </c>
      <c r="D513" s="42">
        <v>594</v>
      </c>
    </row>
    <row r="514" spans="1:4" x14ac:dyDescent="0.3">
      <c r="A514" s="38" t="s">
        <v>442</v>
      </c>
      <c r="B514" s="39">
        <v>45922.346886574072</v>
      </c>
      <c r="C514" s="39">
        <v>45922.739016203705</v>
      </c>
      <c r="D514" s="42">
        <v>565</v>
      </c>
    </row>
    <row r="515" spans="1:4" x14ac:dyDescent="0.3">
      <c r="A515" s="38" t="s">
        <v>1943</v>
      </c>
      <c r="B515" s="39">
        <v>45922.346712962964</v>
      </c>
      <c r="C515" s="39">
        <v>45922.751064814816</v>
      </c>
      <c r="D515" s="42">
        <v>582</v>
      </c>
    </row>
    <row r="516" spans="1:4" x14ac:dyDescent="0.3">
      <c r="A516" s="38" t="s">
        <v>2168</v>
      </c>
      <c r="B516" s="39">
        <v>45922.346388888887</v>
      </c>
      <c r="C516" s="39">
        <v>45922.764224537037</v>
      </c>
      <c r="D516" s="42">
        <v>602</v>
      </c>
    </row>
    <row r="517" spans="1:4" x14ac:dyDescent="0.3">
      <c r="A517" s="38" t="s">
        <v>563</v>
      </c>
      <c r="B517" s="39">
        <v>45922.345914351848</v>
      </c>
      <c r="C517" s="39">
        <v>45922.428020833337</v>
      </c>
      <c r="D517" s="42">
        <v>118</v>
      </c>
    </row>
    <row r="518" spans="1:4" x14ac:dyDescent="0.3">
      <c r="A518" s="38" t="s">
        <v>35</v>
      </c>
      <c r="B518" s="39">
        <v>45922.345393518517</v>
      </c>
      <c r="C518" s="39">
        <v>45922.738240740742</v>
      </c>
      <c r="D518" s="42">
        <v>566</v>
      </c>
    </row>
    <row r="519" spans="1:4" x14ac:dyDescent="0.3">
      <c r="A519" s="38" t="s">
        <v>1925</v>
      </c>
      <c r="B519" s="39">
        <v>45922.345254629632</v>
      </c>
      <c r="C519" s="39">
        <v>45922.626111111109</v>
      </c>
      <c r="D519" s="42">
        <v>404</v>
      </c>
    </row>
    <row r="520" spans="1:4" x14ac:dyDescent="0.3">
      <c r="A520" s="38" t="s">
        <v>3394</v>
      </c>
      <c r="B520" s="39">
        <v>45922.345150462963</v>
      </c>
      <c r="C520" s="39">
        <v>45922.729583333334</v>
      </c>
      <c r="D520" s="42">
        <v>554</v>
      </c>
    </row>
    <row r="521" spans="1:4" x14ac:dyDescent="0.3">
      <c r="A521" s="38" t="s">
        <v>1379</v>
      </c>
      <c r="B521" s="39">
        <v>45922.344976851855</v>
      </c>
      <c r="C521" s="39">
        <v>45922.741678240738</v>
      </c>
      <c r="D521" s="42">
        <v>571</v>
      </c>
    </row>
    <row r="522" spans="1:4" x14ac:dyDescent="0.3">
      <c r="A522" s="38" t="s">
        <v>1456</v>
      </c>
      <c r="B522" s="39">
        <v>45922.3437962963</v>
      </c>
      <c r="C522" s="39">
        <v>45922.680289351854</v>
      </c>
      <c r="D522" s="42">
        <v>485</v>
      </c>
    </row>
    <row r="523" spans="1:4" x14ac:dyDescent="0.3">
      <c r="A523" s="38" t="s">
        <v>2164</v>
      </c>
      <c r="B523" s="39">
        <v>45922.343402777777</v>
      </c>
      <c r="C523" s="39">
        <v>45922.72078703704</v>
      </c>
      <c r="D523" s="42">
        <v>543</v>
      </c>
    </row>
    <row r="524" spans="1:4" x14ac:dyDescent="0.3">
      <c r="A524" s="38" t="s">
        <v>23</v>
      </c>
      <c r="B524" s="39">
        <v>45922.342627314814</v>
      </c>
      <c r="C524" s="39">
        <v>45922.721990740742</v>
      </c>
      <c r="D524" s="42">
        <v>546</v>
      </c>
    </row>
    <row r="525" spans="1:4" x14ac:dyDescent="0.3">
      <c r="A525" s="38" t="s">
        <v>1928</v>
      </c>
      <c r="B525" s="39">
        <v>45922.342349537037</v>
      </c>
      <c r="C525" s="39">
        <v>45922.732453703706</v>
      </c>
      <c r="D525" s="42">
        <v>562</v>
      </c>
    </row>
    <row r="526" spans="1:4" x14ac:dyDescent="0.3">
      <c r="A526" s="38" t="s">
        <v>2941</v>
      </c>
      <c r="B526" s="39">
        <v>45922.341851851852</v>
      </c>
      <c r="C526" s="39">
        <v>45922.668483796297</v>
      </c>
      <c r="D526" s="42">
        <v>470</v>
      </c>
    </row>
    <row r="527" spans="1:4" x14ac:dyDescent="0.3">
      <c r="A527" s="38" t="s">
        <v>2333</v>
      </c>
      <c r="B527" s="39">
        <v>45922.341678240744</v>
      </c>
      <c r="C527" s="39">
        <v>45922.708460648151</v>
      </c>
      <c r="D527" s="42">
        <v>528</v>
      </c>
    </row>
    <row r="528" spans="1:4" x14ac:dyDescent="0.3">
      <c r="A528" s="38" t="s">
        <v>528</v>
      </c>
      <c r="B528" s="39">
        <v>45922.340879629628</v>
      </c>
      <c r="C528" s="39">
        <v>45922.748090277775</v>
      </c>
      <c r="D528" s="42">
        <v>586</v>
      </c>
    </row>
    <row r="529" spans="1:4" x14ac:dyDescent="0.3">
      <c r="A529" s="38" t="s">
        <v>1847</v>
      </c>
      <c r="B529" s="39">
        <v>45922.340787037036</v>
      </c>
      <c r="C529" s="39">
        <v>45922.742662037039</v>
      </c>
      <c r="D529" s="42">
        <v>579</v>
      </c>
    </row>
    <row r="530" spans="1:4" x14ac:dyDescent="0.3">
      <c r="A530" s="38" t="s">
        <v>2071</v>
      </c>
      <c r="B530" s="39">
        <v>45922.340671296297</v>
      </c>
      <c r="C530" s="39">
        <v>45922.676354166666</v>
      </c>
      <c r="D530" s="42">
        <v>483</v>
      </c>
    </row>
    <row r="531" spans="1:4" x14ac:dyDescent="0.3">
      <c r="A531" s="38" t="s">
        <v>1460</v>
      </c>
      <c r="B531" s="39">
        <v>45922.340115740742</v>
      </c>
      <c r="C531" s="39">
        <v>45922.719375000001</v>
      </c>
      <c r="D531" s="42">
        <v>546</v>
      </c>
    </row>
    <row r="532" spans="1:4" x14ac:dyDescent="0.3">
      <c r="A532" s="38" t="s">
        <v>722</v>
      </c>
      <c r="B532" s="39">
        <v>45922.339421296296</v>
      </c>
      <c r="C532" s="39">
        <v>45922.720324074071</v>
      </c>
      <c r="D532" s="42">
        <v>549</v>
      </c>
    </row>
    <row r="533" spans="1:4" x14ac:dyDescent="0.3">
      <c r="A533" s="38" t="s">
        <v>1492</v>
      </c>
      <c r="B533" s="39">
        <v>45922.339363425926</v>
      </c>
      <c r="C533" s="39">
        <v>45922.747129629628</v>
      </c>
      <c r="D533" s="42">
        <v>587</v>
      </c>
    </row>
    <row r="534" spans="1:4" x14ac:dyDescent="0.3">
      <c r="A534" s="38" t="s">
        <v>856</v>
      </c>
      <c r="B534" s="39">
        <v>45922.337789351855</v>
      </c>
      <c r="C534" s="39">
        <v>45922.599016203705</v>
      </c>
      <c r="D534" s="42">
        <v>376</v>
      </c>
    </row>
    <row r="535" spans="1:4" x14ac:dyDescent="0.3">
      <c r="A535" s="38" t="s">
        <v>700</v>
      </c>
      <c r="B535" s="39">
        <v>45922.337210648147</v>
      </c>
      <c r="C535" s="39">
        <v>45922.67728009259</v>
      </c>
      <c r="D535" s="42">
        <v>490</v>
      </c>
    </row>
    <row r="536" spans="1:4" x14ac:dyDescent="0.3">
      <c r="A536" s="38" t="s">
        <v>1761</v>
      </c>
      <c r="B536" s="39">
        <v>45922.336851851855</v>
      </c>
      <c r="C536" s="39">
        <v>45922.742442129631</v>
      </c>
      <c r="D536" s="42">
        <v>584</v>
      </c>
    </row>
    <row r="537" spans="1:4" x14ac:dyDescent="0.3">
      <c r="A537" s="38" t="s">
        <v>1510</v>
      </c>
      <c r="B537" s="39">
        <v>45922.336608796293</v>
      </c>
      <c r="C537" s="39">
        <v>45922.711898148147</v>
      </c>
      <c r="D537" s="42">
        <v>540</v>
      </c>
    </row>
    <row r="538" spans="1:4" x14ac:dyDescent="0.3">
      <c r="A538" s="38" t="s">
        <v>725</v>
      </c>
      <c r="B538" s="39">
        <v>45922.335960648146</v>
      </c>
      <c r="C538" s="39">
        <v>45922.71497685185</v>
      </c>
      <c r="D538" s="42">
        <v>546</v>
      </c>
    </row>
    <row r="539" spans="1:4" x14ac:dyDescent="0.3">
      <c r="A539" s="38" t="s">
        <v>282</v>
      </c>
      <c r="B539" s="39">
        <v>45922.335659722223</v>
      </c>
      <c r="C539" s="39">
        <v>45922.681643518517</v>
      </c>
      <c r="D539" s="42">
        <v>498</v>
      </c>
    </row>
    <row r="540" spans="1:4" x14ac:dyDescent="0.3">
      <c r="A540" s="38" t="s">
        <v>327</v>
      </c>
      <c r="B540" s="39">
        <v>45922.335601851853</v>
      </c>
      <c r="C540" s="39">
        <v>45922.671122685184</v>
      </c>
      <c r="D540" s="42">
        <v>483</v>
      </c>
    </row>
    <row r="541" spans="1:4" x14ac:dyDescent="0.3">
      <c r="A541" s="38" t="s">
        <v>615</v>
      </c>
      <c r="B541" s="39">
        <v>45922.334722222222</v>
      </c>
      <c r="C541" s="39">
        <v>45922.67287037037</v>
      </c>
      <c r="D541" s="42">
        <v>487</v>
      </c>
    </row>
    <row r="542" spans="1:4" x14ac:dyDescent="0.3">
      <c r="A542" s="38" t="s">
        <v>1660</v>
      </c>
      <c r="B542" s="39">
        <v>45922.33421296296</v>
      </c>
      <c r="C542" s="39">
        <v>45922.709907407407</v>
      </c>
      <c r="D542" s="42">
        <v>541</v>
      </c>
    </row>
    <row r="543" spans="1:4" x14ac:dyDescent="0.3">
      <c r="A543" s="38" t="s">
        <v>1527</v>
      </c>
      <c r="B543" s="39">
        <v>45922.333923611113</v>
      </c>
      <c r="C543" s="39">
        <v>45922.672083333331</v>
      </c>
      <c r="D543" s="42">
        <v>487</v>
      </c>
    </row>
    <row r="544" spans="1:4" x14ac:dyDescent="0.3">
      <c r="A544" s="38" t="s">
        <v>896</v>
      </c>
      <c r="B544" s="39">
        <v>45922.333912037036</v>
      </c>
      <c r="C544" s="39">
        <v>45922.73101851852</v>
      </c>
      <c r="D544" s="42">
        <v>572</v>
      </c>
    </row>
    <row r="545" spans="1:4" x14ac:dyDescent="0.3">
      <c r="A545" s="38" t="s">
        <v>2204</v>
      </c>
      <c r="B545" s="39">
        <v>45922.333819444444</v>
      </c>
      <c r="C545" s="39">
        <v>45922.725277777776</v>
      </c>
      <c r="D545" s="42">
        <v>564</v>
      </c>
    </row>
    <row r="546" spans="1:4" x14ac:dyDescent="0.3">
      <c r="A546" s="38" t="s">
        <v>1613</v>
      </c>
      <c r="B546" s="39">
        <v>45922.333807870367</v>
      </c>
      <c r="C546" s="39">
        <v>45922.636238425926</v>
      </c>
      <c r="D546" s="42">
        <v>436</v>
      </c>
    </row>
    <row r="547" spans="1:4" x14ac:dyDescent="0.3">
      <c r="A547" s="38" t="s">
        <v>1453</v>
      </c>
      <c r="B547" s="39">
        <v>45922.333703703705</v>
      </c>
      <c r="C547" s="39">
        <v>45922.625428240739</v>
      </c>
      <c r="D547" s="42">
        <v>420</v>
      </c>
    </row>
    <row r="548" spans="1:4" x14ac:dyDescent="0.3">
      <c r="A548" s="38" t="s">
        <v>736</v>
      </c>
      <c r="B548" s="39">
        <v>45922.333668981482</v>
      </c>
      <c r="C548" s="39">
        <v>45922.730046296296</v>
      </c>
      <c r="D548" s="42">
        <v>571</v>
      </c>
    </row>
    <row r="549" spans="1:4" x14ac:dyDescent="0.3">
      <c r="A549" s="38" t="s">
        <v>1764</v>
      </c>
      <c r="B549" s="39">
        <v>45922.333310185182</v>
      </c>
      <c r="C549" s="39">
        <v>45922.733634259261</v>
      </c>
      <c r="D549" s="42">
        <v>576</v>
      </c>
    </row>
    <row r="550" spans="1:4" x14ac:dyDescent="0.3">
      <c r="A550" s="38" t="s">
        <v>3701</v>
      </c>
      <c r="B550" s="39">
        <v>45922.333055555559</v>
      </c>
      <c r="C550" s="39">
        <v>45922.72997685185</v>
      </c>
      <c r="D550" s="42">
        <v>572</v>
      </c>
    </row>
    <row r="551" spans="1:4" x14ac:dyDescent="0.3">
      <c r="A551" s="38" t="s">
        <v>561</v>
      </c>
      <c r="B551" s="39">
        <v>45922.332986111112</v>
      </c>
      <c r="C551" s="39">
        <v>45922.611516203702</v>
      </c>
      <c r="D551" s="42">
        <v>401</v>
      </c>
    </row>
    <row r="552" spans="1:4" x14ac:dyDescent="0.3">
      <c r="A552" s="38" t="s">
        <v>1563</v>
      </c>
      <c r="B552" s="39">
        <v>45922.332986111112</v>
      </c>
      <c r="C552" s="39">
        <v>45922.752280092594</v>
      </c>
      <c r="D552" s="42">
        <v>604</v>
      </c>
    </row>
    <row r="553" spans="1:4" x14ac:dyDescent="0.3">
      <c r="A553" s="38" t="s">
        <v>1781</v>
      </c>
      <c r="B553" s="39">
        <v>45922.332951388889</v>
      </c>
      <c r="C553" s="39">
        <v>45922.712939814817</v>
      </c>
      <c r="D553" s="42">
        <v>547</v>
      </c>
    </row>
    <row r="554" spans="1:4" x14ac:dyDescent="0.3">
      <c r="A554" s="38" t="s">
        <v>2253</v>
      </c>
      <c r="B554" s="39">
        <v>45922.332696759258</v>
      </c>
      <c r="C554" s="39">
        <v>45922.708634259259</v>
      </c>
      <c r="D554" s="42">
        <v>541</v>
      </c>
    </row>
    <row r="555" spans="1:4" x14ac:dyDescent="0.3">
      <c r="A555" s="38" t="s">
        <v>1420</v>
      </c>
      <c r="B555" s="39">
        <v>45922.332569444443</v>
      </c>
      <c r="C555" s="39">
        <v>45922.673761574071</v>
      </c>
      <c r="D555" s="42">
        <v>491</v>
      </c>
    </row>
    <row r="556" spans="1:4" x14ac:dyDescent="0.3">
      <c r="A556" s="38" t="s">
        <v>614</v>
      </c>
      <c r="B556" s="39">
        <v>45922.332465277781</v>
      </c>
      <c r="C556" s="39">
        <v>45922.666759259257</v>
      </c>
      <c r="D556" s="42">
        <v>481</v>
      </c>
    </row>
    <row r="557" spans="1:4" x14ac:dyDescent="0.3">
      <c r="A557" s="38" t="s">
        <v>15</v>
      </c>
      <c r="B557" s="39">
        <v>45922.332453703704</v>
      </c>
      <c r="C557" s="39">
        <v>45922.63548611111</v>
      </c>
      <c r="D557" s="42">
        <v>436</v>
      </c>
    </row>
    <row r="558" spans="1:4" x14ac:dyDescent="0.3">
      <c r="A558" s="38" t="s">
        <v>866</v>
      </c>
      <c r="B558" s="39">
        <v>45922.332233796296</v>
      </c>
      <c r="C558" s="39">
        <v>45922.730208333334</v>
      </c>
      <c r="D558" s="42">
        <v>573</v>
      </c>
    </row>
    <row r="559" spans="1:4" x14ac:dyDescent="0.3">
      <c r="A559" s="38" t="s">
        <v>706</v>
      </c>
      <c r="B559" s="39">
        <v>45922.33189814815</v>
      </c>
      <c r="C559" s="39">
        <v>45922.670092592591</v>
      </c>
      <c r="D559" s="42">
        <v>487</v>
      </c>
    </row>
    <row r="560" spans="1:4" x14ac:dyDescent="0.3">
      <c r="A560" s="38" t="s">
        <v>260</v>
      </c>
      <c r="B560" s="39">
        <v>45922.331886574073</v>
      </c>
      <c r="C560" s="39">
        <v>45922.708854166667</v>
      </c>
      <c r="D560" s="42">
        <v>543</v>
      </c>
    </row>
    <row r="561" spans="1:4" x14ac:dyDescent="0.3">
      <c r="A561" s="38" t="s">
        <v>1557</v>
      </c>
      <c r="B561" s="39">
        <v>45922.331817129627</v>
      </c>
      <c r="C561" s="39">
        <v>45922.714930555558</v>
      </c>
      <c r="D561" s="42">
        <v>552</v>
      </c>
    </row>
    <row r="562" spans="1:4" x14ac:dyDescent="0.3">
      <c r="A562" s="38" t="s">
        <v>2459</v>
      </c>
      <c r="B562" s="39">
        <v>45922.331620370373</v>
      </c>
      <c r="C562" s="39">
        <v>45922.755393518521</v>
      </c>
      <c r="D562" s="42">
        <v>610</v>
      </c>
    </row>
    <row r="563" spans="1:4" x14ac:dyDescent="0.3">
      <c r="A563" s="38" t="s">
        <v>107</v>
      </c>
      <c r="B563" s="39">
        <v>45922.331585648149</v>
      </c>
      <c r="C563" s="39">
        <v>45922.709953703707</v>
      </c>
      <c r="D563" s="42">
        <v>545</v>
      </c>
    </row>
    <row r="564" spans="1:4" x14ac:dyDescent="0.3">
      <c r="A564" s="38" t="s">
        <v>771</v>
      </c>
      <c r="B564" s="39">
        <v>45922.331111111111</v>
      </c>
      <c r="C564" s="39">
        <v>45922.73400462963</v>
      </c>
      <c r="D564" s="42">
        <v>580</v>
      </c>
    </row>
    <row r="565" spans="1:4" x14ac:dyDescent="0.3">
      <c r="A565" s="38" t="s">
        <v>756</v>
      </c>
      <c r="B565" s="39">
        <v>45922.330601851849</v>
      </c>
      <c r="C565" s="39">
        <v>45922.751307870371</v>
      </c>
      <c r="D565" s="42">
        <v>606</v>
      </c>
    </row>
    <row r="566" spans="1:4" x14ac:dyDescent="0.3">
      <c r="A566" s="38" t="s">
        <v>904</v>
      </c>
      <c r="B566" s="39">
        <v>45922.330381944441</v>
      </c>
      <c r="C566" s="39">
        <v>45922.720636574071</v>
      </c>
      <c r="D566" s="42">
        <v>562</v>
      </c>
    </row>
    <row r="567" spans="1:4" x14ac:dyDescent="0.3">
      <c r="A567" s="38" t="s">
        <v>2223</v>
      </c>
      <c r="B567" s="39">
        <v>45922.330208333333</v>
      </c>
      <c r="C567" s="39">
        <v>45922.668078703704</v>
      </c>
      <c r="D567" s="42">
        <v>487</v>
      </c>
    </row>
    <row r="568" spans="1:4" x14ac:dyDescent="0.3">
      <c r="A568" s="38" t="s">
        <v>1463</v>
      </c>
      <c r="B568" s="39">
        <v>45922.33016203704</v>
      </c>
      <c r="C568" s="39">
        <v>45922.754849537036</v>
      </c>
      <c r="D568" s="42">
        <v>612</v>
      </c>
    </row>
    <row r="569" spans="1:4" x14ac:dyDescent="0.3">
      <c r="A569" s="38" t="s">
        <v>203</v>
      </c>
      <c r="B569" s="39">
        <v>45922.329918981479</v>
      </c>
      <c r="C569" s="39">
        <v>45922.667847222219</v>
      </c>
      <c r="D569" s="42">
        <v>487</v>
      </c>
    </row>
    <row r="570" spans="1:4" x14ac:dyDescent="0.3">
      <c r="A570" s="38" t="s">
        <v>651</v>
      </c>
      <c r="B570" s="39">
        <v>45922.329745370371</v>
      </c>
      <c r="C570" s="39">
        <v>45922.708541666667</v>
      </c>
      <c r="D570" s="42">
        <v>545</v>
      </c>
    </row>
    <row r="571" spans="1:4" x14ac:dyDescent="0.3">
      <c r="A571" s="38" t="s">
        <v>2580</v>
      </c>
      <c r="B571" s="39">
        <v>45922.329675925925</v>
      </c>
      <c r="C571" s="39">
        <v>45922.684131944443</v>
      </c>
      <c r="D571" s="42">
        <v>510</v>
      </c>
    </row>
    <row r="572" spans="1:4" x14ac:dyDescent="0.3">
      <c r="A572" s="38" t="s">
        <v>727</v>
      </c>
      <c r="B572" s="39">
        <v>45922.329652777778</v>
      </c>
      <c r="C572" s="39">
        <v>45922.61</v>
      </c>
      <c r="D572" s="42">
        <v>404</v>
      </c>
    </row>
    <row r="573" spans="1:4" x14ac:dyDescent="0.3">
      <c r="A573" s="38" t="s">
        <v>594</v>
      </c>
      <c r="B573" s="39">
        <v>45922.329513888886</v>
      </c>
      <c r="C573" s="39">
        <v>45922.742094907408</v>
      </c>
      <c r="D573" s="42">
        <v>594</v>
      </c>
    </row>
    <row r="574" spans="1:4" x14ac:dyDescent="0.3">
      <c r="A574" s="38" t="s">
        <v>704</v>
      </c>
      <c r="B574" s="39">
        <v>45922.32949074074</v>
      </c>
      <c r="C574" s="39">
        <v>45922.708726851852</v>
      </c>
      <c r="D574" s="42">
        <v>546</v>
      </c>
    </row>
    <row r="575" spans="1:4" x14ac:dyDescent="0.3">
      <c r="A575" s="38" t="s">
        <v>2186</v>
      </c>
      <c r="B575" s="39">
        <v>45922.329293981478</v>
      </c>
      <c r="C575" s="39">
        <v>45922.751087962963</v>
      </c>
      <c r="D575" s="42">
        <v>607</v>
      </c>
    </row>
    <row r="576" spans="1:4" x14ac:dyDescent="0.3">
      <c r="A576" s="38" t="s">
        <v>2090</v>
      </c>
      <c r="B576" s="39">
        <v>45922.328923611109</v>
      </c>
      <c r="C576" s="39">
        <v>45922.665312500001</v>
      </c>
      <c r="D576" s="42">
        <v>484</v>
      </c>
    </row>
    <row r="577" spans="1:4" x14ac:dyDescent="0.3">
      <c r="A577" s="38" t="s">
        <v>833</v>
      </c>
      <c r="B577" s="39">
        <v>45922.328275462962</v>
      </c>
      <c r="C577" s="39">
        <v>45922.709189814814</v>
      </c>
      <c r="D577" s="42">
        <v>549</v>
      </c>
    </row>
    <row r="578" spans="1:4" x14ac:dyDescent="0.3">
      <c r="A578" s="38" t="s">
        <v>82</v>
      </c>
      <c r="B578" s="39">
        <v>45922.328252314815</v>
      </c>
      <c r="C578" s="39">
        <v>45922.715474537035</v>
      </c>
      <c r="D578" s="42">
        <v>558</v>
      </c>
    </row>
    <row r="579" spans="1:4" x14ac:dyDescent="0.3">
      <c r="A579" s="38" t="s">
        <v>698</v>
      </c>
      <c r="B579" s="39">
        <v>45922.328206018516</v>
      </c>
      <c r="C579" s="39">
        <v>45922.708657407406</v>
      </c>
      <c r="D579" s="42">
        <v>548</v>
      </c>
    </row>
    <row r="580" spans="1:4" x14ac:dyDescent="0.3">
      <c r="A580" s="38" t="s">
        <v>351</v>
      </c>
      <c r="B580" s="39">
        <v>45922.328020833331</v>
      </c>
      <c r="C580" s="39">
        <v>45922.713136574072</v>
      </c>
      <c r="D580" s="42">
        <v>555</v>
      </c>
    </row>
    <row r="581" spans="1:4" x14ac:dyDescent="0.3">
      <c r="A581" s="38" t="s">
        <v>435</v>
      </c>
      <c r="B581" s="39">
        <v>45922.327997685185</v>
      </c>
      <c r="C581" s="39">
        <v>45922.711898148147</v>
      </c>
      <c r="D581" s="42">
        <v>553</v>
      </c>
    </row>
    <row r="582" spans="1:4" x14ac:dyDescent="0.3">
      <c r="A582" s="38" t="s">
        <v>2422</v>
      </c>
      <c r="B582" s="39">
        <v>45922.326006944444</v>
      </c>
      <c r="C582" s="39">
        <v>45922.672013888892</v>
      </c>
      <c r="D582" s="42">
        <v>498</v>
      </c>
    </row>
    <row r="583" spans="1:4" x14ac:dyDescent="0.3">
      <c r="A583" s="38" t="s">
        <v>613</v>
      </c>
      <c r="B583" s="39">
        <v>45922.325856481482</v>
      </c>
      <c r="C583" s="39">
        <v>45922.677916666667</v>
      </c>
      <c r="D583" s="42">
        <v>507</v>
      </c>
    </row>
    <row r="584" spans="1:4" x14ac:dyDescent="0.3">
      <c r="A584" s="38" t="s">
        <v>386</v>
      </c>
      <c r="B584" s="39">
        <v>45922.325254629628</v>
      </c>
      <c r="C584" s="39">
        <v>45922.738136574073</v>
      </c>
      <c r="D584" s="42">
        <v>595</v>
      </c>
    </row>
    <row r="585" spans="1:4" x14ac:dyDescent="0.3">
      <c r="A585" s="38" t="s">
        <v>1500</v>
      </c>
      <c r="B585" s="39">
        <v>45922.324317129627</v>
      </c>
      <c r="C585" s="39">
        <v>45922.640416666669</v>
      </c>
      <c r="D585" s="42">
        <v>455</v>
      </c>
    </row>
    <row r="586" spans="1:4" x14ac:dyDescent="0.3">
      <c r="A586" s="38" t="s">
        <v>2570</v>
      </c>
      <c r="B586" s="39">
        <v>45922.324259259258</v>
      </c>
      <c r="C586" s="39">
        <v>45922.669189814813</v>
      </c>
      <c r="D586" s="42">
        <v>497</v>
      </c>
    </row>
    <row r="587" spans="1:4" x14ac:dyDescent="0.3">
      <c r="A587" s="38" t="s">
        <v>2019</v>
      </c>
      <c r="B587" s="39">
        <v>45922.322326388887</v>
      </c>
      <c r="C587" s="39">
        <v>45922.670092592591</v>
      </c>
      <c r="D587" s="42">
        <v>501</v>
      </c>
    </row>
    <row r="588" spans="1:4" x14ac:dyDescent="0.3">
      <c r="A588" s="38" t="s">
        <v>1409</v>
      </c>
      <c r="B588" s="39">
        <v>45922.321064814816</v>
      </c>
      <c r="C588" s="39">
        <v>45922.69458333333</v>
      </c>
      <c r="D588" s="42">
        <v>538</v>
      </c>
    </row>
    <row r="589" spans="1:4" x14ac:dyDescent="0.3">
      <c r="A589" s="38" t="s">
        <v>773</v>
      </c>
      <c r="B589" s="39">
        <v>45922.319664351853</v>
      </c>
      <c r="C589" s="39">
        <v>45922.625173611108</v>
      </c>
      <c r="D589" s="42">
        <v>440</v>
      </c>
    </row>
    <row r="590" spans="1:4" x14ac:dyDescent="0.3">
      <c r="A590" s="38" t="s">
        <v>794</v>
      </c>
      <c r="B590" s="39">
        <v>45922.316412037035</v>
      </c>
      <c r="C590" s="39">
        <v>45922.659583333334</v>
      </c>
      <c r="D590" s="42">
        <v>494</v>
      </c>
    </row>
    <row r="591" spans="1:4" x14ac:dyDescent="0.3">
      <c r="A591" s="38" t="s">
        <v>2093</v>
      </c>
      <c r="B591" s="39">
        <v>45922.313287037039</v>
      </c>
      <c r="C591" s="39">
        <v>45922.709108796298</v>
      </c>
      <c r="D591" s="42">
        <v>570</v>
      </c>
    </row>
    <row r="592" spans="1:4" x14ac:dyDescent="0.3">
      <c r="A592" s="38" t="s">
        <v>900</v>
      </c>
      <c r="B592" s="39">
        <v>45922.313217592593</v>
      </c>
      <c r="C592" s="39">
        <v>45922.732175925928</v>
      </c>
      <c r="D592" s="42">
        <v>603</v>
      </c>
    </row>
    <row r="593" spans="1:4" x14ac:dyDescent="0.3">
      <c r="A593" s="38" t="s">
        <v>2549</v>
      </c>
      <c r="B593" s="41">
        <v>45922.307210648149</v>
      </c>
      <c r="C593" s="41">
        <v>45922.688969907409</v>
      </c>
      <c r="D593" s="42">
        <v>550</v>
      </c>
    </row>
  </sheetData>
  <conditionalFormatting sqref="A1">
    <cfRule type="duplicateValues" dxfId="411" priority="186"/>
  </conditionalFormatting>
  <conditionalFormatting sqref="F5">
    <cfRule type="duplicateValues" dxfId="410" priority="1"/>
  </conditionalFormatting>
  <conditionalFormatting sqref="A2:A593">
    <cfRule type="duplicateValues" dxfId="409" priority="82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4F18-98BF-4867-825F-9C4F0D7D0D74}">
  <sheetPr published="0"/>
  <dimension ref="A1:L465"/>
  <sheetViews>
    <sheetView topLeftCell="E1" workbookViewId="0">
      <selection activeCell="L1" sqref="L1"/>
    </sheetView>
  </sheetViews>
  <sheetFormatPr baseColWidth="10" defaultRowHeight="14.4" x14ac:dyDescent="0.3"/>
  <cols>
    <col min="1" max="1" width="20.5546875" bestFit="1" customWidth="1"/>
    <col min="2" max="2" width="11.77734375" bestFit="1" customWidth="1"/>
    <col min="3" max="3" width="11" bestFit="1" customWidth="1"/>
    <col min="4" max="4" width="65.109375" bestFit="1" customWidth="1"/>
    <col min="5" max="5" width="32.77734375" bestFit="1" customWidth="1"/>
    <col min="6" max="6" width="40.5546875" bestFit="1" customWidth="1"/>
    <col min="7" max="7" width="12.109375" bestFit="1" customWidth="1"/>
    <col min="8" max="8" width="15" bestFit="1" customWidth="1"/>
    <col min="9" max="9" width="36.33203125" bestFit="1" customWidth="1"/>
    <col min="10" max="10" width="37.88671875" bestFit="1" customWidth="1"/>
    <col min="11" max="11" width="13.109375" bestFit="1" customWidth="1"/>
    <col min="12" max="12" width="20.44140625" bestFit="1" customWidth="1"/>
  </cols>
  <sheetData>
    <row r="1" spans="1:12" x14ac:dyDescent="0.3">
      <c r="A1" t="s">
        <v>461</v>
      </c>
      <c r="B1" t="s">
        <v>485</v>
      </c>
      <c r="C1" t="s">
        <v>486</v>
      </c>
      <c r="D1" t="s">
        <v>462</v>
      </c>
      <c r="E1" t="s">
        <v>463</v>
      </c>
      <c r="F1" t="s">
        <v>464</v>
      </c>
      <c r="G1" t="s">
        <v>479</v>
      </c>
      <c r="H1" t="s">
        <v>478</v>
      </c>
      <c r="I1" t="s">
        <v>2</v>
      </c>
      <c r="J1" t="s">
        <v>196</v>
      </c>
      <c r="K1" t="s">
        <v>176</v>
      </c>
      <c r="L1" t="s">
        <v>1643</v>
      </c>
    </row>
    <row r="2" spans="1:12" x14ac:dyDescent="0.3">
      <c r="A2" t="s">
        <v>3049</v>
      </c>
      <c r="B2" s="3">
        <v>45922</v>
      </c>
      <c r="C2" s="3">
        <v>45922</v>
      </c>
      <c r="D2" t="s">
        <v>4152</v>
      </c>
      <c r="E2" t="s">
        <v>3166</v>
      </c>
      <c r="F2" t="s">
        <v>3168</v>
      </c>
      <c r="G2">
        <v>120</v>
      </c>
      <c r="H2">
        <v>120</v>
      </c>
      <c r="I2" t="s">
        <v>3167</v>
      </c>
      <c r="J2" t="s">
        <v>3663</v>
      </c>
      <c r="K2" t="s">
        <v>179</v>
      </c>
      <c r="L2">
        <f>IF(AND(Home!$A$1&gt;=Leave_In_Approval[[#This Row],[Start Time]],Home!$A$1&lt;=Leave_In_Approval[[#This Row],[End Time]]),1,"No Aplica")</f>
        <v>1</v>
      </c>
    </row>
    <row r="3" spans="1:12" hidden="1" x14ac:dyDescent="0.3">
      <c r="A3" t="s">
        <v>465</v>
      </c>
      <c r="B3" s="3">
        <v>45919</v>
      </c>
      <c r="C3" s="3">
        <v>45919</v>
      </c>
      <c r="D3" t="s">
        <v>3802</v>
      </c>
      <c r="E3" t="s">
        <v>3166</v>
      </c>
      <c r="F3" t="s">
        <v>3168</v>
      </c>
      <c r="G3">
        <v>60</v>
      </c>
      <c r="H3">
        <v>60</v>
      </c>
      <c r="I3" t="s">
        <v>3167</v>
      </c>
      <c r="J3" t="s">
        <v>3663</v>
      </c>
      <c r="K3" t="s">
        <v>179</v>
      </c>
      <c r="L3" t="str">
        <f>IF(AND(Home!$A$1&gt;=Leave_In_Approval[[#This Row],[Start Time]],Home!$A$1&lt;=Leave_In_Approval[[#This Row],[End Time]]),1,"No Aplica")</f>
        <v>No Aplica</v>
      </c>
    </row>
    <row r="4" spans="1:12" hidden="1" x14ac:dyDescent="0.3">
      <c r="A4" t="s">
        <v>468</v>
      </c>
      <c r="B4" s="3">
        <v>45930</v>
      </c>
      <c r="C4" s="3">
        <v>45930</v>
      </c>
      <c r="D4" t="s">
        <v>469</v>
      </c>
      <c r="E4" t="s">
        <v>2758</v>
      </c>
      <c r="F4" t="s">
        <v>2760</v>
      </c>
      <c r="G4">
        <v>1410</v>
      </c>
      <c r="H4">
        <v>540</v>
      </c>
      <c r="I4" t="s">
        <v>2759</v>
      </c>
      <c r="J4" t="s">
        <v>3663</v>
      </c>
      <c r="K4" t="s">
        <v>179</v>
      </c>
      <c r="L4" t="str">
        <f>IF(AND(Home!$A$1&gt;=Leave_In_Approval[[#This Row],[Start Time]],Home!$A$1&lt;=Leave_In_Approval[[#This Row],[End Time]]),1,"No Aplica")</f>
        <v>No Aplica</v>
      </c>
    </row>
    <row r="5" spans="1:12" hidden="1" x14ac:dyDescent="0.3">
      <c r="A5" t="s">
        <v>471</v>
      </c>
      <c r="B5" s="3">
        <v>45919</v>
      </c>
      <c r="C5" s="3">
        <v>45919</v>
      </c>
      <c r="D5" t="s">
        <v>3803</v>
      </c>
      <c r="E5" t="s">
        <v>2758</v>
      </c>
      <c r="F5" t="s">
        <v>2760</v>
      </c>
      <c r="G5">
        <v>510</v>
      </c>
      <c r="H5">
        <v>510</v>
      </c>
      <c r="I5" t="s">
        <v>2759</v>
      </c>
      <c r="J5" t="s">
        <v>3663</v>
      </c>
      <c r="K5" t="s">
        <v>179</v>
      </c>
      <c r="L5" t="str">
        <f>IF(AND(Home!$A$1&gt;=Leave_In_Approval[[#This Row],[Start Time]],Home!$A$1&lt;=Leave_In_Approval[[#This Row],[End Time]]),1,"No Aplica")</f>
        <v>No Aplica</v>
      </c>
    </row>
    <row r="6" spans="1:12" hidden="1" x14ac:dyDescent="0.3">
      <c r="A6" t="s">
        <v>468</v>
      </c>
      <c r="B6" s="3">
        <v>45910</v>
      </c>
      <c r="C6" s="3">
        <v>45910</v>
      </c>
      <c r="D6" t="s">
        <v>474</v>
      </c>
      <c r="E6" t="s">
        <v>2758</v>
      </c>
      <c r="F6" t="s">
        <v>2760</v>
      </c>
      <c r="G6">
        <v>1410</v>
      </c>
      <c r="H6">
        <v>540</v>
      </c>
      <c r="I6" t="s">
        <v>2759</v>
      </c>
      <c r="J6" t="s">
        <v>3663</v>
      </c>
      <c r="K6" t="s">
        <v>179</v>
      </c>
      <c r="L6" t="str">
        <f>IF(AND(Home!$A$1&gt;=Leave_In_Approval[[#This Row],[Start Time]],Home!$A$1&lt;=Leave_In_Approval[[#This Row],[End Time]]),1,"No Aplica")</f>
        <v>No Aplica</v>
      </c>
    </row>
    <row r="7" spans="1:12" hidden="1" x14ac:dyDescent="0.3">
      <c r="A7" t="s">
        <v>468</v>
      </c>
      <c r="B7" s="3">
        <v>45902</v>
      </c>
      <c r="C7" s="3">
        <v>45902</v>
      </c>
      <c r="D7" t="s">
        <v>469</v>
      </c>
      <c r="E7" t="s">
        <v>2758</v>
      </c>
      <c r="F7" t="s">
        <v>2760</v>
      </c>
      <c r="G7">
        <v>1410</v>
      </c>
      <c r="H7">
        <v>540</v>
      </c>
      <c r="I7" t="s">
        <v>2759</v>
      </c>
      <c r="J7" t="s">
        <v>3663</v>
      </c>
      <c r="K7" t="s">
        <v>179</v>
      </c>
      <c r="L7" t="str">
        <f>IF(AND(Home!$A$1&gt;=Leave_In_Approval[[#This Row],[Start Time]],Home!$A$1&lt;=Leave_In_Approval[[#This Row],[End Time]]),1,"No Aplica")</f>
        <v>No Aplica</v>
      </c>
    </row>
    <row r="8" spans="1:12" x14ac:dyDescent="0.3">
      <c r="A8" t="s">
        <v>465</v>
      </c>
      <c r="B8" s="3">
        <v>45922</v>
      </c>
      <c r="C8" s="3">
        <v>45922</v>
      </c>
      <c r="D8" t="s">
        <v>469</v>
      </c>
      <c r="E8" t="s">
        <v>2322</v>
      </c>
      <c r="F8" t="s">
        <v>2324</v>
      </c>
      <c r="G8">
        <v>1380</v>
      </c>
      <c r="H8">
        <v>540</v>
      </c>
      <c r="I8" t="s">
        <v>2323</v>
      </c>
      <c r="J8" t="s">
        <v>3663</v>
      </c>
      <c r="K8" t="s">
        <v>179</v>
      </c>
      <c r="L8">
        <f>IF(AND(Home!$A$1&gt;=Leave_In_Approval[[#This Row],[Start Time]],Home!$A$1&lt;=Leave_In_Approval[[#This Row],[End Time]]),1,"No Aplica")</f>
        <v>1</v>
      </c>
    </row>
    <row r="9" spans="1:12" hidden="1" x14ac:dyDescent="0.3">
      <c r="A9" t="s">
        <v>468</v>
      </c>
      <c r="B9" s="3">
        <v>45923</v>
      </c>
      <c r="C9" s="3">
        <v>45923</v>
      </c>
      <c r="D9" t="s">
        <v>469</v>
      </c>
      <c r="E9" t="s">
        <v>2198</v>
      </c>
      <c r="F9" t="s">
        <v>2200</v>
      </c>
      <c r="G9">
        <v>1410</v>
      </c>
      <c r="H9">
        <v>540</v>
      </c>
      <c r="I9" t="s">
        <v>2199</v>
      </c>
      <c r="J9" t="s">
        <v>3663</v>
      </c>
      <c r="K9" t="s">
        <v>179</v>
      </c>
      <c r="L9" t="str">
        <f>IF(AND(Home!$A$1&gt;=Leave_In_Approval[[#This Row],[Start Time]],Home!$A$1&lt;=Leave_In_Approval[[#This Row],[End Time]]),1,"No Aplica")</f>
        <v>No Aplica</v>
      </c>
    </row>
    <row r="10" spans="1:12" hidden="1" x14ac:dyDescent="0.3">
      <c r="A10" t="s">
        <v>471</v>
      </c>
      <c r="B10" s="3">
        <v>45930</v>
      </c>
      <c r="C10" s="3">
        <v>45930</v>
      </c>
      <c r="D10" t="s">
        <v>621</v>
      </c>
      <c r="E10" t="s">
        <v>2009</v>
      </c>
      <c r="F10" t="s">
        <v>2011</v>
      </c>
      <c r="G10">
        <v>60</v>
      </c>
      <c r="H10">
        <v>60</v>
      </c>
      <c r="I10" t="s">
        <v>2010</v>
      </c>
      <c r="J10" t="s">
        <v>3663</v>
      </c>
      <c r="K10" t="s">
        <v>179</v>
      </c>
      <c r="L10" t="str">
        <f>IF(AND(Home!$A$1&gt;=Leave_In_Approval[[#This Row],[Start Time]],Home!$A$1&lt;=Leave_In_Approval[[#This Row],[End Time]]),1,"No Aplica")</f>
        <v>No Aplica</v>
      </c>
    </row>
    <row r="11" spans="1:12" hidden="1" x14ac:dyDescent="0.3">
      <c r="A11" t="s">
        <v>468</v>
      </c>
      <c r="B11" s="3">
        <v>45910</v>
      </c>
      <c r="C11" s="3">
        <v>45910</v>
      </c>
      <c r="D11" t="s">
        <v>469</v>
      </c>
      <c r="E11" t="s">
        <v>2506</v>
      </c>
      <c r="F11" t="s">
        <v>2508</v>
      </c>
      <c r="G11">
        <v>540</v>
      </c>
      <c r="H11">
        <v>540</v>
      </c>
      <c r="I11" t="s">
        <v>2507</v>
      </c>
      <c r="J11" t="s">
        <v>1033</v>
      </c>
      <c r="K11" t="s">
        <v>178</v>
      </c>
      <c r="L11" t="str">
        <f>IF(AND(Home!$A$1&gt;=Leave_In_Approval[[#This Row],[Start Time]],Home!$A$1&lt;=Leave_In_Approval[[#This Row],[End Time]]),1,"No Aplica")</f>
        <v>No Aplica</v>
      </c>
    </row>
    <row r="12" spans="1:12" hidden="1" x14ac:dyDescent="0.3">
      <c r="A12" t="s">
        <v>468</v>
      </c>
      <c r="B12" s="3">
        <v>45903</v>
      </c>
      <c r="C12" s="3">
        <v>45903</v>
      </c>
      <c r="D12" t="s">
        <v>469</v>
      </c>
      <c r="E12" t="s">
        <v>1879</v>
      </c>
      <c r="F12" t="s">
        <v>1881</v>
      </c>
      <c r="G12">
        <v>540</v>
      </c>
      <c r="H12">
        <v>540</v>
      </c>
      <c r="I12" t="s">
        <v>1880</v>
      </c>
      <c r="J12" t="s">
        <v>1033</v>
      </c>
      <c r="K12" t="s">
        <v>178</v>
      </c>
      <c r="L12" t="str">
        <f>IF(AND(Home!$A$1&gt;=Leave_In_Approval[[#This Row],[Start Time]],Home!$A$1&lt;=Leave_In_Approval[[#This Row],[End Time]]),1,"No Aplica")</f>
        <v>No Aplica</v>
      </c>
    </row>
    <row r="13" spans="1:12" hidden="1" x14ac:dyDescent="0.3">
      <c r="A13" t="s">
        <v>465</v>
      </c>
      <c r="B13" s="3">
        <v>45914</v>
      </c>
      <c r="C13" s="3">
        <v>45914</v>
      </c>
      <c r="D13" t="s">
        <v>469</v>
      </c>
      <c r="E13" t="s">
        <v>837</v>
      </c>
      <c r="F13" t="s">
        <v>838</v>
      </c>
      <c r="G13">
        <v>1410</v>
      </c>
      <c r="H13">
        <v>540</v>
      </c>
      <c r="I13" t="s">
        <v>1063</v>
      </c>
      <c r="J13" t="s">
        <v>1033</v>
      </c>
      <c r="K13" t="s">
        <v>178</v>
      </c>
      <c r="L13" t="str">
        <f>IF(AND(Home!$A$1&gt;=Leave_In_Approval[[#This Row],[Start Time]],Home!$A$1&lt;=Leave_In_Approval[[#This Row],[End Time]]),1,"No Aplica")</f>
        <v>No Aplica</v>
      </c>
    </row>
    <row r="14" spans="1:12" hidden="1" x14ac:dyDescent="0.3">
      <c r="A14" t="s">
        <v>465</v>
      </c>
      <c r="B14" s="3">
        <v>45903</v>
      </c>
      <c r="C14" s="3">
        <v>45903</v>
      </c>
      <c r="D14" t="s">
        <v>469</v>
      </c>
      <c r="E14" t="s">
        <v>611</v>
      </c>
      <c r="F14" t="s">
        <v>612</v>
      </c>
      <c r="G14">
        <v>540</v>
      </c>
      <c r="H14">
        <v>540</v>
      </c>
      <c r="I14" t="s">
        <v>1275</v>
      </c>
      <c r="J14" t="s">
        <v>1033</v>
      </c>
      <c r="K14" t="s">
        <v>178</v>
      </c>
      <c r="L14" t="str">
        <f>IF(AND(Home!$A$1&gt;=Leave_In_Approval[[#This Row],[Start Time]],Home!$A$1&lt;=Leave_In_Approval[[#This Row],[End Time]]),1,"No Aplica")</f>
        <v>No Aplica</v>
      </c>
    </row>
    <row r="15" spans="1:12" hidden="1" x14ac:dyDescent="0.3">
      <c r="A15" t="s">
        <v>465</v>
      </c>
      <c r="B15" s="3">
        <v>45911</v>
      </c>
      <c r="C15" s="3">
        <v>45911</v>
      </c>
      <c r="D15" t="s">
        <v>470</v>
      </c>
      <c r="E15" t="s">
        <v>417</v>
      </c>
      <c r="F15" t="s">
        <v>419</v>
      </c>
      <c r="G15">
        <v>540</v>
      </c>
      <c r="H15">
        <v>540</v>
      </c>
      <c r="I15" t="s">
        <v>1191</v>
      </c>
      <c r="J15" t="s">
        <v>1033</v>
      </c>
      <c r="K15" t="s">
        <v>178</v>
      </c>
      <c r="L15" t="str">
        <f>IF(AND(Home!$A$1&gt;=Leave_In_Approval[[#This Row],[Start Time]],Home!$A$1&lt;=Leave_In_Approval[[#This Row],[End Time]]),1,"No Aplica")</f>
        <v>No Aplica</v>
      </c>
    </row>
    <row r="16" spans="1:12" hidden="1" x14ac:dyDescent="0.3">
      <c r="A16" t="s">
        <v>468</v>
      </c>
      <c r="B16" s="3">
        <v>45911</v>
      </c>
      <c r="C16" s="3">
        <v>45911</v>
      </c>
      <c r="D16" t="s">
        <v>1855</v>
      </c>
      <c r="E16" t="s">
        <v>286</v>
      </c>
      <c r="F16" t="s">
        <v>287</v>
      </c>
      <c r="G16">
        <v>540</v>
      </c>
      <c r="H16">
        <v>540</v>
      </c>
      <c r="I16" t="s">
        <v>918</v>
      </c>
      <c r="J16" t="s">
        <v>1033</v>
      </c>
      <c r="K16" t="s">
        <v>178</v>
      </c>
      <c r="L16" t="str">
        <f>IF(AND(Home!$A$1&gt;=Leave_In_Approval[[#This Row],[Start Time]],Home!$A$1&lt;=Leave_In_Approval[[#This Row],[End Time]]),1,"No Aplica")</f>
        <v>No Aplica</v>
      </c>
    </row>
    <row r="17" spans="1:12" hidden="1" x14ac:dyDescent="0.3">
      <c r="A17" t="s">
        <v>468</v>
      </c>
      <c r="B17" s="3">
        <v>45902</v>
      </c>
      <c r="C17" s="3">
        <v>45902</v>
      </c>
      <c r="D17" t="s">
        <v>470</v>
      </c>
      <c r="E17" t="s">
        <v>265</v>
      </c>
      <c r="F17" t="s">
        <v>266</v>
      </c>
      <c r="G17">
        <v>540</v>
      </c>
      <c r="H17">
        <v>540</v>
      </c>
      <c r="I17" t="s">
        <v>1239</v>
      </c>
      <c r="J17" t="s">
        <v>1033</v>
      </c>
      <c r="K17" t="s">
        <v>178</v>
      </c>
      <c r="L17" t="str">
        <f>IF(AND(Home!$A$1&gt;=Leave_In_Approval[[#This Row],[Start Time]],Home!$A$1&lt;=Leave_In_Approval[[#This Row],[End Time]]),1,"No Aplica")</f>
        <v>No Aplica</v>
      </c>
    </row>
    <row r="18" spans="1:12" hidden="1" x14ac:dyDescent="0.3">
      <c r="A18" t="s">
        <v>471</v>
      </c>
      <c r="B18" s="3">
        <v>45919</v>
      </c>
      <c r="C18" s="3">
        <v>45919</v>
      </c>
      <c r="D18" t="s">
        <v>3797</v>
      </c>
      <c r="E18" t="s">
        <v>3650</v>
      </c>
      <c r="F18" t="s">
        <v>3652</v>
      </c>
      <c r="G18">
        <v>180</v>
      </c>
      <c r="H18">
        <v>180</v>
      </c>
      <c r="I18" t="s">
        <v>3651</v>
      </c>
      <c r="J18" t="s">
        <v>3653</v>
      </c>
      <c r="K18" t="s">
        <v>179</v>
      </c>
      <c r="L18" t="str">
        <f>IF(AND(Home!$A$1&gt;=Leave_In_Approval[[#This Row],[Start Time]],Home!$A$1&lt;=Leave_In_Approval[[#This Row],[End Time]]),1,"No Aplica")</f>
        <v>No Aplica</v>
      </c>
    </row>
    <row r="19" spans="1:12" hidden="1" x14ac:dyDescent="0.3">
      <c r="A19" t="s">
        <v>468</v>
      </c>
      <c r="B19" s="3">
        <v>45928</v>
      </c>
      <c r="C19" s="3">
        <v>45928</v>
      </c>
      <c r="D19" t="s">
        <v>3115</v>
      </c>
      <c r="E19" t="s">
        <v>3650</v>
      </c>
      <c r="F19" t="s">
        <v>3652</v>
      </c>
      <c r="G19">
        <v>930</v>
      </c>
      <c r="H19">
        <v>540</v>
      </c>
      <c r="I19" t="s">
        <v>3651</v>
      </c>
      <c r="J19" t="s">
        <v>3653</v>
      </c>
      <c r="K19" t="s">
        <v>179</v>
      </c>
      <c r="L19" t="str">
        <f>IF(AND(Home!$A$1&gt;=Leave_In_Approval[[#This Row],[Start Time]],Home!$A$1&lt;=Leave_In_Approval[[#This Row],[End Time]]),1,"No Aplica")</f>
        <v>No Aplica</v>
      </c>
    </row>
    <row r="20" spans="1:12" hidden="1" x14ac:dyDescent="0.3">
      <c r="A20" t="s">
        <v>465</v>
      </c>
      <c r="B20" s="3">
        <v>45927</v>
      </c>
      <c r="C20" s="3">
        <v>45927</v>
      </c>
      <c r="D20" t="s">
        <v>621</v>
      </c>
      <c r="E20" t="s">
        <v>3650</v>
      </c>
      <c r="F20" t="s">
        <v>3652</v>
      </c>
      <c r="G20">
        <v>240</v>
      </c>
      <c r="H20">
        <v>240</v>
      </c>
      <c r="I20" t="s">
        <v>3651</v>
      </c>
      <c r="J20" t="s">
        <v>3653</v>
      </c>
      <c r="K20" t="s">
        <v>179</v>
      </c>
      <c r="L20" t="str">
        <f>IF(AND(Home!$A$1&gt;=Leave_In_Approval[[#This Row],[Start Time]],Home!$A$1&lt;=Leave_In_Approval[[#This Row],[End Time]]),1,"No Aplica")</f>
        <v>No Aplica</v>
      </c>
    </row>
    <row r="21" spans="1:12" hidden="1" x14ac:dyDescent="0.3">
      <c r="A21" t="s">
        <v>471</v>
      </c>
      <c r="B21" s="3">
        <v>45929</v>
      </c>
      <c r="C21" s="3">
        <v>45929</v>
      </c>
      <c r="D21" t="s">
        <v>621</v>
      </c>
      <c r="E21" t="s">
        <v>1497</v>
      </c>
      <c r="F21" t="s">
        <v>1499</v>
      </c>
      <c r="G21">
        <v>60</v>
      </c>
      <c r="H21">
        <v>60</v>
      </c>
      <c r="I21" t="s">
        <v>1498</v>
      </c>
      <c r="J21" t="s">
        <v>1106</v>
      </c>
      <c r="K21" t="s">
        <v>178</v>
      </c>
      <c r="L21" t="str">
        <f>IF(AND(Home!$A$1&gt;=Leave_In_Approval[[#This Row],[Start Time]],Home!$A$1&lt;=Leave_In_Approval[[#This Row],[End Time]]),1,"No Aplica")</f>
        <v>No Aplica</v>
      </c>
    </row>
    <row r="22" spans="1:12" hidden="1" x14ac:dyDescent="0.3">
      <c r="A22" t="s">
        <v>471</v>
      </c>
      <c r="B22" s="3">
        <v>45919</v>
      </c>
      <c r="C22" s="3">
        <v>45919</v>
      </c>
      <c r="D22" t="s">
        <v>621</v>
      </c>
      <c r="E22" t="s">
        <v>1497</v>
      </c>
      <c r="F22" t="s">
        <v>1499</v>
      </c>
      <c r="G22">
        <v>120</v>
      </c>
      <c r="H22">
        <v>120</v>
      </c>
      <c r="I22" t="s">
        <v>1498</v>
      </c>
      <c r="J22" t="s">
        <v>1106</v>
      </c>
      <c r="K22" t="s">
        <v>178</v>
      </c>
      <c r="L22" t="str">
        <f>IF(AND(Home!$A$1&gt;=Leave_In_Approval[[#This Row],[Start Time]],Home!$A$1&lt;=Leave_In_Approval[[#This Row],[End Time]]),1,"No Aplica")</f>
        <v>No Aplica</v>
      </c>
    </row>
    <row r="23" spans="1:12" hidden="1" x14ac:dyDescent="0.3">
      <c r="A23" t="s">
        <v>465</v>
      </c>
      <c r="B23" s="3">
        <v>45924</v>
      </c>
      <c r="C23" s="3">
        <v>45924</v>
      </c>
      <c r="D23" t="s">
        <v>470</v>
      </c>
      <c r="E23" t="s">
        <v>1497</v>
      </c>
      <c r="F23" t="s">
        <v>1499</v>
      </c>
      <c r="G23">
        <v>540</v>
      </c>
      <c r="H23">
        <v>540</v>
      </c>
      <c r="I23" t="s">
        <v>1498</v>
      </c>
      <c r="J23" t="s">
        <v>1106</v>
      </c>
      <c r="K23" t="s">
        <v>178</v>
      </c>
      <c r="L23" t="str">
        <f>IF(AND(Home!$A$1&gt;=Leave_In_Approval[[#This Row],[Start Time]],Home!$A$1&lt;=Leave_In_Approval[[#This Row],[End Time]]),1,"No Aplica")</f>
        <v>No Aplica</v>
      </c>
    </row>
    <row r="24" spans="1:12" hidden="1" x14ac:dyDescent="0.3">
      <c r="A24" t="s">
        <v>471</v>
      </c>
      <c r="B24" s="3">
        <v>45927</v>
      </c>
      <c r="C24" s="3">
        <v>45927</v>
      </c>
      <c r="D24" t="s">
        <v>1404</v>
      </c>
      <c r="E24" t="s">
        <v>750</v>
      </c>
      <c r="F24" t="s">
        <v>751</v>
      </c>
      <c r="G24">
        <v>240</v>
      </c>
      <c r="H24">
        <v>240</v>
      </c>
      <c r="I24" t="s">
        <v>1144</v>
      </c>
      <c r="J24" t="s">
        <v>1106</v>
      </c>
      <c r="K24" t="s">
        <v>178</v>
      </c>
      <c r="L24" t="str">
        <f>IF(AND(Home!$A$1&gt;=Leave_In_Approval[[#This Row],[Start Time]],Home!$A$1&lt;=Leave_In_Approval[[#This Row],[End Time]]),1,"No Aplica")</f>
        <v>No Aplica</v>
      </c>
    </row>
    <row r="25" spans="1:12" hidden="1" x14ac:dyDescent="0.3">
      <c r="A25" t="s">
        <v>465</v>
      </c>
      <c r="B25" s="3">
        <v>45928</v>
      </c>
      <c r="C25" s="3">
        <v>45928</v>
      </c>
      <c r="D25" t="s">
        <v>497</v>
      </c>
      <c r="E25" t="s">
        <v>750</v>
      </c>
      <c r="F25" t="s">
        <v>751</v>
      </c>
      <c r="G25">
        <v>540</v>
      </c>
      <c r="H25">
        <v>540</v>
      </c>
      <c r="I25" t="s">
        <v>1144</v>
      </c>
      <c r="J25" t="s">
        <v>1106</v>
      </c>
      <c r="K25" t="s">
        <v>178</v>
      </c>
      <c r="L25" t="str">
        <f>IF(AND(Home!$A$1&gt;=Leave_In_Approval[[#This Row],[Start Time]],Home!$A$1&lt;=Leave_In_Approval[[#This Row],[End Time]]),1,"No Aplica")</f>
        <v>No Aplica</v>
      </c>
    </row>
    <row r="26" spans="1:12" hidden="1" x14ac:dyDescent="0.3">
      <c r="A26" t="s">
        <v>471</v>
      </c>
      <c r="B26" s="3">
        <v>45929</v>
      </c>
      <c r="C26" s="3">
        <v>45929</v>
      </c>
      <c r="D26" t="s">
        <v>621</v>
      </c>
      <c r="E26" t="s">
        <v>294</v>
      </c>
      <c r="F26" t="s">
        <v>296</v>
      </c>
      <c r="G26">
        <v>30</v>
      </c>
      <c r="H26">
        <v>30</v>
      </c>
      <c r="I26" t="s">
        <v>915</v>
      </c>
      <c r="J26" t="s">
        <v>1106</v>
      </c>
      <c r="K26" t="s">
        <v>178</v>
      </c>
      <c r="L26" t="str">
        <f>IF(AND(Home!$A$1&gt;=Leave_In_Approval[[#This Row],[Start Time]],Home!$A$1&lt;=Leave_In_Approval[[#This Row],[End Time]]),1,"No Aplica")</f>
        <v>No Aplica</v>
      </c>
    </row>
    <row r="27" spans="1:12" hidden="1" x14ac:dyDescent="0.3">
      <c r="A27" t="s">
        <v>471</v>
      </c>
      <c r="B27" s="3">
        <v>45927</v>
      </c>
      <c r="C27" s="3">
        <v>45927</v>
      </c>
      <c r="D27" t="s">
        <v>621</v>
      </c>
      <c r="E27" t="s">
        <v>294</v>
      </c>
      <c r="F27" t="s">
        <v>296</v>
      </c>
      <c r="G27">
        <v>120</v>
      </c>
      <c r="H27">
        <v>120</v>
      </c>
      <c r="I27" t="s">
        <v>915</v>
      </c>
      <c r="J27" t="s">
        <v>1106</v>
      </c>
      <c r="K27" t="s">
        <v>178</v>
      </c>
      <c r="L27" t="str">
        <f>IF(AND(Home!$A$1&gt;=Leave_In_Approval[[#This Row],[Start Time]],Home!$A$1&lt;=Leave_In_Approval[[#This Row],[End Time]]),1,"No Aplica")</f>
        <v>No Aplica</v>
      </c>
    </row>
    <row r="28" spans="1:12" hidden="1" x14ac:dyDescent="0.3">
      <c r="A28" t="s">
        <v>471</v>
      </c>
      <c r="B28" s="3">
        <v>45926</v>
      </c>
      <c r="C28" s="3">
        <v>45926</v>
      </c>
      <c r="D28" t="s">
        <v>621</v>
      </c>
      <c r="E28" t="s">
        <v>294</v>
      </c>
      <c r="F28" t="s">
        <v>296</v>
      </c>
      <c r="G28">
        <v>30</v>
      </c>
      <c r="H28">
        <v>30</v>
      </c>
      <c r="I28" t="s">
        <v>915</v>
      </c>
      <c r="J28" t="s">
        <v>1106</v>
      </c>
      <c r="K28" t="s">
        <v>178</v>
      </c>
      <c r="L28" t="str">
        <f>IF(AND(Home!$A$1&gt;=Leave_In_Approval[[#This Row],[Start Time]],Home!$A$1&lt;=Leave_In_Approval[[#This Row],[End Time]]),1,"No Aplica")</f>
        <v>No Aplica</v>
      </c>
    </row>
    <row r="29" spans="1:12" hidden="1" x14ac:dyDescent="0.3">
      <c r="A29" t="s">
        <v>471</v>
      </c>
      <c r="B29" s="3">
        <v>45925</v>
      </c>
      <c r="C29" s="3">
        <v>45925</v>
      </c>
      <c r="D29" t="s">
        <v>621</v>
      </c>
      <c r="E29" t="s">
        <v>294</v>
      </c>
      <c r="F29" t="s">
        <v>296</v>
      </c>
      <c r="G29">
        <v>30</v>
      </c>
      <c r="H29">
        <v>30</v>
      </c>
      <c r="I29" t="s">
        <v>915</v>
      </c>
      <c r="J29" t="s">
        <v>1106</v>
      </c>
      <c r="K29" t="s">
        <v>178</v>
      </c>
      <c r="L29" t="str">
        <f>IF(AND(Home!$A$1&gt;=Leave_In_Approval[[#This Row],[Start Time]],Home!$A$1&lt;=Leave_In_Approval[[#This Row],[End Time]]),1,"No Aplica")</f>
        <v>No Aplica</v>
      </c>
    </row>
    <row r="30" spans="1:12" hidden="1" x14ac:dyDescent="0.3">
      <c r="A30" t="s">
        <v>471</v>
      </c>
      <c r="B30" s="3">
        <v>45924</v>
      </c>
      <c r="C30" s="3">
        <v>45924</v>
      </c>
      <c r="D30" t="s">
        <v>621</v>
      </c>
      <c r="E30" t="s">
        <v>294</v>
      </c>
      <c r="F30" t="s">
        <v>296</v>
      </c>
      <c r="G30">
        <v>30</v>
      </c>
      <c r="H30">
        <v>30</v>
      </c>
      <c r="I30" t="s">
        <v>915</v>
      </c>
      <c r="J30" t="s">
        <v>1106</v>
      </c>
      <c r="K30" t="s">
        <v>178</v>
      </c>
      <c r="L30" t="str">
        <f>IF(AND(Home!$A$1&gt;=Leave_In_Approval[[#This Row],[Start Time]],Home!$A$1&lt;=Leave_In_Approval[[#This Row],[End Time]]),1,"No Aplica")</f>
        <v>No Aplica</v>
      </c>
    </row>
    <row r="31" spans="1:12" x14ac:dyDescent="0.3">
      <c r="A31" t="s">
        <v>471</v>
      </c>
      <c r="B31" s="3">
        <v>45922</v>
      </c>
      <c r="C31" s="3">
        <v>45922</v>
      </c>
      <c r="D31" t="s">
        <v>621</v>
      </c>
      <c r="E31" t="s">
        <v>294</v>
      </c>
      <c r="F31" t="s">
        <v>296</v>
      </c>
      <c r="G31">
        <v>30</v>
      </c>
      <c r="H31">
        <v>30</v>
      </c>
      <c r="I31" t="s">
        <v>915</v>
      </c>
      <c r="J31" t="s">
        <v>1106</v>
      </c>
      <c r="K31" t="s">
        <v>178</v>
      </c>
      <c r="L31">
        <f>IF(AND(Home!$A$1&gt;=Leave_In_Approval[[#This Row],[Start Time]],Home!$A$1&lt;=Leave_In_Approval[[#This Row],[End Time]]),1,"No Aplica")</f>
        <v>1</v>
      </c>
    </row>
    <row r="32" spans="1:12" hidden="1" x14ac:dyDescent="0.3">
      <c r="A32" t="s">
        <v>471</v>
      </c>
      <c r="B32" s="3">
        <v>45923</v>
      </c>
      <c r="C32" s="3">
        <v>45923</v>
      </c>
      <c r="D32" t="s">
        <v>3597</v>
      </c>
      <c r="E32" t="s">
        <v>294</v>
      </c>
      <c r="F32" t="s">
        <v>296</v>
      </c>
      <c r="G32">
        <v>540</v>
      </c>
      <c r="H32">
        <v>540</v>
      </c>
      <c r="I32" t="s">
        <v>915</v>
      </c>
      <c r="J32" t="s">
        <v>1106</v>
      </c>
      <c r="K32" t="s">
        <v>178</v>
      </c>
      <c r="L32" t="str">
        <f>IF(AND(Home!$A$1&gt;=Leave_In_Approval[[#This Row],[Start Time]],Home!$A$1&lt;=Leave_In_Approval[[#This Row],[End Time]]),1,"No Aplica")</f>
        <v>No Aplica</v>
      </c>
    </row>
    <row r="33" spans="1:12" hidden="1" x14ac:dyDescent="0.3">
      <c r="A33" t="s">
        <v>471</v>
      </c>
      <c r="B33" s="3">
        <v>45911</v>
      </c>
      <c r="C33" s="3">
        <v>45911</v>
      </c>
      <c r="D33" t="s">
        <v>3348</v>
      </c>
      <c r="E33" t="s">
        <v>294</v>
      </c>
      <c r="F33" t="s">
        <v>296</v>
      </c>
      <c r="G33">
        <v>330</v>
      </c>
      <c r="H33">
        <v>330</v>
      </c>
      <c r="I33" t="s">
        <v>915</v>
      </c>
      <c r="J33" t="s">
        <v>1106</v>
      </c>
      <c r="K33" t="s">
        <v>178</v>
      </c>
      <c r="L33" t="str">
        <f>IF(AND(Home!$A$1&gt;=Leave_In_Approval[[#This Row],[Start Time]],Home!$A$1&lt;=Leave_In_Approval[[#This Row],[End Time]]),1,"No Aplica")</f>
        <v>No Aplica</v>
      </c>
    </row>
    <row r="34" spans="1:12" hidden="1" x14ac:dyDescent="0.3">
      <c r="A34" t="s">
        <v>471</v>
      </c>
      <c r="B34" s="3">
        <v>45910</v>
      </c>
      <c r="C34" s="3">
        <v>45910</v>
      </c>
      <c r="D34" t="s">
        <v>3348</v>
      </c>
      <c r="E34" t="s">
        <v>294</v>
      </c>
      <c r="F34" t="s">
        <v>296</v>
      </c>
      <c r="G34">
        <v>180</v>
      </c>
      <c r="H34">
        <v>180</v>
      </c>
      <c r="I34" t="s">
        <v>915</v>
      </c>
      <c r="J34" t="s">
        <v>1106</v>
      </c>
      <c r="K34" t="s">
        <v>178</v>
      </c>
      <c r="L34" t="str">
        <f>IF(AND(Home!$A$1&gt;=Leave_In_Approval[[#This Row],[Start Time]],Home!$A$1&lt;=Leave_In_Approval[[#This Row],[End Time]]),1,"No Aplica")</f>
        <v>No Aplica</v>
      </c>
    </row>
    <row r="35" spans="1:12" hidden="1" x14ac:dyDescent="0.3">
      <c r="A35" t="s">
        <v>465</v>
      </c>
      <c r="B35" s="3">
        <v>45930</v>
      </c>
      <c r="C35" s="3">
        <v>45930</v>
      </c>
      <c r="D35" t="s">
        <v>3235</v>
      </c>
      <c r="E35" t="s">
        <v>1400</v>
      </c>
      <c r="F35" t="s">
        <v>1402</v>
      </c>
      <c r="G35">
        <v>60</v>
      </c>
      <c r="H35">
        <v>60</v>
      </c>
      <c r="I35" t="s">
        <v>1401</v>
      </c>
      <c r="J35" t="s">
        <v>1045</v>
      </c>
      <c r="K35" t="s">
        <v>177</v>
      </c>
      <c r="L35" t="str">
        <f>IF(AND(Home!$A$1&gt;=Leave_In_Approval[[#This Row],[Start Time]],Home!$A$1&lt;=Leave_In_Approval[[#This Row],[End Time]]),1,"No Aplica")</f>
        <v>No Aplica</v>
      </c>
    </row>
    <row r="36" spans="1:12" hidden="1" x14ac:dyDescent="0.3">
      <c r="A36" t="s">
        <v>465</v>
      </c>
      <c r="B36" s="3">
        <v>45929</v>
      </c>
      <c r="C36" s="3">
        <v>45929</v>
      </c>
      <c r="D36" t="s">
        <v>4149</v>
      </c>
      <c r="E36" t="s">
        <v>1400</v>
      </c>
      <c r="F36" t="s">
        <v>1402</v>
      </c>
      <c r="G36">
        <v>540</v>
      </c>
      <c r="H36">
        <v>540</v>
      </c>
      <c r="I36" t="s">
        <v>1401</v>
      </c>
      <c r="J36" t="s">
        <v>1045</v>
      </c>
      <c r="K36" t="s">
        <v>177</v>
      </c>
      <c r="L36" t="str">
        <f>IF(AND(Home!$A$1&gt;=Leave_In_Approval[[#This Row],[Start Time]],Home!$A$1&lt;=Leave_In_Approval[[#This Row],[End Time]]),1,"No Aplica")</f>
        <v>No Aplica</v>
      </c>
    </row>
    <row r="37" spans="1:12" hidden="1" x14ac:dyDescent="0.3">
      <c r="A37" t="s">
        <v>468</v>
      </c>
      <c r="B37" s="3">
        <v>45930</v>
      </c>
      <c r="C37" s="3">
        <v>45930</v>
      </c>
      <c r="D37" t="s">
        <v>474</v>
      </c>
      <c r="E37" t="s">
        <v>2523</v>
      </c>
      <c r="F37" t="s">
        <v>2525</v>
      </c>
      <c r="G37">
        <v>540</v>
      </c>
      <c r="H37">
        <v>540</v>
      </c>
      <c r="I37" t="s">
        <v>2524</v>
      </c>
      <c r="J37" t="s">
        <v>1045</v>
      </c>
      <c r="K37" t="s">
        <v>177</v>
      </c>
      <c r="L37" t="str">
        <f>IF(AND(Home!$A$1&gt;=Leave_In_Approval[[#This Row],[Start Time]],Home!$A$1&lt;=Leave_In_Approval[[#This Row],[End Time]]),1,"No Aplica")</f>
        <v>No Aplica</v>
      </c>
    </row>
    <row r="38" spans="1:12" hidden="1" x14ac:dyDescent="0.3">
      <c r="A38" t="s">
        <v>465</v>
      </c>
      <c r="B38" s="3">
        <v>45929</v>
      </c>
      <c r="C38" s="3">
        <v>45929</v>
      </c>
      <c r="D38" t="s">
        <v>1900</v>
      </c>
      <c r="E38" t="s">
        <v>1670</v>
      </c>
      <c r="F38" t="s">
        <v>1672</v>
      </c>
      <c r="G38">
        <v>120</v>
      </c>
      <c r="H38">
        <v>120</v>
      </c>
      <c r="I38" t="s">
        <v>1671</v>
      </c>
      <c r="J38" t="s">
        <v>1045</v>
      </c>
      <c r="K38" t="s">
        <v>177</v>
      </c>
      <c r="L38" t="str">
        <f>IF(AND(Home!$A$1&gt;=Leave_In_Approval[[#This Row],[Start Time]],Home!$A$1&lt;=Leave_In_Approval[[#This Row],[End Time]]),1,"No Aplica")</f>
        <v>No Aplica</v>
      </c>
    </row>
    <row r="39" spans="1:12" hidden="1" x14ac:dyDescent="0.3">
      <c r="A39" t="s">
        <v>465</v>
      </c>
      <c r="B39" s="3">
        <v>45929</v>
      </c>
      <c r="C39" s="3">
        <v>45929</v>
      </c>
      <c r="D39" t="s">
        <v>1900</v>
      </c>
      <c r="E39" t="s">
        <v>2230</v>
      </c>
      <c r="F39" t="s">
        <v>2232</v>
      </c>
      <c r="G39">
        <v>180</v>
      </c>
      <c r="H39">
        <v>180</v>
      </c>
      <c r="I39" t="s">
        <v>2231</v>
      </c>
      <c r="J39" t="s">
        <v>1045</v>
      </c>
      <c r="K39" t="s">
        <v>177</v>
      </c>
      <c r="L39" t="str">
        <f>IF(AND(Home!$A$1&gt;=Leave_In_Approval[[#This Row],[Start Time]],Home!$A$1&lt;=Leave_In_Approval[[#This Row],[End Time]]),1,"No Aplica")</f>
        <v>No Aplica</v>
      </c>
    </row>
    <row r="40" spans="1:12" hidden="1" x14ac:dyDescent="0.3">
      <c r="A40" t="s">
        <v>468</v>
      </c>
      <c r="B40" s="3">
        <v>45930</v>
      </c>
      <c r="C40" s="3">
        <v>45930</v>
      </c>
      <c r="D40" t="s">
        <v>599</v>
      </c>
      <c r="E40" t="s">
        <v>2230</v>
      </c>
      <c r="F40" t="s">
        <v>2232</v>
      </c>
      <c r="G40">
        <v>540</v>
      </c>
      <c r="H40">
        <v>540</v>
      </c>
      <c r="I40" t="s">
        <v>2231</v>
      </c>
      <c r="J40" t="s">
        <v>1045</v>
      </c>
      <c r="K40" t="s">
        <v>177</v>
      </c>
      <c r="L40" t="str">
        <f>IF(AND(Home!$A$1&gt;=Leave_In_Approval[[#This Row],[Start Time]],Home!$A$1&lt;=Leave_In_Approval[[#This Row],[End Time]]),1,"No Aplica")</f>
        <v>No Aplica</v>
      </c>
    </row>
    <row r="41" spans="1:12" hidden="1" x14ac:dyDescent="0.3">
      <c r="A41" t="s">
        <v>468</v>
      </c>
      <c r="B41" s="3">
        <v>45930</v>
      </c>
      <c r="C41" s="3">
        <v>45930</v>
      </c>
      <c r="D41" t="s">
        <v>469</v>
      </c>
      <c r="E41" t="s">
        <v>1356</v>
      </c>
      <c r="F41" t="s">
        <v>1358</v>
      </c>
      <c r="G41">
        <v>540</v>
      </c>
      <c r="H41">
        <v>540</v>
      </c>
      <c r="I41" t="s">
        <v>1357</v>
      </c>
      <c r="J41" t="s">
        <v>1045</v>
      </c>
      <c r="K41" t="s">
        <v>177</v>
      </c>
      <c r="L41" t="str">
        <f>IF(AND(Home!$A$1&gt;=Leave_In_Approval[[#This Row],[Start Time]],Home!$A$1&lt;=Leave_In_Approval[[#This Row],[End Time]]),1,"No Aplica")</f>
        <v>No Aplica</v>
      </c>
    </row>
    <row r="42" spans="1:12" hidden="1" x14ac:dyDescent="0.3">
      <c r="A42" t="s">
        <v>465</v>
      </c>
      <c r="B42" s="3">
        <v>45929</v>
      </c>
      <c r="C42" s="3">
        <v>45929</v>
      </c>
      <c r="D42" t="s">
        <v>520</v>
      </c>
      <c r="E42" t="s">
        <v>1356</v>
      </c>
      <c r="F42" t="s">
        <v>1358</v>
      </c>
      <c r="G42">
        <v>120</v>
      </c>
      <c r="H42">
        <v>120</v>
      </c>
      <c r="I42" t="s">
        <v>1357</v>
      </c>
      <c r="J42" t="s">
        <v>1045</v>
      </c>
      <c r="K42" t="s">
        <v>177</v>
      </c>
      <c r="L42" t="str">
        <f>IF(AND(Home!$A$1&gt;=Leave_In_Approval[[#This Row],[Start Time]],Home!$A$1&lt;=Leave_In_Approval[[#This Row],[End Time]]),1,"No Aplica")</f>
        <v>No Aplica</v>
      </c>
    </row>
    <row r="43" spans="1:12" hidden="1" x14ac:dyDescent="0.3">
      <c r="A43" t="s">
        <v>465</v>
      </c>
      <c r="B43" s="3">
        <v>45930</v>
      </c>
      <c r="C43" s="3">
        <v>45930</v>
      </c>
      <c r="D43" t="s">
        <v>655</v>
      </c>
      <c r="E43" t="s">
        <v>1688</v>
      </c>
      <c r="F43" t="s">
        <v>1690</v>
      </c>
      <c r="G43">
        <v>120</v>
      </c>
      <c r="H43">
        <v>120</v>
      </c>
      <c r="I43" t="s">
        <v>1689</v>
      </c>
      <c r="J43" t="s">
        <v>1045</v>
      </c>
      <c r="K43" t="s">
        <v>177</v>
      </c>
      <c r="L43" t="str">
        <f>IF(AND(Home!$A$1&gt;=Leave_In_Approval[[#This Row],[Start Time]],Home!$A$1&lt;=Leave_In_Approval[[#This Row],[End Time]]),1,"No Aplica")</f>
        <v>No Aplica</v>
      </c>
    </row>
    <row r="44" spans="1:12" hidden="1" x14ac:dyDescent="0.3">
      <c r="A44" t="s">
        <v>468</v>
      </c>
      <c r="B44" s="3">
        <v>45930</v>
      </c>
      <c r="C44" s="3">
        <v>45930</v>
      </c>
      <c r="D44" t="s">
        <v>467</v>
      </c>
      <c r="E44" t="s">
        <v>764</v>
      </c>
      <c r="F44" t="s">
        <v>765</v>
      </c>
      <c r="G44">
        <v>540</v>
      </c>
      <c r="H44">
        <v>540</v>
      </c>
      <c r="I44" t="s">
        <v>1119</v>
      </c>
      <c r="J44" t="s">
        <v>1045</v>
      </c>
      <c r="K44" t="s">
        <v>177</v>
      </c>
      <c r="L44" t="str">
        <f>IF(AND(Home!$A$1&gt;=Leave_In_Approval[[#This Row],[Start Time]],Home!$A$1&lt;=Leave_In_Approval[[#This Row],[End Time]]),1,"No Aplica")</f>
        <v>No Aplica</v>
      </c>
    </row>
    <row r="45" spans="1:12" hidden="1" x14ac:dyDescent="0.3">
      <c r="A45" t="s">
        <v>465</v>
      </c>
      <c r="B45" s="3">
        <v>45929</v>
      </c>
      <c r="C45" s="3">
        <v>45929</v>
      </c>
      <c r="D45" t="s">
        <v>642</v>
      </c>
      <c r="E45" t="s">
        <v>764</v>
      </c>
      <c r="F45" t="s">
        <v>765</v>
      </c>
      <c r="G45">
        <v>120</v>
      </c>
      <c r="H45">
        <v>120</v>
      </c>
      <c r="I45" t="s">
        <v>1119</v>
      </c>
      <c r="J45" t="s">
        <v>1045</v>
      </c>
      <c r="K45" t="s">
        <v>177</v>
      </c>
      <c r="L45" t="str">
        <f>IF(AND(Home!$A$1&gt;=Leave_In_Approval[[#This Row],[Start Time]],Home!$A$1&lt;=Leave_In_Approval[[#This Row],[End Time]]),1,"No Aplica")</f>
        <v>No Aplica</v>
      </c>
    </row>
    <row r="46" spans="1:12" hidden="1" x14ac:dyDescent="0.3">
      <c r="A46" t="s">
        <v>465</v>
      </c>
      <c r="B46" s="3">
        <v>45930</v>
      </c>
      <c r="C46" s="3">
        <v>45930</v>
      </c>
      <c r="D46" t="s">
        <v>4163</v>
      </c>
      <c r="E46" t="s">
        <v>727</v>
      </c>
      <c r="F46" t="s">
        <v>728</v>
      </c>
      <c r="G46">
        <v>180</v>
      </c>
      <c r="H46">
        <v>180</v>
      </c>
      <c r="I46" t="s">
        <v>1154</v>
      </c>
      <c r="J46" t="s">
        <v>1045</v>
      </c>
      <c r="K46" t="s">
        <v>177</v>
      </c>
      <c r="L46" t="str">
        <f>IF(AND(Home!$A$1&gt;=Leave_In_Approval[[#This Row],[Start Time]],Home!$A$1&lt;=Leave_In_Approval[[#This Row],[End Time]]),1,"No Aplica")</f>
        <v>No Aplica</v>
      </c>
    </row>
    <row r="47" spans="1:12" hidden="1" x14ac:dyDescent="0.3">
      <c r="A47" t="s">
        <v>465</v>
      </c>
      <c r="B47" s="3">
        <v>45929</v>
      </c>
      <c r="C47" s="3">
        <v>45929</v>
      </c>
      <c r="D47" t="s">
        <v>1931</v>
      </c>
      <c r="E47" t="s">
        <v>727</v>
      </c>
      <c r="F47" t="s">
        <v>728</v>
      </c>
      <c r="G47">
        <v>60</v>
      </c>
      <c r="H47">
        <v>60</v>
      </c>
      <c r="I47" t="s">
        <v>1154</v>
      </c>
      <c r="J47" t="s">
        <v>1045</v>
      </c>
      <c r="K47" t="s">
        <v>177</v>
      </c>
      <c r="L47" t="str">
        <f>IF(AND(Home!$A$1&gt;=Leave_In_Approval[[#This Row],[Start Time]],Home!$A$1&lt;=Leave_In_Approval[[#This Row],[End Time]]),1,"No Aplica")</f>
        <v>No Aplica</v>
      </c>
    </row>
    <row r="48" spans="1:12" hidden="1" x14ac:dyDescent="0.3">
      <c r="A48" t="s">
        <v>465</v>
      </c>
      <c r="B48" s="3">
        <v>45930</v>
      </c>
      <c r="C48" s="3">
        <v>45930</v>
      </c>
      <c r="D48" t="s">
        <v>520</v>
      </c>
      <c r="E48" t="s">
        <v>595</v>
      </c>
      <c r="F48" t="s">
        <v>596</v>
      </c>
      <c r="G48">
        <v>60</v>
      </c>
      <c r="H48">
        <v>60</v>
      </c>
      <c r="I48" t="s">
        <v>1279</v>
      </c>
      <c r="J48" t="s">
        <v>1045</v>
      </c>
      <c r="K48" t="s">
        <v>177</v>
      </c>
      <c r="L48" t="str">
        <f>IF(AND(Home!$A$1&gt;=Leave_In_Approval[[#This Row],[Start Time]],Home!$A$1&lt;=Leave_In_Approval[[#This Row],[End Time]]),1,"No Aplica")</f>
        <v>No Aplica</v>
      </c>
    </row>
    <row r="49" spans="1:12" hidden="1" x14ac:dyDescent="0.3">
      <c r="A49" t="s">
        <v>465</v>
      </c>
      <c r="B49" s="3">
        <v>45929</v>
      </c>
      <c r="C49" s="3">
        <v>45929</v>
      </c>
      <c r="D49" t="s">
        <v>520</v>
      </c>
      <c r="E49" t="s">
        <v>595</v>
      </c>
      <c r="F49" t="s">
        <v>596</v>
      </c>
      <c r="G49">
        <v>60</v>
      </c>
      <c r="H49">
        <v>60</v>
      </c>
      <c r="I49" t="s">
        <v>1279</v>
      </c>
      <c r="J49" t="s">
        <v>1045</v>
      </c>
      <c r="K49" t="s">
        <v>177</v>
      </c>
      <c r="L49" t="str">
        <f>IF(AND(Home!$A$1&gt;=Leave_In_Approval[[#This Row],[Start Time]],Home!$A$1&lt;=Leave_In_Approval[[#This Row],[End Time]]),1,"No Aplica")</f>
        <v>No Aplica</v>
      </c>
    </row>
    <row r="50" spans="1:12" hidden="1" x14ac:dyDescent="0.3">
      <c r="A50" t="s">
        <v>465</v>
      </c>
      <c r="B50" s="3">
        <v>45930</v>
      </c>
      <c r="C50" s="3">
        <v>45930</v>
      </c>
      <c r="D50" t="s">
        <v>521</v>
      </c>
      <c r="E50" t="s">
        <v>267</v>
      </c>
      <c r="F50" t="s">
        <v>268</v>
      </c>
      <c r="G50">
        <v>60</v>
      </c>
      <c r="H50">
        <v>60</v>
      </c>
      <c r="I50" t="s">
        <v>1949</v>
      </c>
      <c r="J50" t="s">
        <v>1045</v>
      </c>
      <c r="K50" t="s">
        <v>177</v>
      </c>
      <c r="L50" t="str">
        <f>IF(AND(Home!$A$1&gt;=Leave_In_Approval[[#This Row],[Start Time]],Home!$A$1&lt;=Leave_In_Approval[[#This Row],[End Time]]),1,"No Aplica")</f>
        <v>No Aplica</v>
      </c>
    </row>
    <row r="51" spans="1:12" hidden="1" x14ac:dyDescent="0.3">
      <c r="A51" t="s">
        <v>465</v>
      </c>
      <c r="B51" s="3">
        <v>45929</v>
      </c>
      <c r="C51" s="3">
        <v>45929</v>
      </c>
      <c r="D51" t="s">
        <v>521</v>
      </c>
      <c r="E51" t="s">
        <v>267</v>
      </c>
      <c r="F51" t="s">
        <v>268</v>
      </c>
      <c r="G51">
        <v>60</v>
      </c>
      <c r="H51">
        <v>60</v>
      </c>
      <c r="I51" t="s">
        <v>1949</v>
      </c>
      <c r="J51" t="s">
        <v>1045</v>
      </c>
      <c r="K51" t="s">
        <v>177</v>
      </c>
      <c r="L51" t="str">
        <f>IF(AND(Home!$A$1&gt;=Leave_In_Approval[[#This Row],[Start Time]],Home!$A$1&lt;=Leave_In_Approval[[#This Row],[End Time]]),1,"No Aplica")</f>
        <v>No Aplica</v>
      </c>
    </row>
    <row r="52" spans="1:12" hidden="1" x14ac:dyDescent="0.3">
      <c r="A52" t="s">
        <v>465</v>
      </c>
      <c r="B52" s="3">
        <v>45929</v>
      </c>
      <c r="C52" s="3">
        <v>45929</v>
      </c>
      <c r="D52" t="s">
        <v>4172</v>
      </c>
      <c r="E52" t="s">
        <v>103</v>
      </c>
      <c r="F52" t="s">
        <v>104</v>
      </c>
      <c r="G52">
        <v>180</v>
      </c>
      <c r="H52">
        <v>180</v>
      </c>
      <c r="I52" t="s">
        <v>1004</v>
      </c>
      <c r="J52" t="s">
        <v>1045</v>
      </c>
      <c r="K52" t="s">
        <v>177</v>
      </c>
      <c r="L52" t="str">
        <f>IF(AND(Home!$A$1&gt;=Leave_In_Approval[[#This Row],[Start Time]],Home!$A$1&lt;=Leave_In_Approval[[#This Row],[End Time]]),1,"No Aplica")</f>
        <v>No Aplica</v>
      </c>
    </row>
    <row r="53" spans="1:12" hidden="1" x14ac:dyDescent="0.3">
      <c r="A53" t="s">
        <v>465</v>
      </c>
      <c r="B53" s="3">
        <v>45930</v>
      </c>
      <c r="C53" s="3">
        <v>45930</v>
      </c>
      <c r="D53" t="s">
        <v>469</v>
      </c>
      <c r="E53" t="s">
        <v>103</v>
      </c>
      <c r="F53" t="s">
        <v>104</v>
      </c>
      <c r="G53">
        <v>540</v>
      </c>
      <c r="H53">
        <v>540</v>
      </c>
      <c r="I53" t="s">
        <v>1004</v>
      </c>
      <c r="J53" t="s">
        <v>1045</v>
      </c>
      <c r="K53" t="s">
        <v>177</v>
      </c>
      <c r="L53" t="str">
        <f>IF(AND(Home!$A$1&gt;=Leave_In_Approval[[#This Row],[Start Time]],Home!$A$1&lt;=Leave_In_Approval[[#This Row],[End Time]]),1,"No Aplica")</f>
        <v>No Aplica</v>
      </c>
    </row>
    <row r="54" spans="1:12" hidden="1" x14ac:dyDescent="0.3">
      <c r="A54" t="s">
        <v>465</v>
      </c>
      <c r="B54" s="3">
        <v>45930</v>
      </c>
      <c r="C54" s="3">
        <v>45930</v>
      </c>
      <c r="D54" t="s">
        <v>469</v>
      </c>
      <c r="E54" t="s">
        <v>1326</v>
      </c>
      <c r="F54" t="s">
        <v>1327</v>
      </c>
      <c r="G54">
        <v>540</v>
      </c>
      <c r="H54">
        <v>540</v>
      </c>
      <c r="I54" t="s">
        <v>2022</v>
      </c>
      <c r="J54" t="s">
        <v>1031</v>
      </c>
      <c r="K54" t="s">
        <v>177</v>
      </c>
      <c r="L54" t="str">
        <f>IF(AND(Home!$A$1&gt;=Leave_In_Approval[[#This Row],[Start Time]],Home!$A$1&lt;=Leave_In_Approval[[#This Row],[End Time]]),1,"No Aplica")</f>
        <v>No Aplica</v>
      </c>
    </row>
    <row r="55" spans="1:12" hidden="1" x14ac:dyDescent="0.3">
      <c r="A55" t="s">
        <v>468</v>
      </c>
      <c r="B55" s="3">
        <v>45930</v>
      </c>
      <c r="C55" s="3">
        <v>45930</v>
      </c>
      <c r="D55" t="s">
        <v>469</v>
      </c>
      <c r="E55" t="s">
        <v>813</v>
      </c>
      <c r="F55" t="s">
        <v>814</v>
      </c>
      <c r="G55">
        <v>540</v>
      </c>
      <c r="H55">
        <v>540</v>
      </c>
      <c r="I55" t="s">
        <v>1070</v>
      </c>
      <c r="J55" t="s">
        <v>1031</v>
      </c>
      <c r="K55" t="s">
        <v>177</v>
      </c>
      <c r="L55" t="str">
        <f>IF(AND(Home!$A$1&gt;=Leave_In_Approval[[#This Row],[Start Time]],Home!$A$1&lt;=Leave_In_Approval[[#This Row],[End Time]]),1,"No Aplica")</f>
        <v>No Aplica</v>
      </c>
    </row>
    <row r="56" spans="1:12" hidden="1" x14ac:dyDescent="0.3">
      <c r="A56" t="s">
        <v>468</v>
      </c>
      <c r="B56" s="3">
        <v>45902</v>
      </c>
      <c r="C56" s="3">
        <v>45902</v>
      </c>
      <c r="D56" t="s">
        <v>851</v>
      </c>
      <c r="E56" t="s">
        <v>1527</v>
      </c>
      <c r="F56" t="s">
        <v>1529</v>
      </c>
      <c r="G56">
        <v>930</v>
      </c>
      <c r="H56">
        <v>540</v>
      </c>
      <c r="I56" t="s">
        <v>1528</v>
      </c>
      <c r="J56" t="s">
        <v>1031</v>
      </c>
      <c r="K56" t="s">
        <v>177</v>
      </c>
      <c r="L56" t="str">
        <f>IF(AND(Home!$A$1&gt;=Leave_In_Approval[[#This Row],[Start Time]],Home!$A$1&lt;=Leave_In_Approval[[#This Row],[End Time]]),1,"No Aplica")</f>
        <v>No Aplica</v>
      </c>
    </row>
    <row r="57" spans="1:12" hidden="1" x14ac:dyDescent="0.3">
      <c r="A57" t="s">
        <v>468</v>
      </c>
      <c r="B57" s="3">
        <v>45924</v>
      </c>
      <c r="C57" s="3">
        <v>45924</v>
      </c>
      <c r="D57" t="s">
        <v>469</v>
      </c>
      <c r="E57" t="s">
        <v>1328</v>
      </c>
      <c r="F57" t="s">
        <v>1330</v>
      </c>
      <c r="G57">
        <v>480</v>
      </c>
      <c r="H57">
        <v>480</v>
      </c>
      <c r="I57" t="s">
        <v>1329</v>
      </c>
      <c r="J57" t="s">
        <v>1031</v>
      </c>
      <c r="K57" t="s">
        <v>177</v>
      </c>
      <c r="L57" t="str">
        <f>IF(AND(Home!$A$1&gt;=Leave_In_Approval[[#This Row],[Start Time]],Home!$A$1&lt;=Leave_In_Approval[[#This Row],[End Time]]),1,"No Aplica")</f>
        <v>No Aplica</v>
      </c>
    </row>
    <row r="58" spans="1:12" hidden="1" x14ac:dyDescent="0.3">
      <c r="A58" t="s">
        <v>468</v>
      </c>
      <c r="B58" s="3">
        <v>45925</v>
      </c>
      <c r="C58" s="3">
        <v>45925</v>
      </c>
      <c r="D58" t="s">
        <v>2041</v>
      </c>
      <c r="E58" t="s">
        <v>355</v>
      </c>
      <c r="F58" t="s">
        <v>362</v>
      </c>
      <c r="G58">
        <v>540</v>
      </c>
      <c r="H58">
        <v>540</v>
      </c>
      <c r="I58" t="s">
        <v>1215</v>
      </c>
      <c r="J58" t="s">
        <v>1031</v>
      </c>
      <c r="K58" t="s">
        <v>177</v>
      </c>
      <c r="L58" t="str">
        <f>IF(AND(Home!$A$1&gt;=Leave_In_Approval[[#This Row],[Start Time]],Home!$A$1&lt;=Leave_In_Approval[[#This Row],[End Time]]),1,"No Aplica")</f>
        <v>No Aplica</v>
      </c>
    </row>
    <row r="59" spans="1:12" hidden="1" x14ac:dyDescent="0.3">
      <c r="A59" t="s">
        <v>465</v>
      </c>
      <c r="B59" s="3">
        <v>45930</v>
      </c>
      <c r="C59" s="3">
        <v>45930</v>
      </c>
      <c r="D59" t="s">
        <v>467</v>
      </c>
      <c r="E59" t="s">
        <v>282</v>
      </c>
      <c r="F59" t="s">
        <v>283</v>
      </c>
      <c r="G59">
        <v>540</v>
      </c>
      <c r="H59">
        <v>540</v>
      </c>
      <c r="I59" t="s">
        <v>916</v>
      </c>
      <c r="J59" t="s">
        <v>1031</v>
      </c>
      <c r="K59" t="s">
        <v>177</v>
      </c>
      <c r="L59" t="str">
        <f>IF(AND(Home!$A$1&gt;=Leave_In_Approval[[#This Row],[Start Time]],Home!$A$1&lt;=Leave_In_Approval[[#This Row],[End Time]]),1,"No Aplica")</f>
        <v>No Aplica</v>
      </c>
    </row>
    <row r="60" spans="1:12" hidden="1" x14ac:dyDescent="0.3">
      <c r="A60" t="s">
        <v>465</v>
      </c>
      <c r="B60" s="3">
        <v>45923</v>
      </c>
      <c r="C60" s="3">
        <v>45923</v>
      </c>
      <c r="D60" t="s">
        <v>489</v>
      </c>
      <c r="E60" t="s">
        <v>275</v>
      </c>
      <c r="F60" t="s">
        <v>277</v>
      </c>
      <c r="G60">
        <v>1410</v>
      </c>
      <c r="H60">
        <v>540</v>
      </c>
      <c r="I60" t="s">
        <v>1237</v>
      </c>
      <c r="J60" t="s">
        <v>1031</v>
      </c>
      <c r="K60" t="s">
        <v>177</v>
      </c>
      <c r="L60" t="str">
        <f>IF(AND(Home!$A$1&gt;=Leave_In_Approval[[#This Row],[Start Time]],Home!$A$1&lt;=Leave_In_Approval[[#This Row],[End Time]]),1,"No Aplica")</f>
        <v>No Aplica</v>
      </c>
    </row>
    <row r="61" spans="1:12" x14ac:dyDescent="0.3">
      <c r="A61" t="s">
        <v>471</v>
      </c>
      <c r="B61" s="3">
        <v>45922</v>
      </c>
      <c r="C61" s="3">
        <v>45922</v>
      </c>
      <c r="D61" t="s">
        <v>3815</v>
      </c>
      <c r="E61" t="s">
        <v>550</v>
      </c>
      <c r="F61" t="s">
        <v>551</v>
      </c>
      <c r="G61">
        <v>330</v>
      </c>
      <c r="H61">
        <v>330</v>
      </c>
      <c r="I61" t="s">
        <v>1087</v>
      </c>
      <c r="J61" t="s">
        <v>1027</v>
      </c>
      <c r="K61" t="s">
        <v>179</v>
      </c>
      <c r="L61">
        <f>IF(AND(Home!$A$1&gt;=Leave_In_Approval[[#This Row],[Start Time]],Home!$A$1&lt;=Leave_In_Approval[[#This Row],[End Time]]),1,"No Aplica")</f>
        <v>1</v>
      </c>
    </row>
    <row r="62" spans="1:12" hidden="1" x14ac:dyDescent="0.3">
      <c r="A62" t="s">
        <v>465</v>
      </c>
      <c r="B62" s="3">
        <v>45921</v>
      </c>
      <c r="C62" s="3">
        <v>45921</v>
      </c>
      <c r="D62" t="s">
        <v>635</v>
      </c>
      <c r="E62" t="s">
        <v>550</v>
      </c>
      <c r="F62" t="s">
        <v>551</v>
      </c>
      <c r="G62">
        <v>540</v>
      </c>
      <c r="H62">
        <v>540</v>
      </c>
      <c r="I62" t="s">
        <v>1087</v>
      </c>
      <c r="J62" t="s">
        <v>1027</v>
      </c>
      <c r="K62" t="s">
        <v>179</v>
      </c>
      <c r="L62" t="str">
        <f>IF(AND(Home!$A$1&gt;=Leave_In_Approval[[#This Row],[Start Time]],Home!$A$1&lt;=Leave_In_Approval[[#This Row],[End Time]]),1,"No Aplica")</f>
        <v>No Aplica</v>
      </c>
    </row>
    <row r="63" spans="1:12" hidden="1" x14ac:dyDescent="0.3">
      <c r="A63" t="s">
        <v>471</v>
      </c>
      <c r="B63" s="3">
        <v>45920</v>
      </c>
      <c r="C63" s="3">
        <v>45920</v>
      </c>
      <c r="D63" t="s">
        <v>1708</v>
      </c>
      <c r="E63" t="s">
        <v>550</v>
      </c>
      <c r="F63" t="s">
        <v>551</v>
      </c>
      <c r="G63">
        <v>180</v>
      </c>
      <c r="H63">
        <v>180</v>
      </c>
      <c r="I63" t="s">
        <v>1087</v>
      </c>
      <c r="J63" t="s">
        <v>1027</v>
      </c>
      <c r="K63" t="s">
        <v>179</v>
      </c>
      <c r="L63" t="str">
        <f>IF(AND(Home!$A$1&gt;=Leave_In_Approval[[#This Row],[Start Time]],Home!$A$1&lt;=Leave_In_Approval[[#This Row],[End Time]]),1,"No Aplica")</f>
        <v>No Aplica</v>
      </c>
    </row>
    <row r="64" spans="1:12" hidden="1" x14ac:dyDescent="0.3">
      <c r="A64" t="s">
        <v>471</v>
      </c>
      <c r="B64" s="3">
        <v>45919</v>
      </c>
      <c r="C64" s="3">
        <v>45919</v>
      </c>
      <c r="D64" t="s">
        <v>1708</v>
      </c>
      <c r="E64" t="s">
        <v>550</v>
      </c>
      <c r="F64" t="s">
        <v>551</v>
      </c>
      <c r="G64">
        <v>180</v>
      </c>
      <c r="H64">
        <v>180</v>
      </c>
      <c r="I64" t="s">
        <v>1087</v>
      </c>
      <c r="J64" t="s">
        <v>1027</v>
      </c>
      <c r="K64" t="s">
        <v>179</v>
      </c>
      <c r="L64" t="str">
        <f>IF(AND(Home!$A$1&gt;=Leave_In_Approval[[#This Row],[Start Time]],Home!$A$1&lt;=Leave_In_Approval[[#This Row],[End Time]]),1,"No Aplica")</f>
        <v>No Aplica</v>
      </c>
    </row>
    <row r="65" spans="1:12" hidden="1" x14ac:dyDescent="0.3">
      <c r="A65" t="s">
        <v>471</v>
      </c>
      <c r="B65" s="3">
        <v>45918</v>
      </c>
      <c r="C65" s="3">
        <v>45918</v>
      </c>
      <c r="D65" t="s">
        <v>1708</v>
      </c>
      <c r="E65" t="s">
        <v>550</v>
      </c>
      <c r="F65" t="s">
        <v>551</v>
      </c>
      <c r="G65">
        <v>180</v>
      </c>
      <c r="H65">
        <v>180</v>
      </c>
      <c r="I65" t="s">
        <v>1087</v>
      </c>
      <c r="J65" t="s">
        <v>1027</v>
      </c>
      <c r="K65" t="s">
        <v>179</v>
      </c>
      <c r="L65" t="str">
        <f>IF(AND(Home!$A$1&gt;=Leave_In_Approval[[#This Row],[Start Time]],Home!$A$1&lt;=Leave_In_Approval[[#This Row],[End Time]]),1,"No Aplica")</f>
        <v>No Aplica</v>
      </c>
    </row>
    <row r="66" spans="1:12" hidden="1" x14ac:dyDescent="0.3">
      <c r="A66" t="s">
        <v>471</v>
      </c>
      <c r="B66" s="3">
        <v>45917</v>
      </c>
      <c r="C66" s="3">
        <v>45917</v>
      </c>
      <c r="D66" t="s">
        <v>1708</v>
      </c>
      <c r="E66" t="s">
        <v>550</v>
      </c>
      <c r="F66" t="s">
        <v>551</v>
      </c>
      <c r="G66">
        <v>180</v>
      </c>
      <c r="H66">
        <v>180</v>
      </c>
      <c r="I66" t="s">
        <v>1087</v>
      </c>
      <c r="J66" t="s">
        <v>1027</v>
      </c>
      <c r="K66" t="s">
        <v>179</v>
      </c>
      <c r="L66" t="str">
        <f>IF(AND(Home!$A$1&gt;=Leave_In_Approval[[#This Row],[Start Time]],Home!$A$1&lt;=Leave_In_Approval[[#This Row],[End Time]]),1,"No Aplica")</f>
        <v>No Aplica</v>
      </c>
    </row>
    <row r="67" spans="1:12" hidden="1" x14ac:dyDescent="0.3">
      <c r="A67" t="s">
        <v>471</v>
      </c>
      <c r="B67" s="3">
        <v>45915</v>
      </c>
      <c r="C67" s="3">
        <v>45915</v>
      </c>
      <c r="D67" t="s">
        <v>1708</v>
      </c>
      <c r="E67" t="s">
        <v>550</v>
      </c>
      <c r="F67" t="s">
        <v>551</v>
      </c>
      <c r="G67">
        <v>180</v>
      </c>
      <c r="H67">
        <v>180</v>
      </c>
      <c r="I67" t="s">
        <v>1087</v>
      </c>
      <c r="J67" t="s">
        <v>1027</v>
      </c>
      <c r="K67" t="s">
        <v>179</v>
      </c>
      <c r="L67" t="str">
        <f>IF(AND(Home!$A$1&gt;=Leave_In_Approval[[#This Row],[Start Time]],Home!$A$1&lt;=Leave_In_Approval[[#This Row],[End Time]]),1,"No Aplica")</f>
        <v>No Aplica</v>
      </c>
    </row>
    <row r="68" spans="1:12" hidden="1" x14ac:dyDescent="0.3">
      <c r="A68" t="s">
        <v>471</v>
      </c>
      <c r="B68" s="3">
        <v>45916</v>
      </c>
      <c r="C68" s="3">
        <v>45916</v>
      </c>
      <c r="D68" t="s">
        <v>472</v>
      </c>
      <c r="E68" t="s">
        <v>550</v>
      </c>
      <c r="F68" t="s">
        <v>551</v>
      </c>
      <c r="G68">
        <v>540</v>
      </c>
      <c r="H68">
        <v>540</v>
      </c>
      <c r="I68" t="s">
        <v>1087</v>
      </c>
      <c r="J68" t="s">
        <v>1027</v>
      </c>
      <c r="K68" t="s">
        <v>179</v>
      </c>
      <c r="L68" t="str">
        <f>IF(AND(Home!$A$1&gt;=Leave_In_Approval[[#This Row],[Start Time]],Home!$A$1&lt;=Leave_In_Approval[[#This Row],[End Time]]),1,"No Aplica")</f>
        <v>No Aplica</v>
      </c>
    </row>
    <row r="69" spans="1:12" hidden="1" x14ac:dyDescent="0.3">
      <c r="A69" t="s">
        <v>471</v>
      </c>
      <c r="B69" s="3">
        <v>45930</v>
      </c>
      <c r="C69" s="3">
        <v>45930</v>
      </c>
      <c r="D69" t="s">
        <v>860</v>
      </c>
      <c r="E69" t="s">
        <v>455</v>
      </c>
      <c r="F69" t="s">
        <v>456</v>
      </c>
      <c r="G69">
        <v>540</v>
      </c>
      <c r="H69">
        <v>540</v>
      </c>
      <c r="I69" t="s">
        <v>1092</v>
      </c>
      <c r="J69" t="s">
        <v>1027</v>
      </c>
      <c r="K69" t="s">
        <v>179</v>
      </c>
      <c r="L69" t="str">
        <f>IF(AND(Home!$A$1&gt;=Leave_In_Approval[[#This Row],[Start Time]],Home!$A$1&lt;=Leave_In_Approval[[#This Row],[End Time]]),1,"No Aplica")</f>
        <v>No Aplica</v>
      </c>
    </row>
    <row r="70" spans="1:12" hidden="1" x14ac:dyDescent="0.3">
      <c r="A70" t="s">
        <v>471</v>
      </c>
      <c r="B70" s="3">
        <v>45929</v>
      </c>
      <c r="C70" s="3">
        <v>45929</v>
      </c>
      <c r="D70" t="s">
        <v>860</v>
      </c>
      <c r="E70" t="s">
        <v>455</v>
      </c>
      <c r="F70" t="s">
        <v>456</v>
      </c>
      <c r="G70">
        <v>180</v>
      </c>
      <c r="H70">
        <v>180</v>
      </c>
      <c r="I70" t="s">
        <v>1092</v>
      </c>
      <c r="J70" t="s">
        <v>1027</v>
      </c>
      <c r="K70" t="s">
        <v>179</v>
      </c>
      <c r="L70" t="str">
        <f>IF(AND(Home!$A$1&gt;=Leave_In_Approval[[#This Row],[Start Time]],Home!$A$1&lt;=Leave_In_Approval[[#This Row],[End Time]]),1,"No Aplica")</f>
        <v>No Aplica</v>
      </c>
    </row>
    <row r="71" spans="1:12" hidden="1" x14ac:dyDescent="0.3">
      <c r="A71" t="s">
        <v>601</v>
      </c>
      <c r="B71" s="3">
        <v>45917</v>
      </c>
      <c r="C71" s="3">
        <v>45917</v>
      </c>
      <c r="D71" t="s">
        <v>3683</v>
      </c>
      <c r="E71" t="s">
        <v>455</v>
      </c>
      <c r="F71" t="s">
        <v>456</v>
      </c>
      <c r="G71">
        <v>120</v>
      </c>
      <c r="H71">
        <v>120</v>
      </c>
      <c r="I71" t="s">
        <v>1092</v>
      </c>
      <c r="J71" t="s">
        <v>1027</v>
      </c>
      <c r="K71" t="s">
        <v>179</v>
      </c>
      <c r="L71" t="str">
        <f>IF(AND(Home!$A$1&gt;=Leave_In_Approval[[#This Row],[Start Time]],Home!$A$1&lt;=Leave_In_Approval[[#This Row],[End Time]]),1,"No Aplica")</f>
        <v>No Aplica</v>
      </c>
    </row>
    <row r="72" spans="1:12" hidden="1" x14ac:dyDescent="0.3">
      <c r="A72" t="s">
        <v>471</v>
      </c>
      <c r="B72" s="3">
        <v>45923</v>
      </c>
      <c r="C72" s="3">
        <v>45923</v>
      </c>
      <c r="D72" t="s">
        <v>669</v>
      </c>
      <c r="E72" t="s">
        <v>455</v>
      </c>
      <c r="F72" t="s">
        <v>456</v>
      </c>
      <c r="G72">
        <v>540</v>
      </c>
      <c r="H72">
        <v>540</v>
      </c>
      <c r="I72" t="s">
        <v>1092</v>
      </c>
      <c r="J72" t="s">
        <v>1027</v>
      </c>
      <c r="K72" t="s">
        <v>179</v>
      </c>
      <c r="L72" t="str">
        <f>IF(AND(Home!$A$1&gt;=Leave_In_Approval[[#This Row],[Start Time]],Home!$A$1&lt;=Leave_In_Approval[[#This Row],[End Time]]),1,"No Aplica")</f>
        <v>No Aplica</v>
      </c>
    </row>
    <row r="73" spans="1:12" hidden="1" x14ac:dyDescent="0.3">
      <c r="A73" t="s">
        <v>465</v>
      </c>
      <c r="B73" s="3">
        <v>45921</v>
      </c>
      <c r="C73" s="3">
        <v>45921</v>
      </c>
      <c r="D73" t="s">
        <v>3262</v>
      </c>
      <c r="E73" t="s">
        <v>455</v>
      </c>
      <c r="F73" t="s">
        <v>456</v>
      </c>
      <c r="G73">
        <v>540</v>
      </c>
      <c r="H73">
        <v>540</v>
      </c>
      <c r="I73" t="s">
        <v>1092</v>
      </c>
      <c r="J73" t="s">
        <v>1027</v>
      </c>
      <c r="K73" t="s">
        <v>179</v>
      </c>
      <c r="L73" t="str">
        <f>IF(AND(Home!$A$1&gt;=Leave_In_Approval[[#This Row],[Start Time]],Home!$A$1&lt;=Leave_In_Approval[[#This Row],[End Time]]),1,"No Aplica")</f>
        <v>No Aplica</v>
      </c>
    </row>
    <row r="74" spans="1:12" hidden="1" x14ac:dyDescent="0.3">
      <c r="A74" t="s">
        <v>471</v>
      </c>
      <c r="B74" s="3">
        <v>45920</v>
      </c>
      <c r="C74" s="3">
        <v>45920</v>
      </c>
      <c r="D74" t="s">
        <v>510</v>
      </c>
      <c r="E74" t="s">
        <v>455</v>
      </c>
      <c r="F74" t="s">
        <v>456</v>
      </c>
      <c r="G74">
        <v>240</v>
      </c>
      <c r="H74">
        <v>240</v>
      </c>
      <c r="I74" t="s">
        <v>1092</v>
      </c>
      <c r="J74" t="s">
        <v>1027</v>
      </c>
      <c r="K74" t="s">
        <v>179</v>
      </c>
      <c r="L74" t="str">
        <f>IF(AND(Home!$A$1&gt;=Leave_In_Approval[[#This Row],[Start Time]],Home!$A$1&lt;=Leave_In_Approval[[#This Row],[End Time]]),1,"No Aplica")</f>
        <v>No Aplica</v>
      </c>
    </row>
    <row r="75" spans="1:12" hidden="1" x14ac:dyDescent="0.3">
      <c r="A75" t="s">
        <v>471</v>
      </c>
      <c r="B75" s="3">
        <v>45919</v>
      </c>
      <c r="C75" s="3">
        <v>45919</v>
      </c>
      <c r="D75" t="s">
        <v>510</v>
      </c>
      <c r="E75" t="s">
        <v>455</v>
      </c>
      <c r="F75" t="s">
        <v>456</v>
      </c>
      <c r="G75">
        <v>660</v>
      </c>
      <c r="H75">
        <v>540</v>
      </c>
      <c r="I75" t="s">
        <v>1092</v>
      </c>
      <c r="J75" t="s">
        <v>1027</v>
      </c>
      <c r="K75" t="s">
        <v>179</v>
      </c>
      <c r="L75" t="str">
        <f>IF(AND(Home!$A$1&gt;=Leave_In_Approval[[#This Row],[Start Time]],Home!$A$1&lt;=Leave_In_Approval[[#This Row],[End Time]]),1,"No Aplica")</f>
        <v>No Aplica</v>
      </c>
    </row>
    <row r="76" spans="1:12" hidden="1" x14ac:dyDescent="0.3">
      <c r="A76" t="s">
        <v>471</v>
      </c>
      <c r="B76" s="3">
        <v>45918</v>
      </c>
      <c r="C76" s="3">
        <v>45918</v>
      </c>
      <c r="D76" t="s">
        <v>510</v>
      </c>
      <c r="E76" t="s">
        <v>455</v>
      </c>
      <c r="F76" t="s">
        <v>456</v>
      </c>
      <c r="G76">
        <v>180</v>
      </c>
      <c r="H76">
        <v>180</v>
      </c>
      <c r="I76" t="s">
        <v>1092</v>
      </c>
      <c r="J76" t="s">
        <v>1027</v>
      </c>
      <c r="K76" t="s">
        <v>179</v>
      </c>
      <c r="L76" t="str">
        <f>IF(AND(Home!$A$1&gt;=Leave_In_Approval[[#This Row],[Start Time]],Home!$A$1&lt;=Leave_In_Approval[[#This Row],[End Time]]),1,"No Aplica")</f>
        <v>No Aplica</v>
      </c>
    </row>
    <row r="77" spans="1:12" hidden="1" x14ac:dyDescent="0.3">
      <c r="A77" t="s">
        <v>471</v>
      </c>
      <c r="B77" s="3">
        <v>45917</v>
      </c>
      <c r="C77" s="3">
        <v>45917</v>
      </c>
      <c r="D77" t="s">
        <v>510</v>
      </c>
      <c r="E77" t="s">
        <v>455</v>
      </c>
      <c r="F77" t="s">
        <v>456</v>
      </c>
      <c r="G77">
        <v>180</v>
      </c>
      <c r="H77">
        <v>180</v>
      </c>
      <c r="I77" t="s">
        <v>1092</v>
      </c>
      <c r="J77" t="s">
        <v>1027</v>
      </c>
      <c r="K77" t="s">
        <v>179</v>
      </c>
      <c r="L77" t="str">
        <f>IF(AND(Home!$A$1&gt;=Leave_In_Approval[[#This Row],[Start Time]],Home!$A$1&lt;=Leave_In_Approval[[#This Row],[End Time]]),1,"No Aplica")</f>
        <v>No Aplica</v>
      </c>
    </row>
    <row r="78" spans="1:12" hidden="1" x14ac:dyDescent="0.3">
      <c r="A78" t="s">
        <v>471</v>
      </c>
      <c r="B78" s="3">
        <v>45916</v>
      </c>
      <c r="C78" s="3">
        <v>45916</v>
      </c>
      <c r="D78" t="s">
        <v>669</v>
      </c>
      <c r="E78" t="s">
        <v>455</v>
      </c>
      <c r="F78" t="s">
        <v>456</v>
      </c>
      <c r="G78">
        <v>540</v>
      </c>
      <c r="H78">
        <v>540</v>
      </c>
      <c r="I78" t="s">
        <v>1092</v>
      </c>
      <c r="J78" t="s">
        <v>1027</v>
      </c>
      <c r="K78" t="s">
        <v>179</v>
      </c>
      <c r="L78" t="str">
        <f>IF(AND(Home!$A$1&gt;=Leave_In_Approval[[#This Row],[Start Time]],Home!$A$1&lt;=Leave_In_Approval[[#This Row],[End Time]]),1,"No Aplica")</f>
        <v>No Aplica</v>
      </c>
    </row>
    <row r="79" spans="1:12" hidden="1" x14ac:dyDescent="0.3">
      <c r="A79" t="s">
        <v>471</v>
      </c>
      <c r="B79" s="3">
        <v>45915</v>
      </c>
      <c r="C79" s="3">
        <v>45915</v>
      </c>
      <c r="D79" t="s">
        <v>669</v>
      </c>
      <c r="E79" t="s">
        <v>455</v>
      </c>
      <c r="F79" t="s">
        <v>456</v>
      </c>
      <c r="G79">
        <v>180</v>
      </c>
      <c r="H79">
        <v>180</v>
      </c>
      <c r="I79" t="s">
        <v>1092</v>
      </c>
      <c r="J79" t="s">
        <v>1027</v>
      </c>
      <c r="K79" t="s">
        <v>179</v>
      </c>
      <c r="L79" t="str">
        <f>IF(AND(Home!$A$1&gt;=Leave_In_Approval[[#This Row],[Start Time]],Home!$A$1&lt;=Leave_In_Approval[[#This Row],[End Time]]),1,"No Aplica")</f>
        <v>No Aplica</v>
      </c>
    </row>
    <row r="80" spans="1:12" hidden="1" x14ac:dyDescent="0.3">
      <c r="A80" t="s">
        <v>468</v>
      </c>
      <c r="B80" s="3">
        <v>45921</v>
      </c>
      <c r="C80" s="3">
        <v>45921</v>
      </c>
      <c r="D80" t="s">
        <v>3805</v>
      </c>
      <c r="E80" t="s">
        <v>2364</v>
      </c>
      <c r="F80" t="s">
        <v>2366</v>
      </c>
      <c r="G80">
        <v>60</v>
      </c>
      <c r="H80">
        <v>60</v>
      </c>
      <c r="I80" t="s">
        <v>2365</v>
      </c>
      <c r="J80" t="s">
        <v>2768</v>
      </c>
      <c r="K80" t="s">
        <v>178</v>
      </c>
      <c r="L80" t="str">
        <f>IF(AND(Home!$A$1&gt;=Leave_In_Approval[[#This Row],[Start Time]],Home!$A$1&lt;=Leave_In_Approval[[#This Row],[End Time]]),1,"No Aplica")</f>
        <v>No Aplica</v>
      </c>
    </row>
    <row r="81" spans="1:12" hidden="1" x14ac:dyDescent="0.3">
      <c r="A81" t="s">
        <v>468</v>
      </c>
      <c r="B81" s="3">
        <v>45902</v>
      </c>
      <c r="C81" s="3">
        <v>45902</v>
      </c>
      <c r="D81" t="s">
        <v>469</v>
      </c>
      <c r="E81" t="s">
        <v>1950</v>
      </c>
      <c r="F81" t="s">
        <v>1952</v>
      </c>
      <c r="G81">
        <v>540</v>
      </c>
      <c r="H81">
        <v>540</v>
      </c>
      <c r="I81" t="s">
        <v>1951</v>
      </c>
      <c r="J81" t="s">
        <v>2768</v>
      </c>
      <c r="K81" t="s">
        <v>178</v>
      </c>
      <c r="L81" t="str">
        <f>IF(AND(Home!$A$1&gt;=Leave_In_Approval[[#This Row],[Start Time]],Home!$A$1&lt;=Leave_In_Approval[[#This Row],[End Time]]),1,"No Aplica")</f>
        <v>No Aplica</v>
      </c>
    </row>
    <row r="82" spans="1:12" hidden="1" x14ac:dyDescent="0.3">
      <c r="A82" t="s">
        <v>468</v>
      </c>
      <c r="B82" s="3">
        <v>45928</v>
      </c>
      <c r="C82" s="3">
        <v>45928</v>
      </c>
      <c r="D82" t="s">
        <v>470</v>
      </c>
      <c r="E82" t="s">
        <v>1767</v>
      </c>
      <c r="F82" t="s">
        <v>1769</v>
      </c>
      <c r="G82">
        <v>540</v>
      </c>
      <c r="H82">
        <v>540</v>
      </c>
      <c r="I82" t="s">
        <v>1768</v>
      </c>
      <c r="J82" t="s">
        <v>2768</v>
      </c>
      <c r="K82" t="s">
        <v>178</v>
      </c>
      <c r="L82" t="str">
        <f>IF(AND(Home!$A$1&gt;=Leave_In_Approval[[#This Row],[Start Time]],Home!$A$1&lt;=Leave_In_Approval[[#This Row],[End Time]]),1,"No Aplica")</f>
        <v>No Aplica</v>
      </c>
    </row>
    <row r="83" spans="1:12" hidden="1" x14ac:dyDescent="0.3">
      <c r="A83" t="s">
        <v>468</v>
      </c>
      <c r="B83" s="3">
        <v>45923</v>
      </c>
      <c r="C83" s="3">
        <v>45923</v>
      </c>
      <c r="D83" t="s">
        <v>470</v>
      </c>
      <c r="E83" t="s">
        <v>1767</v>
      </c>
      <c r="F83" t="s">
        <v>1769</v>
      </c>
      <c r="G83">
        <v>480</v>
      </c>
      <c r="H83">
        <v>480</v>
      </c>
      <c r="I83" t="s">
        <v>1768</v>
      </c>
      <c r="J83" t="s">
        <v>2768</v>
      </c>
      <c r="K83" t="s">
        <v>178</v>
      </c>
      <c r="L83" t="str">
        <f>IF(AND(Home!$A$1&gt;=Leave_In_Approval[[#This Row],[Start Time]],Home!$A$1&lt;=Leave_In_Approval[[#This Row],[End Time]]),1,"No Aplica")</f>
        <v>No Aplica</v>
      </c>
    </row>
    <row r="84" spans="1:12" hidden="1" x14ac:dyDescent="0.3">
      <c r="A84" t="s">
        <v>477</v>
      </c>
      <c r="B84" s="3">
        <v>45909</v>
      </c>
      <c r="C84" s="3">
        <v>45909</v>
      </c>
      <c r="D84" t="s">
        <v>1838</v>
      </c>
      <c r="E84" t="s">
        <v>1770</v>
      </c>
      <c r="F84" t="s">
        <v>1772</v>
      </c>
      <c r="G84">
        <v>660</v>
      </c>
      <c r="H84">
        <v>540</v>
      </c>
      <c r="I84" t="s">
        <v>1771</v>
      </c>
      <c r="J84" t="s">
        <v>2768</v>
      </c>
      <c r="K84" t="s">
        <v>178</v>
      </c>
      <c r="L84" t="str">
        <f>IF(AND(Home!$A$1&gt;=Leave_In_Approval[[#This Row],[Start Time]],Home!$A$1&lt;=Leave_In_Approval[[#This Row],[End Time]]),1,"No Aplica")</f>
        <v>No Aplica</v>
      </c>
    </row>
    <row r="85" spans="1:12" hidden="1" x14ac:dyDescent="0.3">
      <c r="A85" t="s">
        <v>468</v>
      </c>
      <c r="B85" s="3">
        <v>45903</v>
      </c>
      <c r="C85" s="3">
        <v>45903</v>
      </c>
      <c r="D85" t="s">
        <v>469</v>
      </c>
      <c r="E85" t="s">
        <v>1017</v>
      </c>
      <c r="F85" t="s">
        <v>1019</v>
      </c>
      <c r="G85">
        <v>540</v>
      </c>
      <c r="H85">
        <v>540</v>
      </c>
      <c r="I85" t="s">
        <v>1018</v>
      </c>
      <c r="J85" t="s">
        <v>2768</v>
      </c>
      <c r="K85" t="s">
        <v>178</v>
      </c>
      <c r="L85" t="str">
        <f>IF(AND(Home!$A$1&gt;=Leave_In_Approval[[#This Row],[Start Time]],Home!$A$1&lt;=Leave_In_Approval[[#This Row],[End Time]]),1,"No Aplica")</f>
        <v>No Aplica</v>
      </c>
    </row>
    <row r="86" spans="1:12" hidden="1" x14ac:dyDescent="0.3">
      <c r="A86" t="s">
        <v>468</v>
      </c>
      <c r="B86" s="3">
        <v>45903</v>
      </c>
      <c r="C86" s="3">
        <v>45903</v>
      </c>
      <c r="D86" t="s">
        <v>469</v>
      </c>
      <c r="E86" t="s">
        <v>574</v>
      </c>
      <c r="F86" t="s">
        <v>575</v>
      </c>
      <c r="G86">
        <v>540</v>
      </c>
      <c r="H86">
        <v>540</v>
      </c>
      <c r="I86" t="s">
        <v>1295</v>
      </c>
      <c r="J86" t="s">
        <v>2768</v>
      </c>
      <c r="K86" t="s">
        <v>178</v>
      </c>
      <c r="L86" t="str">
        <f>IF(AND(Home!$A$1&gt;=Leave_In_Approval[[#This Row],[Start Time]],Home!$A$1&lt;=Leave_In_Approval[[#This Row],[End Time]]),1,"No Aplica")</f>
        <v>No Aplica</v>
      </c>
    </row>
    <row r="87" spans="1:12" hidden="1" x14ac:dyDescent="0.3">
      <c r="A87" t="s">
        <v>471</v>
      </c>
      <c r="B87" s="3">
        <v>45911</v>
      </c>
      <c r="C87" s="3">
        <v>45911</v>
      </c>
      <c r="D87" t="s">
        <v>2046</v>
      </c>
      <c r="E87" t="s">
        <v>76</v>
      </c>
      <c r="F87" t="s">
        <v>77</v>
      </c>
      <c r="G87">
        <v>60</v>
      </c>
      <c r="H87">
        <v>60</v>
      </c>
      <c r="I87" t="s">
        <v>969</v>
      </c>
      <c r="J87" t="s">
        <v>2768</v>
      </c>
      <c r="K87" t="s">
        <v>178</v>
      </c>
      <c r="L87" t="str">
        <f>IF(AND(Home!$A$1&gt;=Leave_In_Approval[[#This Row],[Start Time]],Home!$A$1&lt;=Leave_In_Approval[[#This Row],[End Time]]),1,"No Aplica")</f>
        <v>No Aplica</v>
      </c>
    </row>
    <row r="88" spans="1:12" hidden="1" x14ac:dyDescent="0.3">
      <c r="A88" t="s">
        <v>471</v>
      </c>
      <c r="B88" s="3">
        <v>45912</v>
      </c>
      <c r="C88" s="3">
        <v>45912</v>
      </c>
      <c r="D88" t="s">
        <v>2046</v>
      </c>
      <c r="E88" t="s">
        <v>76</v>
      </c>
      <c r="F88" t="s">
        <v>77</v>
      </c>
      <c r="G88">
        <v>60</v>
      </c>
      <c r="H88">
        <v>60</v>
      </c>
      <c r="I88" t="s">
        <v>969</v>
      </c>
      <c r="J88" t="s">
        <v>2768</v>
      </c>
      <c r="K88" t="s">
        <v>178</v>
      </c>
      <c r="L88" t="str">
        <f>IF(AND(Home!$A$1&gt;=Leave_In_Approval[[#This Row],[Start Time]],Home!$A$1&lt;=Leave_In_Approval[[#This Row],[End Time]]),1,"No Aplica")</f>
        <v>No Aplica</v>
      </c>
    </row>
    <row r="89" spans="1:12" hidden="1" x14ac:dyDescent="0.3">
      <c r="A89" t="s">
        <v>471</v>
      </c>
      <c r="B89" s="3">
        <v>45913</v>
      </c>
      <c r="C89" s="3">
        <v>45913</v>
      </c>
      <c r="D89" t="s">
        <v>2741</v>
      </c>
      <c r="E89" t="s">
        <v>76</v>
      </c>
      <c r="F89" t="s">
        <v>77</v>
      </c>
      <c r="G89">
        <v>60</v>
      </c>
      <c r="H89">
        <v>60</v>
      </c>
      <c r="I89" t="s">
        <v>969</v>
      </c>
      <c r="J89" t="s">
        <v>2768</v>
      </c>
      <c r="K89" t="s">
        <v>178</v>
      </c>
      <c r="L89" t="str">
        <f>IF(AND(Home!$A$1&gt;=Leave_In_Approval[[#This Row],[Start Time]],Home!$A$1&lt;=Leave_In_Approval[[#This Row],[End Time]]),1,"No Aplica")</f>
        <v>No Aplica</v>
      </c>
    </row>
    <row r="90" spans="1:12" hidden="1" x14ac:dyDescent="0.3">
      <c r="A90" t="s">
        <v>471</v>
      </c>
      <c r="B90" s="3">
        <v>45914</v>
      </c>
      <c r="C90" s="3">
        <v>45914</v>
      </c>
      <c r="D90" t="s">
        <v>473</v>
      </c>
      <c r="E90" t="s">
        <v>76</v>
      </c>
      <c r="F90" t="s">
        <v>77</v>
      </c>
      <c r="G90">
        <v>1020</v>
      </c>
      <c r="H90">
        <v>540</v>
      </c>
      <c r="I90" t="s">
        <v>969</v>
      </c>
      <c r="J90" t="s">
        <v>2768</v>
      </c>
      <c r="K90" t="s">
        <v>178</v>
      </c>
      <c r="L90" t="str">
        <f>IF(AND(Home!$A$1&gt;=Leave_In_Approval[[#This Row],[Start Time]],Home!$A$1&lt;=Leave_In_Approval[[#This Row],[End Time]]),1,"No Aplica")</f>
        <v>No Aplica</v>
      </c>
    </row>
    <row r="91" spans="1:12" hidden="1" x14ac:dyDescent="0.3">
      <c r="A91" t="s">
        <v>468</v>
      </c>
      <c r="B91" s="3">
        <v>45904</v>
      </c>
      <c r="C91" s="3">
        <v>45904</v>
      </c>
      <c r="D91" t="s">
        <v>469</v>
      </c>
      <c r="E91" t="s">
        <v>82</v>
      </c>
      <c r="F91" t="s">
        <v>83</v>
      </c>
      <c r="G91">
        <v>540</v>
      </c>
      <c r="H91">
        <v>540</v>
      </c>
      <c r="I91" t="s">
        <v>996</v>
      </c>
      <c r="J91" t="s">
        <v>2768</v>
      </c>
      <c r="K91" t="s">
        <v>178</v>
      </c>
      <c r="L91" t="str">
        <f>IF(AND(Home!$A$1&gt;=Leave_In_Approval[[#This Row],[Start Time]],Home!$A$1&lt;=Leave_In_Approval[[#This Row],[End Time]]),1,"No Aplica")</f>
        <v>No Aplica</v>
      </c>
    </row>
    <row r="92" spans="1:12" hidden="1" x14ac:dyDescent="0.3">
      <c r="A92" t="s">
        <v>468</v>
      </c>
      <c r="B92" s="3">
        <v>45902</v>
      </c>
      <c r="C92" s="3">
        <v>45902</v>
      </c>
      <c r="D92" t="s">
        <v>469</v>
      </c>
      <c r="E92" t="s">
        <v>111</v>
      </c>
      <c r="F92" t="s">
        <v>112</v>
      </c>
      <c r="G92">
        <v>540</v>
      </c>
      <c r="H92">
        <v>540</v>
      </c>
      <c r="I92" t="s">
        <v>3831</v>
      </c>
      <c r="J92" t="s">
        <v>2768</v>
      </c>
      <c r="K92" t="s">
        <v>178</v>
      </c>
      <c r="L92" t="str">
        <f>IF(AND(Home!$A$1&gt;=Leave_In_Approval[[#This Row],[Start Time]],Home!$A$1&lt;=Leave_In_Approval[[#This Row],[End Time]]),1,"No Aplica")</f>
        <v>No Aplica</v>
      </c>
    </row>
    <row r="93" spans="1:12" hidden="1" x14ac:dyDescent="0.3">
      <c r="A93" t="s">
        <v>468</v>
      </c>
      <c r="B93" s="3">
        <v>45930</v>
      </c>
      <c r="C93" s="3">
        <v>45930</v>
      </c>
      <c r="D93" t="s">
        <v>4145</v>
      </c>
      <c r="E93" t="s">
        <v>3351</v>
      </c>
      <c r="F93" t="s">
        <v>3359</v>
      </c>
      <c r="G93">
        <v>0</v>
      </c>
      <c r="H93">
        <v>0</v>
      </c>
      <c r="I93" t="s">
        <v>3358</v>
      </c>
      <c r="J93" t="s">
        <v>2226</v>
      </c>
      <c r="K93" t="s">
        <v>177</v>
      </c>
      <c r="L93" t="str">
        <f>IF(AND(Home!$A$1&gt;=Leave_In_Approval[[#This Row],[Start Time]],Home!$A$1&lt;=Leave_In_Approval[[#This Row],[End Time]]),1,"No Aplica")</f>
        <v>No Aplica</v>
      </c>
    </row>
    <row r="94" spans="1:12" hidden="1" x14ac:dyDescent="0.3">
      <c r="A94" t="s">
        <v>471</v>
      </c>
      <c r="B94" s="3">
        <v>45923</v>
      </c>
      <c r="C94" s="3">
        <v>45923</v>
      </c>
      <c r="D94" t="s">
        <v>3566</v>
      </c>
      <c r="E94" t="s">
        <v>3351</v>
      </c>
      <c r="F94" t="s">
        <v>3359</v>
      </c>
      <c r="G94">
        <v>60</v>
      </c>
      <c r="H94">
        <v>60</v>
      </c>
      <c r="I94" t="s">
        <v>3358</v>
      </c>
      <c r="J94" t="s">
        <v>2226</v>
      </c>
      <c r="K94" t="s">
        <v>177</v>
      </c>
      <c r="L94" t="str">
        <f>IF(AND(Home!$A$1&gt;=Leave_In_Approval[[#This Row],[Start Time]],Home!$A$1&lt;=Leave_In_Approval[[#This Row],[End Time]]),1,"No Aplica")</f>
        <v>No Aplica</v>
      </c>
    </row>
    <row r="95" spans="1:12" x14ac:dyDescent="0.3">
      <c r="A95" t="s">
        <v>468</v>
      </c>
      <c r="B95" s="3">
        <v>45922</v>
      </c>
      <c r="C95" s="3">
        <v>45922</v>
      </c>
      <c r="D95" t="s">
        <v>495</v>
      </c>
      <c r="E95" t="s">
        <v>3351</v>
      </c>
      <c r="F95" t="s">
        <v>3359</v>
      </c>
      <c r="G95">
        <v>1410</v>
      </c>
      <c r="H95">
        <v>540</v>
      </c>
      <c r="I95" t="s">
        <v>3358</v>
      </c>
      <c r="J95" t="s">
        <v>2226</v>
      </c>
      <c r="K95" t="s">
        <v>177</v>
      </c>
      <c r="L95">
        <f>IF(AND(Home!$A$1&gt;=Leave_In_Approval[[#This Row],[Start Time]],Home!$A$1&lt;=Leave_In_Approval[[#This Row],[End Time]]),1,"No Aplica")</f>
        <v>1</v>
      </c>
    </row>
    <row r="96" spans="1:12" hidden="1" x14ac:dyDescent="0.3">
      <c r="A96" t="s">
        <v>471</v>
      </c>
      <c r="B96" s="3">
        <v>45929</v>
      </c>
      <c r="C96" s="3">
        <v>45929</v>
      </c>
      <c r="D96" t="s">
        <v>496</v>
      </c>
      <c r="E96" t="s">
        <v>288</v>
      </c>
      <c r="F96" t="s">
        <v>289</v>
      </c>
      <c r="G96">
        <v>540</v>
      </c>
      <c r="H96">
        <v>540</v>
      </c>
      <c r="I96" t="s">
        <v>1104</v>
      </c>
      <c r="J96" t="s">
        <v>1026</v>
      </c>
      <c r="K96" t="s">
        <v>178</v>
      </c>
      <c r="L96" t="str">
        <f>IF(AND(Home!$A$1&gt;=Leave_In_Approval[[#This Row],[Start Time]],Home!$A$1&lt;=Leave_In_Approval[[#This Row],[End Time]]),1,"No Aplica")</f>
        <v>No Aplica</v>
      </c>
    </row>
    <row r="97" spans="1:12" hidden="1" x14ac:dyDescent="0.3">
      <c r="A97" t="s">
        <v>471</v>
      </c>
      <c r="B97" s="3">
        <v>45929</v>
      </c>
      <c r="C97" s="3">
        <v>45929</v>
      </c>
      <c r="D97" t="s">
        <v>724</v>
      </c>
      <c r="E97" t="s">
        <v>85</v>
      </c>
      <c r="F97" t="s">
        <v>86</v>
      </c>
      <c r="G97">
        <v>540</v>
      </c>
      <c r="H97">
        <v>540</v>
      </c>
      <c r="I97" t="s">
        <v>997</v>
      </c>
      <c r="J97" t="s">
        <v>1026</v>
      </c>
      <c r="K97" t="s">
        <v>178</v>
      </c>
      <c r="L97" t="str">
        <f>IF(AND(Home!$A$1&gt;=Leave_In_Approval[[#This Row],[Start Time]],Home!$A$1&lt;=Leave_In_Approval[[#This Row],[End Time]]),1,"No Aplica")</f>
        <v>No Aplica</v>
      </c>
    </row>
    <row r="98" spans="1:12" hidden="1" x14ac:dyDescent="0.3">
      <c r="A98" t="s">
        <v>471</v>
      </c>
      <c r="B98" s="3">
        <v>45910</v>
      </c>
      <c r="C98" s="3">
        <v>45910</v>
      </c>
      <c r="D98" t="s">
        <v>3308</v>
      </c>
      <c r="E98" t="s">
        <v>2168</v>
      </c>
      <c r="F98" t="s">
        <v>2170</v>
      </c>
      <c r="G98">
        <v>540</v>
      </c>
      <c r="H98">
        <v>540</v>
      </c>
      <c r="I98" t="s">
        <v>2169</v>
      </c>
      <c r="J98" t="s">
        <v>1047</v>
      </c>
      <c r="K98" t="s">
        <v>178</v>
      </c>
      <c r="L98" t="str">
        <f>IF(AND(Home!$A$1&gt;=Leave_In_Approval[[#This Row],[Start Time]],Home!$A$1&lt;=Leave_In_Approval[[#This Row],[End Time]]),1,"No Aplica")</f>
        <v>No Aplica</v>
      </c>
    </row>
    <row r="99" spans="1:12" hidden="1" x14ac:dyDescent="0.3">
      <c r="A99" t="s">
        <v>471</v>
      </c>
      <c r="B99" s="3">
        <v>45909</v>
      </c>
      <c r="C99" s="3">
        <v>45909</v>
      </c>
      <c r="D99" t="s">
        <v>3274</v>
      </c>
      <c r="E99" t="s">
        <v>2168</v>
      </c>
      <c r="F99" t="s">
        <v>2170</v>
      </c>
      <c r="G99">
        <v>540</v>
      </c>
      <c r="H99">
        <v>540</v>
      </c>
      <c r="I99" t="s">
        <v>2169</v>
      </c>
      <c r="J99" t="s">
        <v>1047</v>
      </c>
      <c r="K99" t="s">
        <v>178</v>
      </c>
      <c r="L99" t="str">
        <f>IF(AND(Home!$A$1&gt;=Leave_In_Approval[[#This Row],[Start Time]],Home!$A$1&lt;=Leave_In_Approval[[#This Row],[End Time]]),1,"No Aplica")</f>
        <v>No Aplica</v>
      </c>
    </row>
    <row r="100" spans="1:12" hidden="1" x14ac:dyDescent="0.3">
      <c r="A100" t="s">
        <v>465</v>
      </c>
      <c r="B100" s="3">
        <v>45921</v>
      </c>
      <c r="C100" s="3">
        <v>45921</v>
      </c>
      <c r="D100" t="s">
        <v>467</v>
      </c>
      <c r="E100" t="s">
        <v>2168</v>
      </c>
      <c r="F100" t="s">
        <v>2170</v>
      </c>
      <c r="G100">
        <v>540</v>
      </c>
      <c r="H100">
        <v>540</v>
      </c>
      <c r="I100" t="s">
        <v>2169</v>
      </c>
      <c r="J100" t="s">
        <v>1047</v>
      </c>
      <c r="K100" t="s">
        <v>178</v>
      </c>
      <c r="L100" t="str">
        <f>IF(AND(Home!$A$1&gt;=Leave_In_Approval[[#This Row],[Start Time]],Home!$A$1&lt;=Leave_In_Approval[[#This Row],[End Time]]),1,"No Aplica")</f>
        <v>No Aplica</v>
      </c>
    </row>
    <row r="101" spans="1:12" hidden="1" x14ac:dyDescent="0.3">
      <c r="A101" t="s">
        <v>465</v>
      </c>
      <c r="B101" s="3">
        <v>45907</v>
      </c>
      <c r="C101" s="3">
        <v>45907</v>
      </c>
      <c r="D101" t="s">
        <v>467</v>
      </c>
      <c r="E101" t="s">
        <v>2168</v>
      </c>
      <c r="F101" t="s">
        <v>2170</v>
      </c>
      <c r="G101">
        <v>540</v>
      </c>
      <c r="H101">
        <v>540</v>
      </c>
      <c r="I101" t="s">
        <v>2169</v>
      </c>
      <c r="J101" t="s">
        <v>1047</v>
      </c>
      <c r="K101" t="s">
        <v>178</v>
      </c>
      <c r="L101" t="str">
        <f>IF(AND(Home!$A$1&gt;=Leave_In_Approval[[#This Row],[Start Time]],Home!$A$1&lt;=Leave_In_Approval[[#This Row],[End Time]]),1,"No Aplica")</f>
        <v>No Aplica</v>
      </c>
    </row>
    <row r="102" spans="1:12" hidden="1" x14ac:dyDescent="0.3">
      <c r="A102" t="s">
        <v>468</v>
      </c>
      <c r="B102" s="3">
        <v>45904</v>
      </c>
      <c r="C102" s="3">
        <v>45904</v>
      </c>
      <c r="D102" t="s">
        <v>469</v>
      </c>
      <c r="E102" t="s">
        <v>1935</v>
      </c>
      <c r="F102" t="s">
        <v>1936</v>
      </c>
      <c r="G102">
        <v>540</v>
      </c>
      <c r="H102">
        <v>540</v>
      </c>
      <c r="I102" t="s">
        <v>1948</v>
      </c>
      <c r="J102" t="s">
        <v>1047</v>
      </c>
      <c r="K102" t="s">
        <v>178</v>
      </c>
      <c r="L102" t="str">
        <f>IF(AND(Home!$A$1&gt;=Leave_In_Approval[[#This Row],[Start Time]],Home!$A$1&lt;=Leave_In_Approval[[#This Row],[End Time]]),1,"No Aplica")</f>
        <v>No Aplica</v>
      </c>
    </row>
    <row r="103" spans="1:12" hidden="1" x14ac:dyDescent="0.3">
      <c r="A103" t="s">
        <v>465</v>
      </c>
      <c r="B103" s="3">
        <v>45914</v>
      </c>
      <c r="C103" s="3">
        <v>45914</v>
      </c>
      <c r="D103" t="s">
        <v>470</v>
      </c>
      <c r="E103" t="s">
        <v>1660</v>
      </c>
      <c r="F103" t="s">
        <v>1662</v>
      </c>
      <c r="G103">
        <v>300</v>
      </c>
      <c r="H103">
        <v>300</v>
      </c>
      <c r="I103" t="s">
        <v>1661</v>
      </c>
      <c r="J103" t="s">
        <v>1047</v>
      </c>
      <c r="K103" t="s">
        <v>178</v>
      </c>
      <c r="L103" t="str">
        <f>IF(AND(Home!$A$1&gt;=Leave_In_Approval[[#This Row],[Start Time]],Home!$A$1&lt;=Leave_In_Approval[[#This Row],[End Time]]),1,"No Aplica")</f>
        <v>No Aplica</v>
      </c>
    </row>
    <row r="104" spans="1:12" hidden="1" x14ac:dyDescent="0.3">
      <c r="A104" t="s">
        <v>465</v>
      </c>
      <c r="B104" s="3">
        <v>45921</v>
      </c>
      <c r="C104" s="3">
        <v>45921</v>
      </c>
      <c r="D104" t="s">
        <v>504</v>
      </c>
      <c r="E104" t="s">
        <v>1524</v>
      </c>
      <c r="F104" t="s">
        <v>1526</v>
      </c>
      <c r="G104">
        <v>540</v>
      </c>
      <c r="H104">
        <v>540</v>
      </c>
      <c r="I104" t="s">
        <v>1525</v>
      </c>
      <c r="J104" t="s">
        <v>1047</v>
      </c>
      <c r="K104" t="s">
        <v>178</v>
      </c>
      <c r="L104" t="str">
        <f>IF(AND(Home!$A$1&gt;=Leave_In_Approval[[#This Row],[Start Time]],Home!$A$1&lt;=Leave_In_Approval[[#This Row],[End Time]]),1,"No Aplica")</f>
        <v>No Aplica</v>
      </c>
    </row>
    <row r="105" spans="1:12" hidden="1" x14ac:dyDescent="0.3">
      <c r="A105" t="s">
        <v>471</v>
      </c>
      <c r="B105" s="3">
        <v>45905</v>
      </c>
      <c r="C105" s="3">
        <v>45905</v>
      </c>
      <c r="D105" t="s">
        <v>3101</v>
      </c>
      <c r="E105" t="s">
        <v>1524</v>
      </c>
      <c r="F105" t="s">
        <v>1526</v>
      </c>
      <c r="G105">
        <v>60</v>
      </c>
      <c r="H105">
        <v>60</v>
      </c>
      <c r="I105" t="s">
        <v>1525</v>
      </c>
      <c r="J105" t="s">
        <v>1047</v>
      </c>
      <c r="K105" t="s">
        <v>178</v>
      </c>
      <c r="L105" t="str">
        <f>IF(AND(Home!$A$1&gt;=Leave_In_Approval[[#This Row],[Start Time]],Home!$A$1&lt;=Leave_In_Approval[[#This Row],[End Time]]),1,"No Aplica")</f>
        <v>No Aplica</v>
      </c>
    </row>
    <row r="106" spans="1:12" hidden="1" x14ac:dyDescent="0.3">
      <c r="A106" t="s">
        <v>465</v>
      </c>
      <c r="B106" s="3">
        <v>45914</v>
      </c>
      <c r="C106" s="3">
        <v>45914</v>
      </c>
      <c r="D106" t="s">
        <v>495</v>
      </c>
      <c r="E106" t="s">
        <v>1524</v>
      </c>
      <c r="F106" t="s">
        <v>1526</v>
      </c>
      <c r="G106">
        <v>540</v>
      </c>
      <c r="H106">
        <v>540</v>
      </c>
      <c r="I106" t="s">
        <v>1525</v>
      </c>
      <c r="J106" t="s">
        <v>1047</v>
      </c>
      <c r="K106" t="s">
        <v>178</v>
      </c>
      <c r="L106" t="str">
        <f>IF(AND(Home!$A$1&gt;=Leave_In_Approval[[#This Row],[Start Time]],Home!$A$1&lt;=Leave_In_Approval[[#This Row],[End Time]]),1,"No Aplica")</f>
        <v>No Aplica</v>
      </c>
    </row>
    <row r="107" spans="1:12" hidden="1" x14ac:dyDescent="0.3">
      <c r="A107" t="s">
        <v>3049</v>
      </c>
      <c r="B107" s="3">
        <v>45906</v>
      </c>
      <c r="C107" s="3">
        <v>45911</v>
      </c>
      <c r="D107" t="s">
        <v>3104</v>
      </c>
      <c r="E107" t="s">
        <v>1475</v>
      </c>
      <c r="F107" t="s">
        <v>1477</v>
      </c>
      <c r="G107">
        <v>2520</v>
      </c>
      <c r="H107">
        <v>540</v>
      </c>
      <c r="I107" t="s">
        <v>1476</v>
      </c>
      <c r="J107" t="s">
        <v>1047</v>
      </c>
      <c r="K107" t="s">
        <v>178</v>
      </c>
      <c r="L107" t="str">
        <f>IF(AND(Home!$A$1&gt;=Leave_In_Approval[[#This Row],[Start Time]],Home!$A$1&lt;=Leave_In_Approval[[#This Row],[End Time]]),1,"No Aplica")</f>
        <v>No Aplica</v>
      </c>
    </row>
    <row r="108" spans="1:12" hidden="1" x14ac:dyDescent="0.3">
      <c r="A108" t="s">
        <v>468</v>
      </c>
      <c r="B108" s="3">
        <v>45909</v>
      </c>
      <c r="C108" s="3">
        <v>45909</v>
      </c>
      <c r="D108" t="s">
        <v>467</v>
      </c>
      <c r="E108" t="s">
        <v>1478</v>
      </c>
      <c r="F108" t="s">
        <v>1480</v>
      </c>
      <c r="G108">
        <v>540</v>
      </c>
      <c r="H108">
        <v>540</v>
      </c>
      <c r="I108" t="s">
        <v>1479</v>
      </c>
      <c r="J108" t="s">
        <v>1047</v>
      </c>
      <c r="K108" t="s">
        <v>178</v>
      </c>
      <c r="L108" t="str">
        <f>IF(AND(Home!$A$1&gt;=Leave_In_Approval[[#This Row],[Start Time]],Home!$A$1&lt;=Leave_In_Approval[[#This Row],[End Time]]),1,"No Aplica")</f>
        <v>No Aplica</v>
      </c>
    </row>
    <row r="109" spans="1:12" hidden="1" x14ac:dyDescent="0.3">
      <c r="A109" t="s">
        <v>468</v>
      </c>
      <c r="B109" s="3">
        <v>45904</v>
      </c>
      <c r="C109" s="3">
        <v>45904</v>
      </c>
      <c r="D109" t="s">
        <v>467</v>
      </c>
      <c r="E109" t="s">
        <v>1478</v>
      </c>
      <c r="F109" t="s">
        <v>1480</v>
      </c>
      <c r="G109">
        <v>540</v>
      </c>
      <c r="H109">
        <v>540</v>
      </c>
      <c r="I109" t="s">
        <v>1479</v>
      </c>
      <c r="J109" t="s">
        <v>1047</v>
      </c>
      <c r="K109" t="s">
        <v>178</v>
      </c>
      <c r="L109" t="str">
        <f>IF(AND(Home!$A$1&gt;=Leave_In_Approval[[#This Row],[Start Time]],Home!$A$1&lt;=Leave_In_Approval[[#This Row],[End Time]]),1,"No Aplica")</f>
        <v>No Aplica</v>
      </c>
    </row>
    <row r="110" spans="1:12" hidden="1" x14ac:dyDescent="0.3">
      <c r="A110" t="s">
        <v>468</v>
      </c>
      <c r="B110" s="3">
        <v>45910</v>
      </c>
      <c r="C110" s="3">
        <v>45910</v>
      </c>
      <c r="D110" t="s">
        <v>3243</v>
      </c>
      <c r="E110" t="s">
        <v>869</v>
      </c>
      <c r="F110" t="s">
        <v>870</v>
      </c>
      <c r="G110">
        <v>540</v>
      </c>
      <c r="H110">
        <v>540</v>
      </c>
      <c r="I110" t="s">
        <v>1048</v>
      </c>
      <c r="J110" t="s">
        <v>1047</v>
      </c>
      <c r="K110" t="s">
        <v>178</v>
      </c>
      <c r="L110" t="str">
        <f>IF(AND(Home!$A$1&gt;=Leave_In_Approval[[#This Row],[Start Time]],Home!$A$1&lt;=Leave_In_Approval[[#This Row],[End Time]]),1,"No Aplica")</f>
        <v>No Aplica</v>
      </c>
    </row>
    <row r="111" spans="1:12" hidden="1" x14ac:dyDescent="0.3">
      <c r="A111" t="s">
        <v>465</v>
      </c>
      <c r="B111" s="3">
        <v>45921</v>
      </c>
      <c r="C111" s="3">
        <v>45921</v>
      </c>
      <c r="D111" t="s">
        <v>467</v>
      </c>
      <c r="E111" t="s">
        <v>1028</v>
      </c>
      <c r="F111" t="s">
        <v>1030</v>
      </c>
      <c r="G111">
        <v>540</v>
      </c>
      <c r="H111">
        <v>540</v>
      </c>
      <c r="I111" t="s">
        <v>1029</v>
      </c>
      <c r="J111" t="s">
        <v>1047</v>
      </c>
      <c r="K111" t="s">
        <v>178</v>
      </c>
      <c r="L111" t="str">
        <f>IF(AND(Home!$A$1&gt;=Leave_In_Approval[[#This Row],[Start Time]],Home!$A$1&lt;=Leave_In_Approval[[#This Row],[End Time]]),1,"No Aplica")</f>
        <v>No Aplica</v>
      </c>
    </row>
    <row r="112" spans="1:12" hidden="1" x14ac:dyDescent="0.3">
      <c r="A112" t="s">
        <v>468</v>
      </c>
      <c r="B112" s="3">
        <v>45916</v>
      </c>
      <c r="C112" s="3">
        <v>45916</v>
      </c>
      <c r="D112" t="s">
        <v>467</v>
      </c>
      <c r="E112" t="s">
        <v>609</v>
      </c>
      <c r="F112" t="s">
        <v>610</v>
      </c>
      <c r="G112">
        <v>540</v>
      </c>
      <c r="H112">
        <v>540</v>
      </c>
      <c r="I112" t="s">
        <v>1274</v>
      </c>
      <c r="J112" t="s">
        <v>1047</v>
      </c>
      <c r="K112" t="s">
        <v>178</v>
      </c>
      <c r="L112" t="str">
        <f>IF(AND(Home!$A$1&gt;=Leave_In_Approval[[#This Row],[Start Time]],Home!$A$1&lt;=Leave_In_Approval[[#This Row],[End Time]]),1,"No Aplica")</f>
        <v>No Aplica</v>
      </c>
    </row>
    <row r="113" spans="1:12" hidden="1" x14ac:dyDescent="0.3">
      <c r="A113" t="s">
        <v>468</v>
      </c>
      <c r="B113" s="3">
        <v>45909</v>
      </c>
      <c r="C113" s="3">
        <v>45909</v>
      </c>
      <c r="D113" t="s">
        <v>467</v>
      </c>
      <c r="E113" t="s">
        <v>609</v>
      </c>
      <c r="F113" t="s">
        <v>610</v>
      </c>
      <c r="G113">
        <v>540</v>
      </c>
      <c r="H113">
        <v>540</v>
      </c>
      <c r="I113" t="s">
        <v>1274</v>
      </c>
      <c r="J113" t="s">
        <v>1047</v>
      </c>
      <c r="K113" t="s">
        <v>178</v>
      </c>
      <c r="L113" t="str">
        <f>IF(AND(Home!$A$1&gt;=Leave_In_Approval[[#This Row],[Start Time]],Home!$A$1&lt;=Leave_In_Approval[[#This Row],[End Time]]),1,"No Aplica")</f>
        <v>No Aplica</v>
      </c>
    </row>
    <row r="114" spans="1:12" hidden="1" x14ac:dyDescent="0.3">
      <c r="A114" t="s">
        <v>471</v>
      </c>
      <c r="B114" s="3">
        <v>45929</v>
      </c>
      <c r="C114" s="3">
        <v>45929</v>
      </c>
      <c r="D114" t="s">
        <v>493</v>
      </c>
      <c r="E114" t="s">
        <v>2089</v>
      </c>
      <c r="F114" t="s">
        <v>2109</v>
      </c>
      <c r="G114">
        <v>60</v>
      </c>
      <c r="H114">
        <v>60</v>
      </c>
      <c r="I114" t="s">
        <v>2108</v>
      </c>
      <c r="J114" t="s">
        <v>1105</v>
      </c>
      <c r="K114" t="s">
        <v>177</v>
      </c>
      <c r="L114" t="str">
        <f>IF(AND(Home!$A$1&gt;=Leave_In_Approval[[#This Row],[Start Time]],Home!$A$1&lt;=Leave_In_Approval[[#This Row],[End Time]]),1,"No Aplica")</f>
        <v>No Aplica</v>
      </c>
    </row>
    <row r="115" spans="1:12" hidden="1" x14ac:dyDescent="0.3">
      <c r="A115" t="s">
        <v>471</v>
      </c>
      <c r="B115" s="3">
        <v>45903</v>
      </c>
      <c r="C115" s="3">
        <v>45903</v>
      </c>
      <c r="D115" t="s">
        <v>493</v>
      </c>
      <c r="E115" t="s">
        <v>2089</v>
      </c>
      <c r="F115" t="s">
        <v>2109</v>
      </c>
      <c r="G115">
        <v>60</v>
      </c>
      <c r="H115">
        <v>60</v>
      </c>
      <c r="I115" t="s">
        <v>2108</v>
      </c>
      <c r="J115" t="s">
        <v>1105</v>
      </c>
      <c r="K115" t="s">
        <v>177</v>
      </c>
      <c r="L115" t="str">
        <f>IF(AND(Home!$A$1&gt;=Leave_In_Approval[[#This Row],[Start Time]],Home!$A$1&lt;=Leave_In_Approval[[#This Row],[End Time]]),1,"No Aplica")</f>
        <v>No Aplica</v>
      </c>
    </row>
    <row r="116" spans="1:12" hidden="1" x14ac:dyDescent="0.3">
      <c r="A116" t="s">
        <v>471</v>
      </c>
      <c r="B116" s="3">
        <v>45902</v>
      </c>
      <c r="C116" s="3">
        <v>45902</v>
      </c>
      <c r="D116" t="s">
        <v>493</v>
      </c>
      <c r="E116" t="s">
        <v>2089</v>
      </c>
      <c r="F116" t="s">
        <v>2109</v>
      </c>
      <c r="G116">
        <v>60</v>
      </c>
      <c r="H116">
        <v>60</v>
      </c>
      <c r="I116" t="s">
        <v>2108</v>
      </c>
      <c r="J116" t="s">
        <v>1105</v>
      </c>
      <c r="K116" t="s">
        <v>177</v>
      </c>
      <c r="L116" t="str">
        <f>IF(AND(Home!$A$1&gt;=Leave_In_Approval[[#This Row],[Start Time]],Home!$A$1&lt;=Leave_In_Approval[[#This Row],[End Time]]),1,"No Aplica")</f>
        <v>No Aplica</v>
      </c>
    </row>
    <row r="117" spans="1:12" hidden="1" x14ac:dyDescent="0.3">
      <c r="A117" t="s">
        <v>471</v>
      </c>
      <c r="B117" s="3">
        <v>45901</v>
      </c>
      <c r="C117" s="3">
        <v>45901</v>
      </c>
      <c r="D117" t="s">
        <v>493</v>
      </c>
      <c r="E117" t="s">
        <v>2089</v>
      </c>
      <c r="F117" t="s">
        <v>2109</v>
      </c>
      <c r="G117">
        <v>60</v>
      </c>
      <c r="H117">
        <v>60</v>
      </c>
      <c r="I117" t="s">
        <v>2108</v>
      </c>
      <c r="J117" t="s">
        <v>1105</v>
      </c>
      <c r="K117" t="s">
        <v>177</v>
      </c>
      <c r="L117" t="str">
        <f>IF(AND(Home!$A$1&gt;=Leave_In_Approval[[#This Row],[Start Time]],Home!$A$1&lt;=Leave_In_Approval[[#This Row],[End Time]]),1,"No Aplica")</f>
        <v>No Aplica</v>
      </c>
    </row>
    <row r="118" spans="1:12" hidden="1" x14ac:dyDescent="0.3">
      <c r="A118" t="s">
        <v>468</v>
      </c>
      <c r="B118" s="3">
        <v>45930</v>
      </c>
      <c r="C118" s="3">
        <v>45930</v>
      </c>
      <c r="D118" t="s">
        <v>495</v>
      </c>
      <c r="E118" t="s">
        <v>2089</v>
      </c>
      <c r="F118" t="s">
        <v>2109</v>
      </c>
      <c r="G118">
        <v>1410</v>
      </c>
      <c r="H118">
        <v>540</v>
      </c>
      <c r="I118" t="s">
        <v>2108</v>
      </c>
      <c r="J118" t="s">
        <v>1105</v>
      </c>
      <c r="K118" t="s">
        <v>177</v>
      </c>
      <c r="L118" t="str">
        <f>IF(AND(Home!$A$1&gt;=Leave_In_Approval[[#This Row],[Start Time]],Home!$A$1&lt;=Leave_In_Approval[[#This Row],[End Time]]),1,"No Aplica")</f>
        <v>No Aplica</v>
      </c>
    </row>
    <row r="119" spans="1:12" hidden="1" x14ac:dyDescent="0.3">
      <c r="A119" t="s">
        <v>471</v>
      </c>
      <c r="B119" s="3">
        <v>45929</v>
      </c>
      <c r="C119" s="3">
        <v>45929</v>
      </c>
      <c r="D119" t="s">
        <v>493</v>
      </c>
      <c r="E119" t="s">
        <v>3689</v>
      </c>
      <c r="F119" t="s">
        <v>3691</v>
      </c>
      <c r="G119">
        <v>60</v>
      </c>
      <c r="H119">
        <v>60</v>
      </c>
      <c r="I119" t="s">
        <v>3690</v>
      </c>
      <c r="J119" t="s">
        <v>1105</v>
      </c>
      <c r="K119" t="s">
        <v>177</v>
      </c>
      <c r="L119" t="str">
        <f>IF(AND(Home!$A$1&gt;=Leave_In_Approval[[#This Row],[Start Time]],Home!$A$1&lt;=Leave_In_Approval[[#This Row],[End Time]]),1,"No Aplica")</f>
        <v>No Aplica</v>
      </c>
    </row>
    <row r="120" spans="1:12" hidden="1" x14ac:dyDescent="0.3">
      <c r="A120" t="s">
        <v>468</v>
      </c>
      <c r="B120" s="3">
        <v>45930</v>
      </c>
      <c r="C120" s="3">
        <v>45930</v>
      </c>
      <c r="D120" t="s">
        <v>359</v>
      </c>
      <c r="E120" t="s">
        <v>3689</v>
      </c>
      <c r="F120" t="s">
        <v>3691</v>
      </c>
      <c r="G120">
        <v>1380</v>
      </c>
      <c r="H120">
        <v>540</v>
      </c>
      <c r="I120" t="s">
        <v>3690</v>
      </c>
      <c r="J120" t="s">
        <v>1105</v>
      </c>
      <c r="K120" t="s">
        <v>177</v>
      </c>
      <c r="L120" t="str">
        <f>IF(AND(Home!$A$1&gt;=Leave_In_Approval[[#This Row],[Start Time]],Home!$A$1&lt;=Leave_In_Approval[[#This Row],[End Time]]),1,"No Aplica")</f>
        <v>No Aplica</v>
      </c>
    </row>
    <row r="121" spans="1:12" hidden="1" x14ac:dyDescent="0.3">
      <c r="A121" t="s">
        <v>468</v>
      </c>
      <c r="B121" s="3">
        <v>45930</v>
      </c>
      <c r="C121" s="3">
        <v>45930</v>
      </c>
      <c r="D121" t="s">
        <v>474</v>
      </c>
      <c r="E121" t="s">
        <v>1500</v>
      </c>
      <c r="F121" t="s">
        <v>1502</v>
      </c>
      <c r="G121">
        <v>1410</v>
      </c>
      <c r="H121">
        <v>540</v>
      </c>
      <c r="I121" t="s">
        <v>1501</v>
      </c>
      <c r="J121" t="s">
        <v>1105</v>
      </c>
      <c r="K121" t="s">
        <v>177</v>
      </c>
      <c r="L121" t="str">
        <f>IF(AND(Home!$A$1&gt;=Leave_In_Approval[[#This Row],[Start Time]],Home!$A$1&lt;=Leave_In_Approval[[#This Row],[End Time]]),1,"No Aplica")</f>
        <v>No Aplica</v>
      </c>
    </row>
    <row r="122" spans="1:12" hidden="1" x14ac:dyDescent="0.3">
      <c r="A122" t="s">
        <v>471</v>
      </c>
      <c r="B122" s="3">
        <v>45930</v>
      </c>
      <c r="C122" s="3">
        <v>45930</v>
      </c>
      <c r="D122" t="s">
        <v>493</v>
      </c>
      <c r="E122" t="s">
        <v>1484</v>
      </c>
      <c r="F122" t="s">
        <v>1486</v>
      </c>
      <c r="G122">
        <v>60</v>
      </c>
      <c r="H122">
        <v>60</v>
      </c>
      <c r="I122" t="s">
        <v>1485</v>
      </c>
      <c r="J122" t="s">
        <v>1105</v>
      </c>
      <c r="K122" t="s">
        <v>177</v>
      </c>
      <c r="L122" t="str">
        <f>IF(AND(Home!$A$1&gt;=Leave_In_Approval[[#This Row],[Start Time]],Home!$A$1&lt;=Leave_In_Approval[[#This Row],[End Time]]),1,"No Aplica")</f>
        <v>No Aplica</v>
      </c>
    </row>
    <row r="123" spans="1:12" hidden="1" x14ac:dyDescent="0.3">
      <c r="A123" t="s">
        <v>471</v>
      </c>
      <c r="B123" s="3">
        <v>45929</v>
      </c>
      <c r="C123" s="3">
        <v>45929</v>
      </c>
      <c r="D123" t="s">
        <v>493</v>
      </c>
      <c r="E123" t="s">
        <v>1484</v>
      </c>
      <c r="F123" t="s">
        <v>1486</v>
      </c>
      <c r="G123">
        <v>60</v>
      </c>
      <c r="H123">
        <v>60</v>
      </c>
      <c r="I123" t="s">
        <v>1485</v>
      </c>
      <c r="J123" t="s">
        <v>1105</v>
      </c>
      <c r="K123" t="s">
        <v>177</v>
      </c>
      <c r="L123" t="str">
        <f>IF(AND(Home!$A$1&gt;=Leave_In_Approval[[#This Row],[Start Time]],Home!$A$1&lt;=Leave_In_Approval[[#This Row],[End Time]]),1,"No Aplica")</f>
        <v>No Aplica</v>
      </c>
    </row>
    <row r="124" spans="1:12" hidden="1" x14ac:dyDescent="0.3">
      <c r="A124" t="s">
        <v>471</v>
      </c>
      <c r="B124" s="3">
        <v>45929</v>
      </c>
      <c r="C124" s="3">
        <v>45929</v>
      </c>
      <c r="D124" t="s">
        <v>1669</v>
      </c>
      <c r="E124" t="s">
        <v>1901</v>
      </c>
      <c r="F124" t="s">
        <v>1903</v>
      </c>
      <c r="G124">
        <v>60</v>
      </c>
      <c r="H124">
        <v>60</v>
      </c>
      <c r="I124" t="s">
        <v>1902</v>
      </c>
      <c r="J124" t="s">
        <v>1105</v>
      </c>
      <c r="K124" t="s">
        <v>177</v>
      </c>
      <c r="L124" t="str">
        <f>IF(AND(Home!$A$1&gt;=Leave_In_Approval[[#This Row],[Start Time]],Home!$A$1&lt;=Leave_In_Approval[[#This Row],[End Time]]),1,"No Aplica")</f>
        <v>No Aplica</v>
      </c>
    </row>
    <row r="125" spans="1:12" hidden="1" x14ac:dyDescent="0.3">
      <c r="A125" t="s">
        <v>465</v>
      </c>
      <c r="B125" s="3">
        <v>45930</v>
      </c>
      <c r="C125" s="3">
        <v>45930</v>
      </c>
      <c r="D125" t="s">
        <v>467</v>
      </c>
      <c r="E125" t="s">
        <v>1901</v>
      </c>
      <c r="F125" t="s">
        <v>1903</v>
      </c>
      <c r="G125">
        <v>1410</v>
      </c>
      <c r="H125">
        <v>540</v>
      </c>
      <c r="I125" t="s">
        <v>1902</v>
      </c>
      <c r="J125" t="s">
        <v>1105</v>
      </c>
      <c r="K125" t="s">
        <v>177</v>
      </c>
      <c r="L125" t="str">
        <f>IF(AND(Home!$A$1&gt;=Leave_In_Approval[[#This Row],[Start Time]],Home!$A$1&lt;=Leave_In_Approval[[#This Row],[End Time]]),1,"No Aplica")</f>
        <v>No Aplica</v>
      </c>
    </row>
    <row r="126" spans="1:12" hidden="1" x14ac:dyDescent="0.3">
      <c r="A126" t="s">
        <v>468</v>
      </c>
      <c r="B126" s="3">
        <v>45929</v>
      </c>
      <c r="C126" s="3">
        <v>45929</v>
      </c>
      <c r="D126" t="s">
        <v>3195</v>
      </c>
      <c r="E126" t="s">
        <v>2755</v>
      </c>
      <c r="F126" t="s">
        <v>2757</v>
      </c>
      <c r="G126">
        <v>540</v>
      </c>
      <c r="H126">
        <v>540</v>
      </c>
      <c r="I126" t="s">
        <v>2756</v>
      </c>
      <c r="J126" t="s">
        <v>1105</v>
      </c>
      <c r="K126" t="s">
        <v>177</v>
      </c>
      <c r="L126" t="str">
        <f>IF(AND(Home!$A$1&gt;=Leave_In_Approval[[#This Row],[Start Time]],Home!$A$1&lt;=Leave_In_Approval[[#This Row],[End Time]]),1,"No Aplica")</f>
        <v>No Aplica</v>
      </c>
    </row>
    <row r="127" spans="1:12" hidden="1" x14ac:dyDescent="0.3">
      <c r="A127" t="s">
        <v>471</v>
      </c>
      <c r="B127" s="3">
        <v>45930</v>
      </c>
      <c r="C127" s="3">
        <v>45930</v>
      </c>
      <c r="D127" t="s">
        <v>493</v>
      </c>
      <c r="E127" t="s">
        <v>1735</v>
      </c>
      <c r="F127" t="s">
        <v>1737</v>
      </c>
      <c r="G127">
        <v>60</v>
      </c>
      <c r="H127">
        <v>60</v>
      </c>
      <c r="I127" t="s">
        <v>1736</v>
      </c>
      <c r="J127" t="s">
        <v>1105</v>
      </c>
      <c r="K127" t="s">
        <v>177</v>
      </c>
      <c r="L127" t="str">
        <f>IF(AND(Home!$A$1&gt;=Leave_In_Approval[[#This Row],[Start Time]],Home!$A$1&lt;=Leave_In_Approval[[#This Row],[End Time]]),1,"No Aplica")</f>
        <v>No Aplica</v>
      </c>
    </row>
    <row r="128" spans="1:12" hidden="1" x14ac:dyDescent="0.3">
      <c r="A128" t="s">
        <v>468</v>
      </c>
      <c r="B128" s="3">
        <v>45929</v>
      </c>
      <c r="C128" s="3">
        <v>45929</v>
      </c>
      <c r="D128" t="s">
        <v>851</v>
      </c>
      <c r="E128" t="s">
        <v>1735</v>
      </c>
      <c r="F128" t="s">
        <v>1737</v>
      </c>
      <c r="G128">
        <v>1380</v>
      </c>
      <c r="H128">
        <v>540</v>
      </c>
      <c r="I128" t="s">
        <v>1736</v>
      </c>
      <c r="J128" t="s">
        <v>1105</v>
      </c>
      <c r="K128" t="s">
        <v>177</v>
      </c>
      <c r="L128" t="str">
        <f>IF(AND(Home!$A$1&gt;=Leave_In_Approval[[#This Row],[Start Time]],Home!$A$1&lt;=Leave_In_Approval[[#This Row],[End Time]]),1,"No Aplica")</f>
        <v>No Aplica</v>
      </c>
    </row>
    <row r="129" spans="1:12" hidden="1" x14ac:dyDescent="0.3">
      <c r="A129" t="s">
        <v>471</v>
      </c>
      <c r="B129" s="3">
        <v>45930</v>
      </c>
      <c r="C129" s="3">
        <v>45930</v>
      </c>
      <c r="D129" t="s">
        <v>493</v>
      </c>
      <c r="E129" t="s">
        <v>2110</v>
      </c>
      <c r="F129" t="s">
        <v>2112</v>
      </c>
      <c r="G129">
        <v>60</v>
      </c>
      <c r="H129">
        <v>60</v>
      </c>
      <c r="I129" t="s">
        <v>2111</v>
      </c>
      <c r="J129" t="s">
        <v>1105</v>
      </c>
      <c r="K129" t="s">
        <v>177</v>
      </c>
      <c r="L129" t="str">
        <f>IF(AND(Home!$A$1&gt;=Leave_In_Approval[[#This Row],[Start Time]],Home!$A$1&lt;=Leave_In_Approval[[#This Row],[End Time]]),1,"No Aplica")</f>
        <v>No Aplica</v>
      </c>
    </row>
    <row r="130" spans="1:12" hidden="1" x14ac:dyDescent="0.3">
      <c r="A130" t="s">
        <v>465</v>
      </c>
      <c r="B130" s="3">
        <v>45929</v>
      </c>
      <c r="C130" s="3">
        <v>45929</v>
      </c>
      <c r="D130" t="s">
        <v>467</v>
      </c>
      <c r="E130" t="s">
        <v>2110</v>
      </c>
      <c r="F130" t="s">
        <v>2112</v>
      </c>
      <c r="G130">
        <v>1410</v>
      </c>
      <c r="H130">
        <v>540</v>
      </c>
      <c r="I130" t="s">
        <v>2111</v>
      </c>
      <c r="J130" t="s">
        <v>1105</v>
      </c>
      <c r="K130" t="s">
        <v>177</v>
      </c>
      <c r="L130" t="str">
        <f>IF(AND(Home!$A$1&gt;=Leave_In_Approval[[#This Row],[Start Time]],Home!$A$1&lt;=Leave_In_Approval[[#This Row],[End Time]]),1,"No Aplica")</f>
        <v>No Aplica</v>
      </c>
    </row>
    <row r="131" spans="1:12" hidden="1" x14ac:dyDescent="0.3">
      <c r="A131" t="s">
        <v>471</v>
      </c>
      <c r="B131" s="3">
        <v>45929</v>
      </c>
      <c r="C131" s="3">
        <v>45929</v>
      </c>
      <c r="D131" t="s">
        <v>493</v>
      </c>
      <c r="E131" t="s">
        <v>2491</v>
      </c>
      <c r="F131" t="s">
        <v>2493</v>
      </c>
      <c r="G131">
        <v>60</v>
      </c>
      <c r="H131">
        <v>60</v>
      </c>
      <c r="I131" t="s">
        <v>2492</v>
      </c>
      <c r="J131" t="s">
        <v>1105</v>
      </c>
      <c r="K131" t="s">
        <v>177</v>
      </c>
      <c r="L131" t="str">
        <f>IF(AND(Home!$A$1&gt;=Leave_In_Approval[[#This Row],[Start Time]],Home!$A$1&lt;=Leave_In_Approval[[#This Row],[End Time]]),1,"No Aplica")</f>
        <v>No Aplica</v>
      </c>
    </row>
    <row r="132" spans="1:12" hidden="1" x14ac:dyDescent="0.3">
      <c r="A132" t="s">
        <v>468</v>
      </c>
      <c r="B132" s="3">
        <v>45930</v>
      </c>
      <c r="C132" s="3">
        <v>45930</v>
      </c>
      <c r="D132" t="s">
        <v>469</v>
      </c>
      <c r="E132" t="s">
        <v>2491</v>
      </c>
      <c r="F132" t="s">
        <v>2493</v>
      </c>
      <c r="G132">
        <v>1410</v>
      </c>
      <c r="H132">
        <v>540</v>
      </c>
      <c r="I132" t="s">
        <v>2492</v>
      </c>
      <c r="J132" t="s">
        <v>1105</v>
      </c>
      <c r="K132" t="s">
        <v>177</v>
      </c>
      <c r="L132" t="str">
        <f>IF(AND(Home!$A$1&gt;=Leave_In_Approval[[#This Row],[Start Time]],Home!$A$1&lt;=Leave_In_Approval[[#This Row],[End Time]]),1,"No Aplica")</f>
        <v>No Aplica</v>
      </c>
    </row>
    <row r="133" spans="1:12" hidden="1" x14ac:dyDescent="0.3">
      <c r="A133" t="s">
        <v>471</v>
      </c>
      <c r="B133" s="3">
        <v>45930</v>
      </c>
      <c r="C133" s="3">
        <v>45930</v>
      </c>
      <c r="D133" t="s">
        <v>1995</v>
      </c>
      <c r="E133" t="s">
        <v>1364</v>
      </c>
      <c r="F133" t="s">
        <v>1366</v>
      </c>
      <c r="G133">
        <v>60</v>
      </c>
      <c r="H133">
        <v>60</v>
      </c>
      <c r="I133" t="s">
        <v>1365</v>
      </c>
      <c r="J133" t="s">
        <v>1105</v>
      </c>
      <c r="K133" t="s">
        <v>177</v>
      </c>
      <c r="L133" t="str">
        <f>IF(AND(Home!$A$1&gt;=Leave_In_Approval[[#This Row],[Start Time]],Home!$A$1&lt;=Leave_In_Approval[[#This Row],[End Time]]),1,"No Aplica")</f>
        <v>No Aplica</v>
      </c>
    </row>
    <row r="134" spans="1:12" hidden="1" x14ac:dyDescent="0.3">
      <c r="A134" t="s">
        <v>471</v>
      </c>
      <c r="B134" s="3">
        <v>45929</v>
      </c>
      <c r="C134" s="3">
        <v>45929</v>
      </c>
      <c r="D134" t="s">
        <v>1995</v>
      </c>
      <c r="E134" t="s">
        <v>1364</v>
      </c>
      <c r="F134" t="s">
        <v>1366</v>
      </c>
      <c r="G134">
        <v>60</v>
      </c>
      <c r="H134">
        <v>60</v>
      </c>
      <c r="I134" t="s">
        <v>1365</v>
      </c>
      <c r="J134" t="s">
        <v>1105</v>
      </c>
      <c r="K134" t="s">
        <v>177</v>
      </c>
      <c r="L134" t="str">
        <f>IF(AND(Home!$A$1&gt;=Leave_In_Approval[[#This Row],[Start Time]],Home!$A$1&lt;=Leave_In_Approval[[#This Row],[End Time]]),1,"No Aplica")</f>
        <v>No Aplica</v>
      </c>
    </row>
    <row r="135" spans="1:12" hidden="1" x14ac:dyDescent="0.3">
      <c r="A135" t="s">
        <v>468</v>
      </c>
      <c r="B135" s="3">
        <v>45930</v>
      </c>
      <c r="C135" s="3">
        <v>45930</v>
      </c>
      <c r="D135" t="s">
        <v>469</v>
      </c>
      <c r="E135" t="s">
        <v>2042</v>
      </c>
      <c r="F135" t="s">
        <v>2044</v>
      </c>
      <c r="G135">
        <v>1380</v>
      </c>
      <c r="H135">
        <v>540</v>
      </c>
      <c r="I135" t="s">
        <v>2043</v>
      </c>
      <c r="J135" t="s">
        <v>1105</v>
      </c>
      <c r="K135" t="s">
        <v>177</v>
      </c>
      <c r="L135" t="str">
        <f>IF(AND(Home!$A$1&gt;=Leave_In_Approval[[#This Row],[Start Time]],Home!$A$1&lt;=Leave_In_Approval[[#This Row],[End Time]]),1,"No Aplica")</f>
        <v>No Aplica</v>
      </c>
    </row>
    <row r="136" spans="1:12" hidden="1" x14ac:dyDescent="0.3">
      <c r="A136" t="s">
        <v>471</v>
      </c>
      <c r="B136" s="3">
        <v>45930</v>
      </c>
      <c r="C136" s="3">
        <v>45930</v>
      </c>
      <c r="D136" t="s">
        <v>3249</v>
      </c>
      <c r="E136" t="s">
        <v>1773</v>
      </c>
      <c r="F136" t="s">
        <v>1775</v>
      </c>
      <c r="G136">
        <v>60</v>
      </c>
      <c r="H136">
        <v>60</v>
      </c>
      <c r="I136" t="s">
        <v>1774</v>
      </c>
      <c r="J136" t="s">
        <v>1105</v>
      </c>
      <c r="K136" t="s">
        <v>177</v>
      </c>
      <c r="L136" t="str">
        <f>IF(AND(Home!$A$1&gt;=Leave_In_Approval[[#This Row],[Start Time]],Home!$A$1&lt;=Leave_In_Approval[[#This Row],[End Time]]),1,"No Aplica")</f>
        <v>No Aplica</v>
      </c>
    </row>
    <row r="137" spans="1:12" hidden="1" x14ac:dyDescent="0.3">
      <c r="A137" t="s">
        <v>471</v>
      </c>
      <c r="B137" s="3">
        <v>45929</v>
      </c>
      <c r="C137" s="3">
        <v>45929</v>
      </c>
      <c r="D137" t="s">
        <v>2656</v>
      </c>
      <c r="E137" t="s">
        <v>1773</v>
      </c>
      <c r="F137" t="s">
        <v>1775</v>
      </c>
      <c r="G137">
        <v>60</v>
      </c>
      <c r="H137">
        <v>60</v>
      </c>
      <c r="I137" t="s">
        <v>1774</v>
      </c>
      <c r="J137" t="s">
        <v>1105</v>
      </c>
      <c r="K137" t="s">
        <v>177</v>
      </c>
      <c r="L137" t="str">
        <f>IF(AND(Home!$A$1&gt;=Leave_In_Approval[[#This Row],[Start Time]],Home!$A$1&lt;=Leave_In_Approval[[#This Row],[End Time]]),1,"No Aplica")</f>
        <v>No Aplica</v>
      </c>
    </row>
    <row r="138" spans="1:12" hidden="1" x14ac:dyDescent="0.3">
      <c r="A138" t="s">
        <v>468</v>
      </c>
      <c r="B138" s="3">
        <v>45930</v>
      </c>
      <c r="C138" s="3">
        <v>45930</v>
      </c>
      <c r="D138" t="s">
        <v>470</v>
      </c>
      <c r="E138" t="s">
        <v>1530</v>
      </c>
      <c r="F138" t="s">
        <v>1532</v>
      </c>
      <c r="G138">
        <v>1320</v>
      </c>
      <c r="H138">
        <v>540</v>
      </c>
      <c r="I138" t="s">
        <v>1531</v>
      </c>
      <c r="J138" t="s">
        <v>1105</v>
      </c>
      <c r="K138" t="s">
        <v>177</v>
      </c>
      <c r="L138" t="str">
        <f>IF(AND(Home!$A$1&gt;=Leave_In_Approval[[#This Row],[Start Time]],Home!$A$1&lt;=Leave_In_Approval[[#This Row],[End Time]]),1,"No Aplica")</f>
        <v>No Aplica</v>
      </c>
    </row>
    <row r="139" spans="1:12" hidden="1" x14ac:dyDescent="0.3">
      <c r="A139" t="s">
        <v>471</v>
      </c>
      <c r="B139" s="3">
        <v>45929</v>
      </c>
      <c r="C139" s="3">
        <v>45929</v>
      </c>
      <c r="D139" t="s">
        <v>1629</v>
      </c>
      <c r="E139" t="s">
        <v>1530</v>
      </c>
      <c r="F139" t="s">
        <v>1532</v>
      </c>
      <c r="G139">
        <v>60</v>
      </c>
      <c r="H139">
        <v>60</v>
      </c>
      <c r="I139" t="s">
        <v>1531</v>
      </c>
      <c r="J139" t="s">
        <v>1105</v>
      </c>
      <c r="K139" t="s">
        <v>177</v>
      </c>
      <c r="L139" t="str">
        <f>IF(AND(Home!$A$1&gt;=Leave_In_Approval[[#This Row],[Start Time]],Home!$A$1&lt;=Leave_In_Approval[[#This Row],[End Time]]),1,"No Aplica")</f>
        <v>No Aplica</v>
      </c>
    </row>
    <row r="140" spans="1:12" hidden="1" x14ac:dyDescent="0.3">
      <c r="A140" t="s">
        <v>471</v>
      </c>
      <c r="B140" s="3">
        <v>45929</v>
      </c>
      <c r="C140" s="3">
        <v>45929</v>
      </c>
      <c r="D140" t="s">
        <v>493</v>
      </c>
      <c r="E140" t="s">
        <v>1799</v>
      </c>
      <c r="F140" t="s">
        <v>1801</v>
      </c>
      <c r="G140">
        <v>60</v>
      </c>
      <c r="H140">
        <v>60</v>
      </c>
      <c r="I140" t="s">
        <v>1800</v>
      </c>
      <c r="J140" t="s">
        <v>1105</v>
      </c>
      <c r="K140" t="s">
        <v>177</v>
      </c>
      <c r="L140" t="str">
        <f>IF(AND(Home!$A$1&gt;=Leave_In_Approval[[#This Row],[Start Time]],Home!$A$1&lt;=Leave_In_Approval[[#This Row],[End Time]]),1,"No Aplica")</f>
        <v>No Aplica</v>
      </c>
    </row>
    <row r="141" spans="1:12" hidden="1" x14ac:dyDescent="0.3">
      <c r="A141" t="s">
        <v>468</v>
      </c>
      <c r="B141" s="3">
        <v>45930</v>
      </c>
      <c r="C141" s="3">
        <v>45930</v>
      </c>
      <c r="D141" t="s">
        <v>470</v>
      </c>
      <c r="E141" t="s">
        <v>1799</v>
      </c>
      <c r="F141" t="s">
        <v>1801</v>
      </c>
      <c r="G141">
        <v>1410</v>
      </c>
      <c r="H141">
        <v>540</v>
      </c>
      <c r="I141" t="s">
        <v>1800</v>
      </c>
      <c r="J141" t="s">
        <v>1105</v>
      </c>
      <c r="K141" t="s">
        <v>177</v>
      </c>
      <c r="L141" t="str">
        <f>IF(AND(Home!$A$1&gt;=Leave_In_Approval[[#This Row],[Start Time]],Home!$A$1&lt;=Leave_In_Approval[[#This Row],[End Time]]),1,"No Aplica")</f>
        <v>No Aplica</v>
      </c>
    </row>
    <row r="142" spans="1:12" hidden="1" x14ac:dyDescent="0.3">
      <c r="A142" t="s">
        <v>471</v>
      </c>
      <c r="B142" s="3">
        <v>45929</v>
      </c>
      <c r="C142" s="3">
        <v>45929</v>
      </c>
      <c r="D142" t="s">
        <v>1490</v>
      </c>
      <c r="E142" t="s">
        <v>1969</v>
      </c>
      <c r="F142" t="s">
        <v>1971</v>
      </c>
      <c r="G142">
        <v>60</v>
      </c>
      <c r="H142">
        <v>60</v>
      </c>
      <c r="I142" t="s">
        <v>1970</v>
      </c>
      <c r="J142" t="s">
        <v>1105</v>
      </c>
      <c r="K142" t="s">
        <v>177</v>
      </c>
      <c r="L142" t="str">
        <f>IF(AND(Home!$A$1&gt;=Leave_In_Approval[[#This Row],[Start Time]],Home!$A$1&lt;=Leave_In_Approval[[#This Row],[End Time]]),1,"No Aplica")</f>
        <v>No Aplica</v>
      </c>
    </row>
    <row r="143" spans="1:12" hidden="1" x14ac:dyDescent="0.3">
      <c r="A143" t="s">
        <v>468</v>
      </c>
      <c r="B143" s="3">
        <v>45930</v>
      </c>
      <c r="C143" s="3">
        <v>45930</v>
      </c>
      <c r="D143" t="s">
        <v>498</v>
      </c>
      <c r="E143" t="s">
        <v>1969</v>
      </c>
      <c r="F143" t="s">
        <v>1971</v>
      </c>
      <c r="G143">
        <v>480</v>
      </c>
      <c r="H143">
        <v>480</v>
      </c>
      <c r="I143" t="s">
        <v>1970</v>
      </c>
      <c r="J143" t="s">
        <v>1105</v>
      </c>
      <c r="K143" t="s">
        <v>177</v>
      </c>
      <c r="L143" t="str">
        <f>IF(AND(Home!$A$1&gt;=Leave_In_Approval[[#This Row],[Start Time]],Home!$A$1&lt;=Leave_In_Approval[[#This Row],[End Time]]),1,"No Aplica")</f>
        <v>No Aplica</v>
      </c>
    </row>
    <row r="144" spans="1:12" hidden="1" x14ac:dyDescent="0.3">
      <c r="A144" t="s">
        <v>471</v>
      </c>
      <c r="B144" s="3">
        <v>45930</v>
      </c>
      <c r="C144" s="3">
        <v>45930</v>
      </c>
      <c r="D144" t="s">
        <v>493</v>
      </c>
      <c r="E144" t="s">
        <v>540</v>
      </c>
      <c r="F144" t="s">
        <v>547</v>
      </c>
      <c r="G144">
        <v>60</v>
      </c>
      <c r="H144">
        <v>60</v>
      </c>
      <c r="I144" t="s">
        <v>1301</v>
      </c>
      <c r="J144" t="s">
        <v>1105</v>
      </c>
      <c r="K144" t="s">
        <v>177</v>
      </c>
      <c r="L144" t="str">
        <f>IF(AND(Home!$A$1&gt;=Leave_In_Approval[[#This Row],[Start Time]],Home!$A$1&lt;=Leave_In_Approval[[#This Row],[End Time]]),1,"No Aplica")</f>
        <v>No Aplica</v>
      </c>
    </row>
    <row r="145" spans="1:12" hidden="1" x14ac:dyDescent="0.3">
      <c r="A145" t="s">
        <v>471</v>
      </c>
      <c r="B145" s="3">
        <v>45929</v>
      </c>
      <c r="C145" s="3">
        <v>45929</v>
      </c>
      <c r="D145" t="s">
        <v>4165</v>
      </c>
      <c r="E145" t="s">
        <v>540</v>
      </c>
      <c r="F145" t="s">
        <v>547</v>
      </c>
      <c r="G145">
        <v>60</v>
      </c>
      <c r="H145">
        <v>60</v>
      </c>
      <c r="I145" t="s">
        <v>1301</v>
      </c>
      <c r="J145" t="s">
        <v>1105</v>
      </c>
      <c r="K145" t="s">
        <v>177</v>
      </c>
      <c r="L145" t="str">
        <f>IF(AND(Home!$A$1&gt;=Leave_In_Approval[[#This Row],[Start Time]],Home!$A$1&lt;=Leave_In_Approval[[#This Row],[End Time]]),1,"No Aplica")</f>
        <v>No Aplica</v>
      </c>
    </row>
    <row r="146" spans="1:12" hidden="1" x14ac:dyDescent="0.3">
      <c r="A146" t="s">
        <v>471</v>
      </c>
      <c r="B146" s="3">
        <v>45930</v>
      </c>
      <c r="C146" s="3">
        <v>45930</v>
      </c>
      <c r="D146" t="s">
        <v>493</v>
      </c>
      <c r="E146" t="s">
        <v>1904</v>
      </c>
      <c r="F146" t="s">
        <v>1906</v>
      </c>
      <c r="G146">
        <v>60</v>
      </c>
      <c r="H146">
        <v>60</v>
      </c>
      <c r="I146" t="s">
        <v>1905</v>
      </c>
      <c r="J146" t="s">
        <v>1105</v>
      </c>
      <c r="K146" t="s">
        <v>177</v>
      </c>
      <c r="L146" t="str">
        <f>IF(AND(Home!$A$1&gt;=Leave_In_Approval[[#This Row],[Start Time]],Home!$A$1&lt;=Leave_In_Approval[[#This Row],[End Time]]),1,"No Aplica")</f>
        <v>No Aplica</v>
      </c>
    </row>
    <row r="147" spans="1:12" hidden="1" x14ac:dyDescent="0.3">
      <c r="A147" t="s">
        <v>468</v>
      </c>
      <c r="B147" s="3">
        <v>45929</v>
      </c>
      <c r="C147" s="3">
        <v>45929</v>
      </c>
      <c r="D147" t="s">
        <v>474</v>
      </c>
      <c r="E147" t="s">
        <v>1904</v>
      </c>
      <c r="F147" t="s">
        <v>1906</v>
      </c>
      <c r="G147">
        <v>540</v>
      </c>
      <c r="H147">
        <v>540</v>
      </c>
      <c r="I147" t="s">
        <v>1905</v>
      </c>
      <c r="J147" t="s">
        <v>1105</v>
      </c>
      <c r="K147" t="s">
        <v>177</v>
      </c>
      <c r="L147" t="str">
        <f>IF(AND(Home!$A$1&gt;=Leave_In_Approval[[#This Row],[Start Time]],Home!$A$1&lt;=Leave_In_Approval[[#This Row],[End Time]]),1,"No Aplica")</f>
        <v>No Aplica</v>
      </c>
    </row>
    <row r="148" spans="1:12" hidden="1" x14ac:dyDescent="0.3">
      <c r="A148" t="s">
        <v>465</v>
      </c>
      <c r="B148" s="3">
        <v>45923</v>
      </c>
      <c r="C148" s="3">
        <v>45923</v>
      </c>
      <c r="D148" t="s">
        <v>621</v>
      </c>
      <c r="E148" t="s">
        <v>2549</v>
      </c>
      <c r="F148" t="s">
        <v>2551</v>
      </c>
      <c r="G148">
        <v>240</v>
      </c>
      <c r="H148">
        <v>240</v>
      </c>
      <c r="I148" t="s">
        <v>2550</v>
      </c>
      <c r="J148" t="s">
        <v>1035</v>
      </c>
      <c r="K148" t="s">
        <v>178</v>
      </c>
      <c r="L148" t="str">
        <f>IF(AND(Home!$A$1&gt;=Leave_In_Approval[[#This Row],[Start Time]],Home!$A$1&lt;=Leave_In_Approval[[#This Row],[End Time]]),1,"No Aplica")</f>
        <v>No Aplica</v>
      </c>
    </row>
    <row r="149" spans="1:12" hidden="1" x14ac:dyDescent="0.3">
      <c r="A149" t="s">
        <v>465</v>
      </c>
      <c r="B149" s="3">
        <v>45925</v>
      </c>
      <c r="C149" s="3">
        <v>45925</v>
      </c>
      <c r="D149" t="s">
        <v>670</v>
      </c>
      <c r="E149" t="s">
        <v>2546</v>
      </c>
      <c r="F149" t="s">
        <v>2548</v>
      </c>
      <c r="G149">
        <v>240</v>
      </c>
      <c r="H149">
        <v>240</v>
      </c>
      <c r="I149" t="s">
        <v>2547</v>
      </c>
      <c r="J149" t="s">
        <v>1035</v>
      </c>
      <c r="K149" t="s">
        <v>178</v>
      </c>
      <c r="L149" t="str">
        <f>IF(AND(Home!$A$1&gt;=Leave_In_Approval[[#This Row],[Start Time]],Home!$A$1&lt;=Leave_In_Approval[[#This Row],[End Time]]),1,"No Aplica")</f>
        <v>No Aplica</v>
      </c>
    </row>
    <row r="150" spans="1:12" hidden="1" x14ac:dyDescent="0.3">
      <c r="A150" t="s">
        <v>465</v>
      </c>
      <c r="B150" s="3">
        <v>45925</v>
      </c>
      <c r="C150" s="3">
        <v>45925</v>
      </c>
      <c r="D150" t="s">
        <v>1404</v>
      </c>
      <c r="E150" t="s">
        <v>2552</v>
      </c>
      <c r="F150" t="s">
        <v>2554</v>
      </c>
      <c r="G150">
        <v>60</v>
      </c>
      <c r="H150">
        <v>60</v>
      </c>
      <c r="I150" t="s">
        <v>2553</v>
      </c>
      <c r="J150" t="s">
        <v>1035</v>
      </c>
      <c r="K150" t="s">
        <v>178</v>
      </c>
      <c r="L150" t="str">
        <f>IF(AND(Home!$A$1&gt;=Leave_In_Approval[[#This Row],[Start Time]],Home!$A$1&lt;=Leave_In_Approval[[#This Row],[End Time]]),1,"No Aplica")</f>
        <v>No Aplica</v>
      </c>
    </row>
    <row r="151" spans="1:12" hidden="1" x14ac:dyDescent="0.3">
      <c r="A151" t="s">
        <v>465</v>
      </c>
      <c r="B151" s="3">
        <v>45924</v>
      </c>
      <c r="C151" s="3">
        <v>45924</v>
      </c>
      <c r="D151" t="s">
        <v>621</v>
      </c>
      <c r="E151" t="s">
        <v>2552</v>
      </c>
      <c r="F151" t="s">
        <v>2554</v>
      </c>
      <c r="G151">
        <v>60</v>
      </c>
      <c r="H151">
        <v>60</v>
      </c>
      <c r="I151" t="s">
        <v>2553</v>
      </c>
      <c r="J151" t="s">
        <v>1035</v>
      </c>
      <c r="K151" t="s">
        <v>178</v>
      </c>
      <c r="L151" t="str">
        <f>IF(AND(Home!$A$1&gt;=Leave_In_Approval[[#This Row],[Start Time]],Home!$A$1&lt;=Leave_In_Approval[[#This Row],[End Time]]),1,"No Aplica")</f>
        <v>No Aplica</v>
      </c>
    </row>
    <row r="152" spans="1:12" hidden="1" x14ac:dyDescent="0.3">
      <c r="A152" t="s">
        <v>465</v>
      </c>
      <c r="B152" s="3">
        <v>45923</v>
      </c>
      <c r="C152" s="3">
        <v>45923</v>
      </c>
      <c r="D152" t="s">
        <v>1404</v>
      </c>
      <c r="E152" t="s">
        <v>2552</v>
      </c>
      <c r="F152" t="s">
        <v>2554</v>
      </c>
      <c r="G152">
        <v>30</v>
      </c>
      <c r="H152">
        <v>30</v>
      </c>
      <c r="I152" t="s">
        <v>2553</v>
      </c>
      <c r="J152" t="s">
        <v>1035</v>
      </c>
      <c r="K152" t="s">
        <v>178</v>
      </c>
      <c r="L152" t="str">
        <f>IF(AND(Home!$A$1&gt;=Leave_In_Approval[[#This Row],[Start Time]],Home!$A$1&lt;=Leave_In_Approval[[#This Row],[End Time]]),1,"No Aplica")</f>
        <v>No Aplica</v>
      </c>
    </row>
    <row r="153" spans="1:12" hidden="1" x14ac:dyDescent="0.3">
      <c r="A153" t="s">
        <v>471</v>
      </c>
      <c r="B153" s="3">
        <v>45926</v>
      </c>
      <c r="C153" s="3">
        <v>45926</v>
      </c>
      <c r="D153" t="s">
        <v>621</v>
      </c>
      <c r="E153" t="s">
        <v>1426</v>
      </c>
      <c r="F153" t="s">
        <v>1428</v>
      </c>
      <c r="G153">
        <v>60</v>
      </c>
      <c r="H153">
        <v>60</v>
      </c>
      <c r="I153" t="s">
        <v>1427</v>
      </c>
      <c r="J153" t="s">
        <v>1035</v>
      </c>
      <c r="K153" t="s">
        <v>178</v>
      </c>
      <c r="L153" t="str">
        <f>IF(AND(Home!$A$1&gt;=Leave_In_Approval[[#This Row],[Start Time]],Home!$A$1&lt;=Leave_In_Approval[[#This Row],[End Time]]),1,"No Aplica")</f>
        <v>No Aplica</v>
      </c>
    </row>
    <row r="154" spans="1:12" hidden="1" x14ac:dyDescent="0.3">
      <c r="A154" t="s">
        <v>471</v>
      </c>
      <c r="B154" s="3">
        <v>45925</v>
      </c>
      <c r="C154" s="3">
        <v>45925</v>
      </c>
      <c r="D154" t="s">
        <v>621</v>
      </c>
      <c r="E154" t="s">
        <v>1426</v>
      </c>
      <c r="F154" t="s">
        <v>1428</v>
      </c>
      <c r="G154">
        <v>60</v>
      </c>
      <c r="H154">
        <v>60</v>
      </c>
      <c r="I154" t="s">
        <v>1427</v>
      </c>
      <c r="J154" t="s">
        <v>1035</v>
      </c>
      <c r="K154" t="s">
        <v>178</v>
      </c>
      <c r="L154" t="str">
        <f>IF(AND(Home!$A$1&gt;=Leave_In_Approval[[#This Row],[Start Time]],Home!$A$1&lt;=Leave_In_Approval[[#This Row],[End Time]]),1,"No Aplica")</f>
        <v>No Aplica</v>
      </c>
    </row>
    <row r="155" spans="1:12" hidden="1" x14ac:dyDescent="0.3">
      <c r="A155" t="s">
        <v>468</v>
      </c>
      <c r="B155" s="3">
        <v>45924</v>
      </c>
      <c r="C155" s="3">
        <v>45924</v>
      </c>
      <c r="D155" t="s">
        <v>4159</v>
      </c>
      <c r="E155" t="s">
        <v>1426</v>
      </c>
      <c r="F155" t="s">
        <v>1428</v>
      </c>
      <c r="G155">
        <v>540</v>
      </c>
      <c r="H155">
        <v>540</v>
      </c>
      <c r="I155" t="s">
        <v>1427</v>
      </c>
      <c r="J155" t="s">
        <v>1035</v>
      </c>
      <c r="K155" t="s">
        <v>178</v>
      </c>
      <c r="L155" t="str">
        <f>IF(AND(Home!$A$1&gt;=Leave_In_Approval[[#This Row],[Start Time]],Home!$A$1&lt;=Leave_In_Approval[[#This Row],[End Time]]),1,"No Aplica")</f>
        <v>No Aplica</v>
      </c>
    </row>
    <row r="156" spans="1:12" hidden="1" x14ac:dyDescent="0.3">
      <c r="A156" t="s">
        <v>471</v>
      </c>
      <c r="B156" s="3">
        <v>45923</v>
      </c>
      <c r="C156" s="3">
        <v>45923</v>
      </c>
      <c r="D156" t="s">
        <v>621</v>
      </c>
      <c r="E156" t="s">
        <v>1426</v>
      </c>
      <c r="F156" t="s">
        <v>1428</v>
      </c>
      <c r="G156">
        <v>60</v>
      </c>
      <c r="H156">
        <v>60</v>
      </c>
      <c r="I156" t="s">
        <v>1427</v>
      </c>
      <c r="J156" t="s">
        <v>1035</v>
      </c>
      <c r="K156" t="s">
        <v>178</v>
      </c>
      <c r="L156" t="str">
        <f>IF(AND(Home!$A$1&gt;=Leave_In_Approval[[#This Row],[Start Time]],Home!$A$1&lt;=Leave_In_Approval[[#This Row],[End Time]]),1,"No Aplica")</f>
        <v>No Aplica</v>
      </c>
    </row>
    <row r="157" spans="1:12" hidden="1" x14ac:dyDescent="0.3">
      <c r="A157" t="s">
        <v>476</v>
      </c>
      <c r="B157" s="3">
        <v>45927</v>
      </c>
      <c r="C157" s="3">
        <v>45927</v>
      </c>
      <c r="D157" t="s">
        <v>4160</v>
      </c>
      <c r="E157" t="s">
        <v>1379</v>
      </c>
      <c r="F157" t="s">
        <v>1381</v>
      </c>
      <c r="G157">
        <v>120</v>
      </c>
      <c r="H157">
        <v>120</v>
      </c>
      <c r="I157" t="s">
        <v>1380</v>
      </c>
      <c r="J157" t="s">
        <v>1035</v>
      </c>
      <c r="K157" t="s">
        <v>178</v>
      </c>
      <c r="L157" t="str">
        <f>IF(AND(Home!$A$1&gt;=Leave_In_Approval[[#This Row],[Start Time]],Home!$A$1&lt;=Leave_In_Approval[[#This Row],[End Time]]),1,"No Aplica")</f>
        <v>No Aplica</v>
      </c>
    </row>
    <row r="158" spans="1:12" hidden="1" x14ac:dyDescent="0.3">
      <c r="A158" t="s">
        <v>471</v>
      </c>
      <c r="B158" s="3">
        <v>45925</v>
      </c>
      <c r="C158" s="3">
        <v>45925</v>
      </c>
      <c r="D158" t="s">
        <v>842</v>
      </c>
      <c r="E158" t="s">
        <v>1379</v>
      </c>
      <c r="F158" t="s">
        <v>1381</v>
      </c>
      <c r="G158">
        <v>60</v>
      </c>
      <c r="H158">
        <v>60</v>
      </c>
      <c r="I158" t="s">
        <v>1380</v>
      </c>
      <c r="J158" t="s">
        <v>1035</v>
      </c>
      <c r="K158" t="s">
        <v>178</v>
      </c>
      <c r="L158" t="str">
        <f>IF(AND(Home!$A$1&gt;=Leave_In_Approval[[#This Row],[Start Time]],Home!$A$1&lt;=Leave_In_Approval[[#This Row],[End Time]]),1,"No Aplica")</f>
        <v>No Aplica</v>
      </c>
    </row>
    <row r="159" spans="1:12" hidden="1" x14ac:dyDescent="0.3">
      <c r="A159" t="s">
        <v>471</v>
      </c>
      <c r="B159" s="3">
        <v>45924</v>
      </c>
      <c r="C159" s="3">
        <v>45924</v>
      </c>
      <c r="D159" t="s">
        <v>842</v>
      </c>
      <c r="E159" t="s">
        <v>1379</v>
      </c>
      <c r="F159" t="s">
        <v>1381</v>
      </c>
      <c r="G159">
        <v>60</v>
      </c>
      <c r="H159">
        <v>60</v>
      </c>
      <c r="I159" t="s">
        <v>1380</v>
      </c>
      <c r="J159" t="s">
        <v>1035</v>
      </c>
      <c r="K159" t="s">
        <v>178</v>
      </c>
      <c r="L159" t="str">
        <f>IF(AND(Home!$A$1&gt;=Leave_In_Approval[[#This Row],[Start Time]],Home!$A$1&lt;=Leave_In_Approval[[#This Row],[End Time]]),1,"No Aplica")</f>
        <v>No Aplica</v>
      </c>
    </row>
    <row r="160" spans="1:12" hidden="1" x14ac:dyDescent="0.3">
      <c r="A160" t="s">
        <v>468</v>
      </c>
      <c r="B160" s="3">
        <v>45923</v>
      </c>
      <c r="C160" s="3">
        <v>45923</v>
      </c>
      <c r="D160" t="s">
        <v>2083</v>
      </c>
      <c r="E160" t="s">
        <v>902</v>
      </c>
      <c r="F160" t="s">
        <v>903</v>
      </c>
      <c r="G160">
        <v>540</v>
      </c>
      <c r="H160">
        <v>540</v>
      </c>
      <c r="I160" t="s">
        <v>1022</v>
      </c>
      <c r="J160" t="s">
        <v>1035</v>
      </c>
      <c r="K160" t="s">
        <v>178</v>
      </c>
      <c r="L160" t="str">
        <f>IF(AND(Home!$A$1&gt;=Leave_In_Approval[[#This Row],[Start Time]],Home!$A$1&lt;=Leave_In_Approval[[#This Row],[End Time]]),1,"No Aplica")</f>
        <v>No Aplica</v>
      </c>
    </row>
    <row r="161" spans="1:12" hidden="1" x14ac:dyDescent="0.3">
      <c r="A161" t="s">
        <v>465</v>
      </c>
      <c r="B161" s="3">
        <v>45926</v>
      </c>
      <c r="C161" s="3">
        <v>45926</v>
      </c>
      <c r="D161" t="s">
        <v>4161</v>
      </c>
      <c r="E161" t="s">
        <v>902</v>
      </c>
      <c r="F161" t="s">
        <v>903</v>
      </c>
      <c r="G161">
        <v>240</v>
      </c>
      <c r="H161">
        <v>240</v>
      </c>
      <c r="I161" t="s">
        <v>1022</v>
      </c>
      <c r="J161" t="s">
        <v>1035</v>
      </c>
      <c r="K161" t="s">
        <v>178</v>
      </c>
      <c r="L161" t="str">
        <f>IF(AND(Home!$A$1&gt;=Leave_In_Approval[[#This Row],[Start Time]],Home!$A$1&lt;=Leave_In_Approval[[#This Row],[End Time]]),1,"No Aplica")</f>
        <v>No Aplica</v>
      </c>
    </row>
    <row r="162" spans="1:12" hidden="1" x14ac:dyDescent="0.3">
      <c r="A162" t="s">
        <v>471</v>
      </c>
      <c r="B162" s="3">
        <v>45923</v>
      </c>
      <c r="C162" s="3">
        <v>45926</v>
      </c>
      <c r="D162" t="s">
        <v>521</v>
      </c>
      <c r="E162" t="s">
        <v>421</v>
      </c>
      <c r="F162" t="s">
        <v>422</v>
      </c>
      <c r="G162">
        <v>1320</v>
      </c>
      <c r="H162">
        <v>540</v>
      </c>
      <c r="I162" t="s">
        <v>2142</v>
      </c>
      <c r="J162" t="s">
        <v>1035</v>
      </c>
      <c r="K162" t="s">
        <v>178</v>
      </c>
      <c r="L162" t="str">
        <f>IF(AND(Home!$A$1&gt;=Leave_In_Approval[[#This Row],[Start Time]],Home!$A$1&lt;=Leave_In_Approval[[#This Row],[End Time]]),1,"No Aplica")</f>
        <v>No Aplica</v>
      </c>
    </row>
    <row r="163" spans="1:12" hidden="1" x14ac:dyDescent="0.3">
      <c r="A163" t="s">
        <v>471</v>
      </c>
      <c r="B163" s="3">
        <v>45927</v>
      </c>
      <c r="C163" s="3">
        <v>45927</v>
      </c>
      <c r="D163" t="s">
        <v>2047</v>
      </c>
      <c r="E163" t="s">
        <v>109</v>
      </c>
      <c r="F163" t="s">
        <v>110</v>
      </c>
      <c r="G163">
        <v>120</v>
      </c>
      <c r="H163">
        <v>120</v>
      </c>
      <c r="I163" t="s">
        <v>1006</v>
      </c>
      <c r="J163" t="s">
        <v>1035</v>
      </c>
      <c r="K163" t="s">
        <v>178</v>
      </c>
      <c r="L163" t="str">
        <f>IF(AND(Home!$A$1&gt;=Leave_In_Approval[[#This Row],[Start Time]],Home!$A$1&lt;=Leave_In_Approval[[#This Row],[End Time]]),1,"No Aplica")</f>
        <v>No Aplica</v>
      </c>
    </row>
    <row r="164" spans="1:12" hidden="1" x14ac:dyDescent="0.3">
      <c r="A164" t="s">
        <v>471</v>
      </c>
      <c r="B164" s="3">
        <v>45925</v>
      </c>
      <c r="C164" s="3">
        <v>45925</v>
      </c>
      <c r="D164" t="s">
        <v>1403</v>
      </c>
      <c r="E164" t="s">
        <v>109</v>
      </c>
      <c r="F164" t="s">
        <v>110</v>
      </c>
      <c r="G164">
        <v>60</v>
      </c>
      <c r="H164">
        <v>60</v>
      </c>
      <c r="I164" t="s">
        <v>1006</v>
      </c>
      <c r="J164" t="s">
        <v>1035</v>
      </c>
      <c r="K164" t="s">
        <v>178</v>
      </c>
      <c r="L164" t="str">
        <f>IF(AND(Home!$A$1&gt;=Leave_In_Approval[[#This Row],[Start Time]],Home!$A$1&lt;=Leave_In_Approval[[#This Row],[End Time]]),1,"No Aplica")</f>
        <v>No Aplica</v>
      </c>
    </row>
    <row r="165" spans="1:12" hidden="1" x14ac:dyDescent="0.3">
      <c r="A165" t="s">
        <v>471</v>
      </c>
      <c r="B165" s="3">
        <v>45924</v>
      </c>
      <c r="C165" s="3">
        <v>45924</v>
      </c>
      <c r="D165" t="s">
        <v>1403</v>
      </c>
      <c r="E165" t="s">
        <v>109</v>
      </c>
      <c r="F165" t="s">
        <v>110</v>
      </c>
      <c r="G165">
        <v>60</v>
      </c>
      <c r="H165">
        <v>60</v>
      </c>
      <c r="I165" t="s">
        <v>1006</v>
      </c>
      <c r="J165" t="s">
        <v>1035</v>
      </c>
      <c r="K165" t="s">
        <v>178</v>
      </c>
      <c r="L165" t="str">
        <f>IF(AND(Home!$A$1&gt;=Leave_In_Approval[[#This Row],[Start Time]],Home!$A$1&lt;=Leave_In_Approval[[#This Row],[End Time]]),1,"No Aplica")</f>
        <v>No Aplica</v>
      </c>
    </row>
    <row r="166" spans="1:12" hidden="1" x14ac:dyDescent="0.3">
      <c r="A166" t="s">
        <v>471</v>
      </c>
      <c r="B166" s="3">
        <v>45930</v>
      </c>
      <c r="C166" s="3">
        <v>45930</v>
      </c>
      <c r="D166" t="s">
        <v>4146</v>
      </c>
      <c r="E166" t="s">
        <v>3695</v>
      </c>
      <c r="F166" t="s">
        <v>3697</v>
      </c>
      <c r="G166">
        <v>60</v>
      </c>
      <c r="H166">
        <v>60</v>
      </c>
      <c r="I166" t="s">
        <v>3696</v>
      </c>
      <c r="J166" t="s">
        <v>1359</v>
      </c>
      <c r="K166" t="s">
        <v>178</v>
      </c>
      <c r="L166" t="str">
        <f>IF(AND(Home!$A$1&gt;=Leave_In_Approval[[#This Row],[Start Time]],Home!$A$1&lt;=Leave_In_Approval[[#This Row],[End Time]]),1,"No Aplica")</f>
        <v>No Aplica</v>
      </c>
    </row>
    <row r="167" spans="1:12" hidden="1" x14ac:dyDescent="0.3">
      <c r="A167" t="s">
        <v>471</v>
      </c>
      <c r="B167" s="3">
        <v>45929</v>
      </c>
      <c r="C167" s="3">
        <v>45929</v>
      </c>
      <c r="D167" t="s">
        <v>4146</v>
      </c>
      <c r="E167" t="s">
        <v>3695</v>
      </c>
      <c r="F167" t="s">
        <v>3697</v>
      </c>
      <c r="G167">
        <v>60</v>
      </c>
      <c r="H167">
        <v>60</v>
      </c>
      <c r="I167" t="s">
        <v>3696</v>
      </c>
      <c r="J167" t="s">
        <v>1359</v>
      </c>
      <c r="K167" t="s">
        <v>178</v>
      </c>
      <c r="L167" t="str">
        <f>IF(AND(Home!$A$1&gt;=Leave_In_Approval[[#This Row],[Start Time]],Home!$A$1&lt;=Leave_In_Approval[[#This Row],[End Time]]),1,"No Aplica")</f>
        <v>No Aplica</v>
      </c>
    </row>
    <row r="168" spans="1:12" hidden="1" x14ac:dyDescent="0.3">
      <c r="A168" t="s">
        <v>471</v>
      </c>
      <c r="B168" s="3">
        <v>45930</v>
      </c>
      <c r="C168" s="3">
        <v>45930</v>
      </c>
      <c r="D168" t="s">
        <v>621</v>
      </c>
      <c r="E168" t="s">
        <v>2398</v>
      </c>
      <c r="F168" t="s">
        <v>2400</v>
      </c>
      <c r="G168">
        <v>60</v>
      </c>
      <c r="H168">
        <v>60</v>
      </c>
      <c r="I168" t="s">
        <v>2399</v>
      </c>
      <c r="J168" t="s">
        <v>1359</v>
      </c>
      <c r="K168" t="s">
        <v>178</v>
      </c>
      <c r="L168" t="str">
        <f>IF(AND(Home!$A$1&gt;=Leave_In_Approval[[#This Row],[Start Time]],Home!$A$1&lt;=Leave_In_Approval[[#This Row],[End Time]]),1,"No Aplica")</f>
        <v>No Aplica</v>
      </c>
    </row>
    <row r="169" spans="1:12" hidden="1" x14ac:dyDescent="0.3">
      <c r="A169" t="s">
        <v>471</v>
      </c>
      <c r="B169" s="3">
        <v>45929</v>
      </c>
      <c r="C169" s="3">
        <v>45929</v>
      </c>
      <c r="D169" t="s">
        <v>621</v>
      </c>
      <c r="E169" t="s">
        <v>2398</v>
      </c>
      <c r="F169" t="s">
        <v>2400</v>
      </c>
      <c r="G169">
        <v>60</v>
      </c>
      <c r="H169">
        <v>60</v>
      </c>
      <c r="I169" t="s">
        <v>2399</v>
      </c>
      <c r="J169" t="s">
        <v>1359</v>
      </c>
      <c r="K169" t="s">
        <v>178</v>
      </c>
      <c r="L169" t="str">
        <f>IF(AND(Home!$A$1&gt;=Leave_In_Approval[[#This Row],[Start Time]],Home!$A$1&lt;=Leave_In_Approval[[#This Row],[End Time]]),1,"No Aplica")</f>
        <v>No Aplica</v>
      </c>
    </row>
    <row r="170" spans="1:12" hidden="1" x14ac:dyDescent="0.3">
      <c r="A170" t="s">
        <v>471</v>
      </c>
      <c r="B170" s="3">
        <v>45930</v>
      </c>
      <c r="C170" s="3">
        <v>45930</v>
      </c>
      <c r="D170" t="s">
        <v>4162</v>
      </c>
      <c r="E170" t="s">
        <v>852</v>
      </c>
      <c r="F170" t="s">
        <v>853</v>
      </c>
      <c r="G170">
        <v>60</v>
      </c>
      <c r="H170">
        <v>60</v>
      </c>
      <c r="I170" t="s">
        <v>1058</v>
      </c>
      <c r="J170" t="s">
        <v>1359</v>
      </c>
      <c r="K170" t="s">
        <v>178</v>
      </c>
      <c r="L170" t="str">
        <f>IF(AND(Home!$A$1&gt;=Leave_In_Approval[[#This Row],[Start Time]],Home!$A$1&lt;=Leave_In_Approval[[#This Row],[End Time]]),1,"No Aplica")</f>
        <v>No Aplica</v>
      </c>
    </row>
    <row r="171" spans="1:12" hidden="1" x14ac:dyDescent="0.3">
      <c r="A171" t="s">
        <v>471</v>
      </c>
      <c r="B171" s="3">
        <v>45929</v>
      </c>
      <c r="C171" s="3">
        <v>45929</v>
      </c>
      <c r="D171" t="s">
        <v>602</v>
      </c>
      <c r="E171" t="s">
        <v>852</v>
      </c>
      <c r="F171" t="s">
        <v>853</v>
      </c>
      <c r="G171">
        <v>60</v>
      </c>
      <c r="H171">
        <v>60</v>
      </c>
      <c r="I171" t="s">
        <v>1058</v>
      </c>
      <c r="J171" t="s">
        <v>1359</v>
      </c>
      <c r="K171" t="s">
        <v>178</v>
      </c>
      <c r="L171" t="str">
        <f>IF(AND(Home!$A$1&gt;=Leave_In_Approval[[#This Row],[Start Time]],Home!$A$1&lt;=Leave_In_Approval[[#This Row],[End Time]]),1,"No Aplica")</f>
        <v>No Aplica</v>
      </c>
    </row>
    <row r="172" spans="1:12" hidden="1" x14ac:dyDescent="0.3">
      <c r="A172" t="s">
        <v>471</v>
      </c>
      <c r="B172" s="3">
        <v>45930</v>
      </c>
      <c r="C172" s="3">
        <v>45930</v>
      </c>
      <c r="D172" t="s">
        <v>2331</v>
      </c>
      <c r="E172" t="s">
        <v>1754</v>
      </c>
      <c r="F172" t="s">
        <v>1756</v>
      </c>
      <c r="G172">
        <v>480</v>
      </c>
      <c r="H172">
        <v>480</v>
      </c>
      <c r="I172" t="s">
        <v>1755</v>
      </c>
      <c r="J172" t="s">
        <v>1359</v>
      </c>
      <c r="K172" t="s">
        <v>178</v>
      </c>
      <c r="L172" t="str">
        <f>IF(AND(Home!$A$1&gt;=Leave_In_Approval[[#This Row],[Start Time]],Home!$A$1&lt;=Leave_In_Approval[[#This Row],[End Time]]),1,"No Aplica")</f>
        <v>No Aplica</v>
      </c>
    </row>
    <row r="173" spans="1:12" hidden="1" x14ac:dyDescent="0.3">
      <c r="A173" t="s">
        <v>471</v>
      </c>
      <c r="B173" s="3">
        <v>45926</v>
      </c>
      <c r="C173" s="3">
        <v>45926</v>
      </c>
      <c r="D173" t="s">
        <v>2056</v>
      </c>
      <c r="E173" t="s">
        <v>1376</v>
      </c>
      <c r="F173" t="s">
        <v>1378</v>
      </c>
      <c r="G173">
        <v>120</v>
      </c>
      <c r="H173">
        <v>120</v>
      </c>
      <c r="I173" t="s">
        <v>1377</v>
      </c>
      <c r="J173" t="s">
        <v>972</v>
      </c>
      <c r="K173" t="s">
        <v>178</v>
      </c>
      <c r="L173" t="str">
        <f>IF(AND(Home!$A$1&gt;=Leave_In_Approval[[#This Row],[Start Time]],Home!$A$1&lt;=Leave_In_Approval[[#This Row],[End Time]]),1,"No Aplica")</f>
        <v>No Aplica</v>
      </c>
    </row>
    <row r="174" spans="1:12" hidden="1" x14ac:dyDescent="0.3">
      <c r="A174" t="s">
        <v>468</v>
      </c>
      <c r="B174" s="3">
        <v>45924</v>
      </c>
      <c r="C174" s="3">
        <v>45924</v>
      </c>
      <c r="D174" t="s">
        <v>469</v>
      </c>
      <c r="E174" t="s">
        <v>1376</v>
      </c>
      <c r="F174" t="s">
        <v>1378</v>
      </c>
      <c r="G174">
        <v>540</v>
      </c>
      <c r="H174">
        <v>540</v>
      </c>
      <c r="I174" t="s">
        <v>1377</v>
      </c>
      <c r="J174" t="s">
        <v>972</v>
      </c>
      <c r="K174" t="s">
        <v>178</v>
      </c>
      <c r="L174" t="str">
        <f>IF(AND(Home!$A$1&gt;=Leave_In_Approval[[#This Row],[Start Time]],Home!$A$1&lt;=Leave_In_Approval[[#This Row],[End Time]]),1,"No Aplica")</f>
        <v>No Aplica</v>
      </c>
    </row>
    <row r="175" spans="1:12" hidden="1" x14ac:dyDescent="0.3">
      <c r="A175" t="s">
        <v>471</v>
      </c>
      <c r="B175" s="3">
        <v>45923</v>
      </c>
      <c r="C175" s="3">
        <v>45923</v>
      </c>
      <c r="D175" t="s">
        <v>2056</v>
      </c>
      <c r="E175" t="s">
        <v>1376</v>
      </c>
      <c r="F175" t="s">
        <v>1378</v>
      </c>
      <c r="G175">
        <v>60</v>
      </c>
      <c r="H175">
        <v>60</v>
      </c>
      <c r="I175" t="s">
        <v>1377</v>
      </c>
      <c r="J175" t="s">
        <v>972</v>
      </c>
      <c r="K175" t="s">
        <v>178</v>
      </c>
      <c r="L175" t="str">
        <f>IF(AND(Home!$A$1&gt;=Leave_In_Approval[[#This Row],[Start Time]],Home!$A$1&lt;=Leave_In_Approval[[#This Row],[End Time]]),1,"No Aplica")</f>
        <v>No Aplica</v>
      </c>
    </row>
    <row r="176" spans="1:12" x14ac:dyDescent="0.3">
      <c r="A176" t="s">
        <v>471</v>
      </c>
      <c r="B176" s="3">
        <v>45922</v>
      </c>
      <c r="C176" s="3">
        <v>45922</v>
      </c>
      <c r="D176" t="s">
        <v>621</v>
      </c>
      <c r="E176" t="s">
        <v>1382</v>
      </c>
      <c r="F176" t="s">
        <v>1384</v>
      </c>
      <c r="G176">
        <v>60</v>
      </c>
      <c r="H176">
        <v>60</v>
      </c>
      <c r="I176" t="s">
        <v>1383</v>
      </c>
      <c r="J176" t="s">
        <v>972</v>
      </c>
      <c r="K176" t="s">
        <v>178</v>
      </c>
      <c r="L176">
        <f>IF(AND(Home!$A$1&gt;=Leave_In_Approval[[#This Row],[Start Time]],Home!$A$1&lt;=Leave_In_Approval[[#This Row],[End Time]]),1,"No Aplica")</f>
        <v>1</v>
      </c>
    </row>
    <row r="177" spans="1:12" x14ac:dyDescent="0.3">
      <c r="A177" t="s">
        <v>471</v>
      </c>
      <c r="B177" s="3">
        <v>45922</v>
      </c>
      <c r="C177" s="3">
        <v>45922</v>
      </c>
      <c r="D177" t="s">
        <v>621</v>
      </c>
      <c r="E177" t="s">
        <v>532</v>
      </c>
      <c r="F177" t="s">
        <v>533</v>
      </c>
      <c r="G177">
        <v>60</v>
      </c>
      <c r="H177">
        <v>60</v>
      </c>
      <c r="I177" t="s">
        <v>1304</v>
      </c>
      <c r="J177" t="s">
        <v>972</v>
      </c>
      <c r="K177" t="s">
        <v>178</v>
      </c>
      <c r="L177">
        <f>IF(AND(Home!$A$1&gt;=Leave_In_Approval[[#This Row],[Start Time]],Home!$A$1&lt;=Leave_In_Approval[[#This Row],[End Time]]),1,"No Aplica")</f>
        <v>1</v>
      </c>
    </row>
    <row r="178" spans="1:12" hidden="1" x14ac:dyDescent="0.3">
      <c r="A178" t="s">
        <v>471</v>
      </c>
      <c r="B178" s="3">
        <v>45929</v>
      </c>
      <c r="C178" s="3">
        <v>45929</v>
      </c>
      <c r="D178" t="s">
        <v>496</v>
      </c>
      <c r="E178" t="s">
        <v>1984</v>
      </c>
      <c r="F178" t="s">
        <v>1986</v>
      </c>
      <c r="G178">
        <v>540</v>
      </c>
      <c r="H178">
        <v>540</v>
      </c>
      <c r="I178" t="s">
        <v>1985</v>
      </c>
      <c r="J178" t="s">
        <v>3169</v>
      </c>
      <c r="K178" t="s">
        <v>178</v>
      </c>
      <c r="L178" t="str">
        <f>IF(AND(Home!$A$1&gt;=Leave_In_Approval[[#This Row],[Start Time]],Home!$A$1&lt;=Leave_In_Approval[[#This Row],[End Time]]),1,"No Aplica")</f>
        <v>No Aplica</v>
      </c>
    </row>
    <row r="179" spans="1:12" hidden="1" x14ac:dyDescent="0.3">
      <c r="A179" t="s">
        <v>471</v>
      </c>
      <c r="B179" s="3">
        <v>45923</v>
      </c>
      <c r="C179" s="3">
        <v>45923</v>
      </c>
      <c r="D179" t="s">
        <v>4157</v>
      </c>
      <c r="E179" t="s">
        <v>1984</v>
      </c>
      <c r="F179" t="s">
        <v>1986</v>
      </c>
      <c r="G179">
        <v>240</v>
      </c>
      <c r="H179">
        <v>240</v>
      </c>
      <c r="I179" t="s">
        <v>1985</v>
      </c>
      <c r="J179" t="s">
        <v>3169</v>
      </c>
      <c r="K179" t="s">
        <v>178</v>
      </c>
      <c r="L179" t="str">
        <f>IF(AND(Home!$A$1&gt;=Leave_In_Approval[[#This Row],[Start Time]],Home!$A$1&lt;=Leave_In_Approval[[#This Row],[End Time]]),1,"No Aplica")</f>
        <v>No Aplica</v>
      </c>
    </row>
    <row r="180" spans="1:12" hidden="1" x14ac:dyDescent="0.3">
      <c r="A180" t="s">
        <v>471</v>
      </c>
      <c r="B180" s="3">
        <v>45927</v>
      </c>
      <c r="C180" s="3">
        <v>45927</v>
      </c>
      <c r="D180" t="s">
        <v>1404</v>
      </c>
      <c r="E180" t="s">
        <v>1984</v>
      </c>
      <c r="F180" t="s">
        <v>1986</v>
      </c>
      <c r="G180">
        <v>300</v>
      </c>
      <c r="H180">
        <v>300</v>
      </c>
      <c r="I180" t="s">
        <v>1985</v>
      </c>
      <c r="J180" t="s">
        <v>3169</v>
      </c>
      <c r="K180" t="s">
        <v>178</v>
      </c>
      <c r="L180" t="str">
        <f>IF(AND(Home!$A$1&gt;=Leave_In_Approval[[#This Row],[Start Time]],Home!$A$1&lt;=Leave_In_Approval[[#This Row],[End Time]]),1,"No Aplica")</f>
        <v>No Aplica</v>
      </c>
    </row>
    <row r="181" spans="1:12" hidden="1" x14ac:dyDescent="0.3">
      <c r="A181" t="s">
        <v>468</v>
      </c>
      <c r="B181" s="3">
        <v>45928</v>
      </c>
      <c r="C181" s="3">
        <v>45928</v>
      </c>
      <c r="D181" t="s">
        <v>467</v>
      </c>
      <c r="E181" t="s">
        <v>1984</v>
      </c>
      <c r="F181" t="s">
        <v>1986</v>
      </c>
      <c r="G181">
        <v>540</v>
      </c>
      <c r="H181">
        <v>540</v>
      </c>
      <c r="I181" t="s">
        <v>1985</v>
      </c>
      <c r="J181" t="s">
        <v>3169</v>
      </c>
      <c r="K181" t="s">
        <v>178</v>
      </c>
      <c r="L181" t="str">
        <f>IF(AND(Home!$A$1&gt;=Leave_In_Approval[[#This Row],[Start Time]],Home!$A$1&lt;=Leave_In_Approval[[#This Row],[End Time]]),1,"No Aplica")</f>
        <v>No Aplica</v>
      </c>
    </row>
    <row r="182" spans="1:12" hidden="1" x14ac:dyDescent="0.3">
      <c r="A182" t="s">
        <v>471</v>
      </c>
      <c r="B182" s="3">
        <v>45915</v>
      </c>
      <c r="C182" s="3">
        <v>45915</v>
      </c>
      <c r="D182" t="s">
        <v>472</v>
      </c>
      <c r="E182" t="s">
        <v>1984</v>
      </c>
      <c r="F182" t="s">
        <v>1986</v>
      </c>
      <c r="G182">
        <v>540</v>
      </c>
      <c r="H182">
        <v>540</v>
      </c>
      <c r="I182" t="s">
        <v>1985</v>
      </c>
      <c r="J182" t="s">
        <v>3169</v>
      </c>
      <c r="K182" t="s">
        <v>178</v>
      </c>
      <c r="L182" t="str">
        <f>IF(AND(Home!$A$1&gt;=Leave_In_Approval[[#This Row],[Start Time]],Home!$A$1&lt;=Leave_In_Approval[[#This Row],[End Time]]),1,"No Aplica")</f>
        <v>No Aplica</v>
      </c>
    </row>
    <row r="183" spans="1:12" hidden="1" x14ac:dyDescent="0.3">
      <c r="A183" t="s">
        <v>471</v>
      </c>
      <c r="B183" s="3">
        <v>45920</v>
      </c>
      <c r="C183" s="3">
        <v>45920</v>
      </c>
      <c r="D183" t="s">
        <v>621</v>
      </c>
      <c r="E183" t="s">
        <v>1984</v>
      </c>
      <c r="F183" t="s">
        <v>1986</v>
      </c>
      <c r="G183">
        <v>300</v>
      </c>
      <c r="H183">
        <v>300</v>
      </c>
      <c r="I183" t="s">
        <v>1985</v>
      </c>
      <c r="J183" t="s">
        <v>3169</v>
      </c>
      <c r="K183" t="s">
        <v>178</v>
      </c>
      <c r="L183" t="str">
        <f>IF(AND(Home!$A$1&gt;=Leave_In_Approval[[#This Row],[Start Time]],Home!$A$1&lt;=Leave_In_Approval[[#This Row],[End Time]]),1,"No Aplica")</f>
        <v>No Aplica</v>
      </c>
    </row>
    <row r="184" spans="1:12" hidden="1" x14ac:dyDescent="0.3">
      <c r="A184" t="s">
        <v>468</v>
      </c>
      <c r="B184" s="3">
        <v>45921</v>
      </c>
      <c r="C184" s="3">
        <v>45921</v>
      </c>
      <c r="D184" t="s">
        <v>469</v>
      </c>
      <c r="E184" t="s">
        <v>1984</v>
      </c>
      <c r="F184" t="s">
        <v>1986</v>
      </c>
      <c r="G184">
        <v>540</v>
      </c>
      <c r="H184">
        <v>540</v>
      </c>
      <c r="I184" t="s">
        <v>1985</v>
      </c>
      <c r="J184" t="s">
        <v>3169</v>
      </c>
      <c r="K184" t="s">
        <v>178</v>
      </c>
      <c r="L184" t="str">
        <f>IF(AND(Home!$A$1&gt;=Leave_In_Approval[[#This Row],[Start Time]],Home!$A$1&lt;=Leave_In_Approval[[#This Row],[End Time]]),1,"No Aplica")</f>
        <v>No Aplica</v>
      </c>
    </row>
    <row r="185" spans="1:12" hidden="1" x14ac:dyDescent="0.3">
      <c r="A185" t="s">
        <v>468</v>
      </c>
      <c r="B185" s="3">
        <v>45914</v>
      </c>
      <c r="C185" s="3">
        <v>45914</v>
      </c>
      <c r="D185" t="s">
        <v>499</v>
      </c>
      <c r="E185" t="s">
        <v>1984</v>
      </c>
      <c r="F185" t="s">
        <v>1986</v>
      </c>
      <c r="G185">
        <v>540</v>
      </c>
      <c r="H185">
        <v>540</v>
      </c>
      <c r="I185" t="s">
        <v>1985</v>
      </c>
      <c r="J185" t="s">
        <v>3169</v>
      </c>
      <c r="K185" t="s">
        <v>178</v>
      </c>
      <c r="L185" t="str">
        <f>IF(AND(Home!$A$1&gt;=Leave_In_Approval[[#This Row],[Start Time]],Home!$A$1&lt;=Leave_In_Approval[[#This Row],[End Time]]),1,"No Aplica")</f>
        <v>No Aplica</v>
      </c>
    </row>
    <row r="186" spans="1:12" hidden="1" x14ac:dyDescent="0.3">
      <c r="A186" t="s">
        <v>471</v>
      </c>
      <c r="B186" s="3">
        <v>45913</v>
      </c>
      <c r="C186" s="3">
        <v>45913</v>
      </c>
      <c r="D186" t="s">
        <v>621</v>
      </c>
      <c r="E186" t="s">
        <v>1984</v>
      </c>
      <c r="F186" t="s">
        <v>1986</v>
      </c>
      <c r="G186">
        <v>300</v>
      </c>
      <c r="H186">
        <v>300</v>
      </c>
      <c r="I186" t="s">
        <v>1985</v>
      </c>
      <c r="J186" t="s">
        <v>3169</v>
      </c>
      <c r="K186" t="s">
        <v>178</v>
      </c>
      <c r="L186" t="str">
        <f>IF(AND(Home!$A$1&gt;=Leave_In_Approval[[#This Row],[Start Time]],Home!$A$1&lt;=Leave_In_Approval[[#This Row],[End Time]]),1,"No Aplica")</f>
        <v>No Aplica</v>
      </c>
    </row>
    <row r="187" spans="1:12" hidden="1" x14ac:dyDescent="0.3">
      <c r="A187" t="s">
        <v>468</v>
      </c>
      <c r="B187" s="3">
        <v>45907</v>
      </c>
      <c r="C187" s="3">
        <v>45907</v>
      </c>
      <c r="D187" t="s">
        <v>499</v>
      </c>
      <c r="E187" t="s">
        <v>1984</v>
      </c>
      <c r="F187" t="s">
        <v>1986</v>
      </c>
      <c r="G187">
        <v>540</v>
      </c>
      <c r="H187">
        <v>540</v>
      </c>
      <c r="I187" t="s">
        <v>1985</v>
      </c>
      <c r="J187" t="s">
        <v>3169</v>
      </c>
      <c r="K187" t="s">
        <v>178</v>
      </c>
      <c r="L187" t="str">
        <f>IF(AND(Home!$A$1&gt;=Leave_In_Approval[[#This Row],[Start Time]],Home!$A$1&lt;=Leave_In_Approval[[#This Row],[End Time]]),1,"No Aplica")</f>
        <v>No Aplica</v>
      </c>
    </row>
    <row r="188" spans="1:12" hidden="1" x14ac:dyDescent="0.3">
      <c r="A188" t="s">
        <v>471</v>
      </c>
      <c r="B188" s="3">
        <v>45906</v>
      </c>
      <c r="C188" s="3">
        <v>45906</v>
      </c>
      <c r="D188" t="s">
        <v>2237</v>
      </c>
      <c r="E188" t="s">
        <v>1984</v>
      </c>
      <c r="F188" t="s">
        <v>1986</v>
      </c>
      <c r="G188">
        <v>180</v>
      </c>
      <c r="H188">
        <v>180</v>
      </c>
      <c r="I188" t="s">
        <v>1985</v>
      </c>
      <c r="J188" t="s">
        <v>3169</v>
      </c>
      <c r="K188" t="s">
        <v>178</v>
      </c>
      <c r="L188" t="str">
        <f>IF(AND(Home!$A$1&gt;=Leave_In_Approval[[#This Row],[Start Time]],Home!$A$1&lt;=Leave_In_Approval[[#This Row],[End Time]]),1,"No Aplica")</f>
        <v>No Aplica</v>
      </c>
    </row>
    <row r="189" spans="1:12" hidden="1" x14ac:dyDescent="0.3">
      <c r="A189" t="s">
        <v>471</v>
      </c>
      <c r="B189" s="3">
        <v>45905</v>
      </c>
      <c r="C189" s="3">
        <v>45905</v>
      </c>
      <c r="D189" t="s">
        <v>2237</v>
      </c>
      <c r="E189" t="s">
        <v>1984</v>
      </c>
      <c r="F189" t="s">
        <v>1986</v>
      </c>
      <c r="G189">
        <v>180</v>
      </c>
      <c r="H189">
        <v>180</v>
      </c>
      <c r="I189" t="s">
        <v>1985</v>
      </c>
      <c r="J189" t="s">
        <v>3169</v>
      </c>
      <c r="K189" t="s">
        <v>178</v>
      </c>
      <c r="L189" t="str">
        <f>IF(AND(Home!$A$1&gt;=Leave_In_Approval[[#This Row],[Start Time]],Home!$A$1&lt;=Leave_In_Approval[[#This Row],[End Time]]),1,"No Aplica")</f>
        <v>No Aplica</v>
      </c>
    </row>
    <row r="190" spans="1:12" hidden="1" x14ac:dyDescent="0.3">
      <c r="A190" t="s">
        <v>471</v>
      </c>
      <c r="B190" s="3">
        <v>45904</v>
      </c>
      <c r="C190" s="3">
        <v>45904</v>
      </c>
      <c r="D190" t="s">
        <v>2237</v>
      </c>
      <c r="E190" t="s">
        <v>1984</v>
      </c>
      <c r="F190" t="s">
        <v>1986</v>
      </c>
      <c r="G190">
        <v>180</v>
      </c>
      <c r="H190">
        <v>180</v>
      </c>
      <c r="I190" t="s">
        <v>1985</v>
      </c>
      <c r="J190" t="s">
        <v>3169</v>
      </c>
      <c r="K190" t="s">
        <v>178</v>
      </c>
      <c r="L190" t="str">
        <f>IF(AND(Home!$A$1&gt;=Leave_In_Approval[[#This Row],[Start Time]],Home!$A$1&lt;=Leave_In_Approval[[#This Row],[End Time]]),1,"No Aplica")</f>
        <v>No Aplica</v>
      </c>
    </row>
    <row r="191" spans="1:12" hidden="1" x14ac:dyDescent="0.3">
      <c r="A191" t="s">
        <v>471</v>
      </c>
      <c r="B191" s="3">
        <v>45903</v>
      </c>
      <c r="C191" s="3">
        <v>45903</v>
      </c>
      <c r="D191" t="s">
        <v>2237</v>
      </c>
      <c r="E191" t="s">
        <v>1984</v>
      </c>
      <c r="F191" t="s">
        <v>1986</v>
      </c>
      <c r="G191">
        <v>180</v>
      </c>
      <c r="H191">
        <v>180</v>
      </c>
      <c r="I191" t="s">
        <v>1985</v>
      </c>
      <c r="J191" t="s">
        <v>3169</v>
      </c>
      <c r="K191" t="s">
        <v>178</v>
      </c>
      <c r="L191" t="str">
        <f>IF(AND(Home!$A$1&gt;=Leave_In_Approval[[#This Row],[Start Time]],Home!$A$1&lt;=Leave_In_Approval[[#This Row],[End Time]]),1,"No Aplica")</f>
        <v>No Aplica</v>
      </c>
    </row>
    <row r="192" spans="1:12" hidden="1" x14ac:dyDescent="0.3">
      <c r="A192" t="s">
        <v>471</v>
      </c>
      <c r="B192" s="3">
        <v>45902</v>
      </c>
      <c r="C192" s="3">
        <v>45902</v>
      </c>
      <c r="D192" t="s">
        <v>2729</v>
      </c>
      <c r="E192" t="s">
        <v>1984</v>
      </c>
      <c r="F192" t="s">
        <v>1986</v>
      </c>
      <c r="G192">
        <v>180</v>
      </c>
      <c r="H192">
        <v>180</v>
      </c>
      <c r="I192" t="s">
        <v>1985</v>
      </c>
      <c r="J192" t="s">
        <v>3169</v>
      </c>
      <c r="K192" t="s">
        <v>178</v>
      </c>
      <c r="L192" t="str">
        <f>IF(AND(Home!$A$1&gt;=Leave_In_Approval[[#This Row],[Start Time]],Home!$A$1&lt;=Leave_In_Approval[[#This Row],[End Time]]),1,"No Aplica")</f>
        <v>No Aplica</v>
      </c>
    </row>
    <row r="193" spans="1:12" hidden="1" x14ac:dyDescent="0.3">
      <c r="A193" t="s">
        <v>471</v>
      </c>
      <c r="B193" s="3">
        <v>45901</v>
      </c>
      <c r="C193" s="3">
        <v>45901</v>
      </c>
      <c r="D193" t="s">
        <v>496</v>
      </c>
      <c r="E193" t="s">
        <v>1984</v>
      </c>
      <c r="F193" t="s">
        <v>1986</v>
      </c>
      <c r="G193">
        <v>540</v>
      </c>
      <c r="H193">
        <v>540</v>
      </c>
      <c r="I193" t="s">
        <v>1985</v>
      </c>
      <c r="J193" t="s">
        <v>3169</v>
      </c>
      <c r="K193" t="s">
        <v>178</v>
      </c>
      <c r="L193" t="str">
        <f>IF(AND(Home!$A$1&gt;=Leave_In_Approval[[#This Row],[Start Time]],Home!$A$1&lt;=Leave_In_Approval[[#This Row],[End Time]]),1,"No Aplica")</f>
        <v>No Aplica</v>
      </c>
    </row>
    <row r="194" spans="1:12" hidden="1" x14ac:dyDescent="0.3">
      <c r="A194" t="s">
        <v>471</v>
      </c>
      <c r="B194" s="3">
        <v>45919</v>
      </c>
      <c r="C194" s="3">
        <v>45919</v>
      </c>
      <c r="D194" t="s">
        <v>3307</v>
      </c>
      <c r="E194" t="s">
        <v>1353</v>
      </c>
      <c r="F194" t="s">
        <v>1355</v>
      </c>
      <c r="G194">
        <v>180</v>
      </c>
      <c r="H194">
        <v>180</v>
      </c>
      <c r="I194" t="s">
        <v>1354</v>
      </c>
      <c r="J194" t="s">
        <v>3169</v>
      </c>
      <c r="K194" t="s">
        <v>178</v>
      </c>
      <c r="L194" t="str">
        <f>IF(AND(Home!$A$1&gt;=Leave_In_Approval[[#This Row],[Start Time]],Home!$A$1&lt;=Leave_In_Approval[[#This Row],[End Time]]),1,"No Aplica")</f>
        <v>No Aplica</v>
      </c>
    </row>
    <row r="195" spans="1:12" hidden="1" x14ac:dyDescent="0.3">
      <c r="A195" t="s">
        <v>468</v>
      </c>
      <c r="B195" s="3">
        <v>45928</v>
      </c>
      <c r="C195" s="3">
        <v>45928</v>
      </c>
      <c r="D195" t="s">
        <v>469</v>
      </c>
      <c r="E195" t="s">
        <v>1353</v>
      </c>
      <c r="F195" t="s">
        <v>1355</v>
      </c>
      <c r="G195">
        <v>540</v>
      </c>
      <c r="H195">
        <v>540</v>
      </c>
      <c r="I195" t="s">
        <v>1354</v>
      </c>
      <c r="J195" t="s">
        <v>3169</v>
      </c>
      <c r="K195" t="s">
        <v>178</v>
      </c>
      <c r="L195" t="str">
        <f>IF(AND(Home!$A$1&gt;=Leave_In_Approval[[#This Row],[Start Time]],Home!$A$1&lt;=Leave_In_Approval[[#This Row],[End Time]]),1,"No Aplica")</f>
        <v>No Aplica</v>
      </c>
    </row>
    <row r="196" spans="1:12" hidden="1" x14ac:dyDescent="0.3">
      <c r="A196" t="s">
        <v>471</v>
      </c>
      <c r="B196" s="3">
        <v>45927</v>
      </c>
      <c r="C196" s="3">
        <v>45927</v>
      </c>
      <c r="D196" t="s">
        <v>472</v>
      </c>
      <c r="E196" t="s">
        <v>1353</v>
      </c>
      <c r="F196" t="s">
        <v>1355</v>
      </c>
      <c r="G196">
        <v>540</v>
      </c>
      <c r="H196">
        <v>540</v>
      </c>
      <c r="I196" t="s">
        <v>1354</v>
      </c>
      <c r="J196" t="s">
        <v>3169</v>
      </c>
      <c r="K196" t="s">
        <v>178</v>
      </c>
      <c r="L196" t="str">
        <f>IF(AND(Home!$A$1&gt;=Leave_In_Approval[[#This Row],[Start Time]],Home!$A$1&lt;=Leave_In_Approval[[#This Row],[End Time]]),1,"No Aplica")</f>
        <v>No Aplica</v>
      </c>
    </row>
    <row r="197" spans="1:12" x14ac:dyDescent="0.3">
      <c r="A197" t="s">
        <v>471</v>
      </c>
      <c r="B197" s="3">
        <v>45922</v>
      </c>
      <c r="C197" s="3">
        <v>45922</v>
      </c>
      <c r="D197" t="s">
        <v>472</v>
      </c>
      <c r="E197" t="s">
        <v>1353</v>
      </c>
      <c r="F197" t="s">
        <v>1355</v>
      </c>
      <c r="G197">
        <v>540</v>
      </c>
      <c r="H197">
        <v>540</v>
      </c>
      <c r="I197" t="s">
        <v>1354</v>
      </c>
      <c r="J197" t="s">
        <v>3169</v>
      </c>
      <c r="K197" t="s">
        <v>178</v>
      </c>
      <c r="L197">
        <f>IF(AND(Home!$A$1&gt;=Leave_In_Approval[[#This Row],[Start Time]],Home!$A$1&lt;=Leave_In_Approval[[#This Row],[End Time]]),1,"No Aplica")</f>
        <v>1</v>
      </c>
    </row>
    <row r="198" spans="1:12" hidden="1" x14ac:dyDescent="0.3">
      <c r="A198" t="s">
        <v>471</v>
      </c>
      <c r="B198" s="3">
        <v>45916</v>
      </c>
      <c r="C198" s="3">
        <v>45916</v>
      </c>
      <c r="D198" t="s">
        <v>3307</v>
      </c>
      <c r="E198" t="s">
        <v>1353</v>
      </c>
      <c r="F198" t="s">
        <v>1355</v>
      </c>
      <c r="G198">
        <v>180</v>
      </c>
      <c r="H198">
        <v>180</v>
      </c>
      <c r="I198" t="s">
        <v>1354</v>
      </c>
      <c r="J198" t="s">
        <v>3169</v>
      </c>
      <c r="K198" t="s">
        <v>178</v>
      </c>
      <c r="L198" t="str">
        <f>IF(AND(Home!$A$1&gt;=Leave_In_Approval[[#This Row],[Start Time]],Home!$A$1&lt;=Leave_In_Approval[[#This Row],[End Time]]),1,"No Aplica")</f>
        <v>No Aplica</v>
      </c>
    </row>
    <row r="199" spans="1:12" hidden="1" x14ac:dyDescent="0.3">
      <c r="A199" t="s">
        <v>471</v>
      </c>
      <c r="B199" s="3">
        <v>45916</v>
      </c>
      <c r="C199" s="3">
        <v>45916</v>
      </c>
      <c r="D199" t="s">
        <v>3307</v>
      </c>
      <c r="E199" t="s">
        <v>1353</v>
      </c>
      <c r="F199" t="s">
        <v>1355</v>
      </c>
      <c r="G199">
        <v>180</v>
      </c>
      <c r="H199">
        <v>180</v>
      </c>
      <c r="I199" t="s">
        <v>1354</v>
      </c>
      <c r="J199" t="s">
        <v>3169</v>
      </c>
      <c r="K199" t="s">
        <v>178</v>
      </c>
      <c r="L199" t="str">
        <f>IF(AND(Home!$A$1&gt;=Leave_In_Approval[[#This Row],[Start Time]],Home!$A$1&lt;=Leave_In_Approval[[#This Row],[End Time]]),1,"No Aplica")</f>
        <v>No Aplica</v>
      </c>
    </row>
    <row r="200" spans="1:12" hidden="1" x14ac:dyDescent="0.3">
      <c r="A200" t="s">
        <v>471</v>
      </c>
      <c r="B200" s="3">
        <v>45912</v>
      </c>
      <c r="C200" s="3">
        <v>45912</v>
      </c>
      <c r="D200" t="s">
        <v>3307</v>
      </c>
      <c r="E200" t="s">
        <v>1353</v>
      </c>
      <c r="F200" t="s">
        <v>1355</v>
      </c>
      <c r="G200">
        <v>180</v>
      </c>
      <c r="H200">
        <v>180</v>
      </c>
      <c r="I200" t="s">
        <v>1354</v>
      </c>
      <c r="J200" t="s">
        <v>3169</v>
      </c>
      <c r="K200" t="s">
        <v>178</v>
      </c>
      <c r="L200" t="str">
        <f>IF(AND(Home!$A$1&gt;=Leave_In_Approval[[#This Row],[Start Time]],Home!$A$1&lt;=Leave_In_Approval[[#This Row],[End Time]]),1,"No Aplica")</f>
        <v>No Aplica</v>
      </c>
    </row>
    <row r="201" spans="1:12" hidden="1" x14ac:dyDescent="0.3">
      <c r="A201" t="s">
        <v>471</v>
      </c>
      <c r="B201" s="3">
        <v>45909</v>
      </c>
      <c r="C201" s="3">
        <v>45909</v>
      </c>
      <c r="D201" t="s">
        <v>3307</v>
      </c>
      <c r="E201" t="s">
        <v>1353</v>
      </c>
      <c r="F201" t="s">
        <v>1355</v>
      </c>
      <c r="G201">
        <v>180</v>
      </c>
      <c r="H201">
        <v>180</v>
      </c>
      <c r="I201" t="s">
        <v>1354</v>
      </c>
      <c r="J201" t="s">
        <v>3169</v>
      </c>
      <c r="K201" t="s">
        <v>178</v>
      </c>
      <c r="L201" t="str">
        <f>IF(AND(Home!$A$1&gt;=Leave_In_Approval[[#This Row],[Start Time]],Home!$A$1&lt;=Leave_In_Approval[[#This Row],[End Time]]),1,"No Aplica")</f>
        <v>No Aplica</v>
      </c>
    </row>
    <row r="202" spans="1:12" hidden="1" x14ac:dyDescent="0.3">
      <c r="A202" t="s">
        <v>468</v>
      </c>
      <c r="B202" s="3">
        <v>45921</v>
      </c>
      <c r="C202" s="3">
        <v>45921</v>
      </c>
      <c r="D202" t="s">
        <v>469</v>
      </c>
      <c r="E202" t="s">
        <v>1353</v>
      </c>
      <c r="F202" t="s">
        <v>1355</v>
      </c>
      <c r="G202">
        <v>540</v>
      </c>
      <c r="H202">
        <v>540</v>
      </c>
      <c r="I202" t="s">
        <v>1354</v>
      </c>
      <c r="J202" t="s">
        <v>3169</v>
      </c>
      <c r="K202" t="s">
        <v>178</v>
      </c>
      <c r="L202" t="str">
        <f>IF(AND(Home!$A$1&gt;=Leave_In_Approval[[#This Row],[Start Time]],Home!$A$1&lt;=Leave_In_Approval[[#This Row],[End Time]]),1,"No Aplica")</f>
        <v>No Aplica</v>
      </c>
    </row>
    <row r="203" spans="1:12" hidden="1" x14ac:dyDescent="0.3">
      <c r="A203" t="s">
        <v>471</v>
      </c>
      <c r="B203" s="3">
        <v>45920</v>
      </c>
      <c r="C203" s="3">
        <v>45920</v>
      </c>
      <c r="D203" t="s">
        <v>472</v>
      </c>
      <c r="E203" t="s">
        <v>1353</v>
      </c>
      <c r="F203" t="s">
        <v>1355</v>
      </c>
      <c r="G203">
        <v>540</v>
      </c>
      <c r="H203">
        <v>540</v>
      </c>
      <c r="I203" t="s">
        <v>1354</v>
      </c>
      <c r="J203" t="s">
        <v>3169</v>
      </c>
      <c r="K203" t="s">
        <v>178</v>
      </c>
      <c r="L203" t="str">
        <f>IF(AND(Home!$A$1&gt;=Leave_In_Approval[[#This Row],[Start Time]],Home!$A$1&lt;=Leave_In_Approval[[#This Row],[End Time]]),1,"No Aplica")</f>
        <v>No Aplica</v>
      </c>
    </row>
    <row r="204" spans="1:12" hidden="1" x14ac:dyDescent="0.3">
      <c r="A204" t="s">
        <v>471</v>
      </c>
      <c r="B204" s="3">
        <v>45915</v>
      </c>
      <c r="C204" s="3">
        <v>45915</v>
      </c>
      <c r="D204" t="s">
        <v>472</v>
      </c>
      <c r="E204" t="s">
        <v>1353</v>
      </c>
      <c r="F204" t="s">
        <v>1355</v>
      </c>
      <c r="G204">
        <v>540</v>
      </c>
      <c r="H204">
        <v>540</v>
      </c>
      <c r="I204" t="s">
        <v>1354</v>
      </c>
      <c r="J204" t="s">
        <v>3169</v>
      </c>
      <c r="K204" t="s">
        <v>178</v>
      </c>
      <c r="L204" t="str">
        <f>IF(AND(Home!$A$1&gt;=Leave_In_Approval[[#This Row],[Start Time]],Home!$A$1&lt;=Leave_In_Approval[[#This Row],[End Time]]),1,"No Aplica")</f>
        <v>No Aplica</v>
      </c>
    </row>
    <row r="205" spans="1:12" hidden="1" x14ac:dyDescent="0.3">
      <c r="A205" t="s">
        <v>471</v>
      </c>
      <c r="B205" s="3">
        <v>45903</v>
      </c>
      <c r="C205" s="3">
        <v>45903</v>
      </c>
      <c r="D205" t="s">
        <v>2897</v>
      </c>
      <c r="E205" t="s">
        <v>1353</v>
      </c>
      <c r="F205" t="s">
        <v>1355</v>
      </c>
      <c r="G205">
        <v>180</v>
      </c>
      <c r="H205">
        <v>180</v>
      </c>
      <c r="I205" t="s">
        <v>1354</v>
      </c>
      <c r="J205" t="s">
        <v>3169</v>
      </c>
      <c r="K205" t="s">
        <v>178</v>
      </c>
      <c r="L205" t="str">
        <f>IF(AND(Home!$A$1&gt;=Leave_In_Approval[[#This Row],[Start Time]],Home!$A$1&lt;=Leave_In_Approval[[#This Row],[End Time]]),1,"No Aplica")</f>
        <v>No Aplica</v>
      </c>
    </row>
    <row r="206" spans="1:12" hidden="1" x14ac:dyDescent="0.3">
      <c r="A206" t="s">
        <v>471</v>
      </c>
      <c r="B206" s="3">
        <v>45902</v>
      </c>
      <c r="C206" s="3">
        <v>45902</v>
      </c>
      <c r="D206" t="s">
        <v>2817</v>
      </c>
      <c r="E206" t="s">
        <v>1353</v>
      </c>
      <c r="F206" t="s">
        <v>1355</v>
      </c>
      <c r="G206">
        <v>300</v>
      </c>
      <c r="H206">
        <v>300</v>
      </c>
      <c r="I206" t="s">
        <v>1354</v>
      </c>
      <c r="J206" t="s">
        <v>3169</v>
      </c>
      <c r="K206" t="s">
        <v>178</v>
      </c>
      <c r="L206" t="str">
        <f>IF(AND(Home!$A$1&gt;=Leave_In_Approval[[#This Row],[Start Time]],Home!$A$1&lt;=Leave_In_Approval[[#This Row],[End Time]]),1,"No Aplica")</f>
        <v>No Aplica</v>
      </c>
    </row>
    <row r="207" spans="1:12" hidden="1" x14ac:dyDescent="0.3">
      <c r="A207" t="s">
        <v>468</v>
      </c>
      <c r="B207" s="3">
        <v>45914</v>
      </c>
      <c r="C207" s="3">
        <v>45914</v>
      </c>
      <c r="D207" t="s">
        <v>469</v>
      </c>
      <c r="E207" t="s">
        <v>1353</v>
      </c>
      <c r="F207" t="s">
        <v>1355</v>
      </c>
      <c r="G207">
        <v>540</v>
      </c>
      <c r="H207">
        <v>540</v>
      </c>
      <c r="I207" t="s">
        <v>1354</v>
      </c>
      <c r="J207" t="s">
        <v>3169</v>
      </c>
      <c r="K207" t="s">
        <v>178</v>
      </c>
      <c r="L207" t="str">
        <f>IF(AND(Home!$A$1&gt;=Leave_In_Approval[[#This Row],[Start Time]],Home!$A$1&lt;=Leave_In_Approval[[#This Row],[End Time]]),1,"No Aplica")</f>
        <v>No Aplica</v>
      </c>
    </row>
    <row r="208" spans="1:12" hidden="1" x14ac:dyDescent="0.3">
      <c r="A208" t="s">
        <v>471</v>
      </c>
      <c r="B208" s="3">
        <v>45913</v>
      </c>
      <c r="C208" s="3">
        <v>45913</v>
      </c>
      <c r="D208" t="s">
        <v>472</v>
      </c>
      <c r="E208" t="s">
        <v>1353</v>
      </c>
      <c r="F208" t="s">
        <v>1355</v>
      </c>
      <c r="G208">
        <v>540</v>
      </c>
      <c r="H208">
        <v>540</v>
      </c>
      <c r="I208" t="s">
        <v>1354</v>
      </c>
      <c r="J208" t="s">
        <v>3169</v>
      </c>
      <c r="K208" t="s">
        <v>178</v>
      </c>
      <c r="L208" t="str">
        <f>IF(AND(Home!$A$1&gt;=Leave_In_Approval[[#This Row],[Start Time]],Home!$A$1&lt;=Leave_In_Approval[[#This Row],[End Time]]),1,"No Aplica")</f>
        <v>No Aplica</v>
      </c>
    </row>
    <row r="209" spans="1:12" hidden="1" x14ac:dyDescent="0.3">
      <c r="A209" t="s">
        <v>471</v>
      </c>
      <c r="B209" s="3">
        <v>45908</v>
      </c>
      <c r="C209" s="3">
        <v>45908</v>
      </c>
      <c r="D209" t="s">
        <v>472</v>
      </c>
      <c r="E209" t="s">
        <v>1353</v>
      </c>
      <c r="F209" t="s">
        <v>1355</v>
      </c>
      <c r="G209">
        <v>540</v>
      </c>
      <c r="H209">
        <v>540</v>
      </c>
      <c r="I209" t="s">
        <v>1354</v>
      </c>
      <c r="J209" t="s">
        <v>3169</v>
      </c>
      <c r="K209" t="s">
        <v>178</v>
      </c>
      <c r="L209" t="str">
        <f>IF(AND(Home!$A$1&gt;=Leave_In_Approval[[#This Row],[Start Time]],Home!$A$1&lt;=Leave_In_Approval[[#This Row],[End Time]]),1,"No Aplica")</f>
        <v>No Aplica</v>
      </c>
    </row>
    <row r="210" spans="1:12" hidden="1" x14ac:dyDescent="0.3">
      <c r="A210" t="s">
        <v>468</v>
      </c>
      <c r="B210" s="3">
        <v>45907</v>
      </c>
      <c r="C210" s="3">
        <v>45907</v>
      </c>
      <c r="D210" t="s">
        <v>469</v>
      </c>
      <c r="E210" t="s">
        <v>1353</v>
      </c>
      <c r="F210" t="s">
        <v>1355</v>
      </c>
      <c r="G210">
        <v>540</v>
      </c>
      <c r="H210">
        <v>540</v>
      </c>
      <c r="I210" t="s">
        <v>1354</v>
      </c>
      <c r="J210" t="s">
        <v>3169</v>
      </c>
      <c r="K210" t="s">
        <v>178</v>
      </c>
      <c r="L210" t="str">
        <f>IF(AND(Home!$A$1&gt;=Leave_In_Approval[[#This Row],[Start Time]],Home!$A$1&lt;=Leave_In_Approval[[#This Row],[End Time]]),1,"No Aplica")</f>
        <v>No Aplica</v>
      </c>
    </row>
    <row r="211" spans="1:12" hidden="1" x14ac:dyDescent="0.3">
      <c r="A211" t="s">
        <v>471</v>
      </c>
      <c r="B211" s="3">
        <v>45906</v>
      </c>
      <c r="C211" s="3">
        <v>45906</v>
      </c>
      <c r="D211" t="s">
        <v>472</v>
      </c>
      <c r="E211" t="s">
        <v>1353</v>
      </c>
      <c r="F211" t="s">
        <v>1355</v>
      </c>
      <c r="G211">
        <v>540</v>
      </c>
      <c r="H211">
        <v>540</v>
      </c>
      <c r="I211" t="s">
        <v>1354</v>
      </c>
      <c r="J211" t="s">
        <v>3169</v>
      </c>
      <c r="K211" t="s">
        <v>178</v>
      </c>
      <c r="L211" t="str">
        <f>IF(AND(Home!$A$1&gt;=Leave_In_Approval[[#This Row],[Start Time]],Home!$A$1&lt;=Leave_In_Approval[[#This Row],[End Time]]),1,"No Aplica")</f>
        <v>No Aplica</v>
      </c>
    </row>
    <row r="212" spans="1:12" hidden="1" x14ac:dyDescent="0.3">
      <c r="A212" t="s">
        <v>471</v>
      </c>
      <c r="B212" s="3">
        <v>45901</v>
      </c>
      <c r="C212" s="3">
        <v>45901</v>
      </c>
      <c r="D212" t="s">
        <v>472</v>
      </c>
      <c r="E212" t="s">
        <v>1353</v>
      </c>
      <c r="F212" t="s">
        <v>1355</v>
      </c>
      <c r="G212">
        <v>540</v>
      </c>
      <c r="H212">
        <v>540</v>
      </c>
      <c r="I212" t="s">
        <v>1354</v>
      </c>
      <c r="J212" t="s">
        <v>3169</v>
      </c>
      <c r="K212" t="s">
        <v>178</v>
      </c>
      <c r="L212" t="str">
        <f>IF(AND(Home!$A$1&gt;=Leave_In_Approval[[#This Row],[Start Time]],Home!$A$1&lt;=Leave_In_Approval[[#This Row],[End Time]]),1,"No Aplica")</f>
        <v>No Aplica</v>
      </c>
    </row>
    <row r="213" spans="1:12" hidden="1" x14ac:dyDescent="0.3">
      <c r="A213" t="s">
        <v>465</v>
      </c>
      <c r="B213" s="3">
        <v>45923</v>
      </c>
      <c r="C213" s="3">
        <v>45923</v>
      </c>
      <c r="D213" t="s">
        <v>621</v>
      </c>
      <c r="E213" t="s">
        <v>2099</v>
      </c>
      <c r="F213" t="s">
        <v>2101</v>
      </c>
      <c r="G213">
        <v>120</v>
      </c>
      <c r="H213">
        <v>120</v>
      </c>
      <c r="I213" t="s">
        <v>2100</v>
      </c>
      <c r="J213" t="s">
        <v>1863</v>
      </c>
      <c r="K213" t="s">
        <v>179</v>
      </c>
      <c r="L213" t="str">
        <f>IF(AND(Home!$A$1&gt;=Leave_In_Approval[[#This Row],[Start Time]],Home!$A$1&lt;=Leave_In_Approval[[#This Row],[End Time]]),1,"No Aplica")</f>
        <v>No Aplica</v>
      </c>
    </row>
    <row r="214" spans="1:12" hidden="1" x14ac:dyDescent="0.3">
      <c r="A214" t="s">
        <v>465</v>
      </c>
      <c r="B214" s="3">
        <v>45930</v>
      </c>
      <c r="C214" s="3">
        <v>45930</v>
      </c>
      <c r="D214" t="s">
        <v>621</v>
      </c>
      <c r="E214" t="s">
        <v>1139</v>
      </c>
      <c r="F214" t="s">
        <v>1141</v>
      </c>
      <c r="G214">
        <v>60</v>
      </c>
      <c r="H214">
        <v>60</v>
      </c>
      <c r="I214" t="s">
        <v>1140</v>
      </c>
      <c r="J214" t="s">
        <v>1863</v>
      </c>
      <c r="K214" t="s">
        <v>179</v>
      </c>
      <c r="L214" t="str">
        <f>IF(AND(Home!$A$1&gt;=Leave_In_Approval[[#This Row],[Start Time]],Home!$A$1&lt;=Leave_In_Approval[[#This Row],[End Time]]),1,"No Aplica")</f>
        <v>No Aplica</v>
      </c>
    </row>
    <row r="215" spans="1:12" hidden="1" x14ac:dyDescent="0.3">
      <c r="A215" t="s">
        <v>471</v>
      </c>
      <c r="B215" s="3">
        <v>45904</v>
      </c>
      <c r="C215" s="3">
        <v>45904</v>
      </c>
      <c r="D215" t="s">
        <v>493</v>
      </c>
      <c r="E215" t="s">
        <v>1533</v>
      </c>
      <c r="F215" t="s">
        <v>1535</v>
      </c>
      <c r="G215">
        <v>60</v>
      </c>
      <c r="H215">
        <v>60</v>
      </c>
      <c r="I215" t="s">
        <v>1534</v>
      </c>
      <c r="J215" t="s">
        <v>3716</v>
      </c>
      <c r="K215" t="s">
        <v>178</v>
      </c>
      <c r="L215" t="str">
        <f>IF(AND(Home!$A$1&gt;=Leave_In_Approval[[#This Row],[Start Time]],Home!$A$1&lt;=Leave_In_Approval[[#This Row],[End Time]]),1,"No Aplica")</f>
        <v>No Aplica</v>
      </c>
    </row>
    <row r="216" spans="1:12" hidden="1" x14ac:dyDescent="0.3">
      <c r="A216" t="s">
        <v>471</v>
      </c>
      <c r="B216" s="3">
        <v>45903</v>
      </c>
      <c r="C216" s="3">
        <v>45903</v>
      </c>
      <c r="D216" t="s">
        <v>493</v>
      </c>
      <c r="E216" t="s">
        <v>1533</v>
      </c>
      <c r="F216" t="s">
        <v>1535</v>
      </c>
      <c r="G216">
        <v>60</v>
      </c>
      <c r="H216">
        <v>60</v>
      </c>
      <c r="I216" t="s">
        <v>1534</v>
      </c>
      <c r="J216" t="s">
        <v>3716</v>
      </c>
      <c r="K216" t="s">
        <v>178</v>
      </c>
      <c r="L216" t="str">
        <f>IF(AND(Home!$A$1&gt;=Leave_In_Approval[[#This Row],[Start Time]],Home!$A$1&lt;=Leave_In_Approval[[#This Row],[End Time]]),1,"No Aplica")</f>
        <v>No Aplica</v>
      </c>
    </row>
    <row r="217" spans="1:12" hidden="1" x14ac:dyDescent="0.3">
      <c r="A217" t="s">
        <v>471</v>
      </c>
      <c r="B217" s="3">
        <v>45902</v>
      </c>
      <c r="C217" s="3">
        <v>45902</v>
      </c>
      <c r="D217" t="s">
        <v>493</v>
      </c>
      <c r="E217" t="s">
        <v>1533</v>
      </c>
      <c r="F217" t="s">
        <v>1535</v>
      </c>
      <c r="G217">
        <v>60</v>
      </c>
      <c r="H217">
        <v>60</v>
      </c>
      <c r="I217" t="s">
        <v>1534</v>
      </c>
      <c r="J217" t="s">
        <v>3716</v>
      </c>
      <c r="K217" t="s">
        <v>178</v>
      </c>
      <c r="L217" t="str">
        <f>IF(AND(Home!$A$1&gt;=Leave_In_Approval[[#This Row],[Start Time]],Home!$A$1&lt;=Leave_In_Approval[[#This Row],[End Time]]),1,"No Aplica")</f>
        <v>No Aplica</v>
      </c>
    </row>
    <row r="218" spans="1:12" hidden="1" x14ac:dyDescent="0.3">
      <c r="A218" t="s">
        <v>471</v>
      </c>
      <c r="B218" s="3">
        <v>45913</v>
      </c>
      <c r="C218" s="3">
        <v>45913</v>
      </c>
      <c r="D218" t="s">
        <v>493</v>
      </c>
      <c r="E218" t="s">
        <v>1533</v>
      </c>
      <c r="F218" t="s">
        <v>1535</v>
      </c>
      <c r="G218">
        <v>120</v>
      </c>
      <c r="H218">
        <v>120</v>
      </c>
      <c r="I218" t="s">
        <v>1534</v>
      </c>
      <c r="J218" t="s">
        <v>3716</v>
      </c>
      <c r="K218" t="s">
        <v>178</v>
      </c>
      <c r="L218" t="str">
        <f>IF(AND(Home!$A$1&gt;=Leave_In_Approval[[#This Row],[Start Time]],Home!$A$1&lt;=Leave_In_Approval[[#This Row],[End Time]]),1,"No Aplica")</f>
        <v>No Aplica</v>
      </c>
    </row>
    <row r="219" spans="1:12" hidden="1" x14ac:dyDescent="0.3">
      <c r="A219" t="s">
        <v>471</v>
      </c>
      <c r="B219" s="3">
        <v>45910</v>
      </c>
      <c r="C219" s="3">
        <v>45910</v>
      </c>
      <c r="D219" t="s">
        <v>2730</v>
      </c>
      <c r="E219" t="s">
        <v>1533</v>
      </c>
      <c r="F219" t="s">
        <v>1535</v>
      </c>
      <c r="G219">
        <v>60</v>
      </c>
      <c r="H219">
        <v>60</v>
      </c>
      <c r="I219" t="s">
        <v>1534</v>
      </c>
      <c r="J219" t="s">
        <v>3716</v>
      </c>
      <c r="K219" t="s">
        <v>178</v>
      </c>
      <c r="L219" t="str">
        <f>IF(AND(Home!$A$1&gt;=Leave_In_Approval[[#This Row],[Start Time]],Home!$A$1&lt;=Leave_In_Approval[[#This Row],[End Time]]),1,"No Aplica")</f>
        <v>No Aplica</v>
      </c>
    </row>
    <row r="220" spans="1:12" hidden="1" x14ac:dyDescent="0.3">
      <c r="A220" t="s">
        <v>465</v>
      </c>
      <c r="B220" s="3">
        <v>45914</v>
      </c>
      <c r="C220" s="3">
        <v>45914</v>
      </c>
      <c r="D220" t="s">
        <v>467</v>
      </c>
      <c r="E220" t="s">
        <v>1533</v>
      </c>
      <c r="F220" t="s">
        <v>1535</v>
      </c>
      <c r="G220">
        <v>540</v>
      </c>
      <c r="H220">
        <v>540</v>
      </c>
      <c r="I220" t="s">
        <v>1534</v>
      </c>
      <c r="J220" t="s">
        <v>3716</v>
      </c>
      <c r="K220" t="s">
        <v>178</v>
      </c>
      <c r="L220" t="str">
        <f>IF(AND(Home!$A$1&gt;=Leave_In_Approval[[#This Row],[Start Time]],Home!$A$1&lt;=Leave_In_Approval[[#This Row],[End Time]]),1,"No Aplica")</f>
        <v>No Aplica</v>
      </c>
    </row>
    <row r="221" spans="1:12" hidden="1" x14ac:dyDescent="0.3">
      <c r="A221" t="s">
        <v>471</v>
      </c>
      <c r="B221" s="3">
        <v>45913</v>
      </c>
      <c r="C221" s="3">
        <v>45913</v>
      </c>
      <c r="D221" t="s">
        <v>621</v>
      </c>
      <c r="E221" t="s">
        <v>369</v>
      </c>
      <c r="F221" t="s">
        <v>372</v>
      </c>
      <c r="G221">
        <v>90</v>
      </c>
      <c r="H221">
        <v>90</v>
      </c>
      <c r="I221" t="s">
        <v>1211</v>
      </c>
      <c r="J221" t="s">
        <v>3716</v>
      </c>
      <c r="K221" t="s">
        <v>178</v>
      </c>
      <c r="L221" t="str">
        <f>IF(AND(Home!$A$1&gt;=Leave_In_Approval[[#This Row],[Start Time]],Home!$A$1&lt;=Leave_In_Approval[[#This Row],[End Time]]),1,"No Aplica")</f>
        <v>No Aplica</v>
      </c>
    </row>
    <row r="222" spans="1:12" hidden="1" x14ac:dyDescent="0.3">
      <c r="A222" t="s">
        <v>471</v>
      </c>
      <c r="B222" s="3">
        <v>45912</v>
      </c>
      <c r="C222" s="3">
        <v>45912</v>
      </c>
      <c r="D222" t="s">
        <v>621</v>
      </c>
      <c r="E222" t="s">
        <v>369</v>
      </c>
      <c r="F222" t="s">
        <v>372</v>
      </c>
      <c r="G222">
        <v>30</v>
      </c>
      <c r="H222">
        <v>30</v>
      </c>
      <c r="I222" t="s">
        <v>1211</v>
      </c>
      <c r="J222" t="s">
        <v>3716</v>
      </c>
      <c r="K222" t="s">
        <v>178</v>
      </c>
      <c r="L222" t="str">
        <f>IF(AND(Home!$A$1&gt;=Leave_In_Approval[[#This Row],[Start Time]],Home!$A$1&lt;=Leave_In_Approval[[#This Row],[End Time]]),1,"No Aplica")</f>
        <v>No Aplica</v>
      </c>
    </row>
    <row r="223" spans="1:12" hidden="1" x14ac:dyDescent="0.3">
      <c r="A223" t="s">
        <v>471</v>
      </c>
      <c r="B223" s="3">
        <v>45911</v>
      </c>
      <c r="C223" s="3">
        <v>45911</v>
      </c>
      <c r="D223" t="s">
        <v>621</v>
      </c>
      <c r="E223" t="s">
        <v>369</v>
      </c>
      <c r="F223" t="s">
        <v>372</v>
      </c>
      <c r="G223">
        <v>30</v>
      </c>
      <c r="H223">
        <v>30</v>
      </c>
      <c r="I223" t="s">
        <v>1211</v>
      </c>
      <c r="J223" t="s">
        <v>3716</v>
      </c>
      <c r="K223" t="s">
        <v>178</v>
      </c>
      <c r="L223" t="str">
        <f>IF(AND(Home!$A$1&gt;=Leave_In_Approval[[#This Row],[Start Time]],Home!$A$1&lt;=Leave_In_Approval[[#This Row],[End Time]]),1,"No Aplica")</f>
        <v>No Aplica</v>
      </c>
    </row>
    <row r="224" spans="1:12" hidden="1" x14ac:dyDescent="0.3">
      <c r="A224" t="s">
        <v>471</v>
      </c>
      <c r="B224" s="3">
        <v>45910</v>
      </c>
      <c r="C224" s="3">
        <v>45910</v>
      </c>
      <c r="D224" t="s">
        <v>621</v>
      </c>
      <c r="E224" t="s">
        <v>369</v>
      </c>
      <c r="F224" t="s">
        <v>372</v>
      </c>
      <c r="G224">
        <v>30</v>
      </c>
      <c r="H224">
        <v>30</v>
      </c>
      <c r="I224" t="s">
        <v>1211</v>
      </c>
      <c r="J224" t="s">
        <v>3716</v>
      </c>
      <c r="K224" t="s">
        <v>178</v>
      </c>
      <c r="L224" t="str">
        <f>IF(AND(Home!$A$1&gt;=Leave_In_Approval[[#This Row],[Start Time]],Home!$A$1&lt;=Leave_In_Approval[[#This Row],[End Time]]),1,"No Aplica")</f>
        <v>No Aplica</v>
      </c>
    </row>
    <row r="225" spans="1:12" hidden="1" x14ac:dyDescent="0.3">
      <c r="A225" t="s">
        <v>471</v>
      </c>
      <c r="B225" s="3">
        <v>45909</v>
      </c>
      <c r="C225" s="3">
        <v>45909</v>
      </c>
      <c r="D225" t="s">
        <v>621</v>
      </c>
      <c r="E225" t="s">
        <v>369</v>
      </c>
      <c r="F225" t="s">
        <v>372</v>
      </c>
      <c r="G225">
        <v>30</v>
      </c>
      <c r="H225">
        <v>30</v>
      </c>
      <c r="I225" t="s">
        <v>1211</v>
      </c>
      <c r="J225" t="s">
        <v>3716</v>
      </c>
      <c r="K225" t="s">
        <v>178</v>
      </c>
      <c r="L225" t="str">
        <f>IF(AND(Home!$A$1&gt;=Leave_In_Approval[[#This Row],[Start Time]],Home!$A$1&lt;=Leave_In_Approval[[#This Row],[End Time]]),1,"No Aplica")</f>
        <v>No Aplica</v>
      </c>
    </row>
    <row r="226" spans="1:12" hidden="1" x14ac:dyDescent="0.3">
      <c r="A226" t="s">
        <v>471</v>
      </c>
      <c r="B226" s="3">
        <v>45908</v>
      </c>
      <c r="C226" s="3">
        <v>45908</v>
      </c>
      <c r="D226" t="s">
        <v>621</v>
      </c>
      <c r="E226" t="s">
        <v>369</v>
      </c>
      <c r="F226" t="s">
        <v>372</v>
      </c>
      <c r="G226">
        <v>30</v>
      </c>
      <c r="H226">
        <v>30</v>
      </c>
      <c r="I226" t="s">
        <v>1211</v>
      </c>
      <c r="J226" t="s">
        <v>3716</v>
      </c>
      <c r="K226" t="s">
        <v>178</v>
      </c>
      <c r="L226" t="str">
        <f>IF(AND(Home!$A$1&gt;=Leave_In_Approval[[#This Row],[Start Time]],Home!$A$1&lt;=Leave_In_Approval[[#This Row],[End Time]]),1,"No Aplica")</f>
        <v>No Aplica</v>
      </c>
    </row>
    <row r="227" spans="1:12" hidden="1" x14ac:dyDescent="0.3">
      <c r="A227" t="s">
        <v>465</v>
      </c>
      <c r="B227" s="3">
        <v>45914</v>
      </c>
      <c r="C227" s="3">
        <v>45914</v>
      </c>
      <c r="D227" t="s">
        <v>469</v>
      </c>
      <c r="E227" t="s">
        <v>369</v>
      </c>
      <c r="F227" t="s">
        <v>372</v>
      </c>
      <c r="G227">
        <v>540</v>
      </c>
      <c r="H227">
        <v>540</v>
      </c>
      <c r="I227" t="s">
        <v>1211</v>
      </c>
      <c r="J227" t="s">
        <v>3716</v>
      </c>
      <c r="K227" t="s">
        <v>178</v>
      </c>
      <c r="L227" t="str">
        <f>IF(AND(Home!$A$1&gt;=Leave_In_Approval[[#This Row],[Start Time]],Home!$A$1&lt;=Leave_In_Approval[[#This Row],[End Time]]),1,"No Aplica")</f>
        <v>No Aplica</v>
      </c>
    </row>
    <row r="228" spans="1:12" hidden="1" x14ac:dyDescent="0.3">
      <c r="A228" t="s">
        <v>601</v>
      </c>
      <c r="B228" s="3">
        <v>45905</v>
      </c>
      <c r="C228" s="3">
        <v>45905</v>
      </c>
      <c r="D228" t="s">
        <v>4150</v>
      </c>
      <c r="E228" t="s">
        <v>3385</v>
      </c>
      <c r="F228" t="s">
        <v>3387</v>
      </c>
      <c r="G228">
        <v>480</v>
      </c>
      <c r="H228">
        <v>480</v>
      </c>
      <c r="I228" t="s">
        <v>3386</v>
      </c>
      <c r="J228" t="s">
        <v>973</v>
      </c>
      <c r="K228" t="s">
        <v>177</v>
      </c>
      <c r="L228" t="str">
        <f>IF(AND(Home!$A$1&gt;=Leave_In_Approval[[#This Row],[Start Time]],Home!$A$1&lt;=Leave_In_Approval[[#This Row],[End Time]]),1,"No Aplica")</f>
        <v>No Aplica</v>
      </c>
    </row>
    <row r="229" spans="1:12" hidden="1" x14ac:dyDescent="0.3">
      <c r="A229" t="s">
        <v>601</v>
      </c>
      <c r="B229" s="3">
        <v>45903</v>
      </c>
      <c r="C229" s="3">
        <v>45903</v>
      </c>
      <c r="D229" t="s">
        <v>4150</v>
      </c>
      <c r="E229" t="s">
        <v>3385</v>
      </c>
      <c r="F229" t="s">
        <v>3387</v>
      </c>
      <c r="G229">
        <v>480</v>
      </c>
      <c r="H229">
        <v>480</v>
      </c>
      <c r="I229" t="s">
        <v>3386</v>
      </c>
      <c r="J229" t="s">
        <v>973</v>
      </c>
      <c r="K229" t="s">
        <v>177</v>
      </c>
      <c r="L229" t="str">
        <f>IF(AND(Home!$A$1&gt;=Leave_In_Approval[[#This Row],[Start Time]],Home!$A$1&lt;=Leave_In_Approval[[#This Row],[End Time]]),1,"No Aplica")</f>
        <v>No Aplica</v>
      </c>
    </row>
    <row r="230" spans="1:12" hidden="1" x14ac:dyDescent="0.3">
      <c r="A230" t="s">
        <v>468</v>
      </c>
      <c r="B230" s="3">
        <v>45902</v>
      </c>
      <c r="C230" s="3">
        <v>45902</v>
      </c>
      <c r="D230" t="s">
        <v>503</v>
      </c>
      <c r="E230" t="s">
        <v>3385</v>
      </c>
      <c r="F230" t="s">
        <v>3387</v>
      </c>
      <c r="G230">
        <v>540</v>
      </c>
      <c r="H230">
        <v>540</v>
      </c>
      <c r="I230" t="s">
        <v>3386</v>
      </c>
      <c r="J230" t="s">
        <v>973</v>
      </c>
      <c r="K230" t="s">
        <v>177</v>
      </c>
      <c r="L230" t="str">
        <f>IF(AND(Home!$A$1&gt;=Leave_In_Approval[[#This Row],[Start Time]],Home!$A$1&lt;=Leave_In_Approval[[#This Row],[End Time]]),1,"No Aplica")</f>
        <v>No Aplica</v>
      </c>
    </row>
    <row r="231" spans="1:12" x14ac:dyDescent="0.3">
      <c r="A231" t="s">
        <v>601</v>
      </c>
      <c r="B231" s="3">
        <v>45922</v>
      </c>
      <c r="C231" s="3">
        <v>45922</v>
      </c>
      <c r="D231" t="s">
        <v>4151</v>
      </c>
      <c r="E231" t="s">
        <v>3385</v>
      </c>
      <c r="F231" t="s">
        <v>3387</v>
      </c>
      <c r="G231">
        <v>420</v>
      </c>
      <c r="H231">
        <v>420</v>
      </c>
      <c r="I231" t="s">
        <v>3386</v>
      </c>
      <c r="J231" t="s">
        <v>973</v>
      </c>
      <c r="K231" t="s">
        <v>177</v>
      </c>
      <c r="L231">
        <f>IF(AND(Home!$A$1&gt;=Leave_In_Approval[[#This Row],[Start Time]],Home!$A$1&lt;=Leave_In_Approval[[#This Row],[End Time]]),1,"No Aplica")</f>
        <v>1</v>
      </c>
    </row>
    <row r="232" spans="1:12" hidden="1" x14ac:dyDescent="0.3">
      <c r="A232" t="s">
        <v>601</v>
      </c>
      <c r="B232" s="3">
        <v>45930</v>
      </c>
      <c r="C232" s="3">
        <v>45930</v>
      </c>
      <c r="D232" t="s">
        <v>621</v>
      </c>
      <c r="E232" t="s">
        <v>2926</v>
      </c>
      <c r="F232" t="s">
        <v>2928</v>
      </c>
      <c r="G232">
        <v>60</v>
      </c>
      <c r="H232">
        <v>60</v>
      </c>
      <c r="I232" t="s">
        <v>2927</v>
      </c>
      <c r="J232" t="s">
        <v>973</v>
      </c>
      <c r="K232" t="s">
        <v>177</v>
      </c>
      <c r="L232" t="str">
        <f>IF(AND(Home!$A$1&gt;=Leave_In_Approval[[#This Row],[Start Time]],Home!$A$1&lt;=Leave_In_Approval[[#This Row],[End Time]]),1,"No Aplica")</f>
        <v>No Aplica</v>
      </c>
    </row>
    <row r="233" spans="1:12" hidden="1" x14ac:dyDescent="0.3">
      <c r="A233" t="s">
        <v>601</v>
      </c>
      <c r="B233" s="3">
        <v>45929</v>
      </c>
      <c r="C233" s="3">
        <v>45929</v>
      </c>
      <c r="D233" t="s">
        <v>621</v>
      </c>
      <c r="E233" t="s">
        <v>2926</v>
      </c>
      <c r="F233" t="s">
        <v>2928</v>
      </c>
      <c r="G233">
        <v>60</v>
      </c>
      <c r="H233">
        <v>60</v>
      </c>
      <c r="I233" t="s">
        <v>2927</v>
      </c>
      <c r="J233" t="s">
        <v>973</v>
      </c>
      <c r="K233" t="s">
        <v>177</v>
      </c>
      <c r="L233" t="str">
        <f>IF(AND(Home!$A$1&gt;=Leave_In_Approval[[#This Row],[Start Time]],Home!$A$1&lt;=Leave_In_Approval[[#This Row],[End Time]]),1,"No Aplica")</f>
        <v>No Aplica</v>
      </c>
    </row>
    <row r="234" spans="1:12" hidden="1" x14ac:dyDescent="0.3">
      <c r="A234" t="s">
        <v>601</v>
      </c>
      <c r="B234" s="3">
        <v>45930</v>
      </c>
      <c r="C234" s="3">
        <v>45930</v>
      </c>
      <c r="D234" t="s">
        <v>664</v>
      </c>
      <c r="E234" t="s">
        <v>1417</v>
      </c>
      <c r="F234" t="s">
        <v>1419</v>
      </c>
      <c r="G234">
        <v>60</v>
      </c>
      <c r="H234">
        <v>60</v>
      </c>
      <c r="I234" t="s">
        <v>1418</v>
      </c>
      <c r="J234" t="s">
        <v>973</v>
      </c>
      <c r="K234" t="s">
        <v>177</v>
      </c>
      <c r="L234" t="str">
        <f>IF(AND(Home!$A$1&gt;=Leave_In_Approval[[#This Row],[Start Time]],Home!$A$1&lt;=Leave_In_Approval[[#This Row],[End Time]]),1,"No Aplica")</f>
        <v>No Aplica</v>
      </c>
    </row>
    <row r="235" spans="1:12" hidden="1" x14ac:dyDescent="0.3">
      <c r="A235" t="s">
        <v>465</v>
      </c>
      <c r="B235" s="3">
        <v>45929</v>
      </c>
      <c r="C235" s="3">
        <v>45929</v>
      </c>
      <c r="D235" t="s">
        <v>469</v>
      </c>
      <c r="E235" t="s">
        <v>1417</v>
      </c>
      <c r="F235" t="s">
        <v>1419</v>
      </c>
      <c r="G235">
        <v>540</v>
      </c>
      <c r="H235">
        <v>540</v>
      </c>
      <c r="I235" t="s">
        <v>1418</v>
      </c>
      <c r="J235" t="s">
        <v>973</v>
      </c>
      <c r="K235" t="s">
        <v>177</v>
      </c>
      <c r="L235" t="str">
        <f>IF(AND(Home!$A$1&gt;=Leave_In_Approval[[#This Row],[Start Time]],Home!$A$1&lt;=Leave_In_Approval[[#This Row],[End Time]]),1,"No Aplica")</f>
        <v>No Aplica</v>
      </c>
    </row>
    <row r="236" spans="1:12" hidden="1" x14ac:dyDescent="0.3">
      <c r="A236" t="s">
        <v>601</v>
      </c>
      <c r="B236" s="3">
        <v>45930</v>
      </c>
      <c r="C236" s="3">
        <v>45930</v>
      </c>
      <c r="D236" t="s">
        <v>4155</v>
      </c>
      <c r="E236" t="s">
        <v>2433</v>
      </c>
      <c r="F236" t="s">
        <v>2435</v>
      </c>
      <c r="G236">
        <v>60</v>
      </c>
      <c r="H236">
        <v>60</v>
      </c>
      <c r="I236" t="s">
        <v>2434</v>
      </c>
      <c r="J236" t="s">
        <v>973</v>
      </c>
      <c r="K236" t="s">
        <v>177</v>
      </c>
      <c r="L236" t="str">
        <f>IF(AND(Home!$A$1&gt;=Leave_In_Approval[[#This Row],[Start Time]],Home!$A$1&lt;=Leave_In_Approval[[#This Row],[End Time]]),1,"No Aplica")</f>
        <v>No Aplica</v>
      </c>
    </row>
    <row r="237" spans="1:12" hidden="1" x14ac:dyDescent="0.3">
      <c r="A237" t="s">
        <v>601</v>
      </c>
      <c r="B237" s="3">
        <v>45929</v>
      </c>
      <c r="C237" s="3">
        <v>45929</v>
      </c>
      <c r="D237" t="s">
        <v>4156</v>
      </c>
      <c r="E237" t="s">
        <v>2433</v>
      </c>
      <c r="F237" t="s">
        <v>2435</v>
      </c>
      <c r="G237">
        <v>60</v>
      </c>
      <c r="H237">
        <v>60</v>
      </c>
      <c r="I237" t="s">
        <v>2434</v>
      </c>
      <c r="J237" t="s">
        <v>973</v>
      </c>
      <c r="K237" t="s">
        <v>177</v>
      </c>
      <c r="L237" t="str">
        <f>IF(AND(Home!$A$1&gt;=Leave_In_Approval[[#This Row],[Start Time]],Home!$A$1&lt;=Leave_In_Approval[[#This Row],[End Time]]),1,"No Aplica")</f>
        <v>No Aplica</v>
      </c>
    </row>
    <row r="238" spans="1:12" hidden="1" x14ac:dyDescent="0.3">
      <c r="A238" t="s">
        <v>601</v>
      </c>
      <c r="B238" s="3">
        <v>45929</v>
      </c>
      <c r="C238" s="3">
        <v>45929</v>
      </c>
      <c r="D238" t="s">
        <v>621</v>
      </c>
      <c r="E238" t="s">
        <v>1891</v>
      </c>
      <c r="F238" t="s">
        <v>1893</v>
      </c>
      <c r="G238">
        <v>420</v>
      </c>
      <c r="H238">
        <v>420</v>
      </c>
      <c r="I238" t="s">
        <v>1892</v>
      </c>
      <c r="J238" t="s">
        <v>973</v>
      </c>
      <c r="K238" t="s">
        <v>177</v>
      </c>
      <c r="L238" t="str">
        <f>IF(AND(Home!$A$1&gt;=Leave_In_Approval[[#This Row],[Start Time]],Home!$A$1&lt;=Leave_In_Approval[[#This Row],[End Time]]),1,"No Aplica")</f>
        <v>No Aplica</v>
      </c>
    </row>
    <row r="239" spans="1:12" hidden="1" x14ac:dyDescent="0.3">
      <c r="A239" t="s">
        <v>468</v>
      </c>
      <c r="B239" s="3">
        <v>45930</v>
      </c>
      <c r="C239" s="3">
        <v>45930</v>
      </c>
      <c r="D239" t="s">
        <v>467</v>
      </c>
      <c r="E239" t="s">
        <v>1891</v>
      </c>
      <c r="F239" t="s">
        <v>1893</v>
      </c>
      <c r="G239">
        <v>480</v>
      </c>
      <c r="H239">
        <v>480</v>
      </c>
      <c r="I239" t="s">
        <v>1892</v>
      </c>
      <c r="J239" t="s">
        <v>973</v>
      </c>
      <c r="K239" t="s">
        <v>177</v>
      </c>
      <c r="L239" t="str">
        <f>IF(AND(Home!$A$1&gt;=Leave_In_Approval[[#This Row],[Start Time]],Home!$A$1&lt;=Leave_In_Approval[[#This Row],[End Time]]),1,"No Aplica")</f>
        <v>No Aplica</v>
      </c>
    </row>
    <row r="240" spans="1:12" hidden="1" x14ac:dyDescent="0.3">
      <c r="A240" t="s">
        <v>465</v>
      </c>
      <c r="B240" s="3">
        <v>45930</v>
      </c>
      <c r="C240" s="3">
        <v>45930</v>
      </c>
      <c r="D240" t="s">
        <v>469</v>
      </c>
      <c r="E240" t="s">
        <v>2356</v>
      </c>
      <c r="F240" t="s">
        <v>2358</v>
      </c>
      <c r="G240">
        <v>540</v>
      </c>
      <c r="H240">
        <v>540</v>
      </c>
      <c r="I240" t="s">
        <v>2357</v>
      </c>
      <c r="J240" t="s">
        <v>973</v>
      </c>
      <c r="K240" t="s">
        <v>177</v>
      </c>
      <c r="L240" t="str">
        <f>IF(AND(Home!$A$1&gt;=Leave_In_Approval[[#This Row],[Start Time]],Home!$A$1&lt;=Leave_In_Approval[[#This Row],[End Time]]),1,"No Aplica")</f>
        <v>No Aplica</v>
      </c>
    </row>
    <row r="241" spans="1:12" hidden="1" x14ac:dyDescent="0.3">
      <c r="A241" t="s">
        <v>466</v>
      </c>
      <c r="B241" s="3">
        <v>45930</v>
      </c>
      <c r="C241" s="3">
        <v>45947</v>
      </c>
      <c r="D241" t="s">
        <v>859</v>
      </c>
      <c r="E241" t="s">
        <v>773</v>
      </c>
      <c r="F241" t="s">
        <v>774</v>
      </c>
      <c r="G241">
        <v>7560</v>
      </c>
      <c r="H241">
        <v>540</v>
      </c>
      <c r="I241" t="s">
        <v>1115</v>
      </c>
      <c r="J241" t="s">
        <v>973</v>
      </c>
      <c r="K241" t="s">
        <v>177</v>
      </c>
      <c r="L241" t="str">
        <f>IF(AND(Home!$A$1&gt;=Leave_In_Approval[[#This Row],[Start Time]],Home!$A$1&lt;=Leave_In_Approval[[#This Row],[End Time]]),1,"No Aplica")</f>
        <v>No Aplica</v>
      </c>
    </row>
    <row r="242" spans="1:12" hidden="1" x14ac:dyDescent="0.3">
      <c r="A242" t="s">
        <v>465</v>
      </c>
      <c r="B242" s="3">
        <v>45929</v>
      </c>
      <c r="C242" s="3">
        <v>45929</v>
      </c>
      <c r="D242" t="s">
        <v>664</v>
      </c>
      <c r="E242" t="s">
        <v>775</v>
      </c>
      <c r="F242" t="s">
        <v>776</v>
      </c>
      <c r="G242">
        <v>120</v>
      </c>
      <c r="H242">
        <v>120</v>
      </c>
      <c r="I242" t="s">
        <v>1116</v>
      </c>
      <c r="J242" t="s">
        <v>973</v>
      </c>
      <c r="K242" t="s">
        <v>177</v>
      </c>
      <c r="L242" t="str">
        <f>IF(AND(Home!$A$1&gt;=Leave_In_Approval[[#This Row],[Start Time]],Home!$A$1&lt;=Leave_In_Approval[[#This Row],[End Time]]),1,"No Aplica")</f>
        <v>No Aplica</v>
      </c>
    </row>
    <row r="243" spans="1:12" hidden="1" x14ac:dyDescent="0.3">
      <c r="A243" t="s">
        <v>601</v>
      </c>
      <c r="B243" s="3">
        <v>45930</v>
      </c>
      <c r="C243" s="3">
        <v>45930</v>
      </c>
      <c r="D243" t="s">
        <v>621</v>
      </c>
      <c r="E243" t="s">
        <v>603</v>
      </c>
      <c r="F243" t="s">
        <v>604</v>
      </c>
      <c r="G243">
        <v>120</v>
      </c>
      <c r="H243">
        <v>120</v>
      </c>
      <c r="I243" t="s">
        <v>1278</v>
      </c>
      <c r="J243" t="s">
        <v>973</v>
      </c>
      <c r="K243" t="s">
        <v>177</v>
      </c>
      <c r="L243" t="str">
        <f>IF(AND(Home!$A$1&gt;=Leave_In_Approval[[#This Row],[Start Time]],Home!$A$1&lt;=Leave_In_Approval[[#This Row],[End Time]]),1,"No Aplica")</f>
        <v>No Aplica</v>
      </c>
    </row>
    <row r="244" spans="1:12" hidden="1" x14ac:dyDescent="0.3">
      <c r="A244" t="s">
        <v>465</v>
      </c>
      <c r="B244" s="3">
        <v>45929</v>
      </c>
      <c r="C244" s="3">
        <v>45929</v>
      </c>
      <c r="D244" t="s">
        <v>474</v>
      </c>
      <c r="E244" t="s">
        <v>603</v>
      </c>
      <c r="F244" t="s">
        <v>604</v>
      </c>
      <c r="G244">
        <v>540</v>
      </c>
      <c r="H244">
        <v>540</v>
      </c>
      <c r="I244" t="s">
        <v>1278</v>
      </c>
      <c r="J244" t="s">
        <v>973</v>
      </c>
      <c r="K244" t="s">
        <v>177</v>
      </c>
      <c r="L244" t="str">
        <f>IF(AND(Home!$A$1&gt;=Leave_In_Approval[[#This Row],[Start Time]],Home!$A$1&lt;=Leave_In_Approval[[#This Row],[End Time]]),1,"No Aplica")</f>
        <v>No Aplica</v>
      </c>
    </row>
    <row r="245" spans="1:12" hidden="1" x14ac:dyDescent="0.3">
      <c r="A245" t="s">
        <v>601</v>
      </c>
      <c r="B245" s="3">
        <v>45930</v>
      </c>
      <c r="C245" s="3">
        <v>45930</v>
      </c>
      <c r="D245" t="s">
        <v>621</v>
      </c>
      <c r="E245" t="s">
        <v>585</v>
      </c>
      <c r="F245" t="s">
        <v>586</v>
      </c>
      <c r="G245">
        <v>60</v>
      </c>
      <c r="H245">
        <v>60</v>
      </c>
      <c r="I245" t="s">
        <v>1285</v>
      </c>
      <c r="J245" t="s">
        <v>973</v>
      </c>
      <c r="K245" t="s">
        <v>177</v>
      </c>
      <c r="L245" t="str">
        <f>IF(AND(Home!$A$1&gt;=Leave_In_Approval[[#This Row],[Start Time]],Home!$A$1&lt;=Leave_In_Approval[[#This Row],[End Time]]),1,"No Aplica")</f>
        <v>No Aplica</v>
      </c>
    </row>
    <row r="246" spans="1:12" hidden="1" x14ac:dyDescent="0.3">
      <c r="A246" t="s">
        <v>601</v>
      </c>
      <c r="B246" s="3">
        <v>45930</v>
      </c>
      <c r="C246" s="3">
        <v>45930</v>
      </c>
      <c r="D246" t="s">
        <v>4168</v>
      </c>
      <c r="E246" t="s">
        <v>307</v>
      </c>
      <c r="F246" t="s">
        <v>308</v>
      </c>
      <c r="G246">
        <v>120</v>
      </c>
      <c r="H246">
        <v>120</v>
      </c>
      <c r="I246" t="s">
        <v>1230</v>
      </c>
      <c r="J246" t="s">
        <v>973</v>
      </c>
      <c r="K246" t="s">
        <v>177</v>
      </c>
      <c r="L246" t="str">
        <f>IF(AND(Home!$A$1&gt;=Leave_In_Approval[[#This Row],[Start Time]],Home!$A$1&lt;=Leave_In_Approval[[#This Row],[End Time]]),1,"No Aplica")</f>
        <v>No Aplica</v>
      </c>
    </row>
    <row r="247" spans="1:12" hidden="1" x14ac:dyDescent="0.3">
      <c r="A247" t="s">
        <v>601</v>
      </c>
      <c r="B247" s="3">
        <v>45929</v>
      </c>
      <c r="C247" s="3">
        <v>45929</v>
      </c>
      <c r="D247" t="s">
        <v>621</v>
      </c>
      <c r="E247" t="s">
        <v>307</v>
      </c>
      <c r="F247" t="s">
        <v>308</v>
      </c>
      <c r="G247">
        <v>120</v>
      </c>
      <c r="H247">
        <v>120</v>
      </c>
      <c r="I247" t="s">
        <v>1230</v>
      </c>
      <c r="J247" t="s">
        <v>973</v>
      </c>
      <c r="K247" t="s">
        <v>177</v>
      </c>
      <c r="L247" t="str">
        <f>IF(AND(Home!$A$1&gt;=Leave_In_Approval[[#This Row],[Start Time]],Home!$A$1&lt;=Leave_In_Approval[[#This Row],[End Time]]),1,"No Aplica")</f>
        <v>No Aplica</v>
      </c>
    </row>
    <row r="248" spans="1:12" hidden="1" x14ac:dyDescent="0.3">
      <c r="A248" t="s">
        <v>476</v>
      </c>
      <c r="B248" s="3">
        <v>45930</v>
      </c>
      <c r="C248" s="3">
        <v>45930</v>
      </c>
      <c r="D248" t="s">
        <v>1404</v>
      </c>
      <c r="E248" t="s">
        <v>1348</v>
      </c>
      <c r="F248" t="s">
        <v>1350</v>
      </c>
      <c r="G248">
        <v>60</v>
      </c>
      <c r="H248">
        <v>60</v>
      </c>
      <c r="I248" t="s">
        <v>1349</v>
      </c>
      <c r="J248" t="s">
        <v>1032</v>
      </c>
      <c r="K248" t="s">
        <v>177</v>
      </c>
      <c r="L248" t="str">
        <f>IF(AND(Home!$A$1&gt;=Leave_In_Approval[[#This Row],[Start Time]],Home!$A$1&lt;=Leave_In_Approval[[#This Row],[End Time]]),1,"No Aplica")</f>
        <v>No Aplica</v>
      </c>
    </row>
    <row r="249" spans="1:12" hidden="1" x14ac:dyDescent="0.3">
      <c r="A249" t="s">
        <v>465</v>
      </c>
      <c r="B249" s="3">
        <v>45929</v>
      </c>
      <c r="C249" s="3">
        <v>45929</v>
      </c>
      <c r="D249" t="s">
        <v>4148</v>
      </c>
      <c r="E249" t="s">
        <v>1348</v>
      </c>
      <c r="F249" t="s">
        <v>1350</v>
      </c>
      <c r="G249">
        <v>540</v>
      </c>
      <c r="H249">
        <v>540</v>
      </c>
      <c r="I249" t="s">
        <v>1349</v>
      </c>
      <c r="J249" t="s">
        <v>1032</v>
      </c>
      <c r="K249" t="s">
        <v>177</v>
      </c>
      <c r="L249" t="str">
        <f>IF(AND(Home!$A$1&gt;=Leave_In_Approval[[#This Row],[Start Time]],Home!$A$1&lt;=Leave_In_Approval[[#This Row],[End Time]]),1,"No Aplica")</f>
        <v>No Aplica</v>
      </c>
    </row>
    <row r="250" spans="1:12" hidden="1" x14ac:dyDescent="0.3">
      <c r="A250" t="s">
        <v>476</v>
      </c>
      <c r="B250" s="3">
        <v>45930</v>
      </c>
      <c r="C250" s="3">
        <v>45930</v>
      </c>
      <c r="D250" t="s">
        <v>3051</v>
      </c>
      <c r="E250" t="s">
        <v>2442</v>
      </c>
      <c r="F250" t="s">
        <v>2444</v>
      </c>
      <c r="G250">
        <v>60</v>
      </c>
      <c r="H250">
        <v>60</v>
      </c>
      <c r="I250" t="s">
        <v>2443</v>
      </c>
      <c r="J250" t="s">
        <v>1032</v>
      </c>
      <c r="K250" t="s">
        <v>177</v>
      </c>
      <c r="L250" t="str">
        <f>IF(AND(Home!$A$1&gt;=Leave_In_Approval[[#This Row],[Start Time]],Home!$A$1&lt;=Leave_In_Approval[[#This Row],[End Time]]),1,"No Aplica")</f>
        <v>No Aplica</v>
      </c>
    </row>
    <row r="251" spans="1:12" hidden="1" x14ac:dyDescent="0.3">
      <c r="A251" t="s">
        <v>476</v>
      </c>
      <c r="B251" s="3">
        <v>45929</v>
      </c>
      <c r="C251" s="3">
        <v>45929</v>
      </c>
      <c r="D251" t="s">
        <v>2243</v>
      </c>
      <c r="E251" t="s">
        <v>2442</v>
      </c>
      <c r="F251" t="s">
        <v>2444</v>
      </c>
      <c r="G251">
        <v>60</v>
      </c>
      <c r="H251">
        <v>60</v>
      </c>
      <c r="I251" t="s">
        <v>2443</v>
      </c>
      <c r="J251" t="s">
        <v>1032</v>
      </c>
      <c r="K251" t="s">
        <v>177</v>
      </c>
      <c r="L251" t="str">
        <f>IF(AND(Home!$A$1&gt;=Leave_In_Approval[[#This Row],[Start Time]],Home!$A$1&lt;=Leave_In_Approval[[#This Row],[End Time]]),1,"No Aplica")</f>
        <v>No Aplica</v>
      </c>
    </row>
    <row r="252" spans="1:12" hidden="1" x14ac:dyDescent="0.3">
      <c r="A252" t="s">
        <v>465</v>
      </c>
      <c r="B252" s="3">
        <v>45930</v>
      </c>
      <c r="C252" s="3">
        <v>45930</v>
      </c>
      <c r="D252" t="s">
        <v>1490</v>
      </c>
      <c r="E252" t="s">
        <v>2564</v>
      </c>
      <c r="F252" t="s">
        <v>2566</v>
      </c>
      <c r="G252">
        <v>60</v>
      </c>
      <c r="H252">
        <v>60</v>
      </c>
      <c r="I252" t="s">
        <v>2565</v>
      </c>
      <c r="J252" t="s">
        <v>1032</v>
      </c>
      <c r="K252" t="s">
        <v>177</v>
      </c>
      <c r="L252" t="str">
        <f>IF(AND(Home!$A$1&gt;=Leave_In_Approval[[#This Row],[Start Time]],Home!$A$1&lt;=Leave_In_Approval[[#This Row],[End Time]]),1,"No Aplica")</f>
        <v>No Aplica</v>
      </c>
    </row>
    <row r="253" spans="1:12" hidden="1" x14ac:dyDescent="0.3">
      <c r="A253" t="s">
        <v>465</v>
      </c>
      <c r="B253" s="3">
        <v>45929</v>
      </c>
      <c r="C253" s="3">
        <v>45929</v>
      </c>
      <c r="D253" t="s">
        <v>1490</v>
      </c>
      <c r="E253" t="s">
        <v>2564</v>
      </c>
      <c r="F253" t="s">
        <v>2566</v>
      </c>
      <c r="G253">
        <v>60</v>
      </c>
      <c r="H253">
        <v>60</v>
      </c>
      <c r="I253" t="s">
        <v>2565</v>
      </c>
      <c r="J253" t="s">
        <v>1032</v>
      </c>
      <c r="K253" t="s">
        <v>177</v>
      </c>
      <c r="L253" t="str">
        <f>IF(AND(Home!$A$1&gt;=Leave_In_Approval[[#This Row],[Start Time]],Home!$A$1&lt;=Leave_In_Approval[[#This Row],[End Time]]),1,"No Aplica")</f>
        <v>No Aplica</v>
      </c>
    </row>
    <row r="254" spans="1:12" hidden="1" x14ac:dyDescent="0.3">
      <c r="A254" t="s">
        <v>476</v>
      </c>
      <c r="B254" s="3">
        <v>45929</v>
      </c>
      <c r="C254" s="3">
        <v>45929</v>
      </c>
      <c r="D254" t="s">
        <v>1669</v>
      </c>
      <c r="E254" t="s">
        <v>2416</v>
      </c>
      <c r="F254" t="s">
        <v>2418</v>
      </c>
      <c r="G254">
        <v>60</v>
      </c>
      <c r="H254">
        <v>60</v>
      </c>
      <c r="I254" t="s">
        <v>2417</v>
      </c>
      <c r="J254" t="s">
        <v>1032</v>
      </c>
      <c r="K254" t="s">
        <v>177</v>
      </c>
      <c r="L254" t="str">
        <f>IF(AND(Home!$A$1&gt;=Leave_In_Approval[[#This Row],[Start Time]],Home!$A$1&lt;=Leave_In_Approval[[#This Row],[End Time]]),1,"No Aplica")</f>
        <v>No Aplica</v>
      </c>
    </row>
    <row r="255" spans="1:12" hidden="1" x14ac:dyDescent="0.3">
      <c r="A255" t="s">
        <v>468</v>
      </c>
      <c r="B255" s="3">
        <v>45930</v>
      </c>
      <c r="C255" s="3">
        <v>45930</v>
      </c>
      <c r="D255" t="s">
        <v>467</v>
      </c>
      <c r="E255" t="s">
        <v>2416</v>
      </c>
      <c r="F255" t="s">
        <v>2418</v>
      </c>
      <c r="G255">
        <v>480</v>
      </c>
      <c r="H255">
        <v>480</v>
      </c>
      <c r="I255" t="s">
        <v>2417</v>
      </c>
      <c r="J255" t="s">
        <v>1032</v>
      </c>
      <c r="K255" t="s">
        <v>177</v>
      </c>
      <c r="L255" t="str">
        <f>IF(AND(Home!$A$1&gt;=Leave_In_Approval[[#This Row],[Start Time]],Home!$A$1&lt;=Leave_In_Approval[[#This Row],[End Time]]),1,"No Aplica")</f>
        <v>No Aplica</v>
      </c>
    </row>
    <row r="256" spans="1:12" hidden="1" x14ac:dyDescent="0.3">
      <c r="A256" t="s">
        <v>471</v>
      </c>
      <c r="B256" s="3">
        <v>45929</v>
      </c>
      <c r="C256" s="3">
        <v>45929</v>
      </c>
      <c r="D256" t="s">
        <v>511</v>
      </c>
      <c r="E256" t="s">
        <v>810</v>
      </c>
      <c r="F256" t="s">
        <v>811</v>
      </c>
      <c r="G256">
        <v>120</v>
      </c>
      <c r="H256">
        <v>120</v>
      </c>
      <c r="I256" t="s">
        <v>1078</v>
      </c>
      <c r="J256" t="s">
        <v>1032</v>
      </c>
      <c r="K256" t="s">
        <v>177</v>
      </c>
      <c r="L256" t="str">
        <f>IF(AND(Home!$A$1&gt;=Leave_In_Approval[[#This Row],[Start Time]],Home!$A$1&lt;=Leave_In_Approval[[#This Row],[End Time]]),1,"No Aplica")</f>
        <v>No Aplica</v>
      </c>
    </row>
    <row r="257" spans="1:12" hidden="1" x14ac:dyDescent="0.3">
      <c r="A257" t="s">
        <v>465</v>
      </c>
      <c r="B257" s="3">
        <v>45930</v>
      </c>
      <c r="C257" s="3">
        <v>45930</v>
      </c>
      <c r="D257" t="s">
        <v>469</v>
      </c>
      <c r="E257" t="s">
        <v>891</v>
      </c>
      <c r="F257" t="s">
        <v>893</v>
      </c>
      <c r="G257">
        <v>540</v>
      </c>
      <c r="H257">
        <v>540</v>
      </c>
      <c r="I257" t="s">
        <v>892</v>
      </c>
      <c r="J257" t="s">
        <v>1032</v>
      </c>
      <c r="K257" t="s">
        <v>177</v>
      </c>
      <c r="L257" t="str">
        <f>IF(AND(Home!$A$1&gt;=Leave_In_Approval[[#This Row],[Start Time]],Home!$A$1&lt;=Leave_In_Approval[[#This Row],[End Time]]),1,"No Aplica")</f>
        <v>No Aplica</v>
      </c>
    </row>
    <row r="258" spans="1:12" hidden="1" x14ac:dyDescent="0.3">
      <c r="A258" t="s">
        <v>465</v>
      </c>
      <c r="B258" s="3">
        <v>45929</v>
      </c>
      <c r="C258" s="3">
        <v>45929</v>
      </c>
      <c r="D258" t="s">
        <v>1490</v>
      </c>
      <c r="E258" t="s">
        <v>891</v>
      </c>
      <c r="F258" t="s">
        <v>893</v>
      </c>
      <c r="G258">
        <v>60</v>
      </c>
      <c r="H258">
        <v>60</v>
      </c>
      <c r="I258" t="s">
        <v>892</v>
      </c>
      <c r="J258" t="s">
        <v>1032</v>
      </c>
      <c r="K258" t="s">
        <v>177</v>
      </c>
      <c r="L258" t="str">
        <f>IF(AND(Home!$A$1&gt;=Leave_In_Approval[[#This Row],[Start Time]],Home!$A$1&lt;=Leave_In_Approval[[#This Row],[End Time]]),1,"No Aplica")</f>
        <v>No Aplica</v>
      </c>
    </row>
    <row r="259" spans="1:12" hidden="1" x14ac:dyDescent="0.3">
      <c r="A259" t="s">
        <v>465</v>
      </c>
      <c r="B259" s="3">
        <v>45930</v>
      </c>
      <c r="C259" s="3">
        <v>45930</v>
      </c>
      <c r="D259" t="s">
        <v>1506</v>
      </c>
      <c r="E259" t="s">
        <v>706</v>
      </c>
      <c r="F259" t="s">
        <v>707</v>
      </c>
      <c r="G259">
        <v>60</v>
      </c>
      <c r="H259">
        <v>60</v>
      </c>
      <c r="I259" t="s">
        <v>1164</v>
      </c>
      <c r="J259" t="s">
        <v>1032</v>
      </c>
      <c r="K259" t="s">
        <v>177</v>
      </c>
      <c r="L259" t="str">
        <f>IF(AND(Home!$A$1&gt;=Leave_In_Approval[[#This Row],[Start Time]],Home!$A$1&lt;=Leave_In_Approval[[#This Row],[End Time]]),1,"No Aplica")</f>
        <v>No Aplica</v>
      </c>
    </row>
    <row r="260" spans="1:12" hidden="1" x14ac:dyDescent="0.3">
      <c r="A260" t="s">
        <v>468</v>
      </c>
      <c r="B260" s="3">
        <v>45929</v>
      </c>
      <c r="C260" s="3">
        <v>45929</v>
      </c>
      <c r="D260" t="s">
        <v>469</v>
      </c>
      <c r="E260" t="s">
        <v>706</v>
      </c>
      <c r="F260" t="s">
        <v>707</v>
      </c>
      <c r="G260">
        <v>480</v>
      </c>
      <c r="H260">
        <v>480</v>
      </c>
      <c r="I260" t="s">
        <v>1164</v>
      </c>
      <c r="J260" t="s">
        <v>1032</v>
      </c>
      <c r="K260" t="s">
        <v>177</v>
      </c>
      <c r="L260" t="str">
        <f>IF(AND(Home!$A$1&gt;=Leave_In_Approval[[#This Row],[Start Time]],Home!$A$1&lt;=Leave_In_Approval[[#This Row],[End Time]]),1,"No Aplica")</f>
        <v>No Aplica</v>
      </c>
    </row>
    <row r="261" spans="1:12" hidden="1" x14ac:dyDescent="0.3">
      <c r="A261" t="s">
        <v>468</v>
      </c>
      <c r="B261" s="3">
        <v>45930</v>
      </c>
      <c r="C261" s="3">
        <v>45930</v>
      </c>
      <c r="D261" t="s">
        <v>467</v>
      </c>
      <c r="E261" t="s">
        <v>573</v>
      </c>
      <c r="F261" t="s">
        <v>576</v>
      </c>
      <c r="G261">
        <v>540</v>
      </c>
      <c r="H261">
        <v>540</v>
      </c>
      <c r="I261" t="s">
        <v>1296</v>
      </c>
      <c r="J261" t="s">
        <v>1032</v>
      </c>
      <c r="K261" t="s">
        <v>177</v>
      </c>
      <c r="L261" t="str">
        <f>IF(AND(Home!$A$1&gt;=Leave_In_Approval[[#This Row],[Start Time]],Home!$A$1&lt;=Leave_In_Approval[[#This Row],[End Time]]),1,"No Aplica")</f>
        <v>No Aplica</v>
      </c>
    </row>
    <row r="262" spans="1:12" hidden="1" x14ac:dyDescent="0.3">
      <c r="A262" t="s">
        <v>471</v>
      </c>
      <c r="B262" s="3">
        <v>45929</v>
      </c>
      <c r="C262" s="3">
        <v>45929</v>
      </c>
      <c r="D262" t="s">
        <v>1853</v>
      </c>
      <c r="E262" t="s">
        <v>573</v>
      </c>
      <c r="F262" t="s">
        <v>576</v>
      </c>
      <c r="G262">
        <v>120</v>
      </c>
      <c r="H262">
        <v>120</v>
      </c>
      <c r="I262" t="s">
        <v>1296</v>
      </c>
      <c r="J262" t="s">
        <v>1032</v>
      </c>
      <c r="K262" t="s">
        <v>177</v>
      </c>
      <c r="L262" t="str">
        <f>IF(AND(Home!$A$1&gt;=Leave_In_Approval[[#This Row],[Start Time]],Home!$A$1&lt;=Leave_In_Approval[[#This Row],[End Time]]),1,"No Aplica")</f>
        <v>No Aplica</v>
      </c>
    </row>
    <row r="263" spans="1:12" hidden="1" x14ac:dyDescent="0.3">
      <c r="A263" t="s">
        <v>465</v>
      </c>
      <c r="B263" s="3">
        <v>45930</v>
      </c>
      <c r="C263" s="3">
        <v>45930</v>
      </c>
      <c r="D263" t="s">
        <v>2360</v>
      </c>
      <c r="E263" t="s">
        <v>530</v>
      </c>
      <c r="F263" t="s">
        <v>531</v>
      </c>
      <c r="G263">
        <v>60</v>
      </c>
      <c r="H263">
        <v>60</v>
      </c>
      <c r="I263" t="s">
        <v>1303</v>
      </c>
      <c r="J263" t="s">
        <v>1032</v>
      </c>
      <c r="K263" t="s">
        <v>177</v>
      </c>
      <c r="L263" t="str">
        <f>IF(AND(Home!$A$1&gt;=Leave_In_Approval[[#This Row],[Start Time]],Home!$A$1&lt;=Leave_In_Approval[[#This Row],[End Time]]),1,"No Aplica")</f>
        <v>No Aplica</v>
      </c>
    </row>
    <row r="264" spans="1:12" hidden="1" x14ac:dyDescent="0.3">
      <c r="A264" t="s">
        <v>465</v>
      </c>
      <c r="B264" s="3">
        <v>45929</v>
      </c>
      <c r="C264" s="3">
        <v>45929</v>
      </c>
      <c r="D264" t="s">
        <v>2360</v>
      </c>
      <c r="E264" t="s">
        <v>530</v>
      </c>
      <c r="F264" t="s">
        <v>531</v>
      </c>
      <c r="G264">
        <v>60</v>
      </c>
      <c r="H264">
        <v>60</v>
      </c>
      <c r="I264" t="s">
        <v>1303</v>
      </c>
      <c r="J264" t="s">
        <v>1032</v>
      </c>
      <c r="K264" t="s">
        <v>177</v>
      </c>
      <c r="L264" t="str">
        <f>IF(AND(Home!$A$1&gt;=Leave_In_Approval[[#This Row],[Start Time]],Home!$A$1&lt;=Leave_In_Approval[[#This Row],[End Time]]),1,"No Aplica")</f>
        <v>No Aplica</v>
      </c>
    </row>
    <row r="265" spans="1:12" hidden="1" x14ac:dyDescent="0.3">
      <c r="A265" t="s">
        <v>465</v>
      </c>
      <c r="B265" s="3">
        <v>45930</v>
      </c>
      <c r="C265" s="3">
        <v>45930</v>
      </c>
      <c r="D265" t="s">
        <v>511</v>
      </c>
      <c r="E265" t="s">
        <v>61</v>
      </c>
      <c r="F265" t="s">
        <v>62</v>
      </c>
      <c r="G265">
        <v>60</v>
      </c>
      <c r="H265">
        <v>60</v>
      </c>
      <c r="I265" t="s">
        <v>963</v>
      </c>
      <c r="J265" t="s">
        <v>1032</v>
      </c>
      <c r="K265" t="s">
        <v>177</v>
      </c>
      <c r="L265" t="str">
        <f>IF(AND(Home!$A$1&gt;=Leave_In_Approval[[#This Row],[Start Time]],Home!$A$1&lt;=Leave_In_Approval[[#This Row],[End Time]]),1,"No Aplica")</f>
        <v>No Aplica</v>
      </c>
    </row>
    <row r="266" spans="1:12" hidden="1" x14ac:dyDescent="0.3">
      <c r="A266" t="s">
        <v>465</v>
      </c>
      <c r="B266" s="3">
        <v>45929</v>
      </c>
      <c r="C266" s="3">
        <v>45929</v>
      </c>
      <c r="D266" t="s">
        <v>511</v>
      </c>
      <c r="E266" t="s">
        <v>61</v>
      </c>
      <c r="F266" t="s">
        <v>62</v>
      </c>
      <c r="G266">
        <v>60</v>
      </c>
      <c r="H266">
        <v>60</v>
      </c>
      <c r="I266" t="s">
        <v>963</v>
      </c>
      <c r="J266" t="s">
        <v>1032</v>
      </c>
      <c r="K266" t="s">
        <v>177</v>
      </c>
      <c r="L266" t="str">
        <f>IF(AND(Home!$A$1&gt;=Leave_In_Approval[[#This Row],[Start Time]],Home!$A$1&lt;=Leave_In_Approval[[#This Row],[End Time]]),1,"No Aplica")</f>
        <v>No Aplica</v>
      </c>
    </row>
    <row r="267" spans="1:12" hidden="1" x14ac:dyDescent="0.3">
      <c r="A267" t="s">
        <v>465</v>
      </c>
      <c r="B267" s="3">
        <v>45930</v>
      </c>
      <c r="C267" s="3">
        <v>45930</v>
      </c>
      <c r="D267" t="s">
        <v>467</v>
      </c>
      <c r="E267" t="s">
        <v>63</v>
      </c>
      <c r="F267" t="s">
        <v>64</v>
      </c>
      <c r="G267">
        <v>540</v>
      </c>
      <c r="H267">
        <v>540</v>
      </c>
      <c r="I267" t="s">
        <v>964</v>
      </c>
      <c r="J267" t="s">
        <v>1032</v>
      </c>
      <c r="K267" t="s">
        <v>177</v>
      </c>
      <c r="L267" t="str">
        <f>IF(AND(Home!$A$1&gt;=Leave_In_Approval[[#This Row],[Start Time]],Home!$A$1&lt;=Leave_In_Approval[[#This Row],[End Time]]),1,"No Aplica")</f>
        <v>No Aplica</v>
      </c>
    </row>
    <row r="268" spans="1:12" hidden="1" x14ac:dyDescent="0.3">
      <c r="A268" t="s">
        <v>468</v>
      </c>
      <c r="B268" s="3">
        <v>45929</v>
      </c>
      <c r="C268" s="3">
        <v>45929</v>
      </c>
      <c r="D268" t="s">
        <v>2682</v>
      </c>
      <c r="E268" t="s">
        <v>63</v>
      </c>
      <c r="F268" t="s">
        <v>64</v>
      </c>
      <c r="G268">
        <v>120</v>
      </c>
      <c r="H268">
        <v>120</v>
      </c>
      <c r="I268" t="s">
        <v>964</v>
      </c>
      <c r="J268" t="s">
        <v>1032</v>
      </c>
      <c r="K268" t="s">
        <v>177</v>
      </c>
      <c r="L268" t="str">
        <f>IF(AND(Home!$A$1&gt;=Leave_In_Approval[[#This Row],[Start Time]],Home!$A$1&lt;=Leave_In_Approval[[#This Row],[End Time]]),1,"No Aplica")</f>
        <v>No Aplica</v>
      </c>
    </row>
    <row r="269" spans="1:12" x14ac:dyDescent="0.3">
      <c r="A269" t="s">
        <v>466</v>
      </c>
      <c r="B269" s="3">
        <v>45922</v>
      </c>
      <c r="C269" s="3">
        <v>45938</v>
      </c>
      <c r="D269" t="s">
        <v>859</v>
      </c>
      <c r="E269" t="s">
        <v>593</v>
      </c>
      <c r="F269" t="s">
        <v>598</v>
      </c>
      <c r="G269">
        <v>6720</v>
      </c>
      <c r="H269">
        <v>540</v>
      </c>
      <c r="I269" t="s">
        <v>1281</v>
      </c>
      <c r="J269" t="s">
        <v>1051</v>
      </c>
      <c r="K269" t="s">
        <v>177</v>
      </c>
      <c r="L269">
        <f>IF(AND(Home!$A$1&gt;=Leave_In_Approval[[#This Row],[Start Time]],Home!$A$1&lt;=Leave_In_Approval[[#This Row],[End Time]]),1,"No Aplica")</f>
        <v>1</v>
      </c>
    </row>
    <row r="270" spans="1:12" hidden="1" x14ac:dyDescent="0.3">
      <c r="A270" t="s">
        <v>465</v>
      </c>
      <c r="B270" s="3">
        <v>45929</v>
      </c>
      <c r="C270" s="3">
        <v>45929</v>
      </c>
      <c r="D270" t="s">
        <v>842</v>
      </c>
      <c r="E270" t="s">
        <v>325</v>
      </c>
      <c r="F270" t="s">
        <v>336</v>
      </c>
      <c r="G270">
        <v>60</v>
      </c>
      <c r="H270">
        <v>60</v>
      </c>
      <c r="I270" t="s">
        <v>1225</v>
      </c>
      <c r="J270" t="s">
        <v>1051</v>
      </c>
      <c r="K270" t="s">
        <v>177</v>
      </c>
      <c r="L270" t="str">
        <f>IF(AND(Home!$A$1&gt;=Leave_In_Approval[[#This Row],[Start Time]],Home!$A$1&lt;=Leave_In_Approval[[#This Row],[End Time]]),1,"No Aplica")</f>
        <v>No Aplica</v>
      </c>
    </row>
    <row r="271" spans="1:12" hidden="1" x14ac:dyDescent="0.3">
      <c r="A271" t="s">
        <v>465</v>
      </c>
      <c r="B271" s="3">
        <v>45930</v>
      </c>
      <c r="C271" s="3">
        <v>45930</v>
      </c>
      <c r="D271" t="s">
        <v>469</v>
      </c>
      <c r="E271" t="s">
        <v>325</v>
      </c>
      <c r="F271" t="s">
        <v>336</v>
      </c>
      <c r="G271">
        <v>540</v>
      </c>
      <c r="H271">
        <v>540</v>
      </c>
      <c r="I271" t="s">
        <v>1225</v>
      </c>
      <c r="J271" t="s">
        <v>1051</v>
      </c>
      <c r="K271" t="s">
        <v>177</v>
      </c>
      <c r="L271" t="str">
        <f>IF(AND(Home!$A$1&gt;=Leave_In_Approval[[#This Row],[Start Time]],Home!$A$1&lt;=Leave_In_Approval[[#This Row],[End Time]]),1,"No Aplica")</f>
        <v>No Aplica</v>
      </c>
    </row>
    <row r="272" spans="1:12" x14ac:dyDescent="0.3">
      <c r="A272" t="s">
        <v>471</v>
      </c>
      <c r="B272" s="3">
        <v>45922</v>
      </c>
      <c r="C272" s="3">
        <v>45922</v>
      </c>
      <c r="D272" t="s">
        <v>472</v>
      </c>
      <c r="E272" t="s">
        <v>100</v>
      </c>
      <c r="F272" t="s">
        <v>101</v>
      </c>
      <c r="G272">
        <v>540</v>
      </c>
      <c r="H272">
        <v>540</v>
      </c>
      <c r="I272" t="s">
        <v>1488</v>
      </c>
      <c r="J272" t="s">
        <v>978</v>
      </c>
      <c r="K272" t="s">
        <v>177</v>
      </c>
      <c r="L272">
        <f>IF(AND(Home!$A$1&gt;=Leave_In_Approval[[#This Row],[Start Time]],Home!$A$1&lt;=Leave_In_Approval[[#This Row],[End Time]]),1,"No Aplica")</f>
        <v>1</v>
      </c>
    </row>
    <row r="273" spans="1:12" hidden="1" x14ac:dyDescent="0.3">
      <c r="A273" t="s">
        <v>468</v>
      </c>
      <c r="B273" s="3">
        <v>45924</v>
      </c>
      <c r="C273" s="3">
        <v>45924</v>
      </c>
      <c r="D273" t="s">
        <v>469</v>
      </c>
      <c r="E273" t="s">
        <v>100</v>
      </c>
      <c r="F273" t="s">
        <v>101</v>
      </c>
      <c r="G273">
        <v>540</v>
      </c>
      <c r="H273">
        <v>540</v>
      </c>
      <c r="I273" t="s">
        <v>1488</v>
      </c>
      <c r="J273" t="s">
        <v>978</v>
      </c>
      <c r="K273" t="s">
        <v>177</v>
      </c>
      <c r="L273" t="str">
        <f>IF(AND(Home!$A$1&gt;=Leave_In_Approval[[#This Row],[Start Time]],Home!$A$1&lt;=Leave_In_Approval[[#This Row],[End Time]]),1,"No Aplica")</f>
        <v>No Aplica</v>
      </c>
    </row>
    <row r="274" spans="1:12" hidden="1" x14ac:dyDescent="0.3">
      <c r="A274" t="s">
        <v>471</v>
      </c>
      <c r="B274" s="3">
        <v>45923</v>
      </c>
      <c r="C274" s="3">
        <v>45923</v>
      </c>
      <c r="D274" t="s">
        <v>3856</v>
      </c>
      <c r="E274" t="s">
        <v>567</v>
      </c>
      <c r="F274" t="s">
        <v>568</v>
      </c>
      <c r="G274">
        <v>540</v>
      </c>
      <c r="H274">
        <v>540</v>
      </c>
      <c r="I274" t="s">
        <v>989</v>
      </c>
      <c r="J274" t="s">
        <v>559</v>
      </c>
      <c r="K274" t="s">
        <v>560</v>
      </c>
      <c r="L274" t="str">
        <f>IF(AND(Home!$A$1&gt;=Leave_In_Approval[[#This Row],[Start Time]],Home!$A$1&lt;=Leave_In_Approval[[#This Row],[End Time]]),1,"No Aplica")</f>
        <v>No Aplica</v>
      </c>
    </row>
    <row r="275" spans="1:12" hidden="1" x14ac:dyDescent="0.3">
      <c r="A275" t="s">
        <v>471</v>
      </c>
      <c r="B275" s="3">
        <v>45926</v>
      </c>
      <c r="C275" s="3">
        <v>45926</v>
      </c>
      <c r="D275" t="s">
        <v>4171</v>
      </c>
      <c r="E275" t="s">
        <v>571</v>
      </c>
      <c r="F275" t="s">
        <v>572</v>
      </c>
      <c r="G275">
        <v>540</v>
      </c>
      <c r="H275">
        <v>540</v>
      </c>
      <c r="I275" t="s">
        <v>1003</v>
      </c>
      <c r="J275" t="s">
        <v>559</v>
      </c>
      <c r="K275" t="s">
        <v>560</v>
      </c>
      <c r="L275" t="str">
        <f>IF(AND(Home!$A$1&gt;=Leave_In_Approval[[#This Row],[Start Time]],Home!$A$1&lt;=Leave_In_Approval[[#This Row],[End Time]]),1,"No Aplica")</f>
        <v>No Aplica</v>
      </c>
    </row>
    <row r="276" spans="1:12" hidden="1" x14ac:dyDescent="0.3">
      <c r="A276" t="s">
        <v>465</v>
      </c>
      <c r="B276" s="3">
        <v>45925</v>
      </c>
      <c r="C276" s="3">
        <v>45925</v>
      </c>
      <c r="D276" t="s">
        <v>4171</v>
      </c>
      <c r="E276" t="s">
        <v>571</v>
      </c>
      <c r="F276" t="s">
        <v>572</v>
      </c>
      <c r="G276">
        <v>540</v>
      </c>
      <c r="H276">
        <v>540</v>
      </c>
      <c r="I276" t="s">
        <v>1003</v>
      </c>
      <c r="J276" t="s">
        <v>559</v>
      </c>
      <c r="K276" t="s">
        <v>560</v>
      </c>
      <c r="L276" t="str">
        <f>IF(AND(Home!$A$1&gt;=Leave_In_Approval[[#This Row],[Start Time]],Home!$A$1&lt;=Leave_In_Approval[[#This Row],[End Time]]),1,"No Aplica")</f>
        <v>No Aplica</v>
      </c>
    </row>
    <row r="277" spans="1:12" hidden="1" x14ac:dyDescent="0.3">
      <c r="A277" t="s">
        <v>465</v>
      </c>
      <c r="B277" s="3">
        <v>45925</v>
      </c>
      <c r="C277" s="3">
        <v>45925</v>
      </c>
      <c r="D277" t="s">
        <v>4171</v>
      </c>
      <c r="E277" t="s">
        <v>571</v>
      </c>
      <c r="F277" t="s">
        <v>572</v>
      </c>
      <c r="G277">
        <v>540</v>
      </c>
      <c r="H277">
        <v>540</v>
      </c>
      <c r="I277" t="s">
        <v>1003</v>
      </c>
      <c r="J277" t="s">
        <v>559</v>
      </c>
      <c r="K277" t="s">
        <v>560</v>
      </c>
      <c r="L277" t="str">
        <f>IF(AND(Home!$A$1&gt;=Leave_In_Approval[[#This Row],[Start Time]],Home!$A$1&lt;=Leave_In_Approval[[#This Row],[End Time]]),1,"No Aplica")</f>
        <v>No Aplica</v>
      </c>
    </row>
    <row r="278" spans="1:12" hidden="1" x14ac:dyDescent="0.3">
      <c r="A278" t="s">
        <v>471</v>
      </c>
      <c r="B278" s="3">
        <v>45924</v>
      </c>
      <c r="C278" s="3">
        <v>45924</v>
      </c>
      <c r="D278" t="s">
        <v>4171</v>
      </c>
      <c r="E278" t="s">
        <v>571</v>
      </c>
      <c r="F278" t="s">
        <v>572</v>
      </c>
      <c r="G278">
        <v>540</v>
      </c>
      <c r="H278">
        <v>540</v>
      </c>
      <c r="I278" t="s">
        <v>1003</v>
      </c>
      <c r="J278" t="s">
        <v>559</v>
      </c>
      <c r="K278" t="s">
        <v>560</v>
      </c>
      <c r="L278" t="str">
        <f>IF(AND(Home!$A$1&gt;=Leave_In_Approval[[#This Row],[Start Time]],Home!$A$1&lt;=Leave_In_Approval[[#This Row],[End Time]]),1,"No Aplica")</f>
        <v>No Aplica</v>
      </c>
    </row>
    <row r="279" spans="1:12" hidden="1" x14ac:dyDescent="0.3">
      <c r="A279" t="s">
        <v>471</v>
      </c>
      <c r="B279" s="3">
        <v>45923</v>
      </c>
      <c r="C279" s="3">
        <v>45923</v>
      </c>
      <c r="D279" t="s">
        <v>4171</v>
      </c>
      <c r="E279" t="s">
        <v>571</v>
      </c>
      <c r="F279" t="s">
        <v>572</v>
      </c>
      <c r="G279">
        <v>540</v>
      </c>
      <c r="H279">
        <v>540</v>
      </c>
      <c r="I279" t="s">
        <v>1003</v>
      </c>
      <c r="J279" t="s">
        <v>559</v>
      </c>
      <c r="K279" t="s">
        <v>560</v>
      </c>
      <c r="L279" t="str">
        <f>IF(AND(Home!$A$1&gt;=Leave_In_Approval[[#This Row],[Start Time]],Home!$A$1&lt;=Leave_In_Approval[[#This Row],[End Time]]),1,"No Aplica")</f>
        <v>No Aplica</v>
      </c>
    </row>
    <row r="280" spans="1:12" x14ac:dyDescent="0.3">
      <c r="A280" t="s">
        <v>471</v>
      </c>
      <c r="B280" s="3">
        <v>45922</v>
      </c>
      <c r="C280" s="3">
        <v>45922</v>
      </c>
      <c r="D280" t="s">
        <v>4154</v>
      </c>
      <c r="E280" t="s">
        <v>2749</v>
      </c>
      <c r="F280" t="s">
        <v>2751</v>
      </c>
      <c r="G280">
        <v>540</v>
      </c>
      <c r="H280">
        <v>540</v>
      </c>
      <c r="I280" t="s">
        <v>2750</v>
      </c>
      <c r="J280" t="s">
        <v>984</v>
      </c>
      <c r="K280" t="s">
        <v>178</v>
      </c>
      <c r="L280">
        <f>IF(AND(Home!$A$1&gt;=Leave_In_Approval[[#This Row],[Start Time]],Home!$A$1&lt;=Leave_In_Approval[[#This Row],[End Time]]),1,"No Aplica")</f>
        <v>1</v>
      </c>
    </row>
    <row r="281" spans="1:12" hidden="1" x14ac:dyDescent="0.3">
      <c r="A281" t="s">
        <v>471</v>
      </c>
      <c r="B281" s="3">
        <v>45920</v>
      </c>
      <c r="C281" s="3">
        <v>45920</v>
      </c>
      <c r="D281" t="s">
        <v>521</v>
      </c>
      <c r="E281" t="s">
        <v>2749</v>
      </c>
      <c r="F281" t="s">
        <v>2751</v>
      </c>
      <c r="G281">
        <v>120</v>
      </c>
      <c r="H281">
        <v>120</v>
      </c>
      <c r="I281" t="s">
        <v>2750</v>
      </c>
      <c r="J281" t="s">
        <v>984</v>
      </c>
      <c r="K281" t="s">
        <v>178</v>
      </c>
      <c r="L281" t="str">
        <f>IF(AND(Home!$A$1&gt;=Leave_In_Approval[[#This Row],[Start Time]],Home!$A$1&lt;=Leave_In_Approval[[#This Row],[End Time]]),1,"No Aplica")</f>
        <v>No Aplica</v>
      </c>
    </row>
    <row r="282" spans="1:12" hidden="1" x14ac:dyDescent="0.3">
      <c r="A282" t="s">
        <v>468</v>
      </c>
      <c r="B282" s="3">
        <v>45923</v>
      </c>
      <c r="C282" s="3">
        <v>45923</v>
      </c>
      <c r="D282" t="s">
        <v>470</v>
      </c>
      <c r="E282" t="s">
        <v>3506</v>
      </c>
      <c r="F282" t="s">
        <v>3508</v>
      </c>
      <c r="G282">
        <v>480</v>
      </c>
      <c r="H282">
        <v>480</v>
      </c>
      <c r="I282" t="s">
        <v>3507</v>
      </c>
      <c r="J282" t="s">
        <v>1487</v>
      </c>
      <c r="K282" t="s">
        <v>177</v>
      </c>
      <c r="L282" t="str">
        <f>IF(AND(Home!$A$1&gt;=Leave_In_Approval[[#This Row],[Start Time]],Home!$A$1&lt;=Leave_In_Approval[[#This Row],[End Time]]),1,"No Aplica")</f>
        <v>No Aplica</v>
      </c>
    </row>
    <row r="283" spans="1:12" hidden="1" x14ac:dyDescent="0.3">
      <c r="A283" t="s">
        <v>468</v>
      </c>
      <c r="B283" s="3">
        <v>45930</v>
      </c>
      <c r="C283" s="3">
        <v>45930</v>
      </c>
      <c r="D283" t="s">
        <v>469</v>
      </c>
      <c r="E283" t="s">
        <v>3509</v>
      </c>
      <c r="F283" t="s">
        <v>3511</v>
      </c>
      <c r="G283">
        <v>540</v>
      </c>
      <c r="H283">
        <v>540</v>
      </c>
      <c r="I283" t="s">
        <v>3510</v>
      </c>
      <c r="J283" t="s">
        <v>1487</v>
      </c>
      <c r="K283" t="s">
        <v>177</v>
      </c>
      <c r="L283" t="str">
        <f>IF(AND(Home!$A$1&gt;=Leave_In_Approval[[#This Row],[Start Time]],Home!$A$1&lt;=Leave_In_Approval[[#This Row],[End Time]]),1,"No Aplica")</f>
        <v>No Aplica</v>
      </c>
    </row>
    <row r="284" spans="1:12" x14ac:dyDescent="0.3">
      <c r="A284" t="s">
        <v>468</v>
      </c>
      <c r="B284" s="3">
        <v>45922</v>
      </c>
      <c r="C284" s="3">
        <v>45922</v>
      </c>
      <c r="D284" t="s">
        <v>469</v>
      </c>
      <c r="E284" t="s">
        <v>829</v>
      </c>
      <c r="F284" t="s">
        <v>830</v>
      </c>
      <c r="G284">
        <v>540</v>
      </c>
      <c r="H284">
        <v>540</v>
      </c>
      <c r="I284" t="s">
        <v>1068</v>
      </c>
      <c r="J284" t="s">
        <v>1487</v>
      </c>
      <c r="K284" t="s">
        <v>177</v>
      </c>
      <c r="L284">
        <f>IF(AND(Home!$A$1&gt;=Leave_In_Approval[[#This Row],[Start Time]],Home!$A$1&lt;=Leave_In_Approval[[#This Row],[End Time]]),1,"No Aplica")</f>
        <v>1</v>
      </c>
    </row>
    <row r="285" spans="1:12" hidden="1" x14ac:dyDescent="0.3">
      <c r="A285" t="s">
        <v>465</v>
      </c>
      <c r="B285" s="3">
        <v>45923</v>
      </c>
      <c r="C285" s="3">
        <v>45923</v>
      </c>
      <c r="D285" t="s">
        <v>467</v>
      </c>
      <c r="E285" t="s">
        <v>2518</v>
      </c>
      <c r="F285" t="s">
        <v>2520</v>
      </c>
      <c r="G285">
        <v>900</v>
      </c>
      <c r="H285">
        <v>540</v>
      </c>
      <c r="I285" t="s">
        <v>2519</v>
      </c>
      <c r="J285" t="s">
        <v>1487</v>
      </c>
      <c r="K285" t="s">
        <v>177</v>
      </c>
      <c r="L285" t="str">
        <f>IF(AND(Home!$A$1&gt;=Leave_In_Approval[[#This Row],[Start Time]],Home!$A$1&lt;=Leave_In_Approval[[#This Row],[End Time]]),1,"No Aplica")</f>
        <v>No Aplica</v>
      </c>
    </row>
    <row r="286" spans="1:12" hidden="1" x14ac:dyDescent="0.3">
      <c r="A286" t="s">
        <v>465</v>
      </c>
      <c r="B286" s="3">
        <v>45926</v>
      </c>
      <c r="C286" s="3">
        <v>45926</v>
      </c>
      <c r="D286" t="s">
        <v>493</v>
      </c>
      <c r="E286" t="s">
        <v>2518</v>
      </c>
      <c r="F286" t="s">
        <v>2520</v>
      </c>
      <c r="G286">
        <v>480</v>
      </c>
      <c r="H286">
        <v>480</v>
      </c>
      <c r="I286" t="s">
        <v>2519</v>
      </c>
      <c r="J286" t="s">
        <v>1487</v>
      </c>
      <c r="K286" t="s">
        <v>177</v>
      </c>
      <c r="L286" t="str">
        <f>IF(AND(Home!$A$1&gt;=Leave_In_Approval[[#This Row],[Start Time]],Home!$A$1&lt;=Leave_In_Approval[[#This Row],[End Time]]),1,"No Aplica")</f>
        <v>No Aplica</v>
      </c>
    </row>
    <row r="287" spans="1:12" hidden="1" x14ac:dyDescent="0.3">
      <c r="A287" t="s">
        <v>465</v>
      </c>
      <c r="B287" s="3">
        <v>45925</v>
      </c>
      <c r="C287" s="3">
        <v>45925</v>
      </c>
      <c r="D287" t="s">
        <v>493</v>
      </c>
      <c r="E287" t="s">
        <v>2518</v>
      </c>
      <c r="F287" t="s">
        <v>2520</v>
      </c>
      <c r="G287">
        <v>480</v>
      </c>
      <c r="H287">
        <v>480</v>
      </c>
      <c r="I287" t="s">
        <v>2519</v>
      </c>
      <c r="J287" t="s">
        <v>1487</v>
      </c>
      <c r="K287" t="s">
        <v>177</v>
      </c>
      <c r="L287" t="str">
        <f>IF(AND(Home!$A$1&gt;=Leave_In_Approval[[#This Row],[Start Time]],Home!$A$1&lt;=Leave_In_Approval[[#This Row],[End Time]]),1,"No Aplica")</f>
        <v>No Aplica</v>
      </c>
    </row>
    <row r="288" spans="1:12" hidden="1" x14ac:dyDescent="0.3">
      <c r="A288" t="s">
        <v>465</v>
      </c>
      <c r="B288" s="3">
        <v>45924</v>
      </c>
      <c r="C288" s="3">
        <v>45924</v>
      </c>
      <c r="D288" t="s">
        <v>493</v>
      </c>
      <c r="E288" t="s">
        <v>2518</v>
      </c>
      <c r="F288" t="s">
        <v>2520</v>
      </c>
      <c r="G288">
        <v>480</v>
      </c>
      <c r="H288">
        <v>480</v>
      </c>
      <c r="I288" t="s">
        <v>2519</v>
      </c>
      <c r="J288" t="s">
        <v>1487</v>
      </c>
      <c r="K288" t="s">
        <v>177</v>
      </c>
      <c r="L288" t="str">
        <f>IF(AND(Home!$A$1&gt;=Leave_In_Approval[[#This Row],[Start Time]],Home!$A$1&lt;=Leave_In_Approval[[#This Row],[End Time]]),1,"No Aplica")</f>
        <v>No Aplica</v>
      </c>
    </row>
    <row r="289" spans="1:12" hidden="1" x14ac:dyDescent="0.3">
      <c r="A289" t="s">
        <v>465</v>
      </c>
      <c r="B289" s="3">
        <v>45923</v>
      </c>
      <c r="C289" s="3">
        <v>45923</v>
      </c>
      <c r="D289" t="s">
        <v>469</v>
      </c>
      <c r="E289" t="s">
        <v>1579</v>
      </c>
      <c r="F289" t="s">
        <v>1581</v>
      </c>
      <c r="G289">
        <v>900</v>
      </c>
      <c r="H289">
        <v>540</v>
      </c>
      <c r="I289" t="s">
        <v>1580</v>
      </c>
      <c r="J289" t="s">
        <v>1487</v>
      </c>
      <c r="K289" t="s">
        <v>177</v>
      </c>
      <c r="L289" t="str">
        <f>IF(AND(Home!$A$1&gt;=Leave_In_Approval[[#This Row],[Start Time]],Home!$A$1&lt;=Leave_In_Approval[[#This Row],[End Time]]),1,"No Aplica")</f>
        <v>No Aplica</v>
      </c>
    </row>
    <row r="290" spans="1:12" x14ac:dyDescent="0.3">
      <c r="A290" t="s">
        <v>468</v>
      </c>
      <c r="B290" s="3">
        <v>45922</v>
      </c>
      <c r="C290" s="3">
        <v>45922</v>
      </c>
      <c r="D290" t="s">
        <v>469</v>
      </c>
      <c r="E290" t="s">
        <v>2590</v>
      </c>
      <c r="F290" t="s">
        <v>2592</v>
      </c>
      <c r="G290">
        <v>600</v>
      </c>
      <c r="H290">
        <v>540</v>
      </c>
      <c r="I290" t="s">
        <v>2591</v>
      </c>
      <c r="J290" t="s">
        <v>1487</v>
      </c>
      <c r="K290" t="s">
        <v>177</v>
      </c>
      <c r="L290">
        <f>IF(AND(Home!$A$1&gt;=Leave_In_Approval[[#This Row],[Start Time]],Home!$A$1&lt;=Leave_In_Approval[[#This Row],[End Time]]),1,"No Aplica")</f>
        <v>1</v>
      </c>
    </row>
    <row r="291" spans="1:12" hidden="1" x14ac:dyDescent="0.3">
      <c r="A291" t="s">
        <v>468</v>
      </c>
      <c r="B291" s="3">
        <v>45921</v>
      </c>
      <c r="C291" s="3">
        <v>45921</v>
      </c>
      <c r="D291" t="s">
        <v>469</v>
      </c>
      <c r="E291" t="s">
        <v>2590</v>
      </c>
      <c r="F291" t="s">
        <v>2592</v>
      </c>
      <c r="G291">
        <v>660</v>
      </c>
      <c r="H291">
        <v>540</v>
      </c>
      <c r="I291" t="s">
        <v>2591</v>
      </c>
      <c r="J291" t="s">
        <v>1487</v>
      </c>
      <c r="K291" t="s">
        <v>177</v>
      </c>
      <c r="L291" t="str">
        <f>IF(AND(Home!$A$1&gt;=Leave_In_Approval[[#This Row],[Start Time]],Home!$A$1&lt;=Leave_In_Approval[[#This Row],[End Time]]),1,"No Aplica")</f>
        <v>No Aplica</v>
      </c>
    </row>
    <row r="292" spans="1:12" hidden="1" x14ac:dyDescent="0.3">
      <c r="A292" t="s">
        <v>468</v>
      </c>
      <c r="B292" s="3">
        <v>45909</v>
      </c>
      <c r="C292" s="3">
        <v>45909</v>
      </c>
      <c r="D292" t="s">
        <v>469</v>
      </c>
      <c r="E292" t="s">
        <v>2593</v>
      </c>
      <c r="F292" t="s">
        <v>2595</v>
      </c>
      <c r="G292">
        <v>0</v>
      </c>
      <c r="H292">
        <v>0</v>
      </c>
      <c r="I292" t="s">
        <v>2594</v>
      </c>
      <c r="J292" t="s">
        <v>1487</v>
      </c>
      <c r="K292" t="s">
        <v>177</v>
      </c>
      <c r="L292" t="str">
        <f>IF(AND(Home!$A$1&gt;=Leave_In_Approval[[#This Row],[Start Time]],Home!$A$1&lt;=Leave_In_Approval[[#This Row],[End Time]]),1,"No Aplica")</f>
        <v>No Aplica</v>
      </c>
    </row>
    <row r="293" spans="1:12" hidden="1" x14ac:dyDescent="0.3">
      <c r="A293" t="s">
        <v>465</v>
      </c>
      <c r="B293" s="3">
        <v>45912</v>
      </c>
      <c r="C293" s="3">
        <v>45912</v>
      </c>
      <c r="D293" t="s">
        <v>671</v>
      </c>
      <c r="E293" t="s">
        <v>2593</v>
      </c>
      <c r="F293" t="s">
        <v>2595</v>
      </c>
      <c r="G293">
        <v>0</v>
      </c>
      <c r="H293">
        <v>0</v>
      </c>
      <c r="I293" t="s">
        <v>2594</v>
      </c>
      <c r="J293" t="s">
        <v>1487</v>
      </c>
      <c r="K293" t="s">
        <v>177</v>
      </c>
      <c r="L293" t="str">
        <f>IF(AND(Home!$A$1&gt;=Leave_In_Approval[[#This Row],[Start Time]],Home!$A$1&lt;=Leave_In_Approval[[#This Row],[End Time]]),1,"No Aplica")</f>
        <v>No Aplica</v>
      </c>
    </row>
    <row r="294" spans="1:12" hidden="1" x14ac:dyDescent="0.3">
      <c r="A294" t="s">
        <v>465</v>
      </c>
      <c r="B294" s="3">
        <v>45911</v>
      </c>
      <c r="C294" s="3">
        <v>45911</v>
      </c>
      <c r="D294" t="s">
        <v>671</v>
      </c>
      <c r="E294" t="s">
        <v>2593</v>
      </c>
      <c r="F294" t="s">
        <v>2595</v>
      </c>
      <c r="G294">
        <v>0</v>
      </c>
      <c r="H294">
        <v>0</v>
      </c>
      <c r="I294" t="s">
        <v>2594</v>
      </c>
      <c r="J294" t="s">
        <v>1487</v>
      </c>
      <c r="K294" t="s">
        <v>177</v>
      </c>
      <c r="L294" t="str">
        <f>IF(AND(Home!$A$1&gt;=Leave_In_Approval[[#This Row],[Start Time]],Home!$A$1&lt;=Leave_In_Approval[[#This Row],[End Time]]),1,"No Aplica")</f>
        <v>No Aplica</v>
      </c>
    </row>
    <row r="295" spans="1:12" hidden="1" x14ac:dyDescent="0.3">
      <c r="A295" t="s">
        <v>465</v>
      </c>
      <c r="B295" s="3">
        <v>45910</v>
      </c>
      <c r="C295" s="3">
        <v>45910</v>
      </c>
      <c r="D295" t="s">
        <v>671</v>
      </c>
      <c r="E295" t="s">
        <v>2593</v>
      </c>
      <c r="F295" t="s">
        <v>2595</v>
      </c>
      <c r="G295">
        <v>60</v>
      </c>
      <c r="H295">
        <v>60</v>
      </c>
      <c r="I295" t="s">
        <v>2594</v>
      </c>
      <c r="J295" t="s">
        <v>1487</v>
      </c>
      <c r="K295" t="s">
        <v>177</v>
      </c>
      <c r="L295" t="str">
        <f>IF(AND(Home!$A$1&gt;=Leave_In_Approval[[#This Row],[Start Time]],Home!$A$1&lt;=Leave_In_Approval[[#This Row],[End Time]]),1,"No Aplica")</f>
        <v>No Aplica</v>
      </c>
    </row>
    <row r="296" spans="1:12" hidden="1" x14ac:dyDescent="0.3">
      <c r="A296" t="s">
        <v>465</v>
      </c>
      <c r="B296" s="3">
        <v>45908</v>
      </c>
      <c r="C296" s="3">
        <v>45908</v>
      </c>
      <c r="D296" t="s">
        <v>671</v>
      </c>
      <c r="E296" t="s">
        <v>2593</v>
      </c>
      <c r="F296" t="s">
        <v>2595</v>
      </c>
      <c r="G296">
        <v>60</v>
      </c>
      <c r="H296">
        <v>60</v>
      </c>
      <c r="I296" t="s">
        <v>2594</v>
      </c>
      <c r="J296" t="s">
        <v>1487</v>
      </c>
      <c r="K296" t="s">
        <v>177</v>
      </c>
      <c r="L296" t="str">
        <f>IF(AND(Home!$A$1&gt;=Leave_In_Approval[[#This Row],[Start Time]],Home!$A$1&lt;=Leave_In_Approval[[#This Row],[End Time]]),1,"No Aplica")</f>
        <v>No Aplica</v>
      </c>
    </row>
    <row r="297" spans="1:12" hidden="1" x14ac:dyDescent="0.3">
      <c r="A297" t="s">
        <v>465</v>
      </c>
      <c r="B297" s="3">
        <v>45930</v>
      </c>
      <c r="C297" s="3">
        <v>45930</v>
      </c>
      <c r="D297" t="s">
        <v>469</v>
      </c>
      <c r="E297" t="s">
        <v>2538</v>
      </c>
      <c r="F297" t="s">
        <v>2540</v>
      </c>
      <c r="G297">
        <v>540</v>
      </c>
      <c r="H297">
        <v>540</v>
      </c>
      <c r="I297" t="s">
        <v>2539</v>
      </c>
      <c r="J297" t="s">
        <v>1487</v>
      </c>
      <c r="K297" t="s">
        <v>177</v>
      </c>
      <c r="L297" t="str">
        <f>IF(AND(Home!$A$1&gt;=Leave_In_Approval[[#This Row],[Start Time]],Home!$A$1&lt;=Leave_In_Approval[[#This Row],[End Time]]),1,"No Aplica")</f>
        <v>No Aplica</v>
      </c>
    </row>
    <row r="298" spans="1:12" hidden="1" x14ac:dyDescent="0.3">
      <c r="A298" t="s">
        <v>601</v>
      </c>
      <c r="B298" s="3">
        <v>45925</v>
      </c>
      <c r="C298" s="3">
        <v>45925</v>
      </c>
      <c r="D298" t="s">
        <v>493</v>
      </c>
      <c r="E298" t="s">
        <v>2515</v>
      </c>
      <c r="F298" t="s">
        <v>2517</v>
      </c>
      <c r="G298">
        <v>60</v>
      </c>
      <c r="H298">
        <v>60</v>
      </c>
      <c r="I298" t="s">
        <v>2516</v>
      </c>
      <c r="J298" t="s">
        <v>1487</v>
      </c>
      <c r="K298" t="s">
        <v>177</v>
      </c>
      <c r="L298" t="str">
        <f>IF(AND(Home!$A$1&gt;=Leave_In_Approval[[#This Row],[Start Time]],Home!$A$1&lt;=Leave_In_Approval[[#This Row],[End Time]]),1,"No Aplica")</f>
        <v>No Aplica</v>
      </c>
    </row>
    <row r="299" spans="1:12" hidden="1" x14ac:dyDescent="0.3">
      <c r="A299" t="s">
        <v>601</v>
      </c>
      <c r="B299" s="3">
        <v>45926</v>
      </c>
      <c r="C299" s="3">
        <v>45926</v>
      </c>
      <c r="D299" t="s">
        <v>493</v>
      </c>
      <c r="E299" t="s">
        <v>2515</v>
      </c>
      <c r="F299" t="s">
        <v>2517</v>
      </c>
      <c r="G299">
        <v>60</v>
      </c>
      <c r="H299">
        <v>60</v>
      </c>
      <c r="I299" t="s">
        <v>2516</v>
      </c>
      <c r="J299" t="s">
        <v>1487</v>
      </c>
      <c r="K299" t="s">
        <v>177</v>
      </c>
      <c r="L299" t="str">
        <f>IF(AND(Home!$A$1&gt;=Leave_In_Approval[[#This Row],[Start Time]],Home!$A$1&lt;=Leave_In_Approval[[#This Row],[End Time]]),1,"No Aplica")</f>
        <v>No Aplica</v>
      </c>
    </row>
    <row r="300" spans="1:12" hidden="1" x14ac:dyDescent="0.3">
      <c r="A300" t="s">
        <v>601</v>
      </c>
      <c r="B300" s="3">
        <v>45923</v>
      </c>
      <c r="C300" s="3">
        <v>45923</v>
      </c>
      <c r="D300" t="s">
        <v>493</v>
      </c>
      <c r="E300" t="s">
        <v>2515</v>
      </c>
      <c r="F300" t="s">
        <v>2517</v>
      </c>
      <c r="G300">
        <v>60</v>
      </c>
      <c r="H300">
        <v>60</v>
      </c>
      <c r="I300" t="s">
        <v>2516</v>
      </c>
      <c r="J300" t="s">
        <v>1487</v>
      </c>
      <c r="K300" t="s">
        <v>177</v>
      </c>
      <c r="L300" t="str">
        <f>IF(AND(Home!$A$1&gt;=Leave_In_Approval[[#This Row],[Start Time]],Home!$A$1&lt;=Leave_In_Approval[[#This Row],[End Time]]),1,"No Aplica")</f>
        <v>No Aplica</v>
      </c>
    </row>
    <row r="301" spans="1:12" x14ac:dyDescent="0.3">
      <c r="A301" t="s">
        <v>601</v>
      </c>
      <c r="B301" s="3">
        <v>45922</v>
      </c>
      <c r="C301" s="3">
        <v>45922</v>
      </c>
      <c r="D301" t="s">
        <v>493</v>
      </c>
      <c r="E301" t="s">
        <v>2515</v>
      </c>
      <c r="F301" t="s">
        <v>2517</v>
      </c>
      <c r="G301">
        <v>60</v>
      </c>
      <c r="H301">
        <v>60</v>
      </c>
      <c r="I301" t="s">
        <v>2516</v>
      </c>
      <c r="J301" t="s">
        <v>1487</v>
      </c>
      <c r="K301" t="s">
        <v>177</v>
      </c>
      <c r="L301">
        <f>IF(AND(Home!$A$1&gt;=Leave_In_Approval[[#This Row],[Start Time]],Home!$A$1&lt;=Leave_In_Approval[[#This Row],[End Time]]),1,"No Aplica")</f>
        <v>1</v>
      </c>
    </row>
    <row r="302" spans="1:12" hidden="1" x14ac:dyDescent="0.3">
      <c r="A302" t="s">
        <v>465</v>
      </c>
      <c r="B302" s="3">
        <v>45924</v>
      </c>
      <c r="C302" s="3">
        <v>45924</v>
      </c>
      <c r="D302" t="s">
        <v>474</v>
      </c>
      <c r="E302" t="s">
        <v>2177</v>
      </c>
      <c r="F302" t="s">
        <v>2179</v>
      </c>
      <c r="G302">
        <v>900</v>
      </c>
      <c r="H302">
        <v>540</v>
      </c>
      <c r="I302" t="s">
        <v>2178</v>
      </c>
      <c r="J302" t="s">
        <v>1487</v>
      </c>
      <c r="K302" t="s">
        <v>177</v>
      </c>
      <c r="L302" t="str">
        <f>IF(AND(Home!$A$1&gt;=Leave_In_Approval[[#This Row],[Start Time]],Home!$A$1&lt;=Leave_In_Approval[[#This Row],[End Time]]),1,"No Aplica")</f>
        <v>No Aplica</v>
      </c>
    </row>
    <row r="303" spans="1:12" hidden="1" x14ac:dyDescent="0.3">
      <c r="A303" t="s">
        <v>465</v>
      </c>
      <c r="B303" s="3">
        <v>45930</v>
      </c>
      <c r="C303" s="3">
        <v>45930</v>
      </c>
      <c r="D303" t="s">
        <v>521</v>
      </c>
      <c r="E303" t="s">
        <v>2256</v>
      </c>
      <c r="F303" t="s">
        <v>2258</v>
      </c>
      <c r="G303">
        <v>60</v>
      </c>
      <c r="H303">
        <v>60</v>
      </c>
      <c r="I303" t="s">
        <v>2257</v>
      </c>
      <c r="J303" t="s">
        <v>1487</v>
      </c>
      <c r="K303" t="s">
        <v>177</v>
      </c>
      <c r="L303" t="str">
        <f>IF(AND(Home!$A$1&gt;=Leave_In_Approval[[#This Row],[Start Time]],Home!$A$1&lt;=Leave_In_Approval[[#This Row],[End Time]]),1,"No Aplica")</f>
        <v>No Aplica</v>
      </c>
    </row>
    <row r="304" spans="1:12" hidden="1" x14ac:dyDescent="0.3">
      <c r="A304" t="s">
        <v>465</v>
      </c>
      <c r="B304" s="3">
        <v>45929</v>
      </c>
      <c r="C304" s="3">
        <v>45929</v>
      </c>
      <c r="D304" t="s">
        <v>520</v>
      </c>
      <c r="E304" t="s">
        <v>2256</v>
      </c>
      <c r="F304" t="s">
        <v>2258</v>
      </c>
      <c r="G304">
        <v>60</v>
      </c>
      <c r="H304">
        <v>60</v>
      </c>
      <c r="I304" t="s">
        <v>2257</v>
      </c>
      <c r="J304" t="s">
        <v>1487</v>
      </c>
      <c r="K304" t="s">
        <v>177</v>
      </c>
      <c r="L304" t="str">
        <f>IF(AND(Home!$A$1&gt;=Leave_In_Approval[[#This Row],[Start Time]],Home!$A$1&lt;=Leave_In_Approval[[#This Row],[End Time]]),1,"No Aplica")</f>
        <v>No Aplica</v>
      </c>
    </row>
    <row r="305" spans="1:12" hidden="1" x14ac:dyDescent="0.3">
      <c r="A305" t="s">
        <v>465</v>
      </c>
      <c r="B305" s="3">
        <v>45930</v>
      </c>
      <c r="C305" s="3">
        <v>45930</v>
      </c>
      <c r="D305" t="s">
        <v>493</v>
      </c>
      <c r="E305" t="s">
        <v>1711</v>
      </c>
      <c r="F305" t="s">
        <v>1713</v>
      </c>
      <c r="G305">
        <v>60</v>
      </c>
      <c r="H305">
        <v>60</v>
      </c>
      <c r="I305" t="s">
        <v>1712</v>
      </c>
      <c r="J305" t="s">
        <v>1487</v>
      </c>
      <c r="K305" t="s">
        <v>177</v>
      </c>
      <c r="L305" t="str">
        <f>IF(AND(Home!$A$1&gt;=Leave_In_Approval[[#This Row],[Start Time]],Home!$A$1&lt;=Leave_In_Approval[[#This Row],[End Time]]),1,"No Aplica")</f>
        <v>No Aplica</v>
      </c>
    </row>
    <row r="306" spans="1:12" hidden="1" x14ac:dyDescent="0.3">
      <c r="A306" t="s">
        <v>465</v>
      </c>
      <c r="B306" s="3">
        <v>45929</v>
      </c>
      <c r="C306" s="3">
        <v>45929</v>
      </c>
      <c r="D306" t="s">
        <v>493</v>
      </c>
      <c r="E306" t="s">
        <v>1711</v>
      </c>
      <c r="F306" t="s">
        <v>1713</v>
      </c>
      <c r="G306">
        <v>60</v>
      </c>
      <c r="H306">
        <v>60</v>
      </c>
      <c r="I306" t="s">
        <v>1712</v>
      </c>
      <c r="J306" t="s">
        <v>1487</v>
      </c>
      <c r="K306" t="s">
        <v>177</v>
      </c>
      <c r="L306" t="str">
        <f>IF(AND(Home!$A$1&gt;=Leave_In_Approval[[#This Row],[Start Time]],Home!$A$1&lt;=Leave_In_Approval[[#This Row],[End Time]]),1,"No Aplica")</f>
        <v>No Aplica</v>
      </c>
    </row>
    <row r="307" spans="1:12" hidden="1" x14ac:dyDescent="0.3">
      <c r="A307" t="s">
        <v>465</v>
      </c>
      <c r="B307" s="3">
        <v>45930</v>
      </c>
      <c r="C307" s="3">
        <v>45930</v>
      </c>
      <c r="D307" t="s">
        <v>2057</v>
      </c>
      <c r="E307" t="s">
        <v>1345</v>
      </c>
      <c r="F307" t="s">
        <v>1347</v>
      </c>
      <c r="G307">
        <v>60</v>
      </c>
      <c r="H307">
        <v>60</v>
      </c>
      <c r="I307" t="s">
        <v>1346</v>
      </c>
      <c r="J307" t="s">
        <v>1487</v>
      </c>
      <c r="K307" t="s">
        <v>177</v>
      </c>
      <c r="L307" t="str">
        <f>IF(AND(Home!$A$1&gt;=Leave_In_Approval[[#This Row],[Start Time]],Home!$A$1&lt;=Leave_In_Approval[[#This Row],[End Time]]),1,"No Aplica")</f>
        <v>No Aplica</v>
      </c>
    </row>
    <row r="308" spans="1:12" hidden="1" x14ac:dyDescent="0.3">
      <c r="A308" t="s">
        <v>465</v>
      </c>
      <c r="B308" s="3">
        <v>45929</v>
      </c>
      <c r="C308" s="3">
        <v>45929</v>
      </c>
      <c r="D308" t="s">
        <v>474</v>
      </c>
      <c r="E308" t="s">
        <v>1345</v>
      </c>
      <c r="F308" t="s">
        <v>1347</v>
      </c>
      <c r="G308">
        <v>540</v>
      </c>
      <c r="H308">
        <v>540</v>
      </c>
      <c r="I308" t="s">
        <v>1346</v>
      </c>
      <c r="J308" t="s">
        <v>1487</v>
      </c>
      <c r="K308" t="s">
        <v>177</v>
      </c>
      <c r="L308" t="str">
        <f>IF(AND(Home!$A$1&gt;=Leave_In_Approval[[#This Row],[Start Time]],Home!$A$1&lt;=Leave_In_Approval[[#This Row],[End Time]]),1,"No Aplica")</f>
        <v>No Aplica</v>
      </c>
    </row>
    <row r="309" spans="1:12" hidden="1" x14ac:dyDescent="0.3">
      <c r="A309" t="s">
        <v>471</v>
      </c>
      <c r="B309" s="3">
        <v>45902</v>
      </c>
      <c r="C309" s="3">
        <v>45902</v>
      </c>
      <c r="D309" t="s">
        <v>2708</v>
      </c>
      <c r="E309" t="s">
        <v>2174</v>
      </c>
      <c r="F309" t="s">
        <v>2176</v>
      </c>
      <c r="G309">
        <v>120</v>
      </c>
      <c r="H309">
        <v>120</v>
      </c>
      <c r="I309" t="s">
        <v>2175</v>
      </c>
      <c r="J309" t="s">
        <v>1487</v>
      </c>
      <c r="K309" t="s">
        <v>177</v>
      </c>
      <c r="L309" t="str">
        <f>IF(AND(Home!$A$1&gt;=Leave_In_Approval[[#This Row],[Start Time]],Home!$A$1&lt;=Leave_In_Approval[[#This Row],[End Time]]),1,"No Aplica")</f>
        <v>No Aplica</v>
      </c>
    </row>
    <row r="310" spans="1:12" hidden="1" x14ac:dyDescent="0.3">
      <c r="A310" t="s">
        <v>468</v>
      </c>
      <c r="B310" s="3">
        <v>45923</v>
      </c>
      <c r="C310" s="3">
        <v>45923</v>
      </c>
      <c r="D310" t="s">
        <v>469</v>
      </c>
      <c r="E310" t="s">
        <v>2071</v>
      </c>
      <c r="F310" t="s">
        <v>2073</v>
      </c>
      <c r="G310">
        <v>480</v>
      </c>
      <c r="H310">
        <v>480</v>
      </c>
      <c r="I310" t="s">
        <v>2072</v>
      </c>
      <c r="J310" t="s">
        <v>1487</v>
      </c>
      <c r="K310" t="s">
        <v>177</v>
      </c>
      <c r="L310" t="str">
        <f>IF(AND(Home!$A$1&gt;=Leave_In_Approval[[#This Row],[Start Time]],Home!$A$1&lt;=Leave_In_Approval[[#This Row],[End Time]]),1,"No Aplica")</f>
        <v>No Aplica</v>
      </c>
    </row>
    <row r="311" spans="1:12" hidden="1" x14ac:dyDescent="0.3">
      <c r="A311" t="s">
        <v>468</v>
      </c>
      <c r="B311" s="3">
        <v>45923</v>
      </c>
      <c r="C311" s="3">
        <v>45923</v>
      </c>
      <c r="D311" t="s">
        <v>469</v>
      </c>
      <c r="E311" t="s">
        <v>1882</v>
      </c>
      <c r="F311" t="s">
        <v>1884</v>
      </c>
      <c r="G311">
        <v>480</v>
      </c>
      <c r="H311">
        <v>480</v>
      </c>
      <c r="I311" t="s">
        <v>1883</v>
      </c>
      <c r="J311" t="s">
        <v>1487</v>
      </c>
      <c r="K311" t="s">
        <v>177</v>
      </c>
      <c r="L311" t="str">
        <f>IF(AND(Home!$A$1&gt;=Leave_In_Approval[[#This Row],[Start Time]],Home!$A$1&lt;=Leave_In_Approval[[#This Row],[End Time]]),1,"No Aplica")</f>
        <v>No Aplica</v>
      </c>
    </row>
    <row r="312" spans="1:12" hidden="1" x14ac:dyDescent="0.3">
      <c r="A312" t="s">
        <v>468</v>
      </c>
      <c r="B312" s="3">
        <v>45930</v>
      </c>
      <c r="C312" s="3">
        <v>45930</v>
      </c>
      <c r="D312" t="s">
        <v>467</v>
      </c>
      <c r="E312" t="s">
        <v>1841</v>
      </c>
      <c r="F312" t="s">
        <v>1842</v>
      </c>
      <c r="G312">
        <v>540</v>
      </c>
      <c r="H312">
        <v>540</v>
      </c>
      <c r="I312" t="s">
        <v>1976</v>
      </c>
      <c r="J312" t="s">
        <v>1487</v>
      </c>
      <c r="K312" t="s">
        <v>177</v>
      </c>
      <c r="L312" t="str">
        <f>IF(AND(Home!$A$1&gt;=Leave_In_Approval[[#This Row],[Start Time]],Home!$A$1&lt;=Leave_In_Approval[[#This Row],[End Time]]),1,"No Aplica")</f>
        <v>No Aplica</v>
      </c>
    </row>
    <row r="313" spans="1:12" hidden="1" x14ac:dyDescent="0.3">
      <c r="A313" t="s">
        <v>465</v>
      </c>
      <c r="B313" s="3">
        <v>45909</v>
      </c>
      <c r="C313" s="3">
        <v>45909</v>
      </c>
      <c r="D313" t="s">
        <v>2814</v>
      </c>
      <c r="E313" t="s">
        <v>910</v>
      </c>
      <c r="F313" t="s">
        <v>911</v>
      </c>
      <c r="G313">
        <v>480</v>
      </c>
      <c r="H313">
        <v>480</v>
      </c>
      <c r="I313" t="s">
        <v>1020</v>
      </c>
      <c r="J313" t="s">
        <v>1487</v>
      </c>
      <c r="K313" t="s">
        <v>177</v>
      </c>
      <c r="L313" t="str">
        <f>IF(AND(Home!$A$1&gt;=Leave_In_Approval[[#This Row],[Start Time]],Home!$A$1&lt;=Leave_In_Approval[[#This Row],[End Time]]),1,"No Aplica")</f>
        <v>No Aplica</v>
      </c>
    </row>
    <row r="314" spans="1:12" hidden="1" x14ac:dyDescent="0.3">
      <c r="A314" t="s">
        <v>468</v>
      </c>
      <c r="B314" s="3">
        <v>45930</v>
      </c>
      <c r="C314" s="3">
        <v>45930</v>
      </c>
      <c r="D314" t="s">
        <v>489</v>
      </c>
      <c r="E314" t="s">
        <v>781</v>
      </c>
      <c r="F314" t="s">
        <v>782</v>
      </c>
      <c r="G314">
        <v>540</v>
      </c>
      <c r="H314">
        <v>540</v>
      </c>
      <c r="I314" t="s">
        <v>1113</v>
      </c>
      <c r="J314" t="s">
        <v>1487</v>
      </c>
      <c r="K314" t="s">
        <v>177</v>
      </c>
      <c r="L314" t="str">
        <f>IF(AND(Home!$A$1&gt;=Leave_In_Approval[[#This Row],[Start Time]],Home!$A$1&lt;=Leave_In_Approval[[#This Row],[End Time]]),1,"No Aplica")</f>
        <v>No Aplica</v>
      </c>
    </row>
    <row r="315" spans="1:12" hidden="1" x14ac:dyDescent="0.3">
      <c r="A315" t="s">
        <v>468</v>
      </c>
      <c r="B315" s="3">
        <v>45923</v>
      </c>
      <c r="C315" s="3">
        <v>45923</v>
      </c>
      <c r="D315" t="s">
        <v>469</v>
      </c>
      <c r="E315" t="s">
        <v>777</v>
      </c>
      <c r="F315" t="s">
        <v>778</v>
      </c>
      <c r="G315">
        <v>540</v>
      </c>
      <c r="H315">
        <v>540</v>
      </c>
      <c r="I315" t="s">
        <v>1117</v>
      </c>
      <c r="J315" t="s">
        <v>1487</v>
      </c>
      <c r="K315" t="s">
        <v>177</v>
      </c>
      <c r="L315" t="str">
        <f>IF(AND(Home!$A$1&gt;=Leave_In_Approval[[#This Row],[Start Time]],Home!$A$1&lt;=Leave_In_Approval[[#This Row],[End Time]]),1,"No Aplica")</f>
        <v>No Aplica</v>
      </c>
    </row>
    <row r="316" spans="1:12" hidden="1" x14ac:dyDescent="0.3">
      <c r="A316" t="s">
        <v>468</v>
      </c>
      <c r="B316" s="3">
        <v>45930</v>
      </c>
      <c r="C316" s="3">
        <v>45930</v>
      </c>
      <c r="D316" t="s">
        <v>469</v>
      </c>
      <c r="E316" t="s">
        <v>779</v>
      </c>
      <c r="F316" t="s">
        <v>780</v>
      </c>
      <c r="G316">
        <v>540</v>
      </c>
      <c r="H316">
        <v>540</v>
      </c>
      <c r="I316" t="s">
        <v>1118</v>
      </c>
      <c r="J316" t="s">
        <v>1487</v>
      </c>
      <c r="K316" t="s">
        <v>177</v>
      </c>
      <c r="L316" t="str">
        <f>IF(AND(Home!$A$1&gt;=Leave_In_Approval[[#This Row],[Start Time]],Home!$A$1&lt;=Leave_In_Approval[[#This Row],[End Time]]),1,"No Aplica")</f>
        <v>No Aplica</v>
      </c>
    </row>
    <row r="317" spans="1:12" hidden="1" x14ac:dyDescent="0.3">
      <c r="A317" t="s">
        <v>465</v>
      </c>
      <c r="B317" s="3">
        <v>45930</v>
      </c>
      <c r="C317" s="3">
        <v>45930</v>
      </c>
      <c r="D317" t="s">
        <v>493</v>
      </c>
      <c r="E317" t="s">
        <v>660</v>
      </c>
      <c r="F317" t="s">
        <v>661</v>
      </c>
      <c r="G317">
        <v>480</v>
      </c>
      <c r="H317">
        <v>480</v>
      </c>
      <c r="I317" t="s">
        <v>1255</v>
      </c>
      <c r="J317" t="s">
        <v>1487</v>
      </c>
      <c r="K317" t="s">
        <v>177</v>
      </c>
      <c r="L317" t="str">
        <f>IF(AND(Home!$A$1&gt;=Leave_In_Approval[[#This Row],[Start Time]],Home!$A$1&lt;=Leave_In_Approval[[#This Row],[End Time]]),1,"No Aplica")</f>
        <v>No Aplica</v>
      </c>
    </row>
    <row r="318" spans="1:12" hidden="1" x14ac:dyDescent="0.3">
      <c r="A318" t="s">
        <v>465</v>
      </c>
      <c r="B318" s="3">
        <v>45929</v>
      </c>
      <c r="C318" s="3">
        <v>45929</v>
      </c>
      <c r="D318" t="s">
        <v>493</v>
      </c>
      <c r="E318" t="s">
        <v>660</v>
      </c>
      <c r="F318" t="s">
        <v>661</v>
      </c>
      <c r="G318">
        <v>480</v>
      </c>
      <c r="H318">
        <v>480</v>
      </c>
      <c r="I318" t="s">
        <v>1255</v>
      </c>
      <c r="J318" t="s">
        <v>1487</v>
      </c>
      <c r="K318" t="s">
        <v>177</v>
      </c>
      <c r="L318" t="str">
        <f>IF(AND(Home!$A$1&gt;=Leave_In_Approval[[#This Row],[Start Time]],Home!$A$1&lt;=Leave_In_Approval[[#This Row],[End Time]]),1,"No Aplica")</f>
        <v>No Aplica</v>
      </c>
    </row>
    <row r="319" spans="1:12" hidden="1" x14ac:dyDescent="0.3">
      <c r="A319" t="s">
        <v>468</v>
      </c>
      <c r="B319" s="3">
        <v>45929</v>
      </c>
      <c r="C319" s="3">
        <v>45929</v>
      </c>
      <c r="D319" t="s">
        <v>469</v>
      </c>
      <c r="E319" t="s">
        <v>636</v>
      </c>
      <c r="F319" t="s">
        <v>637</v>
      </c>
      <c r="G319">
        <v>570</v>
      </c>
      <c r="H319">
        <v>540</v>
      </c>
      <c r="I319" t="s">
        <v>1265</v>
      </c>
      <c r="J319" t="s">
        <v>1487</v>
      </c>
      <c r="K319" t="s">
        <v>177</v>
      </c>
      <c r="L319" t="str">
        <f>IF(AND(Home!$A$1&gt;=Leave_In_Approval[[#This Row],[Start Time]],Home!$A$1&lt;=Leave_In_Approval[[#This Row],[End Time]]),1,"No Aplica")</f>
        <v>No Aplica</v>
      </c>
    </row>
    <row r="320" spans="1:12" hidden="1" x14ac:dyDescent="0.3">
      <c r="A320" t="s">
        <v>468</v>
      </c>
      <c r="B320" s="3">
        <v>45924</v>
      </c>
      <c r="C320" s="3">
        <v>45924</v>
      </c>
      <c r="D320" t="s">
        <v>469</v>
      </c>
      <c r="E320" t="s">
        <v>356</v>
      </c>
      <c r="F320" t="s">
        <v>361</v>
      </c>
      <c r="G320">
        <v>480</v>
      </c>
      <c r="H320">
        <v>480</v>
      </c>
      <c r="I320" t="s">
        <v>1214</v>
      </c>
      <c r="J320" t="s">
        <v>1487</v>
      </c>
      <c r="K320" t="s">
        <v>177</v>
      </c>
      <c r="L320" t="str">
        <f>IF(AND(Home!$A$1&gt;=Leave_In_Approval[[#This Row],[Start Time]],Home!$A$1&lt;=Leave_In_Approval[[#This Row],[End Time]]),1,"No Aplica")</f>
        <v>No Aplica</v>
      </c>
    </row>
    <row r="321" spans="1:12" hidden="1" x14ac:dyDescent="0.3">
      <c r="A321" t="s">
        <v>477</v>
      </c>
      <c r="B321" s="3">
        <v>45920</v>
      </c>
      <c r="C321" s="3">
        <v>45920</v>
      </c>
      <c r="D321" t="s">
        <v>1866</v>
      </c>
      <c r="E321" t="s">
        <v>356</v>
      </c>
      <c r="F321" t="s">
        <v>361</v>
      </c>
      <c r="G321">
        <v>540</v>
      </c>
      <c r="H321">
        <v>540</v>
      </c>
      <c r="I321" t="s">
        <v>1214</v>
      </c>
      <c r="J321" t="s">
        <v>1487</v>
      </c>
      <c r="K321" t="s">
        <v>177</v>
      </c>
      <c r="L321" t="str">
        <f>IF(AND(Home!$A$1&gt;=Leave_In_Approval[[#This Row],[Start Time]],Home!$A$1&lt;=Leave_In_Approval[[#This Row],[End Time]]),1,"No Aplica")</f>
        <v>No Aplica</v>
      </c>
    </row>
    <row r="322" spans="1:12" hidden="1" x14ac:dyDescent="0.3">
      <c r="A322" t="s">
        <v>465</v>
      </c>
      <c r="B322" s="3">
        <v>45929</v>
      </c>
      <c r="C322" s="3">
        <v>45929</v>
      </c>
      <c r="D322" t="s">
        <v>3820</v>
      </c>
      <c r="E322" t="s">
        <v>54</v>
      </c>
      <c r="F322" t="s">
        <v>55</v>
      </c>
      <c r="G322">
        <v>540</v>
      </c>
      <c r="H322">
        <v>540</v>
      </c>
      <c r="I322" t="s">
        <v>961</v>
      </c>
      <c r="J322" t="s">
        <v>1487</v>
      </c>
      <c r="K322" t="s">
        <v>177</v>
      </c>
      <c r="L322" t="str">
        <f>IF(AND(Home!$A$1&gt;=Leave_In_Approval[[#This Row],[Start Time]],Home!$A$1&lt;=Leave_In_Approval[[#This Row],[End Time]]),1,"No Aplica")</f>
        <v>No Aplica</v>
      </c>
    </row>
    <row r="323" spans="1:12" hidden="1" x14ac:dyDescent="0.3">
      <c r="A323" t="s">
        <v>468</v>
      </c>
      <c r="B323" s="3">
        <v>45929</v>
      </c>
      <c r="C323" s="3">
        <v>45929</v>
      </c>
      <c r="D323" t="s">
        <v>469</v>
      </c>
      <c r="E323" t="s">
        <v>123</v>
      </c>
      <c r="F323" t="s">
        <v>124</v>
      </c>
      <c r="G323">
        <v>540</v>
      </c>
      <c r="H323">
        <v>540</v>
      </c>
      <c r="I323" t="s">
        <v>1012</v>
      </c>
      <c r="J323" t="s">
        <v>1487</v>
      </c>
      <c r="K323" t="s">
        <v>177</v>
      </c>
      <c r="L323" t="str">
        <f>IF(AND(Home!$A$1&gt;=Leave_In_Approval[[#This Row],[Start Time]],Home!$A$1&lt;=Leave_In_Approval[[#This Row],[End Time]]),1,"No Aplica")</f>
        <v>No Aplica</v>
      </c>
    </row>
    <row r="324" spans="1:12" hidden="1" x14ac:dyDescent="0.3">
      <c r="A324" t="s">
        <v>465</v>
      </c>
      <c r="B324" s="3">
        <v>45930</v>
      </c>
      <c r="C324" s="3">
        <v>45930</v>
      </c>
      <c r="D324" t="s">
        <v>469</v>
      </c>
      <c r="E324" t="s">
        <v>385</v>
      </c>
      <c r="F324" t="s">
        <v>388</v>
      </c>
      <c r="G324">
        <v>1380</v>
      </c>
      <c r="H324">
        <v>540</v>
      </c>
      <c r="I324" t="s">
        <v>1203</v>
      </c>
      <c r="J324" t="s">
        <v>974</v>
      </c>
      <c r="K324" t="s">
        <v>177</v>
      </c>
      <c r="L324" t="str">
        <f>IF(AND(Home!$A$1&gt;=Leave_In_Approval[[#This Row],[Start Time]],Home!$A$1&lt;=Leave_In_Approval[[#This Row],[End Time]]),1,"No Aplica")</f>
        <v>No Aplica</v>
      </c>
    </row>
    <row r="325" spans="1:12" hidden="1" x14ac:dyDescent="0.3">
      <c r="A325" t="s">
        <v>476</v>
      </c>
      <c r="B325" s="3">
        <v>45928</v>
      </c>
      <c r="C325" s="3">
        <v>45928</v>
      </c>
      <c r="D325" t="s">
        <v>469</v>
      </c>
      <c r="E325" t="s">
        <v>1829</v>
      </c>
      <c r="F325" t="s">
        <v>1831</v>
      </c>
      <c r="G325">
        <v>480</v>
      </c>
      <c r="H325">
        <v>480</v>
      </c>
      <c r="I325" t="s">
        <v>1830</v>
      </c>
      <c r="J325" t="s">
        <v>1042</v>
      </c>
      <c r="K325" t="s">
        <v>178</v>
      </c>
      <c r="L325" t="str">
        <f>IF(AND(Home!$A$1&gt;=Leave_In_Approval[[#This Row],[Start Time]],Home!$A$1&lt;=Leave_In_Approval[[#This Row],[End Time]]),1,"No Aplica")</f>
        <v>No Aplica</v>
      </c>
    </row>
    <row r="326" spans="1:12" hidden="1" x14ac:dyDescent="0.3">
      <c r="A326" t="s">
        <v>476</v>
      </c>
      <c r="B326" s="3">
        <v>45924</v>
      </c>
      <c r="C326" s="3">
        <v>45924</v>
      </c>
      <c r="D326" t="s">
        <v>469</v>
      </c>
      <c r="E326" t="s">
        <v>1829</v>
      </c>
      <c r="F326" t="s">
        <v>1831</v>
      </c>
      <c r="G326">
        <v>480</v>
      </c>
      <c r="H326">
        <v>480</v>
      </c>
      <c r="I326" t="s">
        <v>1830</v>
      </c>
      <c r="J326" t="s">
        <v>1042</v>
      </c>
      <c r="K326" t="s">
        <v>178</v>
      </c>
      <c r="L326" t="str">
        <f>IF(AND(Home!$A$1&gt;=Leave_In_Approval[[#This Row],[Start Time]],Home!$A$1&lt;=Leave_In_Approval[[#This Row],[End Time]]),1,"No Aplica")</f>
        <v>No Aplica</v>
      </c>
    </row>
    <row r="327" spans="1:12" hidden="1" x14ac:dyDescent="0.3">
      <c r="A327" t="s">
        <v>468</v>
      </c>
      <c r="B327" s="3">
        <v>45917</v>
      </c>
      <c r="C327" s="3">
        <v>45917</v>
      </c>
      <c r="D327" t="s">
        <v>3577</v>
      </c>
      <c r="E327" t="s">
        <v>1516</v>
      </c>
      <c r="F327" t="s">
        <v>1518</v>
      </c>
      <c r="G327">
        <v>540</v>
      </c>
      <c r="H327">
        <v>540</v>
      </c>
      <c r="I327" t="s">
        <v>1517</v>
      </c>
      <c r="J327" t="s">
        <v>1042</v>
      </c>
      <c r="K327" t="s">
        <v>178</v>
      </c>
      <c r="L327" t="str">
        <f>IF(AND(Home!$A$1&gt;=Leave_In_Approval[[#This Row],[Start Time]],Home!$A$1&lt;=Leave_In_Approval[[#This Row],[End Time]]),1,"No Aplica")</f>
        <v>No Aplica</v>
      </c>
    </row>
    <row r="328" spans="1:12" hidden="1" x14ac:dyDescent="0.3">
      <c r="A328" t="s">
        <v>468</v>
      </c>
      <c r="B328" s="3">
        <v>45928</v>
      </c>
      <c r="C328" s="3">
        <v>45928</v>
      </c>
      <c r="D328" t="s">
        <v>2031</v>
      </c>
      <c r="E328" t="s">
        <v>1516</v>
      </c>
      <c r="F328" t="s">
        <v>1518</v>
      </c>
      <c r="G328">
        <v>540</v>
      </c>
      <c r="H328">
        <v>540</v>
      </c>
      <c r="I328" t="s">
        <v>1517</v>
      </c>
      <c r="J328" t="s">
        <v>1042</v>
      </c>
      <c r="K328" t="s">
        <v>178</v>
      </c>
      <c r="L328" t="str">
        <f>IF(AND(Home!$A$1&gt;=Leave_In_Approval[[#This Row],[Start Time]],Home!$A$1&lt;=Leave_In_Approval[[#This Row],[End Time]]),1,"No Aplica")</f>
        <v>No Aplica</v>
      </c>
    </row>
    <row r="329" spans="1:12" hidden="1" x14ac:dyDescent="0.3">
      <c r="A329" t="s">
        <v>476</v>
      </c>
      <c r="B329" s="3">
        <v>45928</v>
      </c>
      <c r="C329" s="3">
        <v>45928</v>
      </c>
      <c r="D329" t="s">
        <v>577</v>
      </c>
      <c r="E329" t="s">
        <v>833</v>
      </c>
      <c r="F329" t="s">
        <v>834</v>
      </c>
      <c r="G329">
        <v>540</v>
      </c>
      <c r="H329">
        <v>540</v>
      </c>
      <c r="I329" t="s">
        <v>1351</v>
      </c>
      <c r="J329" t="s">
        <v>1042</v>
      </c>
      <c r="K329" t="s">
        <v>178</v>
      </c>
      <c r="L329" t="str">
        <f>IF(AND(Home!$A$1&gt;=Leave_In_Approval[[#This Row],[Start Time]],Home!$A$1&lt;=Leave_In_Approval[[#This Row],[End Time]]),1,"No Aplica")</f>
        <v>No Aplica</v>
      </c>
    </row>
    <row r="330" spans="1:12" hidden="1" x14ac:dyDescent="0.3">
      <c r="A330" t="s">
        <v>476</v>
      </c>
      <c r="B330" s="3">
        <v>45928</v>
      </c>
      <c r="C330" s="3">
        <v>45928</v>
      </c>
      <c r="D330" t="s">
        <v>491</v>
      </c>
      <c r="E330" t="s">
        <v>835</v>
      </c>
      <c r="F330" t="s">
        <v>836</v>
      </c>
      <c r="G330">
        <v>540</v>
      </c>
      <c r="H330">
        <v>540</v>
      </c>
      <c r="I330" t="s">
        <v>1062</v>
      </c>
      <c r="J330" t="s">
        <v>1042</v>
      </c>
      <c r="K330" t="s">
        <v>178</v>
      </c>
      <c r="L330" t="str">
        <f>IF(AND(Home!$A$1&gt;=Leave_In_Approval[[#This Row],[Start Time]],Home!$A$1&lt;=Leave_In_Approval[[#This Row],[End Time]]),1,"No Aplica")</f>
        <v>No Aplica</v>
      </c>
    </row>
    <row r="331" spans="1:12" hidden="1" x14ac:dyDescent="0.3">
      <c r="A331" t="s">
        <v>476</v>
      </c>
      <c r="B331" s="3">
        <v>45928</v>
      </c>
      <c r="C331" s="3">
        <v>45928</v>
      </c>
      <c r="D331" t="s">
        <v>469</v>
      </c>
      <c r="E331" t="s">
        <v>1472</v>
      </c>
      <c r="F331" t="s">
        <v>1474</v>
      </c>
      <c r="G331">
        <v>540</v>
      </c>
      <c r="H331">
        <v>540</v>
      </c>
      <c r="I331" t="s">
        <v>1473</v>
      </c>
      <c r="J331" t="s">
        <v>1042</v>
      </c>
      <c r="K331" t="s">
        <v>178</v>
      </c>
      <c r="L331" t="str">
        <f>IF(AND(Home!$A$1&gt;=Leave_In_Approval[[#This Row],[Start Time]],Home!$A$1&lt;=Leave_In_Approval[[#This Row],[End Time]]),1,"No Aplica")</f>
        <v>No Aplica</v>
      </c>
    </row>
    <row r="332" spans="1:12" hidden="1" x14ac:dyDescent="0.3">
      <c r="A332" t="s">
        <v>476</v>
      </c>
      <c r="B332" s="3">
        <v>45928</v>
      </c>
      <c r="C332" s="3">
        <v>45928</v>
      </c>
      <c r="D332" t="s">
        <v>491</v>
      </c>
      <c r="E332" t="s">
        <v>798</v>
      </c>
      <c r="F332" t="s">
        <v>799</v>
      </c>
      <c r="G332">
        <v>540</v>
      </c>
      <c r="H332">
        <v>540</v>
      </c>
      <c r="I332" t="s">
        <v>1080</v>
      </c>
      <c r="J332" t="s">
        <v>1042</v>
      </c>
      <c r="K332" t="s">
        <v>178</v>
      </c>
      <c r="L332" t="str">
        <f>IF(AND(Home!$A$1&gt;=Leave_In_Approval[[#This Row],[Start Time]],Home!$A$1&lt;=Leave_In_Approval[[#This Row],[End Time]]),1,"No Aplica")</f>
        <v>No Aplica</v>
      </c>
    </row>
    <row r="333" spans="1:12" hidden="1" x14ac:dyDescent="0.3">
      <c r="A333" t="s">
        <v>476</v>
      </c>
      <c r="B333" s="3">
        <v>45928</v>
      </c>
      <c r="C333" s="3">
        <v>45928</v>
      </c>
      <c r="D333" t="s">
        <v>475</v>
      </c>
      <c r="E333" t="s">
        <v>734</v>
      </c>
      <c r="F333" t="s">
        <v>735</v>
      </c>
      <c r="G333">
        <v>540</v>
      </c>
      <c r="H333">
        <v>540</v>
      </c>
      <c r="I333" t="s">
        <v>1152</v>
      </c>
      <c r="J333" t="s">
        <v>1042</v>
      </c>
      <c r="K333" t="s">
        <v>178</v>
      </c>
      <c r="L333" t="str">
        <f>IF(AND(Home!$A$1&gt;=Leave_In_Approval[[#This Row],[Start Time]],Home!$A$1&lt;=Leave_In_Approval[[#This Row],[End Time]]),1,"No Aplica")</f>
        <v>No Aplica</v>
      </c>
    </row>
    <row r="334" spans="1:12" hidden="1" x14ac:dyDescent="0.3">
      <c r="A334" t="s">
        <v>476</v>
      </c>
      <c r="B334" s="3">
        <v>45928</v>
      </c>
      <c r="C334" s="3">
        <v>45928</v>
      </c>
      <c r="D334" t="s">
        <v>475</v>
      </c>
      <c r="E334" t="s">
        <v>557</v>
      </c>
      <c r="F334" t="s">
        <v>558</v>
      </c>
      <c r="G334">
        <v>540</v>
      </c>
      <c r="H334">
        <v>540</v>
      </c>
      <c r="I334" t="s">
        <v>1298</v>
      </c>
      <c r="J334" t="s">
        <v>1042</v>
      </c>
      <c r="K334" t="s">
        <v>178</v>
      </c>
      <c r="L334" t="str">
        <f>IF(AND(Home!$A$1&gt;=Leave_In_Approval[[#This Row],[Start Time]],Home!$A$1&lt;=Leave_In_Approval[[#This Row],[End Time]]),1,"No Aplica")</f>
        <v>No Aplica</v>
      </c>
    </row>
    <row r="335" spans="1:12" hidden="1" x14ac:dyDescent="0.3">
      <c r="A335" t="s">
        <v>468</v>
      </c>
      <c r="B335" s="3">
        <v>45928</v>
      </c>
      <c r="C335" s="3">
        <v>45928</v>
      </c>
      <c r="D335" t="s">
        <v>504</v>
      </c>
      <c r="E335" t="s">
        <v>534</v>
      </c>
      <c r="F335" t="s">
        <v>535</v>
      </c>
      <c r="G335">
        <v>540</v>
      </c>
      <c r="H335">
        <v>540</v>
      </c>
      <c r="I335" t="s">
        <v>1305</v>
      </c>
      <c r="J335" t="s">
        <v>1042</v>
      </c>
      <c r="K335" t="s">
        <v>178</v>
      </c>
      <c r="L335" t="str">
        <f>IF(AND(Home!$A$1&gt;=Leave_In_Approval[[#This Row],[Start Time]],Home!$A$1&lt;=Leave_In_Approval[[#This Row],[End Time]]),1,"No Aplica")</f>
        <v>No Aplica</v>
      </c>
    </row>
    <row r="336" spans="1:12" hidden="1" x14ac:dyDescent="0.3">
      <c r="A336" t="s">
        <v>476</v>
      </c>
      <c r="B336" s="3">
        <v>45928</v>
      </c>
      <c r="C336" s="3">
        <v>45928</v>
      </c>
      <c r="D336" t="s">
        <v>491</v>
      </c>
      <c r="E336" t="s">
        <v>397</v>
      </c>
      <c r="F336" t="s">
        <v>398</v>
      </c>
      <c r="G336">
        <v>540</v>
      </c>
      <c r="H336">
        <v>540</v>
      </c>
      <c r="I336" t="s">
        <v>1201</v>
      </c>
      <c r="J336" t="s">
        <v>1042</v>
      </c>
      <c r="K336" t="s">
        <v>178</v>
      </c>
      <c r="L336" t="str">
        <f>IF(AND(Home!$A$1&gt;=Leave_In_Approval[[#This Row],[Start Time]],Home!$A$1&lt;=Leave_In_Approval[[#This Row],[End Time]]),1,"No Aplica")</f>
        <v>No Aplica</v>
      </c>
    </row>
    <row r="337" spans="1:12" x14ac:dyDescent="0.3">
      <c r="A337" t="s">
        <v>601</v>
      </c>
      <c r="B337" s="3">
        <v>45922</v>
      </c>
      <c r="C337" s="3">
        <v>45924</v>
      </c>
      <c r="D337" t="s">
        <v>4153</v>
      </c>
      <c r="E337" t="s">
        <v>1805</v>
      </c>
      <c r="F337" t="s">
        <v>1807</v>
      </c>
      <c r="G337">
        <v>1260</v>
      </c>
      <c r="H337">
        <v>540</v>
      </c>
      <c r="I337" t="s">
        <v>1806</v>
      </c>
      <c r="J337" t="s">
        <v>977</v>
      </c>
      <c r="K337" t="s">
        <v>179</v>
      </c>
      <c r="L337">
        <f>IF(AND(Home!$A$1&gt;=Leave_In_Approval[[#This Row],[Start Time]],Home!$A$1&lt;=Leave_In_Approval[[#This Row],[End Time]]),1,"No Aplica")</f>
        <v>1</v>
      </c>
    </row>
    <row r="338" spans="1:12" x14ac:dyDescent="0.3">
      <c r="A338" t="s">
        <v>465</v>
      </c>
      <c r="B338" s="3">
        <v>45922</v>
      </c>
      <c r="C338" s="3">
        <v>45922</v>
      </c>
      <c r="D338" t="s">
        <v>493</v>
      </c>
      <c r="E338" t="s">
        <v>2543</v>
      </c>
      <c r="F338" t="s">
        <v>2545</v>
      </c>
      <c r="G338">
        <v>60</v>
      </c>
      <c r="H338">
        <v>60</v>
      </c>
      <c r="I338" t="s">
        <v>2544</v>
      </c>
      <c r="J338" t="s">
        <v>977</v>
      </c>
      <c r="K338" t="s">
        <v>179</v>
      </c>
      <c r="L338">
        <f>IF(AND(Home!$A$1&gt;=Leave_In_Approval[[#This Row],[Start Time]],Home!$A$1&lt;=Leave_In_Approval[[#This Row],[End Time]]),1,"No Aplica")</f>
        <v>1</v>
      </c>
    </row>
    <row r="339" spans="1:12" hidden="1" x14ac:dyDescent="0.3">
      <c r="A339" t="s">
        <v>468</v>
      </c>
      <c r="B339" s="3">
        <v>45928</v>
      </c>
      <c r="C339" s="3">
        <v>45928</v>
      </c>
      <c r="D339" t="s">
        <v>498</v>
      </c>
      <c r="E339" t="s">
        <v>2465</v>
      </c>
      <c r="F339" t="s">
        <v>2467</v>
      </c>
      <c r="G339">
        <v>1410</v>
      </c>
      <c r="H339">
        <v>540</v>
      </c>
      <c r="I339" t="s">
        <v>2466</v>
      </c>
      <c r="J339" t="s">
        <v>977</v>
      </c>
      <c r="K339" t="s">
        <v>179</v>
      </c>
      <c r="L339" t="str">
        <f>IF(AND(Home!$A$1&gt;=Leave_In_Approval[[#This Row],[Start Time]],Home!$A$1&lt;=Leave_In_Approval[[#This Row],[End Time]]),1,"No Aplica")</f>
        <v>No Aplica</v>
      </c>
    </row>
    <row r="340" spans="1:12" x14ac:dyDescent="0.3">
      <c r="A340" t="s">
        <v>471</v>
      </c>
      <c r="B340" s="3">
        <v>45922</v>
      </c>
      <c r="C340" s="3">
        <v>45922</v>
      </c>
      <c r="D340" t="s">
        <v>1669</v>
      </c>
      <c r="E340" t="s">
        <v>2465</v>
      </c>
      <c r="F340" t="s">
        <v>2467</v>
      </c>
      <c r="G340">
        <v>60</v>
      </c>
      <c r="H340">
        <v>60</v>
      </c>
      <c r="I340" t="s">
        <v>2466</v>
      </c>
      <c r="J340" t="s">
        <v>977</v>
      </c>
      <c r="K340" t="s">
        <v>179</v>
      </c>
      <c r="L340">
        <f>IF(AND(Home!$A$1&gt;=Leave_In_Approval[[#This Row],[Start Time]],Home!$A$1&lt;=Leave_In_Approval[[#This Row],[End Time]]),1,"No Aplica")</f>
        <v>1</v>
      </c>
    </row>
    <row r="341" spans="1:12" hidden="1" x14ac:dyDescent="0.3">
      <c r="A341" t="s">
        <v>3049</v>
      </c>
      <c r="B341" s="3">
        <v>45923</v>
      </c>
      <c r="C341" s="3">
        <v>45923</v>
      </c>
      <c r="D341" t="s">
        <v>3771</v>
      </c>
      <c r="E341" t="s">
        <v>1913</v>
      </c>
      <c r="F341" t="s">
        <v>1915</v>
      </c>
      <c r="G341">
        <v>540</v>
      </c>
      <c r="H341">
        <v>540</v>
      </c>
      <c r="I341" t="s">
        <v>1914</v>
      </c>
      <c r="J341" t="s">
        <v>1034</v>
      </c>
      <c r="K341" t="s">
        <v>178</v>
      </c>
      <c r="L341" t="str">
        <f>IF(AND(Home!$A$1&gt;=Leave_In_Approval[[#This Row],[Start Time]],Home!$A$1&lt;=Leave_In_Approval[[#This Row],[End Time]]),1,"No Aplica")</f>
        <v>No Aplica</v>
      </c>
    </row>
    <row r="342" spans="1:12" hidden="1" x14ac:dyDescent="0.3">
      <c r="A342" t="s">
        <v>468</v>
      </c>
      <c r="B342" s="3">
        <v>45923</v>
      </c>
      <c r="C342" s="3">
        <v>45923</v>
      </c>
      <c r="D342" t="s">
        <v>469</v>
      </c>
      <c r="E342" t="s">
        <v>383</v>
      </c>
      <c r="F342" t="s">
        <v>390</v>
      </c>
      <c r="G342">
        <v>540</v>
      </c>
      <c r="H342">
        <v>540</v>
      </c>
      <c r="I342" t="s">
        <v>1205</v>
      </c>
      <c r="J342" t="s">
        <v>1034</v>
      </c>
      <c r="K342" t="s">
        <v>178</v>
      </c>
      <c r="L342" t="str">
        <f>IF(AND(Home!$A$1&gt;=Leave_In_Approval[[#This Row],[Start Time]],Home!$A$1&lt;=Leave_In_Approval[[#This Row],[End Time]]),1,"No Aplica")</f>
        <v>No Aplica</v>
      </c>
    </row>
    <row r="343" spans="1:12" x14ac:dyDescent="0.3">
      <c r="A343" t="s">
        <v>471</v>
      </c>
      <c r="B343" s="3">
        <v>45922</v>
      </c>
      <c r="C343" s="3">
        <v>45922</v>
      </c>
      <c r="D343" t="s">
        <v>621</v>
      </c>
      <c r="E343" t="s">
        <v>367</v>
      </c>
      <c r="F343" t="s">
        <v>368</v>
      </c>
      <c r="G343">
        <v>60</v>
      </c>
      <c r="H343">
        <v>60</v>
      </c>
      <c r="I343" t="s">
        <v>1213</v>
      </c>
      <c r="J343" t="s">
        <v>1034</v>
      </c>
      <c r="K343" t="s">
        <v>178</v>
      </c>
      <c r="L343">
        <f>IF(AND(Home!$A$1&gt;=Leave_In_Approval[[#This Row],[Start Time]],Home!$A$1&lt;=Leave_In_Approval[[#This Row],[End Time]]),1,"No Aplica")</f>
        <v>1</v>
      </c>
    </row>
    <row r="344" spans="1:12" x14ac:dyDescent="0.3">
      <c r="A344" t="s">
        <v>471</v>
      </c>
      <c r="B344" s="3">
        <v>45922</v>
      </c>
      <c r="C344" s="3">
        <v>45922</v>
      </c>
      <c r="D344" t="s">
        <v>842</v>
      </c>
      <c r="E344" t="s">
        <v>344</v>
      </c>
      <c r="F344" t="s">
        <v>346</v>
      </c>
      <c r="G344">
        <v>180</v>
      </c>
      <c r="H344">
        <v>180</v>
      </c>
      <c r="I344" t="s">
        <v>1220</v>
      </c>
      <c r="J344" t="s">
        <v>1034</v>
      </c>
      <c r="K344" t="s">
        <v>178</v>
      </c>
      <c r="L344">
        <f>IF(AND(Home!$A$1&gt;=Leave_In_Approval[[#This Row],[Start Time]],Home!$A$1&lt;=Leave_In_Approval[[#This Row],[End Time]]),1,"No Aplica")</f>
        <v>1</v>
      </c>
    </row>
    <row r="345" spans="1:12" hidden="1" x14ac:dyDescent="0.3">
      <c r="A345" t="s">
        <v>471</v>
      </c>
      <c r="B345" s="3">
        <v>45930</v>
      </c>
      <c r="C345" s="3">
        <v>45930</v>
      </c>
      <c r="D345" t="s">
        <v>1506</v>
      </c>
      <c r="E345" t="s">
        <v>2074</v>
      </c>
      <c r="F345" t="s">
        <v>2076</v>
      </c>
      <c r="G345">
        <v>60</v>
      </c>
      <c r="H345">
        <v>60</v>
      </c>
      <c r="I345" t="s">
        <v>2075</v>
      </c>
      <c r="J345" t="s">
        <v>1046</v>
      </c>
      <c r="K345" t="s">
        <v>179</v>
      </c>
      <c r="L345" t="str">
        <f>IF(AND(Home!$A$1&gt;=Leave_In_Approval[[#This Row],[Start Time]],Home!$A$1&lt;=Leave_In_Approval[[#This Row],[End Time]]),1,"No Aplica")</f>
        <v>No Aplica</v>
      </c>
    </row>
    <row r="346" spans="1:12" hidden="1" x14ac:dyDescent="0.3">
      <c r="A346" t="s">
        <v>471</v>
      </c>
      <c r="B346" s="3">
        <v>45929</v>
      </c>
      <c r="C346" s="3">
        <v>45929</v>
      </c>
      <c r="D346" t="s">
        <v>1506</v>
      </c>
      <c r="E346" t="s">
        <v>2074</v>
      </c>
      <c r="F346" t="s">
        <v>2076</v>
      </c>
      <c r="G346">
        <v>60</v>
      </c>
      <c r="H346">
        <v>60</v>
      </c>
      <c r="I346" t="s">
        <v>2075</v>
      </c>
      <c r="J346" t="s">
        <v>1046</v>
      </c>
      <c r="K346" t="s">
        <v>179</v>
      </c>
      <c r="L346" t="str">
        <f>IF(AND(Home!$A$1&gt;=Leave_In_Approval[[#This Row],[Start Time]],Home!$A$1&lt;=Leave_In_Approval[[#This Row],[End Time]]),1,"No Aplica")</f>
        <v>No Aplica</v>
      </c>
    </row>
    <row r="347" spans="1:12" hidden="1" x14ac:dyDescent="0.3">
      <c r="A347" t="s">
        <v>471</v>
      </c>
      <c r="B347" s="3">
        <v>45930</v>
      </c>
      <c r="C347" s="3">
        <v>45930</v>
      </c>
      <c r="D347" t="s">
        <v>1506</v>
      </c>
      <c r="E347" t="s">
        <v>2077</v>
      </c>
      <c r="F347" t="s">
        <v>2079</v>
      </c>
      <c r="G347">
        <v>60</v>
      </c>
      <c r="H347">
        <v>60</v>
      </c>
      <c r="I347" t="s">
        <v>2078</v>
      </c>
      <c r="J347" t="s">
        <v>1046</v>
      </c>
      <c r="K347" t="s">
        <v>179</v>
      </c>
      <c r="L347" t="str">
        <f>IF(AND(Home!$A$1&gt;=Leave_In_Approval[[#This Row],[Start Time]],Home!$A$1&lt;=Leave_In_Approval[[#This Row],[End Time]]),1,"No Aplica")</f>
        <v>No Aplica</v>
      </c>
    </row>
    <row r="348" spans="1:12" hidden="1" x14ac:dyDescent="0.3">
      <c r="A348" t="s">
        <v>468</v>
      </c>
      <c r="B348" s="3">
        <v>45927</v>
      </c>
      <c r="C348" s="3">
        <v>45927</v>
      </c>
      <c r="D348" t="s">
        <v>1545</v>
      </c>
      <c r="E348" t="s">
        <v>433</v>
      </c>
      <c r="F348" t="s">
        <v>434</v>
      </c>
      <c r="G348">
        <v>540</v>
      </c>
      <c r="H348">
        <v>540</v>
      </c>
      <c r="I348" t="s">
        <v>1186</v>
      </c>
      <c r="J348" t="s">
        <v>1046</v>
      </c>
      <c r="K348" t="s">
        <v>179</v>
      </c>
      <c r="L348" t="str">
        <f>IF(AND(Home!$A$1&gt;=Leave_In_Approval[[#This Row],[Start Time]],Home!$A$1&lt;=Leave_In_Approval[[#This Row],[End Time]]),1,"No Aplica")</f>
        <v>No Aplica</v>
      </c>
    </row>
    <row r="349" spans="1:12" hidden="1" x14ac:dyDescent="0.3">
      <c r="A349" t="s">
        <v>476</v>
      </c>
      <c r="B349" s="3">
        <v>45920</v>
      </c>
      <c r="C349" s="3">
        <v>45920</v>
      </c>
      <c r="D349" t="s">
        <v>491</v>
      </c>
      <c r="E349" t="s">
        <v>71</v>
      </c>
      <c r="F349" t="s">
        <v>72</v>
      </c>
      <c r="G349">
        <v>180</v>
      </c>
      <c r="H349">
        <v>180</v>
      </c>
      <c r="I349" t="s">
        <v>967</v>
      </c>
      <c r="J349" t="s">
        <v>1046</v>
      </c>
      <c r="K349" t="s">
        <v>179</v>
      </c>
      <c r="L349" t="str">
        <f>IF(AND(Home!$A$1&gt;=Leave_In_Approval[[#This Row],[Start Time]],Home!$A$1&lt;=Leave_In_Approval[[#This Row],[End Time]]),1,"No Aplica")</f>
        <v>No Aplica</v>
      </c>
    </row>
    <row r="350" spans="1:12" hidden="1" x14ac:dyDescent="0.3">
      <c r="A350" t="s">
        <v>477</v>
      </c>
      <c r="B350" s="3">
        <v>45924</v>
      </c>
      <c r="C350" s="3">
        <v>45924</v>
      </c>
      <c r="D350" t="s">
        <v>1866</v>
      </c>
      <c r="E350" t="s">
        <v>1980</v>
      </c>
      <c r="F350" t="s">
        <v>1982</v>
      </c>
      <c r="G350">
        <v>1410</v>
      </c>
      <c r="H350">
        <v>540</v>
      </c>
      <c r="I350" t="s">
        <v>1981</v>
      </c>
      <c r="J350" t="s">
        <v>2944</v>
      </c>
      <c r="K350" t="s">
        <v>179</v>
      </c>
      <c r="L350" t="str">
        <f>IF(AND(Home!$A$1&gt;=Leave_In_Approval[[#This Row],[Start Time]],Home!$A$1&lt;=Leave_In_Approval[[#This Row],[End Time]]),1,"No Aplica")</f>
        <v>No Aplica</v>
      </c>
    </row>
    <row r="351" spans="1:12" x14ac:dyDescent="0.3">
      <c r="A351" t="s">
        <v>477</v>
      </c>
      <c r="B351" s="3">
        <v>45922</v>
      </c>
      <c r="C351" s="3">
        <v>45922</v>
      </c>
      <c r="D351" t="s">
        <v>1866</v>
      </c>
      <c r="E351" t="s">
        <v>1980</v>
      </c>
      <c r="F351" t="s">
        <v>1982</v>
      </c>
      <c r="G351">
        <v>1410</v>
      </c>
      <c r="H351">
        <v>540</v>
      </c>
      <c r="I351" t="s">
        <v>1981</v>
      </c>
      <c r="J351" t="s">
        <v>2944</v>
      </c>
      <c r="K351" t="s">
        <v>179</v>
      </c>
      <c r="L351">
        <f>IF(AND(Home!$A$1&gt;=Leave_In_Approval[[#This Row],[Start Time]],Home!$A$1&lt;=Leave_In_Approval[[#This Row],[End Time]]),1,"No Aplica")</f>
        <v>1</v>
      </c>
    </row>
    <row r="352" spans="1:12" hidden="1" x14ac:dyDescent="0.3">
      <c r="A352" t="s">
        <v>471</v>
      </c>
      <c r="B352" s="3">
        <v>45930</v>
      </c>
      <c r="C352" s="3">
        <v>45930</v>
      </c>
      <c r="D352" t="s">
        <v>472</v>
      </c>
      <c r="E352" t="s">
        <v>1980</v>
      </c>
      <c r="F352" t="s">
        <v>1982</v>
      </c>
      <c r="G352">
        <v>540</v>
      </c>
      <c r="H352">
        <v>540</v>
      </c>
      <c r="I352" t="s">
        <v>1981</v>
      </c>
      <c r="J352" t="s">
        <v>2944</v>
      </c>
      <c r="K352" t="s">
        <v>179</v>
      </c>
      <c r="L352" t="str">
        <f>IF(AND(Home!$A$1&gt;=Leave_In_Approval[[#This Row],[Start Time]],Home!$A$1&lt;=Leave_In_Approval[[#This Row],[End Time]]),1,"No Aplica")</f>
        <v>No Aplica</v>
      </c>
    </row>
    <row r="353" spans="1:12" hidden="1" x14ac:dyDescent="0.3">
      <c r="A353" t="s">
        <v>471</v>
      </c>
      <c r="B353" s="3">
        <v>45920</v>
      </c>
      <c r="C353" s="3">
        <v>45920</v>
      </c>
      <c r="D353" t="s">
        <v>472</v>
      </c>
      <c r="E353" t="s">
        <v>1980</v>
      </c>
      <c r="F353" t="s">
        <v>1982</v>
      </c>
      <c r="G353">
        <v>570</v>
      </c>
      <c r="H353">
        <v>540</v>
      </c>
      <c r="I353" t="s">
        <v>1981</v>
      </c>
      <c r="J353" t="s">
        <v>2944</v>
      </c>
      <c r="K353" t="s">
        <v>179</v>
      </c>
      <c r="L353" t="str">
        <f>IF(AND(Home!$A$1&gt;=Leave_In_Approval[[#This Row],[Start Time]],Home!$A$1&lt;=Leave_In_Approval[[#This Row],[End Time]]),1,"No Aplica")</f>
        <v>No Aplica</v>
      </c>
    </row>
    <row r="354" spans="1:12" hidden="1" x14ac:dyDescent="0.3">
      <c r="A354" t="s">
        <v>471</v>
      </c>
      <c r="B354" s="3">
        <v>45930</v>
      </c>
      <c r="C354" s="3">
        <v>45930</v>
      </c>
      <c r="D354" t="s">
        <v>724</v>
      </c>
      <c r="E354" t="s">
        <v>2143</v>
      </c>
      <c r="F354" t="s">
        <v>2145</v>
      </c>
      <c r="G354">
        <v>540</v>
      </c>
      <c r="H354">
        <v>540</v>
      </c>
      <c r="I354" t="s">
        <v>2144</v>
      </c>
      <c r="J354" t="s">
        <v>2944</v>
      </c>
      <c r="K354" t="s">
        <v>179</v>
      </c>
      <c r="L354" t="str">
        <f>IF(AND(Home!$A$1&gt;=Leave_In_Approval[[#This Row],[Start Time]],Home!$A$1&lt;=Leave_In_Approval[[#This Row],[End Time]]),1,"No Aplica")</f>
        <v>No Aplica</v>
      </c>
    </row>
    <row r="355" spans="1:12" hidden="1" x14ac:dyDescent="0.3">
      <c r="A355" t="s">
        <v>465</v>
      </c>
      <c r="B355" s="3">
        <v>45920</v>
      </c>
      <c r="C355" s="3">
        <v>45920</v>
      </c>
      <c r="D355" t="s">
        <v>3809</v>
      </c>
      <c r="E355" t="s">
        <v>2143</v>
      </c>
      <c r="F355" t="s">
        <v>2145</v>
      </c>
      <c r="G355">
        <v>240</v>
      </c>
      <c r="H355">
        <v>240</v>
      </c>
      <c r="I355" t="s">
        <v>2144</v>
      </c>
      <c r="J355" t="s">
        <v>2944</v>
      </c>
      <c r="K355" t="s">
        <v>179</v>
      </c>
      <c r="L355" t="str">
        <f>IF(AND(Home!$A$1&gt;=Leave_In_Approval[[#This Row],[Start Time]],Home!$A$1&lt;=Leave_In_Approval[[#This Row],[End Time]]),1,"No Aplica")</f>
        <v>No Aplica</v>
      </c>
    </row>
    <row r="356" spans="1:12" hidden="1" x14ac:dyDescent="0.3">
      <c r="A356" t="s">
        <v>471</v>
      </c>
      <c r="B356" s="3">
        <v>45930</v>
      </c>
      <c r="C356" s="3">
        <v>45930</v>
      </c>
      <c r="D356" t="s">
        <v>472</v>
      </c>
      <c r="E356" t="s">
        <v>1447</v>
      </c>
      <c r="F356" t="s">
        <v>1449</v>
      </c>
      <c r="G356">
        <v>540</v>
      </c>
      <c r="H356">
        <v>540</v>
      </c>
      <c r="I356" t="s">
        <v>1448</v>
      </c>
      <c r="J356" t="s">
        <v>2944</v>
      </c>
      <c r="K356" t="s">
        <v>179</v>
      </c>
      <c r="L356" t="str">
        <f>IF(AND(Home!$A$1&gt;=Leave_In_Approval[[#This Row],[Start Time]],Home!$A$1&lt;=Leave_In_Approval[[#This Row],[End Time]]),1,"No Aplica")</f>
        <v>No Aplica</v>
      </c>
    </row>
    <row r="357" spans="1:12" hidden="1" x14ac:dyDescent="0.3">
      <c r="A357" t="s">
        <v>466</v>
      </c>
      <c r="B357" s="3">
        <v>45928</v>
      </c>
      <c r="C357" s="3">
        <v>45928</v>
      </c>
      <c r="D357" t="s">
        <v>859</v>
      </c>
      <c r="E357" t="s">
        <v>305</v>
      </c>
      <c r="F357" t="s">
        <v>306</v>
      </c>
      <c r="G357">
        <v>510</v>
      </c>
      <c r="H357">
        <v>510</v>
      </c>
      <c r="I357" t="s">
        <v>1232</v>
      </c>
      <c r="J357" t="s">
        <v>1569</v>
      </c>
      <c r="K357" t="s">
        <v>179</v>
      </c>
      <c r="L357" t="str">
        <f>IF(AND(Home!$A$1&gt;=Leave_In_Approval[[#This Row],[Start Time]],Home!$A$1&lt;=Leave_In_Approval[[#This Row],[End Time]]),1,"No Aplica")</f>
        <v>No Aplica</v>
      </c>
    </row>
    <row r="358" spans="1:12" hidden="1" x14ac:dyDescent="0.3">
      <c r="A358" t="s">
        <v>466</v>
      </c>
      <c r="B358" s="3">
        <v>45927</v>
      </c>
      <c r="C358" s="3">
        <v>45927</v>
      </c>
      <c r="D358" t="s">
        <v>317</v>
      </c>
      <c r="E358" t="s">
        <v>305</v>
      </c>
      <c r="F358" t="s">
        <v>306</v>
      </c>
      <c r="G358">
        <v>510</v>
      </c>
      <c r="H358">
        <v>510</v>
      </c>
      <c r="I358" t="s">
        <v>1232</v>
      </c>
      <c r="J358" t="s">
        <v>1569</v>
      </c>
      <c r="K358" t="s">
        <v>179</v>
      </c>
      <c r="L358" t="str">
        <f>IF(AND(Home!$A$1&gt;=Leave_In_Approval[[#This Row],[Start Time]],Home!$A$1&lt;=Leave_In_Approval[[#This Row],[End Time]]),1,"No Aplica")</f>
        <v>No Aplica</v>
      </c>
    </row>
    <row r="359" spans="1:12" hidden="1" x14ac:dyDescent="0.3">
      <c r="A359" t="s">
        <v>466</v>
      </c>
      <c r="B359" s="3">
        <v>45926</v>
      </c>
      <c r="C359" s="3">
        <v>45926</v>
      </c>
      <c r="D359" t="s">
        <v>317</v>
      </c>
      <c r="E359" t="s">
        <v>305</v>
      </c>
      <c r="F359" t="s">
        <v>306</v>
      </c>
      <c r="G359">
        <v>510</v>
      </c>
      <c r="H359">
        <v>510</v>
      </c>
      <c r="I359" t="s">
        <v>1232</v>
      </c>
      <c r="J359" t="s">
        <v>1569</v>
      </c>
      <c r="K359" t="s">
        <v>179</v>
      </c>
      <c r="L359" t="str">
        <f>IF(AND(Home!$A$1&gt;=Leave_In_Approval[[#This Row],[Start Time]],Home!$A$1&lt;=Leave_In_Approval[[#This Row],[End Time]]),1,"No Aplica")</f>
        <v>No Aplica</v>
      </c>
    </row>
    <row r="360" spans="1:12" hidden="1" x14ac:dyDescent="0.3">
      <c r="A360" t="s">
        <v>465</v>
      </c>
      <c r="B360" s="3">
        <v>45923</v>
      </c>
      <c r="C360" s="3">
        <v>45923</v>
      </c>
      <c r="D360" t="s">
        <v>2727</v>
      </c>
      <c r="E360" t="s">
        <v>2012</v>
      </c>
      <c r="F360" t="s">
        <v>2014</v>
      </c>
      <c r="G360">
        <v>60</v>
      </c>
      <c r="H360">
        <v>60</v>
      </c>
      <c r="I360" t="s">
        <v>2013</v>
      </c>
      <c r="J360" t="s">
        <v>2146</v>
      </c>
      <c r="K360" t="s">
        <v>179</v>
      </c>
      <c r="L360" t="str">
        <f>IF(AND(Home!$A$1&gt;=Leave_In_Approval[[#This Row],[Start Time]],Home!$A$1&lt;=Leave_In_Approval[[#This Row],[End Time]]),1,"No Aplica")</f>
        <v>No Aplica</v>
      </c>
    </row>
    <row r="361" spans="1:12" x14ac:dyDescent="0.3">
      <c r="A361" t="s">
        <v>465</v>
      </c>
      <c r="B361" s="3">
        <v>45922</v>
      </c>
      <c r="C361" s="3">
        <v>45922</v>
      </c>
      <c r="D361" t="s">
        <v>2727</v>
      </c>
      <c r="E361" t="s">
        <v>2012</v>
      </c>
      <c r="F361" t="s">
        <v>2014</v>
      </c>
      <c r="G361">
        <v>60</v>
      </c>
      <c r="H361">
        <v>60</v>
      </c>
      <c r="I361" t="s">
        <v>2013</v>
      </c>
      <c r="J361" t="s">
        <v>2146</v>
      </c>
      <c r="K361" t="s">
        <v>179</v>
      </c>
      <c r="L361">
        <f>IF(AND(Home!$A$1&gt;=Leave_In_Approval[[#This Row],[Start Time]],Home!$A$1&lt;=Leave_In_Approval[[#This Row],[End Time]]),1,"No Aplica")</f>
        <v>1</v>
      </c>
    </row>
    <row r="362" spans="1:12" hidden="1" x14ac:dyDescent="0.3">
      <c r="A362" t="s">
        <v>471</v>
      </c>
      <c r="B362" s="3">
        <v>45930</v>
      </c>
      <c r="C362" s="3">
        <v>45930</v>
      </c>
      <c r="D362" t="s">
        <v>1642</v>
      </c>
      <c r="E362" t="s">
        <v>3515</v>
      </c>
      <c r="F362" t="s">
        <v>3517</v>
      </c>
      <c r="G362">
        <v>60</v>
      </c>
      <c r="H362">
        <v>60</v>
      </c>
      <c r="I362" t="s">
        <v>3516</v>
      </c>
      <c r="J362" t="s">
        <v>2146</v>
      </c>
      <c r="K362" t="s">
        <v>179</v>
      </c>
      <c r="L362" t="str">
        <f>IF(AND(Home!$A$1&gt;=Leave_In_Approval[[#This Row],[Start Time]],Home!$A$1&lt;=Leave_In_Approval[[#This Row],[End Time]]),1,"No Aplica")</f>
        <v>No Aplica</v>
      </c>
    </row>
    <row r="363" spans="1:12" hidden="1" x14ac:dyDescent="0.3">
      <c r="A363" t="s">
        <v>471</v>
      </c>
      <c r="B363" s="3">
        <v>45929</v>
      </c>
      <c r="C363" s="3">
        <v>45929</v>
      </c>
      <c r="D363" t="s">
        <v>647</v>
      </c>
      <c r="E363" t="s">
        <v>3515</v>
      </c>
      <c r="F363" t="s">
        <v>3517</v>
      </c>
      <c r="G363">
        <v>60</v>
      </c>
      <c r="H363">
        <v>60</v>
      </c>
      <c r="I363" t="s">
        <v>3516</v>
      </c>
      <c r="J363" t="s">
        <v>2146</v>
      </c>
      <c r="K363" t="s">
        <v>179</v>
      </c>
      <c r="L363" t="str">
        <f>IF(AND(Home!$A$1&gt;=Leave_In_Approval[[#This Row],[Start Time]],Home!$A$1&lt;=Leave_In_Approval[[#This Row],[End Time]]),1,"No Aplica")</f>
        <v>No Aplica</v>
      </c>
    </row>
    <row r="364" spans="1:12" hidden="1" x14ac:dyDescent="0.3">
      <c r="A364" t="s">
        <v>468</v>
      </c>
      <c r="B364" s="3">
        <v>45924</v>
      </c>
      <c r="C364" s="3">
        <v>45924</v>
      </c>
      <c r="D364" t="s">
        <v>2277</v>
      </c>
      <c r="E364" t="s">
        <v>3154</v>
      </c>
      <c r="F364" t="s">
        <v>3156</v>
      </c>
      <c r="G364">
        <v>900</v>
      </c>
      <c r="H364">
        <v>540</v>
      </c>
      <c r="I364" t="s">
        <v>3155</v>
      </c>
      <c r="J364" t="s">
        <v>2146</v>
      </c>
      <c r="K364" t="s">
        <v>179</v>
      </c>
      <c r="L364" t="str">
        <f>IF(AND(Home!$A$1&gt;=Leave_In_Approval[[#This Row],[Start Time]],Home!$A$1&lt;=Leave_In_Approval[[#This Row],[End Time]]),1,"No Aplica")</f>
        <v>No Aplica</v>
      </c>
    </row>
    <row r="365" spans="1:12" hidden="1" x14ac:dyDescent="0.3">
      <c r="A365" t="s">
        <v>465</v>
      </c>
      <c r="B365" s="3">
        <v>45923</v>
      </c>
      <c r="C365" s="3">
        <v>45923</v>
      </c>
      <c r="D365" t="s">
        <v>1669</v>
      </c>
      <c r="E365" t="s">
        <v>3154</v>
      </c>
      <c r="F365" t="s">
        <v>3156</v>
      </c>
      <c r="G365">
        <v>60</v>
      </c>
      <c r="H365">
        <v>60</v>
      </c>
      <c r="I365" t="s">
        <v>3155</v>
      </c>
      <c r="J365" t="s">
        <v>2146</v>
      </c>
      <c r="K365" t="s">
        <v>179</v>
      </c>
      <c r="L365" t="str">
        <f>IF(AND(Home!$A$1&gt;=Leave_In_Approval[[#This Row],[Start Time]],Home!$A$1&lt;=Leave_In_Approval[[#This Row],[End Time]]),1,"No Aplica")</f>
        <v>No Aplica</v>
      </c>
    </row>
    <row r="366" spans="1:12" x14ac:dyDescent="0.3">
      <c r="A366" t="s">
        <v>465</v>
      </c>
      <c r="B366" s="3">
        <v>45922</v>
      </c>
      <c r="C366" s="3">
        <v>45922</v>
      </c>
      <c r="D366" t="s">
        <v>1669</v>
      </c>
      <c r="E366" t="s">
        <v>3154</v>
      </c>
      <c r="F366" t="s">
        <v>3156</v>
      </c>
      <c r="G366">
        <v>60</v>
      </c>
      <c r="H366">
        <v>60</v>
      </c>
      <c r="I366" t="s">
        <v>3155</v>
      </c>
      <c r="J366" t="s">
        <v>2146</v>
      </c>
      <c r="K366" t="s">
        <v>179</v>
      </c>
      <c r="L366">
        <f>IF(AND(Home!$A$1&gt;=Leave_In_Approval[[#This Row],[Start Time]],Home!$A$1&lt;=Leave_In_Approval[[#This Row],[End Time]]),1,"No Aplica")</f>
        <v>1</v>
      </c>
    </row>
    <row r="367" spans="1:12" hidden="1" x14ac:dyDescent="0.3">
      <c r="A367" t="s">
        <v>468</v>
      </c>
      <c r="B367" s="3">
        <v>45929</v>
      </c>
      <c r="C367" s="3">
        <v>45929</v>
      </c>
      <c r="D367" t="s">
        <v>521</v>
      </c>
      <c r="E367" t="s">
        <v>873</v>
      </c>
      <c r="F367" t="s">
        <v>874</v>
      </c>
      <c r="G367">
        <v>60</v>
      </c>
      <c r="H367">
        <v>60</v>
      </c>
      <c r="I367" t="s">
        <v>1050</v>
      </c>
      <c r="J367" t="s">
        <v>2146</v>
      </c>
      <c r="K367" t="s">
        <v>179</v>
      </c>
      <c r="L367" t="str">
        <f>IF(AND(Home!$A$1&gt;=Leave_In_Approval[[#This Row],[Start Time]],Home!$A$1&lt;=Leave_In_Approval[[#This Row],[End Time]]),1,"No Aplica")</f>
        <v>No Aplica</v>
      </c>
    </row>
    <row r="368" spans="1:12" hidden="1" x14ac:dyDescent="0.3">
      <c r="A368" t="s">
        <v>468</v>
      </c>
      <c r="B368" s="3">
        <v>45914</v>
      </c>
      <c r="C368" s="3">
        <v>45914</v>
      </c>
      <c r="D368" t="s">
        <v>2277</v>
      </c>
      <c r="E368" t="s">
        <v>2761</v>
      </c>
      <c r="F368" t="s">
        <v>2763</v>
      </c>
      <c r="G368">
        <v>1410</v>
      </c>
      <c r="H368">
        <v>540</v>
      </c>
      <c r="I368" t="s">
        <v>2762</v>
      </c>
      <c r="J368" t="s">
        <v>2146</v>
      </c>
      <c r="K368" t="s">
        <v>179</v>
      </c>
      <c r="L368" t="str">
        <f>IF(AND(Home!$A$1&gt;=Leave_In_Approval[[#This Row],[Start Time]],Home!$A$1&lt;=Leave_In_Approval[[#This Row],[End Time]]),1,"No Aplica")</f>
        <v>No Aplica</v>
      </c>
    </row>
    <row r="369" spans="1:12" hidden="1" x14ac:dyDescent="0.3">
      <c r="A369" t="s">
        <v>468</v>
      </c>
      <c r="B369" s="3">
        <v>45902</v>
      </c>
      <c r="C369" s="3">
        <v>45902</v>
      </c>
      <c r="D369" t="s">
        <v>474</v>
      </c>
      <c r="E369" t="s">
        <v>2761</v>
      </c>
      <c r="F369" t="s">
        <v>2763</v>
      </c>
      <c r="G369">
        <v>1410</v>
      </c>
      <c r="H369">
        <v>540</v>
      </c>
      <c r="I369" t="s">
        <v>2762</v>
      </c>
      <c r="J369" t="s">
        <v>2146</v>
      </c>
      <c r="K369" t="s">
        <v>179</v>
      </c>
      <c r="L369" t="str">
        <f>IF(AND(Home!$A$1&gt;=Leave_In_Approval[[#This Row],[Start Time]],Home!$A$1&lt;=Leave_In_Approval[[#This Row],[End Time]]),1,"No Aplica")</f>
        <v>No Aplica</v>
      </c>
    </row>
    <row r="370" spans="1:12" hidden="1" x14ac:dyDescent="0.3">
      <c r="A370" t="s">
        <v>465</v>
      </c>
      <c r="B370" s="3">
        <v>45924</v>
      </c>
      <c r="C370" s="3">
        <v>45924</v>
      </c>
      <c r="D370" t="s">
        <v>3342</v>
      </c>
      <c r="E370" t="s">
        <v>696</v>
      </c>
      <c r="F370" t="s">
        <v>697</v>
      </c>
      <c r="G370">
        <v>510</v>
      </c>
      <c r="H370">
        <v>510</v>
      </c>
      <c r="I370" t="s">
        <v>1248</v>
      </c>
      <c r="J370" t="s">
        <v>2146</v>
      </c>
      <c r="K370" t="s">
        <v>179</v>
      </c>
      <c r="L370" t="str">
        <f>IF(AND(Home!$A$1&gt;=Leave_In_Approval[[#This Row],[Start Time]],Home!$A$1&lt;=Leave_In_Approval[[#This Row],[End Time]]),1,"No Aplica")</f>
        <v>No Aplica</v>
      </c>
    </row>
    <row r="371" spans="1:12" hidden="1" x14ac:dyDescent="0.3">
      <c r="A371" t="s">
        <v>465</v>
      </c>
      <c r="B371" s="3">
        <v>45928</v>
      </c>
      <c r="C371" s="3">
        <v>45928</v>
      </c>
      <c r="D371" t="s">
        <v>3342</v>
      </c>
      <c r="E371" t="s">
        <v>696</v>
      </c>
      <c r="F371" t="s">
        <v>697</v>
      </c>
      <c r="G371">
        <v>420</v>
      </c>
      <c r="H371">
        <v>420</v>
      </c>
      <c r="I371" t="s">
        <v>1248</v>
      </c>
      <c r="J371" t="s">
        <v>2146</v>
      </c>
      <c r="K371" t="s">
        <v>179</v>
      </c>
      <c r="L371" t="str">
        <f>IF(AND(Home!$A$1&gt;=Leave_In_Approval[[#This Row],[Start Time]],Home!$A$1&lt;=Leave_In_Approval[[#This Row],[End Time]]),1,"No Aplica")</f>
        <v>No Aplica</v>
      </c>
    </row>
    <row r="372" spans="1:12" hidden="1" x14ac:dyDescent="0.3">
      <c r="A372" t="s">
        <v>468</v>
      </c>
      <c r="B372" s="3">
        <v>45904</v>
      </c>
      <c r="C372" s="3">
        <v>45904</v>
      </c>
      <c r="D372" t="s">
        <v>2114</v>
      </c>
      <c r="E372" t="s">
        <v>758</v>
      </c>
      <c r="F372" t="s">
        <v>759</v>
      </c>
      <c r="G372">
        <v>540</v>
      </c>
      <c r="H372">
        <v>540</v>
      </c>
      <c r="I372" t="s">
        <v>1083</v>
      </c>
      <c r="J372" t="s">
        <v>979</v>
      </c>
      <c r="K372" t="s">
        <v>178</v>
      </c>
      <c r="L372" t="str">
        <f>IF(AND(Home!$A$1&gt;=Leave_In_Approval[[#This Row],[Start Time]],Home!$A$1&lt;=Leave_In_Approval[[#This Row],[End Time]]),1,"No Aplica")</f>
        <v>No Aplica</v>
      </c>
    </row>
    <row r="373" spans="1:12" hidden="1" x14ac:dyDescent="0.3">
      <c r="A373" t="s">
        <v>471</v>
      </c>
      <c r="B373" s="3">
        <v>45908</v>
      </c>
      <c r="C373" s="3">
        <v>45908</v>
      </c>
      <c r="D373" t="s">
        <v>496</v>
      </c>
      <c r="E373" t="s">
        <v>758</v>
      </c>
      <c r="F373" t="s">
        <v>759</v>
      </c>
      <c r="G373">
        <v>540</v>
      </c>
      <c r="H373">
        <v>540</v>
      </c>
      <c r="I373" t="s">
        <v>1083</v>
      </c>
      <c r="J373" t="s">
        <v>979</v>
      </c>
      <c r="K373" t="s">
        <v>178</v>
      </c>
      <c r="L373" t="str">
        <f>IF(AND(Home!$A$1&gt;=Leave_In_Approval[[#This Row],[Start Time]],Home!$A$1&lt;=Leave_In_Approval[[#This Row],[End Time]]),1,"No Aplica")</f>
        <v>No Aplica</v>
      </c>
    </row>
    <row r="374" spans="1:12" hidden="1" x14ac:dyDescent="0.3">
      <c r="A374" t="s">
        <v>468</v>
      </c>
      <c r="B374" s="3">
        <v>45914</v>
      </c>
      <c r="C374" s="3">
        <v>45914</v>
      </c>
      <c r="D374" t="s">
        <v>467</v>
      </c>
      <c r="E374" t="s">
        <v>1745</v>
      </c>
      <c r="F374" t="s">
        <v>1747</v>
      </c>
      <c r="G374">
        <v>540</v>
      </c>
      <c r="H374">
        <v>540</v>
      </c>
      <c r="I374" t="s">
        <v>1746</v>
      </c>
      <c r="J374" t="s">
        <v>1128</v>
      </c>
      <c r="K374" t="s">
        <v>178</v>
      </c>
      <c r="L374" t="str">
        <f>IF(AND(Home!$A$1&gt;=Leave_In_Approval[[#This Row],[Start Time]],Home!$A$1&lt;=Leave_In_Approval[[#This Row],[End Time]]),1,"No Aplica")</f>
        <v>No Aplica</v>
      </c>
    </row>
    <row r="375" spans="1:12" hidden="1" x14ac:dyDescent="0.3">
      <c r="A375" t="s">
        <v>465</v>
      </c>
      <c r="B375" s="3">
        <v>45923</v>
      </c>
      <c r="C375" s="3">
        <v>45923</v>
      </c>
      <c r="D375" t="s">
        <v>4147</v>
      </c>
      <c r="E375" t="s">
        <v>2409</v>
      </c>
      <c r="F375" t="s">
        <v>2411</v>
      </c>
      <c r="G375">
        <v>60</v>
      </c>
      <c r="H375">
        <v>60</v>
      </c>
      <c r="I375" t="s">
        <v>2410</v>
      </c>
      <c r="J375" t="s">
        <v>2412</v>
      </c>
      <c r="K375" t="s">
        <v>177</v>
      </c>
      <c r="L375" t="str">
        <f>IF(AND(Home!$A$1&gt;=Leave_In_Approval[[#This Row],[Start Time]],Home!$A$1&lt;=Leave_In_Approval[[#This Row],[End Time]]),1,"No Aplica")</f>
        <v>No Aplica</v>
      </c>
    </row>
    <row r="376" spans="1:12" hidden="1" x14ac:dyDescent="0.3">
      <c r="A376" t="s">
        <v>465</v>
      </c>
      <c r="B376" s="3">
        <v>45905</v>
      </c>
      <c r="C376" s="3">
        <v>45905</v>
      </c>
      <c r="D376" t="s">
        <v>2295</v>
      </c>
      <c r="E376" t="s">
        <v>808</v>
      </c>
      <c r="F376" t="s">
        <v>809</v>
      </c>
      <c r="G376">
        <v>540</v>
      </c>
      <c r="H376">
        <v>540</v>
      </c>
      <c r="I376" t="s">
        <v>1077</v>
      </c>
      <c r="J376" t="s">
        <v>2412</v>
      </c>
      <c r="K376" t="s">
        <v>177</v>
      </c>
      <c r="L376" t="str">
        <f>IF(AND(Home!$A$1&gt;=Leave_In_Approval[[#This Row],[Start Time]],Home!$A$1&lt;=Leave_In_Approval[[#This Row],[End Time]]),1,"No Aplica")</f>
        <v>No Aplica</v>
      </c>
    </row>
    <row r="377" spans="1:12" hidden="1" x14ac:dyDescent="0.3">
      <c r="A377" t="s">
        <v>465</v>
      </c>
      <c r="B377" s="3">
        <v>45929</v>
      </c>
      <c r="C377" s="3">
        <v>45929</v>
      </c>
      <c r="D377" t="s">
        <v>2295</v>
      </c>
      <c r="E377" t="s">
        <v>808</v>
      </c>
      <c r="F377" t="s">
        <v>809</v>
      </c>
      <c r="G377">
        <v>540</v>
      </c>
      <c r="H377">
        <v>540</v>
      </c>
      <c r="I377" t="s">
        <v>1077</v>
      </c>
      <c r="J377" t="s">
        <v>2412</v>
      </c>
      <c r="K377" t="s">
        <v>177</v>
      </c>
      <c r="L377" t="str">
        <f>IF(AND(Home!$A$1&gt;=Leave_In_Approval[[#This Row],[Start Time]],Home!$A$1&lt;=Leave_In_Approval[[#This Row],[End Time]]),1,"No Aplica")</f>
        <v>No Aplica</v>
      </c>
    </row>
    <row r="378" spans="1:12" hidden="1" x14ac:dyDescent="0.3">
      <c r="A378" t="s">
        <v>465</v>
      </c>
      <c r="B378" s="3">
        <v>45930</v>
      </c>
      <c r="C378" s="3">
        <v>45930</v>
      </c>
      <c r="D378" t="s">
        <v>602</v>
      </c>
      <c r="E378" t="s">
        <v>1910</v>
      </c>
      <c r="F378" t="s">
        <v>1912</v>
      </c>
      <c r="G378">
        <v>60</v>
      </c>
      <c r="H378">
        <v>60</v>
      </c>
      <c r="I378" t="s">
        <v>1911</v>
      </c>
      <c r="J378" t="s">
        <v>2412</v>
      </c>
      <c r="K378" t="s">
        <v>177</v>
      </c>
      <c r="L378" t="str">
        <f>IF(AND(Home!$A$1&gt;=Leave_In_Approval[[#This Row],[Start Time]],Home!$A$1&lt;=Leave_In_Approval[[#This Row],[End Time]]),1,"No Aplica")</f>
        <v>No Aplica</v>
      </c>
    </row>
    <row r="379" spans="1:12" hidden="1" x14ac:dyDescent="0.3">
      <c r="A379" t="s">
        <v>465</v>
      </c>
      <c r="B379" s="3">
        <v>45929</v>
      </c>
      <c r="C379" s="3">
        <v>45929</v>
      </c>
      <c r="D379" t="s">
        <v>602</v>
      </c>
      <c r="E379" t="s">
        <v>1910</v>
      </c>
      <c r="F379" t="s">
        <v>1912</v>
      </c>
      <c r="G379">
        <v>60</v>
      </c>
      <c r="H379">
        <v>60</v>
      </c>
      <c r="I379" t="s">
        <v>1911</v>
      </c>
      <c r="J379" t="s">
        <v>2412</v>
      </c>
      <c r="K379" t="s">
        <v>177</v>
      </c>
      <c r="L379" t="str">
        <f>IF(AND(Home!$A$1&gt;=Leave_In_Approval[[#This Row],[Start Time]],Home!$A$1&lt;=Leave_In_Approval[[#This Row],[End Time]]),1,"No Aplica")</f>
        <v>No Aplica</v>
      </c>
    </row>
    <row r="380" spans="1:12" hidden="1" x14ac:dyDescent="0.3">
      <c r="A380" t="s">
        <v>465</v>
      </c>
      <c r="B380" s="3">
        <v>45924</v>
      </c>
      <c r="C380" s="3">
        <v>45924</v>
      </c>
      <c r="D380" t="s">
        <v>3734</v>
      </c>
      <c r="E380" t="s">
        <v>2929</v>
      </c>
      <c r="F380" t="s">
        <v>2931</v>
      </c>
      <c r="G380">
        <v>60</v>
      </c>
      <c r="H380">
        <v>60</v>
      </c>
      <c r="I380" t="s">
        <v>2930</v>
      </c>
      <c r="J380" t="s">
        <v>2412</v>
      </c>
      <c r="K380" t="s">
        <v>177</v>
      </c>
      <c r="L380" t="str">
        <f>IF(AND(Home!$A$1&gt;=Leave_In_Approval[[#This Row],[Start Time]],Home!$A$1&lt;=Leave_In_Approval[[#This Row],[End Time]]),1,"No Aplica")</f>
        <v>No Aplica</v>
      </c>
    </row>
    <row r="381" spans="1:12" hidden="1" x14ac:dyDescent="0.3">
      <c r="A381" t="s">
        <v>465</v>
      </c>
      <c r="B381" s="3">
        <v>45923</v>
      </c>
      <c r="C381" s="3">
        <v>45923</v>
      </c>
      <c r="D381" t="s">
        <v>3734</v>
      </c>
      <c r="E381" t="s">
        <v>2929</v>
      </c>
      <c r="F381" t="s">
        <v>2931</v>
      </c>
      <c r="G381">
        <v>120</v>
      </c>
      <c r="H381">
        <v>120</v>
      </c>
      <c r="I381" t="s">
        <v>2930</v>
      </c>
      <c r="J381" t="s">
        <v>2412</v>
      </c>
      <c r="K381" t="s">
        <v>177</v>
      </c>
      <c r="L381" t="str">
        <f>IF(AND(Home!$A$1&gt;=Leave_In_Approval[[#This Row],[Start Time]],Home!$A$1&lt;=Leave_In_Approval[[#This Row],[End Time]]),1,"No Aplica")</f>
        <v>No Aplica</v>
      </c>
    </row>
    <row r="382" spans="1:12" x14ac:dyDescent="0.3">
      <c r="A382" t="s">
        <v>465</v>
      </c>
      <c r="B382" s="3">
        <v>45922</v>
      </c>
      <c r="C382" s="3">
        <v>45922</v>
      </c>
      <c r="D382" t="s">
        <v>3735</v>
      </c>
      <c r="E382" t="s">
        <v>2929</v>
      </c>
      <c r="F382" t="s">
        <v>2931</v>
      </c>
      <c r="G382">
        <v>60</v>
      </c>
      <c r="H382">
        <v>60</v>
      </c>
      <c r="I382" t="s">
        <v>2930</v>
      </c>
      <c r="J382" t="s">
        <v>2412</v>
      </c>
      <c r="K382" t="s">
        <v>177</v>
      </c>
      <c r="L382">
        <f>IF(AND(Home!$A$1&gt;=Leave_In_Approval[[#This Row],[Start Time]],Home!$A$1&lt;=Leave_In_Approval[[#This Row],[End Time]]),1,"No Aplica")</f>
        <v>1</v>
      </c>
    </row>
    <row r="383" spans="1:12" hidden="1" x14ac:dyDescent="0.3">
      <c r="A383" t="s">
        <v>465</v>
      </c>
      <c r="B383" s="3">
        <v>45930</v>
      </c>
      <c r="C383" s="3">
        <v>45930</v>
      </c>
      <c r="D383" t="s">
        <v>493</v>
      </c>
      <c r="E383" t="s">
        <v>2189</v>
      </c>
      <c r="F383" t="s">
        <v>2191</v>
      </c>
      <c r="G383">
        <v>60</v>
      </c>
      <c r="H383">
        <v>60</v>
      </c>
      <c r="I383" t="s">
        <v>2190</v>
      </c>
      <c r="J383" t="s">
        <v>2412</v>
      </c>
      <c r="K383" t="s">
        <v>177</v>
      </c>
      <c r="L383" t="str">
        <f>IF(AND(Home!$A$1&gt;=Leave_In_Approval[[#This Row],[Start Time]],Home!$A$1&lt;=Leave_In_Approval[[#This Row],[End Time]]),1,"No Aplica")</f>
        <v>No Aplica</v>
      </c>
    </row>
    <row r="384" spans="1:12" hidden="1" x14ac:dyDescent="0.3">
      <c r="A384" t="s">
        <v>465</v>
      </c>
      <c r="B384" s="3">
        <v>45929</v>
      </c>
      <c r="C384" s="3">
        <v>45929</v>
      </c>
      <c r="D384" t="s">
        <v>493</v>
      </c>
      <c r="E384" t="s">
        <v>2189</v>
      </c>
      <c r="F384" t="s">
        <v>2191</v>
      </c>
      <c r="G384">
        <v>60</v>
      </c>
      <c r="H384">
        <v>60</v>
      </c>
      <c r="I384" t="s">
        <v>2190</v>
      </c>
      <c r="J384" t="s">
        <v>2412</v>
      </c>
      <c r="K384" t="s">
        <v>177</v>
      </c>
      <c r="L384" t="str">
        <f>IF(AND(Home!$A$1&gt;=Leave_In_Approval[[#This Row],[Start Time]],Home!$A$1&lt;=Leave_In_Approval[[#This Row],[End Time]]),1,"No Aplica")</f>
        <v>No Aplica</v>
      </c>
    </row>
    <row r="385" spans="1:12" hidden="1" x14ac:dyDescent="0.3">
      <c r="A385" t="s">
        <v>465</v>
      </c>
      <c r="B385" s="3">
        <v>45924</v>
      </c>
      <c r="C385" s="3">
        <v>45924</v>
      </c>
      <c r="D385" t="s">
        <v>493</v>
      </c>
      <c r="E385" t="s">
        <v>2189</v>
      </c>
      <c r="F385" t="s">
        <v>2191</v>
      </c>
      <c r="G385">
        <v>60</v>
      </c>
      <c r="H385">
        <v>60</v>
      </c>
      <c r="I385" t="s">
        <v>2190</v>
      </c>
      <c r="J385" t="s">
        <v>2412</v>
      </c>
      <c r="K385" t="s">
        <v>177</v>
      </c>
      <c r="L385" t="str">
        <f>IF(AND(Home!$A$1&gt;=Leave_In_Approval[[#This Row],[Start Time]],Home!$A$1&lt;=Leave_In_Approval[[#This Row],[End Time]]),1,"No Aplica")</f>
        <v>No Aplica</v>
      </c>
    </row>
    <row r="386" spans="1:12" hidden="1" x14ac:dyDescent="0.3">
      <c r="A386" t="s">
        <v>465</v>
      </c>
      <c r="B386" s="3">
        <v>45923</v>
      </c>
      <c r="C386" s="3">
        <v>45923</v>
      </c>
      <c r="D386" t="s">
        <v>493</v>
      </c>
      <c r="E386" t="s">
        <v>2189</v>
      </c>
      <c r="F386" t="s">
        <v>2191</v>
      </c>
      <c r="G386">
        <v>60</v>
      </c>
      <c r="H386">
        <v>60</v>
      </c>
      <c r="I386" t="s">
        <v>2190</v>
      </c>
      <c r="J386" t="s">
        <v>2412</v>
      </c>
      <c r="K386" t="s">
        <v>177</v>
      </c>
      <c r="L386" t="str">
        <f>IF(AND(Home!$A$1&gt;=Leave_In_Approval[[#This Row],[Start Time]],Home!$A$1&lt;=Leave_In_Approval[[#This Row],[End Time]]),1,"No Aplica")</f>
        <v>No Aplica</v>
      </c>
    </row>
    <row r="387" spans="1:12" x14ac:dyDescent="0.3">
      <c r="A387" t="s">
        <v>465</v>
      </c>
      <c r="B387" s="3">
        <v>45922</v>
      </c>
      <c r="C387" s="3">
        <v>45922</v>
      </c>
      <c r="D387" t="s">
        <v>493</v>
      </c>
      <c r="E387" t="s">
        <v>2189</v>
      </c>
      <c r="F387" t="s">
        <v>2191</v>
      </c>
      <c r="G387">
        <v>60</v>
      </c>
      <c r="H387">
        <v>60</v>
      </c>
      <c r="I387" t="s">
        <v>2190</v>
      </c>
      <c r="J387" t="s">
        <v>2412</v>
      </c>
      <c r="K387" t="s">
        <v>177</v>
      </c>
      <c r="L387">
        <f>IF(AND(Home!$A$1&gt;=Leave_In_Approval[[#This Row],[Start Time]],Home!$A$1&lt;=Leave_In_Approval[[#This Row],[End Time]]),1,"No Aplica")</f>
        <v>1</v>
      </c>
    </row>
    <row r="388" spans="1:12" hidden="1" x14ac:dyDescent="0.3">
      <c r="A388" t="s">
        <v>465</v>
      </c>
      <c r="B388" s="3">
        <v>45930</v>
      </c>
      <c r="C388" s="3">
        <v>45930</v>
      </c>
      <c r="D388" t="s">
        <v>2279</v>
      </c>
      <c r="E388" t="s">
        <v>2102</v>
      </c>
      <c r="F388" t="s">
        <v>2104</v>
      </c>
      <c r="G388">
        <v>540</v>
      </c>
      <c r="H388">
        <v>540</v>
      </c>
      <c r="I388" t="s">
        <v>2103</v>
      </c>
      <c r="J388" t="s">
        <v>2412</v>
      </c>
      <c r="K388" t="s">
        <v>177</v>
      </c>
      <c r="L388" t="str">
        <f>IF(AND(Home!$A$1&gt;=Leave_In_Approval[[#This Row],[Start Time]],Home!$A$1&lt;=Leave_In_Approval[[#This Row],[End Time]]),1,"No Aplica")</f>
        <v>No Aplica</v>
      </c>
    </row>
    <row r="389" spans="1:12" hidden="1" x14ac:dyDescent="0.3">
      <c r="A389" t="s">
        <v>465</v>
      </c>
      <c r="B389" s="3">
        <v>45926</v>
      </c>
      <c r="C389" s="3">
        <v>45926</v>
      </c>
      <c r="D389" t="s">
        <v>493</v>
      </c>
      <c r="E389" t="s">
        <v>2102</v>
      </c>
      <c r="F389" t="s">
        <v>2104</v>
      </c>
      <c r="G389">
        <v>60</v>
      </c>
      <c r="H389">
        <v>60</v>
      </c>
      <c r="I389" t="s">
        <v>2103</v>
      </c>
      <c r="J389" t="s">
        <v>2412</v>
      </c>
      <c r="K389" t="s">
        <v>177</v>
      </c>
      <c r="L389" t="str">
        <f>IF(AND(Home!$A$1&gt;=Leave_In_Approval[[#This Row],[Start Time]],Home!$A$1&lt;=Leave_In_Approval[[#This Row],[End Time]]),1,"No Aplica")</f>
        <v>No Aplica</v>
      </c>
    </row>
    <row r="390" spans="1:12" hidden="1" x14ac:dyDescent="0.3">
      <c r="A390" t="s">
        <v>465</v>
      </c>
      <c r="B390" s="3">
        <v>45925</v>
      </c>
      <c r="C390" s="3">
        <v>45925</v>
      </c>
      <c r="D390" t="s">
        <v>493</v>
      </c>
      <c r="E390" t="s">
        <v>2102</v>
      </c>
      <c r="F390" t="s">
        <v>2104</v>
      </c>
      <c r="G390">
        <v>60</v>
      </c>
      <c r="H390">
        <v>60</v>
      </c>
      <c r="I390" t="s">
        <v>2103</v>
      </c>
      <c r="J390" t="s">
        <v>2412</v>
      </c>
      <c r="K390" t="s">
        <v>177</v>
      </c>
      <c r="L390" t="str">
        <f>IF(AND(Home!$A$1&gt;=Leave_In_Approval[[#This Row],[Start Time]],Home!$A$1&lt;=Leave_In_Approval[[#This Row],[End Time]]),1,"No Aplica")</f>
        <v>No Aplica</v>
      </c>
    </row>
    <row r="391" spans="1:12" hidden="1" x14ac:dyDescent="0.3">
      <c r="A391" t="s">
        <v>465</v>
      </c>
      <c r="B391" s="3">
        <v>45924</v>
      </c>
      <c r="C391" s="3">
        <v>45924</v>
      </c>
      <c r="D391" t="s">
        <v>469</v>
      </c>
      <c r="E391" t="s">
        <v>2102</v>
      </c>
      <c r="F391" t="s">
        <v>2104</v>
      </c>
      <c r="G391">
        <v>540</v>
      </c>
      <c r="H391">
        <v>540</v>
      </c>
      <c r="I391" t="s">
        <v>2103</v>
      </c>
      <c r="J391" t="s">
        <v>2412</v>
      </c>
      <c r="K391" t="s">
        <v>177</v>
      </c>
      <c r="L391" t="str">
        <f>IF(AND(Home!$A$1&gt;=Leave_In_Approval[[#This Row],[Start Time]],Home!$A$1&lt;=Leave_In_Approval[[#This Row],[End Time]]),1,"No Aplica")</f>
        <v>No Aplica</v>
      </c>
    </row>
    <row r="392" spans="1:12" hidden="1" x14ac:dyDescent="0.3">
      <c r="A392" t="s">
        <v>465</v>
      </c>
      <c r="B392" s="3">
        <v>45923</v>
      </c>
      <c r="C392" s="3">
        <v>45923</v>
      </c>
      <c r="D392" t="s">
        <v>493</v>
      </c>
      <c r="E392" t="s">
        <v>2102</v>
      </c>
      <c r="F392" t="s">
        <v>2104</v>
      </c>
      <c r="G392">
        <v>60</v>
      </c>
      <c r="H392">
        <v>60</v>
      </c>
      <c r="I392" t="s">
        <v>2103</v>
      </c>
      <c r="J392" t="s">
        <v>2412</v>
      </c>
      <c r="K392" t="s">
        <v>177</v>
      </c>
      <c r="L392" t="str">
        <f>IF(AND(Home!$A$1&gt;=Leave_In_Approval[[#This Row],[Start Time]],Home!$A$1&lt;=Leave_In_Approval[[#This Row],[End Time]]),1,"No Aplica")</f>
        <v>No Aplica</v>
      </c>
    </row>
    <row r="393" spans="1:12" x14ac:dyDescent="0.3">
      <c r="A393" t="s">
        <v>465</v>
      </c>
      <c r="B393" s="3">
        <v>45922</v>
      </c>
      <c r="C393" s="3">
        <v>45922</v>
      </c>
      <c r="D393" t="s">
        <v>493</v>
      </c>
      <c r="E393" t="s">
        <v>2102</v>
      </c>
      <c r="F393" t="s">
        <v>2104</v>
      </c>
      <c r="G393">
        <v>60</v>
      </c>
      <c r="H393">
        <v>60</v>
      </c>
      <c r="I393" t="s">
        <v>2103</v>
      </c>
      <c r="J393" t="s">
        <v>2412</v>
      </c>
      <c r="K393" t="s">
        <v>177</v>
      </c>
      <c r="L393">
        <f>IF(AND(Home!$A$1&gt;=Leave_In_Approval[[#This Row],[Start Time]],Home!$A$1&lt;=Leave_In_Approval[[#This Row],[End Time]]),1,"No Aplica")</f>
        <v>1</v>
      </c>
    </row>
    <row r="394" spans="1:12" hidden="1" x14ac:dyDescent="0.3">
      <c r="A394" t="s">
        <v>465</v>
      </c>
      <c r="B394" s="3">
        <v>45902</v>
      </c>
      <c r="C394" s="3">
        <v>45902</v>
      </c>
      <c r="D394" t="s">
        <v>493</v>
      </c>
      <c r="E394" t="s">
        <v>2123</v>
      </c>
      <c r="F394" t="s">
        <v>2125</v>
      </c>
      <c r="G394">
        <v>60</v>
      </c>
      <c r="H394">
        <v>60</v>
      </c>
      <c r="I394" t="s">
        <v>2124</v>
      </c>
      <c r="J394" t="s">
        <v>2412</v>
      </c>
      <c r="K394" t="s">
        <v>177</v>
      </c>
      <c r="L394" t="str">
        <f>IF(AND(Home!$A$1&gt;=Leave_In_Approval[[#This Row],[Start Time]],Home!$A$1&lt;=Leave_In_Approval[[#This Row],[End Time]]),1,"No Aplica")</f>
        <v>No Aplica</v>
      </c>
    </row>
    <row r="395" spans="1:12" hidden="1" x14ac:dyDescent="0.3">
      <c r="A395" t="s">
        <v>465</v>
      </c>
      <c r="B395" s="3">
        <v>45901</v>
      </c>
      <c r="C395" s="3">
        <v>45901</v>
      </c>
      <c r="D395" t="s">
        <v>493</v>
      </c>
      <c r="E395" t="s">
        <v>2123</v>
      </c>
      <c r="F395" t="s">
        <v>2125</v>
      </c>
      <c r="G395">
        <v>60</v>
      </c>
      <c r="H395">
        <v>60</v>
      </c>
      <c r="I395" t="s">
        <v>2124</v>
      </c>
      <c r="J395" t="s">
        <v>2412</v>
      </c>
      <c r="K395" t="s">
        <v>177</v>
      </c>
      <c r="L395" t="str">
        <f>IF(AND(Home!$A$1&gt;=Leave_In_Approval[[#This Row],[Start Time]],Home!$A$1&lt;=Leave_In_Approval[[#This Row],[End Time]]),1,"No Aplica")</f>
        <v>No Aplica</v>
      </c>
    </row>
    <row r="396" spans="1:12" hidden="1" x14ac:dyDescent="0.3">
      <c r="A396" t="s">
        <v>465</v>
      </c>
      <c r="B396" s="3">
        <v>45930</v>
      </c>
      <c r="C396" s="3">
        <v>45930</v>
      </c>
      <c r="D396" t="s">
        <v>493</v>
      </c>
      <c r="E396" t="s">
        <v>2123</v>
      </c>
      <c r="F396" t="s">
        <v>2125</v>
      </c>
      <c r="G396">
        <v>60</v>
      </c>
      <c r="H396">
        <v>60</v>
      </c>
      <c r="I396" t="s">
        <v>2124</v>
      </c>
      <c r="J396" t="s">
        <v>2412</v>
      </c>
      <c r="K396" t="s">
        <v>177</v>
      </c>
      <c r="L396" t="str">
        <f>IF(AND(Home!$A$1&gt;=Leave_In_Approval[[#This Row],[Start Time]],Home!$A$1&lt;=Leave_In_Approval[[#This Row],[End Time]]),1,"No Aplica")</f>
        <v>No Aplica</v>
      </c>
    </row>
    <row r="397" spans="1:12" hidden="1" x14ac:dyDescent="0.3">
      <c r="A397" t="s">
        <v>465</v>
      </c>
      <c r="B397" s="3">
        <v>45929</v>
      </c>
      <c r="C397" s="3">
        <v>45929</v>
      </c>
      <c r="D397" t="s">
        <v>4158</v>
      </c>
      <c r="E397" t="s">
        <v>2123</v>
      </c>
      <c r="F397" t="s">
        <v>2125</v>
      </c>
      <c r="G397">
        <v>240</v>
      </c>
      <c r="H397">
        <v>240</v>
      </c>
      <c r="I397" t="s">
        <v>2124</v>
      </c>
      <c r="J397" t="s">
        <v>2412</v>
      </c>
      <c r="K397" t="s">
        <v>177</v>
      </c>
      <c r="L397" t="str">
        <f>IF(AND(Home!$A$1&gt;=Leave_In_Approval[[#This Row],[Start Time]],Home!$A$1&lt;=Leave_In_Approval[[#This Row],[End Time]]),1,"No Aplica")</f>
        <v>No Aplica</v>
      </c>
    </row>
    <row r="398" spans="1:12" hidden="1" x14ac:dyDescent="0.3">
      <c r="A398" t="s">
        <v>465</v>
      </c>
      <c r="B398" s="3">
        <v>45928</v>
      </c>
      <c r="C398" s="3">
        <v>45928</v>
      </c>
      <c r="D398" t="s">
        <v>3579</v>
      </c>
      <c r="E398" t="s">
        <v>2123</v>
      </c>
      <c r="F398" t="s">
        <v>2125</v>
      </c>
      <c r="G398">
        <v>540</v>
      </c>
      <c r="H398">
        <v>540</v>
      </c>
      <c r="I398" t="s">
        <v>2124</v>
      </c>
      <c r="J398" t="s">
        <v>2412</v>
      </c>
      <c r="K398" t="s">
        <v>177</v>
      </c>
      <c r="L398" t="str">
        <f>IF(AND(Home!$A$1&gt;=Leave_In_Approval[[#This Row],[Start Time]],Home!$A$1&lt;=Leave_In_Approval[[#This Row],[End Time]]),1,"No Aplica")</f>
        <v>No Aplica</v>
      </c>
    </row>
    <row r="399" spans="1:12" hidden="1" x14ac:dyDescent="0.3">
      <c r="A399" t="s">
        <v>465</v>
      </c>
      <c r="B399" s="3">
        <v>45925</v>
      </c>
      <c r="C399" s="3">
        <v>45925</v>
      </c>
      <c r="D399" t="s">
        <v>2681</v>
      </c>
      <c r="E399" t="s">
        <v>2123</v>
      </c>
      <c r="F399" t="s">
        <v>2125</v>
      </c>
      <c r="G399">
        <v>540</v>
      </c>
      <c r="H399">
        <v>540</v>
      </c>
      <c r="I399" t="s">
        <v>2124</v>
      </c>
      <c r="J399" t="s">
        <v>2412</v>
      </c>
      <c r="K399" t="s">
        <v>177</v>
      </c>
      <c r="L399" t="str">
        <f>IF(AND(Home!$A$1&gt;=Leave_In_Approval[[#This Row],[Start Time]],Home!$A$1&lt;=Leave_In_Approval[[#This Row],[End Time]]),1,"No Aplica")</f>
        <v>No Aplica</v>
      </c>
    </row>
    <row r="400" spans="1:12" hidden="1" x14ac:dyDescent="0.3">
      <c r="A400" t="s">
        <v>465</v>
      </c>
      <c r="B400" s="3">
        <v>45930</v>
      </c>
      <c r="C400" s="3">
        <v>45930</v>
      </c>
      <c r="D400" t="s">
        <v>602</v>
      </c>
      <c r="E400" t="s">
        <v>720</v>
      </c>
      <c r="F400" t="s">
        <v>721</v>
      </c>
      <c r="G400">
        <v>60</v>
      </c>
      <c r="H400">
        <v>60</v>
      </c>
      <c r="I400" t="s">
        <v>1156</v>
      </c>
      <c r="J400" t="s">
        <v>2412</v>
      </c>
      <c r="K400" t="s">
        <v>177</v>
      </c>
      <c r="L400" t="str">
        <f>IF(AND(Home!$A$1&gt;=Leave_In_Approval[[#This Row],[Start Time]],Home!$A$1&lt;=Leave_In_Approval[[#This Row],[End Time]]),1,"No Aplica")</f>
        <v>No Aplica</v>
      </c>
    </row>
    <row r="401" spans="1:12" hidden="1" x14ac:dyDescent="0.3">
      <c r="A401" t="s">
        <v>465</v>
      </c>
      <c r="B401" s="3">
        <v>45929</v>
      </c>
      <c r="C401" s="3">
        <v>45929</v>
      </c>
      <c r="D401" t="s">
        <v>602</v>
      </c>
      <c r="E401" t="s">
        <v>720</v>
      </c>
      <c r="F401" t="s">
        <v>721</v>
      </c>
      <c r="G401">
        <v>60</v>
      </c>
      <c r="H401">
        <v>60</v>
      </c>
      <c r="I401" t="s">
        <v>1156</v>
      </c>
      <c r="J401" t="s">
        <v>2412</v>
      </c>
      <c r="K401" t="s">
        <v>177</v>
      </c>
      <c r="L401" t="str">
        <f>IF(AND(Home!$A$1&gt;=Leave_In_Approval[[#This Row],[Start Time]],Home!$A$1&lt;=Leave_In_Approval[[#This Row],[End Time]]),1,"No Aplica")</f>
        <v>No Aplica</v>
      </c>
    </row>
    <row r="402" spans="1:12" hidden="1" x14ac:dyDescent="0.3">
      <c r="A402" t="s">
        <v>465</v>
      </c>
      <c r="B402" s="3">
        <v>45925</v>
      </c>
      <c r="C402" s="3">
        <v>45925</v>
      </c>
      <c r="D402" t="s">
        <v>3583</v>
      </c>
      <c r="E402" t="s">
        <v>720</v>
      </c>
      <c r="F402" t="s">
        <v>721</v>
      </c>
      <c r="G402">
        <v>60</v>
      </c>
      <c r="H402">
        <v>60</v>
      </c>
      <c r="I402" t="s">
        <v>1156</v>
      </c>
      <c r="J402" t="s">
        <v>2412</v>
      </c>
      <c r="K402" t="s">
        <v>177</v>
      </c>
      <c r="L402" t="str">
        <f>IF(AND(Home!$A$1&gt;=Leave_In_Approval[[#This Row],[Start Time]],Home!$A$1&lt;=Leave_In_Approval[[#This Row],[End Time]]),1,"No Aplica")</f>
        <v>No Aplica</v>
      </c>
    </row>
    <row r="403" spans="1:12" hidden="1" x14ac:dyDescent="0.3">
      <c r="A403" t="s">
        <v>468</v>
      </c>
      <c r="B403" s="3">
        <v>45924</v>
      </c>
      <c r="C403" s="3">
        <v>45924</v>
      </c>
      <c r="D403" t="s">
        <v>467</v>
      </c>
      <c r="E403" t="s">
        <v>720</v>
      </c>
      <c r="F403" t="s">
        <v>721</v>
      </c>
      <c r="G403">
        <v>540</v>
      </c>
      <c r="H403">
        <v>540</v>
      </c>
      <c r="I403" t="s">
        <v>1156</v>
      </c>
      <c r="J403" t="s">
        <v>2412</v>
      </c>
      <c r="K403" t="s">
        <v>177</v>
      </c>
      <c r="L403" t="str">
        <f>IF(AND(Home!$A$1&gt;=Leave_In_Approval[[#This Row],[Start Time]],Home!$A$1&lt;=Leave_In_Approval[[#This Row],[End Time]]),1,"No Aplica")</f>
        <v>No Aplica</v>
      </c>
    </row>
    <row r="404" spans="1:12" hidden="1" x14ac:dyDescent="0.3">
      <c r="A404" t="s">
        <v>465</v>
      </c>
      <c r="B404" s="3">
        <v>45923</v>
      </c>
      <c r="C404" s="3">
        <v>45923</v>
      </c>
      <c r="D404" t="s">
        <v>2059</v>
      </c>
      <c r="E404" t="s">
        <v>720</v>
      </c>
      <c r="F404" t="s">
        <v>721</v>
      </c>
      <c r="G404">
        <v>60</v>
      </c>
      <c r="H404">
        <v>60</v>
      </c>
      <c r="I404" t="s">
        <v>1156</v>
      </c>
      <c r="J404" t="s">
        <v>2412</v>
      </c>
      <c r="K404" t="s">
        <v>177</v>
      </c>
      <c r="L404" t="str">
        <f>IF(AND(Home!$A$1&gt;=Leave_In_Approval[[#This Row],[Start Time]],Home!$A$1&lt;=Leave_In_Approval[[#This Row],[End Time]]),1,"No Aplica")</f>
        <v>No Aplica</v>
      </c>
    </row>
    <row r="405" spans="1:12" x14ac:dyDescent="0.3">
      <c r="A405" t="s">
        <v>465</v>
      </c>
      <c r="B405" s="3">
        <v>45922</v>
      </c>
      <c r="C405" s="3">
        <v>45922</v>
      </c>
      <c r="D405" t="s">
        <v>2059</v>
      </c>
      <c r="E405" t="s">
        <v>720</v>
      </c>
      <c r="F405" t="s">
        <v>721</v>
      </c>
      <c r="G405">
        <v>60</v>
      </c>
      <c r="H405">
        <v>60</v>
      </c>
      <c r="I405" t="s">
        <v>1156</v>
      </c>
      <c r="J405" t="s">
        <v>2412</v>
      </c>
      <c r="K405" t="s">
        <v>177</v>
      </c>
      <c r="L405">
        <f>IF(AND(Home!$A$1&gt;=Leave_In_Approval[[#This Row],[Start Time]],Home!$A$1&lt;=Leave_In_Approval[[#This Row],[End Time]]),1,"No Aplica")</f>
        <v>1</v>
      </c>
    </row>
    <row r="406" spans="1:12" hidden="1" x14ac:dyDescent="0.3">
      <c r="A406" t="s">
        <v>465</v>
      </c>
      <c r="B406" s="3">
        <v>45921</v>
      </c>
      <c r="C406" s="3">
        <v>45921</v>
      </c>
      <c r="D406" t="s">
        <v>2274</v>
      </c>
      <c r="E406" t="s">
        <v>720</v>
      </c>
      <c r="F406" t="s">
        <v>721</v>
      </c>
      <c r="G406">
        <v>60</v>
      </c>
      <c r="H406">
        <v>60</v>
      </c>
      <c r="I406" t="s">
        <v>1156</v>
      </c>
      <c r="J406" t="s">
        <v>2412</v>
      </c>
      <c r="K406" t="s">
        <v>177</v>
      </c>
      <c r="L406" t="str">
        <f>IF(AND(Home!$A$1&gt;=Leave_In_Approval[[#This Row],[Start Time]],Home!$A$1&lt;=Leave_In_Approval[[#This Row],[End Time]]),1,"No Aplica")</f>
        <v>No Aplica</v>
      </c>
    </row>
    <row r="407" spans="1:12" hidden="1" x14ac:dyDescent="0.3">
      <c r="A407" t="s">
        <v>465</v>
      </c>
      <c r="B407" s="3">
        <v>45903</v>
      </c>
      <c r="C407" s="3">
        <v>45903</v>
      </c>
      <c r="D407" t="s">
        <v>3478</v>
      </c>
      <c r="E407" t="s">
        <v>720</v>
      </c>
      <c r="F407" t="s">
        <v>721</v>
      </c>
      <c r="G407">
        <v>60</v>
      </c>
      <c r="H407">
        <v>60</v>
      </c>
      <c r="I407" t="s">
        <v>1156</v>
      </c>
      <c r="J407" t="s">
        <v>2412</v>
      </c>
      <c r="K407" t="s">
        <v>177</v>
      </c>
      <c r="L407" t="str">
        <f>IF(AND(Home!$A$1&gt;=Leave_In_Approval[[#This Row],[Start Time]],Home!$A$1&lt;=Leave_In_Approval[[#This Row],[End Time]]),1,"No Aplica")</f>
        <v>No Aplica</v>
      </c>
    </row>
    <row r="408" spans="1:12" hidden="1" x14ac:dyDescent="0.3">
      <c r="A408" t="s">
        <v>465</v>
      </c>
      <c r="B408" s="3">
        <v>45930</v>
      </c>
      <c r="C408" s="3">
        <v>45930</v>
      </c>
      <c r="D408" t="s">
        <v>671</v>
      </c>
      <c r="E408" t="s">
        <v>678</v>
      </c>
      <c r="F408" t="s">
        <v>680</v>
      </c>
      <c r="G408">
        <v>60</v>
      </c>
      <c r="H408">
        <v>60</v>
      </c>
      <c r="I408" t="s">
        <v>679</v>
      </c>
      <c r="J408" t="s">
        <v>2412</v>
      </c>
      <c r="K408" t="s">
        <v>177</v>
      </c>
      <c r="L408" t="str">
        <f>IF(AND(Home!$A$1&gt;=Leave_In_Approval[[#This Row],[Start Time]],Home!$A$1&lt;=Leave_In_Approval[[#This Row],[End Time]]),1,"No Aplica")</f>
        <v>No Aplica</v>
      </c>
    </row>
    <row r="409" spans="1:12" hidden="1" x14ac:dyDescent="0.3">
      <c r="A409" t="s">
        <v>465</v>
      </c>
      <c r="B409" s="3">
        <v>45929</v>
      </c>
      <c r="C409" s="3">
        <v>45929</v>
      </c>
      <c r="D409" t="s">
        <v>671</v>
      </c>
      <c r="E409" t="s">
        <v>678</v>
      </c>
      <c r="F409" t="s">
        <v>680</v>
      </c>
      <c r="G409">
        <v>60</v>
      </c>
      <c r="H409">
        <v>60</v>
      </c>
      <c r="I409" t="s">
        <v>679</v>
      </c>
      <c r="J409" t="s">
        <v>2412</v>
      </c>
      <c r="K409" t="s">
        <v>177</v>
      </c>
      <c r="L409" t="str">
        <f>IF(AND(Home!$A$1&gt;=Leave_In_Approval[[#This Row],[Start Time]],Home!$A$1&lt;=Leave_In_Approval[[#This Row],[End Time]]),1,"No Aplica")</f>
        <v>No Aplica</v>
      </c>
    </row>
    <row r="410" spans="1:12" hidden="1" x14ac:dyDescent="0.3">
      <c r="A410" t="s">
        <v>465</v>
      </c>
      <c r="B410" s="3">
        <v>45929</v>
      </c>
      <c r="C410" s="3">
        <v>45929</v>
      </c>
      <c r="D410" t="s">
        <v>493</v>
      </c>
      <c r="E410" t="s">
        <v>327</v>
      </c>
      <c r="F410" t="s">
        <v>330</v>
      </c>
      <c r="G410">
        <v>60</v>
      </c>
      <c r="H410">
        <v>60</v>
      </c>
      <c r="I410" t="s">
        <v>1224</v>
      </c>
      <c r="J410" t="s">
        <v>2412</v>
      </c>
      <c r="K410" t="s">
        <v>177</v>
      </c>
      <c r="L410" t="str">
        <f>IF(AND(Home!$A$1&gt;=Leave_In_Approval[[#This Row],[Start Time]],Home!$A$1&lt;=Leave_In_Approval[[#This Row],[End Time]]),1,"No Aplica")</f>
        <v>No Aplica</v>
      </c>
    </row>
    <row r="411" spans="1:12" hidden="1" x14ac:dyDescent="0.3">
      <c r="A411" t="s">
        <v>465</v>
      </c>
      <c r="B411" s="3">
        <v>45930</v>
      </c>
      <c r="C411" s="3">
        <v>45930</v>
      </c>
      <c r="D411" t="s">
        <v>493</v>
      </c>
      <c r="E411" t="s">
        <v>327</v>
      </c>
      <c r="F411" t="s">
        <v>330</v>
      </c>
      <c r="G411">
        <v>60</v>
      </c>
      <c r="H411">
        <v>60</v>
      </c>
      <c r="I411" t="s">
        <v>1224</v>
      </c>
      <c r="J411" t="s">
        <v>2412</v>
      </c>
      <c r="K411" t="s">
        <v>177</v>
      </c>
      <c r="L411" t="str">
        <f>IF(AND(Home!$A$1&gt;=Leave_In_Approval[[#This Row],[Start Time]],Home!$A$1&lt;=Leave_In_Approval[[#This Row],[End Time]]),1,"No Aplica")</f>
        <v>No Aplica</v>
      </c>
    </row>
    <row r="412" spans="1:12" hidden="1" x14ac:dyDescent="0.3">
      <c r="A412" t="s">
        <v>465</v>
      </c>
      <c r="B412" s="3">
        <v>45919</v>
      </c>
      <c r="C412" s="3">
        <v>45919</v>
      </c>
      <c r="D412" t="s">
        <v>3818</v>
      </c>
      <c r="E412" t="s">
        <v>327</v>
      </c>
      <c r="F412" t="s">
        <v>330</v>
      </c>
      <c r="G412">
        <v>90</v>
      </c>
      <c r="H412">
        <v>90</v>
      </c>
      <c r="I412" t="s">
        <v>1224</v>
      </c>
      <c r="J412" t="s">
        <v>2412</v>
      </c>
      <c r="K412" t="s">
        <v>177</v>
      </c>
      <c r="L412" t="str">
        <f>IF(AND(Home!$A$1&gt;=Leave_In_Approval[[#This Row],[Start Time]],Home!$A$1&lt;=Leave_In_Approval[[#This Row],[End Time]]),1,"No Aplica")</f>
        <v>No Aplica</v>
      </c>
    </row>
    <row r="413" spans="1:12" hidden="1" x14ac:dyDescent="0.3">
      <c r="A413" t="s">
        <v>465</v>
      </c>
      <c r="B413" s="3">
        <v>45925</v>
      </c>
      <c r="C413" s="3">
        <v>45925</v>
      </c>
      <c r="D413" t="s">
        <v>493</v>
      </c>
      <c r="E413" t="s">
        <v>327</v>
      </c>
      <c r="F413" t="s">
        <v>330</v>
      </c>
      <c r="G413">
        <v>60</v>
      </c>
      <c r="H413">
        <v>60</v>
      </c>
      <c r="I413" t="s">
        <v>1224</v>
      </c>
      <c r="J413" t="s">
        <v>2412</v>
      </c>
      <c r="K413" t="s">
        <v>177</v>
      </c>
      <c r="L413" t="str">
        <f>IF(AND(Home!$A$1&gt;=Leave_In_Approval[[#This Row],[Start Time]],Home!$A$1&lt;=Leave_In_Approval[[#This Row],[End Time]]),1,"No Aplica")</f>
        <v>No Aplica</v>
      </c>
    </row>
    <row r="414" spans="1:12" hidden="1" x14ac:dyDescent="0.3">
      <c r="A414" t="s">
        <v>465</v>
      </c>
      <c r="B414" s="3">
        <v>45924</v>
      </c>
      <c r="C414" s="3">
        <v>45924</v>
      </c>
      <c r="D414" t="s">
        <v>493</v>
      </c>
      <c r="E414" t="s">
        <v>327</v>
      </c>
      <c r="F414" t="s">
        <v>330</v>
      </c>
      <c r="G414">
        <v>60</v>
      </c>
      <c r="H414">
        <v>60</v>
      </c>
      <c r="I414" t="s">
        <v>1224</v>
      </c>
      <c r="J414" t="s">
        <v>2412</v>
      </c>
      <c r="K414" t="s">
        <v>177</v>
      </c>
      <c r="L414" t="str">
        <f>IF(AND(Home!$A$1&gt;=Leave_In_Approval[[#This Row],[Start Time]],Home!$A$1&lt;=Leave_In_Approval[[#This Row],[End Time]]),1,"No Aplica")</f>
        <v>No Aplica</v>
      </c>
    </row>
    <row r="415" spans="1:12" hidden="1" x14ac:dyDescent="0.3">
      <c r="A415" t="s">
        <v>465</v>
      </c>
      <c r="B415" s="3">
        <v>45923</v>
      </c>
      <c r="C415" s="3">
        <v>45923</v>
      </c>
      <c r="D415" t="s">
        <v>493</v>
      </c>
      <c r="E415" t="s">
        <v>327</v>
      </c>
      <c r="F415" t="s">
        <v>330</v>
      </c>
      <c r="G415">
        <v>60</v>
      </c>
      <c r="H415">
        <v>60</v>
      </c>
      <c r="I415" t="s">
        <v>1224</v>
      </c>
      <c r="J415" t="s">
        <v>2412</v>
      </c>
      <c r="K415" t="s">
        <v>177</v>
      </c>
      <c r="L415" t="str">
        <f>IF(AND(Home!$A$1&gt;=Leave_In_Approval[[#This Row],[Start Time]],Home!$A$1&lt;=Leave_In_Approval[[#This Row],[End Time]]),1,"No Aplica")</f>
        <v>No Aplica</v>
      </c>
    </row>
    <row r="416" spans="1:12" x14ac:dyDescent="0.3">
      <c r="A416" t="s">
        <v>465</v>
      </c>
      <c r="B416" s="3">
        <v>45922</v>
      </c>
      <c r="C416" s="3">
        <v>45922</v>
      </c>
      <c r="D416" t="s">
        <v>493</v>
      </c>
      <c r="E416" t="s">
        <v>327</v>
      </c>
      <c r="F416" t="s">
        <v>330</v>
      </c>
      <c r="G416">
        <v>60</v>
      </c>
      <c r="H416">
        <v>60</v>
      </c>
      <c r="I416" t="s">
        <v>1224</v>
      </c>
      <c r="J416" t="s">
        <v>2412</v>
      </c>
      <c r="K416" t="s">
        <v>177</v>
      </c>
      <c r="L416">
        <f>IF(AND(Home!$A$1&gt;=Leave_In_Approval[[#This Row],[Start Time]],Home!$A$1&lt;=Leave_In_Approval[[#This Row],[End Time]]),1,"No Aplica")</f>
        <v>1</v>
      </c>
    </row>
    <row r="417" spans="1:12" hidden="1" x14ac:dyDescent="0.3">
      <c r="A417" t="s">
        <v>468</v>
      </c>
      <c r="B417" s="3">
        <v>45930</v>
      </c>
      <c r="C417" s="3">
        <v>45930</v>
      </c>
      <c r="D417" t="s">
        <v>1506</v>
      </c>
      <c r="E417" t="s">
        <v>244</v>
      </c>
      <c r="F417" t="s">
        <v>245</v>
      </c>
      <c r="G417">
        <v>480</v>
      </c>
      <c r="H417">
        <v>480</v>
      </c>
      <c r="I417" t="s">
        <v>932</v>
      </c>
      <c r="J417" t="s">
        <v>2412</v>
      </c>
      <c r="K417" t="s">
        <v>177</v>
      </c>
      <c r="L417" t="str">
        <f>IF(AND(Home!$A$1&gt;=Leave_In_Approval[[#This Row],[Start Time]],Home!$A$1&lt;=Leave_In_Approval[[#This Row],[End Time]]),1,"No Aplica")</f>
        <v>No Aplica</v>
      </c>
    </row>
    <row r="418" spans="1:12" hidden="1" x14ac:dyDescent="0.3">
      <c r="A418" t="s">
        <v>468</v>
      </c>
      <c r="B418" s="3">
        <v>45929</v>
      </c>
      <c r="C418" s="3">
        <v>45929</v>
      </c>
      <c r="D418" t="s">
        <v>1506</v>
      </c>
      <c r="E418" t="s">
        <v>244</v>
      </c>
      <c r="F418" t="s">
        <v>245</v>
      </c>
      <c r="G418">
        <v>480</v>
      </c>
      <c r="H418">
        <v>480</v>
      </c>
      <c r="I418" t="s">
        <v>932</v>
      </c>
      <c r="J418" t="s">
        <v>2412</v>
      </c>
      <c r="K418" t="s">
        <v>177</v>
      </c>
      <c r="L418" t="str">
        <f>IF(AND(Home!$A$1&gt;=Leave_In_Approval[[#This Row],[Start Time]],Home!$A$1&lt;=Leave_In_Approval[[#This Row],[End Time]]),1,"No Aplica")</f>
        <v>No Aplica</v>
      </c>
    </row>
    <row r="419" spans="1:12" hidden="1" x14ac:dyDescent="0.3">
      <c r="A419" t="s">
        <v>468</v>
      </c>
      <c r="B419" s="3">
        <v>45925</v>
      </c>
      <c r="C419" s="3">
        <v>45925</v>
      </c>
      <c r="D419" t="s">
        <v>1506</v>
      </c>
      <c r="E419" t="s">
        <v>244</v>
      </c>
      <c r="F419" t="s">
        <v>245</v>
      </c>
      <c r="G419">
        <v>480</v>
      </c>
      <c r="H419">
        <v>480</v>
      </c>
      <c r="I419" t="s">
        <v>932</v>
      </c>
      <c r="J419" t="s">
        <v>2412</v>
      </c>
      <c r="K419" t="s">
        <v>177</v>
      </c>
      <c r="L419" t="str">
        <f>IF(AND(Home!$A$1&gt;=Leave_In_Approval[[#This Row],[Start Time]],Home!$A$1&lt;=Leave_In_Approval[[#This Row],[End Time]]),1,"No Aplica")</f>
        <v>No Aplica</v>
      </c>
    </row>
    <row r="420" spans="1:12" hidden="1" x14ac:dyDescent="0.3">
      <c r="A420" t="s">
        <v>468</v>
      </c>
      <c r="B420" s="3">
        <v>45925</v>
      </c>
      <c r="C420" s="3">
        <v>45925</v>
      </c>
      <c r="D420" t="s">
        <v>1506</v>
      </c>
      <c r="E420" t="s">
        <v>244</v>
      </c>
      <c r="F420" t="s">
        <v>245</v>
      </c>
      <c r="G420">
        <v>480</v>
      </c>
      <c r="H420">
        <v>480</v>
      </c>
      <c r="I420" t="s">
        <v>932</v>
      </c>
      <c r="J420" t="s">
        <v>2412</v>
      </c>
      <c r="K420" t="s">
        <v>177</v>
      </c>
      <c r="L420" t="str">
        <f>IF(AND(Home!$A$1&gt;=Leave_In_Approval[[#This Row],[Start Time]],Home!$A$1&lt;=Leave_In_Approval[[#This Row],[End Time]]),1,"No Aplica")</f>
        <v>No Aplica</v>
      </c>
    </row>
    <row r="421" spans="1:12" hidden="1" x14ac:dyDescent="0.3">
      <c r="A421" t="s">
        <v>468</v>
      </c>
      <c r="B421" s="3">
        <v>45924</v>
      </c>
      <c r="C421" s="3">
        <v>45924</v>
      </c>
      <c r="D421" t="s">
        <v>1506</v>
      </c>
      <c r="E421" t="s">
        <v>244</v>
      </c>
      <c r="F421" t="s">
        <v>245</v>
      </c>
      <c r="G421">
        <v>480</v>
      </c>
      <c r="H421">
        <v>480</v>
      </c>
      <c r="I421" t="s">
        <v>932</v>
      </c>
      <c r="J421" t="s">
        <v>2412</v>
      </c>
      <c r="K421" t="s">
        <v>177</v>
      </c>
      <c r="L421" t="str">
        <f>IF(AND(Home!$A$1&gt;=Leave_In_Approval[[#This Row],[Start Time]],Home!$A$1&lt;=Leave_In_Approval[[#This Row],[End Time]]),1,"No Aplica")</f>
        <v>No Aplica</v>
      </c>
    </row>
    <row r="422" spans="1:12" hidden="1" x14ac:dyDescent="0.3">
      <c r="A422" t="s">
        <v>468</v>
      </c>
      <c r="B422" s="3">
        <v>45923</v>
      </c>
      <c r="C422" s="3">
        <v>45923</v>
      </c>
      <c r="D422" t="s">
        <v>1506</v>
      </c>
      <c r="E422" t="s">
        <v>244</v>
      </c>
      <c r="F422" t="s">
        <v>245</v>
      </c>
      <c r="G422">
        <v>480</v>
      </c>
      <c r="H422">
        <v>480</v>
      </c>
      <c r="I422" t="s">
        <v>932</v>
      </c>
      <c r="J422" t="s">
        <v>2412</v>
      </c>
      <c r="K422" t="s">
        <v>177</v>
      </c>
      <c r="L422" t="str">
        <f>IF(AND(Home!$A$1&gt;=Leave_In_Approval[[#This Row],[Start Time]],Home!$A$1&lt;=Leave_In_Approval[[#This Row],[End Time]]),1,"No Aplica")</f>
        <v>No Aplica</v>
      </c>
    </row>
    <row r="423" spans="1:12" x14ac:dyDescent="0.3">
      <c r="A423" t="s">
        <v>468</v>
      </c>
      <c r="B423" s="3">
        <v>45922</v>
      </c>
      <c r="C423" s="3">
        <v>45922</v>
      </c>
      <c r="D423" t="s">
        <v>1506</v>
      </c>
      <c r="E423" t="s">
        <v>244</v>
      </c>
      <c r="F423" t="s">
        <v>245</v>
      </c>
      <c r="G423">
        <v>480</v>
      </c>
      <c r="H423">
        <v>480</v>
      </c>
      <c r="I423" t="s">
        <v>932</v>
      </c>
      <c r="J423" t="s">
        <v>2412</v>
      </c>
      <c r="K423" t="s">
        <v>177</v>
      </c>
      <c r="L423">
        <f>IF(AND(Home!$A$1&gt;=Leave_In_Approval[[#This Row],[Start Time]],Home!$A$1&lt;=Leave_In_Approval[[#This Row],[End Time]]),1,"No Aplica")</f>
        <v>1</v>
      </c>
    </row>
    <row r="424" spans="1:12" hidden="1" x14ac:dyDescent="0.3">
      <c r="A424" t="s">
        <v>465</v>
      </c>
      <c r="B424" s="3">
        <v>45929</v>
      </c>
      <c r="C424" s="3">
        <v>45929</v>
      </c>
      <c r="D424" t="s">
        <v>493</v>
      </c>
      <c r="E424" t="s">
        <v>127</v>
      </c>
      <c r="F424" t="s">
        <v>128</v>
      </c>
      <c r="G424">
        <v>60</v>
      </c>
      <c r="H424">
        <v>60</v>
      </c>
      <c r="I424" t="s">
        <v>1014</v>
      </c>
      <c r="J424" t="s">
        <v>2412</v>
      </c>
      <c r="K424" t="s">
        <v>177</v>
      </c>
      <c r="L424" t="str">
        <f>IF(AND(Home!$A$1&gt;=Leave_In_Approval[[#This Row],[Start Time]],Home!$A$1&lt;=Leave_In_Approval[[#This Row],[End Time]]),1,"No Aplica")</f>
        <v>No Aplica</v>
      </c>
    </row>
    <row r="425" spans="1:12" hidden="1" x14ac:dyDescent="0.3">
      <c r="A425" t="s">
        <v>465</v>
      </c>
      <c r="B425" s="3">
        <v>45930</v>
      </c>
      <c r="C425" s="3">
        <v>45930</v>
      </c>
      <c r="D425" t="s">
        <v>467</v>
      </c>
      <c r="E425" t="s">
        <v>127</v>
      </c>
      <c r="F425" t="s">
        <v>128</v>
      </c>
      <c r="G425">
        <v>540</v>
      </c>
      <c r="H425">
        <v>540</v>
      </c>
      <c r="I425" t="s">
        <v>1014</v>
      </c>
      <c r="J425" t="s">
        <v>2412</v>
      </c>
      <c r="K425" t="s">
        <v>177</v>
      </c>
      <c r="L425" t="str">
        <f>IF(AND(Home!$A$1&gt;=Leave_In_Approval[[#This Row],[Start Time]],Home!$A$1&lt;=Leave_In_Approval[[#This Row],[End Time]]),1,"No Aplica")</f>
        <v>No Aplica</v>
      </c>
    </row>
    <row r="426" spans="1:12" hidden="1" x14ac:dyDescent="0.3">
      <c r="A426" t="s">
        <v>465</v>
      </c>
      <c r="B426" s="3">
        <v>45926</v>
      </c>
      <c r="C426" s="3">
        <v>45926</v>
      </c>
      <c r="D426" t="s">
        <v>493</v>
      </c>
      <c r="E426" t="s">
        <v>127</v>
      </c>
      <c r="F426" t="s">
        <v>128</v>
      </c>
      <c r="G426">
        <v>60</v>
      </c>
      <c r="H426">
        <v>60</v>
      </c>
      <c r="I426" t="s">
        <v>1014</v>
      </c>
      <c r="J426" t="s">
        <v>2412</v>
      </c>
      <c r="K426" t="s">
        <v>177</v>
      </c>
      <c r="L426" t="str">
        <f>IF(AND(Home!$A$1&gt;=Leave_In_Approval[[#This Row],[Start Time]],Home!$A$1&lt;=Leave_In_Approval[[#This Row],[End Time]]),1,"No Aplica")</f>
        <v>No Aplica</v>
      </c>
    </row>
    <row r="427" spans="1:12" hidden="1" x14ac:dyDescent="0.3">
      <c r="A427" t="s">
        <v>465</v>
      </c>
      <c r="B427" s="3">
        <v>45925</v>
      </c>
      <c r="C427" s="3">
        <v>45925</v>
      </c>
      <c r="D427" t="s">
        <v>493</v>
      </c>
      <c r="E427" t="s">
        <v>127</v>
      </c>
      <c r="F427" t="s">
        <v>128</v>
      </c>
      <c r="G427">
        <v>60</v>
      </c>
      <c r="H427">
        <v>60</v>
      </c>
      <c r="I427" t="s">
        <v>1014</v>
      </c>
      <c r="J427" t="s">
        <v>2412</v>
      </c>
      <c r="K427" t="s">
        <v>177</v>
      </c>
      <c r="L427" t="str">
        <f>IF(AND(Home!$A$1&gt;=Leave_In_Approval[[#This Row],[Start Time]],Home!$A$1&lt;=Leave_In_Approval[[#This Row],[End Time]]),1,"No Aplica")</f>
        <v>No Aplica</v>
      </c>
    </row>
    <row r="428" spans="1:12" hidden="1" x14ac:dyDescent="0.3">
      <c r="A428" t="s">
        <v>465</v>
      </c>
      <c r="B428" s="3">
        <v>45924</v>
      </c>
      <c r="C428" s="3">
        <v>45924</v>
      </c>
      <c r="D428" t="s">
        <v>493</v>
      </c>
      <c r="E428" t="s">
        <v>127</v>
      </c>
      <c r="F428" t="s">
        <v>128</v>
      </c>
      <c r="G428">
        <v>60</v>
      </c>
      <c r="H428">
        <v>60</v>
      </c>
      <c r="I428" t="s">
        <v>1014</v>
      </c>
      <c r="J428" t="s">
        <v>2412</v>
      </c>
      <c r="K428" t="s">
        <v>177</v>
      </c>
      <c r="L428" t="str">
        <f>IF(AND(Home!$A$1&gt;=Leave_In_Approval[[#This Row],[Start Time]],Home!$A$1&lt;=Leave_In_Approval[[#This Row],[End Time]]),1,"No Aplica")</f>
        <v>No Aplica</v>
      </c>
    </row>
    <row r="429" spans="1:12" x14ac:dyDescent="0.3">
      <c r="A429" t="s">
        <v>465</v>
      </c>
      <c r="B429" s="3">
        <v>45922</v>
      </c>
      <c r="C429" s="3">
        <v>45922</v>
      </c>
      <c r="D429" t="s">
        <v>493</v>
      </c>
      <c r="E429" t="s">
        <v>127</v>
      </c>
      <c r="F429" t="s">
        <v>128</v>
      </c>
      <c r="G429">
        <v>60</v>
      </c>
      <c r="H429">
        <v>60</v>
      </c>
      <c r="I429" t="s">
        <v>1014</v>
      </c>
      <c r="J429" t="s">
        <v>2412</v>
      </c>
      <c r="K429" t="s">
        <v>177</v>
      </c>
      <c r="L429">
        <f>IF(AND(Home!$A$1&gt;=Leave_In_Approval[[#This Row],[Start Time]],Home!$A$1&lt;=Leave_In_Approval[[#This Row],[End Time]]),1,"No Aplica")</f>
        <v>1</v>
      </c>
    </row>
    <row r="430" spans="1:12" hidden="1" x14ac:dyDescent="0.3">
      <c r="A430" t="s">
        <v>465</v>
      </c>
      <c r="B430" s="3">
        <v>45923</v>
      </c>
      <c r="C430" s="3">
        <v>45923</v>
      </c>
      <c r="D430" t="s">
        <v>467</v>
      </c>
      <c r="E430" t="s">
        <v>127</v>
      </c>
      <c r="F430" t="s">
        <v>128</v>
      </c>
      <c r="G430">
        <v>540</v>
      </c>
      <c r="H430">
        <v>540</v>
      </c>
      <c r="I430" t="s">
        <v>1014</v>
      </c>
      <c r="J430" t="s">
        <v>2412</v>
      </c>
      <c r="K430" t="s">
        <v>177</v>
      </c>
      <c r="L430" t="str">
        <f>IF(AND(Home!$A$1&gt;=Leave_In_Approval[[#This Row],[Start Time]],Home!$A$1&lt;=Leave_In_Approval[[#This Row],[End Time]]),1,"No Aplica")</f>
        <v>No Aplica</v>
      </c>
    </row>
    <row r="431" spans="1:12" hidden="1" x14ac:dyDescent="0.3">
      <c r="A431" t="s">
        <v>465</v>
      </c>
      <c r="B431" s="3">
        <v>45930</v>
      </c>
      <c r="C431" s="3">
        <v>45930</v>
      </c>
      <c r="D431" t="s">
        <v>521</v>
      </c>
      <c r="E431" t="s">
        <v>2558</v>
      </c>
      <c r="F431" t="s">
        <v>2560</v>
      </c>
      <c r="G431">
        <v>60</v>
      </c>
      <c r="H431">
        <v>60</v>
      </c>
      <c r="I431" t="s">
        <v>2559</v>
      </c>
      <c r="J431" t="s">
        <v>850</v>
      </c>
      <c r="K431" t="s">
        <v>177</v>
      </c>
      <c r="L431" t="str">
        <f>IF(AND(Home!$A$1&gt;=Leave_In_Approval[[#This Row],[Start Time]],Home!$A$1&lt;=Leave_In_Approval[[#This Row],[End Time]]),1,"No Aplica")</f>
        <v>No Aplica</v>
      </c>
    </row>
    <row r="432" spans="1:12" hidden="1" x14ac:dyDescent="0.3">
      <c r="A432" t="s">
        <v>468</v>
      </c>
      <c r="B432" s="3">
        <v>45930</v>
      </c>
      <c r="C432" s="3">
        <v>45930</v>
      </c>
      <c r="D432" t="s">
        <v>469</v>
      </c>
      <c r="E432" t="s">
        <v>1977</v>
      </c>
      <c r="F432" t="s">
        <v>1979</v>
      </c>
      <c r="G432">
        <v>1380</v>
      </c>
      <c r="H432">
        <v>540</v>
      </c>
      <c r="I432" t="s">
        <v>1978</v>
      </c>
      <c r="J432" t="s">
        <v>850</v>
      </c>
      <c r="K432" t="s">
        <v>177</v>
      </c>
      <c r="L432" t="str">
        <f>IF(AND(Home!$A$1&gt;=Leave_In_Approval[[#This Row],[Start Time]],Home!$A$1&lt;=Leave_In_Approval[[#This Row],[End Time]]),1,"No Aplica")</f>
        <v>No Aplica</v>
      </c>
    </row>
    <row r="433" spans="1:12" x14ac:dyDescent="0.3">
      <c r="A433" t="s">
        <v>465</v>
      </c>
      <c r="B433" s="3">
        <v>45922</v>
      </c>
      <c r="C433" s="3">
        <v>45922</v>
      </c>
      <c r="D433" t="s">
        <v>3572</v>
      </c>
      <c r="E433" t="s">
        <v>2574</v>
      </c>
      <c r="F433" t="s">
        <v>2576</v>
      </c>
      <c r="G433">
        <v>540</v>
      </c>
      <c r="H433">
        <v>540</v>
      </c>
      <c r="I433" t="s">
        <v>2575</v>
      </c>
      <c r="J433" t="s">
        <v>850</v>
      </c>
      <c r="K433" t="s">
        <v>177</v>
      </c>
      <c r="L433">
        <f>IF(AND(Home!$A$1&gt;=Leave_In_Approval[[#This Row],[Start Time]],Home!$A$1&lt;=Leave_In_Approval[[#This Row],[End Time]]),1,"No Aplica")</f>
        <v>1</v>
      </c>
    </row>
    <row r="434" spans="1:12" hidden="1" x14ac:dyDescent="0.3">
      <c r="A434" t="s">
        <v>465</v>
      </c>
      <c r="B434" s="3">
        <v>45929</v>
      </c>
      <c r="C434" s="3">
        <v>45929</v>
      </c>
      <c r="D434" t="s">
        <v>655</v>
      </c>
      <c r="E434" t="s">
        <v>2561</v>
      </c>
      <c r="F434" t="s">
        <v>2563</v>
      </c>
      <c r="G434">
        <v>120</v>
      </c>
      <c r="H434">
        <v>120</v>
      </c>
      <c r="I434" t="s">
        <v>2562</v>
      </c>
      <c r="J434" t="s">
        <v>850</v>
      </c>
      <c r="K434" t="s">
        <v>177</v>
      </c>
      <c r="L434" t="str">
        <f>IF(AND(Home!$A$1&gt;=Leave_In_Approval[[#This Row],[Start Time]],Home!$A$1&lt;=Leave_In_Approval[[#This Row],[End Time]]),1,"No Aplica")</f>
        <v>No Aplica</v>
      </c>
    </row>
    <row r="435" spans="1:12" hidden="1" x14ac:dyDescent="0.3">
      <c r="A435" t="s">
        <v>465</v>
      </c>
      <c r="B435" s="3">
        <v>45929</v>
      </c>
      <c r="C435" s="3">
        <v>45929</v>
      </c>
      <c r="D435" t="s">
        <v>3067</v>
      </c>
      <c r="E435" t="s">
        <v>628</v>
      </c>
      <c r="F435" t="s">
        <v>629</v>
      </c>
      <c r="G435">
        <v>60</v>
      </c>
      <c r="H435">
        <v>60</v>
      </c>
      <c r="I435" t="s">
        <v>1269</v>
      </c>
      <c r="J435" t="s">
        <v>850</v>
      </c>
      <c r="K435" t="s">
        <v>177</v>
      </c>
      <c r="L435" t="str">
        <f>IF(AND(Home!$A$1&gt;=Leave_In_Approval[[#This Row],[Start Time]],Home!$A$1&lt;=Leave_In_Approval[[#This Row],[End Time]]),1,"No Aplica")</f>
        <v>No Aplica</v>
      </c>
    </row>
    <row r="436" spans="1:12" hidden="1" x14ac:dyDescent="0.3">
      <c r="A436" t="s">
        <v>465</v>
      </c>
      <c r="B436" s="3">
        <v>45930</v>
      </c>
      <c r="C436" s="3">
        <v>45930</v>
      </c>
      <c r="D436" t="s">
        <v>4164</v>
      </c>
      <c r="E436" t="s">
        <v>628</v>
      </c>
      <c r="F436" t="s">
        <v>629</v>
      </c>
      <c r="G436">
        <v>540</v>
      </c>
      <c r="H436">
        <v>540</v>
      </c>
      <c r="I436" t="s">
        <v>1269</v>
      </c>
      <c r="J436" t="s">
        <v>850</v>
      </c>
      <c r="K436" t="s">
        <v>177</v>
      </c>
      <c r="L436" t="str">
        <f>IF(AND(Home!$A$1&gt;=Leave_In_Approval[[#This Row],[Start Time]],Home!$A$1&lt;=Leave_In_Approval[[#This Row],[End Time]]),1,"No Aplica")</f>
        <v>No Aplica</v>
      </c>
    </row>
    <row r="437" spans="1:12" hidden="1" x14ac:dyDescent="0.3">
      <c r="A437" t="s">
        <v>465</v>
      </c>
      <c r="B437" s="3">
        <v>45930</v>
      </c>
      <c r="C437" s="3">
        <v>45930</v>
      </c>
      <c r="D437" t="s">
        <v>470</v>
      </c>
      <c r="E437" t="s">
        <v>459</v>
      </c>
      <c r="F437" t="s">
        <v>460</v>
      </c>
      <c r="G437">
        <v>540</v>
      </c>
      <c r="H437">
        <v>540</v>
      </c>
      <c r="I437" t="s">
        <v>1176</v>
      </c>
      <c r="J437" t="s">
        <v>850</v>
      </c>
      <c r="K437" t="s">
        <v>177</v>
      </c>
      <c r="L437" t="str">
        <f>IF(AND(Home!$A$1&gt;=Leave_In_Approval[[#This Row],[Start Time]],Home!$A$1&lt;=Leave_In_Approval[[#This Row],[End Time]]),1,"No Aplica")</f>
        <v>No Aplica</v>
      </c>
    </row>
    <row r="438" spans="1:12" hidden="1" x14ac:dyDescent="0.3">
      <c r="A438" t="s">
        <v>468</v>
      </c>
      <c r="B438" s="3">
        <v>45923</v>
      </c>
      <c r="C438" s="3">
        <v>45923</v>
      </c>
      <c r="D438" t="s">
        <v>469</v>
      </c>
      <c r="E438" t="s">
        <v>423</v>
      </c>
      <c r="F438" t="s">
        <v>424</v>
      </c>
      <c r="G438">
        <v>540</v>
      </c>
      <c r="H438">
        <v>540</v>
      </c>
      <c r="I438" t="s">
        <v>1504</v>
      </c>
      <c r="J438" t="s">
        <v>1015</v>
      </c>
      <c r="K438" t="s">
        <v>177</v>
      </c>
      <c r="L438" t="str">
        <f>IF(AND(Home!$A$1&gt;=Leave_In_Approval[[#This Row],[Start Time]],Home!$A$1&lt;=Leave_In_Approval[[#This Row],[End Time]]),1,"No Aplica")</f>
        <v>No Aplica</v>
      </c>
    </row>
    <row r="439" spans="1:12" x14ac:dyDescent="0.3">
      <c r="A439" t="s">
        <v>471</v>
      </c>
      <c r="B439" s="3">
        <v>45922</v>
      </c>
      <c r="C439" s="3">
        <v>45922</v>
      </c>
      <c r="D439" t="s">
        <v>2390</v>
      </c>
      <c r="E439" t="s">
        <v>423</v>
      </c>
      <c r="F439" t="s">
        <v>424</v>
      </c>
      <c r="G439">
        <v>540</v>
      </c>
      <c r="H439">
        <v>540</v>
      </c>
      <c r="I439" t="s">
        <v>1504</v>
      </c>
      <c r="J439" t="s">
        <v>1015</v>
      </c>
      <c r="K439" t="s">
        <v>177</v>
      </c>
      <c r="L439">
        <f>IF(AND(Home!$A$1&gt;=Leave_In_Approval[[#This Row],[Start Time]],Home!$A$1&lt;=Leave_In_Approval[[#This Row],[End Time]]),1,"No Aplica")</f>
        <v>1</v>
      </c>
    </row>
    <row r="440" spans="1:12" hidden="1" x14ac:dyDescent="0.3">
      <c r="A440" t="s">
        <v>468</v>
      </c>
      <c r="B440" s="3">
        <v>45921</v>
      </c>
      <c r="C440" s="3">
        <v>45921</v>
      </c>
      <c r="D440" t="s">
        <v>3554</v>
      </c>
      <c r="E440" t="s">
        <v>423</v>
      </c>
      <c r="F440" t="s">
        <v>424</v>
      </c>
      <c r="G440">
        <v>540</v>
      </c>
      <c r="H440">
        <v>540</v>
      </c>
      <c r="I440" t="s">
        <v>1504</v>
      </c>
      <c r="J440" t="s">
        <v>1015</v>
      </c>
      <c r="K440" t="s">
        <v>177</v>
      </c>
      <c r="L440" t="str">
        <f>IF(AND(Home!$A$1&gt;=Leave_In_Approval[[#This Row],[Start Time]],Home!$A$1&lt;=Leave_In_Approval[[#This Row],[End Time]]),1,"No Aplica")</f>
        <v>No Aplica</v>
      </c>
    </row>
    <row r="441" spans="1:12" hidden="1" x14ac:dyDescent="0.3">
      <c r="A441" t="s">
        <v>471</v>
      </c>
      <c r="B441" s="3">
        <v>45920</v>
      </c>
      <c r="C441" s="3">
        <v>45920</v>
      </c>
      <c r="D441" t="s">
        <v>3816</v>
      </c>
      <c r="E441" t="s">
        <v>423</v>
      </c>
      <c r="F441" t="s">
        <v>424</v>
      </c>
      <c r="G441">
        <v>540</v>
      </c>
      <c r="H441">
        <v>540</v>
      </c>
      <c r="I441" t="s">
        <v>1504</v>
      </c>
      <c r="J441" t="s">
        <v>1015</v>
      </c>
      <c r="K441" t="s">
        <v>177</v>
      </c>
      <c r="L441" t="str">
        <f>IF(AND(Home!$A$1&gt;=Leave_In_Approval[[#This Row],[Start Time]],Home!$A$1&lt;=Leave_In_Approval[[#This Row],[End Time]]),1,"No Aplica")</f>
        <v>No Aplica</v>
      </c>
    </row>
    <row r="442" spans="1:12" hidden="1" x14ac:dyDescent="0.3">
      <c r="A442" t="s">
        <v>465</v>
      </c>
      <c r="B442" s="3">
        <v>45929</v>
      </c>
      <c r="C442" s="3">
        <v>45929</v>
      </c>
      <c r="D442" t="s">
        <v>4167</v>
      </c>
      <c r="E442" t="s">
        <v>337</v>
      </c>
      <c r="F442" t="s">
        <v>338</v>
      </c>
      <c r="G442">
        <v>300</v>
      </c>
      <c r="H442">
        <v>300</v>
      </c>
      <c r="I442" t="s">
        <v>1102</v>
      </c>
      <c r="J442" t="s">
        <v>1015</v>
      </c>
      <c r="K442" t="s">
        <v>177</v>
      </c>
      <c r="L442" t="str">
        <f>IF(AND(Home!$A$1&gt;=Leave_In_Approval[[#This Row],[Start Time]],Home!$A$1&lt;=Leave_In_Approval[[#This Row],[End Time]]),1,"No Aplica")</f>
        <v>No Aplica</v>
      </c>
    </row>
    <row r="443" spans="1:12" hidden="1" x14ac:dyDescent="0.3">
      <c r="A443" t="s">
        <v>471</v>
      </c>
      <c r="B443" s="3">
        <v>45930</v>
      </c>
      <c r="C443" s="3">
        <v>45930</v>
      </c>
      <c r="D443" t="s">
        <v>3523</v>
      </c>
      <c r="E443" t="s">
        <v>1835</v>
      </c>
      <c r="F443" t="s">
        <v>1837</v>
      </c>
      <c r="G443">
        <v>540</v>
      </c>
      <c r="H443">
        <v>540</v>
      </c>
      <c r="I443" t="s">
        <v>1836</v>
      </c>
      <c r="J443" t="s">
        <v>982</v>
      </c>
      <c r="K443" t="s">
        <v>179</v>
      </c>
      <c r="L443" t="str">
        <f>IF(AND(Home!$A$1&gt;=Leave_In_Approval[[#This Row],[Start Time]],Home!$A$1&lt;=Leave_In_Approval[[#This Row],[End Time]]),1,"No Aplica")</f>
        <v>No Aplica</v>
      </c>
    </row>
    <row r="444" spans="1:12" hidden="1" x14ac:dyDescent="0.3">
      <c r="A444" t="s">
        <v>476</v>
      </c>
      <c r="B444" s="3">
        <v>45928</v>
      </c>
      <c r="C444" s="3">
        <v>45928</v>
      </c>
      <c r="D444" t="s">
        <v>491</v>
      </c>
      <c r="E444" t="s">
        <v>1835</v>
      </c>
      <c r="F444" t="s">
        <v>1837</v>
      </c>
      <c r="G444">
        <v>540</v>
      </c>
      <c r="H444">
        <v>540</v>
      </c>
      <c r="I444" t="s">
        <v>1836</v>
      </c>
      <c r="J444" t="s">
        <v>982</v>
      </c>
      <c r="K444" t="s">
        <v>179</v>
      </c>
      <c r="L444" t="str">
        <f>IF(AND(Home!$A$1&gt;=Leave_In_Approval[[#This Row],[Start Time]],Home!$A$1&lt;=Leave_In_Approval[[#This Row],[End Time]]),1,"No Aplica")</f>
        <v>No Aplica</v>
      </c>
    </row>
    <row r="445" spans="1:12" hidden="1" x14ac:dyDescent="0.3">
      <c r="A445" t="s">
        <v>465</v>
      </c>
      <c r="B445" s="3">
        <v>45927</v>
      </c>
      <c r="C445" s="3">
        <v>45927</v>
      </c>
      <c r="D445" t="s">
        <v>621</v>
      </c>
      <c r="E445" t="s">
        <v>1835</v>
      </c>
      <c r="F445" t="s">
        <v>1837</v>
      </c>
      <c r="G445">
        <v>240</v>
      </c>
      <c r="H445">
        <v>240</v>
      </c>
      <c r="I445" t="s">
        <v>1836</v>
      </c>
      <c r="J445" t="s">
        <v>982</v>
      </c>
      <c r="K445" t="s">
        <v>179</v>
      </c>
      <c r="L445" t="str">
        <f>IF(AND(Home!$A$1&gt;=Leave_In_Approval[[#This Row],[Start Time]],Home!$A$1&lt;=Leave_In_Approval[[#This Row],[End Time]]),1,"No Aplica")</f>
        <v>No Aplica</v>
      </c>
    </row>
    <row r="446" spans="1:12" hidden="1" x14ac:dyDescent="0.3">
      <c r="A446" t="s">
        <v>471</v>
      </c>
      <c r="B446" s="3">
        <v>45923</v>
      </c>
      <c r="C446" s="3">
        <v>45923</v>
      </c>
      <c r="D446" t="s">
        <v>496</v>
      </c>
      <c r="E446" t="s">
        <v>1835</v>
      </c>
      <c r="F446" t="s">
        <v>1837</v>
      </c>
      <c r="G446">
        <v>540</v>
      </c>
      <c r="H446">
        <v>540</v>
      </c>
      <c r="I446" t="s">
        <v>1836</v>
      </c>
      <c r="J446" t="s">
        <v>982</v>
      </c>
      <c r="K446" t="s">
        <v>179</v>
      </c>
      <c r="L446" t="str">
        <f>IF(AND(Home!$A$1&gt;=Leave_In_Approval[[#This Row],[Start Time]],Home!$A$1&lt;=Leave_In_Approval[[#This Row],[End Time]]),1,"No Aplica")</f>
        <v>No Aplica</v>
      </c>
    </row>
    <row r="447" spans="1:12" hidden="1" x14ac:dyDescent="0.3">
      <c r="A447" t="s">
        <v>471</v>
      </c>
      <c r="B447" s="3">
        <v>45923</v>
      </c>
      <c r="C447" s="3">
        <v>45923</v>
      </c>
      <c r="D447" t="s">
        <v>358</v>
      </c>
      <c r="E447" t="s">
        <v>1560</v>
      </c>
      <c r="F447" t="s">
        <v>1562</v>
      </c>
      <c r="G447">
        <v>540</v>
      </c>
      <c r="H447">
        <v>540</v>
      </c>
      <c r="I447" t="s">
        <v>1561</v>
      </c>
      <c r="J447" t="s">
        <v>982</v>
      </c>
      <c r="K447" t="s">
        <v>179</v>
      </c>
      <c r="L447" t="str">
        <f>IF(AND(Home!$A$1&gt;=Leave_In_Approval[[#This Row],[Start Time]],Home!$A$1&lt;=Leave_In_Approval[[#This Row],[End Time]]),1,"No Aplica")</f>
        <v>No Aplica</v>
      </c>
    </row>
    <row r="448" spans="1:12" x14ac:dyDescent="0.3">
      <c r="A448" t="s">
        <v>471</v>
      </c>
      <c r="B448" s="3">
        <v>45922</v>
      </c>
      <c r="C448" s="3">
        <v>45922</v>
      </c>
      <c r="D448" t="s">
        <v>510</v>
      </c>
      <c r="E448" t="s">
        <v>1560</v>
      </c>
      <c r="F448" t="s">
        <v>1562</v>
      </c>
      <c r="G448">
        <v>120</v>
      </c>
      <c r="H448">
        <v>120</v>
      </c>
      <c r="I448" t="s">
        <v>1561</v>
      </c>
      <c r="J448" t="s">
        <v>982</v>
      </c>
      <c r="K448" t="s">
        <v>179</v>
      </c>
      <c r="L448">
        <f>IF(AND(Home!$A$1&gt;=Leave_In_Approval[[#This Row],[Start Time]],Home!$A$1&lt;=Leave_In_Approval[[#This Row],[End Time]]),1,"No Aplica")</f>
        <v>1</v>
      </c>
    </row>
    <row r="449" spans="1:12" hidden="1" x14ac:dyDescent="0.3">
      <c r="A449" t="s">
        <v>601</v>
      </c>
      <c r="B449" s="3">
        <v>45929</v>
      </c>
      <c r="C449" s="3">
        <v>45929</v>
      </c>
      <c r="D449" t="s">
        <v>3817</v>
      </c>
      <c r="E449" t="s">
        <v>363</v>
      </c>
      <c r="F449" t="s">
        <v>364</v>
      </c>
      <c r="G449">
        <v>540</v>
      </c>
      <c r="H449">
        <v>540</v>
      </c>
      <c r="I449" t="s">
        <v>1100</v>
      </c>
      <c r="J449" t="s">
        <v>976</v>
      </c>
      <c r="K449" t="s">
        <v>177</v>
      </c>
      <c r="L449" t="str">
        <f>IF(AND(Home!$A$1&gt;=Leave_In_Approval[[#This Row],[Start Time]],Home!$A$1&lt;=Leave_In_Approval[[#This Row],[End Time]]),1,"No Aplica")</f>
        <v>No Aplica</v>
      </c>
    </row>
    <row r="450" spans="1:12" hidden="1" x14ac:dyDescent="0.3">
      <c r="A450" t="s">
        <v>465</v>
      </c>
      <c r="B450" s="3">
        <v>45923</v>
      </c>
      <c r="C450" s="3">
        <v>45923</v>
      </c>
      <c r="D450" t="s">
        <v>467</v>
      </c>
      <c r="E450" t="s">
        <v>121</v>
      </c>
      <c r="F450" t="s">
        <v>122</v>
      </c>
      <c r="G450">
        <v>480</v>
      </c>
      <c r="H450">
        <v>480</v>
      </c>
      <c r="I450" t="s">
        <v>1011</v>
      </c>
      <c r="J450" t="s">
        <v>1016</v>
      </c>
      <c r="K450" t="s">
        <v>177</v>
      </c>
      <c r="L450" t="str">
        <f>IF(AND(Home!$A$1&gt;=Leave_In_Approval[[#This Row],[Start Time]],Home!$A$1&lt;=Leave_In_Approval[[#This Row],[End Time]]),1,"No Aplica")</f>
        <v>No Aplica</v>
      </c>
    </row>
    <row r="451" spans="1:12" x14ac:dyDescent="0.3">
      <c r="A451" t="s">
        <v>471</v>
      </c>
      <c r="B451" s="3">
        <v>45922</v>
      </c>
      <c r="C451" s="3">
        <v>45922</v>
      </c>
      <c r="D451" t="s">
        <v>496</v>
      </c>
      <c r="E451" t="s">
        <v>121</v>
      </c>
      <c r="F451" t="s">
        <v>122</v>
      </c>
      <c r="G451">
        <v>540</v>
      </c>
      <c r="H451">
        <v>540</v>
      </c>
      <c r="I451" t="s">
        <v>1011</v>
      </c>
      <c r="J451" t="s">
        <v>1016</v>
      </c>
      <c r="K451" t="s">
        <v>177</v>
      </c>
      <c r="L451">
        <f>IF(AND(Home!$A$1&gt;=Leave_In_Approval[[#This Row],[Start Time]],Home!$A$1&lt;=Leave_In_Approval[[#This Row],[End Time]]),1,"No Aplica")</f>
        <v>1</v>
      </c>
    </row>
    <row r="452" spans="1:12" hidden="1" x14ac:dyDescent="0.3">
      <c r="A452" t="s">
        <v>471</v>
      </c>
      <c r="B452" s="3">
        <v>45929</v>
      </c>
      <c r="C452" s="3">
        <v>45929</v>
      </c>
      <c r="D452" t="s">
        <v>472</v>
      </c>
      <c r="E452" t="s">
        <v>1885</v>
      </c>
      <c r="F452" t="s">
        <v>1887</v>
      </c>
      <c r="G452">
        <v>540</v>
      </c>
      <c r="H452">
        <v>540</v>
      </c>
      <c r="I452" t="s">
        <v>1886</v>
      </c>
      <c r="J452" t="s">
        <v>983</v>
      </c>
      <c r="K452" t="s">
        <v>223</v>
      </c>
      <c r="L452" t="str">
        <f>IF(AND(Home!$A$1&gt;=Leave_In_Approval[[#This Row],[Start Time]],Home!$A$1&lt;=Leave_In_Approval[[#This Row],[End Time]]),1,"No Aplica")</f>
        <v>No Aplica</v>
      </c>
    </row>
    <row r="453" spans="1:12" hidden="1" x14ac:dyDescent="0.3">
      <c r="A453" t="s">
        <v>476</v>
      </c>
      <c r="B453" s="3">
        <v>45904</v>
      </c>
      <c r="C453" s="3">
        <v>45904</v>
      </c>
      <c r="D453" t="s">
        <v>491</v>
      </c>
      <c r="E453" t="s">
        <v>1888</v>
      </c>
      <c r="F453" t="s">
        <v>1890</v>
      </c>
      <c r="G453">
        <v>180</v>
      </c>
      <c r="H453">
        <v>180</v>
      </c>
      <c r="I453" t="s">
        <v>1889</v>
      </c>
      <c r="J453" t="s">
        <v>983</v>
      </c>
      <c r="K453" t="s">
        <v>223</v>
      </c>
      <c r="L453" t="str">
        <f>IF(AND(Home!$A$1&gt;=Leave_In_Approval[[#This Row],[Start Time]],Home!$A$1&lt;=Leave_In_Approval[[#This Row],[End Time]]),1,"No Aplica")</f>
        <v>No Aplica</v>
      </c>
    </row>
    <row r="454" spans="1:12" hidden="1" x14ac:dyDescent="0.3">
      <c r="A454" t="s">
        <v>471</v>
      </c>
      <c r="B454" s="3">
        <v>45929</v>
      </c>
      <c r="C454" s="3">
        <v>45929</v>
      </c>
      <c r="D454" t="s">
        <v>472</v>
      </c>
      <c r="E454" t="s">
        <v>1888</v>
      </c>
      <c r="F454" t="s">
        <v>1890</v>
      </c>
      <c r="G454">
        <v>540</v>
      </c>
      <c r="H454">
        <v>540</v>
      </c>
      <c r="I454" t="s">
        <v>1889</v>
      </c>
      <c r="J454" t="s">
        <v>983</v>
      </c>
      <c r="K454" t="s">
        <v>223</v>
      </c>
      <c r="L454" t="str">
        <f>IF(AND(Home!$A$1&gt;=Leave_In_Approval[[#This Row],[Start Time]],Home!$A$1&lt;=Leave_In_Approval[[#This Row],[End Time]]),1,"No Aplica")</f>
        <v>No Aplica</v>
      </c>
    </row>
    <row r="455" spans="1:12" hidden="1" x14ac:dyDescent="0.3">
      <c r="A455" t="s">
        <v>471</v>
      </c>
      <c r="B455" s="3">
        <v>45923</v>
      </c>
      <c r="C455" s="3">
        <v>45923</v>
      </c>
      <c r="D455" t="s">
        <v>4166</v>
      </c>
      <c r="E455" t="s">
        <v>437</v>
      </c>
      <c r="F455" t="s">
        <v>438</v>
      </c>
      <c r="G455">
        <v>720</v>
      </c>
      <c r="H455">
        <v>540</v>
      </c>
      <c r="I455" t="s">
        <v>1094</v>
      </c>
      <c r="J455" t="s">
        <v>983</v>
      </c>
      <c r="K455" t="s">
        <v>223</v>
      </c>
      <c r="L455" t="str">
        <f>IF(AND(Home!$A$1&gt;=Leave_In_Approval[[#This Row],[Start Time]],Home!$A$1&lt;=Leave_In_Approval[[#This Row],[End Time]]),1,"No Aplica")</f>
        <v>No Aplica</v>
      </c>
    </row>
    <row r="456" spans="1:12" hidden="1" x14ac:dyDescent="0.3">
      <c r="A456" t="s">
        <v>471</v>
      </c>
      <c r="B456" s="3">
        <v>45929</v>
      </c>
      <c r="C456" s="3">
        <v>45929</v>
      </c>
      <c r="D456" t="s">
        <v>472</v>
      </c>
      <c r="E456" t="s">
        <v>437</v>
      </c>
      <c r="F456" t="s">
        <v>438</v>
      </c>
      <c r="G456">
        <v>540</v>
      </c>
      <c r="H456">
        <v>540</v>
      </c>
      <c r="I456" t="s">
        <v>1094</v>
      </c>
      <c r="J456" t="s">
        <v>983</v>
      </c>
      <c r="K456" t="s">
        <v>223</v>
      </c>
      <c r="L456" t="str">
        <f>IF(AND(Home!$A$1&gt;=Leave_In_Approval[[#This Row],[Start Time]],Home!$A$1&lt;=Leave_In_Approval[[#This Row],[End Time]]),1,"No Aplica")</f>
        <v>No Aplica</v>
      </c>
    </row>
    <row r="457" spans="1:12" hidden="1" x14ac:dyDescent="0.3">
      <c r="A457" t="s">
        <v>471</v>
      </c>
      <c r="B457" s="3">
        <v>45929</v>
      </c>
      <c r="C457" s="3">
        <v>45929</v>
      </c>
      <c r="D457" t="s">
        <v>496</v>
      </c>
      <c r="E457" t="s">
        <v>409</v>
      </c>
      <c r="F457" t="s">
        <v>410</v>
      </c>
      <c r="G457">
        <v>540</v>
      </c>
      <c r="H457">
        <v>540</v>
      </c>
      <c r="I457" t="s">
        <v>1095</v>
      </c>
      <c r="J457" t="s">
        <v>983</v>
      </c>
      <c r="K457" t="s">
        <v>223</v>
      </c>
      <c r="L457" t="str">
        <f>IF(AND(Home!$A$1&gt;=Leave_In_Approval[[#This Row],[Start Time]],Home!$A$1&lt;=Leave_In_Approval[[#This Row],[End Time]]),1,"No Aplica")</f>
        <v>No Aplica</v>
      </c>
    </row>
    <row r="458" spans="1:12" hidden="1" x14ac:dyDescent="0.3">
      <c r="A458" t="s">
        <v>471</v>
      </c>
      <c r="B458" s="3">
        <v>45929</v>
      </c>
      <c r="C458" s="3">
        <v>45929</v>
      </c>
      <c r="D458" t="s">
        <v>496</v>
      </c>
      <c r="E458" t="s">
        <v>347</v>
      </c>
      <c r="F458" t="s">
        <v>348</v>
      </c>
      <c r="G458">
        <v>540</v>
      </c>
      <c r="H458">
        <v>540</v>
      </c>
      <c r="I458" t="s">
        <v>1101</v>
      </c>
      <c r="J458" t="s">
        <v>983</v>
      </c>
      <c r="K458" t="s">
        <v>223</v>
      </c>
      <c r="L458" t="str">
        <f>IF(AND(Home!$A$1&gt;=Leave_In_Approval[[#This Row],[Start Time]],Home!$A$1&lt;=Leave_In_Approval[[#This Row],[End Time]]),1,"No Aplica")</f>
        <v>No Aplica</v>
      </c>
    </row>
    <row r="459" spans="1:12" hidden="1" x14ac:dyDescent="0.3">
      <c r="A459" t="s">
        <v>471</v>
      </c>
      <c r="B459" s="3">
        <v>45923</v>
      </c>
      <c r="C459" s="3">
        <v>45923</v>
      </c>
      <c r="D459" t="s">
        <v>4169</v>
      </c>
      <c r="E459" t="s">
        <v>301</v>
      </c>
      <c r="F459" t="s">
        <v>302</v>
      </c>
      <c r="G459">
        <v>720</v>
      </c>
      <c r="H459">
        <v>540</v>
      </c>
      <c r="I459" t="s">
        <v>988</v>
      </c>
      <c r="J459" t="s">
        <v>983</v>
      </c>
      <c r="K459" t="s">
        <v>223</v>
      </c>
      <c r="L459" t="str">
        <f>IF(AND(Home!$A$1&gt;=Leave_In_Approval[[#This Row],[Start Time]],Home!$A$1&lt;=Leave_In_Approval[[#This Row],[End Time]]),1,"No Aplica")</f>
        <v>No Aplica</v>
      </c>
    </row>
    <row r="460" spans="1:12" hidden="1" x14ac:dyDescent="0.3">
      <c r="A460" t="s">
        <v>471</v>
      </c>
      <c r="B460" s="3">
        <v>45929</v>
      </c>
      <c r="C460" s="3">
        <v>45929</v>
      </c>
      <c r="D460" t="s">
        <v>4170</v>
      </c>
      <c r="E460" t="s">
        <v>301</v>
      </c>
      <c r="F460" t="s">
        <v>302</v>
      </c>
      <c r="G460">
        <v>540</v>
      </c>
      <c r="H460">
        <v>540</v>
      </c>
      <c r="I460" t="s">
        <v>988</v>
      </c>
      <c r="J460" t="s">
        <v>983</v>
      </c>
      <c r="K460" t="s">
        <v>223</v>
      </c>
      <c r="L460" t="str">
        <f>IF(AND(Home!$A$1&gt;=Leave_In_Approval[[#This Row],[Start Time]],Home!$A$1&lt;=Leave_In_Approval[[#This Row],[End Time]]),1,"No Aplica")</f>
        <v>No Aplica</v>
      </c>
    </row>
    <row r="461" spans="1:12" hidden="1" x14ac:dyDescent="0.3">
      <c r="A461" t="s">
        <v>471</v>
      </c>
      <c r="B461" s="3">
        <v>45929</v>
      </c>
      <c r="C461" s="3">
        <v>45929</v>
      </c>
      <c r="D461" t="s">
        <v>3147</v>
      </c>
      <c r="E461" t="s">
        <v>221</v>
      </c>
      <c r="F461" t="s">
        <v>222</v>
      </c>
      <c r="G461">
        <v>540</v>
      </c>
      <c r="H461">
        <v>540</v>
      </c>
      <c r="I461" t="s">
        <v>991</v>
      </c>
      <c r="J461" t="s">
        <v>983</v>
      </c>
      <c r="K461" t="s">
        <v>223</v>
      </c>
      <c r="L461" t="str">
        <f>IF(AND(Home!$A$1&gt;=Leave_In_Approval[[#This Row],[Start Time]],Home!$A$1&lt;=Leave_In_Approval[[#This Row],[End Time]]),1,"No Aplica")</f>
        <v>No Aplica</v>
      </c>
    </row>
    <row r="462" spans="1:12" hidden="1" x14ac:dyDescent="0.3">
      <c r="A462" t="s">
        <v>471</v>
      </c>
      <c r="B462" s="3">
        <v>45929</v>
      </c>
      <c r="C462" s="3">
        <v>45929</v>
      </c>
      <c r="D462" t="s">
        <v>496</v>
      </c>
      <c r="E462" t="s">
        <v>224</v>
      </c>
      <c r="F462" t="s">
        <v>225</v>
      </c>
      <c r="G462">
        <v>540</v>
      </c>
      <c r="H462">
        <v>540</v>
      </c>
      <c r="I462" t="s">
        <v>992</v>
      </c>
      <c r="J462" t="s">
        <v>983</v>
      </c>
      <c r="K462" t="s">
        <v>223</v>
      </c>
      <c r="L462" t="str">
        <f>IF(AND(Home!$A$1&gt;=Leave_In_Approval[[#This Row],[Start Time]],Home!$A$1&lt;=Leave_In_Approval[[#This Row],[End Time]]),1,"No Aplica")</f>
        <v>No Aplica</v>
      </c>
    </row>
    <row r="463" spans="1:12" hidden="1" x14ac:dyDescent="0.3">
      <c r="A463" t="s">
        <v>471</v>
      </c>
      <c r="B463" s="3">
        <v>45929</v>
      </c>
      <c r="C463" s="3">
        <v>45929</v>
      </c>
      <c r="D463" t="s">
        <v>2705</v>
      </c>
      <c r="E463" t="s">
        <v>226</v>
      </c>
      <c r="F463" t="s">
        <v>227</v>
      </c>
      <c r="G463">
        <v>540</v>
      </c>
      <c r="H463">
        <v>540</v>
      </c>
      <c r="I463" t="s">
        <v>1120</v>
      </c>
      <c r="J463" t="s">
        <v>983</v>
      </c>
      <c r="K463" t="s">
        <v>223</v>
      </c>
      <c r="L463" t="str">
        <f>IF(AND(Home!$A$1&gt;=Leave_In_Approval[[#This Row],[Start Time]],Home!$A$1&lt;=Leave_In_Approval[[#This Row],[End Time]]),1,"No Aplica")</f>
        <v>No Aplica</v>
      </c>
    </row>
    <row r="464" spans="1:12" hidden="1" x14ac:dyDescent="0.3">
      <c r="A464" t="s">
        <v>471</v>
      </c>
      <c r="B464" s="3">
        <v>45929</v>
      </c>
      <c r="C464" s="3">
        <v>45929</v>
      </c>
      <c r="D464" t="s">
        <v>2690</v>
      </c>
      <c r="E464" t="s">
        <v>228</v>
      </c>
      <c r="F464" t="s">
        <v>229</v>
      </c>
      <c r="G464">
        <v>540</v>
      </c>
      <c r="H464">
        <v>540</v>
      </c>
      <c r="I464" t="s">
        <v>993</v>
      </c>
      <c r="J464" t="s">
        <v>983</v>
      </c>
      <c r="K464" t="s">
        <v>223</v>
      </c>
      <c r="L464" t="str">
        <f>IF(AND(Home!$A$1&gt;=Leave_In_Approval[[#This Row],[Start Time]],Home!$A$1&lt;=Leave_In_Approval[[#This Row],[End Time]]),1,"No Aplica")</f>
        <v>No Aplica</v>
      </c>
    </row>
    <row r="465" spans="1:12" hidden="1" x14ac:dyDescent="0.3">
      <c r="A465" t="s">
        <v>471</v>
      </c>
      <c r="B465" s="3">
        <v>45929</v>
      </c>
      <c r="C465" s="3">
        <v>45929</v>
      </c>
      <c r="D465" t="s">
        <v>724</v>
      </c>
      <c r="E465" t="s">
        <v>230</v>
      </c>
      <c r="F465" t="s">
        <v>231</v>
      </c>
      <c r="G465">
        <v>540</v>
      </c>
      <c r="H465">
        <v>540</v>
      </c>
      <c r="I465" t="s">
        <v>1121</v>
      </c>
      <c r="J465" t="s">
        <v>983</v>
      </c>
      <c r="K465" t="s">
        <v>223</v>
      </c>
      <c r="L465" t="str">
        <f>IF(AND(Home!$A$1&gt;=Leave_In_Approval[[#This Row],[Start Time]],Home!$A$1&lt;=Leave_In_Approval[[#This Row],[End Time]]),1,"No Aplica")</f>
        <v>No Aplica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6DEA-4494-4D62-ABF0-BEA77F2FE900}">
  <sheetPr published="0"/>
  <dimension ref="A1:S7900"/>
  <sheetViews>
    <sheetView topLeftCell="G254" zoomScale="80" zoomScaleNormal="80" workbookViewId="0">
      <selection activeCell="P4" sqref="P4:P284"/>
    </sheetView>
  </sheetViews>
  <sheetFormatPr baseColWidth="10" defaultRowHeight="14.4" x14ac:dyDescent="0.3"/>
  <cols>
    <col min="1" max="1" width="26.109375" bestFit="1" customWidth="1"/>
    <col min="2" max="2" width="12.44140625" bestFit="1" customWidth="1"/>
    <col min="3" max="3" width="11.6640625" bestFit="1" customWidth="1"/>
    <col min="4" max="4" width="80.88671875" bestFit="1" customWidth="1"/>
    <col min="5" max="5" width="34.5546875" bestFit="1" customWidth="1"/>
    <col min="6" max="6" width="42.33203125" bestFit="1" customWidth="1"/>
    <col min="7" max="7" width="12.88671875" bestFit="1" customWidth="1"/>
    <col min="8" max="8" width="16" bestFit="1" customWidth="1"/>
    <col min="9" max="9" width="41.109375" bestFit="1" customWidth="1"/>
    <col min="10" max="10" width="38.88671875" bestFit="1" customWidth="1"/>
    <col min="11" max="11" width="13.88671875" bestFit="1" customWidth="1"/>
    <col min="12" max="12" width="14.33203125" bestFit="1" customWidth="1"/>
    <col min="13" max="13" width="13.88671875" bestFit="1" customWidth="1"/>
    <col min="14" max="14" width="25.21875" bestFit="1" customWidth="1"/>
    <col min="16" max="16" width="26.33203125" bestFit="1" customWidth="1"/>
    <col min="17" max="17" width="22.44140625" bestFit="1" customWidth="1"/>
    <col min="18" max="18" width="22.109375" bestFit="1" customWidth="1"/>
    <col min="19" max="19" width="21.21875" bestFit="1" customWidth="1"/>
  </cols>
  <sheetData>
    <row r="1" spans="1:19" x14ac:dyDescent="0.3">
      <c r="A1" t="s">
        <v>461</v>
      </c>
      <c r="B1" t="s">
        <v>485</v>
      </c>
      <c r="C1" t="s">
        <v>486</v>
      </c>
      <c r="D1" t="s">
        <v>462</v>
      </c>
      <c r="E1" t="s">
        <v>463</v>
      </c>
      <c r="F1" t="s">
        <v>464</v>
      </c>
      <c r="G1" t="s">
        <v>479</v>
      </c>
      <c r="H1" t="s">
        <v>478</v>
      </c>
      <c r="I1" t="s">
        <v>2</v>
      </c>
      <c r="J1" t="s">
        <v>196</v>
      </c>
      <c r="K1" t="s">
        <v>176</v>
      </c>
      <c r="L1" t="s">
        <v>622</v>
      </c>
      <c r="M1" t="s">
        <v>767</v>
      </c>
      <c r="N1" t="s">
        <v>768</v>
      </c>
      <c r="P1" s="5" t="s">
        <v>622</v>
      </c>
      <c r="Q1" t="s">
        <v>623</v>
      </c>
      <c r="S1" s="3"/>
    </row>
    <row r="2" spans="1:19" x14ac:dyDescent="0.3">
      <c r="A2" s="43" t="s">
        <v>468</v>
      </c>
      <c r="B2" s="3">
        <v>45925</v>
      </c>
      <c r="C2" s="3">
        <v>45925</v>
      </c>
      <c r="D2" s="43" t="s">
        <v>467</v>
      </c>
      <c r="E2" s="43" t="s">
        <v>2755</v>
      </c>
      <c r="F2" s="43" t="s">
        <v>2757</v>
      </c>
      <c r="G2">
        <v>540</v>
      </c>
      <c r="H2">
        <v>540</v>
      </c>
      <c r="I2" s="43" t="s">
        <v>2756</v>
      </c>
      <c r="J2" s="43" t="s">
        <v>1105</v>
      </c>
      <c r="K2" s="43" t="s">
        <v>177</v>
      </c>
      <c r="L2" s="43" t="str">
        <f>IF(AND(Home!$A$1&gt;=Leave[[#This Row],[Start Time]],Home!$A$1&lt;=Leave[[#This Row],[End Time]]),"Aplica","No Aplica")</f>
        <v>No Aplica</v>
      </c>
      <c r="M2" s="43" t="str">
        <f>IF(AND(Home!$A$1&gt;=Leave[[#This Row],[Start Time]],Home!$A$1&lt;=Leave[[#This Row],[End Time]]),Home!$A$1,"No Aplica")</f>
        <v>No Aplica</v>
      </c>
      <c r="N2" s="43" t="str">
        <f>Leave[[#This Row],[User Code (Owning User) (Usuario)]]&amp;Leave[[#This Row],[fecha activa]]</f>
        <v>MIE2025020924271No Aplica</v>
      </c>
    </row>
    <row r="3" spans="1:19" x14ac:dyDescent="0.3">
      <c r="A3" s="43" t="s">
        <v>471</v>
      </c>
      <c r="B3" s="3">
        <v>45910</v>
      </c>
      <c r="C3" s="3">
        <v>45910</v>
      </c>
      <c r="D3" s="43" t="s">
        <v>3300</v>
      </c>
      <c r="E3" s="43" t="s">
        <v>2755</v>
      </c>
      <c r="F3" s="43" t="s">
        <v>2757</v>
      </c>
      <c r="G3">
        <v>540</v>
      </c>
      <c r="H3">
        <v>540</v>
      </c>
      <c r="I3" s="43" t="s">
        <v>2756</v>
      </c>
      <c r="J3" s="43" t="s">
        <v>1105</v>
      </c>
      <c r="K3" s="43" t="s">
        <v>177</v>
      </c>
      <c r="L3" s="43" t="str">
        <f>IF(AND(Home!$A$1&gt;=Leave[[#This Row],[Start Time]],Home!$A$1&lt;=Leave[[#This Row],[End Time]]),"Aplica","No Aplica")</f>
        <v>No Aplica</v>
      </c>
      <c r="M3" s="43" t="str">
        <f>IF(AND(Home!$A$1&gt;=Leave[[#This Row],[Start Time]],Home!$A$1&lt;=Leave[[#This Row],[End Time]]),Home!$A$1,"No Aplica")</f>
        <v>No Aplica</v>
      </c>
      <c r="N3" s="43" t="str">
        <f>Leave[[#This Row],[User Code (Owning User) (Usuario)]]&amp;Leave[[#This Row],[fecha activa]]</f>
        <v>MIE2025020924271No Aplica</v>
      </c>
      <c r="P3" s="5" t="s">
        <v>463</v>
      </c>
      <c r="Q3" s="5" t="s">
        <v>768</v>
      </c>
      <c r="R3" t="s">
        <v>770</v>
      </c>
      <c r="S3" t="s">
        <v>769</v>
      </c>
    </row>
    <row r="4" spans="1:19" x14ac:dyDescent="0.3">
      <c r="A4" s="43" t="s">
        <v>471</v>
      </c>
      <c r="B4" s="3">
        <v>45909</v>
      </c>
      <c r="C4" s="3">
        <v>45909</v>
      </c>
      <c r="D4" s="43" t="s">
        <v>3301</v>
      </c>
      <c r="E4" s="43" t="s">
        <v>2755</v>
      </c>
      <c r="F4" s="43" t="s">
        <v>2757</v>
      </c>
      <c r="G4">
        <v>540</v>
      </c>
      <c r="H4">
        <v>540</v>
      </c>
      <c r="I4" s="43" t="s">
        <v>2756</v>
      </c>
      <c r="J4" s="43" t="s">
        <v>1105</v>
      </c>
      <c r="K4" s="43" t="s">
        <v>177</v>
      </c>
      <c r="L4" s="43" t="str">
        <f>IF(AND(Home!$A$1&gt;=Leave[[#This Row],[Start Time]],Home!$A$1&lt;=Leave[[#This Row],[End Time]]),"Aplica","No Aplica")</f>
        <v>No Aplica</v>
      </c>
      <c r="M4" s="43" t="str">
        <f>IF(AND(Home!$A$1&gt;=Leave[[#This Row],[Start Time]],Home!$A$1&lt;=Leave[[#This Row],[End Time]]),Home!$A$1,"No Aplica")</f>
        <v>No Aplica</v>
      </c>
      <c r="N4" s="43" t="str">
        <f>Leave[[#This Row],[User Code (Owning User) (Usuario)]]&amp;Leave[[#This Row],[fecha activa]]</f>
        <v>MIE2025020924271No Aplica</v>
      </c>
      <c r="P4" t="s">
        <v>571</v>
      </c>
      <c r="Q4" t="s">
        <v>3864</v>
      </c>
      <c r="R4" s="43">
        <v>1</v>
      </c>
      <c r="S4" s="43">
        <v>540</v>
      </c>
    </row>
    <row r="5" spans="1:19" x14ac:dyDescent="0.3">
      <c r="A5" s="43" t="s">
        <v>468</v>
      </c>
      <c r="B5" s="3">
        <v>45915</v>
      </c>
      <c r="C5" s="3">
        <v>45915</v>
      </c>
      <c r="D5" s="43" t="s">
        <v>469</v>
      </c>
      <c r="E5" s="43" t="s">
        <v>2755</v>
      </c>
      <c r="F5" s="43" t="s">
        <v>2757</v>
      </c>
      <c r="G5">
        <v>540</v>
      </c>
      <c r="H5">
        <v>540</v>
      </c>
      <c r="I5" s="43" t="s">
        <v>2756</v>
      </c>
      <c r="J5" s="43" t="s">
        <v>1105</v>
      </c>
      <c r="K5" s="43" t="s">
        <v>177</v>
      </c>
      <c r="L5" s="43" t="str">
        <f>IF(AND(Home!$A$1&gt;=Leave[[#This Row],[Start Time]],Home!$A$1&lt;=Leave[[#This Row],[End Time]]),"Aplica","No Aplica")</f>
        <v>No Aplica</v>
      </c>
      <c r="M5" s="43" t="str">
        <f>IF(AND(Home!$A$1&gt;=Leave[[#This Row],[Start Time]],Home!$A$1&lt;=Leave[[#This Row],[End Time]]),Home!$A$1,"No Aplica")</f>
        <v>No Aplica</v>
      </c>
      <c r="N5" s="43" t="str">
        <f>Leave[[#This Row],[User Code (Owning User) (Usuario)]]&amp;Leave[[#This Row],[fecha activa]]</f>
        <v>MIE2025020924271No Aplica</v>
      </c>
      <c r="P5" t="s">
        <v>125</v>
      </c>
      <c r="Q5" t="s">
        <v>3865</v>
      </c>
      <c r="R5" s="43">
        <v>1</v>
      </c>
      <c r="S5" s="43">
        <v>540</v>
      </c>
    </row>
    <row r="6" spans="1:19" x14ac:dyDescent="0.3">
      <c r="A6" s="43" t="s">
        <v>471</v>
      </c>
      <c r="B6" s="3">
        <v>45905</v>
      </c>
      <c r="C6" s="3">
        <v>45905</v>
      </c>
      <c r="D6" s="43" t="s">
        <v>2995</v>
      </c>
      <c r="E6" s="43" t="s">
        <v>2755</v>
      </c>
      <c r="F6" s="43" t="s">
        <v>2757</v>
      </c>
      <c r="G6">
        <v>120</v>
      </c>
      <c r="H6">
        <v>120</v>
      </c>
      <c r="I6" s="43" t="s">
        <v>2756</v>
      </c>
      <c r="J6" s="43" t="s">
        <v>1105</v>
      </c>
      <c r="K6" s="43" t="s">
        <v>177</v>
      </c>
      <c r="L6" s="43" t="str">
        <f>IF(AND(Home!$A$1&gt;=Leave[[#This Row],[Start Time]],Home!$A$1&lt;=Leave[[#This Row],[End Time]]),"Aplica","No Aplica")</f>
        <v>No Aplica</v>
      </c>
      <c r="M6" s="43" t="str">
        <f>IF(AND(Home!$A$1&gt;=Leave[[#This Row],[Start Time]],Home!$A$1&lt;=Leave[[#This Row],[End Time]]),Home!$A$1,"No Aplica")</f>
        <v>No Aplica</v>
      </c>
      <c r="N6" s="43" t="str">
        <f>Leave[[#This Row],[User Code (Owning User) (Usuario)]]&amp;Leave[[#This Row],[fecha activa]]</f>
        <v>MIE2025020924271No Aplica</v>
      </c>
      <c r="P6" t="s">
        <v>115</v>
      </c>
      <c r="Q6" t="s">
        <v>3866</v>
      </c>
      <c r="R6" s="43">
        <v>1</v>
      </c>
      <c r="S6" s="43">
        <v>60</v>
      </c>
    </row>
    <row r="7" spans="1:19" x14ac:dyDescent="0.3">
      <c r="A7" s="43" t="s">
        <v>471</v>
      </c>
      <c r="B7" s="3">
        <v>45904</v>
      </c>
      <c r="C7" s="3">
        <v>45904</v>
      </c>
      <c r="D7" s="43" t="s">
        <v>3102</v>
      </c>
      <c r="E7" s="43" t="s">
        <v>2755</v>
      </c>
      <c r="F7" s="43" t="s">
        <v>2757</v>
      </c>
      <c r="G7">
        <v>300</v>
      </c>
      <c r="H7">
        <v>300</v>
      </c>
      <c r="I7" s="43" t="s">
        <v>2756</v>
      </c>
      <c r="J7" s="43" t="s">
        <v>1105</v>
      </c>
      <c r="K7" s="43" t="s">
        <v>177</v>
      </c>
      <c r="L7" s="43" t="str">
        <f>IF(AND(Home!$A$1&gt;=Leave[[#This Row],[Start Time]],Home!$A$1&lt;=Leave[[#This Row],[End Time]]),"Aplica","No Aplica")</f>
        <v>No Aplica</v>
      </c>
      <c r="M7" s="43" t="str">
        <f>IF(AND(Home!$A$1&gt;=Leave[[#This Row],[Start Time]],Home!$A$1&lt;=Leave[[#This Row],[End Time]]),Home!$A$1,"No Aplica")</f>
        <v>No Aplica</v>
      </c>
      <c r="N7" s="43" t="str">
        <f>Leave[[#This Row],[User Code (Owning User) (Usuario)]]&amp;Leave[[#This Row],[fecha activa]]</f>
        <v>MIE2025020924271No Aplica</v>
      </c>
      <c r="P7" t="s">
        <v>105</v>
      </c>
      <c r="Q7" t="s">
        <v>3867</v>
      </c>
      <c r="R7" s="43">
        <v>1</v>
      </c>
      <c r="S7" s="43">
        <v>540</v>
      </c>
    </row>
    <row r="8" spans="1:19" x14ac:dyDescent="0.3">
      <c r="A8" s="43" t="s">
        <v>471</v>
      </c>
      <c r="B8" s="3">
        <v>45908</v>
      </c>
      <c r="C8" s="3">
        <v>45908</v>
      </c>
      <c r="D8" s="43" t="s">
        <v>493</v>
      </c>
      <c r="E8" s="43" t="s">
        <v>2755</v>
      </c>
      <c r="F8" s="43" t="s">
        <v>2757</v>
      </c>
      <c r="G8">
        <v>60</v>
      </c>
      <c r="H8">
        <v>60</v>
      </c>
      <c r="I8" s="43" t="s">
        <v>2756</v>
      </c>
      <c r="J8" s="43" t="s">
        <v>1105</v>
      </c>
      <c r="K8" s="43" t="s">
        <v>177</v>
      </c>
      <c r="L8" s="43" t="str">
        <f>IF(AND(Home!$A$1&gt;=Leave[[#This Row],[Start Time]],Home!$A$1&lt;=Leave[[#This Row],[End Time]]),"Aplica","No Aplica")</f>
        <v>No Aplica</v>
      </c>
      <c r="M8" s="43" t="str">
        <f>IF(AND(Home!$A$1&gt;=Leave[[#This Row],[Start Time]],Home!$A$1&lt;=Leave[[#This Row],[End Time]]),Home!$A$1,"No Aplica")</f>
        <v>No Aplica</v>
      </c>
      <c r="N8" s="43" t="str">
        <f>Leave[[#This Row],[User Code (Owning User) (Usuario)]]&amp;Leave[[#This Row],[fecha activa]]</f>
        <v>MIE2025020924271No Aplica</v>
      </c>
      <c r="P8" t="s">
        <v>103</v>
      </c>
      <c r="Q8" t="s">
        <v>3868</v>
      </c>
      <c r="R8" s="43">
        <v>1</v>
      </c>
      <c r="S8" s="43">
        <v>60</v>
      </c>
    </row>
    <row r="9" spans="1:19" x14ac:dyDescent="0.3">
      <c r="A9" s="43" t="s">
        <v>468</v>
      </c>
      <c r="B9" s="3">
        <v>45911</v>
      </c>
      <c r="C9" s="3">
        <v>45911</v>
      </c>
      <c r="D9" s="43" t="s">
        <v>467</v>
      </c>
      <c r="E9" s="43" t="s">
        <v>2755</v>
      </c>
      <c r="F9" s="43" t="s">
        <v>2757</v>
      </c>
      <c r="G9">
        <v>1410</v>
      </c>
      <c r="H9">
        <v>540</v>
      </c>
      <c r="I9" s="43" t="s">
        <v>2756</v>
      </c>
      <c r="J9" s="43" t="s">
        <v>1105</v>
      </c>
      <c r="K9" s="43" t="s">
        <v>177</v>
      </c>
      <c r="L9" s="43" t="str">
        <f>IF(AND(Home!$A$1&gt;=Leave[[#This Row],[Start Time]],Home!$A$1&lt;=Leave[[#This Row],[End Time]]),"Aplica","No Aplica")</f>
        <v>No Aplica</v>
      </c>
      <c r="M9" s="43" t="str">
        <f>IF(AND(Home!$A$1&gt;=Leave[[#This Row],[Start Time]],Home!$A$1&lt;=Leave[[#This Row],[End Time]]),Home!$A$1,"No Aplica")</f>
        <v>No Aplica</v>
      </c>
      <c r="N9" s="43" t="str">
        <f>Leave[[#This Row],[User Code (Owning User) (Usuario)]]&amp;Leave[[#This Row],[fecha activa]]</f>
        <v>MIE2025020924271No Aplica</v>
      </c>
      <c r="P9" t="s">
        <v>98</v>
      </c>
      <c r="Q9" t="s">
        <v>3869</v>
      </c>
      <c r="R9" s="43">
        <v>1</v>
      </c>
      <c r="S9" s="43">
        <v>60</v>
      </c>
    </row>
    <row r="10" spans="1:19" x14ac:dyDescent="0.3">
      <c r="A10" s="43" t="s">
        <v>468</v>
      </c>
      <c r="B10" s="3">
        <v>45930</v>
      </c>
      <c r="C10" s="3">
        <v>45930</v>
      </c>
      <c r="D10" s="43" t="s">
        <v>469</v>
      </c>
      <c r="E10" s="43" t="s">
        <v>2425</v>
      </c>
      <c r="F10" s="43" t="s">
        <v>2427</v>
      </c>
      <c r="G10">
        <v>480</v>
      </c>
      <c r="H10">
        <v>480</v>
      </c>
      <c r="I10" s="43" t="s">
        <v>2426</v>
      </c>
      <c r="J10" s="43" t="s">
        <v>2226</v>
      </c>
      <c r="K10" s="43" t="s">
        <v>177</v>
      </c>
      <c r="L10" s="43" t="str">
        <f>IF(AND(Home!$A$1&gt;=Leave[[#This Row],[Start Time]],Home!$A$1&lt;=Leave[[#This Row],[End Time]]),"Aplica","No Aplica")</f>
        <v>No Aplica</v>
      </c>
      <c r="M10" s="43" t="str">
        <f>IF(AND(Home!$A$1&gt;=Leave[[#This Row],[Start Time]],Home!$A$1&lt;=Leave[[#This Row],[End Time]]),Home!$A$1,"No Aplica")</f>
        <v>No Aplica</v>
      </c>
      <c r="N10" s="43" t="str">
        <f>Leave[[#This Row],[User Code (Owning User) (Usuario)]]&amp;Leave[[#This Row],[fecha activa]]</f>
        <v>MIE2025130824049No Aplica</v>
      </c>
      <c r="P10" t="s">
        <v>69</v>
      </c>
      <c r="Q10" t="s">
        <v>3870</v>
      </c>
      <c r="R10" s="43">
        <v>1</v>
      </c>
      <c r="S10" s="43">
        <v>540</v>
      </c>
    </row>
    <row r="11" spans="1:19" x14ac:dyDescent="0.3">
      <c r="A11" s="43" t="s">
        <v>471</v>
      </c>
      <c r="B11" s="3">
        <v>45929</v>
      </c>
      <c r="C11" s="3">
        <v>45929</v>
      </c>
      <c r="D11" s="43" t="s">
        <v>2573</v>
      </c>
      <c r="E11" s="43" t="s">
        <v>2425</v>
      </c>
      <c r="F11" s="43" t="s">
        <v>2427</v>
      </c>
      <c r="G11">
        <v>60</v>
      </c>
      <c r="H11">
        <v>60</v>
      </c>
      <c r="I11" s="43" t="s">
        <v>2426</v>
      </c>
      <c r="J11" s="43" t="s">
        <v>2226</v>
      </c>
      <c r="K11" s="43" t="s">
        <v>177</v>
      </c>
      <c r="L11" s="43" t="str">
        <f>IF(AND(Home!$A$1&gt;=Leave[[#This Row],[Start Time]],Home!$A$1&lt;=Leave[[#This Row],[End Time]]),"Aplica","No Aplica")</f>
        <v>No Aplica</v>
      </c>
      <c r="M11" s="43" t="str">
        <f>IF(AND(Home!$A$1&gt;=Leave[[#This Row],[Start Time]],Home!$A$1&lt;=Leave[[#This Row],[End Time]]),Home!$A$1,"No Aplica")</f>
        <v>No Aplica</v>
      </c>
      <c r="N11" s="43" t="str">
        <f>Leave[[#This Row],[User Code (Owning User) (Usuario)]]&amp;Leave[[#This Row],[fecha activa]]</f>
        <v>MIE2025130824049No Aplica</v>
      </c>
      <c r="P11" t="s">
        <v>85</v>
      </c>
      <c r="Q11" t="s">
        <v>3871</v>
      </c>
      <c r="R11" s="43">
        <v>1</v>
      </c>
      <c r="S11" s="43">
        <v>540</v>
      </c>
    </row>
    <row r="12" spans="1:19" x14ac:dyDescent="0.3">
      <c r="A12" s="43" t="s">
        <v>471</v>
      </c>
      <c r="B12" s="3">
        <v>45925</v>
      </c>
      <c r="C12" s="3">
        <v>45925</v>
      </c>
      <c r="D12" s="43" t="s">
        <v>2573</v>
      </c>
      <c r="E12" s="43" t="s">
        <v>2425</v>
      </c>
      <c r="F12" s="43" t="s">
        <v>2427</v>
      </c>
      <c r="G12">
        <v>60</v>
      </c>
      <c r="H12">
        <v>60</v>
      </c>
      <c r="I12" s="43" t="s">
        <v>2426</v>
      </c>
      <c r="J12" s="43" t="s">
        <v>2226</v>
      </c>
      <c r="K12" s="43" t="s">
        <v>177</v>
      </c>
      <c r="L12" s="43" t="str">
        <f>IF(AND(Home!$A$1&gt;=Leave[[#This Row],[Start Time]],Home!$A$1&lt;=Leave[[#This Row],[End Time]]),"Aplica","No Aplica")</f>
        <v>No Aplica</v>
      </c>
      <c r="M12" s="43" t="str">
        <f>IF(AND(Home!$A$1&gt;=Leave[[#This Row],[Start Time]],Home!$A$1&lt;=Leave[[#This Row],[End Time]]),Home!$A$1,"No Aplica")</f>
        <v>No Aplica</v>
      </c>
      <c r="N12" s="43" t="str">
        <f>Leave[[#This Row],[User Code (Owning User) (Usuario)]]&amp;Leave[[#This Row],[fecha activa]]</f>
        <v>MIE2025130824049No Aplica</v>
      </c>
      <c r="P12" t="s">
        <v>74</v>
      </c>
      <c r="Q12" t="s">
        <v>3872</v>
      </c>
      <c r="R12" s="43">
        <v>1</v>
      </c>
      <c r="S12" s="43">
        <v>120</v>
      </c>
    </row>
    <row r="13" spans="1:19" x14ac:dyDescent="0.3">
      <c r="A13" s="43" t="s">
        <v>471</v>
      </c>
      <c r="B13" s="3">
        <v>45926</v>
      </c>
      <c r="C13" s="3">
        <v>45926</v>
      </c>
      <c r="D13" s="43" t="s">
        <v>2573</v>
      </c>
      <c r="E13" s="43" t="s">
        <v>2425</v>
      </c>
      <c r="F13" s="43" t="s">
        <v>2427</v>
      </c>
      <c r="G13">
        <v>60</v>
      </c>
      <c r="H13">
        <v>60</v>
      </c>
      <c r="I13" s="43" t="s">
        <v>2426</v>
      </c>
      <c r="J13" s="43" t="s">
        <v>2226</v>
      </c>
      <c r="K13" s="43" t="s">
        <v>177</v>
      </c>
      <c r="L13" s="43" t="str">
        <f>IF(AND(Home!$A$1&gt;=Leave[[#This Row],[Start Time]],Home!$A$1&lt;=Leave[[#This Row],[End Time]]),"Aplica","No Aplica")</f>
        <v>No Aplica</v>
      </c>
      <c r="M13" s="43" t="str">
        <f>IF(AND(Home!$A$1&gt;=Leave[[#This Row],[Start Time]],Home!$A$1&lt;=Leave[[#This Row],[End Time]]),Home!$A$1,"No Aplica")</f>
        <v>No Aplica</v>
      </c>
      <c r="N13" s="43" t="str">
        <f>Leave[[#This Row],[User Code (Owning User) (Usuario)]]&amp;Leave[[#This Row],[fecha activa]]</f>
        <v>MIE2025130824049No Aplica</v>
      </c>
      <c r="P13" t="s">
        <v>65</v>
      </c>
      <c r="Q13" t="s">
        <v>3873</v>
      </c>
      <c r="R13" s="43">
        <v>1</v>
      </c>
      <c r="S13" s="43">
        <v>60</v>
      </c>
    </row>
    <row r="14" spans="1:19" x14ac:dyDescent="0.3">
      <c r="A14" s="43" t="s">
        <v>471</v>
      </c>
      <c r="B14" s="3">
        <v>45924</v>
      </c>
      <c r="C14" s="3">
        <v>45924</v>
      </c>
      <c r="D14" s="43" t="s">
        <v>2573</v>
      </c>
      <c r="E14" s="43" t="s">
        <v>2425</v>
      </c>
      <c r="F14" s="43" t="s">
        <v>2427</v>
      </c>
      <c r="G14">
        <v>60</v>
      </c>
      <c r="H14">
        <v>60</v>
      </c>
      <c r="I14" s="43" t="s">
        <v>2426</v>
      </c>
      <c r="J14" s="43" t="s">
        <v>2226</v>
      </c>
      <c r="K14" s="43" t="s">
        <v>177</v>
      </c>
      <c r="L14" s="43" t="str">
        <f>IF(AND(Home!$A$1&gt;=Leave[[#This Row],[Start Time]],Home!$A$1&lt;=Leave[[#This Row],[End Time]]),"Aplica","No Aplica")</f>
        <v>No Aplica</v>
      </c>
      <c r="M14" s="43" t="str">
        <f>IF(AND(Home!$A$1&gt;=Leave[[#This Row],[Start Time]],Home!$A$1&lt;=Leave[[#This Row],[End Time]]),Home!$A$1,"No Aplica")</f>
        <v>No Aplica</v>
      </c>
      <c r="N14" s="43" t="str">
        <f>Leave[[#This Row],[User Code (Owning User) (Usuario)]]&amp;Leave[[#This Row],[fecha activa]]</f>
        <v>MIE2025130824049No Aplica</v>
      </c>
      <c r="P14" t="s">
        <v>63</v>
      </c>
      <c r="Q14" t="s">
        <v>3874</v>
      </c>
      <c r="R14" s="43">
        <v>1</v>
      </c>
      <c r="S14" s="43">
        <v>120</v>
      </c>
    </row>
    <row r="15" spans="1:19" x14ac:dyDescent="0.3">
      <c r="A15" s="43" t="s">
        <v>471</v>
      </c>
      <c r="B15" s="3">
        <v>45923</v>
      </c>
      <c r="C15" s="3">
        <v>45923</v>
      </c>
      <c r="D15" s="43" t="s">
        <v>2573</v>
      </c>
      <c r="E15" s="43" t="s">
        <v>2425</v>
      </c>
      <c r="F15" s="43" t="s">
        <v>2427</v>
      </c>
      <c r="G15">
        <v>60</v>
      </c>
      <c r="H15">
        <v>60</v>
      </c>
      <c r="I15" s="43" t="s">
        <v>2426</v>
      </c>
      <c r="J15" s="43" t="s">
        <v>2226</v>
      </c>
      <c r="K15" s="43" t="s">
        <v>177</v>
      </c>
      <c r="L15" s="43" t="str">
        <f>IF(AND(Home!$A$1&gt;=Leave[[#This Row],[Start Time]],Home!$A$1&lt;=Leave[[#This Row],[End Time]]),"Aplica","No Aplica")</f>
        <v>No Aplica</v>
      </c>
      <c r="M15" s="43" t="str">
        <f>IF(AND(Home!$A$1&gt;=Leave[[#This Row],[Start Time]],Home!$A$1&lt;=Leave[[#This Row],[End Time]]),Home!$A$1,"No Aplica")</f>
        <v>No Aplica</v>
      </c>
      <c r="N15" s="43" t="str">
        <f>Leave[[#This Row],[User Code (Owning User) (Usuario)]]&amp;Leave[[#This Row],[fecha activa]]</f>
        <v>MIE2025130824049No Aplica</v>
      </c>
      <c r="P15" t="s">
        <v>59</v>
      </c>
      <c r="Q15" t="s">
        <v>3875</v>
      </c>
      <c r="R15" s="43">
        <v>1</v>
      </c>
      <c r="S15" s="43">
        <v>540</v>
      </c>
    </row>
    <row r="16" spans="1:19" x14ac:dyDescent="0.3">
      <c r="A16" s="43" t="s">
        <v>471</v>
      </c>
      <c r="B16" s="3">
        <v>45922</v>
      </c>
      <c r="C16" s="3">
        <v>45922</v>
      </c>
      <c r="D16" s="43" t="s">
        <v>2573</v>
      </c>
      <c r="E16" s="43" t="s">
        <v>2425</v>
      </c>
      <c r="F16" s="43" t="s">
        <v>2427</v>
      </c>
      <c r="G16">
        <v>60</v>
      </c>
      <c r="H16">
        <v>60</v>
      </c>
      <c r="I16" s="43" t="s">
        <v>2426</v>
      </c>
      <c r="J16" s="43" t="s">
        <v>2226</v>
      </c>
      <c r="K16" s="43" t="s">
        <v>177</v>
      </c>
      <c r="L16" s="43" t="str">
        <f>IF(AND(Home!$A$1&gt;=Leave[[#This Row],[Start Time]],Home!$A$1&lt;=Leave[[#This Row],[End Time]]),"Aplica","No Aplica")</f>
        <v>Aplica</v>
      </c>
      <c r="M16" s="43">
        <f>IF(AND(Home!$A$1&gt;=Leave[[#This Row],[Start Time]],Home!$A$1&lt;=Leave[[#This Row],[End Time]]),Home!$A$1,"No Aplica")</f>
        <v>45922</v>
      </c>
      <c r="N16" s="43" t="str">
        <f>Leave[[#This Row],[User Code (Owning User) (Usuario)]]&amp;Leave[[#This Row],[fecha activa]]</f>
        <v>MIE202513082404945922</v>
      </c>
      <c r="P16" t="s">
        <v>61</v>
      </c>
      <c r="Q16" t="s">
        <v>3876</v>
      </c>
      <c r="R16" s="43">
        <v>1</v>
      </c>
      <c r="S16" s="43">
        <v>60</v>
      </c>
    </row>
    <row r="17" spans="1:19" x14ac:dyDescent="0.3">
      <c r="A17" s="43" t="s">
        <v>471</v>
      </c>
      <c r="B17" s="3">
        <v>45919</v>
      </c>
      <c r="C17" s="3">
        <v>45919</v>
      </c>
      <c r="D17" s="43" t="s">
        <v>2573</v>
      </c>
      <c r="E17" s="43" t="s">
        <v>2425</v>
      </c>
      <c r="F17" s="43" t="s">
        <v>2427</v>
      </c>
      <c r="G17">
        <v>60</v>
      </c>
      <c r="H17">
        <v>60</v>
      </c>
      <c r="I17" s="43" t="s">
        <v>2426</v>
      </c>
      <c r="J17" s="43" t="s">
        <v>2226</v>
      </c>
      <c r="K17" s="43" t="s">
        <v>177</v>
      </c>
      <c r="L17" s="43" t="str">
        <f>IF(AND(Home!$A$1&gt;=Leave[[#This Row],[Start Time]],Home!$A$1&lt;=Leave[[#This Row],[End Time]]),"Aplica","No Aplica")</f>
        <v>No Aplica</v>
      </c>
      <c r="M17" s="43" t="str">
        <f>IF(AND(Home!$A$1&gt;=Leave[[#This Row],[Start Time]],Home!$A$1&lt;=Leave[[#This Row],[End Time]]),Home!$A$1,"No Aplica")</f>
        <v>No Aplica</v>
      </c>
      <c r="N17" s="43" t="str">
        <f>Leave[[#This Row],[User Code (Owning User) (Usuario)]]&amp;Leave[[#This Row],[fecha activa]]</f>
        <v>MIE2025130824049No Aplica</v>
      </c>
      <c r="P17" t="s">
        <v>52</v>
      </c>
      <c r="Q17" t="s">
        <v>3877</v>
      </c>
      <c r="R17" s="43">
        <v>1</v>
      </c>
      <c r="S17" s="43">
        <v>540</v>
      </c>
    </row>
    <row r="18" spans="1:19" x14ac:dyDescent="0.3">
      <c r="A18" s="43" t="s">
        <v>471</v>
      </c>
      <c r="B18" s="3">
        <v>45918</v>
      </c>
      <c r="C18" s="3">
        <v>45918</v>
      </c>
      <c r="D18" s="43" t="s">
        <v>2573</v>
      </c>
      <c r="E18" s="43" t="s">
        <v>2425</v>
      </c>
      <c r="F18" s="43" t="s">
        <v>2427</v>
      </c>
      <c r="G18">
        <v>60</v>
      </c>
      <c r="H18">
        <v>60</v>
      </c>
      <c r="I18" s="43" t="s">
        <v>2426</v>
      </c>
      <c r="J18" s="43" t="s">
        <v>2226</v>
      </c>
      <c r="K18" s="43" t="s">
        <v>177</v>
      </c>
      <c r="L18" s="43" t="str">
        <f>IF(AND(Home!$A$1&gt;=Leave[[#This Row],[Start Time]],Home!$A$1&lt;=Leave[[#This Row],[End Time]]),"Aplica","No Aplica")</f>
        <v>No Aplica</v>
      </c>
      <c r="M18" s="43" t="str">
        <f>IF(AND(Home!$A$1&gt;=Leave[[#This Row],[Start Time]],Home!$A$1&lt;=Leave[[#This Row],[End Time]]),Home!$A$1,"No Aplica")</f>
        <v>No Aplica</v>
      </c>
      <c r="N18" s="43" t="str">
        <f>Leave[[#This Row],[User Code (Owning User) (Usuario)]]&amp;Leave[[#This Row],[fecha activa]]</f>
        <v>MIE2025130824049No Aplica</v>
      </c>
      <c r="P18" t="s">
        <v>50</v>
      </c>
      <c r="Q18" t="s">
        <v>3878</v>
      </c>
      <c r="R18" s="43">
        <v>1</v>
      </c>
      <c r="S18" s="43">
        <v>540</v>
      </c>
    </row>
    <row r="19" spans="1:19" x14ac:dyDescent="0.3">
      <c r="A19" s="43" t="s">
        <v>471</v>
      </c>
      <c r="B19" s="3">
        <v>45917</v>
      </c>
      <c r="C19" s="3">
        <v>45917</v>
      </c>
      <c r="D19" s="43" t="s">
        <v>2573</v>
      </c>
      <c r="E19" s="43" t="s">
        <v>2425</v>
      </c>
      <c r="F19" s="43" t="s">
        <v>2427</v>
      </c>
      <c r="G19">
        <v>60</v>
      </c>
      <c r="H19">
        <v>60</v>
      </c>
      <c r="I19" s="43" t="s">
        <v>2426</v>
      </c>
      <c r="J19" s="43" t="s">
        <v>2226</v>
      </c>
      <c r="K19" s="43" t="s">
        <v>177</v>
      </c>
      <c r="L19" s="43" t="str">
        <f>IF(AND(Home!$A$1&gt;=Leave[[#This Row],[Start Time]],Home!$A$1&lt;=Leave[[#This Row],[End Time]]),"Aplica","No Aplica")</f>
        <v>No Aplica</v>
      </c>
      <c r="M19" s="43" t="str">
        <f>IF(AND(Home!$A$1&gt;=Leave[[#This Row],[Start Time]],Home!$A$1&lt;=Leave[[#This Row],[End Time]]),Home!$A$1,"No Aplica")</f>
        <v>No Aplica</v>
      </c>
      <c r="N19" s="43" t="str">
        <f>Leave[[#This Row],[User Code (Owning User) (Usuario)]]&amp;Leave[[#This Row],[fecha activa]]</f>
        <v>MIE2025130824049No Aplica</v>
      </c>
      <c r="P19" t="s">
        <v>96</v>
      </c>
      <c r="Q19" t="s">
        <v>3879</v>
      </c>
      <c r="R19" s="43">
        <v>1</v>
      </c>
      <c r="S19" s="43">
        <v>540</v>
      </c>
    </row>
    <row r="20" spans="1:19" x14ac:dyDescent="0.3">
      <c r="A20" s="43" t="s">
        <v>471</v>
      </c>
      <c r="B20" s="3">
        <v>45916</v>
      </c>
      <c r="C20" s="3">
        <v>45916</v>
      </c>
      <c r="D20" s="43" t="s">
        <v>2573</v>
      </c>
      <c r="E20" s="43" t="s">
        <v>2425</v>
      </c>
      <c r="F20" s="43" t="s">
        <v>2427</v>
      </c>
      <c r="G20">
        <v>60</v>
      </c>
      <c r="H20">
        <v>60</v>
      </c>
      <c r="I20" s="43" t="s">
        <v>2426</v>
      </c>
      <c r="J20" s="43" t="s">
        <v>2226</v>
      </c>
      <c r="K20" s="43" t="s">
        <v>177</v>
      </c>
      <c r="L20" s="43" t="str">
        <f>IF(AND(Home!$A$1&gt;=Leave[[#This Row],[Start Time]],Home!$A$1&lt;=Leave[[#This Row],[End Time]]),"Aplica","No Aplica")</f>
        <v>No Aplica</v>
      </c>
      <c r="M20" s="43" t="str">
        <f>IF(AND(Home!$A$1&gt;=Leave[[#This Row],[Start Time]],Home!$A$1&lt;=Leave[[#This Row],[End Time]]),Home!$A$1,"No Aplica")</f>
        <v>No Aplica</v>
      </c>
      <c r="N20" s="43" t="str">
        <f>Leave[[#This Row],[User Code (Owning User) (Usuario)]]&amp;Leave[[#This Row],[fecha activa]]</f>
        <v>MIE2025130824049No Aplica</v>
      </c>
      <c r="P20" t="s">
        <v>32</v>
      </c>
      <c r="Q20" t="s">
        <v>3880</v>
      </c>
      <c r="R20" s="43">
        <v>1</v>
      </c>
      <c r="S20" s="43">
        <v>540</v>
      </c>
    </row>
    <row r="21" spans="1:19" x14ac:dyDescent="0.3">
      <c r="A21" s="43" t="s">
        <v>471</v>
      </c>
      <c r="B21" s="3">
        <v>45915</v>
      </c>
      <c r="C21" s="3">
        <v>45915</v>
      </c>
      <c r="D21" s="43" t="s">
        <v>3179</v>
      </c>
      <c r="E21" s="43" t="s">
        <v>2425</v>
      </c>
      <c r="F21" s="43" t="s">
        <v>2427</v>
      </c>
      <c r="G21">
        <v>60</v>
      </c>
      <c r="H21">
        <v>60</v>
      </c>
      <c r="I21" s="43" t="s">
        <v>2426</v>
      </c>
      <c r="J21" s="43" t="s">
        <v>2226</v>
      </c>
      <c r="K21" s="43" t="s">
        <v>177</v>
      </c>
      <c r="L21" s="43" t="str">
        <f>IF(AND(Home!$A$1&gt;=Leave[[#This Row],[Start Time]],Home!$A$1&lt;=Leave[[#This Row],[End Time]]),"Aplica","No Aplica")</f>
        <v>No Aplica</v>
      </c>
      <c r="M21" s="43" t="str">
        <f>IF(AND(Home!$A$1&gt;=Leave[[#This Row],[Start Time]],Home!$A$1&lt;=Leave[[#This Row],[End Time]]),Home!$A$1,"No Aplica")</f>
        <v>No Aplica</v>
      </c>
      <c r="N21" s="43" t="str">
        <f>Leave[[#This Row],[User Code (Owning User) (Usuario)]]&amp;Leave[[#This Row],[fecha activa]]</f>
        <v>MIE2025130824049No Aplica</v>
      </c>
      <c r="P21" t="s">
        <v>94</v>
      </c>
      <c r="Q21" t="s">
        <v>3881</v>
      </c>
      <c r="R21" s="43">
        <v>1</v>
      </c>
      <c r="S21" s="43">
        <v>540</v>
      </c>
    </row>
    <row r="22" spans="1:19" x14ac:dyDescent="0.3">
      <c r="A22" s="43" t="s">
        <v>468</v>
      </c>
      <c r="B22" s="3">
        <v>45921</v>
      </c>
      <c r="C22" s="3">
        <v>45921</v>
      </c>
      <c r="D22" s="43" t="s">
        <v>469</v>
      </c>
      <c r="E22" s="43" t="s">
        <v>2425</v>
      </c>
      <c r="F22" s="43" t="s">
        <v>2427</v>
      </c>
      <c r="G22">
        <v>540</v>
      </c>
      <c r="H22">
        <v>540</v>
      </c>
      <c r="I22" s="43" t="s">
        <v>2426</v>
      </c>
      <c r="J22" s="43" t="s">
        <v>2226</v>
      </c>
      <c r="K22" s="43" t="s">
        <v>177</v>
      </c>
      <c r="L22" s="43" t="str">
        <f>IF(AND(Home!$A$1&gt;=Leave[[#This Row],[Start Time]],Home!$A$1&lt;=Leave[[#This Row],[End Time]]),"Aplica","No Aplica")</f>
        <v>No Aplica</v>
      </c>
      <c r="M22" s="43" t="str">
        <f>IF(AND(Home!$A$1&gt;=Leave[[#This Row],[Start Time]],Home!$A$1&lt;=Leave[[#This Row],[End Time]]),Home!$A$1,"No Aplica")</f>
        <v>No Aplica</v>
      </c>
      <c r="N22" s="43" t="str">
        <f>Leave[[#This Row],[User Code (Owning User) (Usuario)]]&amp;Leave[[#This Row],[fecha activa]]</f>
        <v>MIE2025130824049No Aplica</v>
      </c>
      <c r="P22" t="s">
        <v>92</v>
      </c>
      <c r="Q22" t="s">
        <v>3882</v>
      </c>
      <c r="R22" s="43">
        <v>1</v>
      </c>
      <c r="S22" s="43">
        <v>540</v>
      </c>
    </row>
    <row r="23" spans="1:19" x14ac:dyDescent="0.3">
      <c r="A23" s="43" t="s">
        <v>471</v>
      </c>
      <c r="B23" s="3">
        <v>45912</v>
      </c>
      <c r="C23" s="3">
        <v>45912</v>
      </c>
      <c r="D23" s="43" t="s">
        <v>2573</v>
      </c>
      <c r="E23" s="43" t="s">
        <v>2425</v>
      </c>
      <c r="F23" s="43" t="s">
        <v>2427</v>
      </c>
      <c r="G23">
        <v>60</v>
      </c>
      <c r="H23">
        <v>60</v>
      </c>
      <c r="I23" s="43" t="s">
        <v>2426</v>
      </c>
      <c r="J23" s="43" t="s">
        <v>2226</v>
      </c>
      <c r="K23" s="43" t="s">
        <v>177</v>
      </c>
      <c r="L23" s="43" t="str">
        <f>IF(AND(Home!$A$1&gt;=Leave[[#This Row],[Start Time]],Home!$A$1&lt;=Leave[[#This Row],[End Time]]),"Aplica","No Aplica")</f>
        <v>No Aplica</v>
      </c>
      <c r="M23" s="43" t="str">
        <f>IF(AND(Home!$A$1&gt;=Leave[[#This Row],[Start Time]],Home!$A$1&lt;=Leave[[#This Row],[End Time]]),Home!$A$1,"No Aplica")</f>
        <v>No Aplica</v>
      </c>
      <c r="N23" s="43" t="str">
        <f>Leave[[#This Row],[User Code (Owning User) (Usuario)]]&amp;Leave[[#This Row],[fecha activa]]</f>
        <v>MIE2025130824049No Aplica</v>
      </c>
      <c r="P23" t="s">
        <v>25</v>
      </c>
      <c r="Q23" t="s">
        <v>3883</v>
      </c>
      <c r="R23" s="43">
        <v>1</v>
      </c>
      <c r="S23" s="43">
        <v>60</v>
      </c>
    </row>
    <row r="24" spans="1:19" x14ac:dyDescent="0.3">
      <c r="A24" s="43" t="s">
        <v>471</v>
      </c>
      <c r="B24" s="3">
        <v>45911</v>
      </c>
      <c r="C24" s="3">
        <v>45911</v>
      </c>
      <c r="D24" s="43" t="s">
        <v>2573</v>
      </c>
      <c r="E24" s="43" t="s">
        <v>2425</v>
      </c>
      <c r="F24" s="43" t="s">
        <v>2427</v>
      </c>
      <c r="G24">
        <v>60</v>
      </c>
      <c r="H24">
        <v>60</v>
      </c>
      <c r="I24" s="43" t="s">
        <v>2426</v>
      </c>
      <c r="J24" s="43" t="s">
        <v>2226</v>
      </c>
      <c r="K24" s="43" t="s">
        <v>177</v>
      </c>
      <c r="L24" s="43" t="str">
        <f>IF(AND(Home!$A$1&gt;=Leave[[#This Row],[Start Time]],Home!$A$1&lt;=Leave[[#This Row],[End Time]]),"Aplica","No Aplica")</f>
        <v>No Aplica</v>
      </c>
      <c r="M24" s="43" t="str">
        <f>IF(AND(Home!$A$1&gt;=Leave[[#This Row],[Start Time]],Home!$A$1&lt;=Leave[[#This Row],[End Time]]),Home!$A$1,"No Aplica")</f>
        <v>No Aplica</v>
      </c>
      <c r="N24" s="43" t="str">
        <f>Leave[[#This Row],[User Code (Owning User) (Usuario)]]&amp;Leave[[#This Row],[fecha activa]]</f>
        <v>MIE2025130824049No Aplica</v>
      </c>
      <c r="P24" t="s">
        <v>21</v>
      </c>
      <c r="Q24" t="s">
        <v>3884</v>
      </c>
      <c r="R24" s="43">
        <v>1</v>
      </c>
      <c r="S24" s="43">
        <v>30</v>
      </c>
    </row>
    <row r="25" spans="1:19" x14ac:dyDescent="0.3">
      <c r="A25" s="43" t="s">
        <v>471</v>
      </c>
      <c r="B25" s="3">
        <v>45910</v>
      </c>
      <c r="C25" s="3">
        <v>45910</v>
      </c>
      <c r="D25" s="43" t="s">
        <v>2573</v>
      </c>
      <c r="E25" s="43" t="s">
        <v>2425</v>
      </c>
      <c r="F25" s="43" t="s">
        <v>2427</v>
      </c>
      <c r="G25">
        <v>60</v>
      </c>
      <c r="H25">
        <v>60</v>
      </c>
      <c r="I25" s="43" t="s">
        <v>2426</v>
      </c>
      <c r="J25" s="43" t="s">
        <v>2226</v>
      </c>
      <c r="K25" s="43" t="s">
        <v>177</v>
      </c>
      <c r="L25" s="43" t="str">
        <f>IF(AND(Home!$A$1&gt;=Leave[[#This Row],[Start Time]],Home!$A$1&lt;=Leave[[#This Row],[End Time]]),"Aplica","No Aplica")</f>
        <v>No Aplica</v>
      </c>
      <c r="M25" s="43" t="str">
        <f>IF(AND(Home!$A$1&gt;=Leave[[#This Row],[Start Time]],Home!$A$1&lt;=Leave[[#This Row],[End Time]]),Home!$A$1,"No Aplica")</f>
        <v>No Aplica</v>
      </c>
      <c r="N25" s="43" t="str">
        <f>Leave[[#This Row],[User Code (Owning User) (Usuario)]]&amp;Leave[[#This Row],[fecha activa]]</f>
        <v>MIE2025130824049No Aplica</v>
      </c>
      <c r="P25" t="s">
        <v>341</v>
      </c>
      <c r="Q25" t="s">
        <v>3885</v>
      </c>
      <c r="R25" s="43">
        <v>1</v>
      </c>
      <c r="S25" s="43">
        <v>540</v>
      </c>
    </row>
    <row r="26" spans="1:19" x14ac:dyDescent="0.3">
      <c r="A26" s="43" t="s">
        <v>471</v>
      </c>
      <c r="B26" s="3">
        <v>45908</v>
      </c>
      <c r="C26" s="3">
        <v>45908</v>
      </c>
      <c r="D26" s="43" t="s">
        <v>2573</v>
      </c>
      <c r="E26" s="43" t="s">
        <v>2425</v>
      </c>
      <c r="F26" s="43" t="s">
        <v>2427</v>
      </c>
      <c r="G26">
        <v>60</v>
      </c>
      <c r="H26">
        <v>60</v>
      </c>
      <c r="I26" s="43" t="s">
        <v>2426</v>
      </c>
      <c r="J26" s="43" t="s">
        <v>2226</v>
      </c>
      <c r="K26" s="43" t="s">
        <v>177</v>
      </c>
      <c r="L26" s="43" t="str">
        <f>IF(AND(Home!$A$1&gt;=Leave[[#This Row],[Start Time]],Home!$A$1&lt;=Leave[[#This Row],[End Time]]),"Aplica","No Aplica")</f>
        <v>No Aplica</v>
      </c>
      <c r="M26" s="43" t="str">
        <f>IF(AND(Home!$A$1&gt;=Leave[[#This Row],[Start Time]],Home!$A$1&lt;=Leave[[#This Row],[End Time]]),Home!$A$1,"No Aplica")</f>
        <v>No Aplica</v>
      </c>
      <c r="N26" s="43" t="str">
        <f>Leave[[#This Row],[User Code (Owning User) (Usuario)]]&amp;Leave[[#This Row],[fecha activa]]</f>
        <v>MIE2025130824049No Aplica</v>
      </c>
      <c r="P26" t="s">
        <v>375</v>
      </c>
      <c r="Q26" t="s">
        <v>3886</v>
      </c>
      <c r="R26" s="43">
        <v>1</v>
      </c>
      <c r="S26" s="43">
        <v>540</v>
      </c>
    </row>
    <row r="27" spans="1:19" x14ac:dyDescent="0.3">
      <c r="A27" s="43" t="s">
        <v>468</v>
      </c>
      <c r="B27" s="3">
        <v>45909</v>
      </c>
      <c r="C27" s="3">
        <v>45909</v>
      </c>
      <c r="D27" s="43" t="s">
        <v>469</v>
      </c>
      <c r="E27" s="43" t="s">
        <v>2425</v>
      </c>
      <c r="F27" s="43" t="s">
        <v>2427</v>
      </c>
      <c r="G27">
        <v>480</v>
      </c>
      <c r="H27">
        <v>480</v>
      </c>
      <c r="I27" s="43" t="s">
        <v>2426</v>
      </c>
      <c r="J27" s="43" t="s">
        <v>2226</v>
      </c>
      <c r="K27" s="43" t="s">
        <v>177</v>
      </c>
      <c r="L27" s="43" t="str">
        <f>IF(AND(Home!$A$1&gt;=Leave[[#This Row],[Start Time]],Home!$A$1&lt;=Leave[[#This Row],[End Time]]),"Aplica","No Aplica")</f>
        <v>No Aplica</v>
      </c>
      <c r="M27" s="43" t="str">
        <f>IF(AND(Home!$A$1&gt;=Leave[[#This Row],[Start Time]],Home!$A$1&lt;=Leave[[#This Row],[End Time]]),Home!$A$1,"No Aplica")</f>
        <v>No Aplica</v>
      </c>
      <c r="N27" s="43" t="str">
        <f>Leave[[#This Row],[User Code (Owning User) (Usuario)]]&amp;Leave[[#This Row],[fecha activa]]</f>
        <v>MIE2025130824049No Aplica</v>
      </c>
      <c r="P27" t="s">
        <v>378</v>
      </c>
      <c r="Q27" t="s">
        <v>3887</v>
      </c>
      <c r="R27" s="43">
        <v>1</v>
      </c>
      <c r="S27" s="43">
        <v>540</v>
      </c>
    </row>
    <row r="28" spans="1:19" x14ac:dyDescent="0.3">
      <c r="A28" s="43" t="s">
        <v>471</v>
      </c>
      <c r="B28" s="3">
        <v>45905</v>
      </c>
      <c r="C28" s="3">
        <v>45905</v>
      </c>
      <c r="D28" s="43" t="s">
        <v>2573</v>
      </c>
      <c r="E28" s="43" t="s">
        <v>2425</v>
      </c>
      <c r="F28" s="43" t="s">
        <v>2427</v>
      </c>
      <c r="G28">
        <v>60</v>
      </c>
      <c r="H28">
        <v>60</v>
      </c>
      <c r="I28" s="43" t="s">
        <v>2426</v>
      </c>
      <c r="J28" s="43" t="s">
        <v>2226</v>
      </c>
      <c r="K28" s="43" t="s">
        <v>177</v>
      </c>
      <c r="L28" s="43" t="str">
        <f>IF(AND(Home!$A$1&gt;=Leave[[#This Row],[Start Time]],Home!$A$1&lt;=Leave[[#This Row],[End Time]]),"Aplica","No Aplica")</f>
        <v>No Aplica</v>
      </c>
      <c r="M28" s="43" t="str">
        <f>IF(AND(Home!$A$1&gt;=Leave[[#This Row],[Start Time]],Home!$A$1&lt;=Leave[[#This Row],[End Time]]),Home!$A$1,"No Aplica")</f>
        <v>No Aplica</v>
      </c>
      <c r="N28" s="43" t="str">
        <f>Leave[[#This Row],[User Code (Owning User) (Usuario)]]&amp;Leave[[#This Row],[fecha activa]]</f>
        <v>MIE2025130824049No Aplica</v>
      </c>
      <c r="P28" t="s">
        <v>297</v>
      </c>
      <c r="Q28" t="s">
        <v>3888</v>
      </c>
      <c r="R28" s="43">
        <v>1</v>
      </c>
      <c r="S28" s="43">
        <v>540</v>
      </c>
    </row>
    <row r="29" spans="1:19" x14ac:dyDescent="0.3">
      <c r="A29" s="43" t="s">
        <v>471</v>
      </c>
      <c r="B29" s="3">
        <v>45904</v>
      </c>
      <c r="C29" s="3">
        <v>45904</v>
      </c>
      <c r="D29" s="43" t="s">
        <v>2573</v>
      </c>
      <c r="E29" s="43" t="s">
        <v>2425</v>
      </c>
      <c r="F29" s="43" t="s">
        <v>2427</v>
      </c>
      <c r="G29">
        <v>60</v>
      </c>
      <c r="H29">
        <v>60</v>
      </c>
      <c r="I29" s="43" t="s">
        <v>2426</v>
      </c>
      <c r="J29" s="43" t="s">
        <v>2226</v>
      </c>
      <c r="K29" s="43" t="s">
        <v>177</v>
      </c>
      <c r="L29" s="43" t="str">
        <f>IF(AND(Home!$A$1&gt;=Leave[[#This Row],[Start Time]],Home!$A$1&lt;=Leave[[#This Row],[End Time]]),"Aplica","No Aplica")</f>
        <v>No Aplica</v>
      </c>
      <c r="M29" s="43" t="str">
        <f>IF(AND(Home!$A$1&gt;=Leave[[#This Row],[Start Time]],Home!$A$1&lt;=Leave[[#This Row],[End Time]]),Home!$A$1,"No Aplica")</f>
        <v>No Aplica</v>
      </c>
      <c r="N29" s="43" t="str">
        <f>Leave[[#This Row],[User Code (Owning User) (Usuario)]]&amp;Leave[[#This Row],[fecha activa]]</f>
        <v>MIE2025130824049No Aplica</v>
      </c>
      <c r="P29" t="s">
        <v>363</v>
      </c>
      <c r="Q29" t="s">
        <v>3889</v>
      </c>
      <c r="R29" s="43">
        <v>1</v>
      </c>
      <c r="S29" s="43">
        <v>540</v>
      </c>
    </row>
    <row r="30" spans="1:19" x14ac:dyDescent="0.3">
      <c r="A30" s="43" t="s">
        <v>471</v>
      </c>
      <c r="B30" s="3">
        <v>45903</v>
      </c>
      <c r="C30" s="3">
        <v>45903</v>
      </c>
      <c r="D30" s="43" t="s">
        <v>2573</v>
      </c>
      <c r="E30" s="43" t="s">
        <v>2425</v>
      </c>
      <c r="F30" s="43" t="s">
        <v>2427</v>
      </c>
      <c r="G30">
        <v>60</v>
      </c>
      <c r="H30">
        <v>60</v>
      </c>
      <c r="I30" s="43" t="s">
        <v>2426</v>
      </c>
      <c r="J30" s="43" t="s">
        <v>2226</v>
      </c>
      <c r="K30" s="43" t="s">
        <v>177</v>
      </c>
      <c r="L30" s="43" t="str">
        <f>IF(AND(Home!$A$1&gt;=Leave[[#This Row],[Start Time]],Home!$A$1&lt;=Leave[[#This Row],[End Time]]),"Aplica","No Aplica")</f>
        <v>No Aplica</v>
      </c>
      <c r="M30" s="43" t="str">
        <f>IF(AND(Home!$A$1&gt;=Leave[[#This Row],[Start Time]],Home!$A$1&lt;=Leave[[#This Row],[End Time]]),Home!$A$1,"No Aplica")</f>
        <v>No Aplica</v>
      </c>
      <c r="N30" s="43" t="str">
        <f>Leave[[#This Row],[User Code (Owning User) (Usuario)]]&amp;Leave[[#This Row],[fecha activa]]</f>
        <v>MIE2025130824049No Aplica</v>
      </c>
      <c r="P30" t="s">
        <v>288</v>
      </c>
      <c r="Q30" t="s">
        <v>3890</v>
      </c>
      <c r="R30" s="43">
        <v>1</v>
      </c>
      <c r="S30" s="43">
        <v>540</v>
      </c>
    </row>
    <row r="31" spans="1:19" x14ac:dyDescent="0.3">
      <c r="A31" s="43" t="s">
        <v>471</v>
      </c>
      <c r="B31" s="3">
        <v>45901</v>
      </c>
      <c r="C31" s="3">
        <v>45901</v>
      </c>
      <c r="D31" s="43" t="s">
        <v>2573</v>
      </c>
      <c r="E31" s="43" t="s">
        <v>2425</v>
      </c>
      <c r="F31" s="43" t="s">
        <v>2427</v>
      </c>
      <c r="G31">
        <v>60</v>
      </c>
      <c r="H31">
        <v>60</v>
      </c>
      <c r="I31" s="43" t="s">
        <v>2426</v>
      </c>
      <c r="J31" s="43" t="s">
        <v>2226</v>
      </c>
      <c r="K31" s="43" t="s">
        <v>177</v>
      </c>
      <c r="L31" s="43" t="str">
        <f>IF(AND(Home!$A$1&gt;=Leave[[#This Row],[Start Time]],Home!$A$1&lt;=Leave[[#This Row],[End Time]]),"Aplica","No Aplica")</f>
        <v>No Aplica</v>
      </c>
      <c r="M31" s="43" t="str">
        <f>IF(AND(Home!$A$1&gt;=Leave[[#This Row],[Start Time]],Home!$A$1&lt;=Leave[[#This Row],[End Time]]),Home!$A$1,"No Aplica")</f>
        <v>No Aplica</v>
      </c>
      <c r="N31" s="43" t="str">
        <f>Leave[[#This Row],[User Code (Owning User) (Usuario)]]&amp;Leave[[#This Row],[fecha activa]]</f>
        <v>MIE2025130824049No Aplica</v>
      </c>
      <c r="P31" t="s">
        <v>242</v>
      </c>
      <c r="Q31" t="s">
        <v>3891</v>
      </c>
      <c r="R31" s="43">
        <v>1</v>
      </c>
      <c r="S31" s="43">
        <v>540</v>
      </c>
    </row>
    <row r="32" spans="1:19" x14ac:dyDescent="0.3">
      <c r="A32" s="43" t="s">
        <v>468</v>
      </c>
      <c r="B32" s="3">
        <v>45902</v>
      </c>
      <c r="C32" s="3">
        <v>45902</v>
      </c>
      <c r="D32" s="43" t="s">
        <v>469</v>
      </c>
      <c r="E32" s="43" t="s">
        <v>2425</v>
      </c>
      <c r="F32" s="43" t="s">
        <v>2427</v>
      </c>
      <c r="G32">
        <v>480</v>
      </c>
      <c r="H32">
        <v>480</v>
      </c>
      <c r="I32" s="43" t="s">
        <v>2426</v>
      </c>
      <c r="J32" s="43" t="s">
        <v>2226</v>
      </c>
      <c r="K32" s="43" t="s">
        <v>177</v>
      </c>
      <c r="L32" s="43" t="str">
        <f>IF(AND(Home!$A$1&gt;=Leave[[#This Row],[Start Time]],Home!$A$1&lt;=Leave[[#This Row],[End Time]]),"Aplica","No Aplica")</f>
        <v>No Aplica</v>
      </c>
      <c r="M32" s="43" t="str">
        <f>IF(AND(Home!$A$1&gt;=Leave[[#This Row],[Start Time]],Home!$A$1&lt;=Leave[[#This Row],[End Time]]),Home!$A$1,"No Aplica")</f>
        <v>No Aplica</v>
      </c>
      <c r="N32" s="43" t="str">
        <f>Leave[[#This Row],[User Code (Owning User) (Usuario)]]&amp;Leave[[#This Row],[fecha activa]]</f>
        <v>MIE2025130824049No Aplica</v>
      </c>
      <c r="P32" t="s">
        <v>240</v>
      </c>
      <c r="Q32" t="s">
        <v>3892</v>
      </c>
      <c r="R32" s="43">
        <v>1</v>
      </c>
      <c r="S32" s="43">
        <v>60</v>
      </c>
    </row>
    <row r="33" spans="1:19" x14ac:dyDescent="0.3">
      <c r="A33" s="43" t="s">
        <v>468</v>
      </c>
      <c r="B33" s="3">
        <v>45917</v>
      </c>
      <c r="C33" s="3">
        <v>45917</v>
      </c>
      <c r="D33" s="43" t="s">
        <v>469</v>
      </c>
      <c r="E33" s="43" t="s">
        <v>636</v>
      </c>
      <c r="F33" s="43" t="s">
        <v>637</v>
      </c>
      <c r="G33">
        <v>540</v>
      </c>
      <c r="H33">
        <v>540</v>
      </c>
      <c r="I33" s="43" t="s">
        <v>1265</v>
      </c>
      <c r="J33" s="43" t="s">
        <v>1487</v>
      </c>
      <c r="K33" s="43" t="s">
        <v>177</v>
      </c>
      <c r="L33" s="43" t="str">
        <f>IF(AND(Home!$A$1&gt;=Leave[[#This Row],[Start Time]],Home!$A$1&lt;=Leave[[#This Row],[End Time]]),"Aplica","No Aplica")</f>
        <v>No Aplica</v>
      </c>
      <c r="M33" s="43" t="str">
        <f>IF(AND(Home!$A$1&gt;=Leave[[#This Row],[Start Time]],Home!$A$1&lt;=Leave[[#This Row],[End Time]]),Home!$A$1,"No Aplica")</f>
        <v>No Aplica</v>
      </c>
      <c r="N33" s="43" t="str">
        <f>Leave[[#This Row],[User Code (Owning User) (Usuario)]]&amp;Leave[[#This Row],[fecha activa]]</f>
        <v>MIE2024030716322No Aplica</v>
      </c>
      <c r="P33" t="s">
        <v>332</v>
      </c>
      <c r="Q33" t="s">
        <v>3893</v>
      </c>
      <c r="R33" s="43">
        <v>1</v>
      </c>
      <c r="S33" s="43">
        <v>540</v>
      </c>
    </row>
    <row r="34" spans="1:19" x14ac:dyDescent="0.3">
      <c r="A34" s="43" t="s">
        <v>468</v>
      </c>
      <c r="B34" s="3">
        <v>45904</v>
      </c>
      <c r="C34" s="3">
        <v>45904</v>
      </c>
      <c r="D34" s="43" t="s">
        <v>1864</v>
      </c>
      <c r="E34" s="43" t="s">
        <v>636</v>
      </c>
      <c r="F34" s="43" t="s">
        <v>637</v>
      </c>
      <c r="G34">
        <v>150</v>
      </c>
      <c r="H34">
        <v>150</v>
      </c>
      <c r="I34" s="43" t="s">
        <v>1265</v>
      </c>
      <c r="J34" s="43" t="s">
        <v>1487</v>
      </c>
      <c r="K34" s="43" t="s">
        <v>177</v>
      </c>
      <c r="L34" s="43" t="str">
        <f>IF(AND(Home!$A$1&gt;=Leave[[#This Row],[Start Time]],Home!$A$1&lt;=Leave[[#This Row],[End Time]]),"Aplica","No Aplica")</f>
        <v>No Aplica</v>
      </c>
      <c r="M34" s="43" t="str">
        <f>IF(AND(Home!$A$1&gt;=Leave[[#This Row],[Start Time]],Home!$A$1&lt;=Leave[[#This Row],[End Time]]),Home!$A$1,"No Aplica")</f>
        <v>No Aplica</v>
      </c>
      <c r="N34" s="43" t="str">
        <f>Leave[[#This Row],[User Code (Owning User) (Usuario)]]&amp;Leave[[#This Row],[fecha activa]]</f>
        <v>MIE2024030716322No Aplica</v>
      </c>
      <c r="P34" t="s">
        <v>563</v>
      </c>
      <c r="Q34" t="s">
        <v>3894</v>
      </c>
      <c r="R34" s="43">
        <v>1</v>
      </c>
      <c r="S34" s="43">
        <v>540</v>
      </c>
    </row>
    <row r="35" spans="1:19" x14ac:dyDescent="0.3">
      <c r="A35" s="43" t="s">
        <v>468</v>
      </c>
      <c r="B35" s="3">
        <v>45921</v>
      </c>
      <c r="C35" s="3">
        <v>45921</v>
      </c>
      <c r="D35" s="43" t="s">
        <v>1866</v>
      </c>
      <c r="E35" s="43" t="s">
        <v>1466</v>
      </c>
      <c r="F35" s="43" t="s">
        <v>1468</v>
      </c>
      <c r="G35">
        <v>540</v>
      </c>
      <c r="H35">
        <v>540</v>
      </c>
      <c r="I35" s="43" t="s">
        <v>1467</v>
      </c>
      <c r="J35" s="43" t="s">
        <v>1034</v>
      </c>
      <c r="K35" s="43" t="s">
        <v>178</v>
      </c>
      <c r="L35" s="43" t="str">
        <f>IF(AND(Home!$A$1&gt;=Leave[[#This Row],[Start Time]],Home!$A$1&lt;=Leave[[#This Row],[End Time]]),"Aplica","No Aplica")</f>
        <v>No Aplica</v>
      </c>
      <c r="M35" s="43" t="str">
        <f>IF(AND(Home!$A$1&gt;=Leave[[#This Row],[Start Time]],Home!$A$1&lt;=Leave[[#This Row],[End Time]]),Home!$A$1,"No Aplica")</f>
        <v>No Aplica</v>
      </c>
      <c r="N35" s="43" t="str">
        <f>Leave[[#This Row],[User Code (Owning User) (Usuario)]]&amp;Leave[[#This Row],[fecha activa]]</f>
        <v>MIE2025250221076No Aplica</v>
      </c>
      <c r="P35" t="s">
        <v>561</v>
      </c>
      <c r="Q35" t="s">
        <v>3895</v>
      </c>
      <c r="R35" s="43">
        <v>1</v>
      </c>
      <c r="S35" s="43">
        <v>540</v>
      </c>
    </row>
    <row r="36" spans="1:19" x14ac:dyDescent="0.3">
      <c r="A36" s="43" t="s">
        <v>468</v>
      </c>
      <c r="B36" s="3">
        <v>45920</v>
      </c>
      <c r="C36" s="3">
        <v>45920</v>
      </c>
      <c r="D36" s="43" t="s">
        <v>1866</v>
      </c>
      <c r="E36" s="43" t="s">
        <v>1466</v>
      </c>
      <c r="F36" s="43" t="s">
        <v>1468</v>
      </c>
      <c r="G36">
        <v>540</v>
      </c>
      <c r="H36">
        <v>540</v>
      </c>
      <c r="I36" s="43" t="s">
        <v>1467</v>
      </c>
      <c r="J36" s="43" t="s">
        <v>1034</v>
      </c>
      <c r="K36" s="43" t="s">
        <v>178</v>
      </c>
      <c r="L36" s="43" t="str">
        <f>IF(AND(Home!$A$1&gt;=Leave[[#This Row],[Start Time]],Home!$A$1&lt;=Leave[[#This Row],[End Time]]),"Aplica","No Aplica")</f>
        <v>No Aplica</v>
      </c>
      <c r="M36" s="43" t="str">
        <f>IF(AND(Home!$A$1&gt;=Leave[[#This Row],[Start Time]],Home!$A$1&lt;=Leave[[#This Row],[End Time]]),Home!$A$1,"No Aplica")</f>
        <v>No Aplica</v>
      </c>
      <c r="N36" s="43" t="str">
        <f>Leave[[#This Row],[User Code (Owning User) (Usuario)]]&amp;Leave[[#This Row],[fecha activa]]</f>
        <v>MIE2025250221076No Aplica</v>
      </c>
      <c r="P36" t="s">
        <v>301</v>
      </c>
      <c r="Q36" t="s">
        <v>3896</v>
      </c>
      <c r="R36" s="43">
        <v>2</v>
      </c>
      <c r="S36" s="43">
        <v>1080</v>
      </c>
    </row>
    <row r="37" spans="1:19" x14ac:dyDescent="0.3">
      <c r="A37" s="43" t="s">
        <v>471</v>
      </c>
      <c r="B37" s="3">
        <v>45919</v>
      </c>
      <c r="C37" s="3">
        <v>45919</v>
      </c>
      <c r="D37" s="43" t="s">
        <v>1404</v>
      </c>
      <c r="E37" s="43" t="s">
        <v>1466</v>
      </c>
      <c r="F37" s="43" t="s">
        <v>1468</v>
      </c>
      <c r="G37">
        <v>480</v>
      </c>
      <c r="H37">
        <v>480</v>
      </c>
      <c r="I37" s="43" t="s">
        <v>1467</v>
      </c>
      <c r="J37" s="43" t="s">
        <v>1034</v>
      </c>
      <c r="K37" s="43" t="s">
        <v>178</v>
      </c>
      <c r="L37" s="43" t="str">
        <f>IF(AND(Home!$A$1&gt;=Leave[[#This Row],[Start Time]],Home!$A$1&lt;=Leave[[#This Row],[End Time]]),"Aplica","No Aplica")</f>
        <v>No Aplica</v>
      </c>
      <c r="M37" s="43" t="str">
        <f>IF(AND(Home!$A$1&gt;=Leave[[#This Row],[Start Time]],Home!$A$1&lt;=Leave[[#This Row],[End Time]]),Home!$A$1,"No Aplica")</f>
        <v>No Aplica</v>
      </c>
      <c r="N37" s="43" t="str">
        <f>Leave[[#This Row],[User Code (Owning User) (Usuario)]]&amp;Leave[[#This Row],[fecha activa]]</f>
        <v>MIE2025250221076No Aplica</v>
      </c>
      <c r="P37" t="s">
        <v>199</v>
      </c>
      <c r="Q37" t="s">
        <v>3897</v>
      </c>
      <c r="R37" s="43">
        <v>1</v>
      </c>
      <c r="S37" s="43">
        <v>60</v>
      </c>
    </row>
    <row r="38" spans="1:19" x14ac:dyDescent="0.3">
      <c r="A38" s="43" t="s">
        <v>471</v>
      </c>
      <c r="B38" s="3">
        <v>45916</v>
      </c>
      <c r="C38" s="3">
        <v>45916</v>
      </c>
      <c r="D38" s="43" t="s">
        <v>493</v>
      </c>
      <c r="E38" s="43" t="s">
        <v>1466</v>
      </c>
      <c r="F38" s="43" t="s">
        <v>1468</v>
      </c>
      <c r="G38">
        <v>480</v>
      </c>
      <c r="H38">
        <v>480</v>
      </c>
      <c r="I38" s="43" t="s">
        <v>1467</v>
      </c>
      <c r="J38" s="43" t="s">
        <v>1034</v>
      </c>
      <c r="K38" s="43" t="s">
        <v>178</v>
      </c>
      <c r="L38" s="43" t="str">
        <f>IF(AND(Home!$A$1&gt;=Leave[[#This Row],[Start Time]],Home!$A$1&lt;=Leave[[#This Row],[End Time]]),"Aplica","No Aplica")</f>
        <v>No Aplica</v>
      </c>
      <c r="M38" s="43" t="str">
        <f>IF(AND(Home!$A$1&gt;=Leave[[#This Row],[Start Time]],Home!$A$1&lt;=Leave[[#This Row],[End Time]]),Home!$A$1,"No Aplica")</f>
        <v>No Aplica</v>
      </c>
      <c r="N38" s="43" t="str">
        <f>Leave[[#This Row],[User Code (Owning User) (Usuario)]]&amp;Leave[[#This Row],[fecha activa]]</f>
        <v>MIE2025250221076No Aplica</v>
      </c>
      <c r="P38" t="s">
        <v>197</v>
      </c>
      <c r="Q38" t="s">
        <v>3898</v>
      </c>
      <c r="R38" s="43">
        <v>1</v>
      </c>
      <c r="S38" s="43">
        <v>540</v>
      </c>
    </row>
    <row r="39" spans="1:19" x14ac:dyDescent="0.3">
      <c r="A39" s="43" t="s">
        <v>468</v>
      </c>
      <c r="B39" s="3">
        <v>45914</v>
      </c>
      <c r="C39" s="3">
        <v>45914</v>
      </c>
      <c r="D39" s="43" t="s">
        <v>470</v>
      </c>
      <c r="E39" s="43" t="s">
        <v>1466</v>
      </c>
      <c r="F39" s="43" t="s">
        <v>1468</v>
      </c>
      <c r="G39">
        <v>540</v>
      </c>
      <c r="H39">
        <v>540</v>
      </c>
      <c r="I39" s="43" t="s">
        <v>1467</v>
      </c>
      <c r="J39" s="43" t="s">
        <v>1034</v>
      </c>
      <c r="K39" s="43" t="s">
        <v>178</v>
      </c>
      <c r="L39" s="43" t="str">
        <f>IF(AND(Home!$A$1&gt;=Leave[[#This Row],[Start Time]],Home!$A$1&lt;=Leave[[#This Row],[End Time]]),"Aplica","No Aplica")</f>
        <v>No Aplica</v>
      </c>
      <c r="M39" s="43" t="str">
        <f>IF(AND(Home!$A$1&gt;=Leave[[#This Row],[Start Time]],Home!$A$1&lt;=Leave[[#This Row],[End Time]]),Home!$A$1,"No Aplica")</f>
        <v>No Aplica</v>
      </c>
      <c r="N39" s="43" t="str">
        <f>Leave[[#This Row],[User Code (Owning User) (Usuario)]]&amp;Leave[[#This Row],[fecha activa]]</f>
        <v>MIE2025250221076No Aplica</v>
      </c>
      <c r="P39" t="s">
        <v>565</v>
      </c>
      <c r="Q39" t="s">
        <v>3899</v>
      </c>
      <c r="R39" s="43">
        <v>1</v>
      </c>
      <c r="S39" s="43">
        <v>540</v>
      </c>
    </row>
    <row r="40" spans="1:19" x14ac:dyDescent="0.3">
      <c r="A40" s="43" t="s">
        <v>471</v>
      </c>
      <c r="B40" s="3">
        <v>45912</v>
      </c>
      <c r="C40" s="3">
        <v>45912</v>
      </c>
      <c r="D40" s="43" t="s">
        <v>602</v>
      </c>
      <c r="E40" s="43" t="s">
        <v>1466</v>
      </c>
      <c r="F40" s="43" t="s">
        <v>1468</v>
      </c>
      <c r="G40">
        <v>480</v>
      </c>
      <c r="H40">
        <v>480</v>
      </c>
      <c r="I40" s="43" t="s">
        <v>1467</v>
      </c>
      <c r="J40" s="43" t="s">
        <v>1034</v>
      </c>
      <c r="K40" s="43" t="s">
        <v>178</v>
      </c>
      <c r="L40" s="43" t="str">
        <f>IF(AND(Home!$A$1&gt;=Leave[[#This Row],[Start Time]],Home!$A$1&lt;=Leave[[#This Row],[End Time]]),"Aplica","No Aplica")</f>
        <v>No Aplica</v>
      </c>
      <c r="M40" s="43" t="str">
        <f>IF(AND(Home!$A$1&gt;=Leave[[#This Row],[Start Time]],Home!$A$1&lt;=Leave[[#This Row],[End Time]]),Home!$A$1,"No Aplica")</f>
        <v>No Aplica</v>
      </c>
      <c r="N40" s="43" t="str">
        <f>Leave[[#This Row],[User Code (Owning User) (Usuario)]]&amp;Leave[[#This Row],[fecha activa]]</f>
        <v>MIE2025250221076No Aplica</v>
      </c>
      <c r="P40" t="s">
        <v>246</v>
      </c>
      <c r="Q40" t="s">
        <v>3900</v>
      </c>
      <c r="R40" s="43">
        <v>1</v>
      </c>
      <c r="S40" s="43">
        <v>540</v>
      </c>
    </row>
    <row r="41" spans="1:19" x14ac:dyDescent="0.3">
      <c r="A41" s="43" t="s">
        <v>471</v>
      </c>
      <c r="B41" s="3">
        <v>45909</v>
      </c>
      <c r="C41" s="3">
        <v>45909</v>
      </c>
      <c r="D41" s="43" t="s">
        <v>3306</v>
      </c>
      <c r="E41" s="43" t="s">
        <v>1466</v>
      </c>
      <c r="F41" s="43" t="s">
        <v>1468</v>
      </c>
      <c r="G41">
        <v>480</v>
      </c>
      <c r="H41">
        <v>480</v>
      </c>
      <c r="I41" s="43" t="s">
        <v>1467</v>
      </c>
      <c r="J41" s="43" t="s">
        <v>1034</v>
      </c>
      <c r="K41" s="43" t="s">
        <v>178</v>
      </c>
      <c r="L41" s="43" t="str">
        <f>IF(AND(Home!$A$1&gt;=Leave[[#This Row],[Start Time]],Home!$A$1&lt;=Leave[[#This Row],[End Time]]),"Aplica","No Aplica")</f>
        <v>No Aplica</v>
      </c>
      <c r="M41" s="43" t="str">
        <f>IF(AND(Home!$A$1&gt;=Leave[[#This Row],[Start Time]],Home!$A$1&lt;=Leave[[#This Row],[End Time]]),Home!$A$1,"No Aplica")</f>
        <v>No Aplica</v>
      </c>
      <c r="N41" s="43" t="str">
        <f>Leave[[#This Row],[User Code (Owning User) (Usuario)]]&amp;Leave[[#This Row],[fecha activa]]</f>
        <v>MIE2025250221076No Aplica</v>
      </c>
      <c r="P41" t="s">
        <v>323</v>
      </c>
      <c r="Q41" t="s">
        <v>3901</v>
      </c>
      <c r="R41" s="43">
        <v>1</v>
      </c>
      <c r="S41" s="43">
        <v>480</v>
      </c>
    </row>
    <row r="42" spans="1:19" x14ac:dyDescent="0.3">
      <c r="A42" s="43" t="s">
        <v>471</v>
      </c>
      <c r="B42" s="3">
        <v>45908</v>
      </c>
      <c r="C42" s="3">
        <v>45908</v>
      </c>
      <c r="D42" s="43" t="s">
        <v>493</v>
      </c>
      <c r="E42" s="43" t="s">
        <v>1466</v>
      </c>
      <c r="F42" s="43" t="s">
        <v>1468</v>
      </c>
      <c r="G42">
        <v>420</v>
      </c>
      <c r="H42">
        <v>420</v>
      </c>
      <c r="I42" s="43" t="s">
        <v>1467</v>
      </c>
      <c r="J42" s="43" t="s">
        <v>1034</v>
      </c>
      <c r="K42" s="43" t="s">
        <v>178</v>
      </c>
      <c r="L42" s="43" t="str">
        <f>IF(AND(Home!$A$1&gt;=Leave[[#This Row],[Start Time]],Home!$A$1&lt;=Leave[[#This Row],[End Time]]),"Aplica","No Aplica")</f>
        <v>No Aplica</v>
      </c>
      <c r="M42" s="43" t="str">
        <f>IF(AND(Home!$A$1&gt;=Leave[[#This Row],[Start Time]],Home!$A$1&lt;=Leave[[#This Row],[End Time]]),Home!$A$1,"No Aplica")</f>
        <v>No Aplica</v>
      </c>
      <c r="N42" s="43" t="str">
        <f>Leave[[#This Row],[User Code (Owning User) (Usuario)]]&amp;Leave[[#This Row],[fecha activa]]</f>
        <v>MIE2025250221076No Aplica</v>
      </c>
      <c r="P42" t="s">
        <v>347</v>
      </c>
      <c r="Q42" t="s">
        <v>3902</v>
      </c>
      <c r="R42" s="43">
        <v>1</v>
      </c>
      <c r="S42" s="43">
        <v>540</v>
      </c>
    </row>
    <row r="43" spans="1:19" x14ac:dyDescent="0.3">
      <c r="A43" s="43" t="s">
        <v>471</v>
      </c>
      <c r="B43" s="3">
        <v>45907</v>
      </c>
      <c r="C43" s="3">
        <v>45907</v>
      </c>
      <c r="D43" s="43" t="s">
        <v>3001</v>
      </c>
      <c r="E43" s="43" t="s">
        <v>1466</v>
      </c>
      <c r="F43" s="43" t="s">
        <v>1468</v>
      </c>
      <c r="G43">
        <v>480</v>
      </c>
      <c r="H43">
        <v>480</v>
      </c>
      <c r="I43" s="43" t="s">
        <v>1467</v>
      </c>
      <c r="J43" s="43" t="s">
        <v>1034</v>
      </c>
      <c r="K43" s="43" t="s">
        <v>178</v>
      </c>
      <c r="L43" s="43" t="str">
        <f>IF(AND(Home!$A$1&gt;=Leave[[#This Row],[Start Time]],Home!$A$1&lt;=Leave[[#This Row],[End Time]]),"Aplica","No Aplica")</f>
        <v>No Aplica</v>
      </c>
      <c r="M43" s="43" t="str">
        <f>IF(AND(Home!$A$1&gt;=Leave[[#This Row],[Start Time]],Home!$A$1&lt;=Leave[[#This Row],[End Time]]),Home!$A$1,"No Aplica")</f>
        <v>No Aplica</v>
      </c>
      <c r="N43" s="43" t="str">
        <f>Leave[[#This Row],[User Code (Owning User) (Usuario)]]&amp;Leave[[#This Row],[fecha activa]]</f>
        <v>MIE2025250221076No Aplica</v>
      </c>
      <c r="P43" t="s">
        <v>369</v>
      </c>
      <c r="Q43" t="s">
        <v>3903</v>
      </c>
      <c r="R43" s="43">
        <v>1</v>
      </c>
      <c r="S43" s="43">
        <v>30</v>
      </c>
    </row>
    <row r="44" spans="1:19" x14ac:dyDescent="0.3">
      <c r="A44" s="43" t="s">
        <v>471</v>
      </c>
      <c r="B44" s="3">
        <v>45905</v>
      </c>
      <c r="C44" s="3">
        <v>45905</v>
      </c>
      <c r="D44" s="43" t="s">
        <v>3002</v>
      </c>
      <c r="E44" s="43" t="s">
        <v>1466</v>
      </c>
      <c r="F44" s="43" t="s">
        <v>1468</v>
      </c>
      <c r="G44">
        <v>480</v>
      </c>
      <c r="H44">
        <v>480</v>
      </c>
      <c r="I44" s="43" t="s">
        <v>1467</v>
      </c>
      <c r="J44" s="43" t="s">
        <v>1034</v>
      </c>
      <c r="K44" s="43" t="s">
        <v>178</v>
      </c>
      <c r="L44" s="43" t="str">
        <f>IF(AND(Home!$A$1&gt;=Leave[[#This Row],[Start Time]],Home!$A$1&lt;=Leave[[#This Row],[End Time]]),"Aplica","No Aplica")</f>
        <v>No Aplica</v>
      </c>
      <c r="M44" s="43" t="str">
        <f>IF(AND(Home!$A$1&gt;=Leave[[#This Row],[Start Time]],Home!$A$1&lt;=Leave[[#This Row],[End Time]]),Home!$A$1,"No Aplica")</f>
        <v>No Aplica</v>
      </c>
      <c r="N44" s="43" t="str">
        <f>Leave[[#This Row],[User Code (Owning User) (Usuario)]]&amp;Leave[[#This Row],[fecha activa]]</f>
        <v>MIE2025250221076No Aplica</v>
      </c>
      <c r="P44" t="s">
        <v>399</v>
      </c>
      <c r="Q44" t="s">
        <v>3904</v>
      </c>
      <c r="R44" s="43">
        <v>1</v>
      </c>
      <c r="S44" s="43">
        <v>540</v>
      </c>
    </row>
    <row r="45" spans="1:19" x14ac:dyDescent="0.3">
      <c r="A45" s="43" t="s">
        <v>471</v>
      </c>
      <c r="B45" s="3">
        <v>45904</v>
      </c>
      <c r="C45" s="3">
        <v>45904</v>
      </c>
      <c r="D45" s="43" t="s">
        <v>3003</v>
      </c>
      <c r="E45" s="43" t="s">
        <v>1466</v>
      </c>
      <c r="F45" s="43" t="s">
        <v>1468</v>
      </c>
      <c r="G45">
        <v>420</v>
      </c>
      <c r="H45">
        <v>420</v>
      </c>
      <c r="I45" s="43" t="s">
        <v>1467</v>
      </c>
      <c r="J45" s="43" t="s">
        <v>1034</v>
      </c>
      <c r="K45" s="43" t="s">
        <v>178</v>
      </c>
      <c r="L45" s="43" t="str">
        <f>IF(AND(Home!$A$1&gt;=Leave[[#This Row],[Start Time]],Home!$A$1&lt;=Leave[[#This Row],[End Time]]),"Aplica","No Aplica")</f>
        <v>No Aplica</v>
      </c>
      <c r="M45" s="43" t="str">
        <f>IF(AND(Home!$A$1&gt;=Leave[[#This Row],[Start Time]],Home!$A$1&lt;=Leave[[#This Row],[End Time]]),Home!$A$1,"No Aplica")</f>
        <v>No Aplica</v>
      </c>
      <c r="N45" s="43" t="str">
        <f>Leave[[#This Row],[User Code (Owning User) (Usuario)]]&amp;Leave[[#This Row],[fecha activa]]</f>
        <v>MIE2025250221076No Aplica</v>
      </c>
      <c r="P45" t="s">
        <v>569</v>
      </c>
      <c r="Q45" t="s">
        <v>3905</v>
      </c>
      <c r="R45" s="43">
        <v>1</v>
      </c>
      <c r="S45" s="43">
        <v>480</v>
      </c>
    </row>
    <row r="46" spans="1:19" x14ac:dyDescent="0.3">
      <c r="A46" s="43" t="s">
        <v>468</v>
      </c>
      <c r="B46" s="3">
        <v>45903</v>
      </c>
      <c r="C46" s="3">
        <v>45903</v>
      </c>
      <c r="D46" s="43" t="s">
        <v>475</v>
      </c>
      <c r="E46" s="43" t="s">
        <v>1466</v>
      </c>
      <c r="F46" s="43" t="s">
        <v>1468</v>
      </c>
      <c r="G46">
        <v>540</v>
      </c>
      <c r="H46">
        <v>540</v>
      </c>
      <c r="I46" s="43" t="s">
        <v>1467</v>
      </c>
      <c r="J46" s="43" t="s">
        <v>1034</v>
      </c>
      <c r="K46" s="43" t="s">
        <v>178</v>
      </c>
      <c r="L46" s="43" t="str">
        <f>IF(AND(Home!$A$1&gt;=Leave[[#This Row],[Start Time]],Home!$A$1&lt;=Leave[[#This Row],[End Time]]),"Aplica","No Aplica")</f>
        <v>No Aplica</v>
      </c>
      <c r="M46" s="43" t="str">
        <f>IF(AND(Home!$A$1&gt;=Leave[[#This Row],[Start Time]],Home!$A$1&lt;=Leave[[#This Row],[End Time]]),Home!$A$1,"No Aplica")</f>
        <v>No Aplica</v>
      </c>
      <c r="N46" s="43" t="str">
        <f>Leave[[#This Row],[User Code (Owning User) (Usuario)]]&amp;Leave[[#This Row],[fecha activa]]</f>
        <v>MIE2025250221076No Aplica</v>
      </c>
      <c r="P46" t="s">
        <v>203</v>
      </c>
      <c r="Q46" t="s">
        <v>3906</v>
      </c>
      <c r="R46" s="43">
        <v>1</v>
      </c>
      <c r="S46" s="43">
        <v>60</v>
      </c>
    </row>
    <row r="47" spans="1:19" x14ac:dyDescent="0.3">
      <c r="A47" s="43" t="s">
        <v>471</v>
      </c>
      <c r="B47" s="3">
        <v>45902</v>
      </c>
      <c r="C47" s="3">
        <v>45902</v>
      </c>
      <c r="D47" s="43" t="s">
        <v>2777</v>
      </c>
      <c r="E47" s="43" t="s">
        <v>1466</v>
      </c>
      <c r="F47" s="43" t="s">
        <v>1468</v>
      </c>
      <c r="G47">
        <v>480</v>
      </c>
      <c r="H47">
        <v>480</v>
      </c>
      <c r="I47" s="43" t="s">
        <v>1467</v>
      </c>
      <c r="J47" s="43" t="s">
        <v>1034</v>
      </c>
      <c r="K47" s="43" t="s">
        <v>178</v>
      </c>
      <c r="L47" s="43" t="str">
        <f>IF(AND(Home!$A$1&gt;=Leave[[#This Row],[Start Time]],Home!$A$1&lt;=Leave[[#This Row],[End Time]]),"Aplica","No Aplica")</f>
        <v>No Aplica</v>
      </c>
      <c r="M47" s="43" t="str">
        <f>IF(AND(Home!$A$1&gt;=Leave[[#This Row],[Start Time]],Home!$A$1&lt;=Leave[[#This Row],[End Time]]),Home!$A$1,"No Aplica")</f>
        <v>No Aplica</v>
      </c>
      <c r="N47" s="43" t="str">
        <f>Leave[[#This Row],[User Code (Owning User) (Usuario)]]&amp;Leave[[#This Row],[fecha activa]]</f>
        <v>MIE2025250221076No Aplica</v>
      </c>
      <c r="P47" t="s">
        <v>385</v>
      </c>
      <c r="Q47" t="s">
        <v>3907</v>
      </c>
      <c r="R47" s="43">
        <v>1</v>
      </c>
      <c r="S47" s="43">
        <v>540</v>
      </c>
    </row>
    <row r="48" spans="1:19" x14ac:dyDescent="0.3">
      <c r="A48" s="43" t="s">
        <v>465</v>
      </c>
      <c r="B48" s="3">
        <v>45930</v>
      </c>
      <c r="C48" s="3">
        <v>45930</v>
      </c>
      <c r="D48" s="43" t="s">
        <v>621</v>
      </c>
      <c r="E48" s="43" t="s">
        <v>1691</v>
      </c>
      <c r="F48" s="43" t="s">
        <v>1693</v>
      </c>
      <c r="G48">
        <v>60</v>
      </c>
      <c r="H48">
        <v>60</v>
      </c>
      <c r="I48" s="43" t="s">
        <v>1692</v>
      </c>
      <c r="J48" s="43" t="s">
        <v>1863</v>
      </c>
      <c r="K48" s="43" t="s">
        <v>179</v>
      </c>
      <c r="L48" s="43" t="str">
        <f>IF(AND(Home!$A$1&gt;=Leave[[#This Row],[Start Time]],Home!$A$1&lt;=Leave[[#This Row],[End Time]]),"Aplica","No Aplica")</f>
        <v>No Aplica</v>
      </c>
      <c r="M48" s="43" t="str">
        <f>IF(AND(Home!$A$1&gt;=Leave[[#This Row],[Start Time]],Home!$A$1&lt;=Leave[[#This Row],[End Time]]),Home!$A$1,"No Aplica")</f>
        <v>No Aplica</v>
      </c>
      <c r="N48" s="43" t="str">
        <f>Leave[[#This Row],[User Code (Owning User) (Usuario)]]&amp;Leave[[#This Row],[fecha activa]]</f>
        <v>MIE2025010522916No Aplica</v>
      </c>
      <c r="P48" t="s">
        <v>409</v>
      </c>
      <c r="Q48" t="s">
        <v>3908</v>
      </c>
      <c r="R48" s="43">
        <v>1</v>
      </c>
      <c r="S48" s="43">
        <v>540</v>
      </c>
    </row>
    <row r="49" spans="1:19" x14ac:dyDescent="0.3">
      <c r="A49" s="43" t="s">
        <v>465</v>
      </c>
      <c r="B49" s="3">
        <v>45919</v>
      </c>
      <c r="C49" s="3">
        <v>45919</v>
      </c>
      <c r="D49" s="43" t="s">
        <v>621</v>
      </c>
      <c r="E49" s="43" t="s">
        <v>1691</v>
      </c>
      <c r="F49" s="43" t="s">
        <v>1693</v>
      </c>
      <c r="G49">
        <v>60</v>
      </c>
      <c r="H49">
        <v>60</v>
      </c>
      <c r="I49" s="43" t="s">
        <v>1692</v>
      </c>
      <c r="J49" s="43" t="s">
        <v>1863</v>
      </c>
      <c r="K49" s="43" t="s">
        <v>179</v>
      </c>
      <c r="L49" s="43" t="str">
        <f>IF(AND(Home!$A$1&gt;=Leave[[#This Row],[Start Time]],Home!$A$1&lt;=Leave[[#This Row],[End Time]]),"Aplica","No Aplica")</f>
        <v>No Aplica</v>
      </c>
      <c r="M49" s="43" t="str">
        <f>IF(AND(Home!$A$1&gt;=Leave[[#This Row],[Start Time]],Home!$A$1&lt;=Leave[[#This Row],[End Time]]),Home!$A$1,"No Aplica")</f>
        <v>No Aplica</v>
      </c>
      <c r="N49" s="43" t="str">
        <f>Leave[[#This Row],[User Code (Owning User) (Usuario)]]&amp;Leave[[#This Row],[fecha activa]]</f>
        <v>MIE2025010522916No Aplica</v>
      </c>
      <c r="P49" t="s">
        <v>407</v>
      </c>
      <c r="Q49" t="s">
        <v>3909</v>
      </c>
      <c r="R49" s="43">
        <v>1</v>
      </c>
      <c r="S49" s="43">
        <v>540</v>
      </c>
    </row>
    <row r="50" spans="1:19" x14ac:dyDescent="0.3">
      <c r="A50" s="43" t="s">
        <v>465</v>
      </c>
      <c r="B50" s="3">
        <v>45927</v>
      </c>
      <c r="C50" s="3">
        <v>45927</v>
      </c>
      <c r="D50" s="43" t="s">
        <v>621</v>
      </c>
      <c r="E50" s="43" t="s">
        <v>1691</v>
      </c>
      <c r="F50" s="43" t="s">
        <v>1693</v>
      </c>
      <c r="G50">
        <v>60</v>
      </c>
      <c r="H50">
        <v>60</v>
      </c>
      <c r="I50" s="43" t="s">
        <v>1692</v>
      </c>
      <c r="J50" s="43" t="s">
        <v>1863</v>
      </c>
      <c r="K50" s="43" t="s">
        <v>179</v>
      </c>
      <c r="L50" s="43" t="str">
        <f>IF(AND(Home!$A$1&gt;=Leave[[#This Row],[Start Time]],Home!$A$1&lt;=Leave[[#This Row],[End Time]]),"Aplica","No Aplica")</f>
        <v>No Aplica</v>
      </c>
      <c r="M50" s="43" t="str">
        <f>IF(AND(Home!$A$1&gt;=Leave[[#This Row],[Start Time]],Home!$A$1&lt;=Leave[[#This Row],[End Time]]),Home!$A$1,"No Aplica")</f>
        <v>No Aplica</v>
      </c>
      <c r="N50" s="43" t="str">
        <f>Leave[[#This Row],[User Code (Owning User) (Usuario)]]&amp;Leave[[#This Row],[fecha activa]]</f>
        <v>MIE2025010522916No Aplica</v>
      </c>
      <c r="P50" t="s">
        <v>567</v>
      </c>
      <c r="Q50" t="s">
        <v>3910</v>
      </c>
      <c r="R50" s="43">
        <v>1</v>
      </c>
      <c r="S50" s="43">
        <v>540</v>
      </c>
    </row>
    <row r="51" spans="1:19" x14ac:dyDescent="0.3">
      <c r="A51" s="43" t="s">
        <v>465</v>
      </c>
      <c r="B51" s="3">
        <v>45926</v>
      </c>
      <c r="C51" s="3">
        <v>45926</v>
      </c>
      <c r="D51" s="43" t="s">
        <v>621</v>
      </c>
      <c r="E51" s="43" t="s">
        <v>1691</v>
      </c>
      <c r="F51" s="43" t="s">
        <v>1693</v>
      </c>
      <c r="G51">
        <v>60</v>
      </c>
      <c r="H51">
        <v>60</v>
      </c>
      <c r="I51" s="43" t="s">
        <v>1692</v>
      </c>
      <c r="J51" s="43" t="s">
        <v>1863</v>
      </c>
      <c r="K51" s="43" t="s">
        <v>179</v>
      </c>
      <c r="L51" s="43" t="str">
        <f>IF(AND(Home!$A$1&gt;=Leave[[#This Row],[Start Time]],Home!$A$1&lt;=Leave[[#This Row],[End Time]]),"Aplica","No Aplica")</f>
        <v>No Aplica</v>
      </c>
      <c r="M51" s="43" t="str">
        <f>IF(AND(Home!$A$1&gt;=Leave[[#This Row],[Start Time]],Home!$A$1&lt;=Leave[[#This Row],[End Time]]),Home!$A$1,"No Aplica")</f>
        <v>No Aplica</v>
      </c>
      <c r="N51" s="43" t="str">
        <f>Leave[[#This Row],[User Code (Owning User) (Usuario)]]&amp;Leave[[#This Row],[fecha activa]]</f>
        <v>MIE2025010522916No Aplica</v>
      </c>
      <c r="P51" t="s">
        <v>250</v>
      </c>
      <c r="Q51" t="s">
        <v>3911</v>
      </c>
      <c r="R51" s="43">
        <v>1</v>
      </c>
      <c r="S51" s="43">
        <v>60</v>
      </c>
    </row>
    <row r="52" spans="1:19" x14ac:dyDescent="0.3">
      <c r="A52" s="43" t="s">
        <v>465</v>
      </c>
      <c r="B52" s="3">
        <v>45925</v>
      </c>
      <c r="C52" s="3">
        <v>45925</v>
      </c>
      <c r="D52" s="43" t="s">
        <v>621</v>
      </c>
      <c r="E52" s="43" t="s">
        <v>1691</v>
      </c>
      <c r="F52" s="43" t="s">
        <v>1693</v>
      </c>
      <c r="G52">
        <v>60</v>
      </c>
      <c r="H52">
        <v>60</v>
      </c>
      <c r="I52" s="43" t="s">
        <v>1692</v>
      </c>
      <c r="J52" s="43" t="s">
        <v>1863</v>
      </c>
      <c r="K52" s="43" t="s">
        <v>179</v>
      </c>
      <c r="L52" s="43" t="str">
        <f>IF(AND(Home!$A$1&gt;=Leave[[#This Row],[Start Time]],Home!$A$1&lt;=Leave[[#This Row],[End Time]]),"Aplica","No Aplica")</f>
        <v>No Aplica</v>
      </c>
      <c r="M52" s="43" t="str">
        <f>IF(AND(Home!$A$1&gt;=Leave[[#This Row],[Start Time]],Home!$A$1&lt;=Leave[[#This Row],[End Time]]),Home!$A$1,"No Aplica")</f>
        <v>No Aplica</v>
      </c>
      <c r="N52" s="43" t="str">
        <f>Leave[[#This Row],[User Code (Owning User) (Usuario)]]&amp;Leave[[#This Row],[fecha activa]]</f>
        <v>MIE2025010522916No Aplica</v>
      </c>
      <c r="P52" t="s">
        <v>230</v>
      </c>
      <c r="Q52" t="s">
        <v>3912</v>
      </c>
      <c r="R52" s="43">
        <v>1</v>
      </c>
      <c r="S52" s="43">
        <v>540</v>
      </c>
    </row>
    <row r="53" spans="1:19" x14ac:dyDescent="0.3">
      <c r="A53" s="43" t="s">
        <v>465</v>
      </c>
      <c r="B53" s="3">
        <v>45924</v>
      </c>
      <c r="C53" s="3">
        <v>45924</v>
      </c>
      <c r="D53" s="43" t="s">
        <v>621</v>
      </c>
      <c r="E53" s="43" t="s">
        <v>1691</v>
      </c>
      <c r="F53" s="43" t="s">
        <v>1693</v>
      </c>
      <c r="G53">
        <v>60</v>
      </c>
      <c r="H53">
        <v>60</v>
      </c>
      <c r="I53" s="43" t="s">
        <v>1692</v>
      </c>
      <c r="J53" s="43" t="s">
        <v>1863</v>
      </c>
      <c r="K53" s="43" t="s">
        <v>179</v>
      </c>
      <c r="L53" s="43" t="str">
        <f>IF(AND(Home!$A$1&gt;=Leave[[#This Row],[Start Time]],Home!$A$1&lt;=Leave[[#This Row],[End Time]]),"Aplica","No Aplica")</f>
        <v>No Aplica</v>
      </c>
      <c r="M53" s="43" t="str">
        <f>IF(AND(Home!$A$1&gt;=Leave[[#This Row],[Start Time]],Home!$A$1&lt;=Leave[[#This Row],[End Time]]),Home!$A$1,"No Aplica")</f>
        <v>No Aplica</v>
      </c>
      <c r="N53" s="43" t="str">
        <f>Leave[[#This Row],[User Code (Owning User) (Usuario)]]&amp;Leave[[#This Row],[fecha activa]]</f>
        <v>MIE2025010522916No Aplica</v>
      </c>
      <c r="P53" t="s">
        <v>226</v>
      </c>
      <c r="Q53" t="s">
        <v>3913</v>
      </c>
      <c r="R53" s="43">
        <v>1</v>
      </c>
      <c r="S53" s="43">
        <v>540</v>
      </c>
    </row>
    <row r="54" spans="1:19" x14ac:dyDescent="0.3">
      <c r="A54" s="43" t="s">
        <v>465</v>
      </c>
      <c r="B54" s="3">
        <v>45928</v>
      </c>
      <c r="C54" s="3">
        <v>45928</v>
      </c>
      <c r="D54" s="43" t="s">
        <v>599</v>
      </c>
      <c r="E54" s="43" t="s">
        <v>1691</v>
      </c>
      <c r="F54" s="43" t="s">
        <v>1693</v>
      </c>
      <c r="G54">
        <v>540</v>
      </c>
      <c r="H54">
        <v>540</v>
      </c>
      <c r="I54" s="43" t="s">
        <v>1692</v>
      </c>
      <c r="J54" s="43" t="s">
        <v>1863</v>
      </c>
      <c r="K54" s="43" t="s">
        <v>179</v>
      </c>
      <c r="L54" s="43" t="str">
        <f>IF(AND(Home!$A$1&gt;=Leave[[#This Row],[Start Time]],Home!$A$1&lt;=Leave[[#This Row],[End Time]]),"Aplica","No Aplica")</f>
        <v>No Aplica</v>
      </c>
      <c r="M54" s="43" t="str">
        <f>IF(AND(Home!$A$1&gt;=Leave[[#This Row],[Start Time]],Home!$A$1&lt;=Leave[[#This Row],[End Time]]),Home!$A$1,"No Aplica")</f>
        <v>No Aplica</v>
      </c>
      <c r="N54" s="43" t="str">
        <f>Leave[[#This Row],[User Code (Owning User) (Usuario)]]&amp;Leave[[#This Row],[fecha activa]]</f>
        <v>MIE2025010522916No Aplica</v>
      </c>
      <c r="P54" t="s">
        <v>228</v>
      </c>
      <c r="Q54" t="s">
        <v>3914</v>
      </c>
      <c r="R54" s="43">
        <v>1</v>
      </c>
      <c r="S54" s="43">
        <v>540</v>
      </c>
    </row>
    <row r="55" spans="1:19" x14ac:dyDescent="0.3">
      <c r="A55" s="43" t="s">
        <v>465</v>
      </c>
      <c r="B55" s="3">
        <v>45923</v>
      </c>
      <c r="C55" s="3">
        <v>45923</v>
      </c>
      <c r="D55" s="43" t="s">
        <v>469</v>
      </c>
      <c r="E55" s="43" t="s">
        <v>1691</v>
      </c>
      <c r="F55" s="43" t="s">
        <v>1693</v>
      </c>
      <c r="G55">
        <v>540</v>
      </c>
      <c r="H55">
        <v>540</v>
      </c>
      <c r="I55" s="43" t="s">
        <v>1692</v>
      </c>
      <c r="J55" s="43" t="s">
        <v>1863</v>
      </c>
      <c r="K55" s="43" t="s">
        <v>179</v>
      </c>
      <c r="L55" s="43" t="str">
        <f>IF(AND(Home!$A$1&gt;=Leave[[#This Row],[Start Time]],Home!$A$1&lt;=Leave[[#This Row],[End Time]]),"Aplica","No Aplica")</f>
        <v>No Aplica</v>
      </c>
      <c r="M55" s="43" t="str">
        <f>IF(AND(Home!$A$1&gt;=Leave[[#This Row],[Start Time]],Home!$A$1&lt;=Leave[[#This Row],[End Time]]),Home!$A$1,"No Aplica")</f>
        <v>No Aplica</v>
      </c>
      <c r="N55" s="43" t="str">
        <f>Leave[[#This Row],[User Code (Owning User) (Usuario)]]&amp;Leave[[#This Row],[fecha activa]]</f>
        <v>MIE2025010522916No Aplica</v>
      </c>
      <c r="P55" t="s">
        <v>224</v>
      </c>
      <c r="Q55" t="s">
        <v>3915</v>
      </c>
      <c r="R55" s="43">
        <v>1</v>
      </c>
      <c r="S55" s="43">
        <v>540</v>
      </c>
    </row>
    <row r="56" spans="1:19" x14ac:dyDescent="0.3">
      <c r="A56" s="43" t="s">
        <v>476</v>
      </c>
      <c r="B56" s="3">
        <v>45921</v>
      </c>
      <c r="C56" s="3">
        <v>45921</v>
      </c>
      <c r="D56" s="43" t="s">
        <v>491</v>
      </c>
      <c r="E56" s="43" t="s">
        <v>1691</v>
      </c>
      <c r="F56" s="43" t="s">
        <v>1693</v>
      </c>
      <c r="G56">
        <v>60</v>
      </c>
      <c r="H56">
        <v>60</v>
      </c>
      <c r="I56" s="43" t="s">
        <v>1692</v>
      </c>
      <c r="J56" s="43" t="s">
        <v>1863</v>
      </c>
      <c r="K56" s="43" t="s">
        <v>179</v>
      </c>
      <c r="L56" s="43" t="str">
        <f>IF(AND(Home!$A$1&gt;=Leave[[#This Row],[Start Time]],Home!$A$1&lt;=Leave[[#This Row],[End Time]]),"Aplica","No Aplica")</f>
        <v>No Aplica</v>
      </c>
      <c r="M56" s="43" t="str">
        <f>IF(AND(Home!$A$1&gt;=Leave[[#This Row],[Start Time]],Home!$A$1&lt;=Leave[[#This Row],[End Time]]),Home!$A$1,"No Aplica")</f>
        <v>No Aplica</v>
      </c>
      <c r="N56" s="43" t="str">
        <f>Leave[[#This Row],[User Code (Owning User) (Usuario)]]&amp;Leave[[#This Row],[fecha activa]]</f>
        <v>MIE2025010522916No Aplica</v>
      </c>
      <c r="P56" t="s">
        <v>221</v>
      </c>
      <c r="Q56" t="s">
        <v>3916</v>
      </c>
      <c r="R56" s="43">
        <v>1</v>
      </c>
      <c r="S56" s="43">
        <v>540</v>
      </c>
    </row>
    <row r="57" spans="1:19" x14ac:dyDescent="0.3">
      <c r="A57" s="43" t="s">
        <v>465</v>
      </c>
      <c r="B57" s="3">
        <v>45920</v>
      </c>
      <c r="C57" s="3">
        <v>45920</v>
      </c>
      <c r="D57" s="43" t="s">
        <v>621</v>
      </c>
      <c r="E57" s="43" t="s">
        <v>1691</v>
      </c>
      <c r="F57" s="43" t="s">
        <v>1693</v>
      </c>
      <c r="G57">
        <v>120</v>
      </c>
      <c r="H57">
        <v>120</v>
      </c>
      <c r="I57" s="43" t="s">
        <v>1692</v>
      </c>
      <c r="J57" s="43" t="s">
        <v>1863</v>
      </c>
      <c r="K57" s="43" t="s">
        <v>179</v>
      </c>
      <c r="L57" s="43" t="str">
        <f>IF(AND(Home!$A$1&gt;=Leave[[#This Row],[Start Time]],Home!$A$1&lt;=Leave[[#This Row],[End Time]]),"Aplica","No Aplica")</f>
        <v>No Aplica</v>
      </c>
      <c r="M57" s="43" t="str">
        <f>IF(AND(Home!$A$1&gt;=Leave[[#This Row],[Start Time]],Home!$A$1&lt;=Leave[[#This Row],[End Time]]),Home!$A$1,"No Aplica")</f>
        <v>No Aplica</v>
      </c>
      <c r="N57" s="43" t="str">
        <f>Leave[[#This Row],[User Code (Owning User) (Usuario)]]&amp;Leave[[#This Row],[fecha activa]]</f>
        <v>MIE2025010522916No Aplica</v>
      </c>
      <c r="P57" t="s">
        <v>353</v>
      </c>
      <c r="Q57" t="s">
        <v>3917</v>
      </c>
      <c r="R57" s="43">
        <v>1</v>
      </c>
      <c r="S57" s="43">
        <v>540</v>
      </c>
    </row>
    <row r="58" spans="1:19" x14ac:dyDescent="0.3">
      <c r="A58" s="43" t="s">
        <v>465</v>
      </c>
      <c r="B58" s="3">
        <v>45917</v>
      </c>
      <c r="C58" s="3">
        <v>45917</v>
      </c>
      <c r="D58" s="43" t="s">
        <v>621</v>
      </c>
      <c r="E58" s="43" t="s">
        <v>1691</v>
      </c>
      <c r="F58" s="43" t="s">
        <v>1693</v>
      </c>
      <c r="G58">
        <v>120</v>
      </c>
      <c r="H58">
        <v>120</v>
      </c>
      <c r="I58" s="43" t="s">
        <v>1692</v>
      </c>
      <c r="J58" s="43" t="s">
        <v>1863</v>
      </c>
      <c r="K58" s="43" t="s">
        <v>179</v>
      </c>
      <c r="L58" s="43" t="str">
        <f>IF(AND(Home!$A$1&gt;=Leave[[#This Row],[Start Time]],Home!$A$1&lt;=Leave[[#This Row],[End Time]]),"Aplica","No Aplica")</f>
        <v>No Aplica</v>
      </c>
      <c r="M58" s="43" t="str">
        <f>IF(AND(Home!$A$1&gt;=Leave[[#This Row],[Start Time]],Home!$A$1&lt;=Leave[[#This Row],[End Time]]),Home!$A$1,"No Aplica")</f>
        <v>No Aplica</v>
      </c>
      <c r="N58" s="43" t="str">
        <f>Leave[[#This Row],[User Code (Owning User) (Usuario)]]&amp;Leave[[#This Row],[fecha activa]]</f>
        <v>MIE2025010522916No Aplica</v>
      </c>
      <c r="P58" t="s">
        <v>307</v>
      </c>
      <c r="Q58" t="s">
        <v>3918</v>
      </c>
      <c r="R58" s="43">
        <v>1</v>
      </c>
      <c r="S58" s="43">
        <v>60</v>
      </c>
    </row>
    <row r="59" spans="1:19" x14ac:dyDescent="0.3">
      <c r="A59" s="43" t="s">
        <v>465</v>
      </c>
      <c r="B59" s="3">
        <v>45913</v>
      </c>
      <c r="C59" s="3">
        <v>45913</v>
      </c>
      <c r="D59" s="43" t="s">
        <v>621</v>
      </c>
      <c r="E59" s="43" t="s">
        <v>1691</v>
      </c>
      <c r="F59" s="43" t="s">
        <v>1693</v>
      </c>
      <c r="G59">
        <v>120</v>
      </c>
      <c r="H59">
        <v>120</v>
      </c>
      <c r="I59" s="43" t="s">
        <v>1692</v>
      </c>
      <c r="J59" s="43" t="s">
        <v>1863</v>
      </c>
      <c r="K59" s="43" t="s">
        <v>179</v>
      </c>
      <c r="L59" s="43" t="str">
        <f>IF(AND(Home!$A$1&gt;=Leave[[#This Row],[Start Time]],Home!$A$1&lt;=Leave[[#This Row],[End Time]]),"Aplica","No Aplica")</f>
        <v>No Aplica</v>
      </c>
      <c r="M59" s="43" t="str">
        <f>IF(AND(Home!$A$1&gt;=Leave[[#This Row],[Start Time]],Home!$A$1&lt;=Leave[[#This Row],[End Time]]),Home!$A$1,"No Aplica")</f>
        <v>No Aplica</v>
      </c>
      <c r="N59" s="43" t="str">
        <f>Leave[[#This Row],[User Code (Owning User) (Usuario)]]&amp;Leave[[#This Row],[fecha activa]]</f>
        <v>MIE2025010522916No Aplica</v>
      </c>
      <c r="P59" t="s">
        <v>391</v>
      </c>
      <c r="Q59" t="s">
        <v>3919</v>
      </c>
      <c r="R59" s="43">
        <v>1</v>
      </c>
      <c r="S59" s="43">
        <v>540</v>
      </c>
    </row>
    <row r="60" spans="1:19" x14ac:dyDescent="0.3">
      <c r="A60" s="43" t="s">
        <v>465</v>
      </c>
      <c r="B60" s="3">
        <v>45910</v>
      </c>
      <c r="C60" s="3">
        <v>45910</v>
      </c>
      <c r="D60" s="43" t="s">
        <v>621</v>
      </c>
      <c r="E60" s="43" t="s">
        <v>1691</v>
      </c>
      <c r="F60" s="43" t="s">
        <v>1693</v>
      </c>
      <c r="G60">
        <v>120</v>
      </c>
      <c r="H60">
        <v>120</v>
      </c>
      <c r="I60" s="43" t="s">
        <v>1692</v>
      </c>
      <c r="J60" s="43" t="s">
        <v>1863</v>
      </c>
      <c r="K60" s="43" t="s">
        <v>179</v>
      </c>
      <c r="L60" s="43" t="str">
        <f>IF(AND(Home!$A$1&gt;=Leave[[#This Row],[Start Time]],Home!$A$1&lt;=Leave[[#This Row],[End Time]]),"Aplica","No Aplica")</f>
        <v>No Aplica</v>
      </c>
      <c r="M60" s="43" t="str">
        <f>IF(AND(Home!$A$1&gt;=Leave[[#This Row],[Start Time]],Home!$A$1&lt;=Leave[[#This Row],[End Time]]),Home!$A$1,"No Aplica")</f>
        <v>No Aplica</v>
      </c>
      <c r="N60" s="43" t="str">
        <f>Leave[[#This Row],[User Code (Owning User) (Usuario)]]&amp;Leave[[#This Row],[fecha activa]]</f>
        <v>MIE2025010522916No Aplica</v>
      </c>
      <c r="P60" t="s">
        <v>325</v>
      </c>
      <c r="Q60" t="s">
        <v>3920</v>
      </c>
      <c r="R60" s="43">
        <v>1</v>
      </c>
      <c r="S60" s="43">
        <v>60</v>
      </c>
    </row>
    <row r="61" spans="1:19" x14ac:dyDescent="0.3">
      <c r="A61" s="43" t="s">
        <v>465</v>
      </c>
      <c r="B61" s="3">
        <v>45914</v>
      </c>
      <c r="C61" s="3">
        <v>45914</v>
      </c>
      <c r="D61" s="43" t="s">
        <v>599</v>
      </c>
      <c r="E61" s="43" t="s">
        <v>1691</v>
      </c>
      <c r="F61" s="43" t="s">
        <v>1693</v>
      </c>
      <c r="G61">
        <v>540</v>
      </c>
      <c r="H61">
        <v>540</v>
      </c>
      <c r="I61" s="43" t="s">
        <v>1692</v>
      </c>
      <c r="J61" s="43" t="s">
        <v>1863</v>
      </c>
      <c r="K61" s="43" t="s">
        <v>179</v>
      </c>
      <c r="L61" s="43" t="str">
        <f>IF(AND(Home!$A$1&gt;=Leave[[#This Row],[Start Time]],Home!$A$1&lt;=Leave[[#This Row],[End Time]]),"Aplica","No Aplica")</f>
        <v>No Aplica</v>
      </c>
      <c r="M61" s="43" t="str">
        <f>IF(AND(Home!$A$1&gt;=Leave[[#This Row],[Start Time]],Home!$A$1&lt;=Leave[[#This Row],[End Time]]),Home!$A$1,"No Aplica")</f>
        <v>No Aplica</v>
      </c>
      <c r="N61" s="43" t="str">
        <f>Leave[[#This Row],[User Code (Owning User) (Usuario)]]&amp;Leave[[#This Row],[fecha activa]]</f>
        <v>MIE2025010522916No Aplica</v>
      </c>
      <c r="P61" t="s">
        <v>373</v>
      </c>
      <c r="Q61" t="s">
        <v>3921</v>
      </c>
      <c r="R61" s="43">
        <v>1</v>
      </c>
      <c r="S61" s="43">
        <v>540</v>
      </c>
    </row>
    <row r="62" spans="1:19" x14ac:dyDescent="0.3">
      <c r="A62" s="43" t="s">
        <v>465</v>
      </c>
      <c r="B62" s="3">
        <v>45909</v>
      </c>
      <c r="C62" s="3">
        <v>45909</v>
      </c>
      <c r="D62" s="43" t="s">
        <v>469</v>
      </c>
      <c r="E62" s="43" t="s">
        <v>1691</v>
      </c>
      <c r="F62" s="43" t="s">
        <v>1693</v>
      </c>
      <c r="G62">
        <v>540</v>
      </c>
      <c r="H62">
        <v>540</v>
      </c>
      <c r="I62" s="43" t="s">
        <v>1692</v>
      </c>
      <c r="J62" s="43" t="s">
        <v>1863</v>
      </c>
      <c r="K62" s="43" t="s">
        <v>179</v>
      </c>
      <c r="L62" s="43" t="str">
        <f>IF(AND(Home!$A$1&gt;=Leave[[#This Row],[Start Time]],Home!$A$1&lt;=Leave[[#This Row],[End Time]]),"Aplica","No Aplica")</f>
        <v>No Aplica</v>
      </c>
      <c r="M62" s="43" t="str">
        <f>IF(AND(Home!$A$1&gt;=Leave[[#This Row],[Start Time]],Home!$A$1&lt;=Leave[[#This Row],[End Time]]),Home!$A$1,"No Aplica")</f>
        <v>No Aplica</v>
      </c>
      <c r="N62" s="43" t="str">
        <f>Leave[[#This Row],[User Code (Owning User) (Usuario)]]&amp;Leave[[#This Row],[fecha activa]]</f>
        <v>MIE2025010522916No Aplica</v>
      </c>
      <c r="P62" t="s">
        <v>326</v>
      </c>
      <c r="Q62" t="s">
        <v>3922</v>
      </c>
      <c r="R62" s="43">
        <v>1</v>
      </c>
      <c r="S62" s="43">
        <v>60</v>
      </c>
    </row>
    <row r="63" spans="1:19" x14ac:dyDescent="0.3">
      <c r="A63" s="43" t="s">
        <v>476</v>
      </c>
      <c r="B63" s="3">
        <v>45907</v>
      </c>
      <c r="C63" s="3">
        <v>45907</v>
      </c>
      <c r="D63" s="43" t="s">
        <v>491</v>
      </c>
      <c r="E63" s="43" t="s">
        <v>1691</v>
      </c>
      <c r="F63" s="43" t="s">
        <v>1693</v>
      </c>
      <c r="G63">
        <v>60</v>
      </c>
      <c r="H63">
        <v>60</v>
      </c>
      <c r="I63" s="43" t="s">
        <v>1692</v>
      </c>
      <c r="J63" s="43" t="s">
        <v>1863</v>
      </c>
      <c r="K63" s="43" t="s">
        <v>179</v>
      </c>
      <c r="L63" s="43" t="str">
        <f>IF(AND(Home!$A$1&gt;=Leave[[#This Row],[Start Time]],Home!$A$1&lt;=Leave[[#This Row],[End Time]]),"Aplica","No Aplica")</f>
        <v>No Aplica</v>
      </c>
      <c r="M63" s="43" t="str">
        <f>IF(AND(Home!$A$1&gt;=Leave[[#This Row],[Start Time]],Home!$A$1&lt;=Leave[[#This Row],[End Time]]),Home!$A$1,"No Aplica")</f>
        <v>No Aplica</v>
      </c>
      <c r="N63" s="43" t="str">
        <f>Leave[[#This Row],[User Code (Owning User) (Usuario)]]&amp;Leave[[#This Row],[fecha activa]]</f>
        <v>MIE2025010522916No Aplica</v>
      </c>
      <c r="P63" t="s">
        <v>413</v>
      </c>
      <c r="Q63" t="s">
        <v>3923</v>
      </c>
      <c r="R63" s="43">
        <v>1</v>
      </c>
      <c r="S63" s="43">
        <v>540</v>
      </c>
    </row>
    <row r="64" spans="1:19" x14ac:dyDescent="0.3">
      <c r="A64" s="43" t="s">
        <v>465</v>
      </c>
      <c r="B64" s="3">
        <v>45906</v>
      </c>
      <c r="C64" s="3">
        <v>45906</v>
      </c>
      <c r="D64" s="43" t="s">
        <v>621</v>
      </c>
      <c r="E64" s="43" t="s">
        <v>1691</v>
      </c>
      <c r="F64" s="43" t="s">
        <v>1693</v>
      </c>
      <c r="G64">
        <v>120</v>
      </c>
      <c r="H64">
        <v>120</v>
      </c>
      <c r="I64" s="43" t="s">
        <v>1692</v>
      </c>
      <c r="J64" s="43" t="s">
        <v>1863</v>
      </c>
      <c r="K64" s="43" t="s">
        <v>179</v>
      </c>
      <c r="L64" s="43" t="str">
        <f>IF(AND(Home!$A$1&gt;=Leave[[#This Row],[Start Time]],Home!$A$1&lt;=Leave[[#This Row],[End Time]]),"Aplica","No Aplica")</f>
        <v>No Aplica</v>
      </c>
      <c r="M64" s="43" t="str">
        <f>IF(AND(Home!$A$1&gt;=Leave[[#This Row],[Start Time]],Home!$A$1&lt;=Leave[[#This Row],[End Time]]),Home!$A$1,"No Aplica")</f>
        <v>No Aplica</v>
      </c>
      <c r="N64" s="43" t="str">
        <f>Leave[[#This Row],[User Code (Owning User) (Usuario)]]&amp;Leave[[#This Row],[fecha activa]]</f>
        <v>MIE2025010522916No Aplica</v>
      </c>
      <c r="P64" t="s">
        <v>279</v>
      </c>
      <c r="Q64" t="s">
        <v>3924</v>
      </c>
      <c r="R64" s="43">
        <v>1</v>
      </c>
      <c r="S64" s="43">
        <v>60</v>
      </c>
    </row>
    <row r="65" spans="1:19" x14ac:dyDescent="0.3">
      <c r="A65" s="43" t="s">
        <v>465</v>
      </c>
      <c r="B65" s="3">
        <v>45903</v>
      </c>
      <c r="C65" s="3">
        <v>45903</v>
      </c>
      <c r="D65" s="43" t="s">
        <v>621</v>
      </c>
      <c r="E65" s="43" t="s">
        <v>1691</v>
      </c>
      <c r="F65" s="43" t="s">
        <v>1693</v>
      </c>
      <c r="G65">
        <v>120</v>
      </c>
      <c r="H65">
        <v>120</v>
      </c>
      <c r="I65" s="43" t="s">
        <v>1692</v>
      </c>
      <c r="J65" s="43" t="s">
        <v>1863</v>
      </c>
      <c r="K65" s="43" t="s">
        <v>179</v>
      </c>
      <c r="L65" s="43" t="str">
        <f>IF(AND(Home!$A$1&gt;=Leave[[#This Row],[Start Time]],Home!$A$1&lt;=Leave[[#This Row],[End Time]]),"Aplica","No Aplica")</f>
        <v>No Aplica</v>
      </c>
      <c r="M65" s="43" t="str">
        <f>IF(AND(Home!$A$1&gt;=Leave[[#This Row],[Start Time]],Home!$A$1&lt;=Leave[[#This Row],[End Time]]),Home!$A$1,"No Aplica")</f>
        <v>No Aplica</v>
      </c>
      <c r="N65" s="43" t="str">
        <f>Leave[[#This Row],[User Code (Owning User) (Usuario)]]&amp;Leave[[#This Row],[fecha activa]]</f>
        <v>MIE2025010522916No Aplica</v>
      </c>
      <c r="P65" t="s">
        <v>453</v>
      </c>
      <c r="Q65" t="s">
        <v>3925</v>
      </c>
      <c r="R65" s="43">
        <v>1</v>
      </c>
      <c r="S65" s="43">
        <v>540</v>
      </c>
    </row>
    <row r="66" spans="1:19" x14ac:dyDescent="0.3">
      <c r="A66" s="43" t="s">
        <v>465</v>
      </c>
      <c r="B66" s="3">
        <v>45902</v>
      </c>
      <c r="C66" s="3">
        <v>45902</v>
      </c>
      <c r="D66" s="43" t="s">
        <v>469</v>
      </c>
      <c r="E66" s="43" t="s">
        <v>1691</v>
      </c>
      <c r="F66" s="43" t="s">
        <v>1693</v>
      </c>
      <c r="G66">
        <v>540</v>
      </c>
      <c r="H66">
        <v>540</v>
      </c>
      <c r="I66" s="43" t="s">
        <v>1692</v>
      </c>
      <c r="J66" s="43" t="s">
        <v>1863</v>
      </c>
      <c r="K66" s="43" t="s">
        <v>179</v>
      </c>
      <c r="L66" s="43" t="str">
        <f>IF(AND(Home!$A$1&gt;=Leave[[#This Row],[Start Time]],Home!$A$1&lt;=Leave[[#This Row],[End Time]]),"Aplica","No Aplica")</f>
        <v>No Aplica</v>
      </c>
      <c r="M66" s="43" t="str">
        <f>IF(AND(Home!$A$1&gt;=Leave[[#This Row],[Start Time]],Home!$A$1&lt;=Leave[[#This Row],[End Time]]),Home!$A$1,"No Aplica")</f>
        <v>No Aplica</v>
      </c>
      <c r="N66" s="43" t="str">
        <f>Leave[[#This Row],[User Code (Owning User) (Usuario)]]&amp;Leave[[#This Row],[fecha activa]]</f>
        <v>MIE2025010522916No Aplica</v>
      </c>
      <c r="P66" t="s">
        <v>727</v>
      </c>
      <c r="Q66" t="s">
        <v>3926</v>
      </c>
      <c r="R66" s="43">
        <v>1</v>
      </c>
      <c r="S66" s="43">
        <v>180</v>
      </c>
    </row>
    <row r="67" spans="1:19" x14ac:dyDescent="0.3">
      <c r="A67" s="43" t="s">
        <v>468</v>
      </c>
      <c r="B67" s="3">
        <v>45925</v>
      </c>
      <c r="C67" s="3">
        <v>45925</v>
      </c>
      <c r="D67" s="43" t="s">
        <v>642</v>
      </c>
      <c r="E67" s="43" t="s">
        <v>2479</v>
      </c>
      <c r="F67" s="43" t="s">
        <v>2481</v>
      </c>
      <c r="G67">
        <v>120</v>
      </c>
      <c r="H67">
        <v>120</v>
      </c>
      <c r="I67" s="43" t="s">
        <v>2480</v>
      </c>
      <c r="J67" s="43" t="s">
        <v>1128</v>
      </c>
      <c r="K67" s="43" t="s">
        <v>178</v>
      </c>
      <c r="L67" s="43" t="str">
        <f>IF(AND(Home!$A$1&gt;=Leave[[#This Row],[Start Time]],Home!$A$1&lt;=Leave[[#This Row],[End Time]]),"Aplica","No Aplica")</f>
        <v>No Aplica</v>
      </c>
      <c r="M67" s="43" t="str">
        <f>IF(AND(Home!$A$1&gt;=Leave[[#This Row],[Start Time]],Home!$A$1&lt;=Leave[[#This Row],[End Time]]),Home!$A$1,"No Aplica")</f>
        <v>No Aplica</v>
      </c>
      <c r="N67" s="43" t="str">
        <f>Leave[[#This Row],[User Code (Owning User) (Usuario)]]&amp;Leave[[#This Row],[fecha activa]]</f>
        <v>MIE2025200824132No Aplica</v>
      </c>
      <c r="P67" t="s">
        <v>595</v>
      </c>
      <c r="Q67" t="s">
        <v>3927</v>
      </c>
      <c r="R67" s="43">
        <v>1</v>
      </c>
      <c r="S67" s="43">
        <v>60</v>
      </c>
    </row>
    <row r="68" spans="1:19" x14ac:dyDescent="0.3">
      <c r="A68" s="43" t="s">
        <v>468</v>
      </c>
      <c r="B68" s="3">
        <v>45924</v>
      </c>
      <c r="C68" s="3">
        <v>45924</v>
      </c>
      <c r="D68" s="43" t="s">
        <v>642</v>
      </c>
      <c r="E68" s="43" t="s">
        <v>2479</v>
      </c>
      <c r="F68" s="43" t="s">
        <v>2481</v>
      </c>
      <c r="G68">
        <v>120</v>
      </c>
      <c r="H68">
        <v>120</v>
      </c>
      <c r="I68" s="43" t="s">
        <v>2480</v>
      </c>
      <c r="J68" s="43" t="s">
        <v>1128</v>
      </c>
      <c r="K68" s="43" t="s">
        <v>178</v>
      </c>
      <c r="L68" s="43" t="str">
        <f>IF(AND(Home!$A$1&gt;=Leave[[#This Row],[Start Time]],Home!$A$1&lt;=Leave[[#This Row],[End Time]]),"Aplica","No Aplica")</f>
        <v>No Aplica</v>
      </c>
      <c r="M68" s="43" t="str">
        <f>IF(AND(Home!$A$1&gt;=Leave[[#This Row],[Start Time]],Home!$A$1&lt;=Leave[[#This Row],[End Time]]),Home!$A$1,"No Aplica")</f>
        <v>No Aplica</v>
      </c>
      <c r="N68" s="43" t="str">
        <f>Leave[[#This Row],[User Code (Owning User) (Usuario)]]&amp;Leave[[#This Row],[fecha activa]]</f>
        <v>MIE2025200824132No Aplica</v>
      </c>
      <c r="P68" t="s">
        <v>729</v>
      </c>
      <c r="Q68" t="s">
        <v>3928</v>
      </c>
      <c r="R68" s="43">
        <v>1</v>
      </c>
      <c r="S68" s="43">
        <v>540</v>
      </c>
    </row>
    <row r="69" spans="1:19" x14ac:dyDescent="0.3">
      <c r="A69" s="43" t="s">
        <v>468</v>
      </c>
      <c r="B69" s="3">
        <v>45923</v>
      </c>
      <c r="C69" s="3">
        <v>45923</v>
      </c>
      <c r="D69" s="43" t="s">
        <v>497</v>
      </c>
      <c r="E69" s="43" t="s">
        <v>2479</v>
      </c>
      <c r="F69" s="43" t="s">
        <v>2481</v>
      </c>
      <c r="G69">
        <v>540</v>
      </c>
      <c r="H69">
        <v>540</v>
      </c>
      <c r="I69" s="43" t="s">
        <v>2480</v>
      </c>
      <c r="J69" s="43" t="s">
        <v>1128</v>
      </c>
      <c r="K69" s="43" t="s">
        <v>178</v>
      </c>
      <c r="L69" s="43" t="str">
        <f>IF(AND(Home!$A$1&gt;=Leave[[#This Row],[Start Time]],Home!$A$1&lt;=Leave[[#This Row],[End Time]]),"Aplica","No Aplica")</f>
        <v>No Aplica</v>
      </c>
      <c r="M69" s="43" t="str">
        <f>IF(AND(Home!$A$1&gt;=Leave[[#This Row],[Start Time]],Home!$A$1&lt;=Leave[[#This Row],[End Time]]),Home!$A$1,"No Aplica")</f>
        <v>No Aplica</v>
      </c>
      <c r="N69" s="43" t="str">
        <f>Leave[[#This Row],[User Code (Owning User) (Usuario)]]&amp;Leave[[#This Row],[fecha activa]]</f>
        <v>MIE2025200824132No Aplica</v>
      </c>
      <c r="P69" t="s">
        <v>455</v>
      </c>
      <c r="Q69" t="s">
        <v>3929</v>
      </c>
      <c r="R69" s="43">
        <v>1</v>
      </c>
      <c r="S69" s="43">
        <v>180</v>
      </c>
    </row>
    <row r="70" spans="1:19" x14ac:dyDescent="0.3">
      <c r="A70" s="43" t="s">
        <v>468</v>
      </c>
      <c r="B70" s="3">
        <v>45921</v>
      </c>
      <c r="C70" s="3">
        <v>45921</v>
      </c>
      <c r="D70" s="43" t="s">
        <v>3575</v>
      </c>
      <c r="E70" s="43" t="s">
        <v>2479</v>
      </c>
      <c r="F70" s="43" t="s">
        <v>2481</v>
      </c>
      <c r="G70">
        <v>120</v>
      </c>
      <c r="H70">
        <v>120</v>
      </c>
      <c r="I70" s="43" t="s">
        <v>2480</v>
      </c>
      <c r="J70" s="43" t="s">
        <v>1128</v>
      </c>
      <c r="K70" s="43" t="s">
        <v>178</v>
      </c>
      <c r="L70" s="43" t="str">
        <f>IF(AND(Home!$A$1&gt;=Leave[[#This Row],[Start Time]],Home!$A$1&lt;=Leave[[#This Row],[End Time]]),"Aplica","No Aplica")</f>
        <v>No Aplica</v>
      </c>
      <c r="M70" s="43" t="str">
        <f>IF(AND(Home!$A$1&gt;=Leave[[#This Row],[Start Time]],Home!$A$1&lt;=Leave[[#This Row],[End Time]]),Home!$A$1,"No Aplica")</f>
        <v>No Aplica</v>
      </c>
      <c r="N70" s="43" t="str">
        <f>Leave[[#This Row],[User Code (Owning User) (Usuario)]]&amp;Leave[[#This Row],[fecha activa]]</f>
        <v>MIE2025200824132No Aplica</v>
      </c>
      <c r="P70" t="s">
        <v>672</v>
      </c>
      <c r="Q70" t="s">
        <v>3930</v>
      </c>
      <c r="R70" s="43">
        <v>1</v>
      </c>
      <c r="S70" s="43">
        <v>60</v>
      </c>
    </row>
    <row r="71" spans="1:19" x14ac:dyDescent="0.3">
      <c r="A71" s="43" t="s">
        <v>468</v>
      </c>
      <c r="B71" s="3">
        <v>45918</v>
      </c>
      <c r="C71" s="3">
        <v>45918</v>
      </c>
      <c r="D71" s="43" t="s">
        <v>642</v>
      </c>
      <c r="E71" s="43" t="s">
        <v>2479</v>
      </c>
      <c r="F71" s="43" t="s">
        <v>2481</v>
      </c>
      <c r="G71">
        <v>120</v>
      </c>
      <c r="H71">
        <v>120</v>
      </c>
      <c r="I71" s="43" t="s">
        <v>2480</v>
      </c>
      <c r="J71" s="43" t="s">
        <v>1128</v>
      </c>
      <c r="K71" s="43" t="s">
        <v>178</v>
      </c>
      <c r="L71" s="43" t="str">
        <f>IF(AND(Home!$A$1&gt;=Leave[[#This Row],[Start Time]],Home!$A$1&lt;=Leave[[#This Row],[End Time]]),"Aplica","No Aplica")</f>
        <v>No Aplica</v>
      </c>
      <c r="M71" s="43" t="str">
        <f>IF(AND(Home!$A$1&gt;=Leave[[#This Row],[Start Time]],Home!$A$1&lt;=Leave[[#This Row],[End Time]]),Home!$A$1,"No Aplica")</f>
        <v>No Aplica</v>
      </c>
      <c r="N71" s="43" t="str">
        <f>Leave[[#This Row],[User Code (Owning User) (Usuario)]]&amp;Leave[[#This Row],[fecha activa]]</f>
        <v>MIE2025200824132No Aplica</v>
      </c>
      <c r="P71" t="s">
        <v>731</v>
      </c>
      <c r="Q71" t="s">
        <v>3931</v>
      </c>
      <c r="R71" s="43">
        <v>1</v>
      </c>
      <c r="S71" s="43">
        <v>60</v>
      </c>
    </row>
    <row r="72" spans="1:19" x14ac:dyDescent="0.3">
      <c r="A72" s="43" t="s">
        <v>468</v>
      </c>
      <c r="B72" s="3">
        <v>45917</v>
      </c>
      <c r="C72" s="3">
        <v>45917</v>
      </c>
      <c r="D72" s="43" t="s">
        <v>642</v>
      </c>
      <c r="E72" s="43" t="s">
        <v>2479</v>
      </c>
      <c r="F72" s="43" t="s">
        <v>2481</v>
      </c>
      <c r="G72">
        <v>120</v>
      </c>
      <c r="H72">
        <v>120</v>
      </c>
      <c r="I72" s="43" t="s">
        <v>2480</v>
      </c>
      <c r="J72" s="43" t="s">
        <v>1128</v>
      </c>
      <c r="K72" s="43" t="s">
        <v>178</v>
      </c>
      <c r="L72" s="43" t="str">
        <f>IF(AND(Home!$A$1&gt;=Leave[[#This Row],[Start Time]],Home!$A$1&lt;=Leave[[#This Row],[End Time]]),"Aplica","No Aplica")</f>
        <v>No Aplica</v>
      </c>
      <c r="M72" s="43" t="str">
        <f>IF(AND(Home!$A$1&gt;=Leave[[#This Row],[Start Time]],Home!$A$1&lt;=Leave[[#This Row],[End Time]]),Home!$A$1,"No Aplica")</f>
        <v>No Aplica</v>
      </c>
      <c r="N72" s="43" t="str">
        <f>Leave[[#This Row],[User Code (Owning User) (Usuario)]]&amp;Leave[[#This Row],[fecha activa]]</f>
        <v>MIE2025200824132No Aplica</v>
      </c>
      <c r="P72" t="s">
        <v>457</v>
      </c>
      <c r="Q72" t="s">
        <v>3932</v>
      </c>
      <c r="R72" s="43">
        <v>1</v>
      </c>
      <c r="S72" s="43">
        <v>120</v>
      </c>
    </row>
    <row r="73" spans="1:19" x14ac:dyDescent="0.3">
      <c r="A73" s="43" t="s">
        <v>471</v>
      </c>
      <c r="B73" s="3">
        <v>45912</v>
      </c>
      <c r="C73" s="3">
        <v>45912</v>
      </c>
      <c r="D73" s="43" t="s">
        <v>3371</v>
      </c>
      <c r="E73" s="43" t="s">
        <v>2479</v>
      </c>
      <c r="F73" s="43" t="s">
        <v>2481</v>
      </c>
      <c r="G73">
        <v>60</v>
      </c>
      <c r="H73">
        <v>60</v>
      </c>
      <c r="I73" s="43" t="s">
        <v>2480</v>
      </c>
      <c r="J73" s="43" t="s">
        <v>1128</v>
      </c>
      <c r="K73" s="43" t="s">
        <v>178</v>
      </c>
      <c r="L73" s="43" t="str">
        <f>IF(AND(Home!$A$1&gt;=Leave[[#This Row],[Start Time]],Home!$A$1&lt;=Leave[[#This Row],[End Time]]),"Aplica","No Aplica")</f>
        <v>No Aplica</v>
      </c>
      <c r="M73" s="43" t="str">
        <f>IF(AND(Home!$A$1&gt;=Leave[[#This Row],[Start Time]],Home!$A$1&lt;=Leave[[#This Row],[End Time]]),Home!$A$1,"No Aplica")</f>
        <v>No Aplica</v>
      </c>
      <c r="N73" s="43" t="str">
        <f>Leave[[#This Row],[User Code (Owning User) (Usuario)]]&amp;Leave[[#This Row],[fecha activa]]</f>
        <v>MIE2025200824132No Aplica</v>
      </c>
      <c r="P73" t="s">
        <v>437</v>
      </c>
      <c r="Q73" t="s">
        <v>3933</v>
      </c>
      <c r="R73" s="43">
        <v>1</v>
      </c>
      <c r="S73" s="43">
        <v>540</v>
      </c>
    </row>
    <row r="74" spans="1:19" x14ac:dyDescent="0.3">
      <c r="A74" s="43" t="s">
        <v>468</v>
      </c>
      <c r="B74" s="3">
        <v>45914</v>
      </c>
      <c r="C74" s="3">
        <v>45914</v>
      </c>
      <c r="D74" s="43" t="s">
        <v>599</v>
      </c>
      <c r="E74" s="43" t="s">
        <v>2479</v>
      </c>
      <c r="F74" s="43" t="s">
        <v>2481</v>
      </c>
      <c r="G74">
        <v>540</v>
      </c>
      <c r="H74">
        <v>540</v>
      </c>
      <c r="I74" s="43" t="s">
        <v>2480</v>
      </c>
      <c r="J74" s="43" t="s">
        <v>1128</v>
      </c>
      <c r="K74" s="43" t="s">
        <v>178</v>
      </c>
      <c r="L74" s="43" t="str">
        <f>IF(AND(Home!$A$1&gt;=Leave[[#This Row],[Start Time]],Home!$A$1&lt;=Leave[[#This Row],[End Time]]),"Aplica","No Aplica")</f>
        <v>No Aplica</v>
      </c>
      <c r="M74" s="43" t="str">
        <f>IF(AND(Home!$A$1&gt;=Leave[[#This Row],[Start Time]],Home!$A$1&lt;=Leave[[#This Row],[End Time]]),Home!$A$1,"No Aplica")</f>
        <v>No Aplica</v>
      </c>
      <c r="N74" s="43" t="str">
        <f>Leave[[#This Row],[User Code (Owning User) (Usuario)]]&amp;Leave[[#This Row],[fecha activa]]</f>
        <v>MIE2025200824132No Aplica</v>
      </c>
      <c r="P74" t="s">
        <v>638</v>
      </c>
      <c r="Q74" t="s">
        <v>3934</v>
      </c>
      <c r="R74" s="43">
        <v>1</v>
      </c>
      <c r="S74" s="43">
        <v>240</v>
      </c>
    </row>
    <row r="75" spans="1:19" x14ac:dyDescent="0.3">
      <c r="A75" s="43" t="s">
        <v>468</v>
      </c>
      <c r="B75" s="3">
        <v>45911</v>
      </c>
      <c r="C75" s="3">
        <v>45911</v>
      </c>
      <c r="D75" s="43" t="s">
        <v>642</v>
      </c>
      <c r="E75" s="43" t="s">
        <v>2479</v>
      </c>
      <c r="F75" s="43" t="s">
        <v>2481</v>
      </c>
      <c r="G75">
        <v>120</v>
      </c>
      <c r="H75">
        <v>120</v>
      </c>
      <c r="I75" s="43" t="s">
        <v>2480</v>
      </c>
      <c r="J75" s="43" t="s">
        <v>1128</v>
      </c>
      <c r="K75" s="43" t="s">
        <v>178</v>
      </c>
      <c r="L75" s="43" t="str">
        <f>IF(AND(Home!$A$1&gt;=Leave[[#This Row],[Start Time]],Home!$A$1&lt;=Leave[[#This Row],[End Time]]),"Aplica","No Aplica")</f>
        <v>No Aplica</v>
      </c>
      <c r="M75" s="43" t="str">
        <f>IF(AND(Home!$A$1&gt;=Leave[[#This Row],[Start Time]],Home!$A$1&lt;=Leave[[#This Row],[End Time]]),Home!$A$1,"No Aplica")</f>
        <v>No Aplica</v>
      </c>
      <c r="N75" s="43" t="str">
        <f>Leave[[#This Row],[User Code (Owning User) (Usuario)]]&amp;Leave[[#This Row],[fecha activa]]</f>
        <v>MIE2025200824132No Aplica</v>
      </c>
      <c r="P75" t="s">
        <v>640</v>
      </c>
      <c r="Q75" t="s">
        <v>3935</v>
      </c>
      <c r="R75" s="43">
        <v>1</v>
      </c>
      <c r="S75" s="43">
        <v>540</v>
      </c>
    </row>
    <row r="76" spans="1:19" x14ac:dyDescent="0.3">
      <c r="A76" s="43" t="s">
        <v>468</v>
      </c>
      <c r="B76" s="3">
        <v>45910</v>
      </c>
      <c r="C76" s="3">
        <v>45910</v>
      </c>
      <c r="D76" s="43" t="s">
        <v>642</v>
      </c>
      <c r="E76" s="43" t="s">
        <v>2479</v>
      </c>
      <c r="F76" s="43" t="s">
        <v>2481</v>
      </c>
      <c r="G76">
        <v>120</v>
      </c>
      <c r="H76">
        <v>120</v>
      </c>
      <c r="I76" s="43" t="s">
        <v>2480</v>
      </c>
      <c r="J76" s="43" t="s">
        <v>1128</v>
      </c>
      <c r="K76" s="43" t="s">
        <v>178</v>
      </c>
      <c r="L76" s="43" t="str">
        <f>IF(AND(Home!$A$1&gt;=Leave[[#This Row],[Start Time]],Home!$A$1&lt;=Leave[[#This Row],[End Time]]),"Aplica","No Aplica")</f>
        <v>No Aplica</v>
      </c>
      <c r="M76" s="43" t="str">
        <f>IF(AND(Home!$A$1&gt;=Leave[[#This Row],[Start Time]],Home!$A$1&lt;=Leave[[#This Row],[End Time]]),Home!$A$1,"No Aplica")</f>
        <v>No Aplica</v>
      </c>
      <c r="N76" s="43" t="str">
        <f>Leave[[#This Row],[User Code (Owning User) (Usuario)]]&amp;Leave[[#This Row],[fecha activa]]</f>
        <v>MIE2025200824132No Aplica</v>
      </c>
      <c r="P76" t="s">
        <v>603</v>
      </c>
      <c r="Q76" t="s">
        <v>3936</v>
      </c>
      <c r="R76" s="43">
        <v>1</v>
      </c>
      <c r="S76" s="43">
        <v>120</v>
      </c>
    </row>
    <row r="77" spans="1:19" x14ac:dyDescent="0.3">
      <c r="A77" s="43" t="s">
        <v>468</v>
      </c>
      <c r="B77" s="3">
        <v>45909</v>
      </c>
      <c r="C77" s="3">
        <v>45909</v>
      </c>
      <c r="D77" s="43" t="s">
        <v>474</v>
      </c>
      <c r="E77" s="43" t="s">
        <v>2479</v>
      </c>
      <c r="F77" s="43" t="s">
        <v>2481</v>
      </c>
      <c r="G77">
        <v>540</v>
      </c>
      <c r="H77">
        <v>540</v>
      </c>
      <c r="I77" s="43" t="s">
        <v>2480</v>
      </c>
      <c r="J77" s="43" t="s">
        <v>1128</v>
      </c>
      <c r="K77" s="43" t="s">
        <v>178</v>
      </c>
      <c r="L77" s="43" t="str">
        <f>IF(AND(Home!$A$1&gt;=Leave[[#This Row],[Start Time]],Home!$A$1&lt;=Leave[[#This Row],[End Time]]),"Aplica","No Aplica")</f>
        <v>No Aplica</v>
      </c>
      <c r="M77" s="43" t="str">
        <f>IF(AND(Home!$A$1&gt;=Leave[[#This Row],[Start Time]],Home!$A$1&lt;=Leave[[#This Row],[End Time]]),Home!$A$1,"No Aplica")</f>
        <v>No Aplica</v>
      </c>
      <c r="N77" s="43" t="str">
        <f>Leave[[#This Row],[User Code (Owning User) (Usuario)]]&amp;Leave[[#This Row],[fecha activa]]</f>
        <v>MIE2025200824132No Aplica</v>
      </c>
      <c r="P77" t="s">
        <v>643</v>
      </c>
      <c r="Q77" t="s">
        <v>3937</v>
      </c>
      <c r="R77" s="43">
        <v>1</v>
      </c>
      <c r="S77" s="43">
        <v>60</v>
      </c>
    </row>
    <row r="78" spans="1:19" x14ac:dyDescent="0.3">
      <c r="A78" s="43" t="s">
        <v>471</v>
      </c>
      <c r="B78" s="3">
        <v>45902</v>
      </c>
      <c r="C78" s="3">
        <v>45902</v>
      </c>
      <c r="D78" s="43" t="s">
        <v>2483</v>
      </c>
      <c r="E78" s="43" t="s">
        <v>2479</v>
      </c>
      <c r="F78" s="43" t="s">
        <v>2481</v>
      </c>
      <c r="G78">
        <v>60</v>
      </c>
      <c r="H78">
        <v>60</v>
      </c>
      <c r="I78" s="43" t="s">
        <v>2480</v>
      </c>
      <c r="J78" s="43" t="s">
        <v>1128</v>
      </c>
      <c r="K78" s="43" t="s">
        <v>178</v>
      </c>
      <c r="L78" s="43" t="str">
        <f>IF(AND(Home!$A$1&gt;=Leave[[#This Row],[Start Time]],Home!$A$1&lt;=Leave[[#This Row],[End Time]]),"Aplica","No Aplica")</f>
        <v>No Aplica</v>
      </c>
      <c r="M78" s="43" t="str">
        <f>IF(AND(Home!$A$1&gt;=Leave[[#This Row],[Start Time]],Home!$A$1&lt;=Leave[[#This Row],[End Time]]),Home!$A$1,"No Aplica")</f>
        <v>No Aplica</v>
      </c>
      <c r="N78" s="43" t="str">
        <f>Leave[[#This Row],[User Code (Owning User) (Usuario)]]&amp;Leave[[#This Row],[fecha activa]]</f>
        <v>MIE2025200824132No Aplica</v>
      </c>
      <c r="P78" t="s">
        <v>704</v>
      </c>
      <c r="Q78" t="s">
        <v>3938</v>
      </c>
      <c r="R78" s="43">
        <v>1</v>
      </c>
      <c r="S78" s="43">
        <v>30</v>
      </c>
    </row>
    <row r="79" spans="1:19" x14ac:dyDescent="0.3">
      <c r="A79" s="43" t="s">
        <v>468</v>
      </c>
      <c r="B79" s="3">
        <v>45904</v>
      </c>
      <c r="C79" s="3">
        <v>45904</v>
      </c>
      <c r="D79" s="43" t="s">
        <v>642</v>
      </c>
      <c r="E79" s="43" t="s">
        <v>2479</v>
      </c>
      <c r="F79" s="43" t="s">
        <v>2481</v>
      </c>
      <c r="G79">
        <v>180</v>
      </c>
      <c r="H79">
        <v>180</v>
      </c>
      <c r="I79" s="43" t="s">
        <v>2480</v>
      </c>
      <c r="J79" s="43" t="s">
        <v>1128</v>
      </c>
      <c r="K79" s="43" t="s">
        <v>178</v>
      </c>
      <c r="L79" s="43" t="str">
        <f>IF(AND(Home!$A$1&gt;=Leave[[#This Row],[Start Time]],Home!$A$1&lt;=Leave[[#This Row],[End Time]]),"Aplica","No Aplica")</f>
        <v>No Aplica</v>
      </c>
      <c r="M79" s="43" t="str">
        <f>IF(AND(Home!$A$1&gt;=Leave[[#This Row],[Start Time]],Home!$A$1&lt;=Leave[[#This Row],[End Time]]),Home!$A$1,"No Aplica")</f>
        <v>No Aplica</v>
      </c>
      <c r="N79" s="43" t="str">
        <f>Leave[[#This Row],[User Code (Owning User) (Usuario)]]&amp;Leave[[#This Row],[fecha activa]]</f>
        <v>MIE2025200824132No Aplica</v>
      </c>
      <c r="P79" t="s">
        <v>706</v>
      </c>
      <c r="Q79" t="s">
        <v>3939</v>
      </c>
      <c r="R79" s="43">
        <v>1</v>
      </c>
      <c r="S79" s="43">
        <v>60</v>
      </c>
    </row>
    <row r="80" spans="1:19" x14ac:dyDescent="0.3">
      <c r="A80" s="43" t="s">
        <v>468</v>
      </c>
      <c r="B80" s="3">
        <v>45903</v>
      </c>
      <c r="C80" s="3">
        <v>45903</v>
      </c>
      <c r="D80" s="43" t="s">
        <v>642</v>
      </c>
      <c r="E80" s="43" t="s">
        <v>2479</v>
      </c>
      <c r="F80" s="43" t="s">
        <v>2481</v>
      </c>
      <c r="G80">
        <v>180</v>
      </c>
      <c r="H80">
        <v>180</v>
      </c>
      <c r="I80" s="43" t="s">
        <v>2480</v>
      </c>
      <c r="J80" s="43" t="s">
        <v>1128</v>
      </c>
      <c r="K80" s="43" t="s">
        <v>178</v>
      </c>
      <c r="L80" s="43" t="str">
        <f>IF(AND(Home!$A$1&gt;=Leave[[#This Row],[Start Time]],Home!$A$1&lt;=Leave[[#This Row],[End Time]]),"Aplica","No Aplica")</f>
        <v>No Aplica</v>
      </c>
      <c r="M80" s="43" t="str">
        <f>IF(AND(Home!$A$1&gt;=Leave[[#This Row],[Start Time]],Home!$A$1&lt;=Leave[[#This Row],[End Time]]),Home!$A$1,"No Aplica")</f>
        <v>No Aplica</v>
      </c>
      <c r="N80" s="43" t="str">
        <f>Leave[[#This Row],[User Code (Owning User) (Usuario)]]&amp;Leave[[#This Row],[fecha activa]]</f>
        <v>MIE2025200824132No Aplica</v>
      </c>
      <c r="P80" t="s">
        <v>607</v>
      </c>
      <c r="Q80" t="s">
        <v>3940</v>
      </c>
      <c r="R80" s="43">
        <v>1</v>
      </c>
      <c r="S80" s="43">
        <v>60</v>
      </c>
    </row>
    <row r="81" spans="1:19" x14ac:dyDescent="0.3">
      <c r="A81" s="43" t="s">
        <v>465</v>
      </c>
      <c r="B81" s="3">
        <v>45926</v>
      </c>
      <c r="C81" s="3">
        <v>45926</v>
      </c>
      <c r="D81" s="43" t="s">
        <v>469</v>
      </c>
      <c r="E81" s="43" t="s">
        <v>2189</v>
      </c>
      <c r="F81" s="43" t="s">
        <v>2191</v>
      </c>
      <c r="G81">
        <v>540</v>
      </c>
      <c r="H81">
        <v>540</v>
      </c>
      <c r="I81" s="43" t="s">
        <v>2190</v>
      </c>
      <c r="J81" s="43" t="s">
        <v>2412</v>
      </c>
      <c r="K81" s="43" t="s">
        <v>177</v>
      </c>
      <c r="L81" s="43" t="str">
        <f>IF(AND(Home!$A$1&gt;=Leave[[#This Row],[Start Time]],Home!$A$1&lt;=Leave[[#This Row],[End Time]]),"Aplica","No Aplica")</f>
        <v>No Aplica</v>
      </c>
      <c r="M81" s="43" t="str">
        <f>IF(AND(Home!$A$1&gt;=Leave[[#This Row],[Start Time]],Home!$A$1&lt;=Leave[[#This Row],[End Time]]),Home!$A$1,"No Aplica")</f>
        <v>No Aplica</v>
      </c>
      <c r="N81" s="43" t="str">
        <f>Leave[[#This Row],[User Code (Owning User) (Usuario)]]&amp;Leave[[#This Row],[fecha activa]]</f>
        <v>MIE2025300723870No Aplica</v>
      </c>
      <c r="P81" t="s">
        <v>583</v>
      </c>
      <c r="Q81" t="s">
        <v>3941</v>
      </c>
      <c r="R81" s="43">
        <v>1</v>
      </c>
      <c r="S81" s="43">
        <v>60</v>
      </c>
    </row>
    <row r="82" spans="1:19" x14ac:dyDescent="0.3">
      <c r="A82" s="43" t="s">
        <v>465</v>
      </c>
      <c r="B82" s="3">
        <v>45925</v>
      </c>
      <c r="C82" s="3">
        <v>45925</v>
      </c>
      <c r="D82" s="43" t="s">
        <v>493</v>
      </c>
      <c r="E82" s="43" t="s">
        <v>2189</v>
      </c>
      <c r="F82" s="43" t="s">
        <v>2191</v>
      </c>
      <c r="G82">
        <v>60</v>
      </c>
      <c r="H82">
        <v>60</v>
      </c>
      <c r="I82" s="43" t="s">
        <v>2190</v>
      </c>
      <c r="J82" s="43" t="s">
        <v>2412</v>
      </c>
      <c r="K82" s="43" t="s">
        <v>177</v>
      </c>
      <c r="L82" s="43" t="str">
        <f>IF(AND(Home!$A$1&gt;=Leave[[#This Row],[Start Time]],Home!$A$1&lt;=Leave[[#This Row],[End Time]]),"Aplica","No Aplica")</f>
        <v>No Aplica</v>
      </c>
      <c r="M82" s="43" t="str">
        <f>IF(AND(Home!$A$1&gt;=Leave[[#This Row],[Start Time]],Home!$A$1&lt;=Leave[[#This Row],[End Time]]),Home!$A$1,"No Aplica")</f>
        <v>No Aplica</v>
      </c>
      <c r="N82" s="43" t="str">
        <f>Leave[[#This Row],[User Code (Owning User) (Usuario)]]&amp;Leave[[#This Row],[fecha activa]]</f>
        <v>MIE2025300723870No Aplica</v>
      </c>
      <c r="P82" t="s">
        <v>676</v>
      </c>
      <c r="Q82" t="s">
        <v>3942</v>
      </c>
      <c r="R82" s="43">
        <v>1</v>
      </c>
      <c r="S82" s="43">
        <v>60</v>
      </c>
    </row>
    <row r="83" spans="1:19" x14ac:dyDescent="0.3">
      <c r="A83" s="43" t="s">
        <v>465</v>
      </c>
      <c r="B83" s="3">
        <v>45918</v>
      </c>
      <c r="C83" s="3">
        <v>45918</v>
      </c>
      <c r="D83" s="43" t="s">
        <v>493</v>
      </c>
      <c r="E83" s="43" t="s">
        <v>2189</v>
      </c>
      <c r="F83" s="43" t="s">
        <v>2191</v>
      </c>
      <c r="G83">
        <v>60</v>
      </c>
      <c r="H83">
        <v>60</v>
      </c>
      <c r="I83" s="43" t="s">
        <v>2190</v>
      </c>
      <c r="J83" s="43" t="s">
        <v>2412</v>
      </c>
      <c r="K83" s="43" t="s">
        <v>177</v>
      </c>
      <c r="L83" s="43" t="str">
        <f>IF(AND(Home!$A$1&gt;=Leave[[#This Row],[Start Time]],Home!$A$1&lt;=Leave[[#This Row],[End Time]]),"Aplica","No Aplica")</f>
        <v>No Aplica</v>
      </c>
      <c r="M83" s="43" t="str">
        <f>IF(AND(Home!$A$1&gt;=Leave[[#This Row],[Start Time]],Home!$A$1&lt;=Leave[[#This Row],[End Time]]),Home!$A$1,"No Aplica")</f>
        <v>No Aplica</v>
      </c>
      <c r="N83" s="43" t="str">
        <f>Leave[[#This Row],[User Code (Owning User) (Usuario)]]&amp;Leave[[#This Row],[fecha activa]]</f>
        <v>MIE2025300723870No Aplica</v>
      </c>
      <c r="P83" t="s">
        <v>585</v>
      </c>
      <c r="Q83" t="s">
        <v>3943</v>
      </c>
      <c r="R83" s="43">
        <v>1</v>
      </c>
      <c r="S83" s="43">
        <v>60</v>
      </c>
    </row>
    <row r="84" spans="1:19" x14ac:dyDescent="0.3">
      <c r="A84" s="43" t="s">
        <v>465</v>
      </c>
      <c r="B84" s="3">
        <v>45917</v>
      </c>
      <c r="C84" s="3">
        <v>45917</v>
      </c>
      <c r="D84" s="43" t="s">
        <v>493</v>
      </c>
      <c r="E84" s="43" t="s">
        <v>2189</v>
      </c>
      <c r="F84" s="43" t="s">
        <v>2191</v>
      </c>
      <c r="G84">
        <v>60</v>
      </c>
      <c r="H84">
        <v>60</v>
      </c>
      <c r="I84" s="43" t="s">
        <v>2190</v>
      </c>
      <c r="J84" s="43" t="s">
        <v>2412</v>
      </c>
      <c r="K84" s="43" t="s">
        <v>177</v>
      </c>
      <c r="L84" s="43" t="str">
        <f>IF(AND(Home!$A$1&gt;=Leave[[#This Row],[Start Time]],Home!$A$1&lt;=Leave[[#This Row],[End Time]]),"Aplica","No Aplica")</f>
        <v>No Aplica</v>
      </c>
      <c r="M84" s="43" t="str">
        <f>IF(AND(Home!$A$1&gt;=Leave[[#This Row],[Start Time]],Home!$A$1&lt;=Leave[[#This Row],[End Time]]),Home!$A$1,"No Aplica")</f>
        <v>No Aplica</v>
      </c>
      <c r="N84" s="43" t="str">
        <f>Leave[[#This Row],[User Code (Owning User) (Usuario)]]&amp;Leave[[#This Row],[fecha activa]]</f>
        <v>MIE2025300723870No Aplica</v>
      </c>
      <c r="P84" t="s">
        <v>439</v>
      </c>
      <c r="Q84" t="s">
        <v>3944</v>
      </c>
      <c r="R84" s="43">
        <v>1</v>
      </c>
      <c r="S84" s="43">
        <v>540</v>
      </c>
    </row>
    <row r="85" spans="1:19" x14ac:dyDescent="0.3">
      <c r="A85" s="43" t="s">
        <v>465</v>
      </c>
      <c r="B85" s="3">
        <v>45916</v>
      </c>
      <c r="C85" s="3">
        <v>45916</v>
      </c>
      <c r="D85" s="43" t="s">
        <v>493</v>
      </c>
      <c r="E85" s="43" t="s">
        <v>2189</v>
      </c>
      <c r="F85" s="43" t="s">
        <v>2191</v>
      </c>
      <c r="G85">
        <v>60</v>
      </c>
      <c r="H85">
        <v>60</v>
      </c>
      <c r="I85" s="43" t="s">
        <v>2190</v>
      </c>
      <c r="J85" s="43" t="s">
        <v>2412</v>
      </c>
      <c r="K85" s="43" t="s">
        <v>177</v>
      </c>
      <c r="L85" s="43" t="str">
        <f>IF(AND(Home!$A$1&gt;=Leave[[#This Row],[Start Time]],Home!$A$1&lt;=Leave[[#This Row],[End Time]]),"Aplica","No Aplica")</f>
        <v>No Aplica</v>
      </c>
      <c r="M85" s="43" t="str">
        <f>IF(AND(Home!$A$1&gt;=Leave[[#This Row],[Start Time]],Home!$A$1&lt;=Leave[[#This Row],[End Time]]),Home!$A$1,"No Aplica")</f>
        <v>No Aplica</v>
      </c>
      <c r="N85" s="43" t="str">
        <f>Leave[[#This Row],[User Code (Owning User) (Usuario)]]&amp;Leave[[#This Row],[fecha activa]]</f>
        <v>MIE2025300723870No Aplica</v>
      </c>
      <c r="P85" t="s">
        <v>678</v>
      </c>
      <c r="Q85" t="s">
        <v>3945</v>
      </c>
      <c r="R85" s="43">
        <v>1</v>
      </c>
      <c r="S85" s="43">
        <v>60</v>
      </c>
    </row>
    <row r="86" spans="1:19" x14ac:dyDescent="0.3">
      <c r="A86" s="43" t="s">
        <v>465</v>
      </c>
      <c r="B86" s="3">
        <v>45915</v>
      </c>
      <c r="C86" s="3">
        <v>45915</v>
      </c>
      <c r="D86" s="43" t="s">
        <v>493</v>
      </c>
      <c r="E86" s="43" t="s">
        <v>2189</v>
      </c>
      <c r="F86" s="43" t="s">
        <v>2191</v>
      </c>
      <c r="G86">
        <v>60</v>
      </c>
      <c r="H86">
        <v>60</v>
      </c>
      <c r="I86" s="43" t="s">
        <v>2190</v>
      </c>
      <c r="J86" s="43" t="s">
        <v>2412</v>
      </c>
      <c r="K86" s="43" t="s">
        <v>177</v>
      </c>
      <c r="L86" s="43" t="str">
        <f>IF(AND(Home!$A$1&gt;=Leave[[#This Row],[Start Time]],Home!$A$1&lt;=Leave[[#This Row],[End Time]]),"Aplica","No Aplica")</f>
        <v>No Aplica</v>
      </c>
      <c r="M86" s="43" t="str">
        <f>IF(AND(Home!$A$1&gt;=Leave[[#This Row],[Start Time]],Home!$A$1&lt;=Leave[[#This Row],[End Time]]),Home!$A$1,"No Aplica")</f>
        <v>No Aplica</v>
      </c>
      <c r="N86" s="43" t="str">
        <f>Leave[[#This Row],[User Code (Owning User) (Usuario)]]&amp;Leave[[#This Row],[fecha activa]]</f>
        <v>MIE2025300723870No Aplica</v>
      </c>
      <c r="P86" t="s">
        <v>505</v>
      </c>
      <c r="Q86" t="s">
        <v>3946</v>
      </c>
      <c r="R86" s="43">
        <v>1</v>
      </c>
      <c r="S86" s="43">
        <v>540</v>
      </c>
    </row>
    <row r="87" spans="1:19" x14ac:dyDescent="0.3">
      <c r="A87" s="43" t="s">
        <v>465</v>
      </c>
      <c r="B87" s="3">
        <v>45914</v>
      </c>
      <c r="C87" s="3">
        <v>45914</v>
      </c>
      <c r="D87" s="43" t="s">
        <v>2724</v>
      </c>
      <c r="E87" s="43" t="s">
        <v>2189</v>
      </c>
      <c r="F87" s="43" t="s">
        <v>2191</v>
      </c>
      <c r="G87">
        <v>540</v>
      </c>
      <c r="H87">
        <v>540</v>
      </c>
      <c r="I87" s="43" t="s">
        <v>2190</v>
      </c>
      <c r="J87" s="43" t="s">
        <v>2412</v>
      </c>
      <c r="K87" s="43" t="s">
        <v>177</v>
      </c>
      <c r="L87" s="43" t="str">
        <f>IF(AND(Home!$A$1&gt;=Leave[[#This Row],[Start Time]],Home!$A$1&lt;=Leave[[#This Row],[End Time]]),"Aplica","No Aplica")</f>
        <v>No Aplica</v>
      </c>
      <c r="M87" s="43" t="str">
        <f>IF(AND(Home!$A$1&gt;=Leave[[#This Row],[Start Time]],Home!$A$1&lt;=Leave[[#This Row],[End Time]]),Home!$A$1,"No Aplica")</f>
        <v>No Aplica</v>
      </c>
      <c r="N87" s="43" t="str">
        <f>Leave[[#This Row],[User Code (Owning User) (Usuario)]]&amp;Leave[[#This Row],[fecha activa]]</f>
        <v>MIE2025300723870No Aplica</v>
      </c>
      <c r="P87" t="s">
        <v>530</v>
      </c>
      <c r="Q87" t="s">
        <v>3947</v>
      </c>
      <c r="R87" s="43">
        <v>1</v>
      </c>
      <c r="S87" s="43">
        <v>60</v>
      </c>
    </row>
    <row r="88" spans="1:19" x14ac:dyDescent="0.3">
      <c r="A88" s="43" t="s">
        <v>465</v>
      </c>
      <c r="B88" s="3">
        <v>45914</v>
      </c>
      <c r="C88" s="3">
        <v>45914</v>
      </c>
      <c r="D88" s="43" t="s">
        <v>2724</v>
      </c>
      <c r="E88" s="43" t="s">
        <v>2189</v>
      </c>
      <c r="F88" s="43" t="s">
        <v>2191</v>
      </c>
      <c r="G88">
        <v>540</v>
      </c>
      <c r="H88">
        <v>540</v>
      </c>
      <c r="I88" s="43" t="s">
        <v>2190</v>
      </c>
      <c r="J88" s="43" t="s">
        <v>2412</v>
      </c>
      <c r="K88" s="43" t="s">
        <v>177</v>
      </c>
      <c r="L88" s="43" t="str">
        <f>IF(AND(Home!$A$1&gt;=Leave[[#This Row],[Start Time]],Home!$A$1&lt;=Leave[[#This Row],[End Time]]),"Aplica","No Aplica")</f>
        <v>No Aplica</v>
      </c>
      <c r="M88" s="43" t="str">
        <f>IF(AND(Home!$A$1&gt;=Leave[[#This Row],[Start Time]],Home!$A$1&lt;=Leave[[#This Row],[End Time]]),Home!$A$1,"No Aplica")</f>
        <v>No Aplica</v>
      </c>
      <c r="N88" s="43" t="str">
        <f>Leave[[#This Row],[User Code (Owning User) (Usuario)]]&amp;Leave[[#This Row],[fecha activa]]</f>
        <v>MIE2025300723870No Aplica</v>
      </c>
      <c r="P88" t="s">
        <v>536</v>
      </c>
      <c r="Q88" t="s">
        <v>3948</v>
      </c>
      <c r="R88" s="43">
        <v>1</v>
      </c>
      <c r="S88" s="43">
        <v>540</v>
      </c>
    </row>
    <row r="89" spans="1:19" x14ac:dyDescent="0.3">
      <c r="A89" s="43" t="s">
        <v>465</v>
      </c>
      <c r="B89" s="3">
        <v>45908</v>
      </c>
      <c r="C89" s="3">
        <v>45908</v>
      </c>
      <c r="D89" s="43" t="s">
        <v>469</v>
      </c>
      <c r="E89" s="43" t="s">
        <v>2189</v>
      </c>
      <c r="F89" s="43" t="s">
        <v>2191</v>
      </c>
      <c r="G89">
        <v>540</v>
      </c>
      <c r="H89">
        <v>540</v>
      </c>
      <c r="I89" s="43" t="s">
        <v>2190</v>
      </c>
      <c r="J89" s="43" t="s">
        <v>2412</v>
      </c>
      <c r="K89" s="43" t="s">
        <v>177</v>
      </c>
      <c r="L89" s="43" t="str">
        <f>IF(AND(Home!$A$1&gt;=Leave[[#This Row],[Start Time]],Home!$A$1&lt;=Leave[[#This Row],[End Time]]),"Aplica","No Aplica")</f>
        <v>No Aplica</v>
      </c>
      <c r="M89" s="43" t="str">
        <f>IF(AND(Home!$A$1&gt;=Leave[[#This Row],[Start Time]],Home!$A$1&lt;=Leave[[#This Row],[End Time]]),Home!$A$1,"No Aplica")</f>
        <v>No Aplica</v>
      </c>
      <c r="N89" s="43" t="str">
        <f>Leave[[#This Row],[User Code (Owning User) (Usuario)]]&amp;Leave[[#This Row],[fecha activa]]</f>
        <v>MIE2025300723870No Aplica</v>
      </c>
      <c r="P89" t="s">
        <v>543</v>
      </c>
      <c r="Q89" t="s">
        <v>3949</v>
      </c>
      <c r="R89" s="43">
        <v>1</v>
      </c>
      <c r="S89" s="43">
        <v>540</v>
      </c>
    </row>
    <row r="90" spans="1:19" x14ac:dyDescent="0.3">
      <c r="A90" s="43" t="s">
        <v>465</v>
      </c>
      <c r="B90" s="3">
        <v>45904</v>
      </c>
      <c r="C90" s="3">
        <v>45904</v>
      </c>
      <c r="D90" s="43" t="s">
        <v>493</v>
      </c>
      <c r="E90" s="43" t="s">
        <v>2189</v>
      </c>
      <c r="F90" s="43" t="s">
        <v>2191</v>
      </c>
      <c r="G90">
        <v>60</v>
      </c>
      <c r="H90">
        <v>60</v>
      </c>
      <c r="I90" s="43" t="s">
        <v>2190</v>
      </c>
      <c r="J90" s="43" t="s">
        <v>2412</v>
      </c>
      <c r="K90" s="43" t="s">
        <v>177</v>
      </c>
      <c r="L90" s="43" t="str">
        <f>IF(AND(Home!$A$1&gt;=Leave[[#This Row],[Start Time]],Home!$A$1&lt;=Leave[[#This Row],[End Time]]),"Aplica","No Aplica")</f>
        <v>No Aplica</v>
      </c>
      <c r="M90" s="43" t="str">
        <f>IF(AND(Home!$A$1&gt;=Leave[[#This Row],[Start Time]],Home!$A$1&lt;=Leave[[#This Row],[End Time]]),Home!$A$1,"No Aplica")</f>
        <v>No Aplica</v>
      </c>
      <c r="N90" s="43" t="str">
        <f>Leave[[#This Row],[User Code (Owning User) (Usuario)]]&amp;Leave[[#This Row],[fecha activa]]</f>
        <v>MIE2025300723870No Aplica</v>
      </c>
      <c r="P90" t="s">
        <v>713</v>
      </c>
      <c r="Q90" t="s">
        <v>3950</v>
      </c>
      <c r="R90" s="43">
        <v>1</v>
      </c>
      <c r="S90" s="43">
        <v>540</v>
      </c>
    </row>
    <row r="91" spans="1:19" x14ac:dyDescent="0.3">
      <c r="A91" s="43" t="s">
        <v>465</v>
      </c>
      <c r="B91" s="3">
        <v>45903</v>
      </c>
      <c r="C91" s="3">
        <v>45903</v>
      </c>
      <c r="D91" s="43" t="s">
        <v>493</v>
      </c>
      <c r="E91" s="43" t="s">
        <v>2189</v>
      </c>
      <c r="F91" s="43" t="s">
        <v>2191</v>
      </c>
      <c r="G91">
        <v>60</v>
      </c>
      <c r="H91">
        <v>60</v>
      </c>
      <c r="I91" s="43" t="s">
        <v>2190</v>
      </c>
      <c r="J91" s="43" t="s">
        <v>2412</v>
      </c>
      <c r="K91" s="43" t="s">
        <v>177</v>
      </c>
      <c r="L91" s="43" t="str">
        <f>IF(AND(Home!$A$1&gt;=Leave[[#This Row],[Start Time]],Home!$A$1&lt;=Leave[[#This Row],[End Time]]),"Aplica","No Aplica")</f>
        <v>No Aplica</v>
      </c>
      <c r="M91" s="43" t="str">
        <f>IF(AND(Home!$A$1&gt;=Leave[[#This Row],[Start Time]],Home!$A$1&lt;=Leave[[#This Row],[End Time]]),Home!$A$1,"No Aplica")</f>
        <v>No Aplica</v>
      </c>
      <c r="N91" s="43" t="str">
        <f>Leave[[#This Row],[User Code (Owning User) (Usuario)]]&amp;Leave[[#This Row],[fecha activa]]</f>
        <v>MIE2025300723870No Aplica</v>
      </c>
      <c r="P91" t="s">
        <v>541</v>
      </c>
      <c r="Q91" t="s">
        <v>3951</v>
      </c>
      <c r="R91" s="43">
        <v>1</v>
      </c>
      <c r="S91" s="43">
        <v>540</v>
      </c>
    </row>
    <row r="92" spans="1:19" x14ac:dyDescent="0.3">
      <c r="A92" s="43" t="s">
        <v>465</v>
      </c>
      <c r="B92" s="3">
        <v>45902</v>
      </c>
      <c r="C92" s="3">
        <v>45902</v>
      </c>
      <c r="D92" s="43" t="s">
        <v>493</v>
      </c>
      <c r="E92" s="43" t="s">
        <v>2189</v>
      </c>
      <c r="F92" s="43" t="s">
        <v>2191</v>
      </c>
      <c r="G92">
        <v>60</v>
      </c>
      <c r="H92">
        <v>60</v>
      </c>
      <c r="I92" s="43" t="s">
        <v>2190</v>
      </c>
      <c r="J92" s="43" t="s">
        <v>2412</v>
      </c>
      <c r="K92" s="43" t="s">
        <v>177</v>
      </c>
      <c r="L92" s="43" t="str">
        <f>IF(AND(Home!$A$1&gt;=Leave[[#This Row],[Start Time]],Home!$A$1&lt;=Leave[[#This Row],[End Time]]),"Aplica","No Aplica")</f>
        <v>No Aplica</v>
      </c>
      <c r="M92" s="43" t="str">
        <f>IF(AND(Home!$A$1&gt;=Leave[[#This Row],[Start Time]],Home!$A$1&lt;=Leave[[#This Row],[End Time]]),Home!$A$1,"No Aplica")</f>
        <v>No Aplica</v>
      </c>
      <c r="N92" s="43" t="str">
        <f>Leave[[#This Row],[User Code (Owning User) (Usuario)]]&amp;Leave[[#This Row],[fecha activa]]</f>
        <v>MIE2025300723870No Aplica</v>
      </c>
      <c r="P92" t="s">
        <v>692</v>
      </c>
      <c r="Q92" t="s">
        <v>3952</v>
      </c>
      <c r="R92" s="43">
        <v>1</v>
      </c>
      <c r="S92" s="43">
        <v>540</v>
      </c>
    </row>
    <row r="93" spans="1:19" x14ac:dyDescent="0.3">
      <c r="A93" s="43" t="s">
        <v>465</v>
      </c>
      <c r="B93" s="3">
        <v>45901</v>
      </c>
      <c r="C93" s="3">
        <v>45901</v>
      </c>
      <c r="D93" s="43" t="s">
        <v>493</v>
      </c>
      <c r="E93" s="43" t="s">
        <v>2189</v>
      </c>
      <c r="F93" s="43" t="s">
        <v>2191</v>
      </c>
      <c r="G93">
        <v>60</v>
      </c>
      <c r="H93">
        <v>60</v>
      </c>
      <c r="I93" s="43" t="s">
        <v>2190</v>
      </c>
      <c r="J93" s="43" t="s">
        <v>2412</v>
      </c>
      <c r="K93" s="43" t="s">
        <v>177</v>
      </c>
      <c r="L93" s="43" t="str">
        <f>IF(AND(Home!$A$1&gt;=Leave[[#This Row],[Start Time]],Home!$A$1&lt;=Leave[[#This Row],[End Time]]),"Aplica","No Aplica")</f>
        <v>No Aplica</v>
      </c>
      <c r="M93" s="43" t="str">
        <f>IF(AND(Home!$A$1&gt;=Leave[[#This Row],[Start Time]],Home!$A$1&lt;=Leave[[#This Row],[End Time]]),Home!$A$1,"No Aplica")</f>
        <v>No Aplica</v>
      </c>
      <c r="N93" s="43" t="str">
        <f>Leave[[#This Row],[User Code (Owning User) (Usuario)]]&amp;Leave[[#This Row],[fecha activa]]</f>
        <v>MIE2025300723870No Aplica</v>
      </c>
      <c r="P93" t="s">
        <v>550</v>
      </c>
      <c r="Q93" t="s">
        <v>3953</v>
      </c>
      <c r="R93" s="43">
        <v>1</v>
      </c>
      <c r="S93" s="43">
        <v>180</v>
      </c>
    </row>
    <row r="94" spans="1:19" x14ac:dyDescent="0.3">
      <c r="A94" s="43" t="s">
        <v>465</v>
      </c>
      <c r="B94" s="3">
        <v>45905</v>
      </c>
      <c r="C94" s="3">
        <v>45905</v>
      </c>
      <c r="D94" s="43" t="s">
        <v>469</v>
      </c>
      <c r="E94" s="43" t="s">
        <v>2189</v>
      </c>
      <c r="F94" s="43" t="s">
        <v>2191</v>
      </c>
      <c r="G94">
        <v>540</v>
      </c>
      <c r="H94">
        <v>540</v>
      </c>
      <c r="I94" s="43" t="s">
        <v>2190</v>
      </c>
      <c r="J94" s="43" t="s">
        <v>2412</v>
      </c>
      <c r="K94" s="43" t="s">
        <v>177</v>
      </c>
      <c r="L94" s="43" t="str">
        <f>IF(AND(Home!$A$1&gt;=Leave[[#This Row],[Start Time]],Home!$A$1&lt;=Leave[[#This Row],[End Time]]),"Aplica","No Aplica")</f>
        <v>No Aplica</v>
      </c>
      <c r="M94" s="43" t="str">
        <f>IF(AND(Home!$A$1&gt;=Leave[[#This Row],[Start Time]],Home!$A$1&lt;=Leave[[#This Row],[End Time]]),Home!$A$1,"No Aplica")</f>
        <v>No Aplica</v>
      </c>
      <c r="N94" s="43" t="str">
        <f>Leave[[#This Row],[User Code (Owning User) (Usuario)]]&amp;Leave[[#This Row],[fecha activa]]</f>
        <v>MIE2025300723870No Aplica</v>
      </c>
      <c r="P94" t="s">
        <v>628</v>
      </c>
      <c r="Q94" t="s">
        <v>3954</v>
      </c>
      <c r="R94" s="43">
        <v>1</v>
      </c>
      <c r="S94" s="43">
        <v>60</v>
      </c>
    </row>
    <row r="95" spans="1:19" x14ac:dyDescent="0.3">
      <c r="A95" s="43" t="s">
        <v>468</v>
      </c>
      <c r="B95" s="3">
        <v>45928</v>
      </c>
      <c r="C95" s="3">
        <v>45928</v>
      </c>
      <c r="D95" s="43" t="s">
        <v>2614</v>
      </c>
      <c r="E95" s="43" t="s">
        <v>2009</v>
      </c>
      <c r="F95" s="43" t="s">
        <v>2011</v>
      </c>
      <c r="G95">
        <v>1410</v>
      </c>
      <c r="H95">
        <v>540</v>
      </c>
      <c r="I95" s="43" t="s">
        <v>2010</v>
      </c>
      <c r="J95" s="43" t="s">
        <v>3663</v>
      </c>
      <c r="K95" s="43" t="s">
        <v>179</v>
      </c>
      <c r="L95" s="43" t="str">
        <f>IF(AND(Home!$A$1&gt;=Leave[[#This Row],[Start Time]],Home!$A$1&lt;=Leave[[#This Row],[End Time]]),"Aplica","No Aplica")</f>
        <v>No Aplica</v>
      </c>
      <c r="M95" s="43" t="str">
        <f>IF(AND(Home!$A$1&gt;=Leave[[#This Row],[Start Time]],Home!$A$1&lt;=Leave[[#This Row],[End Time]]),Home!$A$1,"No Aplica")</f>
        <v>No Aplica</v>
      </c>
      <c r="N95" s="43" t="str">
        <f>Leave[[#This Row],[User Code (Owning User) (Usuario)]]&amp;Leave[[#This Row],[fecha activa]]</f>
        <v>MIE2025020723531No Aplica</v>
      </c>
      <c r="P95" t="s">
        <v>555</v>
      </c>
      <c r="Q95" t="s">
        <v>3955</v>
      </c>
      <c r="R95" s="43">
        <v>1</v>
      </c>
      <c r="S95" s="43">
        <v>30</v>
      </c>
    </row>
    <row r="96" spans="1:19" x14ac:dyDescent="0.3">
      <c r="A96" s="43" t="s">
        <v>471</v>
      </c>
      <c r="B96" s="3">
        <v>45925</v>
      </c>
      <c r="C96" s="3">
        <v>45925</v>
      </c>
      <c r="D96" s="43" t="s">
        <v>621</v>
      </c>
      <c r="E96" s="43" t="s">
        <v>2009</v>
      </c>
      <c r="F96" s="43" t="s">
        <v>2011</v>
      </c>
      <c r="G96">
        <v>60</v>
      </c>
      <c r="H96">
        <v>60</v>
      </c>
      <c r="I96" s="43" t="s">
        <v>2010</v>
      </c>
      <c r="J96" s="43" t="s">
        <v>3663</v>
      </c>
      <c r="K96" s="43" t="s">
        <v>179</v>
      </c>
      <c r="L96" s="43" t="str">
        <f>IF(AND(Home!$A$1&gt;=Leave[[#This Row],[Start Time]],Home!$A$1&lt;=Leave[[#This Row],[End Time]]),"Aplica","No Aplica")</f>
        <v>No Aplica</v>
      </c>
      <c r="M96" s="43" t="str">
        <f>IF(AND(Home!$A$1&gt;=Leave[[#This Row],[Start Time]],Home!$A$1&lt;=Leave[[#This Row],[End Time]]),Home!$A$1,"No Aplica")</f>
        <v>No Aplica</v>
      </c>
      <c r="N96" s="43" t="str">
        <f>Leave[[#This Row],[User Code (Owning User) (Usuario)]]&amp;Leave[[#This Row],[fecha activa]]</f>
        <v>MIE2025020723531No Aplica</v>
      </c>
      <c r="P96" t="s">
        <v>449</v>
      </c>
      <c r="Q96" t="s">
        <v>3956</v>
      </c>
      <c r="R96" s="43">
        <v>1</v>
      </c>
      <c r="S96" s="43">
        <v>510</v>
      </c>
    </row>
    <row r="97" spans="1:19" x14ac:dyDescent="0.3">
      <c r="A97" s="43" t="s">
        <v>471</v>
      </c>
      <c r="B97" s="3">
        <v>45923</v>
      </c>
      <c r="C97" s="3">
        <v>45923</v>
      </c>
      <c r="D97" s="43" t="s">
        <v>621</v>
      </c>
      <c r="E97" s="43" t="s">
        <v>2009</v>
      </c>
      <c r="F97" s="43" t="s">
        <v>2011</v>
      </c>
      <c r="G97">
        <v>60</v>
      </c>
      <c r="H97">
        <v>60</v>
      </c>
      <c r="I97" s="43" t="s">
        <v>2010</v>
      </c>
      <c r="J97" s="43" t="s">
        <v>3663</v>
      </c>
      <c r="K97" s="43" t="s">
        <v>179</v>
      </c>
      <c r="L97" s="43" t="str">
        <f>IF(AND(Home!$A$1&gt;=Leave[[#This Row],[Start Time]],Home!$A$1&lt;=Leave[[#This Row],[End Time]]),"Aplica","No Aplica")</f>
        <v>No Aplica</v>
      </c>
      <c r="M97" s="43" t="str">
        <f>IF(AND(Home!$A$1&gt;=Leave[[#This Row],[Start Time]],Home!$A$1&lt;=Leave[[#This Row],[End Time]]),Home!$A$1,"No Aplica")</f>
        <v>No Aplica</v>
      </c>
      <c r="N97" s="43" t="str">
        <f>Leave[[#This Row],[User Code (Owning User) (Usuario)]]&amp;Leave[[#This Row],[fecha activa]]</f>
        <v>MIE2025020723531No Aplica</v>
      </c>
      <c r="P97" t="s">
        <v>630</v>
      </c>
      <c r="Q97" t="s">
        <v>3957</v>
      </c>
      <c r="R97" s="43">
        <v>1</v>
      </c>
      <c r="S97" s="43">
        <v>420</v>
      </c>
    </row>
    <row r="98" spans="1:19" x14ac:dyDescent="0.3">
      <c r="A98" s="43" t="s">
        <v>471</v>
      </c>
      <c r="B98" s="3">
        <v>45918</v>
      </c>
      <c r="C98" s="3">
        <v>45918</v>
      </c>
      <c r="D98" s="43" t="s">
        <v>621</v>
      </c>
      <c r="E98" s="43" t="s">
        <v>2009</v>
      </c>
      <c r="F98" s="43" t="s">
        <v>2011</v>
      </c>
      <c r="G98">
        <v>60</v>
      </c>
      <c r="H98">
        <v>60</v>
      </c>
      <c r="I98" s="43" t="s">
        <v>2010</v>
      </c>
      <c r="J98" s="43" t="s">
        <v>3663</v>
      </c>
      <c r="K98" s="43" t="s">
        <v>179</v>
      </c>
      <c r="L98" s="43" t="str">
        <f>IF(AND(Home!$A$1&gt;=Leave[[#This Row],[Start Time]],Home!$A$1&lt;=Leave[[#This Row],[End Time]]),"Aplica","No Aplica")</f>
        <v>No Aplica</v>
      </c>
      <c r="M98" s="43" t="str">
        <f>IF(AND(Home!$A$1&gt;=Leave[[#This Row],[Start Time]],Home!$A$1&lt;=Leave[[#This Row],[End Time]]),Home!$A$1,"No Aplica")</f>
        <v>No Aplica</v>
      </c>
      <c r="N98" s="43" t="str">
        <f>Leave[[#This Row],[User Code (Owning User) (Usuario)]]&amp;Leave[[#This Row],[fecha activa]]</f>
        <v>MIE2025020723531No Aplica</v>
      </c>
      <c r="P98" t="s">
        <v>631</v>
      </c>
      <c r="Q98" t="s">
        <v>3958</v>
      </c>
      <c r="R98" s="43">
        <v>1</v>
      </c>
      <c r="S98" s="43">
        <v>60</v>
      </c>
    </row>
    <row r="99" spans="1:19" x14ac:dyDescent="0.3">
      <c r="A99" s="43" t="s">
        <v>471</v>
      </c>
      <c r="B99" s="3">
        <v>45916</v>
      </c>
      <c r="C99" s="3">
        <v>45916</v>
      </c>
      <c r="D99" s="43" t="s">
        <v>621</v>
      </c>
      <c r="E99" s="43" t="s">
        <v>2009</v>
      </c>
      <c r="F99" s="43" t="s">
        <v>2011</v>
      </c>
      <c r="G99">
        <v>60</v>
      </c>
      <c r="H99">
        <v>60</v>
      </c>
      <c r="I99" s="43" t="s">
        <v>2010</v>
      </c>
      <c r="J99" s="43" t="s">
        <v>3663</v>
      </c>
      <c r="K99" s="43" t="s">
        <v>179</v>
      </c>
      <c r="L99" s="43" t="str">
        <f>IF(AND(Home!$A$1&gt;=Leave[[#This Row],[Start Time]],Home!$A$1&lt;=Leave[[#This Row],[End Time]]),"Aplica","No Aplica")</f>
        <v>No Aplica</v>
      </c>
      <c r="M99" s="43" t="str">
        <f>IF(AND(Home!$A$1&gt;=Leave[[#This Row],[Start Time]],Home!$A$1&lt;=Leave[[#This Row],[End Time]]),Home!$A$1,"No Aplica")</f>
        <v>No Aplica</v>
      </c>
      <c r="N99" s="43" t="str">
        <f>Leave[[#This Row],[User Code (Owning User) (Usuario)]]&amp;Leave[[#This Row],[fecha activa]]</f>
        <v>MIE2025020723531No Aplica</v>
      </c>
      <c r="P99" t="s">
        <v>683</v>
      </c>
      <c r="Q99" t="s">
        <v>3959</v>
      </c>
      <c r="R99" s="43">
        <v>1</v>
      </c>
      <c r="S99" s="43">
        <v>60</v>
      </c>
    </row>
    <row r="100" spans="1:19" x14ac:dyDescent="0.3">
      <c r="A100" s="43" t="s">
        <v>471</v>
      </c>
      <c r="B100" s="3">
        <v>45909</v>
      </c>
      <c r="C100" s="3">
        <v>45909</v>
      </c>
      <c r="D100" s="43" t="s">
        <v>621</v>
      </c>
      <c r="E100" s="43" t="s">
        <v>2009</v>
      </c>
      <c r="F100" s="43" t="s">
        <v>2011</v>
      </c>
      <c r="G100">
        <v>60</v>
      </c>
      <c r="H100">
        <v>60</v>
      </c>
      <c r="I100" s="43" t="s">
        <v>2010</v>
      </c>
      <c r="J100" s="43" t="s">
        <v>3663</v>
      </c>
      <c r="K100" s="43" t="s">
        <v>179</v>
      </c>
      <c r="L100" s="43" t="str">
        <f>IF(AND(Home!$A$1&gt;=Leave[[#This Row],[Start Time]],Home!$A$1&lt;=Leave[[#This Row],[End Time]]),"Aplica","No Aplica")</f>
        <v>No Aplica</v>
      </c>
      <c r="M100" s="43" t="str">
        <f>IF(AND(Home!$A$1&gt;=Leave[[#This Row],[Start Time]],Home!$A$1&lt;=Leave[[#This Row],[End Time]]),Home!$A$1,"No Aplica")</f>
        <v>No Aplica</v>
      </c>
      <c r="N100" s="43" t="str">
        <f>Leave[[#This Row],[User Code (Owning User) (Usuario)]]&amp;Leave[[#This Row],[fecha activa]]</f>
        <v>MIE2025020723531No Aplica</v>
      </c>
      <c r="P100" t="s">
        <v>384</v>
      </c>
      <c r="Q100" t="s">
        <v>3960</v>
      </c>
      <c r="R100" s="43">
        <v>2</v>
      </c>
      <c r="S100" s="43">
        <v>480</v>
      </c>
    </row>
    <row r="101" spans="1:19" x14ac:dyDescent="0.3">
      <c r="A101" s="43" t="s">
        <v>471</v>
      </c>
      <c r="B101" s="3">
        <v>45911</v>
      </c>
      <c r="C101" s="3">
        <v>45911</v>
      </c>
      <c r="D101" s="43" t="s">
        <v>621</v>
      </c>
      <c r="E101" s="43" t="s">
        <v>2009</v>
      </c>
      <c r="F101" s="43" t="s">
        <v>2011</v>
      </c>
      <c r="G101">
        <v>60</v>
      </c>
      <c r="H101">
        <v>60</v>
      </c>
      <c r="I101" s="43" t="s">
        <v>2010</v>
      </c>
      <c r="J101" s="43" t="s">
        <v>3663</v>
      </c>
      <c r="K101" s="43" t="s">
        <v>179</v>
      </c>
      <c r="L101" s="43" t="str">
        <f>IF(AND(Home!$A$1&gt;=Leave[[#This Row],[Start Time]],Home!$A$1&lt;=Leave[[#This Row],[End Time]]),"Aplica","No Aplica")</f>
        <v>No Aplica</v>
      </c>
      <c r="M101" s="43" t="str">
        <f>IF(AND(Home!$A$1&gt;=Leave[[#This Row],[Start Time]],Home!$A$1&lt;=Leave[[#This Row],[End Time]]),Home!$A$1,"No Aplica")</f>
        <v>No Aplica</v>
      </c>
      <c r="N101" s="43" t="str">
        <f>Leave[[#This Row],[User Code (Owning User) (Usuario)]]&amp;Leave[[#This Row],[fecha activa]]</f>
        <v>MIE2025020723531No Aplica</v>
      </c>
      <c r="P101" t="s">
        <v>258</v>
      </c>
      <c r="Q101" t="s">
        <v>3961</v>
      </c>
      <c r="R101" s="43">
        <v>1</v>
      </c>
      <c r="S101" s="43">
        <v>60</v>
      </c>
    </row>
    <row r="102" spans="1:19" x14ac:dyDescent="0.3">
      <c r="A102" s="43" t="s">
        <v>468</v>
      </c>
      <c r="B102" s="3">
        <v>45921</v>
      </c>
      <c r="C102" s="3">
        <v>45921</v>
      </c>
      <c r="D102" s="43" t="s">
        <v>2614</v>
      </c>
      <c r="E102" s="43" t="s">
        <v>2009</v>
      </c>
      <c r="F102" s="43" t="s">
        <v>2011</v>
      </c>
      <c r="G102">
        <v>1410</v>
      </c>
      <c r="H102">
        <v>540</v>
      </c>
      <c r="I102" s="43" t="s">
        <v>2010</v>
      </c>
      <c r="J102" s="43" t="s">
        <v>3663</v>
      </c>
      <c r="K102" s="43" t="s">
        <v>179</v>
      </c>
      <c r="L102" s="43" t="str">
        <f>IF(AND(Home!$A$1&gt;=Leave[[#This Row],[Start Time]],Home!$A$1&lt;=Leave[[#This Row],[End Time]]),"Aplica","No Aplica")</f>
        <v>No Aplica</v>
      </c>
      <c r="M102" s="43" t="str">
        <f>IF(AND(Home!$A$1&gt;=Leave[[#This Row],[Start Time]],Home!$A$1&lt;=Leave[[#This Row],[End Time]]),Home!$A$1,"No Aplica")</f>
        <v>No Aplica</v>
      </c>
      <c r="N102" s="43" t="str">
        <f>Leave[[#This Row],[User Code (Owning User) (Usuario)]]&amp;Leave[[#This Row],[fecha activa]]</f>
        <v>MIE2025020723531No Aplica</v>
      </c>
      <c r="P102" t="s">
        <v>256</v>
      </c>
      <c r="Q102" t="s">
        <v>3962</v>
      </c>
      <c r="R102" s="43">
        <v>1</v>
      </c>
      <c r="S102" s="43">
        <v>60</v>
      </c>
    </row>
    <row r="103" spans="1:19" x14ac:dyDescent="0.3">
      <c r="A103" s="43" t="s">
        <v>471</v>
      </c>
      <c r="B103" s="3">
        <v>45904</v>
      </c>
      <c r="C103" s="3">
        <v>45904</v>
      </c>
      <c r="D103" s="43" t="s">
        <v>1864</v>
      </c>
      <c r="E103" s="43" t="s">
        <v>2009</v>
      </c>
      <c r="F103" s="43" t="s">
        <v>2011</v>
      </c>
      <c r="G103">
        <v>270</v>
      </c>
      <c r="H103">
        <v>270</v>
      </c>
      <c r="I103" s="43" t="s">
        <v>2010</v>
      </c>
      <c r="J103" s="43" t="s">
        <v>3663</v>
      </c>
      <c r="K103" s="43" t="s">
        <v>179</v>
      </c>
      <c r="L103" s="43" t="str">
        <f>IF(AND(Home!$A$1&gt;=Leave[[#This Row],[Start Time]],Home!$A$1&lt;=Leave[[#This Row],[End Time]]),"Aplica","No Aplica")</f>
        <v>No Aplica</v>
      </c>
      <c r="M103" s="43" t="str">
        <f>IF(AND(Home!$A$1&gt;=Leave[[#This Row],[Start Time]],Home!$A$1&lt;=Leave[[#This Row],[End Time]]),Home!$A$1,"No Aplica")</f>
        <v>No Aplica</v>
      </c>
      <c r="N103" s="43" t="str">
        <f>Leave[[#This Row],[User Code (Owning User) (Usuario)]]&amp;Leave[[#This Row],[fecha activa]]</f>
        <v>MIE2025020723531No Aplica</v>
      </c>
      <c r="P103" t="s">
        <v>649</v>
      </c>
      <c r="Q103" t="s">
        <v>3963</v>
      </c>
      <c r="R103" s="43">
        <v>1</v>
      </c>
      <c r="S103" s="43">
        <v>540</v>
      </c>
    </row>
    <row r="104" spans="1:19" x14ac:dyDescent="0.3">
      <c r="A104" s="43" t="s">
        <v>468</v>
      </c>
      <c r="B104" s="3">
        <v>45914</v>
      </c>
      <c r="C104" s="3">
        <v>45914</v>
      </c>
      <c r="D104" s="43" t="s">
        <v>2614</v>
      </c>
      <c r="E104" s="43" t="s">
        <v>2009</v>
      </c>
      <c r="F104" s="43" t="s">
        <v>2011</v>
      </c>
      <c r="G104">
        <v>1410</v>
      </c>
      <c r="H104">
        <v>540</v>
      </c>
      <c r="I104" s="43" t="s">
        <v>2010</v>
      </c>
      <c r="J104" s="43" t="s">
        <v>3663</v>
      </c>
      <c r="K104" s="43" t="s">
        <v>179</v>
      </c>
      <c r="L104" s="43" t="str">
        <f>IF(AND(Home!$A$1&gt;=Leave[[#This Row],[Start Time]],Home!$A$1&lt;=Leave[[#This Row],[End Time]]),"Aplica","No Aplica")</f>
        <v>No Aplica</v>
      </c>
      <c r="M104" s="43" t="str">
        <f>IF(AND(Home!$A$1&gt;=Leave[[#This Row],[Start Time]],Home!$A$1&lt;=Leave[[#This Row],[End Time]]),Home!$A$1,"No Aplica")</f>
        <v>No Aplica</v>
      </c>
      <c r="N104" s="43" t="str">
        <f>Leave[[#This Row],[User Code (Owning User) (Usuario)]]&amp;Leave[[#This Row],[fecha activa]]</f>
        <v>MIE2025020723531No Aplica</v>
      </c>
      <c r="P104" t="s">
        <v>591</v>
      </c>
      <c r="Q104" t="s">
        <v>3964</v>
      </c>
      <c r="R104" s="43">
        <v>1</v>
      </c>
      <c r="S104" s="43">
        <v>60</v>
      </c>
    </row>
    <row r="105" spans="1:19" x14ac:dyDescent="0.3">
      <c r="A105" s="43" t="s">
        <v>468</v>
      </c>
      <c r="B105" s="3">
        <v>45907</v>
      </c>
      <c r="C105" s="3">
        <v>45907</v>
      </c>
      <c r="D105" s="43" t="s">
        <v>2683</v>
      </c>
      <c r="E105" s="43" t="s">
        <v>2009</v>
      </c>
      <c r="F105" s="43" t="s">
        <v>2011</v>
      </c>
      <c r="G105">
        <v>1410</v>
      </c>
      <c r="H105">
        <v>540</v>
      </c>
      <c r="I105" s="43" t="s">
        <v>2010</v>
      </c>
      <c r="J105" s="43" t="s">
        <v>3663</v>
      </c>
      <c r="K105" s="43" t="s">
        <v>179</v>
      </c>
      <c r="L105" s="43" t="str">
        <f>IF(AND(Home!$A$1&gt;=Leave[[#This Row],[Start Time]],Home!$A$1&lt;=Leave[[#This Row],[End Time]]),"Aplica","No Aplica")</f>
        <v>No Aplica</v>
      </c>
      <c r="M105" s="43" t="str">
        <f>IF(AND(Home!$A$1&gt;=Leave[[#This Row],[Start Time]],Home!$A$1&lt;=Leave[[#This Row],[End Time]]),Home!$A$1,"No Aplica")</f>
        <v>No Aplica</v>
      </c>
      <c r="N105" s="43" t="str">
        <f>Leave[[#This Row],[User Code (Owning User) (Usuario)]]&amp;Leave[[#This Row],[fecha activa]]</f>
        <v>MIE2025020723531No Aplica</v>
      </c>
      <c r="P105" t="s">
        <v>548</v>
      </c>
      <c r="Q105" t="s">
        <v>3965</v>
      </c>
      <c r="R105" s="43">
        <v>1</v>
      </c>
      <c r="S105" s="43">
        <v>60</v>
      </c>
    </row>
    <row r="106" spans="1:19" x14ac:dyDescent="0.3">
      <c r="A106" s="43" t="s">
        <v>468</v>
      </c>
      <c r="B106" s="3">
        <v>45928</v>
      </c>
      <c r="C106" s="3">
        <v>45928</v>
      </c>
      <c r="D106" s="43" t="s">
        <v>467</v>
      </c>
      <c r="E106" s="43" t="s">
        <v>758</v>
      </c>
      <c r="F106" s="43" t="s">
        <v>759</v>
      </c>
      <c r="G106">
        <v>540</v>
      </c>
      <c r="H106">
        <v>540</v>
      </c>
      <c r="I106" s="43" t="s">
        <v>1083</v>
      </c>
      <c r="J106" s="43" t="s">
        <v>979</v>
      </c>
      <c r="K106" s="43" t="s">
        <v>178</v>
      </c>
      <c r="L106" s="43" t="str">
        <f>IF(AND(Home!$A$1&gt;=Leave[[#This Row],[Start Time]],Home!$A$1&lt;=Leave[[#This Row],[End Time]]),"Aplica","No Aplica")</f>
        <v>No Aplica</v>
      </c>
      <c r="M106" s="43" t="str">
        <f>IF(AND(Home!$A$1&gt;=Leave[[#This Row],[Start Time]],Home!$A$1&lt;=Leave[[#This Row],[End Time]]),Home!$A$1,"No Aplica")</f>
        <v>No Aplica</v>
      </c>
      <c r="N106" s="43" t="str">
        <f>Leave[[#This Row],[User Code (Owning User) (Usuario)]]&amp;Leave[[#This Row],[fecha activa]]</f>
        <v>MIE2024291017973No Aplica</v>
      </c>
      <c r="P106" t="s">
        <v>447</v>
      </c>
      <c r="Q106" t="s">
        <v>3966</v>
      </c>
      <c r="R106" s="43">
        <v>1</v>
      </c>
      <c r="S106" s="43">
        <v>60</v>
      </c>
    </row>
    <row r="107" spans="1:19" x14ac:dyDescent="0.3">
      <c r="A107" s="43" t="s">
        <v>468</v>
      </c>
      <c r="B107" s="3">
        <v>45927</v>
      </c>
      <c r="C107" s="3">
        <v>45927</v>
      </c>
      <c r="D107" s="43" t="s">
        <v>1642</v>
      </c>
      <c r="E107" s="43" t="s">
        <v>758</v>
      </c>
      <c r="F107" s="43" t="s">
        <v>759</v>
      </c>
      <c r="G107">
        <v>240</v>
      </c>
      <c r="H107">
        <v>240</v>
      </c>
      <c r="I107" s="43" t="s">
        <v>1083</v>
      </c>
      <c r="J107" s="43" t="s">
        <v>979</v>
      </c>
      <c r="K107" s="43" t="s">
        <v>178</v>
      </c>
      <c r="L107" s="43" t="str">
        <f>IF(AND(Home!$A$1&gt;=Leave[[#This Row],[Start Time]],Home!$A$1&lt;=Leave[[#This Row],[End Time]]),"Aplica","No Aplica")</f>
        <v>No Aplica</v>
      </c>
      <c r="M107" s="43" t="str">
        <f>IF(AND(Home!$A$1&gt;=Leave[[#This Row],[Start Time]],Home!$A$1&lt;=Leave[[#This Row],[End Time]]),Home!$A$1,"No Aplica")</f>
        <v>No Aplica</v>
      </c>
      <c r="N107" s="43" t="str">
        <f>Leave[[#This Row],[User Code (Owning User) (Usuario)]]&amp;Leave[[#This Row],[fecha activa]]</f>
        <v>MIE2024291017973No Aplica</v>
      </c>
      <c r="P107" t="s">
        <v>626</v>
      </c>
      <c r="Q107" t="s">
        <v>3967</v>
      </c>
      <c r="R107" s="43">
        <v>1</v>
      </c>
      <c r="S107" s="43">
        <v>60</v>
      </c>
    </row>
    <row r="108" spans="1:19" x14ac:dyDescent="0.3">
      <c r="A108" s="43" t="s">
        <v>468</v>
      </c>
      <c r="B108" s="3">
        <v>45926</v>
      </c>
      <c r="C108" s="3">
        <v>45926</v>
      </c>
      <c r="D108" s="43" t="s">
        <v>474</v>
      </c>
      <c r="E108" s="43" t="s">
        <v>758</v>
      </c>
      <c r="F108" s="43" t="s">
        <v>759</v>
      </c>
      <c r="G108">
        <v>540</v>
      </c>
      <c r="H108">
        <v>540</v>
      </c>
      <c r="I108" s="43" t="s">
        <v>1083</v>
      </c>
      <c r="J108" s="43" t="s">
        <v>979</v>
      </c>
      <c r="K108" s="43" t="s">
        <v>178</v>
      </c>
      <c r="L108" s="43" t="str">
        <f>IF(AND(Home!$A$1&gt;=Leave[[#This Row],[Start Time]],Home!$A$1&lt;=Leave[[#This Row],[End Time]]),"Aplica","No Aplica")</f>
        <v>No Aplica</v>
      </c>
      <c r="M108" s="43" t="str">
        <f>IF(AND(Home!$A$1&gt;=Leave[[#This Row],[Start Time]],Home!$A$1&lt;=Leave[[#This Row],[End Time]]),Home!$A$1,"No Aplica")</f>
        <v>No Aplica</v>
      </c>
      <c r="N108" s="43" t="str">
        <f>Leave[[#This Row],[User Code (Owning User) (Usuario)]]&amp;Leave[[#This Row],[fecha activa]]</f>
        <v>MIE2024291017973No Aplica</v>
      </c>
      <c r="P108" t="s">
        <v>194</v>
      </c>
      <c r="Q108" t="s">
        <v>3968</v>
      </c>
      <c r="R108" s="43">
        <v>1</v>
      </c>
      <c r="S108" s="43">
        <v>60</v>
      </c>
    </row>
    <row r="109" spans="1:19" x14ac:dyDescent="0.3">
      <c r="A109" s="43" t="s">
        <v>468</v>
      </c>
      <c r="B109" s="3">
        <v>45925</v>
      </c>
      <c r="C109" s="3">
        <v>45925</v>
      </c>
      <c r="D109" s="43" t="s">
        <v>467</v>
      </c>
      <c r="E109" s="43" t="s">
        <v>758</v>
      </c>
      <c r="F109" s="43" t="s">
        <v>759</v>
      </c>
      <c r="G109">
        <v>540</v>
      </c>
      <c r="H109">
        <v>540</v>
      </c>
      <c r="I109" s="43" t="s">
        <v>1083</v>
      </c>
      <c r="J109" s="43" t="s">
        <v>979</v>
      </c>
      <c r="K109" s="43" t="s">
        <v>178</v>
      </c>
      <c r="L109" s="43" t="str">
        <f>IF(AND(Home!$A$1&gt;=Leave[[#This Row],[Start Time]],Home!$A$1&lt;=Leave[[#This Row],[End Time]]),"Aplica","No Aplica")</f>
        <v>No Aplica</v>
      </c>
      <c r="M109" s="43" t="str">
        <f>IF(AND(Home!$A$1&gt;=Leave[[#This Row],[Start Time]],Home!$A$1&lt;=Leave[[#This Row],[End Time]]),Home!$A$1,"No Aplica")</f>
        <v>No Aplica</v>
      </c>
      <c r="N109" s="43" t="str">
        <f>Leave[[#This Row],[User Code (Owning User) (Usuario)]]&amp;Leave[[#This Row],[fecha activa]]</f>
        <v>MIE2024291017973No Aplica</v>
      </c>
      <c r="P109" t="s">
        <v>702</v>
      </c>
      <c r="Q109" t="s">
        <v>3969</v>
      </c>
      <c r="R109" s="43">
        <v>1</v>
      </c>
      <c r="S109" s="43">
        <v>540</v>
      </c>
    </row>
    <row r="110" spans="1:19" x14ac:dyDescent="0.3">
      <c r="A110" s="43" t="s">
        <v>468</v>
      </c>
      <c r="B110" s="3">
        <v>45924</v>
      </c>
      <c r="C110" s="3">
        <v>45924</v>
      </c>
      <c r="D110" s="43" t="s">
        <v>474</v>
      </c>
      <c r="E110" s="43" t="s">
        <v>758</v>
      </c>
      <c r="F110" s="43" t="s">
        <v>759</v>
      </c>
      <c r="G110">
        <v>540</v>
      </c>
      <c r="H110">
        <v>540</v>
      </c>
      <c r="I110" s="43" t="s">
        <v>1083</v>
      </c>
      <c r="J110" s="43" t="s">
        <v>979</v>
      </c>
      <c r="K110" s="43" t="s">
        <v>178</v>
      </c>
      <c r="L110" s="43" t="str">
        <f>IF(AND(Home!$A$1&gt;=Leave[[#This Row],[Start Time]],Home!$A$1&lt;=Leave[[#This Row],[End Time]]),"Aplica","No Aplica")</f>
        <v>No Aplica</v>
      </c>
      <c r="M110" s="43" t="str">
        <f>IF(AND(Home!$A$1&gt;=Leave[[#This Row],[Start Time]],Home!$A$1&lt;=Leave[[#This Row],[End Time]]),Home!$A$1,"No Aplica")</f>
        <v>No Aplica</v>
      </c>
      <c r="N110" s="43" t="str">
        <f>Leave[[#This Row],[User Code (Owning User) (Usuario)]]&amp;Leave[[#This Row],[fecha activa]]</f>
        <v>MIE2024291017973No Aplica</v>
      </c>
      <c r="P110" t="s">
        <v>518</v>
      </c>
      <c r="Q110" t="s">
        <v>3970</v>
      </c>
      <c r="R110" s="43">
        <v>1</v>
      </c>
      <c r="S110" s="43">
        <v>60</v>
      </c>
    </row>
    <row r="111" spans="1:19" x14ac:dyDescent="0.3">
      <c r="A111" s="43" t="s">
        <v>471</v>
      </c>
      <c r="B111" s="3">
        <v>45922</v>
      </c>
      <c r="C111" s="3">
        <v>45922</v>
      </c>
      <c r="D111" s="43" t="s">
        <v>496</v>
      </c>
      <c r="E111" s="43" t="s">
        <v>758</v>
      </c>
      <c r="F111" s="43" t="s">
        <v>759</v>
      </c>
      <c r="G111">
        <v>540</v>
      </c>
      <c r="H111">
        <v>540</v>
      </c>
      <c r="I111" s="43" t="s">
        <v>1083</v>
      </c>
      <c r="J111" s="43" t="s">
        <v>979</v>
      </c>
      <c r="K111" s="43" t="s">
        <v>178</v>
      </c>
      <c r="L111" s="43" t="str">
        <f>IF(AND(Home!$A$1&gt;=Leave[[#This Row],[Start Time]],Home!$A$1&lt;=Leave[[#This Row],[End Time]]),"Aplica","No Aplica")</f>
        <v>Aplica</v>
      </c>
      <c r="M111" s="43">
        <f>IF(AND(Home!$A$1&gt;=Leave[[#This Row],[Start Time]],Home!$A$1&lt;=Leave[[#This Row],[End Time]]),Home!$A$1,"No Aplica")</f>
        <v>45922</v>
      </c>
      <c r="N111" s="43" t="str">
        <f>Leave[[#This Row],[User Code (Owning User) (Usuario)]]&amp;Leave[[#This Row],[fecha activa]]</f>
        <v>MIE202429101797345922</v>
      </c>
      <c r="P111" t="s">
        <v>540</v>
      </c>
      <c r="Q111" t="s">
        <v>3971</v>
      </c>
      <c r="R111" s="43">
        <v>1</v>
      </c>
      <c r="S111" s="43">
        <v>60</v>
      </c>
    </row>
    <row r="112" spans="1:19" x14ac:dyDescent="0.3">
      <c r="A112" s="43" t="s">
        <v>468</v>
      </c>
      <c r="B112" s="3">
        <v>45920</v>
      </c>
      <c r="C112" s="3">
        <v>45920</v>
      </c>
      <c r="D112" s="43" t="s">
        <v>3684</v>
      </c>
      <c r="E112" s="43" t="s">
        <v>758</v>
      </c>
      <c r="F112" s="43" t="s">
        <v>759</v>
      </c>
      <c r="G112">
        <v>60</v>
      </c>
      <c r="H112">
        <v>60</v>
      </c>
      <c r="I112" s="43" t="s">
        <v>1083</v>
      </c>
      <c r="J112" s="43" t="s">
        <v>979</v>
      </c>
      <c r="K112" s="43" t="s">
        <v>178</v>
      </c>
      <c r="L112" s="43" t="str">
        <f>IF(AND(Home!$A$1&gt;=Leave[[#This Row],[Start Time]],Home!$A$1&lt;=Leave[[#This Row],[End Time]]),"Aplica","No Aplica")</f>
        <v>No Aplica</v>
      </c>
      <c r="M112" s="43" t="str">
        <f>IF(AND(Home!$A$1&gt;=Leave[[#This Row],[Start Time]],Home!$A$1&lt;=Leave[[#This Row],[End Time]]),Home!$A$1,"No Aplica")</f>
        <v>No Aplica</v>
      </c>
      <c r="N112" s="43" t="str">
        <f>Leave[[#This Row],[User Code (Owning User) (Usuario)]]&amp;Leave[[#This Row],[fecha activa]]</f>
        <v>MIE2024291017973No Aplica</v>
      </c>
      <c r="P112" t="s">
        <v>343</v>
      </c>
      <c r="Q112" t="s">
        <v>3972</v>
      </c>
      <c r="R112" s="43">
        <v>1</v>
      </c>
      <c r="S112" s="43">
        <v>540</v>
      </c>
    </row>
    <row r="113" spans="1:19" x14ac:dyDescent="0.3">
      <c r="A113" s="43" t="s">
        <v>468</v>
      </c>
      <c r="B113" s="3">
        <v>45919</v>
      </c>
      <c r="C113" s="3">
        <v>45919</v>
      </c>
      <c r="D113" s="43" t="s">
        <v>3684</v>
      </c>
      <c r="E113" s="43" t="s">
        <v>758</v>
      </c>
      <c r="F113" s="43" t="s">
        <v>759</v>
      </c>
      <c r="G113">
        <v>60</v>
      </c>
      <c r="H113">
        <v>60</v>
      </c>
      <c r="I113" s="43" t="s">
        <v>1083</v>
      </c>
      <c r="J113" s="43" t="s">
        <v>979</v>
      </c>
      <c r="K113" s="43" t="s">
        <v>178</v>
      </c>
      <c r="L113" s="43" t="str">
        <f>IF(AND(Home!$A$1&gt;=Leave[[#This Row],[Start Time]],Home!$A$1&lt;=Leave[[#This Row],[End Time]]),"Aplica","No Aplica")</f>
        <v>No Aplica</v>
      </c>
      <c r="M113" s="43" t="str">
        <f>IF(AND(Home!$A$1&gt;=Leave[[#This Row],[Start Time]],Home!$A$1&lt;=Leave[[#This Row],[End Time]]),Home!$A$1,"No Aplica")</f>
        <v>No Aplica</v>
      </c>
      <c r="N113" s="43" t="str">
        <f>Leave[[#This Row],[User Code (Owning User) (Usuario)]]&amp;Leave[[#This Row],[fecha activa]]</f>
        <v>MIE2024291017973No Aplica</v>
      </c>
      <c r="P113" t="s">
        <v>615</v>
      </c>
      <c r="Q113" t="s">
        <v>3973</v>
      </c>
      <c r="R113" s="43">
        <v>1</v>
      </c>
      <c r="S113" s="43">
        <v>60</v>
      </c>
    </row>
    <row r="114" spans="1:19" x14ac:dyDescent="0.3">
      <c r="A114" s="43" t="s">
        <v>468</v>
      </c>
      <c r="B114" s="3">
        <v>45918</v>
      </c>
      <c r="C114" s="3">
        <v>45918</v>
      </c>
      <c r="D114" s="43" t="s">
        <v>3684</v>
      </c>
      <c r="E114" s="43" t="s">
        <v>758</v>
      </c>
      <c r="F114" s="43" t="s">
        <v>759</v>
      </c>
      <c r="G114">
        <v>60</v>
      </c>
      <c r="H114">
        <v>60</v>
      </c>
      <c r="I114" s="43" t="s">
        <v>1083</v>
      </c>
      <c r="J114" s="43" t="s">
        <v>979</v>
      </c>
      <c r="K114" s="43" t="s">
        <v>178</v>
      </c>
      <c r="L114" s="43" t="str">
        <f>IF(AND(Home!$A$1&gt;=Leave[[#This Row],[Start Time]],Home!$A$1&lt;=Leave[[#This Row],[End Time]]),"Aplica","No Aplica")</f>
        <v>No Aplica</v>
      </c>
      <c r="M114" s="43" t="str">
        <f>IF(AND(Home!$A$1&gt;=Leave[[#This Row],[Start Time]],Home!$A$1&lt;=Leave[[#This Row],[End Time]]),Home!$A$1,"No Aplica")</f>
        <v>No Aplica</v>
      </c>
      <c r="N114" s="43" t="str">
        <f>Leave[[#This Row],[User Code (Owning User) (Usuario)]]&amp;Leave[[#This Row],[fecha activa]]</f>
        <v>MIE2024291017973No Aplica</v>
      </c>
      <c r="P114" t="s">
        <v>331</v>
      </c>
      <c r="Q114" t="s">
        <v>3974</v>
      </c>
      <c r="R114" s="43">
        <v>1</v>
      </c>
      <c r="S114" s="43">
        <v>60</v>
      </c>
    </row>
    <row r="115" spans="1:19" x14ac:dyDescent="0.3">
      <c r="A115" s="43" t="s">
        <v>468</v>
      </c>
      <c r="B115" s="3">
        <v>45919</v>
      </c>
      <c r="C115" s="3">
        <v>45919</v>
      </c>
      <c r="D115" s="43" t="s">
        <v>647</v>
      </c>
      <c r="E115" s="43" t="s">
        <v>758</v>
      </c>
      <c r="F115" s="43" t="s">
        <v>759</v>
      </c>
      <c r="G115">
        <v>240</v>
      </c>
      <c r="H115">
        <v>240</v>
      </c>
      <c r="I115" s="43" t="s">
        <v>1083</v>
      </c>
      <c r="J115" s="43" t="s">
        <v>979</v>
      </c>
      <c r="K115" s="43" t="s">
        <v>178</v>
      </c>
      <c r="L115" s="43" t="str">
        <f>IF(AND(Home!$A$1&gt;=Leave[[#This Row],[Start Time]],Home!$A$1&lt;=Leave[[#This Row],[End Time]]),"Aplica","No Aplica")</f>
        <v>No Aplica</v>
      </c>
      <c r="M115" s="43" t="str">
        <f>IF(AND(Home!$A$1&gt;=Leave[[#This Row],[Start Time]],Home!$A$1&lt;=Leave[[#This Row],[End Time]]),Home!$A$1,"No Aplica")</f>
        <v>No Aplica</v>
      </c>
      <c r="N115" s="43" t="str">
        <f>Leave[[#This Row],[User Code (Owning User) (Usuario)]]&amp;Leave[[#This Row],[fecha activa]]</f>
        <v>MIE2024291017973No Aplica</v>
      </c>
      <c r="P115" t="s">
        <v>78</v>
      </c>
      <c r="Q115" t="s">
        <v>3975</v>
      </c>
      <c r="R115" s="43">
        <v>1</v>
      </c>
      <c r="S115" s="43">
        <v>540</v>
      </c>
    </row>
    <row r="116" spans="1:19" x14ac:dyDescent="0.3">
      <c r="A116" s="43" t="s">
        <v>471</v>
      </c>
      <c r="B116" s="3">
        <v>45917</v>
      </c>
      <c r="C116" s="3">
        <v>45917</v>
      </c>
      <c r="D116" s="43" t="s">
        <v>496</v>
      </c>
      <c r="E116" s="43" t="s">
        <v>758</v>
      </c>
      <c r="F116" s="43" t="s">
        <v>759</v>
      </c>
      <c r="G116">
        <v>540</v>
      </c>
      <c r="H116">
        <v>540</v>
      </c>
      <c r="I116" s="43" t="s">
        <v>1083</v>
      </c>
      <c r="J116" s="43" t="s">
        <v>979</v>
      </c>
      <c r="K116" s="43" t="s">
        <v>178</v>
      </c>
      <c r="L116" s="43" t="str">
        <f>IF(AND(Home!$A$1&gt;=Leave[[#This Row],[Start Time]],Home!$A$1&lt;=Leave[[#This Row],[End Time]]),"Aplica","No Aplica")</f>
        <v>No Aplica</v>
      </c>
      <c r="M116" s="43" t="str">
        <f>IF(AND(Home!$A$1&gt;=Leave[[#This Row],[Start Time]],Home!$A$1&lt;=Leave[[#This Row],[End Time]]),Home!$A$1,"No Aplica")</f>
        <v>No Aplica</v>
      </c>
      <c r="N116" s="43" t="str">
        <f>Leave[[#This Row],[User Code (Owning User) (Usuario)]]&amp;Leave[[#This Row],[fecha activa]]</f>
        <v>MIE2024291017973No Aplica</v>
      </c>
      <c r="P116" t="s">
        <v>526</v>
      </c>
      <c r="Q116" t="s">
        <v>3976</v>
      </c>
      <c r="R116" s="43">
        <v>1</v>
      </c>
      <c r="S116" s="43">
        <v>540</v>
      </c>
    </row>
    <row r="117" spans="1:19" x14ac:dyDescent="0.3">
      <c r="A117" s="43" t="s">
        <v>471</v>
      </c>
      <c r="B117" s="3">
        <v>45916</v>
      </c>
      <c r="C117" s="3">
        <v>45916</v>
      </c>
      <c r="D117" s="43" t="s">
        <v>496</v>
      </c>
      <c r="E117" s="43" t="s">
        <v>758</v>
      </c>
      <c r="F117" s="43" t="s">
        <v>759</v>
      </c>
      <c r="G117">
        <v>540</v>
      </c>
      <c r="H117">
        <v>540</v>
      </c>
      <c r="I117" s="43" t="s">
        <v>1083</v>
      </c>
      <c r="J117" s="43" t="s">
        <v>979</v>
      </c>
      <c r="K117" s="43" t="s">
        <v>178</v>
      </c>
      <c r="L117" s="43" t="str">
        <f>IF(AND(Home!$A$1&gt;=Leave[[#This Row],[Start Time]],Home!$A$1&lt;=Leave[[#This Row],[End Time]]),"Aplica","No Aplica")</f>
        <v>No Aplica</v>
      </c>
      <c r="M117" s="43" t="str">
        <f>IF(AND(Home!$A$1&gt;=Leave[[#This Row],[Start Time]],Home!$A$1&lt;=Leave[[#This Row],[End Time]]),Home!$A$1,"No Aplica")</f>
        <v>No Aplica</v>
      </c>
      <c r="N117" s="43" t="str">
        <f>Leave[[#This Row],[User Code (Owning User) (Usuario)]]&amp;Leave[[#This Row],[fecha activa]]</f>
        <v>MIE2024291017973No Aplica</v>
      </c>
      <c r="P117" t="s">
        <v>311</v>
      </c>
      <c r="Q117" t="s">
        <v>3977</v>
      </c>
      <c r="R117" s="43">
        <v>1</v>
      </c>
      <c r="S117" s="43">
        <v>60</v>
      </c>
    </row>
    <row r="118" spans="1:19" x14ac:dyDescent="0.3">
      <c r="A118" s="43" t="s">
        <v>468</v>
      </c>
      <c r="B118" s="3">
        <v>45909</v>
      </c>
      <c r="C118" s="3">
        <v>45909</v>
      </c>
      <c r="D118" s="43" t="s">
        <v>3294</v>
      </c>
      <c r="E118" s="43" t="s">
        <v>758</v>
      </c>
      <c r="F118" s="43" t="s">
        <v>759</v>
      </c>
      <c r="G118">
        <v>300</v>
      </c>
      <c r="H118">
        <v>300</v>
      </c>
      <c r="I118" s="43" t="s">
        <v>1083</v>
      </c>
      <c r="J118" s="43" t="s">
        <v>979</v>
      </c>
      <c r="K118" s="43" t="s">
        <v>178</v>
      </c>
      <c r="L118" s="43" t="str">
        <f>IF(AND(Home!$A$1&gt;=Leave[[#This Row],[Start Time]],Home!$A$1&lt;=Leave[[#This Row],[End Time]]),"Aplica","No Aplica")</f>
        <v>No Aplica</v>
      </c>
      <c r="M118" s="43" t="str">
        <f>IF(AND(Home!$A$1&gt;=Leave[[#This Row],[Start Time]],Home!$A$1&lt;=Leave[[#This Row],[End Time]]),Home!$A$1,"No Aplica")</f>
        <v>No Aplica</v>
      </c>
      <c r="N118" s="43" t="str">
        <f>Leave[[#This Row],[User Code (Owning User) (Usuario)]]&amp;Leave[[#This Row],[fecha activa]]</f>
        <v>MIE2024291017973No Aplica</v>
      </c>
      <c r="P118" t="s">
        <v>1904</v>
      </c>
      <c r="Q118" t="s">
        <v>3978</v>
      </c>
      <c r="R118" s="43">
        <v>1</v>
      </c>
      <c r="S118" s="43">
        <v>540</v>
      </c>
    </row>
    <row r="119" spans="1:19" x14ac:dyDescent="0.3">
      <c r="A119" s="43" t="s">
        <v>468</v>
      </c>
      <c r="B119" s="3">
        <v>45921</v>
      </c>
      <c r="C119" s="3">
        <v>45921</v>
      </c>
      <c r="D119" s="43" t="s">
        <v>473</v>
      </c>
      <c r="E119" s="43" t="s">
        <v>758</v>
      </c>
      <c r="F119" s="43" t="s">
        <v>759</v>
      </c>
      <c r="G119">
        <v>660</v>
      </c>
      <c r="H119">
        <v>540</v>
      </c>
      <c r="I119" s="43" t="s">
        <v>1083</v>
      </c>
      <c r="J119" s="43" t="s">
        <v>979</v>
      </c>
      <c r="K119" s="43" t="s">
        <v>178</v>
      </c>
      <c r="L119" s="43" t="str">
        <f>IF(AND(Home!$A$1&gt;=Leave[[#This Row],[Start Time]],Home!$A$1&lt;=Leave[[#This Row],[End Time]]),"Aplica","No Aplica")</f>
        <v>No Aplica</v>
      </c>
      <c r="M119" s="43" t="str">
        <f>IF(AND(Home!$A$1&gt;=Leave[[#This Row],[Start Time]],Home!$A$1&lt;=Leave[[#This Row],[End Time]]),Home!$A$1,"No Aplica")</f>
        <v>No Aplica</v>
      </c>
      <c r="N119" s="43" t="str">
        <f>Leave[[#This Row],[User Code (Owning User) (Usuario)]]&amp;Leave[[#This Row],[fecha activa]]</f>
        <v>MIE2024291017973No Aplica</v>
      </c>
      <c r="P119" t="s">
        <v>43</v>
      </c>
      <c r="Q119" t="s">
        <v>3979</v>
      </c>
      <c r="R119" s="43">
        <v>1</v>
      </c>
      <c r="S119" s="43">
        <v>60</v>
      </c>
    </row>
    <row r="120" spans="1:19" x14ac:dyDescent="0.3">
      <c r="A120" s="43" t="s">
        <v>471</v>
      </c>
      <c r="B120" s="3">
        <v>45915</v>
      </c>
      <c r="C120" s="3">
        <v>45915</v>
      </c>
      <c r="D120" s="43" t="s">
        <v>496</v>
      </c>
      <c r="E120" s="43" t="s">
        <v>758</v>
      </c>
      <c r="F120" s="43" t="s">
        <v>759</v>
      </c>
      <c r="G120">
        <v>540</v>
      </c>
      <c r="H120">
        <v>540</v>
      </c>
      <c r="I120" s="43" t="s">
        <v>1083</v>
      </c>
      <c r="J120" s="43" t="s">
        <v>979</v>
      </c>
      <c r="K120" s="43" t="s">
        <v>178</v>
      </c>
      <c r="L120" s="43" t="str">
        <f>IF(AND(Home!$A$1&gt;=Leave[[#This Row],[Start Time]],Home!$A$1&lt;=Leave[[#This Row],[End Time]]),"Aplica","No Aplica")</f>
        <v>No Aplica</v>
      </c>
      <c r="M120" s="43" t="str">
        <f>IF(AND(Home!$A$1&gt;=Leave[[#This Row],[Start Time]],Home!$A$1&lt;=Leave[[#This Row],[End Time]]),Home!$A$1,"No Aplica")</f>
        <v>No Aplica</v>
      </c>
      <c r="N120" s="43" t="str">
        <f>Leave[[#This Row],[User Code (Owning User) (Usuario)]]&amp;Leave[[#This Row],[fecha activa]]</f>
        <v>MIE2024291017973No Aplica</v>
      </c>
      <c r="P120" t="s">
        <v>90</v>
      </c>
      <c r="Q120" t="s">
        <v>3980</v>
      </c>
      <c r="R120" s="43">
        <v>2</v>
      </c>
      <c r="S120" s="43">
        <v>540</v>
      </c>
    </row>
    <row r="121" spans="1:19" x14ac:dyDescent="0.3">
      <c r="A121" s="43" t="s">
        <v>468</v>
      </c>
      <c r="B121" s="3">
        <v>45910</v>
      </c>
      <c r="C121" s="3">
        <v>45910</v>
      </c>
      <c r="D121" s="43" t="s">
        <v>3227</v>
      </c>
      <c r="E121" s="43" t="s">
        <v>758</v>
      </c>
      <c r="F121" s="43" t="s">
        <v>759</v>
      </c>
      <c r="G121">
        <v>180</v>
      </c>
      <c r="H121">
        <v>180</v>
      </c>
      <c r="I121" s="43" t="s">
        <v>1083</v>
      </c>
      <c r="J121" s="43" t="s">
        <v>979</v>
      </c>
      <c r="K121" s="43" t="s">
        <v>178</v>
      </c>
      <c r="L121" s="43" t="str">
        <f>IF(AND(Home!$A$1&gt;=Leave[[#This Row],[Start Time]],Home!$A$1&lt;=Leave[[#This Row],[End Time]]),"Aplica","No Aplica")</f>
        <v>No Aplica</v>
      </c>
      <c r="M121" s="43" t="str">
        <f>IF(AND(Home!$A$1&gt;=Leave[[#This Row],[Start Time]],Home!$A$1&lt;=Leave[[#This Row],[End Time]]),Home!$A$1,"No Aplica")</f>
        <v>No Aplica</v>
      </c>
      <c r="N121" s="43" t="str">
        <f>Leave[[#This Row],[User Code (Owning User) (Usuario)]]&amp;Leave[[#This Row],[fecha activa]]</f>
        <v>MIE2024291017973No Aplica</v>
      </c>
      <c r="P121" t="s">
        <v>337</v>
      </c>
      <c r="Q121" t="s">
        <v>3981</v>
      </c>
      <c r="R121" s="43">
        <v>1</v>
      </c>
      <c r="S121" s="43">
        <v>540</v>
      </c>
    </row>
    <row r="122" spans="1:19" x14ac:dyDescent="0.3">
      <c r="A122" s="43" t="s">
        <v>468</v>
      </c>
      <c r="B122" s="3">
        <v>45907</v>
      </c>
      <c r="C122" s="3">
        <v>45907</v>
      </c>
      <c r="D122" s="43" t="s">
        <v>2114</v>
      </c>
      <c r="E122" s="43" t="s">
        <v>758</v>
      </c>
      <c r="F122" s="43" t="s">
        <v>759</v>
      </c>
      <c r="G122">
        <v>840</v>
      </c>
      <c r="H122">
        <v>540</v>
      </c>
      <c r="I122" s="43" t="s">
        <v>1083</v>
      </c>
      <c r="J122" s="43" t="s">
        <v>979</v>
      </c>
      <c r="K122" s="43" t="s">
        <v>178</v>
      </c>
      <c r="L122" s="43" t="str">
        <f>IF(AND(Home!$A$1&gt;=Leave[[#This Row],[Start Time]],Home!$A$1&lt;=Leave[[#This Row],[End Time]]),"Aplica","No Aplica")</f>
        <v>No Aplica</v>
      </c>
      <c r="M122" s="43" t="str">
        <f>IF(AND(Home!$A$1&gt;=Leave[[#This Row],[Start Time]],Home!$A$1&lt;=Leave[[#This Row],[End Time]]),Home!$A$1,"No Aplica")</f>
        <v>No Aplica</v>
      </c>
      <c r="N122" s="43" t="str">
        <f>Leave[[#This Row],[User Code (Owning User) (Usuario)]]&amp;Leave[[#This Row],[fecha activa]]</f>
        <v>MIE2024291017973No Aplica</v>
      </c>
      <c r="P122" t="s">
        <v>578</v>
      </c>
      <c r="Q122" t="s">
        <v>3982</v>
      </c>
      <c r="R122" s="43">
        <v>1</v>
      </c>
      <c r="S122" s="43">
        <v>540</v>
      </c>
    </row>
    <row r="123" spans="1:19" x14ac:dyDescent="0.3">
      <c r="A123" s="43" t="s">
        <v>471</v>
      </c>
      <c r="B123" s="3">
        <v>45901</v>
      </c>
      <c r="C123" s="3">
        <v>45901</v>
      </c>
      <c r="D123" s="43" t="s">
        <v>496</v>
      </c>
      <c r="E123" s="43" t="s">
        <v>758</v>
      </c>
      <c r="F123" s="43" t="s">
        <v>759</v>
      </c>
      <c r="G123">
        <v>600</v>
      </c>
      <c r="H123">
        <v>540</v>
      </c>
      <c r="I123" s="43" t="s">
        <v>1083</v>
      </c>
      <c r="J123" s="43" t="s">
        <v>979</v>
      </c>
      <c r="K123" s="43" t="s">
        <v>178</v>
      </c>
      <c r="L123" s="43" t="str">
        <f>IF(AND(Home!$A$1&gt;=Leave[[#This Row],[Start Time]],Home!$A$1&lt;=Leave[[#This Row],[End Time]]),"Aplica","No Aplica")</f>
        <v>No Aplica</v>
      </c>
      <c r="M123" s="43" t="str">
        <f>IF(AND(Home!$A$1&gt;=Leave[[#This Row],[Start Time]],Home!$A$1&lt;=Leave[[#This Row],[End Time]]),Home!$A$1,"No Aplica")</f>
        <v>No Aplica</v>
      </c>
      <c r="N123" s="43" t="str">
        <f>Leave[[#This Row],[User Code (Owning User) (Usuario)]]&amp;Leave[[#This Row],[fecha activa]]</f>
        <v>MIE2024291017973No Aplica</v>
      </c>
      <c r="P123" t="s">
        <v>440</v>
      </c>
      <c r="Q123" t="s">
        <v>3983</v>
      </c>
      <c r="R123" s="43">
        <v>1</v>
      </c>
      <c r="S123" s="43">
        <v>60</v>
      </c>
    </row>
    <row r="124" spans="1:19" x14ac:dyDescent="0.3">
      <c r="A124" s="43" t="s">
        <v>468</v>
      </c>
      <c r="B124" s="3">
        <v>45928</v>
      </c>
      <c r="C124" s="3">
        <v>45928</v>
      </c>
      <c r="D124" s="43" t="s">
        <v>495</v>
      </c>
      <c r="E124" s="43" t="s">
        <v>2392</v>
      </c>
      <c r="F124" s="43" t="s">
        <v>2394</v>
      </c>
      <c r="G124">
        <v>510</v>
      </c>
      <c r="H124">
        <v>510</v>
      </c>
      <c r="I124" s="43" t="s">
        <v>2393</v>
      </c>
      <c r="J124" s="43" t="s">
        <v>1975</v>
      </c>
      <c r="K124" s="43" t="s">
        <v>178</v>
      </c>
      <c r="L124" s="43" t="str">
        <f>IF(AND(Home!$A$1&gt;=Leave[[#This Row],[Start Time]],Home!$A$1&lt;=Leave[[#This Row],[End Time]]),"Aplica","No Aplica")</f>
        <v>No Aplica</v>
      </c>
      <c r="M124" s="43" t="str">
        <f>IF(AND(Home!$A$1&gt;=Leave[[#This Row],[Start Time]],Home!$A$1&lt;=Leave[[#This Row],[End Time]]),Home!$A$1,"No Aplica")</f>
        <v>No Aplica</v>
      </c>
      <c r="N124" s="43" t="str">
        <f>Leave[[#This Row],[User Code (Owning User) (Usuario)]]&amp;Leave[[#This Row],[fecha activa]]</f>
        <v>MIE2025120824042No Aplica</v>
      </c>
      <c r="P124" t="s">
        <v>688</v>
      </c>
      <c r="Q124" t="s">
        <v>3984</v>
      </c>
      <c r="R124" s="43">
        <v>1</v>
      </c>
      <c r="S124" s="43">
        <v>150</v>
      </c>
    </row>
    <row r="125" spans="1:19" x14ac:dyDescent="0.3">
      <c r="A125" s="43" t="s">
        <v>468</v>
      </c>
      <c r="B125" s="3">
        <v>45921</v>
      </c>
      <c r="C125" s="3">
        <v>45921</v>
      </c>
      <c r="D125" s="43" t="s">
        <v>495</v>
      </c>
      <c r="E125" s="43" t="s">
        <v>2392</v>
      </c>
      <c r="F125" s="43" t="s">
        <v>2394</v>
      </c>
      <c r="G125">
        <v>540</v>
      </c>
      <c r="H125">
        <v>540</v>
      </c>
      <c r="I125" s="43" t="s">
        <v>2393</v>
      </c>
      <c r="J125" s="43" t="s">
        <v>1975</v>
      </c>
      <c r="K125" s="43" t="s">
        <v>178</v>
      </c>
      <c r="L125" s="43" t="str">
        <f>IF(AND(Home!$A$1&gt;=Leave[[#This Row],[Start Time]],Home!$A$1&lt;=Leave[[#This Row],[End Time]]),"Aplica","No Aplica")</f>
        <v>No Aplica</v>
      </c>
      <c r="M125" s="43" t="str">
        <f>IF(AND(Home!$A$1&gt;=Leave[[#This Row],[Start Time]],Home!$A$1&lt;=Leave[[#This Row],[End Time]]),Home!$A$1,"No Aplica")</f>
        <v>No Aplica</v>
      </c>
      <c r="N125" s="43" t="str">
        <f>Leave[[#This Row],[User Code (Owning User) (Usuario)]]&amp;Leave[[#This Row],[fecha activa]]</f>
        <v>MIE2025120824042No Aplica</v>
      </c>
      <c r="P125" t="s">
        <v>48</v>
      </c>
      <c r="Q125" t="s">
        <v>3985</v>
      </c>
      <c r="R125" s="43">
        <v>1</v>
      </c>
      <c r="S125" s="43">
        <v>60</v>
      </c>
    </row>
    <row r="126" spans="1:19" x14ac:dyDescent="0.3">
      <c r="A126" s="43" t="s">
        <v>477</v>
      </c>
      <c r="B126" s="3">
        <v>45902</v>
      </c>
      <c r="C126" s="3">
        <v>45902</v>
      </c>
      <c r="D126" s="43" t="s">
        <v>2811</v>
      </c>
      <c r="E126" s="43" t="s">
        <v>2392</v>
      </c>
      <c r="F126" s="43" t="s">
        <v>2394</v>
      </c>
      <c r="G126">
        <v>480</v>
      </c>
      <c r="H126">
        <v>480</v>
      </c>
      <c r="I126" s="43" t="s">
        <v>2393</v>
      </c>
      <c r="J126" s="43" t="s">
        <v>1975</v>
      </c>
      <c r="K126" s="43" t="s">
        <v>178</v>
      </c>
      <c r="L126" s="43" t="str">
        <f>IF(AND(Home!$A$1&gt;=Leave[[#This Row],[Start Time]],Home!$A$1&lt;=Leave[[#This Row],[End Time]]),"Aplica","No Aplica")</f>
        <v>No Aplica</v>
      </c>
      <c r="M126" s="43" t="str">
        <f>IF(AND(Home!$A$1&gt;=Leave[[#This Row],[Start Time]],Home!$A$1&lt;=Leave[[#This Row],[End Time]]),Home!$A$1,"No Aplica")</f>
        <v>No Aplica</v>
      </c>
      <c r="N126" s="43" t="str">
        <f>Leave[[#This Row],[User Code (Owning User) (Usuario)]]&amp;Leave[[#This Row],[fecha activa]]</f>
        <v>MIE2025120824042No Aplica</v>
      </c>
      <c r="P126" t="s">
        <v>512</v>
      </c>
      <c r="Q126" t="s">
        <v>3986</v>
      </c>
      <c r="R126" s="43">
        <v>1</v>
      </c>
      <c r="S126" s="43">
        <v>540</v>
      </c>
    </row>
    <row r="127" spans="1:19" x14ac:dyDescent="0.3">
      <c r="A127" s="43" t="s">
        <v>477</v>
      </c>
      <c r="B127" s="3">
        <v>45901</v>
      </c>
      <c r="C127" s="3">
        <v>45901</v>
      </c>
      <c r="D127" s="43" t="s">
        <v>2811</v>
      </c>
      <c r="E127" s="43" t="s">
        <v>2392</v>
      </c>
      <c r="F127" s="43" t="s">
        <v>2394</v>
      </c>
      <c r="G127">
        <v>480</v>
      </c>
      <c r="H127">
        <v>480</v>
      </c>
      <c r="I127" s="43" t="s">
        <v>2393</v>
      </c>
      <c r="J127" s="43" t="s">
        <v>1975</v>
      </c>
      <c r="K127" s="43" t="s">
        <v>178</v>
      </c>
      <c r="L127" s="43" t="str">
        <f>IF(AND(Home!$A$1&gt;=Leave[[#This Row],[Start Time]],Home!$A$1&lt;=Leave[[#This Row],[End Time]]),"Aplica","No Aplica")</f>
        <v>No Aplica</v>
      </c>
      <c r="M127" s="43" t="str">
        <f>IF(AND(Home!$A$1&gt;=Leave[[#This Row],[Start Time]],Home!$A$1&lt;=Leave[[#This Row],[End Time]]),Home!$A$1,"No Aplica")</f>
        <v>No Aplica</v>
      </c>
      <c r="N127" s="43" t="str">
        <f>Leave[[#This Row],[User Code (Owning User) (Usuario)]]&amp;Leave[[#This Row],[fecha activa]]</f>
        <v>MIE2025120824042No Aplica</v>
      </c>
      <c r="P127" t="s">
        <v>123</v>
      </c>
      <c r="Q127" t="s">
        <v>3987</v>
      </c>
      <c r="R127" s="43">
        <v>1</v>
      </c>
      <c r="S127" s="43">
        <v>540</v>
      </c>
    </row>
    <row r="128" spans="1:19" x14ac:dyDescent="0.3">
      <c r="A128" s="43" t="s">
        <v>468</v>
      </c>
      <c r="B128" s="3">
        <v>45907</v>
      </c>
      <c r="C128" s="3">
        <v>45907</v>
      </c>
      <c r="D128" s="43" t="s">
        <v>635</v>
      </c>
      <c r="E128" s="43" t="s">
        <v>2392</v>
      </c>
      <c r="F128" s="43" t="s">
        <v>2394</v>
      </c>
      <c r="G128">
        <v>480</v>
      </c>
      <c r="H128">
        <v>480</v>
      </c>
      <c r="I128" s="43" t="s">
        <v>2393</v>
      </c>
      <c r="J128" s="43" t="s">
        <v>1975</v>
      </c>
      <c r="K128" s="43" t="s">
        <v>178</v>
      </c>
      <c r="L128" s="43" t="str">
        <f>IF(AND(Home!$A$1&gt;=Leave[[#This Row],[Start Time]],Home!$A$1&lt;=Leave[[#This Row],[End Time]]),"Aplica","No Aplica")</f>
        <v>No Aplica</v>
      </c>
      <c r="M128" s="43" t="str">
        <f>IF(AND(Home!$A$1&gt;=Leave[[#This Row],[Start Time]],Home!$A$1&lt;=Leave[[#This Row],[End Time]]),Home!$A$1,"No Aplica")</f>
        <v>No Aplica</v>
      </c>
      <c r="N128" s="43" t="str">
        <f>Leave[[#This Row],[User Code (Owning User) (Usuario)]]&amp;Leave[[#This Row],[fecha activa]]</f>
        <v>MIE2025120824042No Aplica</v>
      </c>
      <c r="P128" t="s">
        <v>758</v>
      </c>
      <c r="Q128" t="s">
        <v>3988</v>
      </c>
      <c r="R128" s="43">
        <v>1</v>
      </c>
      <c r="S128" s="43">
        <v>540</v>
      </c>
    </row>
    <row r="129" spans="1:19" x14ac:dyDescent="0.3">
      <c r="A129" s="43" t="s">
        <v>465</v>
      </c>
      <c r="B129" s="3">
        <v>45928</v>
      </c>
      <c r="C129" s="3">
        <v>45928</v>
      </c>
      <c r="D129" s="43" t="s">
        <v>469</v>
      </c>
      <c r="E129" s="43" t="s">
        <v>1997</v>
      </c>
      <c r="F129" s="43" t="s">
        <v>1999</v>
      </c>
      <c r="G129">
        <v>480</v>
      </c>
      <c r="H129">
        <v>480</v>
      </c>
      <c r="I129" s="43" t="s">
        <v>1998</v>
      </c>
      <c r="J129" s="43" t="s">
        <v>1041</v>
      </c>
      <c r="K129" s="43" t="s">
        <v>179</v>
      </c>
      <c r="L129" s="43" t="str">
        <f>IF(AND(Home!$A$1&gt;=Leave[[#This Row],[Start Time]],Home!$A$1&lt;=Leave[[#This Row],[End Time]]),"Aplica","No Aplica")</f>
        <v>No Aplica</v>
      </c>
      <c r="M129" s="43" t="str">
        <f>IF(AND(Home!$A$1&gt;=Leave[[#This Row],[Start Time]],Home!$A$1&lt;=Leave[[#This Row],[End Time]]),Home!$A$1,"No Aplica")</f>
        <v>No Aplica</v>
      </c>
      <c r="N129" s="43" t="str">
        <f>Leave[[#This Row],[User Code (Owning User) (Usuario)]]&amp;Leave[[#This Row],[fecha activa]]</f>
        <v>MIE2025020723537No Aplica</v>
      </c>
      <c r="P129" t="s">
        <v>773</v>
      </c>
      <c r="Q129" t="s">
        <v>3989</v>
      </c>
      <c r="R129" s="43">
        <v>1</v>
      </c>
      <c r="S129" s="43">
        <v>120</v>
      </c>
    </row>
    <row r="130" spans="1:19" x14ac:dyDescent="0.3">
      <c r="A130" s="43" t="s">
        <v>465</v>
      </c>
      <c r="B130" s="3">
        <v>45927</v>
      </c>
      <c r="C130" s="3">
        <v>45927</v>
      </c>
      <c r="D130" s="43" t="s">
        <v>2612</v>
      </c>
      <c r="E130" s="43" t="s">
        <v>1997</v>
      </c>
      <c r="F130" s="43" t="s">
        <v>1999</v>
      </c>
      <c r="G130">
        <v>240</v>
      </c>
      <c r="H130">
        <v>240</v>
      </c>
      <c r="I130" s="43" t="s">
        <v>1998</v>
      </c>
      <c r="J130" s="43" t="s">
        <v>1041</v>
      </c>
      <c r="K130" s="43" t="s">
        <v>179</v>
      </c>
      <c r="L130" s="43" t="str">
        <f>IF(AND(Home!$A$1&gt;=Leave[[#This Row],[Start Time]],Home!$A$1&lt;=Leave[[#This Row],[End Time]]),"Aplica","No Aplica")</f>
        <v>No Aplica</v>
      </c>
      <c r="M130" s="43" t="str">
        <f>IF(AND(Home!$A$1&gt;=Leave[[#This Row],[Start Time]],Home!$A$1&lt;=Leave[[#This Row],[End Time]]),Home!$A$1,"No Aplica")</f>
        <v>No Aplica</v>
      </c>
      <c r="N130" s="43" t="str">
        <f>Leave[[#This Row],[User Code (Owning User) (Usuario)]]&amp;Leave[[#This Row],[fecha activa]]</f>
        <v>MIE2025020723537No Aplica</v>
      </c>
      <c r="P130" t="s">
        <v>775</v>
      </c>
      <c r="Q130" t="s">
        <v>3990</v>
      </c>
      <c r="R130" s="43">
        <v>1</v>
      </c>
      <c r="S130" s="43">
        <v>120</v>
      </c>
    </row>
    <row r="131" spans="1:19" x14ac:dyDescent="0.3">
      <c r="A131" s="43" t="s">
        <v>465</v>
      </c>
      <c r="B131" s="3">
        <v>45921</v>
      </c>
      <c r="C131" s="3">
        <v>45921</v>
      </c>
      <c r="D131" s="43" t="s">
        <v>469</v>
      </c>
      <c r="E131" s="43" t="s">
        <v>1997</v>
      </c>
      <c r="F131" s="43" t="s">
        <v>1999</v>
      </c>
      <c r="G131">
        <v>480</v>
      </c>
      <c r="H131">
        <v>480</v>
      </c>
      <c r="I131" s="43" t="s">
        <v>1998</v>
      </c>
      <c r="J131" s="43" t="s">
        <v>1041</v>
      </c>
      <c r="K131" s="43" t="s">
        <v>179</v>
      </c>
      <c r="L131" s="43" t="str">
        <f>IF(AND(Home!$A$1&gt;=Leave[[#This Row],[Start Time]],Home!$A$1&lt;=Leave[[#This Row],[End Time]]),"Aplica","No Aplica")</f>
        <v>No Aplica</v>
      </c>
      <c r="M131" s="43" t="str">
        <f>IF(AND(Home!$A$1&gt;=Leave[[#This Row],[Start Time]],Home!$A$1&lt;=Leave[[#This Row],[End Time]]),Home!$A$1,"No Aplica")</f>
        <v>No Aplica</v>
      </c>
      <c r="N131" s="43" t="str">
        <f>Leave[[#This Row],[User Code (Owning User) (Usuario)]]&amp;Leave[[#This Row],[fecha activa]]</f>
        <v>MIE2025020723537No Aplica</v>
      </c>
      <c r="P131" t="s">
        <v>792</v>
      </c>
      <c r="Q131" t="s">
        <v>3991</v>
      </c>
      <c r="R131" s="43">
        <v>1</v>
      </c>
      <c r="S131" s="43">
        <v>540</v>
      </c>
    </row>
    <row r="132" spans="1:19" x14ac:dyDescent="0.3">
      <c r="A132" s="43" t="s">
        <v>465</v>
      </c>
      <c r="B132" s="3">
        <v>45920</v>
      </c>
      <c r="C132" s="3">
        <v>45920</v>
      </c>
      <c r="D132" s="43" t="s">
        <v>2612</v>
      </c>
      <c r="E132" s="43" t="s">
        <v>1997</v>
      </c>
      <c r="F132" s="43" t="s">
        <v>1999</v>
      </c>
      <c r="G132">
        <v>240</v>
      </c>
      <c r="H132">
        <v>240</v>
      </c>
      <c r="I132" s="43" t="s">
        <v>1998</v>
      </c>
      <c r="J132" s="43" t="s">
        <v>1041</v>
      </c>
      <c r="K132" s="43" t="s">
        <v>179</v>
      </c>
      <c r="L132" s="43" t="str">
        <f>IF(AND(Home!$A$1&gt;=Leave[[#This Row],[Start Time]],Home!$A$1&lt;=Leave[[#This Row],[End Time]]),"Aplica","No Aplica")</f>
        <v>No Aplica</v>
      </c>
      <c r="M132" s="43" t="str">
        <f>IF(AND(Home!$A$1&gt;=Leave[[#This Row],[Start Time]],Home!$A$1&lt;=Leave[[#This Row],[End Time]]),Home!$A$1,"No Aplica")</f>
        <v>No Aplica</v>
      </c>
      <c r="N132" s="43" t="str">
        <f>Leave[[#This Row],[User Code (Owning User) (Usuario)]]&amp;Leave[[#This Row],[fecha activa]]</f>
        <v>MIE2025020723537No Aplica</v>
      </c>
      <c r="P132" t="s">
        <v>804</v>
      </c>
      <c r="Q132" t="s">
        <v>3992</v>
      </c>
      <c r="R132" s="43">
        <v>1</v>
      </c>
      <c r="S132" s="43">
        <v>60</v>
      </c>
    </row>
    <row r="133" spans="1:19" x14ac:dyDescent="0.3">
      <c r="A133" s="43" t="s">
        <v>465</v>
      </c>
      <c r="B133" s="3">
        <v>45914</v>
      </c>
      <c r="C133" s="3">
        <v>45914</v>
      </c>
      <c r="D133" s="43" t="s">
        <v>469</v>
      </c>
      <c r="E133" s="43" t="s">
        <v>1997</v>
      </c>
      <c r="F133" s="43" t="s">
        <v>1999</v>
      </c>
      <c r="G133">
        <v>480</v>
      </c>
      <c r="H133">
        <v>480</v>
      </c>
      <c r="I133" s="43" t="s">
        <v>1998</v>
      </c>
      <c r="J133" s="43" t="s">
        <v>1041</v>
      </c>
      <c r="K133" s="43" t="s">
        <v>179</v>
      </c>
      <c r="L133" s="43" t="str">
        <f>IF(AND(Home!$A$1&gt;=Leave[[#This Row],[Start Time]],Home!$A$1&lt;=Leave[[#This Row],[End Time]]),"Aplica","No Aplica")</f>
        <v>No Aplica</v>
      </c>
      <c r="M133" s="43" t="str">
        <f>IF(AND(Home!$A$1&gt;=Leave[[#This Row],[Start Time]],Home!$A$1&lt;=Leave[[#This Row],[End Time]]),Home!$A$1,"No Aplica")</f>
        <v>No Aplica</v>
      </c>
      <c r="N133" s="43" t="str">
        <f>Leave[[#This Row],[User Code (Owning User) (Usuario)]]&amp;Leave[[#This Row],[fecha activa]]</f>
        <v>MIE2025020723537No Aplica</v>
      </c>
      <c r="P133" t="s">
        <v>786</v>
      </c>
      <c r="Q133" t="s">
        <v>3993</v>
      </c>
      <c r="R133" s="43">
        <v>1</v>
      </c>
      <c r="S133" s="43">
        <v>540</v>
      </c>
    </row>
    <row r="134" spans="1:19" x14ac:dyDescent="0.3">
      <c r="A134" s="43" t="s">
        <v>465</v>
      </c>
      <c r="B134" s="3">
        <v>45914</v>
      </c>
      <c r="C134" s="3">
        <v>45914</v>
      </c>
      <c r="D134" s="43" t="s">
        <v>469</v>
      </c>
      <c r="E134" s="43" t="s">
        <v>1997</v>
      </c>
      <c r="F134" s="43" t="s">
        <v>1999</v>
      </c>
      <c r="G134">
        <v>480</v>
      </c>
      <c r="H134">
        <v>480</v>
      </c>
      <c r="I134" s="43" t="s">
        <v>1998</v>
      </c>
      <c r="J134" s="43" t="s">
        <v>1041</v>
      </c>
      <c r="K134" s="43" t="s">
        <v>179</v>
      </c>
      <c r="L134" s="43" t="str">
        <f>IF(AND(Home!$A$1&gt;=Leave[[#This Row],[Start Time]],Home!$A$1&lt;=Leave[[#This Row],[End Time]]),"Aplica","No Aplica")</f>
        <v>No Aplica</v>
      </c>
      <c r="M134" s="43" t="str">
        <f>IF(AND(Home!$A$1&gt;=Leave[[#This Row],[Start Time]],Home!$A$1&lt;=Leave[[#This Row],[End Time]]),Home!$A$1,"No Aplica")</f>
        <v>No Aplica</v>
      </c>
      <c r="N134" s="43" t="str">
        <f>Leave[[#This Row],[User Code (Owning User) (Usuario)]]&amp;Leave[[#This Row],[fecha activa]]</f>
        <v>MIE2025020723537No Aplica</v>
      </c>
      <c r="P134" t="s">
        <v>800</v>
      </c>
      <c r="Q134" t="s">
        <v>3994</v>
      </c>
      <c r="R134" s="43">
        <v>1</v>
      </c>
      <c r="S134" s="43">
        <v>120</v>
      </c>
    </row>
    <row r="135" spans="1:19" x14ac:dyDescent="0.3">
      <c r="A135" s="43" t="s">
        <v>465</v>
      </c>
      <c r="B135" s="3">
        <v>45914</v>
      </c>
      <c r="C135" s="3">
        <v>45914</v>
      </c>
      <c r="D135" s="43" t="s">
        <v>469</v>
      </c>
      <c r="E135" s="43" t="s">
        <v>1997</v>
      </c>
      <c r="F135" s="43" t="s">
        <v>1999</v>
      </c>
      <c r="G135">
        <v>480</v>
      </c>
      <c r="H135">
        <v>480</v>
      </c>
      <c r="I135" s="43" t="s">
        <v>1998</v>
      </c>
      <c r="J135" s="43" t="s">
        <v>1041</v>
      </c>
      <c r="K135" s="43" t="s">
        <v>179</v>
      </c>
      <c r="L135" s="43" t="str">
        <f>IF(AND(Home!$A$1&gt;=Leave[[#This Row],[Start Time]],Home!$A$1&lt;=Leave[[#This Row],[End Time]]),"Aplica","No Aplica")</f>
        <v>No Aplica</v>
      </c>
      <c r="M135" s="43" t="str">
        <f>IF(AND(Home!$A$1&gt;=Leave[[#This Row],[Start Time]],Home!$A$1&lt;=Leave[[#This Row],[End Time]]),Home!$A$1,"No Aplica")</f>
        <v>No Aplica</v>
      </c>
      <c r="N135" s="43" t="str">
        <f>Leave[[#This Row],[User Code (Owning User) (Usuario)]]&amp;Leave[[#This Row],[fecha activa]]</f>
        <v>MIE2025020723537No Aplica</v>
      </c>
      <c r="P135" t="s">
        <v>806</v>
      </c>
      <c r="Q135" t="s">
        <v>3995</v>
      </c>
      <c r="R135" s="43">
        <v>1</v>
      </c>
      <c r="S135" s="43">
        <v>60</v>
      </c>
    </row>
    <row r="136" spans="1:19" x14ac:dyDescent="0.3">
      <c r="A136" s="43" t="s">
        <v>465</v>
      </c>
      <c r="B136" s="3">
        <v>45913</v>
      </c>
      <c r="C136" s="3">
        <v>45913</v>
      </c>
      <c r="D136" s="43" t="s">
        <v>2612</v>
      </c>
      <c r="E136" s="43" t="s">
        <v>1997</v>
      </c>
      <c r="F136" s="43" t="s">
        <v>1999</v>
      </c>
      <c r="G136">
        <v>240</v>
      </c>
      <c r="H136">
        <v>240</v>
      </c>
      <c r="I136" s="43" t="s">
        <v>1998</v>
      </c>
      <c r="J136" s="43" t="s">
        <v>1041</v>
      </c>
      <c r="K136" s="43" t="s">
        <v>179</v>
      </c>
      <c r="L136" s="43" t="str">
        <f>IF(AND(Home!$A$1&gt;=Leave[[#This Row],[Start Time]],Home!$A$1&lt;=Leave[[#This Row],[End Time]]),"Aplica","No Aplica")</f>
        <v>No Aplica</v>
      </c>
      <c r="M136" s="43" t="str">
        <f>IF(AND(Home!$A$1&gt;=Leave[[#This Row],[Start Time]],Home!$A$1&lt;=Leave[[#This Row],[End Time]]),Home!$A$1,"No Aplica")</f>
        <v>No Aplica</v>
      </c>
      <c r="N136" s="43" t="str">
        <f>Leave[[#This Row],[User Code (Owning User) (Usuario)]]&amp;Leave[[#This Row],[fecha activa]]</f>
        <v>MIE2025020723537No Aplica</v>
      </c>
      <c r="P136" t="s">
        <v>810</v>
      </c>
      <c r="Q136" t="s">
        <v>3996</v>
      </c>
      <c r="R136" s="43">
        <v>1</v>
      </c>
      <c r="S136" s="43">
        <v>120</v>
      </c>
    </row>
    <row r="137" spans="1:19" x14ac:dyDescent="0.3">
      <c r="A137" s="43" t="s">
        <v>465</v>
      </c>
      <c r="B137" s="3">
        <v>45906</v>
      </c>
      <c r="C137" s="3">
        <v>45906</v>
      </c>
      <c r="D137" s="43" t="s">
        <v>2280</v>
      </c>
      <c r="E137" s="43" t="s">
        <v>1997</v>
      </c>
      <c r="F137" s="43" t="s">
        <v>1999</v>
      </c>
      <c r="G137">
        <v>240</v>
      </c>
      <c r="H137">
        <v>240</v>
      </c>
      <c r="I137" s="43" t="s">
        <v>1998</v>
      </c>
      <c r="J137" s="43" t="s">
        <v>1041</v>
      </c>
      <c r="K137" s="43" t="s">
        <v>179</v>
      </c>
      <c r="L137" s="43" t="str">
        <f>IF(AND(Home!$A$1&gt;=Leave[[#This Row],[Start Time]],Home!$A$1&lt;=Leave[[#This Row],[End Time]]),"Aplica","No Aplica")</f>
        <v>No Aplica</v>
      </c>
      <c r="M137" s="43" t="str">
        <f>IF(AND(Home!$A$1&gt;=Leave[[#This Row],[Start Time]],Home!$A$1&lt;=Leave[[#This Row],[End Time]]),Home!$A$1,"No Aplica")</f>
        <v>No Aplica</v>
      </c>
      <c r="N137" s="43" t="str">
        <f>Leave[[#This Row],[User Code (Owning User) (Usuario)]]&amp;Leave[[#This Row],[fecha activa]]</f>
        <v>MIE2025020723537No Aplica</v>
      </c>
      <c r="P137" t="s">
        <v>808</v>
      </c>
      <c r="Q137" t="s">
        <v>3997</v>
      </c>
      <c r="R137" s="43">
        <v>1</v>
      </c>
      <c r="S137" s="43">
        <v>540</v>
      </c>
    </row>
    <row r="138" spans="1:19" x14ac:dyDescent="0.3">
      <c r="A138" s="43" t="s">
        <v>465</v>
      </c>
      <c r="B138" s="3">
        <v>45907</v>
      </c>
      <c r="C138" s="3">
        <v>45907</v>
      </c>
      <c r="D138" s="43" t="s">
        <v>469</v>
      </c>
      <c r="E138" s="43" t="s">
        <v>1997</v>
      </c>
      <c r="F138" s="43" t="s">
        <v>1999</v>
      </c>
      <c r="G138">
        <v>480</v>
      </c>
      <c r="H138">
        <v>480</v>
      </c>
      <c r="I138" s="43" t="s">
        <v>1998</v>
      </c>
      <c r="J138" s="43" t="s">
        <v>1041</v>
      </c>
      <c r="K138" s="43" t="s">
        <v>179</v>
      </c>
      <c r="L138" s="43" t="str">
        <f>IF(AND(Home!$A$1&gt;=Leave[[#This Row],[Start Time]],Home!$A$1&lt;=Leave[[#This Row],[End Time]]),"Aplica","No Aplica")</f>
        <v>No Aplica</v>
      </c>
      <c r="M138" s="43" t="str">
        <f>IF(AND(Home!$A$1&gt;=Leave[[#This Row],[Start Time]],Home!$A$1&lt;=Leave[[#This Row],[End Time]]),Home!$A$1,"No Aplica")</f>
        <v>No Aplica</v>
      </c>
      <c r="N138" s="43" t="str">
        <f>Leave[[#This Row],[User Code (Owning User) (Usuario)]]&amp;Leave[[#This Row],[fecha activa]]</f>
        <v>MIE2025020723537No Aplica</v>
      </c>
      <c r="P138" t="s">
        <v>854</v>
      </c>
      <c r="Q138" t="s">
        <v>3998</v>
      </c>
      <c r="R138" s="43">
        <v>1</v>
      </c>
      <c r="S138" s="43">
        <v>60</v>
      </c>
    </row>
    <row r="139" spans="1:19" x14ac:dyDescent="0.3">
      <c r="A139" s="43" t="s">
        <v>465</v>
      </c>
      <c r="B139" s="3">
        <v>45928</v>
      </c>
      <c r="C139" s="3">
        <v>45928</v>
      </c>
      <c r="D139" s="43" t="s">
        <v>469</v>
      </c>
      <c r="E139" s="43" t="s">
        <v>837</v>
      </c>
      <c r="F139" s="43" t="s">
        <v>838</v>
      </c>
      <c r="G139">
        <v>1410</v>
      </c>
      <c r="H139">
        <v>540</v>
      </c>
      <c r="I139" s="43" t="s">
        <v>1063</v>
      </c>
      <c r="J139" s="43" t="s">
        <v>1033</v>
      </c>
      <c r="K139" s="43" t="s">
        <v>178</v>
      </c>
      <c r="L139" s="43" t="str">
        <f>IF(AND(Home!$A$1&gt;=Leave[[#This Row],[Start Time]],Home!$A$1&lt;=Leave[[#This Row],[End Time]]),"Aplica","No Aplica")</f>
        <v>No Aplica</v>
      </c>
      <c r="M139" s="43" t="str">
        <f>IF(AND(Home!$A$1&gt;=Leave[[#This Row],[Start Time]],Home!$A$1&lt;=Leave[[#This Row],[End Time]]),Home!$A$1,"No Aplica")</f>
        <v>No Aplica</v>
      </c>
      <c r="N139" s="43" t="str">
        <f>Leave[[#This Row],[User Code (Owning User) (Usuario)]]&amp;Leave[[#This Row],[fecha activa]]</f>
        <v>MIE2024021218521No Aplica</v>
      </c>
      <c r="P139" t="s">
        <v>845</v>
      </c>
      <c r="Q139" t="s">
        <v>3999</v>
      </c>
      <c r="R139" s="43">
        <v>1</v>
      </c>
      <c r="S139" s="43">
        <v>300</v>
      </c>
    </row>
    <row r="140" spans="1:19" x14ac:dyDescent="0.3">
      <c r="A140" s="43" t="s">
        <v>468</v>
      </c>
      <c r="B140" s="3">
        <v>45926</v>
      </c>
      <c r="C140" s="3">
        <v>45926</v>
      </c>
      <c r="D140" s="43" t="s">
        <v>621</v>
      </c>
      <c r="E140" s="43" t="s">
        <v>837</v>
      </c>
      <c r="F140" s="43" t="s">
        <v>838</v>
      </c>
      <c r="G140">
        <v>480</v>
      </c>
      <c r="H140">
        <v>480</v>
      </c>
      <c r="I140" s="43" t="s">
        <v>1063</v>
      </c>
      <c r="J140" s="43" t="s">
        <v>1033</v>
      </c>
      <c r="K140" s="43" t="s">
        <v>178</v>
      </c>
      <c r="L140" s="43" t="str">
        <f>IF(AND(Home!$A$1&gt;=Leave[[#This Row],[Start Time]],Home!$A$1&lt;=Leave[[#This Row],[End Time]]),"Aplica","No Aplica")</f>
        <v>No Aplica</v>
      </c>
      <c r="M140" s="43" t="str">
        <f>IF(AND(Home!$A$1&gt;=Leave[[#This Row],[Start Time]],Home!$A$1&lt;=Leave[[#This Row],[End Time]]),Home!$A$1,"No Aplica")</f>
        <v>No Aplica</v>
      </c>
      <c r="N140" s="43" t="str">
        <f>Leave[[#This Row],[User Code (Owning User) (Usuario)]]&amp;Leave[[#This Row],[fecha activa]]</f>
        <v>MIE2024021218521No Aplica</v>
      </c>
      <c r="P140" t="s">
        <v>898</v>
      </c>
      <c r="Q140" t="s">
        <v>4000</v>
      </c>
      <c r="R140" s="43">
        <v>1</v>
      </c>
      <c r="S140" s="43">
        <v>30</v>
      </c>
    </row>
    <row r="141" spans="1:19" x14ac:dyDescent="0.3">
      <c r="A141" s="43" t="s">
        <v>468</v>
      </c>
      <c r="B141" s="3">
        <v>45925</v>
      </c>
      <c r="C141" s="3">
        <v>45925</v>
      </c>
      <c r="D141" s="43" t="s">
        <v>621</v>
      </c>
      <c r="E141" s="43" t="s">
        <v>837</v>
      </c>
      <c r="F141" s="43" t="s">
        <v>838</v>
      </c>
      <c r="G141">
        <v>480</v>
      </c>
      <c r="H141">
        <v>480</v>
      </c>
      <c r="I141" s="43" t="s">
        <v>1063</v>
      </c>
      <c r="J141" s="43" t="s">
        <v>1033</v>
      </c>
      <c r="K141" s="43" t="s">
        <v>178</v>
      </c>
      <c r="L141" s="43" t="str">
        <f>IF(AND(Home!$A$1&gt;=Leave[[#This Row],[Start Time]],Home!$A$1&lt;=Leave[[#This Row],[End Time]]),"Aplica","No Aplica")</f>
        <v>No Aplica</v>
      </c>
      <c r="M141" s="43" t="str">
        <f>IF(AND(Home!$A$1&gt;=Leave[[#This Row],[Start Time]],Home!$A$1&lt;=Leave[[#This Row],[End Time]]),Home!$A$1,"No Aplica")</f>
        <v>No Aplica</v>
      </c>
      <c r="N141" s="43" t="str">
        <f>Leave[[#This Row],[User Code (Owning User) (Usuario)]]&amp;Leave[[#This Row],[fecha activa]]</f>
        <v>MIE2024021218521No Aplica</v>
      </c>
      <c r="P141" t="s">
        <v>852</v>
      </c>
      <c r="Q141" t="s">
        <v>4001</v>
      </c>
      <c r="R141" s="43">
        <v>1</v>
      </c>
      <c r="S141" s="43">
        <v>60</v>
      </c>
    </row>
    <row r="142" spans="1:19" x14ac:dyDescent="0.3">
      <c r="A142" s="43" t="s">
        <v>465</v>
      </c>
      <c r="B142" s="3">
        <v>45921</v>
      </c>
      <c r="C142" s="3">
        <v>45921</v>
      </c>
      <c r="D142" s="43" t="s">
        <v>469</v>
      </c>
      <c r="E142" s="43" t="s">
        <v>837</v>
      </c>
      <c r="F142" s="43" t="s">
        <v>838</v>
      </c>
      <c r="G142">
        <v>1410</v>
      </c>
      <c r="H142">
        <v>540</v>
      </c>
      <c r="I142" s="43" t="s">
        <v>1063</v>
      </c>
      <c r="J142" s="43" t="s">
        <v>1033</v>
      </c>
      <c r="K142" s="43" t="s">
        <v>178</v>
      </c>
      <c r="L142" s="43" t="str">
        <f>IF(AND(Home!$A$1&gt;=Leave[[#This Row],[Start Time]],Home!$A$1&lt;=Leave[[#This Row],[End Time]]),"Aplica","No Aplica")</f>
        <v>No Aplica</v>
      </c>
      <c r="M142" s="43" t="str">
        <f>IF(AND(Home!$A$1&gt;=Leave[[#This Row],[Start Time]],Home!$A$1&lt;=Leave[[#This Row],[End Time]]),Home!$A$1,"No Aplica")</f>
        <v>No Aplica</v>
      </c>
      <c r="N142" s="43" t="str">
        <f>Leave[[#This Row],[User Code (Owning User) (Usuario)]]&amp;Leave[[#This Row],[fecha activa]]</f>
        <v>MIE2024021218521No Aplica</v>
      </c>
      <c r="P142" t="s">
        <v>891</v>
      </c>
      <c r="Q142" t="s">
        <v>4002</v>
      </c>
      <c r="R142" s="43">
        <v>1</v>
      </c>
      <c r="S142" s="43">
        <v>60</v>
      </c>
    </row>
    <row r="143" spans="1:19" x14ac:dyDescent="0.3">
      <c r="A143" s="43" t="s">
        <v>468</v>
      </c>
      <c r="B143" s="3">
        <v>45919</v>
      </c>
      <c r="C143" s="3">
        <v>45919</v>
      </c>
      <c r="D143" s="43" t="s">
        <v>621</v>
      </c>
      <c r="E143" s="43" t="s">
        <v>837</v>
      </c>
      <c r="F143" s="43" t="s">
        <v>838</v>
      </c>
      <c r="G143">
        <v>480</v>
      </c>
      <c r="H143">
        <v>480</v>
      </c>
      <c r="I143" s="43" t="s">
        <v>1063</v>
      </c>
      <c r="J143" s="43" t="s">
        <v>1033</v>
      </c>
      <c r="K143" s="43" t="s">
        <v>178</v>
      </c>
      <c r="L143" s="43" t="str">
        <f>IF(AND(Home!$A$1&gt;=Leave[[#This Row],[Start Time]],Home!$A$1&lt;=Leave[[#This Row],[End Time]]),"Aplica","No Aplica")</f>
        <v>No Aplica</v>
      </c>
      <c r="M143" s="43" t="str">
        <f>IF(AND(Home!$A$1&gt;=Leave[[#This Row],[Start Time]],Home!$A$1&lt;=Leave[[#This Row],[End Time]]),Home!$A$1,"No Aplica")</f>
        <v>No Aplica</v>
      </c>
      <c r="N143" s="43" t="str">
        <f>Leave[[#This Row],[User Code (Owning User) (Usuario)]]&amp;Leave[[#This Row],[fecha activa]]</f>
        <v>MIE2024021218521No Aplica</v>
      </c>
      <c r="P143" t="s">
        <v>779</v>
      </c>
      <c r="Q143" t="s">
        <v>4003</v>
      </c>
      <c r="R143" s="43">
        <v>1</v>
      </c>
      <c r="S143" s="43">
        <v>540</v>
      </c>
    </row>
    <row r="144" spans="1:19" x14ac:dyDescent="0.3">
      <c r="A144" s="43" t="s">
        <v>468</v>
      </c>
      <c r="B144" s="3">
        <v>45918</v>
      </c>
      <c r="C144" s="3">
        <v>45918</v>
      </c>
      <c r="D144" s="43" t="s">
        <v>621</v>
      </c>
      <c r="E144" s="43" t="s">
        <v>837</v>
      </c>
      <c r="F144" s="43" t="s">
        <v>838</v>
      </c>
      <c r="G144">
        <v>480</v>
      </c>
      <c r="H144">
        <v>480</v>
      </c>
      <c r="I144" s="43" t="s">
        <v>1063</v>
      </c>
      <c r="J144" s="43" t="s">
        <v>1033</v>
      </c>
      <c r="K144" s="43" t="s">
        <v>178</v>
      </c>
      <c r="L144" s="43" t="str">
        <f>IF(AND(Home!$A$1&gt;=Leave[[#This Row],[Start Time]],Home!$A$1&lt;=Leave[[#This Row],[End Time]]),"Aplica","No Aplica")</f>
        <v>No Aplica</v>
      </c>
      <c r="M144" s="43" t="str">
        <f>IF(AND(Home!$A$1&gt;=Leave[[#This Row],[Start Time]],Home!$A$1&lt;=Leave[[#This Row],[End Time]]),Home!$A$1,"No Aplica")</f>
        <v>No Aplica</v>
      </c>
      <c r="N144" s="43" t="str">
        <f>Leave[[#This Row],[User Code (Owning User) (Usuario)]]&amp;Leave[[#This Row],[fecha activa]]</f>
        <v>MIE2024021218521No Aplica</v>
      </c>
      <c r="P144" t="s">
        <v>856</v>
      </c>
      <c r="Q144" t="s">
        <v>4004</v>
      </c>
      <c r="R144" s="43">
        <v>1</v>
      </c>
      <c r="S144" s="43">
        <v>180</v>
      </c>
    </row>
    <row r="145" spans="1:19" x14ac:dyDescent="0.3">
      <c r="A145" s="43" t="s">
        <v>465</v>
      </c>
      <c r="B145" s="3">
        <v>45907</v>
      </c>
      <c r="C145" s="3">
        <v>45907</v>
      </c>
      <c r="D145" s="43" t="s">
        <v>474</v>
      </c>
      <c r="E145" s="43" t="s">
        <v>837</v>
      </c>
      <c r="F145" s="43" t="s">
        <v>838</v>
      </c>
      <c r="G145">
        <v>1410</v>
      </c>
      <c r="H145">
        <v>540</v>
      </c>
      <c r="I145" s="43" t="s">
        <v>1063</v>
      </c>
      <c r="J145" s="43" t="s">
        <v>1033</v>
      </c>
      <c r="K145" s="43" t="s">
        <v>178</v>
      </c>
      <c r="L145" s="43" t="str">
        <f>IF(AND(Home!$A$1&gt;=Leave[[#This Row],[Start Time]],Home!$A$1&lt;=Leave[[#This Row],[End Time]]),"Aplica","No Aplica")</f>
        <v>No Aplica</v>
      </c>
      <c r="M145" s="43" t="str">
        <f>IF(AND(Home!$A$1&gt;=Leave[[#This Row],[Start Time]],Home!$A$1&lt;=Leave[[#This Row],[End Time]]),Home!$A$1,"No Aplica")</f>
        <v>No Aplica</v>
      </c>
      <c r="N145" s="43" t="str">
        <f>Leave[[#This Row],[User Code (Owning User) (Usuario)]]&amp;Leave[[#This Row],[fecha activa]]</f>
        <v>MIE2024021218521No Aplica</v>
      </c>
      <c r="P145" t="s">
        <v>831</v>
      </c>
      <c r="Q145" t="s">
        <v>4005</v>
      </c>
      <c r="R145" s="43">
        <v>1</v>
      </c>
      <c r="S145" s="43">
        <v>120</v>
      </c>
    </row>
    <row r="146" spans="1:19" x14ac:dyDescent="0.3">
      <c r="A146" s="43" t="s">
        <v>465</v>
      </c>
      <c r="B146" s="3">
        <v>45925</v>
      </c>
      <c r="C146" s="3">
        <v>45925</v>
      </c>
      <c r="D146" s="43" t="s">
        <v>642</v>
      </c>
      <c r="E146" s="43" t="s">
        <v>764</v>
      </c>
      <c r="F146" s="43" t="s">
        <v>765</v>
      </c>
      <c r="G146">
        <v>180</v>
      </c>
      <c r="H146">
        <v>180</v>
      </c>
      <c r="I146" s="43" t="s">
        <v>1119</v>
      </c>
      <c r="J146" s="43" t="s">
        <v>1045</v>
      </c>
      <c r="K146" s="43" t="s">
        <v>177</v>
      </c>
      <c r="L146" s="43" t="str">
        <f>IF(AND(Home!$A$1&gt;=Leave[[#This Row],[Start Time]],Home!$A$1&lt;=Leave[[#This Row],[End Time]]),"Aplica","No Aplica")</f>
        <v>No Aplica</v>
      </c>
      <c r="M146" s="43" t="str">
        <f>IF(AND(Home!$A$1&gt;=Leave[[#This Row],[Start Time]],Home!$A$1&lt;=Leave[[#This Row],[End Time]]),Home!$A$1,"No Aplica")</f>
        <v>No Aplica</v>
      </c>
      <c r="N146" s="43" t="str">
        <f>Leave[[#This Row],[User Code (Owning User) (Usuario)]]&amp;Leave[[#This Row],[fecha activa]]</f>
        <v>MIE2024051118044No Aplica</v>
      </c>
      <c r="P146" t="s">
        <v>1159</v>
      </c>
      <c r="Q146" t="s">
        <v>4006</v>
      </c>
      <c r="R146" s="43">
        <v>1</v>
      </c>
      <c r="S146" s="43">
        <v>120</v>
      </c>
    </row>
    <row r="147" spans="1:19" x14ac:dyDescent="0.3">
      <c r="A147" s="43" t="s">
        <v>465</v>
      </c>
      <c r="B147" s="3">
        <v>45924</v>
      </c>
      <c r="C147" s="3">
        <v>45924</v>
      </c>
      <c r="D147" s="43" t="s">
        <v>642</v>
      </c>
      <c r="E147" s="43" t="s">
        <v>764</v>
      </c>
      <c r="F147" s="43" t="s">
        <v>765</v>
      </c>
      <c r="G147">
        <v>180</v>
      </c>
      <c r="H147">
        <v>180</v>
      </c>
      <c r="I147" s="43" t="s">
        <v>1119</v>
      </c>
      <c r="J147" s="43" t="s">
        <v>1045</v>
      </c>
      <c r="K147" s="43" t="s">
        <v>177</v>
      </c>
      <c r="L147" s="43" t="str">
        <f>IF(AND(Home!$A$1&gt;=Leave[[#This Row],[Start Time]],Home!$A$1&lt;=Leave[[#This Row],[End Time]]),"Aplica","No Aplica")</f>
        <v>No Aplica</v>
      </c>
      <c r="M147" s="43" t="str">
        <f>IF(AND(Home!$A$1&gt;=Leave[[#This Row],[Start Time]],Home!$A$1&lt;=Leave[[#This Row],[End Time]]),Home!$A$1,"No Aplica")</f>
        <v>No Aplica</v>
      </c>
      <c r="N147" s="43" t="str">
        <f>Leave[[#This Row],[User Code (Owning User) (Usuario)]]&amp;Leave[[#This Row],[fecha activa]]</f>
        <v>MIE2024051118044No Aplica</v>
      </c>
      <c r="P147" t="s">
        <v>405</v>
      </c>
      <c r="Q147" t="s">
        <v>4007</v>
      </c>
      <c r="R147" s="43">
        <v>1</v>
      </c>
      <c r="S147" s="43">
        <v>60</v>
      </c>
    </row>
    <row r="148" spans="1:19" x14ac:dyDescent="0.3">
      <c r="A148" s="43" t="s">
        <v>468</v>
      </c>
      <c r="B148" s="3">
        <v>45923</v>
      </c>
      <c r="C148" s="3">
        <v>45923</v>
      </c>
      <c r="D148" s="43" t="s">
        <v>467</v>
      </c>
      <c r="E148" s="43" t="s">
        <v>764</v>
      </c>
      <c r="F148" s="43" t="s">
        <v>765</v>
      </c>
      <c r="G148">
        <v>540</v>
      </c>
      <c r="H148">
        <v>540</v>
      </c>
      <c r="I148" s="43" t="s">
        <v>1119</v>
      </c>
      <c r="J148" s="43" t="s">
        <v>1045</v>
      </c>
      <c r="K148" s="43" t="s">
        <v>177</v>
      </c>
      <c r="L148" s="43" t="str">
        <f>IF(AND(Home!$A$1&gt;=Leave[[#This Row],[Start Time]],Home!$A$1&lt;=Leave[[#This Row],[End Time]]),"Aplica","No Aplica")</f>
        <v>No Aplica</v>
      </c>
      <c r="M148" s="43" t="str">
        <f>IF(AND(Home!$A$1&gt;=Leave[[#This Row],[Start Time]],Home!$A$1&lt;=Leave[[#This Row],[End Time]]),Home!$A$1,"No Aplica")</f>
        <v>No Aplica</v>
      </c>
      <c r="N148" s="43" t="str">
        <f>Leave[[#This Row],[User Code (Owning User) (Usuario)]]&amp;Leave[[#This Row],[fecha activa]]</f>
        <v>MIE2024051118044No Aplica</v>
      </c>
      <c r="P148" t="s">
        <v>1348</v>
      </c>
      <c r="Q148" t="s">
        <v>4008</v>
      </c>
      <c r="R148" s="43">
        <v>1</v>
      </c>
      <c r="S148" s="43">
        <v>540</v>
      </c>
    </row>
    <row r="149" spans="1:19" x14ac:dyDescent="0.3">
      <c r="A149" s="43" t="s">
        <v>465</v>
      </c>
      <c r="B149" s="3">
        <v>45918</v>
      </c>
      <c r="C149" s="3">
        <v>45918</v>
      </c>
      <c r="D149" s="43" t="s">
        <v>642</v>
      </c>
      <c r="E149" s="43" t="s">
        <v>764</v>
      </c>
      <c r="F149" s="43" t="s">
        <v>765</v>
      </c>
      <c r="G149">
        <v>120</v>
      </c>
      <c r="H149">
        <v>120</v>
      </c>
      <c r="I149" s="43" t="s">
        <v>1119</v>
      </c>
      <c r="J149" s="43" t="s">
        <v>1045</v>
      </c>
      <c r="K149" s="43" t="s">
        <v>177</v>
      </c>
      <c r="L149" s="43" t="str">
        <f>IF(AND(Home!$A$1&gt;=Leave[[#This Row],[Start Time]],Home!$A$1&lt;=Leave[[#This Row],[End Time]]),"Aplica","No Aplica")</f>
        <v>No Aplica</v>
      </c>
      <c r="M149" s="43" t="str">
        <f>IF(AND(Home!$A$1&gt;=Leave[[#This Row],[Start Time]],Home!$A$1&lt;=Leave[[#This Row],[End Time]]),Home!$A$1,"No Aplica")</f>
        <v>No Aplica</v>
      </c>
      <c r="N149" s="43" t="str">
        <f>Leave[[#This Row],[User Code (Owning User) (Usuario)]]&amp;Leave[[#This Row],[fecha activa]]</f>
        <v>MIE2024051118044No Aplica</v>
      </c>
      <c r="P149" t="s">
        <v>1336</v>
      </c>
      <c r="Q149" t="s">
        <v>4009</v>
      </c>
      <c r="R149" s="43">
        <v>1</v>
      </c>
      <c r="S149" s="43">
        <v>60</v>
      </c>
    </row>
    <row r="150" spans="1:19" x14ac:dyDescent="0.3">
      <c r="A150" s="43" t="s">
        <v>468</v>
      </c>
      <c r="B150" s="3">
        <v>45916</v>
      </c>
      <c r="C150" s="3">
        <v>45916</v>
      </c>
      <c r="D150" s="43" t="s">
        <v>469</v>
      </c>
      <c r="E150" s="43" t="s">
        <v>764</v>
      </c>
      <c r="F150" s="43" t="s">
        <v>765</v>
      </c>
      <c r="G150">
        <v>540</v>
      </c>
      <c r="H150">
        <v>540</v>
      </c>
      <c r="I150" s="43" t="s">
        <v>1119</v>
      </c>
      <c r="J150" s="43" t="s">
        <v>1045</v>
      </c>
      <c r="K150" s="43" t="s">
        <v>177</v>
      </c>
      <c r="L150" s="43" t="str">
        <f>IF(AND(Home!$A$1&gt;=Leave[[#This Row],[Start Time]],Home!$A$1&lt;=Leave[[#This Row],[End Time]]),"Aplica","No Aplica")</f>
        <v>No Aplica</v>
      </c>
      <c r="M150" s="43" t="str">
        <f>IF(AND(Home!$A$1&gt;=Leave[[#This Row],[Start Time]],Home!$A$1&lt;=Leave[[#This Row],[End Time]]),Home!$A$1,"No Aplica")</f>
        <v>No Aplica</v>
      </c>
      <c r="N150" s="43" t="str">
        <f>Leave[[#This Row],[User Code (Owning User) (Usuario)]]&amp;Leave[[#This Row],[fecha activa]]</f>
        <v>MIE2024051118044No Aplica</v>
      </c>
      <c r="P150" t="s">
        <v>1356</v>
      </c>
      <c r="Q150" t="s">
        <v>4010</v>
      </c>
      <c r="R150" s="43">
        <v>1</v>
      </c>
      <c r="S150" s="43">
        <v>60</v>
      </c>
    </row>
    <row r="151" spans="1:19" x14ac:dyDescent="0.3">
      <c r="A151" s="43" t="s">
        <v>465</v>
      </c>
      <c r="B151" s="3">
        <v>45915</v>
      </c>
      <c r="C151" s="3">
        <v>45915</v>
      </c>
      <c r="D151" s="43" t="s">
        <v>655</v>
      </c>
      <c r="E151" s="43" t="s">
        <v>764</v>
      </c>
      <c r="F151" s="43" t="s">
        <v>765</v>
      </c>
      <c r="G151">
        <v>120</v>
      </c>
      <c r="H151">
        <v>120</v>
      </c>
      <c r="I151" s="43" t="s">
        <v>1119</v>
      </c>
      <c r="J151" s="43" t="s">
        <v>1045</v>
      </c>
      <c r="K151" s="43" t="s">
        <v>177</v>
      </c>
      <c r="L151" s="43" t="str">
        <f>IF(AND(Home!$A$1&gt;=Leave[[#This Row],[Start Time]],Home!$A$1&lt;=Leave[[#This Row],[End Time]]),"Aplica","No Aplica")</f>
        <v>No Aplica</v>
      </c>
      <c r="M151" s="43" t="str">
        <f>IF(AND(Home!$A$1&gt;=Leave[[#This Row],[Start Time]],Home!$A$1&lt;=Leave[[#This Row],[End Time]]),Home!$A$1,"No Aplica")</f>
        <v>No Aplica</v>
      </c>
      <c r="N151" s="43" t="str">
        <f>Leave[[#This Row],[User Code (Owning User) (Usuario)]]&amp;Leave[[#This Row],[fecha activa]]</f>
        <v>MIE2024051118044No Aplica</v>
      </c>
      <c r="P151" t="s">
        <v>1400</v>
      </c>
      <c r="Q151" t="s">
        <v>4011</v>
      </c>
      <c r="R151" s="43">
        <v>1</v>
      </c>
      <c r="S151" s="43">
        <v>540</v>
      </c>
    </row>
    <row r="152" spans="1:19" x14ac:dyDescent="0.3">
      <c r="A152" s="43" t="s">
        <v>468</v>
      </c>
      <c r="B152" s="3">
        <v>45914</v>
      </c>
      <c r="C152" s="3">
        <v>45914</v>
      </c>
      <c r="D152" s="43" t="s">
        <v>470</v>
      </c>
      <c r="E152" s="43" t="s">
        <v>764</v>
      </c>
      <c r="F152" s="43" t="s">
        <v>765</v>
      </c>
      <c r="G152">
        <v>540</v>
      </c>
      <c r="H152">
        <v>540</v>
      </c>
      <c r="I152" s="43" t="s">
        <v>1119</v>
      </c>
      <c r="J152" s="43" t="s">
        <v>1045</v>
      </c>
      <c r="K152" s="43" t="s">
        <v>177</v>
      </c>
      <c r="L152" s="43" t="str">
        <f>IF(AND(Home!$A$1&gt;=Leave[[#This Row],[Start Time]],Home!$A$1&lt;=Leave[[#This Row],[End Time]]),"Aplica","No Aplica")</f>
        <v>No Aplica</v>
      </c>
      <c r="M152" s="43" t="str">
        <f>IF(AND(Home!$A$1&gt;=Leave[[#This Row],[Start Time]],Home!$A$1&lt;=Leave[[#This Row],[End Time]]),Home!$A$1,"No Aplica")</f>
        <v>No Aplica</v>
      </c>
      <c r="N152" s="43" t="str">
        <f>Leave[[#This Row],[User Code (Owning User) (Usuario)]]&amp;Leave[[#This Row],[fecha activa]]</f>
        <v>MIE2024051118044No Aplica</v>
      </c>
      <c r="P152" t="s">
        <v>1388</v>
      </c>
      <c r="Q152" t="s">
        <v>4012</v>
      </c>
      <c r="R152" s="43">
        <v>1</v>
      </c>
      <c r="S152" s="43">
        <v>540</v>
      </c>
    </row>
    <row r="153" spans="1:19" x14ac:dyDescent="0.3">
      <c r="A153" s="43" t="s">
        <v>465</v>
      </c>
      <c r="B153" s="3">
        <v>45911</v>
      </c>
      <c r="C153" s="3">
        <v>45911</v>
      </c>
      <c r="D153" s="43" t="s">
        <v>642</v>
      </c>
      <c r="E153" s="43" t="s">
        <v>764</v>
      </c>
      <c r="F153" s="43" t="s">
        <v>765</v>
      </c>
      <c r="G153">
        <v>180</v>
      </c>
      <c r="H153">
        <v>180</v>
      </c>
      <c r="I153" s="43" t="s">
        <v>1119</v>
      </c>
      <c r="J153" s="43" t="s">
        <v>1045</v>
      </c>
      <c r="K153" s="43" t="s">
        <v>177</v>
      </c>
      <c r="L153" s="43" t="str">
        <f>IF(AND(Home!$A$1&gt;=Leave[[#This Row],[Start Time]],Home!$A$1&lt;=Leave[[#This Row],[End Time]]),"Aplica","No Aplica")</f>
        <v>No Aplica</v>
      </c>
      <c r="M153" s="43" t="str">
        <f>IF(AND(Home!$A$1&gt;=Leave[[#This Row],[Start Time]],Home!$A$1&lt;=Leave[[#This Row],[End Time]]),Home!$A$1,"No Aplica")</f>
        <v>No Aplica</v>
      </c>
      <c r="N153" s="43" t="str">
        <f>Leave[[#This Row],[User Code (Owning User) (Usuario)]]&amp;Leave[[#This Row],[fecha activa]]</f>
        <v>MIE2024051118044No Aplica</v>
      </c>
      <c r="P153" t="s">
        <v>1391</v>
      </c>
      <c r="Q153" t="s">
        <v>4013</v>
      </c>
      <c r="R153" s="43">
        <v>1</v>
      </c>
      <c r="S153" s="43">
        <v>360</v>
      </c>
    </row>
    <row r="154" spans="1:19" x14ac:dyDescent="0.3">
      <c r="A154" s="43" t="s">
        <v>468</v>
      </c>
      <c r="B154" s="3">
        <v>45910</v>
      </c>
      <c r="C154" s="3">
        <v>45910</v>
      </c>
      <c r="D154" s="43" t="s">
        <v>469</v>
      </c>
      <c r="E154" s="43" t="s">
        <v>764</v>
      </c>
      <c r="F154" s="43" t="s">
        <v>765</v>
      </c>
      <c r="G154">
        <v>540</v>
      </c>
      <c r="H154">
        <v>540</v>
      </c>
      <c r="I154" s="43" t="s">
        <v>1119</v>
      </c>
      <c r="J154" s="43" t="s">
        <v>1045</v>
      </c>
      <c r="K154" s="43" t="s">
        <v>177</v>
      </c>
      <c r="L154" s="43" t="str">
        <f>IF(AND(Home!$A$1&gt;=Leave[[#This Row],[Start Time]],Home!$A$1&lt;=Leave[[#This Row],[End Time]]),"Aplica","No Aplica")</f>
        <v>No Aplica</v>
      </c>
      <c r="M154" s="43" t="str">
        <f>IF(AND(Home!$A$1&gt;=Leave[[#This Row],[Start Time]],Home!$A$1&lt;=Leave[[#This Row],[End Time]]),Home!$A$1,"No Aplica")</f>
        <v>No Aplica</v>
      </c>
      <c r="N154" s="43" t="str">
        <f>Leave[[#This Row],[User Code (Owning User) (Usuario)]]&amp;Leave[[#This Row],[fecha activa]]</f>
        <v>MIE2024051118044No Aplica</v>
      </c>
      <c r="P154" t="s">
        <v>1345</v>
      </c>
      <c r="Q154" t="s">
        <v>4014</v>
      </c>
      <c r="R154" s="43">
        <v>1</v>
      </c>
      <c r="S154" s="43">
        <v>60</v>
      </c>
    </row>
    <row r="155" spans="1:19" x14ac:dyDescent="0.3">
      <c r="A155" s="43" t="s">
        <v>465</v>
      </c>
      <c r="B155" s="3">
        <v>45908</v>
      </c>
      <c r="C155" s="3">
        <v>45908</v>
      </c>
      <c r="D155" s="43" t="s">
        <v>655</v>
      </c>
      <c r="E155" s="43" t="s">
        <v>764</v>
      </c>
      <c r="F155" s="43" t="s">
        <v>765</v>
      </c>
      <c r="G155">
        <v>180</v>
      </c>
      <c r="H155">
        <v>180</v>
      </c>
      <c r="I155" s="43" t="s">
        <v>1119</v>
      </c>
      <c r="J155" s="43" t="s">
        <v>1045</v>
      </c>
      <c r="K155" s="43" t="s">
        <v>177</v>
      </c>
      <c r="L155" s="43" t="str">
        <f>IF(AND(Home!$A$1&gt;=Leave[[#This Row],[Start Time]],Home!$A$1&lt;=Leave[[#This Row],[End Time]]),"Aplica","No Aplica")</f>
        <v>No Aplica</v>
      </c>
      <c r="M155" s="43" t="str">
        <f>IF(AND(Home!$A$1&gt;=Leave[[#This Row],[Start Time]],Home!$A$1&lt;=Leave[[#This Row],[End Time]]),Home!$A$1,"No Aplica")</f>
        <v>No Aplica</v>
      </c>
      <c r="N155" s="43" t="str">
        <f>Leave[[#This Row],[User Code (Owning User) (Usuario)]]&amp;Leave[[#This Row],[fecha activa]]</f>
        <v>MIE2024051118044No Aplica</v>
      </c>
      <c r="P155" t="s">
        <v>1453</v>
      </c>
      <c r="Q155" t="s">
        <v>4015</v>
      </c>
      <c r="R155" s="43">
        <v>1</v>
      </c>
      <c r="S155" s="43">
        <v>120</v>
      </c>
    </row>
    <row r="156" spans="1:19" x14ac:dyDescent="0.3">
      <c r="A156" s="43" t="s">
        <v>468</v>
      </c>
      <c r="B156" s="3">
        <v>45901</v>
      </c>
      <c r="C156" s="3">
        <v>45901</v>
      </c>
      <c r="D156" s="43" t="s">
        <v>469</v>
      </c>
      <c r="E156" s="43" t="s">
        <v>764</v>
      </c>
      <c r="F156" s="43" t="s">
        <v>765</v>
      </c>
      <c r="G156">
        <v>540</v>
      </c>
      <c r="H156">
        <v>540</v>
      </c>
      <c r="I156" s="43" t="s">
        <v>1119</v>
      </c>
      <c r="J156" s="43" t="s">
        <v>1045</v>
      </c>
      <c r="K156" s="43" t="s">
        <v>177</v>
      </c>
      <c r="L156" s="43" t="str">
        <f>IF(AND(Home!$A$1&gt;=Leave[[#This Row],[Start Time]],Home!$A$1&lt;=Leave[[#This Row],[End Time]]),"Aplica","No Aplica")</f>
        <v>No Aplica</v>
      </c>
      <c r="M156" s="43" t="str">
        <f>IF(AND(Home!$A$1&gt;=Leave[[#This Row],[Start Time]],Home!$A$1&lt;=Leave[[#This Row],[End Time]]),Home!$A$1,"No Aplica")</f>
        <v>No Aplica</v>
      </c>
      <c r="N156" s="43" t="str">
        <f>Leave[[#This Row],[User Code (Owning User) (Usuario)]]&amp;Leave[[#This Row],[fecha activa]]</f>
        <v>MIE2024051118044No Aplica</v>
      </c>
      <c r="P156" t="s">
        <v>1450</v>
      </c>
      <c r="Q156" t="s">
        <v>4016</v>
      </c>
      <c r="R156" s="43">
        <v>1</v>
      </c>
      <c r="S156" s="43">
        <v>60</v>
      </c>
    </row>
    <row r="157" spans="1:19" x14ac:dyDescent="0.3">
      <c r="A157" s="43" t="s">
        <v>465</v>
      </c>
      <c r="B157" s="3">
        <v>45905</v>
      </c>
      <c r="C157" s="3">
        <v>45905</v>
      </c>
      <c r="D157" s="43" t="s">
        <v>521</v>
      </c>
      <c r="E157" s="43" t="s">
        <v>764</v>
      </c>
      <c r="F157" s="43" t="s">
        <v>765</v>
      </c>
      <c r="G157">
        <v>60</v>
      </c>
      <c r="H157">
        <v>60</v>
      </c>
      <c r="I157" s="43" t="s">
        <v>1119</v>
      </c>
      <c r="J157" s="43" t="s">
        <v>1045</v>
      </c>
      <c r="K157" s="43" t="s">
        <v>177</v>
      </c>
      <c r="L157" s="43" t="str">
        <f>IF(AND(Home!$A$1&gt;=Leave[[#This Row],[Start Time]],Home!$A$1&lt;=Leave[[#This Row],[End Time]]),"Aplica","No Aplica")</f>
        <v>No Aplica</v>
      </c>
      <c r="M157" s="43" t="str">
        <f>IF(AND(Home!$A$1&gt;=Leave[[#This Row],[Start Time]],Home!$A$1&lt;=Leave[[#This Row],[End Time]]),Home!$A$1,"No Aplica")</f>
        <v>No Aplica</v>
      </c>
      <c r="N157" s="43" t="str">
        <f>Leave[[#This Row],[User Code (Owning User) (Usuario)]]&amp;Leave[[#This Row],[fecha activa]]</f>
        <v>MIE2024051118044No Aplica</v>
      </c>
      <c r="P157" t="s">
        <v>1460</v>
      </c>
      <c r="Q157" t="s">
        <v>4017</v>
      </c>
      <c r="R157" s="43">
        <v>1</v>
      </c>
      <c r="S157" s="43">
        <v>30</v>
      </c>
    </row>
    <row r="158" spans="1:19" x14ac:dyDescent="0.3">
      <c r="A158" s="43" t="s">
        <v>465</v>
      </c>
      <c r="B158" s="3">
        <v>45904</v>
      </c>
      <c r="C158" s="3">
        <v>45904</v>
      </c>
      <c r="D158" s="43" t="s">
        <v>642</v>
      </c>
      <c r="E158" s="43" t="s">
        <v>764</v>
      </c>
      <c r="F158" s="43" t="s">
        <v>765</v>
      </c>
      <c r="G158">
        <v>60</v>
      </c>
      <c r="H158">
        <v>60</v>
      </c>
      <c r="I158" s="43" t="s">
        <v>1119</v>
      </c>
      <c r="J158" s="43" t="s">
        <v>1045</v>
      </c>
      <c r="K158" s="43" t="s">
        <v>177</v>
      </c>
      <c r="L158" s="43" t="str">
        <f>IF(AND(Home!$A$1&gt;=Leave[[#This Row],[Start Time]],Home!$A$1&lt;=Leave[[#This Row],[End Time]]),"Aplica","No Aplica")</f>
        <v>No Aplica</v>
      </c>
      <c r="M158" s="43" t="str">
        <f>IF(AND(Home!$A$1&gt;=Leave[[#This Row],[Start Time]],Home!$A$1&lt;=Leave[[#This Row],[End Time]]),Home!$A$1,"No Aplica")</f>
        <v>No Aplica</v>
      </c>
      <c r="N158" s="43" t="str">
        <f>Leave[[#This Row],[User Code (Owning User) (Usuario)]]&amp;Leave[[#This Row],[fecha activa]]</f>
        <v>MIE2024051118044No Aplica</v>
      </c>
      <c r="P158" t="s">
        <v>1412</v>
      </c>
      <c r="Q158" t="s">
        <v>4018</v>
      </c>
      <c r="R158" s="43">
        <v>1</v>
      </c>
      <c r="S158" s="43">
        <v>60</v>
      </c>
    </row>
    <row r="159" spans="1:19" x14ac:dyDescent="0.3">
      <c r="A159" s="43" t="s">
        <v>471</v>
      </c>
      <c r="B159" s="3">
        <v>45922</v>
      </c>
      <c r="C159" s="3">
        <v>45922</v>
      </c>
      <c r="D159" s="43" t="s">
        <v>3800</v>
      </c>
      <c r="E159" s="43" t="s">
        <v>1647</v>
      </c>
      <c r="F159" s="43" t="s">
        <v>1649</v>
      </c>
      <c r="G159">
        <v>540</v>
      </c>
      <c r="H159">
        <v>540</v>
      </c>
      <c r="I159" s="43" t="s">
        <v>1648</v>
      </c>
      <c r="J159" s="43" t="s">
        <v>1040</v>
      </c>
      <c r="K159" s="43" t="s">
        <v>179</v>
      </c>
      <c r="L159" s="43" t="str">
        <f>IF(AND(Home!$A$1&gt;=Leave[[#This Row],[Start Time]],Home!$A$1&lt;=Leave[[#This Row],[End Time]]),"Aplica","No Aplica")</f>
        <v>Aplica</v>
      </c>
      <c r="M159" s="43">
        <f>IF(AND(Home!$A$1&gt;=Leave[[#This Row],[Start Time]],Home!$A$1&lt;=Leave[[#This Row],[End Time]]),Home!$A$1,"No Aplica")</f>
        <v>45922</v>
      </c>
      <c r="N159" s="43" t="str">
        <f>Leave[[#This Row],[User Code (Owning User) (Usuario)]]&amp;Leave[[#This Row],[fecha activa]]</f>
        <v>MIE202514042228845922</v>
      </c>
      <c r="P159" t="s">
        <v>1437</v>
      </c>
      <c r="Q159" t="s">
        <v>4019</v>
      </c>
      <c r="R159" s="43">
        <v>1</v>
      </c>
      <c r="S159" s="43">
        <v>60</v>
      </c>
    </row>
    <row r="160" spans="1:19" x14ac:dyDescent="0.3">
      <c r="A160" s="43" t="s">
        <v>465</v>
      </c>
      <c r="B160" s="3">
        <v>45928</v>
      </c>
      <c r="C160" s="3">
        <v>45928</v>
      </c>
      <c r="D160" s="43" t="s">
        <v>467</v>
      </c>
      <c r="E160" s="43" t="s">
        <v>1647</v>
      </c>
      <c r="F160" s="43" t="s">
        <v>1649</v>
      </c>
      <c r="G160">
        <v>540</v>
      </c>
      <c r="H160">
        <v>540</v>
      </c>
      <c r="I160" s="43" t="s">
        <v>1648</v>
      </c>
      <c r="J160" s="43" t="s">
        <v>1040</v>
      </c>
      <c r="K160" s="43" t="s">
        <v>179</v>
      </c>
      <c r="L160" s="43" t="str">
        <f>IF(AND(Home!$A$1&gt;=Leave[[#This Row],[Start Time]],Home!$A$1&lt;=Leave[[#This Row],[End Time]]),"Aplica","No Aplica")</f>
        <v>No Aplica</v>
      </c>
      <c r="M160" s="43" t="str">
        <f>IF(AND(Home!$A$1&gt;=Leave[[#This Row],[Start Time]],Home!$A$1&lt;=Leave[[#This Row],[End Time]]),Home!$A$1,"No Aplica")</f>
        <v>No Aplica</v>
      </c>
      <c r="N160" s="43" t="str">
        <f>Leave[[#This Row],[User Code (Owning User) (Usuario)]]&amp;Leave[[#This Row],[fecha activa]]</f>
        <v>MIE2025140422288No Aplica</v>
      </c>
      <c r="P160" t="s">
        <v>1417</v>
      </c>
      <c r="Q160" t="s">
        <v>4020</v>
      </c>
      <c r="R160" s="43">
        <v>1</v>
      </c>
      <c r="S160" s="43">
        <v>120</v>
      </c>
    </row>
    <row r="161" spans="1:19" x14ac:dyDescent="0.3">
      <c r="A161" s="43" t="s">
        <v>465</v>
      </c>
      <c r="B161" s="3">
        <v>45927</v>
      </c>
      <c r="C161" s="3">
        <v>45927</v>
      </c>
      <c r="D161" s="43" t="s">
        <v>1864</v>
      </c>
      <c r="E161" s="43" t="s">
        <v>1647</v>
      </c>
      <c r="F161" s="43" t="s">
        <v>1649</v>
      </c>
      <c r="G161">
        <v>270</v>
      </c>
      <c r="H161">
        <v>270</v>
      </c>
      <c r="I161" s="43" t="s">
        <v>1648</v>
      </c>
      <c r="J161" s="43" t="s">
        <v>1040</v>
      </c>
      <c r="K161" s="43" t="s">
        <v>179</v>
      </c>
      <c r="L161" s="43" t="str">
        <f>IF(AND(Home!$A$1&gt;=Leave[[#This Row],[Start Time]],Home!$A$1&lt;=Leave[[#This Row],[End Time]]),"Aplica","No Aplica")</f>
        <v>No Aplica</v>
      </c>
      <c r="M161" s="43" t="str">
        <f>IF(AND(Home!$A$1&gt;=Leave[[#This Row],[Start Time]],Home!$A$1&lt;=Leave[[#This Row],[End Time]]),Home!$A$1,"No Aplica")</f>
        <v>No Aplica</v>
      </c>
      <c r="N161" s="43" t="str">
        <f>Leave[[#This Row],[User Code (Owning User) (Usuario)]]&amp;Leave[[#This Row],[fecha activa]]</f>
        <v>MIE2025140422288No Aplica</v>
      </c>
      <c r="P161" t="s">
        <v>1513</v>
      </c>
      <c r="Q161" t="s">
        <v>4021</v>
      </c>
      <c r="R161" s="43">
        <v>2</v>
      </c>
      <c r="S161" s="43">
        <v>120</v>
      </c>
    </row>
    <row r="162" spans="1:19" x14ac:dyDescent="0.3">
      <c r="A162" s="43" t="s">
        <v>465</v>
      </c>
      <c r="B162" s="3">
        <v>45921</v>
      </c>
      <c r="C162" s="3">
        <v>45921</v>
      </c>
      <c r="D162" s="43" t="s">
        <v>467</v>
      </c>
      <c r="E162" s="43" t="s">
        <v>1647</v>
      </c>
      <c r="F162" s="43" t="s">
        <v>1649</v>
      </c>
      <c r="G162">
        <v>480</v>
      </c>
      <c r="H162">
        <v>480</v>
      </c>
      <c r="I162" s="43" t="s">
        <v>1648</v>
      </c>
      <c r="J162" s="43" t="s">
        <v>1040</v>
      </c>
      <c r="K162" s="43" t="s">
        <v>179</v>
      </c>
      <c r="L162" s="43" t="str">
        <f>IF(AND(Home!$A$1&gt;=Leave[[#This Row],[Start Time]],Home!$A$1&lt;=Leave[[#This Row],[End Time]]),"Aplica","No Aplica")</f>
        <v>No Aplica</v>
      </c>
      <c r="M162" s="43" t="str">
        <f>IF(AND(Home!$A$1&gt;=Leave[[#This Row],[Start Time]],Home!$A$1&lt;=Leave[[#This Row],[End Time]]),Home!$A$1,"No Aplica")</f>
        <v>No Aplica</v>
      </c>
      <c r="N162" s="43" t="str">
        <f>Leave[[#This Row],[User Code (Owning User) (Usuario)]]&amp;Leave[[#This Row],[fecha activa]]</f>
        <v>MIE2025140422288No Aplica</v>
      </c>
      <c r="P162" t="s">
        <v>1489</v>
      </c>
      <c r="Q162" t="s">
        <v>4022</v>
      </c>
      <c r="R162" s="43">
        <v>1</v>
      </c>
      <c r="S162" s="43">
        <v>180</v>
      </c>
    </row>
    <row r="163" spans="1:19" x14ac:dyDescent="0.3">
      <c r="A163" s="43" t="s">
        <v>465</v>
      </c>
      <c r="B163" s="3">
        <v>45920</v>
      </c>
      <c r="C163" s="3">
        <v>45920</v>
      </c>
      <c r="D163" s="43" t="s">
        <v>1864</v>
      </c>
      <c r="E163" s="43" t="s">
        <v>1647</v>
      </c>
      <c r="F163" s="43" t="s">
        <v>1649</v>
      </c>
      <c r="G163">
        <v>270</v>
      </c>
      <c r="H163">
        <v>270</v>
      </c>
      <c r="I163" s="43" t="s">
        <v>1648</v>
      </c>
      <c r="J163" s="43" t="s">
        <v>1040</v>
      </c>
      <c r="K163" s="43" t="s">
        <v>179</v>
      </c>
      <c r="L163" s="43" t="str">
        <f>IF(AND(Home!$A$1&gt;=Leave[[#This Row],[Start Time]],Home!$A$1&lt;=Leave[[#This Row],[End Time]]),"Aplica","No Aplica")</f>
        <v>No Aplica</v>
      </c>
      <c r="M163" s="43" t="str">
        <f>IF(AND(Home!$A$1&gt;=Leave[[#This Row],[Start Time]],Home!$A$1&lt;=Leave[[#This Row],[End Time]]),Home!$A$1,"No Aplica")</f>
        <v>No Aplica</v>
      </c>
      <c r="N163" s="43" t="str">
        <f>Leave[[#This Row],[User Code (Owning User) (Usuario)]]&amp;Leave[[#This Row],[fecha activa]]</f>
        <v>MIE2025140422288No Aplica</v>
      </c>
      <c r="P163" t="s">
        <v>1484</v>
      </c>
      <c r="Q163" t="s">
        <v>4023</v>
      </c>
      <c r="R163" s="43">
        <v>1</v>
      </c>
      <c r="S163" s="43">
        <v>540</v>
      </c>
    </row>
    <row r="164" spans="1:19" x14ac:dyDescent="0.3">
      <c r="A164" s="43" t="s">
        <v>465</v>
      </c>
      <c r="B164" s="3">
        <v>45903</v>
      </c>
      <c r="C164" s="3">
        <v>45903</v>
      </c>
      <c r="D164" s="43" t="s">
        <v>1864</v>
      </c>
      <c r="E164" s="43" t="s">
        <v>1647</v>
      </c>
      <c r="F164" s="43" t="s">
        <v>1649</v>
      </c>
      <c r="G164">
        <v>240</v>
      </c>
      <c r="H164">
        <v>240</v>
      </c>
      <c r="I164" s="43" t="s">
        <v>1648</v>
      </c>
      <c r="J164" s="43" t="s">
        <v>1040</v>
      </c>
      <c r="K164" s="43" t="s">
        <v>179</v>
      </c>
      <c r="L164" s="43" t="str">
        <f>IF(AND(Home!$A$1&gt;=Leave[[#This Row],[Start Time]],Home!$A$1&lt;=Leave[[#This Row],[End Time]]),"Aplica","No Aplica")</f>
        <v>No Aplica</v>
      </c>
      <c r="M164" s="43" t="str">
        <f>IF(AND(Home!$A$1&gt;=Leave[[#This Row],[Start Time]],Home!$A$1&lt;=Leave[[#This Row],[End Time]]),Home!$A$1,"No Aplica")</f>
        <v>No Aplica</v>
      </c>
      <c r="N164" s="43" t="str">
        <f>Leave[[#This Row],[User Code (Owning User) (Usuario)]]&amp;Leave[[#This Row],[fecha activa]]</f>
        <v>MIE2025140422288No Aplica</v>
      </c>
      <c r="P164" t="s">
        <v>1364</v>
      </c>
      <c r="Q164" t="s">
        <v>4024</v>
      </c>
      <c r="R164" s="43">
        <v>1</v>
      </c>
      <c r="S164" s="43">
        <v>60</v>
      </c>
    </row>
    <row r="165" spans="1:19" x14ac:dyDescent="0.3">
      <c r="A165" s="43" t="s">
        <v>465</v>
      </c>
      <c r="B165" s="3">
        <v>45914</v>
      </c>
      <c r="C165" s="3">
        <v>45914</v>
      </c>
      <c r="D165" s="43" t="s">
        <v>467</v>
      </c>
      <c r="E165" s="43" t="s">
        <v>1647</v>
      </c>
      <c r="F165" s="43" t="s">
        <v>1649</v>
      </c>
      <c r="G165">
        <v>540</v>
      </c>
      <c r="H165">
        <v>540</v>
      </c>
      <c r="I165" s="43" t="s">
        <v>1648</v>
      </c>
      <c r="J165" s="43" t="s">
        <v>1040</v>
      </c>
      <c r="K165" s="43" t="s">
        <v>179</v>
      </c>
      <c r="L165" s="43" t="str">
        <f>IF(AND(Home!$A$1&gt;=Leave[[#This Row],[Start Time]],Home!$A$1&lt;=Leave[[#This Row],[End Time]]),"Aplica","No Aplica")</f>
        <v>No Aplica</v>
      </c>
      <c r="M165" s="43" t="str">
        <f>IF(AND(Home!$A$1&gt;=Leave[[#This Row],[Start Time]],Home!$A$1&lt;=Leave[[#This Row],[End Time]]),Home!$A$1,"No Aplica")</f>
        <v>No Aplica</v>
      </c>
      <c r="N165" s="43" t="str">
        <f>Leave[[#This Row],[User Code (Owning User) (Usuario)]]&amp;Leave[[#This Row],[fecha activa]]</f>
        <v>MIE2025140422288No Aplica</v>
      </c>
      <c r="P165" t="s">
        <v>1456</v>
      </c>
      <c r="Q165" t="s">
        <v>4025</v>
      </c>
      <c r="R165" s="43">
        <v>1</v>
      </c>
      <c r="S165" s="43">
        <v>60</v>
      </c>
    </row>
    <row r="166" spans="1:19" x14ac:dyDescent="0.3">
      <c r="A166" s="43" t="s">
        <v>465</v>
      </c>
      <c r="B166" s="3">
        <v>45913</v>
      </c>
      <c r="C166" s="3">
        <v>45913</v>
      </c>
      <c r="D166" s="43" t="s">
        <v>1864</v>
      </c>
      <c r="E166" s="43" t="s">
        <v>1647</v>
      </c>
      <c r="F166" s="43" t="s">
        <v>1649</v>
      </c>
      <c r="G166">
        <v>240</v>
      </c>
      <c r="H166">
        <v>240</v>
      </c>
      <c r="I166" s="43" t="s">
        <v>1648</v>
      </c>
      <c r="J166" s="43" t="s">
        <v>1040</v>
      </c>
      <c r="K166" s="43" t="s">
        <v>179</v>
      </c>
      <c r="L166" s="43" t="str">
        <f>IF(AND(Home!$A$1&gt;=Leave[[#This Row],[Start Time]],Home!$A$1&lt;=Leave[[#This Row],[End Time]]),"Aplica","No Aplica")</f>
        <v>No Aplica</v>
      </c>
      <c r="M166" s="43" t="str">
        <f>IF(AND(Home!$A$1&gt;=Leave[[#This Row],[Start Time]],Home!$A$1&lt;=Leave[[#This Row],[End Time]]),Home!$A$1,"No Aplica")</f>
        <v>No Aplica</v>
      </c>
      <c r="N166" s="43" t="str">
        <f>Leave[[#This Row],[User Code (Owning User) (Usuario)]]&amp;Leave[[#This Row],[fecha activa]]</f>
        <v>MIE2025140422288No Aplica</v>
      </c>
      <c r="P166" t="s">
        <v>1500</v>
      </c>
      <c r="Q166" t="s">
        <v>4026</v>
      </c>
      <c r="R166" s="43">
        <v>1</v>
      </c>
      <c r="S166" s="43">
        <v>60</v>
      </c>
    </row>
    <row r="167" spans="1:19" x14ac:dyDescent="0.3">
      <c r="A167" s="43" t="s">
        <v>465</v>
      </c>
      <c r="B167" s="3">
        <v>45907</v>
      </c>
      <c r="C167" s="3">
        <v>45907</v>
      </c>
      <c r="D167" s="43" t="s">
        <v>467</v>
      </c>
      <c r="E167" s="43" t="s">
        <v>1647</v>
      </c>
      <c r="F167" s="43" t="s">
        <v>1649</v>
      </c>
      <c r="G167">
        <v>540</v>
      </c>
      <c r="H167">
        <v>540</v>
      </c>
      <c r="I167" s="43" t="s">
        <v>1648</v>
      </c>
      <c r="J167" s="43" t="s">
        <v>1040</v>
      </c>
      <c r="K167" s="43" t="s">
        <v>179</v>
      </c>
      <c r="L167" s="43" t="str">
        <f>IF(AND(Home!$A$1&gt;=Leave[[#This Row],[Start Time]],Home!$A$1&lt;=Leave[[#This Row],[End Time]]),"Aplica","No Aplica")</f>
        <v>No Aplica</v>
      </c>
      <c r="M167" s="43" t="str">
        <f>IF(AND(Home!$A$1&gt;=Leave[[#This Row],[Start Time]],Home!$A$1&lt;=Leave[[#This Row],[End Time]]),Home!$A$1,"No Aplica")</f>
        <v>No Aplica</v>
      </c>
      <c r="N167" s="43" t="str">
        <f>Leave[[#This Row],[User Code (Owning User) (Usuario)]]&amp;Leave[[#This Row],[fecha activa]]</f>
        <v>MIE2025140422288No Aplica</v>
      </c>
      <c r="P167" t="s">
        <v>1530</v>
      </c>
      <c r="Q167" t="s">
        <v>4027</v>
      </c>
      <c r="R167" s="43">
        <v>1</v>
      </c>
      <c r="S167" s="43">
        <v>60</v>
      </c>
    </row>
    <row r="168" spans="1:19" x14ac:dyDescent="0.3">
      <c r="A168" s="43" t="s">
        <v>465</v>
      </c>
      <c r="B168" s="3">
        <v>45906</v>
      </c>
      <c r="C168" s="3">
        <v>45906</v>
      </c>
      <c r="D168" s="43" t="s">
        <v>1864</v>
      </c>
      <c r="E168" s="43" t="s">
        <v>1647</v>
      </c>
      <c r="F168" s="43" t="s">
        <v>1649</v>
      </c>
      <c r="G168">
        <v>270</v>
      </c>
      <c r="H168">
        <v>270</v>
      </c>
      <c r="I168" s="43" t="s">
        <v>1648</v>
      </c>
      <c r="J168" s="43" t="s">
        <v>1040</v>
      </c>
      <c r="K168" s="43" t="s">
        <v>179</v>
      </c>
      <c r="L168" s="43" t="str">
        <f>IF(AND(Home!$A$1&gt;=Leave[[#This Row],[Start Time]],Home!$A$1&lt;=Leave[[#This Row],[End Time]]),"Aplica","No Aplica")</f>
        <v>No Aplica</v>
      </c>
      <c r="M168" s="43" t="str">
        <f>IF(AND(Home!$A$1&gt;=Leave[[#This Row],[Start Time]],Home!$A$1&lt;=Leave[[#This Row],[End Time]]),Home!$A$1,"No Aplica")</f>
        <v>No Aplica</v>
      </c>
      <c r="N168" s="43" t="str">
        <f>Leave[[#This Row],[User Code (Owning User) (Usuario)]]&amp;Leave[[#This Row],[fecha activa]]</f>
        <v>MIE2025140422288No Aplica</v>
      </c>
      <c r="P168" t="s">
        <v>1536</v>
      </c>
      <c r="Q168" t="s">
        <v>4028</v>
      </c>
      <c r="R168" s="43">
        <v>1</v>
      </c>
      <c r="S168" s="43">
        <v>60</v>
      </c>
    </row>
    <row r="169" spans="1:19" x14ac:dyDescent="0.3">
      <c r="A169" s="43" t="s">
        <v>468</v>
      </c>
      <c r="B169" s="3">
        <v>45928</v>
      </c>
      <c r="C169" s="3">
        <v>45928</v>
      </c>
      <c r="D169" s="43" t="s">
        <v>469</v>
      </c>
      <c r="E169" s="43" t="s">
        <v>1907</v>
      </c>
      <c r="F169" s="43" t="s">
        <v>1909</v>
      </c>
      <c r="G169">
        <v>540</v>
      </c>
      <c r="H169">
        <v>540</v>
      </c>
      <c r="I169" s="43" t="s">
        <v>1908</v>
      </c>
      <c r="J169" s="43" t="s">
        <v>1033</v>
      </c>
      <c r="K169" s="43" t="s">
        <v>178</v>
      </c>
      <c r="L169" s="43" t="str">
        <f>IF(AND(Home!$A$1&gt;=Leave[[#This Row],[Start Time]],Home!$A$1&lt;=Leave[[#This Row],[End Time]]),"Aplica","No Aplica")</f>
        <v>No Aplica</v>
      </c>
      <c r="M169" s="43" t="str">
        <f>IF(AND(Home!$A$1&gt;=Leave[[#This Row],[Start Time]],Home!$A$1&lt;=Leave[[#This Row],[End Time]]),Home!$A$1,"No Aplica")</f>
        <v>No Aplica</v>
      </c>
      <c r="N169" s="43" t="str">
        <f>Leave[[#This Row],[User Code (Owning User) (Usuario)]]&amp;Leave[[#This Row],[fecha activa]]</f>
        <v>MIE2025170623404No Aplica</v>
      </c>
      <c r="P169" t="s">
        <v>1574</v>
      </c>
      <c r="Q169" t="s">
        <v>4029</v>
      </c>
      <c r="R169" s="43">
        <v>1</v>
      </c>
      <c r="S169" s="43">
        <v>540</v>
      </c>
    </row>
    <row r="170" spans="1:19" x14ac:dyDescent="0.3">
      <c r="A170" s="43" t="s">
        <v>468</v>
      </c>
      <c r="B170" s="3">
        <v>45921</v>
      </c>
      <c r="C170" s="3">
        <v>45921</v>
      </c>
      <c r="D170" s="43" t="s">
        <v>469</v>
      </c>
      <c r="E170" s="43" t="s">
        <v>1907</v>
      </c>
      <c r="F170" s="43" t="s">
        <v>1909</v>
      </c>
      <c r="G170">
        <v>540</v>
      </c>
      <c r="H170">
        <v>540</v>
      </c>
      <c r="I170" s="43" t="s">
        <v>1908</v>
      </c>
      <c r="J170" s="43" t="s">
        <v>1033</v>
      </c>
      <c r="K170" s="43" t="s">
        <v>178</v>
      </c>
      <c r="L170" s="43" t="str">
        <f>IF(AND(Home!$A$1&gt;=Leave[[#This Row],[Start Time]],Home!$A$1&lt;=Leave[[#This Row],[End Time]]),"Aplica","No Aplica")</f>
        <v>No Aplica</v>
      </c>
      <c r="M170" s="43" t="str">
        <f>IF(AND(Home!$A$1&gt;=Leave[[#This Row],[Start Time]],Home!$A$1&lt;=Leave[[#This Row],[End Time]]),Home!$A$1,"No Aplica")</f>
        <v>No Aplica</v>
      </c>
      <c r="N170" s="43" t="str">
        <f>Leave[[#This Row],[User Code (Owning User) (Usuario)]]&amp;Leave[[#This Row],[fecha activa]]</f>
        <v>MIE2025170623404No Aplica</v>
      </c>
      <c r="P170" t="s">
        <v>1585</v>
      </c>
      <c r="Q170" t="s">
        <v>4030</v>
      </c>
      <c r="R170" s="43">
        <v>1</v>
      </c>
      <c r="S170" s="43">
        <v>480</v>
      </c>
    </row>
    <row r="171" spans="1:19" x14ac:dyDescent="0.3">
      <c r="A171" s="43" t="s">
        <v>468</v>
      </c>
      <c r="B171" s="3">
        <v>45914</v>
      </c>
      <c r="C171" s="3">
        <v>45914</v>
      </c>
      <c r="D171" s="43" t="s">
        <v>474</v>
      </c>
      <c r="E171" s="43" t="s">
        <v>1907</v>
      </c>
      <c r="F171" s="43" t="s">
        <v>1909</v>
      </c>
      <c r="G171">
        <v>540</v>
      </c>
      <c r="H171">
        <v>540</v>
      </c>
      <c r="I171" s="43" t="s">
        <v>1908</v>
      </c>
      <c r="J171" s="43" t="s">
        <v>1033</v>
      </c>
      <c r="K171" s="43" t="s">
        <v>178</v>
      </c>
      <c r="L171" s="43" t="str">
        <f>IF(AND(Home!$A$1&gt;=Leave[[#This Row],[Start Time]],Home!$A$1&lt;=Leave[[#This Row],[End Time]]),"Aplica","No Aplica")</f>
        <v>No Aplica</v>
      </c>
      <c r="M171" s="43" t="str">
        <f>IF(AND(Home!$A$1&gt;=Leave[[#This Row],[Start Time]],Home!$A$1&lt;=Leave[[#This Row],[End Time]]),Home!$A$1,"No Aplica")</f>
        <v>No Aplica</v>
      </c>
      <c r="N171" s="43" t="str">
        <f>Leave[[#This Row],[User Code (Owning User) (Usuario)]]&amp;Leave[[#This Row],[fecha activa]]</f>
        <v>MIE2025170623404No Aplica</v>
      </c>
      <c r="P171" t="s">
        <v>1592</v>
      </c>
      <c r="Q171" t="s">
        <v>4031</v>
      </c>
      <c r="R171" s="43">
        <v>1</v>
      </c>
      <c r="S171" s="43">
        <v>60</v>
      </c>
    </row>
    <row r="172" spans="1:19" x14ac:dyDescent="0.3">
      <c r="A172" s="43" t="s">
        <v>468</v>
      </c>
      <c r="B172" s="3">
        <v>45914</v>
      </c>
      <c r="C172" s="3">
        <v>45914</v>
      </c>
      <c r="D172" s="43" t="s">
        <v>474</v>
      </c>
      <c r="E172" s="43" t="s">
        <v>1907</v>
      </c>
      <c r="F172" s="43" t="s">
        <v>1909</v>
      </c>
      <c r="G172">
        <v>540</v>
      </c>
      <c r="H172">
        <v>540</v>
      </c>
      <c r="I172" s="43" t="s">
        <v>1908</v>
      </c>
      <c r="J172" s="43" t="s">
        <v>1033</v>
      </c>
      <c r="K172" s="43" t="s">
        <v>178</v>
      </c>
      <c r="L172" s="43" t="str">
        <f>IF(AND(Home!$A$1&gt;=Leave[[#This Row],[Start Time]],Home!$A$1&lt;=Leave[[#This Row],[End Time]]),"Aplica","No Aplica")</f>
        <v>No Aplica</v>
      </c>
      <c r="M172" s="43" t="str">
        <f>IF(AND(Home!$A$1&gt;=Leave[[#This Row],[Start Time]],Home!$A$1&lt;=Leave[[#This Row],[End Time]]),Home!$A$1,"No Aplica")</f>
        <v>No Aplica</v>
      </c>
      <c r="N172" s="43" t="str">
        <f>Leave[[#This Row],[User Code (Owning User) (Usuario)]]&amp;Leave[[#This Row],[fecha activa]]</f>
        <v>MIE2025170623404No Aplica</v>
      </c>
      <c r="P172" t="s">
        <v>1588</v>
      </c>
      <c r="Q172" t="s">
        <v>4032</v>
      </c>
      <c r="R172" s="43">
        <v>1</v>
      </c>
      <c r="S172" s="43">
        <v>180</v>
      </c>
    </row>
    <row r="173" spans="1:19" x14ac:dyDescent="0.3">
      <c r="A173" s="43" t="s">
        <v>465</v>
      </c>
      <c r="B173" s="3">
        <v>45926</v>
      </c>
      <c r="C173" s="3">
        <v>45926</v>
      </c>
      <c r="D173" s="43" t="s">
        <v>2080</v>
      </c>
      <c r="E173" s="43" t="s">
        <v>808</v>
      </c>
      <c r="F173" s="43" t="s">
        <v>809</v>
      </c>
      <c r="G173">
        <v>60</v>
      </c>
      <c r="H173">
        <v>60</v>
      </c>
      <c r="I173" s="43" t="s">
        <v>1077</v>
      </c>
      <c r="J173" s="43" t="s">
        <v>2412</v>
      </c>
      <c r="K173" s="43" t="s">
        <v>177</v>
      </c>
      <c r="L173" s="43" t="str">
        <f>IF(AND(Home!$A$1&gt;=Leave[[#This Row],[Start Time]],Home!$A$1&lt;=Leave[[#This Row],[End Time]]),"Aplica","No Aplica")</f>
        <v>No Aplica</v>
      </c>
      <c r="M173" s="43" t="str">
        <f>IF(AND(Home!$A$1&gt;=Leave[[#This Row],[Start Time]],Home!$A$1&lt;=Leave[[#This Row],[End Time]]),Home!$A$1,"No Aplica")</f>
        <v>No Aplica</v>
      </c>
      <c r="N173" s="43" t="str">
        <f>Leave[[#This Row],[User Code (Owning User) (Usuario)]]&amp;Leave[[#This Row],[fecha activa]]</f>
        <v>MIE2024261118415No Aplica</v>
      </c>
      <c r="P173" t="s">
        <v>1596</v>
      </c>
      <c r="Q173" t="s">
        <v>4033</v>
      </c>
      <c r="R173" s="43">
        <v>1</v>
      </c>
      <c r="S173" s="43">
        <v>60</v>
      </c>
    </row>
    <row r="174" spans="1:19" x14ac:dyDescent="0.3">
      <c r="A174" s="43" t="s">
        <v>465</v>
      </c>
      <c r="B174" s="3">
        <v>45925</v>
      </c>
      <c r="C174" s="3">
        <v>45925</v>
      </c>
      <c r="D174" s="43" t="s">
        <v>2080</v>
      </c>
      <c r="E174" s="43" t="s">
        <v>808</v>
      </c>
      <c r="F174" s="43" t="s">
        <v>809</v>
      </c>
      <c r="G174">
        <v>60</v>
      </c>
      <c r="H174">
        <v>60</v>
      </c>
      <c r="I174" s="43" t="s">
        <v>1077</v>
      </c>
      <c r="J174" s="43" t="s">
        <v>2412</v>
      </c>
      <c r="K174" s="43" t="s">
        <v>177</v>
      </c>
      <c r="L174" s="43" t="str">
        <f>IF(AND(Home!$A$1&gt;=Leave[[#This Row],[Start Time]],Home!$A$1&lt;=Leave[[#This Row],[End Time]]),"Aplica","No Aplica")</f>
        <v>No Aplica</v>
      </c>
      <c r="M174" s="43" t="str">
        <f>IF(AND(Home!$A$1&gt;=Leave[[#This Row],[Start Time]],Home!$A$1&lt;=Leave[[#This Row],[End Time]]),Home!$A$1,"No Aplica")</f>
        <v>No Aplica</v>
      </c>
      <c r="N174" s="43" t="str">
        <f>Leave[[#This Row],[User Code (Owning User) (Usuario)]]&amp;Leave[[#This Row],[fecha activa]]</f>
        <v>MIE2024261118415No Aplica</v>
      </c>
      <c r="P174" t="s">
        <v>1599</v>
      </c>
      <c r="Q174" t="s">
        <v>4034</v>
      </c>
      <c r="R174" s="43">
        <v>1</v>
      </c>
      <c r="S174" s="43">
        <v>540</v>
      </c>
    </row>
    <row r="175" spans="1:19" x14ac:dyDescent="0.3">
      <c r="A175" s="43" t="s">
        <v>465</v>
      </c>
      <c r="B175" s="3">
        <v>45924</v>
      </c>
      <c r="C175" s="3">
        <v>45924</v>
      </c>
      <c r="D175" s="43" t="s">
        <v>2080</v>
      </c>
      <c r="E175" s="43" t="s">
        <v>808</v>
      </c>
      <c r="F175" s="43" t="s">
        <v>809</v>
      </c>
      <c r="G175">
        <v>60</v>
      </c>
      <c r="H175">
        <v>60</v>
      </c>
      <c r="I175" s="43" t="s">
        <v>1077</v>
      </c>
      <c r="J175" s="43" t="s">
        <v>2412</v>
      </c>
      <c r="K175" s="43" t="s">
        <v>177</v>
      </c>
      <c r="L175" s="43" t="str">
        <f>IF(AND(Home!$A$1&gt;=Leave[[#This Row],[Start Time]],Home!$A$1&lt;=Leave[[#This Row],[End Time]]),"Aplica","No Aplica")</f>
        <v>No Aplica</v>
      </c>
      <c r="M175" s="43" t="str">
        <f>IF(AND(Home!$A$1&gt;=Leave[[#This Row],[Start Time]],Home!$A$1&lt;=Leave[[#This Row],[End Time]]),Home!$A$1,"No Aplica")</f>
        <v>No Aplica</v>
      </c>
      <c r="N175" s="43" t="str">
        <f>Leave[[#This Row],[User Code (Owning User) (Usuario)]]&amp;Leave[[#This Row],[fecha activa]]</f>
        <v>MIE2024261118415No Aplica</v>
      </c>
      <c r="P175" t="s">
        <v>1582</v>
      </c>
      <c r="Q175" t="s">
        <v>4035</v>
      </c>
      <c r="R175" s="43">
        <v>1</v>
      </c>
      <c r="S175" s="43">
        <v>60</v>
      </c>
    </row>
    <row r="176" spans="1:19" x14ac:dyDescent="0.3">
      <c r="A176" s="43" t="s">
        <v>465</v>
      </c>
      <c r="B176" s="3">
        <v>45923</v>
      </c>
      <c r="C176" s="3">
        <v>45923</v>
      </c>
      <c r="D176" s="43" t="s">
        <v>2294</v>
      </c>
      <c r="E176" s="43" t="s">
        <v>808</v>
      </c>
      <c r="F176" s="43" t="s">
        <v>809</v>
      </c>
      <c r="G176">
        <v>60</v>
      </c>
      <c r="H176">
        <v>60</v>
      </c>
      <c r="I176" s="43" t="s">
        <v>1077</v>
      </c>
      <c r="J176" s="43" t="s">
        <v>2412</v>
      </c>
      <c r="K176" s="43" t="s">
        <v>177</v>
      </c>
      <c r="L176" s="43" t="str">
        <f>IF(AND(Home!$A$1&gt;=Leave[[#This Row],[Start Time]],Home!$A$1&lt;=Leave[[#This Row],[End Time]]),"Aplica","No Aplica")</f>
        <v>No Aplica</v>
      </c>
      <c r="M176" s="43" t="str">
        <f>IF(AND(Home!$A$1&gt;=Leave[[#This Row],[Start Time]],Home!$A$1&lt;=Leave[[#This Row],[End Time]]),Home!$A$1,"No Aplica")</f>
        <v>No Aplica</v>
      </c>
      <c r="N176" s="43" t="str">
        <f>Leave[[#This Row],[User Code (Owning User) (Usuario)]]&amp;Leave[[#This Row],[fecha activa]]</f>
        <v>MIE2024261118415No Aplica</v>
      </c>
      <c r="P176" t="s">
        <v>1609</v>
      </c>
      <c r="Q176" t="s">
        <v>4036</v>
      </c>
      <c r="R176" s="43">
        <v>1</v>
      </c>
      <c r="S176" s="43">
        <v>60</v>
      </c>
    </row>
    <row r="177" spans="1:19" x14ac:dyDescent="0.3">
      <c r="A177" s="43" t="s">
        <v>465</v>
      </c>
      <c r="B177" s="3">
        <v>45922</v>
      </c>
      <c r="C177" s="3">
        <v>45922</v>
      </c>
      <c r="D177" s="43" t="s">
        <v>2295</v>
      </c>
      <c r="E177" s="43" t="s">
        <v>808</v>
      </c>
      <c r="F177" s="43" t="s">
        <v>809</v>
      </c>
      <c r="G177">
        <v>540</v>
      </c>
      <c r="H177">
        <v>540</v>
      </c>
      <c r="I177" s="43" t="s">
        <v>1077</v>
      </c>
      <c r="J177" s="43" t="s">
        <v>2412</v>
      </c>
      <c r="K177" s="43" t="s">
        <v>177</v>
      </c>
      <c r="L177" s="43" t="str">
        <f>IF(AND(Home!$A$1&gt;=Leave[[#This Row],[Start Time]],Home!$A$1&lt;=Leave[[#This Row],[End Time]]),"Aplica","No Aplica")</f>
        <v>Aplica</v>
      </c>
      <c r="M177" s="43">
        <f>IF(AND(Home!$A$1&gt;=Leave[[#This Row],[Start Time]],Home!$A$1&lt;=Leave[[#This Row],[End Time]]),Home!$A$1,"No Aplica")</f>
        <v>45922</v>
      </c>
      <c r="N177" s="43" t="str">
        <f>Leave[[#This Row],[User Code (Owning User) (Usuario)]]&amp;Leave[[#This Row],[fecha activa]]</f>
        <v>MIE202426111841545922</v>
      </c>
      <c r="P177" t="s">
        <v>1423</v>
      </c>
      <c r="Q177" t="s">
        <v>4037</v>
      </c>
      <c r="R177" s="43">
        <v>1</v>
      </c>
      <c r="S177" s="43">
        <v>540</v>
      </c>
    </row>
    <row r="178" spans="1:19" x14ac:dyDescent="0.3">
      <c r="A178" s="43" t="s">
        <v>465</v>
      </c>
      <c r="B178" s="3">
        <v>45912</v>
      </c>
      <c r="C178" s="3">
        <v>45912</v>
      </c>
      <c r="D178" s="43" t="s">
        <v>3441</v>
      </c>
      <c r="E178" s="43" t="s">
        <v>808</v>
      </c>
      <c r="F178" s="43" t="s">
        <v>809</v>
      </c>
      <c r="G178">
        <v>30</v>
      </c>
      <c r="H178">
        <v>30</v>
      </c>
      <c r="I178" s="43" t="s">
        <v>1077</v>
      </c>
      <c r="J178" s="43" t="s">
        <v>2412</v>
      </c>
      <c r="K178" s="43" t="s">
        <v>177</v>
      </c>
      <c r="L178" s="43" t="str">
        <f>IF(AND(Home!$A$1&gt;=Leave[[#This Row],[Start Time]],Home!$A$1&lt;=Leave[[#This Row],[End Time]]),"Aplica","No Aplica")</f>
        <v>No Aplica</v>
      </c>
      <c r="M178" s="43" t="str">
        <f>IF(AND(Home!$A$1&gt;=Leave[[#This Row],[Start Time]],Home!$A$1&lt;=Leave[[#This Row],[End Time]]),Home!$A$1,"No Aplica")</f>
        <v>No Aplica</v>
      </c>
      <c r="N178" s="43" t="str">
        <f>Leave[[#This Row],[User Code (Owning User) (Usuario)]]&amp;Leave[[#This Row],[fecha activa]]</f>
        <v>MIE2024261118415No Aplica</v>
      </c>
      <c r="P178" t="s">
        <v>839</v>
      </c>
      <c r="Q178" t="s">
        <v>4038</v>
      </c>
      <c r="R178" s="43">
        <v>1</v>
      </c>
      <c r="S178" s="43">
        <v>60</v>
      </c>
    </row>
    <row r="179" spans="1:19" x14ac:dyDescent="0.3">
      <c r="A179" s="43" t="s">
        <v>465</v>
      </c>
      <c r="B179" s="3">
        <v>45918</v>
      </c>
      <c r="C179" s="3">
        <v>45918</v>
      </c>
      <c r="D179" s="43" t="s">
        <v>2294</v>
      </c>
      <c r="E179" s="43" t="s">
        <v>808</v>
      </c>
      <c r="F179" s="43" t="s">
        <v>809</v>
      </c>
      <c r="G179">
        <v>60</v>
      </c>
      <c r="H179">
        <v>60</v>
      </c>
      <c r="I179" s="43" t="s">
        <v>1077</v>
      </c>
      <c r="J179" s="43" t="s">
        <v>2412</v>
      </c>
      <c r="K179" s="43" t="s">
        <v>177</v>
      </c>
      <c r="L179" s="43" t="str">
        <f>IF(AND(Home!$A$1&gt;=Leave[[#This Row],[Start Time]],Home!$A$1&lt;=Leave[[#This Row],[End Time]]),"Aplica","No Aplica")</f>
        <v>No Aplica</v>
      </c>
      <c r="M179" s="43" t="str">
        <f>IF(AND(Home!$A$1&gt;=Leave[[#This Row],[Start Time]],Home!$A$1&lt;=Leave[[#This Row],[End Time]]),Home!$A$1,"No Aplica")</f>
        <v>No Aplica</v>
      </c>
      <c r="N179" s="43" t="str">
        <f>Leave[[#This Row],[User Code (Owning User) (Usuario)]]&amp;Leave[[#This Row],[fecha activa]]</f>
        <v>MIE2024261118415No Aplica</v>
      </c>
      <c r="P179" t="s">
        <v>1606</v>
      </c>
      <c r="Q179" t="s">
        <v>4039</v>
      </c>
      <c r="R179" s="43">
        <v>1</v>
      </c>
      <c r="S179" s="43">
        <v>540</v>
      </c>
    </row>
    <row r="180" spans="1:19" x14ac:dyDescent="0.3">
      <c r="A180" s="43" t="s">
        <v>465</v>
      </c>
      <c r="B180" s="3">
        <v>45919</v>
      </c>
      <c r="C180" s="3">
        <v>45919</v>
      </c>
      <c r="D180" s="43" t="s">
        <v>2294</v>
      </c>
      <c r="E180" s="43" t="s">
        <v>808</v>
      </c>
      <c r="F180" s="43" t="s">
        <v>809</v>
      </c>
      <c r="G180">
        <v>60</v>
      </c>
      <c r="H180">
        <v>60</v>
      </c>
      <c r="I180" s="43" t="s">
        <v>1077</v>
      </c>
      <c r="J180" s="43" t="s">
        <v>2412</v>
      </c>
      <c r="K180" s="43" t="s">
        <v>177</v>
      </c>
      <c r="L180" s="43" t="str">
        <f>IF(AND(Home!$A$1&gt;=Leave[[#This Row],[Start Time]],Home!$A$1&lt;=Leave[[#This Row],[End Time]]),"Aplica","No Aplica")</f>
        <v>No Aplica</v>
      </c>
      <c r="M180" s="43" t="str">
        <f>IF(AND(Home!$A$1&gt;=Leave[[#This Row],[Start Time]],Home!$A$1&lt;=Leave[[#This Row],[End Time]]),Home!$A$1,"No Aplica")</f>
        <v>No Aplica</v>
      </c>
      <c r="N180" s="43" t="str">
        <f>Leave[[#This Row],[User Code (Owning User) (Usuario)]]&amp;Leave[[#This Row],[fecha activa]]</f>
        <v>MIE2024261118415No Aplica</v>
      </c>
      <c r="P180" t="s">
        <v>624</v>
      </c>
      <c r="Q180" t="s">
        <v>4040</v>
      </c>
      <c r="R180" s="43">
        <v>1</v>
      </c>
      <c r="S180" s="43">
        <v>60</v>
      </c>
    </row>
    <row r="181" spans="1:19" x14ac:dyDescent="0.3">
      <c r="A181" s="43" t="s">
        <v>465</v>
      </c>
      <c r="B181" s="3">
        <v>45917</v>
      </c>
      <c r="C181" s="3">
        <v>45917</v>
      </c>
      <c r="D181" s="43" t="s">
        <v>3240</v>
      </c>
      <c r="E181" s="43" t="s">
        <v>808</v>
      </c>
      <c r="F181" s="43" t="s">
        <v>809</v>
      </c>
      <c r="G181">
        <v>60</v>
      </c>
      <c r="H181">
        <v>60</v>
      </c>
      <c r="I181" s="43" t="s">
        <v>1077</v>
      </c>
      <c r="J181" s="43" t="s">
        <v>2412</v>
      </c>
      <c r="K181" s="43" t="s">
        <v>177</v>
      </c>
      <c r="L181" s="43" t="str">
        <f>IF(AND(Home!$A$1&gt;=Leave[[#This Row],[Start Time]],Home!$A$1&lt;=Leave[[#This Row],[End Time]]),"Aplica","No Aplica")</f>
        <v>No Aplica</v>
      </c>
      <c r="M181" s="43" t="str">
        <f>IF(AND(Home!$A$1&gt;=Leave[[#This Row],[Start Time]],Home!$A$1&lt;=Leave[[#This Row],[End Time]]),Home!$A$1,"No Aplica")</f>
        <v>No Aplica</v>
      </c>
      <c r="N181" s="43" t="str">
        <f>Leave[[#This Row],[User Code (Owning User) (Usuario)]]&amp;Leave[[#This Row],[fecha activa]]</f>
        <v>MIE2024261118415No Aplica</v>
      </c>
      <c r="P181" t="s">
        <v>794</v>
      </c>
      <c r="Q181" t="s">
        <v>4041</v>
      </c>
      <c r="R181" s="43">
        <v>1</v>
      </c>
      <c r="S181" s="43">
        <v>540</v>
      </c>
    </row>
    <row r="182" spans="1:19" x14ac:dyDescent="0.3">
      <c r="A182" s="43" t="s">
        <v>465</v>
      </c>
      <c r="B182" s="3">
        <v>45916</v>
      </c>
      <c r="C182" s="3">
        <v>45916</v>
      </c>
      <c r="D182" s="43" t="s">
        <v>2294</v>
      </c>
      <c r="E182" s="43" t="s">
        <v>808</v>
      </c>
      <c r="F182" s="43" t="s">
        <v>809</v>
      </c>
      <c r="G182">
        <v>60</v>
      </c>
      <c r="H182">
        <v>60</v>
      </c>
      <c r="I182" s="43" t="s">
        <v>1077</v>
      </c>
      <c r="J182" s="43" t="s">
        <v>2412</v>
      </c>
      <c r="K182" s="43" t="s">
        <v>177</v>
      </c>
      <c r="L182" s="43" t="str">
        <f>IF(AND(Home!$A$1&gt;=Leave[[#This Row],[Start Time]],Home!$A$1&lt;=Leave[[#This Row],[End Time]]),"Aplica","No Aplica")</f>
        <v>No Aplica</v>
      </c>
      <c r="M182" s="43" t="str">
        <f>IF(AND(Home!$A$1&gt;=Leave[[#This Row],[Start Time]],Home!$A$1&lt;=Leave[[#This Row],[End Time]]),Home!$A$1,"No Aplica")</f>
        <v>No Aplica</v>
      </c>
      <c r="N182" s="43" t="str">
        <f>Leave[[#This Row],[User Code (Owning User) (Usuario)]]&amp;Leave[[#This Row],[fecha activa]]</f>
        <v>MIE2024261118415No Aplica</v>
      </c>
      <c r="P182" t="s">
        <v>1644</v>
      </c>
      <c r="Q182" t="s">
        <v>4042</v>
      </c>
      <c r="R182" s="43">
        <v>1</v>
      </c>
      <c r="S182" s="43">
        <v>60</v>
      </c>
    </row>
    <row r="183" spans="1:19" x14ac:dyDescent="0.3">
      <c r="A183" s="43" t="s">
        <v>465</v>
      </c>
      <c r="B183" s="3">
        <v>45915</v>
      </c>
      <c r="C183" s="3">
        <v>45915</v>
      </c>
      <c r="D183" s="43" t="s">
        <v>2295</v>
      </c>
      <c r="E183" s="43" t="s">
        <v>808</v>
      </c>
      <c r="F183" s="43" t="s">
        <v>809</v>
      </c>
      <c r="G183">
        <v>540</v>
      </c>
      <c r="H183">
        <v>540</v>
      </c>
      <c r="I183" s="43" t="s">
        <v>1077</v>
      </c>
      <c r="J183" s="43" t="s">
        <v>2412</v>
      </c>
      <c r="K183" s="43" t="s">
        <v>177</v>
      </c>
      <c r="L183" s="43" t="str">
        <f>IF(AND(Home!$A$1&gt;=Leave[[#This Row],[Start Time]],Home!$A$1&lt;=Leave[[#This Row],[End Time]]),"Aplica","No Aplica")</f>
        <v>No Aplica</v>
      </c>
      <c r="M183" s="43" t="str">
        <f>IF(AND(Home!$A$1&gt;=Leave[[#This Row],[Start Time]],Home!$A$1&lt;=Leave[[#This Row],[End Time]]),Home!$A$1,"No Aplica")</f>
        <v>No Aplica</v>
      </c>
      <c r="N183" s="43" t="str">
        <f>Leave[[#This Row],[User Code (Owning User) (Usuario)]]&amp;Leave[[#This Row],[fecha activa]]</f>
        <v>MIE2024261118415No Aplica</v>
      </c>
      <c r="P183" t="s">
        <v>1647</v>
      </c>
      <c r="Q183" t="s">
        <v>4043</v>
      </c>
      <c r="R183" s="43">
        <v>1</v>
      </c>
      <c r="S183" s="43">
        <v>540</v>
      </c>
    </row>
    <row r="184" spans="1:19" x14ac:dyDescent="0.3">
      <c r="A184" s="43" t="s">
        <v>465</v>
      </c>
      <c r="B184" s="3">
        <v>45911</v>
      </c>
      <c r="C184" s="3">
        <v>45911</v>
      </c>
      <c r="D184" s="43" t="s">
        <v>2294</v>
      </c>
      <c r="E184" s="43" t="s">
        <v>808</v>
      </c>
      <c r="F184" s="43" t="s">
        <v>809</v>
      </c>
      <c r="G184">
        <v>60</v>
      </c>
      <c r="H184">
        <v>60</v>
      </c>
      <c r="I184" s="43" t="s">
        <v>1077</v>
      </c>
      <c r="J184" s="43" t="s">
        <v>2412</v>
      </c>
      <c r="K184" s="43" t="s">
        <v>177</v>
      </c>
      <c r="L184" s="43" t="str">
        <f>IF(AND(Home!$A$1&gt;=Leave[[#This Row],[Start Time]],Home!$A$1&lt;=Leave[[#This Row],[End Time]]),"Aplica","No Aplica")</f>
        <v>No Aplica</v>
      </c>
      <c r="M184" s="43" t="str">
        <f>IF(AND(Home!$A$1&gt;=Leave[[#This Row],[Start Time]],Home!$A$1&lt;=Leave[[#This Row],[End Time]]),Home!$A$1,"No Aplica")</f>
        <v>No Aplica</v>
      </c>
      <c r="N184" s="43" t="str">
        <f>Leave[[#This Row],[User Code (Owning User) (Usuario)]]&amp;Leave[[#This Row],[fecha activa]]</f>
        <v>MIE2024261118415No Aplica</v>
      </c>
      <c r="P184" t="s">
        <v>1626</v>
      </c>
      <c r="Q184" t="s">
        <v>4044</v>
      </c>
      <c r="R184" s="43">
        <v>1</v>
      </c>
      <c r="S184" s="43">
        <v>0</v>
      </c>
    </row>
    <row r="185" spans="1:19" x14ac:dyDescent="0.3">
      <c r="A185" s="43" t="s">
        <v>465</v>
      </c>
      <c r="B185" s="3">
        <v>45910</v>
      </c>
      <c r="C185" s="3">
        <v>45910</v>
      </c>
      <c r="D185" s="43" t="s">
        <v>2294</v>
      </c>
      <c r="E185" s="43" t="s">
        <v>808</v>
      </c>
      <c r="F185" s="43" t="s">
        <v>809</v>
      </c>
      <c r="G185">
        <v>60</v>
      </c>
      <c r="H185">
        <v>60</v>
      </c>
      <c r="I185" s="43" t="s">
        <v>1077</v>
      </c>
      <c r="J185" s="43" t="s">
        <v>2412</v>
      </c>
      <c r="K185" s="43" t="s">
        <v>177</v>
      </c>
      <c r="L185" s="43" t="str">
        <f>IF(AND(Home!$A$1&gt;=Leave[[#This Row],[Start Time]],Home!$A$1&lt;=Leave[[#This Row],[End Time]]),"Aplica","No Aplica")</f>
        <v>No Aplica</v>
      </c>
      <c r="M185" s="43" t="str">
        <f>IF(AND(Home!$A$1&gt;=Leave[[#This Row],[Start Time]],Home!$A$1&lt;=Leave[[#This Row],[End Time]]),Home!$A$1,"No Aplica")</f>
        <v>No Aplica</v>
      </c>
      <c r="N185" s="43" t="str">
        <f>Leave[[#This Row],[User Code (Owning User) (Usuario)]]&amp;Leave[[#This Row],[fecha activa]]</f>
        <v>MIE2024261118415No Aplica</v>
      </c>
      <c r="P185" t="s">
        <v>1666</v>
      </c>
      <c r="Q185" t="s">
        <v>4045</v>
      </c>
      <c r="R185" s="43">
        <v>1</v>
      </c>
      <c r="S185" s="43">
        <v>60</v>
      </c>
    </row>
    <row r="186" spans="1:19" x14ac:dyDescent="0.3">
      <c r="A186" s="43" t="s">
        <v>465</v>
      </c>
      <c r="B186" s="3">
        <v>45909</v>
      </c>
      <c r="C186" s="3">
        <v>45909</v>
      </c>
      <c r="D186" s="43" t="s">
        <v>2294</v>
      </c>
      <c r="E186" s="43" t="s">
        <v>808</v>
      </c>
      <c r="F186" s="43" t="s">
        <v>809</v>
      </c>
      <c r="G186">
        <v>60</v>
      </c>
      <c r="H186">
        <v>60</v>
      </c>
      <c r="I186" s="43" t="s">
        <v>1077</v>
      </c>
      <c r="J186" s="43" t="s">
        <v>2412</v>
      </c>
      <c r="K186" s="43" t="s">
        <v>177</v>
      </c>
      <c r="L186" s="43" t="str">
        <f>IF(AND(Home!$A$1&gt;=Leave[[#This Row],[Start Time]],Home!$A$1&lt;=Leave[[#This Row],[End Time]]),"Aplica","No Aplica")</f>
        <v>No Aplica</v>
      </c>
      <c r="M186" s="43" t="str">
        <f>IF(AND(Home!$A$1&gt;=Leave[[#This Row],[Start Time]],Home!$A$1&lt;=Leave[[#This Row],[End Time]]),Home!$A$1,"No Aplica")</f>
        <v>No Aplica</v>
      </c>
      <c r="N186" s="43" t="str">
        <f>Leave[[#This Row],[User Code (Owning User) (Usuario)]]&amp;Leave[[#This Row],[fecha activa]]</f>
        <v>MIE2024261118415No Aplica</v>
      </c>
      <c r="P186" t="s">
        <v>1670</v>
      </c>
      <c r="Q186" t="s">
        <v>4046</v>
      </c>
      <c r="R186" s="43">
        <v>1</v>
      </c>
      <c r="S186" s="43">
        <v>180</v>
      </c>
    </row>
    <row r="187" spans="1:19" x14ac:dyDescent="0.3">
      <c r="A187" s="43" t="s">
        <v>465</v>
      </c>
      <c r="B187" s="3">
        <v>45908</v>
      </c>
      <c r="C187" s="3">
        <v>45908</v>
      </c>
      <c r="D187" s="43" t="s">
        <v>2294</v>
      </c>
      <c r="E187" s="43" t="s">
        <v>808</v>
      </c>
      <c r="F187" s="43" t="s">
        <v>809</v>
      </c>
      <c r="G187">
        <v>60</v>
      </c>
      <c r="H187">
        <v>60</v>
      </c>
      <c r="I187" s="43" t="s">
        <v>1077</v>
      </c>
      <c r="J187" s="43" t="s">
        <v>2412</v>
      </c>
      <c r="K187" s="43" t="s">
        <v>177</v>
      </c>
      <c r="L187" s="43" t="str">
        <f>IF(AND(Home!$A$1&gt;=Leave[[#This Row],[Start Time]],Home!$A$1&lt;=Leave[[#This Row],[End Time]]),"Aplica","No Aplica")</f>
        <v>No Aplica</v>
      </c>
      <c r="M187" s="43" t="str">
        <f>IF(AND(Home!$A$1&gt;=Leave[[#This Row],[Start Time]],Home!$A$1&lt;=Leave[[#This Row],[End Time]]),Home!$A$1,"No Aplica")</f>
        <v>No Aplica</v>
      </c>
      <c r="N187" s="43" t="str">
        <f>Leave[[#This Row],[User Code (Owning User) (Usuario)]]&amp;Leave[[#This Row],[fecha activa]]</f>
        <v>MIE2024261118415No Aplica</v>
      </c>
      <c r="P187" t="s">
        <v>1663</v>
      </c>
      <c r="Q187" t="s">
        <v>4047</v>
      </c>
      <c r="R187" s="43">
        <v>1</v>
      </c>
      <c r="S187" s="43">
        <v>540</v>
      </c>
    </row>
    <row r="188" spans="1:19" x14ac:dyDescent="0.3">
      <c r="A188" s="43" t="s">
        <v>465</v>
      </c>
      <c r="B188" s="3">
        <v>45905</v>
      </c>
      <c r="C188" s="3">
        <v>45905</v>
      </c>
      <c r="D188" s="43" t="s">
        <v>2294</v>
      </c>
      <c r="E188" s="43" t="s">
        <v>808</v>
      </c>
      <c r="F188" s="43" t="s">
        <v>809</v>
      </c>
      <c r="G188">
        <v>60</v>
      </c>
      <c r="H188">
        <v>60</v>
      </c>
      <c r="I188" s="43" t="s">
        <v>1077</v>
      </c>
      <c r="J188" s="43" t="s">
        <v>2412</v>
      </c>
      <c r="K188" s="43" t="s">
        <v>177</v>
      </c>
      <c r="L188" s="43" t="str">
        <f>IF(AND(Home!$A$1&gt;=Leave[[#This Row],[Start Time]],Home!$A$1&lt;=Leave[[#This Row],[End Time]]),"Aplica","No Aplica")</f>
        <v>No Aplica</v>
      </c>
      <c r="M188" s="43" t="str">
        <f>IF(AND(Home!$A$1&gt;=Leave[[#This Row],[Start Time]],Home!$A$1&lt;=Leave[[#This Row],[End Time]]),Home!$A$1,"No Aplica")</f>
        <v>No Aplica</v>
      </c>
      <c r="N188" s="43" t="str">
        <f>Leave[[#This Row],[User Code (Owning User) (Usuario)]]&amp;Leave[[#This Row],[fecha activa]]</f>
        <v>MIE2024261118415No Aplica</v>
      </c>
      <c r="P188" t="s">
        <v>1700</v>
      </c>
      <c r="Q188" t="s">
        <v>4048</v>
      </c>
      <c r="R188" s="43">
        <v>1</v>
      </c>
      <c r="S188" s="43">
        <v>540</v>
      </c>
    </row>
    <row r="189" spans="1:19" x14ac:dyDescent="0.3">
      <c r="A189" s="43" t="s">
        <v>465</v>
      </c>
      <c r="B189" s="3">
        <v>45904</v>
      </c>
      <c r="C189" s="3">
        <v>45904</v>
      </c>
      <c r="D189" s="43" t="s">
        <v>2294</v>
      </c>
      <c r="E189" s="43" t="s">
        <v>808</v>
      </c>
      <c r="F189" s="43" t="s">
        <v>809</v>
      </c>
      <c r="G189">
        <v>60</v>
      </c>
      <c r="H189">
        <v>60</v>
      </c>
      <c r="I189" s="43" t="s">
        <v>1077</v>
      </c>
      <c r="J189" s="43" t="s">
        <v>2412</v>
      </c>
      <c r="K189" s="43" t="s">
        <v>177</v>
      </c>
      <c r="L189" s="43" t="str">
        <f>IF(AND(Home!$A$1&gt;=Leave[[#This Row],[Start Time]],Home!$A$1&lt;=Leave[[#This Row],[End Time]]),"Aplica","No Aplica")</f>
        <v>No Aplica</v>
      </c>
      <c r="M189" s="43" t="str">
        <f>IF(AND(Home!$A$1&gt;=Leave[[#This Row],[Start Time]],Home!$A$1&lt;=Leave[[#This Row],[End Time]]),Home!$A$1,"No Aplica")</f>
        <v>No Aplica</v>
      </c>
      <c r="N189" s="43" t="str">
        <f>Leave[[#This Row],[User Code (Owning User) (Usuario)]]&amp;Leave[[#This Row],[fecha activa]]</f>
        <v>MIE2024261118415No Aplica</v>
      </c>
      <c r="P189" t="s">
        <v>1703</v>
      </c>
      <c r="Q189" t="s">
        <v>4049</v>
      </c>
      <c r="R189" s="43">
        <v>1</v>
      </c>
      <c r="S189" s="43">
        <v>120</v>
      </c>
    </row>
    <row r="190" spans="1:19" x14ac:dyDescent="0.3">
      <c r="A190" s="43" t="s">
        <v>465</v>
      </c>
      <c r="B190" s="3">
        <v>45903</v>
      </c>
      <c r="C190" s="3">
        <v>45903</v>
      </c>
      <c r="D190" s="43" t="s">
        <v>2294</v>
      </c>
      <c r="E190" s="43" t="s">
        <v>808</v>
      </c>
      <c r="F190" s="43" t="s">
        <v>809</v>
      </c>
      <c r="G190">
        <v>60</v>
      </c>
      <c r="H190">
        <v>60</v>
      </c>
      <c r="I190" s="43" t="s">
        <v>1077</v>
      </c>
      <c r="J190" s="43" t="s">
        <v>2412</v>
      </c>
      <c r="K190" s="43" t="s">
        <v>177</v>
      </c>
      <c r="L190" s="43" t="str">
        <f>IF(AND(Home!$A$1&gt;=Leave[[#This Row],[Start Time]],Home!$A$1&lt;=Leave[[#This Row],[End Time]]),"Aplica","No Aplica")</f>
        <v>No Aplica</v>
      </c>
      <c r="M190" s="43" t="str">
        <f>IF(AND(Home!$A$1&gt;=Leave[[#This Row],[Start Time]],Home!$A$1&lt;=Leave[[#This Row],[End Time]]),Home!$A$1,"No Aplica")</f>
        <v>No Aplica</v>
      </c>
      <c r="N190" s="43" t="str">
        <f>Leave[[#This Row],[User Code (Owning User) (Usuario)]]&amp;Leave[[#This Row],[fecha activa]]</f>
        <v>MIE2024261118415No Aplica</v>
      </c>
      <c r="P190" t="s">
        <v>1726</v>
      </c>
      <c r="Q190" t="s">
        <v>4050</v>
      </c>
      <c r="R190" s="43">
        <v>1</v>
      </c>
      <c r="S190" s="43">
        <v>540</v>
      </c>
    </row>
    <row r="191" spans="1:19" x14ac:dyDescent="0.3">
      <c r="A191" s="43" t="s">
        <v>465</v>
      </c>
      <c r="B191" s="3">
        <v>45902</v>
      </c>
      <c r="C191" s="3">
        <v>45902</v>
      </c>
      <c r="D191" s="43" t="s">
        <v>2294</v>
      </c>
      <c r="E191" s="43" t="s">
        <v>808</v>
      </c>
      <c r="F191" s="43" t="s">
        <v>809</v>
      </c>
      <c r="G191">
        <v>60</v>
      </c>
      <c r="H191">
        <v>60</v>
      </c>
      <c r="I191" s="43" t="s">
        <v>1077</v>
      </c>
      <c r="J191" s="43" t="s">
        <v>2412</v>
      </c>
      <c r="K191" s="43" t="s">
        <v>177</v>
      </c>
      <c r="L191" s="43" t="str">
        <f>IF(AND(Home!$A$1&gt;=Leave[[#This Row],[Start Time]],Home!$A$1&lt;=Leave[[#This Row],[End Time]]),"Aplica","No Aplica")</f>
        <v>No Aplica</v>
      </c>
      <c r="M191" s="43" t="str">
        <f>IF(AND(Home!$A$1&gt;=Leave[[#This Row],[Start Time]],Home!$A$1&lt;=Leave[[#This Row],[End Time]]),Home!$A$1,"No Aplica")</f>
        <v>No Aplica</v>
      </c>
      <c r="N191" s="43" t="str">
        <f>Leave[[#This Row],[User Code (Owning User) (Usuario)]]&amp;Leave[[#This Row],[fecha activa]]</f>
        <v>MIE2024261118415No Aplica</v>
      </c>
      <c r="P191" t="s">
        <v>1720</v>
      </c>
      <c r="Q191" t="s">
        <v>4051</v>
      </c>
      <c r="R191" s="43">
        <v>1</v>
      </c>
      <c r="S191" s="43">
        <v>120</v>
      </c>
    </row>
    <row r="192" spans="1:19" x14ac:dyDescent="0.3">
      <c r="A192" s="43" t="s">
        <v>465</v>
      </c>
      <c r="B192" s="3">
        <v>45901</v>
      </c>
      <c r="C192" s="3">
        <v>45901</v>
      </c>
      <c r="D192" s="43" t="s">
        <v>2295</v>
      </c>
      <c r="E192" s="43" t="s">
        <v>808</v>
      </c>
      <c r="F192" s="43" t="s">
        <v>809</v>
      </c>
      <c r="G192">
        <v>540</v>
      </c>
      <c r="H192">
        <v>540</v>
      </c>
      <c r="I192" s="43" t="s">
        <v>1077</v>
      </c>
      <c r="J192" s="43" t="s">
        <v>2412</v>
      </c>
      <c r="K192" s="43" t="s">
        <v>177</v>
      </c>
      <c r="L192" s="43" t="str">
        <f>IF(AND(Home!$A$1&gt;=Leave[[#This Row],[Start Time]],Home!$A$1&lt;=Leave[[#This Row],[End Time]]),"Aplica","No Aplica")</f>
        <v>No Aplica</v>
      </c>
      <c r="M192" s="43" t="str">
        <f>IF(AND(Home!$A$1&gt;=Leave[[#This Row],[Start Time]],Home!$A$1&lt;=Leave[[#This Row],[End Time]]),Home!$A$1,"No Aplica")</f>
        <v>No Aplica</v>
      </c>
      <c r="N192" s="43" t="str">
        <f>Leave[[#This Row],[User Code (Owning User) (Usuario)]]&amp;Leave[[#This Row],[fecha activa]]</f>
        <v>MIE2024261118415No Aplica</v>
      </c>
      <c r="P192" t="s">
        <v>1723</v>
      </c>
      <c r="Q192" t="s">
        <v>4052</v>
      </c>
      <c r="R192" s="43">
        <v>2</v>
      </c>
      <c r="S192" s="43">
        <v>1080</v>
      </c>
    </row>
    <row r="193" spans="1:19" x14ac:dyDescent="0.3">
      <c r="A193" s="43" t="s">
        <v>601</v>
      </c>
      <c r="B193" s="3">
        <v>45930</v>
      </c>
      <c r="C193" s="3">
        <v>45930</v>
      </c>
      <c r="D193" s="43" t="s">
        <v>1506</v>
      </c>
      <c r="E193" s="43" t="s">
        <v>1469</v>
      </c>
      <c r="F193" s="43" t="s">
        <v>1471</v>
      </c>
      <c r="G193">
        <v>60</v>
      </c>
      <c r="H193">
        <v>60</v>
      </c>
      <c r="I193" s="43" t="s">
        <v>1470</v>
      </c>
      <c r="J193" s="43" t="s">
        <v>1091</v>
      </c>
      <c r="K193" s="43" t="s">
        <v>178</v>
      </c>
      <c r="L193" s="43" t="str">
        <f>IF(AND(Home!$A$1&gt;=Leave[[#This Row],[Start Time]],Home!$A$1&lt;=Leave[[#This Row],[End Time]]),"Aplica","No Aplica")</f>
        <v>No Aplica</v>
      </c>
      <c r="M193" s="43" t="str">
        <f>IF(AND(Home!$A$1&gt;=Leave[[#This Row],[Start Time]],Home!$A$1&lt;=Leave[[#This Row],[End Time]]),Home!$A$1,"No Aplica")</f>
        <v>No Aplica</v>
      </c>
      <c r="N193" s="43" t="str">
        <f>Leave[[#This Row],[User Code (Owning User) (Usuario)]]&amp;Leave[[#This Row],[fecha activa]]</f>
        <v>MIE2025240221075No Aplica</v>
      </c>
      <c r="P193" t="s">
        <v>1773</v>
      </c>
      <c r="Q193" t="s">
        <v>4053</v>
      </c>
      <c r="R193" s="43">
        <v>1</v>
      </c>
      <c r="S193" s="43">
        <v>60</v>
      </c>
    </row>
    <row r="194" spans="1:19" x14ac:dyDescent="0.3">
      <c r="A194" s="43" t="s">
        <v>601</v>
      </c>
      <c r="B194" s="3">
        <v>45917</v>
      </c>
      <c r="C194" s="3">
        <v>45917</v>
      </c>
      <c r="D194" s="43" t="s">
        <v>1506</v>
      </c>
      <c r="E194" s="43" t="s">
        <v>1469</v>
      </c>
      <c r="F194" s="43" t="s">
        <v>1471</v>
      </c>
      <c r="G194">
        <v>60</v>
      </c>
      <c r="H194">
        <v>60</v>
      </c>
      <c r="I194" s="43" t="s">
        <v>1470</v>
      </c>
      <c r="J194" s="43" t="s">
        <v>1091</v>
      </c>
      <c r="K194" s="43" t="s">
        <v>178</v>
      </c>
      <c r="L194" s="43" t="str">
        <f>IF(AND(Home!$A$1&gt;=Leave[[#This Row],[Start Time]],Home!$A$1&lt;=Leave[[#This Row],[End Time]]),"Aplica","No Aplica")</f>
        <v>No Aplica</v>
      </c>
      <c r="M194" s="43" t="str">
        <f>IF(AND(Home!$A$1&gt;=Leave[[#This Row],[Start Time]],Home!$A$1&lt;=Leave[[#This Row],[End Time]]),Home!$A$1,"No Aplica")</f>
        <v>No Aplica</v>
      </c>
      <c r="N194" s="43" t="str">
        <f>Leave[[#This Row],[User Code (Owning User) (Usuario)]]&amp;Leave[[#This Row],[fecha activa]]</f>
        <v>MIE2025240221075No Aplica</v>
      </c>
      <c r="P194" t="s">
        <v>1751</v>
      </c>
      <c r="Q194" t="s">
        <v>4054</v>
      </c>
      <c r="R194" s="43">
        <v>1</v>
      </c>
      <c r="S194" s="43">
        <v>540</v>
      </c>
    </row>
    <row r="195" spans="1:19" x14ac:dyDescent="0.3">
      <c r="A195" s="43" t="s">
        <v>465</v>
      </c>
      <c r="B195" s="3">
        <v>45928</v>
      </c>
      <c r="C195" s="3">
        <v>45928</v>
      </c>
      <c r="D195" s="43" t="s">
        <v>467</v>
      </c>
      <c r="E195" s="43" t="s">
        <v>1469</v>
      </c>
      <c r="F195" s="43" t="s">
        <v>1471</v>
      </c>
      <c r="G195">
        <v>540</v>
      </c>
      <c r="H195">
        <v>540</v>
      </c>
      <c r="I195" s="43" t="s">
        <v>1470</v>
      </c>
      <c r="J195" s="43" t="s">
        <v>1091</v>
      </c>
      <c r="K195" s="43" t="s">
        <v>178</v>
      </c>
      <c r="L195" s="43" t="str">
        <f>IF(AND(Home!$A$1&gt;=Leave[[#This Row],[Start Time]],Home!$A$1&lt;=Leave[[#This Row],[End Time]]),"Aplica","No Aplica")</f>
        <v>No Aplica</v>
      </c>
      <c r="M195" s="43" t="str">
        <f>IF(AND(Home!$A$1&gt;=Leave[[#This Row],[Start Time]],Home!$A$1&lt;=Leave[[#This Row],[End Time]]),Home!$A$1,"No Aplica")</f>
        <v>No Aplica</v>
      </c>
      <c r="N195" s="43" t="str">
        <f>Leave[[#This Row],[User Code (Owning User) (Usuario)]]&amp;Leave[[#This Row],[fecha activa]]</f>
        <v>MIE2025240221075No Aplica</v>
      </c>
      <c r="P195" t="s">
        <v>1679</v>
      </c>
      <c r="Q195" t="s">
        <v>4055</v>
      </c>
      <c r="R195" s="43">
        <v>1</v>
      </c>
      <c r="S195" s="43">
        <v>120</v>
      </c>
    </row>
    <row r="196" spans="1:19" x14ac:dyDescent="0.3">
      <c r="A196" s="43" t="s">
        <v>601</v>
      </c>
      <c r="B196" s="3">
        <v>45927</v>
      </c>
      <c r="C196" s="3">
        <v>45927</v>
      </c>
      <c r="D196" s="43" t="s">
        <v>1543</v>
      </c>
      <c r="E196" s="43" t="s">
        <v>1469</v>
      </c>
      <c r="F196" s="43" t="s">
        <v>1471</v>
      </c>
      <c r="G196">
        <v>120</v>
      </c>
      <c r="H196">
        <v>120</v>
      </c>
      <c r="I196" s="43" t="s">
        <v>1470</v>
      </c>
      <c r="J196" s="43" t="s">
        <v>1091</v>
      </c>
      <c r="K196" s="43" t="s">
        <v>178</v>
      </c>
      <c r="L196" s="43" t="str">
        <f>IF(AND(Home!$A$1&gt;=Leave[[#This Row],[Start Time]],Home!$A$1&lt;=Leave[[#This Row],[End Time]]),"Aplica","No Aplica")</f>
        <v>No Aplica</v>
      </c>
      <c r="M196" s="43" t="str">
        <f>IF(AND(Home!$A$1&gt;=Leave[[#This Row],[Start Time]],Home!$A$1&lt;=Leave[[#This Row],[End Time]]),Home!$A$1,"No Aplica")</f>
        <v>No Aplica</v>
      </c>
      <c r="N196" s="43" t="str">
        <f>Leave[[#This Row],[User Code (Owning User) (Usuario)]]&amp;Leave[[#This Row],[fecha activa]]</f>
        <v>MIE2025240221075No Aplica</v>
      </c>
      <c r="P196" t="s">
        <v>1802</v>
      </c>
      <c r="Q196" t="s">
        <v>4056</v>
      </c>
      <c r="R196" s="43">
        <v>1</v>
      </c>
      <c r="S196" s="43">
        <v>60</v>
      </c>
    </row>
    <row r="197" spans="1:19" x14ac:dyDescent="0.3">
      <c r="A197" s="43" t="s">
        <v>601</v>
      </c>
      <c r="B197" s="3">
        <v>45925</v>
      </c>
      <c r="C197" s="3">
        <v>45925</v>
      </c>
      <c r="D197" s="43" t="s">
        <v>1506</v>
      </c>
      <c r="E197" s="43" t="s">
        <v>1469</v>
      </c>
      <c r="F197" s="43" t="s">
        <v>1471</v>
      </c>
      <c r="G197">
        <v>60</v>
      </c>
      <c r="H197">
        <v>60</v>
      </c>
      <c r="I197" s="43" t="s">
        <v>1470</v>
      </c>
      <c r="J197" s="43" t="s">
        <v>1091</v>
      </c>
      <c r="K197" s="43" t="s">
        <v>178</v>
      </c>
      <c r="L197" s="43" t="str">
        <f>IF(AND(Home!$A$1&gt;=Leave[[#This Row],[Start Time]],Home!$A$1&lt;=Leave[[#This Row],[End Time]]),"Aplica","No Aplica")</f>
        <v>No Aplica</v>
      </c>
      <c r="M197" s="43" t="str">
        <f>IF(AND(Home!$A$1&gt;=Leave[[#This Row],[Start Time]],Home!$A$1&lt;=Leave[[#This Row],[End Time]]),Home!$A$1,"No Aplica")</f>
        <v>No Aplica</v>
      </c>
      <c r="N197" s="43" t="str">
        <f>Leave[[#This Row],[User Code (Owning User) (Usuario)]]&amp;Leave[[#This Row],[fecha activa]]</f>
        <v>MIE2025240221075No Aplica</v>
      </c>
      <c r="P197" t="s">
        <v>1814</v>
      </c>
      <c r="Q197" t="s">
        <v>4057</v>
      </c>
      <c r="R197" s="43">
        <v>1</v>
      </c>
      <c r="S197" s="43">
        <v>60</v>
      </c>
    </row>
    <row r="198" spans="1:19" x14ac:dyDescent="0.3">
      <c r="A198" s="43" t="s">
        <v>601</v>
      </c>
      <c r="B198" s="3">
        <v>45923</v>
      </c>
      <c r="C198" s="3">
        <v>45923</v>
      </c>
      <c r="D198" s="43" t="s">
        <v>1506</v>
      </c>
      <c r="E198" s="43" t="s">
        <v>1469</v>
      </c>
      <c r="F198" s="43" t="s">
        <v>1471</v>
      </c>
      <c r="G198">
        <v>60</v>
      </c>
      <c r="H198">
        <v>60</v>
      </c>
      <c r="I198" s="43" t="s">
        <v>1470</v>
      </c>
      <c r="J198" s="43" t="s">
        <v>1091</v>
      </c>
      <c r="K198" s="43" t="s">
        <v>178</v>
      </c>
      <c r="L198" s="43" t="str">
        <f>IF(AND(Home!$A$1&gt;=Leave[[#This Row],[Start Time]],Home!$A$1&lt;=Leave[[#This Row],[End Time]]),"Aplica","No Aplica")</f>
        <v>No Aplica</v>
      </c>
      <c r="M198" s="43" t="str">
        <f>IF(AND(Home!$A$1&gt;=Leave[[#This Row],[Start Time]],Home!$A$1&lt;=Leave[[#This Row],[End Time]]),Home!$A$1,"No Aplica")</f>
        <v>No Aplica</v>
      </c>
      <c r="N198" s="43" t="str">
        <f>Leave[[#This Row],[User Code (Owning User) (Usuario)]]&amp;Leave[[#This Row],[fecha activa]]</f>
        <v>MIE2025240221075No Aplica</v>
      </c>
      <c r="P198" t="s">
        <v>1808</v>
      </c>
      <c r="Q198" t="s">
        <v>4058</v>
      </c>
      <c r="R198" s="43">
        <v>1</v>
      </c>
      <c r="S198" s="43">
        <v>60</v>
      </c>
    </row>
    <row r="199" spans="1:19" x14ac:dyDescent="0.3">
      <c r="A199" s="43" t="s">
        <v>601</v>
      </c>
      <c r="B199" s="3">
        <v>45917</v>
      </c>
      <c r="C199" s="3">
        <v>45917</v>
      </c>
      <c r="D199" s="43" t="s">
        <v>1506</v>
      </c>
      <c r="E199" s="43" t="s">
        <v>1469</v>
      </c>
      <c r="F199" s="43" t="s">
        <v>1471</v>
      </c>
      <c r="G199">
        <v>60</v>
      </c>
      <c r="H199">
        <v>60</v>
      </c>
      <c r="I199" s="43" t="s">
        <v>1470</v>
      </c>
      <c r="J199" s="43" t="s">
        <v>1091</v>
      </c>
      <c r="K199" s="43" t="s">
        <v>178</v>
      </c>
      <c r="L199" s="43" t="str">
        <f>IF(AND(Home!$A$1&gt;=Leave[[#This Row],[Start Time]],Home!$A$1&lt;=Leave[[#This Row],[End Time]]),"Aplica","No Aplica")</f>
        <v>No Aplica</v>
      </c>
      <c r="M199" s="43" t="str">
        <f>IF(AND(Home!$A$1&gt;=Leave[[#This Row],[Start Time]],Home!$A$1&lt;=Leave[[#This Row],[End Time]]),Home!$A$1,"No Aplica")</f>
        <v>No Aplica</v>
      </c>
      <c r="N199" s="43" t="str">
        <f>Leave[[#This Row],[User Code (Owning User) (Usuario)]]&amp;Leave[[#This Row],[fecha activa]]</f>
        <v>MIE2025240221075No Aplica</v>
      </c>
      <c r="P199" t="s">
        <v>1793</v>
      </c>
      <c r="Q199" t="s">
        <v>4059</v>
      </c>
      <c r="R199" s="43">
        <v>1</v>
      </c>
      <c r="S199" s="43">
        <v>540</v>
      </c>
    </row>
    <row r="200" spans="1:19" x14ac:dyDescent="0.3">
      <c r="A200" s="43" t="s">
        <v>601</v>
      </c>
      <c r="B200" s="3">
        <v>45918</v>
      </c>
      <c r="C200" s="3">
        <v>45918</v>
      </c>
      <c r="D200" s="43" t="s">
        <v>1545</v>
      </c>
      <c r="E200" s="43" t="s">
        <v>1469</v>
      </c>
      <c r="F200" s="43" t="s">
        <v>1471</v>
      </c>
      <c r="G200">
        <v>540</v>
      </c>
      <c r="H200">
        <v>540</v>
      </c>
      <c r="I200" s="43" t="s">
        <v>1470</v>
      </c>
      <c r="J200" s="43" t="s">
        <v>1091</v>
      </c>
      <c r="K200" s="43" t="s">
        <v>178</v>
      </c>
      <c r="L200" s="43" t="str">
        <f>IF(AND(Home!$A$1&gt;=Leave[[#This Row],[Start Time]],Home!$A$1&lt;=Leave[[#This Row],[End Time]]),"Aplica","No Aplica")</f>
        <v>No Aplica</v>
      </c>
      <c r="M200" s="43" t="str">
        <f>IF(AND(Home!$A$1&gt;=Leave[[#This Row],[Start Time]],Home!$A$1&lt;=Leave[[#This Row],[End Time]]),Home!$A$1,"No Aplica")</f>
        <v>No Aplica</v>
      </c>
      <c r="N200" s="43" t="str">
        <f>Leave[[#This Row],[User Code (Owning User) (Usuario)]]&amp;Leave[[#This Row],[fecha activa]]</f>
        <v>MIE2025240221075No Aplica</v>
      </c>
      <c r="P200" t="s">
        <v>1819</v>
      </c>
      <c r="Q200" t="s">
        <v>4060</v>
      </c>
      <c r="R200" s="43">
        <v>1</v>
      </c>
      <c r="S200" s="43">
        <v>60</v>
      </c>
    </row>
    <row r="201" spans="1:19" x14ac:dyDescent="0.3">
      <c r="A201" s="43" t="s">
        <v>465</v>
      </c>
      <c r="B201" s="3">
        <v>45921</v>
      </c>
      <c r="C201" s="3">
        <v>45921</v>
      </c>
      <c r="D201" s="43" t="s">
        <v>467</v>
      </c>
      <c r="E201" s="43" t="s">
        <v>1469</v>
      </c>
      <c r="F201" s="43" t="s">
        <v>1471</v>
      </c>
      <c r="G201">
        <v>540</v>
      </c>
      <c r="H201">
        <v>540</v>
      </c>
      <c r="I201" s="43" t="s">
        <v>1470</v>
      </c>
      <c r="J201" s="43" t="s">
        <v>1091</v>
      </c>
      <c r="K201" s="43" t="s">
        <v>178</v>
      </c>
      <c r="L201" s="43" t="str">
        <f>IF(AND(Home!$A$1&gt;=Leave[[#This Row],[Start Time]],Home!$A$1&lt;=Leave[[#This Row],[End Time]]),"Aplica","No Aplica")</f>
        <v>No Aplica</v>
      </c>
      <c r="M201" s="43" t="str">
        <f>IF(AND(Home!$A$1&gt;=Leave[[#This Row],[Start Time]],Home!$A$1&lt;=Leave[[#This Row],[End Time]]),Home!$A$1,"No Aplica")</f>
        <v>No Aplica</v>
      </c>
      <c r="N201" s="43" t="str">
        <f>Leave[[#This Row],[User Code (Owning User) (Usuario)]]&amp;Leave[[#This Row],[fecha activa]]</f>
        <v>MIE2025240221075No Aplica</v>
      </c>
      <c r="P201" t="s">
        <v>1735</v>
      </c>
      <c r="Q201" t="s">
        <v>4061</v>
      </c>
      <c r="R201" s="43">
        <v>1</v>
      </c>
      <c r="S201" s="43">
        <v>60</v>
      </c>
    </row>
    <row r="202" spans="1:19" x14ac:dyDescent="0.3">
      <c r="A202" s="43" t="s">
        <v>601</v>
      </c>
      <c r="B202" s="3">
        <v>45920</v>
      </c>
      <c r="C202" s="3">
        <v>45920</v>
      </c>
      <c r="D202" s="43" t="s">
        <v>1543</v>
      </c>
      <c r="E202" s="43" t="s">
        <v>1469</v>
      </c>
      <c r="F202" s="43" t="s">
        <v>1471</v>
      </c>
      <c r="G202">
        <v>120</v>
      </c>
      <c r="H202">
        <v>120</v>
      </c>
      <c r="I202" s="43" t="s">
        <v>1470</v>
      </c>
      <c r="J202" s="43" t="s">
        <v>1091</v>
      </c>
      <c r="K202" s="43" t="s">
        <v>178</v>
      </c>
      <c r="L202" s="43" t="str">
        <f>IF(AND(Home!$A$1&gt;=Leave[[#This Row],[Start Time]],Home!$A$1&lt;=Leave[[#This Row],[End Time]]),"Aplica","No Aplica")</f>
        <v>No Aplica</v>
      </c>
      <c r="M202" s="43" t="str">
        <f>IF(AND(Home!$A$1&gt;=Leave[[#This Row],[Start Time]],Home!$A$1&lt;=Leave[[#This Row],[End Time]]),Home!$A$1,"No Aplica")</f>
        <v>No Aplica</v>
      </c>
      <c r="N202" s="43" t="str">
        <f>Leave[[#This Row],[User Code (Owning User) (Usuario)]]&amp;Leave[[#This Row],[fecha activa]]</f>
        <v>MIE2025240221075No Aplica</v>
      </c>
      <c r="P202" t="s">
        <v>1799</v>
      </c>
      <c r="Q202" t="s">
        <v>4062</v>
      </c>
      <c r="R202" s="43">
        <v>1</v>
      </c>
      <c r="S202" s="43">
        <v>60</v>
      </c>
    </row>
    <row r="203" spans="1:19" x14ac:dyDescent="0.3">
      <c r="A203" s="43" t="s">
        <v>601</v>
      </c>
      <c r="B203" s="3">
        <v>45916</v>
      </c>
      <c r="C203" s="3">
        <v>45916</v>
      </c>
      <c r="D203" s="43" t="s">
        <v>1506</v>
      </c>
      <c r="E203" s="43" t="s">
        <v>1469</v>
      </c>
      <c r="F203" s="43" t="s">
        <v>1471</v>
      </c>
      <c r="G203">
        <v>60</v>
      </c>
      <c r="H203">
        <v>60</v>
      </c>
      <c r="I203" s="43" t="s">
        <v>1470</v>
      </c>
      <c r="J203" s="43" t="s">
        <v>1091</v>
      </c>
      <c r="K203" s="43" t="s">
        <v>178</v>
      </c>
      <c r="L203" s="43" t="str">
        <f>IF(AND(Home!$A$1&gt;=Leave[[#This Row],[Start Time]],Home!$A$1&lt;=Leave[[#This Row],[End Time]]),"Aplica","No Aplica")</f>
        <v>No Aplica</v>
      </c>
      <c r="M203" s="43" t="str">
        <f>IF(AND(Home!$A$1&gt;=Leave[[#This Row],[Start Time]],Home!$A$1&lt;=Leave[[#This Row],[End Time]]),Home!$A$1,"No Aplica")</f>
        <v>No Aplica</v>
      </c>
      <c r="N203" s="43" t="str">
        <f>Leave[[#This Row],[User Code (Owning User) (Usuario)]]&amp;Leave[[#This Row],[fecha activa]]</f>
        <v>MIE2025240221075No Aplica</v>
      </c>
      <c r="P203" t="s">
        <v>1850</v>
      </c>
      <c r="Q203" t="s">
        <v>4063</v>
      </c>
      <c r="R203" s="43">
        <v>1</v>
      </c>
      <c r="S203" s="43">
        <v>540</v>
      </c>
    </row>
    <row r="204" spans="1:19" x14ac:dyDescent="0.3">
      <c r="A204" s="43" t="s">
        <v>471</v>
      </c>
      <c r="B204" s="3">
        <v>45905</v>
      </c>
      <c r="C204" s="3">
        <v>45905</v>
      </c>
      <c r="D204" s="43" t="s">
        <v>3089</v>
      </c>
      <c r="E204" s="43" t="s">
        <v>1469</v>
      </c>
      <c r="F204" s="43" t="s">
        <v>1471</v>
      </c>
      <c r="G204">
        <v>90</v>
      </c>
      <c r="H204">
        <v>90</v>
      </c>
      <c r="I204" s="43" t="s">
        <v>1470</v>
      </c>
      <c r="J204" s="43" t="s">
        <v>1091</v>
      </c>
      <c r="K204" s="43" t="s">
        <v>178</v>
      </c>
      <c r="L204" s="43" t="str">
        <f>IF(AND(Home!$A$1&gt;=Leave[[#This Row],[Start Time]],Home!$A$1&lt;=Leave[[#This Row],[End Time]]),"Aplica","No Aplica")</f>
        <v>No Aplica</v>
      </c>
      <c r="M204" s="43" t="str">
        <f>IF(AND(Home!$A$1&gt;=Leave[[#This Row],[Start Time]],Home!$A$1&lt;=Leave[[#This Row],[End Time]]),Home!$A$1,"No Aplica")</f>
        <v>No Aplica</v>
      </c>
      <c r="N204" s="43" t="str">
        <f>Leave[[#This Row],[User Code (Owning User) (Usuario)]]&amp;Leave[[#This Row],[fecha activa]]</f>
        <v>MIE2025240221075No Aplica</v>
      </c>
      <c r="P204" t="s">
        <v>1729</v>
      </c>
      <c r="Q204" t="s">
        <v>4064</v>
      </c>
      <c r="R204" s="43">
        <v>1</v>
      </c>
      <c r="S204" s="43">
        <v>60</v>
      </c>
    </row>
    <row r="205" spans="1:19" x14ac:dyDescent="0.3">
      <c r="A205" s="43" t="s">
        <v>465</v>
      </c>
      <c r="B205" s="3">
        <v>45914</v>
      </c>
      <c r="C205" s="3">
        <v>45914</v>
      </c>
      <c r="D205" s="43" t="s">
        <v>467</v>
      </c>
      <c r="E205" s="43" t="s">
        <v>1469</v>
      </c>
      <c r="F205" s="43" t="s">
        <v>1471</v>
      </c>
      <c r="G205">
        <v>540</v>
      </c>
      <c r="H205">
        <v>540</v>
      </c>
      <c r="I205" s="43" t="s">
        <v>1470</v>
      </c>
      <c r="J205" s="43" t="s">
        <v>1091</v>
      </c>
      <c r="K205" s="43" t="s">
        <v>178</v>
      </c>
      <c r="L205" s="43" t="str">
        <f>IF(AND(Home!$A$1&gt;=Leave[[#This Row],[Start Time]],Home!$A$1&lt;=Leave[[#This Row],[End Time]]),"Aplica","No Aplica")</f>
        <v>No Aplica</v>
      </c>
      <c r="M205" s="43" t="str">
        <f>IF(AND(Home!$A$1&gt;=Leave[[#This Row],[Start Time]],Home!$A$1&lt;=Leave[[#This Row],[End Time]]),Home!$A$1,"No Aplica")</f>
        <v>No Aplica</v>
      </c>
      <c r="N205" s="43" t="str">
        <f>Leave[[#This Row],[User Code (Owning User) (Usuario)]]&amp;Leave[[#This Row],[fecha activa]]</f>
        <v>MIE2025240221075No Aplica</v>
      </c>
      <c r="P205" t="s">
        <v>1860</v>
      </c>
      <c r="Q205" t="s">
        <v>4065</v>
      </c>
      <c r="R205" s="43">
        <v>1</v>
      </c>
      <c r="S205" s="43">
        <v>180</v>
      </c>
    </row>
    <row r="206" spans="1:19" x14ac:dyDescent="0.3">
      <c r="A206" s="43" t="s">
        <v>601</v>
      </c>
      <c r="B206" s="3">
        <v>45913</v>
      </c>
      <c r="C206" s="3">
        <v>45913</v>
      </c>
      <c r="D206" s="43" t="s">
        <v>1543</v>
      </c>
      <c r="E206" s="43" t="s">
        <v>1469</v>
      </c>
      <c r="F206" s="43" t="s">
        <v>1471</v>
      </c>
      <c r="G206">
        <v>120</v>
      </c>
      <c r="H206">
        <v>120</v>
      </c>
      <c r="I206" s="43" t="s">
        <v>1470</v>
      </c>
      <c r="J206" s="43" t="s">
        <v>1091</v>
      </c>
      <c r="K206" s="43" t="s">
        <v>178</v>
      </c>
      <c r="L206" s="43" t="str">
        <f>IF(AND(Home!$A$1&gt;=Leave[[#This Row],[Start Time]],Home!$A$1&lt;=Leave[[#This Row],[End Time]]),"Aplica","No Aplica")</f>
        <v>No Aplica</v>
      </c>
      <c r="M206" s="43" t="str">
        <f>IF(AND(Home!$A$1&gt;=Leave[[#This Row],[Start Time]],Home!$A$1&lt;=Leave[[#This Row],[End Time]]),Home!$A$1,"No Aplica")</f>
        <v>No Aplica</v>
      </c>
      <c r="N206" s="43" t="str">
        <f>Leave[[#This Row],[User Code (Owning User) (Usuario)]]&amp;Leave[[#This Row],[fecha activa]]</f>
        <v>MIE2025240221075No Aplica</v>
      </c>
      <c r="P206" t="s">
        <v>1897</v>
      </c>
      <c r="Q206" t="s">
        <v>4066</v>
      </c>
      <c r="R206" s="43">
        <v>1</v>
      </c>
      <c r="S206" s="43">
        <v>60</v>
      </c>
    </row>
    <row r="207" spans="1:19" x14ac:dyDescent="0.3">
      <c r="A207" s="43" t="s">
        <v>601</v>
      </c>
      <c r="B207" s="3">
        <v>45911</v>
      </c>
      <c r="C207" s="3">
        <v>45911</v>
      </c>
      <c r="D207" s="43" t="s">
        <v>1506</v>
      </c>
      <c r="E207" s="43" t="s">
        <v>1469</v>
      </c>
      <c r="F207" s="43" t="s">
        <v>1471</v>
      </c>
      <c r="G207">
        <v>60</v>
      </c>
      <c r="H207">
        <v>60</v>
      </c>
      <c r="I207" s="43" t="s">
        <v>1470</v>
      </c>
      <c r="J207" s="43" t="s">
        <v>1091</v>
      </c>
      <c r="K207" s="43" t="s">
        <v>178</v>
      </c>
      <c r="L207" s="43" t="str">
        <f>IF(AND(Home!$A$1&gt;=Leave[[#This Row],[Start Time]],Home!$A$1&lt;=Leave[[#This Row],[End Time]]),"Aplica","No Aplica")</f>
        <v>No Aplica</v>
      </c>
      <c r="M207" s="43" t="str">
        <f>IF(AND(Home!$A$1&gt;=Leave[[#This Row],[Start Time]],Home!$A$1&lt;=Leave[[#This Row],[End Time]]),Home!$A$1,"No Aplica")</f>
        <v>No Aplica</v>
      </c>
      <c r="N207" s="43" t="str">
        <f>Leave[[#This Row],[User Code (Owning User) (Usuario)]]&amp;Leave[[#This Row],[fecha activa]]</f>
        <v>MIE2025240221075No Aplica</v>
      </c>
      <c r="P207" t="s">
        <v>1891</v>
      </c>
      <c r="Q207" t="s">
        <v>4067</v>
      </c>
      <c r="R207" s="43">
        <v>1</v>
      </c>
      <c r="S207" s="43">
        <v>480</v>
      </c>
    </row>
    <row r="208" spans="1:19" x14ac:dyDescent="0.3">
      <c r="A208" s="43" t="s">
        <v>601</v>
      </c>
      <c r="B208" s="3">
        <v>45909</v>
      </c>
      <c r="C208" s="3">
        <v>45909</v>
      </c>
      <c r="D208" s="43" t="s">
        <v>1506</v>
      </c>
      <c r="E208" s="43" t="s">
        <v>1469</v>
      </c>
      <c r="F208" s="43" t="s">
        <v>1471</v>
      </c>
      <c r="G208">
        <v>60</v>
      </c>
      <c r="H208">
        <v>60</v>
      </c>
      <c r="I208" s="43" t="s">
        <v>1470</v>
      </c>
      <c r="J208" s="43" t="s">
        <v>1091</v>
      </c>
      <c r="K208" s="43" t="s">
        <v>178</v>
      </c>
      <c r="L208" s="43" t="str">
        <f>IF(AND(Home!$A$1&gt;=Leave[[#This Row],[Start Time]],Home!$A$1&lt;=Leave[[#This Row],[End Time]]),"Aplica","No Aplica")</f>
        <v>No Aplica</v>
      </c>
      <c r="M208" s="43" t="str">
        <f>IF(AND(Home!$A$1&gt;=Leave[[#This Row],[Start Time]],Home!$A$1&lt;=Leave[[#This Row],[End Time]]),Home!$A$1,"No Aplica")</f>
        <v>No Aplica</v>
      </c>
      <c r="N208" s="43" t="str">
        <f>Leave[[#This Row],[User Code (Owning User) (Usuario)]]&amp;Leave[[#This Row],[fecha activa]]</f>
        <v>MIE2025240221075No Aplica</v>
      </c>
      <c r="P208" t="s">
        <v>1867</v>
      </c>
      <c r="Q208" t="s">
        <v>4068</v>
      </c>
      <c r="R208" s="43">
        <v>1</v>
      </c>
      <c r="S208" s="43">
        <v>540</v>
      </c>
    </row>
    <row r="209" spans="1:19" x14ac:dyDescent="0.3">
      <c r="A209" s="43" t="s">
        <v>465</v>
      </c>
      <c r="B209" s="3">
        <v>45907</v>
      </c>
      <c r="C209" s="3">
        <v>45907</v>
      </c>
      <c r="D209" s="43" t="s">
        <v>467</v>
      </c>
      <c r="E209" s="43" t="s">
        <v>1469</v>
      </c>
      <c r="F209" s="43" t="s">
        <v>1471</v>
      </c>
      <c r="G209">
        <v>540</v>
      </c>
      <c r="H209">
        <v>540</v>
      </c>
      <c r="I209" s="43" t="s">
        <v>1470</v>
      </c>
      <c r="J209" s="43" t="s">
        <v>1091</v>
      </c>
      <c r="K209" s="43" t="s">
        <v>178</v>
      </c>
      <c r="L209" s="43" t="str">
        <f>IF(AND(Home!$A$1&gt;=Leave[[#This Row],[Start Time]],Home!$A$1&lt;=Leave[[#This Row],[End Time]]),"Aplica","No Aplica")</f>
        <v>No Aplica</v>
      </c>
      <c r="M209" s="43" t="str">
        <f>IF(AND(Home!$A$1&gt;=Leave[[#This Row],[Start Time]],Home!$A$1&lt;=Leave[[#This Row],[End Time]]),Home!$A$1,"No Aplica")</f>
        <v>No Aplica</v>
      </c>
      <c r="N209" s="43" t="str">
        <f>Leave[[#This Row],[User Code (Owning User) (Usuario)]]&amp;Leave[[#This Row],[fecha activa]]</f>
        <v>MIE2025240221075No Aplica</v>
      </c>
      <c r="P209" t="s">
        <v>1901</v>
      </c>
      <c r="Q209" t="s">
        <v>4069</v>
      </c>
      <c r="R209" s="43">
        <v>1</v>
      </c>
      <c r="S209" s="43">
        <v>540</v>
      </c>
    </row>
    <row r="210" spans="1:19" x14ac:dyDescent="0.3">
      <c r="A210" s="43" t="s">
        <v>601</v>
      </c>
      <c r="B210" s="3">
        <v>45906</v>
      </c>
      <c r="C210" s="3">
        <v>45906</v>
      </c>
      <c r="D210" s="43" t="s">
        <v>1543</v>
      </c>
      <c r="E210" s="43" t="s">
        <v>1469</v>
      </c>
      <c r="F210" s="43" t="s">
        <v>1471</v>
      </c>
      <c r="G210">
        <v>120</v>
      </c>
      <c r="H210">
        <v>120</v>
      </c>
      <c r="I210" s="43" t="s">
        <v>1470</v>
      </c>
      <c r="J210" s="43" t="s">
        <v>1091</v>
      </c>
      <c r="K210" s="43" t="s">
        <v>178</v>
      </c>
      <c r="L210" s="43" t="str">
        <f>IF(AND(Home!$A$1&gt;=Leave[[#This Row],[Start Time]],Home!$A$1&lt;=Leave[[#This Row],[End Time]]),"Aplica","No Aplica")</f>
        <v>No Aplica</v>
      </c>
      <c r="M210" s="43" t="str">
        <f>IF(AND(Home!$A$1&gt;=Leave[[#This Row],[Start Time]],Home!$A$1&lt;=Leave[[#This Row],[End Time]]),Home!$A$1,"No Aplica")</f>
        <v>No Aplica</v>
      </c>
      <c r="N210" s="43" t="str">
        <f>Leave[[#This Row],[User Code (Owning User) (Usuario)]]&amp;Leave[[#This Row],[fecha activa]]</f>
        <v>MIE2025240221075No Aplica</v>
      </c>
      <c r="P210" t="s">
        <v>1913</v>
      </c>
      <c r="Q210" t="s">
        <v>4070</v>
      </c>
      <c r="R210" s="43">
        <v>1</v>
      </c>
      <c r="S210" s="43">
        <v>540</v>
      </c>
    </row>
    <row r="211" spans="1:19" x14ac:dyDescent="0.3">
      <c r="A211" s="43" t="s">
        <v>601</v>
      </c>
      <c r="B211" s="3">
        <v>45904</v>
      </c>
      <c r="C211" s="3">
        <v>45904</v>
      </c>
      <c r="D211" s="43" t="s">
        <v>1506</v>
      </c>
      <c r="E211" s="43" t="s">
        <v>1469</v>
      </c>
      <c r="F211" s="43" t="s">
        <v>1471</v>
      </c>
      <c r="G211">
        <v>60</v>
      </c>
      <c r="H211">
        <v>60</v>
      </c>
      <c r="I211" s="43" t="s">
        <v>1470</v>
      </c>
      <c r="J211" s="43" t="s">
        <v>1091</v>
      </c>
      <c r="K211" s="43" t="s">
        <v>178</v>
      </c>
      <c r="L211" s="43" t="str">
        <f>IF(AND(Home!$A$1&gt;=Leave[[#This Row],[Start Time]],Home!$A$1&lt;=Leave[[#This Row],[End Time]]),"Aplica","No Aplica")</f>
        <v>No Aplica</v>
      </c>
      <c r="M211" s="43" t="str">
        <f>IF(AND(Home!$A$1&gt;=Leave[[#This Row],[Start Time]],Home!$A$1&lt;=Leave[[#This Row],[End Time]]),Home!$A$1,"No Aplica")</f>
        <v>No Aplica</v>
      </c>
      <c r="N211" s="43" t="str">
        <f>Leave[[#This Row],[User Code (Owning User) (Usuario)]]&amp;Leave[[#This Row],[fecha activa]]</f>
        <v>MIE2025240221075No Aplica</v>
      </c>
      <c r="P211" t="s">
        <v>1885</v>
      </c>
      <c r="Q211" t="s">
        <v>4071</v>
      </c>
      <c r="R211" s="43">
        <v>1</v>
      </c>
      <c r="S211" s="43">
        <v>540</v>
      </c>
    </row>
    <row r="212" spans="1:19" x14ac:dyDescent="0.3">
      <c r="A212" s="43" t="s">
        <v>601</v>
      </c>
      <c r="B212" s="3">
        <v>45902</v>
      </c>
      <c r="C212" s="3">
        <v>45902</v>
      </c>
      <c r="D212" s="43" t="s">
        <v>1506</v>
      </c>
      <c r="E212" s="43" t="s">
        <v>1469</v>
      </c>
      <c r="F212" s="43" t="s">
        <v>1471</v>
      </c>
      <c r="G212">
        <v>60</v>
      </c>
      <c r="H212">
        <v>60</v>
      </c>
      <c r="I212" s="43" t="s">
        <v>1470</v>
      </c>
      <c r="J212" s="43" t="s">
        <v>1091</v>
      </c>
      <c r="K212" s="43" t="s">
        <v>178</v>
      </c>
      <c r="L212" s="43" t="str">
        <f>IF(AND(Home!$A$1&gt;=Leave[[#This Row],[Start Time]],Home!$A$1&lt;=Leave[[#This Row],[End Time]]),"Aplica","No Aplica")</f>
        <v>No Aplica</v>
      </c>
      <c r="M212" s="43" t="str">
        <f>IF(AND(Home!$A$1&gt;=Leave[[#This Row],[Start Time]],Home!$A$1&lt;=Leave[[#This Row],[End Time]]),Home!$A$1,"No Aplica")</f>
        <v>No Aplica</v>
      </c>
      <c r="N212" s="43" t="str">
        <f>Leave[[#This Row],[User Code (Owning User) (Usuario)]]&amp;Leave[[#This Row],[fecha activa]]</f>
        <v>MIE2025240221075No Aplica</v>
      </c>
      <c r="P212" t="s">
        <v>1888</v>
      </c>
      <c r="Q212" t="s">
        <v>4072</v>
      </c>
      <c r="R212" s="43">
        <v>1</v>
      </c>
      <c r="S212" s="43">
        <v>540</v>
      </c>
    </row>
    <row r="213" spans="1:19" x14ac:dyDescent="0.3">
      <c r="A213" s="43" t="s">
        <v>465</v>
      </c>
      <c r="B213" s="3">
        <v>45930</v>
      </c>
      <c r="C213" s="3">
        <v>45930</v>
      </c>
      <c r="D213" s="43" t="s">
        <v>2469</v>
      </c>
      <c r="E213" s="43" t="s">
        <v>2130</v>
      </c>
      <c r="F213" s="43" t="s">
        <v>2132</v>
      </c>
      <c r="G213">
        <v>60</v>
      </c>
      <c r="H213">
        <v>60</v>
      </c>
      <c r="I213" s="43" t="s">
        <v>2131</v>
      </c>
      <c r="J213" s="43" t="s">
        <v>1091</v>
      </c>
      <c r="K213" s="43" t="s">
        <v>178</v>
      </c>
      <c r="L213" s="43" t="str">
        <f>IF(AND(Home!$A$1&gt;=Leave[[#This Row],[Start Time]],Home!$A$1&lt;=Leave[[#This Row],[End Time]]),"Aplica","No Aplica")</f>
        <v>No Aplica</v>
      </c>
      <c r="M213" s="43" t="str">
        <f>IF(AND(Home!$A$1&gt;=Leave[[#This Row],[Start Time]],Home!$A$1&lt;=Leave[[#This Row],[End Time]]),Home!$A$1,"No Aplica")</f>
        <v>No Aplica</v>
      </c>
      <c r="N213" s="43" t="str">
        <f>Leave[[#This Row],[User Code (Owning User) (Usuario)]]&amp;Leave[[#This Row],[fecha activa]]</f>
        <v>MIE2025210723785No Aplica</v>
      </c>
      <c r="P213" t="s">
        <v>1925</v>
      </c>
      <c r="Q213" t="s">
        <v>4073</v>
      </c>
      <c r="R213" s="43">
        <v>1</v>
      </c>
      <c r="S213" s="43">
        <v>120</v>
      </c>
    </row>
    <row r="214" spans="1:19" x14ac:dyDescent="0.3">
      <c r="A214" s="43" t="s">
        <v>465</v>
      </c>
      <c r="B214" s="3">
        <v>45927</v>
      </c>
      <c r="C214" s="3">
        <v>45927</v>
      </c>
      <c r="D214" s="43" t="s">
        <v>3532</v>
      </c>
      <c r="E214" s="43" t="s">
        <v>2130</v>
      </c>
      <c r="F214" s="43" t="s">
        <v>2132</v>
      </c>
      <c r="G214">
        <v>300</v>
      </c>
      <c r="H214">
        <v>300</v>
      </c>
      <c r="I214" s="43" t="s">
        <v>2131</v>
      </c>
      <c r="J214" s="43" t="s">
        <v>1091</v>
      </c>
      <c r="K214" s="43" t="s">
        <v>178</v>
      </c>
      <c r="L214" s="43" t="str">
        <f>IF(AND(Home!$A$1&gt;=Leave[[#This Row],[Start Time]],Home!$A$1&lt;=Leave[[#This Row],[End Time]]),"Aplica","No Aplica")</f>
        <v>No Aplica</v>
      </c>
      <c r="M214" s="43" t="str">
        <f>IF(AND(Home!$A$1&gt;=Leave[[#This Row],[Start Time]],Home!$A$1&lt;=Leave[[#This Row],[End Time]]),Home!$A$1,"No Aplica")</f>
        <v>No Aplica</v>
      </c>
      <c r="N214" s="43" t="str">
        <f>Leave[[#This Row],[User Code (Owning User) (Usuario)]]&amp;Leave[[#This Row],[fecha activa]]</f>
        <v>MIE2025210723785No Aplica</v>
      </c>
      <c r="P214" t="s">
        <v>1916</v>
      </c>
      <c r="Q214" t="s">
        <v>4074</v>
      </c>
      <c r="R214" s="43">
        <v>1</v>
      </c>
      <c r="S214" s="43">
        <v>120</v>
      </c>
    </row>
    <row r="215" spans="1:19" x14ac:dyDescent="0.3">
      <c r="A215" s="43" t="s">
        <v>468</v>
      </c>
      <c r="B215" s="3">
        <v>45928</v>
      </c>
      <c r="C215" s="3">
        <v>45928</v>
      </c>
      <c r="D215" s="43" t="s">
        <v>1549</v>
      </c>
      <c r="E215" s="43" t="s">
        <v>2130</v>
      </c>
      <c r="F215" s="43" t="s">
        <v>2132</v>
      </c>
      <c r="G215">
        <v>540</v>
      </c>
      <c r="H215">
        <v>540</v>
      </c>
      <c r="I215" s="43" t="s">
        <v>2131</v>
      </c>
      <c r="J215" s="43" t="s">
        <v>1091</v>
      </c>
      <c r="K215" s="43" t="s">
        <v>178</v>
      </c>
      <c r="L215" s="43" t="str">
        <f>IF(AND(Home!$A$1&gt;=Leave[[#This Row],[Start Time]],Home!$A$1&lt;=Leave[[#This Row],[End Time]]),"Aplica","No Aplica")</f>
        <v>No Aplica</v>
      </c>
      <c r="M215" s="43" t="str">
        <f>IF(AND(Home!$A$1&gt;=Leave[[#This Row],[Start Time]],Home!$A$1&lt;=Leave[[#This Row],[End Time]]),Home!$A$1,"No Aplica")</f>
        <v>No Aplica</v>
      </c>
      <c r="N215" s="43" t="str">
        <f>Leave[[#This Row],[User Code (Owning User) (Usuario)]]&amp;Leave[[#This Row],[fecha activa]]</f>
        <v>MIE2025210723785No Aplica</v>
      </c>
      <c r="P215" t="s">
        <v>1937</v>
      </c>
      <c r="Q215" t="s">
        <v>4075</v>
      </c>
      <c r="R215" s="43">
        <v>1</v>
      </c>
      <c r="S215" s="43">
        <v>540</v>
      </c>
    </row>
    <row r="216" spans="1:19" x14ac:dyDescent="0.3">
      <c r="A216" s="43" t="s">
        <v>465</v>
      </c>
      <c r="B216" s="3">
        <v>45920</v>
      </c>
      <c r="C216" s="3">
        <v>45920</v>
      </c>
      <c r="D216" s="43" t="s">
        <v>2469</v>
      </c>
      <c r="E216" s="43" t="s">
        <v>2130</v>
      </c>
      <c r="F216" s="43" t="s">
        <v>2132</v>
      </c>
      <c r="G216">
        <v>60</v>
      </c>
      <c r="H216">
        <v>60</v>
      </c>
      <c r="I216" s="43" t="s">
        <v>2131</v>
      </c>
      <c r="J216" s="43" t="s">
        <v>1091</v>
      </c>
      <c r="K216" s="43" t="s">
        <v>178</v>
      </c>
      <c r="L216" s="43" t="str">
        <f>IF(AND(Home!$A$1&gt;=Leave[[#This Row],[Start Time]],Home!$A$1&lt;=Leave[[#This Row],[End Time]]),"Aplica","No Aplica")</f>
        <v>No Aplica</v>
      </c>
      <c r="M216" s="43" t="str">
        <f>IF(AND(Home!$A$1&gt;=Leave[[#This Row],[Start Time]],Home!$A$1&lt;=Leave[[#This Row],[End Time]]),Home!$A$1,"No Aplica")</f>
        <v>No Aplica</v>
      </c>
      <c r="N216" s="43" t="str">
        <f>Leave[[#This Row],[User Code (Owning User) (Usuario)]]&amp;Leave[[#This Row],[fecha activa]]</f>
        <v>MIE2025210723785No Aplica</v>
      </c>
      <c r="P216" t="s">
        <v>660</v>
      </c>
      <c r="Q216" t="s">
        <v>4076</v>
      </c>
      <c r="R216" s="43">
        <v>1</v>
      </c>
      <c r="S216" s="43">
        <v>480</v>
      </c>
    </row>
    <row r="217" spans="1:19" x14ac:dyDescent="0.3">
      <c r="A217" s="43" t="s">
        <v>465</v>
      </c>
      <c r="B217" s="3">
        <v>45919</v>
      </c>
      <c r="C217" s="3">
        <v>45919</v>
      </c>
      <c r="D217" s="43" t="s">
        <v>2469</v>
      </c>
      <c r="E217" s="43" t="s">
        <v>2130</v>
      </c>
      <c r="F217" s="43" t="s">
        <v>2132</v>
      </c>
      <c r="G217">
        <v>60</v>
      </c>
      <c r="H217">
        <v>60</v>
      </c>
      <c r="I217" s="43" t="s">
        <v>2131</v>
      </c>
      <c r="J217" s="43" t="s">
        <v>1091</v>
      </c>
      <c r="K217" s="43" t="s">
        <v>178</v>
      </c>
      <c r="L217" s="43" t="str">
        <f>IF(AND(Home!$A$1&gt;=Leave[[#This Row],[Start Time]],Home!$A$1&lt;=Leave[[#This Row],[End Time]]),"Aplica","No Aplica")</f>
        <v>No Aplica</v>
      </c>
      <c r="M217" s="43" t="str">
        <f>IF(AND(Home!$A$1&gt;=Leave[[#This Row],[Start Time]],Home!$A$1&lt;=Leave[[#This Row],[End Time]]),Home!$A$1,"No Aplica")</f>
        <v>No Aplica</v>
      </c>
      <c r="N217" s="43" t="str">
        <f>Leave[[#This Row],[User Code (Owning User) (Usuario)]]&amp;Leave[[#This Row],[fecha activa]]</f>
        <v>MIE2025210723785No Aplica</v>
      </c>
      <c r="P217" t="s">
        <v>1910</v>
      </c>
      <c r="Q217" t="s">
        <v>4077</v>
      </c>
      <c r="R217" s="43">
        <v>1</v>
      </c>
      <c r="S217" s="43">
        <v>60</v>
      </c>
    </row>
    <row r="218" spans="1:19" x14ac:dyDescent="0.3">
      <c r="A218" s="43" t="s">
        <v>465</v>
      </c>
      <c r="B218" s="3">
        <v>45917</v>
      </c>
      <c r="C218" s="3">
        <v>45917</v>
      </c>
      <c r="D218" s="43" t="s">
        <v>2469</v>
      </c>
      <c r="E218" s="43" t="s">
        <v>2130</v>
      </c>
      <c r="F218" s="43" t="s">
        <v>2132</v>
      </c>
      <c r="G218">
        <v>60</v>
      </c>
      <c r="H218">
        <v>60</v>
      </c>
      <c r="I218" s="43" t="s">
        <v>2131</v>
      </c>
      <c r="J218" s="43" t="s">
        <v>1091</v>
      </c>
      <c r="K218" s="43" t="s">
        <v>178</v>
      </c>
      <c r="L218" s="43" t="str">
        <f>IF(AND(Home!$A$1&gt;=Leave[[#This Row],[Start Time]],Home!$A$1&lt;=Leave[[#This Row],[End Time]]),"Aplica","No Aplica")</f>
        <v>No Aplica</v>
      </c>
      <c r="M218" s="43" t="str">
        <f>IF(AND(Home!$A$1&gt;=Leave[[#This Row],[Start Time]],Home!$A$1&lt;=Leave[[#This Row],[End Time]]),Home!$A$1,"No Aplica")</f>
        <v>No Aplica</v>
      </c>
      <c r="N218" s="43" t="str">
        <f>Leave[[#This Row],[User Code (Owning User) (Usuario)]]&amp;Leave[[#This Row],[fecha activa]]</f>
        <v>MIE2025210723785No Aplica</v>
      </c>
      <c r="P218" t="s">
        <v>1950</v>
      </c>
      <c r="Q218" t="s">
        <v>4078</v>
      </c>
      <c r="R218" s="43">
        <v>1</v>
      </c>
      <c r="S218" s="43">
        <v>540</v>
      </c>
    </row>
    <row r="219" spans="1:19" x14ac:dyDescent="0.3">
      <c r="A219" s="43" t="s">
        <v>465</v>
      </c>
      <c r="B219" s="3">
        <v>45916</v>
      </c>
      <c r="C219" s="3">
        <v>45916</v>
      </c>
      <c r="D219" s="43" t="s">
        <v>2469</v>
      </c>
      <c r="E219" s="43" t="s">
        <v>2130</v>
      </c>
      <c r="F219" s="43" t="s">
        <v>2132</v>
      </c>
      <c r="G219">
        <v>60</v>
      </c>
      <c r="H219">
        <v>60</v>
      </c>
      <c r="I219" s="43" t="s">
        <v>2131</v>
      </c>
      <c r="J219" s="43" t="s">
        <v>1091</v>
      </c>
      <c r="K219" s="43" t="s">
        <v>178</v>
      </c>
      <c r="L219" s="43" t="str">
        <f>IF(AND(Home!$A$1&gt;=Leave[[#This Row],[Start Time]],Home!$A$1&lt;=Leave[[#This Row],[End Time]]),"Aplica","No Aplica")</f>
        <v>No Aplica</v>
      </c>
      <c r="M219" s="43" t="str">
        <f>IF(AND(Home!$A$1&gt;=Leave[[#This Row],[Start Time]],Home!$A$1&lt;=Leave[[#This Row],[End Time]]),Home!$A$1,"No Aplica")</f>
        <v>No Aplica</v>
      </c>
      <c r="N219" s="43" t="str">
        <f>Leave[[#This Row],[User Code (Owning User) (Usuario)]]&amp;Leave[[#This Row],[fecha activa]]</f>
        <v>MIE2025210723785No Aplica</v>
      </c>
      <c r="P219" t="s">
        <v>1972</v>
      </c>
      <c r="Q219" t="s">
        <v>4079</v>
      </c>
      <c r="R219" s="43">
        <v>1</v>
      </c>
      <c r="S219" s="43">
        <v>60</v>
      </c>
    </row>
    <row r="220" spans="1:19" x14ac:dyDescent="0.3">
      <c r="A220" s="43" t="s">
        <v>468</v>
      </c>
      <c r="B220" s="3">
        <v>45921</v>
      </c>
      <c r="C220" s="3">
        <v>45921</v>
      </c>
      <c r="D220" s="43" t="s">
        <v>1549</v>
      </c>
      <c r="E220" s="43" t="s">
        <v>2130</v>
      </c>
      <c r="F220" s="43" t="s">
        <v>2132</v>
      </c>
      <c r="G220">
        <v>540</v>
      </c>
      <c r="H220">
        <v>540</v>
      </c>
      <c r="I220" s="43" t="s">
        <v>2131</v>
      </c>
      <c r="J220" s="43" t="s">
        <v>1091</v>
      </c>
      <c r="K220" s="43" t="s">
        <v>178</v>
      </c>
      <c r="L220" s="43" t="str">
        <f>IF(AND(Home!$A$1&gt;=Leave[[#This Row],[Start Time]],Home!$A$1&lt;=Leave[[#This Row],[End Time]]),"Aplica","No Aplica")</f>
        <v>No Aplica</v>
      </c>
      <c r="M220" s="43" t="str">
        <f>IF(AND(Home!$A$1&gt;=Leave[[#This Row],[Start Time]],Home!$A$1&lt;=Leave[[#This Row],[End Time]]),Home!$A$1,"No Aplica")</f>
        <v>No Aplica</v>
      </c>
      <c r="N220" s="43" t="str">
        <f>Leave[[#This Row],[User Code (Owning User) (Usuario)]]&amp;Leave[[#This Row],[fecha activa]]</f>
        <v>MIE2025210723785No Aplica</v>
      </c>
      <c r="P220" t="s">
        <v>1969</v>
      </c>
      <c r="Q220" t="s">
        <v>4080</v>
      </c>
      <c r="R220" s="43">
        <v>1</v>
      </c>
      <c r="S220" s="43">
        <v>60</v>
      </c>
    </row>
    <row r="221" spans="1:19" x14ac:dyDescent="0.3">
      <c r="A221" s="43" t="s">
        <v>465</v>
      </c>
      <c r="B221" s="3">
        <v>45904</v>
      </c>
      <c r="C221" s="3">
        <v>45904</v>
      </c>
      <c r="D221" s="43" t="s">
        <v>2469</v>
      </c>
      <c r="E221" s="43" t="s">
        <v>2130</v>
      </c>
      <c r="F221" s="43" t="s">
        <v>2132</v>
      </c>
      <c r="G221">
        <v>60</v>
      </c>
      <c r="H221">
        <v>60</v>
      </c>
      <c r="I221" s="43" t="s">
        <v>2131</v>
      </c>
      <c r="J221" s="43" t="s">
        <v>1091</v>
      </c>
      <c r="K221" s="43" t="s">
        <v>178</v>
      </c>
      <c r="L221" s="43" t="str">
        <f>IF(AND(Home!$A$1&gt;=Leave[[#This Row],[Start Time]],Home!$A$1&lt;=Leave[[#This Row],[End Time]]),"Aplica","No Aplica")</f>
        <v>No Aplica</v>
      </c>
      <c r="M221" s="43" t="str">
        <f>IF(AND(Home!$A$1&gt;=Leave[[#This Row],[Start Time]],Home!$A$1&lt;=Leave[[#This Row],[End Time]]),Home!$A$1,"No Aplica")</f>
        <v>No Aplica</v>
      </c>
      <c r="N221" s="43" t="str">
        <f>Leave[[#This Row],[User Code (Owning User) (Usuario)]]&amp;Leave[[#This Row],[fecha activa]]</f>
        <v>MIE2025210723785No Aplica</v>
      </c>
      <c r="P221" t="s">
        <v>2003</v>
      </c>
      <c r="Q221" t="s">
        <v>4081</v>
      </c>
      <c r="R221" s="43">
        <v>1</v>
      </c>
      <c r="S221" s="43">
        <v>60</v>
      </c>
    </row>
    <row r="222" spans="1:19" x14ac:dyDescent="0.3">
      <c r="A222" s="43" t="s">
        <v>468</v>
      </c>
      <c r="B222" s="3">
        <v>45914</v>
      </c>
      <c r="C222" s="3">
        <v>45914</v>
      </c>
      <c r="D222" s="43" t="s">
        <v>1549</v>
      </c>
      <c r="E222" s="43" t="s">
        <v>2130</v>
      </c>
      <c r="F222" s="43" t="s">
        <v>2132</v>
      </c>
      <c r="G222">
        <v>540</v>
      </c>
      <c r="H222">
        <v>540</v>
      </c>
      <c r="I222" s="43" t="s">
        <v>2131</v>
      </c>
      <c r="J222" s="43" t="s">
        <v>1091</v>
      </c>
      <c r="K222" s="43" t="s">
        <v>178</v>
      </c>
      <c r="L222" s="43" t="str">
        <f>IF(AND(Home!$A$1&gt;=Leave[[#This Row],[Start Time]],Home!$A$1&lt;=Leave[[#This Row],[End Time]]),"Aplica","No Aplica")</f>
        <v>No Aplica</v>
      </c>
      <c r="M222" s="43" t="str">
        <f>IF(AND(Home!$A$1&gt;=Leave[[#This Row],[Start Time]],Home!$A$1&lt;=Leave[[#This Row],[End Time]]),Home!$A$1,"No Aplica")</f>
        <v>No Aplica</v>
      </c>
      <c r="N222" s="43" t="str">
        <f>Leave[[#This Row],[User Code (Owning User) (Usuario)]]&amp;Leave[[#This Row],[fecha activa]]</f>
        <v>MIE2025210723785No Aplica</v>
      </c>
      <c r="P222" t="s">
        <v>2024</v>
      </c>
      <c r="Q222" t="s">
        <v>4082</v>
      </c>
      <c r="R222" s="43">
        <v>1</v>
      </c>
      <c r="S222" s="43">
        <v>30</v>
      </c>
    </row>
    <row r="223" spans="1:19" x14ac:dyDescent="0.3">
      <c r="A223" s="43" t="s">
        <v>465</v>
      </c>
      <c r="B223" s="3">
        <v>45913</v>
      </c>
      <c r="C223" s="3">
        <v>45913</v>
      </c>
      <c r="D223" s="43" t="s">
        <v>2469</v>
      </c>
      <c r="E223" s="43" t="s">
        <v>2130</v>
      </c>
      <c r="F223" s="43" t="s">
        <v>2132</v>
      </c>
      <c r="G223">
        <v>60</v>
      </c>
      <c r="H223">
        <v>60</v>
      </c>
      <c r="I223" s="43" t="s">
        <v>2131</v>
      </c>
      <c r="J223" s="43" t="s">
        <v>1091</v>
      </c>
      <c r="K223" s="43" t="s">
        <v>178</v>
      </c>
      <c r="L223" s="43" t="str">
        <f>IF(AND(Home!$A$1&gt;=Leave[[#This Row],[Start Time]],Home!$A$1&lt;=Leave[[#This Row],[End Time]]),"Aplica","No Aplica")</f>
        <v>No Aplica</v>
      </c>
      <c r="M223" s="43" t="str">
        <f>IF(AND(Home!$A$1&gt;=Leave[[#This Row],[Start Time]],Home!$A$1&lt;=Leave[[#This Row],[End Time]]),Home!$A$1,"No Aplica")</f>
        <v>No Aplica</v>
      </c>
      <c r="N223" s="43" t="str">
        <f>Leave[[#This Row],[User Code (Owning User) (Usuario)]]&amp;Leave[[#This Row],[fecha activa]]</f>
        <v>MIE2025210723785No Aplica</v>
      </c>
      <c r="P223" t="s">
        <v>1639</v>
      </c>
      <c r="Q223" t="s">
        <v>4083</v>
      </c>
      <c r="R223" s="43">
        <v>1</v>
      </c>
      <c r="S223" s="43">
        <v>480</v>
      </c>
    </row>
    <row r="224" spans="1:19" x14ac:dyDescent="0.3">
      <c r="A224" s="43" t="s">
        <v>465</v>
      </c>
      <c r="B224" s="3">
        <v>45912</v>
      </c>
      <c r="C224" s="3">
        <v>45912</v>
      </c>
      <c r="D224" s="43" t="s">
        <v>2469</v>
      </c>
      <c r="E224" s="43" t="s">
        <v>2130</v>
      </c>
      <c r="F224" s="43" t="s">
        <v>2132</v>
      </c>
      <c r="G224">
        <v>60</v>
      </c>
      <c r="H224">
        <v>60</v>
      </c>
      <c r="I224" s="43" t="s">
        <v>2131</v>
      </c>
      <c r="J224" s="43" t="s">
        <v>1091</v>
      </c>
      <c r="K224" s="43" t="s">
        <v>178</v>
      </c>
      <c r="L224" s="43" t="str">
        <f>IF(AND(Home!$A$1&gt;=Leave[[#This Row],[Start Time]],Home!$A$1&lt;=Leave[[#This Row],[End Time]]),"Aplica","No Aplica")</f>
        <v>No Aplica</v>
      </c>
      <c r="M224" s="43" t="str">
        <f>IF(AND(Home!$A$1&gt;=Leave[[#This Row],[Start Time]],Home!$A$1&lt;=Leave[[#This Row],[End Time]]),Home!$A$1,"No Aplica")</f>
        <v>No Aplica</v>
      </c>
      <c r="N224" s="43" t="str">
        <f>Leave[[#This Row],[User Code (Owning User) (Usuario)]]&amp;Leave[[#This Row],[fecha activa]]</f>
        <v>MIE2025210723785No Aplica</v>
      </c>
      <c r="P224" t="s">
        <v>2036</v>
      </c>
      <c r="Q224" t="s">
        <v>4084</v>
      </c>
      <c r="R224" s="43">
        <v>1</v>
      </c>
      <c r="S224" s="43">
        <v>180</v>
      </c>
    </row>
    <row r="225" spans="1:19" x14ac:dyDescent="0.3">
      <c r="A225" s="43" t="s">
        <v>465</v>
      </c>
      <c r="B225" s="3">
        <v>45910</v>
      </c>
      <c r="C225" s="3">
        <v>45910</v>
      </c>
      <c r="D225" s="43" t="s">
        <v>2469</v>
      </c>
      <c r="E225" s="43" t="s">
        <v>2130</v>
      </c>
      <c r="F225" s="43" t="s">
        <v>2132</v>
      </c>
      <c r="G225">
        <v>60</v>
      </c>
      <c r="H225">
        <v>60</v>
      </c>
      <c r="I225" s="43" t="s">
        <v>2131</v>
      </c>
      <c r="J225" s="43" t="s">
        <v>1091</v>
      </c>
      <c r="K225" s="43" t="s">
        <v>178</v>
      </c>
      <c r="L225" s="43" t="str">
        <f>IF(AND(Home!$A$1&gt;=Leave[[#This Row],[Start Time]],Home!$A$1&lt;=Leave[[#This Row],[End Time]]),"Aplica","No Aplica")</f>
        <v>No Aplica</v>
      </c>
      <c r="M225" s="43" t="str">
        <f>IF(AND(Home!$A$1&gt;=Leave[[#This Row],[Start Time]],Home!$A$1&lt;=Leave[[#This Row],[End Time]]),Home!$A$1,"No Aplica")</f>
        <v>No Aplica</v>
      </c>
      <c r="N225" s="43" t="str">
        <f>Leave[[#This Row],[User Code (Owning User) (Usuario)]]&amp;Leave[[#This Row],[fecha activa]]</f>
        <v>MIE2025210723785No Aplica</v>
      </c>
      <c r="P225" t="s">
        <v>1711</v>
      </c>
      <c r="Q225" t="s">
        <v>4085</v>
      </c>
      <c r="R225" s="43">
        <v>1</v>
      </c>
      <c r="S225" s="43">
        <v>60</v>
      </c>
    </row>
    <row r="226" spans="1:19" x14ac:dyDescent="0.3">
      <c r="A226" s="43" t="s">
        <v>465</v>
      </c>
      <c r="B226" s="3">
        <v>45909</v>
      </c>
      <c r="C226" s="3">
        <v>45909</v>
      </c>
      <c r="D226" s="43" t="s">
        <v>2469</v>
      </c>
      <c r="E226" s="43" t="s">
        <v>2130</v>
      </c>
      <c r="F226" s="43" t="s">
        <v>2132</v>
      </c>
      <c r="G226">
        <v>60</v>
      </c>
      <c r="H226">
        <v>60</v>
      </c>
      <c r="I226" s="43" t="s">
        <v>2131</v>
      </c>
      <c r="J226" s="43" t="s">
        <v>1091</v>
      </c>
      <c r="K226" s="43" t="s">
        <v>178</v>
      </c>
      <c r="L226" s="43" t="str">
        <f>IF(AND(Home!$A$1&gt;=Leave[[#This Row],[Start Time]],Home!$A$1&lt;=Leave[[#This Row],[End Time]]),"Aplica","No Aplica")</f>
        <v>No Aplica</v>
      </c>
      <c r="M226" s="43" t="str">
        <f>IF(AND(Home!$A$1&gt;=Leave[[#This Row],[Start Time]],Home!$A$1&lt;=Leave[[#This Row],[End Time]]),Home!$A$1,"No Aplica")</f>
        <v>No Aplica</v>
      </c>
      <c r="N226" s="43" t="str">
        <f>Leave[[#This Row],[User Code (Owning User) (Usuario)]]&amp;Leave[[#This Row],[fecha activa]]</f>
        <v>MIE2025210723785No Aplica</v>
      </c>
      <c r="P226" t="s">
        <v>2089</v>
      </c>
      <c r="Q226" t="s">
        <v>4086</v>
      </c>
      <c r="R226" s="43">
        <v>1</v>
      </c>
      <c r="S226" s="43">
        <v>60</v>
      </c>
    </row>
    <row r="227" spans="1:19" x14ac:dyDescent="0.3">
      <c r="A227" s="43" t="s">
        <v>465</v>
      </c>
      <c r="B227" s="3">
        <v>45905</v>
      </c>
      <c r="C227" s="3">
        <v>45905</v>
      </c>
      <c r="D227" s="43" t="s">
        <v>2469</v>
      </c>
      <c r="E227" s="43" t="s">
        <v>2130</v>
      </c>
      <c r="F227" s="43" t="s">
        <v>2132</v>
      </c>
      <c r="G227">
        <v>60</v>
      </c>
      <c r="H227">
        <v>60</v>
      </c>
      <c r="I227" s="43" t="s">
        <v>2131</v>
      </c>
      <c r="J227" s="43" t="s">
        <v>1091</v>
      </c>
      <c r="K227" s="43" t="s">
        <v>178</v>
      </c>
      <c r="L227" s="43" t="str">
        <f>IF(AND(Home!$A$1&gt;=Leave[[#This Row],[Start Time]],Home!$A$1&lt;=Leave[[#This Row],[End Time]]),"Aplica","No Aplica")</f>
        <v>No Aplica</v>
      </c>
      <c r="M227" s="43" t="str">
        <f>IF(AND(Home!$A$1&gt;=Leave[[#This Row],[Start Time]],Home!$A$1&lt;=Leave[[#This Row],[End Time]]),Home!$A$1,"No Aplica")</f>
        <v>No Aplica</v>
      </c>
      <c r="N227" s="43" t="str">
        <f>Leave[[#This Row],[User Code (Owning User) (Usuario)]]&amp;Leave[[#This Row],[fecha activa]]</f>
        <v>MIE2025210723785No Aplica</v>
      </c>
      <c r="P227" t="s">
        <v>2074</v>
      </c>
      <c r="Q227" t="s">
        <v>4087</v>
      </c>
      <c r="R227" s="43">
        <v>1</v>
      </c>
      <c r="S227" s="43">
        <v>60</v>
      </c>
    </row>
    <row r="228" spans="1:19" x14ac:dyDescent="0.3">
      <c r="A228" s="43" t="s">
        <v>468</v>
      </c>
      <c r="B228" s="3">
        <v>45907</v>
      </c>
      <c r="C228" s="3">
        <v>45907</v>
      </c>
      <c r="D228" s="43" t="s">
        <v>1549</v>
      </c>
      <c r="E228" s="43" t="s">
        <v>2130</v>
      </c>
      <c r="F228" s="43" t="s">
        <v>2132</v>
      </c>
      <c r="G228">
        <v>0</v>
      </c>
      <c r="H228">
        <v>0</v>
      </c>
      <c r="I228" s="43" t="s">
        <v>2131</v>
      </c>
      <c r="J228" s="43" t="s">
        <v>1091</v>
      </c>
      <c r="K228" s="43" t="s">
        <v>178</v>
      </c>
      <c r="L228" s="43" t="str">
        <f>IF(AND(Home!$A$1&gt;=Leave[[#This Row],[Start Time]],Home!$A$1&lt;=Leave[[#This Row],[End Time]]),"Aplica","No Aplica")</f>
        <v>No Aplica</v>
      </c>
      <c r="M228" s="43" t="str">
        <f>IF(AND(Home!$A$1&gt;=Leave[[#This Row],[Start Time]],Home!$A$1&lt;=Leave[[#This Row],[End Time]]),Home!$A$1,"No Aplica")</f>
        <v>No Aplica</v>
      </c>
      <c r="N228" s="43" t="str">
        <f>Leave[[#This Row],[User Code (Owning User) (Usuario)]]&amp;Leave[[#This Row],[fecha activa]]</f>
        <v>MIE2025210723785No Aplica</v>
      </c>
      <c r="P228" t="s">
        <v>2096</v>
      </c>
      <c r="Q228" t="s">
        <v>4088</v>
      </c>
      <c r="R228" s="43">
        <v>2</v>
      </c>
      <c r="S228" s="43">
        <v>570</v>
      </c>
    </row>
    <row r="229" spans="1:19" x14ac:dyDescent="0.3">
      <c r="A229" s="43" t="s">
        <v>465</v>
      </c>
      <c r="B229" s="3">
        <v>45906</v>
      </c>
      <c r="C229" s="3">
        <v>45906</v>
      </c>
      <c r="D229" s="43" t="s">
        <v>2469</v>
      </c>
      <c r="E229" s="43" t="s">
        <v>2130</v>
      </c>
      <c r="F229" s="43" t="s">
        <v>2132</v>
      </c>
      <c r="G229">
        <v>60</v>
      </c>
      <c r="H229">
        <v>60</v>
      </c>
      <c r="I229" s="43" t="s">
        <v>2131</v>
      </c>
      <c r="J229" s="43" t="s">
        <v>1091</v>
      </c>
      <c r="K229" s="43" t="s">
        <v>178</v>
      </c>
      <c r="L229" s="43" t="str">
        <f>IF(AND(Home!$A$1&gt;=Leave[[#This Row],[Start Time]],Home!$A$1&lt;=Leave[[#This Row],[End Time]]),"Aplica","No Aplica")</f>
        <v>No Aplica</v>
      </c>
      <c r="M229" s="43" t="str">
        <f>IF(AND(Home!$A$1&gt;=Leave[[#This Row],[Start Time]],Home!$A$1&lt;=Leave[[#This Row],[End Time]]),Home!$A$1,"No Aplica")</f>
        <v>No Aplica</v>
      </c>
      <c r="N229" s="43" t="str">
        <f>Leave[[#This Row],[User Code (Owning User) (Usuario)]]&amp;Leave[[#This Row],[fecha activa]]</f>
        <v>MIE2025210723785No Aplica</v>
      </c>
      <c r="P229" t="s">
        <v>2110</v>
      </c>
      <c r="Q229" t="s">
        <v>4089</v>
      </c>
      <c r="R229" s="43">
        <v>1</v>
      </c>
      <c r="S229" s="43">
        <v>60</v>
      </c>
    </row>
    <row r="230" spans="1:19" x14ac:dyDescent="0.3">
      <c r="A230" s="43" t="s">
        <v>465</v>
      </c>
      <c r="B230" s="3">
        <v>45903</v>
      </c>
      <c r="C230" s="3">
        <v>45903</v>
      </c>
      <c r="D230" s="43" t="s">
        <v>2469</v>
      </c>
      <c r="E230" s="43" t="s">
        <v>2130</v>
      </c>
      <c r="F230" s="43" t="s">
        <v>2132</v>
      </c>
      <c r="G230">
        <v>60</v>
      </c>
      <c r="H230">
        <v>60</v>
      </c>
      <c r="I230" s="43" t="s">
        <v>2131</v>
      </c>
      <c r="J230" s="43" t="s">
        <v>1091</v>
      </c>
      <c r="K230" s="43" t="s">
        <v>178</v>
      </c>
      <c r="L230" s="43" t="str">
        <f>IF(AND(Home!$A$1&gt;=Leave[[#This Row],[Start Time]],Home!$A$1&lt;=Leave[[#This Row],[End Time]]),"Aplica","No Aplica")</f>
        <v>No Aplica</v>
      </c>
      <c r="M230" s="43" t="str">
        <f>IF(AND(Home!$A$1&gt;=Leave[[#This Row],[Start Time]],Home!$A$1&lt;=Leave[[#This Row],[End Time]]),Home!$A$1,"No Aplica")</f>
        <v>No Aplica</v>
      </c>
      <c r="N230" s="43" t="str">
        <f>Leave[[#This Row],[User Code (Owning User) (Usuario)]]&amp;Leave[[#This Row],[fecha activa]]</f>
        <v>MIE2025210723785No Aplica</v>
      </c>
      <c r="P230" t="s">
        <v>2136</v>
      </c>
      <c r="Q230" t="s">
        <v>4090</v>
      </c>
      <c r="R230" s="43">
        <v>1</v>
      </c>
      <c r="S230" s="43">
        <v>420</v>
      </c>
    </row>
    <row r="231" spans="1:19" x14ac:dyDescent="0.3">
      <c r="A231" s="43" t="s">
        <v>465</v>
      </c>
      <c r="B231" s="3">
        <v>45902</v>
      </c>
      <c r="C231" s="3">
        <v>45902</v>
      </c>
      <c r="D231" s="43" t="s">
        <v>2469</v>
      </c>
      <c r="E231" s="43" t="s">
        <v>2130</v>
      </c>
      <c r="F231" s="43" t="s">
        <v>2132</v>
      </c>
      <c r="G231">
        <v>60</v>
      </c>
      <c r="H231">
        <v>60</v>
      </c>
      <c r="I231" s="43" t="s">
        <v>2131</v>
      </c>
      <c r="J231" s="43" t="s">
        <v>1091</v>
      </c>
      <c r="K231" s="43" t="s">
        <v>178</v>
      </c>
      <c r="L231" s="43" t="str">
        <f>IF(AND(Home!$A$1&gt;=Leave[[#This Row],[Start Time]],Home!$A$1&lt;=Leave[[#This Row],[End Time]]),"Aplica","No Aplica")</f>
        <v>No Aplica</v>
      </c>
      <c r="M231" s="43" t="str">
        <f>IF(AND(Home!$A$1&gt;=Leave[[#This Row],[Start Time]],Home!$A$1&lt;=Leave[[#This Row],[End Time]]),Home!$A$1,"No Aplica")</f>
        <v>No Aplica</v>
      </c>
      <c r="N231" s="43" t="str">
        <f>Leave[[#This Row],[User Code (Owning User) (Usuario)]]&amp;Leave[[#This Row],[fecha activa]]</f>
        <v>MIE2025210723785No Aplica</v>
      </c>
      <c r="P231" t="s">
        <v>2051</v>
      </c>
      <c r="Q231" t="s">
        <v>4091</v>
      </c>
      <c r="R231" s="43">
        <v>1</v>
      </c>
      <c r="S231" s="43">
        <v>60</v>
      </c>
    </row>
    <row r="232" spans="1:19" x14ac:dyDescent="0.3">
      <c r="A232" s="43" t="s">
        <v>471</v>
      </c>
      <c r="B232" s="3">
        <v>45922</v>
      </c>
      <c r="C232" s="3">
        <v>45922</v>
      </c>
      <c r="D232" s="43" t="s">
        <v>3849</v>
      </c>
      <c r="E232" s="43" t="s">
        <v>279</v>
      </c>
      <c r="F232" s="43" t="s">
        <v>292</v>
      </c>
      <c r="G232">
        <v>60</v>
      </c>
      <c r="H232">
        <v>60</v>
      </c>
      <c r="I232" s="43" t="s">
        <v>920</v>
      </c>
      <c r="J232" s="43" t="s">
        <v>980</v>
      </c>
      <c r="K232" s="43" t="s">
        <v>178</v>
      </c>
      <c r="L232" s="43" t="str">
        <f>IF(AND(Home!$A$1&gt;=Leave[[#This Row],[Start Time]],Home!$A$1&lt;=Leave[[#This Row],[End Time]]),"Aplica","No Aplica")</f>
        <v>Aplica</v>
      </c>
      <c r="M232" s="43">
        <f>IF(AND(Home!$A$1&gt;=Leave[[#This Row],[Start Time]],Home!$A$1&lt;=Leave[[#This Row],[End Time]]),Home!$A$1,"No Aplica")</f>
        <v>45922</v>
      </c>
      <c r="N232" s="43" t="str">
        <f>Leave[[#This Row],[User Code (Owning User) (Usuario)]]&amp;Leave[[#This Row],[fecha activa]]</f>
        <v>MIE202331031086845922</v>
      </c>
      <c r="P232" t="s">
        <v>2171</v>
      </c>
      <c r="Q232" t="s">
        <v>4092</v>
      </c>
      <c r="R232" s="43">
        <v>1</v>
      </c>
      <c r="S232" s="43">
        <v>240</v>
      </c>
    </row>
    <row r="233" spans="1:19" x14ac:dyDescent="0.3">
      <c r="A233" s="43" t="s">
        <v>471</v>
      </c>
      <c r="B233" s="3">
        <v>45920</v>
      </c>
      <c r="C233" s="3">
        <v>45920</v>
      </c>
      <c r="D233" s="43" t="s">
        <v>670</v>
      </c>
      <c r="E233" s="43" t="s">
        <v>279</v>
      </c>
      <c r="F233" s="43" t="s">
        <v>292</v>
      </c>
      <c r="G233">
        <v>120</v>
      </c>
      <c r="H233">
        <v>120</v>
      </c>
      <c r="I233" s="43" t="s">
        <v>920</v>
      </c>
      <c r="J233" s="43" t="s">
        <v>980</v>
      </c>
      <c r="K233" s="43" t="s">
        <v>178</v>
      </c>
      <c r="L233" s="43" t="str">
        <f>IF(AND(Home!$A$1&gt;=Leave[[#This Row],[Start Time]],Home!$A$1&lt;=Leave[[#This Row],[End Time]]),"Aplica","No Aplica")</f>
        <v>No Aplica</v>
      </c>
      <c r="M233" s="43" t="str">
        <f>IF(AND(Home!$A$1&gt;=Leave[[#This Row],[Start Time]],Home!$A$1&lt;=Leave[[#This Row],[End Time]]),Home!$A$1,"No Aplica")</f>
        <v>No Aplica</v>
      </c>
      <c r="N233" s="43" t="str">
        <f>Leave[[#This Row],[User Code (Owning User) (Usuario)]]&amp;Leave[[#This Row],[fecha activa]]</f>
        <v>MIE2023310310868No Aplica</v>
      </c>
      <c r="P233" t="s">
        <v>2201</v>
      </c>
      <c r="Q233" t="s">
        <v>4093</v>
      </c>
      <c r="R233" s="43">
        <v>1</v>
      </c>
      <c r="S233" s="43">
        <v>480</v>
      </c>
    </row>
    <row r="234" spans="1:19" x14ac:dyDescent="0.3">
      <c r="A234" s="43" t="s">
        <v>471</v>
      </c>
      <c r="B234" s="3">
        <v>45918</v>
      </c>
      <c r="C234" s="3">
        <v>45918</v>
      </c>
      <c r="D234" s="43" t="s">
        <v>3369</v>
      </c>
      <c r="E234" s="43" t="s">
        <v>279</v>
      </c>
      <c r="F234" s="43" t="s">
        <v>292</v>
      </c>
      <c r="G234">
        <v>120</v>
      </c>
      <c r="H234">
        <v>120</v>
      </c>
      <c r="I234" s="43" t="s">
        <v>920</v>
      </c>
      <c r="J234" s="43" t="s">
        <v>980</v>
      </c>
      <c r="K234" s="43" t="s">
        <v>178</v>
      </c>
      <c r="L234" s="43" t="str">
        <f>IF(AND(Home!$A$1&gt;=Leave[[#This Row],[Start Time]],Home!$A$1&lt;=Leave[[#This Row],[End Time]]),"Aplica","No Aplica")</f>
        <v>No Aplica</v>
      </c>
      <c r="M234" s="43" t="str">
        <f>IF(AND(Home!$A$1&gt;=Leave[[#This Row],[Start Time]],Home!$A$1&lt;=Leave[[#This Row],[End Time]]),Home!$A$1,"No Aplica")</f>
        <v>No Aplica</v>
      </c>
      <c r="N234" s="43" t="str">
        <f>Leave[[#This Row],[User Code (Owning User) (Usuario)]]&amp;Leave[[#This Row],[fecha activa]]</f>
        <v>MIE2023310310868No Aplica</v>
      </c>
      <c r="P234" t="s">
        <v>2174</v>
      </c>
      <c r="Q234" t="s">
        <v>4094</v>
      </c>
      <c r="R234" s="43">
        <v>1</v>
      </c>
      <c r="S234" s="43">
        <v>540</v>
      </c>
    </row>
    <row r="235" spans="1:19" x14ac:dyDescent="0.3">
      <c r="A235" s="43" t="s">
        <v>471</v>
      </c>
      <c r="B235" s="3">
        <v>45917</v>
      </c>
      <c r="C235" s="3">
        <v>45917</v>
      </c>
      <c r="D235" s="43" t="s">
        <v>3671</v>
      </c>
      <c r="E235" s="43" t="s">
        <v>279</v>
      </c>
      <c r="F235" s="43" t="s">
        <v>292</v>
      </c>
      <c r="G235">
        <v>60</v>
      </c>
      <c r="H235">
        <v>60</v>
      </c>
      <c r="I235" s="43" t="s">
        <v>920</v>
      </c>
      <c r="J235" s="43" t="s">
        <v>980</v>
      </c>
      <c r="K235" s="43" t="s">
        <v>178</v>
      </c>
      <c r="L235" s="43" t="str">
        <f>IF(AND(Home!$A$1&gt;=Leave[[#This Row],[Start Time]],Home!$A$1&lt;=Leave[[#This Row],[End Time]]),"Aplica","No Aplica")</f>
        <v>No Aplica</v>
      </c>
      <c r="M235" s="43" t="str">
        <f>IF(AND(Home!$A$1&gt;=Leave[[#This Row],[Start Time]],Home!$A$1&lt;=Leave[[#This Row],[End Time]]),Home!$A$1,"No Aplica")</f>
        <v>No Aplica</v>
      </c>
      <c r="N235" s="43" t="str">
        <f>Leave[[#This Row],[User Code (Owning User) (Usuario)]]&amp;Leave[[#This Row],[fecha activa]]</f>
        <v>MIE2023310310868No Aplica</v>
      </c>
      <c r="P235" t="s">
        <v>2090</v>
      </c>
      <c r="Q235" t="s">
        <v>4095</v>
      </c>
      <c r="R235" s="43">
        <v>1</v>
      </c>
      <c r="S235" s="43">
        <v>60</v>
      </c>
    </row>
    <row r="236" spans="1:19" x14ac:dyDescent="0.3">
      <c r="A236" s="43" t="s">
        <v>476</v>
      </c>
      <c r="B236" s="3">
        <v>45928</v>
      </c>
      <c r="C236" s="3">
        <v>45928</v>
      </c>
      <c r="D236" s="43" t="s">
        <v>2279</v>
      </c>
      <c r="E236" s="43" t="s">
        <v>279</v>
      </c>
      <c r="F236" s="43" t="s">
        <v>292</v>
      </c>
      <c r="G236">
        <v>540</v>
      </c>
      <c r="H236">
        <v>540</v>
      </c>
      <c r="I236" s="43" t="s">
        <v>920</v>
      </c>
      <c r="J236" s="43" t="s">
        <v>980</v>
      </c>
      <c r="K236" s="43" t="s">
        <v>178</v>
      </c>
      <c r="L236" s="43" t="str">
        <f>IF(AND(Home!$A$1&gt;=Leave[[#This Row],[Start Time]],Home!$A$1&lt;=Leave[[#This Row],[End Time]]),"Aplica","No Aplica")</f>
        <v>No Aplica</v>
      </c>
      <c r="M236" s="43" t="str">
        <f>IF(AND(Home!$A$1&gt;=Leave[[#This Row],[Start Time]],Home!$A$1&lt;=Leave[[#This Row],[End Time]]),Home!$A$1,"No Aplica")</f>
        <v>No Aplica</v>
      </c>
      <c r="N236" s="43" t="str">
        <f>Leave[[#This Row],[User Code (Owning User) (Usuario)]]&amp;Leave[[#This Row],[fecha activa]]</f>
        <v>MIE2023310310868No Aplica</v>
      </c>
      <c r="P236" t="s">
        <v>2211</v>
      </c>
      <c r="Q236" t="s">
        <v>4096</v>
      </c>
      <c r="R236" s="43">
        <v>1</v>
      </c>
      <c r="S236" s="43">
        <v>480</v>
      </c>
    </row>
    <row r="237" spans="1:19" x14ac:dyDescent="0.3">
      <c r="A237" s="43" t="s">
        <v>471</v>
      </c>
      <c r="B237" s="3">
        <v>45913</v>
      </c>
      <c r="C237" s="3">
        <v>45913</v>
      </c>
      <c r="D237" s="43" t="s">
        <v>621</v>
      </c>
      <c r="E237" s="43" t="s">
        <v>279</v>
      </c>
      <c r="F237" s="43" t="s">
        <v>292</v>
      </c>
      <c r="G237">
        <v>120</v>
      </c>
      <c r="H237">
        <v>120</v>
      </c>
      <c r="I237" s="43" t="s">
        <v>920</v>
      </c>
      <c r="J237" s="43" t="s">
        <v>980</v>
      </c>
      <c r="K237" s="43" t="s">
        <v>178</v>
      </c>
      <c r="L237" s="43" t="str">
        <f>IF(AND(Home!$A$1&gt;=Leave[[#This Row],[Start Time]],Home!$A$1&lt;=Leave[[#This Row],[End Time]]),"Aplica","No Aplica")</f>
        <v>No Aplica</v>
      </c>
      <c r="M237" s="43" t="str">
        <f>IF(AND(Home!$A$1&gt;=Leave[[#This Row],[Start Time]],Home!$A$1&lt;=Leave[[#This Row],[End Time]]),Home!$A$1,"No Aplica")</f>
        <v>No Aplica</v>
      </c>
      <c r="N237" s="43" t="str">
        <f>Leave[[#This Row],[User Code (Owning User) (Usuario)]]&amp;Leave[[#This Row],[fecha activa]]</f>
        <v>MIE2023310310868No Aplica</v>
      </c>
      <c r="P237" t="s">
        <v>2214</v>
      </c>
      <c r="Q237" t="s">
        <v>4097</v>
      </c>
      <c r="R237" s="43">
        <v>1</v>
      </c>
      <c r="S237" s="43">
        <v>60</v>
      </c>
    </row>
    <row r="238" spans="1:19" x14ac:dyDescent="0.3">
      <c r="A238" s="43" t="s">
        <v>471</v>
      </c>
      <c r="B238" s="3">
        <v>45911</v>
      </c>
      <c r="C238" s="3">
        <v>45911</v>
      </c>
      <c r="D238" s="43" t="s">
        <v>3369</v>
      </c>
      <c r="E238" s="43" t="s">
        <v>279</v>
      </c>
      <c r="F238" s="43" t="s">
        <v>292</v>
      </c>
      <c r="G238">
        <v>120</v>
      </c>
      <c r="H238">
        <v>120</v>
      </c>
      <c r="I238" s="43" t="s">
        <v>920</v>
      </c>
      <c r="J238" s="43" t="s">
        <v>980</v>
      </c>
      <c r="K238" s="43" t="s">
        <v>178</v>
      </c>
      <c r="L238" s="43" t="str">
        <f>IF(AND(Home!$A$1&gt;=Leave[[#This Row],[Start Time]],Home!$A$1&lt;=Leave[[#This Row],[End Time]]),"Aplica","No Aplica")</f>
        <v>No Aplica</v>
      </c>
      <c r="M238" s="43" t="str">
        <f>IF(AND(Home!$A$1&gt;=Leave[[#This Row],[Start Time]],Home!$A$1&lt;=Leave[[#This Row],[End Time]]),Home!$A$1,"No Aplica")</f>
        <v>No Aplica</v>
      </c>
      <c r="N238" s="43" t="str">
        <f>Leave[[#This Row],[User Code (Owning User) (Usuario)]]&amp;Leave[[#This Row],[fecha activa]]</f>
        <v>MIE2023310310868No Aplica</v>
      </c>
      <c r="P238" t="s">
        <v>2316</v>
      </c>
      <c r="Q238" t="s">
        <v>4098</v>
      </c>
      <c r="R238" s="43">
        <v>1</v>
      </c>
      <c r="S238" s="43">
        <v>540</v>
      </c>
    </row>
    <row r="239" spans="1:19" x14ac:dyDescent="0.3">
      <c r="A239" s="43" t="s">
        <v>471</v>
      </c>
      <c r="B239" s="3">
        <v>45910</v>
      </c>
      <c r="C239" s="3">
        <v>45910</v>
      </c>
      <c r="D239" s="43" t="s">
        <v>621</v>
      </c>
      <c r="E239" s="43" t="s">
        <v>279</v>
      </c>
      <c r="F239" s="43" t="s">
        <v>292</v>
      </c>
      <c r="G239">
        <v>60</v>
      </c>
      <c r="H239">
        <v>60</v>
      </c>
      <c r="I239" s="43" t="s">
        <v>920</v>
      </c>
      <c r="J239" s="43" t="s">
        <v>980</v>
      </c>
      <c r="K239" s="43" t="s">
        <v>178</v>
      </c>
      <c r="L239" s="43" t="str">
        <f>IF(AND(Home!$A$1&gt;=Leave[[#This Row],[Start Time]],Home!$A$1&lt;=Leave[[#This Row],[End Time]]),"Aplica","No Aplica")</f>
        <v>No Aplica</v>
      </c>
      <c r="M239" s="43" t="str">
        <f>IF(AND(Home!$A$1&gt;=Leave[[#This Row],[Start Time]],Home!$A$1&lt;=Leave[[#This Row],[End Time]]),Home!$A$1,"No Aplica")</f>
        <v>No Aplica</v>
      </c>
      <c r="N239" s="43" t="str">
        <f>Leave[[#This Row],[User Code (Owning User) (Usuario)]]&amp;Leave[[#This Row],[fecha activa]]</f>
        <v>MIE2023310310868No Aplica</v>
      </c>
      <c r="P239" t="s">
        <v>2223</v>
      </c>
      <c r="Q239" t="s">
        <v>4099</v>
      </c>
      <c r="R239" s="43">
        <v>1</v>
      </c>
      <c r="S239" s="43">
        <v>60</v>
      </c>
    </row>
    <row r="240" spans="1:19" x14ac:dyDescent="0.3">
      <c r="A240" s="43" t="s">
        <v>476</v>
      </c>
      <c r="B240" s="3">
        <v>45921</v>
      </c>
      <c r="C240" s="3">
        <v>45921</v>
      </c>
      <c r="D240" s="43" t="s">
        <v>3146</v>
      </c>
      <c r="E240" s="43" t="s">
        <v>279</v>
      </c>
      <c r="F240" s="43" t="s">
        <v>292</v>
      </c>
      <c r="G240">
        <v>540</v>
      </c>
      <c r="H240">
        <v>540</v>
      </c>
      <c r="I240" s="43" t="s">
        <v>920</v>
      </c>
      <c r="J240" s="43" t="s">
        <v>980</v>
      </c>
      <c r="K240" s="43" t="s">
        <v>178</v>
      </c>
      <c r="L240" s="43" t="str">
        <f>IF(AND(Home!$A$1&gt;=Leave[[#This Row],[Start Time]],Home!$A$1&lt;=Leave[[#This Row],[End Time]]),"Aplica","No Aplica")</f>
        <v>No Aplica</v>
      </c>
      <c r="M240" s="43" t="str">
        <f>IF(AND(Home!$A$1&gt;=Leave[[#This Row],[Start Time]],Home!$A$1&lt;=Leave[[#This Row],[End Time]]),Home!$A$1,"No Aplica")</f>
        <v>No Aplica</v>
      </c>
      <c r="N240" s="43" t="str">
        <f>Leave[[#This Row],[User Code (Owning User) (Usuario)]]&amp;Leave[[#This Row],[fecha activa]]</f>
        <v>MIE2023310310868No Aplica</v>
      </c>
      <c r="P240" t="s">
        <v>2310</v>
      </c>
      <c r="Q240" t="s">
        <v>4100</v>
      </c>
      <c r="R240" s="43">
        <v>1</v>
      </c>
      <c r="S240" s="43">
        <v>30</v>
      </c>
    </row>
    <row r="241" spans="1:19" x14ac:dyDescent="0.3">
      <c r="A241" s="43" t="s">
        <v>471</v>
      </c>
      <c r="B241" s="3">
        <v>45906</v>
      </c>
      <c r="C241" s="3">
        <v>45906</v>
      </c>
      <c r="D241" s="43" t="s">
        <v>621</v>
      </c>
      <c r="E241" s="43" t="s">
        <v>279</v>
      </c>
      <c r="F241" s="43" t="s">
        <v>292</v>
      </c>
      <c r="G241">
        <v>120</v>
      </c>
      <c r="H241">
        <v>120</v>
      </c>
      <c r="I241" s="43" t="s">
        <v>920</v>
      </c>
      <c r="J241" s="43" t="s">
        <v>980</v>
      </c>
      <c r="K241" s="43" t="s">
        <v>178</v>
      </c>
      <c r="L241" s="43" t="str">
        <f>IF(AND(Home!$A$1&gt;=Leave[[#This Row],[Start Time]],Home!$A$1&lt;=Leave[[#This Row],[End Time]]),"Aplica","No Aplica")</f>
        <v>No Aplica</v>
      </c>
      <c r="M241" s="43" t="str">
        <f>IF(AND(Home!$A$1&gt;=Leave[[#This Row],[Start Time]],Home!$A$1&lt;=Leave[[#This Row],[End Time]]),Home!$A$1,"No Aplica")</f>
        <v>No Aplica</v>
      </c>
      <c r="N241" s="43" t="str">
        <f>Leave[[#This Row],[User Code (Owning User) (Usuario)]]&amp;Leave[[#This Row],[fecha activa]]</f>
        <v>MIE2023310310868No Aplica</v>
      </c>
      <c r="P241" t="s">
        <v>2325</v>
      </c>
      <c r="Q241" t="s">
        <v>4101</v>
      </c>
      <c r="R241" s="43">
        <v>1</v>
      </c>
      <c r="S241" s="43">
        <v>60</v>
      </c>
    </row>
    <row r="242" spans="1:19" x14ac:dyDescent="0.3">
      <c r="A242" s="43" t="s">
        <v>471</v>
      </c>
      <c r="B242" s="3">
        <v>45905</v>
      </c>
      <c r="C242" s="3">
        <v>45905</v>
      </c>
      <c r="D242" s="43" t="s">
        <v>3023</v>
      </c>
      <c r="E242" s="43" t="s">
        <v>279</v>
      </c>
      <c r="F242" s="43" t="s">
        <v>292</v>
      </c>
      <c r="G242">
        <v>90</v>
      </c>
      <c r="H242">
        <v>90</v>
      </c>
      <c r="I242" s="43" t="s">
        <v>920</v>
      </c>
      <c r="J242" s="43" t="s">
        <v>980</v>
      </c>
      <c r="K242" s="43" t="s">
        <v>178</v>
      </c>
      <c r="L242" s="43" t="str">
        <f>IF(AND(Home!$A$1&gt;=Leave[[#This Row],[Start Time]],Home!$A$1&lt;=Leave[[#This Row],[End Time]]),"Aplica","No Aplica")</f>
        <v>No Aplica</v>
      </c>
      <c r="M242" s="43" t="str">
        <f>IF(AND(Home!$A$1&gt;=Leave[[#This Row],[Start Time]],Home!$A$1&lt;=Leave[[#This Row],[End Time]]),Home!$A$1,"No Aplica")</f>
        <v>No Aplica</v>
      </c>
      <c r="N242" s="43" t="str">
        <f>Leave[[#This Row],[User Code (Owning User) (Usuario)]]&amp;Leave[[#This Row],[fecha activa]]</f>
        <v>MIE2023310310868No Aplica</v>
      </c>
      <c r="P242" t="s">
        <v>2336</v>
      </c>
      <c r="Q242" t="s">
        <v>4102</v>
      </c>
      <c r="R242" s="43">
        <v>1</v>
      </c>
      <c r="S242" s="43">
        <v>210</v>
      </c>
    </row>
    <row r="243" spans="1:19" x14ac:dyDescent="0.3">
      <c r="A243" s="43" t="s">
        <v>471</v>
      </c>
      <c r="B243" s="3">
        <v>45904</v>
      </c>
      <c r="C243" s="3">
        <v>45904</v>
      </c>
      <c r="D243" s="43" t="s">
        <v>2948</v>
      </c>
      <c r="E243" s="43" t="s">
        <v>279</v>
      </c>
      <c r="F243" s="43" t="s">
        <v>292</v>
      </c>
      <c r="G243">
        <v>60</v>
      </c>
      <c r="H243">
        <v>60</v>
      </c>
      <c r="I243" s="43" t="s">
        <v>920</v>
      </c>
      <c r="J243" s="43" t="s">
        <v>980</v>
      </c>
      <c r="K243" s="43" t="s">
        <v>178</v>
      </c>
      <c r="L243" s="43" t="str">
        <f>IF(AND(Home!$A$1&gt;=Leave[[#This Row],[Start Time]],Home!$A$1&lt;=Leave[[#This Row],[End Time]]),"Aplica","No Aplica")</f>
        <v>No Aplica</v>
      </c>
      <c r="M243" s="43" t="str">
        <f>IF(AND(Home!$A$1&gt;=Leave[[#This Row],[Start Time]],Home!$A$1&lt;=Leave[[#This Row],[End Time]]),Home!$A$1,"No Aplica")</f>
        <v>No Aplica</v>
      </c>
      <c r="N243" s="43" t="str">
        <f>Leave[[#This Row],[User Code (Owning User) (Usuario)]]&amp;Leave[[#This Row],[fecha activa]]</f>
        <v>MIE2023310310868No Aplica</v>
      </c>
      <c r="P243" t="s">
        <v>2256</v>
      </c>
      <c r="Q243" t="s">
        <v>4103</v>
      </c>
      <c r="R243" s="43">
        <v>1</v>
      </c>
      <c r="S243" s="43">
        <v>60</v>
      </c>
    </row>
    <row r="244" spans="1:19" x14ac:dyDescent="0.3">
      <c r="A244" s="43" t="s">
        <v>471</v>
      </c>
      <c r="B244" s="3">
        <v>45904</v>
      </c>
      <c r="C244" s="3">
        <v>45904</v>
      </c>
      <c r="D244" s="43" t="s">
        <v>2949</v>
      </c>
      <c r="E244" s="43" t="s">
        <v>279</v>
      </c>
      <c r="F244" s="43" t="s">
        <v>292</v>
      </c>
      <c r="G244">
        <v>60</v>
      </c>
      <c r="H244">
        <v>60</v>
      </c>
      <c r="I244" s="43" t="s">
        <v>920</v>
      </c>
      <c r="J244" s="43" t="s">
        <v>980</v>
      </c>
      <c r="K244" s="43" t="s">
        <v>178</v>
      </c>
      <c r="L244" s="43" t="str">
        <f>IF(AND(Home!$A$1&gt;=Leave[[#This Row],[Start Time]],Home!$A$1&lt;=Leave[[#This Row],[End Time]]),"Aplica","No Aplica")</f>
        <v>No Aplica</v>
      </c>
      <c r="M244" s="43" t="str">
        <f>IF(AND(Home!$A$1&gt;=Leave[[#This Row],[Start Time]],Home!$A$1&lt;=Leave[[#This Row],[End Time]]),Home!$A$1,"No Aplica")</f>
        <v>No Aplica</v>
      </c>
      <c r="N244" s="43" t="str">
        <f>Leave[[#This Row],[User Code (Owning User) (Usuario)]]&amp;Leave[[#This Row],[fecha activa]]</f>
        <v>MIE2023310310868No Aplica</v>
      </c>
      <c r="P244" t="s">
        <v>2353</v>
      </c>
      <c r="Q244" t="s">
        <v>4104</v>
      </c>
      <c r="R244" s="43">
        <v>1</v>
      </c>
      <c r="S244" s="43">
        <v>60</v>
      </c>
    </row>
    <row r="245" spans="1:19" x14ac:dyDescent="0.3">
      <c r="A245" s="43" t="s">
        <v>471</v>
      </c>
      <c r="B245" s="3">
        <v>45903</v>
      </c>
      <c r="C245" s="3">
        <v>45903</v>
      </c>
      <c r="D245" s="43" t="s">
        <v>602</v>
      </c>
      <c r="E245" s="43" t="s">
        <v>279</v>
      </c>
      <c r="F245" s="43" t="s">
        <v>292</v>
      </c>
      <c r="G245">
        <v>60</v>
      </c>
      <c r="H245">
        <v>60</v>
      </c>
      <c r="I245" s="43" t="s">
        <v>920</v>
      </c>
      <c r="J245" s="43" t="s">
        <v>980</v>
      </c>
      <c r="K245" s="43" t="s">
        <v>178</v>
      </c>
      <c r="L245" s="43" t="str">
        <f>IF(AND(Home!$A$1&gt;=Leave[[#This Row],[Start Time]],Home!$A$1&lt;=Leave[[#This Row],[End Time]]),"Aplica","No Aplica")</f>
        <v>No Aplica</v>
      </c>
      <c r="M245" s="43" t="str">
        <f>IF(AND(Home!$A$1&gt;=Leave[[#This Row],[Start Time]],Home!$A$1&lt;=Leave[[#This Row],[End Time]]),Home!$A$1,"No Aplica")</f>
        <v>No Aplica</v>
      </c>
      <c r="N245" s="43" t="str">
        <f>Leave[[#This Row],[User Code (Owning User) (Usuario)]]&amp;Leave[[#This Row],[fecha activa]]</f>
        <v>MIE2023310310868No Aplica</v>
      </c>
      <c r="P245" t="s">
        <v>2253</v>
      </c>
      <c r="Q245" t="s">
        <v>4105</v>
      </c>
      <c r="R245" s="43">
        <v>1</v>
      </c>
      <c r="S245" s="43">
        <v>540</v>
      </c>
    </row>
    <row r="246" spans="1:19" x14ac:dyDescent="0.3">
      <c r="A246" s="43" t="s">
        <v>471</v>
      </c>
      <c r="B246" s="3">
        <v>45914</v>
      </c>
      <c r="C246" s="3">
        <v>45914</v>
      </c>
      <c r="D246" s="43" t="s">
        <v>2060</v>
      </c>
      <c r="E246" s="43" t="s">
        <v>279</v>
      </c>
      <c r="F246" s="43" t="s">
        <v>292</v>
      </c>
      <c r="G246">
        <v>540</v>
      </c>
      <c r="H246">
        <v>540</v>
      </c>
      <c r="I246" s="43" t="s">
        <v>920</v>
      </c>
      <c r="J246" s="43" t="s">
        <v>980</v>
      </c>
      <c r="K246" s="43" t="s">
        <v>178</v>
      </c>
      <c r="L246" s="43" t="str">
        <f>IF(AND(Home!$A$1&gt;=Leave[[#This Row],[Start Time]],Home!$A$1&lt;=Leave[[#This Row],[End Time]]),"Aplica","No Aplica")</f>
        <v>No Aplica</v>
      </c>
      <c r="M246" s="43" t="str">
        <f>IF(AND(Home!$A$1&gt;=Leave[[#This Row],[Start Time]],Home!$A$1&lt;=Leave[[#This Row],[End Time]]),Home!$A$1,"No Aplica")</f>
        <v>No Aplica</v>
      </c>
      <c r="N246" s="43" t="str">
        <f>Leave[[#This Row],[User Code (Owning User) (Usuario)]]&amp;Leave[[#This Row],[fecha activa]]</f>
        <v>MIE2023310310868No Aplica</v>
      </c>
      <c r="P246" t="s">
        <v>2230</v>
      </c>
      <c r="Q246" t="s">
        <v>4106</v>
      </c>
      <c r="R246" s="43">
        <v>1</v>
      </c>
      <c r="S246" s="43">
        <v>120</v>
      </c>
    </row>
    <row r="247" spans="1:19" x14ac:dyDescent="0.3">
      <c r="A247" s="43" t="s">
        <v>476</v>
      </c>
      <c r="B247" s="3">
        <v>45907</v>
      </c>
      <c r="C247" s="3">
        <v>45907</v>
      </c>
      <c r="D247" s="43" t="s">
        <v>1549</v>
      </c>
      <c r="E247" s="43" t="s">
        <v>279</v>
      </c>
      <c r="F247" s="43" t="s">
        <v>292</v>
      </c>
      <c r="G247">
        <v>540</v>
      </c>
      <c r="H247">
        <v>540</v>
      </c>
      <c r="I247" s="43" t="s">
        <v>920</v>
      </c>
      <c r="J247" s="43" t="s">
        <v>980</v>
      </c>
      <c r="K247" s="43" t="s">
        <v>178</v>
      </c>
      <c r="L247" s="43" t="str">
        <f>IF(AND(Home!$A$1&gt;=Leave[[#This Row],[Start Time]],Home!$A$1&lt;=Leave[[#This Row],[End Time]]),"Aplica","No Aplica")</f>
        <v>No Aplica</v>
      </c>
      <c r="M247" s="43" t="str">
        <f>IF(AND(Home!$A$1&gt;=Leave[[#This Row],[Start Time]],Home!$A$1&lt;=Leave[[#This Row],[End Time]]),Home!$A$1,"No Aplica")</f>
        <v>No Aplica</v>
      </c>
      <c r="N247" s="43" t="str">
        <f>Leave[[#This Row],[User Code (Owning User) (Usuario)]]&amp;Leave[[#This Row],[fecha activa]]</f>
        <v>MIE2023310310868No Aplica</v>
      </c>
      <c r="P247" t="s">
        <v>2419</v>
      </c>
      <c r="Q247" t="s">
        <v>4107</v>
      </c>
      <c r="R247" s="43">
        <v>1</v>
      </c>
      <c r="S247" s="43">
        <v>540</v>
      </c>
    </row>
    <row r="248" spans="1:19" x14ac:dyDescent="0.3">
      <c r="A248" s="43" t="s">
        <v>471</v>
      </c>
      <c r="B248" s="3">
        <v>45925</v>
      </c>
      <c r="C248" s="3">
        <v>45925</v>
      </c>
      <c r="D248" s="43" t="s">
        <v>3839</v>
      </c>
      <c r="E248" s="43" t="s">
        <v>2555</v>
      </c>
      <c r="F248" s="43" t="s">
        <v>2557</v>
      </c>
      <c r="G248">
        <v>0</v>
      </c>
      <c r="H248">
        <v>0</v>
      </c>
      <c r="I248" s="43" t="s">
        <v>2556</v>
      </c>
      <c r="J248" s="43" t="s">
        <v>1051</v>
      </c>
      <c r="K248" s="43" t="s">
        <v>177</v>
      </c>
      <c r="L248" s="43" t="str">
        <f>IF(AND(Home!$A$1&gt;=Leave[[#This Row],[Start Time]],Home!$A$1&lt;=Leave[[#This Row],[End Time]]),"Aplica","No Aplica")</f>
        <v>No Aplica</v>
      </c>
      <c r="M248" s="43" t="str">
        <f>IF(AND(Home!$A$1&gt;=Leave[[#This Row],[Start Time]],Home!$A$1&lt;=Leave[[#This Row],[End Time]]),Home!$A$1,"No Aplica")</f>
        <v>No Aplica</v>
      </c>
      <c r="N248" s="43" t="str">
        <f>Leave[[#This Row],[User Code (Owning User) (Usuario)]]&amp;Leave[[#This Row],[fecha activa]]</f>
        <v>MIE2025270824202No Aplica</v>
      </c>
      <c r="P248" t="s">
        <v>2416</v>
      </c>
      <c r="Q248" t="s">
        <v>4108</v>
      </c>
      <c r="R248" s="43">
        <v>1</v>
      </c>
      <c r="S248" s="43">
        <v>60</v>
      </c>
    </row>
    <row r="249" spans="1:19" x14ac:dyDescent="0.3">
      <c r="A249" s="43" t="s">
        <v>471</v>
      </c>
      <c r="B249" s="3">
        <v>45925</v>
      </c>
      <c r="C249" s="3">
        <v>45925</v>
      </c>
      <c r="D249" s="43" t="s">
        <v>3573</v>
      </c>
      <c r="E249" s="43" t="s">
        <v>2555</v>
      </c>
      <c r="F249" s="43" t="s">
        <v>2557</v>
      </c>
      <c r="G249">
        <v>0</v>
      </c>
      <c r="H249">
        <v>0</v>
      </c>
      <c r="I249" s="43" t="s">
        <v>2556</v>
      </c>
      <c r="J249" s="43" t="s">
        <v>1051</v>
      </c>
      <c r="K249" s="43" t="s">
        <v>177</v>
      </c>
      <c r="L249" s="43" t="str">
        <f>IF(AND(Home!$A$1&gt;=Leave[[#This Row],[Start Time]],Home!$A$1&lt;=Leave[[#This Row],[End Time]]),"Aplica","No Aplica")</f>
        <v>No Aplica</v>
      </c>
      <c r="M249" s="43" t="str">
        <f>IF(AND(Home!$A$1&gt;=Leave[[#This Row],[Start Time]],Home!$A$1&lt;=Leave[[#This Row],[End Time]]),Home!$A$1,"No Aplica")</f>
        <v>No Aplica</v>
      </c>
      <c r="N249" s="43" t="str">
        <f>Leave[[#This Row],[User Code (Owning User) (Usuario)]]&amp;Leave[[#This Row],[fecha activa]]</f>
        <v>MIE2025270824202No Aplica</v>
      </c>
      <c r="P249" t="s">
        <v>2367</v>
      </c>
      <c r="Q249" t="s">
        <v>4109</v>
      </c>
      <c r="R249" s="43">
        <v>1</v>
      </c>
      <c r="S249" s="43">
        <v>60</v>
      </c>
    </row>
    <row r="250" spans="1:19" x14ac:dyDescent="0.3">
      <c r="A250" s="43" t="s">
        <v>471</v>
      </c>
      <c r="B250" s="3">
        <v>45908</v>
      </c>
      <c r="C250" s="3">
        <v>45908</v>
      </c>
      <c r="D250" s="43" t="s">
        <v>3234</v>
      </c>
      <c r="E250" s="43" t="s">
        <v>2555</v>
      </c>
      <c r="F250" s="43" t="s">
        <v>2557</v>
      </c>
      <c r="G250">
        <v>660</v>
      </c>
      <c r="H250">
        <v>540</v>
      </c>
      <c r="I250" s="43" t="s">
        <v>2556</v>
      </c>
      <c r="J250" s="43" t="s">
        <v>1051</v>
      </c>
      <c r="K250" s="43" t="s">
        <v>177</v>
      </c>
      <c r="L250" s="43" t="str">
        <f>IF(AND(Home!$A$1&gt;=Leave[[#This Row],[Start Time]],Home!$A$1&lt;=Leave[[#This Row],[End Time]]),"Aplica","No Aplica")</f>
        <v>No Aplica</v>
      </c>
      <c r="M250" s="43" t="str">
        <f>IF(AND(Home!$A$1&gt;=Leave[[#This Row],[Start Time]],Home!$A$1&lt;=Leave[[#This Row],[End Time]]),Home!$A$1,"No Aplica")</f>
        <v>No Aplica</v>
      </c>
      <c r="N250" s="43" t="str">
        <f>Leave[[#This Row],[User Code (Owning User) (Usuario)]]&amp;Leave[[#This Row],[fecha activa]]</f>
        <v>MIE2025270824202No Aplica</v>
      </c>
      <c r="P250" t="s">
        <v>2425</v>
      </c>
      <c r="Q250" t="s">
        <v>4110</v>
      </c>
      <c r="R250" s="43">
        <v>1</v>
      </c>
      <c r="S250" s="43">
        <v>60</v>
      </c>
    </row>
    <row r="251" spans="1:19" x14ac:dyDescent="0.3">
      <c r="A251" s="43" t="s">
        <v>471</v>
      </c>
      <c r="B251" s="3">
        <v>45903</v>
      </c>
      <c r="C251" s="3">
        <v>45903</v>
      </c>
      <c r="D251" s="43" t="s">
        <v>2769</v>
      </c>
      <c r="E251" s="43" t="s">
        <v>2555</v>
      </c>
      <c r="F251" s="43" t="s">
        <v>2557</v>
      </c>
      <c r="G251">
        <v>360</v>
      </c>
      <c r="H251">
        <v>360</v>
      </c>
      <c r="I251" s="43" t="s">
        <v>2556</v>
      </c>
      <c r="J251" s="43" t="s">
        <v>1051</v>
      </c>
      <c r="K251" s="43" t="s">
        <v>177</v>
      </c>
      <c r="L251" s="43" t="str">
        <f>IF(AND(Home!$A$1&gt;=Leave[[#This Row],[Start Time]],Home!$A$1&lt;=Leave[[#This Row],[End Time]]),"Aplica","No Aplica")</f>
        <v>No Aplica</v>
      </c>
      <c r="M251" s="43" t="str">
        <f>IF(AND(Home!$A$1&gt;=Leave[[#This Row],[Start Time]],Home!$A$1&lt;=Leave[[#This Row],[End Time]]),Home!$A$1,"No Aplica")</f>
        <v>No Aplica</v>
      </c>
      <c r="N251" s="43" t="str">
        <f>Leave[[#This Row],[User Code (Owning User) (Usuario)]]&amp;Leave[[#This Row],[fecha activa]]</f>
        <v>MIE2025270824202No Aplica</v>
      </c>
      <c r="P251" t="s">
        <v>2436</v>
      </c>
      <c r="Q251" t="s">
        <v>4111</v>
      </c>
      <c r="R251" s="43">
        <v>1</v>
      </c>
      <c r="S251" s="43">
        <v>120</v>
      </c>
    </row>
    <row r="252" spans="1:19" x14ac:dyDescent="0.3">
      <c r="A252" s="43" t="s">
        <v>471</v>
      </c>
      <c r="B252" s="3">
        <v>45901</v>
      </c>
      <c r="C252" s="3">
        <v>45901</v>
      </c>
      <c r="D252" s="43" t="s">
        <v>2601</v>
      </c>
      <c r="E252" s="43" t="s">
        <v>2555</v>
      </c>
      <c r="F252" s="43" t="s">
        <v>2557</v>
      </c>
      <c r="G252">
        <v>300</v>
      </c>
      <c r="H252">
        <v>300</v>
      </c>
      <c r="I252" s="43" t="s">
        <v>2556</v>
      </c>
      <c r="J252" s="43" t="s">
        <v>1051</v>
      </c>
      <c r="K252" s="43" t="s">
        <v>177</v>
      </c>
      <c r="L252" s="43" t="str">
        <f>IF(AND(Home!$A$1&gt;=Leave[[#This Row],[Start Time]],Home!$A$1&lt;=Leave[[#This Row],[End Time]]),"Aplica","No Aplica")</f>
        <v>No Aplica</v>
      </c>
      <c r="M252" s="43" t="str">
        <f>IF(AND(Home!$A$1&gt;=Leave[[#This Row],[Start Time]],Home!$A$1&lt;=Leave[[#This Row],[End Time]]),Home!$A$1,"No Aplica")</f>
        <v>No Aplica</v>
      </c>
      <c r="N252" s="43" t="str">
        <f>Leave[[#This Row],[User Code (Owning User) (Usuario)]]&amp;Leave[[#This Row],[fecha activa]]</f>
        <v>MIE2025270824202No Aplica</v>
      </c>
      <c r="P252" t="s">
        <v>2413</v>
      </c>
      <c r="Q252" t="s">
        <v>4112</v>
      </c>
      <c r="R252" s="43">
        <v>1</v>
      </c>
      <c r="S252" s="43">
        <v>480</v>
      </c>
    </row>
    <row r="253" spans="1:19" x14ac:dyDescent="0.3">
      <c r="A253" s="43" t="s">
        <v>465</v>
      </c>
      <c r="B253" s="3">
        <v>45926</v>
      </c>
      <c r="C253" s="3">
        <v>45926</v>
      </c>
      <c r="D253" s="43" t="s">
        <v>3292</v>
      </c>
      <c r="E253" s="43" t="s">
        <v>197</v>
      </c>
      <c r="F253" s="43" t="s">
        <v>198</v>
      </c>
      <c r="G253">
        <v>60</v>
      </c>
      <c r="H253">
        <v>60</v>
      </c>
      <c r="I253" s="43" t="s">
        <v>937</v>
      </c>
      <c r="J253" s="43" t="s">
        <v>974</v>
      </c>
      <c r="K253" s="43" t="s">
        <v>177</v>
      </c>
      <c r="L253" s="43" t="str">
        <f>IF(AND(Home!$A$1&gt;=Leave[[#This Row],[Start Time]],Home!$A$1&lt;=Leave[[#This Row],[End Time]]),"Aplica","No Aplica")</f>
        <v>No Aplica</v>
      </c>
      <c r="M253" s="43" t="str">
        <f>IF(AND(Home!$A$1&gt;=Leave[[#This Row],[Start Time]],Home!$A$1&lt;=Leave[[#This Row],[End Time]]),Home!$A$1,"No Aplica")</f>
        <v>No Aplica</v>
      </c>
      <c r="N253" s="43" t="str">
        <f>Leave[[#This Row],[User Code (Owning User) (Usuario)]]&amp;Leave[[#This Row],[fecha activa]]</f>
        <v>MIE202311019963No Aplica</v>
      </c>
      <c r="P253" t="s">
        <v>2442</v>
      </c>
      <c r="Q253" t="s">
        <v>4113</v>
      </c>
      <c r="R253" s="43">
        <v>1</v>
      </c>
      <c r="S253" s="43">
        <v>60</v>
      </c>
    </row>
    <row r="254" spans="1:19" x14ac:dyDescent="0.3">
      <c r="A254" s="43" t="s">
        <v>465</v>
      </c>
      <c r="B254" s="3">
        <v>45925</v>
      </c>
      <c r="C254" s="3">
        <v>45925</v>
      </c>
      <c r="D254" s="43" t="s">
        <v>3292</v>
      </c>
      <c r="E254" s="43" t="s">
        <v>197</v>
      </c>
      <c r="F254" s="43" t="s">
        <v>198</v>
      </c>
      <c r="G254">
        <v>60</v>
      </c>
      <c r="H254">
        <v>60</v>
      </c>
      <c r="I254" s="43" t="s">
        <v>937</v>
      </c>
      <c r="J254" s="43" t="s">
        <v>974</v>
      </c>
      <c r="K254" s="43" t="s">
        <v>177</v>
      </c>
      <c r="L254" s="43" t="str">
        <f>IF(AND(Home!$A$1&gt;=Leave[[#This Row],[Start Time]],Home!$A$1&lt;=Leave[[#This Row],[End Time]]),"Aplica","No Aplica")</f>
        <v>No Aplica</v>
      </c>
      <c r="M254" s="43" t="str">
        <f>IF(AND(Home!$A$1&gt;=Leave[[#This Row],[Start Time]],Home!$A$1&lt;=Leave[[#This Row],[End Time]]),Home!$A$1,"No Aplica")</f>
        <v>No Aplica</v>
      </c>
      <c r="N254" s="43" t="str">
        <f>Leave[[#This Row],[User Code (Owning User) (Usuario)]]&amp;Leave[[#This Row],[fecha activa]]</f>
        <v>MIE202311019963No Aplica</v>
      </c>
      <c r="P254" t="s">
        <v>2433</v>
      </c>
      <c r="Q254" t="s">
        <v>4114</v>
      </c>
      <c r="R254" s="43">
        <v>1</v>
      </c>
      <c r="S254" s="43">
        <v>120</v>
      </c>
    </row>
    <row r="255" spans="1:19" x14ac:dyDescent="0.3">
      <c r="A255" s="43" t="s">
        <v>465</v>
      </c>
      <c r="B255" s="3">
        <v>45924</v>
      </c>
      <c r="C255" s="3">
        <v>45924</v>
      </c>
      <c r="D255" s="43" t="s">
        <v>3292</v>
      </c>
      <c r="E255" s="43" t="s">
        <v>197</v>
      </c>
      <c r="F255" s="43" t="s">
        <v>198</v>
      </c>
      <c r="G255">
        <v>60</v>
      </c>
      <c r="H255">
        <v>60</v>
      </c>
      <c r="I255" s="43" t="s">
        <v>937</v>
      </c>
      <c r="J255" s="43" t="s">
        <v>974</v>
      </c>
      <c r="K255" s="43" t="s">
        <v>177</v>
      </c>
      <c r="L255" s="43" t="str">
        <f>IF(AND(Home!$A$1&gt;=Leave[[#This Row],[Start Time]],Home!$A$1&lt;=Leave[[#This Row],[End Time]]),"Aplica","No Aplica")</f>
        <v>No Aplica</v>
      </c>
      <c r="M255" s="43" t="str">
        <f>IF(AND(Home!$A$1&gt;=Leave[[#This Row],[Start Time]],Home!$A$1&lt;=Leave[[#This Row],[End Time]]),Home!$A$1,"No Aplica")</f>
        <v>No Aplica</v>
      </c>
      <c r="N255" s="43" t="str">
        <f>Leave[[#This Row],[User Code (Owning User) (Usuario)]]&amp;Leave[[#This Row],[fecha activa]]</f>
        <v>MIE202311019963No Aplica</v>
      </c>
      <c r="P255" t="s">
        <v>2406</v>
      </c>
      <c r="Q255" t="s">
        <v>4115</v>
      </c>
      <c r="R255" s="43">
        <v>1</v>
      </c>
      <c r="S255" s="43">
        <v>60</v>
      </c>
    </row>
    <row r="256" spans="1:19" x14ac:dyDescent="0.3">
      <c r="A256" s="43" t="s">
        <v>465</v>
      </c>
      <c r="B256" s="3">
        <v>45923</v>
      </c>
      <c r="C256" s="3">
        <v>45923</v>
      </c>
      <c r="D256" s="43" t="s">
        <v>3292</v>
      </c>
      <c r="E256" s="43" t="s">
        <v>197</v>
      </c>
      <c r="F256" s="43" t="s">
        <v>198</v>
      </c>
      <c r="G256">
        <v>60</v>
      </c>
      <c r="H256">
        <v>60</v>
      </c>
      <c r="I256" s="43" t="s">
        <v>937</v>
      </c>
      <c r="J256" s="43" t="s">
        <v>974</v>
      </c>
      <c r="K256" s="43" t="s">
        <v>177</v>
      </c>
      <c r="L256" s="43" t="str">
        <f>IF(AND(Home!$A$1&gt;=Leave[[#This Row],[Start Time]],Home!$A$1&lt;=Leave[[#This Row],[End Time]]),"Aplica","No Aplica")</f>
        <v>No Aplica</v>
      </c>
      <c r="M256" s="43" t="str">
        <f>IF(AND(Home!$A$1&gt;=Leave[[#This Row],[Start Time]],Home!$A$1&lt;=Leave[[#This Row],[End Time]]),Home!$A$1,"No Aplica")</f>
        <v>No Aplica</v>
      </c>
      <c r="N256" s="43" t="str">
        <f>Leave[[#This Row],[User Code (Owning User) (Usuario)]]&amp;Leave[[#This Row],[fecha activa]]</f>
        <v>MIE202311019963No Aplica</v>
      </c>
      <c r="P256" t="s">
        <v>2502</v>
      </c>
      <c r="Q256" t="s">
        <v>4116</v>
      </c>
      <c r="R256" s="43">
        <v>1</v>
      </c>
      <c r="S256" s="43">
        <v>240</v>
      </c>
    </row>
    <row r="257" spans="1:19" x14ac:dyDescent="0.3">
      <c r="A257" s="43" t="s">
        <v>465</v>
      </c>
      <c r="B257" s="3">
        <v>45922</v>
      </c>
      <c r="C257" s="3">
        <v>45922</v>
      </c>
      <c r="D257" s="43" t="s">
        <v>467</v>
      </c>
      <c r="E257" s="43" t="s">
        <v>197</v>
      </c>
      <c r="F257" s="43" t="s">
        <v>198</v>
      </c>
      <c r="G257">
        <v>1380</v>
      </c>
      <c r="H257">
        <v>540</v>
      </c>
      <c r="I257" s="43" t="s">
        <v>937</v>
      </c>
      <c r="J257" s="43" t="s">
        <v>974</v>
      </c>
      <c r="K257" s="43" t="s">
        <v>177</v>
      </c>
      <c r="L257" s="43" t="str">
        <f>IF(AND(Home!$A$1&gt;=Leave[[#This Row],[Start Time]],Home!$A$1&lt;=Leave[[#This Row],[End Time]]),"Aplica","No Aplica")</f>
        <v>Aplica</v>
      </c>
      <c r="M257" s="43">
        <f>IF(AND(Home!$A$1&gt;=Leave[[#This Row],[Start Time]],Home!$A$1&lt;=Leave[[#This Row],[End Time]]),Home!$A$1,"No Aplica")</f>
        <v>45922</v>
      </c>
      <c r="N257" s="43" t="str">
        <f>Leave[[#This Row],[User Code (Owning User) (Usuario)]]&amp;Leave[[#This Row],[fecha activa]]</f>
        <v>MIE20231101996345922</v>
      </c>
      <c r="P257" t="s">
        <v>2422</v>
      </c>
      <c r="Q257" t="s">
        <v>4117</v>
      </c>
      <c r="R257" s="43">
        <v>1</v>
      </c>
      <c r="S257" s="43">
        <v>60</v>
      </c>
    </row>
    <row r="258" spans="1:19" x14ac:dyDescent="0.3">
      <c r="A258" s="43" t="s">
        <v>465</v>
      </c>
      <c r="B258" s="3">
        <v>45919</v>
      </c>
      <c r="C258" s="3">
        <v>45919</v>
      </c>
      <c r="D258" s="43" t="s">
        <v>3292</v>
      </c>
      <c r="E258" s="43" t="s">
        <v>197</v>
      </c>
      <c r="F258" s="43" t="s">
        <v>198</v>
      </c>
      <c r="G258">
        <v>60</v>
      </c>
      <c r="H258">
        <v>60</v>
      </c>
      <c r="I258" s="43" t="s">
        <v>937</v>
      </c>
      <c r="J258" s="43" t="s">
        <v>974</v>
      </c>
      <c r="K258" s="43" t="s">
        <v>177</v>
      </c>
      <c r="L258" s="43" t="str">
        <f>IF(AND(Home!$A$1&gt;=Leave[[#This Row],[Start Time]],Home!$A$1&lt;=Leave[[#This Row],[End Time]]),"Aplica","No Aplica")</f>
        <v>No Aplica</v>
      </c>
      <c r="M258" s="43" t="str">
        <f>IF(AND(Home!$A$1&gt;=Leave[[#This Row],[Start Time]],Home!$A$1&lt;=Leave[[#This Row],[End Time]]),Home!$A$1,"No Aplica")</f>
        <v>No Aplica</v>
      </c>
      <c r="N258" s="43" t="str">
        <f>Leave[[#This Row],[User Code (Owning User) (Usuario)]]&amp;Leave[[#This Row],[fecha activa]]</f>
        <v>MIE202311019963No Aplica</v>
      </c>
      <c r="P258" t="s">
        <v>2500</v>
      </c>
      <c r="Q258" t="s">
        <v>4118</v>
      </c>
      <c r="R258" s="43">
        <v>1</v>
      </c>
      <c r="S258" s="43">
        <v>540</v>
      </c>
    </row>
    <row r="259" spans="1:19" x14ac:dyDescent="0.3">
      <c r="A259" s="43" t="s">
        <v>465</v>
      </c>
      <c r="B259" s="3">
        <v>45918</v>
      </c>
      <c r="C259" s="3">
        <v>45918</v>
      </c>
      <c r="D259" s="43" t="s">
        <v>3292</v>
      </c>
      <c r="E259" s="43" t="s">
        <v>197</v>
      </c>
      <c r="F259" s="43" t="s">
        <v>198</v>
      </c>
      <c r="G259">
        <v>60</v>
      </c>
      <c r="H259">
        <v>60</v>
      </c>
      <c r="I259" s="43" t="s">
        <v>937</v>
      </c>
      <c r="J259" s="43" t="s">
        <v>974</v>
      </c>
      <c r="K259" s="43" t="s">
        <v>177</v>
      </c>
      <c r="L259" s="43" t="str">
        <f>IF(AND(Home!$A$1&gt;=Leave[[#This Row],[Start Time]],Home!$A$1&lt;=Leave[[#This Row],[End Time]]),"Aplica","No Aplica")</f>
        <v>No Aplica</v>
      </c>
      <c r="M259" s="43" t="str">
        <f>IF(AND(Home!$A$1&gt;=Leave[[#This Row],[Start Time]],Home!$A$1&lt;=Leave[[#This Row],[End Time]]),Home!$A$1,"No Aplica")</f>
        <v>No Aplica</v>
      </c>
      <c r="N259" s="43" t="str">
        <f>Leave[[#This Row],[User Code (Owning User) (Usuario)]]&amp;Leave[[#This Row],[fecha activa]]</f>
        <v>MIE202311019963No Aplica</v>
      </c>
      <c r="P259" t="s">
        <v>2512</v>
      </c>
      <c r="Q259" t="s">
        <v>4119</v>
      </c>
      <c r="R259" s="43">
        <v>1</v>
      </c>
      <c r="S259" s="43">
        <v>480</v>
      </c>
    </row>
    <row r="260" spans="1:19" x14ac:dyDescent="0.3">
      <c r="A260" s="43" t="s">
        <v>465</v>
      </c>
      <c r="B260" s="3">
        <v>45916</v>
      </c>
      <c r="C260" s="3">
        <v>45916</v>
      </c>
      <c r="D260" s="43" t="s">
        <v>3293</v>
      </c>
      <c r="E260" s="43" t="s">
        <v>197</v>
      </c>
      <c r="F260" s="43" t="s">
        <v>198</v>
      </c>
      <c r="G260">
        <v>60</v>
      </c>
      <c r="H260">
        <v>60</v>
      </c>
      <c r="I260" s="43" t="s">
        <v>937</v>
      </c>
      <c r="J260" s="43" t="s">
        <v>974</v>
      </c>
      <c r="K260" s="43" t="s">
        <v>177</v>
      </c>
      <c r="L260" s="43" t="str">
        <f>IF(AND(Home!$A$1&gt;=Leave[[#This Row],[Start Time]],Home!$A$1&lt;=Leave[[#This Row],[End Time]]),"Aplica","No Aplica")</f>
        <v>No Aplica</v>
      </c>
      <c r="M260" s="43" t="str">
        <f>IF(AND(Home!$A$1&gt;=Leave[[#This Row],[Start Time]],Home!$A$1&lt;=Leave[[#This Row],[End Time]]),Home!$A$1,"No Aplica")</f>
        <v>No Aplica</v>
      </c>
      <c r="N260" s="43" t="str">
        <f>Leave[[#This Row],[User Code (Owning User) (Usuario)]]&amp;Leave[[#This Row],[fecha activa]]</f>
        <v>MIE202311019963No Aplica</v>
      </c>
      <c r="P260" t="s">
        <v>2518</v>
      </c>
      <c r="Q260" t="s">
        <v>4120</v>
      </c>
      <c r="R260" s="43">
        <v>1</v>
      </c>
      <c r="S260" s="43">
        <v>480</v>
      </c>
    </row>
    <row r="261" spans="1:19" x14ac:dyDescent="0.3">
      <c r="A261" s="43" t="s">
        <v>465</v>
      </c>
      <c r="B261" s="3">
        <v>45915</v>
      </c>
      <c r="C261" s="3">
        <v>45915</v>
      </c>
      <c r="D261" s="43" t="s">
        <v>3293</v>
      </c>
      <c r="E261" s="43" t="s">
        <v>197</v>
      </c>
      <c r="F261" s="43" t="s">
        <v>198</v>
      </c>
      <c r="G261">
        <v>60</v>
      </c>
      <c r="H261">
        <v>60</v>
      </c>
      <c r="I261" s="43" t="s">
        <v>937</v>
      </c>
      <c r="J261" s="43" t="s">
        <v>974</v>
      </c>
      <c r="K261" s="43" t="s">
        <v>177</v>
      </c>
      <c r="L261" s="43" t="str">
        <f>IF(AND(Home!$A$1&gt;=Leave[[#This Row],[Start Time]],Home!$A$1&lt;=Leave[[#This Row],[End Time]]),"Aplica","No Aplica")</f>
        <v>No Aplica</v>
      </c>
      <c r="M261" s="43" t="str">
        <f>IF(AND(Home!$A$1&gt;=Leave[[#This Row],[Start Time]],Home!$A$1&lt;=Leave[[#This Row],[End Time]]),Home!$A$1,"No Aplica")</f>
        <v>No Aplica</v>
      </c>
      <c r="N261" s="43" t="str">
        <f>Leave[[#This Row],[User Code (Owning User) (Usuario)]]&amp;Leave[[#This Row],[fecha activa]]</f>
        <v>MIE202311019963No Aplica</v>
      </c>
      <c r="P261" t="s">
        <v>2491</v>
      </c>
      <c r="Q261" t="s">
        <v>4121</v>
      </c>
      <c r="R261" s="43">
        <v>1</v>
      </c>
      <c r="S261" s="43">
        <v>0</v>
      </c>
    </row>
    <row r="262" spans="1:19" x14ac:dyDescent="0.3">
      <c r="A262" s="43" t="s">
        <v>465</v>
      </c>
      <c r="B262" s="3">
        <v>45917</v>
      </c>
      <c r="C262" s="3">
        <v>45917</v>
      </c>
      <c r="D262" s="43" t="s">
        <v>467</v>
      </c>
      <c r="E262" s="43" t="s">
        <v>197</v>
      </c>
      <c r="F262" s="43" t="s">
        <v>198</v>
      </c>
      <c r="G262">
        <v>1380</v>
      </c>
      <c r="H262">
        <v>540</v>
      </c>
      <c r="I262" s="43" t="s">
        <v>937</v>
      </c>
      <c r="J262" s="43" t="s">
        <v>974</v>
      </c>
      <c r="K262" s="43" t="s">
        <v>177</v>
      </c>
      <c r="L262" s="43" t="str">
        <f>IF(AND(Home!$A$1&gt;=Leave[[#This Row],[Start Time]],Home!$A$1&lt;=Leave[[#This Row],[End Time]]),"Aplica","No Aplica")</f>
        <v>No Aplica</v>
      </c>
      <c r="M262" s="43" t="str">
        <f>IF(AND(Home!$A$1&gt;=Leave[[#This Row],[Start Time]],Home!$A$1&lt;=Leave[[#This Row],[End Time]]),Home!$A$1,"No Aplica")</f>
        <v>No Aplica</v>
      </c>
      <c r="N262" s="43" t="str">
        <f>Leave[[#This Row],[User Code (Owning User) (Usuario)]]&amp;Leave[[#This Row],[fecha activa]]</f>
        <v>MIE202311019963No Aplica</v>
      </c>
      <c r="P262" t="s">
        <v>2488</v>
      </c>
      <c r="Q262" t="s">
        <v>4122</v>
      </c>
      <c r="R262" s="43">
        <v>1</v>
      </c>
      <c r="S262" s="43">
        <v>540</v>
      </c>
    </row>
    <row r="263" spans="1:19" x14ac:dyDescent="0.3">
      <c r="A263" s="43" t="s">
        <v>465</v>
      </c>
      <c r="B263" s="3">
        <v>45912</v>
      </c>
      <c r="C263" s="3">
        <v>45912</v>
      </c>
      <c r="D263" s="43" t="s">
        <v>2448</v>
      </c>
      <c r="E263" s="43" t="s">
        <v>197</v>
      </c>
      <c r="F263" s="43" t="s">
        <v>198</v>
      </c>
      <c r="G263">
        <v>60</v>
      </c>
      <c r="H263">
        <v>60</v>
      </c>
      <c r="I263" s="43" t="s">
        <v>937</v>
      </c>
      <c r="J263" s="43" t="s">
        <v>974</v>
      </c>
      <c r="K263" s="43" t="s">
        <v>177</v>
      </c>
      <c r="L263" s="43" t="str">
        <f>IF(AND(Home!$A$1&gt;=Leave[[#This Row],[Start Time]],Home!$A$1&lt;=Leave[[#This Row],[End Time]]),"Aplica","No Aplica")</f>
        <v>No Aplica</v>
      </c>
      <c r="M263" s="43" t="str">
        <f>IF(AND(Home!$A$1&gt;=Leave[[#This Row],[Start Time]],Home!$A$1&lt;=Leave[[#This Row],[End Time]]),Home!$A$1,"No Aplica")</f>
        <v>No Aplica</v>
      </c>
      <c r="N263" s="43" t="str">
        <f>Leave[[#This Row],[User Code (Owning User) (Usuario)]]&amp;Leave[[#This Row],[fecha activa]]</f>
        <v>MIE202311019963No Aplica</v>
      </c>
      <c r="P263" t="s">
        <v>2558</v>
      </c>
      <c r="Q263" t="s">
        <v>4123</v>
      </c>
      <c r="R263" s="43">
        <v>1</v>
      </c>
      <c r="S263" s="43">
        <v>60</v>
      </c>
    </row>
    <row r="264" spans="1:19" x14ac:dyDescent="0.3">
      <c r="A264" s="43" t="s">
        <v>465</v>
      </c>
      <c r="B264" s="3">
        <v>45911</v>
      </c>
      <c r="C264" s="3">
        <v>45911</v>
      </c>
      <c r="D264" s="43" t="s">
        <v>2448</v>
      </c>
      <c r="E264" s="43" t="s">
        <v>197</v>
      </c>
      <c r="F264" s="43" t="s">
        <v>198</v>
      </c>
      <c r="G264">
        <v>60</v>
      </c>
      <c r="H264">
        <v>60</v>
      </c>
      <c r="I264" s="43" t="s">
        <v>937</v>
      </c>
      <c r="J264" s="43" t="s">
        <v>974</v>
      </c>
      <c r="K264" s="43" t="s">
        <v>177</v>
      </c>
      <c r="L264" s="43" t="str">
        <f>IF(AND(Home!$A$1&gt;=Leave[[#This Row],[Start Time]],Home!$A$1&lt;=Leave[[#This Row],[End Time]]),"Aplica","No Aplica")</f>
        <v>No Aplica</v>
      </c>
      <c r="M264" s="43" t="str">
        <f>IF(AND(Home!$A$1&gt;=Leave[[#This Row],[Start Time]],Home!$A$1&lt;=Leave[[#This Row],[End Time]]),Home!$A$1,"No Aplica")</f>
        <v>No Aplica</v>
      </c>
      <c r="N264" s="43" t="str">
        <f>Leave[[#This Row],[User Code (Owning User) (Usuario)]]&amp;Leave[[#This Row],[fecha activa]]</f>
        <v>MIE202311019963No Aplica</v>
      </c>
      <c r="P264" t="s">
        <v>2526</v>
      </c>
      <c r="Q264" t="s">
        <v>4124</v>
      </c>
      <c r="R264" s="43">
        <v>2</v>
      </c>
      <c r="S264" s="43">
        <v>600</v>
      </c>
    </row>
    <row r="265" spans="1:19" x14ac:dyDescent="0.3">
      <c r="A265" s="43" t="s">
        <v>465</v>
      </c>
      <c r="B265" s="3">
        <v>45910</v>
      </c>
      <c r="C265" s="3">
        <v>45910</v>
      </c>
      <c r="D265" s="43" t="s">
        <v>2448</v>
      </c>
      <c r="E265" s="43" t="s">
        <v>197</v>
      </c>
      <c r="F265" s="43" t="s">
        <v>198</v>
      </c>
      <c r="G265">
        <v>60</v>
      </c>
      <c r="H265">
        <v>60</v>
      </c>
      <c r="I265" s="43" t="s">
        <v>937</v>
      </c>
      <c r="J265" s="43" t="s">
        <v>974</v>
      </c>
      <c r="K265" s="43" t="s">
        <v>177</v>
      </c>
      <c r="L265" s="43" t="str">
        <f>IF(AND(Home!$A$1&gt;=Leave[[#This Row],[Start Time]],Home!$A$1&lt;=Leave[[#This Row],[End Time]]),"Aplica","No Aplica")</f>
        <v>No Aplica</v>
      </c>
      <c r="M265" s="43" t="str">
        <f>IF(AND(Home!$A$1&gt;=Leave[[#This Row],[Start Time]],Home!$A$1&lt;=Leave[[#This Row],[End Time]]),Home!$A$1,"No Aplica")</f>
        <v>No Aplica</v>
      </c>
      <c r="N265" s="43" t="str">
        <f>Leave[[#This Row],[User Code (Owning User) (Usuario)]]&amp;Leave[[#This Row],[fecha activa]]</f>
        <v>MIE202311019963No Aplica</v>
      </c>
      <c r="P265" t="s">
        <v>2570</v>
      </c>
      <c r="Q265" t="s">
        <v>4125</v>
      </c>
      <c r="R265" s="43">
        <v>1</v>
      </c>
      <c r="S265" s="43">
        <v>480</v>
      </c>
    </row>
    <row r="266" spans="1:19" x14ac:dyDescent="0.3">
      <c r="A266" s="43" t="s">
        <v>465</v>
      </c>
      <c r="B266" s="3">
        <v>45909</v>
      </c>
      <c r="C266" s="3">
        <v>45909</v>
      </c>
      <c r="D266" s="43" t="s">
        <v>2448</v>
      </c>
      <c r="E266" s="43" t="s">
        <v>197</v>
      </c>
      <c r="F266" s="43" t="s">
        <v>198</v>
      </c>
      <c r="G266">
        <v>60</v>
      </c>
      <c r="H266">
        <v>60</v>
      </c>
      <c r="I266" s="43" t="s">
        <v>937</v>
      </c>
      <c r="J266" s="43" t="s">
        <v>974</v>
      </c>
      <c r="K266" s="43" t="s">
        <v>177</v>
      </c>
      <c r="L266" s="43" t="str">
        <f>IF(AND(Home!$A$1&gt;=Leave[[#This Row],[Start Time]],Home!$A$1&lt;=Leave[[#This Row],[End Time]]),"Aplica","No Aplica")</f>
        <v>No Aplica</v>
      </c>
      <c r="M266" s="43" t="str">
        <f>IF(AND(Home!$A$1&gt;=Leave[[#This Row],[Start Time]],Home!$A$1&lt;=Leave[[#This Row],[End Time]]),Home!$A$1,"No Aplica")</f>
        <v>No Aplica</v>
      </c>
      <c r="N266" s="43" t="str">
        <f>Leave[[#This Row],[User Code (Owning User) (Usuario)]]&amp;Leave[[#This Row],[fecha activa]]</f>
        <v>MIE202311019963No Aplica</v>
      </c>
      <c r="P266" t="s">
        <v>2561</v>
      </c>
      <c r="Q266" t="s">
        <v>4126</v>
      </c>
      <c r="R266" s="43">
        <v>1</v>
      </c>
      <c r="S266" s="43">
        <v>120</v>
      </c>
    </row>
    <row r="267" spans="1:19" x14ac:dyDescent="0.3">
      <c r="A267" s="43" t="s">
        <v>465</v>
      </c>
      <c r="B267" s="3">
        <v>45908</v>
      </c>
      <c r="C267" s="3">
        <v>45908</v>
      </c>
      <c r="D267" s="43" t="s">
        <v>2448</v>
      </c>
      <c r="E267" s="43" t="s">
        <v>197</v>
      </c>
      <c r="F267" s="43" t="s">
        <v>198</v>
      </c>
      <c r="G267">
        <v>60</v>
      </c>
      <c r="H267">
        <v>60</v>
      </c>
      <c r="I267" s="43" t="s">
        <v>937</v>
      </c>
      <c r="J267" s="43" t="s">
        <v>974</v>
      </c>
      <c r="K267" s="43" t="s">
        <v>177</v>
      </c>
      <c r="L267" s="43" t="str">
        <f>IF(AND(Home!$A$1&gt;=Leave[[#This Row],[Start Time]],Home!$A$1&lt;=Leave[[#This Row],[End Time]]),"Aplica","No Aplica")</f>
        <v>No Aplica</v>
      </c>
      <c r="M267" s="43" t="str">
        <f>IF(AND(Home!$A$1&gt;=Leave[[#This Row],[Start Time]],Home!$A$1&lt;=Leave[[#This Row],[End Time]]),Home!$A$1,"No Aplica")</f>
        <v>No Aplica</v>
      </c>
      <c r="N267" s="43" t="str">
        <f>Leave[[#This Row],[User Code (Owning User) (Usuario)]]&amp;Leave[[#This Row],[fecha activa]]</f>
        <v>MIE202311019963No Aplica</v>
      </c>
      <c r="P267" t="s">
        <v>2529</v>
      </c>
      <c r="Q267" t="s">
        <v>4127</v>
      </c>
      <c r="R267" s="43">
        <v>1</v>
      </c>
      <c r="S267" s="43">
        <v>60</v>
      </c>
    </row>
    <row r="268" spans="1:19" x14ac:dyDescent="0.3">
      <c r="A268" s="43" t="s">
        <v>465</v>
      </c>
      <c r="B268" s="3">
        <v>45905</v>
      </c>
      <c r="C268" s="3">
        <v>45905</v>
      </c>
      <c r="D268" s="43" t="s">
        <v>2448</v>
      </c>
      <c r="E268" s="43" t="s">
        <v>197</v>
      </c>
      <c r="F268" s="43" t="s">
        <v>198</v>
      </c>
      <c r="G268">
        <v>60</v>
      </c>
      <c r="H268">
        <v>60</v>
      </c>
      <c r="I268" s="43" t="s">
        <v>937</v>
      </c>
      <c r="J268" s="43" t="s">
        <v>974</v>
      </c>
      <c r="K268" s="43" t="s">
        <v>177</v>
      </c>
      <c r="L268" s="43" t="str">
        <f>IF(AND(Home!$A$1&gt;=Leave[[#This Row],[Start Time]],Home!$A$1&lt;=Leave[[#This Row],[End Time]]),"Aplica","No Aplica")</f>
        <v>No Aplica</v>
      </c>
      <c r="M268" s="43" t="str">
        <f>IF(AND(Home!$A$1&gt;=Leave[[#This Row],[Start Time]],Home!$A$1&lt;=Leave[[#This Row],[End Time]]),Home!$A$1,"No Aplica")</f>
        <v>No Aplica</v>
      </c>
      <c r="N268" s="43" t="str">
        <f>Leave[[#This Row],[User Code (Owning User) (Usuario)]]&amp;Leave[[#This Row],[fecha activa]]</f>
        <v>MIE202311019963No Aplica</v>
      </c>
      <c r="P268" t="s">
        <v>2586</v>
      </c>
      <c r="Q268" t="s">
        <v>4128</v>
      </c>
      <c r="R268" s="43">
        <v>1</v>
      </c>
      <c r="S268" s="43">
        <v>540</v>
      </c>
    </row>
    <row r="269" spans="1:19" x14ac:dyDescent="0.3">
      <c r="A269" s="43" t="s">
        <v>465</v>
      </c>
      <c r="B269" s="3">
        <v>45904</v>
      </c>
      <c r="C269" s="3">
        <v>45904</v>
      </c>
      <c r="D269" s="43" t="s">
        <v>2448</v>
      </c>
      <c r="E269" s="43" t="s">
        <v>197</v>
      </c>
      <c r="F269" s="43" t="s">
        <v>198</v>
      </c>
      <c r="G269">
        <v>60</v>
      </c>
      <c r="H269">
        <v>60</v>
      </c>
      <c r="I269" s="43" t="s">
        <v>937</v>
      </c>
      <c r="J269" s="43" t="s">
        <v>974</v>
      </c>
      <c r="K269" s="43" t="s">
        <v>177</v>
      </c>
      <c r="L269" s="43" t="str">
        <f>IF(AND(Home!$A$1&gt;=Leave[[#This Row],[Start Time]],Home!$A$1&lt;=Leave[[#This Row],[End Time]]),"Aplica","No Aplica")</f>
        <v>No Aplica</v>
      </c>
      <c r="M269" s="43" t="str">
        <f>IF(AND(Home!$A$1&gt;=Leave[[#This Row],[Start Time]],Home!$A$1&lt;=Leave[[#This Row],[End Time]]),Home!$A$1,"No Aplica")</f>
        <v>No Aplica</v>
      </c>
      <c r="N269" s="43" t="str">
        <f>Leave[[#This Row],[User Code (Owning User) (Usuario)]]&amp;Leave[[#This Row],[fecha activa]]</f>
        <v>MIE202311019963No Aplica</v>
      </c>
      <c r="P269" t="s">
        <v>2564</v>
      </c>
      <c r="Q269" t="s">
        <v>4129</v>
      </c>
      <c r="R269" s="43">
        <v>1</v>
      </c>
      <c r="S269" s="43">
        <v>60</v>
      </c>
    </row>
    <row r="270" spans="1:19" x14ac:dyDescent="0.3">
      <c r="A270" s="43" t="s">
        <v>465</v>
      </c>
      <c r="B270" s="3">
        <v>45903</v>
      </c>
      <c r="C270" s="3">
        <v>45903</v>
      </c>
      <c r="D270" s="43" t="s">
        <v>2448</v>
      </c>
      <c r="E270" s="43" t="s">
        <v>197</v>
      </c>
      <c r="F270" s="43" t="s">
        <v>198</v>
      </c>
      <c r="G270">
        <v>60</v>
      </c>
      <c r="H270">
        <v>60</v>
      </c>
      <c r="I270" s="43" t="s">
        <v>937</v>
      </c>
      <c r="J270" s="43" t="s">
        <v>974</v>
      </c>
      <c r="K270" s="43" t="s">
        <v>177</v>
      </c>
      <c r="L270" s="43" t="str">
        <f>IF(AND(Home!$A$1&gt;=Leave[[#This Row],[Start Time]],Home!$A$1&lt;=Leave[[#This Row],[End Time]]),"Aplica","No Aplica")</f>
        <v>No Aplica</v>
      </c>
      <c r="M270" s="43" t="str">
        <f>IF(AND(Home!$A$1&gt;=Leave[[#This Row],[Start Time]],Home!$A$1&lt;=Leave[[#This Row],[End Time]]),Home!$A$1,"No Aplica")</f>
        <v>No Aplica</v>
      </c>
      <c r="N270" s="43" t="str">
        <f>Leave[[#This Row],[User Code (Owning User) (Usuario)]]&amp;Leave[[#This Row],[fecha activa]]</f>
        <v>MIE202311019963No Aplica</v>
      </c>
      <c r="P270" t="s">
        <v>2926</v>
      </c>
      <c r="Q270" t="s">
        <v>4130</v>
      </c>
      <c r="R270" s="43">
        <v>1</v>
      </c>
      <c r="S270" s="43">
        <v>120</v>
      </c>
    </row>
    <row r="271" spans="1:19" x14ac:dyDescent="0.3">
      <c r="A271" s="43" t="s">
        <v>465</v>
      </c>
      <c r="B271" s="3">
        <v>45902</v>
      </c>
      <c r="C271" s="3">
        <v>45902</v>
      </c>
      <c r="D271" s="43" t="s">
        <v>2448</v>
      </c>
      <c r="E271" s="43" t="s">
        <v>197</v>
      </c>
      <c r="F271" s="43" t="s">
        <v>198</v>
      </c>
      <c r="G271">
        <v>60</v>
      </c>
      <c r="H271">
        <v>60</v>
      </c>
      <c r="I271" s="43" t="s">
        <v>937</v>
      </c>
      <c r="J271" s="43" t="s">
        <v>974</v>
      </c>
      <c r="K271" s="43" t="s">
        <v>177</v>
      </c>
      <c r="L271" s="43" t="str">
        <f>IF(AND(Home!$A$1&gt;=Leave[[#This Row],[Start Time]],Home!$A$1&lt;=Leave[[#This Row],[End Time]]),"Aplica","No Aplica")</f>
        <v>No Aplica</v>
      </c>
      <c r="M271" s="43" t="str">
        <f>IF(AND(Home!$A$1&gt;=Leave[[#This Row],[Start Time]],Home!$A$1&lt;=Leave[[#This Row],[End Time]]),Home!$A$1,"No Aplica")</f>
        <v>No Aplica</v>
      </c>
      <c r="N271" s="43" t="str">
        <f>Leave[[#This Row],[User Code (Owning User) (Usuario)]]&amp;Leave[[#This Row],[fecha activa]]</f>
        <v>MIE202311019963No Aplica</v>
      </c>
      <c r="P271" t="s">
        <v>2923</v>
      </c>
      <c r="Q271" t="s">
        <v>4131</v>
      </c>
      <c r="R271" s="43">
        <v>1</v>
      </c>
      <c r="S271" s="43">
        <v>540</v>
      </c>
    </row>
    <row r="272" spans="1:19" x14ac:dyDescent="0.3">
      <c r="A272" s="43" t="s">
        <v>465</v>
      </c>
      <c r="B272" s="3">
        <v>45901</v>
      </c>
      <c r="C272" s="3">
        <v>45901</v>
      </c>
      <c r="D272" s="43" t="s">
        <v>467</v>
      </c>
      <c r="E272" s="43" t="s">
        <v>197</v>
      </c>
      <c r="F272" s="43" t="s">
        <v>198</v>
      </c>
      <c r="G272">
        <v>1380</v>
      </c>
      <c r="H272">
        <v>540</v>
      </c>
      <c r="I272" s="43" t="s">
        <v>937</v>
      </c>
      <c r="J272" s="43" t="s">
        <v>974</v>
      </c>
      <c r="K272" s="43" t="s">
        <v>177</v>
      </c>
      <c r="L272" s="43" t="str">
        <f>IF(AND(Home!$A$1&gt;=Leave[[#This Row],[Start Time]],Home!$A$1&lt;=Leave[[#This Row],[End Time]]),"Aplica","No Aplica")</f>
        <v>No Aplica</v>
      </c>
      <c r="M272" s="43" t="str">
        <f>IF(AND(Home!$A$1&gt;=Leave[[#This Row],[Start Time]],Home!$A$1&lt;=Leave[[#This Row],[End Time]]),Home!$A$1,"No Aplica")</f>
        <v>No Aplica</v>
      </c>
      <c r="N272" s="43" t="str">
        <f>Leave[[#This Row],[User Code (Owning User) (Usuario)]]&amp;Leave[[#This Row],[fecha activa]]</f>
        <v>MIE202311019963No Aplica</v>
      </c>
      <c r="P272" t="s">
        <v>2914</v>
      </c>
      <c r="Q272" t="s">
        <v>4132</v>
      </c>
      <c r="R272" s="43">
        <v>1</v>
      </c>
      <c r="S272" s="43">
        <v>540</v>
      </c>
    </row>
    <row r="273" spans="1:19" x14ac:dyDescent="0.3">
      <c r="A273" s="43" t="s">
        <v>476</v>
      </c>
      <c r="B273" s="3">
        <v>45920</v>
      </c>
      <c r="C273" s="3">
        <v>45920</v>
      </c>
      <c r="D273" s="43" t="s">
        <v>491</v>
      </c>
      <c r="E273" s="43" t="s">
        <v>376</v>
      </c>
      <c r="F273" s="43" t="s">
        <v>377</v>
      </c>
      <c r="G273">
        <v>180</v>
      </c>
      <c r="H273">
        <v>180</v>
      </c>
      <c r="I273" s="43" t="s">
        <v>1207</v>
      </c>
      <c r="J273" s="43" t="s">
        <v>2210</v>
      </c>
      <c r="K273" s="43" t="s">
        <v>178</v>
      </c>
      <c r="L273" s="43" t="str">
        <f>IF(AND(Home!$A$1&gt;=Leave[[#This Row],[Start Time]],Home!$A$1&lt;=Leave[[#This Row],[End Time]]),"Aplica","No Aplica")</f>
        <v>No Aplica</v>
      </c>
      <c r="M273" s="43" t="str">
        <f>IF(AND(Home!$A$1&gt;=Leave[[#This Row],[Start Time]],Home!$A$1&lt;=Leave[[#This Row],[End Time]]),Home!$A$1,"No Aplica")</f>
        <v>No Aplica</v>
      </c>
      <c r="N273" s="43" t="str">
        <f>Leave[[#This Row],[User Code (Owning User) (Usuario)]]&amp;Leave[[#This Row],[fecha activa]]</f>
        <v>MIE2023031012780No Aplica</v>
      </c>
      <c r="P273" t="s">
        <v>2920</v>
      </c>
      <c r="Q273" t="s">
        <v>4133</v>
      </c>
      <c r="R273" s="43">
        <v>2</v>
      </c>
      <c r="S273" s="43">
        <v>600</v>
      </c>
    </row>
    <row r="274" spans="1:19" x14ac:dyDescent="0.3">
      <c r="A274" s="43" t="s">
        <v>476</v>
      </c>
      <c r="B274" s="3">
        <v>45928</v>
      </c>
      <c r="C274" s="3">
        <v>45928</v>
      </c>
      <c r="D274" s="43" t="s">
        <v>492</v>
      </c>
      <c r="E274" s="43" t="s">
        <v>376</v>
      </c>
      <c r="F274" s="43" t="s">
        <v>377</v>
      </c>
      <c r="G274">
        <v>510</v>
      </c>
      <c r="H274">
        <v>510</v>
      </c>
      <c r="I274" s="43" t="s">
        <v>1207</v>
      </c>
      <c r="J274" s="43" t="s">
        <v>2210</v>
      </c>
      <c r="K274" s="43" t="s">
        <v>178</v>
      </c>
      <c r="L274" s="43" t="str">
        <f>IF(AND(Home!$A$1&gt;=Leave[[#This Row],[Start Time]],Home!$A$1&lt;=Leave[[#This Row],[End Time]]),"Aplica","No Aplica")</f>
        <v>No Aplica</v>
      </c>
      <c r="M274" s="43" t="str">
        <f>IF(AND(Home!$A$1&gt;=Leave[[#This Row],[Start Time]],Home!$A$1&lt;=Leave[[#This Row],[End Time]]),Home!$A$1,"No Aplica")</f>
        <v>No Aplica</v>
      </c>
      <c r="N274" s="43" t="str">
        <f>Leave[[#This Row],[User Code (Owning User) (Usuario)]]&amp;Leave[[#This Row],[fecha activa]]</f>
        <v>MIE2023031012780No Aplica</v>
      </c>
      <c r="P274" t="s">
        <v>2917</v>
      </c>
      <c r="Q274" t="s">
        <v>4134</v>
      </c>
      <c r="R274" s="43">
        <v>1</v>
      </c>
      <c r="S274" s="43">
        <v>540</v>
      </c>
    </row>
    <row r="275" spans="1:19" x14ac:dyDescent="0.3">
      <c r="A275" s="43" t="s">
        <v>476</v>
      </c>
      <c r="B275" s="3">
        <v>45913</v>
      </c>
      <c r="C275" s="3">
        <v>45913</v>
      </c>
      <c r="D275" s="43" t="s">
        <v>491</v>
      </c>
      <c r="E275" s="43" t="s">
        <v>376</v>
      </c>
      <c r="F275" s="43" t="s">
        <v>377</v>
      </c>
      <c r="G275">
        <v>180</v>
      </c>
      <c r="H275">
        <v>180</v>
      </c>
      <c r="I275" s="43" t="s">
        <v>1207</v>
      </c>
      <c r="J275" s="43" t="s">
        <v>2210</v>
      </c>
      <c r="K275" s="43" t="s">
        <v>178</v>
      </c>
      <c r="L275" s="43" t="str">
        <f>IF(AND(Home!$A$1&gt;=Leave[[#This Row],[Start Time]],Home!$A$1&lt;=Leave[[#This Row],[End Time]]),"Aplica","No Aplica")</f>
        <v>No Aplica</v>
      </c>
      <c r="M275" s="43" t="str">
        <f>IF(AND(Home!$A$1&gt;=Leave[[#This Row],[Start Time]],Home!$A$1&lt;=Leave[[#This Row],[End Time]]),Home!$A$1,"No Aplica")</f>
        <v>No Aplica</v>
      </c>
      <c r="N275" s="43" t="str">
        <f>Leave[[#This Row],[User Code (Owning User) (Usuario)]]&amp;Leave[[#This Row],[fecha activa]]</f>
        <v>MIE2023031012780No Aplica</v>
      </c>
      <c r="P275" t="s">
        <v>2593</v>
      </c>
      <c r="Q275" t="s">
        <v>4135</v>
      </c>
      <c r="R275" s="43">
        <v>1</v>
      </c>
      <c r="S275" s="43">
        <v>540</v>
      </c>
    </row>
    <row r="276" spans="1:19" x14ac:dyDescent="0.3">
      <c r="A276" s="43" t="s">
        <v>476</v>
      </c>
      <c r="B276" s="3">
        <v>45921</v>
      </c>
      <c r="C276" s="3">
        <v>45921</v>
      </c>
      <c r="D276" s="43" t="s">
        <v>492</v>
      </c>
      <c r="E276" s="43" t="s">
        <v>376</v>
      </c>
      <c r="F276" s="43" t="s">
        <v>377</v>
      </c>
      <c r="G276">
        <v>510</v>
      </c>
      <c r="H276">
        <v>510</v>
      </c>
      <c r="I276" s="43" t="s">
        <v>1207</v>
      </c>
      <c r="J276" s="43" t="s">
        <v>2210</v>
      </c>
      <c r="K276" s="43" t="s">
        <v>178</v>
      </c>
      <c r="L276" s="43" t="str">
        <f>IF(AND(Home!$A$1&gt;=Leave[[#This Row],[Start Time]],Home!$A$1&lt;=Leave[[#This Row],[End Time]]),"Aplica","No Aplica")</f>
        <v>No Aplica</v>
      </c>
      <c r="M276" s="43" t="str">
        <f>IF(AND(Home!$A$1&gt;=Leave[[#This Row],[Start Time]],Home!$A$1&lt;=Leave[[#This Row],[End Time]]),Home!$A$1,"No Aplica")</f>
        <v>No Aplica</v>
      </c>
      <c r="N276" s="43" t="str">
        <f>Leave[[#This Row],[User Code (Owning User) (Usuario)]]&amp;Leave[[#This Row],[fecha activa]]</f>
        <v>MIE2023031012780No Aplica</v>
      </c>
      <c r="P276" t="s">
        <v>3515</v>
      </c>
      <c r="Q276" t="s">
        <v>4136</v>
      </c>
      <c r="R276" s="43">
        <v>1</v>
      </c>
      <c r="S276" s="43">
        <v>60</v>
      </c>
    </row>
    <row r="277" spans="1:19" x14ac:dyDescent="0.3">
      <c r="A277" s="43" t="s">
        <v>476</v>
      </c>
      <c r="B277" s="3">
        <v>45906</v>
      </c>
      <c r="C277" s="3">
        <v>45906</v>
      </c>
      <c r="D277" s="43" t="s">
        <v>491</v>
      </c>
      <c r="E277" s="43" t="s">
        <v>376</v>
      </c>
      <c r="F277" s="43" t="s">
        <v>377</v>
      </c>
      <c r="G277">
        <v>180</v>
      </c>
      <c r="H277">
        <v>180</v>
      </c>
      <c r="I277" s="43" t="s">
        <v>1207</v>
      </c>
      <c r="J277" s="43" t="s">
        <v>2210</v>
      </c>
      <c r="K277" s="43" t="s">
        <v>178</v>
      </c>
      <c r="L277" s="43" t="str">
        <f>IF(AND(Home!$A$1&gt;=Leave[[#This Row],[Start Time]],Home!$A$1&lt;=Leave[[#This Row],[End Time]]),"Aplica","No Aplica")</f>
        <v>No Aplica</v>
      </c>
      <c r="M277" s="43" t="str">
        <f>IF(AND(Home!$A$1&gt;=Leave[[#This Row],[Start Time]],Home!$A$1&lt;=Leave[[#This Row],[End Time]]),Home!$A$1,"No Aplica")</f>
        <v>No Aplica</v>
      </c>
      <c r="N277" s="43" t="str">
        <f>Leave[[#This Row],[User Code (Owning User) (Usuario)]]&amp;Leave[[#This Row],[fecha activa]]</f>
        <v>MIE2023031012780No Aplica</v>
      </c>
      <c r="P277" t="s">
        <v>3512</v>
      </c>
      <c r="Q277" t="s">
        <v>4137</v>
      </c>
      <c r="R277" s="43">
        <v>1</v>
      </c>
      <c r="S277" s="43">
        <v>480</v>
      </c>
    </row>
    <row r="278" spans="1:19" x14ac:dyDescent="0.3">
      <c r="A278" s="43" t="s">
        <v>471</v>
      </c>
      <c r="B278" s="3">
        <v>45903</v>
      </c>
      <c r="C278" s="3">
        <v>45903</v>
      </c>
      <c r="D278" s="43" t="s">
        <v>2875</v>
      </c>
      <c r="E278" s="43" t="s">
        <v>376</v>
      </c>
      <c r="F278" s="43" t="s">
        <v>377</v>
      </c>
      <c r="G278">
        <v>240</v>
      </c>
      <c r="H278">
        <v>240</v>
      </c>
      <c r="I278" s="43" t="s">
        <v>1207</v>
      </c>
      <c r="J278" s="43" t="s">
        <v>2210</v>
      </c>
      <c r="K278" s="43" t="s">
        <v>178</v>
      </c>
      <c r="L278" s="43" t="str">
        <f>IF(AND(Home!$A$1&gt;=Leave[[#This Row],[Start Time]],Home!$A$1&lt;=Leave[[#This Row],[End Time]]),"Aplica","No Aplica")</f>
        <v>No Aplica</v>
      </c>
      <c r="M278" s="43" t="str">
        <f>IF(AND(Home!$A$1&gt;=Leave[[#This Row],[Start Time]],Home!$A$1&lt;=Leave[[#This Row],[End Time]]),Home!$A$1,"No Aplica")</f>
        <v>No Aplica</v>
      </c>
      <c r="N278" s="43" t="str">
        <f>Leave[[#This Row],[User Code (Owning User) (Usuario)]]&amp;Leave[[#This Row],[fecha activa]]</f>
        <v>MIE2023031012780No Aplica</v>
      </c>
      <c r="P278" t="s">
        <v>3377</v>
      </c>
      <c r="Q278" t="s">
        <v>4138</v>
      </c>
      <c r="R278" s="43">
        <v>1</v>
      </c>
      <c r="S278" s="43">
        <v>480</v>
      </c>
    </row>
    <row r="279" spans="1:19" x14ac:dyDescent="0.3">
      <c r="A279" s="43" t="s">
        <v>476</v>
      </c>
      <c r="B279" s="3">
        <v>45914</v>
      </c>
      <c r="C279" s="3">
        <v>45914</v>
      </c>
      <c r="D279" s="43" t="s">
        <v>492</v>
      </c>
      <c r="E279" s="43" t="s">
        <v>376</v>
      </c>
      <c r="F279" s="43" t="s">
        <v>377</v>
      </c>
      <c r="G279">
        <v>540</v>
      </c>
      <c r="H279">
        <v>540</v>
      </c>
      <c r="I279" s="43" t="s">
        <v>1207</v>
      </c>
      <c r="J279" s="43" t="s">
        <v>2210</v>
      </c>
      <c r="K279" s="43" t="s">
        <v>178</v>
      </c>
      <c r="L279" s="43" t="str">
        <f>IF(AND(Home!$A$1&gt;=Leave[[#This Row],[Start Time]],Home!$A$1&lt;=Leave[[#This Row],[End Time]]),"Aplica","No Aplica")</f>
        <v>No Aplica</v>
      </c>
      <c r="M279" s="43" t="str">
        <f>IF(AND(Home!$A$1&gt;=Leave[[#This Row],[Start Time]],Home!$A$1&lt;=Leave[[#This Row],[End Time]]),Home!$A$1,"No Aplica")</f>
        <v>No Aplica</v>
      </c>
      <c r="N279" s="43" t="str">
        <f>Leave[[#This Row],[User Code (Owning User) (Usuario)]]&amp;Leave[[#This Row],[fecha activa]]</f>
        <v>MIE2023031012780No Aplica</v>
      </c>
      <c r="P279" t="s">
        <v>3710</v>
      </c>
      <c r="Q279" t="s">
        <v>4139</v>
      </c>
      <c r="R279" s="43">
        <v>1</v>
      </c>
      <c r="S279" s="43">
        <v>60</v>
      </c>
    </row>
    <row r="280" spans="1:19" x14ac:dyDescent="0.3">
      <c r="A280" s="43" t="s">
        <v>476</v>
      </c>
      <c r="B280" s="3">
        <v>45907</v>
      </c>
      <c r="C280" s="3">
        <v>45907</v>
      </c>
      <c r="D280" s="43" t="s">
        <v>492</v>
      </c>
      <c r="E280" s="43" t="s">
        <v>376</v>
      </c>
      <c r="F280" s="43" t="s">
        <v>377</v>
      </c>
      <c r="G280">
        <v>540</v>
      </c>
      <c r="H280">
        <v>540</v>
      </c>
      <c r="I280" s="43" t="s">
        <v>1207</v>
      </c>
      <c r="J280" s="43" t="s">
        <v>2210</v>
      </c>
      <c r="K280" s="43" t="s">
        <v>178</v>
      </c>
      <c r="L280" s="43" t="str">
        <f>IF(AND(Home!$A$1&gt;=Leave[[#This Row],[Start Time]],Home!$A$1&lt;=Leave[[#This Row],[End Time]]),"Aplica","No Aplica")</f>
        <v>No Aplica</v>
      </c>
      <c r="M280" s="43" t="str">
        <f>IF(AND(Home!$A$1&gt;=Leave[[#This Row],[Start Time]],Home!$A$1&lt;=Leave[[#This Row],[End Time]]),Home!$A$1,"No Aplica")</f>
        <v>No Aplica</v>
      </c>
      <c r="N280" s="43" t="str">
        <f>Leave[[#This Row],[User Code (Owning User) (Usuario)]]&amp;Leave[[#This Row],[fecha activa]]</f>
        <v>MIE2023031012780No Aplica</v>
      </c>
      <c r="P280" t="s">
        <v>3609</v>
      </c>
      <c r="Q280" t="s">
        <v>4140</v>
      </c>
      <c r="R280" s="43">
        <v>1</v>
      </c>
      <c r="S280" s="43">
        <v>60</v>
      </c>
    </row>
    <row r="281" spans="1:19" x14ac:dyDescent="0.3">
      <c r="A281" s="43" t="s">
        <v>471</v>
      </c>
      <c r="B281" s="3">
        <v>45924</v>
      </c>
      <c r="C281" s="3">
        <v>45924</v>
      </c>
      <c r="D281" s="43" t="s">
        <v>2040</v>
      </c>
      <c r="E281" s="43" t="s">
        <v>1773</v>
      </c>
      <c r="F281" s="43" t="s">
        <v>1775</v>
      </c>
      <c r="G281">
        <v>60</v>
      </c>
      <c r="H281">
        <v>60</v>
      </c>
      <c r="I281" s="43" t="s">
        <v>1774</v>
      </c>
      <c r="J281" s="43" t="s">
        <v>1105</v>
      </c>
      <c r="K281" s="43" t="s">
        <v>177</v>
      </c>
      <c r="L281" s="43" t="str">
        <f>IF(AND(Home!$A$1&gt;=Leave[[#This Row],[Start Time]],Home!$A$1&lt;=Leave[[#This Row],[End Time]]),"Aplica","No Aplica")</f>
        <v>No Aplica</v>
      </c>
      <c r="M281" s="43" t="str">
        <f>IF(AND(Home!$A$1&gt;=Leave[[#This Row],[Start Time]],Home!$A$1&lt;=Leave[[#This Row],[End Time]]),Home!$A$1,"No Aplica")</f>
        <v>No Aplica</v>
      </c>
      <c r="N281" s="43" t="str">
        <f>Leave[[#This Row],[User Code (Owning User) (Usuario)]]&amp;Leave[[#This Row],[fecha activa]]</f>
        <v>MIE2025120523002No Aplica</v>
      </c>
      <c r="P281" t="s">
        <v>3692</v>
      </c>
      <c r="Q281" t="s">
        <v>4141</v>
      </c>
      <c r="R281" s="43">
        <v>1</v>
      </c>
      <c r="S281" s="43">
        <v>540</v>
      </c>
    </row>
    <row r="282" spans="1:19" x14ac:dyDescent="0.3">
      <c r="A282" s="43" t="s">
        <v>471</v>
      </c>
      <c r="B282" s="3">
        <v>45926</v>
      </c>
      <c r="C282" s="3">
        <v>45926</v>
      </c>
      <c r="D282" s="43" t="s">
        <v>2040</v>
      </c>
      <c r="E282" s="43" t="s">
        <v>1773</v>
      </c>
      <c r="F282" s="43" t="s">
        <v>1775</v>
      </c>
      <c r="G282">
        <v>60</v>
      </c>
      <c r="H282">
        <v>60</v>
      </c>
      <c r="I282" s="43" t="s">
        <v>1774</v>
      </c>
      <c r="J282" s="43" t="s">
        <v>1105</v>
      </c>
      <c r="K282" s="43" t="s">
        <v>177</v>
      </c>
      <c r="L282" s="43" t="str">
        <f>IF(AND(Home!$A$1&gt;=Leave[[#This Row],[Start Time]],Home!$A$1&lt;=Leave[[#This Row],[End Time]]),"Aplica","No Aplica")</f>
        <v>No Aplica</v>
      </c>
      <c r="M282" s="43" t="str">
        <f>IF(AND(Home!$A$1&gt;=Leave[[#This Row],[Start Time]],Home!$A$1&lt;=Leave[[#This Row],[End Time]]),Home!$A$1,"No Aplica")</f>
        <v>No Aplica</v>
      </c>
      <c r="N282" s="43" t="str">
        <f>Leave[[#This Row],[User Code (Owning User) (Usuario)]]&amp;Leave[[#This Row],[fecha activa]]</f>
        <v>MIE2025120523002No Aplica</v>
      </c>
      <c r="P282" t="s">
        <v>3739</v>
      </c>
      <c r="Q282" t="s">
        <v>4142</v>
      </c>
      <c r="R282" s="43">
        <v>1</v>
      </c>
      <c r="S282" s="43">
        <v>540</v>
      </c>
    </row>
    <row r="283" spans="1:19" x14ac:dyDescent="0.3">
      <c r="A283" s="43" t="s">
        <v>471</v>
      </c>
      <c r="B283" s="3">
        <v>45925</v>
      </c>
      <c r="C283" s="3">
        <v>45925</v>
      </c>
      <c r="D283" s="43" t="s">
        <v>2656</v>
      </c>
      <c r="E283" s="43" t="s">
        <v>1773</v>
      </c>
      <c r="F283" s="43" t="s">
        <v>1775</v>
      </c>
      <c r="G283">
        <v>60</v>
      </c>
      <c r="H283">
        <v>60</v>
      </c>
      <c r="I283" s="43" t="s">
        <v>1774</v>
      </c>
      <c r="J283" s="43" t="s">
        <v>1105</v>
      </c>
      <c r="K283" s="43" t="s">
        <v>177</v>
      </c>
      <c r="L283" s="43" t="str">
        <f>IF(AND(Home!$A$1&gt;=Leave[[#This Row],[Start Time]],Home!$A$1&lt;=Leave[[#This Row],[End Time]]),"Aplica","No Aplica")</f>
        <v>No Aplica</v>
      </c>
      <c r="M283" s="43" t="str">
        <f>IF(AND(Home!$A$1&gt;=Leave[[#This Row],[Start Time]],Home!$A$1&lt;=Leave[[#This Row],[End Time]]),Home!$A$1,"No Aplica")</f>
        <v>No Aplica</v>
      </c>
      <c r="N283" s="43" t="str">
        <f>Leave[[#This Row],[User Code (Owning User) (Usuario)]]&amp;Leave[[#This Row],[fecha activa]]</f>
        <v>MIE2025120523002No Aplica</v>
      </c>
      <c r="P283" t="s">
        <v>3707</v>
      </c>
      <c r="Q283" t="s">
        <v>4143</v>
      </c>
      <c r="R283" s="43">
        <v>1</v>
      </c>
      <c r="S283" s="43">
        <v>540</v>
      </c>
    </row>
    <row r="284" spans="1:19" x14ac:dyDescent="0.3">
      <c r="A284" s="43" t="s">
        <v>471</v>
      </c>
      <c r="B284" s="3">
        <v>45924</v>
      </c>
      <c r="C284" s="3">
        <v>45924</v>
      </c>
      <c r="D284" s="43" t="s">
        <v>3249</v>
      </c>
      <c r="E284" s="43" t="s">
        <v>1773</v>
      </c>
      <c r="F284" s="43" t="s">
        <v>1775</v>
      </c>
      <c r="G284">
        <v>60</v>
      </c>
      <c r="H284">
        <v>60</v>
      </c>
      <c r="I284" s="43" t="s">
        <v>1774</v>
      </c>
      <c r="J284" s="43" t="s">
        <v>1105</v>
      </c>
      <c r="K284" s="43" t="s">
        <v>177</v>
      </c>
      <c r="L284" s="43" t="str">
        <f>IF(AND(Home!$A$1&gt;=Leave[[#This Row],[Start Time]],Home!$A$1&lt;=Leave[[#This Row],[End Time]]),"Aplica","No Aplica")</f>
        <v>No Aplica</v>
      </c>
      <c r="M284" s="43" t="str">
        <f>IF(AND(Home!$A$1&gt;=Leave[[#This Row],[Start Time]],Home!$A$1&lt;=Leave[[#This Row],[End Time]]),Home!$A$1,"No Aplica")</f>
        <v>No Aplica</v>
      </c>
      <c r="N284" s="43" t="str">
        <f>Leave[[#This Row],[User Code (Owning User) (Usuario)]]&amp;Leave[[#This Row],[fecha activa]]</f>
        <v>MIE2025120523002No Aplica</v>
      </c>
      <c r="P284" t="s">
        <v>3352</v>
      </c>
      <c r="Q284" t="s">
        <v>4144</v>
      </c>
      <c r="R284" s="43">
        <v>1</v>
      </c>
      <c r="S284" s="43">
        <v>540</v>
      </c>
    </row>
    <row r="285" spans="1:19" x14ac:dyDescent="0.3">
      <c r="A285" s="43" t="s">
        <v>471</v>
      </c>
      <c r="B285" s="3">
        <v>45922</v>
      </c>
      <c r="C285" s="3">
        <v>45922</v>
      </c>
      <c r="D285" s="43" t="s">
        <v>2656</v>
      </c>
      <c r="E285" s="43" t="s">
        <v>1773</v>
      </c>
      <c r="F285" s="43" t="s">
        <v>1775</v>
      </c>
      <c r="G285">
        <v>60</v>
      </c>
      <c r="H285">
        <v>60</v>
      </c>
      <c r="I285" s="43" t="s">
        <v>1774</v>
      </c>
      <c r="J285" s="43" t="s">
        <v>1105</v>
      </c>
      <c r="K285" s="43" t="s">
        <v>177</v>
      </c>
      <c r="L285" s="43" t="str">
        <f>IF(AND(Home!$A$1&gt;=Leave[[#This Row],[Start Time]],Home!$A$1&lt;=Leave[[#This Row],[End Time]]),"Aplica","No Aplica")</f>
        <v>Aplica</v>
      </c>
      <c r="M285" s="43">
        <f>IF(AND(Home!$A$1&gt;=Leave[[#This Row],[Start Time]],Home!$A$1&lt;=Leave[[#This Row],[End Time]]),Home!$A$1,"No Aplica")</f>
        <v>45922</v>
      </c>
      <c r="N285" s="43" t="str">
        <f>Leave[[#This Row],[User Code (Owning User) (Usuario)]]&amp;Leave[[#This Row],[fecha activa]]</f>
        <v>MIE202512052300245922</v>
      </c>
    </row>
    <row r="286" spans="1:19" x14ac:dyDescent="0.3">
      <c r="A286" s="43" t="s">
        <v>468</v>
      </c>
      <c r="B286" s="3">
        <v>45923</v>
      </c>
      <c r="C286" s="3">
        <v>45923</v>
      </c>
      <c r="D286" s="43" t="s">
        <v>475</v>
      </c>
      <c r="E286" s="43" t="s">
        <v>1773</v>
      </c>
      <c r="F286" s="43" t="s">
        <v>1775</v>
      </c>
      <c r="G286">
        <v>1320</v>
      </c>
      <c r="H286">
        <v>540</v>
      </c>
      <c r="I286" s="43" t="s">
        <v>1774</v>
      </c>
      <c r="J286" s="43" t="s">
        <v>1105</v>
      </c>
      <c r="K286" s="43" t="s">
        <v>177</v>
      </c>
      <c r="L286" s="43" t="str">
        <f>IF(AND(Home!$A$1&gt;=Leave[[#This Row],[Start Time]],Home!$A$1&lt;=Leave[[#This Row],[End Time]]),"Aplica","No Aplica")</f>
        <v>No Aplica</v>
      </c>
      <c r="M286" s="43" t="str">
        <f>IF(AND(Home!$A$1&gt;=Leave[[#This Row],[Start Time]],Home!$A$1&lt;=Leave[[#This Row],[End Time]]),Home!$A$1,"No Aplica")</f>
        <v>No Aplica</v>
      </c>
      <c r="N286" s="43" t="str">
        <f>Leave[[#This Row],[User Code (Owning User) (Usuario)]]&amp;Leave[[#This Row],[fecha activa]]</f>
        <v>MIE2025120523002No Aplica</v>
      </c>
    </row>
    <row r="287" spans="1:19" x14ac:dyDescent="0.3">
      <c r="A287" s="43" t="s">
        <v>471</v>
      </c>
      <c r="B287" s="3">
        <v>45919</v>
      </c>
      <c r="C287" s="3">
        <v>45919</v>
      </c>
      <c r="D287" s="43" t="s">
        <v>493</v>
      </c>
      <c r="E287" s="43" t="s">
        <v>1773</v>
      </c>
      <c r="F287" s="43" t="s">
        <v>1775</v>
      </c>
      <c r="G287">
        <v>60</v>
      </c>
      <c r="H287">
        <v>60</v>
      </c>
      <c r="I287" s="43" t="s">
        <v>1774</v>
      </c>
      <c r="J287" s="43" t="s">
        <v>1105</v>
      </c>
      <c r="K287" s="43" t="s">
        <v>177</v>
      </c>
      <c r="L287" s="43" t="str">
        <f>IF(AND(Home!$A$1&gt;=Leave[[#This Row],[Start Time]],Home!$A$1&lt;=Leave[[#This Row],[End Time]]),"Aplica","No Aplica")</f>
        <v>No Aplica</v>
      </c>
      <c r="M287" s="43" t="str">
        <f>IF(AND(Home!$A$1&gt;=Leave[[#This Row],[Start Time]],Home!$A$1&lt;=Leave[[#This Row],[End Time]]),Home!$A$1,"No Aplica")</f>
        <v>No Aplica</v>
      </c>
      <c r="N287" s="43" t="str">
        <f>Leave[[#This Row],[User Code (Owning User) (Usuario)]]&amp;Leave[[#This Row],[fecha activa]]</f>
        <v>MIE2025120523002No Aplica</v>
      </c>
    </row>
    <row r="288" spans="1:19" x14ac:dyDescent="0.3">
      <c r="A288" s="43" t="s">
        <v>471</v>
      </c>
      <c r="B288" s="3">
        <v>45918</v>
      </c>
      <c r="C288" s="3">
        <v>45918</v>
      </c>
      <c r="D288" s="43" t="s">
        <v>493</v>
      </c>
      <c r="E288" s="43" t="s">
        <v>1773</v>
      </c>
      <c r="F288" s="43" t="s">
        <v>1775</v>
      </c>
      <c r="G288">
        <v>60</v>
      </c>
      <c r="H288">
        <v>60</v>
      </c>
      <c r="I288" s="43" t="s">
        <v>1774</v>
      </c>
      <c r="J288" s="43" t="s">
        <v>1105</v>
      </c>
      <c r="K288" s="43" t="s">
        <v>177</v>
      </c>
      <c r="L288" s="43" t="str">
        <f>IF(AND(Home!$A$1&gt;=Leave[[#This Row],[Start Time]],Home!$A$1&lt;=Leave[[#This Row],[End Time]]),"Aplica","No Aplica")</f>
        <v>No Aplica</v>
      </c>
      <c r="M288" s="43" t="str">
        <f>IF(AND(Home!$A$1&gt;=Leave[[#This Row],[Start Time]],Home!$A$1&lt;=Leave[[#This Row],[End Time]]),Home!$A$1,"No Aplica")</f>
        <v>No Aplica</v>
      </c>
      <c r="N288" s="43" t="str">
        <f>Leave[[#This Row],[User Code (Owning User) (Usuario)]]&amp;Leave[[#This Row],[fecha activa]]</f>
        <v>MIE2025120523002No Aplica</v>
      </c>
    </row>
    <row r="289" spans="1:14" x14ac:dyDescent="0.3">
      <c r="A289" s="43" t="s">
        <v>471</v>
      </c>
      <c r="B289" s="3">
        <v>45917</v>
      </c>
      <c r="C289" s="3">
        <v>45917</v>
      </c>
      <c r="D289" s="43" t="s">
        <v>493</v>
      </c>
      <c r="E289" s="43" t="s">
        <v>1773</v>
      </c>
      <c r="F289" s="43" t="s">
        <v>1775</v>
      </c>
      <c r="G289">
        <v>60</v>
      </c>
      <c r="H289">
        <v>60</v>
      </c>
      <c r="I289" s="43" t="s">
        <v>1774</v>
      </c>
      <c r="J289" s="43" t="s">
        <v>1105</v>
      </c>
      <c r="K289" s="43" t="s">
        <v>177</v>
      </c>
      <c r="L289" s="43" t="str">
        <f>IF(AND(Home!$A$1&gt;=Leave[[#This Row],[Start Time]],Home!$A$1&lt;=Leave[[#This Row],[End Time]]),"Aplica","No Aplica")</f>
        <v>No Aplica</v>
      </c>
      <c r="M289" s="43" t="str">
        <f>IF(AND(Home!$A$1&gt;=Leave[[#This Row],[Start Time]],Home!$A$1&lt;=Leave[[#This Row],[End Time]]),Home!$A$1,"No Aplica")</f>
        <v>No Aplica</v>
      </c>
      <c r="N289" s="43" t="str">
        <f>Leave[[#This Row],[User Code (Owning User) (Usuario)]]&amp;Leave[[#This Row],[fecha activa]]</f>
        <v>MIE2025120523002No Aplica</v>
      </c>
    </row>
    <row r="290" spans="1:14" x14ac:dyDescent="0.3">
      <c r="A290" s="43" t="s">
        <v>471</v>
      </c>
      <c r="B290" s="3">
        <v>45915</v>
      </c>
      <c r="C290" s="3">
        <v>45915</v>
      </c>
      <c r="D290" s="43" t="s">
        <v>493</v>
      </c>
      <c r="E290" s="43" t="s">
        <v>1773</v>
      </c>
      <c r="F290" s="43" t="s">
        <v>1775</v>
      </c>
      <c r="G290">
        <v>60</v>
      </c>
      <c r="H290">
        <v>60</v>
      </c>
      <c r="I290" s="43" t="s">
        <v>1774</v>
      </c>
      <c r="J290" s="43" t="s">
        <v>1105</v>
      </c>
      <c r="K290" s="43" t="s">
        <v>177</v>
      </c>
      <c r="L290" s="43" t="str">
        <f>IF(AND(Home!$A$1&gt;=Leave[[#This Row],[Start Time]],Home!$A$1&lt;=Leave[[#This Row],[End Time]]),"Aplica","No Aplica")</f>
        <v>No Aplica</v>
      </c>
      <c r="M290" s="43" t="str">
        <f>IF(AND(Home!$A$1&gt;=Leave[[#This Row],[Start Time]],Home!$A$1&lt;=Leave[[#This Row],[End Time]]),Home!$A$1,"No Aplica")</f>
        <v>No Aplica</v>
      </c>
      <c r="N290" s="43" t="str">
        <f>Leave[[#This Row],[User Code (Owning User) (Usuario)]]&amp;Leave[[#This Row],[fecha activa]]</f>
        <v>MIE2025120523002No Aplica</v>
      </c>
    </row>
    <row r="291" spans="1:14" x14ac:dyDescent="0.3">
      <c r="A291" s="43" t="s">
        <v>468</v>
      </c>
      <c r="B291" s="3">
        <v>45916</v>
      </c>
      <c r="C291" s="3">
        <v>45916</v>
      </c>
      <c r="D291" s="43" t="s">
        <v>475</v>
      </c>
      <c r="E291" s="43" t="s">
        <v>1773</v>
      </c>
      <c r="F291" s="43" t="s">
        <v>1775</v>
      </c>
      <c r="G291">
        <v>1380</v>
      </c>
      <c r="H291">
        <v>540</v>
      </c>
      <c r="I291" s="43" t="s">
        <v>1774</v>
      </c>
      <c r="J291" s="43" t="s">
        <v>1105</v>
      </c>
      <c r="K291" s="43" t="s">
        <v>177</v>
      </c>
      <c r="L291" s="43" t="str">
        <f>IF(AND(Home!$A$1&gt;=Leave[[#This Row],[Start Time]],Home!$A$1&lt;=Leave[[#This Row],[End Time]]),"Aplica","No Aplica")</f>
        <v>No Aplica</v>
      </c>
      <c r="M291" s="43" t="str">
        <f>IF(AND(Home!$A$1&gt;=Leave[[#This Row],[Start Time]],Home!$A$1&lt;=Leave[[#This Row],[End Time]]),Home!$A$1,"No Aplica")</f>
        <v>No Aplica</v>
      </c>
      <c r="N291" s="43" t="str">
        <f>Leave[[#This Row],[User Code (Owning User) (Usuario)]]&amp;Leave[[#This Row],[fecha activa]]</f>
        <v>MIE2025120523002No Aplica</v>
      </c>
    </row>
    <row r="292" spans="1:14" x14ac:dyDescent="0.3">
      <c r="A292" s="43" t="s">
        <v>471</v>
      </c>
      <c r="B292" s="3">
        <v>45912</v>
      </c>
      <c r="C292" s="3">
        <v>45912</v>
      </c>
      <c r="D292" s="43" t="s">
        <v>2040</v>
      </c>
      <c r="E292" s="43" t="s">
        <v>1773</v>
      </c>
      <c r="F292" s="43" t="s">
        <v>1775</v>
      </c>
      <c r="G292">
        <v>60</v>
      </c>
      <c r="H292">
        <v>60</v>
      </c>
      <c r="I292" s="43" t="s">
        <v>1774</v>
      </c>
      <c r="J292" s="43" t="s">
        <v>1105</v>
      </c>
      <c r="K292" s="43" t="s">
        <v>177</v>
      </c>
      <c r="L292" s="43" t="str">
        <f>IF(AND(Home!$A$1&gt;=Leave[[#This Row],[Start Time]],Home!$A$1&lt;=Leave[[#This Row],[End Time]]),"Aplica","No Aplica")</f>
        <v>No Aplica</v>
      </c>
      <c r="M292" s="43" t="str">
        <f>IF(AND(Home!$A$1&gt;=Leave[[#This Row],[Start Time]],Home!$A$1&lt;=Leave[[#This Row],[End Time]]),Home!$A$1,"No Aplica")</f>
        <v>No Aplica</v>
      </c>
      <c r="N292" s="43" t="str">
        <f>Leave[[#This Row],[User Code (Owning User) (Usuario)]]&amp;Leave[[#This Row],[fecha activa]]</f>
        <v>MIE2025120523002No Aplica</v>
      </c>
    </row>
    <row r="293" spans="1:14" x14ac:dyDescent="0.3">
      <c r="A293" s="43" t="s">
        <v>471</v>
      </c>
      <c r="B293" s="3">
        <v>45911</v>
      </c>
      <c r="C293" s="3">
        <v>45911</v>
      </c>
      <c r="D293" s="43" t="s">
        <v>2040</v>
      </c>
      <c r="E293" s="43" t="s">
        <v>1773</v>
      </c>
      <c r="F293" s="43" t="s">
        <v>1775</v>
      </c>
      <c r="G293">
        <v>60</v>
      </c>
      <c r="H293">
        <v>60</v>
      </c>
      <c r="I293" s="43" t="s">
        <v>1774</v>
      </c>
      <c r="J293" s="43" t="s">
        <v>1105</v>
      </c>
      <c r="K293" s="43" t="s">
        <v>177</v>
      </c>
      <c r="L293" s="43" t="str">
        <f>IF(AND(Home!$A$1&gt;=Leave[[#This Row],[Start Time]],Home!$A$1&lt;=Leave[[#This Row],[End Time]]),"Aplica","No Aplica")</f>
        <v>No Aplica</v>
      </c>
      <c r="M293" s="43" t="str">
        <f>IF(AND(Home!$A$1&gt;=Leave[[#This Row],[Start Time]],Home!$A$1&lt;=Leave[[#This Row],[End Time]]),Home!$A$1,"No Aplica")</f>
        <v>No Aplica</v>
      </c>
      <c r="N293" s="43" t="str">
        <f>Leave[[#This Row],[User Code (Owning User) (Usuario)]]&amp;Leave[[#This Row],[fecha activa]]</f>
        <v>MIE2025120523002No Aplica</v>
      </c>
    </row>
    <row r="294" spans="1:14" x14ac:dyDescent="0.3">
      <c r="A294" s="43" t="s">
        <v>471</v>
      </c>
      <c r="B294" s="3">
        <v>45910</v>
      </c>
      <c r="C294" s="3">
        <v>45910</v>
      </c>
      <c r="D294" s="43" t="s">
        <v>493</v>
      </c>
      <c r="E294" s="43" t="s">
        <v>1773</v>
      </c>
      <c r="F294" s="43" t="s">
        <v>1775</v>
      </c>
      <c r="G294">
        <v>60</v>
      </c>
      <c r="H294">
        <v>60</v>
      </c>
      <c r="I294" s="43" t="s">
        <v>1774</v>
      </c>
      <c r="J294" s="43" t="s">
        <v>1105</v>
      </c>
      <c r="K294" s="43" t="s">
        <v>177</v>
      </c>
      <c r="L294" s="43" t="str">
        <f>IF(AND(Home!$A$1&gt;=Leave[[#This Row],[Start Time]],Home!$A$1&lt;=Leave[[#This Row],[End Time]]),"Aplica","No Aplica")</f>
        <v>No Aplica</v>
      </c>
      <c r="M294" s="43" t="str">
        <f>IF(AND(Home!$A$1&gt;=Leave[[#This Row],[Start Time]],Home!$A$1&lt;=Leave[[#This Row],[End Time]]),Home!$A$1,"No Aplica")</f>
        <v>No Aplica</v>
      </c>
      <c r="N294" s="43" t="str">
        <f>Leave[[#This Row],[User Code (Owning User) (Usuario)]]&amp;Leave[[#This Row],[fecha activa]]</f>
        <v>MIE2025120523002No Aplica</v>
      </c>
    </row>
    <row r="295" spans="1:14" x14ac:dyDescent="0.3">
      <c r="A295" s="43" t="s">
        <v>471</v>
      </c>
      <c r="B295" s="3">
        <v>45908</v>
      </c>
      <c r="C295" s="3">
        <v>45908</v>
      </c>
      <c r="D295" s="43" t="s">
        <v>493</v>
      </c>
      <c r="E295" s="43" t="s">
        <v>1773</v>
      </c>
      <c r="F295" s="43" t="s">
        <v>1775</v>
      </c>
      <c r="G295">
        <v>60</v>
      </c>
      <c r="H295">
        <v>60</v>
      </c>
      <c r="I295" s="43" t="s">
        <v>1774</v>
      </c>
      <c r="J295" s="43" t="s">
        <v>1105</v>
      </c>
      <c r="K295" s="43" t="s">
        <v>177</v>
      </c>
      <c r="L295" s="43" t="str">
        <f>IF(AND(Home!$A$1&gt;=Leave[[#This Row],[Start Time]],Home!$A$1&lt;=Leave[[#This Row],[End Time]]),"Aplica","No Aplica")</f>
        <v>No Aplica</v>
      </c>
      <c r="M295" s="43" t="str">
        <f>IF(AND(Home!$A$1&gt;=Leave[[#This Row],[Start Time]],Home!$A$1&lt;=Leave[[#This Row],[End Time]]),Home!$A$1,"No Aplica")</f>
        <v>No Aplica</v>
      </c>
      <c r="N295" s="43" t="str">
        <f>Leave[[#This Row],[User Code (Owning User) (Usuario)]]&amp;Leave[[#This Row],[fecha activa]]</f>
        <v>MIE2025120523002No Aplica</v>
      </c>
    </row>
    <row r="296" spans="1:14" x14ac:dyDescent="0.3">
      <c r="A296" s="43" t="s">
        <v>468</v>
      </c>
      <c r="B296" s="3">
        <v>45909</v>
      </c>
      <c r="C296" s="3">
        <v>45909</v>
      </c>
      <c r="D296" s="43" t="s">
        <v>475</v>
      </c>
      <c r="E296" s="43" t="s">
        <v>1773</v>
      </c>
      <c r="F296" s="43" t="s">
        <v>1775</v>
      </c>
      <c r="G296">
        <v>1320</v>
      </c>
      <c r="H296">
        <v>540</v>
      </c>
      <c r="I296" s="43" t="s">
        <v>1774</v>
      </c>
      <c r="J296" s="43" t="s">
        <v>1105</v>
      </c>
      <c r="K296" s="43" t="s">
        <v>177</v>
      </c>
      <c r="L296" s="43" t="str">
        <f>IF(AND(Home!$A$1&gt;=Leave[[#This Row],[Start Time]],Home!$A$1&lt;=Leave[[#This Row],[End Time]]),"Aplica","No Aplica")</f>
        <v>No Aplica</v>
      </c>
      <c r="M296" s="43" t="str">
        <f>IF(AND(Home!$A$1&gt;=Leave[[#This Row],[Start Time]],Home!$A$1&lt;=Leave[[#This Row],[End Time]]),Home!$A$1,"No Aplica")</f>
        <v>No Aplica</v>
      </c>
      <c r="N296" s="43" t="str">
        <f>Leave[[#This Row],[User Code (Owning User) (Usuario)]]&amp;Leave[[#This Row],[fecha activa]]</f>
        <v>MIE2025120523002No Aplica</v>
      </c>
    </row>
    <row r="297" spans="1:14" x14ac:dyDescent="0.3">
      <c r="A297" s="43" t="s">
        <v>471</v>
      </c>
      <c r="B297" s="3">
        <v>45905</v>
      </c>
      <c r="C297" s="3">
        <v>45905</v>
      </c>
      <c r="D297" s="43" t="s">
        <v>2040</v>
      </c>
      <c r="E297" s="43" t="s">
        <v>1773</v>
      </c>
      <c r="F297" s="43" t="s">
        <v>1775</v>
      </c>
      <c r="G297">
        <v>60</v>
      </c>
      <c r="H297">
        <v>60</v>
      </c>
      <c r="I297" s="43" t="s">
        <v>1774</v>
      </c>
      <c r="J297" s="43" t="s">
        <v>1105</v>
      </c>
      <c r="K297" s="43" t="s">
        <v>177</v>
      </c>
      <c r="L297" s="43" t="str">
        <f>IF(AND(Home!$A$1&gt;=Leave[[#This Row],[Start Time]],Home!$A$1&lt;=Leave[[#This Row],[End Time]]),"Aplica","No Aplica")</f>
        <v>No Aplica</v>
      </c>
      <c r="M297" s="43" t="str">
        <f>IF(AND(Home!$A$1&gt;=Leave[[#This Row],[Start Time]],Home!$A$1&lt;=Leave[[#This Row],[End Time]]),Home!$A$1,"No Aplica")</f>
        <v>No Aplica</v>
      </c>
      <c r="N297" s="43" t="str">
        <f>Leave[[#This Row],[User Code (Owning User) (Usuario)]]&amp;Leave[[#This Row],[fecha activa]]</f>
        <v>MIE2025120523002No Aplica</v>
      </c>
    </row>
    <row r="298" spans="1:14" x14ac:dyDescent="0.3">
      <c r="A298" s="43" t="s">
        <v>471</v>
      </c>
      <c r="B298" s="3">
        <v>45903</v>
      </c>
      <c r="C298" s="3">
        <v>45903</v>
      </c>
      <c r="D298" s="43" t="s">
        <v>2675</v>
      </c>
      <c r="E298" s="43" t="s">
        <v>1773</v>
      </c>
      <c r="F298" s="43" t="s">
        <v>1775</v>
      </c>
      <c r="G298">
        <v>60</v>
      </c>
      <c r="H298">
        <v>60</v>
      </c>
      <c r="I298" s="43" t="s">
        <v>1774</v>
      </c>
      <c r="J298" s="43" t="s">
        <v>1105</v>
      </c>
      <c r="K298" s="43" t="s">
        <v>177</v>
      </c>
      <c r="L298" s="43" t="str">
        <f>IF(AND(Home!$A$1&gt;=Leave[[#This Row],[Start Time]],Home!$A$1&lt;=Leave[[#This Row],[End Time]]),"Aplica","No Aplica")</f>
        <v>No Aplica</v>
      </c>
      <c r="M298" s="43" t="str">
        <f>IF(AND(Home!$A$1&gt;=Leave[[#This Row],[Start Time]],Home!$A$1&lt;=Leave[[#This Row],[End Time]]),Home!$A$1,"No Aplica")</f>
        <v>No Aplica</v>
      </c>
      <c r="N298" s="43" t="str">
        <f>Leave[[#This Row],[User Code (Owning User) (Usuario)]]&amp;Leave[[#This Row],[fecha activa]]</f>
        <v>MIE2025120523002No Aplica</v>
      </c>
    </row>
    <row r="299" spans="1:14" x14ac:dyDescent="0.3">
      <c r="A299" s="43" t="s">
        <v>471</v>
      </c>
      <c r="B299" s="3">
        <v>45902</v>
      </c>
      <c r="C299" s="3">
        <v>45902</v>
      </c>
      <c r="D299" s="43" t="s">
        <v>2040</v>
      </c>
      <c r="E299" s="43" t="s">
        <v>1773</v>
      </c>
      <c r="F299" s="43" t="s">
        <v>1775</v>
      </c>
      <c r="G299">
        <v>60</v>
      </c>
      <c r="H299">
        <v>60</v>
      </c>
      <c r="I299" s="43" t="s">
        <v>1774</v>
      </c>
      <c r="J299" s="43" t="s">
        <v>1105</v>
      </c>
      <c r="K299" s="43" t="s">
        <v>177</v>
      </c>
      <c r="L299" s="43" t="str">
        <f>IF(AND(Home!$A$1&gt;=Leave[[#This Row],[Start Time]],Home!$A$1&lt;=Leave[[#This Row],[End Time]]),"Aplica","No Aplica")</f>
        <v>No Aplica</v>
      </c>
      <c r="M299" s="43" t="str">
        <f>IF(AND(Home!$A$1&gt;=Leave[[#This Row],[Start Time]],Home!$A$1&lt;=Leave[[#This Row],[End Time]]),Home!$A$1,"No Aplica")</f>
        <v>No Aplica</v>
      </c>
      <c r="N299" s="43" t="str">
        <f>Leave[[#This Row],[User Code (Owning User) (Usuario)]]&amp;Leave[[#This Row],[fecha activa]]</f>
        <v>MIE2025120523002No Aplica</v>
      </c>
    </row>
    <row r="300" spans="1:14" x14ac:dyDescent="0.3">
      <c r="A300" s="43" t="s">
        <v>471</v>
      </c>
      <c r="B300" s="3">
        <v>45901</v>
      </c>
      <c r="C300" s="3">
        <v>45901</v>
      </c>
      <c r="D300" s="43" t="s">
        <v>2040</v>
      </c>
      <c r="E300" s="43" t="s">
        <v>1773</v>
      </c>
      <c r="F300" s="43" t="s">
        <v>1775</v>
      </c>
      <c r="G300">
        <v>60</v>
      </c>
      <c r="H300">
        <v>60</v>
      </c>
      <c r="I300" s="43" t="s">
        <v>1774</v>
      </c>
      <c r="J300" s="43" t="s">
        <v>1105</v>
      </c>
      <c r="K300" s="43" t="s">
        <v>177</v>
      </c>
      <c r="L300" s="43" t="str">
        <f>IF(AND(Home!$A$1&gt;=Leave[[#This Row],[Start Time]],Home!$A$1&lt;=Leave[[#This Row],[End Time]]),"Aplica","No Aplica")</f>
        <v>No Aplica</v>
      </c>
      <c r="M300" s="43" t="str">
        <f>IF(AND(Home!$A$1&gt;=Leave[[#This Row],[Start Time]],Home!$A$1&lt;=Leave[[#This Row],[End Time]]),Home!$A$1,"No Aplica")</f>
        <v>No Aplica</v>
      </c>
      <c r="N300" s="43" t="str">
        <f>Leave[[#This Row],[User Code (Owning User) (Usuario)]]&amp;Leave[[#This Row],[fecha activa]]</f>
        <v>MIE2025120523002No Aplica</v>
      </c>
    </row>
    <row r="301" spans="1:14" x14ac:dyDescent="0.3">
      <c r="A301" s="43" t="s">
        <v>468</v>
      </c>
      <c r="B301" s="3">
        <v>45904</v>
      </c>
      <c r="C301" s="3">
        <v>45904</v>
      </c>
      <c r="D301" s="43" t="s">
        <v>475</v>
      </c>
      <c r="E301" s="43" t="s">
        <v>1773</v>
      </c>
      <c r="F301" s="43" t="s">
        <v>1775</v>
      </c>
      <c r="G301">
        <v>1320</v>
      </c>
      <c r="H301">
        <v>540</v>
      </c>
      <c r="I301" s="43" t="s">
        <v>1774</v>
      </c>
      <c r="J301" s="43" t="s">
        <v>1105</v>
      </c>
      <c r="K301" s="43" t="s">
        <v>177</v>
      </c>
      <c r="L301" s="43" t="str">
        <f>IF(AND(Home!$A$1&gt;=Leave[[#This Row],[Start Time]],Home!$A$1&lt;=Leave[[#This Row],[End Time]]),"Aplica","No Aplica")</f>
        <v>No Aplica</v>
      </c>
      <c r="M301" s="43" t="str">
        <f>IF(AND(Home!$A$1&gt;=Leave[[#This Row],[Start Time]],Home!$A$1&lt;=Leave[[#This Row],[End Time]]),Home!$A$1,"No Aplica")</f>
        <v>No Aplica</v>
      </c>
      <c r="N301" s="43" t="str">
        <f>Leave[[#This Row],[User Code (Owning User) (Usuario)]]&amp;Leave[[#This Row],[fecha activa]]</f>
        <v>MIE2025120523002No Aplica</v>
      </c>
    </row>
    <row r="302" spans="1:14" x14ac:dyDescent="0.3">
      <c r="A302" s="43" t="s">
        <v>468</v>
      </c>
      <c r="B302" s="3">
        <v>45917</v>
      </c>
      <c r="C302" s="3">
        <v>45917</v>
      </c>
      <c r="D302" s="43" t="s">
        <v>3484</v>
      </c>
      <c r="E302" s="43" t="s">
        <v>428</v>
      </c>
      <c r="F302" s="43" t="s">
        <v>429</v>
      </c>
      <c r="G302">
        <v>540</v>
      </c>
      <c r="H302">
        <v>540</v>
      </c>
      <c r="I302" s="43" t="s">
        <v>1188</v>
      </c>
      <c r="J302" s="43" t="s">
        <v>1033</v>
      </c>
      <c r="K302" s="43" t="s">
        <v>178</v>
      </c>
      <c r="L302" s="43" t="str">
        <f>IF(AND(Home!$A$1&gt;=Leave[[#This Row],[Start Time]],Home!$A$1&lt;=Leave[[#This Row],[End Time]]),"Aplica","No Aplica")</f>
        <v>No Aplica</v>
      </c>
      <c r="M302" s="43" t="str">
        <f>IF(AND(Home!$A$1&gt;=Leave[[#This Row],[Start Time]],Home!$A$1&lt;=Leave[[#This Row],[End Time]]),Home!$A$1,"No Aplica")</f>
        <v>No Aplica</v>
      </c>
      <c r="N302" s="43" t="str">
        <f>Leave[[#This Row],[User Code (Owning User) (Usuario)]]&amp;Leave[[#This Row],[fecha activa]]</f>
        <v>MIE2024180114062No Aplica</v>
      </c>
    </row>
    <row r="303" spans="1:14" x14ac:dyDescent="0.3">
      <c r="A303" s="43" t="s">
        <v>468</v>
      </c>
      <c r="B303" s="3">
        <v>45903</v>
      </c>
      <c r="C303" s="3">
        <v>45903</v>
      </c>
      <c r="D303" s="43" t="s">
        <v>2267</v>
      </c>
      <c r="E303" s="43" t="s">
        <v>428</v>
      </c>
      <c r="F303" s="43" t="s">
        <v>429</v>
      </c>
      <c r="G303">
        <v>540</v>
      </c>
      <c r="H303">
        <v>540</v>
      </c>
      <c r="I303" s="43" t="s">
        <v>1188</v>
      </c>
      <c r="J303" s="43" t="s">
        <v>1033</v>
      </c>
      <c r="K303" s="43" t="s">
        <v>178</v>
      </c>
      <c r="L303" s="43" t="str">
        <f>IF(AND(Home!$A$1&gt;=Leave[[#This Row],[Start Time]],Home!$A$1&lt;=Leave[[#This Row],[End Time]]),"Aplica","No Aplica")</f>
        <v>No Aplica</v>
      </c>
      <c r="M303" s="43" t="str">
        <f>IF(AND(Home!$A$1&gt;=Leave[[#This Row],[Start Time]],Home!$A$1&lt;=Leave[[#This Row],[End Time]]),Home!$A$1,"No Aplica")</f>
        <v>No Aplica</v>
      </c>
      <c r="N303" s="43" t="str">
        <f>Leave[[#This Row],[User Code (Owning User) (Usuario)]]&amp;Leave[[#This Row],[fecha activa]]</f>
        <v>MIE2024180114062No Aplica</v>
      </c>
    </row>
    <row r="304" spans="1:14" x14ac:dyDescent="0.3">
      <c r="A304" s="43" t="s">
        <v>468</v>
      </c>
      <c r="B304" s="3">
        <v>45922</v>
      </c>
      <c r="C304" s="3">
        <v>45922</v>
      </c>
      <c r="D304" s="43" t="s">
        <v>621</v>
      </c>
      <c r="E304" s="43" t="s">
        <v>1639</v>
      </c>
      <c r="F304" s="43" t="s">
        <v>1641</v>
      </c>
      <c r="G304">
        <v>480</v>
      </c>
      <c r="H304">
        <v>480</v>
      </c>
      <c r="I304" s="43" t="s">
        <v>1640</v>
      </c>
      <c r="J304" s="43" t="s">
        <v>1033</v>
      </c>
      <c r="K304" s="43" t="s">
        <v>178</v>
      </c>
      <c r="L304" s="43" t="str">
        <f>IF(AND(Home!$A$1&gt;=Leave[[#This Row],[Start Time]],Home!$A$1&lt;=Leave[[#This Row],[End Time]]),"Aplica","No Aplica")</f>
        <v>Aplica</v>
      </c>
      <c r="M304" s="43">
        <f>IF(AND(Home!$A$1&gt;=Leave[[#This Row],[Start Time]],Home!$A$1&lt;=Leave[[#This Row],[End Time]]),Home!$A$1,"No Aplica")</f>
        <v>45922</v>
      </c>
      <c r="N304" s="43" t="str">
        <f>Leave[[#This Row],[User Code (Owning User) (Usuario)]]&amp;Leave[[#This Row],[fecha activa]]</f>
        <v>MIE202510042222345922</v>
      </c>
    </row>
    <row r="305" spans="1:14" x14ac:dyDescent="0.3">
      <c r="A305" s="43" t="s">
        <v>1757</v>
      </c>
      <c r="B305" s="3">
        <v>45909</v>
      </c>
      <c r="C305" s="3">
        <v>45909</v>
      </c>
      <c r="D305" s="43" t="s">
        <v>621</v>
      </c>
      <c r="E305" s="43" t="s">
        <v>1639</v>
      </c>
      <c r="F305" s="43" t="s">
        <v>1641</v>
      </c>
      <c r="G305">
        <v>480</v>
      </c>
      <c r="H305">
        <v>480</v>
      </c>
      <c r="I305" s="43" t="s">
        <v>1640</v>
      </c>
      <c r="J305" s="43" t="s">
        <v>1033</v>
      </c>
      <c r="K305" s="43" t="s">
        <v>178</v>
      </c>
      <c r="L305" s="43" t="str">
        <f>IF(AND(Home!$A$1&gt;=Leave[[#This Row],[Start Time]],Home!$A$1&lt;=Leave[[#This Row],[End Time]]),"Aplica","No Aplica")</f>
        <v>No Aplica</v>
      </c>
      <c r="M305" s="43" t="str">
        <f>IF(AND(Home!$A$1&gt;=Leave[[#This Row],[Start Time]],Home!$A$1&lt;=Leave[[#This Row],[End Time]]),Home!$A$1,"No Aplica")</f>
        <v>No Aplica</v>
      </c>
      <c r="N305" s="43" t="str">
        <f>Leave[[#This Row],[User Code (Owning User) (Usuario)]]&amp;Leave[[#This Row],[fecha activa]]</f>
        <v>MIE2025100422223No Aplica</v>
      </c>
    </row>
    <row r="306" spans="1:14" x14ac:dyDescent="0.3">
      <c r="A306" s="43" t="s">
        <v>468</v>
      </c>
      <c r="B306" s="3">
        <v>45930</v>
      </c>
      <c r="C306" s="3">
        <v>45930</v>
      </c>
      <c r="D306" s="43" t="s">
        <v>2055</v>
      </c>
      <c r="E306" s="43" t="s">
        <v>1599</v>
      </c>
      <c r="F306" s="43" t="s">
        <v>1601</v>
      </c>
      <c r="G306">
        <v>60</v>
      </c>
      <c r="H306">
        <v>60</v>
      </c>
      <c r="I306" s="43" t="s">
        <v>1600</v>
      </c>
      <c r="J306" s="43" t="s">
        <v>1503</v>
      </c>
      <c r="K306" s="43" t="s">
        <v>177</v>
      </c>
      <c r="L306" s="43" t="str">
        <f>IF(AND(Home!$A$1&gt;=Leave[[#This Row],[Start Time]],Home!$A$1&lt;=Leave[[#This Row],[End Time]]),"Aplica","No Aplica")</f>
        <v>No Aplica</v>
      </c>
      <c r="M306" s="43" t="str">
        <f>IF(AND(Home!$A$1&gt;=Leave[[#This Row],[Start Time]],Home!$A$1&lt;=Leave[[#This Row],[End Time]]),Home!$A$1,"No Aplica")</f>
        <v>No Aplica</v>
      </c>
      <c r="N306" s="43" t="str">
        <f>Leave[[#This Row],[User Code (Owning User) (Usuario)]]&amp;Leave[[#This Row],[fecha activa]]</f>
        <v>MIE2025020422051No Aplica</v>
      </c>
    </row>
    <row r="307" spans="1:14" x14ac:dyDescent="0.3">
      <c r="A307" s="43" t="s">
        <v>468</v>
      </c>
      <c r="B307" s="3">
        <v>45929</v>
      </c>
      <c r="C307" s="3">
        <v>45929</v>
      </c>
      <c r="D307" s="43" t="s">
        <v>469</v>
      </c>
      <c r="E307" s="43" t="s">
        <v>1599</v>
      </c>
      <c r="F307" s="43" t="s">
        <v>1601</v>
      </c>
      <c r="G307">
        <v>480</v>
      </c>
      <c r="H307">
        <v>480</v>
      </c>
      <c r="I307" s="43" t="s">
        <v>1600</v>
      </c>
      <c r="J307" s="43" t="s">
        <v>1503</v>
      </c>
      <c r="K307" s="43" t="s">
        <v>177</v>
      </c>
      <c r="L307" s="43" t="str">
        <f>IF(AND(Home!$A$1&gt;=Leave[[#This Row],[Start Time]],Home!$A$1&lt;=Leave[[#This Row],[End Time]]),"Aplica","No Aplica")</f>
        <v>No Aplica</v>
      </c>
      <c r="M307" s="43" t="str">
        <f>IF(AND(Home!$A$1&gt;=Leave[[#This Row],[Start Time]],Home!$A$1&lt;=Leave[[#This Row],[End Time]]),Home!$A$1,"No Aplica")</f>
        <v>No Aplica</v>
      </c>
      <c r="N307" s="43" t="str">
        <f>Leave[[#This Row],[User Code (Owning User) (Usuario)]]&amp;Leave[[#This Row],[fecha activa]]</f>
        <v>MIE2025020422051No Aplica</v>
      </c>
    </row>
    <row r="308" spans="1:14" x14ac:dyDescent="0.3">
      <c r="A308" s="43" t="s">
        <v>468</v>
      </c>
      <c r="B308" s="3">
        <v>45922</v>
      </c>
      <c r="C308" s="3">
        <v>45922</v>
      </c>
      <c r="D308" s="43" t="s">
        <v>469</v>
      </c>
      <c r="E308" s="43" t="s">
        <v>1599</v>
      </c>
      <c r="F308" s="43" t="s">
        <v>1601</v>
      </c>
      <c r="G308">
        <v>540</v>
      </c>
      <c r="H308">
        <v>540</v>
      </c>
      <c r="I308" s="43" t="s">
        <v>1600</v>
      </c>
      <c r="J308" s="43" t="s">
        <v>1503</v>
      </c>
      <c r="K308" s="43" t="s">
        <v>177</v>
      </c>
      <c r="L308" s="43" t="str">
        <f>IF(AND(Home!$A$1&gt;=Leave[[#This Row],[Start Time]],Home!$A$1&lt;=Leave[[#This Row],[End Time]]),"Aplica","No Aplica")</f>
        <v>Aplica</v>
      </c>
      <c r="M308" s="43">
        <f>IF(AND(Home!$A$1&gt;=Leave[[#This Row],[Start Time]],Home!$A$1&lt;=Leave[[#This Row],[End Time]]),Home!$A$1,"No Aplica")</f>
        <v>45922</v>
      </c>
      <c r="N308" s="43" t="str">
        <f>Leave[[#This Row],[User Code (Owning User) (Usuario)]]&amp;Leave[[#This Row],[fecha activa]]</f>
        <v>MIE202502042205145922</v>
      </c>
    </row>
    <row r="309" spans="1:14" x14ac:dyDescent="0.3">
      <c r="A309" s="43" t="s">
        <v>468</v>
      </c>
      <c r="B309" s="3">
        <v>45916</v>
      </c>
      <c r="C309" s="3">
        <v>45916</v>
      </c>
      <c r="D309" s="43" t="s">
        <v>469</v>
      </c>
      <c r="E309" s="43" t="s">
        <v>1599</v>
      </c>
      <c r="F309" s="43" t="s">
        <v>1601</v>
      </c>
      <c r="G309">
        <v>480</v>
      </c>
      <c r="H309">
        <v>480</v>
      </c>
      <c r="I309" s="43" t="s">
        <v>1600</v>
      </c>
      <c r="J309" s="43" t="s">
        <v>1503</v>
      </c>
      <c r="K309" s="43" t="s">
        <v>177</v>
      </c>
      <c r="L309" s="43" t="str">
        <f>IF(AND(Home!$A$1&gt;=Leave[[#This Row],[Start Time]],Home!$A$1&lt;=Leave[[#This Row],[End Time]]),"Aplica","No Aplica")</f>
        <v>No Aplica</v>
      </c>
      <c r="M309" s="43" t="str">
        <f>IF(AND(Home!$A$1&gt;=Leave[[#This Row],[Start Time]],Home!$A$1&lt;=Leave[[#This Row],[End Time]]),Home!$A$1,"No Aplica")</f>
        <v>No Aplica</v>
      </c>
      <c r="N309" s="43" t="str">
        <f>Leave[[#This Row],[User Code (Owning User) (Usuario)]]&amp;Leave[[#This Row],[fecha activa]]</f>
        <v>MIE2025020422051No Aplica</v>
      </c>
    </row>
    <row r="310" spans="1:14" x14ac:dyDescent="0.3">
      <c r="A310" s="43" t="s">
        <v>468</v>
      </c>
      <c r="B310" s="3">
        <v>45919</v>
      </c>
      <c r="C310" s="3">
        <v>45919</v>
      </c>
      <c r="D310" s="43" t="s">
        <v>842</v>
      </c>
      <c r="E310" s="43" t="s">
        <v>1599</v>
      </c>
      <c r="F310" s="43" t="s">
        <v>1601</v>
      </c>
      <c r="G310">
        <v>60</v>
      </c>
      <c r="H310">
        <v>60</v>
      </c>
      <c r="I310" s="43" t="s">
        <v>1600</v>
      </c>
      <c r="J310" s="43" t="s">
        <v>1503</v>
      </c>
      <c r="K310" s="43" t="s">
        <v>177</v>
      </c>
      <c r="L310" s="43" t="str">
        <f>IF(AND(Home!$A$1&gt;=Leave[[#This Row],[Start Time]],Home!$A$1&lt;=Leave[[#This Row],[End Time]]),"Aplica","No Aplica")</f>
        <v>No Aplica</v>
      </c>
      <c r="M310" s="43" t="str">
        <f>IF(AND(Home!$A$1&gt;=Leave[[#This Row],[Start Time]],Home!$A$1&lt;=Leave[[#This Row],[End Time]]),Home!$A$1,"No Aplica")</f>
        <v>No Aplica</v>
      </c>
      <c r="N310" s="43" t="str">
        <f>Leave[[#This Row],[User Code (Owning User) (Usuario)]]&amp;Leave[[#This Row],[fecha activa]]</f>
        <v>MIE2025020422051No Aplica</v>
      </c>
    </row>
    <row r="311" spans="1:14" x14ac:dyDescent="0.3">
      <c r="A311" s="43" t="s">
        <v>468</v>
      </c>
      <c r="B311" s="3">
        <v>45918</v>
      </c>
      <c r="C311" s="3">
        <v>45918</v>
      </c>
      <c r="D311" s="43" t="s">
        <v>842</v>
      </c>
      <c r="E311" s="43" t="s">
        <v>1599</v>
      </c>
      <c r="F311" s="43" t="s">
        <v>1601</v>
      </c>
      <c r="G311">
        <v>60</v>
      </c>
      <c r="H311">
        <v>60</v>
      </c>
      <c r="I311" s="43" t="s">
        <v>1600</v>
      </c>
      <c r="J311" s="43" t="s">
        <v>1503</v>
      </c>
      <c r="K311" s="43" t="s">
        <v>177</v>
      </c>
      <c r="L311" s="43" t="str">
        <f>IF(AND(Home!$A$1&gt;=Leave[[#This Row],[Start Time]],Home!$A$1&lt;=Leave[[#This Row],[End Time]]),"Aplica","No Aplica")</f>
        <v>No Aplica</v>
      </c>
      <c r="M311" s="43" t="str">
        <f>IF(AND(Home!$A$1&gt;=Leave[[#This Row],[Start Time]],Home!$A$1&lt;=Leave[[#This Row],[End Time]]),Home!$A$1,"No Aplica")</f>
        <v>No Aplica</v>
      </c>
      <c r="N311" s="43" t="str">
        <f>Leave[[#This Row],[User Code (Owning User) (Usuario)]]&amp;Leave[[#This Row],[fecha activa]]</f>
        <v>MIE2025020422051No Aplica</v>
      </c>
    </row>
    <row r="312" spans="1:14" x14ac:dyDescent="0.3">
      <c r="A312" s="43" t="s">
        <v>468</v>
      </c>
      <c r="B312" s="3">
        <v>45917</v>
      </c>
      <c r="C312" s="3">
        <v>45917</v>
      </c>
      <c r="D312" s="43" t="s">
        <v>842</v>
      </c>
      <c r="E312" s="43" t="s">
        <v>1599</v>
      </c>
      <c r="F312" s="43" t="s">
        <v>1601</v>
      </c>
      <c r="G312">
        <v>60</v>
      </c>
      <c r="H312">
        <v>60</v>
      </c>
      <c r="I312" s="43" t="s">
        <v>1600</v>
      </c>
      <c r="J312" s="43" t="s">
        <v>1503</v>
      </c>
      <c r="K312" s="43" t="s">
        <v>177</v>
      </c>
      <c r="L312" s="43" t="str">
        <f>IF(AND(Home!$A$1&gt;=Leave[[#This Row],[Start Time]],Home!$A$1&lt;=Leave[[#This Row],[End Time]]),"Aplica","No Aplica")</f>
        <v>No Aplica</v>
      </c>
      <c r="M312" s="43" t="str">
        <f>IF(AND(Home!$A$1&gt;=Leave[[#This Row],[Start Time]],Home!$A$1&lt;=Leave[[#This Row],[End Time]]),Home!$A$1,"No Aplica")</f>
        <v>No Aplica</v>
      </c>
      <c r="N312" s="43" t="str">
        <f>Leave[[#This Row],[User Code (Owning User) (Usuario)]]&amp;Leave[[#This Row],[fecha activa]]</f>
        <v>MIE2025020422051No Aplica</v>
      </c>
    </row>
    <row r="313" spans="1:14" x14ac:dyDescent="0.3">
      <c r="A313" s="43" t="s">
        <v>468</v>
      </c>
      <c r="B313" s="3">
        <v>45915</v>
      </c>
      <c r="C313" s="3">
        <v>45915</v>
      </c>
      <c r="D313" s="43" t="s">
        <v>842</v>
      </c>
      <c r="E313" s="43" t="s">
        <v>1599</v>
      </c>
      <c r="F313" s="43" t="s">
        <v>1601</v>
      </c>
      <c r="G313">
        <v>60</v>
      </c>
      <c r="H313">
        <v>60</v>
      </c>
      <c r="I313" s="43" t="s">
        <v>1600</v>
      </c>
      <c r="J313" s="43" t="s">
        <v>1503</v>
      </c>
      <c r="K313" s="43" t="s">
        <v>177</v>
      </c>
      <c r="L313" s="43" t="str">
        <f>IF(AND(Home!$A$1&gt;=Leave[[#This Row],[Start Time]],Home!$A$1&lt;=Leave[[#This Row],[End Time]]),"Aplica","No Aplica")</f>
        <v>No Aplica</v>
      </c>
      <c r="M313" s="43" t="str">
        <f>IF(AND(Home!$A$1&gt;=Leave[[#This Row],[Start Time]],Home!$A$1&lt;=Leave[[#This Row],[End Time]]),Home!$A$1,"No Aplica")</f>
        <v>No Aplica</v>
      </c>
      <c r="N313" s="43" t="str">
        <f>Leave[[#This Row],[User Code (Owning User) (Usuario)]]&amp;Leave[[#This Row],[fecha activa]]</f>
        <v>MIE2025020422051No Aplica</v>
      </c>
    </row>
    <row r="314" spans="1:14" x14ac:dyDescent="0.3">
      <c r="A314" s="43" t="s">
        <v>468</v>
      </c>
      <c r="B314" s="3">
        <v>45912</v>
      </c>
      <c r="C314" s="3">
        <v>45912</v>
      </c>
      <c r="D314" s="43" t="s">
        <v>842</v>
      </c>
      <c r="E314" s="43" t="s">
        <v>1599</v>
      </c>
      <c r="F314" s="43" t="s">
        <v>1601</v>
      </c>
      <c r="G314">
        <v>60</v>
      </c>
      <c r="H314">
        <v>60</v>
      </c>
      <c r="I314" s="43" t="s">
        <v>1600</v>
      </c>
      <c r="J314" s="43" t="s">
        <v>1503</v>
      </c>
      <c r="K314" s="43" t="s">
        <v>177</v>
      </c>
      <c r="L314" s="43" t="str">
        <f>IF(AND(Home!$A$1&gt;=Leave[[#This Row],[Start Time]],Home!$A$1&lt;=Leave[[#This Row],[End Time]]),"Aplica","No Aplica")</f>
        <v>No Aplica</v>
      </c>
      <c r="M314" s="43" t="str">
        <f>IF(AND(Home!$A$1&gt;=Leave[[#This Row],[Start Time]],Home!$A$1&lt;=Leave[[#This Row],[End Time]]),Home!$A$1,"No Aplica")</f>
        <v>No Aplica</v>
      </c>
      <c r="N314" s="43" t="str">
        <f>Leave[[#This Row],[User Code (Owning User) (Usuario)]]&amp;Leave[[#This Row],[fecha activa]]</f>
        <v>MIE2025020422051No Aplica</v>
      </c>
    </row>
    <row r="315" spans="1:14" x14ac:dyDescent="0.3">
      <c r="A315" s="43" t="s">
        <v>468</v>
      </c>
      <c r="B315" s="3">
        <v>45911</v>
      </c>
      <c r="C315" s="3">
        <v>45911</v>
      </c>
      <c r="D315" s="43" t="s">
        <v>842</v>
      </c>
      <c r="E315" s="43" t="s">
        <v>1599</v>
      </c>
      <c r="F315" s="43" t="s">
        <v>1601</v>
      </c>
      <c r="G315">
        <v>60</v>
      </c>
      <c r="H315">
        <v>60</v>
      </c>
      <c r="I315" s="43" t="s">
        <v>1600</v>
      </c>
      <c r="J315" s="43" t="s">
        <v>1503</v>
      </c>
      <c r="K315" s="43" t="s">
        <v>177</v>
      </c>
      <c r="L315" s="43" t="str">
        <f>IF(AND(Home!$A$1&gt;=Leave[[#This Row],[Start Time]],Home!$A$1&lt;=Leave[[#This Row],[End Time]]),"Aplica","No Aplica")</f>
        <v>No Aplica</v>
      </c>
      <c r="M315" s="43" t="str">
        <f>IF(AND(Home!$A$1&gt;=Leave[[#This Row],[Start Time]],Home!$A$1&lt;=Leave[[#This Row],[End Time]]),Home!$A$1,"No Aplica")</f>
        <v>No Aplica</v>
      </c>
      <c r="N315" s="43" t="str">
        <f>Leave[[#This Row],[User Code (Owning User) (Usuario)]]&amp;Leave[[#This Row],[fecha activa]]</f>
        <v>MIE2025020422051No Aplica</v>
      </c>
    </row>
    <row r="316" spans="1:14" x14ac:dyDescent="0.3">
      <c r="A316" s="43" t="s">
        <v>468</v>
      </c>
      <c r="B316" s="3">
        <v>45910</v>
      </c>
      <c r="C316" s="3">
        <v>45910</v>
      </c>
      <c r="D316" s="43" t="s">
        <v>842</v>
      </c>
      <c r="E316" s="43" t="s">
        <v>1599</v>
      </c>
      <c r="F316" s="43" t="s">
        <v>1601</v>
      </c>
      <c r="G316">
        <v>60</v>
      </c>
      <c r="H316">
        <v>60</v>
      </c>
      <c r="I316" s="43" t="s">
        <v>1600</v>
      </c>
      <c r="J316" s="43" t="s">
        <v>1503</v>
      </c>
      <c r="K316" s="43" t="s">
        <v>177</v>
      </c>
      <c r="L316" s="43" t="str">
        <f>IF(AND(Home!$A$1&gt;=Leave[[#This Row],[Start Time]],Home!$A$1&lt;=Leave[[#This Row],[End Time]]),"Aplica","No Aplica")</f>
        <v>No Aplica</v>
      </c>
      <c r="M316" s="43" t="str">
        <f>IF(AND(Home!$A$1&gt;=Leave[[#This Row],[Start Time]],Home!$A$1&lt;=Leave[[#This Row],[End Time]]),Home!$A$1,"No Aplica")</f>
        <v>No Aplica</v>
      </c>
      <c r="N316" s="43" t="str">
        <f>Leave[[#This Row],[User Code (Owning User) (Usuario)]]&amp;Leave[[#This Row],[fecha activa]]</f>
        <v>MIE2025020422051No Aplica</v>
      </c>
    </row>
    <row r="317" spans="1:14" x14ac:dyDescent="0.3">
      <c r="A317" s="43" t="s">
        <v>468</v>
      </c>
      <c r="B317" s="3">
        <v>45909</v>
      </c>
      <c r="C317" s="3">
        <v>45909</v>
      </c>
      <c r="D317" s="43" t="s">
        <v>842</v>
      </c>
      <c r="E317" s="43" t="s">
        <v>1599</v>
      </c>
      <c r="F317" s="43" t="s">
        <v>1601</v>
      </c>
      <c r="G317">
        <v>60</v>
      </c>
      <c r="H317">
        <v>60</v>
      </c>
      <c r="I317" s="43" t="s">
        <v>1600</v>
      </c>
      <c r="J317" s="43" t="s">
        <v>1503</v>
      </c>
      <c r="K317" s="43" t="s">
        <v>177</v>
      </c>
      <c r="L317" s="43" t="str">
        <f>IF(AND(Home!$A$1&gt;=Leave[[#This Row],[Start Time]],Home!$A$1&lt;=Leave[[#This Row],[End Time]]),"Aplica","No Aplica")</f>
        <v>No Aplica</v>
      </c>
      <c r="M317" s="43" t="str">
        <f>IF(AND(Home!$A$1&gt;=Leave[[#This Row],[Start Time]],Home!$A$1&lt;=Leave[[#This Row],[End Time]]),Home!$A$1,"No Aplica")</f>
        <v>No Aplica</v>
      </c>
      <c r="N317" s="43" t="str">
        <f>Leave[[#This Row],[User Code (Owning User) (Usuario)]]&amp;Leave[[#This Row],[fecha activa]]</f>
        <v>MIE2025020422051No Aplica</v>
      </c>
    </row>
    <row r="318" spans="1:14" x14ac:dyDescent="0.3">
      <c r="A318" s="43" t="s">
        <v>468</v>
      </c>
      <c r="B318" s="3">
        <v>45908</v>
      </c>
      <c r="C318" s="3">
        <v>45908</v>
      </c>
      <c r="D318" s="43" t="s">
        <v>469</v>
      </c>
      <c r="E318" s="43" t="s">
        <v>1599</v>
      </c>
      <c r="F318" s="43" t="s">
        <v>1601</v>
      </c>
      <c r="G318">
        <v>480</v>
      </c>
      <c r="H318">
        <v>480</v>
      </c>
      <c r="I318" s="43" t="s">
        <v>1600</v>
      </c>
      <c r="J318" s="43" t="s">
        <v>1503</v>
      </c>
      <c r="K318" s="43" t="s">
        <v>177</v>
      </c>
      <c r="L318" s="43" t="str">
        <f>IF(AND(Home!$A$1&gt;=Leave[[#This Row],[Start Time]],Home!$A$1&lt;=Leave[[#This Row],[End Time]]),"Aplica","No Aplica")</f>
        <v>No Aplica</v>
      </c>
      <c r="M318" s="43" t="str">
        <f>IF(AND(Home!$A$1&gt;=Leave[[#This Row],[Start Time]],Home!$A$1&lt;=Leave[[#This Row],[End Time]]),Home!$A$1,"No Aplica")</f>
        <v>No Aplica</v>
      </c>
      <c r="N318" s="43" t="str">
        <f>Leave[[#This Row],[User Code (Owning User) (Usuario)]]&amp;Leave[[#This Row],[fecha activa]]</f>
        <v>MIE2025020422051No Aplica</v>
      </c>
    </row>
    <row r="319" spans="1:14" x14ac:dyDescent="0.3">
      <c r="A319" s="43" t="s">
        <v>468</v>
      </c>
      <c r="B319" s="3">
        <v>45903</v>
      </c>
      <c r="C319" s="3">
        <v>45903</v>
      </c>
      <c r="D319" s="43" t="s">
        <v>469</v>
      </c>
      <c r="E319" s="43" t="s">
        <v>1599</v>
      </c>
      <c r="F319" s="43" t="s">
        <v>1601</v>
      </c>
      <c r="G319">
        <v>480</v>
      </c>
      <c r="H319">
        <v>480</v>
      </c>
      <c r="I319" s="43" t="s">
        <v>1600</v>
      </c>
      <c r="J319" s="43" t="s">
        <v>1503</v>
      </c>
      <c r="K319" s="43" t="s">
        <v>177</v>
      </c>
      <c r="L319" s="43" t="str">
        <f>IF(AND(Home!$A$1&gt;=Leave[[#This Row],[Start Time]],Home!$A$1&lt;=Leave[[#This Row],[End Time]]),"Aplica","No Aplica")</f>
        <v>No Aplica</v>
      </c>
      <c r="M319" s="43" t="str">
        <f>IF(AND(Home!$A$1&gt;=Leave[[#This Row],[Start Time]],Home!$A$1&lt;=Leave[[#This Row],[End Time]]),Home!$A$1,"No Aplica")</f>
        <v>No Aplica</v>
      </c>
      <c r="N319" s="43" t="str">
        <f>Leave[[#This Row],[User Code (Owning User) (Usuario)]]&amp;Leave[[#This Row],[fecha activa]]</f>
        <v>MIE2025020422051No Aplica</v>
      </c>
    </row>
    <row r="320" spans="1:14" x14ac:dyDescent="0.3">
      <c r="A320" s="43" t="s">
        <v>468</v>
      </c>
      <c r="B320" s="3">
        <v>45905</v>
      </c>
      <c r="C320" s="3">
        <v>45905</v>
      </c>
      <c r="D320" s="43" t="s">
        <v>493</v>
      </c>
      <c r="E320" s="43" t="s">
        <v>1599</v>
      </c>
      <c r="F320" s="43" t="s">
        <v>1601</v>
      </c>
      <c r="G320">
        <v>60</v>
      </c>
      <c r="H320">
        <v>60</v>
      </c>
      <c r="I320" s="43" t="s">
        <v>1600</v>
      </c>
      <c r="J320" s="43" t="s">
        <v>1503</v>
      </c>
      <c r="K320" s="43" t="s">
        <v>177</v>
      </c>
      <c r="L320" s="43" t="str">
        <f>IF(AND(Home!$A$1&gt;=Leave[[#This Row],[Start Time]],Home!$A$1&lt;=Leave[[#This Row],[End Time]]),"Aplica","No Aplica")</f>
        <v>No Aplica</v>
      </c>
      <c r="M320" s="43" t="str">
        <f>IF(AND(Home!$A$1&gt;=Leave[[#This Row],[Start Time]],Home!$A$1&lt;=Leave[[#This Row],[End Time]]),Home!$A$1,"No Aplica")</f>
        <v>No Aplica</v>
      </c>
      <c r="N320" s="43" t="str">
        <f>Leave[[#This Row],[User Code (Owning User) (Usuario)]]&amp;Leave[[#This Row],[fecha activa]]</f>
        <v>MIE2025020422051No Aplica</v>
      </c>
    </row>
    <row r="321" spans="1:14" x14ac:dyDescent="0.3">
      <c r="A321" s="43" t="s">
        <v>468</v>
      </c>
      <c r="B321" s="3">
        <v>45904</v>
      </c>
      <c r="C321" s="3">
        <v>45904</v>
      </c>
      <c r="D321" s="43" t="s">
        <v>493</v>
      </c>
      <c r="E321" s="43" t="s">
        <v>1599</v>
      </c>
      <c r="F321" s="43" t="s">
        <v>1601</v>
      </c>
      <c r="G321">
        <v>60</v>
      </c>
      <c r="H321">
        <v>60</v>
      </c>
      <c r="I321" s="43" t="s">
        <v>1600</v>
      </c>
      <c r="J321" s="43" t="s">
        <v>1503</v>
      </c>
      <c r="K321" s="43" t="s">
        <v>177</v>
      </c>
      <c r="L321" s="43" t="str">
        <f>IF(AND(Home!$A$1&gt;=Leave[[#This Row],[Start Time]],Home!$A$1&lt;=Leave[[#This Row],[End Time]]),"Aplica","No Aplica")</f>
        <v>No Aplica</v>
      </c>
      <c r="M321" s="43" t="str">
        <f>IF(AND(Home!$A$1&gt;=Leave[[#This Row],[Start Time]],Home!$A$1&lt;=Leave[[#This Row],[End Time]]),Home!$A$1,"No Aplica")</f>
        <v>No Aplica</v>
      </c>
      <c r="N321" s="43" t="str">
        <f>Leave[[#This Row],[User Code (Owning User) (Usuario)]]&amp;Leave[[#This Row],[fecha activa]]</f>
        <v>MIE2025020422051No Aplica</v>
      </c>
    </row>
    <row r="322" spans="1:14" x14ac:dyDescent="0.3">
      <c r="A322" s="43" t="s">
        <v>468</v>
      </c>
      <c r="B322" s="3">
        <v>45901</v>
      </c>
      <c r="C322" s="3">
        <v>45901</v>
      </c>
      <c r="D322" s="43" t="s">
        <v>2040</v>
      </c>
      <c r="E322" s="43" t="s">
        <v>1599</v>
      </c>
      <c r="F322" s="43" t="s">
        <v>1601</v>
      </c>
      <c r="G322">
        <v>60</v>
      </c>
      <c r="H322">
        <v>60</v>
      </c>
      <c r="I322" s="43" t="s">
        <v>1600</v>
      </c>
      <c r="J322" s="43" t="s">
        <v>1503</v>
      </c>
      <c r="K322" s="43" t="s">
        <v>177</v>
      </c>
      <c r="L322" s="43" t="str">
        <f>IF(AND(Home!$A$1&gt;=Leave[[#This Row],[Start Time]],Home!$A$1&lt;=Leave[[#This Row],[End Time]]),"Aplica","No Aplica")</f>
        <v>No Aplica</v>
      </c>
      <c r="M322" s="43" t="str">
        <f>IF(AND(Home!$A$1&gt;=Leave[[#This Row],[Start Time]],Home!$A$1&lt;=Leave[[#This Row],[End Time]]),Home!$A$1,"No Aplica")</f>
        <v>No Aplica</v>
      </c>
      <c r="N322" s="43" t="str">
        <f>Leave[[#This Row],[User Code (Owning User) (Usuario)]]&amp;Leave[[#This Row],[fecha activa]]</f>
        <v>MIE2025020422051No Aplica</v>
      </c>
    </row>
    <row r="323" spans="1:14" x14ac:dyDescent="0.3">
      <c r="A323" s="43" t="s">
        <v>465</v>
      </c>
      <c r="B323" s="3">
        <v>45928</v>
      </c>
      <c r="C323" s="3">
        <v>45928</v>
      </c>
      <c r="D323" s="43" t="s">
        <v>475</v>
      </c>
      <c r="E323" s="43" t="s">
        <v>1475</v>
      </c>
      <c r="F323" s="43" t="s">
        <v>1477</v>
      </c>
      <c r="G323">
        <v>570</v>
      </c>
      <c r="H323">
        <v>540</v>
      </c>
      <c r="I323" s="43" t="s">
        <v>1476</v>
      </c>
      <c r="J323" s="43" t="s">
        <v>1047</v>
      </c>
      <c r="K323" s="43" t="s">
        <v>178</v>
      </c>
      <c r="L323" s="43" t="str">
        <f>IF(AND(Home!$A$1&gt;=Leave[[#This Row],[Start Time]],Home!$A$1&lt;=Leave[[#This Row],[End Time]]),"Aplica","No Aplica")</f>
        <v>No Aplica</v>
      </c>
      <c r="M323" s="43" t="str">
        <f>IF(AND(Home!$A$1&gt;=Leave[[#This Row],[Start Time]],Home!$A$1&lt;=Leave[[#This Row],[End Time]]),Home!$A$1,"No Aplica")</f>
        <v>No Aplica</v>
      </c>
      <c r="N323" s="43" t="str">
        <f>Leave[[#This Row],[User Code (Owning User) (Usuario)]]&amp;Leave[[#This Row],[fecha activa]]</f>
        <v>MIE2025240221029No Aplica</v>
      </c>
    </row>
    <row r="324" spans="1:14" x14ac:dyDescent="0.3">
      <c r="A324" s="43" t="s">
        <v>471</v>
      </c>
      <c r="B324" s="3">
        <v>45926</v>
      </c>
      <c r="C324" s="3">
        <v>45926</v>
      </c>
      <c r="D324" s="43" t="s">
        <v>842</v>
      </c>
      <c r="E324" s="43" t="s">
        <v>1475</v>
      </c>
      <c r="F324" s="43" t="s">
        <v>1477</v>
      </c>
      <c r="G324">
        <v>120</v>
      </c>
      <c r="H324">
        <v>120</v>
      </c>
      <c r="I324" s="43" t="s">
        <v>1476</v>
      </c>
      <c r="J324" s="43" t="s">
        <v>1047</v>
      </c>
      <c r="K324" s="43" t="s">
        <v>178</v>
      </c>
      <c r="L324" s="43" t="str">
        <f>IF(AND(Home!$A$1&gt;=Leave[[#This Row],[Start Time]],Home!$A$1&lt;=Leave[[#This Row],[End Time]]),"Aplica","No Aplica")</f>
        <v>No Aplica</v>
      </c>
      <c r="M324" s="43" t="str">
        <f>IF(AND(Home!$A$1&gt;=Leave[[#This Row],[Start Time]],Home!$A$1&lt;=Leave[[#This Row],[End Time]]),Home!$A$1,"No Aplica")</f>
        <v>No Aplica</v>
      </c>
      <c r="N324" s="43" t="str">
        <f>Leave[[#This Row],[User Code (Owning User) (Usuario)]]&amp;Leave[[#This Row],[fecha activa]]</f>
        <v>MIE2025240221029No Aplica</v>
      </c>
    </row>
    <row r="325" spans="1:14" x14ac:dyDescent="0.3">
      <c r="A325" s="43" t="s">
        <v>471</v>
      </c>
      <c r="B325" s="3">
        <v>45925</v>
      </c>
      <c r="C325" s="3">
        <v>45925</v>
      </c>
      <c r="D325" s="43" t="s">
        <v>3670</v>
      </c>
      <c r="E325" s="43" t="s">
        <v>1475</v>
      </c>
      <c r="F325" s="43" t="s">
        <v>1477</v>
      </c>
      <c r="G325">
        <v>120</v>
      </c>
      <c r="H325">
        <v>120</v>
      </c>
      <c r="I325" s="43" t="s">
        <v>1476</v>
      </c>
      <c r="J325" s="43" t="s">
        <v>1047</v>
      </c>
      <c r="K325" s="43" t="s">
        <v>178</v>
      </c>
      <c r="L325" s="43" t="str">
        <f>IF(AND(Home!$A$1&gt;=Leave[[#This Row],[Start Time]],Home!$A$1&lt;=Leave[[#This Row],[End Time]]),"Aplica","No Aplica")</f>
        <v>No Aplica</v>
      </c>
      <c r="M325" s="43" t="str">
        <f>IF(AND(Home!$A$1&gt;=Leave[[#This Row],[Start Time]],Home!$A$1&lt;=Leave[[#This Row],[End Time]]),Home!$A$1,"No Aplica")</f>
        <v>No Aplica</v>
      </c>
      <c r="N325" s="43" t="str">
        <f>Leave[[#This Row],[User Code (Owning User) (Usuario)]]&amp;Leave[[#This Row],[fecha activa]]</f>
        <v>MIE2025240221029No Aplica</v>
      </c>
    </row>
    <row r="326" spans="1:14" x14ac:dyDescent="0.3">
      <c r="A326" s="43" t="s">
        <v>465</v>
      </c>
      <c r="B326" s="3">
        <v>45924</v>
      </c>
      <c r="C326" s="3">
        <v>45924</v>
      </c>
      <c r="D326" s="43" t="s">
        <v>474</v>
      </c>
      <c r="E326" s="43" t="s">
        <v>1475</v>
      </c>
      <c r="F326" s="43" t="s">
        <v>1477</v>
      </c>
      <c r="G326">
        <v>570</v>
      </c>
      <c r="H326">
        <v>540</v>
      </c>
      <c r="I326" s="43" t="s">
        <v>1476</v>
      </c>
      <c r="J326" s="43" t="s">
        <v>1047</v>
      </c>
      <c r="K326" s="43" t="s">
        <v>178</v>
      </c>
      <c r="L326" s="43" t="str">
        <f>IF(AND(Home!$A$1&gt;=Leave[[#This Row],[Start Time]],Home!$A$1&lt;=Leave[[#This Row],[End Time]]),"Aplica","No Aplica")</f>
        <v>No Aplica</v>
      </c>
      <c r="M326" s="43" t="str">
        <f>IF(AND(Home!$A$1&gt;=Leave[[#This Row],[Start Time]],Home!$A$1&lt;=Leave[[#This Row],[End Time]]),Home!$A$1,"No Aplica")</f>
        <v>No Aplica</v>
      </c>
      <c r="N326" s="43" t="str">
        <f>Leave[[#This Row],[User Code (Owning User) (Usuario)]]&amp;Leave[[#This Row],[fecha activa]]</f>
        <v>MIE2025240221029No Aplica</v>
      </c>
    </row>
    <row r="327" spans="1:14" x14ac:dyDescent="0.3">
      <c r="A327" s="43" t="s">
        <v>465</v>
      </c>
      <c r="B327" s="3">
        <v>45918</v>
      </c>
      <c r="C327" s="3">
        <v>45918</v>
      </c>
      <c r="D327" s="43" t="s">
        <v>469</v>
      </c>
      <c r="E327" s="43" t="s">
        <v>1475</v>
      </c>
      <c r="F327" s="43" t="s">
        <v>1477</v>
      </c>
      <c r="G327">
        <v>570</v>
      </c>
      <c r="H327">
        <v>540</v>
      </c>
      <c r="I327" s="43" t="s">
        <v>1476</v>
      </c>
      <c r="J327" s="43" t="s">
        <v>1047</v>
      </c>
      <c r="K327" s="43" t="s">
        <v>178</v>
      </c>
      <c r="L327" s="43" t="str">
        <f>IF(AND(Home!$A$1&gt;=Leave[[#This Row],[Start Time]],Home!$A$1&lt;=Leave[[#This Row],[End Time]]),"Aplica","No Aplica")</f>
        <v>No Aplica</v>
      </c>
      <c r="M327" s="43" t="str">
        <f>IF(AND(Home!$A$1&gt;=Leave[[#This Row],[Start Time]],Home!$A$1&lt;=Leave[[#This Row],[End Time]]),Home!$A$1,"No Aplica")</f>
        <v>No Aplica</v>
      </c>
      <c r="N327" s="43" t="str">
        <f>Leave[[#This Row],[User Code (Owning User) (Usuario)]]&amp;Leave[[#This Row],[fecha activa]]</f>
        <v>MIE2025240221029No Aplica</v>
      </c>
    </row>
    <row r="328" spans="1:14" x14ac:dyDescent="0.3">
      <c r="A328" s="43" t="s">
        <v>468</v>
      </c>
      <c r="B328" s="3">
        <v>45917</v>
      </c>
      <c r="C328" s="3">
        <v>45917</v>
      </c>
      <c r="D328" s="43" t="s">
        <v>3640</v>
      </c>
      <c r="E328" s="43" t="s">
        <v>907</v>
      </c>
      <c r="F328" s="43" t="s">
        <v>909</v>
      </c>
      <c r="G328">
        <v>540</v>
      </c>
      <c r="H328">
        <v>540</v>
      </c>
      <c r="I328" s="43" t="s">
        <v>908</v>
      </c>
      <c r="J328" s="43" t="s">
        <v>1036</v>
      </c>
      <c r="K328" s="43" t="s">
        <v>178</v>
      </c>
      <c r="L328" s="43" t="str">
        <f>IF(AND(Home!$A$1&gt;=Leave[[#This Row],[Start Time]],Home!$A$1&lt;=Leave[[#This Row],[End Time]]),"Aplica","No Aplica")</f>
        <v>No Aplica</v>
      </c>
      <c r="M328" s="43" t="str">
        <f>IF(AND(Home!$A$1&gt;=Leave[[#This Row],[Start Time]],Home!$A$1&lt;=Leave[[#This Row],[End Time]]),Home!$A$1,"No Aplica")</f>
        <v>No Aplica</v>
      </c>
      <c r="N328" s="43" t="str">
        <f>Leave[[#This Row],[User Code (Owning User) (Usuario)]]&amp;Leave[[#This Row],[fecha activa]]</f>
        <v>MIE2024161219960No Aplica</v>
      </c>
    </row>
    <row r="329" spans="1:14" x14ac:dyDescent="0.3">
      <c r="A329" s="43" t="s">
        <v>465</v>
      </c>
      <c r="B329" s="3">
        <v>45923</v>
      </c>
      <c r="C329" s="3">
        <v>45923</v>
      </c>
      <c r="D329" s="43" t="s">
        <v>469</v>
      </c>
      <c r="E329" s="43" t="s">
        <v>2538</v>
      </c>
      <c r="F329" s="43" t="s">
        <v>2540</v>
      </c>
      <c r="G329">
        <v>540</v>
      </c>
      <c r="H329">
        <v>540</v>
      </c>
      <c r="I329" s="43" t="s">
        <v>2539</v>
      </c>
      <c r="J329" s="43" t="s">
        <v>1487</v>
      </c>
      <c r="K329" s="43" t="s">
        <v>177</v>
      </c>
      <c r="L329" s="43" t="str">
        <f>IF(AND(Home!$A$1&gt;=Leave[[#This Row],[Start Time]],Home!$A$1&lt;=Leave[[#This Row],[End Time]]),"Aplica","No Aplica")</f>
        <v>No Aplica</v>
      </c>
      <c r="M329" s="43" t="str">
        <f>IF(AND(Home!$A$1&gt;=Leave[[#This Row],[Start Time]],Home!$A$1&lt;=Leave[[#This Row],[End Time]]),Home!$A$1,"No Aplica")</f>
        <v>No Aplica</v>
      </c>
      <c r="N329" s="43" t="str">
        <f>Leave[[#This Row],[User Code (Owning User) (Usuario)]]&amp;Leave[[#This Row],[fecha activa]]</f>
        <v>MIE2025260824192No Aplica</v>
      </c>
    </row>
    <row r="330" spans="1:14" x14ac:dyDescent="0.3">
      <c r="A330" s="43" t="s">
        <v>465</v>
      </c>
      <c r="B330" s="3">
        <v>45916</v>
      </c>
      <c r="C330" s="3">
        <v>45916</v>
      </c>
      <c r="D330" s="43" t="s">
        <v>469</v>
      </c>
      <c r="E330" s="43" t="s">
        <v>2538</v>
      </c>
      <c r="F330" s="43" t="s">
        <v>2540</v>
      </c>
      <c r="G330">
        <v>540</v>
      </c>
      <c r="H330">
        <v>540</v>
      </c>
      <c r="I330" s="43" t="s">
        <v>2539</v>
      </c>
      <c r="J330" s="43" t="s">
        <v>1487</v>
      </c>
      <c r="K330" s="43" t="s">
        <v>177</v>
      </c>
      <c r="L330" s="43" t="str">
        <f>IF(AND(Home!$A$1&gt;=Leave[[#This Row],[Start Time]],Home!$A$1&lt;=Leave[[#This Row],[End Time]]),"Aplica","No Aplica")</f>
        <v>No Aplica</v>
      </c>
      <c r="M330" s="43" t="str">
        <f>IF(AND(Home!$A$1&gt;=Leave[[#This Row],[Start Time]],Home!$A$1&lt;=Leave[[#This Row],[End Time]]),Home!$A$1,"No Aplica")</f>
        <v>No Aplica</v>
      </c>
      <c r="N330" s="43" t="str">
        <f>Leave[[#This Row],[User Code (Owning User) (Usuario)]]&amp;Leave[[#This Row],[fecha activa]]</f>
        <v>MIE2025260824192No Aplica</v>
      </c>
    </row>
    <row r="331" spans="1:14" x14ac:dyDescent="0.3">
      <c r="A331" s="43" t="s">
        <v>465</v>
      </c>
      <c r="B331" s="3">
        <v>45908</v>
      </c>
      <c r="C331" s="3">
        <v>45908</v>
      </c>
      <c r="D331" s="43" t="s">
        <v>469</v>
      </c>
      <c r="E331" s="43" t="s">
        <v>2538</v>
      </c>
      <c r="F331" s="43" t="s">
        <v>2540</v>
      </c>
      <c r="G331">
        <v>540</v>
      </c>
      <c r="H331">
        <v>540</v>
      </c>
      <c r="I331" s="43" t="s">
        <v>2539</v>
      </c>
      <c r="J331" s="43" t="s">
        <v>1487</v>
      </c>
      <c r="K331" s="43" t="s">
        <v>177</v>
      </c>
      <c r="L331" s="43" t="str">
        <f>IF(AND(Home!$A$1&gt;=Leave[[#This Row],[Start Time]],Home!$A$1&lt;=Leave[[#This Row],[End Time]]),"Aplica","No Aplica")</f>
        <v>No Aplica</v>
      </c>
      <c r="M331" s="43" t="str">
        <f>IF(AND(Home!$A$1&gt;=Leave[[#This Row],[Start Time]],Home!$A$1&lt;=Leave[[#This Row],[End Time]]),Home!$A$1,"No Aplica")</f>
        <v>No Aplica</v>
      </c>
      <c r="N331" s="43" t="str">
        <f>Leave[[#This Row],[User Code (Owning User) (Usuario)]]&amp;Leave[[#This Row],[fecha activa]]</f>
        <v>MIE2025260824192No Aplica</v>
      </c>
    </row>
    <row r="332" spans="1:14" x14ac:dyDescent="0.3">
      <c r="A332" s="43" t="s">
        <v>471</v>
      </c>
      <c r="B332" s="3">
        <v>45902</v>
      </c>
      <c r="C332" s="3">
        <v>45902</v>
      </c>
      <c r="D332" s="43" t="s">
        <v>2713</v>
      </c>
      <c r="E332" s="43" t="s">
        <v>2538</v>
      </c>
      <c r="F332" s="43" t="s">
        <v>2540</v>
      </c>
      <c r="G332">
        <v>120</v>
      </c>
      <c r="H332">
        <v>120</v>
      </c>
      <c r="I332" s="43" t="s">
        <v>2539</v>
      </c>
      <c r="J332" s="43" t="s">
        <v>1487</v>
      </c>
      <c r="K332" s="43" t="s">
        <v>177</v>
      </c>
      <c r="L332" s="43" t="str">
        <f>IF(AND(Home!$A$1&gt;=Leave[[#This Row],[Start Time]],Home!$A$1&lt;=Leave[[#This Row],[End Time]]),"Aplica","No Aplica")</f>
        <v>No Aplica</v>
      </c>
      <c r="M332" s="43" t="str">
        <f>IF(AND(Home!$A$1&gt;=Leave[[#This Row],[Start Time]],Home!$A$1&lt;=Leave[[#This Row],[End Time]]),Home!$A$1,"No Aplica")</f>
        <v>No Aplica</v>
      </c>
      <c r="N332" s="43" t="str">
        <f>Leave[[#This Row],[User Code (Owning User) (Usuario)]]&amp;Leave[[#This Row],[fecha activa]]</f>
        <v>MIE2025260824192No Aplica</v>
      </c>
    </row>
    <row r="333" spans="1:14" x14ac:dyDescent="0.3">
      <c r="A333" s="43" t="s">
        <v>465</v>
      </c>
      <c r="B333" s="3">
        <v>45901</v>
      </c>
      <c r="C333" s="3">
        <v>45901</v>
      </c>
      <c r="D333" s="43" t="s">
        <v>504</v>
      </c>
      <c r="E333" s="43" t="s">
        <v>2538</v>
      </c>
      <c r="F333" s="43" t="s">
        <v>2540</v>
      </c>
      <c r="G333">
        <v>540</v>
      </c>
      <c r="H333">
        <v>540</v>
      </c>
      <c r="I333" s="43" t="s">
        <v>2539</v>
      </c>
      <c r="J333" s="43" t="s">
        <v>1487</v>
      </c>
      <c r="K333" s="43" t="s">
        <v>177</v>
      </c>
      <c r="L333" s="43" t="str">
        <f>IF(AND(Home!$A$1&gt;=Leave[[#This Row],[Start Time]],Home!$A$1&lt;=Leave[[#This Row],[End Time]]),"Aplica","No Aplica")</f>
        <v>No Aplica</v>
      </c>
      <c r="M333" s="43" t="str">
        <f>IF(AND(Home!$A$1&gt;=Leave[[#This Row],[Start Time]],Home!$A$1&lt;=Leave[[#This Row],[End Time]]),Home!$A$1,"No Aplica")</f>
        <v>No Aplica</v>
      </c>
      <c r="N333" s="43" t="str">
        <f>Leave[[#This Row],[User Code (Owning User) (Usuario)]]&amp;Leave[[#This Row],[fecha activa]]</f>
        <v>MIE2025260824192No Aplica</v>
      </c>
    </row>
    <row r="334" spans="1:14" x14ac:dyDescent="0.3">
      <c r="A334" s="43" t="s">
        <v>468</v>
      </c>
      <c r="B334" s="3">
        <v>45902</v>
      </c>
      <c r="C334" s="3">
        <v>45902</v>
      </c>
      <c r="D334" s="43" t="s">
        <v>469</v>
      </c>
      <c r="E334" s="43" t="s">
        <v>2538</v>
      </c>
      <c r="F334" s="43" t="s">
        <v>2540</v>
      </c>
      <c r="G334">
        <v>540</v>
      </c>
      <c r="H334">
        <v>540</v>
      </c>
      <c r="I334" s="43" t="s">
        <v>2539</v>
      </c>
      <c r="J334" s="43" t="s">
        <v>1487</v>
      </c>
      <c r="K334" s="43" t="s">
        <v>177</v>
      </c>
      <c r="L334" s="43" t="str">
        <f>IF(AND(Home!$A$1&gt;=Leave[[#This Row],[Start Time]],Home!$A$1&lt;=Leave[[#This Row],[End Time]]),"Aplica","No Aplica")</f>
        <v>No Aplica</v>
      </c>
      <c r="M334" s="43" t="str">
        <f>IF(AND(Home!$A$1&gt;=Leave[[#This Row],[Start Time]],Home!$A$1&lt;=Leave[[#This Row],[End Time]]),Home!$A$1,"No Aplica")</f>
        <v>No Aplica</v>
      </c>
      <c r="N334" s="43" t="str">
        <f>Leave[[#This Row],[User Code (Owning User) (Usuario)]]&amp;Leave[[#This Row],[fecha activa]]</f>
        <v>MIE2025260824192No Aplica</v>
      </c>
    </row>
    <row r="335" spans="1:14" x14ac:dyDescent="0.3">
      <c r="A335" s="43" t="s">
        <v>465</v>
      </c>
      <c r="B335" s="3">
        <v>45928</v>
      </c>
      <c r="C335" s="3">
        <v>45928</v>
      </c>
      <c r="D335" s="43" t="s">
        <v>635</v>
      </c>
      <c r="E335" s="43" t="s">
        <v>1885</v>
      </c>
      <c r="F335" s="43" t="s">
        <v>1887</v>
      </c>
      <c r="G335">
        <v>540</v>
      </c>
      <c r="H335">
        <v>540</v>
      </c>
      <c r="I335" s="43" t="s">
        <v>1886</v>
      </c>
      <c r="J335" s="43" t="s">
        <v>983</v>
      </c>
      <c r="K335" s="43" t="s">
        <v>223</v>
      </c>
      <c r="L335" s="43" t="str">
        <f>IF(AND(Home!$A$1&gt;=Leave[[#This Row],[Start Time]],Home!$A$1&lt;=Leave[[#This Row],[End Time]]),"Aplica","No Aplica")</f>
        <v>No Aplica</v>
      </c>
      <c r="M335" s="43" t="str">
        <f>IF(AND(Home!$A$1&gt;=Leave[[#This Row],[Start Time]],Home!$A$1&lt;=Leave[[#This Row],[End Time]]),Home!$A$1,"No Aplica")</f>
        <v>No Aplica</v>
      </c>
      <c r="N335" s="43" t="str">
        <f>Leave[[#This Row],[User Code (Owning User) (Usuario)]]&amp;Leave[[#This Row],[fecha activa]]</f>
        <v>MIE2025090623334No Aplica</v>
      </c>
    </row>
    <row r="336" spans="1:14" x14ac:dyDescent="0.3">
      <c r="A336" s="43" t="s">
        <v>476</v>
      </c>
      <c r="B336" s="3">
        <v>45927</v>
      </c>
      <c r="C336" s="3">
        <v>45927</v>
      </c>
      <c r="D336" s="43" t="s">
        <v>1459</v>
      </c>
      <c r="E336" s="43" t="s">
        <v>1885</v>
      </c>
      <c r="F336" s="43" t="s">
        <v>1887</v>
      </c>
      <c r="G336">
        <v>180</v>
      </c>
      <c r="H336">
        <v>180</v>
      </c>
      <c r="I336" s="43" t="s">
        <v>1886</v>
      </c>
      <c r="J336" s="43" t="s">
        <v>983</v>
      </c>
      <c r="K336" s="43" t="s">
        <v>223</v>
      </c>
      <c r="L336" s="43" t="str">
        <f>IF(AND(Home!$A$1&gt;=Leave[[#This Row],[Start Time]],Home!$A$1&lt;=Leave[[#This Row],[End Time]]),"Aplica","No Aplica")</f>
        <v>No Aplica</v>
      </c>
      <c r="M336" s="43" t="str">
        <f>IF(AND(Home!$A$1&gt;=Leave[[#This Row],[Start Time]],Home!$A$1&lt;=Leave[[#This Row],[End Time]]),Home!$A$1,"No Aplica")</f>
        <v>No Aplica</v>
      </c>
      <c r="N336" s="43" t="str">
        <f>Leave[[#This Row],[User Code (Owning User) (Usuario)]]&amp;Leave[[#This Row],[fecha activa]]</f>
        <v>MIE2025090623334No Aplica</v>
      </c>
    </row>
    <row r="337" spans="1:14" x14ac:dyDescent="0.3">
      <c r="A337" s="43" t="s">
        <v>471</v>
      </c>
      <c r="B337" s="3">
        <v>45922</v>
      </c>
      <c r="C337" s="3">
        <v>45922</v>
      </c>
      <c r="D337" s="43" t="s">
        <v>472</v>
      </c>
      <c r="E337" s="43" t="s">
        <v>1885</v>
      </c>
      <c r="F337" s="43" t="s">
        <v>1887</v>
      </c>
      <c r="G337">
        <v>540</v>
      </c>
      <c r="H337">
        <v>540</v>
      </c>
      <c r="I337" s="43" t="s">
        <v>1886</v>
      </c>
      <c r="J337" s="43" t="s">
        <v>983</v>
      </c>
      <c r="K337" s="43" t="s">
        <v>223</v>
      </c>
      <c r="L337" s="43" t="str">
        <f>IF(AND(Home!$A$1&gt;=Leave[[#This Row],[Start Time]],Home!$A$1&lt;=Leave[[#This Row],[End Time]]),"Aplica","No Aplica")</f>
        <v>Aplica</v>
      </c>
      <c r="M337" s="43">
        <f>IF(AND(Home!$A$1&gt;=Leave[[#This Row],[Start Time]],Home!$A$1&lt;=Leave[[#This Row],[End Time]]),Home!$A$1,"No Aplica")</f>
        <v>45922</v>
      </c>
      <c r="N337" s="43" t="str">
        <f>Leave[[#This Row],[User Code (Owning User) (Usuario)]]&amp;Leave[[#This Row],[fecha activa]]</f>
        <v>MIE202509062333445922</v>
      </c>
    </row>
    <row r="338" spans="1:14" x14ac:dyDescent="0.3">
      <c r="A338" s="43" t="s">
        <v>471</v>
      </c>
      <c r="B338" s="3">
        <v>45910</v>
      </c>
      <c r="C338" s="3">
        <v>45910</v>
      </c>
      <c r="D338" s="43" t="s">
        <v>3344</v>
      </c>
      <c r="E338" s="43" t="s">
        <v>1885</v>
      </c>
      <c r="F338" s="43" t="s">
        <v>1887</v>
      </c>
      <c r="G338">
        <v>240</v>
      </c>
      <c r="H338">
        <v>240</v>
      </c>
      <c r="I338" s="43" t="s">
        <v>1886</v>
      </c>
      <c r="J338" s="43" t="s">
        <v>983</v>
      </c>
      <c r="K338" s="43" t="s">
        <v>223</v>
      </c>
      <c r="L338" s="43" t="str">
        <f>IF(AND(Home!$A$1&gt;=Leave[[#This Row],[Start Time]],Home!$A$1&lt;=Leave[[#This Row],[End Time]]),"Aplica","No Aplica")</f>
        <v>No Aplica</v>
      </c>
      <c r="M338" s="43" t="str">
        <f>IF(AND(Home!$A$1&gt;=Leave[[#This Row],[Start Time]],Home!$A$1&lt;=Leave[[#This Row],[End Time]]),Home!$A$1,"No Aplica")</f>
        <v>No Aplica</v>
      </c>
      <c r="N338" s="43" t="str">
        <f>Leave[[#This Row],[User Code (Owning User) (Usuario)]]&amp;Leave[[#This Row],[fecha activa]]</f>
        <v>MIE2025090623334No Aplica</v>
      </c>
    </row>
    <row r="339" spans="1:14" x14ac:dyDescent="0.3">
      <c r="A339" s="43" t="s">
        <v>465</v>
      </c>
      <c r="B339" s="3">
        <v>45921</v>
      </c>
      <c r="C339" s="3">
        <v>45921</v>
      </c>
      <c r="D339" s="43" t="s">
        <v>635</v>
      </c>
      <c r="E339" s="43" t="s">
        <v>1885</v>
      </c>
      <c r="F339" s="43" t="s">
        <v>1887</v>
      </c>
      <c r="G339">
        <v>540</v>
      </c>
      <c r="H339">
        <v>540</v>
      </c>
      <c r="I339" s="43" t="s">
        <v>1886</v>
      </c>
      <c r="J339" s="43" t="s">
        <v>983</v>
      </c>
      <c r="K339" s="43" t="s">
        <v>223</v>
      </c>
      <c r="L339" s="43" t="str">
        <f>IF(AND(Home!$A$1&gt;=Leave[[#This Row],[Start Time]],Home!$A$1&lt;=Leave[[#This Row],[End Time]]),"Aplica","No Aplica")</f>
        <v>No Aplica</v>
      </c>
      <c r="M339" s="43" t="str">
        <f>IF(AND(Home!$A$1&gt;=Leave[[#This Row],[Start Time]],Home!$A$1&lt;=Leave[[#This Row],[End Time]]),Home!$A$1,"No Aplica")</f>
        <v>No Aplica</v>
      </c>
      <c r="N339" s="43" t="str">
        <f>Leave[[#This Row],[User Code (Owning User) (Usuario)]]&amp;Leave[[#This Row],[fecha activa]]</f>
        <v>MIE2025090623334No Aplica</v>
      </c>
    </row>
    <row r="340" spans="1:14" x14ac:dyDescent="0.3">
      <c r="A340" s="43" t="s">
        <v>476</v>
      </c>
      <c r="B340" s="3">
        <v>45920</v>
      </c>
      <c r="C340" s="3">
        <v>45920</v>
      </c>
      <c r="D340" s="43" t="s">
        <v>1505</v>
      </c>
      <c r="E340" s="43" t="s">
        <v>1885</v>
      </c>
      <c r="F340" s="43" t="s">
        <v>1887</v>
      </c>
      <c r="G340">
        <v>180</v>
      </c>
      <c r="H340">
        <v>180</v>
      </c>
      <c r="I340" s="43" t="s">
        <v>1886</v>
      </c>
      <c r="J340" s="43" t="s">
        <v>983</v>
      </c>
      <c r="K340" s="43" t="s">
        <v>223</v>
      </c>
      <c r="L340" s="43" t="str">
        <f>IF(AND(Home!$A$1&gt;=Leave[[#This Row],[Start Time]],Home!$A$1&lt;=Leave[[#This Row],[End Time]]),"Aplica","No Aplica")</f>
        <v>No Aplica</v>
      </c>
      <c r="M340" s="43" t="str">
        <f>IF(AND(Home!$A$1&gt;=Leave[[#This Row],[Start Time]],Home!$A$1&lt;=Leave[[#This Row],[End Time]]),Home!$A$1,"No Aplica")</f>
        <v>No Aplica</v>
      </c>
      <c r="N340" s="43" t="str">
        <f>Leave[[#This Row],[User Code (Owning User) (Usuario)]]&amp;Leave[[#This Row],[fecha activa]]</f>
        <v>MIE2025090623334No Aplica</v>
      </c>
    </row>
    <row r="341" spans="1:14" x14ac:dyDescent="0.3">
      <c r="A341" s="43" t="s">
        <v>471</v>
      </c>
      <c r="B341" s="3">
        <v>45915</v>
      </c>
      <c r="C341" s="3">
        <v>45915</v>
      </c>
      <c r="D341" s="43" t="s">
        <v>472</v>
      </c>
      <c r="E341" s="43" t="s">
        <v>1885</v>
      </c>
      <c r="F341" s="43" t="s">
        <v>1887</v>
      </c>
      <c r="G341">
        <v>540</v>
      </c>
      <c r="H341">
        <v>540</v>
      </c>
      <c r="I341" s="43" t="s">
        <v>1886</v>
      </c>
      <c r="J341" s="43" t="s">
        <v>983</v>
      </c>
      <c r="K341" s="43" t="s">
        <v>223</v>
      </c>
      <c r="L341" s="43" t="str">
        <f>IF(AND(Home!$A$1&gt;=Leave[[#This Row],[Start Time]],Home!$A$1&lt;=Leave[[#This Row],[End Time]]),"Aplica","No Aplica")</f>
        <v>No Aplica</v>
      </c>
      <c r="M341" s="43" t="str">
        <f>IF(AND(Home!$A$1&gt;=Leave[[#This Row],[Start Time]],Home!$A$1&lt;=Leave[[#This Row],[End Time]]),Home!$A$1,"No Aplica")</f>
        <v>No Aplica</v>
      </c>
      <c r="N341" s="43" t="str">
        <f>Leave[[#This Row],[User Code (Owning User) (Usuario)]]&amp;Leave[[#This Row],[fecha activa]]</f>
        <v>MIE2025090623334No Aplica</v>
      </c>
    </row>
    <row r="342" spans="1:14" x14ac:dyDescent="0.3">
      <c r="A342" s="43" t="s">
        <v>471</v>
      </c>
      <c r="B342" s="3">
        <v>45905</v>
      </c>
      <c r="C342" s="3">
        <v>45905</v>
      </c>
      <c r="D342" s="43" t="s">
        <v>3072</v>
      </c>
      <c r="E342" s="43" t="s">
        <v>1885</v>
      </c>
      <c r="F342" s="43" t="s">
        <v>1887</v>
      </c>
      <c r="G342">
        <v>180</v>
      </c>
      <c r="H342">
        <v>180</v>
      </c>
      <c r="I342" s="43" t="s">
        <v>1886</v>
      </c>
      <c r="J342" s="43" t="s">
        <v>983</v>
      </c>
      <c r="K342" s="43" t="s">
        <v>223</v>
      </c>
      <c r="L342" s="43" t="str">
        <f>IF(AND(Home!$A$1&gt;=Leave[[#This Row],[Start Time]],Home!$A$1&lt;=Leave[[#This Row],[End Time]]),"Aplica","No Aplica")</f>
        <v>No Aplica</v>
      </c>
      <c r="M342" s="43" t="str">
        <f>IF(AND(Home!$A$1&gt;=Leave[[#This Row],[Start Time]],Home!$A$1&lt;=Leave[[#This Row],[End Time]]),Home!$A$1,"No Aplica")</f>
        <v>No Aplica</v>
      </c>
      <c r="N342" s="43" t="str">
        <f>Leave[[#This Row],[User Code (Owning User) (Usuario)]]&amp;Leave[[#This Row],[fecha activa]]</f>
        <v>MIE2025090623334No Aplica</v>
      </c>
    </row>
    <row r="343" spans="1:14" x14ac:dyDescent="0.3">
      <c r="A343" s="43" t="s">
        <v>471</v>
      </c>
      <c r="B343" s="3">
        <v>45903</v>
      </c>
      <c r="C343" s="3">
        <v>45903</v>
      </c>
      <c r="D343" s="43" t="s">
        <v>2899</v>
      </c>
      <c r="E343" s="43" t="s">
        <v>1885</v>
      </c>
      <c r="F343" s="43" t="s">
        <v>1887</v>
      </c>
      <c r="G343">
        <v>270</v>
      </c>
      <c r="H343">
        <v>270</v>
      </c>
      <c r="I343" s="43" t="s">
        <v>1886</v>
      </c>
      <c r="J343" s="43" t="s">
        <v>983</v>
      </c>
      <c r="K343" s="43" t="s">
        <v>223</v>
      </c>
      <c r="L343" s="43" t="str">
        <f>IF(AND(Home!$A$1&gt;=Leave[[#This Row],[Start Time]],Home!$A$1&lt;=Leave[[#This Row],[End Time]]),"Aplica","No Aplica")</f>
        <v>No Aplica</v>
      </c>
      <c r="M343" s="43" t="str">
        <f>IF(AND(Home!$A$1&gt;=Leave[[#This Row],[Start Time]],Home!$A$1&lt;=Leave[[#This Row],[End Time]]),Home!$A$1,"No Aplica")</f>
        <v>No Aplica</v>
      </c>
      <c r="N343" s="43" t="str">
        <f>Leave[[#This Row],[User Code (Owning User) (Usuario)]]&amp;Leave[[#This Row],[fecha activa]]</f>
        <v>MIE2025090623334No Aplica</v>
      </c>
    </row>
    <row r="344" spans="1:14" x14ac:dyDescent="0.3">
      <c r="A344" s="43" t="s">
        <v>465</v>
      </c>
      <c r="B344" s="3">
        <v>45914</v>
      </c>
      <c r="C344" s="3">
        <v>45914</v>
      </c>
      <c r="D344" s="43" t="s">
        <v>635</v>
      </c>
      <c r="E344" s="43" t="s">
        <v>1885</v>
      </c>
      <c r="F344" s="43" t="s">
        <v>1887</v>
      </c>
      <c r="G344">
        <v>540</v>
      </c>
      <c r="H344">
        <v>540</v>
      </c>
      <c r="I344" s="43" t="s">
        <v>1886</v>
      </c>
      <c r="J344" s="43" t="s">
        <v>983</v>
      </c>
      <c r="K344" s="43" t="s">
        <v>223</v>
      </c>
      <c r="L344" s="43" t="str">
        <f>IF(AND(Home!$A$1&gt;=Leave[[#This Row],[Start Time]],Home!$A$1&lt;=Leave[[#This Row],[End Time]]),"Aplica","No Aplica")</f>
        <v>No Aplica</v>
      </c>
      <c r="M344" s="43" t="str">
        <f>IF(AND(Home!$A$1&gt;=Leave[[#This Row],[Start Time]],Home!$A$1&lt;=Leave[[#This Row],[End Time]]),Home!$A$1,"No Aplica")</f>
        <v>No Aplica</v>
      </c>
      <c r="N344" s="43" t="str">
        <f>Leave[[#This Row],[User Code (Owning User) (Usuario)]]&amp;Leave[[#This Row],[fecha activa]]</f>
        <v>MIE2025090623334No Aplica</v>
      </c>
    </row>
    <row r="345" spans="1:14" x14ac:dyDescent="0.3">
      <c r="A345" s="43" t="s">
        <v>476</v>
      </c>
      <c r="B345" s="3">
        <v>45913</v>
      </c>
      <c r="C345" s="3">
        <v>45913</v>
      </c>
      <c r="D345" s="43" t="s">
        <v>1505</v>
      </c>
      <c r="E345" s="43" t="s">
        <v>1885</v>
      </c>
      <c r="F345" s="43" t="s">
        <v>1887</v>
      </c>
      <c r="G345">
        <v>180</v>
      </c>
      <c r="H345">
        <v>180</v>
      </c>
      <c r="I345" s="43" t="s">
        <v>1886</v>
      </c>
      <c r="J345" s="43" t="s">
        <v>983</v>
      </c>
      <c r="K345" s="43" t="s">
        <v>223</v>
      </c>
      <c r="L345" s="43" t="str">
        <f>IF(AND(Home!$A$1&gt;=Leave[[#This Row],[Start Time]],Home!$A$1&lt;=Leave[[#This Row],[End Time]]),"Aplica","No Aplica")</f>
        <v>No Aplica</v>
      </c>
      <c r="M345" s="43" t="str">
        <f>IF(AND(Home!$A$1&gt;=Leave[[#This Row],[Start Time]],Home!$A$1&lt;=Leave[[#This Row],[End Time]]),Home!$A$1,"No Aplica")</f>
        <v>No Aplica</v>
      </c>
      <c r="N345" s="43" t="str">
        <f>Leave[[#This Row],[User Code (Owning User) (Usuario)]]&amp;Leave[[#This Row],[fecha activa]]</f>
        <v>MIE2025090623334No Aplica</v>
      </c>
    </row>
    <row r="346" spans="1:14" x14ac:dyDescent="0.3">
      <c r="A346" s="43" t="s">
        <v>471</v>
      </c>
      <c r="B346" s="3">
        <v>45908</v>
      </c>
      <c r="C346" s="3">
        <v>45908</v>
      </c>
      <c r="D346" s="43" t="s">
        <v>472</v>
      </c>
      <c r="E346" s="43" t="s">
        <v>1885</v>
      </c>
      <c r="F346" s="43" t="s">
        <v>1887</v>
      </c>
      <c r="G346">
        <v>540</v>
      </c>
      <c r="H346">
        <v>540</v>
      </c>
      <c r="I346" s="43" t="s">
        <v>1886</v>
      </c>
      <c r="J346" s="43" t="s">
        <v>983</v>
      </c>
      <c r="K346" s="43" t="s">
        <v>223</v>
      </c>
      <c r="L346" s="43" t="str">
        <f>IF(AND(Home!$A$1&gt;=Leave[[#This Row],[Start Time]],Home!$A$1&lt;=Leave[[#This Row],[End Time]]),"Aplica","No Aplica")</f>
        <v>No Aplica</v>
      </c>
      <c r="M346" s="43" t="str">
        <f>IF(AND(Home!$A$1&gt;=Leave[[#This Row],[Start Time]],Home!$A$1&lt;=Leave[[#This Row],[End Time]]),Home!$A$1,"No Aplica")</f>
        <v>No Aplica</v>
      </c>
      <c r="N346" s="43" t="str">
        <f>Leave[[#This Row],[User Code (Owning User) (Usuario)]]&amp;Leave[[#This Row],[fecha activa]]</f>
        <v>MIE2025090623334No Aplica</v>
      </c>
    </row>
    <row r="347" spans="1:14" x14ac:dyDescent="0.3">
      <c r="A347" s="43" t="s">
        <v>476</v>
      </c>
      <c r="B347" s="3">
        <v>45906</v>
      </c>
      <c r="C347" s="3">
        <v>45906</v>
      </c>
      <c r="D347" s="43" t="s">
        <v>491</v>
      </c>
      <c r="E347" s="43" t="s">
        <v>1885</v>
      </c>
      <c r="F347" s="43" t="s">
        <v>1887</v>
      </c>
      <c r="G347">
        <v>180</v>
      </c>
      <c r="H347">
        <v>180</v>
      </c>
      <c r="I347" s="43" t="s">
        <v>1886</v>
      </c>
      <c r="J347" s="43" t="s">
        <v>983</v>
      </c>
      <c r="K347" s="43" t="s">
        <v>223</v>
      </c>
      <c r="L347" s="43" t="str">
        <f>IF(AND(Home!$A$1&gt;=Leave[[#This Row],[Start Time]],Home!$A$1&lt;=Leave[[#This Row],[End Time]]),"Aplica","No Aplica")</f>
        <v>No Aplica</v>
      </c>
      <c r="M347" s="43" t="str">
        <f>IF(AND(Home!$A$1&gt;=Leave[[#This Row],[Start Time]],Home!$A$1&lt;=Leave[[#This Row],[End Time]]),Home!$A$1,"No Aplica")</f>
        <v>No Aplica</v>
      </c>
      <c r="N347" s="43" t="str">
        <f>Leave[[#This Row],[User Code (Owning User) (Usuario)]]&amp;Leave[[#This Row],[fecha activa]]</f>
        <v>MIE2025090623334No Aplica</v>
      </c>
    </row>
    <row r="348" spans="1:14" x14ac:dyDescent="0.3">
      <c r="A348" s="43" t="s">
        <v>465</v>
      </c>
      <c r="B348" s="3">
        <v>45907</v>
      </c>
      <c r="C348" s="3">
        <v>45907</v>
      </c>
      <c r="D348" s="43" t="s">
        <v>499</v>
      </c>
      <c r="E348" s="43" t="s">
        <v>1885</v>
      </c>
      <c r="F348" s="43" t="s">
        <v>1887</v>
      </c>
      <c r="G348">
        <v>540</v>
      </c>
      <c r="H348">
        <v>540</v>
      </c>
      <c r="I348" s="43" t="s">
        <v>1886</v>
      </c>
      <c r="J348" s="43" t="s">
        <v>983</v>
      </c>
      <c r="K348" s="43" t="s">
        <v>223</v>
      </c>
      <c r="L348" s="43" t="str">
        <f>IF(AND(Home!$A$1&gt;=Leave[[#This Row],[Start Time]],Home!$A$1&lt;=Leave[[#This Row],[End Time]]),"Aplica","No Aplica")</f>
        <v>No Aplica</v>
      </c>
      <c r="M348" s="43" t="str">
        <f>IF(AND(Home!$A$1&gt;=Leave[[#This Row],[Start Time]],Home!$A$1&lt;=Leave[[#This Row],[End Time]]),Home!$A$1,"No Aplica")</f>
        <v>No Aplica</v>
      </c>
      <c r="N348" s="43" t="str">
        <f>Leave[[#This Row],[User Code (Owning User) (Usuario)]]&amp;Leave[[#This Row],[fecha activa]]</f>
        <v>MIE2025090623334No Aplica</v>
      </c>
    </row>
    <row r="349" spans="1:14" x14ac:dyDescent="0.3">
      <c r="A349" s="43" t="s">
        <v>471</v>
      </c>
      <c r="B349" s="3">
        <v>45901</v>
      </c>
      <c r="C349" s="3">
        <v>45901</v>
      </c>
      <c r="D349" s="43" t="s">
        <v>472</v>
      </c>
      <c r="E349" s="43" t="s">
        <v>1885</v>
      </c>
      <c r="F349" s="43" t="s">
        <v>1887</v>
      </c>
      <c r="G349">
        <v>540</v>
      </c>
      <c r="H349">
        <v>540</v>
      </c>
      <c r="I349" s="43" t="s">
        <v>1886</v>
      </c>
      <c r="J349" s="43" t="s">
        <v>983</v>
      </c>
      <c r="K349" s="43" t="s">
        <v>223</v>
      </c>
      <c r="L349" s="43" t="str">
        <f>IF(AND(Home!$A$1&gt;=Leave[[#This Row],[Start Time]],Home!$A$1&lt;=Leave[[#This Row],[End Time]]),"Aplica","No Aplica")</f>
        <v>No Aplica</v>
      </c>
      <c r="M349" s="43" t="str">
        <f>IF(AND(Home!$A$1&gt;=Leave[[#This Row],[Start Time]],Home!$A$1&lt;=Leave[[#This Row],[End Time]]),Home!$A$1,"No Aplica")</f>
        <v>No Aplica</v>
      </c>
      <c r="N349" s="43" t="str">
        <f>Leave[[#This Row],[User Code (Owning User) (Usuario)]]&amp;Leave[[#This Row],[fecha activa]]</f>
        <v>MIE2025090623334No Aplica</v>
      </c>
    </row>
    <row r="350" spans="1:14" x14ac:dyDescent="0.3">
      <c r="A350" s="43" t="s">
        <v>468</v>
      </c>
      <c r="B350" s="3">
        <v>45917</v>
      </c>
      <c r="C350" s="3">
        <v>45917</v>
      </c>
      <c r="D350" s="43" t="s">
        <v>469</v>
      </c>
      <c r="E350" s="43" t="s">
        <v>2071</v>
      </c>
      <c r="F350" s="43" t="s">
        <v>2073</v>
      </c>
      <c r="G350">
        <v>480</v>
      </c>
      <c r="H350">
        <v>480</v>
      </c>
      <c r="I350" s="43" t="s">
        <v>2072</v>
      </c>
      <c r="J350" s="43" t="s">
        <v>1487</v>
      </c>
      <c r="K350" s="43" t="s">
        <v>177</v>
      </c>
      <c r="L350" s="43" t="str">
        <f>IF(AND(Home!$A$1&gt;=Leave[[#This Row],[Start Time]],Home!$A$1&lt;=Leave[[#This Row],[End Time]]),"Aplica","No Aplica")</f>
        <v>No Aplica</v>
      </c>
      <c r="M350" s="43" t="str">
        <f>IF(AND(Home!$A$1&gt;=Leave[[#This Row],[Start Time]],Home!$A$1&lt;=Leave[[#This Row],[End Time]]),Home!$A$1,"No Aplica")</f>
        <v>No Aplica</v>
      </c>
      <c r="N350" s="43" t="str">
        <f>Leave[[#This Row],[User Code (Owning User) (Usuario)]]&amp;Leave[[#This Row],[fecha activa]]</f>
        <v>MIE2025140723669No Aplica</v>
      </c>
    </row>
    <row r="351" spans="1:14" x14ac:dyDescent="0.3">
      <c r="A351" s="43" t="s">
        <v>468</v>
      </c>
      <c r="B351" s="3">
        <v>45911</v>
      </c>
      <c r="C351" s="3">
        <v>45911</v>
      </c>
      <c r="D351" s="43" t="s">
        <v>469</v>
      </c>
      <c r="E351" s="43" t="s">
        <v>2071</v>
      </c>
      <c r="F351" s="43" t="s">
        <v>2073</v>
      </c>
      <c r="G351">
        <v>540</v>
      </c>
      <c r="H351">
        <v>540</v>
      </c>
      <c r="I351" s="43" t="s">
        <v>2072</v>
      </c>
      <c r="J351" s="43" t="s">
        <v>1487</v>
      </c>
      <c r="K351" s="43" t="s">
        <v>177</v>
      </c>
      <c r="L351" s="43" t="str">
        <f>IF(AND(Home!$A$1&gt;=Leave[[#This Row],[Start Time]],Home!$A$1&lt;=Leave[[#This Row],[End Time]]),"Aplica","No Aplica")</f>
        <v>No Aplica</v>
      </c>
      <c r="M351" s="43" t="str">
        <f>IF(AND(Home!$A$1&gt;=Leave[[#This Row],[Start Time]],Home!$A$1&lt;=Leave[[#This Row],[End Time]]),Home!$A$1,"No Aplica")</f>
        <v>No Aplica</v>
      </c>
      <c r="N351" s="43" t="str">
        <f>Leave[[#This Row],[User Code (Owning User) (Usuario)]]&amp;Leave[[#This Row],[fecha activa]]</f>
        <v>MIE2025140723669No Aplica</v>
      </c>
    </row>
    <row r="352" spans="1:14" x14ac:dyDescent="0.3">
      <c r="A352" s="43" t="s">
        <v>468</v>
      </c>
      <c r="B352" s="3">
        <v>45908</v>
      </c>
      <c r="C352" s="3">
        <v>45908</v>
      </c>
      <c r="D352" s="43" t="s">
        <v>521</v>
      </c>
      <c r="E352" s="43" t="s">
        <v>2071</v>
      </c>
      <c r="F352" s="43" t="s">
        <v>2073</v>
      </c>
      <c r="G352">
        <v>60</v>
      </c>
      <c r="H352">
        <v>60</v>
      </c>
      <c r="I352" s="43" t="s">
        <v>2072</v>
      </c>
      <c r="J352" s="43" t="s">
        <v>1487</v>
      </c>
      <c r="K352" s="43" t="s">
        <v>177</v>
      </c>
      <c r="L352" s="43" t="str">
        <f>IF(AND(Home!$A$1&gt;=Leave[[#This Row],[Start Time]],Home!$A$1&lt;=Leave[[#This Row],[End Time]]),"Aplica","No Aplica")</f>
        <v>No Aplica</v>
      </c>
      <c r="M352" s="43" t="str">
        <f>IF(AND(Home!$A$1&gt;=Leave[[#This Row],[Start Time]],Home!$A$1&lt;=Leave[[#This Row],[End Time]]),Home!$A$1,"No Aplica")</f>
        <v>No Aplica</v>
      </c>
      <c r="N352" s="43" t="str">
        <f>Leave[[#This Row],[User Code (Owning User) (Usuario)]]&amp;Leave[[#This Row],[fecha activa]]</f>
        <v>MIE2025140723669No Aplica</v>
      </c>
    </row>
    <row r="353" spans="1:14" x14ac:dyDescent="0.3">
      <c r="A353" s="43" t="s">
        <v>468</v>
      </c>
      <c r="B353" s="3">
        <v>45903</v>
      </c>
      <c r="C353" s="3">
        <v>45903</v>
      </c>
      <c r="D353" s="43" t="s">
        <v>469</v>
      </c>
      <c r="E353" s="43" t="s">
        <v>2071</v>
      </c>
      <c r="F353" s="43" t="s">
        <v>2073</v>
      </c>
      <c r="G353">
        <v>540</v>
      </c>
      <c r="H353">
        <v>540</v>
      </c>
      <c r="I353" s="43" t="s">
        <v>2072</v>
      </c>
      <c r="J353" s="43" t="s">
        <v>1487</v>
      </c>
      <c r="K353" s="43" t="s">
        <v>177</v>
      </c>
      <c r="L353" s="43" t="str">
        <f>IF(AND(Home!$A$1&gt;=Leave[[#This Row],[Start Time]],Home!$A$1&lt;=Leave[[#This Row],[End Time]]),"Aplica","No Aplica")</f>
        <v>No Aplica</v>
      </c>
      <c r="M353" s="43" t="str">
        <f>IF(AND(Home!$A$1&gt;=Leave[[#This Row],[Start Time]],Home!$A$1&lt;=Leave[[#This Row],[End Time]]),Home!$A$1,"No Aplica")</f>
        <v>No Aplica</v>
      </c>
      <c r="N353" s="43" t="str">
        <f>Leave[[#This Row],[User Code (Owning User) (Usuario)]]&amp;Leave[[#This Row],[fecha activa]]</f>
        <v>MIE2025140723669No Aplica</v>
      </c>
    </row>
    <row r="354" spans="1:14" x14ac:dyDescent="0.3">
      <c r="A354" s="43" t="s">
        <v>2667</v>
      </c>
      <c r="B354" s="3">
        <v>45901</v>
      </c>
      <c r="C354" s="3">
        <v>45998</v>
      </c>
      <c r="D354" s="43" t="s">
        <v>2668</v>
      </c>
      <c r="E354" s="43" t="s">
        <v>407</v>
      </c>
      <c r="F354" s="43" t="s">
        <v>408</v>
      </c>
      <c r="G354">
        <v>41160</v>
      </c>
      <c r="H354">
        <v>540</v>
      </c>
      <c r="I354" s="43" t="s">
        <v>1196</v>
      </c>
      <c r="J354" s="43" t="s">
        <v>1975</v>
      </c>
      <c r="K354" s="43" t="s">
        <v>178</v>
      </c>
      <c r="L354" s="43" t="str">
        <f>IF(AND(Home!$A$1&gt;=Leave[[#This Row],[Start Time]],Home!$A$1&lt;=Leave[[#This Row],[End Time]]),"Aplica","No Aplica")</f>
        <v>Aplica</v>
      </c>
      <c r="M354" s="43">
        <f>IF(AND(Home!$A$1&gt;=Leave[[#This Row],[Start Time]],Home!$A$1&lt;=Leave[[#This Row],[End Time]]),Home!$A$1,"No Aplica")</f>
        <v>45922</v>
      </c>
      <c r="N354" s="43" t="str">
        <f>Leave[[#This Row],[User Code (Owning User) (Usuario)]]&amp;Leave[[#This Row],[fecha activa]]</f>
        <v>MIE202321111349345922</v>
      </c>
    </row>
    <row r="355" spans="1:14" x14ac:dyDescent="0.3">
      <c r="A355" s="43" t="s">
        <v>476</v>
      </c>
      <c r="B355" s="3">
        <v>45928</v>
      </c>
      <c r="C355" s="3">
        <v>45928</v>
      </c>
      <c r="D355" s="43" t="s">
        <v>3462</v>
      </c>
      <c r="E355" s="43" t="s">
        <v>1136</v>
      </c>
      <c r="F355" s="43" t="s">
        <v>1138</v>
      </c>
      <c r="G355">
        <v>510</v>
      </c>
      <c r="H355">
        <v>510</v>
      </c>
      <c r="I355" s="43" t="s">
        <v>1137</v>
      </c>
      <c r="J355" s="43" t="s">
        <v>1843</v>
      </c>
      <c r="K355" s="43" t="s">
        <v>179</v>
      </c>
      <c r="L355" s="43" t="str">
        <f>IF(AND(Home!$A$1&gt;=Leave[[#This Row],[Start Time]],Home!$A$1&lt;=Leave[[#This Row],[End Time]]),"Aplica","No Aplica")</f>
        <v>No Aplica</v>
      </c>
      <c r="M355" s="43" t="str">
        <f>IF(AND(Home!$A$1&gt;=Leave[[#This Row],[Start Time]],Home!$A$1&lt;=Leave[[#This Row],[End Time]]),Home!$A$1,"No Aplica")</f>
        <v>No Aplica</v>
      </c>
      <c r="N355" s="43" t="str">
        <f>Leave[[#This Row],[User Code (Owning User) (Usuario)]]&amp;Leave[[#This Row],[fecha activa]]</f>
        <v>MIE2024271220125No Aplica</v>
      </c>
    </row>
    <row r="356" spans="1:14" x14ac:dyDescent="0.3">
      <c r="A356" s="43" t="s">
        <v>471</v>
      </c>
      <c r="B356" s="3">
        <v>45915</v>
      </c>
      <c r="C356" s="3">
        <v>45915</v>
      </c>
      <c r="D356" s="43" t="s">
        <v>1429</v>
      </c>
      <c r="E356" s="43" t="s">
        <v>1136</v>
      </c>
      <c r="F356" s="43" t="s">
        <v>1138</v>
      </c>
      <c r="G356">
        <v>180</v>
      </c>
      <c r="H356">
        <v>180</v>
      </c>
      <c r="I356" s="43" t="s">
        <v>1137</v>
      </c>
      <c r="J356" s="43" t="s">
        <v>1843</v>
      </c>
      <c r="K356" s="43" t="s">
        <v>179</v>
      </c>
      <c r="L356" s="43" t="str">
        <f>IF(AND(Home!$A$1&gt;=Leave[[#This Row],[Start Time]],Home!$A$1&lt;=Leave[[#This Row],[End Time]]),"Aplica","No Aplica")</f>
        <v>No Aplica</v>
      </c>
      <c r="M356" s="43" t="str">
        <f>IF(AND(Home!$A$1&gt;=Leave[[#This Row],[Start Time]],Home!$A$1&lt;=Leave[[#This Row],[End Time]]),Home!$A$1,"No Aplica")</f>
        <v>No Aplica</v>
      </c>
      <c r="N356" s="43" t="str">
        <f>Leave[[#This Row],[User Code (Owning User) (Usuario)]]&amp;Leave[[#This Row],[fecha activa]]</f>
        <v>MIE2024271220125No Aplica</v>
      </c>
    </row>
    <row r="357" spans="1:14" x14ac:dyDescent="0.3">
      <c r="A357" s="43" t="s">
        <v>476</v>
      </c>
      <c r="B357" s="3">
        <v>45921</v>
      </c>
      <c r="C357" s="3">
        <v>45921</v>
      </c>
      <c r="D357" s="43" t="s">
        <v>490</v>
      </c>
      <c r="E357" s="43" t="s">
        <v>1136</v>
      </c>
      <c r="F357" s="43" t="s">
        <v>1138</v>
      </c>
      <c r="G357">
        <v>510</v>
      </c>
      <c r="H357">
        <v>510</v>
      </c>
      <c r="I357" s="43" t="s">
        <v>1137</v>
      </c>
      <c r="J357" s="43" t="s">
        <v>1843</v>
      </c>
      <c r="K357" s="43" t="s">
        <v>179</v>
      </c>
      <c r="L357" s="43" t="str">
        <f>IF(AND(Home!$A$1&gt;=Leave[[#This Row],[Start Time]],Home!$A$1&lt;=Leave[[#This Row],[End Time]]),"Aplica","No Aplica")</f>
        <v>No Aplica</v>
      </c>
      <c r="M357" s="43" t="str">
        <f>IF(AND(Home!$A$1&gt;=Leave[[#This Row],[Start Time]],Home!$A$1&lt;=Leave[[#This Row],[End Time]]),Home!$A$1,"No Aplica")</f>
        <v>No Aplica</v>
      </c>
      <c r="N357" s="43" t="str">
        <f>Leave[[#This Row],[User Code (Owning User) (Usuario)]]&amp;Leave[[#This Row],[fecha activa]]</f>
        <v>MIE2024271220125No Aplica</v>
      </c>
    </row>
    <row r="358" spans="1:14" x14ac:dyDescent="0.3">
      <c r="A358" s="43" t="s">
        <v>471</v>
      </c>
      <c r="B358" s="3">
        <v>45920</v>
      </c>
      <c r="C358" s="3">
        <v>45920</v>
      </c>
      <c r="D358" s="43" t="s">
        <v>2719</v>
      </c>
      <c r="E358" s="43" t="s">
        <v>1136</v>
      </c>
      <c r="F358" s="43" t="s">
        <v>1138</v>
      </c>
      <c r="G358">
        <v>180</v>
      </c>
      <c r="H358">
        <v>180</v>
      </c>
      <c r="I358" s="43" t="s">
        <v>1137</v>
      </c>
      <c r="J358" s="43" t="s">
        <v>1843</v>
      </c>
      <c r="K358" s="43" t="s">
        <v>179</v>
      </c>
      <c r="L358" s="43" t="str">
        <f>IF(AND(Home!$A$1&gt;=Leave[[#This Row],[Start Time]],Home!$A$1&lt;=Leave[[#This Row],[End Time]]),"Aplica","No Aplica")</f>
        <v>No Aplica</v>
      </c>
      <c r="M358" s="43" t="str">
        <f>IF(AND(Home!$A$1&gt;=Leave[[#This Row],[Start Time]],Home!$A$1&lt;=Leave[[#This Row],[End Time]]),Home!$A$1,"No Aplica")</f>
        <v>No Aplica</v>
      </c>
      <c r="N358" s="43" t="str">
        <f>Leave[[#This Row],[User Code (Owning User) (Usuario)]]&amp;Leave[[#This Row],[fecha activa]]</f>
        <v>MIE2024271220125No Aplica</v>
      </c>
    </row>
    <row r="359" spans="1:14" x14ac:dyDescent="0.3">
      <c r="A359" s="43" t="s">
        <v>471</v>
      </c>
      <c r="B359" s="3">
        <v>45903</v>
      </c>
      <c r="C359" s="3">
        <v>45903</v>
      </c>
      <c r="D359" s="43" t="s">
        <v>1429</v>
      </c>
      <c r="E359" s="43" t="s">
        <v>1136</v>
      </c>
      <c r="F359" s="43" t="s">
        <v>1138</v>
      </c>
      <c r="G359">
        <v>210</v>
      </c>
      <c r="H359">
        <v>210</v>
      </c>
      <c r="I359" s="43" t="s">
        <v>1137</v>
      </c>
      <c r="J359" s="43" t="s">
        <v>1843</v>
      </c>
      <c r="K359" s="43" t="s">
        <v>179</v>
      </c>
      <c r="L359" s="43" t="str">
        <f>IF(AND(Home!$A$1&gt;=Leave[[#This Row],[Start Time]],Home!$A$1&lt;=Leave[[#This Row],[End Time]]),"Aplica","No Aplica")</f>
        <v>No Aplica</v>
      </c>
      <c r="M359" s="43" t="str">
        <f>IF(AND(Home!$A$1&gt;=Leave[[#This Row],[Start Time]],Home!$A$1&lt;=Leave[[#This Row],[End Time]]),Home!$A$1,"No Aplica")</f>
        <v>No Aplica</v>
      </c>
      <c r="N359" s="43" t="str">
        <f>Leave[[#This Row],[User Code (Owning User) (Usuario)]]&amp;Leave[[#This Row],[fecha activa]]</f>
        <v>MIE2024271220125No Aplica</v>
      </c>
    </row>
    <row r="360" spans="1:14" x14ac:dyDescent="0.3">
      <c r="A360" s="43" t="s">
        <v>476</v>
      </c>
      <c r="B360" s="3">
        <v>45914</v>
      </c>
      <c r="C360" s="3">
        <v>45914</v>
      </c>
      <c r="D360" s="43" t="s">
        <v>490</v>
      </c>
      <c r="E360" s="43" t="s">
        <v>1136</v>
      </c>
      <c r="F360" s="43" t="s">
        <v>1138</v>
      </c>
      <c r="G360">
        <v>510</v>
      </c>
      <c r="H360">
        <v>510</v>
      </c>
      <c r="I360" s="43" t="s">
        <v>1137</v>
      </c>
      <c r="J360" s="43" t="s">
        <v>1843</v>
      </c>
      <c r="K360" s="43" t="s">
        <v>179</v>
      </c>
      <c r="L360" s="43" t="str">
        <f>IF(AND(Home!$A$1&gt;=Leave[[#This Row],[Start Time]],Home!$A$1&lt;=Leave[[#This Row],[End Time]]),"Aplica","No Aplica")</f>
        <v>No Aplica</v>
      </c>
      <c r="M360" s="43" t="str">
        <f>IF(AND(Home!$A$1&gt;=Leave[[#This Row],[Start Time]],Home!$A$1&lt;=Leave[[#This Row],[End Time]]),Home!$A$1,"No Aplica")</f>
        <v>No Aplica</v>
      </c>
      <c r="N360" s="43" t="str">
        <f>Leave[[#This Row],[User Code (Owning User) (Usuario)]]&amp;Leave[[#This Row],[fecha activa]]</f>
        <v>MIE2024271220125No Aplica</v>
      </c>
    </row>
    <row r="361" spans="1:14" x14ac:dyDescent="0.3">
      <c r="A361" s="43" t="s">
        <v>471</v>
      </c>
      <c r="B361" s="3">
        <v>45913</v>
      </c>
      <c r="C361" s="3">
        <v>45913</v>
      </c>
      <c r="D361" s="43" t="s">
        <v>1429</v>
      </c>
      <c r="E361" s="43" t="s">
        <v>1136</v>
      </c>
      <c r="F361" s="43" t="s">
        <v>1138</v>
      </c>
      <c r="G361">
        <v>180</v>
      </c>
      <c r="H361">
        <v>180</v>
      </c>
      <c r="I361" s="43" t="s">
        <v>1137</v>
      </c>
      <c r="J361" s="43" t="s">
        <v>1843</v>
      </c>
      <c r="K361" s="43" t="s">
        <v>179</v>
      </c>
      <c r="L361" s="43" t="str">
        <f>IF(AND(Home!$A$1&gt;=Leave[[#This Row],[Start Time]],Home!$A$1&lt;=Leave[[#This Row],[End Time]]),"Aplica","No Aplica")</f>
        <v>No Aplica</v>
      </c>
      <c r="M361" s="43" t="str">
        <f>IF(AND(Home!$A$1&gt;=Leave[[#This Row],[Start Time]],Home!$A$1&lt;=Leave[[#This Row],[End Time]]),Home!$A$1,"No Aplica")</f>
        <v>No Aplica</v>
      </c>
      <c r="N361" s="43" t="str">
        <f>Leave[[#This Row],[User Code (Owning User) (Usuario)]]&amp;Leave[[#This Row],[fecha activa]]</f>
        <v>MIE2024271220125No Aplica</v>
      </c>
    </row>
    <row r="362" spans="1:14" x14ac:dyDescent="0.3">
      <c r="A362" s="43" t="s">
        <v>476</v>
      </c>
      <c r="B362" s="3">
        <v>45907</v>
      </c>
      <c r="C362" s="3">
        <v>45907</v>
      </c>
      <c r="D362" s="43" t="s">
        <v>490</v>
      </c>
      <c r="E362" s="43" t="s">
        <v>1136</v>
      </c>
      <c r="F362" s="43" t="s">
        <v>1138</v>
      </c>
      <c r="G362">
        <v>510</v>
      </c>
      <c r="H362">
        <v>510</v>
      </c>
      <c r="I362" s="43" t="s">
        <v>1137</v>
      </c>
      <c r="J362" s="43" t="s">
        <v>1843</v>
      </c>
      <c r="K362" s="43" t="s">
        <v>179</v>
      </c>
      <c r="L362" s="43" t="str">
        <f>IF(AND(Home!$A$1&gt;=Leave[[#This Row],[Start Time]],Home!$A$1&lt;=Leave[[#This Row],[End Time]]),"Aplica","No Aplica")</f>
        <v>No Aplica</v>
      </c>
      <c r="M362" s="43" t="str">
        <f>IF(AND(Home!$A$1&gt;=Leave[[#This Row],[Start Time]],Home!$A$1&lt;=Leave[[#This Row],[End Time]]),Home!$A$1,"No Aplica")</f>
        <v>No Aplica</v>
      </c>
      <c r="N362" s="43" t="str">
        <f>Leave[[#This Row],[User Code (Owning User) (Usuario)]]&amp;Leave[[#This Row],[fecha activa]]</f>
        <v>MIE2024271220125No Aplica</v>
      </c>
    </row>
    <row r="363" spans="1:14" x14ac:dyDescent="0.3">
      <c r="A363" s="43" t="s">
        <v>471</v>
      </c>
      <c r="B363" s="3">
        <v>45906</v>
      </c>
      <c r="C363" s="3">
        <v>45906</v>
      </c>
      <c r="D363" s="43" t="s">
        <v>1429</v>
      </c>
      <c r="E363" s="43" t="s">
        <v>1136</v>
      </c>
      <c r="F363" s="43" t="s">
        <v>1138</v>
      </c>
      <c r="G363">
        <v>180</v>
      </c>
      <c r="H363">
        <v>180</v>
      </c>
      <c r="I363" s="43" t="s">
        <v>1137</v>
      </c>
      <c r="J363" s="43" t="s">
        <v>1843</v>
      </c>
      <c r="K363" s="43" t="s">
        <v>179</v>
      </c>
      <c r="L363" s="43" t="str">
        <f>IF(AND(Home!$A$1&gt;=Leave[[#This Row],[Start Time]],Home!$A$1&lt;=Leave[[#This Row],[End Time]]),"Aplica","No Aplica")</f>
        <v>No Aplica</v>
      </c>
      <c r="M363" s="43" t="str">
        <f>IF(AND(Home!$A$1&gt;=Leave[[#This Row],[Start Time]],Home!$A$1&lt;=Leave[[#This Row],[End Time]]),Home!$A$1,"No Aplica")</f>
        <v>No Aplica</v>
      </c>
      <c r="N363" s="43" t="str">
        <f>Leave[[#This Row],[User Code (Owning User) (Usuario)]]&amp;Leave[[#This Row],[fecha activa]]</f>
        <v>MIE2024271220125No Aplica</v>
      </c>
    </row>
    <row r="364" spans="1:14" x14ac:dyDescent="0.3">
      <c r="A364" s="43" t="s">
        <v>468</v>
      </c>
      <c r="B364" s="3">
        <v>45930</v>
      </c>
      <c r="C364" s="3">
        <v>45930</v>
      </c>
      <c r="D364" s="43" t="s">
        <v>3020</v>
      </c>
      <c r="E364" s="43" t="s">
        <v>315</v>
      </c>
      <c r="F364" s="43" t="s">
        <v>316</v>
      </c>
      <c r="G364">
        <v>1410</v>
      </c>
      <c r="H364">
        <v>540</v>
      </c>
      <c r="I364" s="43" t="s">
        <v>1227</v>
      </c>
      <c r="J364" s="43" t="s">
        <v>974</v>
      </c>
      <c r="K364" s="43" t="s">
        <v>177</v>
      </c>
      <c r="L364" s="43" t="str">
        <f>IF(AND(Home!$A$1&gt;=Leave[[#This Row],[Start Time]],Home!$A$1&lt;=Leave[[#This Row],[End Time]]),"Aplica","No Aplica")</f>
        <v>No Aplica</v>
      </c>
      <c r="M364" s="43" t="str">
        <f>IF(AND(Home!$A$1&gt;=Leave[[#This Row],[Start Time]],Home!$A$1&lt;=Leave[[#This Row],[End Time]]),Home!$A$1,"No Aplica")</f>
        <v>No Aplica</v>
      </c>
      <c r="N364" s="43" t="str">
        <f>Leave[[#This Row],[User Code (Owning User) (Usuario)]]&amp;Leave[[#This Row],[fecha activa]]</f>
        <v>MIE2023050611532No Aplica</v>
      </c>
    </row>
    <row r="365" spans="1:14" x14ac:dyDescent="0.3">
      <c r="A365" s="43" t="s">
        <v>468</v>
      </c>
      <c r="B365" s="3">
        <v>45924</v>
      </c>
      <c r="C365" s="3">
        <v>45924</v>
      </c>
      <c r="D365" s="43" t="s">
        <v>3020</v>
      </c>
      <c r="E365" s="43" t="s">
        <v>315</v>
      </c>
      <c r="F365" s="43" t="s">
        <v>316</v>
      </c>
      <c r="G365">
        <v>1410</v>
      </c>
      <c r="H365">
        <v>540</v>
      </c>
      <c r="I365" s="43" t="s">
        <v>1227</v>
      </c>
      <c r="J365" s="43" t="s">
        <v>974</v>
      </c>
      <c r="K365" s="43" t="s">
        <v>177</v>
      </c>
      <c r="L365" s="43" t="str">
        <f>IF(AND(Home!$A$1&gt;=Leave[[#This Row],[Start Time]],Home!$A$1&lt;=Leave[[#This Row],[End Time]]),"Aplica","No Aplica")</f>
        <v>No Aplica</v>
      </c>
      <c r="M365" s="43" t="str">
        <f>IF(AND(Home!$A$1&gt;=Leave[[#This Row],[Start Time]],Home!$A$1&lt;=Leave[[#This Row],[End Time]]),Home!$A$1,"No Aplica")</f>
        <v>No Aplica</v>
      </c>
      <c r="N365" s="43" t="str">
        <f>Leave[[#This Row],[User Code (Owning User) (Usuario)]]&amp;Leave[[#This Row],[fecha activa]]</f>
        <v>MIE2023050611532No Aplica</v>
      </c>
    </row>
    <row r="366" spans="1:14" x14ac:dyDescent="0.3">
      <c r="A366" s="43" t="s">
        <v>468</v>
      </c>
      <c r="B366" s="3">
        <v>45916</v>
      </c>
      <c r="C366" s="3">
        <v>45916</v>
      </c>
      <c r="D366" s="43" t="s">
        <v>3020</v>
      </c>
      <c r="E366" s="43" t="s">
        <v>315</v>
      </c>
      <c r="F366" s="43" t="s">
        <v>316</v>
      </c>
      <c r="G366">
        <v>1410</v>
      </c>
      <c r="H366">
        <v>540</v>
      </c>
      <c r="I366" s="43" t="s">
        <v>1227</v>
      </c>
      <c r="J366" s="43" t="s">
        <v>974</v>
      </c>
      <c r="K366" s="43" t="s">
        <v>177</v>
      </c>
      <c r="L366" s="43" t="str">
        <f>IF(AND(Home!$A$1&gt;=Leave[[#This Row],[Start Time]],Home!$A$1&lt;=Leave[[#This Row],[End Time]]),"Aplica","No Aplica")</f>
        <v>No Aplica</v>
      </c>
      <c r="M366" s="43" t="str">
        <f>IF(AND(Home!$A$1&gt;=Leave[[#This Row],[Start Time]],Home!$A$1&lt;=Leave[[#This Row],[End Time]]),Home!$A$1,"No Aplica")</f>
        <v>No Aplica</v>
      </c>
      <c r="N366" s="43" t="str">
        <f>Leave[[#This Row],[User Code (Owning User) (Usuario)]]&amp;Leave[[#This Row],[fecha activa]]</f>
        <v>MIE2023050611532No Aplica</v>
      </c>
    </row>
    <row r="367" spans="1:14" x14ac:dyDescent="0.3">
      <c r="A367" s="43" t="s">
        <v>468</v>
      </c>
      <c r="B367" s="3">
        <v>45910</v>
      </c>
      <c r="C367" s="3">
        <v>45910</v>
      </c>
      <c r="D367" s="43" t="s">
        <v>3020</v>
      </c>
      <c r="E367" s="43" t="s">
        <v>315</v>
      </c>
      <c r="F367" s="43" t="s">
        <v>316</v>
      </c>
      <c r="G367">
        <v>1380</v>
      </c>
      <c r="H367">
        <v>540</v>
      </c>
      <c r="I367" s="43" t="s">
        <v>1227</v>
      </c>
      <c r="J367" s="43" t="s">
        <v>974</v>
      </c>
      <c r="K367" s="43" t="s">
        <v>177</v>
      </c>
      <c r="L367" s="43" t="str">
        <f>IF(AND(Home!$A$1&gt;=Leave[[#This Row],[Start Time]],Home!$A$1&lt;=Leave[[#This Row],[End Time]]),"Aplica","No Aplica")</f>
        <v>No Aplica</v>
      </c>
      <c r="M367" s="43" t="str">
        <f>IF(AND(Home!$A$1&gt;=Leave[[#This Row],[Start Time]],Home!$A$1&lt;=Leave[[#This Row],[End Time]]),Home!$A$1,"No Aplica")</f>
        <v>No Aplica</v>
      </c>
      <c r="N367" s="43" t="str">
        <f>Leave[[#This Row],[User Code (Owning User) (Usuario)]]&amp;Leave[[#This Row],[fecha activa]]</f>
        <v>MIE2023050611532No Aplica</v>
      </c>
    </row>
    <row r="368" spans="1:14" x14ac:dyDescent="0.3">
      <c r="A368" s="43" t="s">
        <v>476</v>
      </c>
      <c r="B368" s="3">
        <v>45921</v>
      </c>
      <c r="C368" s="3">
        <v>45921</v>
      </c>
      <c r="D368" s="43" t="s">
        <v>475</v>
      </c>
      <c r="E368" s="43" t="s">
        <v>557</v>
      </c>
      <c r="F368" s="43" t="s">
        <v>558</v>
      </c>
      <c r="G368">
        <v>540</v>
      </c>
      <c r="H368">
        <v>540</v>
      </c>
      <c r="I368" s="43" t="s">
        <v>1298</v>
      </c>
      <c r="J368" s="43" t="s">
        <v>1042</v>
      </c>
      <c r="K368" s="43" t="s">
        <v>178</v>
      </c>
      <c r="L368" s="43" t="str">
        <f>IF(AND(Home!$A$1&gt;=Leave[[#This Row],[Start Time]],Home!$A$1&lt;=Leave[[#This Row],[End Time]]),"Aplica","No Aplica")</f>
        <v>No Aplica</v>
      </c>
      <c r="M368" s="43" t="str">
        <f>IF(AND(Home!$A$1&gt;=Leave[[#This Row],[Start Time]],Home!$A$1&lt;=Leave[[#This Row],[End Time]]),Home!$A$1,"No Aplica")</f>
        <v>No Aplica</v>
      </c>
      <c r="N368" s="43" t="str">
        <f>Leave[[#This Row],[User Code (Owning User) (Usuario)]]&amp;Leave[[#This Row],[fecha activa]]</f>
        <v>MIE2024260415265No Aplica</v>
      </c>
    </row>
    <row r="369" spans="1:14" x14ac:dyDescent="0.3">
      <c r="A369" s="43" t="s">
        <v>471</v>
      </c>
      <c r="B369" s="3">
        <v>45905</v>
      </c>
      <c r="C369" s="3">
        <v>45905</v>
      </c>
      <c r="D369" s="43" t="s">
        <v>2996</v>
      </c>
      <c r="E369" s="43" t="s">
        <v>557</v>
      </c>
      <c r="F369" s="43" t="s">
        <v>558</v>
      </c>
      <c r="G369">
        <v>90</v>
      </c>
      <c r="H369">
        <v>90</v>
      </c>
      <c r="I369" s="43" t="s">
        <v>1298</v>
      </c>
      <c r="J369" s="43" t="s">
        <v>1042</v>
      </c>
      <c r="K369" s="43" t="s">
        <v>178</v>
      </c>
      <c r="L369" s="43" t="str">
        <f>IF(AND(Home!$A$1&gt;=Leave[[#This Row],[Start Time]],Home!$A$1&lt;=Leave[[#This Row],[End Time]]),"Aplica","No Aplica")</f>
        <v>No Aplica</v>
      </c>
      <c r="M369" s="43" t="str">
        <f>IF(AND(Home!$A$1&gt;=Leave[[#This Row],[Start Time]],Home!$A$1&lt;=Leave[[#This Row],[End Time]]),Home!$A$1,"No Aplica")</f>
        <v>No Aplica</v>
      </c>
      <c r="N369" s="43" t="str">
        <f>Leave[[#This Row],[User Code (Owning User) (Usuario)]]&amp;Leave[[#This Row],[fecha activa]]</f>
        <v>MIE2024260415265No Aplica</v>
      </c>
    </row>
    <row r="370" spans="1:14" x14ac:dyDescent="0.3">
      <c r="A370" s="43" t="s">
        <v>476</v>
      </c>
      <c r="B370" s="3">
        <v>45914</v>
      </c>
      <c r="C370" s="3">
        <v>45914</v>
      </c>
      <c r="D370" s="43" t="s">
        <v>470</v>
      </c>
      <c r="E370" s="43" t="s">
        <v>557</v>
      </c>
      <c r="F370" s="43" t="s">
        <v>558</v>
      </c>
      <c r="G370">
        <v>540</v>
      </c>
      <c r="H370">
        <v>540</v>
      </c>
      <c r="I370" s="43" t="s">
        <v>1298</v>
      </c>
      <c r="J370" s="43" t="s">
        <v>1042</v>
      </c>
      <c r="K370" s="43" t="s">
        <v>178</v>
      </c>
      <c r="L370" s="43" t="str">
        <f>IF(AND(Home!$A$1&gt;=Leave[[#This Row],[Start Time]],Home!$A$1&lt;=Leave[[#This Row],[End Time]]),"Aplica","No Aplica")</f>
        <v>No Aplica</v>
      </c>
      <c r="M370" s="43" t="str">
        <f>IF(AND(Home!$A$1&gt;=Leave[[#This Row],[Start Time]],Home!$A$1&lt;=Leave[[#This Row],[End Time]]),Home!$A$1,"No Aplica")</f>
        <v>No Aplica</v>
      </c>
      <c r="N370" s="43" t="str">
        <f>Leave[[#This Row],[User Code (Owning User) (Usuario)]]&amp;Leave[[#This Row],[fecha activa]]</f>
        <v>MIE2024260415265No Aplica</v>
      </c>
    </row>
    <row r="371" spans="1:14" x14ac:dyDescent="0.3">
      <c r="A371" s="43" t="s">
        <v>476</v>
      </c>
      <c r="B371" s="3">
        <v>45907</v>
      </c>
      <c r="C371" s="3">
        <v>45907</v>
      </c>
      <c r="D371" s="43" t="s">
        <v>470</v>
      </c>
      <c r="E371" s="43" t="s">
        <v>557</v>
      </c>
      <c r="F371" s="43" t="s">
        <v>558</v>
      </c>
      <c r="G371">
        <v>540</v>
      </c>
      <c r="H371">
        <v>540</v>
      </c>
      <c r="I371" s="43" t="s">
        <v>1298</v>
      </c>
      <c r="J371" s="43" t="s">
        <v>1042</v>
      </c>
      <c r="K371" s="43" t="s">
        <v>178</v>
      </c>
      <c r="L371" s="43" t="str">
        <f>IF(AND(Home!$A$1&gt;=Leave[[#This Row],[Start Time]],Home!$A$1&lt;=Leave[[#This Row],[End Time]]),"Aplica","No Aplica")</f>
        <v>No Aplica</v>
      </c>
      <c r="M371" s="43" t="str">
        <f>IF(AND(Home!$A$1&gt;=Leave[[#This Row],[Start Time]],Home!$A$1&lt;=Leave[[#This Row],[End Time]]),Home!$A$1,"No Aplica")</f>
        <v>No Aplica</v>
      </c>
      <c r="N371" s="43" t="str">
        <f>Leave[[#This Row],[User Code (Owning User) (Usuario)]]&amp;Leave[[#This Row],[fecha activa]]</f>
        <v>MIE2024260415265No Aplica</v>
      </c>
    </row>
    <row r="372" spans="1:14" x14ac:dyDescent="0.3">
      <c r="A372" s="43" t="s">
        <v>465</v>
      </c>
      <c r="B372" s="3">
        <v>45919</v>
      </c>
      <c r="C372" s="3">
        <v>45919</v>
      </c>
      <c r="D372" s="43" t="s">
        <v>2727</v>
      </c>
      <c r="E372" s="43" t="s">
        <v>2012</v>
      </c>
      <c r="F372" s="43" t="s">
        <v>2014</v>
      </c>
      <c r="G372">
        <v>60</v>
      </c>
      <c r="H372">
        <v>60</v>
      </c>
      <c r="I372" s="43" t="s">
        <v>2013</v>
      </c>
      <c r="J372" s="43" t="s">
        <v>2146</v>
      </c>
      <c r="K372" s="43" t="s">
        <v>179</v>
      </c>
      <c r="L372" s="43" t="str">
        <f>IF(AND(Home!$A$1&gt;=Leave[[#This Row],[Start Time]],Home!$A$1&lt;=Leave[[#This Row],[End Time]]),"Aplica","No Aplica")</f>
        <v>No Aplica</v>
      </c>
      <c r="M372" s="43" t="str">
        <f>IF(AND(Home!$A$1&gt;=Leave[[#This Row],[Start Time]],Home!$A$1&lt;=Leave[[#This Row],[End Time]]),Home!$A$1,"No Aplica")</f>
        <v>No Aplica</v>
      </c>
      <c r="N372" s="43" t="str">
        <f>Leave[[#This Row],[User Code (Owning User) (Usuario)]]&amp;Leave[[#This Row],[fecha activa]]</f>
        <v>MIE2025020723529No Aplica</v>
      </c>
    </row>
    <row r="373" spans="1:14" x14ac:dyDescent="0.3">
      <c r="A373" s="43" t="s">
        <v>465</v>
      </c>
      <c r="B373" s="3">
        <v>45917</v>
      </c>
      <c r="C373" s="3">
        <v>45917</v>
      </c>
      <c r="D373" s="43" t="s">
        <v>2727</v>
      </c>
      <c r="E373" s="43" t="s">
        <v>2012</v>
      </c>
      <c r="F373" s="43" t="s">
        <v>2014</v>
      </c>
      <c r="G373">
        <v>60</v>
      </c>
      <c r="H373">
        <v>60</v>
      </c>
      <c r="I373" s="43" t="s">
        <v>2013</v>
      </c>
      <c r="J373" s="43" t="s">
        <v>2146</v>
      </c>
      <c r="K373" s="43" t="s">
        <v>179</v>
      </c>
      <c r="L373" s="43" t="str">
        <f>IF(AND(Home!$A$1&gt;=Leave[[#This Row],[Start Time]],Home!$A$1&lt;=Leave[[#This Row],[End Time]]),"Aplica","No Aplica")</f>
        <v>No Aplica</v>
      </c>
      <c r="M373" s="43" t="str">
        <f>IF(AND(Home!$A$1&gt;=Leave[[#This Row],[Start Time]],Home!$A$1&lt;=Leave[[#This Row],[End Time]]),Home!$A$1,"No Aplica")</f>
        <v>No Aplica</v>
      </c>
      <c r="N373" s="43" t="str">
        <f>Leave[[#This Row],[User Code (Owning User) (Usuario)]]&amp;Leave[[#This Row],[fecha activa]]</f>
        <v>MIE2025020723529No Aplica</v>
      </c>
    </row>
    <row r="374" spans="1:14" x14ac:dyDescent="0.3">
      <c r="A374" s="43" t="s">
        <v>465</v>
      </c>
      <c r="B374" s="3">
        <v>45916</v>
      </c>
      <c r="C374" s="3">
        <v>45916</v>
      </c>
      <c r="D374" s="43" t="s">
        <v>2726</v>
      </c>
      <c r="E374" s="43" t="s">
        <v>2012</v>
      </c>
      <c r="F374" s="43" t="s">
        <v>2014</v>
      </c>
      <c r="G374">
        <v>60</v>
      </c>
      <c r="H374">
        <v>60</v>
      </c>
      <c r="I374" s="43" t="s">
        <v>2013</v>
      </c>
      <c r="J374" s="43" t="s">
        <v>2146</v>
      </c>
      <c r="K374" s="43" t="s">
        <v>179</v>
      </c>
      <c r="L374" s="43" t="str">
        <f>IF(AND(Home!$A$1&gt;=Leave[[#This Row],[Start Time]],Home!$A$1&lt;=Leave[[#This Row],[End Time]]),"Aplica","No Aplica")</f>
        <v>No Aplica</v>
      </c>
      <c r="M374" s="43" t="str">
        <f>IF(AND(Home!$A$1&gt;=Leave[[#This Row],[Start Time]],Home!$A$1&lt;=Leave[[#This Row],[End Time]]),Home!$A$1,"No Aplica")</f>
        <v>No Aplica</v>
      </c>
      <c r="N374" s="43" t="str">
        <f>Leave[[#This Row],[User Code (Owning User) (Usuario)]]&amp;Leave[[#This Row],[fecha activa]]</f>
        <v>MIE2025020723529No Aplica</v>
      </c>
    </row>
    <row r="375" spans="1:14" x14ac:dyDescent="0.3">
      <c r="A375" s="43" t="s">
        <v>468</v>
      </c>
      <c r="B375" s="3">
        <v>45925</v>
      </c>
      <c r="C375" s="3">
        <v>45925</v>
      </c>
      <c r="D375" s="43" t="s">
        <v>473</v>
      </c>
      <c r="E375" s="43" t="s">
        <v>2012</v>
      </c>
      <c r="F375" s="43" t="s">
        <v>2014</v>
      </c>
      <c r="G375">
        <v>1380</v>
      </c>
      <c r="H375">
        <v>540</v>
      </c>
      <c r="I375" s="43" t="s">
        <v>2013</v>
      </c>
      <c r="J375" s="43" t="s">
        <v>2146</v>
      </c>
      <c r="K375" s="43" t="s">
        <v>179</v>
      </c>
      <c r="L375" s="43" t="str">
        <f>IF(AND(Home!$A$1&gt;=Leave[[#This Row],[Start Time]],Home!$A$1&lt;=Leave[[#This Row],[End Time]]),"Aplica","No Aplica")</f>
        <v>No Aplica</v>
      </c>
      <c r="M375" s="43" t="str">
        <f>IF(AND(Home!$A$1&gt;=Leave[[#This Row],[Start Time]],Home!$A$1&lt;=Leave[[#This Row],[End Time]]),Home!$A$1,"No Aplica")</f>
        <v>No Aplica</v>
      </c>
      <c r="N375" s="43" t="str">
        <f>Leave[[#This Row],[User Code (Owning User) (Usuario)]]&amp;Leave[[#This Row],[fecha activa]]</f>
        <v>MIE2025020723529No Aplica</v>
      </c>
    </row>
    <row r="376" spans="1:14" x14ac:dyDescent="0.3">
      <c r="A376" s="43" t="s">
        <v>465</v>
      </c>
      <c r="B376" s="3">
        <v>45915</v>
      </c>
      <c r="C376" s="3">
        <v>45915</v>
      </c>
      <c r="D376" s="43" t="s">
        <v>3535</v>
      </c>
      <c r="E376" s="43" t="s">
        <v>2012</v>
      </c>
      <c r="F376" s="43" t="s">
        <v>2014</v>
      </c>
      <c r="G376">
        <v>60</v>
      </c>
      <c r="H376">
        <v>60</v>
      </c>
      <c r="I376" s="43" t="s">
        <v>2013</v>
      </c>
      <c r="J376" s="43" t="s">
        <v>2146</v>
      </c>
      <c r="K376" s="43" t="s">
        <v>179</v>
      </c>
      <c r="L376" s="43" t="str">
        <f>IF(AND(Home!$A$1&gt;=Leave[[#This Row],[Start Time]],Home!$A$1&lt;=Leave[[#This Row],[End Time]]),"Aplica","No Aplica")</f>
        <v>No Aplica</v>
      </c>
      <c r="M376" s="43" t="str">
        <f>IF(AND(Home!$A$1&gt;=Leave[[#This Row],[Start Time]],Home!$A$1&lt;=Leave[[#This Row],[End Time]]),Home!$A$1,"No Aplica")</f>
        <v>No Aplica</v>
      </c>
      <c r="N376" s="43" t="str">
        <f>Leave[[#This Row],[User Code (Owning User) (Usuario)]]&amp;Leave[[#This Row],[fecha activa]]</f>
        <v>MIE2025020723529No Aplica</v>
      </c>
    </row>
    <row r="377" spans="1:14" x14ac:dyDescent="0.3">
      <c r="A377" s="43" t="s">
        <v>471</v>
      </c>
      <c r="B377" s="3">
        <v>45912</v>
      </c>
      <c r="C377" s="3">
        <v>45912</v>
      </c>
      <c r="D377" s="43" t="s">
        <v>469</v>
      </c>
      <c r="E377" s="43" t="s">
        <v>2012</v>
      </c>
      <c r="F377" s="43" t="s">
        <v>2014</v>
      </c>
      <c r="G377">
        <v>540</v>
      </c>
      <c r="H377">
        <v>540</v>
      </c>
      <c r="I377" s="43" t="s">
        <v>2013</v>
      </c>
      <c r="J377" s="43" t="s">
        <v>2146</v>
      </c>
      <c r="K377" s="43" t="s">
        <v>179</v>
      </c>
      <c r="L377" s="43" t="str">
        <f>IF(AND(Home!$A$1&gt;=Leave[[#This Row],[Start Time]],Home!$A$1&lt;=Leave[[#This Row],[End Time]]),"Aplica","No Aplica")</f>
        <v>No Aplica</v>
      </c>
      <c r="M377" s="43" t="str">
        <f>IF(AND(Home!$A$1&gt;=Leave[[#This Row],[Start Time]],Home!$A$1&lt;=Leave[[#This Row],[End Time]]),Home!$A$1,"No Aplica")</f>
        <v>No Aplica</v>
      </c>
      <c r="N377" s="43" t="str">
        <f>Leave[[#This Row],[User Code (Owning User) (Usuario)]]&amp;Leave[[#This Row],[fecha activa]]</f>
        <v>MIE2025020723529No Aplica</v>
      </c>
    </row>
    <row r="378" spans="1:14" x14ac:dyDescent="0.3">
      <c r="A378" s="43" t="s">
        <v>465</v>
      </c>
      <c r="B378" s="3">
        <v>45912</v>
      </c>
      <c r="C378" s="3">
        <v>45912</v>
      </c>
      <c r="D378" s="43" t="s">
        <v>493</v>
      </c>
      <c r="E378" s="43" t="s">
        <v>2012</v>
      </c>
      <c r="F378" s="43" t="s">
        <v>2014</v>
      </c>
      <c r="G378">
        <v>60</v>
      </c>
      <c r="H378">
        <v>60</v>
      </c>
      <c r="I378" s="43" t="s">
        <v>2013</v>
      </c>
      <c r="J378" s="43" t="s">
        <v>2146</v>
      </c>
      <c r="K378" s="43" t="s">
        <v>179</v>
      </c>
      <c r="L378" s="43" t="str">
        <f>IF(AND(Home!$A$1&gt;=Leave[[#This Row],[Start Time]],Home!$A$1&lt;=Leave[[#This Row],[End Time]]),"Aplica","No Aplica")</f>
        <v>No Aplica</v>
      </c>
      <c r="M378" s="43" t="str">
        <f>IF(AND(Home!$A$1&gt;=Leave[[#This Row],[Start Time]],Home!$A$1&lt;=Leave[[#This Row],[End Time]]),Home!$A$1,"No Aplica")</f>
        <v>No Aplica</v>
      </c>
      <c r="N378" s="43" t="str">
        <f>Leave[[#This Row],[User Code (Owning User) (Usuario)]]&amp;Leave[[#This Row],[fecha activa]]</f>
        <v>MIE2025020723529No Aplica</v>
      </c>
    </row>
    <row r="379" spans="1:14" x14ac:dyDescent="0.3">
      <c r="A379" s="43" t="s">
        <v>465</v>
      </c>
      <c r="B379" s="3">
        <v>45910</v>
      </c>
      <c r="C379" s="3">
        <v>45910</v>
      </c>
      <c r="D379" s="43" t="s">
        <v>493</v>
      </c>
      <c r="E379" s="43" t="s">
        <v>2012</v>
      </c>
      <c r="F379" s="43" t="s">
        <v>2014</v>
      </c>
      <c r="G379">
        <v>60</v>
      </c>
      <c r="H379">
        <v>60</v>
      </c>
      <c r="I379" s="43" t="s">
        <v>2013</v>
      </c>
      <c r="J379" s="43" t="s">
        <v>2146</v>
      </c>
      <c r="K379" s="43" t="s">
        <v>179</v>
      </c>
      <c r="L379" s="43" t="str">
        <f>IF(AND(Home!$A$1&gt;=Leave[[#This Row],[Start Time]],Home!$A$1&lt;=Leave[[#This Row],[End Time]]),"Aplica","No Aplica")</f>
        <v>No Aplica</v>
      </c>
      <c r="M379" s="43" t="str">
        <f>IF(AND(Home!$A$1&gt;=Leave[[#This Row],[Start Time]],Home!$A$1&lt;=Leave[[#This Row],[End Time]]),Home!$A$1,"No Aplica")</f>
        <v>No Aplica</v>
      </c>
      <c r="N379" s="43" t="str">
        <f>Leave[[#This Row],[User Code (Owning User) (Usuario)]]&amp;Leave[[#This Row],[fecha activa]]</f>
        <v>MIE2025020723529No Aplica</v>
      </c>
    </row>
    <row r="380" spans="1:14" x14ac:dyDescent="0.3">
      <c r="A380" s="43" t="s">
        <v>465</v>
      </c>
      <c r="B380" s="3">
        <v>45909</v>
      </c>
      <c r="C380" s="3">
        <v>45909</v>
      </c>
      <c r="D380" s="43" t="s">
        <v>493</v>
      </c>
      <c r="E380" s="43" t="s">
        <v>2012</v>
      </c>
      <c r="F380" s="43" t="s">
        <v>2014</v>
      </c>
      <c r="G380">
        <v>60</v>
      </c>
      <c r="H380">
        <v>60</v>
      </c>
      <c r="I380" s="43" t="s">
        <v>2013</v>
      </c>
      <c r="J380" s="43" t="s">
        <v>2146</v>
      </c>
      <c r="K380" s="43" t="s">
        <v>179</v>
      </c>
      <c r="L380" s="43" t="str">
        <f>IF(AND(Home!$A$1&gt;=Leave[[#This Row],[Start Time]],Home!$A$1&lt;=Leave[[#This Row],[End Time]]),"Aplica","No Aplica")</f>
        <v>No Aplica</v>
      </c>
      <c r="M380" s="43" t="str">
        <f>IF(AND(Home!$A$1&gt;=Leave[[#This Row],[Start Time]],Home!$A$1&lt;=Leave[[#This Row],[End Time]]),Home!$A$1,"No Aplica")</f>
        <v>No Aplica</v>
      </c>
      <c r="N380" s="43" t="str">
        <f>Leave[[#This Row],[User Code (Owning User) (Usuario)]]&amp;Leave[[#This Row],[fecha activa]]</f>
        <v>MIE2025020723529No Aplica</v>
      </c>
    </row>
    <row r="381" spans="1:14" x14ac:dyDescent="0.3">
      <c r="A381" s="43" t="s">
        <v>465</v>
      </c>
      <c r="B381" s="3">
        <v>45908</v>
      </c>
      <c r="C381" s="3">
        <v>45908</v>
      </c>
      <c r="D381" s="43" t="s">
        <v>493</v>
      </c>
      <c r="E381" s="43" t="s">
        <v>2012</v>
      </c>
      <c r="F381" s="43" t="s">
        <v>2014</v>
      </c>
      <c r="G381">
        <v>60</v>
      </c>
      <c r="H381">
        <v>60</v>
      </c>
      <c r="I381" s="43" t="s">
        <v>2013</v>
      </c>
      <c r="J381" s="43" t="s">
        <v>2146</v>
      </c>
      <c r="K381" s="43" t="s">
        <v>179</v>
      </c>
      <c r="L381" s="43" t="str">
        <f>IF(AND(Home!$A$1&gt;=Leave[[#This Row],[Start Time]],Home!$A$1&lt;=Leave[[#This Row],[End Time]]),"Aplica","No Aplica")</f>
        <v>No Aplica</v>
      </c>
      <c r="M381" s="43" t="str">
        <f>IF(AND(Home!$A$1&gt;=Leave[[#This Row],[Start Time]],Home!$A$1&lt;=Leave[[#This Row],[End Time]]),Home!$A$1,"No Aplica")</f>
        <v>No Aplica</v>
      </c>
      <c r="N381" s="43" t="str">
        <f>Leave[[#This Row],[User Code (Owning User) (Usuario)]]&amp;Leave[[#This Row],[fecha activa]]</f>
        <v>MIE2025020723529No Aplica</v>
      </c>
    </row>
    <row r="382" spans="1:14" x14ac:dyDescent="0.3">
      <c r="A382" s="43" t="s">
        <v>468</v>
      </c>
      <c r="B382" s="3">
        <v>45918</v>
      </c>
      <c r="C382" s="3">
        <v>45918</v>
      </c>
      <c r="D382" s="43" t="s">
        <v>1653</v>
      </c>
      <c r="E382" s="43" t="s">
        <v>2012</v>
      </c>
      <c r="F382" s="43" t="s">
        <v>2014</v>
      </c>
      <c r="G382">
        <v>1380</v>
      </c>
      <c r="H382">
        <v>540</v>
      </c>
      <c r="I382" s="43" t="s">
        <v>2013</v>
      </c>
      <c r="J382" s="43" t="s">
        <v>2146</v>
      </c>
      <c r="K382" s="43" t="s">
        <v>179</v>
      </c>
      <c r="L382" s="43" t="str">
        <f>IF(AND(Home!$A$1&gt;=Leave[[#This Row],[Start Time]],Home!$A$1&lt;=Leave[[#This Row],[End Time]]),"Aplica","No Aplica")</f>
        <v>No Aplica</v>
      </c>
      <c r="M382" s="43" t="str">
        <f>IF(AND(Home!$A$1&gt;=Leave[[#This Row],[Start Time]],Home!$A$1&lt;=Leave[[#This Row],[End Time]]),Home!$A$1,"No Aplica")</f>
        <v>No Aplica</v>
      </c>
      <c r="N382" s="43" t="str">
        <f>Leave[[#This Row],[User Code (Owning User) (Usuario)]]&amp;Leave[[#This Row],[fecha activa]]</f>
        <v>MIE2025020723529No Aplica</v>
      </c>
    </row>
    <row r="383" spans="1:14" x14ac:dyDescent="0.3">
      <c r="A383" s="43" t="s">
        <v>465</v>
      </c>
      <c r="B383" s="3">
        <v>45905</v>
      </c>
      <c r="C383" s="3">
        <v>45905</v>
      </c>
      <c r="D383" s="43" t="s">
        <v>2727</v>
      </c>
      <c r="E383" s="43" t="s">
        <v>2012</v>
      </c>
      <c r="F383" s="43" t="s">
        <v>2014</v>
      </c>
      <c r="G383">
        <v>60</v>
      </c>
      <c r="H383">
        <v>60</v>
      </c>
      <c r="I383" s="43" t="s">
        <v>2013</v>
      </c>
      <c r="J383" s="43" t="s">
        <v>2146</v>
      </c>
      <c r="K383" s="43" t="s">
        <v>179</v>
      </c>
      <c r="L383" s="43" t="str">
        <f>IF(AND(Home!$A$1&gt;=Leave[[#This Row],[Start Time]],Home!$A$1&lt;=Leave[[#This Row],[End Time]]),"Aplica","No Aplica")</f>
        <v>No Aplica</v>
      </c>
      <c r="M383" s="43" t="str">
        <f>IF(AND(Home!$A$1&gt;=Leave[[#This Row],[Start Time]],Home!$A$1&lt;=Leave[[#This Row],[End Time]]),Home!$A$1,"No Aplica")</f>
        <v>No Aplica</v>
      </c>
      <c r="N383" s="43" t="str">
        <f>Leave[[#This Row],[User Code (Owning User) (Usuario)]]&amp;Leave[[#This Row],[fecha activa]]</f>
        <v>MIE2025020723529No Aplica</v>
      </c>
    </row>
    <row r="384" spans="1:14" x14ac:dyDescent="0.3">
      <c r="A384" s="43" t="s">
        <v>465</v>
      </c>
      <c r="B384" s="3">
        <v>45904</v>
      </c>
      <c r="C384" s="3">
        <v>45904</v>
      </c>
      <c r="D384" s="43" t="s">
        <v>2968</v>
      </c>
      <c r="E384" s="43" t="s">
        <v>2012</v>
      </c>
      <c r="F384" s="43" t="s">
        <v>2014</v>
      </c>
      <c r="G384">
        <v>360</v>
      </c>
      <c r="H384">
        <v>360</v>
      </c>
      <c r="I384" s="43" t="s">
        <v>2013</v>
      </c>
      <c r="J384" s="43" t="s">
        <v>2146</v>
      </c>
      <c r="K384" s="43" t="s">
        <v>179</v>
      </c>
      <c r="L384" s="43" t="str">
        <f>IF(AND(Home!$A$1&gt;=Leave[[#This Row],[Start Time]],Home!$A$1&lt;=Leave[[#This Row],[End Time]]),"Aplica","No Aplica")</f>
        <v>No Aplica</v>
      </c>
      <c r="M384" s="43" t="str">
        <f>IF(AND(Home!$A$1&gt;=Leave[[#This Row],[Start Time]],Home!$A$1&lt;=Leave[[#This Row],[End Time]]),Home!$A$1,"No Aplica")</f>
        <v>No Aplica</v>
      </c>
      <c r="N384" s="43" t="str">
        <f>Leave[[#This Row],[User Code (Owning User) (Usuario)]]&amp;Leave[[#This Row],[fecha activa]]</f>
        <v>MIE2025020723529No Aplica</v>
      </c>
    </row>
    <row r="385" spans="1:14" x14ac:dyDescent="0.3">
      <c r="A385" s="43" t="s">
        <v>465</v>
      </c>
      <c r="B385" s="3">
        <v>45903</v>
      </c>
      <c r="C385" s="3">
        <v>45903</v>
      </c>
      <c r="D385" s="43" t="s">
        <v>2726</v>
      </c>
      <c r="E385" s="43" t="s">
        <v>2012</v>
      </c>
      <c r="F385" s="43" t="s">
        <v>2014</v>
      </c>
      <c r="G385">
        <v>60</v>
      </c>
      <c r="H385">
        <v>60</v>
      </c>
      <c r="I385" s="43" t="s">
        <v>2013</v>
      </c>
      <c r="J385" s="43" t="s">
        <v>2146</v>
      </c>
      <c r="K385" s="43" t="s">
        <v>179</v>
      </c>
      <c r="L385" s="43" t="str">
        <f>IF(AND(Home!$A$1&gt;=Leave[[#This Row],[Start Time]],Home!$A$1&lt;=Leave[[#This Row],[End Time]]),"Aplica","No Aplica")</f>
        <v>No Aplica</v>
      </c>
      <c r="M385" s="43" t="str">
        <f>IF(AND(Home!$A$1&gt;=Leave[[#This Row],[Start Time]],Home!$A$1&lt;=Leave[[#This Row],[End Time]]),Home!$A$1,"No Aplica")</f>
        <v>No Aplica</v>
      </c>
      <c r="N385" s="43" t="str">
        <f>Leave[[#This Row],[User Code (Owning User) (Usuario)]]&amp;Leave[[#This Row],[fecha activa]]</f>
        <v>MIE2025020723529No Aplica</v>
      </c>
    </row>
    <row r="386" spans="1:14" x14ac:dyDescent="0.3">
      <c r="A386" s="43" t="s">
        <v>465</v>
      </c>
      <c r="B386" s="3">
        <v>45902</v>
      </c>
      <c r="C386" s="3">
        <v>45902</v>
      </c>
      <c r="D386" s="43" t="s">
        <v>2726</v>
      </c>
      <c r="E386" s="43" t="s">
        <v>2012</v>
      </c>
      <c r="F386" s="43" t="s">
        <v>2014</v>
      </c>
      <c r="G386">
        <v>60</v>
      </c>
      <c r="H386">
        <v>60</v>
      </c>
      <c r="I386" s="43" t="s">
        <v>2013</v>
      </c>
      <c r="J386" s="43" t="s">
        <v>2146</v>
      </c>
      <c r="K386" s="43" t="s">
        <v>179</v>
      </c>
      <c r="L386" s="43" t="str">
        <f>IF(AND(Home!$A$1&gt;=Leave[[#This Row],[Start Time]],Home!$A$1&lt;=Leave[[#This Row],[End Time]]),"Aplica","No Aplica")</f>
        <v>No Aplica</v>
      </c>
      <c r="M386" s="43" t="str">
        <f>IF(AND(Home!$A$1&gt;=Leave[[#This Row],[Start Time]],Home!$A$1&lt;=Leave[[#This Row],[End Time]]),Home!$A$1,"No Aplica")</f>
        <v>No Aplica</v>
      </c>
      <c r="N386" s="43" t="str">
        <f>Leave[[#This Row],[User Code (Owning User) (Usuario)]]&amp;Leave[[#This Row],[fecha activa]]</f>
        <v>MIE2025020723529No Aplica</v>
      </c>
    </row>
    <row r="387" spans="1:14" x14ac:dyDescent="0.3">
      <c r="A387" s="43" t="s">
        <v>468</v>
      </c>
      <c r="B387" s="3">
        <v>45911</v>
      </c>
      <c r="C387" s="3">
        <v>45911</v>
      </c>
      <c r="D387" s="43" t="s">
        <v>473</v>
      </c>
      <c r="E387" s="43" t="s">
        <v>2012</v>
      </c>
      <c r="F387" s="43" t="s">
        <v>2014</v>
      </c>
      <c r="G387">
        <v>660</v>
      </c>
      <c r="H387">
        <v>540</v>
      </c>
      <c r="I387" s="43" t="s">
        <v>2013</v>
      </c>
      <c r="J387" s="43" t="s">
        <v>2146</v>
      </c>
      <c r="K387" s="43" t="s">
        <v>179</v>
      </c>
      <c r="L387" s="43" t="str">
        <f>IF(AND(Home!$A$1&gt;=Leave[[#This Row],[Start Time]],Home!$A$1&lt;=Leave[[#This Row],[End Time]]),"Aplica","No Aplica")</f>
        <v>No Aplica</v>
      </c>
      <c r="M387" s="43" t="str">
        <f>IF(AND(Home!$A$1&gt;=Leave[[#This Row],[Start Time]],Home!$A$1&lt;=Leave[[#This Row],[End Time]]),Home!$A$1,"No Aplica")</f>
        <v>No Aplica</v>
      </c>
      <c r="N387" s="43" t="str">
        <f>Leave[[#This Row],[User Code (Owning User) (Usuario)]]&amp;Leave[[#This Row],[fecha activa]]</f>
        <v>MIE2025020723529No Aplica</v>
      </c>
    </row>
    <row r="388" spans="1:14" x14ac:dyDescent="0.3">
      <c r="A388" s="43" t="s">
        <v>465</v>
      </c>
      <c r="B388" s="3">
        <v>45901</v>
      </c>
      <c r="C388" s="3">
        <v>45901</v>
      </c>
      <c r="D388" s="43" t="s">
        <v>2727</v>
      </c>
      <c r="E388" s="43" t="s">
        <v>2012</v>
      </c>
      <c r="F388" s="43" t="s">
        <v>2014</v>
      </c>
      <c r="G388">
        <v>60</v>
      </c>
      <c r="H388">
        <v>60</v>
      </c>
      <c r="I388" s="43" t="s">
        <v>2013</v>
      </c>
      <c r="J388" s="43" t="s">
        <v>2146</v>
      </c>
      <c r="K388" s="43" t="s">
        <v>179</v>
      </c>
      <c r="L388" s="43" t="str">
        <f>IF(AND(Home!$A$1&gt;=Leave[[#This Row],[Start Time]],Home!$A$1&lt;=Leave[[#This Row],[End Time]]),"Aplica","No Aplica")</f>
        <v>No Aplica</v>
      </c>
      <c r="M388" s="43" t="str">
        <f>IF(AND(Home!$A$1&gt;=Leave[[#This Row],[Start Time]],Home!$A$1&lt;=Leave[[#This Row],[End Time]]),Home!$A$1,"No Aplica")</f>
        <v>No Aplica</v>
      </c>
      <c r="N388" s="43" t="str">
        <f>Leave[[#This Row],[User Code (Owning User) (Usuario)]]&amp;Leave[[#This Row],[fecha activa]]</f>
        <v>MIE2025020723529No Aplica</v>
      </c>
    </row>
    <row r="389" spans="1:14" x14ac:dyDescent="0.3">
      <c r="A389" s="43" t="s">
        <v>465</v>
      </c>
      <c r="B389" s="3">
        <v>45901</v>
      </c>
      <c r="C389" s="3">
        <v>45901</v>
      </c>
      <c r="D389" s="43" t="s">
        <v>2727</v>
      </c>
      <c r="E389" s="43" t="s">
        <v>2012</v>
      </c>
      <c r="F389" s="43" t="s">
        <v>2014</v>
      </c>
      <c r="G389">
        <v>60</v>
      </c>
      <c r="H389">
        <v>60</v>
      </c>
      <c r="I389" s="43" t="s">
        <v>2013</v>
      </c>
      <c r="J389" s="43" t="s">
        <v>2146</v>
      </c>
      <c r="K389" s="43" t="s">
        <v>179</v>
      </c>
      <c r="L389" s="43" t="str">
        <f>IF(AND(Home!$A$1&gt;=Leave[[#This Row],[Start Time]],Home!$A$1&lt;=Leave[[#This Row],[End Time]]),"Aplica","No Aplica")</f>
        <v>No Aplica</v>
      </c>
      <c r="M389" s="43" t="str">
        <f>IF(AND(Home!$A$1&gt;=Leave[[#This Row],[Start Time]],Home!$A$1&lt;=Leave[[#This Row],[End Time]]),Home!$A$1,"No Aplica")</f>
        <v>No Aplica</v>
      </c>
      <c r="N389" s="43" t="str">
        <f>Leave[[#This Row],[User Code (Owning User) (Usuario)]]&amp;Leave[[#This Row],[fecha activa]]</f>
        <v>MIE2025020723529No Aplica</v>
      </c>
    </row>
    <row r="390" spans="1:14" x14ac:dyDescent="0.3">
      <c r="A390" s="43" t="s">
        <v>468</v>
      </c>
      <c r="B390" s="3">
        <v>45911</v>
      </c>
      <c r="C390" s="3">
        <v>45911</v>
      </c>
      <c r="D390" s="43" t="s">
        <v>469</v>
      </c>
      <c r="E390" s="43" t="s">
        <v>942</v>
      </c>
      <c r="F390" s="43" t="s">
        <v>944</v>
      </c>
      <c r="G390">
        <v>540</v>
      </c>
      <c r="H390">
        <v>540</v>
      </c>
      <c r="I390" s="43" t="s">
        <v>943</v>
      </c>
      <c r="J390" s="43" t="s">
        <v>1043</v>
      </c>
      <c r="K390" s="43" t="s">
        <v>177</v>
      </c>
      <c r="L390" s="43" t="str">
        <f>IF(AND(Home!$A$1&gt;=Leave[[#This Row],[Start Time]],Home!$A$1&lt;=Leave[[#This Row],[End Time]]),"Aplica","No Aplica")</f>
        <v>No Aplica</v>
      </c>
      <c r="M390" s="43" t="str">
        <f>IF(AND(Home!$A$1&gt;=Leave[[#This Row],[Start Time]],Home!$A$1&lt;=Leave[[#This Row],[End Time]]),Home!$A$1,"No Aplica")</f>
        <v>No Aplica</v>
      </c>
      <c r="N390" s="43" t="str">
        <f>Leave[[#This Row],[User Code (Owning User) (Usuario)]]&amp;Leave[[#This Row],[fecha activa]]</f>
        <v>MIE2024171219983No Aplica</v>
      </c>
    </row>
    <row r="391" spans="1:14" x14ac:dyDescent="0.3">
      <c r="A391" s="43" t="s">
        <v>468</v>
      </c>
      <c r="B391" s="3">
        <v>45907</v>
      </c>
      <c r="C391" s="3">
        <v>45907</v>
      </c>
      <c r="D391" s="43" t="s">
        <v>492</v>
      </c>
      <c r="E391" s="43" t="s">
        <v>942</v>
      </c>
      <c r="F391" s="43" t="s">
        <v>944</v>
      </c>
      <c r="G391">
        <v>540</v>
      </c>
      <c r="H391">
        <v>540</v>
      </c>
      <c r="I391" s="43" t="s">
        <v>943</v>
      </c>
      <c r="J391" s="43" t="s">
        <v>1043</v>
      </c>
      <c r="K391" s="43" t="s">
        <v>177</v>
      </c>
      <c r="L391" s="43" t="str">
        <f>IF(AND(Home!$A$1&gt;=Leave[[#This Row],[Start Time]],Home!$A$1&lt;=Leave[[#This Row],[End Time]]),"Aplica","No Aplica")</f>
        <v>No Aplica</v>
      </c>
      <c r="M391" s="43" t="str">
        <f>IF(AND(Home!$A$1&gt;=Leave[[#This Row],[Start Time]],Home!$A$1&lt;=Leave[[#This Row],[End Time]]),Home!$A$1,"No Aplica")</f>
        <v>No Aplica</v>
      </c>
      <c r="N391" s="43" t="str">
        <f>Leave[[#This Row],[User Code (Owning User) (Usuario)]]&amp;Leave[[#This Row],[fecha activa]]</f>
        <v>MIE2024171219983No Aplica</v>
      </c>
    </row>
    <row r="392" spans="1:14" x14ac:dyDescent="0.3">
      <c r="A392" s="43" t="s">
        <v>468</v>
      </c>
      <c r="B392" s="3">
        <v>45918</v>
      </c>
      <c r="C392" s="3">
        <v>45918</v>
      </c>
      <c r="D392" s="43" t="s">
        <v>3415</v>
      </c>
      <c r="E392" s="43" t="s">
        <v>2509</v>
      </c>
      <c r="F392" s="43" t="s">
        <v>2511</v>
      </c>
      <c r="G392">
        <v>540</v>
      </c>
      <c r="H392">
        <v>540</v>
      </c>
      <c r="I392" s="43" t="s">
        <v>2510</v>
      </c>
      <c r="J392" s="43" t="s">
        <v>1033</v>
      </c>
      <c r="K392" s="43" t="s">
        <v>178</v>
      </c>
      <c r="L392" s="43" t="str">
        <f>IF(AND(Home!$A$1&gt;=Leave[[#This Row],[Start Time]],Home!$A$1&lt;=Leave[[#This Row],[End Time]]),"Aplica","No Aplica")</f>
        <v>No Aplica</v>
      </c>
      <c r="M392" s="43" t="str">
        <f>IF(AND(Home!$A$1&gt;=Leave[[#This Row],[Start Time]],Home!$A$1&lt;=Leave[[#This Row],[End Time]]),Home!$A$1,"No Aplica")</f>
        <v>No Aplica</v>
      </c>
      <c r="N392" s="43" t="str">
        <f>Leave[[#This Row],[User Code (Owning User) (Usuario)]]&amp;Leave[[#This Row],[fecha activa]]</f>
        <v>MIE2025260824189No Aplica</v>
      </c>
    </row>
    <row r="393" spans="1:14" x14ac:dyDescent="0.3">
      <c r="A393" s="43" t="s">
        <v>471</v>
      </c>
      <c r="B393" s="3">
        <v>45920</v>
      </c>
      <c r="C393" s="3">
        <v>45920</v>
      </c>
      <c r="D393" s="43" t="s">
        <v>3779</v>
      </c>
      <c r="E393" s="43" t="s">
        <v>1342</v>
      </c>
      <c r="F393" s="43" t="s">
        <v>1344</v>
      </c>
      <c r="G393">
        <v>60</v>
      </c>
      <c r="H393">
        <v>60</v>
      </c>
      <c r="I393" s="43" t="s">
        <v>1343</v>
      </c>
      <c r="J393" s="43" t="s">
        <v>980</v>
      </c>
      <c r="K393" s="43" t="s">
        <v>178</v>
      </c>
      <c r="L393" s="43" t="str">
        <f>IF(AND(Home!$A$1&gt;=Leave[[#This Row],[Start Time]],Home!$A$1&lt;=Leave[[#This Row],[End Time]]),"Aplica","No Aplica")</f>
        <v>No Aplica</v>
      </c>
      <c r="M393" s="43" t="str">
        <f>IF(AND(Home!$A$1&gt;=Leave[[#This Row],[Start Time]],Home!$A$1&lt;=Leave[[#This Row],[End Time]]),Home!$A$1,"No Aplica")</f>
        <v>No Aplica</v>
      </c>
      <c r="N393" s="43" t="str">
        <f>Leave[[#This Row],[User Code (Owning User) (Usuario)]]&amp;Leave[[#This Row],[fecha activa]]</f>
        <v>MIE2025170120390No Aplica</v>
      </c>
    </row>
    <row r="394" spans="1:14" x14ac:dyDescent="0.3">
      <c r="A394" s="43" t="s">
        <v>476</v>
      </c>
      <c r="B394" s="3">
        <v>45928</v>
      </c>
      <c r="C394" s="3">
        <v>45928</v>
      </c>
      <c r="D394" s="43" t="s">
        <v>2281</v>
      </c>
      <c r="E394" s="43" t="s">
        <v>1342</v>
      </c>
      <c r="F394" s="43" t="s">
        <v>1344</v>
      </c>
      <c r="G394">
        <v>540</v>
      </c>
      <c r="H394">
        <v>540</v>
      </c>
      <c r="I394" s="43" t="s">
        <v>1343</v>
      </c>
      <c r="J394" s="43" t="s">
        <v>980</v>
      </c>
      <c r="K394" s="43" t="s">
        <v>178</v>
      </c>
      <c r="L394" s="43" t="str">
        <f>IF(AND(Home!$A$1&gt;=Leave[[#This Row],[Start Time]],Home!$A$1&lt;=Leave[[#This Row],[End Time]]),"Aplica","No Aplica")</f>
        <v>No Aplica</v>
      </c>
      <c r="M394" s="43" t="str">
        <f>IF(AND(Home!$A$1&gt;=Leave[[#This Row],[Start Time]],Home!$A$1&lt;=Leave[[#This Row],[End Time]]),Home!$A$1,"No Aplica")</f>
        <v>No Aplica</v>
      </c>
      <c r="N394" s="43" t="str">
        <f>Leave[[#This Row],[User Code (Owning User) (Usuario)]]&amp;Leave[[#This Row],[fecha activa]]</f>
        <v>MIE2025170120390No Aplica</v>
      </c>
    </row>
    <row r="395" spans="1:14" x14ac:dyDescent="0.3">
      <c r="A395" s="43" t="s">
        <v>471</v>
      </c>
      <c r="B395" s="3">
        <v>45913</v>
      </c>
      <c r="C395" s="3">
        <v>45913</v>
      </c>
      <c r="D395" s="43" t="s">
        <v>3408</v>
      </c>
      <c r="E395" s="43" t="s">
        <v>1342</v>
      </c>
      <c r="F395" s="43" t="s">
        <v>1344</v>
      </c>
      <c r="G395">
        <v>60</v>
      </c>
      <c r="H395">
        <v>60</v>
      </c>
      <c r="I395" s="43" t="s">
        <v>1343</v>
      </c>
      <c r="J395" s="43" t="s">
        <v>980</v>
      </c>
      <c r="K395" s="43" t="s">
        <v>178</v>
      </c>
      <c r="L395" s="43" t="str">
        <f>IF(AND(Home!$A$1&gt;=Leave[[#This Row],[Start Time]],Home!$A$1&lt;=Leave[[#This Row],[End Time]]),"Aplica","No Aplica")</f>
        <v>No Aplica</v>
      </c>
      <c r="M395" s="43" t="str">
        <f>IF(AND(Home!$A$1&gt;=Leave[[#This Row],[Start Time]],Home!$A$1&lt;=Leave[[#This Row],[End Time]]),Home!$A$1,"No Aplica")</f>
        <v>No Aplica</v>
      </c>
      <c r="N395" s="43" t="str">
        <f>Leave[[#This Row],[User Code (Owning User) (Usuario)]]&amp;Leave[[#This Row],[fecha activa]]</f>
        <v>MIE2025170120390No Aplica</v>
      </c>
    </row>
    <row r="396" spans="1:14" x14ac:dyDescent="0.3">
      <c r="A396" s="43" t="s">
        <v>471</v>
      </c>
      <c r="B396" s="3">
        <v>45912</v>
      </c>
      <c r="C396" s="3">
        <v>45912</v>
      </c>
      <c r="D396" s="43" t="s">
        <v>2328</v>
      </c>
      <c r="E396" s="43" t="s">
        <v>1342</v>
      </c>
      <c r="F396" s="43" t="s">
        <v>1344</v>
      </c>
      <c r="G396">
        <v>60</v>
      </c>
      <c r="H396">
        <v>60</v>
      </c>
      <c r="I396" s="43" t="s">
        <v>1343</v>
      </c>
      <c r="J396" s="43" t="s">
        <v>980</v>
      </c>
      <c r="K396" s="43" t="s">
        <v>178</v>
      </c>
      <c r="L396" s="43" t="str">
        <f>IF(AND(Home!$A$1&gt;=Leave[[#This Row],[Start Time]],Home!$A$1&lt;=Leave[[#This Row],[End Time]]),"Aplica","No Aplica")</f>
        <v>No Aplica</v>
      </c>
      <c r="M396" s="43" t="str">
        <f>IF(AND(Home!$A$1&gt;=Leave[[#This Row],[Start Time]],Home!$A$1&lt;=Leave[[#This Row],[End Time]]),Home!$A$1,"No Aplica")</f>
        <v>No Aplica</v>
      </c>
      <c r="N396" s="43" t="str">
        <f>Leave[[#This Row],[User Code (Owning User) (Usuario)]]&amp;Leave[[#This Row],[fecha activa]]</f>
        <v>MIE2025170120390No Aplica</v>
      </c>
    </row>
    <row r="397" spans="1:14" x14ac:dyDescent="0.3">
      <c r="A397" s="43" t="s">
        <v>471</v>
      </c>
      <c r="B397" s="3">
        <v>45911</v>
      </c>
      <c r="C397" s="3">
        <v>45911</v>
      </c>
      <c r="D397" s="43" t="s">
        <v>2328</v>
      </c>
      <c r="E397" s="43" t="s">
        <v>1342</v>
      </c>
      <c r="F397" s="43" t="s">
        <v>1344</v>
      </c>
      <c r="G397">
        <v>60</v>
      </c>
      <c r="H397">
        <v>60</v>
      </c>
      <c r="I397" s="43" t="s">
        <v>1343</v>
      </c>
      <c r="J397" s="43" t="s">
        <v>980</v>
      </c>
      <c r="K397" s="43" t="s">
        <v>178</v>
      </c>
      <c r="L397" s="43" t="str">
        <f>IF(AND(Home!$A$1&gt;=Leave[[#This Row],[Start Time]],Home!$A$1&lt;=Leave[[#This Row],[End Time]]),"Aplica","No Aplica")</f>
        <v>No Aplica</v>
      </c>
      <c r="M397" s="43" t="str">
        <f>IF(AND(Home!$A$1&gt;=Leave[[#This Row],[Start Time]],Home!$A$1&lt;=Leave[[#This Row],[End Time]]),Home!$A$1,"No Aplica")</f>
        <v>No Aplica</v>
      </c>
      <c r="N397" s="43" t="str">
        <f>Leave[[#This Row],[User Code (Owning User) (Usuario)]]&amp;Leave[[#This Row],[fecha activa]]</f>
        <v>MIE2025170120390No Aplica</v>
      </c>
    </row>
    <row r="398" spans="1:14" x14ac:dyDescent="0.3">
      <c r="A398" s="43" t="s">
        <v>471</v>
      </c>
      <c r="B398" s="3">
        <v>45910</v>
      </c>
      <c r="C398" s="3">
        <v>45910</v>
      </c>
      <c r="D398" s="43" t="s">
        <v>2328</v>
      </c>
      <c r="E398" s="43" t="s">
        <v>1342</v>
      </c>
      <c r="F398" s="43" t="s">
        <v>1344</v>
      </c>
      <c r="G398">
        <v>60</v>
      </c>
      <c r="H398">
        <v>60</v>
      </c>
      <c r="I398" s="43" t="s">
        <v>1343</v>
      </c>
      <c r="J398" s="43" t="s">
        <v>980</v>
      </c>
      <c r="K398" s="43" t="s">
        <v>178</v>
      </c>
      <c r="L398" s="43" t="str">
        <f>IF(AND(Home!$A$1&gt;=Leave[[#This Row],[Start Time]],Home!$A$1&lt;=Leave[[#This Row],[End Time]]),"Aplica","No Aplica")</f>
        <v>No Aplica</v>
      </c>
      <c r="M398" s="43" t="str">
        <f>IF(AND(Home!$A$1&gt;=Leave[[#This Row],[Start Time]],Home!$A$1&lt;=Leave[[#This Row],[End Time]]),Home!$A$1,"No Aplica")</f>
        <v>No Aplica</v>
      </c>
      <c r="N398" s="43" t="str">
        <f>Leave[[#This Row],[User Code (Owning User) (Usuario)]]&amp;Leave[[#This Row],[fecha activa]]</f>
        <v>MIE2025170120390No Aplica</v>
      </c>
    </row>
    <row r="399" spans="1:14" x14ac:dyDescent="0.3">
      <c r="A399" s="43" t="s">
        <v>471</v>
      </c>
      <c r="B399" s="3">
        <v>45910</v>
      </c>
      <c r="C399" s="3">
        <v>45910</v>
      </c>
      <c r="D399" s="43" t="s">
        <v>2328</v>
      </c>
      <c r="E399" s="43" t="s">
        <v>1342</v>
      </c>
      <c r="F399" s="43" t="s">
        <v>1344</v>
      </c>
      <c r="G399">
        <v>60</v>
      </c>
      <c r="H399">
        <v>60</v>
      </c>
      <c r="I399" s="43" t="s">
        <v>1343</v>
      </c>
      <c r="J399" s="43" t="s">
        <v>980</v>
      </c>
      <c r="K399" s="43" t="s">
        <v>178</v>
      </c>
      <c r="L399" s="43" t="str">
        <f>IF(AND(Home!$A$1&gt;=Leave[[#This Row],[Start Time]],Home!$A$1&lt;=Leave[[#This Row],[End Time]]),"Aplica","No Aplica")</f>
        <v>No Aplica</v>
      </c>
      <c r="M399" s="43" t="str">
        <f>IF(AND(Home!$A$1&gt;=Leave[[#This Row],[Start Time]],Home!$A$1&lt;=Leave[[#This Row],[End Time]]),Home!$A$1,"No Aplica")</f>
        <v>No Aplica</v>
      </c>
      <c r="N399" s="43" t="str">
        <f>Leave[[#This Row],[User Code (Owning User) (Usuario)]]&amp;Leave[[#This Row],[fecha activa]]</f>
        <v>MIE2025170120390No Aplica</v>
      </c>
    </row>
    <row r="400" spans="1:14" x14ac:dyDescent="0.3">
      <c r="A400" s="43" t="s">
        <v>471</v>
      </c>
      <c r="B400" s="3">
        <v>45909</v>
      </c>
      <c r="C400" s="3">
        <v>45909</v>
      </c>
      <c r="D400" s="43" t="s">
        <v>3286</v>
      </c>
      <c r="E400" s="43" t="s">
        <v>1342</v>
      </c>
      <c r="F400" s="43" t="s">
        <v>1344</v>
      </c>
      <c r="G400">
        <v>60</v>
      </c>
      <c r="H400">
        <v>60</v>
      </c>
      <c r="I400" s="43" t="s">
        <v>1343</v>
      </c>
      <c r="J400" s="43" t="s">
        <v>980</v>
      </c>
      <c r="K400" s="43" t="s">
        <v>178</v>
      </c>
      <c r="L400" s="43" t="str">
        <f>IF(AND(Home!$A$1&gt;=Leave[[#This Row],[Start Time]],Home!$A$1&lt;=Leave[[#This Row],[End Time]]),"Aplica","No Aplica")</f>
        <v>No Aplica</v>
      </c>
      <c r="M400" s="43" t="str">
        <f>IF(AND(Home!$A$1&gt;=Leave[[#This Row],[Start Time]],Home!$A$1&lt;=Leave[[#This Row],[End Time]]),Home!$A$1,"No Aplica")</f>
        <v>No Aplica</v>
      </c>
      <c r="N400" s="43" t="str">
        <f>Leave[[#This Row],[User Code (Owning User) (Usuario)]]&amp;Leave[[#This Row],[fecha activa]]</f>
        <v>MIE2025170120390No Aplica</v>
      </c>
    </row>
    <row r="401" spans="1:14" x14ac:dyDescent="0.3">
      <c r="A401" s="43" t="s">
        <v>476</v>
      </c>
      <c r="B401" s="3">
        <v>45921</v>
      </c>
      <c r="C401" s="3">
        <v>45921</v>
      </c>
      <c r="D401" s="43" t="s">
        <v>3123</v>
      </c>
      <c r="E401" s="43" t="s">
        <v>1342</v>
      </c>
      <c r="F401" s="43" t="s">
        <v>1344</v>
      </c>
      <c r="G401">
        <v>540</v>
      </c>
      <c r="H401">
        <v>540</v>
      </c>
      <c r="I401" s="43" t="s">
        <v>1343</v>
      </c>
      <c r="J401" s="43" t="s">
        <v>980</v>
      </c>
      <c r="K401" s="43" t="s">
        <v>178</v>
      </c>
      <c r="L401" s="43" t="str">
        <f>IF(AND(Home!$A$1&gt;=Leave[[#This Row],[Start Time]],Home!$A$1&lt;=Leave[[#This Row],[End Time]]),"Aplica","No Aplica")</f>
        <v>No Aplica</v>
      </c>
      <c r="M401" s="43" t="str">
        <f>IF(AND(Home!$A$1&gt;=Leave[[#This Row],[Start Time]],Home!$A$1&lt;=Leave[[#This Row],[End Time]]),Home!$A$1,"No Aplica")</f>
        <v>No Aplica</v>
      </c>
      <c r="N401" s="43" t="str">
        <f>Leave[[#This Row],[User Code (Owning User) (Usuario)]]&amp;Leave[[#This Row],[fecha activa]]</f>
        <v>MIE2025170120390No Aplica</v>
      </c>
    </row>
    <row r="402" spans="1:14" x14ac:dyDescent="0.3">
      <c r="A402" s="43" t="s">
        <v>471</v>
      </c>
      <c r="B402" s="3">
        <v>45905</v>
      </c>
      <c r="C402" s="3">
        <v>45905</v>
      </c>
      <c r="D402" s="43" t="s">
        <v>3081</v>
      </c>
      <c r="E402" s="43" t="s">
        <v>1342</v>
      </c>
      <c r="F402" s="43" t="s">
        <v>1344</v>
      </c>
      <c r="G402">
        <v>120</v>
      </c>
      <c r="H402">
        <v>120</v>
      </c>
      <c r="I402" s="43" t="s">
        <v>1343</v>
      </c>
      <c r="J402" s="43" t="s">
        <v>980</v>
      </c>
      <c r="K402" s="43" t="s">
        <v>178</v>
      </c>
      <c r="L402" s="43" t="str">
        <f>IF(AND(Home!$A$1&gt;=Leave[[#This Row],[Start Time]],Home!$A$1&lt;=Leave[[#This Row],[End Time]]),"Aplica","No Aplica")</f>
        <v>No Aplica</v>
      </c>
      <c r="M402" s="43" t="str">
        <f>IF(AND(Home!$A$1&gt;=Leave[[#This Row],[Start Time]],Home!$A$1&lt;=Leave[[#This Row],[End Time]]),Home!$A$1,"No Aplica")</f>
        <v>No Aplica</v>
      </c>
      <c r="N402" s="43" t="str">
        <f>Leave[[#This Row],[User Code (Owning User) (Usuario)]]&amp;Leave[[#This Row],[fecha activa]]</f>
        <v>MIE2025170120390No Aplica</v>
      </c>
    </row>
    <row r="403" spans="1:14" x14ac:dyDescent="0.3">
      <c r="A403" s="43" t="s">
        <v>471</v>
      </c>
      <c r="B403" s="3">
        <v>45905</v>
      </c>
      <c r="C403" s="3">
        <v>45905</v>
      </c>
      <c r="D403" s="43" t="s">
        <v>3082</v>
      </c>
      <c r="E403" s="43" t="s">
        <v>1342</v>
      </c>
      <c r="F403" s="43" t="s">
        <v>1344</v>
      </c>
      <c r="G403">
        <v>150</v>
      </c>
      <c r="H403">
        <v>150</v>
      </c>
      <c r="I403" s="43" t="s">
        <v>1343</v>
      </c>
      <c r="J403" s="43" t="s">
        <v>980</v>
      </c>
      <c r="K403" s="43" t="s">
        <v>178</v>
      </c>
      <c r="L403" s="43" t="str">
        <f>IF(AND(Home!$A$1&gt;=Leave[[#This Row],[Start Time]],Home!$A$1&lt;=Leave[[#This Row],[End Time]]),"Aplica","No Aplica")</f>
        <v>No Aplica</v>
      </c>
      <c r="M403" s="43" t="str">
        <f>IF(AND(Home!$A$1&gt;=Leave[[#This Row],[Start Time]],Home!$A$1&lt;=Leave[[#This Row],[End Time]]),Home!$A$1,"No Aplica")</f>
        <v>No Aplica</v>
      </c>
      <c r="N403" s="43" t="str">
        <f>Leave[[#This Row],[User Code (Owning User) (Usuario)]]&amp;Leave[[#This Row],[fecha activa]]</f>
        <v>MIE2025170120390No Aplica</v>
      </c>
    </row>
    <row r="404" spans="1:14" x14ac:dyDescent="0.3">
      <c r="A404" s="43" t="s">
        <v>465</v>
      </c>
      <c r="B404" s="3">
        <v>45904</v>
      </c>
      <c r="C404" s="3">
        <v>45904</v>
      </c>
      <c r="D404" s="43" t="s">
        <v>2893</v>
      </c>
      <c r="E404" s="43" t="s">
        <v>1342</v>
      </c>
      <c r="F404" s="43" t="s">
        <v>1344</v>
      </c>
      <c r="G404">
        <v>540</v>
      </c>
      <c r="H404">
        <v>540</v>
      </c>
      <c r="I404" s="43" t="s">
        <v>1343</v>
      </c>
      <c r="J404" s="43" t="s">
        <v>980</v>
      </c>
      <c r="K404" s="43" t="s">
        <v>178</v>
      </c>
      <c r="L404" s="43" t="str">
        <f>IF(AND(Home!$A$1&gt;=Leave[[#This Row],[Start Time]],Home!$A$1&lt;=Leave[[#This Row],[End Time]]),"Aplica","No Aplica")</f>
        <v>No Aplica</v>
      </c>
      <c r="M404" s="43" t="str">
        <f>IF(AND(Home!$A$1&gt;=Leave[[#This Row],[Start Time]],Home!$A$1&lt;=Leave[[#This Row],[End Time]]),Home!$A$1,"No Aplica")</f>
        <v>No Aplica</v>
      </c>
      <c r="N404" s="43" t="str">
        <f>Leave[[#This Row],[User Code (Owning User) (Usuario)]]&amp;Leave[[#This Row],[fecha activa]]</f>
        <v>MIE2025170120390No Aplica</v>
      </c>
    </row>
    <row r="405" spans="1:14" x14ac:dyDescent="0.3">
      <c r="A405" s="43" t="s">
        <v>471</v>
      </c>
      <c r="B405" s="3">
        <v>45903</v>
      </c>
      <c r="C405" s="3">
        <v>45903</v>
      </c>
      <c r="D405" s="43" t="s">
        <v>2879</v>
      </c>
      <c r="E405" s="43" t="s">
        <v>1342</v>
      </c>
      <c r="F405" s="43" t="s">
        <v>1344</v>
      </c>
      <c r="G405">
        <v>120</v>
      </c>
      <c r="H405">
        <v>120</v>
      </c>
      <c r="I405" s="43" t="s">
        <v>1343</v>
      </c>
      <c r="J405" s="43" t="s">
        <v>980</v>
      </c>
      <c r="K405" s="43" t="s">
        <v>178</v>
      </c>
      <c r="L405" s="43" t="str">
        <f>IF(AND(Home!$A$1&gt;=Leave[[#This Row],[Start Time]],Home!$A$1&lt;=Leave[[#This Row],[End Time]]),"Aplica","No Aplica")</f>
        <v>No Aplica</v>
      </c>
      <c r="M405" s="43" t="str">
        <f>IF(AND(Home!$A$1&gt;=Leave[[#This Row],[Start Time]],Home!$A$1&lt;=Leave[[#This Row],[End Time]]),Home!$A$1,"No Aplica")</f>
        <v>No Aplica</v>
      </c>
      <c r="N405" s="43" t="str">
        <f>Leave[[#This Row],[User Code (Owning User) (Usuario)]]&amp;Leave[[#This Row],[fecha activa]]</f>
        <v>MIE2025170120390No Aplica</v>
      </c>
    </row>
    <row r="406" spans="1:14" x14ac:dyDescent="0.3">
      <c r="A406" s="43" t="s">
        <v>471</v>
      </c>
      <c r="B406" s="3">
        <v>45903</v>
      </c>
      <c r="C406" s="3">
        <v>45903</v>
      </c>
      <c r="D406" s="43" t="s">
        <v>2880</v>
      </c>
      <c r="E406" s="43" t="s">
        <v>1342</v>
      </c>
      <c r="F406" s="43" t="s">
        <v>1344</v>
      </c>
      <c r="G406">
        <v>240</v>
      </c>
      <c r="H406">
        <v>240</v>
      </c>
      <c r="I406" s="43" t="s">
        <v>1343</v>
      </c>
      <c r="J406" s="43" t="s">
        <v>980</v>
      </c>
      <c r="K406" s="43" t="s">
        <v>178</v>
      </c>
      <c r="L406" s="43" t="str">
        <f>IF(AND(Home!$A$1&gt;=Leave[[#This Row],[Start Time]],Home!$A$1&lt;=Leave[[#This Row],[End Time]]),"Aplica","No Aplica")</f>
        <v>No Aplica</v>
      </c>
      <c r="M406" s="43" t="str">
        <f>IF(AND(Home!$A$1&gt;=Leave[[#This Row],[Start Time]],Home!$A$1&lt;=Leave[[#This Row],[End Time]]),Home!$A$1,"No Aplica")</f>
        <v>No Aplica</v>
      </c>
      <c r="N406" s="43" t="str">
        <f>Leave[[#This Row],[User Code (Owning User) (Usuario)]]&amp;Leave[[#This Row],[fecha activa]]</f>
        <v>MIE2025170120390No Aplica</v>
      </c>
    </row>
    <row r="407" spans="1:14" x14ac:dyDescent="0.3">
      <c r="A407" s="43" t="s">
        <v>471</v>
      </c>
      <c r="B407" s="3">
        <v>45902</v>
      </c>
      <c r="C407" s="3">
        <v>45902</v>
      </c>
      <c r="D407" s="43" t="s">
        <v>2328</v>
      </c>
      <c r="E407" s="43" t="s">
        <v>1342</v>
      </c>
      <c r="F407" s="43" t="s">
        <v>1344</v>
      </c>
      <c r="G407">
        <v>60</v>
      </c>
      <c r="H407">
        <v>60</v>
      </c>
      <c r="I407" s="43" t="s">
        <v>1343</v>
      </c>
      <c r="J407" s="43" t="s">
        <v>980</v>
      </c>
      <c r="K407" s="43" t="s">
        <v>178</v>
      </c>
      <c r="L407" s="43" t="str">
        <f>IF(AND(Home!$A$1&gt;=Leave[[#This Row],[Start Time]],Home!$A$1&lt;=Leave[[#This Row],[End Time]]),"Aplica","No Aplica")</f>
        <v>No Aplica</v>
      </c>
      <c r="M407" s="43" t="str">
        <f>IF(AND(Home!$A$1&gt;=Leave[[#This Row],[Start Time]],Home!$A$1&lt;=Leave[[#This Row],[End Time]]),Home!$A$1,"No Aplica")</f>
        <v>No Aplica</v>
      </c>
      <c r="N407" s="43" t="str">
        <f>Leave[[#This Row],[User Code (Owning User) (Usuario)]]&amp;Leave[[#This Row],[fecha activa]]</f>
        <v>MIE2025170120390No Aplica</v>
      </c>
    </row>
    <row r="408" spans="1:14" x14ac:dyDescent="0.3">
      <c r="A408" s="43" t="s">
        <v>476</v>
      </c>
      <c r="B408" s="3">
        <v>45914</v>
      </c>
      <c r="C408" s="3">
        <v>45914</v>
      </c>
      <c r="D408" s="43" t="s">
        <v>2281</v>
      </c>
      <c r="E408" s="43" t="s">
        <v>1342</v>
      </c>
      <c r="F408" s="43" t="s">
        <v>1344</v>
      </c>
      <c r="G408">
        <v>540</v>
      </c>
      <c r="H408">
        <v>540</v>
      </c>
      <c r="I408" s="43" t="s">
        <v>1343</v>
      </c>
      <c r="J408" s="43" t="s">
        <v>980</v>
      </c>
      <c r="K408" s="43" t="s">
        <v>178</v>
      </c>
      <c r="L408" s="43" t="str">
        <f>IF(AND(Home!$A$1&gt;=Leave[[#This Row],[Start Time]],Home!$A$1&lt;=Leave[[#This Row],[End Time]]),"Aplica","No Aplica")</f>
        <v>No Aplica</v>
      </c>
      <c r="M408" s="43" t="str">
        <f>IF(AND(Home!$A$1&gt;=Leave[[#This Row],[Start Time]],Home!$A$1&lt;=Leave[[#This Row],[End Time]]),Home!$A$1,"No Aplica")</f>
        <v>No Aplica</v>
      </c>
      <c r="N408" s="43" t="str">
        <f>Leave[[#This Row],[User Code (Owning User) (Usuario)]]&amp;Leave[[#This Row],[fecha activa]]</f>
        <v>MIE2025170120390No Aplica</v>
      </c>
    </row>
    <row r="409" spans="1:14" x14ac:dyDescent="0.3">
      <c r="A409" s="43" t="s">
        <v>476</v>
      </c>
      <c r="B409" s="3">
        <v>45907</v>
      </c>
      <c r="C409" s="3">
        <v>45907</v>
      </c>
      <c r="D409" s="43" t="s">
        <v>2281</v>
      </c>
      <c r="E409" s="43" t="s">
        <v>1342</v>
      </c>
      <c r="F409" s="43" t="s">
        <v>1344</v>
      </c>
      <c r="G409">
        <v>540</v>
      </c>
      <c r="H409">
        <v>540</v>
      </c>
      <c r="I409" s="43" t="s">
        <v>1343</v>
      </c>
      <c r="J409" s="43" t="s">
        <v>980</v>
      </c>
      <c r="K409" s="43" t="s">
        <v>178</v>
      </c>
      <c r="L409" s="43" t="str">
        <f>IF(AND(Home!$A$1&gt;=Leave[[#This Row],[Start Time]],Home!$A$1&lt;=Leave[[#This Row],[End Time]]),"Aplica","No Aplica")</f>
        <v>No Aplica</v>
      </c>
      <c r="M409" s="43" t="str">
        <f>IF(AND(Home!$A$1&gt;=Leave[[#This Row],[Start Time]],Home!$A$1&lt;=Leave[[#This Row],[End Time]]),Home!$A$1,"No Aplica")</f>
        <v>No Aplica</v>
      </c>
      <c r="N409" s="43" t="str">
        <f>Leave[[#This Row],[User Code (Owning User) (Usuario)]]&amp;Leave[[#This Row],[fecha activa]]</f>
        <v>MIE2025170120390No Aplica</v>
      </c>
    </row>
    <row r="410" spans="1:14" x14ac:dyDescent="0.3">
      <c r="A410" s="43" t="s">
        <v>465</v>
      </c>
      <c r="B410" s="3">
        <v>45922</v>
      </c>
      <c r="C410" s="3">
        <v>45922</v>
      </c>
      <c r="D410" s="43" t="s">
        <v>3850</v>
      </c>
      <c r="E410" s="43" t="s">
        <v>555</v>
      </c>
      <c r="F410" s="43" t="s">
        <v>556</v>
      </c>
      <c r="G410">
        <v>30</v>
      </c>
      <c r="H410">
        <v>30</v>
      </c>
      <c r="I410" s="43" t="s">
        <v>1297</v>
      </c>
      <c r="J410" s="43" t="s">
        <v>980</v>
      </c>
      <c r="K410" s="43" t="s">
        <v>178</v>
      </c>
      <c r="L410" s="43" t="str">
        <f>IF(AND(Home!$A$1&gt;=Leave[[#This Row],[Start Time]],Home!$A$1&lt;=Leave[[#This Row],[End Time]]),"Aplica","No Aplica")</f>
        <v>Aplica</v>
      </c>
      <c r="M410" s="43">
        <f>IF(AND(Home!$A$1&gt;=Leave[[#This Row],[Start Time]],Home!$A$1&lt;=Leave[[#This Row],[End Time]]),Home!$A$1,"No Aplica")</f>
        <v>45922</v>
      </c>
      <c r="N410" s="43" t="str">
        <f>Leave[[#This Row],[User Code (Owning User) (Usuario)]]&amp;Leave[[#This Row],[fecha activa]]</f>
        <v>MIE202426041526645922</v>
      </c>
    </row>
    <row r="411" spans="1:14" x14ac:dyDescent="0.3">
      <c r="A411" s="43" t="s">
        <v>465</v>
      </c>
      <c r="B411" s="3">
        <v>45920</v>
      </c>
      <c r="C411" s="3">
        <v>45920</v>
      </c>
      <c r="D411" s="43" t="s">
        <v>3027</v>
      </c>
      <c r="E411" s="43" t="s">
        <v>555</v>
      </c>
      <c r="F411" s="43" t="s">
        <v>556</v>
      </c>
      <c r="G411">
        <v>240</v>
      </c>
      <c r="H411">
        <v>240</v>
      </c>
      <c r="I411" s="43" t="s">
        <v>1297</v>
      </c>
      <c r="J411" s="43" t="s">
        <v>980</v>
      </c>
      <c r="K411" s="43" t="s">
        <v>178</v>
      </c>
      <c r="L411" s="43" t="str">
        <f>IF(AND(Home!$A$1&gt;=Leave[[#This Row],[Start Time]],Home!$A$1&lt;=Leave[[#This Row],[End Time]]),"Aplica","No Aplica")</f>
        <v>No Aplica</v>
      </c>
      <c r="M411" s="43" t="str">
        <f>IF(AND(Home!$A$1&gt;=Leave[[#This Row],[Start Time]],Home!$A$1&lt;=Leave[[#This Row],[End Time]]),Home!$A$1,"No Aplica")</f>
        <v>No Aplica</v>
      </c>
      <c r="N411" s="43" t="str">
        <f>Leave[[#This Row],[User Code (Owning User) (Usuario)]]&amp;Leave[[#This Row],[fecha activa]]</f>
        <v>MIE2024260415266No Aplica</v>
      </c>
    </row>
    <row r="412" spans="1:14" x14ac:dyDescent="0.3">
      <c r="A412" s="43" t="s">
        <v>465</v>
      </c>
      <c r="B412" s="3">
        <v>45928</v>
      </c>
      <c r="C412" s="3">
        <v>45928</v>
      </c>
      <c r="D412" s="43" t="s">
        <v>1324</v>
      </c>
      <c r="E412" s="43" t="s">
        <v>555</v>
      </c>
      <c r="F412" s="43" t="s">
        <v>556</v>
      </c>
      <c r="G412">
        <v>540</v>
      </c>
      <c r="H412">
        <v>540</v>
      </c>
      <c r="I412" s="43" t="s">
        <v>1297</v>
      </c>
      <c r="J412" s="43" t="s">
        <v>980</v>
      </c>
      <c r="K412" s="43" t="s">
        <v>178</v>
      </c>
      <c r="L412" s="43" t="str">
        <f>IF(AND(Home!$A$1&gt;=Leave[[#This Row],[Start Time]],Home!$A$1&lt;=Leave[[#This Row],[End Time]]),"Aplica","No Aplica")</f>
        <v>No Aplica</v>
      </c>
      <c r="M412" s="43" t="str">
        <f>IF(AND(Home!$A$1&gt;=Leave[[#This Row],[Start Time]],Home!$A$1&lt;=Leave[[#This Row],[End Time]]),Home!$A$1,"No Aplica")</f>
        <v>No Aplica</v>
      </c>
      <c r="N412" s="43" t="str">
        <f>Leave[[#This Row],[User Code (Owning User) (Usuario)]]&amp;Leave[[#This Row],[fecha activa]]</f>
        <v>MIE2024260415266No Aplica</v>
      </c>
    </row>
    <row r="413" spans="1:14" x14ac:dyDescent="0.3">
      <c r="A413" s="43" t="s">
        <v>465</v>
      </c>
      <c r="B413" s="3">
        <v>45913</v>
      </c>
      <c r="C413" s="3">
        <v>45913</v>
      </c>
      <c r="D413" s="43" t="s">
        <v>3027</v>
      </c>
      <c r="E413" s="43" t="s">
        <v>555</v>
      </c>
      <c r="F413" s="43" t="s">
        <v>556</v>
      </c>
      <c r="G413">
        <v>240</v>
      </c>
      <c r="H413">
        <v>240</v>
      </c>
      <c r="I413" s="43" t="s">
        <v>1297</v>
      </c>
      <c r="J413" s="43" t="s">
        <v>980</v>
      </c>
      <c r="K413" s="43" t="s">
        <v>178</v>
      </c>
      <c r="L413" s="43" t="str">
        <f>IF(AND(Home!$A$1&gt;=Leave[[#This Row],[Start Time]],Home!$A$1&lt;=Leave[[#This Row],[End Time]]),"Aplica","No Aplica")</f>
        <v>No Aplica</v>
      </c>
      <c r="M413" s="43" t="str">
        <f>IF(AND(Home!$A$1&gt;=Leave[[#This Row],[Start Time]],Home!$A$1&lt;=Leave[[#This Row],[End Time]]),Home!$A$1,"No Aplica")</f>
        <v>No Aplica</v>
      </c>
      <c r="N413" s="43" t="str">
        <f>Leave[[#This Row],[User Code (Owning User) (Usuario)]]&amp;Leave[[#This Row],[fecha activa]]</f>
        <v>MIE2024260415266No Aplica</v>
      </c>
    </row>
    <row r="414" spans="1:14" x14ac:dyDescent="0.3">
      <c r="A414" s="43" t="s">
        <v>465</v>
      </c>
      <c r="B414" s="3">
        <v>45921</v>
      </c>
      <c r="C414" s="3">
        <v>45921</v>
      </c>
      <c r="D414" s="43" t="s">
        <v>1324</v>
      </c>
      <c r="E414" s="43" t="s">
        <v>555</v>
      </c>
      <c r="F414" s="43" t="s">
        <v>556</v>
      </c>
      <c r="G414">
        <v>540</v>
      </c>
      <c r="H414">
        <v>540</v>
      </c>
      <c r="I414" s="43" t="s">
        <v>1297</v>
      </c>
      <c r="J414" s="43" t="s">
        <v>980</v>
      </c>
      <c r="K414" s="43" t="s">
        <v>178</v>
      </c>
      <c r="L414" s="43" t="str">
        <f>IF(AND(Home!$A$1&gt;=Leave[[#This Row],[Start Time]],Home!$A$1&lt;=Leave[[#This Row],[End Time]]),"Aplica","No Aplica")</f>
        <v>No Aplica</v>
      </c>
      <c r="M414" s="43" t="str">
        <f>IF(AND(Home!$A$1&gt;=Leave[[#This Row],[Start Time]],Home!$A$1&lt;=Leave[[#This Row],[End Time]]),Home!$A$1,"No Aplica")</f>
        <v>No Aplica</v>
      </c>
      <c r="N414" s="43" t="str">
        <f>Leave[[#This Row],[User Code (Owning User) (Usuario)]]&amp;Leave[[#This Row],[fecha activa]]</f>
        <v>MIE2024260415266No Aplica</v>
      </c>
    </row>
    <row r="415" spans="1:14" x14ac:dyDescent="0.3">
      <c r="A415" s="43" t="s">
        <v>465</v>
      </c>
      <c r="B415" s="3">
        <v>45906</v>
      </c>
      <c r="C415" s="3">
        <v>45906</v>
      </c>
      <c r="D415" s="43" t="s">
        <v>3027</v>
      </c>
      <c r="E415" s="43" t="s">
        <v>555</v>
      </c>
      <c r="F415" s="43" t="s">
        <v>556</v>
      </c>
      <c r="G415">
        <v>240</v>
      </c>
      <c r="H415">
        <v>240</v>
      </c>
      <c r="I415" s="43" t="s">
        <v>1297</v>
      </c>
      <c r="J415" s="43" t="s">
        <v>980</v>
      </c>
      <c r="K415" s="43" t="s">
        <v>178</v>
      </c>
      <c r="L415" s="43" t="str">
        <f>IF(AND(Home!$A$1&gt;=Leave[[#This Row],[Start Time]],Home!$A$1&lt;=Leave[[#This Row],[End Time]]),"Aplica","No Aplica")</f>
        <v>No Aplica</v>
      </c>
      <c r="M415" s="43" t="str">
        <f>IF(AND(Home!$A$1&gt;=Leave[[#This Row],[Start Time]],Home!$A$1&lt;=Leave[[#This Row],[End Time]]),Home!$A$1,"No Aplica")</f>
        <v>No Aplica</v>
      </c>
      <c r="N415" s="43" t="str">
        <f>Leave[[#This Row],[User Code (Owning User) (Usuario)]]&amp;Leave[[#This Row],[fecha activa]]</f>
        <v>MIE2024260415266No Aplica</v>
      </c>
    </row>
    <row r="416" spans="1:14" x14ac:dyDescent="0.3">
      <c r="A416" s="43" t="s">
        <v>471</v>
      </c>
      <c r="B416" s="3">
        <v>45905</v>
      </c>
      <c r="C416" s="3">
        <v>45905</v>
      </c>
      <c r="D416" s="43" t="s">
        <v>3028</v>
      </c>
      <c r="E416" s="43" t="s">
        <v>555</v>
      </c>
      <c r="F416" s="43" t="s">
        <v>556</v>
      </c>
      <c r="G416">
        <v>120</v>
      </c>
      <c r="H416">
        <v>120</v>
      </c>
      <c r="I416" s="43" t="s">
        <v>1297</v>
      </c>
      <c r="J416" s="43" t="s">
        <v>980</v>
      </c>
      <c r="K416" s="43" t="s">
        <v>178</v>
      </c>
      <c r="L416" s="43" t="str">
        <f>IF(AND(Home!$A$1&gt;=Leave[[#This Row],[Start Time]],Home!$A$1&lt;=Leave[[#This Row],[End Time]]),"Aplica","No Aplica")</f>
        <v>No Aplica</v>
      </c>
      <c r="M416" s="43" t="str">
        <f>IF(AND(Home!$A$1&gt;=Leave[[#This Row],[Start Time]],Home!$A$1&lt;=Leave[[#This Row],[End Time]]),Home!$A$1,"No Aplica")</f>
        <v>No Aplica</v>
      </c>
      <c r="N416" s="43" t="str">
        <f>Leave[[#This Row],[User Code (Owning User) (Usuario)]]&amp;Leave[[#This Row],[fecha activa]]</f>
        <v>MIE2024260415266No Aplica</v>
      </c>
    </row>
    <row r="417" spans="1:14" x14ac:dyDescent="0.3">
      <c r="A417" s="43" t="s">
        <v>465</v>
      </c>
      <c r="B417" s="3">
        <v>45903</v>
      </c>
      <c r="C417" s="3">
        <v>45903</v>
      </c>
      <c r="D417" s="43" t="s">
        <v>1545</v>
      </c>
      <c r="E417" s="43" t="s">
        <v>555</v>
      </c>
      <c r="F417" s="43" t="s">
        <v>556</v>
      </c>
      <c r="G417">
        <v>540</v>
      </c>
      <c r="H417">
        <v>540</v>
      </c>
      <c r="I417" s="43" t="s">
        <v>1297</v>
      </c>
      <c r="J417" s="43" t="s">
        <v>980</v>
      </c>
      <c r="K417" s="43" t="s">
        <v>178</v>
      </c>
      <c r="L417" s="43" t="str">
        <f>IF(AND(Home!$A$1&gt;=Leave[[#This Row],[Start Time]],Home!$A$1&lt;=Leave[[#This Row],[End Time]]),"Aplica","No Aplica")</f>
        <v>No Aplica</v>
      </c>
      <c r="M417" s="43" t="str">
        <f>IF(AND(Home!$A$1&gt;=Leave[[#This Row],[Start Time]],Home!$A$1&lt;=Leave[[#This Row],[End Time]]),Home!$A$1,"No Aplica")</f>
        <v>No Aplica</v>
      </c>
      <c r="N417" s="43" t="str">
        <f>Leave[[#This Row],[User Code (Owning User) (Usuario)]]&amp;Leave[[#This Row],[fecha activa]]</f>
        <v>MIE2024260415266No Aplica</v>
      </c>
    </row>
    <row r="418" spans="1:14" x14ac:dyDescent="0.3">
      <c r="A418" s="43" t="s">
        <v>465</v>
      </c>
      <c r="B418" s="3">
        <v>45914</v>
      </c>
      <c r="C418" s="3">
        <v>45914</v>
      </c>
      <c r="D418" s="43" t="s">
        <v>1324</v>
      </c>
      <c r="E418" s="43" t="s">
        <v>555</v>
      </c>
      <c r="F418" s="43" t="s">
        <v>556</v>
      </c>
      <c r="G418">
        <v>540</v>
      </c>
      <c r="H418">
        <v>540</v>
      </c>
      <c r="I418" s="43" t="s">
        <v>1297</v>
      </c>
      <c r="J418" s="43" t="s">
        <v>980</v>
      </c>
      <c r="K418" s="43" t="s">
        <v>178</v>
      </c>
      <c r="L418" s="43" t="str">
        <f>IF(AND(Home!$A$1&gt;=Leave[[#This Row],[Start Time]],Home!$A$1&lt;=Leave[[#This Row],[End Time]]),"Aplica","No Aplica")</f>
        <v>No Aplica</v>
      </c>
      <c r="M418" s="43" t="str">
        <f>IF(AND(Home!$A$1&gt;=Leave[[#This Row],[Start Time]],Home!$A$1&lt;=Leave[[#This Row],[End Time]]),Home!$A$1,"No Aplica")</f>
        <v>No Aplica</v>
      </c>
      <c r="N418" s="43" t="str">
        <f>Leave[[#This Row],[User Code (Owning User) (Usuario)]]&amp;Leave[[#This Row],[fecha activa]]</f>
        <v>MIE2024260415266No Aplica</v>
      </c>
    </row>
    <row r="419" spans="1:14" x14ac:dyDescent="0.3">
      <c r="A419" s="43" t="s">
        <v>465</v>
      </c>
      <c r="B419" s="3">
        <v>45907</v>
      </c>
      <c r="C419" s="3">
        <v>45907</v>
      </c>
      <c r="D419" s="43" t="s">
        <v>1324</v>
      </c>
      <c r="E419" s="43" t="s">
        <v>555</v>
      </c>
      <c r="F419" s="43" t="s">
        <v>556</v>
      </c>
      <c r="G419">
        <v>540</v>
      </c>
      <c r="H419">
        <v>540</v>
      </c>
      <c r="I419" s="43" t="s">
        <v>1297</v>
      </c>
      <c r="J419" s="43" t="s">
        <v>980</v>
      </c>
      <c r="K419" s="43" t="s">
        <v>178</v>
      </c>
      <c r="L419" s="43" t="str">
        <f>IF(AND(Home!$A$1&gt;=Leave[[#This Row],[Start Time]],Home!$A$1&lt;=Leave[[#This Row],[End Time]]),"Aplica","No Aplica")</f>
        <v>No Aplica</v>
      </c>
      <c r="M419" s="43" t="str">
        <f>IF(AND(Home!$A$1&gt;=Leave[[#This Row],[Start Time]],Home!$A$1&lt;=Leave[[#This Row],[End Time]]),Home!$A$1,"No Aplica")</f>
        <v>No Aplica</v>
      </c>
      <c r="N419" s="43" t="str">
        <f>Leave[[#This Row],[User Code (Owning User) (Usuario)]]&amp;Leave[[#This Row],[fecha activa]]</f>
        <v>MIE2024260415266No Aplica</v>
      </c>
    </row>
    <row r="420" spans="1:14" x14ac:dyDescent="0.3">
      <c r="A420" s="43" t="s">
        <v>468</v>
      </c>
      <c r="B420" s="3">
        <v>45918</v>
      </c>
      <c r="C420" s="3">
        <v>45918</v>
      </c>
      <c r="D420" s="43" t="s">
        <v>495</v>
      </c>
      <c r="E420" s="43" t="s">
        <v>2549</v>
      </c>
      <c r="F420" s="43" t="s">
        <v>2551</v>
      </c>
      <c r="G420">
        <v>540</v>
      </c>
      <c r="H420">
        <v>540</v>
      </c>
      <c r="I420" s="43" t="s">
        <v>2550</v>
      </c>
      <c r="J420" s="43" t="s">
        <v>1035</v>
      </c>
      <c r="K420" s="43" t="s">
        <v>178</v>
      </c>
      <c r="L420" s="43" t="str">
        <f>IF(AND(Home!$A$1&gt;=Leave[[#This Row],[Start Time]],Home!$A$1&lt;=Leave[[#This Row],[End Time]]),"Aplica","No Aplica")</f>
        <v>No Aplica</v>
      </c>
      <c r="M420" s="43" t="str">
        <f>IF(AND(Home!$A$1&gt;=Leave[[#This Row],[Start Time]],Home!$A$1&lt;=Leave[[#This Row],[End Time]]),Home!$A$1,"No Aplica")</f>
        <v>No Aplica</v>
      </c>
      <c r="N420" s="43" t="str">
        <f>Leave[[#This Row],[User Code (Owning User) (Usuario)]]&amp;Leave[[#This Row],[fecha activa]]</f>
        <v>MIE2025270824214No Aplica</v>
      </c>
    </row>
    <row r="421" spans="1:14" x14ac:dyDescent="0.3">
      <c r="A421" s="43" t="s">
        <v>465</v>
      </c>
      <c r="B421" s="3">
        <v>45917</v>
      </c>
      <c r="C421" s="3">
        <v>45917</v>
      </c>
      <c r="D421" s="43" t="s">
        <v>621</v>
      </c>
      <c r="E421" s="43" t="s">
        <v>2549</v>
      </c>
      <c r="F421" s="43" t="s">
        <v>2551</v>
      </c>
      <c r="G421">
        <v>120</v>
      </c>
      <c r="H421">
        <v>120</v>
      </c>
      <c r="I421" s="43" t="s">
        <v>2550</v>
      </c>
      <c r="J421" s="43" t="s">
        <v>1035</v>
      </c>
      <c r="K421" s="43" t="s">
        <v>178</v>
      </c>
      <c r="L421" s="43" t="str">
        <f>IF(AND(Home!$A$1&gt;=Leave[[#This Row],[Start Time]],Home!$A$1&lt;=Leave[[#This Row],[End Time]]),"Aplica","No Aplica")</f>
        <v>No Aplica</v>
      </c>
      <c r="M421" s="43" t="str">
        <f>IF(AND(Home!$A$1&gt;=Leave[[#This Row],[Start Time]],Home!$A$1&lt;=Leave[[#This Row],[End Time]]),Home!$A$1,"No Aplica")</f>
        <v>No Aplica</v>
      </c>
      <c r="N421" s="43" t="str">
        <f>Leave[[#This Row],[User Code (Owning User) (Usuario)]]&amp;Leave[[#This Row],[fecha activa]]</f>
        <v>MIE2025270824214No Aplica</v>
      </c>
    </row>
    <row r="422" spans="1:14" x14ac:dyDescent="0.3">
      <c r="A422" s="43" t="s">
        <v>465</v>
      </c>
      <c r="B422" s="3">
        <v>45916</v>
      </c>
      <c r="C422" s="3">
        <v>45916</v>
      </c>
      <c r="D422" s="43" t="s">
        <v>621</v>
      </c>
      <c r="E422" s="43" t="s">
        <v>2549</v>
      </c>
      <c r="F422" s="43" t="s">
        <v>2551</v>
      </c>
      <c r="G422">
        <v>120</v>
      </c>
      <c r="H422">
        <v>120</v>
      </c>
      <c r="I422" s="43" t="s">
        <v>2550</v>
      </c>
      <c r="J422" s="43" t="s">
        <v>1035</v>
      </c>
      <c r="K422" s="43" t="s">
        <v>178</v>
      </c>
      <c r="L422" s="43" t="str">
        <f>IF(AND(Home!$A$1&gt;=Leave[[#This Row],[Start Time]],Home!$A$1&lt;=Leave[[#This Row],[End Time]]),"Aplica","No Aplica")</f>
        <v>No Aplica</v>
      </c>
      <c r="M422" s="43" t="str">
        <f>IF(AND(Home!$A$1&gt;=Leave[[#This Row],[Start Time]],Home!$A$1&lt;=Leave[[#This Row],[End Time]]),Home!$A$1,"No Aplica")</f>
        <v>No Aplica</v>
      </c>
      <c r="N422" s="43" t="str">
        <f>Leave[[#This Row],[User Code (Owning User) (Usuario)]]&amp;Leave[[#This Row],[fecha activa]]</f>
        <v>MIE2025270824214No Aplica</v>
      </c>
    </row>
    <row r="423" spans="1:14" x14ac:dyDescent="0.3">
      <c r="A423" s="43" t="s">
        <v>468</v>
      </c>
      <c r="B423" s="3">
        <v>45911</v>
      </c>
      <c r="C423" s="3">
        <v>45911</v>
      </c>
      <c r="D423" s="43" t="s">
        <v>467</v>
      </c>
      <c r="E423" s="43" t="s">
        <v>2549</v>
      </c>
      <c r="F423" s="43" t="s">
        <v>2551</v>
      </c>
      <c r="G423">
        <v>540</v>
      </c>
      <c r="H423">
        <v>540</v>
      </c>
      <c r="I423" s="43" t="s">
        <v>2550</v>
      </c>
      <c r="J423" s="43" t="s">
        <v>1035</v>
      </c>
      <c r="K423" s="43" t="s">
        <v>178</v>
      </c>
      <c r="L423" s="43" t="str">
        <f>IF(AND(Home!$A$1&gt;=Leave[[#This Row],[Start Time]],Home!$A$1&lt;=Leave[[#This Row],[End Time]]),"Aplica","No Aplica")</f>
        <v>No Aplica</v>
      </c>
      <c r="M423" s="43" t="str">
        <f>IF(AND(Home!$A$1&gt;=Leave[[#This Row],[Start Time]],Home!$A$1&lt;=Leave[[#This Row],[End Time]]),Home!$A$1,"No Aplica")</f>
        <v>No Aplica</v>
      </c>
      <c r="N423" s="43" t="str">
        <f>Leave[[#This Row],[User Code (Owning User) (Usuario)]]&amp;Leave[[#This Row],[fecha activa]]</f>
        <v>MIE2025270824214No Aplica</v>
      </c>
    </row>
    <row r="424" spans="1:14" x14ac:dyDescent="0.3">
      <c r="A424" s="43" t="s">
        <v>476</v>
      </c>
      <c r="B424" s="3">
        <v>45907</v>
      </c>
      <c r="C424" s="3">
        <v>45907</v>
      </c>
      <c r="D424" s="43" t="s">
        <v>3105</v>
      </c>
      <c r="E424" s="43" t="s">
        <v>2549</v>
      </c>
      <c r="F424" s="43" t="s">
        <v>2551</v>
      </c>
      <c r="G424">
        <v>60</v>
      </c>
      <c r="H424">
        <v>60</v>
      </c>
      <c r="I424" s="43" t="s">
        <v>2550</v>
      </c>
      <c r="J424" s="43" t="s">
        <v>1035</v>
      </c>
      <c r="K424" s="43" t="s">
        <v>178</v>
      </c>
      <c r="L424" s="43" t="str">
        <f>IF(AND(Home!$A$1&gt;=Leave[[#This Row],[Start Time]],Home!$A$1&lt;=Leave[[#This Row],[End Time]]),"Aplica","No Aplica")</f>
        <v>No Aplica</v>
      </c>
      <c r="M424" s="43" t="str">
        <f>IF(AND(Home!$A$1&gt;=Leave[[#This Row],[Start Time]],Home!$A$1&lt;=Leave[[#This Row],[End Time]]),Home!$A$1,"No Aplica")</f>
        <v>No Aplica</v>
      </c>
      <c r="N424" s="43" t="str">
        <f>Leave[[#This Row],[User Code (Owning User) (Usuario)]]&amp;Leave[[#This Row],[fecha activa]]</f>
        <v>MIE2025270824214No Aplica</v>
      </c>
    </row>
    <row r="425" spans="1:14" x14ac:dyDescent="0.3">
      <c r="A425" s="43" t="s">
        <v>465</v>
      </c>
      <c r="B425" s="3">
        <v>45905</v>
      </c>
      <c r="C425" s="3">
        <v>45905</v>
      </c>
      <c r="D425" s="43" t="s">
        <v>655</v>
      </c>
      <c r="E425" s="43" t="s">
        <v>2549</v>
      </c>
      <c r="F425" s="43" t="s">
        <v>2551</v>
      </c>
      <c r="G425">
        <v>120</v>
      </c>
      <c r="H425">
        <v>120</v>
      </c>
      <c r="I425" s="43" t="s">
        <v>2550</v>
      </c>
      <c r="J425" s="43" t="s">
        <v>1035</v>
      </c>
      <c r="K425" s="43" t="s">
        <v>178</v>
      </c>
      <c r="L425" s="43" t="str">
        <f>IF(AND(Home!$A$1&gt;=Leave[[#This Row],[Start Time]],Home!$A$1&lt;=Leave[[#This Row],[End Time]]),"Aplica","No Aplica")</f>
        <v>No Aplica</v>
      </c>
      <c r="M425" s="43" t="str">
        <f>IF(AND(Home!$A$1&gt;=Leave[[#This Row],[Start Time]],Home!$A$1&lt;=Leave[[#This Row],[End Time]]),Home!$A$1,"No Aplica")</f>
        <v>No Aplica</v>
      </c>
      <c r="N425" s="43" t="str">
        <f>Leave[[#This Row],[User Code (Owning User) (Usuario)]]&amp;Leave[[#This Row],[fecha activa]]</f>
        <v>MIE2025270824214No Aplica</v>
      </c>
    </row>
    <row r="426" spans="1:14" x14ac:dyDescent="0.3">
      <c r="A426" s="43" t="s">
        <v>471</v>
      </c>
      <c r="B426" s="3">
        <v>45904</v>
      </c>
      <c r="C426" s="3">
        <v>45904</v>
      </c>
      <c r="D426" s="43" t="s">
        <v>2964</v>
      </c>
      <c r="E426" s="43" t="s">
        <v>2549</v>
      </c>
      <c r="F426" s="43" t="s">
        <v>2551</v>
      </c>
      <c r="G426">
        <v>120</v>
      </c>
      <c r="H426">
        <v>120</v>
      </c>
      <c r="I426" s="43" t="s">
        <v>2550</v>
      </c>
      <c r="J426" s="43" t="s">
        <v>1035</v>
      </c>
      <c r="K426" s="43" t="s">
        <v>178</v>
      </c>
      <c r="L426" s="43" t="str">
        <f>IF(AND(Home!$A$1&gt;=Leave[[#This Row],[Start Time]],Home!$A$1&lt;=Leave[[#This Row],[End Time]]),"Aplica","No Aplica")</f>
        <v>No Aplica</v>
      </c>
      <c r="M426" s="43" t="str">
        <f>IF(AND(Home!$A$1&gt;=Leave[[#This Row],[Start Time]],Home!$A$1&lt;=Leave[[#This Row],[End Time]]),Home!$A$1,"No Aplica")</f>
        <v>No Aplica</v>
      </c>
      <c r="N426" s="43" t="str">
        <f>Leave[[#This Row],[User Code (Owning User) (Usuario)]]&amp;Leave[[#This Row],[fecha activa]]</f>
        <v>MIE2025270824214No Aplica</v>
      </c>
    </row>
    <row r="427" spans="1:14" x14ac:dyDescent="0.3">
      <c r="A427" s="43" t="s">
        <v>468</v>
      </c>
      <c r="B427" s="3">
        <v>45903</v>
      </c>
      <c r="C427" s="3">
        <v>45903</v>
      </c>
      <c r="D427" s="43" t="s">
        <v>467</v>
      </c>
      <c r="E427" s="43" t="s">
        <v>2549</v>
      </c>
      <c r="F427" s="43" t="s">
        <v>2551</v>
      </c>
      <c r="G427">
        <v>540</v>
      </c>
      <c r="H427">
        <v>540</v>
      </c>
      <c r="I427" s="43" t="s">
        <v>2550</v>
      </c>
      <c r="J427" s="43" t="s">
        <v>1035</v>
      </c>
      <c r="K427" s="43" t="s">
        <v>178</v>
      </c>
      <c r="L427" s="43" t="str">
        <f>IF(AND(Home!$A$1&gt;=Leave[[#This Row],[Start Time]],Home!$A$1&lt;=Leave[[#This Row],[End Time]]),"Aplica","No Aplica")</f>
        <v>No Aplica</v>
      </c>
      <c r="M427" s="43" t="str">
        <f>IF(AND(Home!$A$1&gt;=Leave[[#This Row],[Start Time]],Home!$A$1&lt;=Leave[[#This Row],[End Time]]),Home!$A$1,"No Aplica")</f>
        <v>No Aplica</v>
      </c>
      <c r="N427" s="43" t="str">
        <f>Leave[[#This Row],[User Code (Owning User) (Usuario)]]&amp;Leave[[#This Row],[fecha activa]]</f>
        <v>MIE2025270824214No Aplica</v>
      </c>
    </row>
    <row r="428" spans="1:14" x14ac:dyDescent="0.3">
      <c r="A428" s="43" t="s">
        <v>471</v>
      </c>
      <c r="B428" s="3">
        <v>45902</v>
      </c>
      <c r="C428" s="3">
        <v>45902</v>
      </c>
      <c r="D428" s="43" t="s">
        <v>2710</v>
      </c>
      <c r="E428" s="43" t="s">
        <v>2549</v>
      </c>
      <c r="F428" s="43" t="s">
        <v>2551</v>
      </c>
      <c r="G428">
        <v>120</v>
      </c>
      <c r="H428">
        <v>120</v>
      </c>
      <c r="I428" s="43" t="s">
        <v>2550</v>
      </c>
      <c r="J428" s="43" t="s">
        <v>1035</v>
      </c>
      <c r="K428" s="43" t="s">
        <v>178</v>
      </c>
      <c r="L428" s="43" t="str">
        <f>IF(AND(Home!$A$1&gt;=Leave[[#This Row],[Start Time]],Home!$A$1&lt;=Leave[[#This Row],[End Time]]),"Aplica","No Aplica")</f>
        <v>No Aplica</v>
      </c>
      <c r="M428" s="43" t="str">
        <f>IF(AND(Home!$A$1&gt;=Leave[[#This Row],[Start Time]],Home!$A$1&lt;=Leave[[#This Row],[End Time]]),Home!$A$1,"No Aplica")</f>
        <v>No Aplica</v>
      </c>
      <c r="N428" s="43" t="str">
        <f>Leave[[#This Row],[User Code (Owning User) (Usuario)]]&amp;Leave[[#This Row],[fecha activa]]</f>
        <v>MIE2025270824214No Aplica</v>
      </c>
    </row>
    <row r="429" spans="1:14" x14ac:dyDescent="0.3">
      <c r="A429" s="43" t="s">
        <v>468</v>
      </c>
      <c r="B429" s="3">
        <v>45925</v>
      </c>
      <c r="C429" s="3">
        <v>45925</v>
      </c>
      <c r="D429" s="43" t="s">
        <v>493</v>
      </c>
      <c r="E429" s="43" t="s">
        <v>1582</v>
      </c>
      <c r="F429" s="43" t="s">
        <v>1584</v>
      </c>
      <c r="G429">
        <v>60</v>
      </c>
      <c r="H429">
        <v>60</v>
      </c>
      <c r="I429" s="43" t="s">
        <v>1583</v>
      </c>
      <c r="J429" s="43" t="s">
        <v>1503</v>
      </c>
      <c r="K429" s="43" t="s">
        <v>177</v>
      </c>
      <c r="L429" s="43" t="str">
        <f>IF(AND(Home!$A$1&gt;=Leave[[#This Row],[Start Time]],Home!$A$1&lt;=Leave[[#This Row],[End Time]]),"Aplica","No Aplica")</f>
        <v>No Aplica</v>
      </c>
      <c r="M429" s="43" t="str">
        <f>IF(AND(Home!$A$1&gt;=Leave[[#This Row],[Start Time]],Home!$A$1&lt;=Leave[[#This Row],[End Time]]),Home!$A$1,"No Aplica")</f>
        <v>No Aplica</v>
      </c>
      <c r="N429" s="43" t="str">
        <f>Leave[[#This Row],[User Code (Owning User) (Usuario)]]&amp;Leave[[#This Row],[fecha activa]]</f>
        <v>MIE2025260321853No Aplica</v>
      </c>
    </row>
    <row r="430" spans="1:14" x14ac:dyDescent="0.3">
      <c r="A430" s="43" t="s">
        <v>468</v>
      </c>
      <c r="B430" s="3">
        <v>45924</v>
      </c>
      <c r="C430" s="3">
        <v>45924</v>
      </c>
      <c r="D430" s="43" t="s">
        <v>493</v>
      </c>
      <c r="E430" s="43" t="s">
        <v>1582</v>
      </c>
      <c r="F430" s="43" t="s">
        <v>1584</v>
      </c>
      <c r="G430">
        <v>60</v>
      </c>
      <c r="H430">
        <v>60</v>
      </c>
      <c r="I430" s="43" t="s">
        <v>1583</v>
      </c>
      <c r="J430" s="43" t="s">
        <v>1503</v>
      </c>
      <c r="K430" s="43" t="s">
        <v>177</v>
      </c>
      <c r="L430" s="43" t="str">
        <f>IF(AND(Home!$A$1&gt;=Leave[[#This Row],[Start Time]],Home!$A$1&lt;=Leave[[#This Row],[End Time]]),"Aplica","No Aplica")</f>
        <v>No Aplica</v>
      </c>
      <c r="M430" s="43" t="str">
        <f>IF(AND(Home!$A$1&gt;=Leave[[#This Row],[Start Time]],Home!$A$1&lt;=Leave[[#This Row],[End Time]]),Home!$A$1,"No Aplica")</f>
        <v>No Aplica</v>
      </c>
      <c r="N430" s="43" t="str">
        <f>Leave[[#This Row],[User Code (Owning User) (Usuario)]]&amp;Leave[[#This Row],[fecha activa]]</f>
        <v>MIE2025260321853No Aplica</v>
      </c>
    </row>
    <row r="431" spans="1:14" x14ac:dyDescent="0.3">
      <c r="A431" s="43" t="s">
        <v>468</v>
      </c>
      <c r="B431" s="3">
        <v>45923</v>
      </c>
      <c r="C431" s="3">
        <v>45923</v>
      </c>
      <c r="D431" s="43" t="s">
        <v>493</v>
      </c>
      <c r="E431" s="43" t="s">
        <v>1582</v>
      </c>
      <c r="F431" s="43" t="s">
        <v>1584</v>
      </c>
      <c r="G431">
        <v>60</v>
      </c>
      <c r="H431">
        <v>60</v>
      </c>
      <c r="I431" s="43" t="s">
        <v>1583</v>
      </c>
      <c r="J431" s="43" t="s">
        <v>1503</v>
      </c>
      <c r="K431" s="43" t="s">
        <v>177</v>
      </c>
      <c r="L431" s="43" t="str">
        <f>IF(AND(Home!$A$1&gt;=Leave[[#This Row],[Start Time]],Home!$A$1&lt;=Leave[[#This Row],[End Time]]),"Aplica","No Aplica")</f>
        <v>No Aplica</v>
      </c>
      <c r="M431" s="43" t="str">
        <f>IF(AND(Home!$A$1&gt;=Leave[[#This Row],[Start Time]],Home!$A$1&lt;=Leave[[#This Row],[End Time]]),Home!$A$1,"No Aplica")</f>
        <v>No Aplica</v>
      </c>
      <c r="N431" s="43" t="str">
        <f>Leave[[#This Row],[User Code (Owning User) (Usuario)]]&amp;Leave[[#This Row],[fecha activa]]</f>
        <v>MIE2025260321853No Aplica</v>
      </c>
    </row>
    <row r="432" spans="1:14" x14ac:dyDescent="0.3">
      <c r="A432" s="43" t="s">
        <v>468</v>
      </c>
      <c r="B432" s="3">
        <v>45922</v>
      </c>
      <c r="C432" s="3">
        <v>45922</v>
      </c>
      <c r="D432" s="43" t="s">
        <v>493</v>
      </c>
      <c r="E432" s="43" t="s">
        <v>1582</v>
      </c>
      <c r="F432" s="43" t="s">
        <v>1584</v>
      </c>
      <c r="G432">
        <v>60</v>
      </c>
      <c r="H432">
        <v>60</v>
      </c>
      <c r="I432" s="43" t="s">
        <v>1583</v>
      </c>
      <c r="J432" s="43" t="s">
        <v>1503</v>
      </c>
      <c r="K432" s="43" t="s">
        <v>177</v>
      </c>
      <c r="L432" s="43" t="str">
        <f>IF(AND(Home!$A$1&gt;=Leave[[#This Row],[Start Time]],Home!$A$1&lt;=Leave[[#This Row],[End Time]]),"Aplica","No Aplica")</f>
        <v>Aplica</v>
      </c>
      <c r="M432" s="43">
        <f>IF(AND(Home!$A$1&gt;=Leave[[#This Row],[Start Time]],Home!$A$1&lt;=Leave[[#This Row],[End Time]]),Home!$A$1,"No Aplica")</f>
        <v>45922</v>
      </c>
      <c r="N432" s="43" t="str">
        <f>Leave[[#This Row],[User Code (Owning User) (Usuario)]]&amp;Leave[[#This Row],[fecha activa]]</f>
        <v>MIE202526032185345922</v>
      </c>
    </row>
    <row r="433" spans="1:14" x14ac:dyDescent="0.3">
      <c r="A433" s="43" t="s">
        <v>468</v>
      </c>
      <c r="B433" s="3">
        <v>45921</v>
      </c>
      <c r="C433" s="3">
        <v>45921</v>
      </c>
      <c r="D433" s="43" t="s">
        <v>1324</v>
      </c>
      <c r="E433" s="43" t="s">
        <v>1582</v>
      </c>
      <c r="F433" s="43" t="s">
        <v>1584</v>
      </c>
      <c r="G433">
        <v>540</v>
      </c>
      <c r="H433">
        <v>540</v>
      </c>
      <c r="I433" s="43" t="s">
        <v>1583</v>
      </c>
      <c r="J433" s="43" t="s">
        <v>1503</v>
      </c>
      <c r="K433" s="43" t="s">
        <v>177</v>
      </c>
      <c r="L433" s="43" t="str">
        <f>IF(AND(Home!$A$1&gt;=Leave[[#This Row],[Start Time]],Home!$A$1&lt;=Leave[[#This Row],[End Time]]),"Aplica","No Aplica")</f>
        <v>No Aplica</v>
      </c>
      <c r="M433" s="43" t="str">
        <f>IF(AND(Home!$A$1&gt;=Leave[[#This Row],[Start Time]],Home!$A$1&lt;=Leave[[#This Row],[End Time]]),Home!$A$1,"No Aplica")</f>
        <v>No Aplica</v>
      </c>
      <c r="N433" s="43" t="str">
        <f>Leave[[#This Row],[User Code (Owning User) (Usuario)]]&amp;Leave[[#This Row],[fecha activa]]</f>
        <v>MIE2025260321853No Aplica</v>
      </c>
    </row>
    <row r="434" spans="1:14" x14ac:dyDescent="0.3">
      <c r="A434" s="43" t="s">
        <v>468</v>
      </c>
      <c r="B434" s="3">
        <v>45919</v>
      </c>
      <c r="C434" s="3">
        <v>45919</v>
      </c>
      <c r="D434" s="43" t="s">
        <v>493</v>
      </c>
      <c r="E434" s="43" t="s">
        <v>1582</v>
      </c>
      <c r="F434" s="43" t="s">
        <v>1584</v>
      </c>
      <c r="G434">
        <v>60</v>
      </c>
      <c r="H434">
        <v>60</v>
      </c>
      <c r="I434" s="43" t="s">
        <v>1583</v>
      </c>
      <c r="J434" s="43" t="s">
        <v>1503</v>
      </c>
      <c r="K434" s="43" t="s">
        <v>177</v>
      </c>
      <c r="L434" s="43" t="str">
        <f>IF(AND(Home!$A$1&gt;=Leave[[#This Row],[Start Time]],Home!$A$1&lt;=Leave[[#This Row],[End Time]]),"Aplica","No Aplica")</f>
        <v>No Aplica</v>
      </c>
      <c r="M434" s="43" t="str">
        <f>IF(AND(Home!$A$1&gt;=Leave[[#This Row],[Start Time]],Home!$A$1&lt;=Leave[[#This Row],[End Time]]),Home!$A$1,"No Aplica")</f>
        <v>No Aplica</v>
      </c>
      <c r="N434" s="43" t="str">
        <f>Leave[[#This Row],[User Code (Owning User) (Usuario)]]&amp;Leave[[#This Row],[fecha activa]]</f>
        <v>MIE2025260321853No Aplica</v>
      </c>
    </row>
    <row r="435" spans="1:14" x14ac:dyDescent="0.3">
      <c r="A435" s="43" t="s">
        <v>468</v>
      </c>
      <c r="B435" s="3">
        <v>45917</v>
      </c>
      <c r="C435" s="3">
        <v>45917</v>
      </c>
      <c r="D435" s="43" t="s">
        <v>493</v>
      </c>
      <c r="E435" s="43" t="s">
        <v>1582</v>
      </c>
      <c r="F435" s="43" t="s">
        <v>1584</v>
      </c>
      <c r="G435">
        <v>60</v>
      </c>
      <c r="H435">
        <v>60</v>
      </c>
      <c r="I435" s="43" t="s">
        <v>1583</v>
      </c>
      <c r="J435" s="43" t="s">
        <v>1503</v>
      </c>
      <c r="K435" s="43" t="s">
        <v>177</v>
      </c>
      <c r="L435" s="43" t="str">
        <f>IF(AND(Home!$A$1&gt;=Leave[[#This Row],[Start Time]],Home!$A$1&lt;=Leave[[#This Row],[End Time]]),"Aplica","No Aplica")</f>
        <v>No Aplica</v>
      </c>
      <c r="M435" s="43" t="str">
        <f>IF(AND(Home!$A$1&gt;=Leave[[#This Row],[Start Time]],Home!$A$1&lt;=Leave[[#This Row],[End Time]]),Home!$A$1,"No Aplica")</f>
        <v>No Aplica</v>
      </c>
      <c r="N435" s="43" t="str">
        <f>Leave[[#This Row],[User Code (Owning User) (Usuario)]]&amp;Leave[[#This Row],[fecha activa]]</f>
        <v>MIE2025260321853No Aplica</v>
      </c>
    </row>
    <row r="436" spans="1:14" x14ac:dyDescent="0.3">
      <c r="A436" s="43" t="s">
        <v>468</v>
      </c>
      <c r="B436" s="3">
        <v>45916</v>
      </c>
      <c r="C436" s="3">
        <v>45916</v>
      </c>
      <c r="D436" s="43" t="s">
        <v>493</v>
      </c>
      <c r="E436" s="43" t="s">
        <v>1582</v>
      </c>
      <c r="F436" s="43" t="s">
        <v>1584</v>
      </c>
      <c r="G436">
        <v>60</v>
      </c>
      <c r="H436">
        <v>60</v>
      </c>
      <c r="I436" s="43" t="s">
        <v>1583</v>
      </c>
      <c r="J436" s="43" t="s">
        <v>1503</v>
      </c>
      <c r="K436" s="43" t="s">
        <v>177</v>
      </c>
      <c r="L436" s="43" t="str">
        <f>IF(AND(Home!$A$1&gt;=Leave[[#This Row],[Start Time]],Home!$A$1&lt;=Leave[[#This Row],[End Time]]),"Aplica","No Aplica")</f>
        <v>No Aplica</v>
      </c>
      <c r="M436" s="43" t="str">
        <f>IF(AND(Home!$A$1&gt;=Leave[[#This Row],[Start Time]],Home!$A$1&lt;=Leave[[#This Row],[End Time]]),Home!$A$1,"No Aplica")</f>
        <v>No Aplica</v>
      </c>
      <c r="N436" s="43" t="str">
        <f>Leave[[#This Row],[User Code (Owning User) (Usuario)]]&amp;Leave[[#This Row],[fecha activa]]</f>
        <v>MIE2025260321853No Aplica</v>
      </c>
    </row>
    <row r="437" spans="1:14" x14ac:dyDescent="0.3">
      <c r="A437" s="43" t="s">
        <v>468</v>
      </c>
      <c r="B437" s="3">
        <v>45915</v>
      </c>
      <c r="C437" s="3">
        <v>45915</v>
      </c>
      <c r="D437" s="43" t="s">
        <v>493</v>
      </c>
      <c r="E437" s="43" t="s">
        <v>1582</v>
      </c>
      <c r="F437" s="43" t="s">
        <v>1584</v>
      </c>
      <c r="G437">
        <v>60</v>
      </c>
      <c r="H437">
        <v>60</v>
      </c>
      <c r="I437" s="43" t="s">
        <v>1583</v>
      </c>
      <c r="J437" s="43" t="s">
        <v>1503</v>
      </c>
      <c r="K437" s="43" t="s">
        <v>177</v>
      </c>
      <c r="L437" s="43" t="str">
        <f>IF(AND(Home!$A$1&gt;=Leave[[#This Row],[Start Time]],Home!$A$1&lt;=Leave[[#This Row],[End Time]]),"Aplica","No Aplica")</f>
        <v>No Aplica</v>
      </c>
      <c r="M437" s="43" t="str">
        <f>IF(AND(Home!$A$1&gt;=Leave[[#This Row],[Start Time]],Home!$A$1&lt;=Leave[[#This Row],[End Time]]),Home!$A$1,"No Aplica")</f>
        <v>No Aplica</v>
      </c>
      <c r="N437" s="43" t="str">
        <f>Leave[[#This Row],[User Code (Owning User) (Usuario)]]&amp;Leave[[#This Row],[fecha activa]]</f>
        <v>MIE2025260321853No Aplica</v>
      </c>
    </row>
    <row r="438" spans="1:14" x14ac:dyDescent="0.3">
      <c r="A438" s="43" t="s">
        <v>468</v>
      </c>
      <c r="B438" s="3">
        <v>45918</v>
      </c>
      <c r="C438" s="3">
        <v>45918</v>
      </c>
      <c r="D438" s="43" t="s">
        <v>3529</v>
      </c>
      <c r="E438" s="43" t="s">
        <v>1582</v>
      </c>
      <c r="F438" s="43" t="s">
        <v>1584</v>
      </c>
      <c r="G438">
        <v>540</v>
      </c>
      <c r="H438">
        <v>540</v>
      </c>
      <c r="I438" s="43" t="s">
        <v>1583</v>
      </c>
      <c r="J438" s="43" t="s">
        <v>1503</v>
      </c>
      <c r="K438" s="43" t="s">
        <v>177</v>
      </c>
      <c r="L438" s="43" t="str">
        <f>IF(AND(Home!$A$1&gt;=Leave[[#This Row],[Start Time]],Home!$A$1&lt;=Leave[[#This Row],[End Time]]),"Aplica","No Aplica")</f>
        <v>No Aplica</v>
      </c>
      <c r="M438" s="43" t="str">
        <f>IF(AND(Home!$A$1&gt;=Leave[[#This Row],[Start Time]],Home!$A$1&lt;=Leave[[#This Row],[End Time]]),Home!$A$1,"No Aplica")</f>
        <v>No Aplica</v>
      </c>
      <c r="N438" s="43" t="str">
        <f>Leave[[#This Row],[User Code (Owning User) (Usuario)]]&amp;Leave[[#This Row],[fecha activa]]</f>
        <v>MIE2025260321853No Aplica</v>
      </c>
    </row>
    <row r="439" spans="1:14" x14ac:dyDescent="0.3">
      <c r="A439" s="43" t="s">
        <v>468</v>
      </c>
      <c r="B439" s="3">
        <v>45908</v>
      </c>
      <c r="C439" s="3">
        <v>45908</v>
      </c>
      <c r="D439" s="43" t="s">
        <v>3128</v>
      </c>
      <c r="E439" s="43" t="s">
        <v>1582</v>
      </c>
      <c r="F439" s="43" t="s">
        <v>1584</v>
      </c>
      <c r="G439">
        <v>540</v>
      </c>
      <c r="H439">
        <v>540</v>
      </c>
      <c r="I439" s="43" t="s">
        <v>1583</v>
      </c>
      <c r="J439" s="43" t="s">
        <v>1503</v>
      </c>
      <c r="K439" s="43" t="s">
        <v>177</v>
      </c>
      <c r="L439" s="43" t="str">
        <f>IF(AND(Home!$A$1&gt;=Leave[[#This Row],[Start Time]],Home!$A$1&lt;=Leave[[#This Row],[End Time]]),"Aplica","No Aplica")</f>
        <v>No Aplica</v>
      </c>
      <c r="M439" s="43" t="str">
        <f>IF(AND(Home!$A$1&gt;=Leave[[#This Row],[Start Time]],Home!$A$1&lt;=Leave[[#This Row],[End Time]]),Home!$A$1,"No Aplica")</f>
        <v>No Aplica</v>
      </c>
      <c r="N439" s="43" t="str">
        <f>Leave[[#This Row],[User Code (Owning User) (Usuario)]]&amp;Leave[[#This Row],[fecha activa]]</f>
        <v>MIE2025260321853No Aplica</v>
      </c>
    </row>
    <row r="440" spans="1:14" x14ac:dyDescent="0.3">
      <c r="A440" s="43" t="s">
        <v>468</v>
      </c>
      <c r="B440" s="3">
        <v>45912</v>
      </c>
      <c r="C440" s="3">
        <v>45912</v>
      </c>
      <c r="D440" s="43" t="s">
        <v>493</v>
      </c>
      <c r="E440" s="43" t="s">
        <v>1582</v>
      </c>
      <c r="F440" s="43" t="s">
        <v>1584</v>
      </c>
      <c r="G440">
        <v>60</v>
      </c>
      <c r="H440">
        <v>60</v>
      </c>
      <c r="I440" s="43" t="s">
        <v>1583</v>
      </c>
      <c r="J440" s="43" t="s">
        <v>1503</v>
      </c>
      <c r="K440" s="43" t="s">
        <v>177</v>
      </c>
      <c r="L440" s="43" t="str">
        <f>IF(AND(Home!$A$1&gt;=Leave[[#This Row],[Start Time]],Home!$A$1&lt;=Leave[[#This Row],[End Time]]),"Aplica","No Aplica")</f>
        <v>No Aplica</v>
      </c>
      <c r="M440" s="43" t="str">
        <f>IF(AND(Home!$A$1&gt;=Leave[[#This Row],[Start Time]],Home!$A$1&lt;=Leave[[#This Row],[End Time]]),Home!$A$1,"No Aplica")</f>
        <v>No Aplica</v>
      </c>
      <c r="N440" s="43" t="str">
        <f>Leave[[#This Row],[User Code (Owning User) (Usuario)]]&amp;Leave[[#This Row],[fecha activa]]</f>
        <v>MIE2025260321853No Aplica</v>
      </c>
    </row>
    <row r="441" spans="1:14" x14ac:dyDescent="0.3">
      <c r="A441" s="43" t="s">
        <v>468</v>
      </c>
      <c r="B441" s="3">
        <v>45911</v>
      </c>
      <c r="C441" s="3">
        <v>45911</v>
      </c>
      <c r="D441" s="43" t="s">
        <v>493</v>
      </c>
      <c r="E441" s="43" t="s">
        <v>1582</v>
      </c>
      <c r="F441" s="43" t="s">
        <v>1584</v>
      </c>
      <c r="G441">
        <v>60</v>
      </c>
      <c r="H441">
        <v>60</v>
      </c>
      <c r="I441" s="43" t="s">
        <v>1583</v>
      </c>
      <c r="J441" s="43" t="s">
        <v>1503</v>
      </c>
      <c r="K441" s="43" t="s">
        <v>177</v>
      </c>
      <c r="L441" s="43" t="str">
        <f>IF(AND(Home!$A$1&gt;=Leave[[#This Row],[Start Time]],Home!$A$1&lt;=Leave[[#This Row],[End Time]]),"Aplica","No Aplica")</f>
        <v>No Aplica</v>
      </c>
      <c r="M441" s="43" t="str">
        <f>IF(AND(Home!$A$1&gt;=Leave[[#This Row],[Start Time]],Home!$A$1&lt;=Leave[[#This Row],[End Time]]),Home!$A$1,"No Aplica")</f>
        <v>No Aplica</v>
      </c>
      <c r="N441" s="43" t="str">
        <f>Leave[[#This Row],[User Code (Owning User) (Usuario)]]&amp;Leave[[#This Row],[fecha activa]]</f>
        <v>MIE2025260321853No Aplica</v>
      </c>
    </row>
    <row r="442" spans="1:14" x14ac:dyDescent="0.3">
      <c r="A442" s="43" t="s">
        <v>468</v>
      </c>
      <c r="B442" s="3">
        <v>45910</v>
      </c>
      <c r="C442" s="3">
        <v>45910</v>
      </c>
      <c r="D442" s="43" t="s">
        <v>493</v>
      </c>
      <c r="E442" s="43" t="s">
        <v>1582</v>
      </c>
      <c r="F442" s="43" t="s">
        <v>1584</v>
      </c>
      <c r="G442">
        <v>60</v>
      </c>
      <c r="H442">
        <v>60</v>
      </c>
      <c r="I442" s="43" t="s">
        <v>1583</v>
      </c>
      <c r="J442" s="43" t="s">
        <v>1503</v>
      </c>
      <c r="K442" s="43" t="s">
        <v>177</v>
      </c>
      <c r="L442" s="43" t="str">
        <f>IF(AND(Home!$A$1&gt;=Leave[[#This Row],[Start Time]],Home!$A$1&lt;=Leave[[#This Row],[End Time]]),"Aplica","No Aplica")</f>
        <v>No Aplica</v>
      </c>
      <c r="M442" s="43" t="str">
        <f>IF(AND(Home!$A$1&gt;=Leave[[#This Row],[Start Time]],Home!$A$1&lt;=Leave[[#This Row],[End Time]]),Home!$A$1,"No Aplica")</f>
        <v>No Aplica</v>
      </c>
      <c r="N442" s="43" t="str">
        <f>Leave[[#This Row],[User Code (Owning User) (Usuario)]]&amp;Leave[[#This Row],[fecha activa]]</f>
        <v>MIE2025260321853No Aplica</v>
      </c>
    </row>
    <row r="443" spans="1:14" x14ac:dyDescent="0.3">
      <c r="A443" s="43" t="s">
        <v>468</v>
      </c>
      <c r="B443" s="3">
        <v>45909</v>
      </c>
      <c r="C443" s="3">
        <v>45909</v>
      </c>
      <c r="D443" s="43" t="s">
        <v>493</v>
      </c>
      <c r="E443" s="43" t="s">
        <v>1582</v>
      </c>
      <c r="F443" s="43" t="s">
        <v>1584</v>
      </c>
      <c r="G443">
        <v>60</v>
      </c>
      <c r="H443">
        <v>60</v>
      </c>
      <c r="I443" s="43" t="s">
        <v>1583</v>
      </c>
      <c r="J443" s="43" t="s">
        <v>1503</v>
      </c>
      <c r="K443" s="43" t="s">
        <v>177</v>
      </c>
      <c r="L443" s="43" t="str">
        <f>IF(AND(Home!$A$1&gt;=Leave[[#This Row],[Start Time]],Home!$A$1&lt;=Leave[[#This Row],[End Time]]),"Aplica","No Aplica")</f>
        <v>No Aplica</v>
      </c>
      <c r="M443" s="43" t="str">
        <f>IF(AND(Home!$A$1&gt;=Leave[[#This Row],[Start Time]],Home!$A$1&lt;=Leave[[#This Row],[End Time]]),Home!$A$1,"No Aplica")</f>
        <v>No Aplica</v>
      </c>
      <c r="N443" s="43" t="str">
        <f>Leave[[#This Row],[User Code (Owning User) (Usuario)]]&amp;Leave[[#This Row],[fecha activa]]</f>
        <v>MIE2025260321853No Aplica</v>
      </c>
    </row>
    <row r="444" spans="1:14" x14ac:dyDescent="0.3">
      <c r="A444" s="43" t="s">
        <v>468</v>
      </c>
      <c r="B444" s="3">
        <v>45905</v>
      </c>
      <c r="C444" s="3">
        <v>45905</v>
      </c>
      <c r="D444" s="43" t="s">
        <v>493</v>
      </c>
      <c r="E444" s="43" t="s">
        <v>1582</v>
      </c>
      <c r="F444" s="43" t="s">
        <v>1584</v>
      </c>
      <c r="G444">
        <v>60</v>
      </c>
      <c r="H444">
        <v>60</v>
      </c>
      <c r="I444" s="43" t="s">
        <v>1583</v>
      </c>
      <c r="J444" s="43" t="s">
        <v>1503</v>
      </c>
      <c r="K444" s="43" t="s">
        <v>177</v>
      </c>
      <c r="L444" s="43" t="str">
        <f>IF(AND(Home!$A$1&gt;=Leave[[#This Row],[Start Time]],Home!$A$1&lt;=Leave[[#This Row],[End Time]]),"Aplica","No Aplica")</f>
        <v>No Aplica</v>
      </c>
      <c r="M444" s="43" t="str">
        <f>IF(AND(Home!$A$1&gt;=Leave[[#This Row],[Start Time]],Home!$A$1&lt;=Leave[[#This Row],[End Time]]),Home!$A$1,"No Aplica")</f>
        <v>No Aplica</v>
      </c>
      <c r="N444" s="43" t="str">
        <f>Leave[[#This Row],[User Code (Owning User) (Usuario)]]&amp;Leave[[#This Row],[fecha activa]]</f>
        <v>MIE2025260321853No Aplica</v>
      </c>
    </row>
    <row r="445" spans="1:14" x14ac:dyDescent="0.3">
      <c r="A445" s="43" t="s">
        <v>468</v>
      </c>
      <c r="B445" s="3">
        <v>45904</v>
      </c>
      <c r="C445" s="3">
        <v>45904</v>
      </c>
      <c r="D445" s="43" t="s">
        <v>493</v>
      </c>
      <c r="E445" s="43" t="s">
        <v>1582</v>
      </c>
      <c r="F445" s="43" t="s">
        <v>1584</v>
      </c>
      <c r="G445">
        <v>60</v>
      </c>
      <c r="H445">
        <v>60</v>
      </c>
      <c r="I445" s="43" t="s">
        <v>1583</v>
      </c>
      <c r="J445" s="43" t="s">
        <v>1503</v>
      </c>
      <c r="K445" s="43" t="s">
        <v>177</v>
      </c>
      <c r="L445" s="43" t="str">
        <f>IF(AND(Home!$A$1&gt;=Leave[[#This Row],[Start Time]],Home!$A$1&lt;=Leave[[#This Row],[End Time]]),"Aplica","No Aplica")</f>
        <v>No Aplica</v>
      </c>
      <c r="M445" s="43" t="str">
        <f>IF(AND(Home!$A$1&gt;=Leave[[#This Row],[Start Time]],Home!$A$1&lt;=Leave[[#This Row],[End Time]]),Home!$A$1,"No Aplica")</f>
        <v>No Aplica</v>
      </c>
      <c r="N445" s="43" t="str">
        <f>Leave[[#This Row],[User Code (Owning User) (Usuario)]]&amp;Leave[[#This Row],[fecha activa]]</f>
        <v>MIE2025260321853No Aplica</v>
      </c>
    </row>
    <row r="446" spans="1:14" x14ac:dyDescent="0.3">
      <c r="A446" s="43" t="s">
        <v>468</v>
      </c>
      <c r="B446" s="3">
        <v>45903</v>
      </c>
      <c r="C446" s="3">
        <v>45903</v>
      </c>
      <c r="D446" s="43" t="s">
        <v>493</v>
      </c>
      <c r="E446" s="43" t="s">
        <v>1582</v>
      </c>
      <c r="F446" s="43" t="s">
        <v>1584</v>
      </c>
      <c r="G446">
        <v>60</v>
      </c>
      <c r="H446">
        <v>60</v>
      </c>
      <c r="I446" s="43" t="s">
        <v>1583</v>
      </c>
      <c r="J446" s="43" t="s">
        <v>1503</v>
      </c>
      <c r="K446" s="43" t="s">
        <v>177</v>
      </c>
      <c r="L446" s="43" t="str">
        <f>IF(AND(Home!$A$1&gt;=Leave[[#This Row],[Start Time]],Home!$A$1&lt;=Leave[[#This Row],[End Time]]),"Aplica","No Aplica")</f>
        <v>No Aplica</v>
      </c>
      <c r="M446" s="43" t="str">
        <f>IF(AND(Home!$A$1&gt;=Leave[[#This Row],[Start Time]],Home!$A$1&lt;=Leave[[#This Row],[End Time]]),Home!$A$1,"No Aplica")</f>
        <v>No Aplica</v>
      </c>
      <c r="N446" s="43" t="str">
        <f>Leave[[#This Row],[User Code (Owning User) (Usuario)]]&amp;Leave[[#This Row],[fecha activa]]</f>
        <v>MIE2025260321853No Aplica</v>
      </c>
    </row>
    <row r="447" spans="1:14" x14ac:dyDescent="0.3">
      <c r="A447" s="43" t="s">
        <v>468</v>
      </c>
      <c r="B447" s="3">
        <v>45902</v>
      </c>
      <c r="C447" s="3">
        <v>45902</v>
      </c>
      <c r="D447" s="43" t="s">
        <v>493</v>
      </c>
      <c r="E447" s="43" t="s">
        <v>1582</v>
      </c>
      <c r="F447" s="43" t="s">
        <v>1584</v>
      </c>
      <c r="G447">
        <v>60</v>
      </c>
      <c r="H447">
        <v>60</v>
      </c>
      <c r="I447" s="43" t="s">
        <v>1583</v>
      </c>
      <c r="J447" s="43" t="s">
        <v>1503</v>
      </c>
      <c r="K447" s="43" t="s">
        <v>177</v>
      </c>
      <c r="L447" s="43" t="str">
        <f>IF(AND(Home!$A$1&gt;=Leave[[#This Row],[Start Time]],Home!$A$1&lt;=Leave[[#This Row],[End Time]]),"Aplica","No Aplica")</f>
        <v>No Aplica</v>
      </c>
      <c r="M447" s="43" t="str">
        <f>IF(AND(Home!$A$1&gt;=Leave[[#This Row],[Start Time]],Home!$A$1&lt;=Leave[[#This Row],[End Time]]),Home!$A$1,"No Aplica")</f>
        <v>No Aplica</v>
      </c>
      <c r="N447" s="43" t="str">
        <f>Leave[[#This Row],[User Code (Owning User) (Usuario)]]&amp;Leave[[#This Row],[fecha activa]]</f>
        <v>MIE2025260321853No Aplica</v>
      </c>
    </row>
    <row r="448" spans="1:14" x14ac:dyDescent="0.3">
      <c r="A448" s="43" t="s">
        <v>468</v>
      </c>
      <c r="B448" s="3">
        <v>45901</v>
      </c>
      <c r="C448" s="3">
        <v>45901</v>
      </c>
      <c r="D448" s="43" t="s">
        <v>2629</v>
      </c>
      <c r="E448" s="43" t="s">
        <v>1582</v>
      </c>
      <c r="F448" s="43" t="s">
        <v>1584</v>
      </c>
      <c r="G448">
        <v>540</v>
      </c>
      <c r="H448">
        <v>540</v>
      </c>
      <c r="I448" s="43" t="s">
        <v>1583</v>
      </c>
      <c r="J448" s="43" t="s">
        <v>1503</v>
      </c>
      <c r="K448" s="43" t="s">
        <v>177</v>
      </c>
      <c r="L448" s="43" t="str">
        <f>IF(AND(Home!$A$1&gt;=Leave[[#This Row],[Start Time]],Home!$A$1&lt;=Leave[[#This Row],[End Time]]),"Aplica","No Aplica")</f>
        <v>No Aplica</v>
      </c>
      <c r="M448" s="43" t="str">
        <f>IF(AND(Home!$A$1&gt;=Leave[[#This Row],[Start Time]],Home!$A$1&lt;=Leave[[#This Row],[End Time]]),Home!$A$1,"No Aplica")</f>
        <v>No Aplica</v>
      </c>
      <c r="N448" s="43" t="str">
        <f>Leave[[#This Row],[User Code (Owning User) (Usuario)]]&amp;Leave[[#This Row],[fecha activa]]</f>
        <v>MIE2025260321853No Aplica</v>
      </c>
    </row>
    <row r="449" spans="1:14" x14ac:dyDescent="0.3">
      <c r="A449" s="43" t="s">
        <v>468</v>
      </c>
      <c r="B449" s="3">
        <v>45901</v>
      </c>
      <c r="C449" s="3">
        <v>45901</v>
      </c>
      <c r="D449" s="43" t="s">
        <v>2629</v>
      </c>
      <c r="E449" s="43" t="s">
        <v>1582</v>
      </c>
      <c r="F449" s="43" t="s">
        <v>1584</v>
      </c>
      <c r="G449">
        <v>540</v>
      </c>
      <c r="H449">
        <v>540</v>
      </c>
      <c r="I449" s="43" t="s">
        <v>1583</v>
      </c>
      <c r="J449" s="43" t="s">
        <v>1503</v>
      </c>
      <c r="K449" s="43" t="s">
        <v>177</v>
      </c>
      <c r="L449" s="43" t="str">
        <f>IF(AND(Home!$A$1&gt;=Leave[[#This Row],[Start Time]],Home!$A$1&lt;=Leave[[#This Row],[End Time]]),"Aplica","No Aplica")</f>
        <v>No Aplica</v>
      </c>
      <c r="M449" s="43" t="str">
        <f>IF(AND(Home!$A$1&gt;=Leave[[#This Row],[Start Time]],Home!$A$1&lt;=Leave[[#This Row],[End Time]]),Home!$A$1,"No Aplica")</f>
        <v>No Aplica</v>
      </c>
      <c r="N449" s="43" t="str">
        <f>Leave[[#This Row],[User Code (Owning User) (Usuario)]]&amp;Leave[[#This Row],[fecha activa]]</f>
        <v>MIE2025260321853No Aplica</v>
      </c>
    </row>
    <row r="450" spans="1:14" x14ac:dyDescent="0.3">
      <c r="A450" s="43" t="s">
        <v>468</v>
      </c>
      <c r="B450" s="3">
        <v>45921</v>
      </c>
      <c r="C450" s="3">
        <v>45921</v>
      </c>
      <c r="D450" s="43" t="s">
        <v>469</v>
      </c>
      <c r="E450" s="43" t="s">
        <v>2543</v>
      </c>
      <c r="F450" s="43" t="s">
        <v>2545</v>
      </c>
      <c r="G450">
        <v>1380</v>
      </c>
      <c r="H450">
        <v>540</v>
      </c>
      <c r="I450" s="43" t="s">
        <v>2544</v>
      </c>
      <c r="J450" s="43" t="s">
        <v>977</v>
      </c>
      <c r="K450" s="43" t="s">
        <v>179</v>
      </c>
      <c r="L450" s="43" t="str">
        <f>IF(AND(Home!$A$1&gt;=Leave[[#This Row],[Start Time]],Home!$A$1&lt;=Leave[[#This Row],[End Time]]),"Aplica","No Aplica")</f>
        <v>No Aplica</v>
      </c>
      <c r="M450" s="43" t="str">
        <f>IF(AND(Home!$A$1&gt;=Leave[[#This Row],[Start Time]],Home!$A$1&lt;=Leave[[#This Row],[End Time]]),Home!$A$1,"No Aplica")</f>
        <v>No Aplica</v>
      </c>
      <c r="N450" s="43" t="str">
        <f>Leave[[#This Row],[User Code (Owning User) (Usuario)]]&amp;Leave[[#This Row],[fecha activa]]</f>
        <v>MIE2025270824216No Aplica</v>
      </c>
    </row>
    <row r="451" spans="1:14" x14ac:dyDescent="0.3">
      <c r="A451" s="43" t="s">
        <v>468</v>
      </c>
      <c r="B451" s="3">
        <v>45917</v>
      </c>
      <c r="C451" s="3">
        <v>45917</v>
      </c>
      <c r="D451" s="43" t="s">
        <v>469</v>
      </c>
      <c r="E451" s="43" t="s">
        <v>2543</v>
      </c>
      <c r="F451" s="43" t="s">
        <v>2545</v>
      </c>
      <c r="G451">
        <v>1380</v>
      </c>
      <c r="H451">
        <v>540</v>
      </c>
      <c r="I451" s="43" t="s">
        <v>2544</v>
      </c>
      <c r="J451" s="43" t="s">
        <v>977</v>
      </c>
      <c r="K451" s="43" t="s">
        <v>179</v>
      </c>
      <c r="L451" s="43" t="str">
        <f>IF(AND(Home!$A$1&gt;=Leave[[#This Row],[Start Time]],Home!$A$1&lt;=Leave[[#This Row],[End Time]]),"Aplica","No Aplica")</f>
        <v>No Aplica</v>
      </c>
      <c r="M451" s="43" t="str">
        <f>IF(AND(Home!$A$1&gt;=Leave[[#This Row],[Start Time]],Home!$A$1&lt;=Leave[[#This Row],[End Time]]),Home!$A$1,"No Aplica")</f>
        <v>No Aplica</v>
      </c>
      <c r="N451" s="43" t="str">
        <f>Leave[[#This Row],[User Code (Owning User) (Usuario)]]&amp;Leave[[#This Row],[fecha activa]]</f>
        <v>MIE2025270824216No Aplica</v>
      </c>
    </row>
    <row r="452" spans="1:14" x14ac:dyDescent="0.3">
      <c r="A452" s="43" t="s">
        <v>471</v>
      </c>
      <c r="B452" s="3">
        <v>45916</v>
      </c>
      <c r="C452" s="3">
        <v>45916</v>
      </c>
      <c r="D452" s="43" t="s">
        <v>3518</v>
      </c>
      <c r="E452" s="43" t="s">
        <v>2543</v>
      </c>
      <c r="F452" s="43" t="s">
        <v>2545</v>
      </c>
      <c r="G452">
        <v>540</v>
      </c>
      <c r="H452">
        <v>540</v>
      </c>
      <c r="I452" s="43" t="s">
        <v>2544</v>
      </c>
      <c r="J452" s="43" t="s">
        <v>977</v>
      </c>
      <c r="K452" s="43" t="s">
        <v>179</v>
      </c>
      <c r="L452" s="43" t="str">
        <f>IF(AND(Home!$A$1&gt;=Leave[[#This Row],[Start Time]],Home!$A$1&lt;=Leave[[#This Row],[End Time]]),"Aplica","No Aplica")</f>
        <v>No Aplica</v>
      </c>
      <c r="M452" s="43" t="str">
        <f>IF(AND(Home!$A$1&gt;=Leave[[#This Row],[Start Time]],Home!$A$1&lt;=Leave[[#This Row],[End Time]]),Home!$A$1,"No Aplica")</f>
        <v>No Aplica</v>
      </c>
      <c r="N452" s="43" t="str">
        <f>Leave[[#This Row],[User Code (Owning User) (Usuario)]]&amp;Leave[[#This Row],[fecha activa]]</f>
        <v>MIE2025270824216No Aplica</v>
      </c>
    </row>
    <row r="453" spans="1:14" x14ac:dyDescent="0.3">
      <c r="A453" s="43" t="s">
        <v>465</v>
      </c>
      <c r="B453" s="3">
        <v>45911</v>
      </c>
      <c r="C453" s="3">
        <v>45911</v>
      </c>
      <c r="D453" s="43" t="s">
        <v>3336</v>
      </c>
      <c r="E453" s="43" t="s">
        <v>2543</v>
      </c>
      <c r="F453" s="43" t="s">
        <v>2545</v>
      </c>
      <c r="G453">
        <v>60</v>
      </c>
      <c r="H453">
        <v>60</v>
      </c>
      <c r="I453" s="43" t="s">
        <v>2544</v>
      </c>
      <c r="J453" s="43" t="s">
        <v>977</v>
      </c>
      <c r="K453" s="43" t="s">
        <v>179</v>
      </c>
      <c r="L453" s="43" t="str">
        <f>IF(AND(Home!$A$1&gt;=Leave[[#This Row],[Start Time]],Home!$A$1&lt;=Leave[[#This Row],[End Time]]),"Aplica","No Aplica")</f>
        <v>No Aplica</v>
      </c>
      <c r="M453" s="43" t="str">
        <f>IF(AND(Home!$A$1&gt;=Leave[[#This Row],[Start Time]],Home!$A$1&lt;=Leave[[#This Row],[End Time]]),Home!$A$1,"No Aplica")</f>
        <v>No Aplica</v>
      </c>
      <c r="N453" s="43" t="str">
        <f>Leave[[#This Row],[User Code (Owning User) (Usuario)]]&amp;Leave[[#This Row],[fecha activa]]</f>
        <v>MIE2025270824216No Aplica</v>
      </c>
    </row>
    <row r="454" spans="1:14" x14ac:dyDescent="0.3">
      <c r="A454" s="43" t="s">
        <v>471</v>
      </c>
      <c r="B454" s="3">
        <v>45910</v>
      </c>
      <c r="C454" s="3">
        <v>45910</v>
      </c>
      <c r="D454" s="43" t="s">
        <v>3267</v>
      </c>
      <c r="E454" s="43" t="s">
        <v>2543</v>
      </c>
      <c r="F454" s="43" t="s">
        <v>2545</v>
      </c>
      <c r="G454">
        <v>480</v>
      </c>
      <c r="H454">
        <v>480</v>
      </c>
      <c r="I454" s="43" t="s">
        <v>2544</v>
      </c>
      <c r="J454" s="43" t="s">
        <v>977</v>
      </c>
      <c r="K454" s="43" t="s">
        <v>179</v>
      </c>
      <c r="L454" s="43" t="str">
        <f>IF(AND(Home!$A$1&gt;=Leave[[#This Row],[Start Time]],Home!$A$1&lt;=Leave[[#This Row],[End Time]]),"Aplica","No Aplica")</f>
        <v>No Aplica</v>
      </c>
      <c r="M454" s="43" t="str">
        <f>IF(AND(Home!$A$1&gt;=Leave[[#This Row],[Start Time]],Home!$A$1&lt;=Leave[[#This Row],[End Time]]),Home!$A$1,"No Aplica")</f>
        <v>No Aplica</v>
      </c>
      <c r="N454" s="43" t="str">
        <f>Leave[[#This Row],[User Code (Owning User) (Usuario)]]&amp;Leave[[#This Row],[fecha activa]]</f>
        <v>MIE2025270824216No Aplica</v>
      </c>
    </row>
    <row r="455" spans="1:14" x14ac:dyDescent="0.3">
      <c r="A455" s="43" t="s">
        <v>465</v>
      </c>
      <c r="B455" s="3">
        <v>45908</v>
      </c>
      <c r="C455" s="3">
        <v>45908</v>
      </c>
      <c r="D455" s="43" t="s">
        <v>647</v>
      </c>
      <c r="E455" s="43" t="s">
        <v>2543</v>
      </c>
      <c r="F455" s="43" t="s">
        <v>2545</v>
      </c>
      <c r="G455">
        <v>120</v>
      </c>
      <c r="H455">
        <v>120</v>
      </c>
      <c r="I455" s="43" t="s">
        <v>2544</v>
      </c>
      <c r="J455" s="43" t="s">
        <v>977</v>
      </c>
      <c r="K455" s="43" t="s">
        <v>179</v>
      </c>
      <c r="L455" s="43" t="str">
        <f>IF(AND(Home!$A$1&gt;=Leave[[#This Row],[Start Time]],Home!$A$1&lt;=Leave[[#This Row],[End Time]]),"Aplica","No Aplica")</f>
        <v>No Aplica</v>
      </c>
      <c r="M455" s="43" t="str">
        <f>IF(AND(Home!$A$1&gt;=Leave[[#This Row],[Start Time]],Home!$A$1&lt;=Leave[[#This Row],[End Time]]),Home!$A$1,"No Aplica")</f>
        <v>No Aplica</v>
      </c>
      <c r="N455" s="43" t="str">
        <f>Leave[[#This Row],[User Code (Owning User) (Usuario)]]&amp;Leave[[#This Row],[fecha activa]]</f>
        <v>MIE2025270824216No Aplica</v>
      </c>
    </row>
    <row r="456" spans="1:14" x14ac:dyDescent="0.3">
      <c r="A456" s="43" t="s">
        <v>465</v>
      </c>
      <c r="B456" s="3">
        <v>45905</v>
      </c>
      <c r="C456" s="3">
        <v>45905</v>
      </c>
      <c r="D456" s="43" t="s">
        <v>493</v>
      </c>
      <c r="E456" s="43" t="s">
        <v>2543</v>
      </c>
      <c r="F456" s="43" t="s">
        <v>2545</v>
      </c>
      <c r="G456">
        <v>60</v>
      </c>
      <c r="H456">
        <v>60</v>
      </c>
      <c r="I456" s="43" t="s">
        <v>2544</v>
      </c>
      <c r="J456" s="43" t="s">
        <v>977</v>
      </c>
      <c r="K456" s="43" t="s">
        <v>179</v>
      </c>
      <c r="L456" s="43" t="str">
        <f>IF(AND(Home!$A$1&gt;=Leave[[#This Row],[Start Time]],Home!$A$1&lt;=Leave[[#This Row],[End Time]]),"Aplica","No Aplica")</f>
        <v>No Aplica</v>
      </c>
      <c r="M456" s="43" t="str">
        <f>IF(AND(Home!$A$1&gt;=Leave[[#This Row],[Start Time]],Home!$A$1&lt;=Leave[[#This Row],[End Time]]),Home!$A$1,"No Aplica")</f>
        <v>No Aplica</v>
      </c>
      <c r="N456" s="43" t="str">
        <f>Leave[[#This Row],[User Code (Owning User) (Usuario)]]&amp;Leave[[#This Row],[fecha activa]]</f>
        <v>MIE2025270824216No Aplica</v>
      </c>
    </row>
    <row r="457" spans="1:14" x14ac:dyDescent="0.3">
      <c r="A457" s="43" t="s">
        <v>465</v>
      </c>
      <c r="B457" s="3">
        <v>45904</v>
      </c>
      <c r="C457" s="3">
        <v>45904</v>
      </c>
      <c r="D457" s="43" t="s">
        <v>2851</v>
      </c>
      <c r="E457" s="43" t="s">
        <v>2543</v>
      </c>
      <c r="F457" s="43" t="s">
        <v>2545</v>
      </c>
      <c r="G457">
        <v>420</v>
      </c>
      <c r="H457">
        <v>420</v>
      </c>
      <c r="I457" s="43" t="s">
        <v>2544</v>
      </c>
      <c r="J457" s="43" t="s">
        <v>977</v>
      </c>
      <c r="K457" s="43" t="s">
        <v>179</v>
      </c>
      <c r="L457" s="43" t="str">
        <f>IF(AND(Home!$A$1&gt;=Leave[[#This Row],[Start Time]],Home!$A$1&lt;=Leave[[#This Row],[End Time]]),"Aplica","No Aplica")</f>
        <v>No Aplica</v>
      </c>
      <c r="M457" s="43" t="str">
        <f>IF(AND(Home!$A$1&gt;=Leave[[#This Row],[Start Time]],Home!$A$1&lt;=Leave[[#This Row],[End Time]]),Home!$A$1,"No Aplica")</f>
        <v>No Aplica</v>
      </c>
      <c r="N457" s="43" t="str">
        <f>Leave[[#This Row],[User Code (Owning User) (Usuario)]]&amp;Leave[[#This Row],[fecha activa]]</f>
        <v>MIE2025270824216No Aplica</v>
      </c>
    </row>
    <row r="458" spans="1:14" x14ac:dyDescent="0.3">
      <c r="A458" s="43" t="s">
        <v>2300</v>
      </c>
      <c r="B458" s="3">
        <v>45902</v>
      </c>
      <c r="C458" s="3">
        <v>45902</v>
      </c>
      <c r="D458" s="43" t="s">
        <v>493</v>
      </c>
      <c r="E458" s="43" t="s">
        <v>2543</v>
      </c>
      <c r="F458" s="43" t="s">
        <v>2545</v>
      </c>
      <c r="G458">
        <v>60</v>
      </c>
      <c r="H458">
        <v>60</v>
      </c>
      <c r="I458" s="43" t="s">
        <v>2544</v>
      </c>
      <c r="J458" s="43" t="s">
        <v>977</v>
      </c>
      <c r="K458" s="43" t="s">
        <v>179</v>
      </c>
      <c r="L458" s="43" t="str">
        <f>IF(AND(Home!$A$1&gt;=Leave[[#This Row],[Start Time]],Home!$A$1&lt;=Leave[[#This Row],[End Time]]),"Aplica","No Aplica")</f>
        <v>No Aplica</v>
      </c>
      <c r="M458" s="43" t="str">
        <f>IF(AND(Home!$A$1&gt;=Leave[[#This Row],[Start Time]],Home!$A$1&lt;=Leave[[#This Row],[End Time]]),Home!$A$1,"No Aplica")</f>
        <v>No Aplica</v>
      </c>
      <c r="N458" s="43" t="str">
        <f>Leave[[#This Row],[User Code (Owning User) (Usuario)]]&amp;Leave[[#This Row],[fecha activa]]</f>
        <v>MIE2025270824216No Aplica</v>
      </c>
    </row>
    <row r="459" spans="1:14" x14ac:dyDescent="0.3">
      <c r="A459" s="43" t="s">
        <v>465</v>
      </c>
      <c r="B459" s="3">
        <v>45901</v>
      </c>
      <c r="C459" s="3">
        <v>45901</v>
      </c>
      <c r="D459" s="43" t="s">
        <v>2709</v>
      </c>
      <c r="E459" s="43" t="s">
        <v>2543</v>
      </c>
      <c r="F459" s="43" t="s">
        <v>2545</v>
      </c>
      <c r="G459">
        <v>60</v>
      </c>
      <c r="H459">
        <v>60</v>
      </c>
      <c r="I459" s="43" t="s">
        <v>2544</v>
      </c>
      <c r="J459" s="43" t="s">
        <v>977</v>
      </c>
      <c r="K459" s="43" t="s">
        <v>179</v>
      </c>
      <c r="L459" s="43" t="str">
        <f>IF(AND(Home!$A$1&gt;=Leave[[#This Row],[Start Time]],Home!$A$1&lt;=Leave[[#This Row],[End Time]]),"Aplica","No Aplica")</f>
        <v>No Aplica</v>
      </c>
      <c r="M459" s="43" t="str">
        <f>IF(AND(Home!$A$1&gt;=Leave[[#This Row],[Start Time]],Home!$A$1&lt;=Leave[[#This Row],[End Time]]),Home!$A$1,"No Aplica")</f>
        <v>No Aplica</v>
      </c>
      <c r="N459" s="43" t="str">
        <f>Leave[[#This Row],[User Code (Owning User) (Usuario)]]&amp;Leave[[#This Row],[fecha activa]]</f>
        <v>MIE2025270824216No Aplica</v>
      </c>
    </row>
    <row r="460" spans="1:14" x14ac:dyDescent="0.3">
      <c r="A460" s="43" t="s">
        <v>601</v>
      </c>
      <c r="B460" s="3">
        <v>45925</v>
      </c>
      <c r="C460" s="3">
        <v>45925</v>
      </c>
      <c r="D460" s="43" t="s">
        <v>647</v>
      </c>
      <c r="E460" s="43" t="s">
        <v>2436</v>
      </c>
      <c r="F460" s="43" t="s">
        <v>2438</v>
      </c>
      <c r="G460">
        <v>120</v>
      </c>
      <c r="H460">
        <v>120</v>
      </c>
      <c r="I460" s="43" t="s">
        <v>2437</v>
      </c>
      <c r="J460" s="43" t="s">
        <v>973</v>
      </c>
      <c r="K460" s="43" t="s">
        <v>177</v>
      </c>
      <c r="L460" s="43" t="str">
        <f>IF(AND(Home!$A$1&gt;=Leave[[#This Row],[Start Time]],Home!$A$1&lt;=Leave[[#This Row],[End Time]]),"Aplica","No Aplica")</f>
        <v>No Aplica</v>
      </c>
      <c r="M460" s="43" t="str">
        <f>IF(AND(Home!$A$1&gt;=Leave[[#This Row],[Start Time]],Home!$A$1&lt;=Leave[[#This Row],[End Time]]),Home!$A$1,"No Aplica")</f>
        <v>No Aplica</v>
      </c>
      <c r="N460" s="43" t="str">
        <f>Leave[[#This Row],[User Code (Owning User) (Usuario)]]&amp;Leave[[#This Row],[fecha activa]]</f>
        <v>MIE2025140824082No Aplica</v>
      </c>
    </row>
    <row r="461" spans="1:14" x14ac:dyDescent="0.3">
      <c r="A461" s="43" t="s">
        <v>468</v>
      </c>
      <c r="B461" s="3">
        <v>45924</v>
      </c>
      <c r="C461" s="3">
        <v>45924</v>
      </c>
      <c r="D461" s="43" t="s">
        <v>469</v>
      </c>
      <c r="E461" s="43" t="s">
        <v>2436</v>
      </c>
      <c r="F461" s="43" t="s">
        <v>2438</v>
      </c>
      <c r="G461">
        <v>540</v>
      </c>
      <c r="H461">
        <v>540</v>
      </c>
      <c r="I461" s="43" t="s">
        <v>2437</v>
      </c>
      <c r="J461" s="43" t="s">
        <v>973</v>
      </c>
      <c r="K461" s="43" t="s">
        <v>177</v>
      </c>
      <c r="L461" s="43" t="str">
        <f>IF(AND(Home!$A$1&gt;=Leave[[#This Row],[Start Time]],Home!$A$1&lt;=Leave[[#This Row],[End Time]]),"Aplica","No Aplica")</f>
        <v>No Aplica</v>
      </c>
      <c r="M461" s="43" t="str">
        <f>IF(AND(Home!$A$1&gt;=Leave[[#This Row],[Start Time]],Home!$A$1&lt;=Leave[[#This Row],[End Time]]),Home!$A$1,"No Aplica")</f>
        <v>No Aplica</v>
      </c>
      <c r="N461" s="43" t="str">
        <f>Leave[[#This Row],[User Code (Owning User) (Usuario)]]&amp;Leave[[#This Row],[fecha activa]]</f>
        <v>MIE2025140824082No Aplica</v>
      </c>
    </row>
    <row r="462" spans="1:14" x14ac:dyDescent="0.3">
      <c r="A462" s="43" t="s">
        <v>601</v>
      </c>
      <c r="B462" s="3">
        <v>45922</v>
      </c>
      <c r="C462" s="3">
        <v>45922</v>
      </c>
      <c r="D462" s="43" t="s">
        <v>647</v>
      </c>
      <c r="E462" s="43" t="s">
        <v>2436</v>
      </c>
      <c r="F462" s="43" t="s">
        <v>2438</v>
      </c>
      <c r="G462">
        <v>120</v>
      </c>
      <c r="H462">
        <v>120</v>
      </c>
      <c r="I462" s="43" t="s">
        <v>2437</v>
      </c>
      <c r="J462" s="43" t="s">
        <v>973</v>
      </c>
      <c r="K462" s="43" t="s">
        <v>177</v>
      </c>
      <c r="L462" s="43" t="str">
        <f>IF(AND(Home!$A$1&gt;=Leave[[#This Row],[Start Time]],Home!$A$1&lt;=Leave[[#This Row],[End Time]]),"Aplica","No Aplica")</f>
        <v>Aplica</v>
      </c>
      <c r="M462" s="43">
        <f>IF(AND(Home!$A$1&gt;=Leave[[#This Row],[Start Time]],Home!$A$1&lt;=Leave[[#This Row],[End Time]]),Home!$A$1,"No Aplica")</f>
        <v>45922</v>
      </c>
      <c r="N462" s="43" t="str">
        <f>Leave[[#This Row],[User Code (Owning User) (Usuario)]]&amp;Leave[[#This Row],[fecha activa]]</f>
        <v>MIE202514082408245922</v>
      </c>
    </row>
    <row r="463" spans="1:14" x14ac:dyDescent="0.3">
      <c r="A463" s="43" t="s">
        <v>468</v>
      </c>
      <c r="B463" s="3">
        <v>45921</v>
      </c>
      <c r="C463" s="3">
        <v>45921</v>
      </c>
      <c r="D463" s="43" t="s">
        <v>469</v>
      </c>
      <c r="E463" s="43" t="s">
        <v>2436</v>
      </c>
      <c r="F463" s="43" t="s">
        <v>2438</v>
      </c>
      <c r="G463">
        <v>540</v>
      </c>
      <c r="H463">
        <v>540</v>
      </c>
      <c r="I463" s="43" t="s">
        <v>2437</v>
      </c>
      <c r="J463" s="43" t="s">
        <v>973</v>
      </c>
      <c r="K463" s="43" t="s">
        <v>177</v>
      </c>
      <c r="L463" s="43" t="str">
        <f>IF(AND(Home!$A$1&gt;=Leave[[#This Row],[Start Time]],Home!$A$1&lt;=Leave[[#This Row],[End Time]]),"Aplica","No Aplica")</f>
        <v>No Aplica</v>
      </c>
      <c r="M463" s="43" t="str">
        <f>IF(AND(Home!$A$1&gt;=Leave[[#This Row],[Start Time]],Home!$A$1&lt;=Leave[[#This Row],[End Time]]),Home!$A$1,"No Aplica")</f>
        <v>No Aplica</v>
      </c>
      <c r="N463" s="43" t="str">
        <f>Leave[[#This Row],[User Code (Owning User) (Usuario)]]&amp;Leave[[#This Row],[fecha activa]]</f>
        <v>MIE2025140824082No Aplica</v>
      </c>
    </row>
    <row r="464" spans="1:14" x14ac:dyDescent="0.3">
      <c r="A464" s="43" t="s">
        <v>601</v>
      </c>
      <c r="B464" s="3">
        <v>45918</v>
      </c>
      <c r="C464" s="3">
        <v>45918</v>
      </c>
      <c r="D464" s="43" t="s">
        <v>1777</v>
      </c>
      <c r="E464" s="43" t="s">
        <v>2436</v>
      </c>
      <c r="F464" s="43" t="s">
        <v>2438</v>
      </c>
      <c r="G464">
        <v>120</v>
      </c>
      <c r="H464">
        <v>120</v>
      </c>
      <c r="I464" s="43" t="s">
        <v>2437</v>
      </c>
      <c r="J464" s="43" t="s">
        <v>973</v>
      </c>
      <c r="K464" s="43" t="s">
        <v>177</v>
      </c>
      <c r="L464" s="43" t="str">
        <f>IF(AND(Home!$A$1&gt;=Leave[[#This Row],[Start Time]],Home!$A$1&lt;=Leave[[#This Row],[End Time]]),"Aplica","No Aplica")</f>
        <v>No Aplica</v>
      </c>
      <c r="M464" s="43" t="str">
        <f>IF(AND(Home!$A$1&gt;=Leave[[#This Row],[Start Time]],Home!$A$1&lt;=Leave[[#This Row],[End Time]]),Home!$A$1,"No Aplica")</f>
        <v>No Aplica</v>
      </c>
      <c r="N464" s="43" t="str">
        <f>Leave[[#This Row],[User Code (Owning User) (Usuario)]]&amp;Leave[[#This Row],[fecha activa]]</f>
        <v>MIE2025140824082No Aplica</v>
      </c>
    </row>
    <row r="465" spans="1:14" x14ac:dyDescent="0.3">
      <c r="A465" s="43" t="s">
        <v>468</v>
      </c>
      <c r="B465" s="3">
        <v>45917</v>
      </c>
      <c r="C465" s="3">
        <v>45917</v>
      </c>
      <c r="D465" s="43" t="s">
        <v>469</v>
      </c>
      <c r="E465" s="43" t="s">
        <v>2436</v>
      </c>
      <c r="F465" s="43" t="s">
        <v>2438</v>
      </c>
      <c r="G465">
        <v>540</v>
      </c>
      <c r="H465">
        <v>540</v>
      </c>
      <c r="I465" s="43" t="s">
        <v>2437</v>
      </c>
      <c r="J465" s="43" t="s">
        <v>973</v>
      </c>
      <c r="K465" s="43" t="s">
        <v>177</v>
      </c>
      <c r="L465" s="43" t="str">
        <f>IF(AND(Home!$A$1&gt;=Leave[[#This Row],[Start Time]],Home!$A$1&lt;=Leave[[#This Row],[End Time]]),"Aplica","No Aplica")</f>
        <v>No Aplica</v>
      </c>
      <c r="M465" s="43" t="str">
        <f>IF(AND(Home!$A$1&gt;=Leave[[#This Row],[Start Time]],Home!$A$1&lt;=Leave[[#This Row],[End Time]]),Home!$A$1,"No Aplica")</f>
        <v>No Aplica</v>
      </c>
      <c r="N465" s="43" t="str">
        <f>Leave[[#This Row],[User Code (Owning User) (Usuario)]]&amp;Leave[[#This Row],[fecha activa]]</f>
        <v>MIE2025140824082No Aplica</v>
      </c>
    </row>
    <row r="466" spans="1:14" x14ac:dyDescent="0.3">
      <c r="A466" s="43" t="s">
        <v>601</v>
      </c>
      <c r="B466" s="3">
        <v>45915</v>
      </c>
      <c r="C466" s="3">
        <v>45915</v>
      </c>
      <c r="D466" s="43" t="s">
        <v>1777</v>
      </c>
      <c r="E466" s="43" t="s">
        <v>2436</v>
      </c>
      <c r="F466" s="43" t="s">
        <v>2438</v>
      </c>
      <c r="G466">
        <v>120</v>
      </c>
      <c r="H466">
        <v>120</v>
      </c>
      <c r="I466" s="43" t="s">
        <v>2437</v>
      </c>
      <c r="J466" s="43" t="s">
        <v>973</v>
      </c>
      <c r="K466" s="43" t="s">
        <v>177</v>
      </c>
      <c r="L466" s="43" t="str">
        <f>IF(AND(Home!$A$1&gt;=Leave[[#This Row],[Start Time]],Home!$A$1&lt;=Leave[[#This Row],[End Time]]),"Aplica","No Aplica")</f>
        <v>No Aplica</v>
      </c>
      <c r="M466" s="43" t="str">
        <f>IF(AND(Home!$A$1&gt;=Leave[[#This Row],[Start Time]],Home!$A$1&lt;=Leave[[#This Row],[End Time]]),Home!$A$1,"No Aplica")</f>
        <v>No Aplica</v>
      </c>
      <c r="N466" s="43" t="str">
        <f>Leave[[#This Row],[User Code (Owning User) (Usuario)]]&amp;Leave[[#This Row],[fecha activa]]</f>
        <v>MIE2025140824082No Aplica</v>
      </c>
    </row>
    <row r="467" spans="1:14" x14ac:dyDescent="0.3">
      <c r="A467" s="43" t="s">
        <v>471</v>
      </c>
      <c r="B467" s="3">
        <v>45905</v>
      </c>
      <c r="C467" s="3">
        <v>45905</v>
      </c>
      <c r="D467" s="43" t="s">
        <v>1864</v>
      </c>
      <c r="E467" s="43" t="s">
        <v>2436</v>
      </c>
      <c r="F467" s="43" t="s">
        <v>2438</v>
      </c>
      <c r="G467">
        <v>150</v>
      </c>
      <c r="H467">
        <v>150</v>
      </c>
      <c r="I467" s="43" t="s">
        <v>2437</v>
      </c>
      <c r="J467" s="43" t="s">
        <v>973</v>
      </c>
      <c r="K467" s="43" t="s">
        <v>177</v>
      </c>
      <c r="L467" s="43" t="str">
        <f>IF(AND(Home!$A$1&gt;=Leave[[#This Row],[Start Time]],Home!$A$1&lt;=Leave[[#This Row],[End Time]]),"Aplica","No Aplica")</f>
        <v>No Aplica</v>
      </c>
      <c r="M467" s="43" t="str">
        <f>IF(AND(Home!$A$1&gt;=Leave[[#This Row],[Start Time]],Home!$A$1&lt;=Leave[[#This Row],[End Time]]),Home!$A$1,"No Aplica")</f>
        <v>No Aplica</v>
      </c>
      <c r="N467" s="43" t="str">
        <f>Leave[[#This Row],[User Code (Owning User) (Usuario)]]&amp;Leave[[#This Row],[fecha activa]]</f>
        <v>MIE2025140824082No Aplica</v>
      </c>
    </row>
    <row r="468" spans="1:14" x14ac:dyDescent="0.3">
      <c r="A468" s="43" t="s">
        <v>601</v>
      </c>
      <c r="B468" s="3">
        <v>45912</v>
      </c>
      <c r="C468" s="3">
        <v>45912</v>
      </c>
      <c r="D468" s="43" t="s">
        <v>1777</v>
      </c>
      <c r="E468" s="43" t="s">
        <v>2436</v>
      </c>
      <c r="F468" s="43" t="s">
        <v>2438</v>
      </c>
      <c r="G468">
        <v>120</v>
      </c>
      <c r="H468">
        <v>120</v>
      </c>
      <c r="I468" s="43" t="s">
        <v>2437</v>
      </c>
      <c r="J468" s="43" t="s">
        <v>973</v>
      </c>
      <c r="K468" s="43" t="s">
        <v>177</v>
      </c>
      <c r="L468" s="43" t="str">
        <f>IF(AND(Home!$A$1&gt;=Leave[[#This Row],[Start Time]],Home!$A$1&lt;=Leave[[#This Row],[End Time]]),"Aplica","No Aplica")</f>
        <v>No Aplica</v>
      </c>
      <c r="M468" s="43" t="str">
        <f>IF(AND(Home!$A$1&gt;=Leave[[#This Row],[Start Time]],Home!$A$1&lt;=Leave[[#This Row],[End Time]]),Home!$A$1,"No Aplica")</f>
        <v>No Aplica</v>
      </c>
      <c r="N468" s="43" t="str">
        <f>Leave[[#This Row],[User Code (Owning User) (Usuario)]]&amp;Leave[[#This Row],[fecha activa]]</f>
        <v>MIE2025140824082No Aplica</v>
      </c>
    </row>
    <row r="469" spans="1:14" x14ac:dyDescent="0.3">
      <c r="A469" s="43" t="s">
        <v>471</v>
      </c>
      <c r="B469" s="3">
        <v>45910</v>
      </c>
      <c r="C469" s="3">
        <v>45910</v>
      </c>
      <c r="D469" s="43" t="s">
        <v>1864</v>
      </c>
      <c r="E469" s="43" t="s">
        <v>2436</v>
      </c>
      <c r="F469" s="43" t="s">
        <v>2438</v>
      </c>
      <c r="G469">
        <v>540</v>
      </c>
      <c r="H469">
        <v>540</v>
      </c>
      <c r="I469" s="43" t="s">
        <v>2437</v>
      </c>
      <c r="J469" s="43" t="s">
        <v>973</v>
      </c>
      <c r="K469" s="43" t="s">
        <v>177</v>
      </c>
      <c r="L469" s="43" t="str">
        <f>IF(AND(Home!$A$1&gt;=Leave[[#This Row],[Start Time]],Home!$A$1&lt;=Leave[[#This Row],[End Time]]),"Aplica","No Aplica")</f>
        <v>No Aplica</v>
      </c>
      <c r="M469" s="43" t="str">
        <f>IF(AND(Home!$A$1&gt;=Leave[[#This Row],[Start Time]],Home!$A$1&lt;=Leave[[#This Row],[End Time]]),Home!$A$1,"No Aplica")</f>
        <v>No Aplica</v>
      </c>
      <c r="N469" s="43" t="str">
        <f>Leave[[#This Row],[User Code (Owning User) (Usuario)]]&amp;Leave[[#This Row],[fecha activa]]</f>
        <v>MIE2025140824082No Aplica</v>
      </c>
    </row>
    <row r="470" spans="1:14" x14ac:dyDescent="0.3">
      <c r="A470" s="43" t="s">
        <v>471</v>
      </c>
      <c r="B470" s="3">
        <v>45909</v>
      </c>
      <c r="C470" s="3">
        <v>45909</v>
      </c>
      <c r="D470" s="43" t="s">
        <v>1864</v>
      </c>
      <c r="E470" s="43" t="s">
        <v>2436</v>
      </c>
      <c r="F470" s="43" t="s">
        <v>2438</v>
      </c>
      <c r="G470">
        <v>540</v>
      </c>
      <c r="H470">
        <v>540</v>
      </c>
      <c r="I470" s="43" t="s">
        <v>2437</v>
      </c>
      <c r="J470" s="43" t="s">
        <v>973</v>
      </c>
      <c r="K470" s="43" t="s">
        <v>177</v>
      </c>
      <c r="L470" s="43" t="str">
        <f>IF(AND(Home!$A$1&gt;=Leave[[#This Row],[Start Time]],Home!$A$1&lt;=Leave[[#This Row],[End Time]]),"Aplica","No Aplica")</f>
        <v>No Aplica</v>
      </c>
      <c r="M470" s="43" t="str">
        <f>IF(AND(Home!$A$1&gt;=Leave[[#This Row],[Start Time]],Home!$A$1&lt;=Leave[[#This Row],[End Time]]),Home!$A$1,"No Aplica")</f>
        <v>No Aplica</v>
      </c>
      <c r="N470" s="43" t="str">
        <f>Leave[[#This Row],[User Code (Owning User) (Usuario)]]&amp;Leave[[#This Row],[fecha activa]]</f>
        <v>MIE2025140824082No Aplica</v>
      </c>
    </row>
    <row r="471" spans="1:14" x14ac:dyDescent="0.3">
      <c r="A471" s="43" t="s">
        <v>601</v>
      </c>
      <c r="B471" s="3">
        <v>45908</v>
      </c>
      <c r="C471" s="3">
        <v>45908</v>
      </c>
      <c r="D471" s="43" t="s">
        <v>664</v>
      </c>
      <c r="E471" s="43" t="s">
        <v>2436</v>
      </c>
      <c r="F471" s="43" t="s">
        <v>2438</v>
      </c>
      <c r="G471">
        <v>120</v>
      </c>
      <c r="H471">
        <v>120</v>
      </c>
      <c r="I471" s="43" t="s">
        <v>2437</v>
      </c>
      <c r="J471" s="43" t="s">
        <v>973</v>
      </c>
      <c r="K471" s="43" t="s">
        <v>177</v>
      </c>
      <c r="L471" s="43" t="str">
        <f>IF(AND(Home!$A$1&gt;=Leave[[#This Row],[Start Time]],Home!$A$1&lt;=Leave[[#This Row],[End Time]]),"Aplica","No Aplica")</f>
        <v>No Aplica</v>
      </c>
      <c r="M471" s="43" t="str">
        <f>IF(AND(Home!$A$1&gt;=Leave[[#This Row],[Start Time]],Home!$A$1&lt;=Leave[[#This Row],[End Time]]),Home!$A$1,"No Aplica")</f>
        <v>No Aplica</v>
      </c>
      <c r="N471" s="43" t="str">
        <f>Leave[[#This Row],[User Code (Owning User) (Usuario)]]&amp;Leave[[#This Row],[fecha activa]]</f>
        <v>MIE2025140824082No Aplica</v>
      </c>
    </row>
    <row r="472" spans="1:14" x14ac:dyDescent="0.3">
      <c r="A472" s="43" t="s">
        <v>601</v>
      </c>
      <c r="B472" s="3">
        <v>45904</v>
      </c>
      <c r="C472" s="3">
        <v>45904</v>
      </c>
      <c r="D472" s="43" t="s">
        <v>842</v>
      </c>
      <c r="E472" s="43" t="s">
        <v>2436</v>
      </c>
      <c r="F472" s="43" t="s">
        <v>2438</v>
      </c>
      <c r="G472">
        <v>120</v>
      </c>
      <c r="H472">
        <v>120</v>
      </c>
      <c r="I472" s="43" t="s">
        <v>2437</v>
      </c>
      <c r="J472" s="43" t="s">
        <v>973</v>
      </c>
      <c r="K472" s="43" t="s">
        <v>177</v>
      </c>
      <c r="L472" s="43" t="str">
        <f>IF(AND(Home!$A$1&gt;=Leave[[#This Row],[Start Time]],Home!$A$1&lt;=Leave[[#This Row],[End Time]]),"Aplica","No Aplica")</f>
        <v>No Aplica</v>
      </c>
      <c r="M472" s="43" t="str">
        <f>IF(AND(Home!$A$1&gt;=Leave[[#This Row],[Start Time]],Home!$A$1&lt;=Leave[[#This Row],[End Time]]),Home!$A$1,"No Aplica")</f>
        <v>No Aplica</v>
      </c>
      <c r="N472" s="43" t="str">
        <f>Leave[[#This Row],[User Code (Owning User) (Usuario)]]&amp;Leave[[#This Row],[fecha activa]]</f>
        <v>MIE2025140824082No Aplica</v>
      </c>
    </row>
    <row r="473" spans="1:14" x14ac:dyDescent="0.3">
      <c r="A473" s="43" t="s">
        <v>468</v>
      </c>
      <c r="B473" s="3">
        <v>45903</v>
      </c>
      <c r="C473" s="3">
        <v>45903</v>
      </c>
      <c r="D473" s="43" t="s">
        <v>469</v>
      </c>
      <c r="E473" s="43" t="s">
        <v>2436</v>
      </c>
      <c r="F473" s="43" t="s">
        <v>2438</v>
      </c>
      <c r="G473">
        <v>540</v>
      </c>
      <c r="H473">
        <v>540</v>
      </c>
      <c r="I473" s="43" t="s">
        <v>2437</v>
      </c>
      <c r="J473" s="43" t="s">
        <v>973</v>
      </c>
      <c r="K473" s="43" t="s">
        <v>177</v>
      </c>
      <c r="L473" s="43" t="str">
        <f>IF(AND(Home!$A$1&gt;=Leave[[#This Row],[Start Time]],Home!$A$1&lt;=Leave[[#This Row],[End Time]]),"Aplica","No Aplica")</f>
        <v>No Aplica</v>
      </c>
      <c r="M473" s="43" t="str">
        <f>IF(AND(Home!$A$1&gt;=Leave[[#This Row],[Start Time]],Home!$A$1&lt;=Leave[[#This Row],[End Time]]),Home!$A$1,"No Aplica")</f>
        <v>No Aplica</v>
      </c>
      <c r="N473" s="43" t="str">
        <f>Leave[[#This Row],[User Code (Owning User) (Usuario)]]&amp;Leave[[#This Row],[fecha activa]]</f>
        <v>MIE2025140824082No Aplica</v>
      </c>
    </row>
    <row r="474" spans="1:14" x14ac:dyDescent="0.3">
      <c r="A474" s="43" t="s">
        <v>601</v>
      </c>
      <c r="B474" s="3">
        <v>45901</v>
      </c>
      <c r="C474" s="3">
        <v>45901</v>
      </c>
      <c r="D474" s="43" t="s">
        <v>842</v>
      </c>
      <c r="E474" s="43" t="s">
        <v>2436</v>
      </c>
      <c r="F474" s="43" t="s">
        <v>2438</v>
      </c>
      <c r="G474">
        <v>120</v>
      </c>
      <c r="H474">
        <v>120</v>
      </c>
      <c r="I474" s="43" t="s">
        <v>2437</v>
      </c>
      <c r="J474" s="43" t="s">
        <v>973</v>
      </c>
      <c r="K474" s="43" t="s">
        <v>177</v>
      </c>
      <c r="L474" s="43" t="str">
        <f>IF(AND(Home!$A$1&gt;=Leave[[#This Row],[Start Time]],Home!$A$1&lt;=Leave[[#This Row],[End Time]]),"Aplica","No Aplica")</f>
        <v>No Aplica</v>
      </c>
      <c r="M474" s="43" t="str">
        <f>IF(AND(Home!$A$1&gt;=Leave[[#This Row],[Start Time]],Home!$A$1&lt;=Leave[[#This Row],[End Time]]),Home!$A$1,"No Aplica")</f>
        <v>No Aplica</v>
      </c>
      <c r="N474" s="43" t="str">
        <f>Leave[[#This Row],[User Code (Owning User) (Usuario)]]&amp;Leave[[#This Row],[fecha activa]]</f>
        <v>MIE2025140824082No Aplica</v>
      </c>
    </row>
    <row r="475" spans="1:14" x14ac:dyDescent="0.3">
      <c r="A475" s="43" t="s">
        <v>465</v>
      </c>
      <c r="B475" s="3">
        <v>45916</v>
      </c>
      <c r="C475" s="3">
        <v>45916</v>
      </c>
      <c r="D475" s="43" t="s">
        <v>474</v>
      </c>
      <c r="E475" s="43" t="s">
        <v>1245</v>
      </c>
      <c r="F475" s="43" t="s">
        <v>1247</v>
      </c>
      <c r="G475">
        <v>540</v>
      </c>
      <c r="H475">
        <v>540</v>
      </c>
      <c r="I475" s="43" t="s">
        <v>1246</v>
      </c>
      <c r="J475" s="43" t="s">
        <v>1033</v>
      </c>
      <c r="K475" s="43" t="s">
        <v>178</v>
      </c>
      <c r="L475" s="43" t="str">
        <f>IF(AND(Home!$A$1&gt;=Leave[[#This Row],[Start Time]],Home!$A$1&lt;=Leave[[#This Row],[End Time]]),"Aplica","No Aplica")</f>
        <v>No Aplica</v>
      </c>
      <c r="M475" s="43" t="str">
        <f>IF(AND(Home!$A$1&gt;=Leave[[#This Row],[Start Time]],Home!$A$1&lt;=Leave[[#This Row],[End Time]]),Home!$A$1,"No Aplica")</f>
        <v>No Aplica</v>
      </c>
      <c r="N475" s="43" t="str">
        <f>Leave[[#This Row],[User Code (Owning User) (Usuario)]]&amp;Leave[[#This Row],[fecha activa]]</f>
        <v>MIE2024311220147No Aplica</v>
      </c>
    </row>
    <row r="476" spans="1:14" x14ac:dyDescent="0.3">
      <c r="A476" s="43" t="s">
        <v>465</v>
      </c>
      <c r="B476" s="3">
        <v>45911</v>
      </c>
      <c r="C476" s="3">
        <v>45911</v>
      </c>
      <c r="D476" s="43" t="s">
        <v>469</v>
      </c>
      <c r="E476" s="43" t="s">
        <v>1245</v>
      </c>
      <c r="F476" s="43" t="s">
        <v>1247</v>
      </c>
      <c r="G476">
        <v>540</v>
      </c>
      <c r="H476">
        <v>540</v>
      </c>
      <c r="I476" s="43" t="s">
        <v>1246</v>
      </c>
      <c r="J476" s="43" t="s">
        <v>1033</v>
      </c>
      <c r="K476" s="43" t="s">
        <v>178</v>
      </c>
      <c r="L476" s="43" t="str">
        <f>IF(AND(Home!$A$1&gt;=Leave[[#This Row],[Start Time]],Home!$A$1&lt;=Leave[[#This Row],[End Time]]),"Aplica","No Aplica")</f>
        <v>No Aplica</v>
      </c>
      <c r="M476" s="43" t="str">
        <f>IF(AND(Home!$A$1&gt;=Leave[[#This Row],[Start Time]],Home!$A$1&lt;=Leave[[#This Row],[End Time]]),Home!$A$1,"No Aplica")</f>
        <v>No Aplica</v>
      </c>
      <c r="N476" s="43" t="str">
        <f>Leave[[#This Row],[User Code (Owning User) (Usuario)]]&amp;Leave[[#This Row],[fecha activa]]</f>
        <v>MIE2024311220147No Aplica</v>
      </c>
    </row>
    <row r="477" spans="1:14" x14ac:dyDescent="0.3">
      <c r="A477" s="43" t="s">
        <v>465</v>
      </c>
      <c r="B477" s="3">
        <v>45903</v>
      </c>
      <c r="C477" s="3">
        <v>45903</v>
      </c>
      <c r="D477" s="43" t="s">
        <v>469</v>
      </c>
      <c r="E477" s="43" t="s">
        <v>1245</v>
      </c>
      <c r="F477" s="43" t="s">
        <v>1247</v>
      </c>
      <c r="G477">
        <v>0</v>
      </c>
      <c r="H477">
        <v>0</v>
      </c>
      <c r="I477" s="43" t="s">
        <v>1246</v>
      </c>
      <c r="J477" s="43" t="s">
        <v>1033</v>
      </c>
      <c r="K477" s="43" t="s">
        <v>178</v>
      </c>
      <c r="L477" s="43" t="str">
        <f>IF(AND(Home!$A$1&gt;=Leave[[#This Row],[Start Time]],Home!$A$1&lt;=Leave[[#This Row],[End Time]]),"Aplica","No Aplica")</f>
        <v>No Aplica</v>
      </c>
      <c r="M477" s="43" t="str">
        <f>IF(AND(Home!$A$1&gt;=Leave[[#This Row],[Start Time]],Home!$A$1&lt;=Leave[[#This Row],[End Time]]),Home!$A$1,"No Aplica")</f>
        <v>No Aplica</v>
      </c>
      <c r="N477" s="43" t="str">
        <f>Leave[[#This Row],[User Code (Owning User) (Usuario)]]&amp;Leave[[#This Row],[fecha activa]]</f>
        <v>MIE2024311220147No Aplica</v>
      </c>
    </row>
    <row r="478" spans="1:14" x14ac:dyDescent="0.3">
      <c r="A478" s="43" t="s">
        <v>471</v>
      </c>
      <c r="B478" s="3">
        <v>45915</v>
      </c>
      <c r="C478" s="3">
        <v>45915</v>
      </c>
      <c r="D478" s="43" t="s">
        <v>621</v>
      </c>
      <c r="E478" s="43" t="s">
        <v>367</v>
      </c>
      <c r="F478" s="43" t="s">
        <v>368</v>
      </c>
      <c r="G478">
        <v>60</v>
      </c>
      <c r="H478">
        <v>60</v>
      </c>
      <c r="I478" s="43" t="s">
        <v>1213</v>
      </c>
      <c r="J478" s="43" t="s">
        <v>1034</v>
      </c>
      <c r="K478" s="43" t="s">
        <v>178</v>
      </c>
      <c r="L478" s="43" t="str">
        <f>IF(AND(Home!$A$1&gt;=Leave[[#This Row],[Start Time]],Home!$A$1&lt;=Leave[[#This Row],[End Time]]),"Aplica","No Aplica")</f>
        <v>No Aplica</v>
      </c>
      <c r="M478" s="43" t="str">
        <f>IF(AND(Home!$A$1&gt;=Leave[[#This Row],[Start Time]],Home!$A$1&lt;=Leave[[#This Row],[End Time]]),Home!$A$1,"No Aplica")</f>
        <v>No Aplica</v>
      </c>
      <c r="N478" s="43" t="str">
        <f>Leave[[#This Row],[User Code (Owning User) (Usuario)]]&amp;Leave[[#This Row],[fecha activa]]</f>
        <v>MIE2023110912508No Aplica</v>
      </c>
    </row>
    <row r="479" spans="1:14" x14ac:dyDescent="0.3">
      <c r="A479" s="43" t="s">
        <v>471</v>
      </c>
      <c r="B479" s="3">
        <v>45911</v>
      </c>
      <c r="C479" s="3">
        <v>45911</v>
      </c>
      <c r="D479" s="43" t="s">
        <v>621</v>
      </c>
      <c r="E479" s="43" t="s">
        <v>367</v>
      </c>
      <c r="F479" s="43" t="s">
        <v>368</v>
      </c>
      <c r="G479">
        <v>60</v>
      </c>
      <c r="H479">
        <v>60</v>
      </c>
      <c r="I479" s="43" t="s">
        <v>1213</v>
      </c>
      <c r="J479" s="43" t="s">
        <v>1034</v>
      </c>
      <c r="K479" s="43" t="s">
        <v>178</v>
      </c>
      <c r="L479" s="43" t="str">
        <f>IF(AND(Home!$A$1&gt;=Leave[[#This Row],[Start Time]],Home!$A$1&lt;=Leave[[#This Row],[End Time]]),"Aplica","No Aplica")</f>
        <v>No Aplica</v>
      </c>
      <c r="M479" s="43" t="str">
        <f>IF(AND(Home!$A$1&gt;=Leave[[#This Row],[Start Time]],Home!$A$1&lt;=Leave[[#This Row],[End Time]]),Home!$A$1,"No Aplica")</f>
        <v>No Aplica</v>
      </c>
      <c r="N479" s="43" t="str">
        <f>Leave[[#This Row],[User Code (Owning User) (Usuario)]]&amp;Leave[[#This Row],[fecha activa]]</f>
        <v>MIE2023110912508No Aplica</v>
      </c>
    </row>
    <row r="480" spans="1:14" x14ac:dyDescent="0.3">
      <c r="A480" s="43" t="s">
        <v>471</v>
      </c>
      <c r="B480" s="3">
        <v>45910</v>
      </c>
      <c r="C480" s="3">
        <v>45910</v>
      </c>
      <c r="D480" s="43" t="s">
        <v>621</v>
      </c>
      <c r="E480" s="43" t="s">
        <v>367</v>
      </c>
      <c r="F480" s="43" t="s">
        <v>368</v>
      </c>
      <c r="G480">
        <v>60</v>
      </c>
      <c r="H480">
        <v>60</v>
      </c>
      <c r="I480" s="43" t="s">
        <v>1213</v>
      </c>
      <c r="J480" s="43" t="s">
        <v>1034</v>
      </c>
      <c r="K480" s="43" t="s">
        <v>178</v>
      </c>
      <c r="L480" s="43" t="str">
        <f>IF(AND(Home!$A$1&gt;=Leave[[#This Row],[Start Time]],Home!$A$1&lt;=Leave[[#This Row],[End Time]]),"Aplica","No Aplica")</f>
        <v>No Aplica</v>
      </c>
      <c r="M480" s="43" t="str">
        <f>IF(AND(Home!$A$1&gt;=Leave[[#This Row],[Start Time]],Home!$A$1&lt;=Leave[[#This Row],[End Time]]),Home!$A$1,"No Aplica")</f>
        <v>No Aplica</v>
      </c>
      <c r="N480" s="43" t="str">
        <f>Leave[[#This Row],[User Code (Owning User) (Usuario)]]&amp;Leave[[#This Row],[fecha activa]]</f>
        <v>MIE2023110912508No Aplica</v>
      </c>
    </row>
    <row r="481" spans="1:14" x14ac:dyDescent="0.3">
      <c r="A481" s="43" t="s">
        <v>471</v>
      </c>
      <c r="B481" s="3">
        <v>45908</v>
      </c>
      <c r="C481" s="3">
        <v>45908</v>
      </c>
      <c r="D481" s="43" t="s">
        <v>621</v>
      </c>
      <c r="E481" s="43" t="s">
        <v>367</v>
      </c>
      <c r="F481" s="43" t="s">
        <v>368</v>
      </c>
      <c r="G481">
        <v>60</v>
      </c>
      <c r="H481">
        <v>60</v>
      </c>
      <c r="I481" s="43" t="s">
        <v>1213</v>
      </c>
      <c r="J481" s="43" t="s">
        <v>1034</v>
      </c>
      <c r="K481" s="43" t="s">
        <v>178</v>
      </c>
      <c r="L481" s="43" t="str">
        <f>IF(AND(Home!$A$1&gt;=Leave[[#This Row],[Start Time]],Home!$A$1&lt;=Leave[[#This Row],[End Time]]),"Aplica","No Aplica")</f>
        <v>No Aplica</v>
      </c>
      <c r="M481" s="43" t="str">
        <f>IF(AND(Home!$A$1&gt;=Leave[[#This Row],[Start Time]],Home!$A$1&lt;=Leave[[#This Row],[End Time]]),Home!$A$1,"No Aplica")</f>
        <v>No Aplica</v>
      </c>
      <c r="N481" s="43" t="str">
        <f>Leave[[#This Row],[User Code (Owning User) (Usuario)]]&amp;Leave[[#This Row],[fecha activa]]</f>
        <v>MIE2023110912508No Aplica</v>
      </c>
    </row>
    <row r="482" spans="1:14" x14ac:dyDescent="0.3">
      <c r="A482" s="43" t="s">
        <v>471</v>
      </c>
      <c r="B482" s="3">
        <v>45904</v>
      </c>
      <c r="C482" s="3">
        <v>45904</v>
      </c>
      <c r="D482" s="43" t="s">
        <v>621</v>
      </c>
      <c r="E482" s="43" t="s">
        <v>367</v>
      </c>
      <c r="F482" s="43" t="s">
        <v>368</v>
      </c>
      <c r="G482">
        <v>60</v>
      </c>
      <c r="H482">
        <v>60</v>
      </c>
      <c r="I482" s="43" t="s">
        <v>1213</v>
      </c>
      <c r="J482" s="43" t="s">
        <v>1034</v>
      </c>
      <c r="K482" s="43" t="s">
        <v>178</v>
      </c>
      <c r="L482" s="43" t="str">
        <f>IF(AND(Home!$A$1&gt;=Leave[[#This Row],[Start Time]],Home!$A$1&lt;=Leave[[#This Row],[End Time]]),"Aplica","No Aplica")</f>
        <v>No Aplica</v>
      </c>
      <c r="M482" s="43" t="str">
        <f>IF(AND(Home!$A$1&gt;=Leave[[#This Row],[Start Time]],Home!$A$1&lt;=Leave[[#This Row],[End Time]]),Home!$A$1,"No Aplica")</f>
        <v>No Aplica</v>
      </c>
      <c r="N482" s="43" t="str">
        <f>Leave[[#This Row],[User Code (Owning User) (Usuario)]]&amp;Leave[[#This Row],[fecha activa]]</f>
        <v>MIE2023110912508No Aplica</v>
      </c>
    </row>
    <row r="483" spans="1:14" x14ac:dyDescent="0.3">
      <c r="A483" s="43" t="s">
        <v>471</v>
      </c>
      <c r="B483" s="3">
        <v>45901</v>
      </c>
      <c r="C483" s="3">
        <v>45901</v>
      </c>
      <c r="D483" s="43" t="s">
        <v>621</v>
      </c>
      <c r="E483" s="43" t="s">
        <v>367</v>
      </c>
      <c r="F483" s="43" t="s">
        <v>368</v>
      </c>
      <c r="G483">
        <v>60</v>
      </c>
      <c r="H483">
        <v>60</v>
      </c>
      <c r="I483" s="43" t="s">
        <v>1213</v>
      </c>
      <c r="J483" s="43" t="s">
        <v>1034</v>
      </c>
      <c r="K483" s="43" t="s">
        <v>178</v>
      </c>
      <c r="L483" s="43" t="str">
        <f>IF(AND(Home!$A$1&gt;=Leave[[#This Row],[Start Time]],Home!$A$1&lt;=Leave[[#This Row],[End Time]]),"Aplica","No Aplica")</f>
        <v>No Aplica</v>
      </c>
      <c r="M483" s="43" t="str">
        <f>IF(AND(Home!$A$1&gt;=Leave[[#This Row],[Start Time]],Home!$A$1&lt;=Leave[[#This Row],[End Time]]),Home!$A$1,"No Aplica")</f>
        <v>No Aplica</v>
      </c>
      <c r="N483" s="43" t="str">
        <f>Leave[[#This Row],[User Code (Owning User) (Usuario)]]&amp;Leave[[#This Row],[fecha activa]]</f>
        <v>MIE2023110912508No Aplica</v>
      </c>
    </row>
    <row r="484" spans="1:14" x14ac:dyDescent="0.3">
      <c r="A484" s="43" t="s">
        <v>471</v>
      </c>
      <c r="B484" s="3">
        <v>45926</v>
      </c>
      <c r="C484" s="3">
        <v>45926</v>
      </c>
      <c r="D484" s="43" t="s">
        <v>493</v>
      </c>
      <c r="E484" s="43" t="s">
        <v>540</v>
      </c>
      <c r="F484" s="43" t="s">
        <v>547</v>
      </c>
      <c r="G484">
        <v>60</v>
      </c>
      <c r="H484">
        <v>60</v>
      </c>
      <c r="I484" s="43" t="s">
        <v>1301</v>
      </c>
      <c r="J484" s="43" t="s">
        <v>1105</v>
      </c>
      <c r="K484" s="43" t="s">
        <v>177</v>
      </c>
      <c r="L484" s="43" t="str">
        <f>IF(AND(Home!$A$1&gt;=Leave[[#This Row],[Start Time]],Home!$A$1&lt;=Leave[[#This Row],[End Time]]),"Aplica","No Aplica")</f>
        <v>No Aplica</v>
      </c>
      <c r="M484" s="43" t="str">
        <f>IF(AND(Home!$A$1&gt;=Leave[[#This Row],[Start Time]],Home!$A$1&lt;=Leave[[#This Row],[End Time]]),Home!$A$1,"No Aplica")</f>
        <v>No Aplica</v>
      </c>
      <c r="N484" s="43" t="str">
        <f>Leave[[#This Row],[User Code (Owning User) (Usuario)]]&amp;Leave[[#This Row],[fecha activa]]</f>
        <v>MIE2024190415137No Aplica</v>
      </c>
    </row>
    <row r="485" spans="1:14" x14ac:dyDescent="0.3">
      <c r="A485" s="43" t="s">
        <v>471</v>
      </c>
      <c r="B485" s="3">
        <v>45925</v>
      </c>
      <c r="C485" s="3">
        <v>45925</v>
      </c>
      <c r="D485" s="43" t="s">
        <v>493</v>
      </c>
      <c r="E485" s="43" t="s">
        <v>540</v>
      </c>
      <c r="F485" s="43" t="s">
        <v>547</v>
      </c>
      <c r="G485">
        <v>60</v>
      </c>
      <c r="H485">
        <v>60</v>
      </c>
      <c r="I485" s="43" t="s">
        <v>1301</v>
      </c>
      <c r="J485" s="43" t="s">
        <v>1105</v>
      </c>
      <c r="K485" s="43" t="s">
        <v>177</v>
      </c>
      <c r="L485" s="43" t="str">
        <f>IF(AND(Home!$A$1&gt;=Leave[[#This Row],[Start Time]],Home!$A$1&lt;=Leave[[#This Row],[End Time]]),"Aplica","No Aplica")</f>
        <v>No Aplica</v>
      </c>
      <c r="M485" s="43" t="str">
        <f>IF(AND(Home!$A$1&gt;=Leave[[#This Row],[Start Time]],Home!$A$1&lt;=Leave[[#This Row],[End Time]]),Home!$A$1,"No Aplica")</f>
        <v>No Aplica</v>
      </c>
      <c r="N485" s="43" t="str">
        <f>Leave[[#This Row],[User Code (Owning User) (Usuario)]]&amp;Leave[[#This Row],[fecha activa]]</f>
        <v>MIE2024190415137No Aplica</v>
      </c>
    </row>
    <row r="486" spans="1:14" x14ac:dyDescent="0.3">
      <c r="A486" s="43" t="s">
        <v>471</v>
      </c>
      <c r="B486" s="3">
        <v>45923</v>
      </c>
      <c r="C486" s="3">
        <v>45923</v>
      </c>
      <c r="D486" s="43" t="s">
        <v>493</v>
      </c>
      <c r="E486" s="43" t="s">
        <v>540</v>
      </c>
      <c r="F486" s="43" t="s">
        <v>547</v>
      </c>
      <c r="G486">
        <v>60</v>
      </c>
      <c r="H486">
        <v>60</v>
      </c>
      <c r="I486" s="43" t="s">
        <v>1301</v>
      </c>
      <c r="J486" s="43" t="s">
        <v>1105</v>
      </c>
      <c r="K486" s="43" t="s">
        <v>177</v>
      </c>
      <c r="L486" s="43" t="str">
        <f>IF(AND(Home!$A$1&gt;=Leave[[#This Row],[Start Time]],Home!$A$1&lt;=Leave[[#This Row],[End Time]]),"Aplica","No Aplica")</f>
        <v>No Aplica</v>
      </c>
      <c r="M486" s="43" t="str">
        <f>IF(AND(Home!$A$1&gt;=Leave[[#This Row],[Start Time]],Home!$A$1&lt;=Leave[[#This Row],[End Time]]),Home!$A$1,"No Aplica")</f>
        <v>No Aplica</v>
      </c>
      <c r="N486" s="43" t="str">
        <f>Leave[[#This Row],[User Code (Owning User) (Usuario)]]&amp;Leave[[#This Row],[fecha activa]]</f>
        <v>MIE2024190415137No Aplica</v>
      </c>
    </row>
    <row r="487" spans="1:14" x14ac:dyDescent="0.3">
      <c r="A487" s="43" t="s">
        <v>471</v>
      </c>
      <c r="B487" s="3">
        <v>45922</v>
      </c>
      <c r="C487" s="3">
        <v>45922</v>
      </c>
      <c r="D487" s="43" t="s">
        <v>493</v>
      </c>
      <c r="E487" s="43" t="s">
        <v>540</v>
      </c>
      <c r="F487" s="43" t="s">
        <v>547</v>
      </c>
      <c r="G487">
        <v>60</v>
      </c>
      <c r="H487">
        <v>60</v>
      </c>
      <c r="I487" s="43" t="s">
        <v>1301</v>
      </c>
      <c r="J487" s="43" t="s">
        <v>1105</v>
      </c>
      <c r="K487" s="43" t="s">
        <v>177</v>
      </c>
      <c r="L487" s="43" t="str">
        <f>IF(AND(Home!$A$1&gt;=Leave[[#This Row],[Start Time]],Home!$A$1&lt;=Leave[[#This Row],[End Time]]),"Aplica","No Aplica")</f>
        <v>Aplica</v>
      </c>
      <c r="M487" s="43">
        <f>IF(AND(Home!$A$1&gt;=Leave[[#This Row],[Start Time]],Home!$A$1&lt;=Leave[[#This Row],[End Time]]),Home!$A$1,"No Aplica")</f>
        <v>45922</v>
      </c>
      <c r="N487" s="43" t="str">
        <f>Leave[[#This Row],[User Code (Owning User) (Usuario)]]&amp;Leave[[#This Row],[fecha activa]]</f>
        <v>MIE202419041513745922</v>
      </c>
    </row>
    <row r="488" spans="1:14" x14ac:dyDescent="0.3">
      <c r="A488" s="43" t="s">
        <v>468</v>
      </c>
      <c r="B488" s="3">
        <v>45924</v>
      </c>
      <c r="C488" s="3">
        <v>45924</v>
      </c>
      <c r="D488" s="43" t="s">
        <v>469</v>
      </c>
      <c r="E488" s="43" t="s">
        <v>540</v>
      </c>
      <c r="F488" s="43" t="s">
        <v>547</v>
      </c>
      <c r="G488">
        <v>1410</v>
      </c>
      <c r="H488">
        <v>540</v>
      </c>
      <c r="I488" s="43" t="s">
        <v>1301</v>
      </c>
      <c r="J488" s="43" t="s">
        <v>1105</v>
      </c>
      <c r="K488" s="43" t="s">
        <v>177</v>
      </c>
      <c r="L488" s="43" t="str">
        <f>IF(AND(Home!$A$1&gt;=Leave[[#This Row],[Start Time]],Home!$A$1&lt;=Leave[[#This Row],[End Time]]),"Aplica","No Aplica")</f>
        <v>No Aplica</v>
      </c>
      <c r="M488" s="43" t="str">
        <f>IF(AND(Home!$A$1&gt;=Leave[[#This Row],[Start Time]],Home!$A$1&lt;=Leave[[#This Row],[End Time]]),Home!$A$1,"No Aplica")</f>
        <v>No Aplica</v>
      </c>
      <c r="N488" s="43" t="str">
        <f>Leave[[#This Row],[User Code (Owning User) (Usuario)]]&amp;Leave[[#This Row],[fecha activa]]</f>
        <v>MIE2024190415137No Aplica</v>
      </c>
    </row>
    <row r="489" spans="1:14" x14ac:dyDescent="0.3">
      <c r="A489" s="43" t="s">
        <v>471</v>
      </c>
      <c r="B489" s="3">
        <v>45919</v>
      </c>
      <c r="C489" s="3">
        <v>45919</v>
      </c>
      <c r="D489" s="43" t="s">
        <v>493</v>
      </c>
      <c r="E489" s="43" t="s">
        <v>540</v>
      </c>
      <c r="F489" s="43" t="s">
        <v>547</v>
      </c>
      <c r="G489">
        <v>60</v>
      </c>
      <c r="H489">
        <v>60</v>
      </c>
      <c r="I489" s="43" t="s">
        <v>1301</v>
      </c>
      <c r="J489" s="43" t="s">
        <v>1105</v>
      </c>
      <c r="K489" s="43" t="s">
        <v>177</v>
      </c>
      <c r="L489" s="43" t="str">
        <f>IF(AND(Home!$A$1&gt;=Leave[[#This Row],[Start Time]],Home!$A$1&lt;=Leave[[#This Row],[End Time]]),"Aplica","No Aplica")</f>
        <v>No Aplica</v>
      </c>
      <c r="M489" s="43" t="str">
        <f>IF(AND(Home!$A$1&gt;=Leave[[#This Row],[Start Time]],Home!$A$1&lt;=Leave[[#This Row],[End Time]]),Home!$A$1,"No Aplica")</f>
        <v>No Aplica</v>
      </c>
      <c r="N489" s="43" t="str">
        <f>Leave[[#This Row],[User Code (Owning User) (Usuario)]]&amp;Leave[[#This Row],[fecha activa]]</f>
        <v>MIE2024190415137No Aplica</v>
      </c>
    </row>
    <row r="490" spans="1:14" x14ac:dyDescent="0.3">
      <c r="A490" s="43" t="s">
        <v>471</v>
      </c>
      <c r="B490" s="3">
        <v>45918</v>
      </c>
      <c r="C490" s="3">
        <v>45918</v>
      </c>
      <c r="D490" s="43" t="s">
        <v>493</v>
      </c>
      <c r="E490" s="43" t="s">
        <v>540</v>
      </c>
      <c r="F490" s="43" t="s">
        <v>547</v>
      </c>
      <c r="G490">
        <v>60</v>
      </c>
      <c r="H490">
        <v>60</v>
      </c>
      <c r="I490" s="43" t="s">
        <v>1301</v>
      </c>
      <c r="J490" s="43" t="s">
        <v>1105</v>
      </c>
      <c r="K490" s="43" t="s">
        <v>177</v>
      </c>
      <c r="L490" s="43" t="str">
        <f>IF(AND(Home!$A$1&gt;=Leave[[#This Row],[Start Time]],Home!$A$1&lt;=Leave[[#This Row],[End Time]]),"Aplica","No Aplica")</f>
        <v>No Aplica</v>
      </c>
      <c r="M490" s="43" t="str">
        <f>IF(AND(Home!$A$1&gt;=Leave[[#This Row],[Start Time]],Home!$A$1&lt;=Leave[[#This Row],[End Time]]),Home!$A$1,"No Aplica")</f>
        <v>No Aplica</v>
      </c>
      <c r="N490" s="43" t="str">
        <f>Leave[[#This Row],[User Code (Owning User) (Usuario)]]&amp;Leave[[#This Row],[fecha activa]]</f>
        <v>MIE2024190415137No Aplica</v>
      </c>
    </row>
    <row r="491" spans="1:14" x14ac:dyDescent="0.3">
      <c r="A491" s="43" t="s">
        <v>471</v>
      </c>
      <c r="B491" s="3">
        <v>45916</v>
      </c>
      <c r="C491" s="3">
        <v>45916</v>
      </c>
      <c r="D491" s="43" t="s">
        <v>3250</v>
      </c>
      <c r="E491" s="43" t="s">
        <v>540</v>
      </c>
      <c r="F491" s="43" t="s">
        <v>547</v>
      </c>
      <c r="G491">
        <v>60</v>
      </c>
      <c r="H491">
        <v>60</v>
      </c>
      <c r="I491" s="43" t="s">
        <v>1301</v>
      </c>
      <c r="J491" s="43" t="s">
        <v>1105</v>
      </c>
      <c r="K491" s="43" t="s">
        <v>177</v>
      </c>
      <c r="L491" s="43" t="str">
        <f>IF(AND(Home!$A$1&gt;=Leave[[#This Row],[Start Time]],Home!$A$1&lt;=Leave[[#This Row],[End Time]]),"Aplica","No Aplica")</f>
        <v>No Aplica</v>
      </c>
      <c r="M491" s="43" t="str">
        <f>IF(AND(Home!$A$1&gt;=Leave[[#This Row],[Start Time]],Home!$A$1&lt;=Leave[[#This Row],[End Time]]),Home!$A$1,"No Aplica")</f>
        <v>No Aplica</v>
      </c>
      <c r="N491" s="43" t="str">
        <f>Leave[[#This Row],[User Code (Owning User) (Usuario)]]&amp;Leave[[#This Row],[fecha activa]]</f>
        <v>MIE2024190415137No Aplica</v>
      </c>
    </row>
    <row r="492" spans="1:14" x14ac:dyDescent="0.3">
      <c r="A492" s="43" t="s">
        <v>471</v>
      </c>
      <c r="B492" s="3">
        <v>45915</v>
      </c>
      <c r="C492" s="3">
        <v>45915</v>
      </c>
      <c r="D492" s="43" t="s">
        <v>493</v>
      </c>
      <c r="E492" s="43" t="s">
        <v>540</v>
      </c>
      <c r="F492" s="43" t="s">
        <v>547</v>
      </c>
      <c r="G492">
        <v>60</v>
      </c>
      <c r="H492">
        <v>60</v>
      </c>
      <c r="I492" s="43" t="s">
        <v>1301</v>
      </c>
      <c r="J492" s="43" t="s">
        <v>1105</v>
      </c>
      <c r="K492" s="43" t="s">
        <v>177</v>
      </c>
      <c r="L492" s="43" t="str">
        <f>IF(AND(Home!$A$1&gt;=Leave[[#This Row],[Start Time]],Home!$A$1&lt;=Leave[[#This Row],[End Time]]),"Aplica","No Aplica")</f>
        <v>No Aplica</v>
      </c>
      <c r="M492" s="43" t="str">
        <f>IF(AND(Home!$A$1&gt;=Leave[[#This Row],[Start Time]],Home!$A$1&lt;=Leave[[#This Row],[End Time]]),Home!$A$1,"No Aplica")</f>
        <v>No Aplica</v>
      </c>
      <c r="N492" s="43" t="str">
        <f>Leave[[#This Row],[User Code (Owning User) (Usuario)]]&amp;Leave[[#This Row],[fecha activa]]</f>
        <v>MIE2024190415137No Aplica</v>
      </c>
    </row>
    <row r="493" spans="1:14" x14ac:dyDescent="0.3">
      <c r="A493" s="43" t="s">
        <v>468</v>
      </c>
      <c r="B493" s="3">
        <v>45917</v>
      </c>
      <c r="C493" s="3">
        <v>45917</v>
      </c>
      <c r="D493" s="43" t="s">
        <v>469</v>
      </c>
      <c r="E493" s="43" t="s">
        <v>540</v>
      </c>
      <c r="F493" s="43" t="s">
        <v>547</v>
      </c>
      <c r="G493">
        <v>1410</v>
      </c>
      <c r="H493">
        <v>540</v>
      </c>
      <c r="I493" s="43" t="s">
        <v>1301</v>
      </c>
      <c r="J493" s="43" t="s">
        <v>1105</v>
      </c>
      <c r="K493" s="43" t="s">
        <v>177</v>
      </c>
      <c r="L493" s="43" t="str">
        <f>IF(AND(Home!$A$1&gt;=Leave[[#This Row],[Start Time]],Home!$A$1&lt;=Leave[[#This Row],[End Time]]),"Aplica","No Aplica")</f>
        <v>No Aplica</v>
      </c>
      <c r="M493" s="43" t="str">
        <f>IF(AND(Home!$A$1&gt;=Leave[[#This Row],[Start Time]],Home!$A$1&lt;=Leave[[#This Row],[End Time]]),Home!$A$1,"No Aplica")</f>
        <v>No Aplica</v>
      </c>
      <c r="N493" s="43" t="str">
        <f>Leave[[#This Row],[User Code (Owning User) (Usuario)]]&amp;Leave[[#This Row],[fecha activa]]</f>
        <v>MIE2024190415137No Aplica</v>
      </c>
    </row>
    <row r="494" spans="1:14" x14ac:dyDescent="0.3">
      <c r="A494" s="43" t="s">
        <v>471</v>
      </c>
      <c r="B494" s="3">
        <v>45912</v>
      </c>
      <c r="C494" s="3">
        <v>45912</v>
      </c>
      <c r="D494" s="43" t="s">
        <v>493</v>
      </c>
      <c r="E494" s="43" t="s">
        <v>540</v>
      </c>
      <c r="F494" s="43" t="s">
        <v>547</v>
      </c>
      <c r="G494">
        <v>60</v>
      </c>
      <c r="H494">
        <v>60</v>
      </c>
      <c r="I494" s="43" t="s">
        <v>1301</v>
      </c>
      <c r="J494" s="43" t="s">
        <v>1105</v>
      </c>
      <c r="K494" s="43" t="s">
        <v>177</v>
      </c>
      <c r="L494" s="43" t="str">
        <f>IF(AND(Home!$A$1&gt;=Leave[[#This Row],[Start Time]],Home!$A$1&lt;=Leave[[#This Row],[End Time]]),"Aplica","No Aplica")</f>
        <v>No Aplica</v>
      </c>
      <c r="M494" s="43" t="str">
        <f>IF(AND(Home!$A$1&gt;=Leave[[#This Row],[Start Time]],Home!$A$1&lt;=Leave[[#This Row],[End Time]]),Home!$A$1,"No Aplica")</f>
        <v>No Aplica</v>
      </c>
      <c r="N494" s="43" t="str">
        <f>Leave[[#This Row],[User Code (Owning User) (Usuario)]]&amp;Leave[[#This Row],[fecha activa]]</f>
        <v>MIE2024190415137No Aplica</v>
      </c>
    </row>
    <row r="495" spans="1:14" x14ac:dyDescent="0.3">
      <c r="A495" s="43" t="s">
        <v>471</v>
      </c>
      <c r="B495" s="3">
        <v>45911</v>
      </c>
      <c r="C495" s="3">
        <v>45911</v>
      </c>
      <c r="D495" s="43" t="s">
        <v>493</v>
      </c>
      <c r="E495" s="43" t="s">
        <v>540</v>
      </c>
      <c r="F495" s="43" t="s">
        <v>547</v>
      </c>
      <c r="G495">
        <v>60</v>
      </c>
      <c r="H495">
        <v>60</v>
      </c>
      <c r="I495" s="43" t="s">
        <v>1301</v>
      </c>
      <c r="J495" s="43" t="s">
        <v>1105</v>
      </c>
      <c r="K495" s="43" t="s">
        <v>177</v>
      </c>
      <c r="L495" s="43" t="str">
        <f>IF(AND(Home!$A$1&gt;=Leave[[#This Row],[Start Time]],Home!$A$1&lt;=Leave[[#This Row],[End Time]]),"Aplica","No Aplica")</f>
        <v>No Aplica</v>
      </c>
      <c r="M495" s="43" t="str">
        <f>IF(AND(Home!$A$1&gt;=Leave[[#This Row],[Start Time]],Home!$A$1&lt;=Leave[[#This Row],[End Time]]),Home!$A$1,"No Aplica")</f>
        <v>No Aplica</v>
      </c>
      <c r="N495" s="43" t="str">
        <f>Leave[[#This Row],[User Code (Owning User) (Usuario)]]&amp;Leave[[#This Row],[fecha activa]]</f>
        <v>MIE2024190415137No Aplica</v>
      </c>
    </row>
    <row r="496" spans="1:14" x14ac:dyDescent="0.3">
      <c r="A496" s="43" t="s">
        <v>471</v>
      </c>
      <c r="B496" s="3">
        <v>45909</v>
      </c>
      <c r="C496" s="3">
        <v>45909</v>
      </c>
      <c r="D496" s="43" t="s">
        <v>493</v>
      </c>
      <c r="E496" s="43" t="s">
        <v>540</v>
      </c>
      <c r="F496" s="43" t="s">
        <v>547</v>
      </c>
      <c r="G496">
        <v>60</v>
      </c>
      <c r="H496">
        <v>60</v>
      </c>
      <c r="I496" s="43" t="s">
        <v>1301</v>
      </c>
      <c r="J496" s="43" t="s">
        <v>1105</v>
      </c>
      <c r="K496" s="43" t="s">
        <v>177</v>
      </c>
      <c r="L496" s="43" t="str">
        <f>IF(AND(Home!$A$1&gt;=Leave[[#This Row],[Start Time]],Home!$A$1&lt;=Leave[[#This Row],[End Time]]),"Aplica","No Aplica")</f>
        <v>No Aplica</v>
      </c>
      <c r="M496" s="43" t="str">
        <f>IF(AND(Home!$A$1&gt;=Leave[[#This Row],[Start Time]],Home!$A$1&lt;=Leave[[#This Row],[End Time]]),Home!$A$1,"No Aplica")</f>
        <v>No Aplica</v>
      </c>
      <c r="N496" s="43" t="str">
        <f>Leave[[#This Row],[User Code (Owning User) (Usuario)]]&amp;Leave[[#This Row],[fecha activa]]</f>
        <v>MIE2024190415137No Aplica</v>
      </c>
    </row>
    <row r="497" spans="1:14" x14ac:dyDescent="0.3">
      <c r="A497" s="43" t="s">
        <v>471</v>
      </c>
      <c r="B497" s="3">
        <v>45908</v>
      </c>
      <c r="C497" s="3">
        <v>45908</v>
      </c>
      <c r="D497" s="43" t="s">
        <v>493</v>
      </c>
      <c r="E497" s="43" t="s">
        <v>540</v>
      </c>
      <c r="F497" s="43" t="s">
        <v>547</v>
      </c>
      <c r="G497">
        <v>60</v>
      </c>
      <c r="H497">
        <v>60</v>
      </c>
      <c r="I497" s="43" t="s">
        <v>1301</v>
      </c>
      <c r="J497" s="43" t="s">
        <v>1105</v>
      </c>
      <c r="K497" s="43" t="s">
        <v>177</v>
      </c>
      <c r="L497" s="43" t="str">
        <f>IF(AND(Home!$A$1&gt;=Leave[[#This Row],[Start Time]],Home!$A$1&lt;=Leave[[#This Row],[End Time]]),"Aplica","No Aplica")</f>
        <v>No Aplica</v>
      </c>
      <c r="M497" s="43" t="str">
        <f>IF(AND(Home!$A$1&gt;=Leave[[#This Row],[Start Time]],Home!$A$1&lt;=Leave[[#This Row],[End Time]]),Home!$A$1,"No Aplica")</f>
        <v>No Aplica</v>
      </c>
      <c r="N497" s="43" t="str">
        <f>Leave[[#This Row],[User Code (Owning User) (Usuario)]]&amp;Leave[[#This Row],[fecha activa]]</f>
        <v>MIE2024190415137No Aplica</v>
      </c>
    </row>
    <row r="498" spans="1:14" x14ac:dyDescent="0.3">
      <c r="A498" s="43" t="s">
        <v>468</v>
      </c>
      <c r="B498" s="3">
        <v>45910</v>
      </c>
      <c r="C498" s="3">
        <v>45910</v>
      </c>
      <c r="D498" s="43" t="s">
        <v>469</v>
      </c>
      <c r="E498" s="43" t="s">
        <v>540</v>
      </c>
      <c r="F498" s="43" t="s">
        <v>547</v>
      </c>
      <c r="G498">
        <v>1410</v>
      </c>
      <c r="H498">
        <v>540</v>
      </c>
      <c r="I498" s="43" t="s">
        <v>1301</v>
      </c>
      <c r="J498" s="43" t="s">
        <v>1105</v>
      </c>
      <c r="K498" s="43" t="s">
        <v>177</v>
      </c>
      <c r="L498" s="43" t="str">
        <f>IF(AND(Home!$A$1&gt;=Leave[[#This Row],[Start Time]],Home!$A$1&lt;=Leave[[#This Row],[End Time]]),"Aplica","No Aplica")</f>
        <v>No Aplica</v>
      </c>
      <c r="M498" s="43" t="str">
        <f>IF(AND(Home!$A$1&gt;=Leave[[#This Row],[Start Time]],Home!$A$1&lt;=Leave[[#This Row],[End Time]]),Home!$A$1,"No Aplica")</f>
        <v>No Aplica</v>
      </c>
      <c r="N498" s="43" t="str">
        <f>Leave[[#This Row],[User Code (Owning User) (Usuario)]]&amp;Leave[[#This Row],[fecha activa]]</f>
        <v>MIE2024190415137No Aplica</v>
      </c>
    </row>
    <row r="499" spans="1:14" x14ac:dyDescent="0.3">
      <c r="A499" s="43" t="s">
        <v>471</v>
      </c>
      <c r="B499" s="3">
        <v>45905</v>
      </c>
      <c r="C499" s="3">
        <v>45905</v>
      </c>
      <c r="D499" s="43" t="s">
        <v>493</v>
      </c>
      <c r="E499" s="43" t="s">
        <v>540</v>
      </c>
      <c r="F499" s="43" t="s">
        <v>547</v>
      </c>
      <c r="G499">
        <v>60</v>
      </c>
      <c r="H499">
        <v>60</v>
      </c>
      <c r="I499" s="43" t="s">
        <v>1301</v>
      </c>
      <c r="J499" s="43" t="s">
        <v>1105</v>
      </c>
      <c r="K499" s="43" t="s">
        <v>177</v>
      </c>
      <c r="L499" s="43" t="str">
        <f>IF(AND(Home!$A$1&gt;=Leave[[#This Row],[Start Time]],Home!$A$1&lt;=Leave[[#This Row],[End Time]]),"Aplica","No Aplica")</f>
        <v>No Aplica</v>
      </c>
      <c r="M499" s="43" t="str">
        <f>IF(AND(Home!$A$1&gt;=Leave[[#This Row],[Start Time]],Home!$A$1&lt;=Leave[[#This Row],[End Time]]),Home!$A$1,"No Aplica")</f>
        <v>No Aplica</v>
      </c>
      <c r="N499" s="43" t="str">
        <f>Leave[[#This Row],[User Code (Owning User) (Usuario)]]&amp;Leave[[#This Row],[fecha activa]]</f>
        <v>MIE2024190415137No Aplica</v>
      </c>
    </row>
    <row r="500" spans="1:14" x14ac:dyDescent="0.3">
      <c r="A500" s="43" t="s">
        <v>471</v>
      </c>
      <c r="B500" s="3">
        <v>45904</v>
      </c>
      <c r="C500" s="3">
        <v>45904</v>
      </c>
      <c r="D500" s="43" t="s">
        <v>493</v>
      </c>
      <c r="E500" s="43" t="s">
        <v>540</v>
      </c>
      <c r="F500" s="43" t="s">
        <v>547</v>
      </c>
      <c r="G500">
        <v>60</v>
      </c>
      <c r="H500">
        <v>60</v>
      </c>
      <c r="I500" s="43" t="s">
        <v>1301</v>
      </c>
      <c r="J500" s="43" t="s">
        <v>1105</v>
      </c>
      <c r="K500" s="43" t="s">
        <v>177</v>
      </c>
      <c r="L500" s="43" t="str">
        <f>IF(AND(Home!$A$1&gt;=Leave[[#This Row],[Start Time]],Home!$A$1&lt;=Leave[[#This Row],[End Time]]),"Aplica","No Aplica")</f>
        <v>No Aplica</v>
      </c>
      <c r="M500" s="43" t="str">
        <f>IF(AND(Home!$A$1&gt;=Leave[[#This Row],[Start Time]],Home!$A$1&lt;=Leave[[#This Row],[End Time]]),Home!$A$1,"No Aplica")</f>
        <v>No Aplica</v>
      </c>
      <c r="N500" s="43" t="str">
        <f>Leave[[#This Row],[User Code (Owning User) (Usuario)]]&amp;Leave[[#This Row],[fecha activa]]</f>
        <v>MIE2024190415137No Aplica</v>
      </c>
    </row>
    <row r="501" spans="1:14" x14ac:dyDescent="0.3">
      <c r="A501" s="43" t="s">
        <v>471</v>
      </c>
      <c r="B501" s="3">
        <v>45902</v>
      </c>
      <c r="C501" s="3">
        <v>45902</v>
      </c>
      <c r="D501" s="43" t="s">
        <v>493</v>
      </c>
      <c r="E501" s="43" t="s">
        <v>540</v>
      </c>
      <c r="F501" s="43" t="s">
        <v>547</v>
      </c>
      <c r="G501">
        <v>60</v>
      </c>
      <c r="H501">
        <v>60</v>
      </c>
      <c r="I501" s="43" t="s">
        <v>1301</v>
      </c>
      <c r="J501" s="43" t="s">
        <v>1105</v>
      </c>
      <c r="K501" s="43" t="s">
        <v>177</v>
      </c>
      <c r="L501" s="43" t="str">
        <f>IF(AND(Home!$A$1&gt;=Leave[[#This Row],[Start Time]],Home!$A$1&lt;=Leave[[#This Row],[End Time]]),"Aplica","No Aplica")</f>
        <v>No Aplica</v>
      </c>
      <c r="M501" s="43" t="str">
        <f>IF(AND(Home!$A$1&gt;=Leave[[#This Row],[Start Time]],Home!$A$1&lt;=Leave[[#This Row],[End Time]]),Home!$A$1,"No Aplica")</f>
        <v>No Aplica</v>
      </c>
      <c r="N501" s="43" t="str">
        <f>Leave[[#This Row],[User Code (Owning User) (Usuario)]]&amp;Leave[[#This Row],[fecha activa]]</f>
        <v>MIE2024190415137No Aplica</v>
      </c>
    </row>
    <row r="502" spans="1:14" x14ac:dyDescent="0.3">
      <c r="A502" s="43" t="s">
        <v>471</v>
      </c>
      <c r="B502" s="3">
        <v>45901</v>
      </c>
      <c r="C502" s="3">
        <v>45901</v>
      </c>
      <c r="D502" s="43" t="s">
        <v>493</v>
      </c>
      <c r="E502" s="43" t="s">
        <v>540</v>
      </c>
      <c r="F502" s="43" t="s">
        <v>547</v>
      </c>
      <c r="G502">
        <v>60</v>
      </c>
      <c r="H502">
        <v>60</v>
      </c>
      <c r="I502" s="43" t="s">
        <v>1301</v>
      </c>
      <c r="J502" s="43" t="s">
        <v>1105</v>
      </c>
      <c r="K502" s="43" t="s">
        <v>177</v>
      </c>
      <c r="L502" s="43" t="str">
        <f>IF(AND(Home!$A$1&gt;=Leave[[#This Row],[Start Time]],Home!$A$1&lt;=Leave[[#This Row],[End Time]]),"Aplica","No Aplica")</f>
        <v>No Aplica</v>
      </c>
      <c r="M502" s="43" t="str">
        <f>IF(AND(Home!$A$1&gt;=Leave[[#This Row],[Start Time]],Home!$A$1&lt;=Leave[[#This Row],[End Time]]),Home!$A$1,"No Aplica")</f>
        <v>No Aplica</v>
      </c>
      <c r="N502" s="43" t="str">
        <f>Leave[[#This Row],[User Code (Owning User) (Usuario)]]&amp;Leave[[#This Row],[fecha activa]]</f>
        <v>MIE2024190415137No Aplica</v>
      </c>
    </row>
    <row r="503" spans="1:14" x14ac:dyDescent="0.3">
      <c r="A503" s="43" t="s">
        <v>468</v>
      </c>
      <c r="B503" s="3">
        <v>45903</v>
      </c>
      <c r="C503" s="3">
        <v>45903</v>
      </c>
      <c r="D503" s="43" t="s">
        <v>469</v>
      </c>
      <c r="E503" s="43" t="s">
        <v>540</v>
      </c>
      <c r="F503" s="43" t="s">
        <v>547</v>
      </c>
      <c r="G503">
        <v>1410</v>
      </c>
      <c r="H503">
        <v>540</v>
      </c>
      <c r="I503" s="43" t="s">
        <v>1301</v>
      </c>
      <c r="J503" s="43" t="s">
        <v>1105</v>
      </c>
      <c r="K503" s="43" t="s">
        <v>177</v>
      </c>
      <c r="L503" s="43" t="str">
        <f>IF(AND(Home!$A$1&gt;=Leave[[#This Row],[Start Time]],Home!$A$1&lt;=Leave[[#This Row],[End Time]]),"Aplica","No Aplica")</f>
        <v>No Aplica</v>
      </c>
      <c r="M503" s="43" t="str">
        <f>IF(AND(Home!$A$1&gt;=Leave[[#This Row],[Start Time]],Home!$A$1&lt;=Leave[[#This Row],[End Time]]),Home!$A$1,"No Aplica")</f>
        <v>No Aplica</v>
      </c>
      <c r="N503" s="43" t="str">
        <f>Leave[[#This Row],[User Code (Owning User) (Usuario)]]&amp;Leave[[#This Row],[fecha activa]]</f>
        <v>MIE2024190415137No Aplica</v>
      </c>
    </row>
    <row r="504" spans="1:14" x14ac:dyDescent="0.3">
      <c r="A504" s="43" t="s">
        <v>476</v>
      </c>
      <c r="B504" s="3">
        <v>45921</v>
      </c>
      <c r="C504" s="3">
        <v>45921</v>
      </c>
      <c r="D504" s="43" t="s">
        <v>491</v>
      </c>
      <c r="E504" s="43" t="s">
        <v>397</v>
      </c>
      <c r="F504" s="43" t="s">
        <v>398</v>
      </c>
      <c r="G504">
        <v>540</v>
      </c>
      <c r="H504">
        <v>540</v>
      </c>
      <c r="I504" s="43" t="s">
        <v>1201</v>
      </c>
      <c r="J504" s="43" t="s">
        <v>1042</v>
      </c>
      <c r="K504" s="43" t="s">
        <v>178</v>
      </c>
      <c r="L504" s="43" t="str">
        <f>IF(AND(Home!$A$1&gt;=Leave[[#This Row],[Start Time]],Home!$A$1&lt;=Leave[[#This Row],[End Time]]),"Aplica","No Aplica")</f>
        <v>No Aplica</v>
      </c>
      <c r="M504" s="43" t="str">
        <f>IF(AND(Home!$A$1&gt;=Leave[[#This Row],[Start Time]],Home!$A$1&lt;=Leave[[#This Row],[End Time]]),Home!$A$1,"No Aplica")</f>
        <v>No Aplica</v>
      </c>
      <c r="N504" s="43" t="str">
        <f>Leave[[#This Row],[User Code (Owning User) (Usuario)]]&amp;Leave[[#This Row],[fecha activa]]</f>
        <v>MIE2023081113262No Aplica</v>
      </c>
    </row>
    <row r="505" spans="1:14" x14ac:dyDescent="0.3">
      <c r="A505" s="43" t="s">
        <v>471</v>
      </c>
      <c r="B505" s="3">
        <v>45905</v>
      </c>
      <c r="C505" s="3">
        <v>45905</v>
      </c>
      <c r="D505" s="43" t="s">
        <v>2851</v>
      </c>
      <c r="E505" s="43" t="s">
        <v>397</v>
      </c>
      <c r="F505" s="43" t="s">
        <v>398</v>
      </c>
      <c r="G505">
        <v>90</v>
      </c>
      <c r="H505">
        <v>90</v>
      </c>
      <c r="I505" s="43" t="s">
        <v>1201</v>
      </c>
      <c r="J505" s="43" t="s">
        <v>1042</v>
      </c>
      <c r="K505" s="43" t="s">
        <v>178</v>
      </c>
      <c r="L505" s="43" t="str">
        <f>IF(AND(Home!$A$1&gt;=Leave[[#This Row],[Start Time]],Home!$A$1&lt;=Leave[[#This Row],[End Time]]),"Aplica","No Aplica")</f>
        <v>No Aplica</v>
      </c>
      <c r="M505" s="43" t="str">
        <f>IF(AND(Home!$A$1&gt;=Leave[[#This Row],[Start Time]],Home!$A$1&lt;=Leave[[#This Row],[End Time]]),Home!$A$1,"No Aplica")</f>
        <v>No Aplica</v>
      </c>
      <c r="N505" s="43" t="str">
        <f>Leave[[#This Row],[User Code (Owning User) (Usuario)]]&amp;Leave[[#This Row],[fecha activa]]</f>
        <v>MIE2023081113262No Aplica</v>
      </c>
    </row>
    <row r="506" spans="1:14" x14ac:dyDescent="0.3">
      <c r="A506" s="43" t="s">
        <v>476</v>
      </c>
      <c r="B506" s="3">
        <v>45914</v>
      </c>
      <c r="C506" s="3">
        <v>45914</v>
      </c>
      <c r="D506" s="43" t="s">
        <v>490</v>
      </c>
      <c r="E506" s="43" t="s">
        <v>397</v>
      </c>
      <c r="F506" s="43" t="s">
        <v>398</v>
      </c>
      <c r="G506">
        <v>540</v>
      </c>
      <c r="H506">
        <v>540</v>
      </c>
      <c r="I506" s="43" t="s">
        <v>1201</v>
      </c>
      <c r="J506" s="43" t="s">
        <v>1042</v>
      </c>
      <c r="K506" s="43" t="s">
        <v>178</v>
      </c>
      <c r="L506" s="43" t="str">
        <f>IF(AND(Home!$A$1&gt;=Leave[[#This Row],[Start Time]],Home!$A$1&lt;=Leave[[#This Row],[End Time]]),"Aplica","No Aplica")</f>
        <v>No Aplica</v>
      </c>
      <c r="M506" s="43" t="str">
        <f>IF(AND(Home!$A$1&gt;=Leave[[#This Row],[Start Time]],Home!$A$1&lt;=Leave[[#This Row],[End Time]]),Home!$A$1,"No Aplica")</f>
        <v>No Aplica</v>
      </c>
      <c r="N506" s="43" t="str">
        <f>Leave[[#This Row],[User Code (Owning User) (Usuario)]]&amp;Leave[[#This Row],[fecha activa]]</f>
        <v>MIE2023081113262No Aplica</v>
      </c>
    </row>
    <row r="507" spans="1:14" x14ac:dyDescent="0.3">
      <c r="A507" s="43" t="s">
        <v>476</v>
      </c>
      <c r="B507" s="3">
        <v>45907</v>
      </c>
      <c r="C507" s="3">
        <v>45907</v>
      </c>
      <c r="D507" s="43" t="s">
        <v>491</v>
      </c>
      <c r="E507" s="43" t="s">
        <v>397</v>
      </c>
      <c r="F507" s="43" t="s">
        <v>398</v>
      </c>
      <c r="G507">
        <v>540</v>
      </c>
      <c r="H507">
        <v>540</v>
      </c>
      <c r="I507" s="43" t="s">
        <v>1201</v>
      </c>
      <c r="J507" s="43" t="s">
        <v>1042</v>
      </c>
      <c r="K507" s="43" t="s">
        <v>178</v>
      </c>
      <c r="L507" s="43" t="str">
        <f>IF(AND(Home!$A$1&gt;=Leave[[#This Row],[Start Time]],Home!$A$1&lt;=Leave[[#This Row],[End Time]]),"Aplica","No Aplica")</f>
        <v>No Aplica</v>
      </c>
      <c r="M507" s="43" t="str">
        <f>IF(AND(Home!$A$1&gt;=Leave[[#This Row],[Start Time]],Home!$A$1&lt;=Leave[[#This Row],[End Time]]),Home!$A$1,"No Aplica")</f>
        <v>No Aplica</v>
      </c>
      <c r="N507" s="43" t="str">
        <f>Leave[[#This Row],[User Code (Owning User) (Usuario)]]&amp;Leave[[#This Row],[fecha activa]]</f>
        <v>MIE2023081113262No Aplica</v>
      </c>
    </row>
    <row r="508" spans="1:14" x14ac:dyDescent="0.3">
      <c r="A508" s="43" t="s">
        <v>601</v>
      </c>
      <c r="B508" s="3">
        <v>45922</v>
      </c>
      <c r="C508" s="3">
        <v>45922</v>
      </c>
      <c r="D508" s="43" t="s">
        <v>493</v>
      </c>
      <c r="E508" s="43" t="s">
        <v>3710</v>
      </c>
      <c r="F508" s="43" t="s">
        <v>3712</v>
      </c>
      <c r="G508">
        <v>60</v>
      </c>
      <c r="H508">
        <v>60</v>
      </c>
      <c r="I508" s="43" t="s">
        <v>3711</v>
      </c>
      <c r="J508" s="43" t="s">
        <v>1043</v>
      </c>
      <c r="K508" s="43" t="s">
        <v>177</v>
      </c>
      <c r="L508" s="43" t="str">
        <f>IF(AND(Home!$A$1&gt;=Leave[[#This Row],[Start Time]],Home!$A$1&lt;=Leave[[#This Row],[End Time]]),"Aplica","No Aplica")</f>
        <v>Aplica</v>
      </c>
      <c r="M508" s="43">
        <f>IF(AND(Home!$A$1&gt;=Leave[[#This Row],[Start Time]],Home!$A$1&lt;=Leave[[#This Row],[End Time]]),Home!$A$1,"No Aplica")</f>
        <v>45922</v>
      </c>
      <c r="N508" s="43" t="str">
        <f>Leave[[#This Row],[User Code (Owning User) (Usuario)]]&amp;Leave[[#This Row],[fecha activa]]</f>
        <v>MIE202518092451545922</v>
      </c>
    </row>
    <row r="509" spans="1:14" x14ac:dyDescent="0.3">
      <c r="A509" s="43" t="s">
        <v>601</v>
      </c>
      <c r="B509" s="3">
        <v>45918</v>
      </c>
      <c r="C509" s="3">
        <v>45918</v>
      </c>
      <c r="D509" s="43" t="s">
        <v>3719</v>
      </c>
      <c r="E509" s="43" t="s">
        <v>3710</v>
      </c>
      <c r="F509" s="43" t="s">
        <v>3712</v>
      </c>
      <c r="G509">
        <v>270</v>
      </c>
      <c r="H509">
        <v>270</v>
      </c>
      <c r="I509" s="43" t="s">
        <v>3711</v>
      </c>
      <c r="J509" s="43" t="s">
        <v>1043</v>
      </c>
      <c r="K509" s="43" t="s">
        <v>177</v>
      </c>
      <c r="L509" s="43" t="str">
        <f>IF(AND(Home!$A$1&gt;=Leave[[#This Row],[Start Time]],Home!$A$1&lt;=Leave[[#This Row],[End Time]]),"Aplica","No Aplica")</f>
        <v>No Aplica</v>
      </c>
      <c r="M509" s="43" t="str">
        <f>IF(AND(Home!$A$1&gt;=Leave[[#This Row],[Start Time]],Home!$A$1&lt;=Leave[[#This Row],[End Time]]),Home!$A$1,"No Aplica")</f>
        <v>No Aplica</v>
      </c>
      <c r="N509" s="43" t="str">
        <f>Leave[[#This Row],[User Code (Owning User) (Usuario)]]&amp;Leave[[#This Row],[fecha activa]]</f>
        <v>MIE2025180924515No Aplica</v>
      </c>
    </row>
    <row r="510" spans="1:14" x14ac:dyDescent="0.3">
      <c r="A510" s="43" t="s">
        <v>471</v>
      </c>
      <c r="B510" s="3">
        <v>45922</v>
      </c>
      <c r="C510" s="3">
        <v>45922</v>
      </c>
      <c r="D510" s="43" t="s">
        <v>2856</v>
      </c>
      <c r="E510" s="43" t="s">
        <v>1588</v>
      </c>
      <c r="F510" s="43" t="s">
        <v>1590</v>
      </c>
      <c r="G510">
        <v>180</v>
      </c>
      <c r="H510">
        <v>180</v>
      </c>
      <c r="I510" s="43" t="s">
        <v>1589</v>
      </c>
      <c r="J510" s="43" t="s">
        <v>559</v>
      </c>
      <c r="K510" s="43" t="s">
        <v>560</v>
      </c>
      <c r="L510" s="43" t="str">
        <f>IF(AND(Home!$A$1&gt;=Leave[[#This Row],[Start Time]],Home!$A$1&lt;=Leave[[#This Row],[End Time]]),"Aplica","No Aplica")</f>
        <v>Aplica</v>
      </c>
      <c r="M510" s="43">
        <f>IF(AND(Home!$A$1&gt;=Leave[[#This Row],[Start Time]],Home!$A$1&lt;=Leave[[#This Row],[End Time]]),Home!$A$1,"No Aplica")</f>
        <v>45922</v>
      </c>
      <c r="N510" s="43" t="str">
        <f>Leave[[#This Row],[User Code (Owning User) (Usuario)]]&amp;Leave[[#This Row],[fecha activa]]</f>
        <v>MIE202527032186045922</v>
      </c>
    </row>
    <row r="511" spans="1:14" x14ac:dyDescent="0.3">
      <c r="A511" s="43" t="s">
        <v>471</v>
      </c>
      <c r="B511" s="3">
        <v>45920</v>
      </c>
      <c r="C511" s="3">
        <v>45920</v>
      </c>
      <c r="D511" s="43" t="s">
        <v>3776</v>
      </c>
      <c r="E511" s="43" t="s">
        <v>1588</v>
      </c>
      <c r="F511" s="43" t="s">
        <v>1590</v>
      </c>
      <c r="G511">
        <v>240</v>
      </c>
      <c r="H511">
        <v>240</v>
      </c>
      <c r="I511" s="43" t="s">
        <v>1589</v>
      </c>
      <c r="J511" s="43" t="s">
        <v>559</v>
      </c>
      <c r="K511" s="43" t="s">
        <v>560</v>
      </c>
      <c r="L511" s="43" t="str">
        <f>IF(AND(Home!$A$1&gt;=Leave[[#This Row],[Start Time]],Home!$A$1&lt;=Leave[[#This Row],[End Time]]),"Aplica","No Aplica")</f>
        <v>No Aplica</v>
      </c>
      <c r="M511" s="43" t="str">
        <f>IF(AND(Home!$A$1&gt;=Leave[[#This Row],[Start Time]],Home!$A$1&lt;=Leave[[#This Row],[End Time]]),Home!$A$1,"No Aplica")</f>
        <v>No Aplica</v>
      </c>
      <c r="N511" s="43" t="str">
        <f>Leave[[#This Row],[User Code (Owning User) (Usuario)]]&amp;Leave[[#This Row],[fecha activa]]</f>
        <v>MIE2025270321860No Aplica</v>
      </c>
    </row>
    <row r="512" spans="1:14" x14ac:dyDescent="0.3">
      <c r="A512" s="43" t="s">
        <v>471</v>
      </c>
      <c r="B512" s="3">
        <v>45919</v>
      </c>
      <c r="C512" s="3">
        <v>45919</v>
      </c>
      <c r="D512" s="43" t="s">
        <v>2856</v>
      </c>
      <c r="E512" s="43" t="s">
        <v>1588</v>
      </c>
      <c r="F512" s="43" t="s">
        <v>1590</v>
      </c>
      <c r="G512">
        <v>180</v>
      </c>
      <c r="H512">
        <v>180</v>
      </c>
      <c r="I512" s="43" t="s">
        <v>1589</v>
      </c>
      <c r="J512" s="43" t="s">
        <v>559</v>
      </c>
      <c r="K512" s="43" t="s">
        <v>560</v>
      </c>
      <c r="L512" s="43" t="str">
        <f>IF(AND(Home!$A$1&gt;=Leave[[#This Row],[Start Time]],Home!$A$1&lt;=Leave[[#This Row],[End Time]]),"Aplica","No Aplica")</f>
        <v>No Aplica</v>
      </c>
      <c r="M512" s="43" t="str">
        <f>IF(AND(Home!$A$1&gt;=Leave[[#This Row],[Start Time]],Home!$A$1&lt;=Leave[[#This Row],[End Time]]),Home!$A$1,"No Aplica")</f>
        <v>No Aplica</v>
      </c>
      <c r="N512" s="43" t="str">
        <f>Leave[[#This Row],[User Code (Owning User) (Usuario)]]&amp;Leave[[#This Row],[fecha activa]]</f>
        <v>MIE2025270321860No Aplica</v>
      </c>
    </row>
    <row r="513" spans="1:14" x14ac:dyDescent="0.3">
      <c r="A513" s="43" t="s">
        <v>471</v>
      </c>
      <c r="B513" s="3">
        <v>45918</v>
      </c>
      <c r="C513" s="3">
        <v>45918</v>
      </c>
      <c r="D513" s="43" t="s">
        <v>2856</v>
      </c>
      <c r="E513" s="43" t="s">
        <v>1588</v>
      </c>
      <c r="F513" s="43" t="s">
        <v>1590</v>
      </c>
      <c r="G513">
        <v>180</v>
      </c>
      <c r="H513">
        <v>180</v>
      </c>
      <c r="I513" s="43" t="s">
        <v>1589</v>
      </c>
      <c r="J513" s="43" t="s">
        <v>559</v>
      </c>
      <c r="K513" s="43" t="s">
        <v>560</v>
      </c>
      <c r="L513" s="43" t="str">
        <f>IF(AND(Home!$A$1&gt;=Leave[[#This Row],[Start Time]],Home!$A$1&lt;=Leave[[#This Row],[End Time]]),"Aplica","No Aplica")</f>
        <v>No Aplica</v>
      </c>
      <c r="M513" s="43" t="str">
        <f>IF(AND(Home!$A$1&gt;=Leave[[#This Row],[Start Time]],Home!$A$1&lt;=Leave[[#This Row],[End Time]]),Home!$A$1,"No Aplica")</f>
        <v>No Aplica</v>
      </c>
      <c r="N513" s="43" t="str">
        <f>Leave[[#This Row],[User Code (Owning User) (Usuario)]]&amp;Leave[[#This Row],[fecha activa]]</f>
        <v>MIE2025270321860No Aplica</v>
      </c>
    </row>
    <row r="514" spans="1:14" x14ac:dyDescent="0.3">
      <c r="A514" s="43" t="s">
        <v>471</v>
      </c>
      <c r="B514" s="3">
        <v>45917</v>
      </c>
      <c r="C514" s="3">
        <v>45917</v>
      </c>
      <c r="D514" s="43" t="s">
        <v>2856</v>
      </c>
      <c r="E514" s="43" t="s">
        <v>1588</v>
      </c>
      <c r="F514" s="43" t="s">
        <v>1590</v>
      </c>
      <c r="G514">
        <v>180</v>
      </c>
      <c r="H514">
        <v>180</v>
      </c>
      <c r="I514" s="43" t="s">
        <v>1589</v>
      </c>
      <c r="J514" s="43" t="s">
        <v>559</v>
      </c>
      <c r="K514" s="43" t="s">
        <v>560</v>
      </c>
      <c r="L514" s="43" t="str">
        <f>IF(AND(Home!$A$1&gt;=Leave[[#This Row],[Start Time]],Home!$A$1&lt;=Leave[[#This Row],[End Time]]),"Aplica","No Aplica")</f>
        <v>No Aplica</v>
      </c>
      <c r="M514" s="43" t="str">
        <f>IF(AND(Home!$A$1&gt;=Leave[[#This Row],[Start Time]],Home!$A$1&lt;=Leave[[#This Row],[End Time]]),Home!$A$1,"No Aplica")</f>
        <v>No Aplica</v>
      </c>
      <c r="N514" s="43" t="str">
        <f>Leave[[#This Row],[User Code (Owning User) (Usuario)]]&amp;Leave[[#This Row],[fecha activa]]</f>
        <v>MIE2025270321860No Aplica</v>
      </c>
    </row>
    <row r="515" spans="1:14" x14ac:dyDescent="0.3">
      <c r="A515" s="43" t="s">
        <v>471</v>
      </c>
      <c r="B515" s="3">
        <v>45916</v>
      </c>
      <c r="C515" s="3">
        <v>45916</v>
      </c>
      <c r="D515" s="43" t="s">
        <v>2856</v>
      </c>
      <c r="E515" s="43" t="s">
        <v>1588</v>
      </c>
      <c r="F515" s="43" t="s">
        <v>1590</v>
      </c>
      <c r="G515">
        <v>180</v>
      </c>
      <c r="H515">
        <v>180</v>
      </c>
      <c r="I515" s="43" t="s">
        <v>1589</v>
      </c>
      <c r="J515" s="43" t="s">
        <v>559</v>
      </c>
      <c r="K515" s="43" t="s">
        <v>560</v>
      </c>
      <c r="L515" s="43" t="str">
        <f>IF(AND(Home!$A$1&gt;=Leave[[#This Row],[Start Time]],Home!$A$1&lt;=Leave[[#This Row],[End Time]]),"Aplica","No Aplica")</f>
        <v>No Aplica</v>
      </c>
      <c r="M515" s="43" t="str">
        <f>IF(AND(Home!$A$1&gt;=Leave[[#This Row],[Start Time]],Home!$A$1&lt;=Leave[[#This Row],[End Time]]),Home!$A$1,"No Aplica")</f>
        <v>No Aplica</v>
      </c>
      <c r="N515" s="43" t="str">
        <f>Leave[[#This Row],[User Code (Owning User) (Usuario)]]&amp;Leave[[#This Row],[fecha activa]]</f>
        <v>MIE2025270321860No Aplica</v>
      </c>
    </row>
    <row r="516" spans="1:14" x14ac:dyDescent="0.3">
      <c r="A516" s="43" t="s">
        <v>471</v>
      </c>
      <c r="B516" s="3">
        <v>45915</v>
      </c>
      <c r="C516" s="3">
        <v>45915</v>
      </c>
      <c r="D516" s="43" t="s">
        <v>3534</v>
      </c>
      <c r="E516" s="43" t="s">
        <v>1588</v>
      </c>
      <c r="F516" s="43" t="s">
        <v>1590</v>
      </c>
      <c r="G516">
        <v>360</v>
      </c>
      <c r="H516">
        <v>360</v>
      </c>
      <c r="I516" s="43" t="s">
        <v>1589</v>
      </c>
      <c r="J516" s="43" t="s">
        <v>559</v>
      </c>
      <c r="K516" s="43" t="s">
        <v>560</v>
      </c>
      <c r="L516" s="43" t="str">
        <f>IF(AND(Home!$A$1&gt;=Leave[[#This Row],[Start Time]],Home!$A$1&lt;=Leave[[#This Row],[End Time]]),"Aplica","No Aplica")</f>
        <v>No Aplica</v>
      </c>
      <c r="M516" s="43" t="str">
        <f>IF(AND(Home!$A$1&gt;=Leave[[#This Row],[Start Time]],Home!$A$1&lt;=Leave[[#This Row],[End Time]]),Home!$A$1,"No Aplica")</f>
        <v>No Aplica</v>
      </c>
      <c r="N516" s="43" t="str">
        <f>Leave[[#This Row],[User Code (Owning User) (Usuario)]]&amp;Leave[[#This Row],[fecha activa]]</f>
        <v>MIE2025270321860No Aplica</v>
      </c>
    </row>
    <row r="517" spans="1:14" x14ac:dyDescent="0.3">
      <c r="A517" s="43" t="s">
        <v>468</v>
      </c>
      <c r="B517" s="3">
        <v>45928</v>
      </c>
      <c r="C517" s="3">
        <v>45928</v>
      </c>
      <c r="D517" s="43" t="s">
        <v>495</v>
      </c>
      <c r="E517" s="43" t="s">
        <v>1588</v>
      </c>
      <c r="F517" s="43" t="s">
        <v>1590</v>
      </c>
      <c r="G517">
        <v>540</v>
      </c>
      <c r="H517">
        <v>540</v>
      </c>
      <c r="I517" s="43" t="s">
        <v>1589</v>
      </c>
      <c r="J517" s="43" t="s">
        <v>559</v>
      </c>
      <c r="K517" s="43" t="s">
        <v>560</v>
      </c>
      <c r="L517" s="43" t="str">
        <f>IF(AND(Home!$A$1&gt;=Leave[[#This Row],[Start Time]],Home!$A$1&lt;=Leave[[#This Row],[End Time]]),"Aplica","No Aplica")</f>
        <v>No Aplica</v>
      </c>
      <c r="M517" s="43" t="str">
        <f>IF(AND(Home!$A$1&gt;=Leave[[#This Row],[Start Time]],Home!$A$1&lt;=Leave[[#This Row],[End Time]]),Home!$A$1,"No Aplica")</f>
        <v>No Aplica</v>
      </c>
      <c r="N517" s="43" t="str">
        <f>Leave[[#This Row],[User Code (Owning User) (Usuario)]]&amp;Leave[[#This Row],[fecha activa]]</f>
        <v>MIE2025270321860No Aplica</v>
      </c>
    </row>
    <row r="518" spans="1:14" x14ac:dyDescent="0.3">
      <c r="A518" s="43" t="s">
        <v>471</v>
      </c>
      <c r="B518" s="3">
        <v>45913</v>
      </c>
      <c r="C518" s="3">
        <v>45913</v>
      </c>
      <c r="D518" s="43" t="s">
        <v>3033</v>
      </c>
      <c r="E518" s="43" t="s">
        <v>1588</v>
      </c>
      <c r="F518" s="43" t="s">
        <v>1590</v>
      </c>
      <c r="G518">
        <v>300</v>
      </c>
      <c r="H518">
        <v>300</v>
      </c>
      <c r="I518" s="43" t="s">
        <v>1589</v>
      </c>
      <c r="J518" s="43" t="s">
        <v>559</v>
      </c>
      <c r="K518" s="43" t="s">
        <v>560</v>
      </c>
      <c r="L518" s="43" t="str">
        <f>IF(AND(Home!$A$1&gt;=Leave[[#This Row],[Start Time]],Home!$A$1&lt;=Leave[[#This Row],[End Time]]),"Aplica","No Aplica")</f>
        <v>No Aplica</v>
      </c>
      <c r="M518" s="43" t="str">
        <f>IF(AND(Home!$A$1&gt;=Leave[[#This Row],[Start Time]],Home!$A$1&lt;=Leave[[#This Row],[End Time]]),Home!$A$1,"No Aplica")</f>
        <v>No Aplica</v>
      </c>
      <c r="N518" s="43" t="str">
        <f>Leave[[#This Row],[User Code (Owning User) (Usuario)]]&amp;Leave[[#This Row],[fecha activa]]</f>
        <v>MIE2025270321860No Aplica</v>
      </c>
    </row>
    <row r="519" spans="1:14" x14ac:dyDescent="0.3">
      <c r="A519" s="43" t="s">
        <v>471</v>
      </c>
      <c r="B519" s="3">
        <v>45912</v>
      </c>
      <c r="C519" s="3">
        <v>45912</v>
      </c>
      <c r="D519" s="43" t="s">
        <v>2856</v>
      </c>
      <c r="E519" s="43" t="s">
        <v>1588</v>
      </c>
      <c r="F519" s="43" t="s">
        <v>1590</v>
      </c>
      <c r="G519">
        <v>180</v>
      </c>
      <c r="H519">
        <v>180</v>
      </c>
      <c r="I519" s="43" t="s">
        <v>1589</v>
      </c>
      <c r="J519" s="43" t="s">
        <v>559</v>
      </c>
      <c r="K519" s="43" t="s">
        <v>560</v>
      </c>
      <c r="L519" s="43" t="str">
        <f>IF(AND(Home!$A$1&gt;=Leave[[#This Row],[Start Time]],Home!$A$1&lt;=Leave[[#This Row],[End Time]]),"Aplica","No Aplica")</f>
        <v>No Aplica</v>
      </c>
      <c r="M519" s="43" t="str">
        <f>IF(AND(Home!$A$1&gt;=Leave[[#This Row],[Start Time]],Home!$A$1&lt;=Leave[[#This Row],[End Time]]),Home!$A$1,"No Aplica")</f>
        <v>No Aplica</v>
      </c>
      <c r="N519" s="43" t="str">
        <f>Leave[[#This Row],[User Code (Owning User) (Usuario)]]&amp;Leave[[#This Row],[fecha activa]]</f>
        <v>MIE2025270321860No Aplica</v>
      </c>
    </row>
    <row r="520" spans="1:14" x14ac:dyDescent="0.3">
      <c r="A520" s="43" t="s">
        <v>471</v>
      </c>
      <c r="B520" s="3">
        <v>45911</v>
      </c>
      <c r="C520" s="3">
        <v>45911</v>
      </c>
      <c r="D520" s="43" t="s">
        <v>2856</v>
      </c>
      <c r="E520" s="43" t="s">
        <v>1588</v>
      </c>
      <c r="F520" s="43" t="s">
        <v>1590</v>
      </c>
      <c r="G520">
        <v>180</v>
      </c>
      <c r="H520">
        <v>180</v>
      </c>
      <c r="I520" s="43" t="s">
        <v>1589</v>
      </c>
      <c r="J520" s="43" t="s">
        <v>559</v>
      </c>
      <c r="K520" s="43" t="s">
        <v>560</v>
      </c>
      <c r="L520" s="43" t="str">
        <f>IF(AND(Home!$A$1&gt;=Leave[[#This Row],[Start Time]],Home!$A$1&lt;=Leave[[#This Row],[End Time]]),"Aplica","No Aplica")</f>
        <v>No Aplica</v>
      </c>
      <c r="M520" s="43" t="str">
        <f>IF(AND(Home!$A$1&gt;=Leave[[#This Row],[Start Time]],Home!$A$1&lt;=Leave[[#This Row],[End Time]]),Home!$A$1,"No Aplica")</f>
        <v>No Aplica</v>
      </c>
      <c r="N520" s="43" t="str">
        <f>Leave[[#This Row],[User Code (Owning User) (Usuario)]]&amp;Leave[[#This Row],[fecha activa]]</f>
        <v>MIE2025270321860No Aplica</v>
      </c>
    </row>
    <row r="521" spans="1:14" x14ac:dyDescent="0.3">
      <c r="A521" s="43" t="s">
        <v>471</v>
      </c>
      <c r="B521" s="3">
        <v>45910</v>
      </c>
      <c r="C521" s="3">
        <v>45910</v>
      </c>
      <c r="D521" s="43" t="s">
        <v>2856</v>
      </c>
      <c r="E521" s="43" t="s">
        <v>1588</v>
      </c>
      <c r="F521" s="43" t="s">
        <v>1590</v>
      </c>
      <c r="G521">
        <v>180</v>
      </c>
      <c r="H521">
        <v>180</v>
      </c>
      <c r="I521" s="43" t="s">
        <v>1589</v>
      </c>
      <c r="J521" s="43" t="s">
        <v>559</v>
      </c>
      <c r="K521" s="43" t="s">
        <v>560</v>
      </c>
      <c r="L521" s="43" t="str">
        <f>IF(AND(Home!$A$1&gt;=Leave[[#This Row],[Start Time]],Home!$A$1&lt;=Leave[[#This Row],[End Time]]),"Aplica","No Aplica")</f>
        <v>No Aplica</v>
      </c>
      <c r="M521" s="43" t="str">
        <f>IF(AND(Home!$A$1&gt;=Leave[[#This Row],[Start Time]],Home!$A$1&lt;=Leave[[#This Row],[End Time]]),Home!$A$1,"No Aplica")</f>
        <v>No Aplica</v>
      </c>
      <c r="N521" s="43" t="str">
        <f>Leave[[#This Row],[User Code (Owning User) (Usuario)]]&amp;Leave[[#This Row],[fecha activa]]</f>
        <v>MIE2025270321860No Aplica</v>
      </c>
    </row>
    <row r="522" spans="1:14" x14ac:dyDescent="0.3">
      <c r="A522" s="43" t="s">
        <v>471</v>
      </c>
      <c r="B522" s="3">
        <v>45909</v>
      </c>
      <c r="C522" s="3">
        <v>45909</v>
      </c>
      <c r="D522" s="43" t="s">
        <v>2856</v>
      </c>
      <c r="E522" s="43" t="s">
        <v>1588</v>
      </c>
      <c r="F522" s="43" t="s">
        <v>1590</v>
      </c>
      <c r="G522">
        <v>180</v>
      </c>
      <c r="H522">
        <v>180</v>
      </c>
      <c r="I522" s="43" t="s">
        <v>1589</v>
      </c>
      <c r="J522" s="43" t="s">
        <v>559</v>
      </c>
      <c r="K522" s="43" t="s">
        <v>560</v>
      </c>
      <c r="L522" s="43" t="str">
        <f>IF(AND(Home!$A$1&gt;=Leave[[#This Row],[Start Time]],Home!$A$1&lt;=Leave[[#This Row],[End Time]]),"Aplica","No Aplica")</f>
        <v>No Aplica</v>
      </c>
      <c r="M522" s="43" t="str">
        <f>IF(AND(Home!$A$1&gt;=Leave[[#This Row],[Start Time]],Home!$A$1&lt;=Leave[[#This Row],[End Time]]),Home!$A$1,"No Aplica")</f>
        <v>No Aplica</v>
      </c>
      <c r="N522" s="43" t="str">
        <f>Leave[[#This Row],[User Code (Owning User) (Usuario)]]&amp;Leave[[#This Row],[fecha activa]]</f>
        <v>MIE2025270321860No Aplica</v>
      </c>
    </row>
    <row r="523" spans="1:14" x14ac:dyDescent="0.3">
      <c r="A523" s="43" t="s">
        <v>468</v>
      </c>
      <c r="B523" s="3">
        <v>45921</v>
      </c>
      <c r="C523" s="3">
        <v>45921</v>
      </c>
      <c r="D523" s="43" t="s">
        <v>495</v>
      </c>
      <c r="E523" s="43" t="s">
        <v>1588</v>
      </c>
      <c r="F523" s="43" t="s">
        <v>1590</v>
      </c>
      <c r="G523">
        <v>540</v>
      </c>
      <c r="H523">
        <v>540</v>
      </c>
      <c r="I523" s="43" t="s">
        <v>1589</v>
      </c>
      <c r="J523" s="43" t="s">
        <v>559</v>
      </c>
      <c r="K523" s="43" t="s">
        <v>560</v>
      </c>
      <c r="L523" s="43" t="str">
        <f>IF(AND(Home!$A$1&gt;=Leave[[#This Row],[Start Time]],Home!$A$1&lt;=Leave[[#This Row],[End Time]]),"Aplica","No Aplica")</f>
        <v>No Aplica</v>
      </c>
      <c r="M523" s="43" t="str">
        <f>IF(AND(Home!$A$1&gt;=Leave[[#This Row],[Start Time]],Home!$A$1&lt;=Leave[[#This Row],[End Time]]),Home!$A$1,"No Aplica")</f>
        <v>No Aplica</v>
      </c>
      <c r="N523" s="43" t="str">
        <f>Leave[[#This Row],[User Code (Owning User) (Usuario)]]&amp;Leave[[#This Row],[fecha activa]]</f>
        <v>MIE2025270321860No Aplica</v>
      </c>
    </row>
    <row r="524" spans="1:14" x14ac:dyDescent="0.3">
      <c r="A524" s="43" t="s">
        <v>471</v>
      </c>
      <c r="B524" s="3">
        <v>45908</v>
      </c>
      <c r="C524" s="3">
        <v>45908</v>
      </c>
      <c r="D524" s="43" t="s">
        <v>3206</v>
      </c>
      <c r="E524" s="43" t="s">
        <v>1588</v>
      </c>
      <c r="F524" s="43" t="s">
        <v>1590</v>
      </c>
      <c r="G524">
        <v>360</v>
      </c>
      <c r="H524">
        <v>360</v>
      </c>
      <c r="I524" s="43" t="s">
        <v>1589</v>
      </c>
      <c r="J524" s="43" t="s">
        <v>559</v>
      </c>
      <c r="K524" s="43" t="s">
        <v>560</v>
      </c>
      <c r="L524" s="43" t="str">
        <f>IF(AND(Home!$A$1&gt;=Leave[[#This Row],[Start Time]],Home!$A$1&lt;=Leave[[#This Row],[End Time]]),"Aplica","No Aplica")</f>
        <v>No Aplica</v>
      </c>
      <c r="M524" s="43" t="str">
        <f>IF(AND(Home!$A$1&gt;=Leave[[#This Row],[Start Time]],Home!$A$1&lt;=Leave[[#This Row],[End Time]]),Home!$A$1,"No Aplica")</f>
        <v>No Aplica</v>
      </c>
      <c r="N524" s="43" t="str">
        <f>Leave[[#This Row],[User Code (Owning User) (Usuario)]]&amp;Leave[[#This Row],[fecha activa]]</f>
        <v>MIE2025270321860No Aplica</v>
      </c>
    </row>
    <row r="525" spans="1:14" x14ac:dyDescent="0.3">
      <c r="A525" s="43" t="s">
        <v>471</v>
      </c>
      <c r="B525" s="3">
        <v>45906</v>
      </c>
      <c r="C525" s="3">
        <v>45906</v>
      </c>
      <c r="D525" s="43" t="s">
        <v>3033</v>
      </c>
      <c r="E525" s="43" t="s">
        <v>1588</v>
      </c>
      <c r="F525" s="43" t="s">
        <v>1590</v>
      </c>
      <c r="G525">
        <v>300</v>
      </c>
      <c r="H525">
        <v>300</v>
      </c>
      <c r="I525" s="43" t="s">
        <v>1589</v>
      </c>
      <c r="J525" s="43" t="s">
        <v>559</v>
      </c>
      <c r="K525" s="43" t="s">
        <v>560</v>
      </c>
      <c r="L525" s="43" t="str">
        <f>IF(AND(Home!$A$1&gt;=Leave[[#This Row],[Start Time]],Home!$A$1&lt;=Leave[[#This Row],[End Time]]),"Aplica","No Aplica")</f>
        <v>No Aplica</v>
      </c>
      <c r="M525" s="43" t="str">
        <f>IF(AND(Home!$A$1&gt;=Leave[[#This Row],[Start Time]],Home!$A$1&lt;=Leave[[#This Row],[End Time]]),Home!$A$1,"No Aplica")</f>
        <v>No Aplica</v>
      </c>
      <c r="N525" s="43" t="str">
        <f>Leave[[#This Row],[User Code (Owning User) (Usuario)]]&amp;Leave[[#This Row],[fecha activa]]</f>
        <v>MIE2025270321860No Aplica</v>
      </c>
    </row>
    <row r="526" spans="1:14" x14ac:dyDescent="0.3">
      <c r="A526" s="43" t="s">
        <v>471</v>
      </c>
      <c r="B526" s="3">
        <v>45905</v>
      </c>
      <c r="C526" s="3">
        <v>45905</v>
      </c>
      <c r="D526" s="43" t="s">
        <v>3034</v>
      </c>
      <c r="E526" s="43" t="s">
        <v>1588</v>
      </c>
      <c r="F526" s="43" t="s">
        <v>1590</v>
      </c>
      <c r="G526">
        <v>180</v>
      </c>
      <c r="H526">
        <v>180</v>
      </c>
      <c r="I526" s="43" t="s">
        <v>1589</v>
      </c>
      <c r="J526" s="43" t="s">
        <v>559</v>
      </c>
      <c r="K526" s="43" t="s">
        <v>560</v>
      </c>
      <c r="L526" s="43" t="str">
        <f>IF(AND(Home!$A$1&gt;=Leave[[#This Row],[Start Time]],Home!$A$1&lt;=Leave[[#This Row],[End Time]]),"Aplica","No Aplica")</f>
        <v>No Aplica</v>
      </c>
      <c r="M526" s="43" t="str">
        <f>IF(AND(Home!$A$1&gt;=Leave[[#This Row],[Start Time]],Home!$A$1&lt;=Leave[[#This Row],[End Time]]),Home!$A$1,"No Aplica")</f>
        <v>No Aplica</v>
      </c>
      <c r="N526" s="43" t="str">
        <f>Leave[[#This Row],[User Code (Owning User) (Usuario)]]&amp;Leave[[#This Row],[fecha activa]]</f>
        <v>MIE2025270321860No Aplica</v>
      </c>
    </row>
    <row r="527" spans="1:14" x14ac:dyDescent="0.3">
      <c r="A527" s="43" t="s">
        <v>471</v>
      </c>
      <c r="B527" s="3">
        <v>45904</v>
      </c>
      <c r="C527" s="3">
        <v>45904</v>
      </c>
      <c r="D527" s="43" t="s">
        <v>2856</v>
      </c>
      <c r="E527" s="43" t="s">
        <v>1588</v>
      </c>
      <c r="F527" s="43" t="s">
        <v>1590</v>
      </c>
      <c r="G527">
        <v>180</v>
      </c>
      <c r="H527">
        <v>180</v>
      </c>
      <c r="I527" s="43" t="s">
        <v>1589</v>
      </c>
      <c r="J527" s="43" t="s">
        <v>559</v>
      </c>
      <c r="K527" s="43" t="s">
        <v>560</v>
      </c>
      <c r="L527" s="43" t="str">
        <f>IF(AND(Home!$A$1&gt;=Leave[[#This Row],[Start Time]],Home!$A$1&lt;=Leave[[#This Row],[End Time]]),"Aplica","No Aplica")</f>
        <v>No Aplica</v>
      </c>
      <c r="M527" s="43" t="str">
        <f>IF(AND(Home!$A$1&gt;=Leave[[#This Row],[Start Time]],Home!$A$1&lt;=Leave[[#This Row],[End Time]]),Home!$A$1,"No Aplica")</f>
        <v>No Aplica</v>
      </c>
      <c r="N527" s="43" t="str">
        <f>Leave[[#This Row],[User Code (Owning User) (Usuario)]]&amp;Leave[[#This Row],[fecha activa]]</f>
        <v>MIE2025270321860No Aplica</v>
      </c>
    </row>
    <row r="528" spans="1:14" x14ac:dyDescent="0.3">
      <c r="A528" s="43" t="s">
        <v>471</v>
      </c>
      <c r="B528" s="3">
        <v>45903</v>
      </c>
      <c r="C528" s="3">
        <v>45903</v>
      </c>
      <c r="D528" s="43" t="s">
        <v>2856</v>
      </c>
      <c r="E528" s="43" t="s">
        <v>1588</v>
      </c>
      <c r="F528" s="43" t="s">
        <v>1590</v>
      </c>
      <c r="G528">
        <v>180</v>
      </c>
      <c r="H528">
        <v>180</v>
      </c>
      <c r="I528" s="43" t="s">
        <v>1589</v>
      </c>
      <c r="J528" s="43" t="s">
        <v>559</v>
      </c>
      <c r="K528" s="43" t="s">
        <v>560</v>
      </c>
      <c r="L528" s="43" t="str">
        <f>IF(AND(Home!$A$1&gt;=Leave[[#This Row],[Start Time]],Home!$A$1&lt;=Leave[[#This Row],[End Time]]),"Aplica","No Aplica")</f>
        <v>No Aplica</v>
      </c>
      <c r="M528" s="43" t="str">
        <f>IF(AND(Home!$A$1&gt;=Leave[[#This Row],[Start Time]],Home!$A$1&lt;=Leave[[#This Row],[End Time]]),Home!$A$1,"No Aplica")</f>
        <v>No Aplica</v>
      </c>
      <c r="N528" s="43" t="str">
        <f>Leave[[#This Row],[User Code (Owning User) (Usuario)]]&amp;Leave[[#This Row],[fecha activa]]</f>
        <v>MIE2025270321860No Aplica</v>
      </c>
    </row>
    <row r="529" spans="1:14" x14ac:dyDescent="0.3">
      <c r="A529" s="43" t="s">
        <v>471</v>
      </c>
      <c r="B529" s="3">
        <v>45903</v>
      </c>
      <c r="C529" s="3">
        <v>45903</v>
      </c>
      <c r="D529" s="43" t="s">
        <v>2856</v>
      </c>
      <c r="E529" s="43" t="s">
        <v>1588</v>
      </c>
      <c r="F529" s="43" t="s">
        <v>1590</v>
      </c>
      <c r="G529">
        <v>180</v>
      </c>
      <c r="H529">
        <v>180</v>
      </c>
      <c r="I529" s="43" t="s">
        <v>1589</v>
      </c>
      <c r="J529" s="43" t="s">
        <v>559</v>
      </c>
      <c r="K529" s="43" t="s">
        <v>560</v>
      </c>
      <c r="L529" s="43" t="str">
        <f>IF(AND(Home!$A$1&gt;=Leave[[#This Row],[Start Time]],Home!$A$1&lt;=Leave[[#This Row],[End Time]]),"Aplica","No Aplica")</f>
        <v>No Aplica</v>
      </c>
      <c r="M529" s="43" t="str">
        <f>IF(AND(Home!$A$1&gt;=Leave[[#This Row],[Start Time]],Home!$A$1&lt;=Leave[[#This Row],[End Time]]),Home!$A$1,"No Aplica")</f>
        <v>No Aplica</v>
      </c>
      <c r="N529" s="43" t="str">
        <f>Leave[[#This Row],[User Code (Owning User) (Usuario)]]&amp;Leave[[#This Row],[fecha activa]]</f>
        <v>MIE2025270321860No Aplica</v>
      </c>
    </row>
    <row r="530" spans="1:14" x14ac:dyDescent="0.3">
      <c r="A530" s="43" t="s">
        <v>471</v>
      </c>
      <c r="B530" s="3">
        <v>45902</v>
      </c>
      <c r="C530" s="3">
        <v>45902</v>
      </c>
      <c r="D530" s="43" t="s">
        <v>2798</v>
      </c>
      <c r="E530" s="43" t="s">
        <v>1588</v>
      </c>
      <c r="F530" s="43" t="s">
        <v>1590</v>
      </c>
      <c r="G530">
        <v>180</v>
      </c>
      <c r="H530">
        <v>180</v>
      </c>
      <c r="I530" s="43" t="s">
        <v>1589</v>
      </c>
      <c r="J530" s="43" t="s">
        <v>559</v>
      </c>
      <c r="K530" s="43" t="s">
        <v>560</v>
      </c>
      <c r="L530" s="43" t="str">
        <f>IF(AND(Home!$A$1&gt;=Leave[[#This Row],[Start Time]],Home!$A$1&lt;=Leave[[#This Row],[End Time]]),"Aplica","No Aplica")</f>
        <v>No Aplica</v>
      </c>
      <c r="M530" s="43" t="str">
        <f>IF(AND(Home!$A$1&gt;=Leave[[#This Row],[Start Time]],Home!$A$1&lt;=Leave[[#This Row],[End Time]]),Home!$A$1,"No Aplica")</f>
        <v>No Aplica</v>
      </c>
      <c r="N530" s="43" t="str">
        <f>Leave[[#This Row],[User Code (Owning User) (Usuario)]]&amp;Leave[[#This Row],[fecha activa]]</f>
        <v>MIE2025270321860No Aplica</v>
      </c>
    </row>
    <row r="531" spans="1:14" x14ac:dyDescent="0.3">
      <c r="A531" s="43" t="s">
        <v>471</v>
      </c>
      <c r="B531" s="3">
        <v>45901</v>
      </c>
      <c r="C531" s="3">
        <v>45901</v>
      </c>
      <c r="D531" s="43" t="s">
        <v>2627</v>
      </c>
      <c r="E531" s="43" t="s">
        <v>1588</v>
      </c>
      <c r="F531" s="43" t="s">
        <v>1590</v>
      </c>
      <c r="G531">
        <v>360</v>
      </c>
      <c r="H531">
        <v>360</v>
      </c>
      <c r="I531" s="43" t="s">
        <v>1589</v>
      </c>
      <c r="J531" s="43" t="s">
        <v>559</v>
      </c>
      <c r="K531" s="43" t="s">
        <v>560</v>
      </c>
      <c r="L531" s="43" t="str">
        <f>IF(AND(Home!$A$1&gt;=Leave[[#This Row],[Start Time]],Home!$A$1&lt;=Leave[[#This Row],[End Time]]),"Aplica","No Aplica")</f>
        <v>No Aplica</v>
      </c>
      <c r="M531" s="43" t="str">
        <f>IF(AND(Home!$A$1&gt;=Leave[[#This Row],[Start Time]],Home!$A$1&lt;=Leave[[#This Row],[End Time]]),Home!$A$1,"No Aplica")</f>
        <v>No Aplica</v>
      </c>
      <c r="N531" s="43" t="str">
        <f>Leave[[#This Row],[User Code (Owning User) (Usuario)]]&amp;Leave[[#This Row],[fecha activa]]</f>
        <v>MIE2025270321860No Aplica</v>
      </c>
    </row>
    <row r="532" spans="1:14" x14ac:dyDescent="0.3">
      <c r="A532" s="43" t="s">
        <v>468</v>
      </c>
      <c r="B532" s="3">
        <v>45914</v>
      </c>
      <c r="C532" s="3">
        <v>45914</v>
      </c>
      <c r="D532" s="43" t="s">
        <v>495</v>
      </c>
      <c r="E532" s="43" t="s">
        <v>1588</v>
      </c>
      <c r="F532" s="43" t="s">
        <v>1590</v>
      </c>
      <c r="G532">
        <v>540</v>
      </c>
      <c r="H532">
        <v>540</v>
      </c>
      <c r="I532" s="43" t="s">
        <v>1589</v>
      </c>
      <c r="J532" s="43" t="s">
        <v>559</v>
      </c>
      <c r="K532" s="43" t="s">
        <v>560</v>
      </c>
      <c r="L532" s="43" t="str">
        <f>IF(AND(Home!$A$1&gt;=Leave[[#This Row],[Start Time]],Home!$A$1&lt;=Leave[[#This Row],[End Time]]),"Aplica","No Aplica")</f>
        <v>No Aplica</v>
      </c>
      <c r="M532" s="43" t="str">
        <f>IF(AND(Home!$A$1&gt;=Leave[[#This Row],[Start Time]],Home!$A$1&lt;=Leave[[#This Row],[End Time]]),Home!$A$1,"No Aplica")</f>
        <v>No Aplica</v>
      </c>
      <c r="N532" s="43" t="str">
        <f>Leave[[#This Row],[User Code (Owning User) (Usuario)]]&amp;Leave[[#This Row],[fecha activa]]</f>
        <v>MIE2025270321860No Aplica</v>
      </c>
    </row>
    <row r="533" spans="1:14" x14ac:dyDescent="0.3">
      <c r="A533" s="43" t="s">
        <v>468</v>
      </c>
      <c r="B533" s="3">
        <v>45907</v>
      </c>
      <c r="C533" s="3">
        <v>45907</v>
      </c>
      <c r="D533" s="43" t="s">
        <v>495</v>
      </c>
      <c r="E533" s="43" t="s">
        <v>1588</v>
      </c>
      <c r="F533" s="43" t="s">
        <v>1590</v>
      </c>
      <c r="G533">
        <v>540</v>
      </c>
      <c r="H533">
        <v>540</v>
      </c>
      <c r="I533" s="43" t="s">
        <v>1589</v>
      </c>
      <c r="J533" s="43" t="s">
        <v>559</v>
      </c>
      <c r="K533" s="43" t="s">
        <v>560</v>
      </c>
      <c r="L533" s="43" t="str">
        <f>IF(AND(Home!$A$1&gt;=Leave[[#This Row],[Start Time]],Home!$A$1&lt;=Leave[[#This Row],[End Time]]),"Aplica","No Aplica")</f>
        <v>No Aplica</v>
      </c>
      <c r="M533" s="43" t="str">
        <f>IF(AND(Home!$A$1&gt;=Leave[[#This Row],[Start Time]],Home!$A$1&lt;=Leave[[#This Row],[End Time]]),Home!$A$1,"No Aplica")</f>
        <v>No Aplica</v>
      </c>
      <c r="N533" s="43" t="str">
        <f>Leave[[#This Row],[User Code (Owning User) (Usuario)]]&amp;Leave[[#This Row],[fecha activa]]</f>
        <v>MIE2025270321860No Aplica</v>
      </c>
    </row>
    <row r="534" spans="1:14" x14ac:dyDescent="0.3">
      <c r="A534" s="43" t="s">
        <v>471</v>
      </c>
      <c r="B534" s="3">
        <v>45918</v>
      </c>
      <c r="C534" s="3">
        <v>45918</v>
      </c>
      <c r="D534" s="43" t="s">
        <v>1490</v>
      </c>
      <c r="E534" s="43" t="s">
        <v>752</v>
      </c>
      <c r="F534" s="43" t="s">
        <v>753</v>
      </c>
      <c r="G534">
        <v>60</v>
      </c>
      <c r="H534">
        <v>60</v>
      </c>
      <c r="I534" s="43" t="s">
        <v>1143</v>
      </c>
      <c r="J534" s="43" t="s">
        <v>1036</v>
      </c>
      <c r="K534" s="43" t="s">
        <v>178</v>
      </c>
      <c r="L534" s="43" t="str">
        <f>IF(AND(Home!$A$1&gt;=Leave[[#This Row],[Start Time]],Home!$A$1&lt;=Leave[[#This Row],[End Time]]),"Aplica","No Aplica")</f>
        <v>No Aplica</v>
      </c>
      <c r="M534" s="43" t="str">
        <f>IF(AND(Home!$A$1&gt;=Leave[[#This Row],[Start Time]],Home!$A$1&lt;=Leave[[#This Row],[End Time]]),Home!$A$1,"No Aplica")</f>
        <v>No Aplica</v>
      </c>
      <c r="N534" s="43" t="str">
        <f>Leave[[#This Row],[User Code (Owning User) (Usuario)]]&amp;Leave[[#This Row],[fecha activa]]</f>
        <v>MIE2024191017889No Aplica</v>
      </c>
    </row>
    <row r="535" spans="1:14" x14ac:dyDescent="0.3">
      <c r="A535" s="43" t="s">
        <v>471</v>
      </c>
      <c r="B535" s="3">
        <v>45916</v>
      </c>
      <c r="C535" s="3">
        <v>45916</v>
      </c>
      <c r="D535" s="43" t="s">
        <v>1490</v>
      </c>
      <c r="E535" s="43" t="s">
        <v>752</v>
      </c>
      <c r="F535" s="43" t="s">
        <v>753</v>
      </c>
      <c r="G535">
        <v>60</v>
      </c>
      <c r="H535">
        <v>60</v>
      </c>
      <c r="I535" s="43" t="s">
        <v>1143</v>
      </c>
      <c r="J535" s="43" t="s">
        <v>1036</v>
      </c>
      <c r="K535" s="43" t="s">
        <v>178</v>
      </c>
      <c r="L535" s="43" t="str">
        <f>IF(AND(Home!$A$1&gt;=Leave[[#This Row],[Start Time]],Home!$A$1&lt;=Leave[[#This Row],[End Time]]),"Aplica","No Aplica")</f>
        <v>No Aplica</v>
      </c>
      <c r="M535" s="43" t="str">
        <f>IF(AND(Home!$A$1&gt;=Leave[[#This Row],[Start Time]],Home!$A$1&lt;=Leave[[#This Row],[End Time]]),Home!$A$1,"No Aplica")</f>
        <v>No Aplica</v>
      </c>
      <c r="N535" s="43" t="str">
        <f>Leave[[#This Row],[User Code (Owning User) (Usuario)]]&amp;Leave[[#This Row],[fecha activa]]</f>
        <v>MIE2024191017889No Aplica</v>
      </c>
    </row>
    <row r="536" spans="1:14" x14ac:dyDescent="0.3">
      <c r="A536" s="43" t="s">
        <v>471</v>
      </c>
      <c r="B536" s="3">
        <v>45913</v>
      </c>
      <c r="C536" s="3">
        <v>45913</v>
      </c>
      <c r="D536" s="43" t="s">
        <v>1490</v>
      </c>
      <c r="E536" s="43" t="s">
        <v>752</v>
      </c>
      <c r="F536" s="43" t="s">
        <v>753</v>
      </c>
      <c r="G536">
        <v>60</v>
      </c>
      <c r="H536">
        <v>60</v>
      </c>
      <c r="I536" s="43" t="s">
        <v>1143</v>
      </c>
      <c r="J536" s="43" t="s">
        <v>1036</v>
      </c>
      <c r="K536" s="43" t="s">
        <v>178</v>
      </c>
      <c r="L536" s="43" t="str">
        <f>IF(AND(Home!$A$1&gt;=Leave[[#This Row],[Start Time]],Home!$A$1&lt;=Leave[[#This Row],[End Time]]),"Aplica","No Aplica")</f>
        <v>No Aplica</v>
      </c>
      <c r="M536" s="43" t="str">
        <f>IF(AND(Home!$A$1&gt;=Leave[[#This Row],[Start Time]],Home!$A$1&lt;=Leave[[#This Row],[End Time]]),Home!$A$1,"No Aplica")</f>
        <v>No Aplica</v>
      </c>
      <c r="N536" s="43" t="str">
        <f>Leave[[#This Row],[User Code (Owning User) (Usuario)]]&amp;Leave[[#This Row],[fecha activa]]</f>
        <v>MIE2024191017889No Aplica</v>
      </c>
    </row>
    <row r="537" spans="1:14" x14ac:dyDescent="0.3">
      <c r="A537" s="43" t="s">
        <v>471</v>
      </c>
      <c r="B537" s="3">
        <v>45911</v>
      </c>
      <c r="C537" s="3">
        <v>45911</v>
      </c>
      <c r="D537" s="43" t="s">
        <v>1490</v>
      </c>
      <c r="E537" s="43" t="s">
        <v>752</v>
      </c>
      <c r="F537" s="43" t="s">
        <v>753</v>
      </c>
      <c r="G537">
        <v>60</v>
      </c>
      <c r="H537">
        <v>60</v>
      </c>
      <c r="I537" s="43" t="s">
        <v>1143</v>
      </c>
      <c r="J537" s="43" t="s">
        <v>1036</v>
      </c>
      <c r="K537" s="43" t="s">
        <v>178</v>
      </c>
      <c r="L537" s="43" t="str">
        <f>IF(AND(Home!$A$1&gt;=Leave[[#This Row],[Start Time]],Home!$A$1&lt;=Leave[[#This Row],[End Time]]),"Aplica","No Aplica")</f>
        <v>No Aplica</v>
      </c>
      <c r="M537" s="43" t="str">
        <f>IF(AND(Home!$A$1&gt;=Leave[[#This Row],[Start Time]],Home!$A$1&lt;=Leave[[#This Row],[End Time]]),Home!$A$1,"No Aplica")</f>
        <v>No Aplica</v>
      </c>
      <c r="N537" s="43" t="str">
        <f>Leave[[#This Row],[User Code (Owning User) (Usuario)]]&amp;Leave[[#This Row],[fecha activa]]</f>
        <v>MIE2024191017889No Aplica</v>
      </c>
    </row>
    <row r="538" spans="1:14" x14ac:dyDescent="0.3">
      <c r="A538" s="43" t="s">
        <v>471</v>
      </c>
      <c r="B538" s="3">
        <v>45910</v>
      </c>
      <c r="C538" s="3">
        <v>45910</v>
      </c>
      <c r="D538" s="43" t="s">
        <v>1490</v>
      </c>
      <c r="E538" s="43" t="s">
        <v>752</v>
      </c>
      <c r="F538" s="43" t="s">
        <v>753</v>
      </c>
      <c r="G538">
        <v>60</v>
      </c>
      <c r="H538">
        <v>60</v>
      </c>
      <c r="I538" s="43" t="s">
        <v>1143</v>
      </c>
      <c r="J538" s="43" t="s">
        <v>1036</v>
      </c>
      <c r="K538" s="43" t="s">
        <v>178</v>
      </c>
      <c r="L538" s="43" t="str">
        <f>IF(AND(Home!$A$1&gt;=Leave[[#This Row],[Start Time]],Home!$A$1&lt;=Leave[[#This Row],[End Time]]),"Aplica","No Aplica")</f>
        <v>No Aplica</v>
      </c>
      <c r="M538" s="43" t="str">
        <f>IF(AND(Home!$A$1&gt;=Leave[[#This Row],[Start Time]],Home!$A$1&lt;=Leave[[#This Row],[End Time]]),Home!$A$1,"No Aplica")</f>
        <v>No Aplica</v>
      </c>
      <c r="N538" s="43" t="str">
        <f>Leave[[#This Row],[User Code (Owning User) (Usuario)]]&amp;Leave[[#This Row],[fecha activa]]</f>
        <v>MIE2024191017889No Aplica</v>
      </c>
    </row>
    <row r="539" spans="1:14" x14ac:dyDescent="0.3">
      <c r="A539" s="43" t="s">
        <v>471</v>
      </c>
      <c r="B539" s="3">
        <v>45905</v>
      </c>
      <c r="C539" s="3">
        <v>45905</v>
      </c>
      <c r="D539" s="43" t="s">
        <v>1490</v>
      </c>
      <c r="E539" s="43" t="s">
        <v>752</v>
      </c>
      <c r="F539" s="43" t="s">
        <v>753</v>
      </c>
      <c r="G539">
        <v>120</v>
      </c>
      <c r="H539">
        <v>120</v>
      </c>
      <c r="I539" s="43" t="s">
        <v>1143</v>
      </c>
      <c r="J539" s="43" t="s">
        <v>1036</v>
      </c>
      <c r="K539" s="43" t="s">
        <v>178</v>
      </c>
      <c r="L539" s="43" t="str">
        <f>IF(AND(Home!$A$1&gt;=Leave[[#This Row],[Start Time]],Home!$A$1&lt;=Leave[[#This Row],[End Time]]),"Aplica","No Aplica")</f>
        <v>No Aplica</v>
      </c>
      <c r="M539" s="43" t="str">
        <f>IF(AND(Home!$A$1&gt;=Leave[[#This Row],[Start Time]],Home!$A$1&lt;=Leave[[#This Row],[End Time]]),Home!$A$1,"No Aplica")</f>
        <v>No Aplica</v>
      </c>
      <c r="N539" s="43" t="str">
        <f>Leave[[#This Row],[User Code (Owning User) (Usuario)]]&amp;Leave[[#This Row],[fecha activa]]</f>
        <v>MIE2024191017889No Aplica</v>
      </c>
    </row>
    <row r="540" spans="1:14" x14ac:dyDescent="0.3">
      <c r="A540" s="43" t="s">
        <v>471</v>
      </c>
      <c r="B540" s="3">
        <v>45904</v>
      </c>
      <c r="C540" s="3">
        <v>45904</v>
      </c>
      <c r="D540" s="43" t="s">
        <v>1490</v>
      </c>
      <c r="E540" s="43" t="s">
        <v>752</v>
      </c>
      <c r="F540" s="43" t="s">
        <v>753</v>
      </c>
      <c r="G540">
        <v>120</v>
      </c>
      <c r="H540">
        <v>120</v>
      </c>
      <c r="I540" s="43" t="s">
        <v>1143</v>
      </c>
      <c r="J540" s="43" t="s">
        <v>1036</v>
      </c>
      <c r="K540" s="43" t="s">
        <v>178</v>
      </c>
      <c r="L540" s="43" t="str">
        <f>IF(AND(Home!$A$1&gt;=Leave[[#This Row],[Start Time]],Home!$A$1&lt;=Leave[[#This Row],[End Time]]),"Aplica","No Aplica")</f>
        <v>No Aplica</v>
      </c>
      <c r="M540" s="43" t="str">
        <f>IF(AND(Home!$A$1&gt;=Leave[[#This Row],[Start Time]],Home!$A$1&lt;=Leave[[#This Row],[End Time]]),Home!$A$1,"No Aplica")</f>
        <v>No Aplica</v>
      </c>
      <c r="N540" s="43" t="str">
        <f>Leave[[#This Row],[User Code (Owning User) (Usuario)]]&amp;Leave[[#This Row],[fecha activa]]</f>
        <v>MIE2024191017889No Aplica</v>
      </c>
    </row>
    <row r="541" spans="1:14" x14ac:dyDescent="0.3">
      <c r="A541" s="43" t="s">
        <v>471</v>
      </c>
      <c r="B541" s="3">
        <v>45903</v>
      </c>
      <c r="C541" s="3">
        <v>45903</v>
      </c>
      <c r="D541" s="43" t="s">
        <v>2871</v>
      </c>
      <c r="E541" s="43" t="s">
        <v>752</v>
      </c>
      <c r="F541" s="43" t="s">
        <v>753</v>
      </c>
      <c r="G541">
        <v>180</v>
      </c>
      <c r="H541">
        <v>180</v>
      </c>
      <c r="I541" s="43" t="s">
        <v>1143</v>
      </c>
      <c r="J541" s="43" t="s">
        <v>1036</v>
      </c>
      <c r="K541" s="43" t="s">
        <v>178</v>
      </c>
      <c r="L541" s="43" t="str">
        <f>IF(AND(Home!$A$1&gt;=Leave[[#This Row],[Start Time]],Home!$A$1&lt;=Leave[[#This Row],[End Time]]),"Aplica","No Aplica")</f>
        <v>No Aplica</v>
      </c>
      <c r="M541" s="43" t="str">
        <f>IF(AND(Home!$A$1&gt;=Leave[[#This Row],[Start Time]],Home!$A$1&lt;=Leave[[#This Row],[End Time]]),Home!$A$1,"No Aplica")</f>
        <v>No Aplica</v>
      </c>
      <c r="N541" s="43" t="str">
        <f>Leave[[#This Row],[User Code (Owning User) (Usuario)]]&amp;Leave[[#This Row],[fecha activa]]</f>
        <v>MIE2024191017889No Aplica</v>
      </c>
    </row>
    <row r="542" spans="1:14" x14ac:dyDescent="0.3">
      <c r="A542" s="43" t="s">
        <v>471</v>
      </c>
      <c r="B542" s="3">
        <v>45919</v>
      </c>
      <c r="C542" s="3">
        <v>45919</v>
      </c>
      <c r="D542" s="43" t="s">
        <v>3788</v>
      </c>
      <c r="E542" s="43" t="s">
        <v>1919</v>
      </c>
      <c r="F542" s="43" t="s">
        <v>1921</v>
      </c>
      <c r="G542">
        <v>60</v>
      </c>
      <c r="H542">
        <v>60</v>
      </c>
      <c r="I542" s="43" t="s">
        <v>1920</v>
      </c>
      <c r="J542" s="43" t="s">
        <v>2767</v>
      </c>
      <c r="K542" s="43" t="s">
        <v>178</v>
      </c>
      <c r="L542" s="43" t="str">
        <f>IF(AND(Home!$A$1&gt;=Leave[[#This Row],[Start Time]],Home!$A$1&lt;=Leave[[#This Row],[End Time]]),"Aplica","No Aplica")</f>
        <v>No Aplica</v>
      </c>
      <c r="M542" s="43" t="str">
        <f>IF(AND(Home!$A$1&gt;=Leave[[#This Row],[Start Time]],Home!$A$1&lt;=Leave[[#This Row],[End Time]]),Home!$A$1,"No Aplica")</f>
        <v>No Aplica</v>
      </c>
      <c r="N542" s="43" t="str">
        <f>Leave[[#This Row],[User Code (Owning User) (Usuario)]]&amp;Leave[[#This Row],[fecha activa]]</f>
        <v>MIE2025160623397No Aplica</v>
      </c>
    </row>
    <row r="543" spans="1:14" x14ac:dyDescent="0.3">
      <c r="A543" s="43" t="s">
        <v>471</v>
      </c>
      <c r="B543" s="3">
        <v>45916</v>
      </c>
      <c r="C543" s="3">
        <v>45916</v>
      </c>
      <c r="D543" s="43" t="s">
        <v>3669</v>
      </c>
      <c r="E543" s="43" t="s">
        <v>1919</v>
      </c>
      <c r="F543" s="43" t="s">
        <v>1921</v>
      </c>
      <c r="G543">
        <v>60</v>
      </c>
      <c r="H543">
        <v>60</v>
      </c>
      <c r="I543" s="43" t="s">
        <v>1920</v>
      </c>
      <c r="J543" s="43" t="s">
        <v>2767</v>
      </c>
      <c r="K543" s="43" t="s">
        <v>178</v>
      </c>
      <c r="L543" s="43" t="str">
        <f>IF(AND(Home!$A$1&gt;=Leave[[#This Row],[Start Time]],Home!$A$1&lt;=Leave[[#This Row],[End Time]]),"Aplica","No Aplica")</f>
        <v>No Aplica</v>
      </c>
      <c r="M543" s="43" t="str">
        <f>IF(AND(Home!$A$1&gt;=Leave[[#This Row],[Start Time]],Home!$A$1&lt;=Leave[[#This Row],[End Time]]),Home!$A$1,"No Aplica")</f>
        <v>No Aplica</v>
      </c>
      <c r="N543" s="43" t="str">
        <f>Leave[[#This Row],[User Code (Owning User) (Usuario)]]&amp;Leave[[#This Row],[fecha activa]]</f>
        <v>MIE2025160623397No Aplica</v>
      </c>
    </row>
    <row r="544" spans="1:14" x14ac:dyDescent="0.3">
      <c r="A544" s="43" t="s">
        <v>471</v>
      </c>
      <c r="B544" s="3">
        <v>45924</v>
      </c>
      <c r="C544" s="3">
        <v>45924</v>
      </c>
      <c r="D544" s="43" t="s">
        <v>495</v>
      </c>
      <c r="E544" s="43" t="s">
        <v>1919</v>
      </c>
      <c r="F544" s="43" t="s">
        <v>1921</v>
      </c>
      <c r="G544">
        <v>540</v>
      </c>
      <c r="H544">
        <v>540</v>
      </c>
      <c r="I544" s="43" t="s">
        <v>1920</v>
      </c>
      <c r="J544" s="43" t="s">
        <v>2767</v>
      </c>
      <c r="K544" s="43" t="s">
        <v>178</v>
      </c>
      <c r="L544" s="43" t="str">
        <f>IF(AND(Home!$A$1&gt;=Leave[[#This Row],[Start Time]],Home!$A$1&lt;=Leave[[#This Row],[End Time]]),"Aplica","No Aplica")</f>
        <v>No Aplica</v>
      </c>
      <c r="M544" s="43" t="str">
        <f>IF(AND(Home!$A$1&gt;=Leave[[#This Row],[Start Time]],Home!$A$1&lt;=Leave[[#This Row],[End Time]]),Home!$A$1,"No Aplica")</f>
        <v>No Aplica</v>
      </c>
      <c r="N544" s="43" t="str">
        <f>Leave[[#This Row],[User Code (Owning User) (Usuario)]]&amp;Leave[[#This Row],[fecha activa]]</f>
        <v>MIE2025160623397No Aplica</v>
      </c>
    </row>
    <row r="545" spans="1:14" x14ac:dyDescent="0.3">
      <c r="A545" s="43" t="s">
        <v>471</v>
      </c>
      <c r="B545" s="3">
        <v>45912</v>
      </c>
      <c r="C545" s="3">
        <v>45912</v>
      </c>
      <c r="D545" s="43" t="s">
        <v>3433</v>
      </c>
      <c r="E545" s="43" t="s">
        <v>1919</v>
      </c>
      <c r="F545" s="43" t="s">
        <v>1921</v>
      </c>
      <c r="G545">
        <v>90</v>
      </c>
      <c r="H545">
        <v>90</v>
      </c>
      <c r="I545" s="43" t="s">
        <v>1920</v>
      </c>
      <c r="J545" s="43" t="s">
        <v>2767</v>
      </c>
      <c r="K545" s="43" t="s">
        <v>178</v>
      </c>
      <c r="L545" s="43" t="str">
        <f>IF(AND(Home!$A$1&gt;=Leave[[#This Row],[Start Time]],Home!$A$1&lt;=Leave[[#This Row],[End Time]]),"Aplica","No Aplica")</f>
        <v>No Aplica</v>
      </c>
      <c r="M545" s="43" t="str">
        <f>IF(AND(Home!$A$1&gt;=Leave[[#This Row],[Start Time]],Home!$A$1&lt;=Leave[[#This Row],[End Time]]),Home!$A$1,"No Aplica")</f>
        <v>No Aplica</v>
      </c>
      <c r="N545" s="43" t="str">
        <f>Leave[[#This Row],[User Code (Owning User) (Usuario)]]&amp;Leave[[#This Row],[fecha activa]]</f>
        <v>MIE2025160623397No Aplica</v>
      </c>
    </row>
    <row r="546" spans="1:14" x14ac:dyDescent="0.3">
      <c r="A546" s="43" t="s">
        <v>471</v>
      </c>
      <c r="B546" s="3">
        <v>45905</v>
      </c>
      <c r="C546" s="3">
        <v>45905</v>
      </c>
      <c r="D546" s="43" t="s">
        <v>3055</v>
      </c>
      <c r="E546" s="43" t="s">
        <v>1919</v>
      </c>
      <c r="F546" s="43" t="s">
        <v>1921</v>
      </c>
      <c r="G546">
        <v>30</v>
      </c>
      <c r="H546">
        <v>30</v>
      </c>
      <c r="I546" s="43" t="s">
        <v>1920</v>
      </c>
      <c r="J546" s="43" t="s">
        <v>2767</v>
      </c>
      <c r="K546" s="43" t="s">
        <v>178</v>
      </c>
      <c r="L546" s="43" t="str">
        <f>IF(AND(Home!$A$1&gt;=Leave[[#This Row],[Start Time]],Home!$A$1&lt;=Leave[[#This Row],[End Time]]),"Aplica","No Aplica")</f>
        <v>No Aplica</v>
      </c>
      <c r="M546" s="43" t="str">
        <f>IF(AND(Home!$A$1&gt;=Leave[[#This Row],[Start Time]],Home!$A$1&lt;=Leave[[#This Row],[End Time]]),Home!$A$1,"No Aplica")</f>
        <v>No Aplica</v>
      </c>
      <c r="N546" s="43" t="str">
        <f>Leave[[#This Row],[User Code (Owning User) (Usuario)]]&amp;Leave[[#This Row],[fecha activa]]</f>
        <v>MIE2025160623397No Aplica</v>
      </c>
    </row>
    <row r="547" spans="1:14" x14ac:dyDescent="0.3">
      <c r="A547" s="43" t="s">
        <v>471</v>
      </c>
      <c r="B547" s="3">
        <v>45904</v>
      </c>
      <c r="C547" s="3">
        <v>45904</v>
      </c>
      <c r="D547" s="43" t="s">
        <v>3056</v>
      </c>
      <c r="E547" s="43" t="s">
        <v>1919</v>
      </c>
      <c r="F547" s="43" t="s">
        <v>1921</v>
      </c>
      <c r="G547">
        <v>30</v>
      </c>
      <c r="H547">
        <v>30</v>
      </c>
      <c r="I547" s="43" t="s">
        <v>1920</v>
      </c>
      <c r="J547" s="43" t="s">
        <v>2767</v>
      </c>
      <c r="K547" s="43" t="s">
        <v>178</v>
      </c>
      <c r="L547" s="43" t="str">
        <f>IF(AND(Home!$A$1&gt;=Leave[[#This Row],[Start Time]],Home!$A$1&lt;=Leave[[#This Row],[End Time]]),"Aplica","No Aplica")</f>
        <v>No Aplica</v>
      </c>
      <c r="M547" s="43" t="str">
        <f>IF(AND(Home!$A$1&gt;=Leave[[#This Row],[Start Time]],Home!$A$1&lt;=Leave[[#This Row],[End Time]]),Home!$A$1,"No Aplica")</f>
        <v>No Aplica</v>
      </c>
      <c r="N547" s="43" t="str">
        <f>Leave[[#This Row],[User Code (Owning User) (Usuario)]]&amp;Leave[[#This Row],[fecha activa]]</f>
        <v>MIE2025160623397No Aplica</v>
      </c>
    </row>
    <row r="548" spans="1:14" x14ac:dyDescent="0.3">
      <c r="A548" s="43" t="s">
        <v>465</v>
      </c>
      <c r="B548" s="3">
        <v>45914</v>
      </c>
      <c r="C548" s="3">
        <v>45914</v>
      </c>
      <c r="D548" s="43" t="s">
        <v>469</v>
      </c>
      <c r="E548" s="43" t="s">
        <v>1919</v>
      </c>
      <c r="F548" s="43" t="s">
        <v>1921</v>
      </c>
      <c r="G548">
        <v>540</v>
      </c>
      <c r="H548">
        <v>540</v>
      </c>
      <c r="I548" s="43" t="s">
        <v>1920</v>
      </c>
      <c r="J548" s="43" t="s">
        <v>2767</v>
      </c>
      <c r="K548" s="43" t="s">
        <v>178</v>
      </c>
      <c r="L548" s="43" t="str">
        <f>IF(AND(Home!$A$1&gt;=Leave[[#This Row],[Start Time]],Home!$A$1&lt;=Leave[[#This Row],[End Time]]),"Aplica","No Aplica")</f>
        <v>No Aplica</v>
      </c>
      <c r="M548" s="43" t="str">
        <f>IF(AND(Home!$A$1&gt;=Leave[[#This Row],[Start Time]],Home!$A$1&lt;=Leave[[#This Row],[End Time]]),Home!$A$1,"No Aplica")</f>
        <v>No Aplica</v>
      </c>
      <c r="N548" s="43" t="str">
        <f>Leave[[#This Row],[User Code (Owning User) (Usuario)]]&amp;Leave[[#This Row],[fecha activa]]</f>
        <v>MIE2025160623397No Aplica</v>
      </c>
    </row>
    <row r="549" spans="1:14" x14ac:dyDescent="0.3">
      <c r="A549" s="43" t="s">
        <v>465</v>
      </c>
      <c r="B549" s="3">
        <v>45910</v>
      </c>
      <c r="C549" s="3">
        <v>45910</v>
      </c>
      <c r="D549" s="43" t="s">
        <v>469</v>
      </c>
      <c r="E549" s="43" t="s">
        <v>1919</v>
      </c>
      <c r="F549" s="43" t="s">
        <v>1921</v>
      </c>
      <c r="G549">
        <v>510</v>
      </c>
      <c r="H549">
        <v>510</v>
      </c>
      <c r="I549" s="43" t="s">
        <v>1920</v>
      </c>
      <c r="J549" s="43" t="s">
        <v>2767</v>
      </c>
      <c r="K549" s="43" t="s">
        <v>178</v>
      </c>
      <c r="L549" s="43" t="str">
        <f>IF(AND(Home!$A$1&gt;=Leave[[#This Row],[Start Time]],Home!$A$1&lt;=Leave[[#This Row],[End Time]]),"Aplica","No Aplica")</f>
        <v>No Aplica</v>
      </c>
      <c r="M549" s="43" t="str">
        <f>IF(AND(Home!$A$1&gt;=Leave[[#This Row],[Start Time]],Home!$A$1&lt;=Leave[[#This Row],[End Time]]),Home!$A$1,"No Aplica")</f>
        <v>No Aplica</v>
      </c>
      <c r="N549" s="43" t="str">
        <f>Leave[[#This Row],[User Code (Owning User) (Usuario)]]&amp;Leave[[#This Row],[fecha activa]]</f>
        <v>MIE2025160623397No Aplica</v>
      </c>
    </row>
    <row r="550" spans="1:14" x14ac:dyDescent="0.3">
      <c r="A550" s="43" t="s">
        <v>476</v>
      </c>
      <c r="B550" s="3">
        <v>45920</v>
      </c>
      <c r="C550" s="3">
        <v>45920</v>
      </c>
      <c r="D550" s="43" t="s">
        <v>3772</v>
      </c>
      <c r="E550" s="43" t="s">
        <v>3394</v>
      </c>
      <c r="F550" s="43" t="s">
        <v>3396</v>
      </c>
      <c r="G550">
        <v>240</v>
      </c>
      <c r="H550">
        <v>240</v>
      </c>
      <c r="I550" s="43" t="s">
        <v>3395</v>
      </c>
      <c r="J550" s="43" t="s">
        <v>3830</v>
      </c>
      <c r="K550" s="43" t="s">
        <v>178</v>
      </c>
      <c r="L550" s="43" t="str">
        <f>IF(AND(Home!$A$1&gt;=Leave[[#This Row],[Start Time]],Home!$A$1&lt;=Leave[[#This Row],[End Time]]),"Aplica","No Aplica")</f>
        <v>No Aplica</v>
      </c>
      <c r="M550" s="43" t="str">
        <f>IF(AND(Home!$A$1&gt;=Leave[[#This Row],[Start Time]],Home!$A$1&lt;=Leave[[#This Row],[End Time]]),Home!$A$1,"No Aplica")</f>
        <v>No Aplica</v>
      </c>
      <c r="N550" s="43" t="str">
        <f>Leave[[#This Row],[User Code (Owning User) (Usuario)]]&amp;Leave[[#This Row],[fecha activa]]</f>
        <v>MIE2025120924417No Aplica</v>
      </c>
    </row>
    <row r="551" spans="1:14" x14ac:dyDescent="0.3">
      <c r="A551" s="43" t="s">
        <v>476</v>
      </c>
      <c r="B551" s="3">
        <v>45914</v>
      </c>
      <c r="C551" s="3">
        <v>45914</v>
      </c>
      <c r="D551" s="43" t="s">
        <v>469</v>
      </c>
      <c r="E551" s="43" t="s">
        <v>3394</v>
      </c>
      <c r="F551" s="43" t="s">
        <v>3396</v>
      </c>
      <c r="G551">
        <v>540</v>
      </c>
      <c r="H551">
        <v>540</v>
      </c>
      <c r="I551" s="43" t="s">
        <v>3395</v>
      </c>
      <c r="J551" s="43" t="s">
        <v>3830</v>
      </c>
      <c r="K551" s="43" t="s">
        <v>178</v>
      </c>
      <c r="L551" s="43" t="str">
        <f>IF(AND(Home!$A$1&gt;=Leave[[#This Row],[Start Time]],Home!$A$1&lt;=Leave[[#This Row],[End Time]]),"Aplica","No Aplica")</f>
        <v>No Aplica</v>
      </c>
      <c r="M551" s="43" t="str">
        <f>IF(AND(Home!$A$1&gt;=Leave[[#This Row],[Start Time]],Home!$A$1&lt;=Leave[[#This Row],[End Time]]),Home!$A$1,"No Aplica")</f>
        <v>No Aplica</v>
      </c>
      <c r="N551" s="43" t="str">
        <f>Leave[[#This Row],[User Code (Owning User) (Usuario)]]&amp;Leave[[#This Row],[fecha activa]]</f>
        <v>MIE2025120924417No Aplica</v>
      </c>
    </row>
    <row r="552" spans="1:14" x14ac:dyDescent="0.3">
      <c r="A552" s="43" t="s">
        <v>471</v>
      </c>
      <c r="B552" s="3">
        <v>45913</v>
      </c>
      <c r="C552" s="3">
        <v>45913</v>
      </c>
      <c r="D552" s="43" t="s">
        <v>3401</v>
      </c>
      <c r="E552" s="43" t="s">
        <v>3394</v>
      </c>
      <c r="F552" s="43" t="s">
        <v>3396</v>
      </c>
      <c r="G552">
        <v>240</v>
      </c>
      <c r="H552">
        <v>240</v>
      </c>
      <c r="I552" s="43" t="s">
        <v>3395</v>
      </c>
      <c r="J552" s="43" t="s">
        <v>3830</v>
      </c>
      <c r="K552" s="43" t="s">
        <v>178</v>
      </c>
      <c r="L552" s="43" t="str">
        <f>IF(AND(Home!$A$1&gt;=Leave[[#This Row],[Start Time]],Home!$A$1&lt;=Leave[[#This Row],[End Time]]),"Aplica","No Aplica")</f>
        <v>No Aplica</v>
      </c>
      <c r="M552" s="43" t="str">
        <f>IF(AND(Home!$A$1&gt;=Leave[[#This Row],[Start Time]],Home!$A$1&lt;=Leave[[#This Row],[End Time]]),Home!$A$1,"No Aplica")</f>
        <v>No Aplica</v>
      </c>
      <c r="N552" s="43" t="str">
        <f>Leave[[#This Row],[User Code (Owning User) (Usuario)]]&amp;Leave[[#This Row],[fecha activa]]</f>
        <v>MIE2025120924417No Aplica</v>
      </c>
    </row>
    <row r="553" spans="1:14" x14ac:dyDescent="0.3">
      <c r="A553" s="43" t="s">
        <v>465</v>
      </c>
      <c r="B553" s="3">
        <v>45927</v>
      </c>
      <c r="C553" s="3">
        <v>45927</v>
      </c>
      <c r="D553" s="43" t="s">
        <v>621</v>
      </c>
      <c r="E553" s="43" t="s">
        <v>2532</v>
      </c>
      <c r="F553" s="43" t="s">
        <v>2534</v>
      </c>
      <c r="G553">
        <v>210</v>
      </c>
      <c r="H553">
        <v>210</v>
      </c>
      <c r="I553" s="43" t="s">
        <v>2533</v>
      </c>
      <c r="J553" s="43" t="s">
        <v>2767</v>
      </c>
      <c r="K553" s="43" t="s">
        <v>178</v>
      </c>
      <c r="L553" s="43" t="str">
        <f>IF(AND(Home!$A$1&gt;=Leave[[#This Row],[Start Time]],Home!$A$1&lt;=Leave[[#This Row],[End Time]]),"Aplica","No Aplica")</f>
        <v>No Aplica</v>
      </c>
      <c r="M553" s="43" t="str">
        <f>IF(AND(Home!$A$1&gt;=Leave[[#This Row],[Start Time]],Home!$A$1&lt;=Leave[[#This Row],[End Time]]),Home!$A$1,"No Aplica")</f>
        <v>No Aplica</v>
      </c>
      <c r="N553" s="43" t="str">
        <f>Leave[[#This Row],[User Code (Owning User) (Usuario)]]&amp;Leave[[#This Row],[fecha activa]]</f>
        <v>MIE2025260824194No Aplica</v>
      </c>
    </row>
    <row r="554" spans="1:14" x14ac:dyDescent="0.3">
      <c r="A554" s="43" t="s">
        <v>465</v>
      </c>
      <c r="B554" s="3">
        <v>45927</v>
      </c>
      <c r="C554" s="3">
        <v>45927</v>
      </c>
      <c r="D554" s="43" t="s">
        <v>621</v>
      </c>
      <c r="E554" s="43" t="s">
        <v>2532</v>
      </c>
      <c r="F554" s="43" t="s">
        <v>2534</v>
      </c>
      <c r="G554">
        <v>90</v>
      </c>
      <c r="H554">
        <v>90</v>
      </c>
      <c r="I554" s="43" t="s">
        <v>2533</v>
      </c>
      <c r="J554" s="43" t="s">
        <v>2767</v>
      </c>
      <c r="K554" s="43" t="s">
        <v>178</v>
      </c>
      <c r="L554" s="43" t="str">
        <f>IF(AND(Home!$A$1&gt;=Leave[[#This Row],[Start Time]],Home!$A$1&lt;=Leave[[#This Row],[End Time]]),"Aplica","No Aplica")</f>
        <v>No Aplica</v>
      </c>
      <c r="M554" s="43" t="str">
        <f>IF(AND(Home!$A$1&gt;=Leave[[#This Row],[Start Time]],Home!$A$1&lt;=Leave[[#This Row],[End Time]]),Home!$A$1,"No Aplica")</f>
        <v>No Aplica</v>
      </c>
      <c r="N554" s="43" t="str">
        <f>Leave[[#This Row],[User Code (Owning User) (Usuario)]]&amp;Leave[[#This Row],[fecha activa]]</f>
        <v>MIE2025260824194No Aplica</v>
      </c>
    </row>
    <row r="555" spans="1:14" x14ac:dyDescent="0.3">
      <c r="A555" s="43" t="s">
        <v>465</v>
      </c>
      <c r="B555" s="3">
        <v>45928</v>
      </c>
      <c r="C555" s="3">
        <v>45928</v>
      </c>
      <c r="D555" s="43" t="s">
        <v>495</v>
      </c>
      <c r="E555" s="43" t="s">
        <v>2532</v>
      </c>
      <c r="F555" s="43" t="s">
        <v>2534</v>
      </c>
      <c r="G555">
        <v>1410</v>
      </c>
      <c r="H555">
        <v>540</v>
      </c>
      <c r="I555" s="43" t="s">
        <v>2533</v>
      </c>
      <c r="J555" s="43" t="s">
        <v>2767</v>
      </c>
      <c r="K555" s="43" t="s">
        <v>178</v>
      </c>
      <c r="L555" s="43" t="str">
        <f>IF(AND(Home!$A$1&gt;=Leave[[#This Row],[Start Time]],Home!$A$1&lt;=Leave[[#This Row],[End Time]]),"Aplica","No Aplica")</f>
        <v>No Aplica</v>
      </c>
      <c r="M555" s="43" t="str">
        <f>IF(AND(Home!$A$1&gt;=Leave[[#This Row],[Start Time]],Home!$A$1&lt;=Leave[[#This Row],[End Time]]),Home!$A$1,"No Aplica")</f>
        <v>No Aplica</v>
      </c>
      <c r="N555" s="43" t="str">
        <f>Leave[[#This Row],[User Code (Owning User) (Usuario)]]&amp;Leave[[#This Row],[fecha activa]]</f>
        <v>MIE2025260824194No Aplica</v>
      </c>
    </row>
    <row r="556" spans="1:14" x14ac:dyDescent="0.3">
      <c r="A556" s="43" t="s">
        <v>465</v>
      </c>
      <c r="B556" s="3">
        <v>45921</v>
      </c>
      <c r="C556" s="3">
        <v>45921</v>
      </c>
      <c r="D556" s="43" t="s">
        <v>495</v>
      </c>
      <c r="E556" s="43" t="s">
        <v>2532</v>
      </c>
      <c r="F556" s="43" t="s">
        <v>2534</v>
      </c>
      <c r="G556">
        <v>1410</v>
      </c>
      <c r="H556">
        <v>540</v>
      </c>
      <c r="I556" s="43" t="s">
        <v>2533</v>
      </c>
      <c r="J556" s="43" t="s">
        <v>2767</v>
      </c>
      <c r="K556" s="43" t="s">
        <v>178</v>
      </c>
      <c r="L556" s="43" t="str">
        <f>IF(AND(Home!$A$1&gt;=Leave[[#This Row],[Start Time]],Home!$A$1&lt;=Leave[[#This Row],[End Time]]),"Aplica","No Aplica")</f>
        <v>No Aplica</v>
      </c>
      <c r="M556" s="43" t="str">
        <f>IF(AND(Home!$A$1&gt;=Leave[[#This Row],[Start Time]],Home!$A$1&lt;=Leave[[#This Row],[End Time]]),Home!$A$1,"No Aplica")</f>
        <v>No Aplica</v>
      </c>
      <c r="N556" s="43" t="str">
        <f>Leave[[#This Row],[User Code (Owning User) (Usuario)]]&amp;Leave[[#This Row],[fecha activa]]</f>
        <v>MIE2025260824194No Aplica</v>
      </c>
    </row>
    <row r="557" spans="1:14" x14ac:dyDescent="0.3">
      <c r="A557" s="43" t="s">
        <v>465</v>
      </c>
      <c r="B557" s="3">
        <v>45906</v>
      </c>
      <c r="C557" s="3">
        <v>45906</v>
      </c>
      <c r="D557" s="43" t="s">
        <v>621</v>
      </c>
      <c r="E557" s="43" t="s">
        <v>2532</v>
      </c>
      <c r="F557" s="43" t="s">
        <v>2534</v>
      </c>
      <c r="G557">
        <v>210</v>
      </c>
      <c r="H557">
        <v>210</v>
      </c>
      <c r="I557" s="43" t="s">
        <v>2533</v>
      </c>
      <c r="J557" s="43" t="s">
        <v>2767</v>
      </c>
      <c r="K557" s="43" t="s">
        <v>178</v>
      </c>
      <c r="L557" s="43" t="str">
        <f>IF(AND(Home!$A$1&gt;=Leave[[#This Row],[Start Time]],Home!$A$1&lt;=Leave[[#This Row],[End Time]]),"Aplica","No Aplica")</f>
        <v>No Aplica</v>
      </c>
      <c r="M557" s="43" t="str">
        <f>IF(AND(Home!$A$1&gt;=Leave[[#This Row],[Start Time]],Home!$A$1&lt;=Leave[[#This Row],[End Time]]),Home!$A$1,"No Aplica")</f>
        <v>No Aplica</v>
      </c>
      <c r="N557" s="43" t="str">
        <f>Leave[[#This Row],[User Code (Owning User) (Usuario)]]&amp;Leave[[#This Row],[fecha activa]]</f>
        <v>MIE2025260824194No Aplica</v>
      </c>
    </row>
    <row r="558" spans="1:14" x14ac:dyDescent="0.3">
      <c r="A558" s="43" t="s">
        <v>465</v>
      </c>
      <c r="B558" s="3">
        <v>45906</v>
      </c>
      <c r="C558" s="3">
        <v>45906</v>
      </c>
      <c r="D558" s="43" t="s">
        <v>621</v>
      </c>
      <c r="E558" s="43" t="s">
        <v>2532</v>
      </c>
      <c r="F558" s="43" t="s">
        <v>2534</v>
      </c>
      <c r="G558">
        <v>90</v>
      </c>
      <c r="H558">
        <v>90</v>
      </c>
      <c r="I558" s="43" t="s">
        <v>2533</v>
      </c>
      <c r="J558" s="43" t="s">
        <v>2767</v>
      </c>
      <c r="K558" s="43" t="s">
        <v>178</v>
      </c>
      <c r="L558" s="43" t="str">
        <f>IF(AND(Home!$A$1&gt;=Leave[[#This Row],[Start Time]],Home!$A$1&lt;=Leave[[#This Row],[End Time]]),"Aplica","No Aplica")</f>
        <v>No Aplica</v>
      </c>
      <c r="M558" s="43" t="str">
        <f>IF(AND(Home!$A$1&gt;=Leave[[#This Row],[Start Time]],Home!$A$1&lt;=Leave[[#This Row],[End Time]]),Home!$A$1,"No Aplica")</f>
        <v>No Aplica</v>
      </c>
      <c r="N558" s="43" t="str">
        <f>Leave[[#This Row],[User Code (Owning User) (Usuario)]]&amp;Leave[[#This Row],[fecha activa]]</f>
        <v>MIE2025260824194No Aplica</v>
      </c>
    </row>
    <row r="559" spans="1:14" x14ac:dyDescent="0.3">
      <c r="A559" s="43" t="s">
        <v>465</v>
      </c>
      <c r="B559" s="3">
        <v>45904</v>
      </c>
      <c r="C559" s="3">
        <v>45904</v>
      </c>
      <c r="D559" s="43" t="s">
        <v>2842</v>
      </c>
      <c r="E559" s="43" t="s">
        <v>2532</v>
      </c>
      <c r="F559" s="43" t="s">
        <v>2534</v>
      </c>
      <c r="G559">
        <v>270</v>
      </c>
      <c r="H559">
        <v>270</v>
      </c>
      <c r="I559" s="43" t="s">
        <v>2533</v>
      </c>
      <c r="J559" s="43" t="s">
        <v>2767</v>
      </c>
      <c r="K559" s="43" t="s">
        <v>178</v>
      </c>
      <c r="L559" s="43" t="str">
        <f>IF(AND(Home!$A$1&gt;=Leave[[#This Row],[Start Time]],Home!$A$1&lt;=Leave[[#This Row],[End Time]]),"Aplica","No Aplica")</f>
        <v>No Aplica</v>
      </c>
      <c r="M559" s="43" t="str">
        <f>IF(AND(Home!$A$1&gt;=Leave[[#This Row],[Start Time]],Home!$A$1&lt;=Leave[[#This Row],[End Time]]),Home!$A$1,"No Aplica")</f>
        <v>No Aplica</v>
      </c>
      <c r="N559" s="43" t="str">
        <f>Leave[[#This Row],[User Code (Owning User) (Usuario)]]&amp;Leave[[#This Row],[fecha activa]]</f>
        <v>MIE2025260824194No Aplica</v>
      </c>
    </row>
    <row r="560" spans="1:14" x14ac:dyDescent="0.3">
      <c r="A560" s="43" t="s">
        <v>465</v>
      </c>
      <c r="B560" s="3">
        <v>45914</v>
      </c>
      <c r="C560" s="3">
        <v>45914</v>
      </c>
      <c r="D560" s="43" t="s">
        <v>495</v>
      </c>
      <c r="E560" s="43" t="s">
        <v>2532</v>
      </c>
      <c r="F560" s="43" t="s">
        <v>2534</v>
      </c>
      <c r="G560">
        <v>1410</v>
      </c>
      <c r="H560">
        <v>540</v>
      </c>
      <c r="I560" s="43" t="s">
        <v>2533</v>
      </c>
      <c r="J560" s="43" t="s">
        <v>2767</v>
      </c>
      <c r="K560" s="43" t="s">
        <v>178</v>
      </c>
      <c r="L560" s="43" t="str">
        <f>IF(AND(Home!$A$1&gt;=Leave[[#This Row],[Start Time]],Home!$A$1&lt;=Leave[[#This Row],[End Time]]),"Aplica","No Aplica")</f>
        <v>No Aplica</v>
      </c>
      <c r="M560" s="43" t="str">
        <f>IF(AND(Home!$A$1&gt;=Leave[[#This Row],[Start Time]],Home!$A$1&lt;=Leave[[#This Row],[End Time]]),Home!$A$1,"No Aplica")</f>
        <v>No Aplica</v>
      </c>
      <c r="N560" s="43" t="str">
        <f>Leave[[#This Row],[User Code (Owning User) (Usuario)]]&amp;Leave[[#This Row],[fecha activa]]</f>
        <v>MIE2025260824194No Aplica</v>
      </c>
    </row>
    <row r="561" spans="1:14" x14ac:dyDescent="0.3">
      <c r="A561" s="43" t="s">
        <v>465</v>
      </c>
      <c r="B561" s="3">
        <v>45907</v>
      </c>
      <c r="C561" s="3">
        <v>45907</v>
      </c>
      <c r="D561" s="43" t="s">
        <v>495</v>
      </c>
      <c r="E561" s="43" t="s">
        <v>2532</v>
      </c>
      <c r="F561" s="43" t="s">
        <v>2534</v>
      </c>
      <c r="G561">
        <v>1410</v>
      </c>
      <c r="H561">
        <v>540</v>
      </c>
      <c r="I561" s="43" t="s">
        <v>2533</v>
      </c>
      <c r="J561" s="43" t="s">
        <v>2767</v>
      </c>
      <c r="K561" s="43" t="s">
        <v>178</v>
      </c>
      <c r="L561" s="43" t="str">
        <f>IF(AND(Home!$A$1&gt;=Leave[[#This Row],[Start Time]],Home!$A$1&lt;=Leave[[#This Row],[End Time]]),"Aplica","No Aplica")</f>
        <v>No Aplica</v>
      </c>
      <c r="M561" s="43" t="str">
        <f>IF(AND(Home!$A$1&gt;=Leave[[#This Row],[Start Time]],Home!$A$1&lt;=Leave[[#This Row],[End Time]]),Home!$A$1,"No Aplica")</f>
        <v>No Aplica</v>
      </c>
      <c r="N561" s="43" t="str">
        <f>Leave[[#This Row],[User Code (Owning User) (Usuario)]]&amp;Leave[[#This Row],[fecha activa]]</f>
        <v>MIE2025260824194No Aplica</v>
      </c>
    </row>
    <row r="562" spans="1:14" x14ac:dyDescent="0.3">
      <c r="A562" s="43" t="s">
        <v>471</v>
      </c>
      <c r="B562" s="3">
        <v>45927</v>
      </c>
      <c r="C562" s="3">
        <v>45927</v>
      </c>
      <c r="D562" s="43" t="s">
        <v>621</v>
      </c>
      <c r="E562" s="43" t="s">
        <v>69</v>
      </c>
      <c r="F562" s="43" t="s">
        <v>70</v>
      </c>
      <c r="G562">
        <v>60</v>
      </c>
      <c r="H562">
        <v>60</v>
      </c>
      <c r="I562" s="43" t="s">
        <v>1122</v>
      </c>
      <c r="J562" s="43" t="s">
        <v>1133</v>
      </c>
      <c r="K562" s="43" t="s">
        <v>178</v>
      </c>
      <c r="L562" s="43" t="str">
        <f>IF(AND(Home!$A$1&gt;=Leave[[#This Row],[Start Time]],Home!$A$1&lt;=Leave[[#This Row],[End Time]]),"Aplica","No Aplica")</f>
        <v>No Aplica</v>
      </c>
      <c r="M562" s="43" t="str">
        <f>IF(AND(Home!$A$1&gt;=Leave[[#This Row],[Start Time]],Home!$A$1&lt;=Leave[[#This Row],[End Time]]),Home!$A$1,"No Aplica")</f>
        <v>No Aplica</v>
      </c>
      <c r="N562" s="43" t="str">
        <f>Leave[[#This Row],[User Code (Owning User) (Usuario)]]&amp;Leave[[#This Row],[fecha activa]]</f>
        <v>MIE202208098447No Aplica</v>
      </c>
    </row>
    <row r="563" spans="1:14" x14ac:dyDescent="0.3">
      <c r="A563" s="43" t="s">
        <v>471</v>
      </c>
      <c r="B563" s="3">
        <v>45926</v>
      </c>
      <c r="C563" s="3">
        <v>45926</v>
      </c>
      <c r="D563" s="43" t="s">
        <v>621</v>
      </c>
      <c r="E563" s="43" t="s">
        <v>69</v>
      </c>
      <c r="F563" s="43" t="s">
        <v>70</v>
      </c>
      <c r="G563">
        <v>60</v>
      </c>
      <c r="H563">
        <v>60</v>
      </c>
      <c r="I563" s="43" t="s">
        <v>1122</v>
      </c>
      <c r="J563" s="43" t="s">
        <v>1133</v>
      </c>
      <c r="K563" s="43" t="s">
        <v>178</v>
      </c>
      <c r="L563" s="43" t="str">
        <f>IF(AND(Home!$A$1&gt;=Leave[[#This Row],[Start Time]],Home!$A$1&lt;=Leave[[#This Row],[End Time]]),"Aplica","No Aplica")</f>
        <v>No Aplica</v>
      </c>
      <c r="M563" s="43" t="str">
        <f>IF(AND(Home!$A$1&gt;=Leave[[#This Row],[Start Time]],Home!$A$1&lt;=Leave[[#This Row],[End Time]]),Home!$A$1,"No Aplica")</f>
        <v>No Aplica</v>
      </c>
      <c r="N563" s="43" t="str">
        <f>Leave[[#This Row],[User Code (Owning User) (Usuario)]]&amp;Leave[[#This Row],[fecha activa]]</f>
        <v>MIE202208098447No Aplica</v>
      </c>
    </row>
    <row r="564" spans="1:14" x14ac:dyDescent="0.3">
      <c r="A564" s="43" t="s">
        <v>471</v>
      </c>
      <c r="B564" s="3">
        <v>45925</v>
      </c>
      <c r="C564" s="3">
        <v>45925</v>
      </c>
      <c r="D564" s="43" t="s">
        <v>621</v>
      </c>
      <c r="E564" s="43" t="s">
        <v>69</v>
      </c>
      <c r="F564" s="43" t="s">
        <v>70</v>
      </c>
      <c r="G564">
        <v>60</v>
      </c>
      <c r="H564">
        <v>60</v>
      </c>
      <c r="I564" s="43" t="s">
        <v>1122</v>
      </c>
      <c r="J564" s="43" t="s">
        <v>1133</v>
      </c>
      <c r="K564" s="43" t="s">
        <v>178</v>
      </c>
      <c r="L564" s="43" t="str">
        <f>IF(AND(Home!$A$1&gt;=Leave[[#This Row],[Start Time]],Home!$A$1&lt;=Leave[[#This Row],[End Time]]),"Aplica","No Aplica")</f>
        <v>No Aplica</v>
      </c>
      <c r="M564" s="43" t="str">
        <f>IF(AND(Home!$A$1&gt;=Leave[[#This Row],[Start Time]],Home!$A$1&lt;=Leave[[#This Row],[End Time]]),Home!$A$1,"No Aplica")</f>
        <v>No Aplica</v>
      </c>
      <c r="N564" s="43" t="str">
        <f>Leave[[#This Row],[User Code (Owning User) (Usuario)]]&amp;Leave[[#This Row],[fecha activa]]</f>
        <v>MIE202208098447No Aplica</v>
      </c>
    </row>
    <row r="565" spans="1:14" x14ac:dyDescent="0.3">
      <c r="A565" s="43" t="s">
        <v>471</v>
      </c>
      <c r="B565" s="3">
        <v>45924</v>
      </c>
      <c r="C565" s="3">
        <v>45924</v>
      </c>
      <c r="D565" s="43" t="s">
        <v>621</v>
      </c>
      <c r="E565" s="43" t="s">
        <v>69</v>
      </c>
      <c r="F565" s="43" t="s">
        <v>70</v>
      </c>
      <c r="G565">
        <v>60</v>
      </c>
      <c r="H565">
        <v>60</v>
      </c>
      <c r="I565" s="43" t="s">
        <v>1122</v>
      </c>
      <c r="J565" s="43" t="s">
        <v>1133</v>
      </c>
      <c r="K565" s="43" t="s">
        <v>178</v>
      </c>
      <c r="L565" s="43" t="str">
        <f>IF(AND(Home!$A$1&gt;=Leave[[#This Row],[Start Time]],Home!$A$1&lt;=Leave[[#This Row],[End Time]]),"Aplica","No Aplica")</f>
        <v>No Aplica</v>
      </c>
      <c r="M565" s="43" t="str">
        <f>IF(AND(Home!$A$1&gt;=Leave[[#This Row],[Start Time]],Home!$A$1&lt;=Leave[[#This Row],[End Time]]),Home!$A$1,"No Aplica")</f>
        <v>No Aplica</v>
      </c>
      <c r="N565" s="43" t="str">
        <f>Leave[[#This Row],[User Code (Owning User) (Usuario)]]&amp;Leave[[#This Row],[fecha activa]]</f>
        <v>MIE202208098447No Aplica</v>
      </c>
    </row>
    <row r="566" spans="1:14" x14ac:dyDescent="0.3">
      <c r="A566" s="43" t="s">
        <v>471</v>
      </c>
      <c r="B566" s="3">
        <v>45922</v>
      </c>
      <c r="C566" s="3">
        <v>45922</v>
      </c>
      <c r="D566" s="43" t="s">
        <v>472</v>
      </c>
      <c r="E566" s="43" t="s">
        <v>69</v>
      </c>
      <c r="F566" s="43" t="s">
        <v>70</v>
      </c>
      <c r="G566">
        <v>540</v>
      </c>
      <c r="H566">
        <v>540</v>
      </c>
      <c r="I566" s="43" t="s">
        <v>1122</v>
      </c>
      <c r="J566" s="43" t="s">
        <v>1133</v>
      </c>
      <c r="K566" s="43" t="s">
        <v>178</v>
      </c>
      <c r="L566" s="43" t="str">
        <f>IF(AND(Home!$A$1&gt;=Leave[[#This Row],[Start Time]],Home!$A$1&lt;=Leave[[#This Row],[End Time]]),"Aplica","No Aplica")</f>
        <v>Aplica</v>
      </c>
      <c r="M566" s="43">
        <f>IF(AND(Home!$A$1&gt;=Leave[[#This Row],[Start Time]],Home!$A$1&lt;=Leave[[#This Row],[End Time]]),Home!$A$1,"No Aplica")</f>
        <v>45922</v>
      </c>
      <c r="N566" s="43" t="str">
        <f>Leave[[#This Row],[User Code (Owning User) (Usuario)]]&amp;Leave[[#This Row],[fecha activa]]</f>
        <v>MIE20220809844745922</v>
      </c>
    </row>
    <row r="567" spans="1:14" x14ac:dyDescent="0.3">
      <c r="A567" s="43" t="s">
        <v>465</v>
      </c>
      <c r="B567" s="3">
        <v>45928</v>
      </c>
      <c r="C567" s="3">
        <v>45928</v>
      </c>
      <c r="D567" s="43" t="s">
        <v>1331</v>
      </c>
      <c r="E567" s="43" t="s">
        <v>69</v>
      </c>
      <c r="F567" s="43" t="s">
        <v>70</v>
      </c>
      <c r="G567">
        <v>540</v>
      </c>
      <c r="H567">
        <v>540</v>
      </c>
      <c r="I567" s="43" t="s">
        <v>1122</v>
      </c>
      <c r="J567" s="43" t="s">
        <v>1133</v>
      </c>
      <c r="K567" s="43" t="s">
        <v>178</v>
      </c>
      <c r="L567" s="43" t="str">
        <f>IF(AND(Home!$A$1&gt;=Leave[[#This Row],[Start Time]],Home!$A$1&lt;=Leave[[#This Row],[End Time]]),"Aplica","No Aplica")</f>
        <v>No Aplica</v>
      </c>
      <c r="M567" s="43" t="str">
        <f>IF(AND(Home!$A$1&gt;=Leave[[#This Row],[Start Time]],Home!$A$1&lt;=Leave[[#This Row],[End Time]]),Home!$A$1,"No Aplica")</f>
        <v>No Aplica</v>
      </c>
      <c r="N567" s="43" t="str">
        <f>Leave[[#This Row],[User Code (Owning User) (Usuario)]]&amp;Leave[[#This Row],[fecha activa]]</f>
        <v>MIE202208098447No Aplica</v>
      </c>
    </row>
    <row r="568" spans="1:14" x14ac:dyDescent="0.3">
      <c r="A568" s="43" t="s">
        <v>471</v>
      </c>
      <c r="B568" s="3">
        <v>45920</v>
      </c>
      <c r="C568" s="3">
        <v>45920</v>
      </c>
      <c r="D568" s="43" t="s">
        <v>621</v>
      </c>
      <c r="E568" s="43" t="s">
        <v>69</v>
      </c>
      <c r="F568" s="43" t="s">
        <v>70</v>
      </c>
      <c r="G568">
        <v>60</v>
      </c>
      <c r="H568">
        <v>60</v>
      </c>
      <c r="I568" s="43" t="s">
        <v>1122</v>
      </c>
      <c r="J568" s="43" t="s">
        <v>1133</v>
      </c>
      <c r="K568" s="43" t="s">
        <v>178</v>
      </c>
      <c r="L568" s="43" t="str">
        <f>IF(AND(Home!$A$1&gt;=Leave[[#This Row],[Start Time]],Home!$A$1&lt;=Leave[[#This Row],[End Time]]),"Aplica","No Aplica")</f>
        <v>No Aplica</v>
      </c>
      <c r="M568" s="43" t="str">
        <f>IF(AND(Home!$A$1&gt;=Leave[[#This Row],[Start Time]],Home!$A$1&lt;=Leave[[#This Row],[End Time]]),Home!$A$1,"No Aplica")</f>
        <v>No Aplica</v>
      </c>
      <c r="N568" s="43" t="str">
        <f>Leave[[#This Row],[User Code (Owning User) (Usuario)]]&amp;Leave[[#This Row],[fecha activa]]</f>
        <v>MIE202208098447No Aplica</v>
      </c>
    </row>
    <row r="569" spans="1:14" x14ac:dyDescent="0.3">
      <c r="A569" s="43" t="s">
        <v>471</v>
      </c>
      <c r="B569" s="3">
        <v>45919</v>
      </c>
      <c r="C569" s="3">
        <v>45919</v>
      </c>
      <c r="D569" s="43" t="s">
        <v>621</v>
      </c>
      <c r="E569" s="43" t="s">
        <v>69</v>
      </c>
      <c r="F569" s="43" t="s">
        <v>70</v>
      </c>
      <c r="G569">
        <v>60</v>
      </c>
      <c r="H569">
        <v>60</v>
      </c>
      <c r="I569" s="43" t="s">
        <v>1122</v>
      </c>
      <c r="J569" s="43" t="s">
        <v>1133</v>
      </c>
      <c r="K569" s="43" t="s">
        <v>178</v>
      </c>
      <c r="L569" s="43" t="str">
        <f>IF(AND(Home!$A$1&gt;=Leave[[#This Row],[Start Time]],Home!$A$1&lt;=Leave[[#This Row],[End Time]]),"Aplica","No Aplica")</f>
        <v>No Aplica</v>
      </c>
      <c r="M569" s="43" t="str">
        <f>IF(AND(Home!$A$1&gt;=Leave[[#This Row],[Start Time]],Home!$A$1&lt;=Leave[[#This Row],[End Time]]),Home!$A$1,"No Aplica")</f>
        <v>No Aplica</v>
      </c>
      <c r="N569" s="43" t="str">
        <f>Leave[[#This Row],[User Code (Owning User) (Usuario)]]&amp;Leave[[#This Row],[fecha activa]]</f>
        <v>MIE202208098447No Aplica</v>
      </c>
    </row>
    <row r="570" spans="1:14" x14ac:dyDescent="0.3">
      <c r="A570" s="43" t="s">
        <v>471</v>
      </c>
      <c r="B570" s="3">
        <v>45918</v>
      </c>
      <c r="C570" s="3">
        <v>45918</v>
      </c>
      <c r="D570" s="43" t="s">
        <v>621</v>
      </c>
      <c r="E570" s="43" t="s">
        <v>69</v>
      </c>
      <c r="F570" s="43" t="s">
        <v>70</v>
      </c>
      <c r="G570">
        <v>60</v>
      </c>
      <c r="H570">
        <v>60</v>
      </c>
      <c r="I570" s="43" t="s">
        <v>1122</v>
      </c>
      <c r="J570" s="43" t="s">
        <v>1133</v>
      </c>
      <c r="K570" s="43" t="s">
        <v>178</v>
      </c>
      <c r="L570" s="43" t="str">
        <f>IF(AND(Home!$A$1&gt;=Leave[[#This Row],[Start Time]],Home!$A$1&lt;=Leave[[#This Row],[End Time]]),"Aplica","No Aplica")</f>
        <v>No Aplica</v>
      </c>
      <c r="M570" s="43" t="str">
        <f>IF(AND(Home!$A$1&gt;=Leave[[#This Row],[Start Time]],Home!$A$1&lt;=Leave[[#This Row],[End Time]]),Home!$A$1,"No Aplica")</f>
        <v>No Aplica</v>
      </c>
      <c r="N570" s="43" t="str">
        <f>Leave[[#This Row],[User Code (Owning User) (Usuario)]]&amp;Leave[[#This Row],[fecha activa]]</f>
        <v>MIE202208098447No Aplica</v>
      </c>
    </row>
    <row r="571" spans="1:14" x14ac:dyDescent="0.3">
      <c r="A571" s="43" t="s">
        <v>471</v>
      </c>
      <c r="B571" s="3">
        <v>45917</v>
      </c>
      <c r="C571" s="3">
        <v>45917</v>
      </c>
      <c r="D571" s="43" t="s">
        <v>621</v>
      </c>
      <c r="E571" s="43" t="s">
        <v>69</v>
      </c>
      <c r="F571" s="43" t="s">
        <v>70</v>
      </c>
      <c r="G571">
        <v>60</v>
      </c>
      <c r="H571">
        <v>60</v>
      </c>
      <c r="I571" s="43" t="s">
        <v>1122</v>
      </c>
      <c r="J571" s="43" t="s">
        <v>1133</v>
      </c>
      <c r="K571" s="43" t="s">
        <v>178</v>
      </c>
      <c r="L571" s="43" t="str">
        <f>IF(AND(Home!$A$1&gt;=Leave[[#This Row],[Start Time]],Home!$A$1&lt;=Leave[[#This Row],[End Time]]),"Aplica","No Aplica")</f>
        <v>No Aplica</v>
      </c>
      <c r="M571" s="43" t="str">
        <f>IF(AND(Home!$A$1&gt;=Leave[[#This Row],[Start Time]],Home!$A$1&lt;=Leave[[#This Row],[End Time]]),Home!$A$1,"No Aplica")</f>
        <v>No Aplica</v>
      </c>
      <c r="N571" s="43" t="str">
        <f>Leave[[#This Row],[User Code (Owning User) (Usuario)]]&amp;Leave[[#This Row],[fecha activa]]</f>
        <v>MIE202208098447No Aplica</v>
      </c>
    </row>
    <row r="572" spans="1:14" x14ac:dyDescent="0.3">
      <c r="A572" s="43" t="s">
        <v>465</v>
      </c>
      <c r="B572" s="3">
        <v>45921</v>
      </c>
      <c r="C572" s="3">
        <v>45921</v>
      </c>
      <c r="D572" s="43" t="s">
        <v>1331</v>
      </c>
      <c r="E572" s="43" t="s">
        <v>69</v>
      </c>
      <c r="F572" s="43" t="s">
        <v>70</v>
      </c>
      <c r="G572">
        <v>540</v>
      </c>
      <c r="H572">
        <v>540</v>
      </c>
      <c r="I572" s="43" t="s">
        <v>1122</v>
      </c>
      <c r="J572" s="43" t="s">
        <v>1133</v>
      </c>
      <c r="K572" s="43" t="s">
        <v>178</v>
      </c>
      <c r="L572" s="43" t="str">
        <f>IF(AND(Home!$A$1&gt;=Leave[[#This Row],[Start Time]],Home!$A$1&lt;=Leave[[#This Row],[End Time]]),"Aplica","No Aplica")</f>
        <v>No Aplica</v>
      </c>
      <c r="M572" s="43" t="str">
        <f>IF(AND(Home!$A$1&gt;=Leave[[#This Row],[Start Time]],Home!$A$1&lt;=Leave[[#This Row],[End Time]]),Home!$A$1,"No Aplica")</f>
        <v>No Aplica</v>
      </c>
      <c r="N572" s="43" t="str">
        <f>Leave[[#This Row],[User Code (Owning User) (Usuario)]]&amp;Leave[[#This Row],[fecha activa]]</f>
        <v>MIE202208098447No Aplica</v>
      </c>
    </row>
    <row r="573" spans="1:14" x14ac:dyDescent="0.3">
      <c r="A573" s="43" t="s">
        <v>471</v>
      </c>
      <c r="B573" s="3">
        <v>45915</v>
      </c>
      <c r="C573" s="3">
        <v>45915</v>
      </c>
      <c r="D573" s="43" t="s">
        <v>472</v>
      </c>
      <c r="E573" s="43" t="s">
        <v>69</v>
      </c>
      <c r="F573" s="43" t="s">
        <v>70</v>
      </c>
      <c r="G573">
        <v>540</v>
      </c>
      <c r="H573">
        <v>540</v>
      </c>
      <c r="I573" s="43" t="s">
        <v>1122</v>
      </c>
      <c r="J573" s="43" t="s">
        <v>1133</v>
      </c>
      <c r="K573" s="43" t="s">
        <v>178</v>
      </c>
      <c r="L573" s="43" t="str">
        <f>IF(AND(Home!$A$1&gt;=Leave[[#This Row],[Start Time]],Home!$A$1&lt;=Leave[[#This Row],[End Time]]),"Aplica","No Aplica")</f>
        <v>No Aplica</v>
      </c>
      <c r="M573" s="43" t="str">
        <f>IF(AND(Home!$A$1&gt;=Leave[[#This Row],[Start Time]],Home!$A$1&lt;=Leave[[#This Row],[End Time]]),Home!$A$1,"No Aplica")</f>
        <v>No Aplica</v>
      </c>
      <c r="N573" s="43" t="str">
        <f>Leave[[#This Row],[User Code (Owning User) (Usuario)]]&amp;Leave[[#This Row],[fecha activa]]</f>
        <v>MIE202208098447No Aplica</v>
      </c>
    </row>
    <row r="574" spans="1:14" x14ac:dyDescent="0.3">
      <c r="A574" s="43" t="s">
        <v>471</v>
      </c>
      <c r="B574" s="3">
        <v>45913</v>
      </c>
      <c r="C574" s="3">
        <v>45913</v>
      </c>
      <c r="D574" s="43" t="s">
        <v>621</v>
      </c>
      <c r="E574" s="43" t="s">
        <v>69</v>
      </c>
      <c r="F574" s="43" t="s">
        <v>70</v>
      </c>
      <c r="G574">
        <v>60</v>
      </c>
      <c r="H574">
        <v>60</v>
      </c>
      <c r="I574" s="43" t="s">
        <v>1122</v>
      </c>
      <c r="J574" s="43" t="s">
        <v>1133</v>
      </c>
      <c r="K574" s="43" t="s">
        <v>178</v>
      </c>
      <c r="L574" s="43" t="str">
        <f>IF(AND(Home!$A$1&gt;=Leave[[#This Row],[Start Time]],Home!$A$1&lt;=Leave[[#This Row],[End Time]]),"Aplica","No Aplica")</f>
        <v>No Aplica</v>
      </c>
      <c r="M574" s="43" t="str">
        <f>IF(AND(Home!$A$1&gt;=Leave[[#This Row],[Start Time]],Home!$A$1&lt;=Leave[[#This Row],[End Time]]),Home!$A$1,"No Aplica")</f>
        <v>No Aplica</v>
      </c>
      <c r="N574" s="43" t="str">
        <f>Leave[[#This Row],[User Code (Owning User) (Usuario)]]&amp;Leave[[#This Row],[fecha activa]]</f>
        <v>MIE202208098447No Aplica</v>
      </c>
    </row>
    <row r="575" spans="1:14" x14ac:dyDescent="0.3">
      <c r="A575" s="43" t="s">
        <v>471</v>
      </c>
      <c r="B575" s="3">
        <v>45912</v>
      </c>
      <c r="C575" s="3">
        <v>45912</v>
      </c>
      <c r="D575" s="43" t="s">
        <v>621</v>
      </c>
      <c r="E575" s="43" t="s">
        <v>69</v>
      </c>
      <c r="F575" s="43" t="s">
        <v>70</v>
      </c>
      <c r="G575">
        <v>60</v>
      </c>
      <c r="H575">
        <v>60</v>
      </c>
      <c r="I575" s="43" t="s">
        <v>1122</v>
      </c>
      <c r="J575" s="43" t="s">
        <v>1133</v>
      </c>
      <c r="K575" s="43" t="s">
        <v>178</v>
      </c>
      <c r="L575" s="43" t="str">
        <f>IF(AND(Home!$A$1&gt;=Leave[[#This Row],[Start Time]],Home!$A$1&lt;=Leave[[#This Row],[End Time]]),"Aplica","No Aplica")</f>
        <v>No Aplica</v>
      </c>
      <c r="M575" s="43" t="str">
        <f>IF(AND(Home!$A$1&gt;=Leave[[#This Row],[Start Time]],Home!$A$1&lt;=Leave[[#This Row],[End Time]]),Home!$A$1,"No Aplica")</f>
        <v>No Aplica</v>
      </c>
      <c r="N575" s="43" t="str">
        <f>Leave[[#This Row],[User Code (Owning User) (Usuario)]]&amp;Leave[[#This Row],[fecha activa]]</f>
        <v>MIE202208098447No Aplica</v>
      </c>
    </row>
    <row r="576" spans="1:14" x14ac:dyDescent="0.3">
      <c r="A576" s="43" t="s">
        <v>471</v>
      </c>
      <c r="B576" s="3">
        <v>45911</v>
      </c>
      <c r="C576" s="3">
        <v>45911</v>
      </c>
      <c r="D576" s="43" t="s">
        <v>621</v>
      </c>
      <c r="E576" s="43" t="s">
        <v>69</v>
      </c>
      <c r="F576" s="43" t="s">
        <v>70</v>
      </c>
      <c r="G576">
        <v>60</v>
      </c>
      <c r="H576">
        <v>60</v>
      </c>
      <c r="I576" s="43" t="s">
        <v>1122</v>
      </c>
      <c r="J576" s="43" t="s">
        <v>1133</v>
      </c>
      <c r="K576" s="43" t="s">
        <v>178</v>
      </c>
      <c r="L576" s="43" t="str">
        <f>IF(AND(Home!$A$1&gt;=Leave[[#This Row],[Start Time]],Home!$A$1&lt;=Leave[[#This Row],[End Time]]),"Aplica","No Aplica")</f>
        <v>No Aplica</v>
      </c>
      <c r="M576" s="43" t="str">
        <f>IF(AND(Home!$A$1&gt;=Leave[[#This Row],[Start Time]],Home!$A$1&lt;=Leave[[#This Row],[End Time]]),Home!$A$1,"No Aplica")</f>
        <v>No Aplica</v>
      </c>
      <c r="N576" s="43" t="str">
        <f>Leave[[#This Row],[User Code (Owning User) (Usuario)]]&amp;Leave[[#This Row],[fecha activa]]</f>
        <v>MIE202208098447No Aplica</v>
      </c>
    </row>
    <row r="577" spans="1:14" x14ac:dyDescent="0.3">
      <c r="A577" s="43" t="s">
        <v>471</v>
      </c>
      <c r="B577" s="3">
        <v>45910</v>
      </c>
      <c r="C577" s="3">
        <v>45910</v>
      </c>
      <c r="D577" s="43" t="s">
        <v>621</v>
      </c>
      <c r="E577" s="43" t="s">
        <v>69</v>
      </c>
      <c r="F577" s="43" t="s">
        <v>70</v>
      </c>
      <c r="G577">
        <v>60</v>
      </c>
      <c r="H577">
        <v>60</v>
      </c>
      <c r="I577" s="43" t="s">
        <v>1122</v>
      </c>
      <c r="J577" s="43" t="s">
        <v>1133</v>
      </c>
      <c r="K577" s="43" t="s">
        <v>178</v>
      </c>
      <c r="L577" s="43" t="str">
        <f>IF(AND(Home!$A$1&gt;=Leave[[#This Row],[Start Time]],Home!$A$1&lt;=Leave[[#This Row],[End Time]]),"Aplica","No Aplica")</f>
        <v>No Aplica</v>
      </c>
      <c r="M577" s="43" t="str">
        <f>IF(AND(Home!$A$1&gt;=Leave[[#This Row],[Start Time]],Home!$A$1&lt;=Leave[[#This Row],[End Time]]),Home!$A$1,"No Aplica")</f>
        <v>No Aplica</v>
      </c>
      <c r="N577" s="43" t="str">
        <f>Leave[[#This Row],[User Code (Owning User) (Usuario)]]&amp;Leave[[#This Row],[fecha activa]]</f>
        <v>MIE202208098447No Aplica</v>
      </c>
    </row>
    <row r="578" spans="1:14" x14ac:dyDescent="0.3">
      <c r="A578" s="43" t="s">
        <v>471</v>
      </c>
      <c r="B578" s="3">
        <v>45909</v>
      </c>
      <c r="C578" s="3">
        <v>45909</v>
      </c>
      <c r="D578" s="43" t="s">
        <v>621</v>
      </c>
      <c r="E578" s="43" t="s">
        <v>69</v>
      </c>
      <c r="F578" s="43" t="s">
        <v>70</v>
      </c>
      <c r="G578">
        <v>60</v>
      </c>
      <c r="H578">
        <v>60</v>
      </c>
      <c r="I578" s="43" t="s">
        <v>1122</v>
      </c>
      <c r="J578" s="43" t="s">
        <v>1133</v>
      </c>
      <c r="K578" s="43" t="s">
        <v>178</v>
      </c>
      <c r="L578" s="43" t="str">
        <f>IF(AND(Home!$A$1&gt;=Leave[[#This Row],[Start Time]],Home!$A$1&lt;=Leave[[#This Row],[End Time]]),"Aplica","No Aplica")</f>
        <v>No Aplica</v>
      </c>
      <c r="M578" s="43" t="str">
        <f>IF(AND(Home!$A$1&gt;=Leave[[#This Row],[Start Time]],Home!$A$1&lt;=Leave[[#This Row],[End Time]]),Home!$A$1,"No Aplica")</f>
        <v>No Aplica</v>
      </c>
      <c r="N578" s="43" t="str">
        <f>Leave[[#This Row],[User Code (Owning User) (Usuario)]]&amp;Leave[[#This Row],[fecha activa]]</f>
        <v>MIE202208098447No Aplica</v>
      </c>
    </row>
    <row r="579" spans="1:14" x14ac:dyDescent="0.3">
      <c r="A579" s="43" t="s">
        <v>471</v>
      </c>
      <c r="B579" s="3">
        <v>45902</v>
      </c>
      <c r="C579" s="3">
        <v>45902</v>
      </c>
      <c r="D579" s="43" t="s">
        <v>2787</v>
      </c>
      <c r="E579" s="43" t="s">
        <v>69</v>
      </c>
      <c r="F579" s="43" t="s">
        <v>70</v>
      </c>
      <c r="G579">
        <v>360</v>
      </c>
      <c r="H579">
        <v>360</v>
      </c>
      <c r="I579" s="43" t="s">
        <v>1122</v>
      </c>
      <c r="J579" s="43" t="s">
        <v>1133</v>
      </c>
      <c r="K579" s="43" t="s">
        <v>178</v>
      </c>
      <c r="L579" s="43" t="str">
        <f>IF(AND(Home!$A$1&gt;=Leave[[#This Row],[Start Time]],Home!$A$1&lt;=Leave[[#This Row],[End Time]]),"Aplica","No Aplica")</f>
        <v>No Aplica</v>
      </c>
      <c r="M579" s="43" t="str">
        <f>IF(AND(Home!$A$1&gt;=Leave[[#This Row],[Start Time]],Home!$A$1&lt;=Leave[[#This Row],[End Time]]),Home!$A$1,"No Aplica")</f>
        <v>No Aplica</v>
      </c>
      <c r="N579" s="43" t="str">
        <f>Leave[[#This Row],[User Code (Owning User) (Usuario)]]&amp;Leave[[#This Row],[fecha activa]]</f>
        <v>MIE202208098447No Aplica</v>
      </c>
    </row>
    <row r="580" spans="1:14" x14ac:dyDescent="0.3">
      <c r="A580" s="43" t="s">
        <v>471</v>
      </c>
      <c r="B580" s="3">
        <v>45914</v>
      </c>
      <c r="C580" s="3">
        <v>45914</v>
      </c>
      <c r="D580" s="43" t="s">
        <v>1331</v>
      </c>
      <c r="E580" s="43" t="s">
        <v>69</v>
      </c>
      <c r="F580" s="43" t="s">
        <v>70</v>
      </c>
      <c r="G580">
        <v>540</v>
      </c>
      <c r="H580">
        <v>540</v>
      </c>
      <c r="I580" s="43" t="s">
        <v>1122</v>
      </c>
      <c r="J580" s="43" t="s">
        <v>1133</v>
      </c>
      <c r="K580" s="43" t="s">
        <v>178</v>
      </c>
      <c r="L580" s="43" t="str">
        <f>IF(AND(Home!$A$1&gt;=Leave[[#This Row],[Start Time]],Home!$A$1&lt;=Leave[[#This Row],[End Time]]),"Aplica","No Aplica")</f>
        <v>No Aplica</v>
      </c>
      <c r="M580" s="43" t="str">
        <f>IF(AND(Home!$A$1&gt;=Leave[[#This Row],[Start Time]],Home!$A$1&lt;=Leave[[#This Row],[End Time]]),Home!$A$1,"No Aplica")</f>
        <v>No Aplica</v>
      </c>
      <c r="N580" s="43" t="str">
        <f>Leave[[#This Row],[User Code (Owning User) (Usuario)]]&amp;Leave[[#This Row],[fecha activa]]</f>
        <v>MIE202208098447No Aplica</v>
      </c>
    </row>
    <row r="581" spans="1:14" x14ac:dyDescent="0.3">
      <c r="A581" s="43" t="s">
        <v>471</v>
      </c>
      <c r="B581" s="3">
        <v>45908</v>
      </c>
      <c r="C581" s="3">
        <v>45908</v>
      </c>
      <c r="D581" s="43" t="s">
        <v>472</v>
      </c>
      <c r="E581" s="43" t="s">
        <v>69</v>
      </c>
      <c r="F581" s="43" t="s">
        <v>70</v>
      </c>
      <c r="G581">
        <v>540</v>
      </c>
      <c r="H581">
        <v>540</v>
      </c>
      <c r="I581" s="43" t="s">
        <v>1122</v>
      </c>
      <c r="J581" s="43" t="s">
        <v>1133</v>
      </c>
      <c r="K581" s="43" t="s">
        <v>178</v>
      </c>
      <c r="L581" s="43" t="str">
        <f>IF(AND(Home!$A$1&gt;=Leave[[#This Row],[Start Time]],Home!$A$1&lt;=Leave[[#This Row],[End Time]]),"Aplica","No Aplica")</f>
        <v>No Aplica</v>
      </c>
      <c r="M581" s="43" t="str">
        <f>IF(AND(Home!$A$1&gt;=Leave[[#This Row],[Start Time]],Home!$A$1&lt;=Leave[[#This Row],[End Time]]),Home!$A$1,"No Aplica")</f>
        <v>No Aplica</v>
      </c>
      <c r="N581" s="43" t="str">
        <f>Leave[[#This Row],[User Code (Owning User) (Usuario)]]&amp;Leave[[#This Row],[fecha activa]]</f>
        <v>MIE202208098447No Aplica</v>
      </c>
    </row>
    <row r="582" spans="1:14" x14ac:dyDescent="0.3">
      <c r="A582" s="43" t="s">
        <v>471</v>
      </c>
      <c r="B582" s="3">
        <v>45906</v>
      </c>
      <c r="C582" s="3">
        <v>45906</v>
      </c>
      <c r="D582" s="43" t="s">
        <v>621</v>
      </c>
      <c r="E582" s="43" t="s">
        <v>69</v>
      </c>
      <c r="F582" s="43" t="s">
        <v>70</v>
      </c>
      <c r="G582">
        <v>60</v>
      </c>
      <c r="H582">
        <v>60</v>
      </c>
      <c r="I582" s="43" t="s">
        <v>1122</v>
      </c>
      <c r="J582" s="43" t="s">
        <v>1133</v>
      </c>
      <c r="K582" s="43" t="s">
        <v>178</v>
      </c>
      <c r="L582" s="43" t="str">
        <f>IF(AND(Home!$A$1&gt;=Leave[[#This Row],[Start Time]],Home!$A$1&lt;=Leave[[#This Row],[End Time]]),"Aplica","No Aplica")</f>
        <v>No Aplica</v>
      </c>
      <c r="M582" s="43" t="str">
        <f>IF(AND(Home!$A$1&gt;=Leave[[#This Row],[Start Time]],Home!$A$1&lt;=Leave[[#This Row],[End Time]]),Home!$A$1,"No Aplica")</f>
        <v>No Aplica</v>
      </c>
      <c r="N582" s="43" t="str">
        <f>Leave[[#This Row],[User Code (Owning User) (Usuario)]]&amp;Leave[[#This Row],[fecha activa]]</f>
        <v>MIE202208098447No Aplica</v>
      </c>
    </row>
    <row r="583" spans="1:14" x14ac:dyDescent="0.3">
      <c r="A583" s="43" t="s">
        <v>471</v>
      </c>
      <c r="B583" s="3">
        <v>45905</v>
      </c>
      <c r="C583" s="3">
        <v>45905</v>
      </c>
      <c r="D583" s="43" t="s">
        <v>621</v>
      </c>
      <c r="E583" s="43" t="s">
        <v>69</v>
      </c>
      <c r="F583" s="43" t="s">
        <v>70</v>
      </c>
      <c r="G583">
        <v>60</v>
      </c>
      <c r="H583">
        <v>60</v>
      </c>
      <c r="I583" s="43" t="s">
        <v>1122</v>
      </c>
      <c r="J583" s="43" t="s">
        <v>1133</v>
      </c>
      <c r="K583" s="43" t="s">
        <v>178</v>
      </c>
      <c r="L583" s="43" t="str">
        <f>IF(AND(Home!$A$1&gt;=Leave[[#This Row],[Start Time]],Home!$A$1&lt;=Leave[[#This Row],[End Time]]),"Aplica","No Aplica")</f>
        <v>No Aplica</v>
      </c>
      <c r="M583" s="43" t="str">
        <f>IF(AND(Home!$A$1&gt;=Leave[[#This Row],[Start Time]],Home!$A$1&lt;=Leave[[#This Row],[End Time]]),Home!$A$1,"No Aplica")</f>
        <v>No Aplica</v>
      </c>
      <c r="N583" s="43" t="str">
        <f>Leave[[#This Row],[User Code (Owning User) (Usuario)]]&amp;Leave[[#This Row],[fecha activa]]</f>
        <v>MIE202208098447No Aplica</v>
      </c>
    </row>
    <row r="584" spans="1:14" x14ac:dyDescent="0.3">
      <c r="A584" s="43" t="s">
        <v>471</v>
      </c>
      <c r="B584" s="3">
        <v>45904</v>
      </c>
      <c r="C584" s="3">
        <v>45904</v>
      </c>
      <c r="D584" s="43" t="s">
        <v>621</v>
      </c>
      <c r="E584" s="43" t="s">
        <v>69</v>
      </c>
      <c r="F584" s="43" t="s">
        <v>70</v>
      </c>
      <c r="G584">
        <v>60</v>
      </c>
      <c r="H584">
        <v>60</v>
      </c>
      <c r="I584" s="43" t="s">
        <v>1122</v>
      </c>
      <c r="J584" s="43" t="s">
        <v>1133</v>
      </c>
      <c r="K584" s="43" t="s">
        <v>178</v>
      </c>
      <c r="L584" s="43" t="str">
        <f>IF(AND(Home!$A$1&gt;=Leave[[#This Row],[Start Time]],Home!$A$1&lt;=Leave[[#This Row],[End Time]]),"Aplica","No Aplica")</f>
        <v>No Aplica</v>
      </c>
      <c r="M584" s="43" t="str">
        <f>IF(AND(Home!$A$1&gt;=Leave[[#This Row],[Start Time]],Home!$A$1&lt;=Leave[[#This Row],[End Time]]),Home!$A$1,"No Aplica")</f>
        <v>No Aplica</v>
      </c>
      <c r="N584" s="43" t="str">
        <f>Leave[[#This Row],[User Code (Owning User) (Usuario)]]&amp;Leave[[#This Row],[fecha activa]]</f>
        <v>MIE202208098447No Aplica</v>
      </c>
    </row>
    <row r="585" spans="1:14" x14ac:dyDescent="0.3">
      <c r="A585" s="43" t="s">
        <v>471</v>
      </c>
      <c r="B585" s="3">
        <v>45903</v>
      </c>
      <c r="C585" s="3">
        <v>45903</v>
      </c>
      <c r="D585" s="43" t="s">
        <v>621</v>
      </c>
      <c r="E585" s="43" t="s">
        <v>69</v>
      </c>
      <c r="F585" s="43" t="s">
        <v>70</v>
      </c>
      <c r="G585">
        <v>60</v>
      </c>
      <c r="H585">
        <v>60</v>
      </c>
      <c r="I585" s="43" t="s">
        <v>1122</v>
      </c>
      <c r="J585" s="43" t="s">
        <v>1133</v>
      </c>
      <c r="K585" s="43" t="s">
        <v>178</v>
      </c>
      <c r="L585" s="43" t="str">
        <f>IF(AND(Home!$A$1&gt;=Leave[[#This Row],[Start Time]],Home!$A$1&lt;=Leave[[#This Row],[End Time]]),"Aplica","No Aplica")</f>
        <v>No Aplica</v>
      </c>
      <c r="M585" s="43" t="str">
        <f>IF(AND(Home!$A$1&gt;=Leave[[#This Row],[Start Time]],Home!$A$1&lt;=Leave[[#This Row],[End Time]]),Home!$A$1,"No Aplica")</f>
        <v>No Aplica</v>
      </c>
      <c r="N585" s="43" t="str">
        <f>Leave[[#This Row],[User Code (Owning User) (Usuario)]]&amp;Leave[[#This Row],[fecha activa]]</f>
        <v>MIE202208098447No Aplica</v>
      </c>
    </row>
    <row r="586" spans="1:14" x14ac:dyDescent="0.3">
      <c r="A586" s="43" t="s">
        <v>471</v>
      </c>
      <c r="B586" s="3">
        <v>45901</v>
      </c>
      <c r="C586" s="3">
        <v>45901</v>
      </c>
      <c r="D586" s="43" t="s">
        <v>472</v>
      </c>
      <c r="E586" s="43" t="s">
        <v>69</v>
      </c>
      <c r="F586" s="43" t="s">
        <v>70</v>
      </c>
      <c r="G586">
        <v>540</v>
      </c>
      <c r="H586">
        <v>540</v>
      </c>
      <c r="I586" s="43" t="s">
        <v>1122</v>
      </c>
      <c r="J586" s="43" t="s">
        <v>1133</v>
      </c>
      <c r="K586" s="43" t="s">
        <v>178</v>
      </c>
      <c r="L586" s="43" t="str">
        <f>IF(AND(Home!$A$1&gt;=Leave[[#This Row],[Start Time]],Home!$A$1&lt;=Leave[[#This Row],[End Time]]),"Aplica","No Aplica")</f>
        <v>No Aplica</v>
      </c>
      <c r="M586" s="43" t="str">
        <f>IF(AND(Home!$A$1&gt;=Leave[[#This Row],[Start Time]],Home!$A$1&lt;=Leave[[#This Row],[End Time]]),Home!$A$1,"No Aplica")</f>
        <v>No Aplica</v>
      </c>
      <c r="N586" s="43" t="str">
        <f>Leave[[#This Row],[User Code (Owning User) (Usuario)]]&amp;Leave[[#This Row],[fecha activa]]</f>
        <v>MIE202208098447No Aplica</v>
      </c>
    </row>
    <row r="587" spans="1:14" x14ac:dyDescent="0.3">
      <c r="A587" s="43" t="s">
        <v>465</v>
      </c>
      <c r="B587" s="3">
        <v>45907</v>
      </c>
      <c r="C587" s="3">
        <v>45907</v>
      </c>
      <c r="D587" s="43" t="s">
        <v>2361</v>
      </c>
      <c r="E587" s="43" t="s">
        <v>69</v>
      </c>
      <c r="F587" s="43" t="s">
        <v>70</v>
      </c>
      <c r="G587">
        <v>540</v>
      </c>
      <c r="H587">
        <v>540</v>
      </c>
      <c r="I587" s="43" t="s">
        <v>1122</v>
      </c>
      <c r="J587" s="43" t="s">
        <v>1133</v>
      </c>
      <c r="K587" s="43" t="s">
        <v>178</v>
      </c>
      <c r="L587" s="43" t="str">
        <f>IF(AND(Home!$A$1&gt;=Leave[[#This Row],[Start Time]],Home!$A$1&lt;=Leave[[#This Row],[End Time]]),"Aplica","No Aplica")</f>
        <v>No Aplica</v>
      </c>
      <c r="M587" s="43" t="str">
        <f>IF(AND(Home!$A$1&gt;=Leave[[#This Row],[Start Time]],Home!$A$1&lt;=Leave[[#This Row],[End Time]]),Home!$A$1,"No Aplica")</f>
        <v>No Aplica</v>
      </c>
      <c r="N587" s="43" t="str">
        <f>Leave[[#This Row],[User Code (Owning User) (Usuario)]]&amp;Leave[[#This Row],[fecha activa]]</f>
        <v>MIE202208098447No Aplica</v>
      </c>
    </row>
    <row r="588" spans="1:14" x14ac:dyDescent="0.3">
      <c r="A588" s="43" t="s">
        <v>465</v>
      </c>
      <c r="B588" s="3">
        <v>45928</v>
      </c>
      <c r="C588" s="3">
        <v>45928</v>
      </c>
      <c r="D588" s="43" t="s">
        <v>470</v>
      </c>
      <c r="E588" s="43" t="s">
        <v>455</v>
      </c>
      <c r="F588" s="43" t="s">
        <v>456</v>
      </c>
      <c r="G588">
        <v>540</v>
      </c>
      <c r="H588">
        <v>540</v>
      </c>
      <c r="I588" s="43" t="s">
        <v>1092</v>
      </c>
      <c r="J588" s="43" t="s">
        <v>1027</v>
      </c>
      <c r="K588" s="43" t="s">
        <v>179</v>
      </c>
      <c r="L588" s="43" t="str">
        <f>IF(AND(Home!$A$1&gt;=Leave[[#This Row],[Start Time]],Home!$A$1&lt;=Leave[[#This Row],[End Time]]),"Aplica","No Aplica")</f>
        <v>No Aplica</v>
      </c>
      <c r="M588" s="43" t="str">
        <f>IF(AND(Home!$A$1&gt;=Leave[[#This Row],[Start Time]],Home!$A$1&lt;=Leave[[#This Row],[End Time]]),Home!$A$1,"No Aplica")</f>
        <v>No Aplica</v>
      </c>
      <c r="N588" s="43" t="str">
        <f>Leave[[#This Row],[User Code (Owning User) (Usuario)]]&amp;Leave[[#This Row],[fecha activa]]</f>
        <v>MIE2024050314583No Aplica</v>
      </c>
    </row>
    <row r="589" spans="1:14" x14ac:dyDescent="0.3">
      <c r="A589" s="43" t="s">
        <v>471</v>
      </c>
      <c r="B589" s="3">
        <v>45927</v>
      </c>
      <c r="C589" s="3">
        <v>45927</v>
      </c>
      <c r="D589" s="43" t="s">
        <v>510</v>
      </c>
      <c r="E589" s="43" t="s">
        <v>455</v>
      </c>
      <c r="F589" s="43" t="s">
        <v>456</v>
      </c>
      <c r="G589">
        <v>240</v>
      </c>
      <c r="H589">
        <v>240</v>
      </c>
      <c r="I589" s="43" t="s">
        <v>1092</v>
      </c>
      <c r="J589" s="43" t="s">
        <v>1027</v>
      </c>
      <c r="K589" s="43" t="s">
        <v>179</v>
      </c>
      <c r="L589" s="43" t="str">
        <f>IF(AND(Home!$A$1&gt;=Leave[[#This Row],[Start Time]],Home!$A$1&lt;=Leave[[#This Row],[End Time]]),"Aplica","No Aplica")</f>
        <v>No Aplica</v>
      </c>
      <c r="M589" s="43" t="str">
        <f>IF(AND(Home!$A$1&gt;=Leave[[#This Row],[Start Time]],Home!$A$1&lt;=Leave[[#This Row],[End Time]]),Home!$A$1,"No Aplica")</f>
        <v>No Aplica</v>
      </c>
      <c r="N589" s="43" t="str">
        <f>Leave[[#This Row],[User Code (Owning User) (Usuario)]]&amp;Leave[[#This Row],[fecha activa]]</f>
        <v>MIE2024050314583No Aplica</v>
      </c>
    </row>
    <row r="590" spans="1:14" x14ac:dyDescent="0.3">
      <c r="A590" s="43" t="s">
        <v>471</v>
      </c>
      <c r="B590" s="3">
        <v>45925</v>
      </c>
      <c r="C590" s="3">
        <v>45925</v>
      </c>
      <c r="D590" s="43" t="s">
        <v>510</v>
      </c>
      <c r="E590" s="43" t="s">
        <v>455</v>
      </c>
      <c r="F590" s="43" t="s">
        <v>456</v>
      </c>
      <c r="G590">
        <v>180</v>
      </c>
      <c r="H590">
        <v>180</v>
      </c>
      <c r="I590" s="43" t="s">
        <v>1092</v>
      </c>
      <c r="J590" s="43" t="s">
        <v>1027</v>
      </c>
      <c r="K590" s="43" t="s">
        <v>179</v>
      </c>
      <c r="L590" s="43" t="str">
        <f>IF(AND(Home!$A$1&gt;=Leave[[#This Row],[Start Time]],Home!$A$1&lt;=Leave[[#This Row],[End Time]]),"Aplica","No Aplica")</f>
        <v>No Aplica</v>
      </c>
      <c r="M590" s="43" t="str">
        <f>IF(AND(Home!$A$1&gt;=Leave[[#This Row],[Start Time]],Home!$A$1&lt;=Leave[[#This Row],[End Time]]),Home!$A$1,"No Aplica")</f>
        <v>No Aplica</v>
      </c>
      <c r="N590" s="43" t="str">
        <f>Leave[[#This Row],[User Code (Owning User) (Usuario)]]&amp;Leave[[#This Row],[fecha activa]]</f>
        <v>MIE2024050314583No Aplica</v>
      </c>
    </row>
    <row r="591" spans="1:14" x14ac:dyDescent="0.3">
      <c r="A591" s="43" t="s">
        <v>471</v>
      </c>
      <c r="B591" s="3">
        <v>45926</v>
      </c>
      <c r="C591" s="3">
        <v>45926</v>
      </c>
      <c r="D591" s="43" t="s">
        <v>510</v>
      </c>
      <c r="E591" s="43" t="s">
        <v>455</v>
      </c>
      <c r="F591" s="43" t="s">
        <v>456</v>
      </c>
      <c r="G591">
        <v>180</v>
      </c>
      <c r="H591">
        <v>180</v>
      </c>
      <c r="I591" s="43" t="s">
        <v>1092</v>
      </c>
      <c r="J591" s="43" t="s">
        <v>1027</v>
      </c>
      <c r="K591" s="43" t="s">
        <v>179</v>
      </c>
      <c r="L591" s="43" t="str">
        <f>IF(AND(Home!$A$1&gt;=Leave[[#This Row],[Start Time]],Home!$A$1&lt;=Leave[[#This Row],[End Time]]),"Aplica","No Aplica")</f>
        <v>No Aplica</v>
      </c>
      <c r="M591" s="43" t="str">
        <f>IF(AND(Home!$A$1&gt;=Leave[[#This Row],[Start Time]],Home!$A$1&lt;=Leave[[#This Row],[End Time]]),Home!$A$1,"No Aplica")</f>
        <v>No Aplica</v>
      </c>
      <c r="N591" s="43" t="str">
        <f>Leave[[#This Row],[User Code (Owning User) (Usuario)]]&amp;Leave[[#This Row],[fecha activa]]</f>
        <v>MIE2024050314583No Aplica</v>
      </c>
    </row>
    <row r="592" spans="1:14" x14ac:dyDescent="0.3">
      <c r="A592" s="43" t="s">
        <v>471</v>
      </c>
      <c r="B592" s="3">
        <v>45924</v>
      </c>
      <c r="C592" s="3">
        <v>45924</v>
      </c>
      <c r="D592" s="43" t="s">
        <v>510</v>
      </c>
      <c r="E592" s="43" t="s">
        <v>455</v>
      </c>
      <c r="F592" s="43" t="s">
        <v>456</v>
      </c>
      <c r="G592">
        <v>180</v>
      </c>
      <c r="H592">
        <v>180</v>
      </c>
      <c r="I592" s="43" t="s">
        <v>1092</v>
      </c>
      <c r="J592" s="43" t="s">
        <v>1027</v>
      </c>
      <c r="K592" s="43" t="s">
        <v>179</v>
      </c>
      <c r="L592" s="43" t="str">
        <f>IF(AND(Home!$A$1&gt;=Leave[[#This Row],[Start Time]],Home!$A$1&lt;=Leave[[#This Row],[End Time]]),"Aplica","No Aplica")</f>
        <v>No Aplica</v>
      </c>
      <c r="M592" s="43" t="str">
        <f>IF(AND(Home!$A$1&gt;=Leave[[#This Row],[Start Time]],Home!$A$1&lt;=Leave[[#This Row],[End Time]]),Home!$A$1,"No Aplica")</f>
        <v>No Aplica</v>
      </c>
      <c r="N592" s="43" t="str">
        <f>Leave[[#This Row],[User Code (Owning User) (Usuario)]]&amp;Leave[[#This Row],[fecha activa]]</f>
        <v>MIE2024050314583No Aplica</v>
      </c>
    </row>
    <row r="593" spans="1:14" x14ac:dyDescent="0.3">
      <c r="A593" s="43" t="s">
        <v>471</v>
      </c>
      <c r="B593" s="3">
        <v>45922</v>
      </c>
      <c r="C593" s="3">
        <v>45922</v>
      </c>
      <c r="D593" s="43" t="s">
        <v>510</v>
      </c>
      <c r="E593" s="43" t="s">
        <v>455</v>
      </c>
      <c r="F593" s="43" t="s">
        <v>456</v>
      </c>
      <c r="G593">
        <v>180</v>
      </c>
      <c r="H593">
        <v>180</v>
      </c>
      <c r="I593" s="43" t="s">
        <v>1092</v>
      </c>
      <c r="J593" s="43" t="s">
        <v>1027</v>
      </c>
      <c r="K593" s="43" t="s">
        <v>179</v>
      </c>
      <c r="L593" s="43" t="str">
        <f>IF(AND(Home!$A$1&gt;=Leave[[#This Row],[Start Time]],Home!$A$1&lt;=Leave[[#This Row],[End Time]]),"Aplica","No Aplica")</f>
        <v>Aplica</v>
      </c>
      <c r="M593" s="43">
        <f>IF(AND(Home!$A$1&gt;=Leave[[#This Row],[Start Time]],Home!$A$1&lt;=Leave[[#This Row],[End Time]]),Home!$A$1,"No Aplica")</f>
        <v>45922</v>
      </c>
      <c r="N593" s="43" t="str">
        <f>Leave[[#This Row],[User Code (Owning User) (Usuario)]]&amp;Leave[[#This Row],[fecha activa]]</f>
        <v>MIE202405031458345922</v>
      </c>
    </row>
    <row r="594" spans="1:14" x14ac:dyDescent="0.3">
      <c r="A594" s="43" t="s">
        <v>465</v>
      </c>
      <c r="B594" s="3">
        <v>45914</v>
      </c>
      <c r="C594" s="3">
        <v>45914</v>
      </c>
      <c r="D594" s="43" t="s">
        <v>495</v>
      </c>
      <c r="E594" s="43" t="s">
        <v>455</v>
      </c>
      <c r="F594" s="43" t="s">
        <v>456</v>
      </c>
      <c r="G594">
        <v>540</v>
      </c>
      <c r="H594">
        <v>540</v>
      </c>
      <c r="I594" s="43" t="s">
        <v>1092</v>
      </c>
      <c r="J594" s="43" t="s">
        <v>1027</v>
      </c>
      <c r="K594" s="43" t="s">
        <v>179</v>
      </c>
      <c r="L594" s="43" t="str">
        <f>IF(AND(Home!$A$1&gt;=Leave[[#This Row],[Start Time]],Home!$A$1&lt;=Leave[[#This Row],[End Time]]),"Aplica","No Aplica")</f>
        <v>No Aplica</v>
      </c>
      <c r="M594" s="43" t="str">
        <f>IF(AND(Home!$A$1&gt;=Leave[[#This Row],[Start Time]],Home!$A$1&lt;=Leave[[#This Row],[End Time]]),Home!$A$1,"No Aplica")</f>
        <v>No Aplica</v>
      </c>
      <c r="N594" s="43" t="str">
        <f>Leave[[#This Row],[User Code (Owning User) (Usuario)]]&amp;Leave[[#This Row],[fecha activa]]</f>
        <v>MIE2024050314583No Aplica</v>
      </c>
    </row>
    <row r="595" spans="1:14" x14ac:dyDescent="0.3">
      <c r="A595" s="43" t="s">
        <v>471</v>
      </c>
      <c r="B595" s="3">
        <v>45913</v>
      </c>
      <c r="C595" s="3">
        <v>45913</v>
      </c>
      <c r="D595" s="43" t="s">
        <v>510</v>
      </c>
      <c r="E595" s="43" t="s">
        <v>455</v>
      </c>
      <c r="F595" s="43" t="s">
        <v>456</v>
      </c>
      <c r="G595">
        <v>240</v>
      </c>
      <c r="H595">
        <v>240</v>
      </c>
      <c r="I595" s="43" t="s">
        <v>1092</v>
      </c>
      <c r="J595" s="43" t="s">
        <v>1027</v>
      </c>
      <c r="K595" s="43" t="s">
        <v>179</v>
      </c>
      <c r="L595" s="43" t="str">
        <f>IF(AND(Home!$A$1&gt;=Leave[[#This Row],[Start Time]],Home!$A$1&lt;=Leave[[#This Row],[End Time]]),"Aplica","No Aplica")</f>
        <v>No Aplica</v>
      </c>
      <c r="M595" s="43" t="str">
        <f>IF(AND(Home!$A$1&gt;=Leave[[#This Row],[Start Time]],Home!$A$1&lt;=Leave[[#This Row],[End Time]]),Home!$A$1,"No Aplica")</f>
        <v>No Aplica</v>
      </c>
      <c r="N595" s="43" t="str">
        <f>Leave[[#This Row],[User Code (Owning User) (Usuario)]]&amp;Leave[[#This Row],[fecha activa]]</f>
        <v>MIE2024050314583No Aplica</v>
      </c>
    </row>
    <row r="596" spans="1:14" x14ac:dyDescent="0.3">
      <c r="A596" s="43" t="s">
        <v>471</v>
      </c>
      <c r="B596" s="3">
        <v>45912</v>
      </c>
      <c r="C596" s="3">
        <v>45912</v>
      </c>
      <c r="D596" s="43" t="s">
        <v>510</v>
      </c>
      <c r="E596" s="43" t="s">
        <v>455</v>
      </c>
      <c r="F596" s="43" t="s">
        <v>456</v>
      </c>
      <c r="G596">
        <v>180</v>
      </c>
      <c r="H596">
        <v>180</v>
      </c>
      <c r="I596" s="43" t="s">
        <v>1092</v>
      </c>
      <c r="J596" s="43" t="s">
        <v>1027</v>
      </c>
      <c r="K596" s="43" t="s">
        <v>179</v>
      </c>
      <c r="L596" s="43" t="str">
        <f>IF(AND(Home!$A$1&gt;=Leave[[#This Row],[Start Time]],Home!$A$1&lt;=Leave[[#This Row],[End Time]]),"Aplica","No Aplica")</f>
        <v>No Aplica</v>
      </c>
      <c r="M596" s="43" t="str">
        <f>IF(AND(Home!$A$1&gt;=Leave[[#This Row],[Start Time]],Home!$A$1&lt;=Leave[[#This Row],[End Time]]),Home!$A$1,"No Aplica")</f>
        <v>No Aplica</v>
      </c>
      <c r="N596" s="43" t="str">
        <f>Leave[[#This Row],[User Code (Owning User) (Usuario)]]&amp;Leave[[#This Row],[fecha activa]]</f>
        <v>MIE2024050314583No Aplica</v>
      </c>
    </row>
    <row r="597" spans="1:14" x14ac:dyDescent="0.3">
      <c r="A597" s="43" t="s">
        <v>471</v>
      </c>
      <c r="B597" s="3">
        <v>45911</v>
      </c>
      <c r="C597" s="3">
        <v>45911</v>
      </c>
      <c r="D597" s="43" t="s">
        <v>510</v>
      </c>
      <c r="E597" s="43" t="s">
        <v>455</v>
      </c>
      <c r="F597" s="43" t="s">
        <v>456</v>
      </c>
      <c r="G597">
        <v>180</v>
      </c>
      <c r="H597">
        <v>180</v>
      </c>
      <c r="I597" s="43" t="s">
        <v>1092</v>
      </c>
      <c r="J597" s="43" t="s">
        <v>1027</v>
      </c>
      <c r="K597" s="43" t="s">
        <v>179</v>
      </c>
      <c r="L597" s="43" t="str">
        <f>IF(AND(Home!$A$1&gt;=Leave[[#This Row],[Start Time]],Home!$A$1&lt;=Leave[[#This Row],[End Time]]),"Aplica","No Aplica")</f>
        <v>No Aplica</v>
      </c>
      <c r="M597" s="43" t="str">
        <f>IF(AND(Home!$A$1&gt;=Leave[[#This Row],[Start Time]],Home!$A$1&lt;=Leave[[#This Row],[End Time]]),Home!$A$1,"No Aplica")</f>
        <v>No Aplica</v>
      </c>
      <c r="N597" s="43" t="str">
        <f>Leave[[#This Row],[User Code (Owning User) (Usuario)]]&amp;Leave[[#This Row],[fecha activa]]</f>
        <v>MIE2024050314583No Aplica</v>
      </c>
    </row>
    <row r="598" spans="1:14" x14ac:dyDescent="0.3">
      <c r="A598" s="43" t="s">
        <v>471</v>
      </c>
      <c r="B598" s="3">
        <v>45910</v>
      </c>
      <c r="C598" s="3">
        <v>45910</v>
      </c>
      <c r="D598" s="43" t="s">
        <v>510</v>
      </c>
      <c r="E598" s="43" t="s">
        <v>455</v>
      </c>
      <c r="F598" s="43" t="s">
        <v>456</v>
      </c>
      <c r="G598">
        <v>180</v>
      </c>
      <c r="H598">
        <v>180</v>
      </c>
      <c r="I598" s="43" t="s">
        <v>1092</v>
      </c>
      <c r="J598" s="43" t="s">
        <v>1027</v>
      </c>
      <c r="K598" s="43" t="s">
        <v>179</v>
      </c>
      <c r="L598" s="43" t="str">
        <f>IF(AND(Home!$A$1&gt;=Leave[[#This Row],[Start Time]],Home!$A$1&lt;=Leave[[#This Row],[End Time]]),"Aplica","No Aplica")</f>
        <v>No Aplica</v>
      </c>
      <c r="M598" s="43" t="str">
        <f>IF(AND(Home!$A$1&gt;=Leave[[#This Row],[Start Time]],Home!$A$1&lt;=Leave[[#This Row],[End Time]]),Home!$A$1,"No Aplica")</f>
        <v>No Aplica</v>
      </c>
      <c r="N598" s="43" t="str">
        <f>Leave[[#This Row],[User Code (Owning User) (Usuario)]]&amp;Leave[[#This Row],[fecha activa]]</f>
        <v>MIE2024050314583No Aplica</v>
      </c>
    </row>
    <row r="599" spans="1:14" x14ac:dyDescent="0.3">
      <c r="A599" s="43" t="s">
        <v>471</v>
      </c>
      <c r="B599" s="3">
        <v>45909</v>
      </c>
      <c r="C599" s="3">
        <v>45909</v>
      </c>
      <c r="D599" s="43" t="s">
        <v>669</v>
      </c>
      <c r="E599" s="43" t="s">
        <v>455</v>
      </c>
      <c r="F599" s="43" t="s">
        <v>456</v>
      </c>
      <c r="G599">
        <v>540</v>
      </c>
      <c r="H599">
        <v>540</v>
      </c>
      <c r="I599" s="43" t="s">
        <v>1092</v>
      </c>
      <c r="J599" s="43" t="s">
        <v>1027</v>
      </c>
      <c r="K599" s="43" t="s">
        <v>179</v>
      </c>
      <c r="L599" s="43" t="str">
        <f>IF(AND(Home!$A$1&gt;=Leave[[#This Row],[Start Time]],Home!$A$1&lt;=Leave[[#This Row],[End Time]]),"Aplica","No Aplica")</f>
        <v>No Aplica</v>
      </c>
      <c r="M599" s="43" t="str">
        <f>IF(AND(Home!$A$1&gt;=Leave[[#This Row],[Start Time]],Home!$A$1&lt;=Leave[[#This Row],[End Time]]),Home!$A$1,"No Aplica")</f>
        <v>No Aplica</v>
      </c>
      <c r="N599" s="43" t="str">
        <f>Leave[[#This Row],[User Code (Owning User) (Usuario)]]&amp;Leave[[#This Row],[fecha activa]]</f>
        <v>MIE2024050314583No Aplica</v>
      </c>
    </row>
    <row r="600" spans="1:14" x14ac:dyDescent="0.3">
      <c r="A600" s="43" t="s">
        <v>471</v>
      </c>
      <c r="B600" s="3">
        <v>45908</v>
      </c>
      <c r="C600" s="3">
        <v>45908</v>
      </c>
      <c r="D600" s="43" t="s">
        <v>510</v>
      </c>
      <c r="E600" s="43" t="s">
        <v>455</v>
      </c>
      <c r="F600" s="43" t="s">
        <v>456</v>
      </c>
      <c r="G600">
        <v>180</v>
      </c>
      <c r="H600">
        <v>180</v>
      </c>
      <c r="I600" s="43" t="s">
        <v>1092</v>
      </c>
      <c r="J600" s="43" t="s">
        <v>1027</v>
      </c>
      <c r="K600" s="43" t="s">
        <v>179</v>
      </c>
      <c r="L600" s="43" t="str">
        <f>IF(AND(Home!$A$1&gt;=Leave[[#This Row],[Start Time]],Home!$A$1&lt;=Leave[[#This Row],[End Time]]),"Aplica","No Aplica")</f>
        <v>No Aplica</v>
      </c>
      <c r="M600" s="43" t="str">
        <f>IF(AND(Home!$A$1&gt;=Leave[[#This Row],[Start Time]],Home!$A$1&lt;=Leave[[#This Row],[End Time]]),Home!$A$1,"No Aplica")</f>
        <v>No Aplica</v>
      </c>
      <c r="N600" s="43" t="str">
        <f>Leave[[#This Row],[User Code (Owning User) (Usuario)]]&amp;Leave[[#This Row],[fecha activa]]</f>
        <v>MIE2024050314583No Aplica</v>
      </c>
    </row>
    <row r="601" spans="1:14" x14ac:dyDescent="0.3">
      <c r="A601" s="43" t="s">
        <v>465</v>
      </c>
      <c r="B601" s="3">
        <v>45907</v>
      </c>
      <c r="C601" s="3">
        <v>45907</v>
      </c>
      <c r="D601" s="43" t="s">
        <v>495</v>
      </c>
      <c r="E601" s="43" t="s">
        <v>455</v>
      </c>
      <c r="F601" s="43" t="s">
        <v>456</v>
      </c>
      <c r="G601">
        <v>540</v>
      </c>
      <c r="H601">
        <v>540</v>
      </c>
      <c r="I601" s="43" t="s">
        <v>1092</v>
      </c>
      <c r="J601" s="43" t="s">
        <v>1027</v>
      </c>
      <c r="K601" s="43" t="s">
        <v>179</v>
      </c>
      <c r="L601" s="43" t="str">
        <f>IF(AND(Home!$A$1&gt;=Leave[[#This Row],[Start Time]],Home!$A$1&lt;=Leave[[#This Row],[End Time]]),"Aplica","No Aplica")</f>
        <v>No Aplica</v>
      </c>
      <c r="M601" s="43" t="str">
        <f>IF(AND(Home!$A$1&gt;=Leave[[#This Row],[Start Time]],Home!$A$1&lt;=Leave[[#This Row],[End Time]]),Home!$A$1,"No Aplica")</f>
        <v>No Aplica</v>
      </c>
      <c r="N601" s="43" t="str">
        <f>Leave[[#This Row],[User Code (Owning User) (Usuario)]]&amp;Leave[[#This Row],[fecha activa]]</f>
        <v>MIE2024050314583No Aplica</v>
      </c>
    </row>
    <row r="602" spans="1:14" x14ac:dyDescent="0.3">
      <c r="A602" s="43" t="s">
        <v>471</v>
      </c>
      <c r="B602" s="3">
        <v>45906</v>
      </c>
      <c r="C602" s="3">
        <v>45906</v>
      </c>
      <c r="D602" s="43" t="s">
        <v>510</v>
      </c>
      <c r="E602" s="43" t="s">
        <v>455</v>
      </c>
      <c r="F602" s="43" t="s">
        <v>456</v>
      </c>
      <c r="G602">
        <v>240</v>
      </c>
      <c r="H602">
        <v>240</v>
      </c>
      <c r="I602" s="43" t="s">
        <v>1092</v>
      </c>
      <c r="J602" s="43" t="s">
        <v>1027</v>
      </c>
      <c r="K602" s="43" t="s">
        <v>179</v>
      </c>
      <c r="L602" s="43" t="str">
        <f>IF(AND(Home!$A$1&gt;=Leave[[#This Row],[Start Time]],Home!$A$1&lt;=Leave[[#This Row],[End Time]]),"Aplica","No Aplica")</f>
        <v>No Aplica</v>
      </c>
      <c r="M602" s="43" t="str">
        <f>IF(AND(Home!$A$1&gt;=Leave[[#This Row],[Start Time]],Home!$A$1&lt;=Leave[[#This Row],[End Time]]),Home!$A$1,"No Aplica")</f>
        <v>No Aplica</v>
      </c>
      <c r="N602" s="43" t="str">
        <f>Leave[[#This Row],[User Code (Owning User) (Usuario)]]&amp;Leave[[#This Row],[fecha activa]]</f>
        <v>MIE2024050314583No Aplica</v>
      </c>
    </row>
    <row r="603" spans="1:14" x14ac:dyDescent="0.3">
      <c r="A603" s="43" t="s">
        <v>471</v>
      </c>
      <c r="B603" s="3">
        <v>45905</v>
      </c>
      <c r="C603" s="3">
        <v>45905</v>
      </c>
      <c r="D603" s="43" t="s">
        <v>510</v>
      </c>
      <c r="E603" s="43" t="s">
        <v>455</v>
      </c>
      <c r="F603" s="43" t="s">
        <v>456</v>
      </c>
      <c r="G603">
        <v>180</v>
      </c>
      <c r="H603">
        <v>180</v>
      </c>
      <c r="I603" s="43" t="s">
        <v>1092</v>
      </c>
      <c r="J603" s="43" t="s">
        <v>1027</v>
      </c>
      <c r="K603" s="43" t="s">
        <v>179</v>
      </c>
      <c r="L603" s="43" t="str">
        <f>IF(AND(Home!$A$1&gt;=Leave[[#This Row],[Start Time]],Home!$A$1&lt;=Leave[[#This Row],[End Time]]),"Aplica","No Aplica")</f>
        <v>No Aplica</v>
      </c>
      <c r="M603" s="43" t="str">
        <f>IF(AND(Home!$A$1&gt;=Leave[[#This Row],[Start Time]],Home!$A$1&lt;=Leave[[#This Row],[End Time]]),Home!$A$1,"No Aplica")</f>
        <v>No Aplica</v>
      </c>
      <c r="N603" s="43" t="str">
        <f>Leave[[#This Row],[User Code (Owning User) (Usuario)]]&amp;Leave[[#This Row],[fecha activa]]</f>
        <v>MIE2024050314583No Aplica</v>
      </c>
    </row>
    <row r="604" spans="1:14" x14ac:dyDescent="0.3">
      <c r="A604" s="43" t="s">
        <v>471</v>
      </c>
      <c r="B604" s="3">
        <v>45904</v>
      </c>
      <c r="C604" s="3">
        <v>45904</v>
      </c>
      <c r="D604" s="43" t="s">
        <v>510</v>
      </c>
      <c r="E604" s="43" t="s">
        <v>455</v>
      </c>
      <c r="F604" s="43" t="s">
        <v>456</v>
      </c>
      <c r="G604">
        <v>180</v>
      </c>
      <c r="H604">
        <v>180</v>
      </c>
      <c r="I604" s="43" t="s">
        <v>1092</v>
      </c>
      <c r="J604" s="43" t="s">
        <v>1027</v>
      </c>
      <c r="K604" s="43" t="s">
        <v>179</v>
      </c>
      <c r="L604" s="43" t="str">
        <f>IF(AND(Home!$A$1&gt;=Leave[[#This Row],[Start Time]],Home!$A$1&lt;=Leave[[#This Row],[End Time]]),"Aplica","No Aplica")</f>
        <v>No Aplica</v>
      </c>
      <c r="M604" s="43" t="str">
        <f>IF(AND(Home!$A$1&gt;=Leave[[#This Row],[Start Time]],Home!$A$1&lt;=Leave[[#This Row],[End Time]]),Home!$A$1,"No Aplica")</f>
        <v>No Aplica</v>
      </c>
      <c r="N604" s="43" t="str">
        <f>Leave[[#This Row],[User Code (Owning User) (Usuario)]]&amp;Leave[[#This Row],[fecha activa]]</f>
        <v>MIE2024050314583No Aplica</v>
      </c>
    </row>
    <row r="605" spans="1:14" x14ac:dyDescent="0.3">
      <c r="A605" s="43" t="s">
        <v>471</v>
      </c>
      <c r="B605" s="3">
        <v>45903</v>
      </c>
      <c r="C605" s="3">
        <v>45903</v>
      </c>
      <c r="D605" s="43" t="s">
        <v>510</v>
      </c>
      <c r="E605" s="43" t="s">
        <v>455</v>
      </c>
      <c r="F605" s="43" t="s">
        <v>456</v>
      </c>
      <c r="G605">
        <v>240</v>
      </c>
      <c r="H605">
        <v>240</v>
      </c>
      <c r="I605" s="43" t="s">
        <v>1092</v>
      </c>
      <c r="J605" s="43" t="s">
        <v>1027</v>
      </c>
      <c r="K605" s="43" t="s">
        <v>179</v>
      </c>
      <c r="L605" s="43" t="str">
        <f>IF(AND(Home!$A$1&gt;=Leave[[#This Row],[Start Time]],Home!$A$1&lt;=Leave[[#This Row],[End Time]]),"Aplica","No Aplica")</f>
        <v>No Aplica</v>
      </c>
      <c r="M605" s="43" t="str">
        <f>IF(AND(Home!$A$1&gt;=Leave[[#This Row],[Start Time]],Home!$A$1&lt;=Leave[[#This Row],[End Time]]),Home!$A$1,"No Aplica")</f>
        <v>No Aplica</v>
      </c>
      <c r="N605" s="43" t="str">
        <f>Leave[[#This Row],[User Code (Owning User) (Usuario)]]&amp;Leave[[#This Row],[fecha activa]]</f>
        <v>MIE2024050314583No Aplica</v>
      </c>
    </row>
    <row r="606" spans="1:14" x14ac:dyDescent="0.3">
      <c r="A606" s="43" t="s">
        <v>471</v>
      </c>
      <c r="B606" s="3">
        <v>45902</v>
      </c>
      <c r="C606" s="3">
        <v>45902</v>
      </c>
      <c r="D606" s="43" t="s">
        <v>669</v>
      </c>
      <c r="E606" s="43" t="s">
        <v>455</v>
      </c>
      <c r="F606" s="43" t="s">
        <v>456</v>
      </c>
      <c r="G606">
        <v>540</v>
      </c>
      <c r="H606">
        <v>540</v>
      </c>
      <c r="I606" s="43" t="s">
        <v>1092</v>
      </c>
      <c r="J606" s="43" t="s">
        <v>1027</v>
      </c>
      <c r="K606" s="43" t="s">
        <v>179</v>
      </c>
      <c r="L606" s="43" t="str">
        <f>IF(AND(Home!$A$1&gt;=Leave[[#This Row],[Start Time]],Home!$A$1&lt;=Leave[[#This Row],[End Time]]),"Aplica","No Aplica")</f>
        <v>No Aplica</v>
      </c>
      <c r="M606" s="43" t="str">
        <f>IF(AND(Home!$A$1&gt;=Leave[[#This Row],[Start Time]],Home!$A$1&lt;=Leave[[#This Row],[End Time]]),Home!$A$1,"No Aplica")</f>
        <v>No Aplica</v>
      </c>
      <c r="N606" s="43" t="str">
        <f>Leave[[#This Row],[User Code (Owning User) (Usuario)]]&amp;Leave[[#This Row],[fecha activa]]</f>
        <v>MIE2024050314583No Aplica</v>
      </c>
    </row>
    <row r="607" spans="1:14" x14ac:dyDescent="0.3">
      <c r="A607" s="43" t="s">
        <v>471</v>
      </c>
      <c r="B607" s="3">
        <v>45901</v>
      </c>
      <c r="C607" s="3">
        <v>45901</v>
      </c>
      <c r="D607" s="43" t="s">
        <v>510</v>
      </c>
      <c r="E607" s="43" t="s">
        <v>455</v>
      </c>
      <c r="F607" s="43" t="s">
        <v>456</v>
      </c>
      <c r="G607">
        <v>180</v>
      </c>
      <c r="H607">
        <v>180</v>
      </c>
      <c r="I607" s="43" t="s">
        <v>1092</v>
      </c>
      <c r="J607" s="43" t="s">
        <v>1027</v>
      </c>
      <c r="K607" s="43" t="s">
        <v>179</v>
      </c>
      <c r="L607" s="43" t="str">
        <f>IF(AND(Home!$A$1&gt;=Leave[[#This Row],[Start Time]],Home!$A$1&lt;=Leave[[#This Row],[End Time]]),"Aplica","No Aplica")</f>
        <v>No Aplica</v>
      </c>
      <c r="M607" s="43" t="str">
        <f>IF(AND(Home!$A$1&gt;=Leave[[#This Row],[Start Time]],Home!$A$1&lt;=Leave[[#This Row],[End Time]]),Home!$A$1,"No Aplica")</f>
        <v>No Aplica</v>
      </c>
      <c r="N607" s="43" t="str">
        <f>Leave[[#This Row],[User Code (Owning User) (Usuario)]]&amp;Leave[[#This Row],[fecha activa]]</f>
        <v>MIE2024050314583No Aplica</v>
      </c>
    </row>
    <row r="608" spans="1:14" x14ac:dyDescent="0.3">
      <c r="A608" s="43" t="s">
        <v>471</v>
      </c>
      <c r="B608" s="3">
        <v>45926</v>
      </c>
      <c r="C608" s="3">
        <v>45926</v>
      </c>
      <c r="D608" s="43" t="s">
        <v>2080</v>
      </c>
      <c r="E608" s="43" t="s">
        <v>1904</v>
      </c>
      <c r="F608" s="43" t="s">
        <v>1906</v>
      </c>
      <c r="G608">
        <v>60</v>
      </c>
      <c r="H608">
        <v>60</v>
      </c>
      <c r="I608" s="43" t="s">
        <v>1905</v>
      </c>
      <c r="J608" s="43" t="s">
        <v>1105</v>
      </c>
      <c r="K608" s="43" t="s">
        <v>177</v>
      </c>
      <c r="L608" s="43" t="str">
        <f>IF(AND(Home!$A$1&gt;=Leave[[#This Row],[Start Time]],Home!$A$1&lt;=Leave[[#This Row],[End Time]]),"Aplica","No Aplica")</f>
        <v>No Aplica</v>
      </c>
      <c r="M608" s="43" t="str">
        <f>IF(AND(Home!$A$1&gt;=Leave[[#This Row],[Start Time]],Home!$A$1&lt;=Leave[[#This Row],[End Time]]),Home!$A$1,"No Aplica")</f>
        <v>No Aplica</v>
      </c>
      <c r="N608" s="43" t="str">
        <f>Leave[[#This Row],[User Code (Owning User) (Usuario)]]&amp;Leave[[#This Row],[fecha activa]]</f>
        <v>MIE202302019866No Aplica</v>
      </c>
    </row>
    <row r="609" spans="1:14" x14ac:dyDescent="0.3">
      <c r="A609" s="43" t="s">
        <v>471</v>
      </c>
      <c r="B609" s="3">
        <v>45925</v>
      </c>
      <c r="C609" s="3">
        <v>45925</v>
      </c>
      <c r="D609" s="43" t="s">
        <v>2040</v>
      </c>
      <c r="E609" s="43" t="s">
        <v>1904</v>
      </c>
      <c r="F609" s="43" t="s">
        <v>1906</v>
      </c>
      <c r="G609">
        <v>60</v>
      </c>
      <c r="H609">
        <v>60</v>
      </c>
      <c r="I609" s="43" t="s">
        <v>1905</v>
      </c>
      <c r="J609" s="43" t="s">
        <v>1105</v>
      </c>
      <c r="K609" s="43" t="s">
        <v>177</v>
      </c>
      <c r="L609" s="43" t="str">
        <f>IF(AND(Home!$A$1&gt;=Leave[[#This Row],[Start Time]],Home!$A$1&lt;=Leave[[#This Row],[End Time]]),"Aplica","No Aplica")</f>
        <v>No Aplica</v>
      </c>
      <c r="M609" s="43" t="str">
        <f>IF(AND(Home!$A$1&gt;=Leave[[#This Row],[Start Time]],Home!$A$1&lt;=Leave[[#This Row],[End Time]]),Home!$A$1,"No Aplica")</f>
        <v>No Aplica</v>
      </c>
      <c r="N609" s="43" t="str">
        <f>Leave[[#This Row],[User Code (Owning User) (Usuario)]]&amp;Leave[[#This Row],[fecha activa]]</f>
        <v>MIE202302019866No Aplica</v>
      </c>
    </row>
    <row r="610" spans="1:14" x14ac:dyDescent="0.3">
      <c r="A610" s="43" t="s">
        <v>471</v>
      </c>
      <c r="B610" s="3">
        <v>45924</v>
      </c>
      <c r="C610" s="3">
        <v>45924</v>
      </c>
      <c r="D610" s="43" t="s">
        <v>2294</v>
      </c>
      <c r="E610" s="43" t="s">
        <v>1904</v>
      </c>
      <c r="F610" s="43" t="s">
        <v>1906</v>
      </c>
      <c r="G610">
        <v>60</v>
      </c>
      <c r="H610">
        <v>60</v>
      </c>
      <c r="I610" s="43" t="s">
        <v>1905</v>
      </c>
      <c r="J610" s="43" t="s">
        <v>1105</v>
      </c>
      <c r="K610" s="43" t="s">
        <v>177</v>
      </c>
      <c r="L610" s="43" t="str">
        <f>IF(AND(Home!$A$1&gt;=Leave[[#This Row],[Start Time]],Home!$A$1&lt;=Leave[[#This Row],[End Time]]),"Aplica","No Aplica")</f>
        <v>No Aplica</v>
      </c>
      <c r="M610" s="43" t="str">
        <f>IF(AND(Home!$A$1&gt;=Leave[[#This Row],[Start Time]],Home!$A$1&lt;=Leave[[#This Row],[End Time]]),Home!$A$1,"No Aplica")</f>
        <v>No Aplica</v>
      </c>
      <c r="N610" s="43" t="str">
        <f>Leave[[#This Row],[User Code (Owning User) (Usuario)]]&amp;Leave[[#This Row],[fecha activa]]</f>
        <v>MIE202302019866No Aplica</v>
      </c>
    </row>
    <row r="611" spans="1:14" x14ac:dyDescent="0.3">
      <c r="A611" s="43" t="s">
        <v>471</v>
      </c>
      <c r="B611" s="3">
        <v>45923</v>
      </c>
      <c r="C611" s="3">
        <v>45923</v>
      </c>
      <c r="D611" s="43" t="s">
        <v>2040</v>
      </c>
      <c r="E611" s="43" t="s">
        <v>1904</v>
      </c>
      <c r="F611" s="43" t="s">
        <v>1906</v>
      </c>
      <c r="G611">
        <v>60</v>
      </c>
      <c r="H611">
        <v>60</v>
      </c>
      <c r="I611" s="43" t="s">
        <v>1905</v>
      </c>
      <c r="J611" s="43" t="s">
        <v>1105</v>
      </c>
      <c r="K611" s="43" t="s">
        <v>177</v>
      </c>
      <c r="L611" s="43" t="str">
        <f>IF(AND(Home!$A$1&gt;=Leave[[#This Row],[Start Time]],Home!$A$1&lt;=Leave[[#This Row],[End Time]]),"Aplica","No Aplica")</f>
        <v>No Aplica</v>
      </c>
      <c r="M611" s="43" t="str">
        <f>IF(AND(Home!$A$1&gt;=Leave[[#This Row],[Start Time]],Home!$A$1&lt;=Leave[[#This Row],[End Time]]),Home!$A$1,"No Aplica")</f>
        <v>No Aplica</v>
      </c>
      <c r="N611" s="43" t="str">
        <f>Leave[[#This Row],[User Code (Owning User) (Usuario)]]&amp;Leave[[#This Row],[fecha activa]]</f>
        <v>MIE202302019866No Aplica</v>
      </c>
    </row>
    <row r="612" spans="1:14" x14ac:dyDescent="0.3">
      <c r="A612" s="43" t="s">
        <v>468</v>
      </c>
      <c r="B612" s="3">
        <v>45922</v>
      </c>
      <c r="C612" s="3">
        <v>45922</v>
      </c>
      <c r="D612" s="43" t="s">
        <v>469</v>
      </c>
      <c r="E612" s="43" t="s">
        <v>1904</v>
      </c>
      <c r="F612" s="43" t="s">
        <v>1906</v>
      </c>
      <c r="G612">
        <v>540</v>
      </c>
      <c r="H612">
        <v>540</v>
      </c>
      <c r="I612" s="43" t="s">
        <v>1905</v>
      </c>
      <c r="J612" s="43" t="s">
        <v>1105</v>
      </c>
      <c r="K612" s="43" t="s">
        <v>177</v>
      </c>
      <c r="L612" s="43" t="str">
        <f>IF(AND(Home!$A$1&gt;=Leave[[#This Row],[Start Time]],Home!$A$1&lt;=Leave[[#This Row],[End Time]]),"Aplica","No Aplica")</f>
        <v>Aplica</v>
      </c>
      <c r="M612" s="43">
        <f>IF(AND(Home!$A$1&gt;=Leave[[#This Row],[Start Time]],Home!$A$1&lt;=Leave[[#This Row],[End Time]]),Home!$A$1,"No Aplica")</f>
        <v>45922</v>
      </c>
      <c r="N612" s="43" t="str">
        <f>Leave[[#This Row],[User Code (Owning User) (Usuario)]]&amp;Leave[[#This Row],[fecha activa]]</f>
        <v>MIE20230201986645922</v>
      </c>
    </row>
    <row r="613" spans="1:14" x14ac:dyDescent="0.3">
      <c r="A613" s="43" t="s">
        <v>471</v>
      </c>
      <c r="B613" s="3">
        <v>45919</v>
      </c>
      <c r="C613" s="3">
        <v>45919</v>
      </c>
      <c r="D613" s="43" t="s">
        <v>2080</v>
      </c>
      <c r="E613" s="43" t="s">
        <v>1904</v>
      </c>
      <c r="F613" s="43" t="s">
        <v>1906</v>
      </c>
      <c r="G613">
        <v>60</v>
      </c>
      <c r="H613">
        <v>60</v>
      </c>
      <c r="I613" s="43" t="s">
        <v>1905</v>
      </c>
      <c r="J613" s="43" t="s">
        <v>1105</v>
      </c>
      <c r="K613" s="43" t="s">
        <v>177</v>
      </c>
      <c r="L613" s="43" t="str">
        <f>IF(AND(Home!$A$1&gt;=Leave[[#This Row],[Start Time]],Home!$A$1&lt;=Leave[[#This Row],[End Time]]),"Aplica","No Aplica")</f>
        <v>No Aplica</v>
      </c>
      <c r="M613" s="43" t="str">
        <f>IF(AND(Home!$A$1&gt;=Leave[[#This Row],[Start Time]],Home!$A$1&lt;=Leave[[#This Row],[End Time]]),Home!$A$1,"No Aplica")</f>
        <v>No Aplica</v>
      </c>
      <c r="N613" s="43" t="str">
        <f>Leave[[#This Row],[User Code (Owning User) (Usuario)]]&amp;Leave[[#This Row],[fecha activa]]</f>
        <v>MIE202302019866No Aplica</v>
      </c>
    </row>
    <row r="614" spans="1:14" x14ac:dyDescent="0.3">
      <c r="A614" s="43" t="s">
        <v>471</v>
      </c>
      <c r="B614" s="3">
        <v>45917</v>
      </c>
      <c r="C614" s="3">
        <v>45917</v>
      </c>
      <c r="D614" s="43" t="s">
        <v>2269</v>
      </c>
      <c r="E614" s="43" t="s">
        <v>1904</v>
      </c>
      <c r="F614" s="43" t="s">
        <v>1906</v>
      </c>
      <c r="G614">
        <v>60</v>
      </c>
      <c r="H614">
        <v>60</v>
      </c>
      <c r="I614" s="43" t="s">
        <v>1905</v>
      </c>
      <c r="J614" s="43" t="s">
        <v>1105</v>
      </c>
      <c r="K614" s="43" t="s">
        <v>177</v>
      </c>
      <c r="L614" s="43" t="str">
        <f>IF(AND(Home!$A$1&gt;=Leave[[#This Row],[Start Time]],Home!$A$1&lt;=Leave[[#This Row],[End Time]]),"Aplica","No Aplica")</f>
        <v>No Aplica</v>
      </c>
      <c r="M614" s="43" t="str">
        <f>IF(AND(Home!$A$1&gt;=Leave[[#This Row],[Start Time]],Home!$A$1&lt;=Leave[[#This Row],[End Time]]),Home!$A$1,"No Aplica")</f>
        <v>No Aplica</v>
      </c>
      <c r="N614" s="43" t="str">
        <f>Leave[[#This Row],[User Code (Owning User) (Usuario)]]&amp;Leave[[#This Row],[fecha activa]]</f>
        <v>MIE202302019866No Aplica</v>
      </c>
    </row>
    <row r="615" spans="1:14" x14ac:dyDescent="0.3">
      <c r="A615" s="43" t="s">
        <v>471</v>
      </c>
      <c r="B615" s="3">
        <v>45916</v>
      </c>
      <c r="C615" s="3">
        <v>45916</v>
      </c>
      <c r="D615" s="43" t="s">
        <v>2269</v>
      </c>
      <c r="E615" s="43" t="s">
        <v>1904</v>
      </c>
      <c r="F615" s="43" t="s">
        <v>1906</v>
      </c>
      <c r="G615">
        <v>60</v>
      </c>
      <c r="H615">
        <v>60</v>
      </c>
      <c r="I615" s="43" t="s">
        <v>1905</v>
      </c>
      <c r="J615" s="43" t="s">
        <v>1105</v>
      </c>
      <c r="K615" s="43" t="s">
        <v>177</v>
      </c>
      <c r="L615" s="43" t="str">
        <f>IF(AND(Home!$A$1&gt;=Leave[[#This Row],[Start Time]],Home!$A$1&lt;=Leave[[#This Row],[End Time]]),"Aplica","No Aplica")</f>
        <v>No Aplica</v>
      </c>
      <c r="M615" s="43" t="str">
        <f>IF(AND(Home!$A$1&gt;=Leave[[#This Row],[Start Time]],Home!$A$1&lt;=Leave[[#This Row],[End Time]]),Home!$A$1,"No Aplica")</f>
        <v>No Aplica</v>
      </c>
      <c r="N615" s="43" t="str">
        <f>Leave[[#This Row],[User Code (Owning User) (Usuario)]]&amp;Leave[[#This Row],[fecha activa]]</f>
        <v>MIE202302019866No Aplica</v>
      </c>
    </row>
    <row r="616" spans="1:14" x14ac:dyDescent="0.3">
      <c r="A616" s="43" t="s">
        <v>471</v>
      </c>
      <c r="B616" s="3">
        <v>45915</v>
      </c>
      <c r="C616" s="3">
        <v>45915</v>
      </c>
      <c r="D616" s="43" t="s">
        <v>2269</v>
      </c>
      <c r="E616" s="43" t="s">
        <v>1904</v>
      </c>
      <c r="F616" s="43" t="s">
        <v>1906</v>
      </c>
      <c r="G616">
        <v>60</v>
      </c>
      <c r="H616">
        <v>60</v>
      </c>
      <c r="I616" s="43" t="s">
        <v>1905</v>
      </c>
      <c r="J616" s="43" t="s">
        <v>1105</v>
      </c>
      <c r="K616" s="43" t="s">
        <v>177</v>
      </c>
      <c r="L616" s="43" t="str">
        <f>IF(AND(Home!$A$1&gt;=Leave[[#This Row],[Start Time]],Home!$A$1&lt;=Leave[[#This Row],[End Time]]),"Aplica","No Aplica")</f>
        <v>No Aplica</v>
      </c>
      <c r="M616" s="43" t="str">
        <f>IF(AND(Home!$A$1&gt;=Leave[[#This Row],[Start Time]],Home!$A$1&lt;=Leave[[#This Row],[End Time]]),Home!$A$1,"No Aplica")</f>
        <v>No Aplica</v>
      </c>
      <c r="N616" s="43" t="str">
        <f>Leave[[#This Row],[User Code (Owning User) (Usuario)]]&amp;Leave[[#This Row],[fecha activa]]</f>
        <v>MIE202302019866No Aplica</v>
      </c>
    </row>
    <row r="617" spans="1:14" x14ac:dyDescent="0.3">
      <c r="A617" s="43" t="s">
        <v>468</v>
      </c>
      <c r="B617" s="3">
        <v>45918</v>
      </c>
      <c r="C617" s="3">
        <v>45918</v>
      </c>
      <c r="D617" s="43" t="s">
        <v>469</v>
      </c>
      <c r="E617" s="43" t="s">
        <v>1904</v>
      </c>
      <c r="F617" s="43" t="s">
        <v>1906</v>
      </c>
      <c r="G617">
        <v>540</v>
      </c>
      <c r="H617">
        <v>540</v>
      </c>
      <c r="I617" s="43" t="s">
        <v>1905</v>
      </c>
      <c r="J617" s="43" t="s">
        <v>1105</v>
      </c>
      <c r="K617" s="43" t="s">
        <v>177</v>
      </c>
      <c r="L617" s="43" t="str">
        <f>IF(AND(Home!$A$1&gt;=Leave[[#This Row],[Start Time]],Home!$A$1&lt;=Leave[[#This Row],[End Time]]),"Aplica","No Aplica")</f>
        <v>No Aplica</v>
      </c>
      <c r="M617" s="43" t="str">
        <f>IF(AND(Home!$A$1&gt;=Leave[[#This Row],[Start Time]],Home!$A$1&lt;=Leave[[#This Row],[End Time]]),Home!$A$1,"No Aplica")</f>
        <v>No Aplica</v>
      </c>
      <c r="N617" s="43" t="str">
        <f>Leave[[#This Row],[User Code (Owning User) (Usuario)]]&amp;Leave[[#This Row],[fecha activa]]</f>
        <v>MIE202302019866No Aplica</v>
      </c>
    </row>
    <row r="618" spans="1:14" x14ac:dyDescent="0.3">
      <c r="A618" s="43" t="s">
        <v>471</v>
      </c>
      <c r="B618" s="3">
        <v>45912</v>
      </c>
      <c r="C618" s="3">
        <v>45912</v>
      </c>
      <c r="D618" s="43" t="s">
        <v>2269</v>
      </c>
      <c r="E618" s="43" t="s">
        <v>1904</v>
      </c>
      <c r="F618" s="43" t="s">
        <v>1906</v>
      </c>
      <c r="G618">
        <v>60</v>
      </c>
      <c r="H618">
        <v>60</v>
      </c>
      <c r="I618" s="43" t="s">
        <v>1905</v>
      </c>
      <c r="J618" s="43" t="s">
        <v>1105</v>
      </c>
      <c r="K618" s="43" t="s">
        <v>177</v>
      </c>
      <c r="L618" s="43" t="str">
        <f>IF(AND(Home!$A$1&gt;=Leave[[#This Row],[Start Time]],Home!$A$1&lt;=Leave[[#This Row],[End Time]]),"Aplica","No Aplica")</f>
        <v>No Aplica</v>
      </c>
      <c r="M618" s="43" t="str">
        <f>IF(AND(Home!$A$1&gt;=Leave[[#This Row],[Start Time]],Home!$A$1&lt;=Leave[[#This Row],[End Time]]),Home!$A$1,"No Aplica")</f>
        <v>No Aplica</v>
      </c>
      <c r="N618" s="43" t="str">
        <f>Leave[[#This Row],[User Code (Owning User) (Usuario)]]&amp;Leave[[#This Row],[fecha activa]]</f>
        <v>MIE202302019866No Aplica</v>
      </c>
    </row>
    <row r="619" spans="1:14" x14ac:dyDescent="0.3">
      <c r="A619" s="43" t="s">
        <v>471</v>
      </c>
      <c r="B619" s="3">
        <v>45911</v>
      </c>
      <c r="C619" s="3">
        <v>45911</v>
      </c>
      <c r="D619" s="43" t="s">
        <v>2269</v>
      </c>
      <c r="E619" s="43" t="s">
        <v>1904</v>
      </c>
      <c r="F619" s="43" t="s">
        <v>1906</v>
      </c>
      <c r="G619">
        <v>60</v>
      </c>
      <c r="H619">
        <v>60</v>
      </c>
      <c r="I619" s="43" t="s">
        <v>1905</v>
      </c>
      <c r="J619" s="43" t="s">
        <v>1105</v>
      </c>
      <c r="K619" s="43" t="s">
        <v>177</v>
      </c>
      <c r="L619" s="43" t="str">
        <f>IF(AND(Home!$A$1&gt;=Leave[[#This Row],[Start Time]],Home!$A$1&lt;=Leave[[#This Row],[End Time]]),"Aplica","No Aplica")</f>
        <v>No Aplica</v>
      </c>
      <c r="M619" s="43" t="str">
        <f>IF(AND(Home!$A$1&gt;=Leave[[#This Row],[Start Time]],Home!$A$1&lt;=Leave[[#This Row],[End Time]]),Home!$A$1,"No Aplica")</f>
        <v>No Aplica</v>
      </c>
      <c r="N619" s="43" t="str">
        <f>Leave[[#This Row],[User Code (Owning User) (Usuario)]]&amp;Leave[[#This Row],[fecha activa]]</f>
        <v>MIE202302019866No Aplica</v>
      </c>
    </row>
    <row r="620" spans="1:14" x14ac:dyDescent="0.3">
      <c r="A620" s="43" t="s">
        <v>471</v>
      </c>
      <c r="B620" s="3">
        <v>45910</v>
      </c>
      <c r="C620" s="3">
        <v>45910</v>
      </c>
      <c r="D620" s="43" t="s">
        <v>2647</v>
      </c>
      <c r="E620" s="43" t="s">
        <v>1904</v>
      </c>
      <c r="F620" s="43" t="s">
        <v>1906</v>
      </c>
      <c r="G620">
        <v>60</v>
      </c>
      <c r="H620">
        <v>60</v>
      </c>
      <c r="I620" s="43" t="s">
        <v>1905</v>
      </c>
      <c r="J620" s="43" t="s">
        <v>1105</v>
      </c>
      <c r="K620" s="43" t="s">
        <v>177</v>
      </c>
      <c r="L620" s="43" t="str">
        <f>IF(AND(Home!$A$1&gt;=Leave[[#This Row],[Start Time]],Home!$A$1&lt;=Leave[[#This Row],[End Time]]),"Aplica","No Aplica")</f>
        <v>No Aplica</v>
      </c>
      <c r="M620" s="43" t="str">
        <f>IF(AND(Home!$A$1&gt;=Leave[[#This Row],[Start Time]],Home!$A$1&lt;=Leave[[#This Row],[End Time]]),Home!$A$1,"No Aplica")</f>
        <v>No Aplica</v>
      </c>
      <c r="N620" s="43" t="str">
        <f>Leave[[#This Row],[User Code (Owning User) (Usuario)]]&amp;Leave[[#This Row],[fecha activa]]</f>
        <v>MIE202302019866No Aplica</v>
      </c>
    </row>
    <row r="621" spans="1:14" x14ac:dyDescent="0.3">
      <c r="A621" s="43" t="s">
        <v>471</v>
      </c>
      <c r="B621" s="3">
        <v>45909</v>
      </c>
      <c r="C621" s="3">
        <v>45909</v>
      </c>
      <c r="D621" s="43" t="s">
        <v>2269</v>
      </c>
      <c r="E621" s="43" t="s">
        <v>1904</v>
      </c>
      <c r="F621" s="43" t="s">
        <v>1906</v>
      </c>
      <c r="G621">
        <v>60</v>
      </c>
      <c r="H621">
        <v>60</v>
      </c>
      <c r="I621" s="43" t="s">
        <v>1905</v>
      </c>
      <c r="J621" s="43" t="s">
        <v>1105</v>
      </c>
      <c r="K621" s="43" t="s">
        <v>177</v>
      </c>
      <c r="L621" s="43" t="str">
        <f>IF(AND(Home!$A$1&gt;=Leave[[#This Row],[Start Time]],Home!$A$1&lt;=Leave[[#This Row],[End Time]]),"Aplica","No Aplica")</f>
        <v>No Aplica</v>
      </c>
      <c r="M621" s="43" t="str">
        <f>IF(AND(Home!$A$1&gt;=Leave[[#This Row],[Start Time]],Home!$A$1&lt;=Leave[[#This Row],[End Time]]),Home!$A$1,"No Aplica")</f>
        <v>No Aplica</v>
      </c>
      <c r="N621" s="43" t="str">
        <f>Leave[[#This Row],[User Code (Owning User) (Usuario)]]&amp;Leave[[#This Row],[fecha activa]]</f>
        <v>MIE202302019866No Aplica</v>
      </c>
    </row>
    <row r="622" spans="1:14" x14ac:dyDescent="0.3">
      <c r="A622" s="43" t="s">
        <v>468</v>
      </c>
      <c r="B622" s="3">
        <v>45908</v>
      </c>
      <c r="C622" s="3">
        <v>45908</v>
      </c>
      <c r="D622" s="43" t="s">
        <v>2061</v>
      </c>
      <c r="E622" s="43" t="s">
        <v>1904</v>
      </c>
      <c r="F622" s="43" t="s">
        <v>1906</v>
      </c>
      <c r="G622">
        <v>540</v>
      </c>
      <c r="H622">
        <v>540</v>
      </c>
      <c r="I622" s="43" t="s">
        <v>1905</v>
      </c>
      <c r="J622" s="43" t="s">
        <v>1105</v>
      </c>
      <c r="K622" s="43" t="s">
        <v>177</v>
      </c>
      <c r="L622" s="43" t="str">
        <f>IF(AND(Home!$A$1&gt;=Leave[[#This Row],[Start Time]],Home!$A$1&lt;=Leave[[#This Row],[End Time]]),"Aplica","No Aplica")</f>
        <v>No Aplica</v>
      </c>
      <c r="M622" s="43" t="str">
        <f>IF(AND(Home!$A$1&gt;=Leave[[#This Row],[Start Time]],Home!$A$1&lt;=Leave[[#This Row],[End Time]]),Home!$A$1,"No Aplica")</f>
        <v>No Aplica</v>
      </c>
      <c r="N622" s="43" t="str">
        <f>Leave[[#This Row],[User Code (Owning User) (Usuario)]]&amp;Leave[[#This Row],[fecha activa]]</f>
        <v>MIE202302019866No Aplica</v>
      </c>
    </row>
    <row r="623" spans="1:14" x14ac:dyDescent="0.3">
      <c r="A623" s="43" t="s">
        <v>471</v>
      </c>
      <c r="B623" s="3">
        <v>45905</v>
      </c>
      <c r="C623" s="3">
        <v>45905</v>
      </c>
      <c r="D623" s="43" t="s">
        <v>2269</v>
      </c>
      <c r="E623" s="43" t="s">
        <v>1904</v>
      </c>
      <c r="F623" s="43" t="s">
        <v>1906</v>
      </c>
      <c r="G623">
        <v>60</v>
      </c>
      <c r="H623">
        <v>60</v>
      </c>
      <c r="I623" s="43" t="s">
        <v>1905</v>
      </c>
      <c r="J623" s="43" t="s">
        <v>1105</v>
      </c>
      <c r="K623" s="43" t="s">
        <v>177</v>
      </c>
      <c r="L623" s="43" t="str">
        <f>IF(AND(Home!$A$1&gt;=Leave[[#This Row],[Start Time]],Home!$A$1&lt;=Leave[[#This Row],[End Time]]),"Aplica","No Aplica")</f>
        <v>No Aplica</v>
      </c>
      <c r="M623" s="43" t="str">
        <f>IF(AND(Home!$A$1&gt;=Leave[[#This Row],[Start Time]],Home!$A$1&lt;=Leave[[#This Row],[End Time]]),Home!$A$1,"No Aplica")</f>
        <v>No Aplica</v>
      </c>
      <c r="N623" s="43" t="str">
        <f>Leave[[#This Row],[User Code (Owning User) (Usuario)]]&amp;Leave[[#This Row],[fecha activa]]</f>
        <v>MIE202302019866No Aplica</v>
      </c>
    </row>
    <row r="624" spans="1:14" x14ac:dyDescent="0.3">
      <c r="A624" s="43" t="s">
        <v>471</v>
      </c>
      <c r="B624" s="3">
        <v>45904</v>
      </c>
      <c r="C624" s="3">
        <v>45904</v>
      </c>
      <c r="D624" s="43" t="s">
        <v>2269</v>
      </c>
      <c r="E624" s="43" t="s">
        <v>1904</v>
      </c>
      <c r="F624" s="43" t="s">
        <v>1906</v>
      </c>
      <c r="G624">
        <v>60</v>
      </c>
      <c r="H624">
        <v>60</v>
      </c>
      <c r="I624" s="43" t="s">
        <v>1905</v>
      </c>
      <c r="J624" s="43" t="s">
        <v>1105</v>
      </c>
      <c r="K624" s="43" t="s">
        <v>177</v>
      </c>
      <c r="L624" s="43" t="str">
        <f>IF(AND(Home!$A$1&gt;=Leave[[#This Row],[Start Time]],Home!$A$1&lt;=Leave[[#This Row],[End Time]]),"Aplica","No Aplica")</f>
        <v>No Aplica</v>
      </c>
      <c r="M624" s="43" t="str">
        <f>IF(AND(Home!$A$1&gt;=Leave[[#This Row],[Start Time]],Home!$A$1&lt;=Leave[[#This Row],[End Time]]),Home!$A$1,"No Aplica")</f>
        <v>No Aplica</v>
      </c>
      <c r="N624" s="43" t="str">
        <f>Leave[[#This Row],[User Code (Owning User) (Usuario)]]&amp;Leave[[#This Row],[fecha activa]]</f>
        <v>MIE202302019866No Aplica</v>
      </c>
    </row>
    <row r="625" spans="1:14" x14ac:dyDescent="0.3">
      <c r="A625" s="43" t="s">
        <v>471</v>
      </c>
      <c r="B625" s="3">
        <v>45903</v>
      </c>
      <c r="C625" s="3">
        <v>45903</v>
      </c>
      <c r="D625" s="43" t="s">
        <v>2269</v>
      </c>
      <c r="E625" s="43" t="s">
        <v>1904</v>
      </c>
      <c r="F625" s="43" t="s">
        <v>1906</v>
      </c>
      <c r="G625">
        <v>60</v>
      </c>
      <c r="H625">
        <v>60</v>
      </c>
      <c r="I625" s="43" t="s">
        <v>1905</v>
      </c>
      <c r="J625" s="43" t="s">
        <v>1105</v>
      </c>
      <c r="K625" s="43" t="s">
        <v>177</v>
      </c>
      <c r="L625" s="43" t="str">
        <f>IF(AND(Home!$A$1&gt;=Leave[[#This Row],[Start Time]],Home!$A$1&lt;=Leave[[#This Row],[End Time]]),"Aplica","No Aplica")</f>
        <v>No Aplica</v>
      </c>
      <c r="M625" s="43" t="str">
        <f>IF(AND(Home!$A$1&gt;=Leave[[#This Row],[Start Time]],Home!$A$1&lt;=Leave[[#This Row],[End Time]]),Home!$A$1,"No Aplica")</f>
        <v>No Aplica</v>
      </c>
      <c r="N625" s="43" t="str">
        <f>Leave[[#This Row],[User Code (Owning User) (Usuario)]]&amp;Leave[[#This Row],[fecha activa]]</f>
        <v>MIE202302019866No Aplica</v>
      </c>
    </row>
    <row r="626" spans="1:14" x14ac:dyDescent="0.3">
      <c r="A626" s="43" t="s">
        <v>471</v>
      </c>
      <c r="B626" s="3">
        <v>45901</v>
      </c>
      <c r="C626" s="3">
        <v>45901</v>
      </c>
      <c r="D626" s="43" t="s">
        <v>2269</v>
      </c>
      <c r="E626" s="43" t="s">
        <v>1904</v>
      </c>
      <c r="F626" s="43" t="s">
        <v>1906</v>
      </c>
      <c r="G626">
        <v>60</v>
      </c>
      <c r="H626">
        <v>60</v>
      </c>
      <c r="I626" s="43" t="s">
        <v>1905</v>
      </c>
      <c r="J626" s="43" t="s">
        <v>1105</v>
      </c>
      <c r="K626" s="43" t="s">
        <v>177</v>
      </c>
      <c r="L626" s="43" t="str">
        <f>IF(AND(Home!$A$1&gt;=Leave[[#This Row],[Start Time]],Home!$A$1&lt;=Leave[[#This Row],[End Time]]),"Aplica","No Aplica")</f>
        <v>No Aplica</v>
      </c>
      <c r="M626" s="43" t="str">
        <f>IF(AND(Home!$A$1&gt;=Leave[[#This Row],[Start Time]],Home!$A$1&lt;=Leave[[#This Row],[End Time]]),Home!$A$1,"No Aplica")</f>
        <v>No Aplica</v>
      </c>
      <c r="N626" s="43" t="str">
        <f>Leave[[#This Row],[User Code (Owning User) (Usuario)]]&amp;Leave[[#This Row],[fecha activa]]</f>
        <v>MIE202302019866No Aplica</v>
      </c>
    </row>
    <row r="627" spans="1:14" x14ac:dyDescent="0.3">
      <c r="A627" s="43" t="s">
        <v>468</v>
      </c>
      <c r="B627" s="3">
        <v>45902</v>
      </c>
      <c r="C627" s="3">
        <v>45902</v>
      </c>
      <c r="D627" s="43" t="s">
        <v>469</v>
      </c>
      <c r="E627" s="43" t="s">
        <v>1904</v>
      </c>
      <c r="F627" s="43" t="s">
        <v>1906</v>
      </c>
      <c r="G627">
        <v>540</v>
      </c>
      <c r="H627">
        <v>540</v>
      </c>
      <c r="I627" s="43" t="s">
        <v>1905</v>
      </c>
      <c r="J627" s="43" t="s">
        <v>1105</v>
      </c>
      <c r="K627" s="43" t="s">
        <v>177</v>
      </c>
      <c r="L627" s="43" t="str">
        <f>IF(AND(Home!$A$1&gt;=Leave[[#This Row],[Start Time]],Home!$A$1&lt;=Leave[[#This Row],[End Time]]),"Aplica","No Aplica")</f>
        <v>No Aplica</v>
      </c>
      <c r="M627" s="43" t="str">
        <f>IF(AND(Home!$A$1&gt;=Leave[[#This Row],[Start Time]],Home!$A$1&lt;=Leave[[#This Row],[End Time]]),Home!$A$1,"No Aplica")</f>
        <v>No Aplica</v>
      </c>
      <c r="N627" s="43" t="str">
        <f>Leave[[#This Row],[User Code (Owning User) (Usuario)]]&amp;Leave[[#This Row],[fecha activa]]</f>
        <v>MIE202302019866No Aplica</v>
      </c>
    </row>
    <row r="628" spans="1:14" x14ac:dyDescent="0.3">
      <c r="A628" s="43" t="s">
        <v>601</v>
      </c>
      <c r="B628" s="3">
        <v>45922</v>
      </c>
      <c r="C628" s="3">
        <v>45922</v>
      </c>
      <c r="D628" s="43" t="s">
        <v>3817</v>
      </c>
      <c r="E628" s="43" t="s">
        <v>363</v>
      </c>
      <c r="F628" s="43" t="s">
        <v>364</v>
      </c>
      <c r="G628">
        <v>540</v>
      </c>
      <c r="H628">
        <v>540</v>
      </c>
      <c r="I628" s="43" t="s">
        <v>1100</v>
      </c>
      <c r="J628" s="43" t="s">
        <v>976</v>
      </c>
      <c r="K628" s="43" t="s">
        <v>177</v>
      </c>
      <c r="L628" s="43" t="str">
        <f>IF(AND(Home!$A$1&gt;=Leave[[#This Row],[Start Time]],Home!$A$1&lt;=Leave[[#This Row],[End Time]]),"Aplica","No Aplica")</f>
        <v>Aplica</v>
      </c>
      <c r="M628" s="43">
        <f>IF(AND(Home!$A$1&gt;=Leave[[#This Row],[Start Time]],Home!$A$1&lt;=Leave[[#This Row],[End Time]]),Home!$A$1,"No Aplica")</f>
        <v>45922</v>
      </c>
      <c r="N628" s="43" t="str">
        <f>Leave[[#This Row],[User Code (Owning User) (Usuario)]]&amp;Leave[[#This Row],[fecha activa]]</f>
        <v>MIE202304091244945922</v>
      </c>
    </row>
    <row r="629" spans="1:14" x14ac:dyDescent="0.3">
      <c r="A629" s="43" t="s">
        <v>601</v>
      </c>
      <c r="B629" s="3">
        <v>45908</v>
      </c>
      <c r="C629" s="3">
        <v>45908</v>
      </c>
      <c r="D629" s="43" t="s">
        <v>472</v>
      </c>
      <c r="E629" s="43" t="s">
        <v>363</v>
      </c>
      <c r="F629" s="43" t="s">
        <v>364</v>
      </c>
      <c r="G629">
        <v>540</v>
      </c>
      <c r="H629">
        <v>540</v>
      </c>
      <c r="I629" s="43" t="s">
        <v>1100</v>
      </c>
      <c r="J629" s="43" t="s">
        <v>976</v>
      </c>
      <c r="K629" s="43" t="s">
        <v>177</v>
      </c>
      <c r="L629" s="43" t="str">
        <f>IF(AND(Home!$A$1&gt;=Leave[[#This Row],[Start Time]],Home!$A$1&lt;=Leave[[#This Row],[End Time]]),"Aplica","No Aplica")</f>
        <v>No Aplica</v>
      </c>
      <c r="M629" s="43" t="str">
        <f>IF(AND(Home!$A$1&gt;=Leave[[#This Row],[Start Time]],Home!$A$1&lt;=Leave[[#This Row],[End Time]]),Home!$A$1,"No Aplica")</f>
        <v>No Aplica</v>
      </c>
      <c r="N629" s="43" t="str">
        <f>Leave[[#This Row],[User Code (Owning User) (Usuario)]]&amp;Leave[[#This Row],[fecha activa]]</f>
        <v>MIE2023040912449No Aplica</v>
      </c>
    </row>
    <row r="630" spans="1:14" x14ac:dyDescent="0.3">
      <c r="A630" s="43" t="s">
        <v>468</v>
      </c>
      <c r="B630" s="3">
        <v>45910</v>
      </c>
      <c r="C630" s="3">
        <v>45910</v>
      </c>
      <c r="D630" s="43" t="s">
        <v>474</v>
      </c>
      <c r="E630" s="43" t="s">
        <v>363</v>
      </c>
      <c r="F630" s="43" t="s">
        <v>364</v>
      </c>
      <c r="G630">
        <v>540</v>
      </c>
      <c r="H630">
        <v>540</v>
      </c>
      <c r="I630" s="43" t="s">
        <v>1100</v>
      </c>
      <c r="J630" s="43" t="s">
        <v>976</v>
      </c>
      <c r="K630" s="43" t="s">
        <v>177</v>
      </c>
      <c r="L630" s="43" t="str">
        <f>IF(AND(Home!$A$1&gt;=Leave[[#This Row],[Start Time]],Home!$A$1&lt;=Leave[[#This Row],[End Time]]),"Aplica","No Aplica")</f>
        <v>No Aplica</v>
      </c>
      <c r="M630" s="43" t="str">
        <f>IF(AND(Home!$A$1&gt;=Leave[[#This Row],[Start Time]],Home!$A$1&lt;=Leave[[#This Row],[End Time]]),Home!$A$1,"No Aplica")</f>
        <v>No Aplica</v>
      </c>
      <c r="N630" s="43" t="str">
        <f>Leave[[#This Row],[User Code (Owning User) (Usuario)]]&amp;Leave[[#This Row],[fecha activa]]</f>
        <v>MIE2023040912449No Aplica</v>
      </c>
    </row>
    <row r="631" spans="1:14" x14ac:dyDescent="0.3">
      <c r="A631" s="43" t="s">
        <v>468</v>
      </c>
      <c r="B631" s="3">
        <v>45907</v>
      </c>
      <c r="C631" s="3">
        <v>45907</v>
      </c>
      <c r="D631" s="43" t="s">
        <v>475</v>
      </c>
      <c r="E631" s="43" t="s">
        <v>363</v>
      </c>
      <c r="F631" s="43" t="s">
        <v>364</v>
      </c>
      <c r="G631">
        <v>540</v>
      </c>
      <c r="H631">
        <v>540</v>
      </c>
      <c r="I631" s="43" t="s">
        <v>1100</v>
      </c>
      <c r="J631" s="43" t="s">
        <v>976</v>
      </c>
      <c r="K631" s="43" t="s">
        <v>177</v>
      </c>
      <c r="L631" s="43" t="str">
        <f>IF(AND(Home!$A$1&gt;=Leave[[#This Row],[Start Time]],Home!$A$1&lt;=Leave[[#This Row],[End Time]]),"Aplica","No Aplica")</f>
        <v>No Aplica</v>
      </c>
      <c r="M631" s="43" t="str">
        <f>IF(AND(Home!$A$1&gt;=Leave[[#This Row],[Start Time]],Home!$A$1&lt;=Leave[[#This Row],[End Time]]),Home!$A$1,"No Aplica")</f>
        <v>No Aplica</v>
      </c>
      <c r="N631" s="43" t="str">
        <f>Leave[[#This Row],[User Code (Owning User) (Usuario)]]&amp;Leave[[#This Row],[fecha activa]]</f>
        <v>MIE2023040912449No Aplica</v>
      </c>
    </row>
    <row r="632" spans="1:14" x14ac:dyDescent="0.3">
      <c r="A632" s="43" t="s">
        <v>466</v>
      </c>
      <c r="B632" s="3">
        <v>45901</v>
      </c>
      <c r="C632" s="3">
        <v>45906</v>
      </c>
      <c r="D632" s="43" t="s">
        <v>859</v>
      </c>
      <c r="E632" s="43" t="s">
        <v>363</v>
      </c>
      <c r="F632" s="43" t="s">
        <v>364</v>
      </c>
      <c r="G632">
        <v>2520</v>
      </c>
      <c r="H632">
        <v>540</v>
      </c>
      <c r="I632" s="43" t="s">
        <v>1100</v>
      </c>
      <c r="J632" s="43" t="s">
        <v>976</v>
      </c>
      <c r="K632" s="43" t="s">
        <v>177</v>
      </c>
      <c r="L632" s="43" t="str">
        <f>IF(AND(Home!$A$1&gt;=Leave[[#This Row],[Start Time]],Home!$A$1&lt;=Leave[[#This Row],[End Time]]),"Aplica","No Aplica")</f>
        <v>No Aplica</v>
      </c>
      <c r="M632" s="43" t="str">
        <f>IF(AND(Home!$A$1&gt;=Leave[[#This Row],[Start Time]],Home!$A$1&lt;=Leave[[#This Row],[End Time]]),Home!$A$1,"No Aplica")</f>
        <v>No Aplica</v>
      </c>
      <c r="N632" s="43" t="str">
        <f>Leave[[#This Row],[User Code (Owning User) (Usuario)]]&amp;Leave[[#This Row],[fecha activa]]</f>
        <v>MIE2023040912449No Aplica</v>
      </c>
    </row>
    <row r="633" spans="1:14" x14ac:dyDescent="0.3">
      <c r="A633" s="43" t="s">
        <v>468</v>
      </c>
      <c r="B633" s="3">
        <v>45911</v>
      </c>
      <c r="C633" s="3">
        <v>45911</v>
      </c>
      <c r="D633" s="43" t="s">
        <v>469</v>
      </c>
      <c r="E633" s="43" t="s">
        <v>363</v>
      </c>
      <c r="F633" s="43" t="s">
        <v>364</v>
      </c>
      <c r="G633">
        <v>540</v>
      </c>
      <c r="H633">
        <v>540</v>
      </c>
      <c r="I633" s="43" t="s">
        <v>1100</v>
      </c>
      <c r="J633" s="43" t="s">
        <v>976</v>
      </c>
      <c r="K633" s="43" t="s">
        <v>177</v>
      </c>
      <c r="L633" s="43" t="str">
        <f>IF(AND(Home!$A$1&gt;=Leave[[#This Row],[Start Time]],Home!$A$1&lt;=Leave[[#This Row],[End Time]]),"Aplica","No Aplica")</f>
        <v>No Aplica</v>
      </c>
      <c r="M633" s="43" t="str">
        <f>IF(AND(Home!$A$1&gt;=Leave[[#This Row],[Start Time]],Home!$A$1&lt;=Leave[[#This Row],[End Time]]),Home!$A$1,"No Aplica")</f>
        <v>No Aplica</v>
      </c>
      <c r="N633" s="43" t="str">
        <f>Leave[[#This Row],[User Code (Owning User) (Usuario)]]&amp;Leave[[#This Row],[fecha activa]]</f>
        <v>MIE2023040912449No Aplica</v>
      </c>
    </row>
    <row r="634" spans="1:14" x14ac:dyDescent="0.3">
      <c r="A634" s="43" t="s">
        <v>465</v>
      </c>
      <c r="B634" s="3">
        <v>45921</v>
      </c>
      <c r="C634" s="3">
        <v>45921</v>
      </c>
      <c r="D634" s="43" t="s">
        <v>3763</v>
      </c>
      <c r="E634" s="43" t="s">
        <v>3166</v>
      </c>
      <c r="F634" s="43" t="s">
        <v>3168</v>
      </c>
      <c r="G634">
        <v>60</v>
      </c>
      <c r="H634">
        <v>60</v>
      </c>
      <c r="I634" s="43" t="s">
        <v>3167</v>
      </c>
      <c r="J634" s="43" t="s">
        <v>3663</v>
      </c>
      <c r="K634" s="43" t="s">
        <v>179</v>
      </c>
      <c r="L634" s="43" t="str">
        <f>IF(AND(Home!$A$1&gt;=Leave[[#This Row],[Start Time]],Home!$A$1&lt;=Leave[[#This Row],[End Time]]),"Aplica","No Aplica")</f>
        <v>No Aplica</v>
      </c>
      <c r="M634" s="43" t="str">
        <f>IF(AND(Home!$A$1&gt;=Leave[[#This Row],[Start Time]],Home!$A$1&lt;=Leave[[#This Row],[End Time]]),Home!$A$1,"No Aplica")</f>
        <v>No Aplica</v>
      </c>
      <c r="N634" s="43" t="str">
        <f>Leave[[#This Row],[User Code (Owning User) (Usuario)]]&amp;Leave[[#This Row],[fecha activa]]</f>
        <v>MIE2025080924323No Aplica</v>
      </c>
    </row>
    <row r="635" spans="1:14" x14ac:dyDescent="0.3">
      <c r="A635" s="43" t="s">
        <v>465</v>
      </c>
      <c r="B635" s="3">
        <v>45917</v>
      </c>
      <c r="C635" s="3">
        <v>45917</v>
      </c>
      <c r="D635" s="43" t="s">
        <v>3682</v>
      </c>
      <c r="E635" s="43" t="s">
        <v>3166</v>
      </c>
      <c r="F635" s="43" t="s">
        <v>3168</v>
      </c>
      <c r="G635">
        <v>60</v>
      </c>
      <c r="H635">
        <v>60</v>
      </c>
      <c r="I635" s="43" t="s">
        <v>3167</v>
      </c>
      <c r="J635" s="43" t="s">
        <v>3663</v>
      </c>
      <c r="K635" s="43" t="s">
        <v>179</v>
      </c>
      <c r="L635" s="43" t="str">
        <f>IF(AND(Home!$A$1&gt;=Leave[[#This Row],[Start Time]],Home!$A$1&lt;=Leave[[#This Row],[End Time]]),"Aplica","No Aplica")</f>
        <v>No Aplica</v>
      </c>
      <c r="M635" s="43" t="str">
        <f>IF(AND(Home!$A$1&gt;=Leave[[#This Row],[Start Time]],Home!$A$1&lt;=Leave[[#This Row],[End Time]]),Home!$A$1,"No Aplica")</f>
        <v>No Aplica</v>
      </c>
      <c r="N635" s="43" t="str">
        <f>Leave[[#This Row],[User Code (Owning User) (Usuario)]]&amp;Leave[[#This Row],[fecha activa]]</f>
        <v>MIE2025080924323No Aplica</v>
      </c>
    </row>
    <row r="636" spans="1:14" x14ac:dyDescent="0.3">
      <c r="A636" s="43" t="s">
        <v>465</v>
      </c>
      <c r="B636" s="3">
        <v>45915</v>
      </c>
      <c r="C636" s="3">
        <v>45915</v>
      </c>
      <c r="D636" s="43" t="s">
        <v>1404</v>
      </c>
      <c r="E636" s="43" t="s">
        <v>3166</v>
      </c>
      <c r="F636" s="43" t="s">
        <v>3168</v>
      </c>
      <c r="G636">
        <v>60</v>
      </c>
      <c r="H636">
        <v>60</v>
      </c>
      <c r="I636" s="43" t="s">
        <v>3167</v>
      </c>
      <c r="J636" s="43" t="s">
        <v>3663</v>
      </c>
      <c r="K636" s="43" t="s">
        <v>179</v>
      </c>
      <c r="L636" s="43" t="str">
        <f>IF(AND(Home!$A$1&gt;=Leave[[#This Row],[Start Time]],Home!$A$1&lt;=Leave[[#This Row],[End Time]]),"Aplica","No Aplica")</f>
        <v>No Aplica</v>
      </c>
      <c r="M636" s="43" t="str">
        <f>IF(AND(Home!$A$1&gt;=Leave[[#This Row],[Start Time]],Home!$A$1&lt;=Leave[[#This Row],[End Time]]),Home!$A$1,"No Aplica")</f>
        <v>No Aplica</v>
      </c>
      <c r="N636" s="43" t="str">
        <f>Leave[[#This Row],[User Code (Owning User) (Usuario)]]&amp;Leave[[#This Row],[fecha activa]]</f>
        <v>MIE2025080924323No Aplica</v>
      </c>
    </row>
    <row r="637" spans="1:14" x14ac:dyDescent="0.3">
      <c r="A637" s="43" t="s">
        <v>465</v>
      </c>
      <c r="B637" s="3">
        <v>45912</v>
      </c>
      <c r="C637" s="3">
        <v>45912</v>
      </c>
      <c r="D637" s="43" t="s">
        <v>3409</v>
      </c>
      <c r="E637" s="43" t="s">
        <v>3166</v>
      </c>
      <c r="F637" s="43" t="s">
        <v>3168</v>
      </c>
      <c r="G637">
        <v>60</v>
      </c>
      <c r="H637">
        <v>60</v>
      </c>
      <c r="I637" s="43" t="s">
        <v>3167</v>
      </c>
      <c r="J637" s="43" t="s">
        <v>3663</v>
      </c>
      <c r="K637" s="43" t="s">
        <v>179</v>
      </c>
      <c r="L637" s="43" t="str">
        <f>IF(AND(Home!$A$1&gt;=Leave[[#This Row],[Start Time]],Home!$A$1&lt;=Leave[[#This Row],[End Time]]),"Aplica","No Aplica")</f>
        <v>No Aplica</v>
      </c>
      <c r="M637" s="43" t="str">
        <f>IF(AND(Home!$A$1&gt;=Leave[[#This Row],[Start Time]],Home!$A$1&lt;=Leave[[#This Row],[End Time]]),Home!$A$1,"No Aplica")</f>
        <v>No Aplica</v>
      </c>
      <c r="N637" s="43" t="str">
        <f>Leave[[#This Row],[User Code (Owning User) (Usuario)]]&amp;Leave[[#This Row],[fecha activa]]</f>
        <v>MIE2025080924323No Aplica</v>
      </c>
    </row>
    <row r="638" spans="1:14" x14ac:dyDescent="0.3">
      <c r="A638" s="43" t="s">
        <v>465</v>
      </c>
      <c r="B638" s="3">
        <v>45911</v>
      </c>
      <c r="C638" s="3">
        <v>45911</v>
      </c>
      <c r="D638" s="43" t="s">
        <v>493</v>
      </c>
      <c r="E638" s="43" t="s">
        <v>3166</v>
      </c>
      <c r="F638" s="43" t="s">
        <v>3168</v>
      </c>
      <c r="G638">
        <v>60</v>
      </c>
      <c r="H638">
        <v>60</v>
      </c>
      <c r="I638" s="43" t="s">
        <v>3167</v>
      </c>
      <c r="J638" s="43" t="s">
        <v>3663</v>
      </c>
      <c r="K638" s="43" t="s">
        <v>179</v>
      </c>
      <c r="L638" s="43" t="str">
        <f>IF(AND(Home!$A$1&gt;=Leave[[#This Row],[Start Time]],Home!$A$1&lt;=Leave[[#This Row],[End Time]]),"Aplica","No Aplica")</f>
        <v>No Aplica</v>
      </c>
      <c r="M638" s="43" t="str">
        <f>IF(AND(Home!$A$1&gt;=Leave[[#This Row],[Start Time]],Home!$A$1&lt;=Leave[[#This Row],[End Time]]),Home!$A$1,"No Aplica")</f>
        <v>No Aplica</v>
      </c>
      <c r="N638" s="43" t="str">
        <f>Leave[[#This Row],[User Code (Owning User) (Usuario)]]&amp;Leave[[#This Row],[fecha activa]]</f>
        <v>MIE2025080924323No Aplica</v>
      </c>
    </row>
    <row r="639" spans="1:14" x14ac:dyDescent="0.3">
      <c r="A639" s="43" t="s">
        <v>465</v>
      </c>
      <c r="B639" s="3">
        <v>45916</v>
      </c>
      <c r="C639" s="3">
        <v>45916</v>
      </c>
      <c r="D639" s="43" t="s">
        <v>2453</v>
      </c>
      <c r="E639" s="43" t="s">
        <v>3166</v>
      </c>
      <c r="F639" s="43" t="s">
        <v>3168</v>
      </c>
      <c r="G639">
        <v>540</v>
      </c>
      <c r="H639">
        <v>540</v>
      </c>
      <c r="I639" s="43" t="s">
        <v>3167</v>
      </c>
      <c r="J639" s="43" t="s">
        <v>3663</v>
      </c>
      <c r="K639" s="43" t="s">
        <v>179</v>
      </c>
      <c r="L639" s="43" t="str">
        <f>IF(AND(Home!$A$1&gt;=Leave[[#This Row],[Start Time]],Home!$A$1&lt;=Leave[[#This Row],[End Time]]),"Aplica","No Aplica")</f>
        <v>No Aplica</v>
      </c>
      <c r="M639" s="43" t="str">
        <f>IF(AND(Home!$A$1&gt;=Leave[[#This Row],[Start Time]],Home!$A$1&lt;=Leave[[#This Row],[End Time]]),Home!$A$1,"No Aplica")</f>
        <v>No Aplica</v>
      </c>
      <c r="N639" s="43" t="str">
        <f>Leave[[#This Row],[User Code (Owning User) (Usuario)]]&amp;Leave[[#This Row],[fecha activa]]</f>
        <v>MIE2025080924323No Aplica</v>
      </c>
    </row>
    <row r="640" spans="1:14" x14ac:dyDescent="0.3">
      <c r="A640" s="43" t="s">
        <v>465</v>
      </c>
      <c r="B640" s="3">
        <v>45929</v>
      </c>
      <c r="C640" s="3">
        <v>45929</v>
      </c>
      <c r="D640" s="43" t="s">
        <v>621</v>
      </c>
      <c r="E640" s="43" t="s">
        <v>2171</v>
      </c>
      <c r="F640" s="43" t="s">
        <v>2173</v>
      </c>
      <c r="G640">
        <v>60</v>
      </c>
      <c r="H640">
        <v>60</v>
      </c>
      <c r="I640" s="43" t="s">
        <v>2172</v>
      </c>
      <c r="J640" s="43" t="s">
        <v>1503</v>
      </c>
      <c r="K640" s="43" t="s">
        <v>177</v>
      </c>
      <c r="L640" s="43" t="str">
        <f>IF(AND(Home!$A$1&gt;=Leave[[#This Row],[Start Time]],Home!$A$1&lt;=Leave[[#This Row],[End Time]]),"Aplica","No Aplica")</f>
        <v>No Aplica</v>
      </c>
      <c r="M640" s="43" t="str">
        <f>IF(AND(Home!$A$1&gt;=Leave[[#This Row],[Start Time]],Home!$A$1&lt;=Leave[[#This Row],[End Time]]),Home!$A$1,"No Aplica")</f>
        <v>No Aplica</v>
      </c>
      <c r="N640" s="43" t="str">
        <f>Leave[[#This Row],[User Code (Owning User) (Usuario)]]&amp;Leave[[#This Row],[fecha activa]]</f>
        <v>MIE2025250723830No Aplica</v>
      </c>
    </row>
    <row r="641" spans="1:14" x14ac:dyDescent="0.3">
      <c r="A641" s="43" t="s">
        <v>468</v>
      </c>
      <c r="B641" s="3">
        <v>45922</v>
      </c>
      <c r="C641" s="3">
        <v>45922</v>
      </c>
      <c r="D641" s="43" t="s">
        <v>3350</v>
      </c>
      <c r="E641" s="43" t="s">
        <v>2171</v>
      </c>
      <c r="F641" s="43" t="s">
        <v>2173</v>
      </c>
      <c r="G641">
        <v>240</v>
      </c>
      <c r="H641">
        <v>240</v>
      </c>
      <c r="I641" s="43" t="s">
        <v>2172</v>
      </c>
      <c r="J641" s="43" t="s">
        <v>1503</v>
      </c>
      <c r="K641" s="43" t="s">
        <v>177</v>
      </c>
      <c r="L641" s="43" t="str">
        <f>IF(AND(Home!$A$1&gt;=Leave[[#This Row],[Start Time]],Home!$A$1&lt;=Leave[[#This Row],[End Time]]),"Aplica","No Aplica")</f>
        <v>Aplica</v>
      </c>
      <c r="M641" s="43">
        <f>IF(AND(Home!$A$1&gt;=Leave[[#This Row],[Start Time]],Home!$A$1&lt;=Leave[[#This Row],[End Time]]),Home!$A$1,"No Aplica")</f>
        <v>45922</v>
      </c>
      <c r="N641" s="43" t="str">
        <f>Leave[[#This Row],[User Code (Owning User) (Usuario)]]&amp;Leave[[#This Row],[fecha activa]]</f>
        <v>MIE202525072383045922</v>
      </c>
    </row>
    <row r="642" spans="1:14" x14ac:dyDescent="0.3">
      <c r="A642" s="43" t="s">
        <v>465</v>
      </c>
      <c r="B642" s="3">
        <v>45919</v>
      </c>
      <c r="C642" s="3">
        <v>45919</v>
      </c>
      <c r="D642" s="43" t="s">
        <v>621</v>
      </c>
      <c r="E642" s="43" t="s">
        <v>2171</v>
      </c>
      <c r="F642" s="43" t="s">
        <v>2173</v>
      </c>
      <c r="G642">
        <v>60</v>
      </c>
      <c r="H642">
        <v>60</v>
      </c>
      <c r="I642" s="43" t="s">
        <v>2172</v>
      </c>
      <c r="J642" s="43" t="s">
        <v>1503</v>
      </c>
      <c r="K642" s="43" t="s">
        <v>177</v>
      </c>
      <c r="L642" s="43" t="str">
        <f>IF(AND(Home!$A$1&gt;=Leave[[#This Row],[Start Time]],Home!$A$1&lt;=Leave[[#This Row],[End Time]]),"Aplica","No Aplica")</f>
        <v>No Aplica</v>
      </c>
      <c r="M642" s="43" t="str">
        <f>IF(AND(Home!$A$1&gt;=Leave[[#This Row],[Start Time]],Home!$A$1&lt;=Leave[[#This Row],[End Time]]),Home!$A$1,"No Aplica")</f>
        <v>No Aplica</v>
      </c>
      <c r="N642" s="43" t="str">
        <f>Leave[[#This Row],[User Code (Owning User) (Usuario)]]&amp;Leave[[#This Row],[fecha activa]]</f>
        <v>MIE2025250723830No Aplica</v>
      </c>
    </row>
    <row r="643" spans="1:14" x14ac:dyDescent="0.3">
      <c r="A643" s="43" t="s">
        <v>465</v>
      </c>
      <c r="B643" s="3">
        <v>45918</v>
      </c>
      <c r="C643" s="3">
        <v>45918</v>
      </c>
      <c r="D643" s="43" t="s">
        <v>621</v>
      </c>
      <c r="E643" s="43" t="s">
        <v>2171</v>
      </c>
      <c r="F643" s="43" t="s">
        <v>2173</v>
      </c>
      <c r="G643">
        <v>60</v>
      </c>
      <c r="H643">
        <v>60</v>
      </c>
      <c r="I643" s="43" t="s">
        <v>2172</v>
      </c>
      <c r="J643" s="43" t="s">
        <v>1503</v>
      </c>
      <c r="K643" s="43" t="s">
        <v>177</v>
      </c>
      <c r="L643" s="43" t="str">
        <f>IF(AND(Home!$A$1&gt;=Leave[[#This Row],[Start Time]],Home!$A$1&lt;=Leave[[#This Row],[End Time]]),"Aplica","No Aplica")</f>
        <v>No Aplica</v>
      </c>
      <c r="M643" s="43" t="str">
        <f>IF(AND(Home!$A$1&gt;=Leave[[#This Row],[Start Time]],Home!$A$1&lt;=Leave[[#This Row],[End Time]]),Home!$A$1,"No Aplica")</f>
        <v>No Aplica</v>
      </c>
      <c r="N643" s="43" t="str">
        <f>Leave[[#This Row],[User Code (Owning User) (Usuario)]]&amp;Leave[[#This Row],[fecha activa]]</f>
        <v>MIE2025250723830No Aplica</v>
      </c>
    </row>
    <row r="644" spans="1:14" x14ac:dyDescent="0.3">
      <c r="A644" s="43" t="s">
        <v>465</v>
      </c>
      <c r="B644" s="3">
        <v>45917</v>
      </c>
      <c r="C644" s="3">
        <v>45917</v>
      </c>
      <c r="D644" s="43" t="s">
        <v>621</v>
      </c>
      <c r="E644" s="43" t="s">
        <v>2171</v>
      </c>
      <c r="F644" s="43" t="s">
        <v>2173</v>
      </c>
      <c r="G644">
        <v>120</v>
      </c>
      <c r="H644">
        <v>120</v>
      </c>
      <c r="I644" s="43" t="s">
        <v>2172</v>
      </c>
      <c r="J644" s="43" t="s">
        <v>1503</v>
      </c>
      <c r="K644" s="43" t="s">
        <v>177</v>
      </c>
      <c r="L644" s="43" t="str">
        <f>IF(AND(Home!$A$1&gt;=Leave[[#This Row],[Start Time]],Home!$A$1&lt;=Leave[[#This Row],[End Time]]),"Aplica","No Aplica")</f>
        <v>No Aplica</v>
      </c>
      <c r="M644" s="43" t="str">
        <f>IF(AND(Home!$A$1&gt;=Leave[[#This Row],[Start Time]],Home!$A$1&lt;=Leave[[#This Row],[End Time]]),Home!$A$1,"No Aplica")</f>
        <v>No Aplica</v>
      </c>
      <c r="N644" s="43" t="str">
        <f>Leave[[#This Row],[User Code (Owning User) (Usuario)]]&amp;Leave[[#This Row],[fecha activa]]</f>
        <v>MIE2025250723830No Aplica</v>
      </c>
    </row>
    <row r="645" spans="1:14" x14ac:dyDescent="0.3">
      <c r="A645" s="43" t="s">
        <v>465</v>
      </c>
      <c r="B645" s="3">
        <v>45916</v>
      </c>
      <c r="C645" s="3">
        <v>45916</v>
      </c>
      <c r="D645" s="43" t="s">
        <v>621</v>
      </c>
      <c r="E645" s="43" t="s">
        <v>2171</v>
      </c>
      <c r="F645" s="43" t="s">
        <v>2173</v>
      </c>
      <c r="G645">
        <v>60</v>
      </c>
      <c r="H645">
        <v>60</v>
      </c>
      <c r="I645" s="43" t="s">
        <v>2172</v>
      </c>
      <c r="J645" s="43" t="s">
        <v>1503</v>
      </c>
      <c r="K645" s="43" t="s">
        <v>177</v>
      </c>
      <c r="L645" s="43" t="str">
        <f>IF(AND(Home!$A$1&gt;=Leave[[#This Row],[Start Time]],Home!$A$1&lt;=Leave[[#This Row],[End Time]]),"Aplica","No Aplica")</f>
        <v>No Aplica</v>
      </c>
      <c r="M645" s="43" t="str">
        <f>IF(AND(Home!$A$1&gt;=Leave[[#This Row],[Start Time]],Home!$A$1&lt;=Leave[[#This Row],[End Time]]),Home!$A$1,"No Aplica")</f>
        <v>No Aplica</v>
      </c>
      <c r="N645" s="43" t="str">
        <f>Leave[[#This Row],[User Code (Owning User) (Usuario)]]&amp;Leave[[#This Row],[fecha activa]]</f>
        <v>MIE2025250723830No Aplica</v>
      </c>
    </row>
    <row r="646" spans="1:14" x14ac:dyDescent="0.3">
      <c r="A646" s="43" t="s">
        <v>465</v>
      </c>
      <c r="B646" s="3">
        <v>45915</v>
      </c>
      <c r="C646" s="3">
        <v>45915</v>
      </c>
      <c r="D646" s="43" t="s">
        <v>621</v>
      </c>
      <c r="E646" s="43" t="s">
        <v>2171</v>
      </c>
      <c r="F646" s="43" t="s">
        <v>2173</v>
      </c>
      <c r="G646">
        <v>60</v>
      </c>
      <c r="H646">
        <v>60</v>
      </c>
      <c r="I646" s="43" t="s">
        <v>2172</v>
      </c>
      <c r="J646" s="43" t="s">
        <v>1503</v>
      </c>
      <c r="K646" s="43" t="s">
        <v>177</v>
      </c>
      <c r="L646" s="43" t="str">
        <f>IF(AND(Home!$A$1&gt;=Leave[[#This Row],[Start Time]],Home!$A$1&lt;=Leave[[#This Row],[End Time]]),"Aplica","No Aplica")</f>
        <v>No Aplica</v>
      </c>
      <c r="M646" s="43" t="str">
        <f>IF(AND(Home!$A$1&gt;=Leave[[#This Row],[Start Time]],Home!$A$1&lt;=Leave[[#This Row],[End Time]]),Home!$A$1,"No Aplica")</f>
        <v>No Aplica</v>
      </c>
      <c r="N646" s="43" t="str">
        <f>Leave[[#This Row],[User Code (Owning User) (Usuario)]]&amp;Leave[[#This Row],[fecha activa]]</f>
        <v>MIE2025250723830No Aplica</v>
      </c>
    </row>
    <row r="647" spans="1:14" x14ac:dyDescent="0.3">
      <c r="A647" s="43" t="s">
        <v>465</v>
      </c>
      <c r="B647" s="3">
        <v>45912</v>
      </c>
      <c r="C647" s="3">
        <v>45912</v>
      </c>
      <c r="D647" s="43" t="s">
        <v>621</v>
      </c>
      <c r="E647" s="43" t="s">
        <v>2171</v>
      </c>
      <c r="F647" s="43" t="s">
        <v>2173</v>
      </c>
      <c r="G647">
        <v>60</v>
      </c>
      <c r="H647">
        <v>60</v>
      </c>
      <c r="I647" s="43" t="s">
        <v>2172</v>
      </c>
      <c r="J647" s="43" t="s">
        <v>1503</v>
      </c>
      <c r="K647" s="43" t="s">
        <v>177</v>
      </c>
      <c r="L647" s="43" t="str">
        <f>IF(AND(Home!$A$1&gt;=Leave[[#This Row],[Start Time]],Home!$A$1&lt;=Leave[[#This Row],[End Time]]),"Aplica","No Aplica")</f>
        <v>No Aplica</v>
      </c>
      <c r="M647" s="43" t="str">
        <f>IF(AND(Home!$A$1&gt;=Leave[[#This Row],[Start Time]],Home!$A$1&lt;=Leave[[#This Row],[End Time]]),Home!$A$1,"No Aplica")</f>
        <v>No Aplica</v>
      </c>
      <c r="N647" s="43" t="str">
        <f>Leave[[#This Row],[User Code (Owning User) (Usuario)]]&amp;Leave[[#This Row],[fecha activa]]</f>
        <v>MIE2025250723830No Aplica</v>
      </c>
    </row>
    <row r="648" spans="1:14" x14ac:dyDescent="0.3">
      <c r="A648" s="43" t="s">
        <v>465</v>
      </c>
      <c r="B648" s="3">
        <v>45911</v>
      </c>
      <c r="C648" s="3">
        <v>45911</v>
      </c>
      <c r="D648" s="43" t="s">
        <v>621</v>
      </c>
      <c r="E648" s="43" t="s">
        <v>2171</v>
      </c>
      <c r="F648" s="43" t="s">
        <v>2173</v>
      </c>
      <c r="G648">
        <v>60</v>
      </c>
      <c r="H648">
        <v>60</v>
      </c>
      <c r="I648" s="43" t="s">
        <v>2172</v>
      </c>
      <c r="J648" s="43" t="s">
        <v>1503</v>
      </c>
      <c r="K648" s="43" t="s">
        <v>177</v>
      </c>
      <c r="L648" s="43" t="str">
        <f>IF(AND(Home!$A$1&gt;=Leave[[#This Row],[Start Time]],Home!$A$1&lt;=Leave[[#This Row],[End Time]]),"Aplica","No Aplica")</f>
        <v>No Aplica</v>
      </c>
      <c r="M648" s="43" t="str">
        <f>IF(AND(Home!$A$1&gt;=Leave[[#This Row],[Start Time]],Home!$A$1&lt;=Leave[[#This Row],[End Time]]),Home!$A$1,"No Aplica")</f>
        <v>No Aplica</v>
      </c>
      <c r="N648" s="43" t="str">
        <f>Leave[[#This Row],[User Code (Owning User) (Usuario)]]&amp;Leave[[#This Row],[fecha activa]]</f>
        <v>MIE2025250723830No Aplica</v>
      </c>
    </row>
    <row r="649" spans="1:14" x14ac:dyDescent="0.3">
      <c r="A649" s="43" t="s">
        <v>465</v>
      </c>
      <c r="B649" s="3">
        <v>45910</v>
      </c>
      <c r="C649" s="3">
        <v>45910</v>
      </c>
      <c r="D649" s="43" t="s">
        <v>842</v>
      </c>
      <c r="E649" s="43" t="s">
        <v>2171</v>
      </c>
      <c r="F649" s="43" t="s">
        <v>2173</v>
      </c>
      <c r="G649">
        <v>60</v>
      </c>
      <c r="H649">
        <v>60</v>
      </c>
      <c r="I649" s="43" t="s">
        <v>2172</v>
      </c>
      <c r="J649" s="43" t="s">
        <v>1503</v>
      </c>
      <c r="K649" s="43" t="s">
        <v>177</v>
      </c>
      <c r="L649" s="43" t="str">
        <f>IF(AND(Home!$A$1&gt;=Leave[[#This Row],[Start Time]],Home!$A$1&lt;=Leave[[#This Row],[End Time]]),"Aplica","No Aplica")</f>
        <v>No Aplica</v>
      </c>
      <c r="M649" s="43" t="str">
        <f>IF(AND(Home!$A$1&gt;=Leave[[#This Row],[Start Time]],Home!$A$1&lt;=Leave[[#This Row],[End Time]]),Home!$A$1,"No Aplica")</f>
        <v>No Aplica</v>
      </c>
      <c r="N649" s="43" t="str">
        <f>Leave[[#This Row],[User Code (Owning User) (Usuario)]]&amp;Leave[[#This Row],[fecha activa]]</f>
        <v>MIE2025250723830No Aplica</v>
      </c>
    </row>
    <row r="650" spans="1:14" x14ac:dyDescent="0.3">
      <c r="A650" s="43" t="s">
        <v>465</v>
      </c>
      <c r="B650" s="3">
        <v>45908</v>
      </c>
      <c r="C650" s="3">
        <v>45908</v>
      </c>
      <c r="D650" s="43" t="s">
        <v>621</v>
      </c>
      <c r="E650" s="43" t="s">
        <v>2171</v>
      </c>
      <c r="F650" s="43" t="s">
        <v>2173</v>
      </c>
      <c r="G650">
        <v>60</v>
      </c>
      <c r="H650">
        <v>60</v>
      </c>
      <c r="I650" s="43" t="s">
        <v>2172</v>
      </c>
      <c r="J650" s="43" t="s">
        <v>1503</v>
      </c>
      <c r="K650" s="43" t="s">
        <v>177</v>
      </c>
      <c r="L650" s="43" t="str">
        <f>IF(AND(Home!$A$1&gt;=Leave[[#This Row],[Start Time]],Home!$A$1&lt;=Leave[[#This Row],[End Time]]),"Aplica","No Aplica")</f>
        <v>No Aplica</v>
      </c>
      <c r="M650" s="43" t="str">
        <f>IF(AND(Home!$A$1&gt;=Leave[[#This Row],[Start Time]],Home!$A$1&lt;=Leave[[#This Row],[End Time]]),Home!$A$1,"No Aplica")</f>
        <v>No Aplica</v>
      </c>
      <c r="N650" s="43" t="str">
        <f>Leave[[#This Row],[User Code (Owning User) (Usuario)]]&amp;Leave[[#This Row],[fecha activa]]</f>
        <v>MIE2025250723830No Aplica</v>
      </c>
    </row>
    <row r="651" spans="1:14" x14ac:dyDescent="0.3">
      <c r="A651" s="43" t="s">
        <v>465</v>
      </c>
      <c r="B651" s="3">
        <v>45905</v>
      </c>
      <c r="C651" s="3">
        <v>45905</v>
      </c>
      <c r="D651" s="43" t="s">
        <v>621</v>
      </c>
      <c r="E651" s="43" t="s">
        <v>2171</v>
      </c>
      <c r="F651" s="43" t="s">
        <v>2173</v>
      </c>
      <c r="G651">
        <v>60</v>
      </c>
      <c r="H651">
        <v>60</v>
      </c>
      <c r="I651" s="43" t="s">
        <v>2172</v>
      </c>
      <c r="J651" s="43" t="s">
        <v>1503</v>
      </c>
      <c r="K651" s="43" t="s">
        <v>177</v>
      </c>
      <c r="L651" s="43" t="str">
        <f>IF(AND(Home!$A$1&gt;=Leave[[#This Row],[Start Time]],Home!$A$1&lt;=Leave[[#This Row],[End Time]]),"Aplica","No Aplica")</f>
        <v>No Aplica</v>
      </c>
      <c r="M651" s="43" t="str">
        <f>IF(AND(Home!$A$1&gt;=Leave[[#This Row],[Start Time]],Home!$A$1&lt;=Leave[[#This Row],[End Time]]),Home!$A$1,"No Aplica")</f>
        <v>No Aplica</v>
      </c>
      <c r="N651" s="43" t="str">
        <f>Leave[[#This Row],[User Code (Owning User) (Usuario)]]&amp;Leave[[#This Row],[fecha activa]]</f>
        <v>MIE2025250723830No Aplica</v>
      </c>
    </row>
    <row r="652" spans="1:14" x14ac:dyDescent="0.3">
      <c r="A652" s="43" t="s">
        <v>465</v>
      </c>
      <c r="B652" s="3">
        <v>45903</v>
      </c>
      <c r="C652" s="3">
        <v>45903</v>
      </c>
      <c r="D652" s="43" t="s">
        <v>621</v>
      </c>
      <c r="E652" s="43" t="s">
        <v>2171</v>
      </c>
      <c r="F652" s="43" t="s">
        <v>2173</v>
      </c>
      <c r="G652">
        <v>60</v>
      </c>
      <c r="H652">
        <v>60</v>
      </c>
      <c r="I652" s="43" t="s">
        <v>2172</v>
      </c>
      <c r="J652" s="43" t="s">
        <v>1503</v>
      </c>
      <c r="K652" s="43" t="s">
        <v>177</v>
      </c>
      <c r="L652" s="43" t="str">
        <f>IF(AND(Home!$A$1&gt;=Leave[[#This Row],[Start Time]],Home!$A$1&lt;=Leave[[#This Row],[End Time]]),"Aplica","No Aplica")</f>
        <v>No Aplica</v>
      </c>
      <c r="M652" s="43" t="str">
        <f>IF(AND(Home!$A$1&gt;=Leave[[#This Row],[Start Time]],Home!$A$1&lt;=Leave[[#This Row],[End Time]]),Home!$A$1,"No Aplica")</f>
        <v>No Aplica</v>
      </c>
      <c r="N652" s="43" t="str">
        <f>Leave[[#This Row],[User Code (Owning User) (Usuario)]]&amp;Leave[[#This Row],[fecha activa]]</f>
        <v>MIE2025250723830No Aplica</v>
      </c>
    </row>
    <row r="653" spans="1:14" x14ac:dyDescent="0.3">
      <c r="A653" s="43" t="s">
        <v>465</v>
      </c>
      <c r="B653" s="3">
        <v>45904</v>
      </c>
      <c r="C653" s="3">
        <v>45904</v>
      </c>
      <c r="D653" s="43" t="s">
        <v>621</v>
      </c>
      <c r="E653" s="43" t="s">
        <v>2171</v>
      </c>
      <c r="F653" s="43" t="s">
        <v>2173</v>
      </c>
      <c r="G653">
        <v>60</v>
      </c>
      <c r="H653">
        <v>60</v>
      </c>
      <c r="I653" s="43" t="s">
        <v>2172</v>
      </c>
      <c r="J653" s="43" t="s">
        <v>1503</v>
      </c>
      <c r="K653" s="43" t="s">
        <v>177</v>
      </c>
      <c r="L653" s="43" t="str">
        <f>IF(AND(Home!$A$1&gt;=Leave[[#This Row],[Start Time]],Home!$A$1&lt;=Leave[[#This Row],[End Time]]),"Aplica","No Aplica")</f>
        <v>No Aplica</v>
      </c>
      <c r="M653" s="43" t="str">
        <f>IF(AND(Home!$A$1&gt;=Leave[[#This Row],[Start Time]],Home!$A$1&lt;=Leave[[#This Row],[End Time]]),Home!$A$1,"No Aplica")</f>
        <v>No Aplica</v>
      </c>
      <c r="N653" s="43" t="str">
        <f>Leave[[#This Row],[User Code (Owning User) (Usuario)]]&amp;Leave[[#This Row],[fecha activa]]</f>
        <v>MIE2025250723830No Aplica</v>
      </c>
    </row>
    <row r="654" spans="1:14" x14ac:dyDescent="0.3">
      <c r="A654" s="43" t="s">
        <v>468</v>
      </c>
      <c r="B654" s="3">
        <v>45902</v>
      </c>
      <c r="C654" s="3">
        <v>45902</v>
      </c>
      <c r="D654" s="43" t="s">
        <v>2669</v>
      </c>
      <c r="E654" s="43" t="s">
        <v>2171</v>
      </c>
      <c r="F654" s="43" t="s">
        <v>2173</v>
      </c>
      <c r="G654">
        <v>0</v>
      </c>
      <c r="H654">
        <v>0</v>
      </c>
      <c r="I654" s="43" t="s">
        <v>2172</v>
      </c>
      <c r="J654" s="43" t="s">
        <v>1503</v>
      </c>
      <c r="K654" s="43" t="s">
        <v>177</v>
      </c>
      <c r="L654" s="43" t="str">
        <f>IF(AND(Home!$A$1&gt;=Leave[[#This Row],[Start Time]],Home!$A$1&lt;=Leave[[#This Row],[End Time]]),"Aplica","No Aplica")</f>
        <v>No Aplica</v>
      </c>
      <c r="M654" s="43" t="str">
        <f>IF(AND(Home!$A$1&gt;=Leave[[#This Row],[Start Time]],Home!$A$1&lt;=Leave[[#This Row],[End Time]]),Home!$A$1,"No Aplica")</f>
        <v>No Aplica</v>
      </c>
      <c r="N654" s="43" t="str">
        <f>Leave[[#This Row],[User Code (Owning User) (Usuario)]]&amp;Leave[[#This Row],[fecha activa]]</f>
        <v>MIE2025250723830No Aplica</v>
      </c>
    </row>
    <row r="655" spans="1:14" x14ac:dyDescent="0.3">
      <c r="A655" s="43" t="s">
        <v>465</v>
      </c>
      <c r="B655" s="3">
        <v>45901</v>
      </c>
      <c r="C655" s="3">
        <v>45901</v>
      </c>
      <c r="D655" s="43" t="s">
        <v>621</v>
      </c>
      <c r="E655" s="43" t="s">
        <v>2171</v>
      </c>
      <c r="F655" s="43" t="s">
        <v>2173</v>
      </c>
      <c r="G655">
        <v>60</v>
      </c>
      <c r="H655">
        <v>60</v>
      </c>
      <c r="I655" s="43" t="s">
        <v>2172</v>
      </c>
      <c r="J655" s="43" t="s">
        <v>1503</v>
      </c>
      <c r="K655" s="43" t="s">
        <v>177</v>
      </c>
      <c r="L655" s="43" t="str">
        <f>IF(AND(Home!$A$1&gt;=Leave[[#This Row],[Start Time]],Home!$A$1&lt;=Leave[[#This Row],[End Time]]),"Aplica","No Aplica")</f>
        <v>No Aplica</v>
      </c>
      <c r="M655" s="43" t="str">
        <f>IF(AND(Home!$A$1&gt;=Leave[[#This Row],[Start Time]],Home!$A$1&lt;=Leave[[#This Row],[End Time]]),Home!$A$1,"No Aplica")</f>
        <v>No Aplica</v>
      </c>
      <c r="N655" s="43" t="str">
        <f>Leave[[#This Row],[User Code (Owning User) (Usuario)]]&amp;Leave[[#This Row],[fecha activa]]</f>
        <v>MIE2025250723830No Aplica</v>
      </c>
    </row>
    <row r="656" spans="1:14" x14ac:dyDescent="0.3">
      <c r="A656" s="43" t="s">
        <v>468</v>
      </c>
      <c r="B656" s="3">
        <v>45923</v>
      </c>
      <c r="C656" s="3">
        <v>45923</v>
      </c>
      <c r="D656" s="43" t="s">
        <v>467</v>
      </c>
      <c r="E656" s="43" t="s">
        <v>744</v>
      </c>
      <c r="F656" s="43" t="s">
        <v>745</v>
      </c>
      <c r="G656">
        <v>480</v>
      </c>
      <c r="H656">
        <v>480</v>
      </c>
      <c r="I656" s="43" t="s">
        <v>1145</v>
      </c>
      <c r="J656" s="43" t="s">
        <v>974</v>
      </c>
      <c r="K656" s="43" t="s">
        <v>177</v>
      </c>
      <c r="L656" s="43" t="str">
        <f>IF(AND(Home!$A$1&gt;=Leave[[#This Row],[Start Time]],Home!$A$1&lt;=Leave[[#This Row],[End Time]]),"Aplica","No Aplica")</f>
        <v>No Aplica</v>
      </c>
      <c r="M656" s="43" t="str">
        <f>IF(AND(Home!$A$1&gt;=Leave[[#This Row],[Start Time]],Home!$A$1&lt;=Leave[[#This Row],[End Time]]),Home!$A$1,"No Aplica")</f>
        <v>No Aplica</v>
      </c>
      <c r="N656" s="43" t="str">
        <f>Leave[[#This Row],[User Code (Owning User) (Usuario)]]&amp;Leave[[#This Row],[fecha activa]]</f>
        <v>MIE2024111017822No Aplica</v>
      </c>
    </row>
    <row r="657" spans="1:14" x14ac:dyDescent="0.3">
      <c r="A657" s="43" t="s">
        <v>468</v>
      </c>
      <c r="B657" s="3">
        <v>45916</v>
      </c>
      <c r="C657" s="3">
        <v>45916</v>
      </c>
      <c r="D657" s="43" t="s">
        <v>3190</v>
      </c>
      <c r="E657" s="43" t="s">
        <v>744</v>
      </c>
      <c r="F657" s="43" t="s">
        <v>745</v>
      </c>
      <c r="G657">
        <v>540</v>
      </c>
      <c r="H657">
        <v>540</v>
      </c>
      <c r="I657" s="43" t="s">
        <v>1145</v>
      </c>
      <c r="J657" s="43" t="s">
        <v>974</v>
      </c>
      <c r="K657" s="43" t="s">
        <v>177</v>
      </c>
      <c r="L657" s="43" t="str">
        <f>IF(AND(Home!$A$1&gt;=Leave[[#This Row],[Start Time]],Home!$A$1&lt;=Leave[[#This Row],[End Time]]),"Aplica","No Aplica")</f>
        <v>No Aplica</v>
      </c>
      <c r="M657" s="43" t="str">
        <f>IF(AND(Home!$A$1&gt;=Leave[[#This Row],[Start Time]],Home!$A$1&lt;=Leave[[#This Row],[End Time]]),Home!$A$1,"No Aplica")</f>
        <v>No Aplica</v>
      </c>
      <c r="N657" s="43" t="str">
        <f>Leave[[#This Row],[User Code (Owning User) (Usuario)]]&amp;Leave[[#This Row],[fecha activa]]</f>
        <v>MIE2024111017822No Aplica</v>
      </c>
    </row>
    <row r="658" spans="1:14" x14ac:dyDescent="0.3">
      <c r="A658" s="43" t="s">
        <v>468</v>
      </c>
      <c r="B658" s="3">
        <v>45908</v>
      </c>
      <c r="C658" s="3">
        <v>45908</v>
      </c>
      <c r="D658" s="43" t="s">
        <v>467</v>
      </c>
      <c r="E658" s="43" t="s">
        <v>744</v>
      </c>
      <c r="F658" s="43" t="s">
        <v>745</v>
      </c>
      <c r="G658">
        <v>540</v>
      </c>
      <c r="H658">
        <v>540</v>
      </c>
      <c r="I658" s="43" t="s">
        <v>1145</v>
      </c>
      <c r="J658" s="43" t="s">
        <v>974</v>
      </c>
      <c r="K658" s="43" t="s">
        <v>177</v>
      </c>
      <c r="L658" s="43" t="str">
        <f>IF(AND(Home!$A$1&gt;=Leave[[#This Row],[Start Time]],Home!$A$1&lt;=Leave[[#This Row],[End Time]]),"Aplica","No Aplica")</f>
        <v>No Aplica</v>
      </c>
      <c r="M658" s="43" t="str">
        <f>IF(AND(Home!$A$1&gt;=Leave[[#This Row],[Start Time]],Home!$A$1&lt;=Leave[[#This Row],[End Time]]),Home!$A$1,"No Aplica")</f>
        <v>No Aplica</v>
      </c>
      <c r="N658" s="43" t="str">
        <f>Leave[[#This Row],[User Code (Owning User) (Usuario)]]&amp;Leave[[#This Row],[fecha activa]]</f>
        <v>MIE2024111017822No Aplica</v>
      </c>
    </row>
    <row r="659" spans="1:14" x14ac:dyDescent="0.3">
      <c r="A659" s="43" t="s">
        <v>468</v>
      </c>
      <c r="B659" s="3">
        <v>45902</v>
      </c>
      <c r="C659" s="3">
        <v>45902</v>
      </c>
      <c r="D659" s="43" t="s">
        <v>467</v>
      </c>
      <c r="E659" s="43" t="s">
        <v>744</v>
      </c>
      <c r="F659" s="43" t="s">
        <v>745</v>
      </c>
      <c r="G659">
        <v>540</v>
      </c>
      <c r="H659">
        <v>540</v>
      </c>
      <c r="I659" s="43" t="s">
        <v>1145</v>
      </c>
      <c r="J659" s="43" t="s">
        <v>974</v>
      </c>
      <c r="K659" s="43" t="s">
        <v>177</v>
      </c>
      <c r="L659" s="43" t="str">
        <f>IF(AND(Home!$A$1&gt;=Leave[[#This Row],[Start Time]],Home!$A$1&lt;=Leave[[#This Row],[End Time]]),"Aplica","No Aplica")</f>
        <v>No Aplica</v>
      </c>
      <c r="M659" s="43" t="str">
        <f>IF(AND(Home!$A$1&gt;=Leave[[#This Row],[Start Time]],Home!$A$1&lt;=Leave[[#This Row],[End Time]]),Home!$A$1,"No Aplica")</f>
        <v>No Aplica</v>
      </c>
      <c r="N659" s="43" t="str">
        <f>Leave[[#This Row],[User Code (Owning User) (Usuario)]]&amp;Leave[[#This Row],[fecha activa]]</f>
        <v>MIE2024111017822No Aplica</v>
      </c>
    </row>
    <row r="660" spans="1:14" x14ac:dyDescent="0.3">
      <c r="A660" s="43" t="s">
        <v>476</v>
      </c>
      <c r="B660" s="3">
        <v>45928</v>
      </c>
      <c r="C660" s="3">
        <v>45928</v>
      </c>
      <c r="D660" s="43" t="s">
        <v>1854</v>
      </c>
      <c r="E660" s="43" t="s">
        <v>1764</v>
      </c>
      <c r="F660" s="43" t="s">
        <v>1766</v>
      </c>
      <c r="G660">
        <v>540</v>
      </c>
      <c r="H660">
        <v>540</v>
      </c>
      <c r="I660" s="43" t="s">
        <v>1765</v>
      </c>
      <c r="J660" s="43" t="s">
        <v>1569</v>
      </c>
      <c r="K660" s="43" t="s">
        <v>179</v>
      </c>
      <c r="L660" s="43" t="str">
        <f>IF(AND(Home!$A$1&gt;=Leave[[#This Row],[Start Time]],Home!$A$1&lt;=Leave[[#This Row],[End Time]]),"Aplica","No Aplica")</f>
        <v>No Aplica</v>
      </c>
      <c r="M660" s="43" t="str">
        <f>IF(AND(Home!$A$1&gt;=Leave[[#This Row],[Start Time]],Home!$A$1&lt;=Leave[[#This Row],[End Time]]),Home!$A$1,"No Aplica")</f>
        <v>No Aplica</v>
      </c>
      <c r="N660" s="43" t="str">
        <f>Leave[[#This Row],[User Code (Owning User) (Usuario)]]&amp;Leave[[#This Row],[fecha activa]]</f>
        <v>MIE2025130523016No Aplica</v>
      </c>
    </row>
    <row r="661" spans="1:14" x14ac:dyDescent="0.3">
      <c r="A661" s="43" t="s">
        <v>471</v>
      </c>
      <c r="B661" s="3">
        <v>45927</v>
      </c>
      <c r="C661" s="3">
        <v>45927</v>
      </c>
      <c r="D661" s="43" t="s">
        <v>1706</v>
      </c>
      <c r="E661" s="43" t="s">
        <v>1764</v>
      </c>
      <c r="F661" s="43" t="s">
        <v>1766</v>
      </c>
      <c r="G661">
        <v>240</v>
      </c>
      <c r="H661">
        <v>240</v>
      </c>
      <c r="I661" s="43" t="s">
        <v>1765</v>
      </c>
      <c r="J661" s="43" t="s">
        <v>1569</v>
      </c>
      <c r="K661" s="43" t="s">
        <v>179</v>
      </c>
      <c r="L661" s="43" t="str">
        <f>IF(AND(Home!$A$1&gt;=Leave[[#This Row],[Start Time]],Home!$A$1&lt;=Leave[[#This Row],[End Time]]),"Aplica","No Aplica")</f>
        <v>No Aplica</v>
      </c>
      <c r="M661" s="43" t="str">
        <f>IF(AND(Home!$A$1&gt;=Leave[[#This Row],[Start Time]],Home!$A$1&lt;=Leave[[#This Row],[End Time]]),Home!$A$1,"No Aplica")</f>
        <v>No Aplica</v>
      </c>
      <c r="N661" s="43" t="str">
        <f>Leave[[#This Row],[User Code (Owning User) (Usuario)]]&amp;Leave[[#This Row],[fecha activa]]</f>
        <v>MIE2025130523016No Aplica</v>
      </c>
    </row>
    <row r="662" spans="1:14" x14ac:dyDescent="0.3">
      <c r="A662" s="43" t="s">
        <v>601</v>
      </c>
      <c r="B662" s="3">
        <v>45910</v>
      </c>
      <c r="C662" s="3">
        <v>45910</v>
      </c>
      <c r="D662" s="43" t="s">
        <v>3329</v>
      </c>
      <c r="E662" s="43" t="s">
        <v>1764</v>
      </c>
      <c r="F662" s="43" t="s">
        <v>1766</v>
      </c>
      <c r="G662">
        <v>30</v>
      </c>
      <c r="H662">
        <v>30</v>
      </c>
      <c r="I662" s="43" t="s">
        <v>1765</v>
      </c>
      <c r="J662" s="43" t="s">
        <v>1569</v>
      </c>
      <c r="K662" s="43" t="s">
        <v>179</v>
      </c>
      <c r="L662" s="43" t="str">
        <f>IF(AND(Home!$A$1&gt;=Leave[[#This Row],[Start Time]],Home!$A$1&lt;=Leave[[#This Row],[End Time]]),"Aplica","No Aplica")</f>
        <v>No Aplica</v>
      </c>
      <c r="M662" s="43" t="str">
        <f>IF(AND(Home!$A$1&gt;=Leave[[#This Row],[Start Time]],Home!$A$1&lt;=Leave[[#This Row],[End Time]]),Home!$A$1,"No Aplica")</f>
        <v>No Aplica</v>
      </c>
      <c r="N662" s="43" t="str">
        <f>Leave[[#This Row],[User Code (Owning User) (Usuario)]]&amp;Leave[[#This Row],[fecha activa]]</f>
        <v>MIE2025130523016No Aplica</v>
      </c>
    </row>
    <row r="663" spans="1:14" x14ac:dyDescent="0.3">
      <c r="A663" s="43" t="s">
        <v>476</v>
      </c>
      <c r="B663" s="3">
        <v>45921</v>
      </c>
      <c r="C663" s="3">
        <v>45921</v>
      </c>
      <c r="D663" s="43" t="s">
        <v>1854</v>
      </c>
      <c r="E663" s="43" t="s">
        <v>1764</v>
      </c>
      <c r="F663" s="43" t="s">
        <v>1766</v>
      </c>
      <c r="G663">
        <v>540</v>
      </c>
      <c r="H663">
        <v>540</v>
      </c>
      <c r="I663" s="43" t="s">
        <v>1765</v>
      </c>
      <c r="J663" s="43" t="s">
        <v>1569</v>
      </c>
      <c r="K663" s="43" t="s">
        <v>179</v>
      </c>
      <c r="L663" s="43" t="str">
        <f>IF(AND(Home!$A$1&gt;=Leave[[#This Row],[Start Time]],Home!$A$1&lt;=Leave[[#This Row],[End Time]]),"Aplica","No Aplica")</f>
        <v>No Aplica</v>
      </c>
      <c r="M663" s="43" t="str">
        <f>IF(AND(Home!$A$1&gt;=Leave[[#This Row],[Start Time]],Home!$A$1&lt;=Leave[[#This Row],[End Time]]),Home!$A$1,"No Aplica")</f>
        <v>No Aplica</v>
      </c>
      <c r="N663" s="43" t="str">
        <f>Leave[[#This Row],[User Code (Owning User) (Usuario)]]&amp;Leave[[#This Row],[fecha activa]]</f>
        <v>MIE2025130523016No Aplica</v>
      </c>
    </row>
    <row r="664" spans="1:14" x14ac:dyDescent="0.3">
      <c r="A664" s="43" t="s">
        <v>471</v>
      </c>
      <c r="B664" s="3">
        <v>45920</v>
      </c>
      <c r="C664" s="3">
        <v>45920</v>
      </c>
      <c r="D664" s="43" t="s">
        <v>2242</v>
      </c>
      <c r="E664" s="43" t="s">
        <v>1764</v>
      </c>
      <c r="F664" s="43" t="s">
        <v>1766</v>
      </c>
      <c r="G664">
        <v>240</v>
      </c>
      <c r="H664">
        <v>240</v>
      </c>
      <c r="I664" s="43" t="s">
        <v>1765</v>
      </c>
      <c r="J664" s="43" t="s">
        <v>1569</v>
      </c>
      <c r="K664" s="43" t="s">
        <v>179</v>
      </c>
      <c r="L664" s="43" t="str">
        <f>IF(AND(Home!$A$1&gt;=Leave[[#This Row],[Start Time]],Home!$A$1&lt;=Leave[[#This Row],[End Time]]),"Aplica","No Aplica")</f>
        <v>No Aplica</v>
      </c>
      <c r="M664" s="43" t="str">
        <f>IF(AND(Home!$A$1&gt;=Leave[[#This Row],[Start Time]],Home!$A$1&lt;=Leave[[#This Row],[End Time]]),Home!$A$1,"No Aplica")</f>
        <v>No Aplica</v>
      </c>
      <c r="N664" s="43" t="str">
        <f>Leave[[#This Row],[User Code (Owning User) (Usuario)]]&amp;Leave[[#This Row],[fecha activa]]</f>
        <v>MIE2025130523016No Aplica</v>
      </c>
    </row>
    <row r="665" spans="1:14" x14ac:dyDescent="0.3">
      <c r="A665" s="43" t="s">
        <v>476</v>
      </c>
      <c r="B665" s="3">
        <v>45914</v>
      </c>
      <c r="C665" s="3">
        <v>45914</v>
      </c>
      <c r="D665" s="43" t="s">
        <v>1854</v>
      </c>
      <c r="E665" s="43" t="s">
        <v>1764</v>
      </c>
      <c r="F665" s="43" t="s">
        <v>1766</v>
      </c>
      <c r="G665">
        <v>540</v>
      </c>
      <c r="H665">
        <v>540</v>
      </c>
      <c r="I665" s="43" t="s">
        <v>1765</v>
      </c>
      <c r="J665" s="43" t="s">
        <v>1569</v>
      </c>
      <c r="K665" s="43" t="s">
        <v>179</v>
      </c>
      <c r="L665" s="43" t="str">
        <f>IF(AND(Home!$A$1&gt;=Leave[[#This Row],[Start Time]],Home!$A$1&lt;=Leave[[#This Row],[End Time]]),"Aplica","No Aplica")</f>
        <v>No Aplica</v>
      </c>
      <c r="M665" s="43" t="str">
        <f>IF(AND(Home!$A$1&gt;=Leave[[#This Row],[Start Time]],Home!$A$1&lt;=Leave[[#This Row],[End Time]]),Home!$A$1,"No Aplica")</f>
        <v>No Aplica</v>
      </c>
      <c r="N665" s="43" t="str">
        <f>Leave[[#This Row],[User Code (Owning User) (Usuario)]]&amp;Leave[[#This Row],[fecha activa]]</f>
        <v>MIE2025130523016No Aplica</v>
      </c>
    </row>
    <row r="666" spans="1:14" x14ac:dyDescent="0.3">
      <c r="A666" s="43" t="s">
        <v>471</v>
      </c>
      <c r="B666" s="3">
        <v>45913</v>
      </c>
      <c r="C666" s="3">
        <v>45913</v>
      </c>
      <c r="D666" s="43" t="s">
        <v>2242</v>
      </c>
      <c r="E666" s="43" t="s">
        <v>1764</v>
      </c>
      <c r="F666" s="43" t="s">
        <v>1766</v>
      </c>
      <c r="G666">
        <v>240</v>
      </c>
      <c r="H666">
        <v>240</v>
      </c>
      <c r="I666" s="43" t="s">
        <v>1765</v>
      </c>
      <c r="J666" s="43" t="s">
        <v>1569</v>
      </c>
      <c r="K666" s="43" t="s">
        <v>179</v>
      </c>
      <c r="L666" s="43" t="str">
        <f>IF(AND(Home!$A$1&gt;=Leave[[#This Row],[Start Time]],Home!$A$1&lt;=Leave[[#This Row],[End Time]]),"Aplica","No Aplica")</f>
        <v>No Aplica</v>
      </c>
      <c r="M666" s="43" t="str">
        <f>IF(AND(Home!$A$1&gt;=Leave[[#This Row],[Start Time]],Home!$A$1&lt;=Leave[[#This Row],[End Time]]),Home!$A$1,"No Aplica")</f>
        <v>No Aplica</v>
      </c>
      <c r="N666" s="43" t="str">
        <f>Leave[[#This Row],[User Code (Owning User) (Usuario)]]&amp;Leave[[#This Row],[fecha activa]]</f>
        <v>MIE2025130523016No Aplica</v>
      </c>
    </row>
    <row r="667" spans="1:14" x14ac:dyDescent="0.3">
      <c r="A667" s="43" t="s">
        <v>476</v>
      </c>
      <c r="B667" s="3">
        <v>45907</v>
      </c>
      <c r="C667" s="3">
        <v>45907</v>
      </c>
      <c r="D667" s="43" t="s">
        <v>1854</v>
      </c>
      <c r="E667" s="43" t="s">
        <v>1764</v>
      </c>
      <c r="F667" s="43" t="s">
        <v>1766</v>
      </c>
      <c r="G667">
        <v>540</v>
      </c>
      <c r="H667">
        <v>540</v>
      </c>
      <c r="I667" s="43" t="s">
        <v>1765</v>
      </c>
      <c r="J667" s="43" t="s">
        <v>1569</v>
      </c>
      <c r="K667" s="43" t="s">
        <v>179</v>
      </c>
      <c r="L667" s="43" t="str">
        <f>IF(AND(Home!$A$1&gt;=Leave[[#This Row],[Start Time]],Home!$A$1&lt;=Leave[[#This Row],[End Time]]),"Aplica","No Aplica")</f>
        <v>No Aplica</v>
      </c>
      <c r="M667" s="43" t="str">
        <f>IF(AND(Home!$A$1&gt;=Leave[[#This Row],[Start Time]],Home!$A$1&lt;=Leave[[#This Row],[End Time]]),Home!$A$1,"No Aplica")</f>
        <v>No Aplica</v>
      </c>
      <c r="N667" s="43" t="str">
        <f>Leave[[#This Row],[User Code (Owning User) (Usuario)]]&amp;Leave[[#This Row],[fecha activa]]</f>
        <v>MIE2025130523016No Aplica</v>
      </c>
    </row>
    <row r="668" spans="1:14" x14ac:dyDescent="0.3">
      <c r="A668" s="43" t="s">
        <v>471</v>
      </c>
      <c r="B668" s="3">
        <v>45906</v>
      </c>
      <c r="C668" s="3">
        <v>45906</v>
      </c>
      <c r="D668" s="43" t="s">
        <v>1706</v>
      </c>
      <c r="E668" s="43" t="s">
        <v>1764</v>
      </c>
      <c r="F668" s="43" t="s">
        <v>1766</v>
      </c>
      <c r="G668">
        <v>240</v>
      </c>
      <c r="H668">
        <v>240</v>
      </c>
      <c r="I668" s="43" t="s">
        <v>1765</v>
      </c>
      <c r="J668" s="43" t="s">
        <v>1569</v>
      </c>
      <c r="K668" s="43" t="s">
        <v>179</v>
      </c>
      <c r="L668" s="43" t="str">
        <f>IF(AND(Home!$A$1&gt;=Leave[[#This Row],[Start Time]],Home!$A$1&lt;=Leave[[#This Row],[End Time]]),"Aplica","No Aplica")</f>
        <v>No Aplica</v>
      </c>
      <c r="M668" s="43" t="str">
        <f>IF(AND(Home!$A$1&gt;=Leave[[#This Row],[Start Time]],Home!$A$1&lt;=Leave[[#This Row],[End Time]]),Home!$A$1,"No Aplica")</f>
        <v>No Aplica</v>
      </c>
      <c r="N668" s="43" t="str">
        <f>Leave[[#This Row],[User Code (Owning User) (Usuario)]]&amp;Leave[[#This Row],[fecha activa]]</f>
        <v>MIE2025130523016No Aplica</v>
      </c>
    </row>
    <row r="669" spans="1:14" x14ac:dyDescent="0.3">
      <c r="A669" s="43" t="s">
        <v>476</v>
      </c>
      <c r="B669" s="3">
        <v>45928</v>
      </c>
      <c r="C669" s="3">
        <v>45928</v>
      </c>
      <c r="D669" s="43" t="s">
        <v>492</v>
      </c>
      <c r="E669" s="43" t="s">
        <v>1563</v>
      </c>
      <c r="F669" s="43" t="s">
        <v>1565</v>
      </c>
      <c r="G669">
        <v>1410</v>
      </c>
      <c r="H669">
        <v>540</v>
      </c>
      <c r="I669" s="43" t="s">
        <v>1564</v>
      </c>
      <c r="J669" s="43" t="s">
        <v>1553</v>
      </c>
      <c r="K669" s="43" t="s">
        <v>179</v>
      </c>
      <c r="L669" s="43" t="str">
        <f>IF(AND(Home!$A$1&gt;=Leave[[#This Row],[Start Time]],Home!$A$1&lt;=Leave[[#This Row],[End Time]]),"Aplica","No Aplica")</f>
        <v>No Aplica</v>
      </c>
      <c r="M669" s="43" t="str">
        <f>IF(AND(Home!$A$1&gt;=Leave[[#This Row],[Start Time]],Home!$A$1&lt;=Leave[[#This Row],[End Time]]),Home!$A$1,"No Aplica")</f>
        <v>No Aplica</v>
      </c>
      <c r="N669" s="43" t="str">
        <f>Leave[[#This Row],[User Code (Owning User) (Usuario)]]&amp;Leave[[#This Row],[fecha activa]]</f>
        <v>MIE2025200321758No Aplica</v>
      </c>
    </row>
    <row r="670" spans="1:14" x14ac:dyDescent="0.3">
      <c r="A670" s="43" t="s">
        <v>471</v>
      </c>
      <c r="B670" s="3">
        <v>45927</v>
      </c>
      <c r="C670" s="3">
        <v>45927</v>
      </c>
      <c r="D670" s="43" t="s">
        <v>621</v>
      </c>
      <c r="E670" s="43" t="s">
        <v>1563</v>
      </c>
      <c r="F670" s="43" t="s">
        <v>1565</v>
      </c>
      <c r="G670">
        <v>360</v>
      </c>
      <c r="H670">
        <v>360</v>
      </c>
      <c r="I670" s="43" t="s">
        <v>1564</v>
      </c>
      <c r="J670" s="43" t="s">
        <v>1553</v>
      </c>
      <c r="K670" s="43" t="s">
        <v>179</v>
      </c>
      <c r="L670" s="43" t="str">
        <f>IF(AND(Home!$A$1&gt;=Leave[[#This Row],[Start Time]],Home!$A$1&lt;=Leave[[#This Row],[End Time]]),"Aplica","No Aplica")</f>
        <v>No Aplica</v>
      </c>
      <c r="M670" s="43" t="str">
        <f>IF(AND(Home!$A$1&gt;=Leave[[#This Row],[Start Time]],Home!$A$1&lt;=Leave[[#This Row],[End Time]]),Home!$A$1,"No Aplica")</f>
        <v>No Aplica</v>
      </c>
      <c r="N670" s="43" t="str">
        <f>Leave[[#This Row],[User Code (Owning User) (Usuario)]]&amp;Leave[[#This Row],[fecha activa]]</f>
        <v>MIE2025200321758No Aplica</v>
      </c>
    </row>
    <row r="671" spans="1:14" x14ac:dyDescent="0.3">
      <c r="A671" s="43" t="s">
        <v>476</v>
      </c>
      <c r="B671" s="3">
        <v>45921</v>
      </c>
      <c r="C671" s="3">
        <v>45921</v>
      </c>
      <c r="D671" s="43" t="s">
        <v>492</v>
      </c>
      <c r="E671" s="43" t="s">
        <v>1563</v>
      </c>
      <c r="F671" s="43" t="s">
        <v>1565</v>
      </c>
      <c r="G671">
        <v>1410</v>
      </c>
      <c r="H671">
        <v>540</v>
      </c>
      <c r="I671" s="43" t="s">
        <v>1564</v>
      </c>
      <c r="J671" s="43" t="s">
        <v>1553</v>
      </c>
      <c r="K671" s="43" t="s">
        <v>179</v>
      </c>
      <c r="L671" s="43" t="str">
        <f>IF(AND(Home!$A$1&gt;=Leave[[#This Row],[Start Time]],Home!$A$1&lt;=Leave[[#This Row],[End Time]]),"Aplica","No Aplica")</f>
        <v>No Aplica</v>
      </c>
      <c r="M671" s="43" t="str">
        <f>IF(AND(Home!$A$1&gt;=Leave[[#This Row],[Start Time]],Home!$A$1&lt;=Leave[[#This Row],[End Time]]),Home!$A$1,"No Aplica")</f>
        <v>No Aplica</v>
      </c>
      <c r="N671" s="43" t="str">
        <f>Leave[[#This Row],[User Code (Owning User) (Usuario)]]&amp;Leave[[#This Row],[fecha activa]]</f>
        <v>MIE2025200321758No Aplica</v>
      </c>
    </row>
    <row r="672" spans="1:14" x14ac:dyDescent="0.3">
      <c r="A672" s="43" t="s">
        <v>471</v>
      </c>
      <c r="B672" s="3">
        <v>45920</v>
      </c>
      <c r="C672" s="3">
        <v>45920</v>
      </c>
      <c r="D672" s="43" t="s">
        <v>621</v>
      </c>
      <c r="E672" s="43" t="s">
        <v>1563</v>
      </c>
      <c r="F672" s="43" t="s">
        <v>1565</v>
      </c>
      <c r="G672">
        <v>360</v>
      </c>
      <c r="H672">
        <v>360</v>
      </c>
      <c r="I672" s="43" t="s">
        <v>1564</v>
      </c>
      <c r="J672" s="43" t="s">
        <v>1553</v>
      </c>
      <c r="K672" s="43" t="s">
        <v>179</v>
      </c>
      <c r="L672" s="43" t="str">
        <f>IF(AND(Home!$A$1&gt;=Leave[[#This Row],[Start Time]],Home!$A$1&lt;=Leave[[#This Row],[End Time]]),"Aplica","No Aplica")</f>
        <v>No Aplica</v>
      </c>
      <c r="M672" s="43" t="str">
        <f>IF(AND(Home!$A$1&gt;=Leave[[#This Row],[Start Time]],Home!$A$1&lt;=Leave[[#This Row],[End Time]]),Home!$A$1,"No Aplica")</f>
        <v>No Aplica</v>
      </c>
      <c r="N672" s="43" t="str">
        <f>Leave[[#This Row],[User Code (Owning User) (Usuario)]]&amp;Leave[[#This Row],[fecha activa]]</f>
        <v>MIE2025200321758No Aplica</v>
      </c>
    </row>
    <row r="673" spans="1:14" x14ac:dyDescent="0.3">
      <c r="A673" s="43" t="s">
        <v>476</v>
      </c>
      <c r="B673" s="3">
        <v>45912</v>
      </c>
      <c r="C673" s="3">
        <v>45912</v>
      </c>
      <c r="D673" s="43" t="s">
        <v>492</v>
      </c>
      <c r="E673" s="43" t="s">
        <v>1563</v>
      </c>
      <c r="F673" s="43" t="s">
        <v>1565</v>
      </c>
      <c r="G673">
        <v>1410</v>
      </c>
      <c r="H673">
        <v>540</v>
      </c>
      <c r="I673" s="43" t="s">
        <v>1564</v>
      </c>
      <c r="J673" s="43" t="s">
        <v>1553</v>
      </c>
      <c r="K673" s="43" t="s">
        <v>179</v>
      </c>
      <c r="L673" s="43" t="str">
        <f>IF(AND(Home!$A$1&gt;=Leave[[#This Row],[Start Time]],Home!$A$1&lt;=Leave[[#This Row],[End Time]]),"Aplica","No Aplica")</f>
        <v>No Aplica</v>
      </c>
      <c r="M673" s="43" t="str">
        <f>IF(AND(Home!$A$1&gt;=Leave[[#This Row],[Start Time]],Home!$A$1&lt;=Leave[[#This Row],[End Time]]),Home!$A$1,"No Aplica")</f>
        <v>No Aplica</v>
      </c>
      <c r="N673" s="43" t="str">
        <f>Leave[[#This Row],[User Code (Owning User) (Usuario)]]&amp;Leave[[#This Row],[fecha activa]]</f>
        <v>MIE2025200321758No Aplica</v>
      </c>
    </row>
    <row r="674" spans="1:14" x14ac:dyDescent="0.3">
      <c r="A674" s="43" t="s">
        <v>471</v>
      </c>
      <c r="B674" s="3">
        <v>45901</v>
      </c>
      <c r="C674" s="3">
        <v>45901</v>
      </c>
      <c r="D674" s="43" t="s">
        <v>621</v>
      </c>
      <c r="E674" s="43" t="s">
        <v>1563</v>
      </c>
      <c r="F674" s="43" t="s">
        <v>1565</v>
      </c>
      <c r="G674">
        <v>360</v>
      </c>
      <c r="H674">
        <v>360</v>
      </c>
      <c r="I674" s="43" t="s">
        <v>1564</v>
      </c>
      <c r="J674" s="43" t="s">
        <v>1553</v>
      </c>
      <c r="K674" s="43" t="s">
        <v>179</v>
      </c>
      <c r="L674" s="43" t="str">
        <f>IF(AND(Home!$A$1&gt;=Leave[[#This Row],[Start Time]],Home!$A$1&lt;=Leave[[#This Row],[End Time]]),"Aplica","No Aplica")</f>
        <v>No Aplica</v>
      </c>
      <c r="M674" s="43" t="str">
        <f>IF(AND(Home!$A$1&gt;=Leave[[#This Row],[Start Time]],Home!$A$1&lt;=Leave[[#This Row],[End Time]]),Home!$A$1,"No Aplica")</f>
        <v>No Aplica</v>
      </c>
      <c r="N674" s="43" t="str">
        <f>Leave[[#This Row],[User Code (Owning User) (Usuario)]]&amp;Leave[[#This Row],[fecha activa]]</f>
        <v>MIE2025200321758No Aplica</v>
      </c>
    </row>
    <row r="675" spans="1:14" x14ac:dyDescent="0.3">
      <c r="A675" s="43" t="s">
        <v>471</v>
      </c>
      <c r="B675" s="3">
        <v>45901</v>
      </c>
      <c r="C675" s="3">
        <v>45901</v>
      </c>
      <c r="D675" s="43" t="s">
        <v>2630</v>
      </c>
      <c r="E675" s="43" t="s">
        <v>1563</v>
      </c>
      <c r="F675" s="43" t="s">
        <v>1565</v>
      </c>
      <c r="G675">
        <v>180</v>
      </c>
      <c r="H675">
        <v>180</v>
      </c>
      <c r="I675" s="43" t="s">
        <v>1564</v>
      </c>
      <c r="J675" s="43" t="s">
        <v>1553</v>
      </c>
      <c r="K675" s="43" t="s">
        <v>179</v>
      </c>
      <c r="L675" s="43" t="str">
        <f>IF(AND(Home!$A$1&gt;=Leave[[#This Row],[Start Time]],Home!$A$1&lt;=Leave[[#This Row],[End Time]]),"Aplica","No Aplica")</f>
        <v>No Aplica</v>
      </c>
      <c r="M675" s="43" t="str">
        <f>IF(AND(Home!$A$1&gt;=Leave[[#This Row],[Start Time]],Home!$A$1&lt;=Leave[[#This Row],[End Time]]),Home!$A$1,"No Aplica")</f>
        <v>No Aplica</v>
      </c>
      <c r="N675" s="43" t="str">
        <f>Leave[[#This Row],[User Code (Owning User) (Usuario)]]&amp;Leave[[#This Row],[fecha activa]]</f>
        <v>MIE2025200321758No Aplica</v>
      </c>
    </row>
    <row r="676" spans="1:14" x14ac:dyDescent="0.3">
      <c r="A676" s="43" t="s">
        <v>476</v>
      </c>
      <c r="B676" s="3">
        <v>45907</v>
      </c>
      <c r="C676" s="3">
        <v>45907</v>
      </c>
      <c r="D676" s="43" t="s">
        <v>492</v>
      </c>
      <c r="E676" s="43" t="s">
        <v>1563</v>
      </c>
      <c r="F676" s="43" t="s">
        <v>1565</v>
      </c>
      <c r="G676">
        <v>1410</v>
      </c>
      <c r="H676">
        <v>540</v>
      </c>
      <c r="I676" s="43" t="s">
        <v>1564</v>
      </c>
      <c r="J676" s="43" t="s">
        <v>1553</v>
      </c>
      <c r="K676" s="43" t="s">
        <v>179</v>
      </c>
      <c r="L676" s="43" t="str">
        <f>IF(AND(Home!$A$1&gt;=Leave[[#This Row],[Start Time]],Home!$A$1&lt;=Leave[[#This Row],[End Time]]),"Aplica","No Aplica")</f>
        <v>No Aplica</v>
      </c>
      <c r="M676" s="43" t="str">
        <f>IF(AND(Home!$A$1&gt;=Leave[[#This Row],[Start Time]],Home!$A$1&lt;=Leave[[#This Row],[End Time]]),Home!$A$1,"No Aplica")</f>
        <v>No Aplica</v>
      </c>
      <c r="N676" s="43" t="str">
        <f>Leave[[#This Row],[User Code (Owning User) (Usuario)]]&amp;Leave[[#This Row],[fecha activa]]</f>
        <v>MIE2025200321758No Aplica</v>
      </c>
    </row>
    <row r="677" spans="1:14" x14ac:dyDescent="0.3">
      <c r="A677" s="43" t="s">
        <v>471</v>
      </c>
      <c r="B677" s="3">
        <v>45930</v>
      </c>
      <c r="C677" s="3">
        <v>45930</v>
      </c>
      <c r="D677" s="43" t="s">
        <v>621</v>
      </c>
      <c r="E677" s="43" t="s">
        <v>1563</v>
      </c>
      <c r="F677" s="43" t="s">
        <v>1565</v>
      </c>
      <c r="G677">
        <v>360</v>
      </c>
      <c r="H677">
        <v>360</v>
      </c>
      <c r="I677" s="43" t="s">
        <v>1564</v>
      </c>
      <c r="J677" s="43" t="s">
        <v>1553</v>
      </c>
      <c r="K677" s="43" t="s">
        <v>179</v>
      </c>
      <c r="L677" s="43" t="str">
        <f>IF(AND(Home!$A$1&gt;=Leave[[#This Row],[Start Time]],Home!$A$1&lt;=Leave[[#This Row],[End Time]]),"Aplica","No Aplica")</f>
        <v>No Aplica</v>
      </c>
      <c r="M677" s="43" t="str">
        <f>IF(AND(Home!$A$1&gt;=Leave[[#This Row],[Start Time]],Home!$A$1&lt;=Leave[[#This Row],[End Time]]),Home!$A$1,"No Aplica")</f>
        <v>No Aplica</v>
      </c>
      <c r="N677" s="43" t="str">
        <f>Leave[[#This Row],[User Code (Owning User) (Usuario)]]&amp;Leave[[#This Row],[fecha activa]]</f>
        <v>MIE2025200321758No Aplica</v>
      </c>
    </row>
    <row r="678" spans="1:14" x14ac:dyDescent="0.3">
      <c r="A678" s="43" t="s">
        <v>465</v>
      </c>
      <c r="B678" s="3">
        <v>45930</v>
      </c>
      <c r="C678" s="3">
        <v>45930</v>
      </c>
      <c r="D678" s="43" t="s">
        <v>671</v>
      </c>
      <c r="E678" s="43" t="s">
        <v>2500</v>
      </c>
      <c r="F678" s="43" t="s">
        <v>2501</v>
      </c>
      <c r="G678">
        <v>120</v>
      </c>
      <c r="H678">
        <v>120</v>
      </c>
      <c r="I678" s="43" t="s">
        <v>2541</v>
      </c>
      <c r="J678" s="43" t="s">
        <v>1503</v>
      </c>
      <c r="K678" s="43" t="s">
        <v>177</v>
      </c>
      <c r="L678" s="43" t="str">
        <f>IF(AND(Home!$A$1&gt;=Leave[[#This Row],[Start Time]],Home!$A$1&lt;=Leave[[#This Row],[End Time]]),"Aplica","No Aplica")</f>
        <v>No Aplica</v>
      </c>
      <c r="M678" s="43" t="str">
        <f>IF(AND(Home!$A$1&gt;=Leave[[#This Row],[Start Time]],Home!$A$1&lt;=Leave[[#This Row],[End Time]]),Home!$A$1,"No Aplica")</f>
        <v>No Aplica</v>
      </c>
      <c r="N678" s="43" t="str">
        <f>Leave[[#This Row],[User Code (Owning User) (Usuario)]]&amp;Leave[[#This Row],[fecha activa]]</f>
        <v>MIE2025220824163No Aplica</v>
      </c>
    </row>
    <row r="679" spans="1:14" x14ac:dyDescent="0.3">
      <c r="A679" s="43" t="s">
        <v>468</v>
      </c>
      <c r="B679" s="3">
        <v>45929</v>
      </c>
      <c r="C679" s="3">
        <v>45929</v>
      </c>
      <c r="D679" s="43" t="s">
        <v>851</v>
      </c>
      <c r="E679" s="43" t="s">
        <v>2500</v>
      </c>
      <c r="F679" s="43" t="s">
        <v>2501</v>
      </c>
      <c r="G679">
        <v>540</v>
      </c>
      <c r="H679">
        <v>540</v>
      </c>
      <c r="I679" s="43" t="s">
        <v>2541</v>
      </c>
      <c r="J679" s="43" t="s">
        <v>1503</v>
      </c>
      <c r="K679" s="43" t="s">
        <v>177</v>
      </c>
      <c r="L679" s="43" t="str">
        <f>IF(AND(Home!$A$1&gt;=Leave[[#This Row],[Start Time]],Home!$A$1&lt;=Leave[[#This Row],[End Time]]),"Aplica","No Aplica")</f>
        <v>No Aplica</v>
      </c>
      <c r="M679" s="43" t="str">
        <f>IF(AND(Home!$A$1&gt;=Leave[[#This Row],[Start Time]],Home!$A$1&lt;=Leave[[#This Row],[End Time]]),Home!$A$1,"No Aplica")</f>
        <v>No Aplica</v>
      </c>
      <c r="N679" s="43" t="str">
        <f>Leave[[#This Row],[User Code (Owning User) (Usuario)]]&amp;Leave[[#This Row],[fecha activa]]</f>
        <v>MIE2025220824163No Aplica</v>
      </c>
    </row>
    <row r="680" spans="1:14" x14ac:dyDescent="0.3">
      <c r="A680" s="43" t="s">
        <v>465</v>
      </c>
      <c r="B680" s="3">
        <v>45924</v>
      </c>
      <c r="C680" s="3">
        <v>45924</v>
      </c>
      <c r="D680" s="43" t="s">
        <v>2280</v>
      </c>
      <c r="E680" s="43" t="s">
        <v>2500</v>
      </c>
      <c r="F680" s="43" t="s">
        <v>2501</v>
      </c>
      <c r="G680">
        <v>120</v>
      </c>
      <c r="H680">
        <v>120</v>
      </c>
      <c r="I680" s="43" t="s">
        <v>2541</v>
      </c>
      <c r="J680" s="43" t="s">
        <v>1503</v>
      </c>
      <c r="K680" s="43" t="s">
        <v>177</v>
      </c>
      <c r="L680" s="43" t="str">
        <f>IF(AND(Home!$A$1&gt;=Leave[[#This Row],[Start Time]],Home!$A$1&lt;=Leave[[#This Row],[End Time]]),"Aplica","No Aplica")</f>
        <v>No Aplica</v>
      </c>
      <c r="M680" s="43" t="str">
        <f>IF(AND(Home!$A$1&gt;=Leave[[#This Row],[Start Time]],Home!$A$1&lt;=Leave[[#This Row],[End Time]]),Home!$A$1,"No Aplica")</f>
        <v>No Aplica</v>
      </c>
      <c r="N680" s="43" t="str">
        <f>Leave[[#This Row],[User Code (Owning User) (Usuario)]]&amp;Leave[[#This Row],[fecha activa]]</f>
        <v>MIE2025220824163No Aplica</v>
      </c>
    </row>
    <row r="681" spans="1:14" x14ac:dyDescent="0.3">
      <c r="A681" s="43" t="s">
        <v>465</v>
      </c>
      <c r="B681" s="3">
        <v>45923</v>
      </c>
      <c r="C681" s="3">
        <v>45923</v>
      </c>
      <c r="D681" s="43" t="s">
        <v>671</v>
      </c>
      <c r="E681" s="43" t="s">
        <v>2500</v>
      </c>
      <c r="F681" s="43" t="s">
        <v>2501</v>
      </c>
      <c r="G681">
        <v>120</v>
      </c>
      <c r="H681">
        <v>120</v>
      </c>
      <c r="I681" s="43" t="s">
        <v>2541</v>
      </c>
      <c r="J681" s="43" t="s">
        <v>1503</v>
      </c>
      <c r="K681" s="43" t="s">
        <v>177</v>
      </c>
      <c r="L681" s="43" t="str">
        <f>IF(AND(Home!$A$1&gt;=Leave[[#This Row],[Start Time]],Home!$A$1&lt;=Leave[[#This Row],[End Time]]),"Aplica","No Aplica")</f>
        <v>No Aplica</v>
      </c>
      <c r="M681" s="43" t="str">
        <f>IF(AND(Home!$A$1&gt;=Leave[[#This Row],[Start Time]],Home!$A$1&lt;=Leave[[#This Row],[End Time]]),Home!$A$1,"No Aplica")</f>
        <v>No Aplica</v>
      </c>
      <c r="N681" s="43" t="str">
        <f>Leave[[#This Row],[User Code (Owning User) (Usuario)]]&amp;Leave[[#This Row],[fecha activa]]</f>
        <v>MIE2025220824163No Aplica</v>
      </c>
    </row>
    <row r="682" spans="1:14" x14ac:dyDescent="0.3">
      <c r="A682" s="43" t="s">
        <v>468</v>
      </c>
      <c r="B682" s="3">
        <v>45922</v>
      </c>
      <c r="C682" s="3">
        <v>45922</v>
      </c>
      <c r="D682" s="43" t="s">
        <v>467</v>
      </c>
      <c r="E682" s="43" t="s">
        <v>2500</v>
      </c>
      <c r="F682" s="43" t="s">
        <v>2501</v>
      </c>
      <c r="G682">
        <v>540</v>
      </c>
      <c r="H682">
        <v>540</v>
      </c>
      <c r="I682" s="43" t="s">
        <v>2541</v>
      </c>
      <c r="J682" s="43" t="s">
        <v>1503</v>
      </c>
      <c r="K682" s="43" t="s">
        <v>177</v>
      </c>
      <c r="L682" s="43" t="str">
        <f>IF(AND(Home!$A$1&gt;=Leave[[#This Row],[Start Time]],Home!$A$1&lt;=Leave[[#This Row],[End Time]]),"Aplica","No Aplica")</f>
        <v>Aplica</v>
      </c>
      <c r="M682" s="43">
        <f>IF(AND(Home!$A$1&gt;=Leave[[#This Row],[Start Time]],Home!$A$1&lt;=Leave[[#This Row],[End Time]]),Home!$A$1,"No Aplica")</f>
        <v>45922</v>
      </c>
      <c r="N682" s="43" t="str">
        <f>Leave[[#This Row],[User Code (Owning User) (Usuario)]]&amp;Leave[[#This Row],[fecha activa]]</f>
        <v>MIE202522082416345922</v>
      </c>
    </row>
    <row r="683" spans="1:14" x14ac:dyDescent="0.3">
      <c r="A683" s="43" t="s">
        <v>465</v>
      </c>
      <c r="B683" s="3">
        <v>45917</v>
      </c>
      <c r="C683" s="3">
        <v>45917</v>
      </c>
      <c r="D683" s="43" t="s">
        <v>671</v>
      </c>
      <c r="E683" s="43" t="s">
        <v>2500</v>
      </c>
      <c r="F683" s="43" t="s">
        <v>2501</v>
      </c>
      <c r="G683">
        <v>120</v>
      </c>
      <c r="H683">
        <v>120</v>
      </c>
      <c r="I683" s="43" t="s">
        <v>2541</v>
      </c>
      <c r="J683" s="43" t="s">
        <v>1503</v>
      </c>
      <c r="K683" s="43" t="s">
        <v>177</v>
      </c>
      <c r="L683" s="43" t="str">
        <f>IF(AND(Home!$A$1&gt;=Leave[[#This Row],[Start Time]],Home!$A$1&lt;=Leave[[#This Row],[End Time]]),"Aplica","No Aplica")</f>
        <v>No Aplica</v>
      </c>
      <c r="M683" s="43" t="str">
        <f>IF(AND(Home!$A$1&gt;=Leave[[#This Row],[Start Time]],Home!$A$1&lt;=Leave[[#This Row],[End Time]]),Home!$A$1,"No Aplica")</f>
        <v>No Aplica</v>
      </c>
      <c r="N683" s="43" t="str">
        <f>Leave[[#This Row],[User Code (Owning User) (Usuario)]]&amp;Leave[[#This Row],[fecha activa]]</f>
        <v>MIE2025220824163No Aplica</v>
      </c>
    </row>
    <row r="684" spans="1:14" x14ac:dyDescent="0.3">
      <c r="A684" s="43" t="s">
        <v>465</v>
      </c>
      <c r="B684" s="3">
        <v>45915</v>
      </c>
      <c r="C684" s="3">
        <v>45915</v>
      </c>
      <c r="D684" s="43" t="s">
        <v>647</v>
      </c>
      <c r="E684" s="43" t="s">
        <v>2500</v>
      </c>
      <c r="F684" s="43" t="s">
        <v>2501</v>
      </c>
      <c r="G684">
        <v>120</v>
      </c>
      <c r="H684">
        <v>120</v>
      </c>
      <c r="I684" s="43" t="s">
        <v>2541</v>
      </c>
      <c r="J684" s="43" t="s">
        <v>1503</v>
      </c>
      <c r="K684" s="43" t="s">
        <v>177</v>
      </c>
      <c r="L684" s="43" t="str">
        <f>IF(AND(Home!$A$1&gt;=Leave[[#This Row],[Start Time]],Home!$A$1&lt;=Leave[[#This Row],[End Time]]),"Aplica","No Aplica")</f>
        <v>No Aplica</v>
      </c>
      <c r="M684" s="43" t="str">
        <f>IF(AND(Home!$A$1&gt;=Leave[[#This Row],[Start Time]],Home!$A$1&lt;=Leave[[#This Row],[End Time]]),Home!$A$1,"No Aplica")</f>
        <v>No Aplica</v>
      </c>
      <c r="N684" s="43" t="str">
        <f>Leave[[#This Row],[User Code (Owning User) (Usuario)]]&amp;Leave[[#This Row],[fecha activa]]</f>
        <v>MIE2025220824163No Aplica</v>
      </c>
    </row>
    <row r="685" spans="1:14" x14ac:dyDescent="0.3">
      <c r="A685" s="43" t="s">
        <v>465</v>
      </c>
      <c r="B685" s="3">
        <v>45910</v>
      </c>
      <c r="C685" s="3">
        <v>45910</v>
      </c>
      <c r="D685" s="43" t="s">
        <v>647</v>
      </c>
      <c r="E685" s="43" t="s">
        <v>2500</v>
      </c>
      <c r="F685" s="43" t="s">
        <v>2501</v>
      </c>
      <c r="G685">
        <v>120</v>
      </c>
      <c r="H685">
        <v>120</v>
      </c>
      <c r="I685" s="43" t="s">
        <v>2541</v>
      </c>
      <c r="J685" s="43" t="s">
        <v>1503</v>
      </c>
      <c r="K685" s="43" t="s">
        <v>177</v>
      </c>
      <c r="L685" s="43" t="str">
        <f>IF(AND(Home!$A$1&gt;=Leave[[#This Row],[Start Time]],Home!$A$1&lt;=Leave[[#This Row],[End Time]]),"Aplica","No Aplica")</f>
        <v>No Aplica</v>
      </c>
      <c r="M685" s="43" t="str">
        <f>IF(AND(Home!$A$1&gt;=Leave[[#This Row],[Start Time]],Home!$A$1&lt;=Leave[[#This Row],[End Time]]),Home!$A$1,"No Aplica")</f>
        <v>No Aplica</v>
      </c>
      <c r="N685" s="43" t="str">
        <f>Leave[[#This Row],[User Code (Owning User) (Usuario)]]&amp;Leave[[#This Row],[fecha activa]]</f>
        <v>MIE2025220824163No Aplica</v>
      </c>
    </row>
    <row r="686" spans="1:14" x14ac:dyDescent="0.3">
      <c r="A686" s="43" t="s">
        <v>468</v>
      </c>
      <c r="B686" s="3">
        <v>45909</v>
      </c>
      <c r="C686" s="3">
        <v>45909</v>
      </c>
      <c r="D686" s="43" t="s">
        <v>851</v>
      </c>
      <c r="E686" s="43" t="s">
        <v>2500</v>
      </c>
      <c r="F686" s="43" t="s">
        <v>2501</v>
      </c>
      <c r="G686">
        <v>540</v>
      </c>
      <c r="H686">
        <v>540</v>
      </c>
      <c r="I686" s="43" t="s">
        <v>2541</v>
      </c>
      <c r="J686" s="43" t="s">
        <v>1503</v>
      </c>
      <c r="K686" s="43" t="s">
        <v>177</v>
      </c>
      <c r="L686" s="43" t="str">
        <f>IF(AND(Home!$A$1&gt;=Leave[[#This Row],[Start Time]],Home!$A$1&lt;=Leave[[#This Row],[End Time]]),"Aplica","No Aplica")</f>
        <v>No Aplica</v>
      </c>
      <c r="M686" s="43" t="str">
        <f>IF(AND(Home!$A$1&gt;=Leave[[#This Row],[Start Time]],Home!$A$1&lt;=Leave[[#This Row],[End Time]]),Home!$A$1,"No Aplica")</f>
        <v>No Aplica</v>
      </c>
      <c r="N686" s="43" t="str">
        <f>Leave[[#This Row],[User Code (Owning User) (Usuario)]]&amp;Leave[[#This Row],[fecha activa]]</f>
        <v>MIE2025220824163No Aplica</v>
      </c>
    </row>
    <row r="687" spans="1:14" x14ac:dyDescent="0.3">
      <c r="A687" s="43" t="s">
        <v>465</v>
      </c>
      <c r="B687" s="3">
        <v>45908</v>
      </c>
      <c r="C687" s="3">
        <v>45908</v>
      </c>
      <c r="D687" s="43" t="s">
        <v>671</v>
      </c>
      <c r="E687" s="43" t="s">
        <v>2500</v>
      </c>
      <c r="F687" s="43" t="s">
        <v>2501</v>
      </c>
      <c r="G687">
        <v>120</v>
      </c>
      <c r="H687">
        <v>120</v>
      </c>
      <c r="I687" s="43" t="s">
        <v>2541</v>
      </c>
      <c r="J687" s="43" t="s">
        <v>1503</v>
      </c>
      <c r="K687" s="43" t="s">
        <v>177</v>
      </c>
      <c r="L687" s="43" t="str">
        <f>IF(AND(Home!$A$1&gt;=Leave[[#This Row],[Start Time]],Home!$A$1&lt;=Leave[[#This Row],[End Time]]),"Aplica","No Aplica")</f>
        <v>No Aplica</v>
      </c>
      <c r="M687" s="43" t="str">
        <f>IF(AND(Home!$A$1&gt;=Leave[[#This Row],[Start Time]],Home!$A$1&lt;=Leave[[#This Row],[End Time]]),Home!$A$1,"No Aplica")</f>
        <v>No Aplica</v>
      </c>
      <c r="N687" s="43" t="str">
        <f>Leave[[#This Row],[User Code (Owning User) (Usuario)]]&amp;Leave[[#This Row],[fecha activa]]</f>
        <v>MIE2025220824163No Aplica</v>
      </c>
    </row>
    <row r="688" spans="1:14" x14ac:dyDescent="0.3">
      <c r="A688" s="43" t="s">
        <v>465</v>
      </c>
      <c r="B688" s="3">
        <v>45903</v>
      </c>
      <c r="C688" s="3">
        <v>45903</v>
      </c>
      <c r="D688" s="43" t="s">
        <v>647</v>
      </c>
      <c r="E688" s="43" t="s">
        <v>2500</v>
      </c>
      <c r="F688" s="43" t="s">
        <v>2501</v>
      </c>
      <c r="G688">
        <v>120</v>
      </c>
      <c r="H688">
        <v>120</v>
      </c>
      <c r="I688" s="43" t="s">
        <v>2541</v>
      </c>
      <c r="J688" s="43" t="s">
        <v>1503</v>
      </c>
      <c r="K688" s="43" t="s">
        <v>177</v>
      </c>
      <c r="L688" s="43" t="str">
        <f>IF(AND(Home!$A$1&gt;=Leave[[#This Row],[Start Time]],Home!$A$1&lt;=Leave[[#This Row],[End Time]]),"Aplica","No Aplica")</f>
        <v>No Aplica</v>
      </c>
      <c r="M688" s="43" t="str">
        <f>IF(AND(Home!$A$1&gt;=Leave[[#This Row],[Start Time]],Home!$A$1&lt;=Leave[[#This Row],[End Time]]),Home!$A$1,"No Aplica")</f>
        <v>No Aplica</v>
      </c>
      <c r="N688" s="43" t="str">
        <f>Leave[[#This Row],[User Code (Owning User) (Usuario)]]&amp;Leave[[#This Row],[fecha activa]]</f>
        <v>MIE2025220824163No Aplica</v>
      </c>
    </row>
    <row r="689" spans="1:14" x14ac:dyDescent="0.3">
      <c r="A689" s="43" t="s">
        <v>465</v>
      </c>
      <c r="B689" s="3">
        <v>45901</v>
      </c>
      <c r="C689" s="3">
        <v>45901</v>
      </c>
      <c r="D689" s="43" t="s">
        <v>493</v>
      </c>
      <c r="E689" s="43" t="s">
        <v>2500</v>
      </c>
      <c r="F689" s="43" t="s">
        <v>2501</v>
      </c>
      <c r="G689">
        <v>120</v>
      </c>
      <c r="H689">
        <v>120</v>
      </c>
      <c r="I689" s="43" t="s">
        <v>2541</v>
      </c>
      <c r="J689" s="43" t="s">
        <v>1503</v>
      </c>
      <c r="K689" s="43" t="s">
        <v>177</v>
      </c>
      <c r="L689" s="43" t="str">
        <f>IF(AND(Home!$A$1&gt;=Leave[[#This Row],[Start Time]],Home!$A$1&lt;=Leave[[#This Row],[End Time]]),"Aplica","No Aplica")</f>
        <v>No Aplica</v>
      </c>
      <c r="M689" s="43" t="str">
        <f>IF(AND(Home!$A$1&gt;=Leave[[#This Row],[Start Time]],Home!$A$1&lt;=Leave[[#This Row],[End Time]]),Home!$A$1,"No Aplica")</f>
        <v>No Aplica</v>
      </c>
      <c r="N689" s="43" t="str">
        <f>Leave[[#This Row],[User Code (Owning User) (Usuario)]]&amp;Leave[[#This Row],[fecha activa]]</f>
        <v>MIE2025220824163No Aplica</v>
      </c>
    </row>
    <row r="690" spans="1:14" x14ac:dyDescent="0.3">
      <c r="A690" s="43" t="s">
        <v>476</v>
      </c>
      <c r="B690" s="3">
        <v>45928</v>
      </c>
      <c r="C690" s="3">
        <v>45928</v>
      </c>
      <c r="D690" s="43" t="s">
        <v>475</v>
      </c>
      <c r="E690" s="43" t="s">
        <v>2204</v>
      </c>
      <c r="F690" s="43" t="s">
        <v>2206</v>
      </c>
      <c r="G690">
        <v>540</v>
      </c>
      <c r="H690">
        <v>540</v>
      </c>
      <c r="I690" s="43" t="s">
        <v>2205</v>
      </c>
      <c r="J690" s="43" t="s">
        <v>1034</v>
      </c>
      <c r="K690" s="43" t="s">
        <v>178</v>
      </c>
      <c r="L690" s="43" t="str">
        <f>IF(AND(Home!$A$1&gt;=Leave[[#This Row],[Start Time]],Home!$A$1&lt;=Leave[[#This Row],[End Time]]),"Aplica","No Aplica")</f>
        <v>No Aplica</v>
      </c>
      <c r="M690" s="43" t="str">
        <f>IF(AND(Home!$A$1&gt;=Leave[[#This Row],[Start Time]],Home!$A$1&lt;=Leave[[#This Row],[End Time]]),Home!$A$1,"No Aplica")</f>
        <v>No Aplica</v>
      </c>
      <c r="N690" s="43" t="str">
        <f>Leave[[#This Row],[User Code (Owning User) (Usuario)]]&amp;Leave[[#This Row],[fecha activa]]</f>
        <v>MIE2025290723858No Aplica</v>
      </c>
    </row>
    <row r="691" spans="1:14" x14ac:dyDescent="0.3">
      <c r="A691" s="43" t="s">
        <v>476</v>
      </c>
      <c r="B691" s="3">
        <v>45921</v>
      </c>
      <c r="C691" s="3">
        <v>45921</v>
      </c>
      <c r="D691" s="43" t="s">
        <v>470</v>
      </c>
      <c r="E691" s="43" t="s">
        <v>2204</v>
      </c>
      <c r="F691" s="43" t="s">
        <v>2206</v>
      </c>
      <c r="G691">
        <v>540</v>
      </c>
      <c r="H691">
        <v>540</v>
      </c>
      <c r="I691" s="43" t="s">
        <v>2205</v>
      </c>
      <c r="J691" s="43" t="s">
        <v>1034</v>
      </c>
      <c r="K691" s="43" t="s">
        <v>178</v>
      </c>
      <c r="L691" s="43" t="str">
        <f>IF(AND(Home!$A$1&gt;=Leave[[#This Row],[Start Time]],Home!$A$1&lt;=Leave[[#This Row],[End Time]]),"Aplica","No Aplica")</f>
        <v>No Aplica</v>
      </c>
      <c r="M691" s="43" t="str">
        <f>IF(AND(Home!$A$1&gt;=Leave[[#This Row],[Start Time]],Home!$A$1&lt;=Leave[[#This Row],[End Time]]),Home!$A$1,"No Aplica")</f>
        <v>No Aplica</v>
      </c>
      <c r="N691" s="43" t="str">
        <f>Leave[[#This Row],[User Code (Owning User) (Usuario)]]&amp;Leave[[#This Row],[fecha activa]]</f>
        <v>MIE2025290723858No Aplica</v>
      </c>
    </row>
    <row r="692" spans="1:14" x14ac:dyDescent="0.3">
      <c r="A692" s="43" t="s">
        <v>471</v>
      </c>
      <c r="B692" s="3">
        <v>45917</v>
      </c>
      <c r="C692" s="3">
        <v>45917</v>
      </c>
      <c r="D692" s="43" t="s">
        <v>3677</v>
      </c>
      <c r="E692" s="43" t="s">
        <v>2204</v>
      </c>
      <c r="F692" s="43" t="s">
        <v>2206</v>
      </c>
      <c r="G692">
        <v>60</v>
      </c>
      <c r="H692">
        <v>60</v>
      </c>
      <c r="I692" s="43" t="s">
        <v>2205</v>
      </c>
      <c r="J692" s="43" t="s">
        <v>1034</v>
      </c>
      <c r="K692" s="43" t="s">
        <v>178</v>
      </c>
      <c r="L692" s="43" t="str">
        <f>IF(AND(Home!$A$1&gt;=Leave[[#This Row],[Start Time]],Home!$A$1&lt;=Leave[[#This Row],[End Time]]),"Aplica","No Aplica")</f>
        <v>No Aplica</v>
      </c>
      <c r="M692" s="43" t="str">
        <f>IF(AND(Home!$A$1&gt;=Leave[[#This Row],[Start Time]],Home!$A$1&lt;=Leave[[#This Row],[End Time]]),Home!$A$1,"No Aplica")</f>
        <v>No Aplica</v>
      </c>
      <c r="N692" s="43" t="str">
        <f>Leave[[#This Row],[User Code (Owning User) (Usuario)]]&amp;Leave[[#This Row],[fecha activa]]</f>
        <v>MIE2025290723858No Aplica</v>
      </c>
    </row>
    <row r="693" spans="1:14" x14ac:dyDescent="0.3">
      <c r="A693" s="43" t="s">
        <v>476</v>
      </c>
      <c r="B693" s="3">
        <v>45914</v>
      </c>
      <c r="C693" s="3">
        <v>45914</v>
      </c>
      <c r="D693" s="43" t="s">
        <v>470</v>
      </c>
      <c r="E693" s="43" t="s">
        <v>2204</v>
      </c>
      <c r="F693" s="43" t="s">
        <v>2206</v>
      </c>
      <c r="G693">
        <v>540</v>
      </c>
      <c r="H693">
        <v>540</v>
      </c>
      <c r="I693" s="43" t="s">
        <v>2205</v>
      </c>
      <c r="J693" s="43" t="s">
        <v>1034</v>
      </c>
      <c r="K693" s="43" t="s">
        <v>178</v>
      </c>
      <c r="L693" s="43" t="str">
        <f>IF(AND(Home!$A$1&gt;=Leave[[#This Row],[Start Time]],Home!$A$1&lt;=Leave[[#This Row],[End Time]]),"Aplica","No Aplica")</f>
        <v>No Aplica</v>
      </c>
      <c r="M693" s="43" t="str">
        <f>IF(AND(Home!$A$1&gt;=Leave[[#This Row],[Start Time]],Home!$A$1&lt;=Leave[[#This Row],[End Time]]),Home!$A$1,"No Aplica")</f>
        <v>No Aplica</v>
      </c>
      <c r="N693" s="43" t="str">
        <f>Leave[[#This Row],[User Code (Owning User) (Usuario)]]&amp;Leave[[#This Row],[fecha activa]]</f>
        <v>MIE2025290723858No Aplica</v>
      </c>
    </row>
    <row r="694" spans="1:14" x14ac:dyDescent="0.3">
      <c r="A694" s="43" t="s">
        <v>476</v>
      </c>
      <c r="B694" s="3">
        <v>45907</v>
      </c>
      <c r="C694" s="3">
        <v>45907</v>
      </c>
      <c r="D694" s="43" t="s">
        <v>475</v>
      </c>
      <c r="E694" s="43" t="s">
        <v>2204</v>
      </c>
      <c r="F694" s="43" t="s">
        <v>2206</v>
      </c>
      <c r="G694">
        <v>540</v>
      </c>
      <c r="H694">
        <v>540</v>
      </c>
      <c r="I694" s="43" t="s">
        <v>2205</v>
      </c>
      <c r="J694" s="43" t="s">
        <v>1034</v>
      </c>
      <c r="K694" s="43" t="s">
        <v>178</v>
      </c>
      <c r="L694" s="43" t="str">
        <f>IF(AND(Home!$A$1&gt;=Leave[[#This Row],[Start Time]],Home!$A$1&lt;=Leave[[#This Row],[End Time]]),"Aplica","No Aplica")</f>
        <v>No Aplica</v>
      </c>
      <c r="M694" s="43" t="str">
        <f>IF(AND(Home!$A$1&gt;=Leave[[#This Row],[Start Time]],Home!$A$1&lt;=Leave[[#This Row],[End Time]]),Home!$A$1,"No Aplica")</f>
        <v>No Aplica</v>
      </c>
      <c r="N694" s="43" t="str">
        <f>Leave[[#This Row],[User Code (Owning User) (Usuario)]]&amp;Leave[[#This Row],[fecha activa]]</f>
        <v>MIE2025290723858No Aplica</v>
      </c>
    </row>
    <row r="695" spans="1:14" x14ac:dyDescent="0.3">
      <c r="A695" s="43" t="s">
        <v>471</v>
      </c>
      <c r="B695" s="3">
        <v>45902</v>
      </c>
      <c r="C695" s="3">
        <v>45902</v>
      </c>
      <c r="D695" s="43" t="s">
        <v>2797</v>
      </c>
      <c r="E695" s="43" t="s">
        <v>2204</v>
      </c>
      <c r="F695" s="43" t="s">
        <v>2206</v>
      </c>
      <c r="G695">
        <v>540</v>
      </c>
      <c r="H695">
        <v>540</v>
      </c>
      <c r="I695" s="43" t="s">
        <v>2205</v>
      </c>
      <c r="J695" s="43" t="s">
        <v>1034</v>
      </c>
      <c r="K695" s="43" t="s">
        <v>178</v>
      </c>
      <c r="L695" s="43" t="str">
        <f>IF(AND(Home!$A$1&gt;=Leave[[#This Row],[Start Time]],Home!$A$1&lt;=Leave[[#This Row],[End Time]]),"Aplica","No Aplica")</f>
        <v>No Aplica</v>
      </c>
      <c r="M695" s="43" t="str">
        <f>IF(AND(Home!$A$1&gt;=Leave[[#This Row],[Start Time]],Home!$A$1&lt;=Leave[[#This Row],[End Time]]),Home!$A$1,"No Aplica")</f>
        <v>No Aplica</v>
      </c>
      <c r="N695" s="43" t="str">
        <f>Leave[[#This Row],[User Code (Owning User) (Usuario)]]&amp;Leave[[#This Row],[fecha activa]]</f>
        <v>MIE2025290723858No Aplica</v>
      </c>
    </row>
    <row r="696" spans="1:14" x14ac:dyDescent="0.3">
      <c r="A696" s="43" t="s">
        <v>465</v>
      </c>
      <c r="B696" s="3">
        <v>45924</v>
      </c>
      <c r="C696" s="3">
        <v>45924</v>
      </c>
      <c r="D696" s="43" t="s">
        <v>642</v>
      </c>
      <c r="E696" s="43" t="s">
        <v>2350</v>
      </c>
      <c r="F696" s="43" t="s">
        <v>2352</v>
      </c>
      <c r="G696">
        <v>120</v>
      </c>
      <c r="H696">
        <v>120</v>
      </c>
      <c r="I696" s="43" t="s">
        <v>2351</v>
      </c>
      <c r="J696" s="43" t="s">
        <v>1045</v>
      </c>
      <c r="K696" s="43" t="s">
        <v>177</v>
      </c>
      <c r="L696" s="43" t="str">
        <f>IF(AND(Home!$A$1&gt;=Leave[[#This Row],[Start Time]],Home!$A$1&lt;=Leave[[#This Row],[End Time]]),"Aplica","No Aplica")</f>
        <v>No Aplica</v>
      </c>
      <c r="M696" s="43" t="str">
        <f>IF(AND(Home!$A$1&gt;=Leave[[#This Row],[Start Time]],Home!$A$1&lt;=Leave[[#This Row],[End Time]]),Home!$A$1,"No Aplica")</f>
        <v>No Aplica</v>
      </c>
      <c r="N696" s="43" t="str">
        <f>Leave[[#This Row],[User Code (Owning User) (Usuario)]]&amp;Leave[[#This Row],[fecha activa]]</f>
        <v>MIE2025080823978No Aplica</v>
      </c>
    </row>
    <row r="697" spans="1:14" x14ac:dyDescent="0.3">
      <c r="A697" s="43" t="s">
        <v>465</v>
      </c>
      <c r="B697" s="3">
        <v>45925</v>
      </c>
      <c r="C697" s="3">
        <v>45925</v>
      </c>
      <c r="D697" s="43" t="s">
        <v>642</v>
      </c>
      <c r="E697" s="43" t="s">
        <v>2350</v>
      </c>
      <c r="F697" s="43" t="s">
        <v>2352</v>
      </c>
      <c r="G697">
        <v>120</v>
      </c>
      <c r="H697">
        <v>120</v>
      </c>
      <c r="I697" s="43" t="s">
        <v>2351</v>
      </c>
      <c r="J697" s="43" t="s">
        <v>1045</v>
      </c>
      <c r="K697" s="43" t="s">
        <v>177</v>
      </c>
      <c r="L697" s="43" t="str">
        <f>IF(AND(Home!$A$1&gt;=Leave[[#This Row],[Start Time]],Home!$A$1&lt;=Leave[[#This Row],[End Time]]),"Aplica","No Aplica")</f>
        <v>No Aplica</v>
      </c>
      <c r="M697" s="43" t="str">
        <f>IF(AND(Home!$A$1&gt;=Leave[[#This Row],[Start Time]],Home!$A$1&lt;=Leave[[#This Row],[End Time]]),Home!$A$1,"No Aplica")</f>
        <v>No Aplica</v>
      </c>
      <c r="N697" s="43" t="str">
        <f>Leave[[#This Row],[User Code (Owning User) (Usuario)]]&amp;Leave[[#This Row],[fecha activa]]</f>
        <v>MIE2025080823978No Aplica</v>
      </c>
    </row>
    <row r="698" spans="1:14" x14ac:dyDescent="0.3">
      <c r="A698" s="43" t="s">
        <v>468</v>
      </c>
      <c r="B698" s="3">
        <v>45923</v>
      </c>
      <c r="C698" s="3">
        <v>45923</v>
      </c>
      <c r="D698" s="43" t="s">
        <v>469</v>
      </c>
      <c r="E698" s="43" t="s">
        <v>2350</v>
      </c>
      <c r="F698" s="43" t="s">
        <v>2352</v>
      </c>
      <c r="G698">
        <v>540</v>
      </c>
      <c r="H698">
        <v>540</v>
      </c>
      <c r="I698" s="43" t="s">
        <v>2351</v>
      </c>
      <c r="J698" s="43" t="s">
        <v>1045</v>
      </c>
      <c r="K698" s="43" t="s">
        <v>177</v>
      </c>
      <c r="L698" s="43" t="str">
        <f>IF(AND(Home!$A$1&gt;=Leave[[#This Row],[Start Time]],Home!$A$1&lt;=Leave[[#This Row],[End Time]]),"Aplica","No Aplica")</f>
        <v>No Aplica</v>
      </c>
      <c r="M698" s="43" t="str">
        <f>IF(AND(Home!$A$1&gt;=Leave[[#This Row],[Start Time]],Home!$A$1&lt;=Leave[[#This Row],[End Time]]),Home!$A$1,"No Aplica")</f>
        <v>No Aplica</v>
      </c>
      <c r="N698" s="43" t="str">
        <f>Leave[[#This Row],[User Code (Owning User) (Usuario)]]&amp;Leave[[#This Row],[fecha activa]]</f>
        <v>MIE2025080823978No Aplica</v>
      </c>
    </row>
    <row r="699" spans="1:14" x14ac:dyDescent="0.3">
      <c r="A699" s="43" t="s">
        <v>465</v>
      </c>
      <c r="B699" s="3">
        <v>45917</v>
      </c>
      <c r="C699" s="3">
        <v>45917</v>
      </c>
      <c r="D699" s="43" t="s">
        <v>3288</v>
      </c>
      <c r="E699" s="43" t="s">
        <v>2350</v>
      </c>
      <c r="F699" s="43" t="s">
        <v>2352</v>
      </c>
      <c r="G699">
        <v>120</v>
      </c>
      <c r="H699">
        <v>120</v>
      </c>
      <c r="I699" s="43" t="s">
        <v>2351</v>
      </c>
      <c r="J699" s="43" t="s">
        <v>1045</v>
      </c>
      <c r="K699" s="43" t="s">
        <v>177</v>
      </c>
      <c r="L699" s="43" t="str">
        <f>IF(AND(Home!$A$1&gt;=Leave[[#This Row],[Start Time]],Home!$A$1&lt;=Leave[[#This Row],[End Time]]),"Aplica","No Aplica")</f>
        <v>No Aplica</v>
      </c>
      <c r="M699" s="43" t="str">
        <f>IF(AND(Home!$A$1&gt;=Leave[[#This Row],[Start Time]],Home!$A$1&lt;=Leave[[#This Row],[End Time]]),Home!$A$1,"No Aplica")</f>
        <v>No Aplica</v>
      </c>
      <c r="N699" s="43" t="str">
        <f>Leave[[#This Row],[User Code (Owning User) (Usuario)]]&amp;Leave[[#This Row],[fecha activa]]</f>
        <v>MIE2025080823978No Aplica</v>
      </c>
    </row>
    <row r="700" spans="1:14" x14ac:dyDescent="0.3">
      <c r="A700" s="43" t="s">
        <v>468</v>
      </c>
      <c r="B700" s="3">
        <v>45916</v>
      </c>
      <c r="C700" s="3">
        <v>45916</v>
      </c>
      <c r="D700" s="43" t="s">
        <v>1595</v>
      </c>
      <c r="E700" s="43" t="s">
        <v>2350</v>
      </c>
      <c r="F700" s="43" t="s">
        <v>2352</v>
      </c>
      <c r="G700">
        <v>540</v>
      </c>
      <c r="H700">
        <v>540</v>
      </c>
      <c r="I700" s="43" t="s">
        <v>2351</v>
      </c>
      <c r="J700" s="43" t="s">
        <v>1045</v>
      </c>
      <c r="K700" s="43" t="s">
        <v>177</v>
      </c>
      <c r="L700" s="43" t="str">
        <f>IF(AND(Home!$A$1&gt;=Leave[[#This Row],[Start Time]],Home!$A$1&lt;=Leave[[#This Row],[End Time]]),"Aplica","No Aplica")</f>
        <v>No Aplica</v>
      </c>
      <c r="M700" s="43" t="str">
        <f>IF(AND(Home!$A$1&gt;=Leave[[#This Row],[Start Time]],Home!$A$1&lt;=Leave[[#This Row],[End Time]]),Home!$A$1,"No Aplica")</f>
        <v>No Aplica</v>
      </c>
      <c r="N700" s="43" t="str">
        <f>Leave[[#This Row],[User Code (Owning User) (Usuario)]]&amp;Leave[[#This Row],[fecha activa]]</f>
        <v>MIE2025080823978No Aplica</v>
      </c>
    </row>
    <row r="701" spans="1:14" x14ac:dyDescent="0.3">
      <c r="A701" s="43" t="s">
        <v>465</v>
      </c>
      <c r="B701" s="3">
        <v>45912</v>
      </c>
      <c r="C701" s="3">
        <v>45912</v>
      </c>
      <c r="D701" s="43" t="s">
        <v>521</v>
      </c>
      <c r="E701" s="43" t="s">
        <v>2350</v>
      </c>
      <c r="F701" s="43" t="s">
        <v>2352</v>
      </c>
      <c r="G701">
        <v>60</v>
      </c>
      <c r="H701">
        <v>60</v>
      </c>
      <c r="I701" s="43" t="s">
        <v>2351</v>
      </c>
      <c r="J701" s="43" t="s">
        <v>1045</v>
      </c>
      <c r="K701" s="43" t="s">
        <v>177</v>
      </c>
      <c r="L701" s="43" t="str">
        <f>IF(AND(Home!$A$1&gt;=Leave[[#This Row],[Start Time]],Home!$A$1&lt;=Leave[[#This Row],[End Time]]),"Aplica","No Aplica")</f>
        <v>No Aplica</v>
      </c>
      <c r="M701" s="43" t="str">
        <f>IF(AND(Home!$A$1&gt;=Leave[[#This Row],[Start Time]],Home!$A$1&lt;=Leave[[#This Row],[End Time]]),Home!$A$1,"No Aplica")</f>
        <v>No Aplica</v>
      </c>
      <c r="N701" s="43" t="str">
        <f>Leave[[#This Row],[User Code (Owning User) (Usuario)]]&amp;Leave[[#This Row],[fecha activa]]</f>
        <v>MIE2025080823978No Aplica</v>
      </c>
    </row>
    <row r="702" spans="1:14" x14ac:dyDescent="0.3">
      <c r="A702" s="43" t="s">
        <v>465</v>
      </c>
      <c r="B702" s="3">
        <v>45911</v>
      </c>
      <c r="C702" s="3">
        <v>45911</v>
      </c>
      <c r="D702" s="43" t="s">
        <v>521</v>
      </c>
      <c r="E702" s="43" t="s">
        <v>2350</v>
      </c>
      <c r="F702" s="43" t="s">
        <v>2352</v>
      </c>
      <c r="G702">
        <v>60</v>
      </c>
      <c r="H702">
        <v>60</v>
      </c>
      <c r="I702" s="43" t="s">
        <v>2351</v>
      </c>
      <c r="J702" s="43" t="s">
        <v>1045</v>
      </c>
      <c r="K702" s="43" t="s">
        <v>177</v>
      </c>
      <c r="L702" s="43" t="str">
        <f>IF(AND(Home!$A$1&gt;=Leave[[#This Row],[Start Time]],Home!$A$1&lt;=Leave[[#This Row],[End Time]]),"Aplica","No Aplica")</f>
        <v>No Aplica</v>
      </c>
      <c r="M702" s="43" t="str">
        <f>IF(AND(Home!$A$1&gt;=Leave[[#This Row],[Start Time]],Home!$A$1&lt;=Leave[[#This Row],[End Time]]),Home!$A$1,"No Aplica")</f>
        <v>No Aplica</v>
      </c>
      <c r="N702" s="43" t="str">
        <f>Leave[[#This Row],[User Code (Owning User) (Usuario)]]&amp;Leave[[#This Row],[fecha activa]]</f>
        <v>MIE2025080823978No Aplica</v>
      </c>
    </row>
    <row r="703" spans="1:14" x14ac:dyDescent="0.3">
      <c r="A703" s="43" t="s">
        <v>465</v>
      </c>
      <c r="B703" s="3">
        <v>45910</v>
      </c>
      <c r="C703" s="3">
        <v>45910</v>
      </c>
      <c r="D703" s="43" t="s">
        <v>521</v>
      </c>
      <c r="E703" s="43" t="s">
        <v>2350</v>
      </c>
      <c r="F703" s="43" t="s">
        <v>2352</v>
      </c>
      <c r="G703">
        <v>60</v>
      </c>
      <c r="H703">
        <v>60</v>
      </c>
      <c r="I703" s="43" t="s">
        <v>2351</v>
      </c>
      <c r="J703" s="43" t="s">
        <v>1045</v>
      </c>
      <c r="K703" s="43" t="s">
        <v>177</v>
      </c>
      <c r="L703" s="43" t="str">
        <f>IF(AND(Home!$A$1&gt;=Leave[[#This Row],[Start Time]],Home!$A$1&lt;=Leave[[#This Row],[End Time]]),"Aplica","No Aplica")</f>
        <v>No Aplica</v>
      </c>
      <c r="M703" s="43" t="str">
        <f>IF(AND(Home!$A$1&gt;=Leave[[#This Row],[Start Time]],Home!$A$1&lt;=Leave[[#This Row],[End Time]]),Home!$A$1,"No Aplica")</f>
        <v>No Aplica</v>
      </c>
      <c r="N703" s="43" t="str">
        <f>Leave[[#This Row],[User Code (Owning User) (Usuario)]]&amp;Leave[[#This Row],[fecha activa]]</f>
        <v>MIE2025080823978No Aplica</v>
      </c>
    </row>
    <row r="704" spans="1:14" x14ac:dyDescent="0.3">
      <c r="A704" s="43" t="s">
        <v>465</v>
      </c>
      <c r="B704" s="3">
        <v>45908</v>
      </c>
      <c r="C704" s="3">
        <v>45908</v>
      </c>
      <c r="D704" s="43" t="s">
        <v>521</v>
      </c>
      <c r="E704" s="43" t="s">
        <v>2350</v>
      </c>
      <c r="F704" s="43" t="s">
        <v>2352</v>
      </c>
      <c r="G704">
        <v>60</v>
      </c>
      <c r="H704">
        <v>60</v>
      </c>
      <c r="I704" s="43" t="s">
        <v>2351</v>
      </c>
      <c r="J704" s="43" t="s">
        <v>1045</v>
      </c>
      <c r="K704" s="43" t="s">
        <v>177</v>
      </c>
      <c r="L704" s="43" t="str">
        <f>IF(AND(Home!$A$1&gt;=Leave[[#This Row],[Start Time]],Home!$A$1&lt;=Leave[[#This Row],[End Time]]),"Aplica","No Aplica")</f>
        <v>No Aplica</v>
      </c>
      <c r="M704" s="43" t="str">
        <f>IF(AND(Home!$A$1&gt;=Leave[[#This Row],[Start Time]],Home!$A$1&lt;=Leave[[#This Row],[End Time]]),Home!$A$1,"No Aplica")</f>
        <v>No Aplica</v>
      </c>
      <c r="N704" s="43" t="str">
        <f>Leave[[#This Row],[User Code (Owning User) (Usuario)]]&amp;Leave[[#This Row],[fecha activa]]</f>
        <v>MIE2025080823978No Aplica</v>
      </c>
    </row>
    <row r="705" spans="1:14" x14ac:dyDescent="0.3">
      <c r="A705" s="43" t="s">
        <v>468</v>
      </c>
      <c r="B705" s="3">
        <v>45909</v>
      </c>
      <c r="C705" s="3">
        <v>45909</v>
      </c>
      <c r="D705" s="43" t="s">
        <v>469</v>
      </c>
      <c r="E705" s="43" t="s">
        <v>2350</v>
      </c>
      <c r="F705" s="43" t="s">
        <v>2352</v>
      </c>
      <c r="G705">
        <v>540</v>
      </c>
      <c r="H705">
        <v>540</v>
      </c>
      <c r="I705" s="43" t="s">
        <v>2351</v>
      </c>
      <c r="J705" s="43" t="s">
        <v>1045</v>
      </c>
      <c r="K705" s="43" t="s">
        <v>177</v>
      </c>
      <c r="L705" s="43" t="str">
        <f>IF(AND(Home!$A$1&gt;=Leave[[#This Row],[Start Time]],Home!$A$1&lt;=Leave[[#This Row],[End Time]]),"Aplica","No Aplica")</f>
        <v>No Aplica</v>
      </c>
      <c r="M705" s="43" t="str">
        <f>IF(AND(Home!$A$1&gt;=Leave[[#This Row],[Start Time]],Home!$A$1&lt;=Leave[[#This Row],[End Time]]),Home!$A$1,"No Aplica")</f>
        <v>No Aplica</v>
      </c>
      <c r="N705" s="43" t="str">
        <f>Leave[[#This Row],[User Code (Owning User) (Usuario)]]&amp;Leave[[#This Row],[fecha activa]]</f>
        <v>MIE2025080823978No Aplica</v>
      </c>
    </row>
    <row r="706" spans="1:14" x14ac:dyDescent="0.3">
      <c r="A706" s="43" t="s">
        <v>468</v>
      </c>
      <c r="B706" s="3">
        <v>45902</v>
      </c>
      <c r="C706" s="3">
        <v>45902</v>
      </c>
      <c r="D706" s="43" t="s">
        <v>469</v>
      </c>
      <c r="E706" s="43" t="s">
        <v>2350</v>
      </c>
      <c r="F706" s="43" t="s">
        <v>2352</v>
      </c>
      <c r="G706">
        <v>540</v>
      </c>
      <c r="H706">
        <v>540</v>
      </c>
      <c r="I706" s="43" t="s">
        <v>2351</v>
      </c>
      <c r="J706" s="43" t="s">
        <v>1045</v>
      </c>
      <c r="K706" s="43" t="s">
        <v>177</v>
      </c>
      <c r="L706" s="43" t="str">
        <f>IF(AND(Home!$A$1&gt;=Leave[[#This Row],[Start Time]],Home!$A$1&lt;=Leave[[#This Row],[End Time]]),"Aplica","No Aplica")</f>
        <v>No Aplica</v>
      </c>
      <c r="M706" s="43" t="str">
        <f>IF(AND(Home!$A$1&gt;=Leave[[#This Row],[Start Time]],Home!$A$1&lt;=Leave[[#This Row],[End Time]]),Home!$A$1,"No Aplica")</f>
        <v>No Aplica</v>
      </c>
      <c r="N706" s="43" t="str">
        <f>Leave[[#This Row],[User Code (Owning User) (Usuario)]]&amp;Leave[[#This Row],[fecha activa]]</f>
        <v>MIE2025080823978No Aplica</v>
      </c>
    </row>
    <row r="707" spans="1:14" x14ac:dyDescent="0.3">
      <c r="A707" s="43" t="s">
        <v>465</v>
      </c>
      <c r="B707" s="3">
        <v>45905</v>
      </c>
      <c r="C707" s="3">
        <v>45905</v>
      </c>
      <c r="D707" s="43" t="s">
        <v>521</v>
      </c>
      <c r="E707" s="43" t="s">
        <v>2350</v>
      </c>
      <c r="F707" s="43" t="s">
        <v>2352</v>
      </c>
      <c r="G707">
        <v>60</v>
      </c>
      <c r="H707">
        <v>60</v>
      </c>
      <c r="I707" s="43" t="s">
        <v>2351</v>
      </c>
      <c r="J707" s="43" t="s">
        <v>1045</v>
      </c>
      <c r="K707" s="43" t="s">
        <v>177</v>
      </c>
      <c r="L707" s="43" t="str">
        <f>IF(AND(Home!$A$1&gt;=Leave[[#This Row],[Start Time]],Home!$A$1&lt;=Leave[[#This Row],[End Time]]),"Aplica","No Aplica")</f>
        <v>No Aplica</v>
      </c>
      <c r="M707" s="43" t="str">
        <f>IF(AND(Home!$A$1&gt;=Leave[[#This Row],[Start Time]],Home!$A$1&lt;=Leave[[#This Row],[End Time]]),Home!$A$1,"No Aplica")</f>
        <v>No Aplica</v>
      </c>
      <c r="N707" s="43" t="str">
        <f>Leave[[#This Row],[User Code (Owning User) (Usuario)]]&amp;Leave[[#This Row],[fecha activa]]</f>
        <v>MIE2025080823978No Aplica</v>
      </c>
    </row>
    <row r="708" spans="1:14" x14ac:dyDescent="0.3">
      <c r="A708" s="43" t="s">
        <v>465</v>
      </c>
      <c r="B708" s="3">
        <v>45904</v>
      </c>
      <c r="C708" s="3">
        <v>45904</v>
      </c>
      <c r="D708" s="43" t="s">
        <v>642</v>
      </c>
      <c r="E708" s="43" t="s">
        <v>2350</v>
      </c>
      <c r="F708" s="43" t="s">
        <v>2352</v>
      </c>
      <c r="G708">
        <v>60</v>
      </c>
      <c r="H708">
        <v>60</v>
      </c>
      <c r="I708" s="43" t="s">
        <v>2351</v>
      </c>
      <c r="J708" s="43" t="s">
        <v>1045</v>
      </c>
      <c r="K708" s="43" t="s">
        <v>177</v>
      </c>
      <c r="L708" s="43" t="str">
        <f>IF(AND(Home!$A$1&gt;=Leave[[#This Row],[Start Time]],Home!$A$1&lt;=Leave[[#This Row],[End Time]]),"Aplica","No Aplica")</f>
        <v>No Aplica</v>
      </c>
      <c r="M708" s="43" t="str">
        <f>IF(AND(Home!$A$1&gt;=Leave[[#This Row],[Start Time]],Home!$A$1&lt;=Leave[[#This Row],[End Time]]),Home!$A$1,"No Aplica")</f>
        <v>No Aplica</v>
      </c>
      <c r="N708" s="43" t="str">
        <f>Leave[[#This Row],[User Code (Owning User) (Usuario)]]&amp;Leave[[#This Row],[fecha activa]]</f>
        <v>MIE2025080823978No Aplica</v>
      </c>
    </row>
    <row r="709" spans="1:14" x14ac:dyDescent="0.3">
      <c r="A709" s="43" t="s">
        <v>465</v>
      </c>
      <c r="B709" s="3">
        <v>45903</v>
      </c>
      <c r="C709" s="3">
        <v>45903</v>
      </c>
      <c r="D709" s="43" t="s">
        <v>642</v>
      </c>
      <c r="E709" s="43" t="s">
        <v>2350</v>
      </c>
      <c r="F709" s="43" t="s">
        <v>2352</v>
      </c>
      <c r="G709">
        <v>60</v>
      </c>
      <c r="H709">
        <v>60</v>
      </c>
      <c r="I709" s="43" t="s">
        <v>2351</v>
      </c>
      <c r="J709" s="43" t="s">
        <v>1045</v>
      </c>
      <c r="K709" s="43" t="s">
        <v>177</v>
      </c>
      <c r="L709" s="43" t="str">
        <f>IF(AND(Home!$A$1&gt;=Leave[[#This Row],[Start Time]],Home!$A$1&lt;=Leave[[#This Row],[End Time]]),"Aplica","No Aplica")</f>
        <v>No Aplica</v>
      </c>
      <c r="M709" s="43" t="str">
        <f>IF(AND(Home!$A$1&gt;=Leave[[#This Row],[Start Time]],Home!$A$1&lt;=Leave[[#This Row],[End Time]]),Home!$A$1,"No Aplica")</f>
        <v>No Aplica</v>
      </c>
      <c r="N709" s="43" t="str">
        <f>Leave[[#This Row],[User Code (Owning User) (Usuario)]]&amp;Leave[[#This Row],[fecha activa]]</f>
        <v>MIE2025080823978No Aplica</v>
      </c>
    </row>
    <row r="710" spans="1:14" x14ac:dyDescent="0.3">
      <c r="A710" s="43" t="s">
        <v>465</v>
      </c>
      <c r="B710" s="3">
        <v>45901</v>
      </c>
      <c r="C710" s="3">
        <v>45901</v>
      </c>
      <c r="D710" s="43" t="s">
        <v>521</v>
      </c>
      <c r="E710" s="43" t="s">
        <v>2350</v>
      </c>
      <c r="F710" s="43" t="s">
        <v>2352</v>
      </c>
      <c r="G710">
        <v>60</v>
      </c>
      <c r="H710">
        <v>60</v>
      </c>
      <c r="I710" s="43" t="s">
        <v>2351</v>
      </c>
      <c r="J710" s="43" t="s">
        <v>1045</v>
      </c>
      <c r="K710" s="43" t="s">
        <v>177</v>
      </c>
      <c r="L710" s="43" t="str">
        <f>IF(AND(Home!$A$1&gt;=Leave[[#This Row],[Start Time]],Home!$A$1&lt;=Leave[[#This Row],[End Time]]),"Aplica","No Aplica")</f>
        <v>No Aplica</v>
      </c>
      <c r="M710" s="43" t="str">
        <f>IF(AND(Home!$A$1&gt;=Leave[[#This Row],[Start Time]],Home!$A$1&lt;=Leave[[#This Row],[End Time]]),Home!$A$1,"No Aplica")</f>
        <v>No Aplica</v>
      </c>
      <c r="N710" s="43" t="str">
        <f>Leave[[#This Row],[User Code (Owning User) (Usuario)]]&amp;Leave[[#This Row],[fecha activa]]</f>
        <v>MIE2025080823978No Aplica</v>
      </c>
    </row>
    <row r="711" spans="1:14" x14ac:dyDescent="0.3">
      <c r="A711" s="43" t="s">
        <v>471</v>
      </c>
      <c r="B711" s="3">
        <v>45929</v>
      </c>
      <c r="C711" s="3">
        <v>45929</v>
      </c>
      <c r="D711" s="43" t="s">
        <v>2645</v>
      </c>
      <c r="E711" s="43" t="s">
        <v>453</v>
      </c>
      <c r="F711" s="43" t="s">
        <v>454</v>
      </c>
      <c r="G711">
        <v>540</v>
      </c>
      <c r="H711">
        <v>540</v>
      </c>
      <c r="I711" s="43" t="s">
        <v>1093</v>
      </c>
      <c r="J711" s="43" t="s">
        <v>1025</v>
      </c>
      <c r="K711" s="43" t="s">
        <v>177</v>
      </c>
      <c r="L711" s="43" t="str">
        <f>IF(AND(Home!$A$1&gt;=Leave[[#This Row],[Start Time]],Home!$A$1&lt;=Leave[[#This Row],[End Time]]),"Aplica","No Aplica")</f>
        <v>No Aplica</v>
      </c>
      <c r="M711" s="43" t="str">
        <f>IF(AND(Home!$A$1&gt;=Leave[[#This Row],[Start Time]],Home!$A$1&lt;=Leave[[#This Row],[End Time]]),Home!$A$1,"No Aplica")</f>
        <v>No Aplica</v>
      </c>
      <c r="N711" s="43" t="str">
        <f>Leave[[#This Row],[User Code (Owning User) (Usuario)]]&amp;Leave[[#This Row],[fecha activa]]</f>
        <v>MIE2024010314547No Aplica</v>
      </c>
    </row>
    <row r="712" spans="1:14" x14ac:dyDescent="0.3">
      <c r="A712" s="43" t="s">
        <v>465</v>
      </c>
      <c r="B712" s="3">
        <v>45921</v>
      </c>
      <c r="C712" s="3">
        <v>45921</v>
      </c>
      <c r="D712" s="43" t="s">
        <v>2791</v>
      </c>
      <c r="E712" s="43" t="s">
        <v>453</v>
      </c>
      <c r="F712" s="43" t="s">
        <v>454</v>
      </c>
      <c r="G712">
        <v>90</v>
      </c>
      <c r="H712">
        <v>90</v>
      </c>
      <c r="I712" s="43" t="s">
        <v>1093</v>
      </c>
      <c r="J712" s="43" t="s">
        <v>1025</v>
      </c>
      <c r="K712" s="43" t="s">
        <v>177</v>
      </c>
      <c r="L712" s="43" t="str">
        <f>IF(AND(Home!$A$1&gt;=Leave[[#This Row],[Start Time]],Home!$A$1&lt;=Leave[[#This Row],[End Time]]),"Aplica","No Aplica")</f>
        <v>No Aplica</v>
      </c>
      <c r="M712" s="43" t="str">
        <f>IF(AND(Home!$A$1&gt;=Leave[[#This Row],[Start Time]],Home!$A$1&lt;=Leave[[#This Row],[End Time]]),Home!$A$1,"No Aplica")</f>
        <v>No Aplica</v>
      </c>
      <c r="N712" s="43" t="str">
        <f>Leave[[#This Row],[User Code (Owning User) (Usuario)]]&amp;Leave[[#This Row],[fecha activa]]</f>
        <v>MIE2024010314547No Aplica</v>
      </c>
    </row>
    <row r="713" spans="1:14" x14ac:dyDescent="0.3">
      <c r="A713" s="43" t="s">
        <v>465</v>
      </c>
      <c r="B713" s="3">
        <v>45920</v>
      </c>
      <c r="C713" s="3">
        <v>45920</v>
      </c>
      <c r="D713" s="43" t="s">
        <v>2791</v>
      </c>
      <c r="E713" s="43" t="s">
        <v>453</v>
      </c>
      <c r="F713" s="43" t="s">
        <v>454</v>
      </c>
      <c r="G713">
        <v>120</v>
      </c>
      <c r="H713">
        <v>120</v>
      </c>
      <c r="I713" s="43" t="s">
        <v>1093</v>
      </c>
      <c r="J713" s="43" t="s">
        <v>1025</v>
      </c>
      <c r="K713" s="43" t="s">
        <v>177</v>
      </c>
      <c r="L713" s="43" t="str">
        <f>IF(AND(Home!$A$1&gt;=Leave[[#This Row],[Start Time]],Home!$A$1&lt;=Leave[[#This Row],[End Time]]),"Aplica","No Aplica")</f>
        <v>No Aplica</v>
      </c>
      <c r="M713" s="43" t="str">
        <f>IF(AND(Home!$A$1&gt;=Leave[[#This Row],[Start Time]],Home!$A$1&lt;=Leave[[#This Row],[End Time]]),Home!$A$1,"No Aplica")</f>
        <v>No Aplica</v>
      </c>
      <c r="N713" s="43" t="str">
        <f>Leave[[#This Row],[User Code (Owning User) (Usuario)]]&amp;Leave[[#This Row],[fecha activa]]</f>
        <v>MIE2024010314547No Aplica</v>
      </c>
    </row>
    <row r="714" spans="1:14" x14ac:dyDescent="0.3">
      <c r="A714" s="43" t="s">
        <v>465</v>
      </c>
      <c r="B714" s="3">
        <v>45919</v>
      </c>
      <c r="C714" s="3">
        <v>45919</v>
      </c>
      <c r="D714" s="43" t="s">
        <v>2791</v>
      </c>
      <c r="E714" s="43" t="s">
        <v>453</v>
      </c>
      <c r="F714" s="43" t="s">
        <v>454</v>
      </c>
      <c r="G714">
        <v>60</v>
      </c>
      <c r="H714">
        <v>60</v>
      </c>
      <c r="I714" s="43" t="s">
        <v>1093</v>
      </c>
      <c r="J714" s="43" t="s">
        <v>1025</v>
      </c>
      <c r="K714" s="43" t="s">
        <v>177</v>
      </c>
      <c r="L714" s="43" t="str">
        <f>IF(AND(Home!$A$1&gt;=Leave[[#This Row],[Start Time]],Home!$A$1&lt;=Leave[[#This Row],[End Time]]),"Aplica","No Aplica")</f>
        <v>No Aplica</v>
      </c>
      <c r="M714" s="43" t="str">
        <f>IF(AND(Home!$A$1&gt;=Leave[[#This Row],[Start Time]],Home!$A$1&lt;=Leave[[#This Row],[End Time]]),Home!$A$1,"No Aplica")</f>
        <v>No Aplica</v>
      </c>
      <c r="N714" s="43" t="str">
        <f>Leave[[#This Row],[User Code (Owning User) (Usuario)]]&amp;Leave[[#This Row],[fecha activa]]</f>
        <v>MIE2024010314547No Aplica</v>
      </c>
    </row>
    <row r="715" spans="1:14" x14ac:dyDescent="0.3">
      <c r="A715" s="43" t="s">
        <v>465</v>
      </c>
      <c r="B715" s="3">
        <v>45918</v>
      </c>
      <c r="C715" s="3">
        <v>45918</v>
      </c>
      <c r="D715" s="43" t="s">
        <v>2791</v>
      </c>
      <c r="E715" s="43" t="s">
        <v>453</v>
      </c>
      <c r="F715" s="43" t="s">
        <v>454</v>
      </c>
      <c r="G715">
        <v>60</v>
      </c>
      <c r="H715">
        <v>60</v>
      </c>
      <c r="I715" s="43" t="s">
        <v>1093</v>
      </c>
      <c r="J715" s="43" t="s">
        <v>1025</v>
      </c>
      <c r="K715" s="43" t="s">
        <v>177</v>
      </c>
      <c r="L715" s="43" t="str">
        <f>IF(AND(Home!$A$1&gt;=Leave[[#This Row],[Start Time]],Home!$A$1&lt;=Leave[[#This Row],[End Time]]),"Aplica","No Aplica")</f>
        <v>No Aplica</v>
      </c>
      <c r="M715" s="43" t="str">
        <f>IF(AND(Home!$A$1&gt;=Leave[[#This Row],[Start Time]],Home!$A$1&lt;=Leave[[#This Row],[End Time]]),Home!$A$1,"No Aplica")</f>
        <v>No Aplica</v>
      </c>
      <c r="N715" s="43" t="str">
        <f>Leave[[#This Row],[User Code (Owning User) (Usuario)]]&amp;Leave[[#This Row],[fecha activa]]</f>
        <v>MIE2024010314547No Aplica</v>
      </c>
    </row>
    <row r="716" spans="1:14" x14ac:dyDescent="0.3">
      <c r="A716" s="43" t="s">
        <v>465</v>
      </c>
      <c r="B716" s="3">
        <v>45916</v>
      </c>
      <c r="C716" s="3">
        <v>45916</v>
      </c>
      <c r="D716" s="43" t="s">
        <v>3630</v>
      </c>
      <c r="E716" s="43" t="s">
        <v>453</v>
      </c>
      <c r="F716" s="43" t="s">
        <v>454</v>
      </c>
      <c r="G716">
        <v>120</v>
      </c>
      <c r="H716">
        <v>120</v>
      </c>
      <c r="I716" s="43" t="s">
        <v>1093</v>
      </c>
      <c r="J716" s="43" t="s">
        <v>1025</v>
      </c>
      <c r="K716" s="43" t="s">
        <v>177</v>
      </c>
      <c r="L716" s="43" t="str">
        <f>IF(AND(Home!$A$1&gt;=Leave[[#This Row],[Start Time]],Home!$A$1&lt;=Leave[[#This Row],[End Time]]),"Aplica","No Aplica")</f>
        <v>No Aplica</v>
      </c>
      <c r="M716" s="43" t="str">
        <f>IF(AND(Home!$A$1&gt;=Leave[[#This Row],[Start Time]],Home!$A$1&lt;=Leave[[#This Row],[End Time]]),Home!$A$1,"No Aplica")</f>
        <v>No Aplica</v>
      </c>
      <c r="N716" s="43" t="str">
        <f>Leave[[#This Row],[User Code (Owning User) (Usuario)]]&amp;Leave[[#This Row],[fecha activa]]</f>
        <v>MIE2024010314547No Aplica</v>
      </c>
    </row>
    <row r="717" spans="1:14" x14ac:dyDescent="0.3">
      <c r="A717" s="43" t="s">
        <v>468</v>
      </c>
      <c r="B717" s="3">
        <v>45924</v>
      </c>
      <c r="C717" s="3">
        <v>45924</v>
      </c>
      <c r="D717" s="43" t="s">
        <v>1595</v>
      </c>
      <c r="E717" s="43" t="s">
        <v>453</v>
      </c>
      <c r="F717" s="43" t="s">
        <v>454</v>
      </c>
      <c r="G717">
        <v>540</v>
      </c>
      <c r="H717">
        <v>540</v>
      </c>
      <c r="I717" s="43" t="s">
        <v>1093</v>
      </c>
      <c r="J717" s="43" t="s">
        <v>1025</v>
      </c>
      <c r="K717" s="43" t="s">
        <v>177</v>
      </c>
      <c r="L717" s="43" t="str">
        <f>IF(AND(Home!$A$1&gt;=Leave[[#This Row],[Start Time]],Home!$A$1&lt;=Leave[[#This Row],[End Time]]),"Aplica","No Aplica")</f>
        <v>No Aplica</v>
      </c>
      <c r="M717" s="43" t="str">
        <f>IF(AND(Home!$A$1&gt;=Leave[[#This Row],[Start Time]],Home!$A$1&lt;=Leave[[#This Row],[End Time]]),Home!$A$1,"No Aplica")</f>
        <v>No Aplica</v>
      </c>
      <c r="N717" s="43" t="str">
        <f>Leave[[#This Row],[User Code (Owning User) (Usuario)]]&amp;Leave[[#This Row],[fecha activa]]</f>
        <v>MIE2024010314547No Aplica</v>
      </c>
    </row>
    <row r="718" spans="1:14" x14ac:dyDescent="0.3">
      <c r="A718" s="43" t="s">
        <v>471</v>
      </c>
      <c r="B718" s="3">
        <v>45922</v>
      </c>
      <c r="C718" s="3">
        <v>45922</v>
      </c>
      <c r="D718" s="43" t="s">
        <v>3397</v>
      </c>
      <c r="E718" s="43" t="s">
        <v>453</v>
      </c>
      <c r="F718" s="43" t="s">
        <v>454</v>
      </c>
      <c r="G718">
        <v>540</v>
      </c>
      <c r="H718">
        <v>540</v>
      </c>
      <c r="I718" s="43" t="s">
        <v>1093</v>
      </c>
      <c r="J718" s="43" t="s">
        <v>1025</v>
      </c>
      <c r="K718" s="43" t="s">
        <v>177</v>
      </c>
      <c r="L718" s="43" t="str">
        <f>IF(AND(Home!$A$1&gt;=Leave[[#This Row],[Start Time]],Home!$A$1&lt;=Leave[[#This Row],[End Time]]),"Aplica","No Aplica")</f>
        <v>Aplica</v>
      </c>
      <c r="M718" s="43">
        <f>IF(AND(Home!$A$1&gt;=Leave[[#This Row],[Start Time]],Home!$A$1&lt;=Leave[[#This Row],[End Time]]),Home!$A$1,"No Aplica")</f>
        <v>45922</v>
      </c>
      <c r="N718" s="43" t="str">
        <f>Leave[[#This Row],[User Code (Owning User) (Usuario)]]&amp;Leave[[#This Row],[fecha activa]]</f>
        <v>MIE202401031454745922</v>
      </c>
    </row>
    <row r="719" spans="1:14" x14ac:dyDescent="0.3">
      <c r="A719" s="43" t="s">
        <v>465</v>
      </c>
      <c r="B719" s="3">
        <v>45913</v>
      </c>
      <c r="C719" s="3">
        <v>45913</v>
      </c>
      <c r="D719" s="43" t="s">
        <v>2791</v>
      </c>
      <c r="E719" s="43" t="s">
        <v>453</v>
      </c>
      <c r="F719" s="43" t="s">
        <v>454</v>
      </c>
      <c r="G719">
        <v>120</v>
      </c>
      <c r="H719">
        <v>120</v>
      </c>
      <c r="I719" s="43" t="s">
        <v>1093</v>
      </c>
      <c r="J719" s="43" t="s">
        <v>1025</v>
      </c>
      <c r="K719" s="43" t="s">
        <v>177</v>
      </c>
      <c r="L719" s="43" t="str">
        <f>IF(AND(Home!$A$1&gt;=Leave[[#This Row],[Start Time]],Home!$A$1&lt;=Leave[[#This Row],[End Time]]),"Aplica","No Aplica")</f>
        <v>No Aplica</v>
      </c>
      <c r="M719" s="43" t="str">
        <f>IF(AND(Home!$A$1&gt;=Leave[[#This Row],[Start Time]],Home!$A$1&lt;=Leave[[#This Row],[End Time]]),Home!$A$1,"No Aplica")</f>
        <v>No Aplica</v>
      </c>
      <c r="N719" s="43" t="str">
        <f>Leave[[#This Row],[User Code (Owning User) (Usuario)]]&amp;Leave[[#This Row],[fecha activa]]</f>
        <v>MIE2024010314547No Aplica</v>
      </c>
    </row>
    <row r="720" spans="1:14" x14ac:dyDescent="0.3">
      <c r="A720" s="43" t="s">
        <v>465</v>
      </c>
      <c r="B720" s="3">
        <v>45912</v>
      </c>
      <c r="C720" s="3">
        <v>45912</v>
      </c>
      <c r="D720" s="43" t="s">
        <v>2791</v>
      </c>
      <c r="E720" s="43" t="s">
        <v>453</v>
      </c>
      <c r="F720" s="43" t="s">
        <v>454</v>
      </c>
      <c r="G720">
        <v>90</v>
      </c>
      <c r="H720">
        <v>90</v>
      </c>
      <c r="I720" s="43" t="s">
        <v>1093</v>
      </c>
      <c r="J720" s="43" t="s">
        <v>1025</v>
      </c>
      <c r="K720" s="43" t="s">
        <v>177</v>
      </c>
      <c r="L720" s="43" t="str">
        <f>IF(AND(Home!$A$1&gt;=Leave[[#This Row],[Start Time]],Home!$A$1&lt;=Leave[[#This Row],[End Time]]),"Aplica","No Aplica")</f>
        <v>No Aplica</v>
      </c>
      <c r="M720" s="43" t="str">
        <f>IF(AND(Home!$A$1&gt;=Leave[[#This Row],[Start Time]],Home!$A$1&lt;=Leave[[#This Row],[End Time]]),Home!$A$1,"No Aplica")</f>
        <v>No Aplica</v>
      </c>
      <c r="N720" s="43" t="str">
        <f>Leave[[#This Row],[User Code (Owning User) (Usuario)]]&amp;Leave[[#This Row],[fecha activa]]</f>
        <v>MIE2024010314547No Aplica</v>
      </c>
    </row>
    <row r="721" spans="1:14" x14ac:dyDescent="0.3">
      <c r="A721" s="43" t="s">
        <v>471</v>
      </c>
      <c r="B721" s="3">
        <v>45915</v>
      </c>
      <c r="C721" s="3">
        <v>45915</v>
      </c>
      <c r="D721" s="43" t="s">
        <v>2645</v>
      </c>
      <c r="E721" s="43" t="s">
        <v>453</v>
      </c>
      <c r="F721" s="43" t="s">
        <v>454</v>
      </c>
      <c r="G721">
        <v>240</v>
      </c>
      <c r="H721">
        <v>240</v>
      </c>
      <c r="I721" s="43" t="s">
        <v>1093</v>
      </c>
      <c r="J721" s="43" t="s">
        <v>1025</v>
      </c>
      <c r="K721" s="43" t="s">
        <v>177</v>
      </c>
      <c r="L721" s="43" t="str">
        <f>IF(AND(Home!$A$1&gt;=Leave[[#This Row],[Start Time]],Home!$A$1&lt;=Leave[[#This Row],[End Time]]),"Aplica","No Aplica")</f>
        <v>No Aplica</v>
      </c>
      <c r="M721" s="43" t="str">
        <f>IF(AND(Home!$A$1&gt;=Leave[[#This Row],[Start Time]],Home!$A$1&lt;=Leave[[#This Row],[End Time]]),Home!$A$1,"No Aplica")</f>
        <v>No Aplica</v>
      </c>
      <c r="N721" s="43" t="str">
        <f>Leave[[#This Row],[User Code (Owning User) (Usuario)]]&amp;Leave[[#This Row],[fecha activa]]</f>
        <v>MIE2024010314547No Aplica</v>
      </c>
    </row>
    <row r="722" spans="1:14" x14ac:dyDescent="0.3">
      <c r="A722" s="43" t="s">
        <v>465</v>
      </c>
      <c r="B722" s="3">
        <v>45907</v>
      </c>
      <c r="C722" s="3">
        <v>45907</v>
      </c>
      <c r="D722" s="43" t="s">
        <v>3006</v>
      </c>
      <c r="E722" s="43" t="s">
        <v>453</v>
      </c>
      <c r="F722" s="43" t="s">
        <v>454</v>
      </c>
      <c r="G722">
        <v>150</v>
      </c>
      <c r="H722">
        <v>150</v>
      </c>
      <c r="I722" s="43" t="s">
        <v>1093</v>
      </c>
      <c r="J722" s="43" t="s">
        <v>1025</v>
      </c>
      <c r="K722" s="43" t="s">
        <v>177</v>
      </c>
      <c r="L722" s="43" t="str">
        <f>IF(AND(Home!$A$1&gt;=Leave[[#This Row],[Start Time]],Home!$A$1&lt;=Leave[[#This Row],[End Time]]),"Aplica","No Aplica")</f>
        <v>No Aplica</v>
      </c>
      <c r="M722" s="43" t="str">
        <f>IF(AND(Home!$A$1&gt;=Leave[[#This Row],[Start Time]],Home!$A$1&lt;=Leave[[#This Row],[End Time]]),Home!$A$1,"No Aplica")</f>
        <v>No Aplica</v>
      </c>
      <c r="N722" s="43" t="str">
        <f>Leave[[#This Row],[User Code (Owning User) (Usuario)]]&amp;Leave[[#This Row],[fecha activa]]</f>
        <v>MIE2024010314547No Aplica</v>
      </c>
    </row>
    <row r="723" spans="1:14" x14ac:dyDescent="0.3">
      <c r="A723" s="43" t="s">
        <v>465</v>
      </c>
      <c r="B723" s="3">
        <v>45906</v>
      </c>
      <c r="C723" s="3">
        <v>45906</v>
      </c>
      <c r="D723" s="43" t="s">
        <v>2791</v>
      </c>
      <c r="E723" s="43" t="s">
        <v>453</v>
      </c>
      <c r="F723" s="43" t="s">
        <v>454</v>
      </c>
      <c r="G723">
        <v>90</v>
      </c>
      <c r="H723">
        <v>90</v>
      </c>
      <c r="I723" s="43" t="s">
        <v>1093</v>
      </c>
      <c r="J723" s="43" t="s">
        <v>1025</v>
      </c>
      <c r="K723" s="43" t="s">
        <v>177</v>
      </c>
      <c r="L723" s="43" t="str">
        <f>IF(AND(Home!$A$1&gt;=Leave[[#This Row],[Start Time]],Home!$A$1&lt;=Leave[[#This Row],[End Time]]),"Aplica","No Aplica")</f>
        <v>No Aplica</v>
      </c>
      <c r="M723" s="43" t="str">
        <f>IF(AND(Home!$A$1&gt;=Leave[[#This Row],[Start Time]],Home!$A$1&lt;=Leave[[#This Row],[End Time]]),Home!$A$1,"No Aplica")</f>
        <v>No Aplica</v>
      </c>
      <c r="N723" s="43" t="str">
        <f>Leave[[#This Row],[User Code (Owning User) (Usuario)]]&amp;Leave[[#This Row],[fecha activa]]</f>
        <v>MIE2024010314547No Aplica</v>
      </c>
    </row>
    <row r="724" spans="1:14" x14ac:dyDescent="0.3">
      <c r="A724" s="43" t="s">
        <v>465</v>
      </c>
      <c r="B724" s="3">
        <v>45905</v>
      </c>
      <c r="C724" s="3">
        <v>45905</v>
      </c>
      <c r="D724" s="43" t="s">
        <v>3007</v>
      </c>
      <c r="E724" s="43" t="s">
        <v>453</v>
      </c>
      <c r="F724" s="43" t="s">
        <v>454</v>
      </c>
      <c r="G724">
        <v>180</v>
      </c>
      <c r="H724">
        <v>180</v>
      </c>
      <c r="I724" s="43" t="s">
        <v>1093</v>
      </c>
      <c r="J724" s="43" t="s">
        <v>1025</v>
      </c>
      <c r="K724" s="43" t="s">
        <v>177</v>
      </c>
      <c r="L724" s="43" t="str">
        <f>IF(AND(Home!$A$1&gt;=Leave[[#This Row],[Start Time]],Home!$A$1&lt;=Leave[[#This Row],[End Time]]),"Aplica","No Aplica")</f>
        <v>No Aplica</v>
      </c>
      <c r="M724" s="43" t="str">
        <f>IF(AND(Home!$A$1&gt;=Leave[[#This Row],[Start Time]],Home!$A$1&lt;=Leave[[#This Row],[End Time]]),Home!$A$1,"No Aplica")</f>
        <v>No Aplica</v>
      </c>
      <c r="N724" s="43" t="str">
        <f>Leave[[#This Row],[User Code (Owning User) (Usuario)]]&amp;Leave[[#This Row],[fecha activa]]</f>
        <v>MIE2024010314547No Aplica</v>
      </c>
    </row>
    <row r="725" spans="1:14" x14ac:dyDescent="0.3">
      <c r="A725" s="43" t="s">
        <v>465</v>
      </c>
      <c r="B725" s="3">
        <v>45904</v>
      </c>
      <c r="C725" s="3">
        <v>45904</v>
      </c>
      <c r="D725" s="43" t="s">
        <v>2791</v>
      </c>
      <c r="E725" s="43" t="s">
        <v>453</v>
      </c>
      <c r="F725" s="43" t="s">
        <v>454</v>
      </c>
      <c r="G725">
        <v>60</v>
      </c>
      <c r="H725">
        <v>60</v>
      </c>
      <c r="I725" s="43" t="s">
        <v>1093</v>
      </c>
      <c r="J725" s="43" t="s">
        <v>1025</v>
      </c>
      <c r="K725" s="43" t="s">
        <v>177</v>
      </c>
      <c r="L725" s="43" t="str">
        <f>IF(AND(Home!$A$1&gt;=Leave[[#This Row],[Start Time]],Home!$A$1&lt;=Leave[[#This Row],[End Time]]),"Aplica","No Aplica")</f>
        <v>No Aplica</v>
      </c>
      <c r="M725" s="43" t="str">
        <f>IF(AND(Home!$A$1&gt;=Leave[[#This Row],[Start Time]],Home!$A$1&lt;=Leave[[#This Row],[End Time]]),Home!$A$1,"No Aplica")</f>
        <v>No Aplica</v>
      </c>
      <c r="N725" s="43" t="str">
        <f>Leave[[#This Row],[User Code (Owning User) (Usuario)]]&amp;Leave[[#This Row],[fecha activa]]</f>
        <v>MIE2024010314547No Aplica</v>
      </c>
    </row>
    <row r="726" spans="1:14" x14ac:dyDescent="0.3">
      <c r="A726" s="43" t="s">
        <v>471</v>
      </c>
      <c r="B726" s="3">
        <v>45903</v>
      </c>
      <c r="C726" s="3">
        <v>45903</v>
      </c>
      <c r="D726" s="43" t="s">
        <v>2833</v>
      </c>
      <c r="E726" s="43" t="s">
        <v>453</v>
      </c>
      <c r="F726" s="43" t="s">
        <v>454</v>
      </c>
      <c r="G726">
        <v>180</v>
      </c>
      <c r="H726">
        <v>180</v>
      </c>
      <c r="I726" s="43" t="s">
        <v>1093</v>
      </c>
      <c r="J726" s="43" t="s">
        <v>1025</v>
      </c>
      <c r="K726" s="43" t="s">
        <v>177</v>
      </c>
      <c r="L726" s="43" t="str">
        <f>IF(AND(Home!$A$1&gt;=Leave[[#This Row],[Start Time]],Home!$A$1&lt;=Leave[[#This Row],[End Time]]),"Aplica","No Aplica")</f>
        <v>No Aplica</v>
      </c>
      <c r="M726" s="43" t="str">
        <f>IF(AND(Home!$A$1&gt;=Leave[[#This Row],[Start Time]],Home!$A$1&lt;=Leave[[#This Row],[End Time]]),Home!$A$1,"No Aplica")</f>
        <v>No Aplica</v>
      </c>
      <c r="N726" s="43" t="str">
        <f>Leave[[#This Row],[User Code (Owning User) (Usuario)]]&amp;Leave[[#This Row],[fecha activa]]</f>
        <v>MIE2024010314547No Aplica</v>
      </c>
    </row>
    <row r="727" spans="1:14" x14ac:dyDescent="0.3">
      <c r="A727" s="43" t="s">
        <v>468</v>
      </c>
      <c r="B727" s="3">
        <v>45914</v>
      </c>
      <c r="C727" s="3">
        <v>45914</v>
      </c>
      <c r="D727" s="43" t="s">
        <v>2284</v>
      </c>
      <c r="E727" s="43" t="s">
        <v>453</v>
      </c>
      <c r="F727" s="43" t="s">
        <v>454</v>
      </c>
      <c r="G727">
        <v>540</v>
      </c>
      <c r="H727">
        <v>540</v>
      </c>
      <c r="I727" s="43" t="s">
        <v>1093</v>
      </c>
      <c r="J727" s="43" t="s">
        <v>1025</v>
      </c>
      <c r="K727" s="43" t="s">
        <v>177</v>
      </c>
      <c r="L727" s="43" t="str">
        <f>IF(AND(Home!$A$1&gt;=Leave[[#This Row],[Start Time]],Home!$A$1&lt;=Leave[[#This Row],[End Time]]),"Aplica","No Aplica")</f>
        <v>No Aplica</v>
      </c>
      <c r="M727" s="43" t="str">
        <f>IF(AND(Home!$A$1&gt;=Leave[[#This Row],[Start Time]],Home!$A$1&lt;=Leave[[#This Row],[End Time]]),Home!$A$1,"No Aplica")</f>
        <v>No Aplica</v>
      </c>
      <c r="N727" s="43" t="str">
        <f>Leave[[#This Row],[User Code (Owning User) (Usuario)]]&amp;Leave[[#This Row],[fecha activa]]</f>
        <v>MIE2024010314547No Aplica</v>
      </c>
    </row>
    <row r="728" spans="1:14" x14ac:dyDescent="0.3">
      <c r="A728" s="43" t="s">
        <v>468</v>
      </c>
      <c r="B728" s="3">
        <v>45909</v>
      </c>
      <c r="C728" s="3">
        <v>45909</v>
      </c>
      <c r="D728" s="43" t="s">
        <v>1595</v>
      </c>
      <c r="E728" s="43" t="s">
        <v>453</v>
      </c>
      <c r="F728" s="43" t="s">
        <v>454</v>
      </c>
      <c r="G728">
        <v>540</v>
      </c>
      <c r="H728">
        <v>540</v>
      </c>
      <c r="I728" s="43" t="s">
        <v>1093</v>
      </c>
      <c r="J728" s="43" t="s">
        <v>1025</v>
      </c>
      <c r="K728" s="43" t="s">
        <v>177</v>
      </c>
      <c r="L728" s="43" t="str">
        <f>IF(AND(Home!$A$1&gt;=Leave[[#This Row],[Start Time]],Home!$A$1&lt;=Leave[[#This Row],[End Time]]),"Aplica","No Aplica")</f>
        <v>No Aplica</v>
      </c>
      <c r="M728" s="43" t="str">
        <f>IF(AND(Home!$A$1&gt;=Leave[[#This Row],[Start Time]],Home!$A$1&lt;=Leave[[#This Row],[End Time]]),Home!$A$1,"No Aplica")</f>
        <v>No Aplica</v>
      </c>
      <c r="N728" s="43" t="str">
        <f>Leave[[#This Row],[User Code (Owning User) (Usuario)]]&amp;Leave[[#This Row],[fecha activa]]</f>
        <v>MIE2024010314547No Aplica</v>
      </c>
    </row>
    <row r="729" spans="1:14" x14ac:dyDescent="0.3">
      <c r="A729" s="43" t="s">
        <v>471</v>
      </c>
      <c r="B729" s="3">
        <v>45908</v>
      </c>
      <c r="C729" s="3">
        <v>45908</v>
      </c>
      <c r="D729" s="43" t="s">
        <v>2645</v>
      </c>
      <c r="E729" s="43" t="s">
        <v>453</v>
      </c>
      <c r="F729" s="43" t="s">
        <v>454</v>
      </c>
      <c r="G729">
        <v>540</v>
      </c>
      <c r="H729">
        <v>540</v>
      </c>
      <c r="I729" s="43" t="s">
        <v>1093</v>
      </c>
      <c r="J729" s="43" t="s">
        <v>1025</v>
      </c>
      <c r="K729" s="43" t="s">
        <v>177</v>
      </c>
      <c r="L729" s="43" t="str">
        <f>IF(AND(Home!$A$1&gt;=Leave[[#This Row],[Start Time]],Home!$A$1&lt;=Leave[[#This Row],[End Time]]),"Aplica","No Aplica")</f>
        <v>No Aplica</v>
      </c>
      <c r="M729" s="43" t="str">
        <f>IF(AND(Home!$A$1&gt;=Leave[[#This Row],[Start Time]],Home!$A$1&lt;=Leave[[#This Row],[End Time]]),Home!$A$1,"No Aplica")</f>
        <v>No Aplica</v>
      </c>
      <c r="N729" s="43" t="str">
        <f>Leave[[#This Row],[User Code (Owning User) (Usuario)]]&amp;Leave[[#This Row],[fecha activa]]</f>
        <v>MIE2024010314547No Aplica</v>
      </c>
    </row>
    <row r="730" spans="1:14" x14ac:dyDescent="0.3">
      <c r="A730" s="43" t="s">
        <v>471</v>
      </c>
      <c r="B730" s="3">
        <v>45908</v>
      </c>
      <c r="C730" s="3">
        <v>45908</v>
      </c>
      <c r="D730" s="43" t="s">
        <v>2645</v>
      </c>
      <c r="E730" s="43" t="s">
        <v>453</v>
      </c>
      <c r="F730" s="43" t="s">
        <v>454</v>
      </c>
      <c r="G730">
        <v>540</v>
      </c>
      <c r="H730">
        <v>540</v>
      </c>
      <c r="I730" s="43" t="s">
        <v>1093</v>
      </c>
      <c r="J730" s="43" t="s">
        <v>1025</v>
      </c>
      <c r="K730" s="43" t="s">
        <v>177</v>
      </c>
      <c r="L730" s="43" t="str">
        <f>IF(AND(Home!$A$1&gt;=Leave[[#This Row],[Start Time]],Home!$A$1&lt;=Leave[[#This Row],[End Time]]),"Aplica","No Aplica")</f>
        <v>No Aplica</v>
      </c>
      <c r="M730" s="43" t="str">
        <f>IF(AND(Home!$A$1&gt;=Leave[[#This Row],[Start Time]],Home!$A$1&lt;=Leave[[#This Row],[End Time]]),Home!$A$1,"No Aplica")</f>
        <v>No Aplica</v>
      </c>
      <c r="N730" s="43" t="str">
        <f>Leave[[#This Row],[User Code (Owning User) (Usuario)]]&amp;Leave[[#This Row],[fecha activa]]</f>
        <v>MIE2024010314547No Aplica</v>
      </c>
    </row>
    <row r="731" spans="1:14" x14ac:dyDescent="0.3">
      <c r="A731" s="43" t="s">
        <v>468</v>
      </c>
      <c r="B731" s="3">
        <v>45902</v>
      </c>
      <c r="C731" s="3">
        <v>45902</v>
      </c>
      <c r="D731" s="43" t="s">
        <v>1595</v>
      </c>
      <c r="E731" s="43" t="s">
        <v>453</v>
      </c>
      <c r="F731" s="43" t="s">
        <v>454</v>
      </c>
      <c r="G731">
        <v>540</v>
      </c>
      <c r="H731">
        <v>540</v>
      </c>
      <c r="I731" s="43" t="s">
        <v>1093</v>
      </c>
      <c r="J731" s="43" t="s">
        <v>1025</v>
      </c>
      <c r="K731" s="43" t="s">
        <v>177</v>
      </c>
      <c r="L731" s="43" t="str">
        <f>IF(AND(Home!$A$1&gt;=Leave[[#This Row],[Start Time]],Home!$A$1&lt;=Leave[[#This Row],[End Time]]),"Aplica","No Aplica")</f>
        <v>No Aplica</v>
      </c>
      <c r="M731" s="43" t="str">
        <f>IF(AND(Home!$A$1&gt;=Leave[[#This Row],[Start Time]],Home!$A$1&lt;=Leave[[#This Row],[End Time]]),Home!$A$1,"No Aplica")</f>
        <v>No Aplica</v>
      </c>
      <c r="N731" s="43" t="str">
        <f>Leave[[#This Row],[User Code (Owning User) (Usuario)]]&amp;Leave[[#This Row],[fecha activa]]</f>
        <v>MIE2024010314547No Aplica</v>
      </c>
    </row>
    <row r="732" spans="1:14" x14ac:dyDescent="0.3">
      <c r="A732" s="43" t="s">
        <v>471</v>
      </c>
      <c r="B732" s="3">
        <v>45901</v>
      </c>
      <c r="C732" s="3">
        <v>45901</v>
      </c>
      <c r="D732" s="43" t="s">
        <v>2645</v>
      </c>
      <c r="E732" s="43" t="s">
        <v>453</v>
      </c>
      <c r="F732" s="43" t="s">
        <v>454</v>
      </c>
      <c r="G732">
        <v>540</v>
      </c>
      <c r="H732">
        <v>540</v>
      </c>
      <c r="I732" s="43" t="s">
        <v>1093</v>
      </c>
      <c r="J732" s="43" t="s">
        <v>1025</v>
      </c>
      <c r="K732" s="43" t="s">
        <v>177</v>
      </c>
      <c r="L732" s="43" t="str">
        <f>IF(AND(Home!$A$1&gt;=Leave[[#This Row],[Start Time]],Home!$A$1&lt;=Leave[[#This Row],[End Time]]),"Aplica","No Aplica")</f>
        <v>No Aplica</v>
      </c>
      <c r="M732" s="43" t="str">
        <f>IF(AND(Home!$A$1&gt;=Leave[[#This Row],[Start Time]],Home!$A$1&lt;=Leave[[#This Row],[End Time]]),Home!$A$1,"No Aplica")</f>
        <v>No Aplica</v>
      </c>
      <c r="N732" s="43" t="str">
        <f>Leave[[#This Row],[User Code (Owning User) (Usuario)]]&amp;Leave[[#This Row],[fecha activa]]</f>
        <v>MIE2024010314547No Aplica</v>
      </c>
    </row>
    <row r="733" spans="1:14" x14ac:dyDescent="0.3">
      <c r="A733" s="43" t="s">
        <v>465</v>
      </c>
      <c r="B733" s="3">
        <v>45930</v>
      </c>
      <c r="C733" s="3">
        <v>45930</v>
      </c>
      <c r="D733" s="43" t="s">
        <v>621</v>
      </c>
      <c r="E733" s="43" t="s">
        <v>1694</v>
      </c>
      <c r="F733" s="43" t="s">
        <v>1696</v>
      </c>
      <c r="G733">
        <v>60</v>
      </c>
      <c r="H733">
        <v>60</v>
      </c>
      <c r="I733" s="43" t="s">
        <v>1695</v>
      </c>
      <c r="J733" s="43" t="s">
        <v>1863</v>
      </c>
      <c r="K733" s="43" t="s">
        <v>179</v>
      </c>
      <c r="L733" s="43" t="str">
        <f>IF(AND(Home!$A$1&gt;=Leave[[#This Row],[Start Time]],Home!$A$1&lt;=Leave[[#This Row],[End Time]]),"Aplica","No Aplica")</f>
        <v>No Aplica</v>
      </c>
      <c r="M733" s="43" t="str">
        <f>IF(AND(Home!$A$1&gt;=Leave[[#This Row],[Start Time]],Home!$A$1&lt;=Leave[[#This Row],[End Time]]),Home!$A$1,"No Aplica")</f>
        <v>No Aplica</v>
      </c>
      <c r="N733" s="43" t="str">
        <f>Leave[[#This Row],[User Code (Owning User) (Usuario)]]&amp;Leave[[#This Row],[fecha activa]]</f>
        <v>MIE2025010522915No Aplica</v>
      </c>
    </row>
    <row r="734" spans="1:14" x14ac:dyDescent="0.3">
      <c r="A734" s="43" t="s">
        <v>476</v>
      </c>
      <c r="B734" s="3">
        <v>45928</v>
      </c>
      <c r="C734" s="3">
        <v>45928</v>
      </c>
      <c r="D734" s="43" t="s">
        <v>491</v>
      </c>
      <c r="E734" s="43" t="s">
        <v>1694</v>
      </c>
      <c r="F734" s="43" t="s">
        <v>1696</v>
      </c>
      <c r="G734">
        <v>540</v>
      </c>
      <c r="H734">
        <v>540</v>
      </c>
      <c r="I734" s="43" t="s">
        <v>1695</v>
      </c>
      <c r="J734" s="43" t="s">
        <v>1863</v>
      </c>
      <c r="K734" s="43" t="s">
        <v>179</v>
      </c>
      <c r="L734" s="43" t="str">
        <f>IF(AND(Home!$A$1&gt;=Leave[[#This Row],[Start Time]],Home!$A$1&lt;=Leave[[#This Row],[End Time]]),"Aplica","No Aplica")</f>
        <v>No Aplica</v>
      </c>
      <c r="M734" s="43" t="str">
        <f>IF(AND(Home!$A$1&gt;=Leave[[#This Row],[Start Time]],Home!$A$1&lt;=Leave[[#This Row],[End Time]]),Home!$A$1,"No Aplica")</f>
        <v>No Aplica</v>
      </c>
      <c r="N734" s="43" t="str">
        <f>Leave[[#This Row],[User Code (Owning User) (Usuario)]]&amp;Leave[[#This Row],[fecha activa]]</f>
        <v>MIE2025010522915No Aplica</v>
      </c>
    </row>
    <row r="735" spans="1:14" x14ac:dyDescent="0.3">
      <c r="A735" s="43" t="s">
        <v>465</v>
      </c>
      <c r="B735" s="3">
        <v>45927</v>
      </c>
      <c r="C735" s="3">
        <v>45927</v>
      </c>
      <c r="D735" s="43" t="s">
        <v>621</v>
      </c>
      <c r="E735" s="43" t="s">
        <v>1694</v>
      </c>
      <c r="F735" s="43" t="s">
        <v>1696</v>
      </c>
      <c r="G735">
        <v>60</v>
      </c>
      <c r="H735">
        <v>60</v>
      </c>
      <c r="I735" s="43" t="s">
        <v>1695</v>
      </c>
      <c r="J735" s="43" t="s">
        <v>1863</v>
      </c>
      <c r="K735" s="43" t="s">
        <v>179</v>
      </c>
      <c r="L735" s="43" t="str">
        <f>IF(AND(Home!$A$1&gt;=Leave[[#This Row],[Start Time]],Home!$A$1&lt;=Leave[[#This Row],[End Time]]),"Aplica","No Aplica")</f>
        <v>No Aplica</v>
      </c>
      <c r="M735" s="43" t="str">
        <f>IF(AND(Home!$A$1&gt;=Leave[[#This Row],[Start Time]],Home!$A$1&lt;=Leave[[#This Row],[End Time]]),Home!$A$1,"No Aplica")</f>
        <v>No Aplica</v>
      </c>
      <c r="N735" s="43" t="str">
        <f>Leave[[#This Row],[User Code (Owning User) (Usuario)]]&amp;Leave[[#This Row],[fecha activa]]</f>
        <v>MIE2025010522915No Aplica</v>
      </c>
    </row>
    <row r="736" spans="1:14" x14ac:dyDescent="0.3">
      <c r="A736" s="43" t="s">
        <v>465</v>
      </c>
      <c r="B736" s="3">
        <v>45925</v>
      </c>
      <c r="C736" s="3">
        <v>45925</v>
      </c>
      <c r="D736" s="43" t="s">
        <v>621</v>
      </c>
      <c r="E736" s="43" t="s">
        <v>1694</v>
      </c>
      <c r="F736" s="43" t="s">
        <v>1696</v>
      </c>
      <c r="G736">
        <v>60</v>
      </c>
      <c r="H736">
        <v>60</v>
      </c>
      <c r="I736" s="43" t="s">
        <v>1695</v>
      </c>
      <c r="J736" s="43" t="s">
        <v>1863</v>
      </c>
      <c r="K736" s="43" t="s">
        <v>179</v>
      </c>
      <c r="L736" s="43" t="str">
        <f>IF(AND(Home!$A$1&gt;=Leave[[#This Row],[Start Time]],Home!$A$1&lt;=Leave[[#This Row],[End Time]]),"Aplica","No Aplica")</f>
        <v>No Aplica</v>
      </c>
      <c r="M736" s="43" t="str">
        <f>IF(AND(Home!$A$1&gt;=Leave[[#This Row],[Start Time]],Home!$A$1&lt;=Leave[[#This Row],[End Time]]),Home!$A$1,"No Aplica")</f>
        <v>No Aplica</v>
      </c>
      <c r="N736" s="43" t="str">
        <f>Leave[[#This Row],[User Code (Owning User) (Usuario)]]&amp;Leave[[#This Row],[fecha activa]]</f>
        <v>MIE2025010522915No Aplica</v>
      </c>
    </row>
    <row r="737" spans="1:14" x14ac:dyDescent="0.3">
      <c r="A737" s="43" t="s">
        <v>465</v>
      </c>
      <c r="B737" s="3">
        <v>45924</v>
      </c>
      <c r="C737" s="3">
        <v>45924</v>
      </c>
      <c r="D737" s="43" t="s">
        <v>621</v>
      </c>
      <c r="E737" s="43" t="s">
        <v>1694</v>
      </c>
      <c r="F737" s="43" t="s">
        <v>1696</v>
      </c>
      <c r="G737">
        <v>60</v>
      </c>
      <c r="H737">
        <v>60</v>
      </c>
      <c r="I737" s="43" t="s">
        <v>1695</v>
      </c>
      <c r="J737" s="43" t="s">
        <v>1863</v>
      </c>
      <c r="K737" s="43" t="s">
        <v>179</v>
      </c>
      <c r="L737" s="43" t="str">
        <f>IF(AND(Home!$A$1&gt;=Leave[[#This Row],[Start Time]],Home!$A$1&lt;=Leave[[#This Row],[End Time]]),"Aplica","No Aplica")</f>
        <v>No Aplica</v>
      </c>
      <c r="M737" s="43" t="str">
        <f>IF(AND(Home!$A$1&gt;=Leave[[#This Row],[Start Time]],Home!$A$1&lt;=Leave[[#This Row],[End Time]]),Home!$A$1,"No Aplica")</f>
        <v>No Aplica</v>
      </c>
      <c r="N737" s="43" t="str">
        <f>Leave[[#This Row],[User Code (Owning User) (Usuario)]]&amp;Leave[[#This Row],[fecha activa]]</f>
        <v>MIE2025010522915No Aplica</v>
      </c>
    </row>
    <row r="738" spans="1:14" x14ac:dyDescent="0.3">
      <c r="A738" s="43" t="s">
        <v>465</v>
      </c>
      <c r="B738" s="3">
        <v>45923</v>
      </c>
      <c r="C738" s="3">
        <v>45923</v>
      </c>
      <c r="D738" s="43" t="s">
        <v>621</v>
      </c>
      <c r="E738" s="43" t="s">
        <v>1694</v>
      </c>
      <c r="F738" s="43" t="s">
        <v>1696</v>
      </c>
      <c r="G738">
        <v>60</v>
      </c>
      <c r="H738">
        <v>60</v>
      </c>
      <c r="I738" s="43" t="s">
        <v>1695</v>
      </c>
      <c r="J738" s="43" t="s">
        <v>1863</v>
      </c>
      <c r="K738" s="43" t="s">
        <v>179</v>
      </c>
      <c r="L738" s="43" t="str">
        <f>IF(AND(Home!$A$1&gt;=Leave[[#This Row],[Start Time]],Home!$A$1&lt;=Leave[[#This Row],[End Time]]),"Aplica","No Aplica")</f>
        <v>No Aplica</v>
      </c>
      <c r="M738" s="43" t="str">
        <f>IF(AND(Home!$A$1&gt;=Leave[[#This Row],[Start Time]],Home!$A$1&lt;=Leave[[#This Row],[End Time]]),Home!$A$1,"No Aplica")</f>
        <v>No Aplica</v>
      </c>
      <c r="N738" s="43" t="str">
        <f>Leave[[#This Row],[User Code (Owning User) (Usuario)]]&amp;Leave[[#This Row],[fecha activa]]</f>
        <v>MIE2025010522915No Aplica</v>
      </c>
    </row>
    <row r="739" spans="1:14" x14ac:dyDescent="0.3">
      <c r="A739" s="43" t="s">
        <v>476</v>
      </c>
      <c r="B739" s="3">
        <v>45921</v>
      </c>
      <c r="C739" s="3">
        <v>45921</v>
      </c>
      <c r="D739" s="43" t="s">
        <v>491</v>
      </c>
      <c r="E739" s="43" t="s">
        <v>1694</v>
      </c>
      <c r="F739" s="43" t="s">
        <v>1696</v>
      </c>
      <c r="G739">
        <v>540</v>
      </c>
      <c r="H739">
        <v>540</v>
      </c>
      <c r="I739" s="43" t="s">
        <v>1695</v>
      </c>
      <c r="J739" s="43" t="s">
        <v>1863</v>
      </c>
      <c r="K739" s="43" t="s">
        <v>179</v>
      </c>
      <c r="L739" s="43" t="str">
        <f>IF(AND(Home!$A$1&gt;=Leave[[#This Row],[Start Time]],Home!$A$1&lt;=Leave[[#This Row],[End Time]]),"Aplica","No Aplica")</f>
        <v>No Aplica</v>
      </c>
      <c r="M739" s="43" t="str">
        <f>IF(AND(Home!$A$1&gt;=Leave[[#This Row],[Start Time]],Home!$A$1&lt;=Leave[[#This Row],[End Time]]),Home!$A$1,"No Aplica")</f>
        <v>No Aplica</v>
      </c>
      <c r="N739" s="43" t="str">
        <f>Leave[[#This Row],[User Code (Owning User) (Usuario)]]&amp;Leave[[#This Row],[fecha activa]]</f>
        <v>MIE2025010522915No Aplica</v>
      </c>
    </row>
    <row r="740" spans="1:14" x14ac:dyDescent="0.3">
      <c r="A740" s="43" t="s">
        <v>465</v>
      </c>
      <c r="B740" s="3">
        <v>45920</v>
      </c>
      <c r="C740" s="3">
        <v>45920</v>
      </c>
      <c r="D740" s="43" t="s">
        <v>621</v>
      </c>
      <c r="E740" s="43" t="s">
        <v>1694</v>
      </c>
      <c r="F740" s="43" t="s">
        <v>1696</v>
      </c>
      <c r="G740">
        <v>120</v>
      </c>
      <c r="H740">
        <v>120</v>
      </c>
      <c r="I740" s="43" t="s">
        <v>1695</v>
      </c>
      <c r="J740" s="43" t="s">
        <v>1863</v>
      </c>
      <c r="K740" s="43" t="s">
        <v>179</v>
      </c>
      <c r="L740" s="43" t="str">
        <f>IF(AND(Home!$A$1&gt;=Leave[[#This Row],[Start Time]],Home!$A$1&lt;=Leave[[#This Row],[End Time]]),"Aplica","No Aplica")</f>
        <v>No Aplica</v>
      </c>
      <c r="M740" s="43" t="str">
        <f>IF(AND(Home!$A$1&gt;=Leave[[#This Row],[Start Time]],Home!$A$1&lt;=Leave[[#This Row],[End Time]]),Home!$A$1,"No Aplica")</f>
        <v>No Aplica</v>
      </c>
      <c r="N740" s="43" t="str">
        <f>Leave[[#This Row],[User Code (Owning User) (Usuario)]]&amp;Leave[[#This Row],[fecha activa]]</f>
        <v>MIE2025010522915No Aplica</v>
      </c>
    </row>
    <row r="741" spans="1:14" x14ac:dyDescent="0.3">
      <c r="A741" s="43" t="s">
        <v>465</v>
      </c>
      <c r="B741" s="3">
        <v>45917</v>
      </c>
      <c r="C741" s="3">
        <v>45917</v>
      </c>
      <c r="D741" s="43" t="s">
        <v>621</v>
      </c>
      <c r="E741" s="43" t="s">
        <v>1694</v>
      </c>
      <c r="F741" s="43" t="s">
        <v>1696</v>
      </c>
      <c r="G741">
        <v>120</v>
      </c>
      <c r="H741">
        <v>120</v>
      </c>
      <c r="I741" s="43" t="s">
        <v>1695</v>
      </c>
      <c r="J741" s="43" t="s">
        <v>1863</v>
      </c>
      <c r="K741" s="43" t="s">
        <v>179</v>
      </c>
      <c r="L741" s="43" t="str">
        <f>IF(AND(Home!$A$1&gt;=Leave[[#This Row],[Start Time]],Home!$A$1&lt;=Leave[[#This Row],[End Time]]),"Aplica","No Aplica")</f>
        <v>No Aplica</v>
      </c>
      <c r="M741" s="43" t="str">
        <f>IF(AND(Home!$A$1&gt;=Leave[[#This Row],[Start Time]],Home!$A$1&lt;=Leave[[#This Row],[End Time]]),Home!$A$1,"No Aplica")</f>
        <v>No Aplica</v>
      </c>
      <c r="N741" s="43" t="str">
        <f>Leave[[#This Row],[User Code (Owning User) (Usuario)]]&amp;Leave[[#This Row],[fecha activa]]</f>
        <v>MIE2025010522915No Aplica</v>
      </c>
    </row>
    <row r="742" spans="1:14" x14ac:dyDescent="0.3">
      <c r="A742" s="43" t="s">
        <v>465</v>
      </c>
      <c r="B742" s="3">
        <v>45903</v>
      </c>
      <c r="C742" s="3">
        <v>45903</v>
      </c>
      <c r="D742" s="43" t="s">
        <v>2866</v>
      </c>
      <c r="E742" s="43" t="s">
        <v>1694</v>
      </c>
      <c r="F742" s="43" t="s">
        <v>1696</v>
      </c>
      <c r="G742">
        <v>330</v>
      </c>
      <c r="H742">
        <v>330</v>
      </c>
      <c r="I742" s="43" t="s">
        <v>1695</v>
      </c>
      <c r="J742" s="43" t="s">
        <v>1863</v>
      </c>
      <c r="K742" s="43" t="s">
        <v>179</v>
      </c>
      <c r="L742" s="43" t="str">
        <f>IF(AND(Home!$A$1&gt;=Leave[[#This Row],[Start Time]],Home!$A$1&lt;=Leave[[#This Row],[End Time]]),"Aplica","No Aplica")</f>
        <v>No Aplica</v>
      </c>
      <c r="M742" s="43" t="str">
        <f>IF(AND(Home!$A$1&gt;=Leave[[#This Row],[Start Time]],Home!$A$1&lt;=Leave[[#This Row],[End Time]]),Home!$A$1,"No Aplica")</f>
        <v>No Aplica</v>
      </c>
      <c r="N742" s="43" t="str">
        <f>Leave[[#This Row],[User Code (Owning User) (Usuario)]]&amp;Leave[[#This Row],[fecha activa]]</f>
        <v>MIE2025010522915No Aplica</v>
      </c>
    </row>
    <row r="743" spans="1:14" x14ac:dyDescent="0.3">
      <c r="A743" s="43" t="s">
        <v>476</v>
      </c>
      <c r="B743" s="3">
        <v>45914</v>
      </c>
      <c r="C743" s="3">
        <v>45914</v>
      </c>
      <c r="D743" s="43" t="s">
        <v>491</v>
      </c>
      <c r="E743" s="43" t="s">
        <v>1694</v>
      </c>
      <c r="F743" s="43" t="s">
        <v>1696</v>
      </c>
      <c r="G743">
        <v>540</v>
      </c>
      <c r="H743">
        <v>540</v>
      </c>
      <c r="I743" s="43" t="s">
        <v>1695</v>
      </c>
      <c r="J743" s="43" t="s">
        <v>1863</v>
      </c>
      <c r="K743" s="43" t="s">
        <v>179</v>
      </c>
      <c r="L743" s="43" t="str">
        <f>IF(AND(Home!$A$1&gt;=Leave[[#This Row],[Start Time]],Home!$A$1&lt;=Leave[[#This Row],[End Time]]),"Aplica","No Aplica")</f>
        <v>No Aplica</v>
      </c>
      <c r="M743" s="43" t="str">
        <f>IF(AND(Home!$A$1&gt;=Leave[[#This Row],[Start Time]],Home!$A$1&lt;=Leave[[#This Row],[End Time]]),Home!$A$1,"No Aplica")</f>
        <v>No Aplica</v>
      </c>
      <c r="N743" s="43" t="str">
        <f>Leave[[#This Row],[User Code (Owning User) (Usuario)]]&amp;Leave[[#This Row],[fecha activa]]</f>
        <v>MIE2025010522915No Aplica</v>
      </c>
    </row>
    <row r="744" spans="1:14" x14ac:dyDescent="0.3">
      <c r="A744" s="43" t="s">
        <v>465</v>
      </c>
      <c r="B744" s="3">
        <v>45913</v>
      </c>
      <c r="C744" s="3">
        <v>45913</v>
      </c>
      <c r="D744" s="43" t="s">
        <v>621</v>
      </c>
      <c r="E744" s="43" t="s">
        <v>1694</v>
      </c>
      <c r="F744" s="43" t="s">
        <v>1696</v>
      </c>
      <c r="G744">
        <v>120</v>
      </c>
      <c r="H744">
        <v>120</v>
      </c>
      <c r="I744" s="43" t="s">
        <v>1695</v>
      </c>
      <c r="J744" s="43" t="s">
        <v>1863</v>
      </c>
      <c r="K744" s="43" t="s">
        <v>179</v>
      </c>
      <c r="L744" s="43" t="str">
        <f>IF(AND(Home!$A$1&gt;=Leave[[#This Row],[Start Time]],Home!$A$1&lt;=Leave[[#This Row],[End Time]]),"Aplica","No Aplica")</f>
        <v>No Aplica</v>
      </c>
      <c r="M744" s="43" t="str">
        <f>IF(AND(Home!$A$1&gt;=Leave[[#This Row],[Start Time]],Home!$A$1&lt;=Leave[[#This Row],[End Time]]),Home!$A$1,"No Aplica")</f>
        <v>No Aplica</v>
      </c>
      <c r="N744" s="43" t="str">
        <f>Leave[[#This Row],[User Code (Owning User) (Usuario)]]&amp;Leave[[#This Row],[fecha activa]]</f>
        <v>MIE2025010522915No Aplica</v>
      </c>
    </row>
    <row r="745" spans="1:14" x14ac:dyDescent="0.3">
      <c r="A745" s="43" t="s">
        <v>465</v>
      </c>
      <c r="B745" s="3">
        <v>45910</v>
      </c>
      <c r="C745" s="3">
        <v>45910</v>
      </c>
      <c r="D745" s="43" t="s">
        <v>621</v>
      </c>
      <c r="E745" s="43" t="s">
        <v>1694</v>
      </c>
      <c r="F745" s="43" t="s">
        <v>1696</v>
      </c>
      <c r="G745">
        <v>120</v>
      </c>
      <c r="H745">
        <v>120</v>
      </c>
      <c r="I745" s="43" t="s">
        <v>1695</v>
      </c>
      <c r="J745" s="43" t="s">
        <v>1863</v>
      </c>
      <c r="K745" s="43" t="s">
        <v>179</v>
      </c>
      <c r="L745" s="43" t="str">
        <f>IF(AND(Home!$A$1&gt;=Leave[[#This Row],[Start Time]],Home!$A$1&lt;=Leave[[#This Row],[End Time]]),"Aplica","No Aplica")</f>
        <v>No Aplica</v>
      </c>
      <c r="M745" s="43" t="str">
        <f>IF(AND(Home!$A$1&gt;=Leave[[#This Row],[Start Time]],Home!$A$1&lt;=Leave[[#This Row],[End Time]]),Home!$A$1,"No Aplica")</f>
        <v>No Aplica</v>
      </c>
      <c r="N745" s="43" t="str">
        <f>Leave[[#This Row],[User Code (Owning User) (Usuario)]]&amp;Leave[[#This Row],[fecha activa]]</f>
        <v>MIE2025010522915No Aplica</v>
      </c>
    </row>
    <row r="746" spans="1:14" x14ac:dyDescent="0.3">
      <c r="A746" s="43" t="s">
        <v>465</v>
      </c>
      <c r="B746" s="3">
        <v>45906</v>
      </c>
      <c r="C746" s="3">
        <v>45906</v>
      </c>
      <c r="D746" s="43" t="s">
        <v>621</v>
      </c>
      <c r="E746" s="43" t="s">
        <v>1694</v>
      </c>
      <c r="F746" s="43" t="s">
        <v>1696</v>
      </c>
      <c r="G746">
        <v>120</v>
      </c>
      <c r="H746">
        <v>120</v>
      </c>
      <c r="I746" s="43" t="s">
        <v>1695</v>
      </c>
      <c r="J746" s="43" t="s">
        <v>1863</v>
      </c>
      <c r="K746" s="43" t="s">
        <v>179</v>
      </c>
      <c r="L746" s="43" t="str">
        <f>IF(AND(Home!$A$1&gt;=Leave[[#This Row],[Start Time]],Home!$A$1&lt;=Leave[[#This Row],[End Time]]),"Aplica","No Aplica")</f>
        <v>No Aplica</v>
      </c>
      <c r="M746" s="43" t="str">
        <f>IF(AND(Home!$A$1&gt;=Leave[[#This Row],[Start Time]],Home!$A$1&lt;=Leave[[#This Row],[End Time]]),Home!$A$1,"No Aplica")</f>
        <v>No Aplica</v>
      </c>
      <c r="N746" s="43" t="str">
        <f>Leave[[#This Row],[User Code (Owning User) (Usuario)]]&amp;Leave[[#This Row],[fecha activa]]</f>
        <v>MIE2025010522915No Aplica</v>
      </c>
    </row>
    <row r="747" spans="1:14" x14ac:dyDescent="0.3">
      <c r="A747" s="43" t="s">
        <v>476</v>
      </c>
      <c r="B747" s="3">
        <v>45907</v>
      </c>
      <c r="C747" s="3">
        <v>45907</v>
      </c>
      <c r="D747" s="43" t="s">
        <v>491</v>
      </c>
      <c r="E747" s="43" t="s">
        <v>1694</v>
      </c>
      <c r="F747" s="43" t="s">
        <v>1696</v>
      </c>
      <c r="G747">
        <v>540</v>
      </c>
      <c r="H747">
        <v>540</v>
      </c>
      <c r="I747" s="43" t="s">
        <v>1695</v>
      </c>
      <c r="J747" s="43" t="s">
        <v>1863</v>
      </c>
      <c r="K747" s="43" t="s">
        <v>179</v>
      </c>
      <c r="L747" s="43" t="str">
        <f>IF(AND(Home!$A$1&gt;=Leave[[#This Row],[Start Time]],Home!$A$1&lt;=Leave[[#This Row],[End Time]]),"Aplica","No Aplica")</f>
        <v>No Aplica</v>
      </c>
      <c r="M747" s="43" t="str">
        <f>IF(AND(Home!$A$1&gt;=Leave[[#This Row],[Start Time]],Home!$A$1&lt;=Leave[[#This Row],[End Time]]),Home!$A$1,"No Aplica")</f>
        <v>No Aplica</v>
      </c>
      <c r="N747" s="43" t="str">
        <f>Leave[[#This Row],[User Code (Owning User) (Usuario)]]&amp;Leave[[#This Row],[fecha activa]]</f>
        <v>MIE2025010522915No Aplica</v>
      </c>
    </row>
    <row r="748" spans="1:14" x14ac:dyDescent="0.3">
      <c r="A748" s="43" t="s">
        <v>465</v>
      </c>
      <c r="B748" s="3">
        <v>45902</v>
      </c>
      <c r="C748" s="3">
        <v>45902</v>
      </c>
      <c r="D748" s="43" t="s">
        <v>621</v>
      </c>
      <c r="E748" s="43" t="s">
        <v>1694</v>
      </c>
      <c r="F748" s="43" t="s">
        <v>1696</v>
      </c>
      <c r="G748">
        <v>120</v>
      </c>
      <c r="H748">
        <v>120</v>
      </c>
      <c r="I748" s="43" t="s">
        <v>1695</v>
      </c>
      <c r="J748" s="43" t="s">
        <v>1863</v>
      </c>
      <c r="K748" s="43" t="s">
        <v>179</v>
      </c>
      <c r="L748" s="43" t="str">
        <f>IF(AND(Home!$A$1&gt;=Leave[[#This Row],[Start Time]],Home!$A$1&lt;=Leave[[#This Row],[End Time]]),"Aplica","No Aplica")</f>
        <v>No Aplica</v>
      </c>
      <c r="M748" s="43" t="str">
        <f>IF(AND(Home!$A$1&gt;=Leave[[#This Row],[Start Time]],Home!$A$1&lt;=Leave[[#This Row],[End Time]]),Home!$A$1,"No Aplica")</f>
        <v>No Aplica</v>
      </c>
      <c r="N748" s="43" t="str">
        <f>Leave[[#This Row],[User Code (Owning User) (Usuario)]]&amp;Leave[[#This Row],[fecha activa]]</f>
        <v>MIE2025010522915No Aplica</v>
      </c>
    </row>
    <row r="749" spans="1:14" x14ac:dyDescent="0.3">
      <c r="A749" s="43" t="s">
        <v>471</v>
      </c>
      <c r="B749" s="3">
        <v>45926</v>
      </c>
      <c r="C749" s="3">
        <v>45926</v>
      </c>
      <c r="D749" s="43" t="s">
        <v>2046</v>
      </c>
      <c r="E749" s="43" t="s">
        <v>1536</v>
      </c>
      <c r="F749" s="43" t="s">
        <v>1538</v>
      </c>
      <c r="G749">
        <v>60</v>
      </c>
      <c r="H749">
        <v>60</v>
      </c>
      <c r="I749" s="43" t="s">
        <v>1537</v>
      </c>
      <c r="J749" s="43" t="s">
        <v>2226</v>
      </c>
      <c r="K749" s="43" t="s">
        <v>177</v>
      </c>
      <c r="L749" s="43" t="str">
        <f>IF(AND(Home!$A$1&gt;=Leave[[#This Row],[Start Time]],Home!$A$1&lt;=Leave[[#This Row],[End Time]]),"Aplica","No Aplica")</f>
        <v>No Aplica</v>
      </c>
      <c r="M749" s="43" t="str">
        <f>IF(AND(Home!$A$1&gt;=Leave[[#This Row],[Start Time]],Home!$A$1&lt;=Leave[[#This Row],[End Time]]),Home!$A$1,"No Aplica")</f>
        <v>No Aplica</v>
      </c>
      <c r="N749" s="43" t="str">
        <f>Leave[[#This Row],[User Code (Owning User) (Usuario)]]&amp;Leave[[#This Row],[fecha activa]]</f>
        <v>MIE2025080321470No Aplica</v>
      </c>
    </row>
    <row r="750" spans="1:14" x14ac:dyDescent="0.3">
      <c r="A750" s="43" t="s">
        <v>471</v>
      </c>
      <c r="B750" s="3">
        <v>45924</v>
      </c>
      <c r="C750" s="3">
        <v>45924</v>
      </c>
      <c r="D750" s="43" t="s">
        <v>2279</v>
      </c>
      <c r="E750" s="43" t="s">
        <v>1536</v>
      </c>
      <c r="F750" s="43" t="s">
        <v>1538</v>
      </c>
      <c r="G750">
        <v>480</v>
      </c>
      <c r="H750">
        <v>480</v>
      </c>
      <c r="I750" s="43" t="s">
        <v>1537</v>
      </c>
      <c r="J750" s="43" t="s">
        <v>2226</v>
      </c>
      <c r="K750" s="43" t="s">
        <v>177</v>
      </c>
      <c r="L750" s="43" t="str">
        <f>IF(AND(Home!$A$1&gt;=Leave[[#This Row],[Start Time]],Home!$A$1&lt;=Leave[[#This Row],[End Time]]),"Aplica","No Aplica")</f>
        <v>No Aplica</v>
      </c>
      <c r="M750" s="43" t="str">
        <f>IF(AND(Home!$A$1&gt;=Leave[[#This Row],[Start Time]],Home!$A$1&lt;=Leave[[#This Row],[End Time]]),Home!$A$1,"No Aplica")</f>
        <v>No Aplica</v>
      </c>
      <c r="N750" s="43" t="str">
        <f>Leave[[#This Row],[User Code (Owning User) (Usuario)]]&amp;Leave[[#This Row],[fecha activa]]</f>
        <v>MIE2025080321470No Aplica</v>
      </c>
    </row>
    <row r="751" spans="1:14" x14ac:dyDescent="0.3">
      <c r="A751" s="43" t="s">
        <v>471</v>
      </c>
      <c r="B751" s="3">
        <v>45925</v>
      </c>
      <c r="C751" s="3">
        <v>45925</v>
      </c>
      <c r="D751" s="43" t="s">
        <v>493</v>
      </c>
      <c r="E751" s="43" t="s">
        <v>1536</v>
      </c>
      <c r="F751" s="43" t="s">
        <v>1538</v>
      </c>
      <c r="G751">
        <v>60</v>
      </c>
      <c r="H751">
        <v>60</v>
      </c>
      <c r="I751" s="43" t="s">
        <v>1537</v>
      </c>
      <c r="J751" s="43" t="s">
        <v>2226</v>
      </c>
      <c r="K751" s="43" t="s">
        <v>177</v>
      </c>
      <c r="L751" s="43" t="str">
        <f>IF(AND(Home!$A$1&gt;=Leave[[#This Row],[Start Time]],Home!$A$1&lt;=Leave[[#This Row],[End Time]]),"Aplica","No Aplica")</f>
        <v>No Aplica</v>
      </c>
      <c r="M751" s="43" t="str">
        <f>IF(AND(Home!$A$1&gt;=Leave[[#This Row],[Start Time]],Home!$A$1&lt;=Leave[[#This Row],[End Time]]),Home!$A$1,"No Aplica")</f>
        <v>No Aplica</v>
      </c>
      <c r="N751" s="43" t="str">
        <f>Leave[[#This Row],[User Code (Owning User) (Usuario)]]&amp;Leave[[#This Row],[fecha activa]]</f>
        <v>MIE2025080321470No Aplica</v>
      </c>
    </row>
    <row r="752" spans="1:14" x14ac:dyDescent="0.3">
      <c r="A752" s="43" t="s">
        <v>471</v>
      </c>
      <c r="B752" s="3">
        <v>45923</v>
      </c>
      <c r="C752" s="3">
        <v>45923</v>
      </c>
      <c r="D752" s="43" t="s">
        <v>493</v>
      </c>
      <c r="E752" s="43" t="s">
        <v>1536</v>
      </c>
      <c r="F752" s="43" t="s">
        <v>1538</v>
      </c>
      <c r="G752">
        <v>60</v>
      </c>
      <c r="H752">
        <v>60</v>
      </c>
      <c r="I752" s="43" t="s">
        <v>1537</v>
      </c>
      <c r="J752" s="43" t="s">
        <v>2226</v>
      </c>
      <c r="K752" s="43" t="s">
        <v>177</v>
      </c>
      <c r="L752" s="43" t="str">
        <f>IF(AND(Home!$A$1&gt;=Leave[[#This Row],[Start Time]],Home!$A$1&lt;=Leave[[#This Row],[End Time]]),"Aplica","No Aplica")</f>
        <v>No Aplica</v>
      </c>
      <c r="M752" s="43" t="str">
        <f>IF(AND(Home!$A$1&gt;=Leave[[#This Row],[Start Time]],Home!$A$1&lt;=Leave[[#This Row],[End Time]]),Home!$A$1,"No Aplica")</f>
        <v>No Aplica</v>
      </c>
      <c r="N752" s="43" t="str">
        <f>Leave[[#This Row],[User Code (Owning User) (Usuario)]]&amp;Leave[[#This Row],[fecha activa]]</f>
        <v>MIE2025080321470No Aplica</v>
      </c>
    </row>
    <row r="753" spans="1:14" x14ac:dyDescent="0.3">
      <c r="A753" s="43" t="s">
        <v>471</v>
      </c>
      <c r="B753" s="3">
        <v>45922</v>
      </c>
      <c r="C753" s="3">
        <v>45922</v>
      </c>
      <c r="D753" s="43" t="s">
        <v>493</v>
      </c>
      <c r="E753" s="43" t="s">
        <v>1536</v>
      </c>
      <c r="F753" s="43" t="s">
        <v>1538</v>
      </c>
      <c r="G753">
        <v>60</v>
      </c>
      <c r="H753">
        <v>60</v>
      </c>
      <c r="I753" s="43" t="s">
        <v>1537</v>
      </c>
      <c r="J753" s="43" t="s">
        <v>2226</v>
      </c>
      <c r="K753" s="43" t="s">
        <v>177</v>
      </c>
      <c r="L753" s="43" t="str">
        <f>IF(AND(Home!$A$1&gt;=Leave[[#This Row],[Start Time]],Home!$A$1&lt;=Leave[[#This Row],[End Time]]),"Aplica","No Aplica")</f>
        <v>Aplica</v>
      </c>
      <c r="M753" s="43">
        <f>IF(AND(Home!$A$1&gt;=Leave[[#This Row],[Start Time]],Home!$A$1&lt;=Leave[[#This Row],[End Time]]),Home!$A$1,"No Aplica")</f>
        <v>45922</v>
      </c>
      <c r="N753" s="43" t="str">
        <f>Leave[[#This Row],[User Code (Owning User) (Usuario)]]&amp;Leave[[#This Row],[fecha activa]]</f>
        <v>MIE202508032147045922</v>
      </c>
    </row>
    <row r="754" spans="1:14" x14ac:dyDescent="0.3">
      <c r="A754" s="43" t="s">
        <v>468</v>
      </c>
      <c r="B754" s="3">
        <v>45928</v>
      </c>
      <c r="C754" s="3">
        <v>45928</v>
      </c>
      <c r="D754" s="43" t="s">
        <v>2279</v>
      </c>
      <c r="E754" s="43" t="s">
        <v>1536</v>
      </c>
      <c r="F754" s="43" t="s">
        <v>1538</v>
      </c>
      <c r="G754">
        <v>480</v>
      </c>
      <c r="H754">
        <v>480</v>
      </c>
      <c r="I754" s="43" t="s">
        <v>1537</v>
      </c>
      <c r="J754" s="43" t="s">
        <v>2226</v>
      </c>
      <c r="K754" s="43" t="s">
        <v>177</v>
      </c>
      <c r="L754" s="43" t="str">
        <f>IF(AND(Home!$A$1&gt;=Leave[[#This Row],[Start Time]],Home!$A$1&lt;=Leave[[#This Row],[End Time]]),"Aplica","No Aplica")</f>
        <v>No Aplica</v>
      </c>
      <c r="M754" s="43" t="str">
        <f>IF(AND(Home!$A$1&gt;=Leave[[#This Row],[Start Time]],Home!$A$1&lt;=Leave[[#This Row],[End Time]]),Home!$A$1,"No Aplica")</f>
        <v>No Aplica</v>
      </c>
      <c r="N754" s="43" t="str">
        <f>Leave[[#This Row],[User Code (Owning User) (Usuario)]]&amp;Leave[[#This Row],[fecha activa]]</f>
        <v>MIE2025080321470No Aplica</v>
      </c>
    </row>
    <row r="755" spans="1:14" x14ac:dyDescent="0.3">
      <c r="A755" s="43" t="s">
        <v>471</v>
      </c>
      <c r="B755" s="3">
        <v>45919</v>
      </c>
      <c r="C755" s="3">
        <v>45919</v>
      </c>
      <c r="D755" s="43" t="s">
        <v>493</v>
      </c>
      <c r="E755" s="43" t="s">
        <v>1536</v>
      </c>
      <c r="F755" s="43" t="s">
        <v>1538</v>
      </c>
      <c r="G755">
        <v>60</v>
      </c>
      <c r="H755">
        <v>60</v>
      </c>
      <c r="I755" s="43" t="s">
        <v>1537</v>
      </c>
      <c r="J755" s="43" t="s">
        <v>2226</v>
      </c>
      <c r="K755" s="43" t="s">
        <v>177</v>
      </c>
      <c r="L755" s="43" t="str">
        <f>IF(AND(Home!$A$1&gt;=Leave[[#This Row],[Start Time]],Home!$A$1&lt;=Leave[[#This Row],[End Time]]),"Aplica","No Aplica")</f>
        <v>No Aplica</v>
      </c>
      <c r="M755" s="43" t="str">
        <f>IF(AND(Home!$A$1&gt;=Leave[[#This Row],[Start Time]],Home!$A$1&lt;=Leave[[#This Row],[End Time]]),Home!$A$1,"No Aplica")</f>
        <v>No Aplica</v>
      </c>
      <c r="N755" s="43" t="str">
        <f>Leave[[#This Row],[User Code (Owning User) (Usuario)]]&amp;Leave[[#This Row],[fecha activa]]</f>
        <v>MIE2025080321470No Aplica</v>
      </c>
    </row>
    <row r="756" spans="1:14" x14ac:dyDescent="0.3">
      <c r="A756" s="43" t="s">
        <v>471</v>
      </c>
      <c r="B756" s="3">
        <v>45918</v>
      </c>
      <c r="C756" s="3">
        <v>45918</v>
      </c>
      <c r="D756" s="43" t="s">
        <v>493</v>
      </c>
      <c r="E756" s="43" t="s">
        <v>1536</v>
      </c>
      <c r="F756" s="43" t="s">
        <v>1538</v>
      </c>
      <c r="G756">
        <v>60</v>
      </c>
      <c r="H756">
        <v>60</v>
      </c>
      <c r="I756" s="43" t="s">
        <v>1537</v>
      </c>
      <c r="J756" s="43" t="s">
        <v>2226</v>
      </c>
      <c r="K756" s="43" t="s">
        <v>177</v>
      </c>
      <c r="L756" s="43" t="str">
        <f>IF(AND(Home!$A$1&gt;=Leave[[#This Row],[Start Time]],Home!$A$1&lt;=Leave[[#This Row],[End Time]]),"Aplica","No Aplica")</f>
        <v>No Aplica</v>
      </c>
      <c r="M756" s="43" t="str">
        <f>IF(AND(Home!$A$1&gt;=Leave[[#This Row],[Start Time]],Home!$A$1&lt;=Leave[[#This Row],[End Time]]),Home!$A$1,"No Aplica")</f>
        <v>No Aplica</v>
      </c>
      <c r="N756" s="43" t="str">
        <f>Leave[[#This Row],[User Code (Owning User) (Usuario)]]&amp;Leave[[#This Row],[fecha activa]]</f>
        <v>MIE2025080321470No Aplica</v>
      </c>
    </row>
    <row r="757" spans="1:14" x14ac:dyDescent="0.3">
      <c r="A757" s="43" t="s">
        <v>468</v>
      </c>
      <c r="B757" s="3">
        <v>45917</v>
      </c>
      <c r="C757" s="3">
        <v>45917</v>
      </c>
      <c r="D757" s="43" t="s">
        <v>851</v>
      </c>
      <c r="E757" s="43" t="s">
        <v>1536</v>
      </c>
      <c r="F757" s="43" t="s">
        <v>1538</v>
      </c>
      <c r="G757">
        <v>480</v>
      </c>
      <c r="H757">
        <v>480</v>
      </c>
      <c r="I757" s="43" t="s">
        <v>1537</v>
      </c>
      <c r="J757" s="43" t="s">
        <v>2226</v>
      </c>
      <c r="K757" s="43" t="s">
        <v>177</v>
      </c>
      <c r="L757" s="43" t="str">
        <f>IF(AND(Home!$A$1&gt;=Leave[[#This Row],[Start Time]],Home!$A$1&lt;=Leave[[#This Row],[End Time]]),"Aplica","No Aplica")</f>
        <v>No Aplica</v>
      </c>
      <c r="M757" s="43" t="str">
        <f>IF(AND(Home!$A$1&gt;=Leave[[#This Row],[Start Time]],Home!$A$1&lt;=Leave[[#This Row],[End Time]]),Home!$A$1,"No Aplica")</f>
        <v>No Aplica</v>
      </c>
      <c r="N757" s="43" t="str">
        <f>Leave[[#This Row],[User Code (Owning User) (Usuario)]]&amp;Leave[[#This Row],[fecha activa]]</f>
        <v>MIE2025080321470No Aplica</v>
      </c>
    </row>
    <row r="758" spans="1:14" x14ac:dyDescent="0.3">
      <c r="A758" s="43" t="s">
        <v>471</v>
      </c>
      <c r="B758" s="3">
        <v>45916</v>
      </c>
      <c r="C758" s="3">
        <v>45916</v>
      </c>
      <c r="D758" s="43" t="s">
        <v>621</v>
      </c>
      <c r="E758" s="43" t="s">
        <v>1536</v>
      </c>
      <c r="F758" s="43" t="s">
        <v>1538</v>
      </c>
      <c r="G758">
        <v>60</v>
      </c>
      <c r="H758">
        <v>60</v>
      </c>
      <c r="I758" s="43" t="s">
        <v>1537</v>
      </c>
      <c r="J758" s="43" t="s">
        <v>2226</v>
      </c>
      <c r="K758" s="43" t="s">
        <v>177</v>
      </c>
      <c r="L758" s="43" t="str">
        <f>IF(AND(Home!$A$1&gt;=Leave[[#This Row],[Start Time]],Home!$A$1&lt;=Leave[[#This Row],[End Time]]),"Aplica","No Aplica")</f>
        <v>No Aplica</v>
      </c>
      <c r="M758" s="43" t="str">
        <f>IF(AND(Home!$A$1&gt;=Leave[[#This Row],[Start Time]],Home!$A$1&lt;=Leave[[#This Row],[End Time]]),Home!$A$1,"No Aplica")</f>
        <v>No Aplica</v>
      </c>
      <c r="N758" s="43" t="str">
        <f>Leave[[#This Row],[User Code (Owning User) (Usuario)]]&amp;Leave[[#This Row],[fecha activa]]</f>
        <v>MIE2025080321470No Aplica</v>
      </c>
    </row>
    <row r="759" spans="1:14" x14ac:dyDescent="0.3">
      <c r="A759" s="43" t="s">
        <v>471</v>
      </c>
      <c r="B759" s="3">
        <v>45915</v>
      </c>
      <c r="C759" s="3">
        <v>45915</v>
      </c>
      <c r="D759" s="43" t="s">
        <v>621</v>
      </c>
      <c r="E759" s="43" t="s">
        <v>1536</v>
      </c>
      <c r="F759" s="43" t="s">
        <v>1538</v>
      </c>
      <c r="G759">
        <v>60</v>
      </c>
      <c r="H759">
        <v>60</v>
      </c>
      <c r="I759" s="43" t="s">
        <v>1537</v>
      </c>
      <c r="J759" s="43" t="s">
        <v>2226</v>
      </c>
      <c r="K759" s="43" t="s">
        <v>177</v>
      </c>
      <c r="L759" s="43" t="str">
        <f>IF(AND(Home!$A$1&gt;=Leave[[#This Row],[Start Time]],Home!$A$1&lt;=Leave[[#This Row],[End Time]]),"Aplica","No Aplica")</f>
        <v>No Aplica</v>
      </c>
      <c r="M759" s="43" t="str">
        <f>IF(AND(Home!$A$1&gt;=Leave[[#This Row],[Start Time]],Home!$A$1&lt;=Leave[[#This Row],[End Time]]),Home!$A$1,"No Aplica")</f>
        <v>No Aplica</v>
      </c>
      <c r="N759" s="43" t="str">
        <f>Leave[[#This Row],[User Code (Owning User) (Usuario)]]&amp;Leave[[#This Row],[fecha activa]]</f>
        <v>MIE2025080321470No Aplica</v>
      </c>
    </row>
    <row r="760" spans="1:14" x14ac:dyDescent="0.3">
      <c r="A760" s="43" t="s">
        <v>471</v>
      </c>
      <c r="B760" s="3">
        <v>45912</v>
      </c>
      <c r="C760" s="3">
        <v>45912</v>
      </c>
      <c r="D760" s="43" t="s">
        <v>493</v>
      </c>
      <c r="E760" s="43" t="s">
        <v>1536</v>
      </c>
      <c r="F760" s="43" t="s">
        <v>1538</v>
      </c>
      <c r="G760">
        <v>60</v>
      </c>
      <c r="H760">
        <v>60</v>
      </c>
      <c r="I760" s="43" t="s">
        <v>1537</v>
      </c>
      <c r="J760" s="43" t="s">
        <v>2226</v>
      </c>
      <c r="K760" s="43" t="s">
        <v>177</v>
      </c>
      <c r="L760" s="43" t="str">
        <f>IF(AND(Home!$A$1&gt;=Leave[[#This Row],[Start Time]],Home!$A$1&lt;=Leave[[#This Row],[End Time]]),"Aplica","No Aplica")</f>
        <v>No Aplica</v>
      </c>
      <c r="M760" s="43" t="str">
        <f>IF(AND(Home!$A$1&gt;=Leave[[#This Row],[Start Time]],Home!$A$1&lt;=Leave[[#This Row],[End Time]]),Home!$A$1,"No Aplica")</f>
        <v>No Aplica</v>
      </c>
      <c r="N760" s="43" t="str">
        <f>Leave[[#This Row],[User Code (Owning User) (Usuario)]]&amp;Leave[[#This Row],[fecha activa]]</f>
        <v>MIE2025080321470No Aplica</v>
      </c>
    </row>
    <row r="761" spans="1:14" x14ac:dyDescent="0.3">
      <c r="A761" s="43" t="s">
        <v>471</v>
      </c>
      <c r="B761" s="3">
        <v>45911</v>
      </c>
      <c r="C761" s="3">
        <v>45911</v>
      </c>
      <c r="D761" s="43" t="s">
        <v>621</v>
      </c>
      <c r="E761" s="43" t="s">
        <v>1536</v>
      </c>
      <c r="F761" s="43" t="s">
        <v>1538</v>
      </c>
      <c r="G761">
        <v>60</v>
      </c>
      <c r="H761">
        <v>60</v>
      </c>
      <c r="I761" s="43" t="s">
        <v>1537</v>
      </c>
      <c r="J761" s="43" t="s">
        <v>2226</v>
      </c>
      <c r="K761" s="43" t="s">
        <v>177</v>
      </c>
      <c r="L761" s="43" t="str">
        <f>IF(AND(Home!$A$1&gt;=Leave[[#This Row],[Start Time]],Home!$A$1&lt;=Leave[[#This Row],[End Time]]),"Aplica","No Aplica")</f>
        <v>No Aplica</v>
      </c>
      <c r="M761" s="43" t="str">
        <f>IF(AND(Home!$A$1&gt;=Leave[[#This Row],[Start Time]],Home!$A$1&lt;=Leave[[#This Row],[End Time]]),Home!$A$1,"No Aplica")</f>
        <v>No Aplica</v>
      </c>
      <c r="N761" s="43" t="str">
        <f>Leave[[#This Row],[User Code (Owning User) (Usuario)]]&amp;Leave[[#This Row],[fecha activa]]</f>
        <v>MIE2025080321470No Aplica</v>
      </c>
    </row>
    <row r="762" spans="1:14" x14ac:dyDescent="0.3">
      <c r="A762" s="43" t="s">
        <v>468</v>
      </c>
      <c r="B762" s="3">
        <v>45910</v>
      </c>
      <c r="C762" s="3">
        <v>45910</v>
      </c>
      <c r="D762" s="43" t="s">
        <v>2279</v>
      </c>
      <c r="E762" s="43" t="s">
        <v>1536</v>
      </c>
      <c r="F762" s="43" t="s">
        <v>1538</v>
      </c>
      <c r="G762">
        <v>480</v>
      </c>
      <c r="H762">
        <v>480</v>
      </c>
      <c r="I762" s="43" t="s">
        <v>1537</v>
      </c>
      <c r="J762" s="43" t="s">
        <v>2226</v>
      </c>
      <c r="K762" s="43" t="s">
        <v>177</v>
      </c>
      <c r="L762" s="43" t="str">
        <f>IF(AND(Home!$A$1&gt;=Leave[[#This Row],[Start Time]],Home!$A$1&lt;=Leave[[#This Row],[End Time]]),"Aplica","No Aplica")</f>
        <v>No Aplica</v>
      </c>
      <c r="M762" s="43" t="str">
        <f>IF(AND(Home!$A$1&gt;=Leave[[#This Row],[Start Time]],Home!$A$1&lt;=Leave[[#This Row],[End Time]]),Home!$A$1,"No Aplica")</f>
        <v>No Aplica</v>
      </c>
      <c r="N762" s="43" t="str">
        <f>Leave[[#This Row],[User Code (Owning User) (Usuario)]]&amp;Leave[[#This Row],[fecha activa]]</f>
        <v>MIE2025080321470No Aplica</v>
      </c>
    </row>
    <row r="763" spans="1:14" x14ac:dyDescent="0.3">
      <c r="A763" s="43" t="s">
        <v>471</v>
      </c>
      <c r="B763" s="3">
        <v>45909</v>
      </c>
      <c r="C763" s="3">
        <v>45909</v>
      </c>
      <c r="D763" s="43" t="s">
        <v>621</v>
      </c>
      <c r="E763" s="43" t="s">
        <v>1536</v>
      </c>
      <c r="F763" s="43" t="s">
        <v>1538</v>
      </c>
      <c r="G763">
        <v>60</v>
      </c>
      <c r="H763">
        <v>60</v>
      </c>
      <c r="I763" s="43" t="s">
        <v>1537</v>
      </c>
      <c r="J763" s="43" t="s">
        <v>2226</v>
      </c>
      <c r="K763" s="43" t="s">
        <v>177</v>
      </c>
      <c r="L763" s="43" t="str">
        <f>IF(AND(Home!$A$1&gt;=Leave[[#This Row],[Start Time]],Home!$A$1&lt;=Leave[[#This Row],[End Time]]),"Aplica","No Aplica")</f>
        <v>No Aplica</v>
      </c>
      <c r="M763" s="43" t="str">
        <f>IF(AND(Home!$A$1&gt;=Leave[[#This Row],[Start Time]],Home!$A$1&lt;=Leave[[#This Row],[End Time]]),Home!$A$1,"No Aplica")</f>
        <v>No Aplica</v>
      </c>
      <c r="N763" s="43" t="str">
        <f>Leave[[#This Row],[User Code (Owning User) (Usuario)]]&amp;Leave[[#This Row],[fecha activa]]</f>
        <v>MIE2025080321470No Aplica</v>
      </c>
    </row>
    <row r="764" spans="1:14" x14ac:dyDescent="0.3">
      <c r="A764" s="43" t="s">
        <v>471</v>
      </c>
      <c r="B764" s="3">
        <v>45908</v>
      </c>
      <c r="C764" s="3">
        <v>45908</v>
      </c>
      <c r="D764" s="43" t="s">
        <v>493</v>
      </c>
      <c r="E764" s="43" t="s">
        <v>1536</v>
      </c>
      <c r="F764" s="43" t="s">
        <v>1538</v>
      </c>
      <c r="G764">
        <v>60</v>
      </c>
      <c r="H764">
        <v>60</v>
      </c>
      <c r="I764" s="43" t="s">
        <v>1537</v>
      </c>
      <c r="J764" s="43" t="s">
        <v>2226</v>
      </c>
      <c r="K764" s="43" t="s">
        <v>177</v>
      </c>
      <c r="L764" s="43" t="str">
        <f>IF(AND(Home!$A$1&gt;=Leave[[#This Row],[Start Time]],Home!$A$1&lt;=Leave[[#This Row],[End Time]]),"Aplica","No Aplica")</f>
        <v>No Aplica</v>
      </c>
      <c r="M764" s="43" t="str">
        <f>IF(AND(Home!$A$1&gt;=Leave[[#This Row],[Start Time]],Home!$A$1&lt;=Leave[[#This Row],[End Time]]),Home!$A$1,"No Aplica")</f>
        <v>No Aplica</v>
      </c>
      <c r="N764" s="43" t="str">
        <f>Leave[[#This Row],[User Code (Owning User) (Usuario)]]&amp;Leave[[#This Row],[fecha activa]]</f>
        <v>MIE2025080321470No Aplica</v>
      </c>
    </row>
    <row r="765" spans="1:14" x14ac:dyDescent="0.3">
      <c r="A765" s="43" t="s">
        <v>471</v>
      </c>
      <c r="B765" s="3">
        <v>45905</v>
      </c>
      <c r="C765" s="3">
        <v>45905</v>
      </c>
      <c r="D765" s="43" t="s">
        <v>2059</v>
      </c>
      <c r="E765" s="43" t="s">
        <v>1536</v>
      </c>
      <c r="F765" s="43" t="s">
        <v>1538</v>
      </c>
      <c r="G765">
        <v>60</v>
      </c>
      <c r="H765">
        <v>60</v>
      </c>
      <c r="I765" s="43" t="s">
        <v>1537</v>
      </c>
      <c r="J765" s="43" t="s">
        <v>2226</v>
      </c>
      <c r="K765" s="43" t="s">
        <v>177</v>
      </c>
      <c r="L765" s="43" t="str">
        <f>IF(AND(Home!$A$1&gt;=Leave[[#This Row],[Start Time]],Home!$A$1&lt;=Leave[[#This Row],[End Time]]),"Aplica","No Aplica")</f>
        <v>No Aplica</v>
      </c>
      <c r="M765" s="43" t="str">
        <f>IF(AND(Home!$A$1&gt;=Leave[[#This Row],[Start Time]],Home!$A$1&lt;=Leave[[#This Row],[End Time]]),Home!$A$1,"No Aplica")</f>
        <v>No Aplica</v>
      </c>
      <c r="N765" s="43" t="str">
        <f>Leave[[#This Row],[User Code (Owning User) (Usuario)]]&amp;Leave[[#This Row],[fecha activa]]</f>
        <v>MIE2025080321470No Aplica</v>
      </c>
    </row>
    <row r="766" spans="1:14" x14ac:dyDescent="0.3">
      <c r="A766" s="43" t="s">
        <v>471</v>
      </c>
      <c r="B766" s="3">
        <v>45904</v>
      </c>
      <c r="C766" s="3">
        <v>45904</v>
      </c>
      <c r="D766" s="43" t="s">
        <v>2688</v>
      </c>
      <c r="E766" s="43" t="s">
        <v>1536</v>
      </c>
      <c r="F766" s="43" t="s">
        <v>1538</v>
      </c>
      <c r="G766">
        <v>60</v>
      </c>
      <c r="H766">
        <v>60</v>
      </c>
      <c r="I766" s="43" t="s">
        <v>1537</v>
      </c>
      <c r="J766" s="43" t="s">
        <v>2226</v>
      </c>
      <c r="K766" s="43" t="s">
        <v>177</v>
      </c>
      <c r="L766" s="43" t="str">
        <f>IF(AND(Home!$A$1&gt;=Leave[[#This Row],[Start Time]],Home!$A$1&lt;=Leave[[#This Row],[End Time]]),"Aplica","No Aplica")</f>
        <v>No Aplica</v>
      </c>
      <c r="M766" s="43" t="str">
        <f>IF(AND(Home!$A$1&gt;=Leave[[#This Row],[Start Time]],Home!$A$1&lt;=Leave[[#This Row],[End Time]]),Home!$A$1,"No Aplica")</f>
        <v>No Aplica</v>
      </c>
      <c r="N766" s="43" t="str">
        <f>Leave[[#This Row],[User Code (Owning User) (Usuario)]]&amp;Leave[[#This Row],[fecha activa]]</f>
        <v>MIE2025080321470No Aplica</v>
      </c>
    </row>
    <row r="767" spans="1:14" x14ac:dyDescent="0.3">
      <c r="A767" s="43" t="s">
        <v>471</v>
      </c>
      <c r="B767" s="3">
        <v>45902</v>
      </c>
      <c r="C767" s="3">
        <v>45902</v>
      </c>
      <c r="D767" s="43" t="s">
        <v>602</v>
      </c>
      <c r="E767" s="43" t="s">
        <v>1536</v>
      </c>
      <c r="F767" s="43" t="s">
        <v>1538</v>
      </c>
      <c r="G767">
        <v>60</v>
      </c>
      <c r="H767">
        <v>60</v>
      </c>
      <c r="I767" s="43" t="s">
        <v>1537</v>
      </c>
      <c r="J767" s="43" t="s">
        <v>2226</v>
      </c>
      <c r="K767" s="43" t="s">
        <v>177</v>
      </c>
      <c r="L767" s="43" t="str">
        <f>IF(AND(Home!$A$1&gt;=Leave[[#This Row],[Start Time]],Home!$A$1&lt;=Leave[[#This Row],[End Time]]),"Aplica","No Aplica")</f>
        <v>No Aplica</v>
      </c>
      <c r="M767" s="43" t="str">
        <f>IF(AND(Home!$A$1&gt;=Leave[[#This Row],[Start Time]],Home!$A$1&lt;=Leave[[#This Row],[End Time]]),Home!$A$1,"No Aplica")</f>
        <v>No Aplica</v>
      </c>
      <c r="N767" s="43" t="str">
        <f>Leave[[#This Row],[User Code (Owning User) (Usuario)]]&amp;Leave[[#This Row],[fecha activa]]</f>
        <v>MIE2025080321470No Aplica</v>
      </c>
    </row>
    <row r="768" spans="1:14" x14ac:dyDescent="0.3">
      <c r="A768" s="43" t="s">
        <v>471</v>
      </c>
      <c r="B768" s="3">
        <v>45901</v>
      </c>
      <c r="C768" s="3">
        <v>45901</v>
      </c>
      <c r="D768" s="43" t="s">
        <v>2689</v>
      </c>
      <c r="E768" s="43" t="s">
        <v>1536</v>
      </c>
      <c r="F768" s="43" t="s">
        <v>1538</v>
      </c>
      <c r="G768">
        <v>60</v>
      </c>
      <c r="H768">
        <v>60</v>
      </c>
      <c r="I768" s="43" t="s">
        <v>1537</v>
      </c>
      <c r="J768" s="43" t="s">
        <v>2226</v>
      </c>
      <c r="K768" s="43" t="s">
        <v>177</v>
      </c>
      <c r="L768" s="43" t="str">
        <f>IF(AND(Home!$A$1&gt;=Leave[[#This Row],[Start Time]],Home!$A$1&lt;=Leave[[#This Row],[End Time]]),"Aplica","No Aplica")</f>
        <v>No Aplica</v>
      </c>
      <c r="M768" s="43" t="str">
        <f>IF(AND(Home!$A$1&gt;=Leave[[#This Row],[Start Time]],Home!$A$1&lt;=Leave[[#This Row],[End Time]]),Home!$A$1,"No Aplica")</f>
        <v>No Aplica</v>
      </c>
      <c r="N768" s="43" t="str">
        <f>Leave[[#This Row],[User Code (Owning User) (Usuario)]]&amp;Leave[[#This Row],[fecha activa]]</f>
        <v>MIE2025080321470No Aplica</v>
      </c>
    </row>
    <row r="769" spans="1:14" x14ac:dyDescent="0.3">
      <c r="A769" s="43" t="s">
        <v>468</v>
      </c>
      <c r="B769" s="3">
        <v>45903</v>
      </c>
      <c r="C769" s="3">
        <v>45903</v>
      </c>
      <c r="D769" s="43" t="s">
        <v>2332</v>
      </c>
      <c r="E769" s="43" t="s">
        <v>1536</v>
      </c>
      <c r="F769" s="43" t="s">
        <v>1538</v>
      </c>
      <c r="G769">
        <v>540</v>
      </c>
      <c r="H769">
        <v>540</v>
      </c>
      <c r="I769" s="43" t="s">
        <v>1537</v>
      </c>
      <c r="J769" s="43" t="s">
        <v>2226</v>
      </c>
      <c r="K769" s="43" t="s">
        <v>177</v>
      </c>
      <c r="L769" s="43" t="str">
        <f>IF(AND(Home!$A$1&gt;=Leave[[#This Row],[Start Time]],Home!$A$1&lt;=Leave[[#This Row],[End Time]]),"Aplica","No Aplica")</f>
        <v>No Aplica</v>
      </c>
      <c r="M769" s="43" t="str">
        <f>IF(AND(Home!$A$1&gt;=Leave[[#This Row],[Start Time]],Home!$A$1&lt;=Leave[[#This Row],[End Time]]),Home!$A$1,"No Aplica")</f>
        <v>No Aplica</v>
      </c>
      <c r="N769" s="43" t="str">
        <f>Leave[[#This Row],[User Code (Owning User) (Usuario)]]&amp;Leave[[#This Row],[fecha activa]]</f>
        <v>MIE2025080321470No Aplica</v>
      </c>
    </row>
    <row r="770" spans="1:14" x14ac:dyDescent="0.3">
      <c r="A770" s="43" t="s">
        <v>476</v>
      </c>
      <c r="B770" s="3">
        <v>45918</v>
      </c>
      <c r="C770" s="3">
        <v>45918</v>
      </c>
      <c r="D770" s="43" t="s">
        <v>3736</v>
      </c>
      <c r="E770" s="43" t="s">
        <v>754</v>
      </c>
      <c r="F770" s="43" t="s">
        <v>755</v>
      </c>
      <c r="G770">
        <v>540</v>
      </c>
      <c r="H770">
        <v>540</v>
      </c>
      <c r="I770" s="43" t="s">
        <v>1132</v>
      </c>
      <c r="J770" s="43" t="s">
        <v>972</v>
      </c>
      <c r="K770" s="43" t="s">
        <v>178</v>
      </c>
      <c r="L770" s="43" t="str">
        <f>IF(AND(Home!$A$1&gt;=Leave[[#This Row],[Start Time]],Home!$A$1&lt;=Leave[[#This Row],[End Time]]),"Aplica","No Aplica")</f>
        <v>No Aplica</v>
      </c>
      <c r="M770" s="43" t="str">
        <f>IF(AND(Home!$A$1&gt;=Leave[[#This Row],[Start Time]],Home!$A$1&lt;=Leave[[#This Row],[End Time]]),Home!$A$1,"No Aplica")</f>
        <v>No Aplica</v>
      </c>
      <c r="N770" s="43" t="str">
        <f>Leave[[#This Row],[User Code (Owning User) (Usuario)]]&amp;Leave[[#This Row],[fecha activa]]</f>
        <v>MIE2024221017907No Aplica</v>
      </c>
    </row>
    <row r="771" spans="1:14" x14ac:dyDescent="0.3">
      <c r="A771" s="43" t="s">
        <v>476</v>
      </c>
      <c r="B771" s="3">
        <v>45928</v>
      </c>
      <c r="C771" s="3">
        <v>45928</v>
      </c>
      <c r="D771" s="43" t="s">
        <v>2818</v>
      </c>
      <c r="E771" s="43" t="s">
        <v>754</v>
      </c>
      <c r="F771" s="43" t="s">
        <v>755</v>
      </c>
      <c r="G771">
        <v>540</v>
      </c>
      <c r="H771">
        <v>540</v>
      </c>
      <c r="I771" s="43" t="s">
        <v>1132</v>
      </c>
      <c r="J771" s="43" t="s">
        <v>972</v>
      </c>
      <c r="K771" s="43" t="s">
        <v>178</v>
      </c>
      <c r="L771" s="43" t="str">
        <f>IF(AND(Home!$A$1&gt;=Leave[[#This Row],[Start Time]],Home!$A$1&lt;=Leave[[#This Row],[End Time]]),"Aplica","No Aplica")</f>
        <v>No Aplica</v>
      </c>
      <c r="M771" s="43" t="str">
        <f>IF(AND(Home!$A$1&gt;=Leave[[#This Row],[Start Time]],Home!$A$1&lt;=Leave[[#This Row],[End Time]]),Home!$A$1,"No Aplica")</f>
        <v>No Aplica</v>
      </c>
      <c r="N771" s="43" t="str">
        <f>Leave[[#This Row],[User Code (Owning User) (Usuario)]]&amp;Leave[[#This Row],[fecha activa]]</f>
        <v>MIE2024221017907No Aplica</v>
      </c>
    </row>
    <row r="772" spans="1:14" x14ac:dyDescent="0.3">
      <c r="A772" s="43" t="s">
        <v>476</v>
      </c>
      <c r="B772" s="3">
        <v>45921</v>
      </c>
      <c r="C772" s="3">
        <v>45921</v>
      </c>
      <c r="D772" s="43" t="s">
        <v>2818</v>
      </c>
      <c r="E772" s="43" t="s">
        <v>754</v>
      </c>
      <c r="F772" s="43" t="s">
        <v>755</v>
      </c>
      <c r="G772">
        <v>540</v>
      </c>
      <c r="H772">
        <v>540</v>
      </c>
      <c r="I772" s="43" t="s">
        <v>1132</v>
      </c>
      <c r="J772" s="43" t="s">
        <v>972</v>
      </c>
      <c r="K772" s="43" t="s">
        <v>178</v>
      </c>
      <c r="L772" s="43" t="str">
        <f>IF(AND(Home!$A$1&gt;=Leave[[#This Row],[Start Time]],Home!$A$1&lt;=Leave[[#This Row],[End Time]]),"Aplica","No Aplica")</f>
        <v>No Aplica</v>
      </c>
      <c r="M772" s="43" t="str">
        <f>IF(AND(Home!$A$1&gt;=Leave[[#This Row],[Start Time]],Home!$A$1&lt;=Leave[[#This Row],[End Time]]),Home!$A$1,"No Aplica")</f>
        <v>No Aplica</v>
      </c>
      <c r="N772" s="43" t="str">
        <f>Leave[[#This Row],[User Code (Owning User) (Usuario)]]&amp;Leave[[#This Row],[fecha activa]]</f>
        <v>MIE2024221017907No Aplica</v>
      </c>
    </row>
    <row r="773" spans="1:14" x14ac:dyDescent="0.3">
      <c r="A773" s="43" t="s">
        <v>476</v>
      </c>
      <c r="B773" s="3">
        <v>45914</v>
      </c>
      <c r="C773" s="3">
        <v>45914</v>
      </c>
      <c r="D773" s="43" t="s">
        <v>2818</v>
      </c>
      <c r="E773" s="43" t="s">
        <v>754</v>
      </c>
      <c r="F773" s="43" t="s">
        <v>755</v>
      </c>
      <c r="G773">
        <v>540</v>
      </c>
      <c r="H773">
        <v>540</v>
      </c>
      <c r="I773" s="43" t="s">
        <v>1132</v>
      </c>
      <c r="J773" s="43" t="s">
        <v>972</v>
      </c>
      <c r="K773" s="43" t="s">
        <v>178</v>
      </c>
      <c r="L773" s="43" t="str">
        <f>IF(AND(Home!$A$1&gt;=Leave[[#This Row],[Start Time]],Home!$A$1&lt;=Leave[[#This Row],[End Time]]),"Aplica","No Aplica")</f>
        <v>No Aplica</v>
      </c>
      <c r="M773" s="43" t="str">
        <f>IF(AND(Home!$A$1&gt;=Leave[[#This Row],[Start Time]],Home!$A$1&lt;=Leave[[#This Row],[End Time]]),Home!$A$1,"No Aplica")</f>
        <v>No Aplica</v>
      </c>
      <c r="N773" s="43" t="str">
        <f>Leave[[#This Row],[User Code (Owning User) (Usuario)]]&amp;Leave[[#This Row],[fecha activa]]</f>
        <v>MIE2024221017907No Aplica</v>
      </c>
    </row>
    <row r="774" spans="1:14" x14ac:dyDescent="0.3">
      <c r="A774" s="43" t="s">
        <v>465</v>
      </c>
      <c r="B774" s="3">
        <v>45919</v>
      </c>
      <c r="C774" s="3">
        <v>45919</v>
      </c>
      <c r="D774" s="43" t="s">
        <v>469</v>
      </c>
      <c r="E774" s="43" t="s">
        <v>3160</v>
      </c>
      <c r="F774" s="43" t="s">
        <v>3162</v>
      </c>
      <c r="G774">
        <v>900</v>
      </c>
      <c r="H774">
        <v>540</v>
      </c>
      <c r="I774" s="43" t="s">
        <v>3161</v>
      </c>
      <c r="J774" s="43" t="s">
        <v>1487</v>
      </c>
      <c r="K774" s="43" t="s">
        <v>177</v>
      </c>
      <c r="L774" s="43" t="str">
        <f>IF(AND(Home!$A$1&gt;=Leave[[#This Row],[Start Time]],Home!$A$1&lt;=Leave[[#This Row],[End Time]]),"Aplica","No Aplica")</f>
        <v>No Aplica</v>
      </c>
      <c r="M774" s="43" t="str">
        <f>IF(AND(Home!$A$1&gt;=Leave[[#This Row],[Start Time]],Home!$A$1&lt;=Leave[[#This Row],[End Time]]),Home!$A$1,"No Aplica")</f>
        <v>No Aplica</v>
      </c>
      <c r="N774" s="43" t="str">
        <f>Leave[[#This Row],[User Code (Owning User) (Usuario)]]&amp;Leave[[#This Row],[fecha activa]]</f>
        <v>MIE2025080924341No Aplica</v>
      </c>
    </row>
    <row r="775" spans="1:14" x14ac:dyDescent="0.3">
      <c r="A775" s="43" t="s">
        <v>465</v>
      </c>
      <c r="B775" s="3">
        <v>45918</v>
      </c>
      <c r="C775" s="3">
        <v>45918</v>
      </c>
      <c r="D775" s="43" t="s">
        <v>493</v>
      </c>
      <c r="E775" s="43" t="s">
        <v>3160</v>
      </c>
      <c r="F775" s="43" t="s">
        <v>3162</v>
      </c>
      <c r="G775">
        <v>480</v>
      </c>
      <c r="H775">
        <v>480</v>
      </c>
      <c r="I775" s="43" t="s">
        <v>3161</v>
      </c>
      <c r="J775" s="43" t="s">
        <v>1487</v>
      </c>
      <c r="K775" s="43" t="s">
        <v>177</v>
      </c>
      <c r="L775" s="43" t="str">
        <f>IF(AND(Home!$A$1&gt;=Leave[[#This Row],[Start Time]],Home!$A$1&lt;=Leave[[#This Row],[End Time]]),"Aplica","No Aplica")</f>
        <v>No Aplica</v>
      </c>
      <c r="M775" s="43" t="str">
        <f>IF(AND(Home!$A$1&gt;=Leave[[#This Row],[Start Time]],Home!$A$1&lt;=Leave[[#This Row],[End Time]]),Home!$A$1,"No Aplica")</f>
        <v>No Aplica</v>
      </c>
      <c r="N775" s="43" t="str">
        <f>Leave[[#This Row],[User Code (Owning User) (Usuario)]]&amp;Leave[[#This Row],[fecha activa]]</f>
        <v>MIE2025080924341No Aplica</v>
      </c>
    </row>
    <row r="776" spans="1:14" x14ac:dyDescent="0.3">
      <c r="A776" s="43" t="s">
        <v>465</v>
      </c>
      <c r="B776" s="3">
        <v>45917</v>
      </c>
      <c r="C776" s="3">
        <v>45917</v>
      </c>
      <c r="D776" s="43" t="s">
        <v>493</v>
      </c>
      <c r="E776" s="43" t="s">
        <v>3160</v>
      </c>
      <c r="F776" s="43" t="s">
        <v>3162</v>
      </c>
      <c r="G776">
        <v>480</v>
      </c>
      <c r="H776">
        <v>480</v>
      </c>
      <c r="I776" s="43" t="s">
        <v>3161</v>
      </c>
      <c r="J776" s="43" t="s">
        <v>1487</v>
      </c>
      <c r="K776" s="43" t="s">
        <v>177</v>
      </c>
      <c r="L776" s="43" t="str">
        <f>IF(AND(Home!$A$1&gt;=Leave[[#This Row],[Start Time]],Home!$A$1&lt;=Leave[[#This Row],[End Time]]),"Aplica","No Aplica")</f>
        <v>No Aplica</v>
      </c>
      <c r="M776" s="43" t="str">
        <f>IF(AND(Home!$A$1&gt;=Leave[[#This Row],[Start Time]],Home!$A$1&lt;=Leave[[#This Row],[End Time]]),Home!$A$1,"No Aplica")</f>
        <v>No Aplica</v>
      </c>
      <c r="N776" s="43" t="str">
        <f>Leave[[#This Row],[User Code (Owning User) (Usuario)]]&amp;Leave[[#This Row],[fecha activa]]</f>
        <v>MIE2025080924341No Aplica</v>
      </c>
    </row>
    <row r="777" spans="1:14" x14ac:dyDescent="0.3">
      <c r="A777" s="43" t="s">
        <v>465</v>
      </c>
      <c r="B777" s="3">
        <v>45916</v>
      </c>
      <c r="C777" s="3">
        <v>45916</v>
      </c>
      <c r="D777" s="43" t="s">
        <v>493</v>
      </c>
      <c r="E777" s="43" t="s">
        <v>3160</v>
      </c>
      <c r="F777" s="43" t="s">
        <v>3162</v>
      </c>
      <c r="G777">
        <v>480</v>
      </c>
      <c r="H777">
        <v>480</v>
      </c>
      <c r="I777" s="43" t="s">
        <v>3161</v>
      </c>
      <c r="J777" s="43" t="s">
        <v>1487</v>
      </c>
      <c r="K777" s="43" t="s">
        <v>177</v>
      </c>
      <c r="L777" s="43" t="str">
        <f>IF(AND(Home!$A$1&gt;=Leave[[#This Row],[Start Time]],Home!$A$1&lt;=Leave[[#This Row],[End Time]]),"Aplica","No Aplica")</f>
        <v>No Aplica</v>
      </c>
      <c r="M777" s="43" t="str">
        <f>IF(AND(Home!$A$1&gt;=Leave[[#This Row],[Start Time]],Home!$A$1&lt;=Leave[[#This Row],[End Time]]),Home!$A$1,"No Aplica")</f>
        <v>No Aplica</v>
      </c>
      <c r="N777" s="43" t="str">
        <f>Leave[[#This Row],[User Code (Owning User) (Usuario)]]&amp;Leave[[#This Row],[fecha activa]]</f>
        <v>MIE2025080924341No Aplica</v>
      </c>
    </row>
    <row r="778" spans="1:14" x14ac:dyDescent="0.3">
      <c r="A778" s="43" t="s">
        <v>465</v>
      </c>
      <c r="B778" s="3">
        <v>45915</v>
      </c>
      <c r="C778" s="3">
        <v>45915</v>
      </c>
      <c r="D778" s="43" t="s">
        <v>2040</v>
      </c>
      <c r="E778" s="43" t="s">
        <v>3160</v>
      </c>
      <c r="F778" s="43" t="s">
        <v>3162</v>
      </c>
      <c r="G778">
        <v>480</v>
      </c>
      <c r="H778">
        <v>480</v>
      </c>
      <c r="I778" s="43" t="s">
        <v>3161</v>
      </c>
      <c r="J778" s="43" t="s">
        <v>1487</v>
      </c>
      <c r="K778" s="43" t="s">
        <v>177</v>
      </c>
      <c r="L778" s="43" t="str">
        <f>IF(AND(Home!$A$1&gt;=Leave[[#This Row],[Start Time]],Home!$A$1&lt;=Leave[[#This Row],[End Time]]),"Aplica","No Aplica")</f>
        <v>No Aplica</v>
      </c>
      <c r="M778" s="43" t="str">
        <f>IF(AND(Home!$A$1&gt;=Leave[[#This Row],[Start Time]],Home!$A$1&lt;=Leave[[#This Row],[End Time]]),Home!$A$1,"No Aplica")</f>
        <v>No Aplica</v>
      </c>
      <c r="N778" s="43" t="str">
        <f>Leave[[#This Row],[User Code (Owning User) (Usuario)]]&amp;Leave[[#This Row],[fecha activa]]</f>
        <v>MIE2025080924341No Aplica</v>
      </c>
    </row>
    <row r="779" spans="1:14" x14ac:dyDescent="0.3">
      <c r="A779" s="43" t="s">
        <v>468</v>
      </c>
      <c r="B779" s="3">
        <v>45925</v>
      </c>
      <c r="C779" s="3">
        <v>45925</v>
      </c>
      <c r="D779" s="43" t="s">
        <v>851</v>
      </c>
      <c r="E779" s="43" t="s">
        <v>784</v>
      </c>
      <c r="F779" s="43" t="s">
        <v>785</v>
      </c>
      <c r="G779">
        <v>1410</v>
      </c>
      <c r="H779">
        <v>540</v>
      </c>
      <c r="I779" s="43" t="s">
        <v>1112</v>
      </c>
      <c r="J779" s="43" t="s">
        <v>1487</v>
      </c>
      <c r="K779" s="43" t="s">
        <v>177</v>
      </c>
      <c r="L779" s="43" t="str">
        <f>IF(AND(Home!$A$1&gt;=Leave[[#This Row],[Start Time]],Home!$A$1&lt;=Leave[[#This Row],[End Time]]),"Aplica","No Aplica")</f>
        <v>No Aplica</v>
      </c>
      <c r="M779" s="43" t="str">
        <f>IF(AND(Home!$A$1&gt;=Leave[[#This Row],[Start Time]],Home!$A$1&lt;=Leave[[#This Row],[End Time]]),Home!$A$1,"No Aplica")</f>
        <v>No Aplica</v>
      </c>
      <c r="N779" s="43" t="str">
        <f>Leave[[#This Row],[User Code (Owning User) (Usuario)]]&amp;Leave[[#This Row],[fecha activa]]</f>
        <v>MIE2024131118196No Aplica</v>
      </c>
    </row>
    <row r="780" spans="1:14" x14ac:dyDescent="0.3">
      <c r="A780" s="43" t="s">
        <v>468</v>
      </c>
      <c r="B780" s="3">
        <v>45918</v>
      </c>
      <c r="C780" s="3">
        <v>45918</v>
      </c>
      <c r="D780" s="43" t="s">
        <v>3115</v>
      </c>
      <c r="E780" s="43" t="s">
        <v>784</v>
      </c>
      <c r="F780" s="43" t="s">
        <v>785</v>
      </c>
      <c r="G780">
        <v>1410</v>
      </c>
      <c r="H780">
        <v>540</v>
      </c>
      <c r="I780" s="43" t="s">
        <v>1112</v>
      </c>
      <c r="J780" s="43" t="s">
        <v>1487</v>
      </c>
      <c r="K780" s="43" t="s">
        <v>177</v>
      </c>
      <c r="L780" s="43" t="str">
        <f>IF(AND(Home!$A$1&gt;=Leave[[#This Row],[Start Time]],Home!$A$1&lt;=Leave[[#This Row],[End Time]]),"Aplica","No Aplica")</f>
        <v>No Aplica</v>
      </c>
      <c r="M780" s="43" t="str">
        <f>IF(AND(Home!$A$1&gt;=Leave[[#This Row],[Start Time]],Home!$A$1&lt;=Leave[[#This Row],[End Time]]),Home!$A$1,"No Aplica")</f>
        <v>No Aplica</v>
      </c>
      <c r="N780" s="43" t="str">
        <f>Leave[[#This Row],[User Code (Owning User) (Usuario)]]&amp;Leave[[#This Row],[fecha activa]]</f>
        <v>MIE2024131118196No Aplica</v>
      </c>
    </row>
    <row r="781" spans="1:14" x14ac:dyDescent="0.3">
      <c r="A781" s="43" t="s">
        <v>468</v>
      </c>
      <c r="B781" s="3">
        <v>45911</v>
      </c>
      <c r="C781" s="3">
        <v>45911</v>
      </c>
      <c r="D781" s="43" t="s">
        <v>2639</v>
      </c>
      <c r="E781" s="43" t="s">
        <v>784</v>
      </c>
      <c r="F781" s="43" t="s">
        <v>785</v>
      </c>
      <c r="G781">
        <v>1410</v>
      </c>
      <c r="H781">
        <v>540</v>
      </c>
      <c r="I781" s="43" t="s">
        <v>1112</v>
      </c>
      <c r="J781" s="43" t="s">
        <v>1487</v>
      </c>
      <c r="K781" s="43" t="s">
        <v>177</v>
      </c>
      <c r="L781" s="43" t="str">
        <f>IF(AND(Home!$A$1&gt;=Leave[[#This Row],[Start Time]],Home!$A$1&lt;=Leave[[#This Row],[End Time]]),"Aplica","No Aplica")</f>
        <v>No Aplica</v>
      </c>
      <c r="M781" s="43" t="str">
        <f>IF(AND(Home!$A$1&gt;=Leave[[#This Row],[Start Time]],Home!$A$1&lt;=Leave[[#This Row],[End Time]]),Home!$A$1,"No Aplica")</f>
        <v>No Aplica</v>
      </c>
      <c r="N781" s="43" t="str">
        <f>Leave[[#This Row],[User Code (Owning User) (Usuario)]]&amp;Leave[[#This Row],[fecha activa]]</f>
        <v>MIE2024131118196No Aplica</v>
      </c>
    </row>
    <row r="782" spans="1:14" x14ac:dyDescent="0.3">
      <c r="A782" s="43" t="s">
        <v>468</v>
      </c>
      <c r="B782" s="3">
        <v>45904</v>
      </c>
      <c r="C782" s="3">
        <v>45904</v>
      </c>
      <c r="D782" s="43" t="s">
        <v>851</v>
      </c>
      <c r="E782" s="43" t="s">
        <v>784</v>
      </c>
      <c r="F782" s="43" t="s">
        <v>785</v>
      </c>
      <c r="G782">
        <v>1410</v>
      </c>
      <c r="H782">
        <v>540</v>
      </c>
      <c r="I782" s="43" t="s">
        <v>1112</v>
      </c>
      <c r="J782" s="43" t="s">
        <v>1487</v>
      </c>
      <c r="K782" s="43" t="s">
        <v>177</v>
      </c>
      <c r="L782" s="43" t="str">
        <f>IF(AND(Home!$A$1&gt;=Leave[[#This Row],[Start Time]],Home!$A$1&lt;=Leave[[#This Row],[End Time]]),"Aplica","No Aplica")</f>
        <v>No Aplica</v>
      </c>
      <c r="M782" s="43" t="str">
        <f>IF(AND(Home!$A$1&gt;=Leave[[#This Row],[Start Time]],Home!$A$1&lt;=Leave[[#This Row],[End Time]]),Home!$A$1,"No Aplica")</f>
        <v>No Aplica</v>
      </c>
      <c r="N782" s="43" t="str">
        <f>Leave[[#This Row],[User Code (Owning User) (Usuario)]]&amp;Leave[[#This Row],[fecha activa]]</f>
        <v>MIE2024131118196No Aplica</v>
      </c>
    </row>
    <row r="783" spans="1:14" x14ac:dyDescent="0.3">
      <c r="A783" s="43" t="s">
        <v>471</v>
      </c>
      <c r="B783" s="3">
        <v>45917</v>
      </c>
      <c r="C783" s="3">
        <v>45917</v>
      </c>
      <c r="D783" s="43" t="s">
        <v>621</v>
      </c>
      <c r="E783" s="43" t="s">
        <v>265</v>
      </c>
      <c r="F783" s="43" t="s">
        <v>266</v>
      </c>
      <c r="G783">
        <v>420</v>
      </c>
      <c r="H783">
        <v>420</v>
      </c>
      <c r="I783" s="43" t="s">
        <v>1239</v>
      </c>
      <c r="J783" s="43" t="s">
        <v>1033</v>
      </c>
      <c r="K783" s="43" t="s">
        <v>178</v>
      </c>
      <c r="L783" s="43" t="str">
        <f>IF(AND(Home!$A$1&gt;=Leave[[#This Row],[Start Time]],Home!$A$1&lt;=Leave[[#This Row],[End Time]]),"Aplica","No Aplica")</f>
        <v>No Aplica</v>
      </c>
      <c r="M783" s="43" t="str">
        <f>IF(AND(Home!$A$1&gt;=Leave[[#This Row],[Start Time]],Home!$A$1&lt;=Leave[[#This Row],[End Time]]),Home!$A$1,"No Aplica")</f>
        <v>No Aplica</v>
      </c>
      <c r="N783" s="43" t="str">
        <f>Leave[[#This Row],[User Code (Owning User) (Usuario)]]&amp;Leave[[#This Row],[fecha activa]]</f>
        <v>MIE2023150310619No Aplica</v>
      </c>
    </row>
    <row r="784" spans="1:14" x14ac:dyDescent="0.3">
      <c r="A784" s="43" t="s">
        <v>468</v>
      </c>
      <c r="B784" s="3">
        <v>45923</v>
      </c>
      <c r="C784" s="3">
        <v>45923</v>
      </c>
      <c r="D784" s="43" t="s">
        <v>470</v>
      </c>
      <c r="E784" s="43" t="s">
        <v>265</v>
      </c>
      <c r="F784" s="43" t="s">
        <v>266</v>
      </c>
      <c r="G784">
        <v>0</v>
      </c>
      <c r="H784">
        <v>0</v>
      </c>
      <c r="I784" s="43" t="s">
        <v>1239</v>
      </c>
      <c r="J784" s="43" t="s">
        <v>1033</v>
      </c>
      <c r="K784" s="43" t="s">
        <v>178</v>
      </c>
      <c r="L784" s="43" t="str">
        <f>IF(AND(Home!$A$1&gt;=Leave[[#This Row],[Start Time]],Home!$A$1&lt;=Leave[[#This Row],[End Time]]),"Aplica","No Aplica")</f>
        <v>No Aplica</v>
      </c>
      <c r="M784" s="43" t="str">
        <f>IF(AND(Home!$A$1&gt;=Leave[[#This Row],[Start Time]],Home!$A$1&lt;=Leave[[#This Row],[End Time]]),Home!$A$1,"No Aplica")</f>
        <v>No Aplica</v>
      </c>
      <c r="N784" s="43" t="str">
        <f>Leave[[#This Row],[User Code (Owning User) (Usuario)]]&amp;Leave[[#This Row],[fecha activa]]</f>
        <v>MIE2023150310619No Aplica</v>
      </c>
    </row>
    <row r="785" spans="1:14" x14ac:dyDescent="0.3">
      <c r="A785" s="43" t="s">
        <v>468</v>
      </c>
      <c r="B785" s="3">
        <v>45923</v>
      </c>
      <c r="C785" s="3">
        <v>45923</v>
      </c>
      <c r="D785" s="43" t="s">
        <v>470</v>
      </c>
      <c r="E785" s="43" t="s">
        <v>265</v>
      </c>
      <c r="F785" s="43" t="s">
        <v>266</v>
      </c>
      <c r="G785">
        <v>0</v>
      </c>
      <c r="H785">
        <v>0</v>
      </c>
      <c r="I785" s="43" t="s">
        <v>1239</v>
      </c>
      <c r="J785" s="43" t="s">
        <v>1033</v>
      </c>
      <c r="K785" s="43" t="s">
        <v>178</v>
      </c>
      <c r="L785" s="43" t="str">
        <f>IF(AND(Home!$A$1&gt;=Leave[[#This Row],[Start Time]],Home!$A$1&lt;=Leave[[#This Row],[End Time]]),"Aplica","No Aplica")</f>
        <v>No Aplica</v>
      </c>
      <c r="M785" s="43" t="str">
        <f>IF(AND(Home!$A$1&gt;=Leave[[#This Row],[Start Time]],Home!$A$1&lt;=Leave[[#This Row],[End Time]]),Home!$A$1,"No Aplica")</f>
        <v>No Aplica</v>
      </c>
      <c r="N785" s="43" t="str">
        <f>Leave[[#This Row],[User Code (Owning User) (Usuario)]]&amp;Leave[[#This Row],[fecha activa]]</f>
        <v>MIE2023150310619No Aplica</v>
      </c>
    </row>
    <row r="786" spans="1:14" x14ac:dyDescent="0.3">
      <c r="A786" s="43" t="s">
        <v>468</v>
      </c>
      <c r="B786" s="3">
        <v>45916</v>
      </c>
      <c r="C786" s="3">
        <v>45916</v>
      </c>
      <c r="D786" s="43" t="s">
        <v>470</v>
      </c>
      <c r="E786" s="43" t="s">
        <v>265</v>
      </c>
      <c r="F786" s="43" t="s">
        <v>266</v>
      </c>
      <c r="G786">
        <v>0</v>
      </c>
      <c r="H786">
        <v>0</v>
      </c>
      <c r="I786" s="43" t="s">
        <v>1239</v>
      </c>
      <c r="J786" s="43" t="s">
        <v>1033</v>
      </c>
      <c r="K786" s="43" t="s">
        <v>178</v>
      </c>
      <c r="L786" s="43" t="str">
        <f>IF(AND(Home!$A$1&gt;=Leave[[#This Row],[Start Time]],Home!$A$1&lt;=Leave[[#This Row],[End Time]]),"Aplica","No Aplica")</f>
        <v>No Aplica</v>
      </c>
      <c r="M786" s="43" t="str">
        <f>IF(AND(Home!$A$1&gt;=Leave[[#This Row],[Start Time]],Home!$A$1&lt;=Leave[[#This Row],[End Time]]),Home!$A$1,"No Aplica")</f>
        <v>No Aplica</v>
      </c>
      <c r="N786" s="43" t="str">
        <f>Leave[[#This Row],[User Code (Owning User) (Usuario)]]&amp;Leave[[#This Row],[fecha activa]]</f>
        <v>MIE2023150310619No Aplica</v>
      </c>
    </row>
    <row r="787" spans="1:14" x14ac:dyDescent="0.3">
      <c r="A787" s="43" t="s">
        <v>468</v>
      </c>
      <c r="B787" s="3">
        <v>45915</v>
      </c>
      <c r="C787" s="3">
        <v>45915</v>
      </c>
      <c r="D787" s="43" t="s">
        <v>470</v>
      </c>
      <c r="E787" s="43" t="s">
        <v>265</v>
      </c>
      <c r="F787" s="43" t="s">
        <v>266</v>
      </c>
      <c r="G787">
        <v>540</v>
      </c>
      <c r="H787">
        <v>540</v>
      </c>
      <c r="I787" s="43" t="s">
        <v>1239</v>
      </c>
      <c r="J787" s="43" t="s">
        <v>1033</v>
      </c>
      <c r="K787" s="43" t="s">
        <v>178</v>
      </c>
      <c r="L787" s="43" t="str">
        <f>IF(AND(Home!$A$1&gt;=Leave[[#This Row],[Start Time]],Home!$A$1&lt;=Leave[[#This Row],[End Time]]),"Aplica","No Aplica")</f>
        <v>No Aplica</v>
      </c>
      <c r="M787" s="43" t="str">
        <f>IF(AND(Home!$A$1&gt;=Leave[[#This Row],[Start Time]],Home!$A$1&lt;=Leave[[#This Row],[End Time]]),Home!$A$1,"No Aplica")</f>
        <v>No Aplica</v>
      </c>
      <c r="N787" s="43" t="str">
        <f>Leave[[#This Row],[User Code (Owning User) (Usuario)]]&amp;Leave[[#This Row],[fecha activa]]</f>
        <v>MIE2023150310619No Aplica</v>
      </c>
    </row>
    <row r="788" spans="1:14" x14ac:dyDescent="0.3">
      <c r="A788" s="43" t="s">
        <v>601</v>
      </c>
      <c r="B788" s="3">
        <v>45925</v>
      </c>
      <c r="C788" s="3">
        <v>45925</v>
      </c>
      <c r="D788" s="43" t="s">
        <v>2249</v>
      </c>
      <c r="E788" s="43" t="s">
        <v>2926</v>
      </c>
      <c r="F788" s="43" t="s">
        <v>2928</v>
      </c>
      <c r="G788">
        <v>120</v>
      </c>
      <c r="H788">
        <v>120</v>
      </c>
      <c r="I788" s="43" t="s">
        <v>2927</v>
      </c>
      <c r="J788" s="43" t="s">
        <v>973</v>
      </c>
      <c r="K788" s="43" t="s">
        <v>177</v>
      </c>
      <c r="L788" s="43" t="str">
        <f>IF(AND(Home!$A$1&gt;=Leave[[#This Row],[Start Time]],Home!$A$1&lt;=Leave[[#This Row],[End Time]]),"Aplica","No Aplica")</f>
        <v>No Aplica</v>
      </c>
      <c r="M788" s="43" t="str">
        <f>IF(AND(Home!$A$1&gt;=Leave[[#This Row],[Start Time]],Home!$A$1&lt;=Leave[[#This Row],[End Time]]),Home!$A$1,"No Aplica")</f>
        <v>No Aplica</v>
      </c>
      <c r="N788" s="43" t="str">
        <f>Leave[[#This Row],[User Code (Owning User) (Usuario)]]&amp;Leave[[#This Row],[fecha activa]]</f>
        <v>MIE2025040924297No Aplica</v>
      </c>
    </row>
    <row r="789" spans="1:14" x14ac:dyDescent="0.3">
      <c r="A789" s="43" t="s">
        <v>468</v>
      </c>
      <c r="B789" s="3">
        <v>45924</v>
      </c>
      <c r="C789" s="3">
        <v>45924</v>
      </c>
      <c r="D789" s="43" t="s">
        <v>469</v>
      </c>
      <c r="E789" s="43" t="s">
        <v>2926</v>
      </c>
      <c r="F789" s="43" t="s">
        <v>2928</v>
      </c>
      <c r="G789">
        <v>540</v>
      </c>
      <c r="H789">
        <v>540</v>
      </c>
      <c r="I789" s="43" t="s">
        <v>2927</v>
      </c>
      <c r="J789" s="43" t="s">
        <v>973</v>
      </c>
      <c r="K789" s="43" t="s">
        <v>177</v>
      </c>
      <c r="L789" s="43" t="str">
        <f>IF(AND(Home!$A$1&gt;=Leave[[#This Row],[Start Time]],Home!$A$1&lt;=Leave[[#This Row],[End Time]]),"Aplica","No Aplica")</f>
        <v>No Aplica</v>
      </c>
      <c r="M789" s="43" t="str">
        <f>IF(AND(Home!$A$1&gt;=Leave[[#This Row],[Start Time]],Home!$A$1&lt;=Leave[[#This Row],[End Time]]),Home!$A$1,"No Aplica")</f>
        <v>No Aplica</v>
      </c>
      <c r="N789" s="43" t="str">
        <f>Leave[[#This Row],[User Code (Owning User) (Usuario)]]&amp;Leave[[#This Row],[fecha activa]]</f>
        <v>MIE2025040924297No Aplica</v>
      </c>
    </row>
    <row r="790" spans="1:14" x14ac:dyDescent="0.3">
      <c r="A790" s="43" t="s">
        <v>601</v>
      </c>
      <c r="B790" s="3">
        <v>45922</v>
      </c>
      <c r="C790" s="3">
        <v>45922</v>
      </c>
      <c r="D790" s="43" t="s">
        <v>1875</v>
      </c>
      <c r="E790" s="43" t="s">
        <v>2926</v>
      </c>
      <c r="F790" s="43" t="s">
        <v>2928</v>
      </c>
      <c r="G790">
        <v>120</v>
      </c>
      <c r="H790">
        <v>120</v>
      </c>
      <c r="I790" s="43" t="s">
        <v>2927</v>
      </c>
      <c r="J790" s="43" t="s">
        <v>973</v>
      </c>
      <c r="K790" s="43" t="s">
        <v>177</v>
      </c>
      <c r="L790" s="43" t="str">
        <f>IF(AND(Home!$A$1&gt;=Leave[[#This Row],[Start Time]],Home!$A$1&lt;=Leave[[#This Row],[End Time]]),"Aplica","No Aplica")</f>
        <v>Aplica</v>
      </c>
      <c r="M790" s="43">
        <f>IF(AND(Home!$A$1&gt;=Leave[[#This Row],[Start Time]],Home!$A$1&lt;=Leave[[#This Row],[End Time]]),Home!$A$1,"No Aplica")</f>
        <v>45922</v>
      </c>
      <c r="N790" s="43" t="str">
        <f>Leave[[#This Row],[User Code (Owning User) (Usuario)]]&amp;Leave[[#This Row],[fecha activa]]</f>
        <v>MIE202504092429745922</v>
      </c>
    </row>
    <row r="791" spans="1:14" x14ac:dyDescent="0.3">
      <c r="A791" s="43" t="s">
        <v>601</v>
      </c>
      <c r="B791" s="3">
        <v>45915</v>
      </c>
      <c r="C791" s="3">
        <v>45915</v>
      </c>
      <c r="D791" s="43" t="s">
        <v>1875</v>
      </c>
      <c r="E791" s="43" t="s">
        <v>2926</v>
      </c>
      <c r="F791" s="43" t="s">
        <v>2928</v>
      </c>
      <c r="G791">
        <v>120</v>
      </c>
      <c r="H791">
        <v>120</v>
      </c>
      <c r="I791" s="43" t="s">
        <v>2927</v>
      </c>
      <c r="J791" s="43" t="s">
        <v>973</v>
      </c>
      <c r="K791" s="43" t="s">
        <v>177</v>
      </c>
      <c r="L791" s="43" t="str">
        <f>IF(AND(Home!$A$1&gt;=Leave[[#This Row],[Start Time]],Home!$A$1&lt;=Leave[[#This Row],[End Time]]),"Aplica","No Aplica")</f>
        <v>No Aplica</v>
      </c>
      <c r="M791" s="43" t="str">
        <f>IF(AND(Home!$A$1&gt;=Leave[[#This Row],[Start Time]],Home!$A$1&lt;=Leave[[#This Row],[End Time]]),Home!$A$1,"No Aplica")</f>
        <v>No Aplica</v>
      </c>
      <c r="N791" s="43" t="str">
        <f>Leave[[#This Row],[User Code (Owning User) (Usuario)]]&amp;Leave[[#This Row],[fecha activa]]</f>
        <v>MIE2025040924297No Aplica</v>
      </c>
    </row>
    <row r="792" spans="1:14" x14ac:dyDescent="0.3">
      <c r="A792" s="43" t="s">
        <v>468</v>
      </c>
      <c r="B792" s="3">
        <v>45917</v>
      </c>
      <c r="C792" s="3">
        <v>45917</v>
      </c>
      <c r="D792" s="43" t="s">
        <v>474</v>
      </c>
      <c r="E792" s="43" t="s">
        <v>2926</v>
      </c>
      <c r="F792" s="43" t="s">
        <v>2928</v>
      </c>
      <c r="G792">
        <v>540</v>
      </c>
      <c r="H792">
        <v>540</v>
      </c>
      <c r="I792" s="43" t="s">
        <v>2927</v>
      </c>
      <c r="J792" s="43" t="s">
        <v>973</v>
      </c>
      <c r="K792" s="43" t="s">
        <v>177</v>
      </c>
      <c r="L792" s="43" t="str">
        <f>IF(AND(Home!$A$1&gt;=Leave[[#This Row],[Start Time]],Home!$A$1&lt;=Leave[[#This Row],[End Time]]),"Aplica","No Aplica")</f>
        <v>No Aplica</v>
      </c>
      <c r="M792" s="43" t="str">
        <f>IF(AND(Home!$A$1&gt;=Leave[[#This Row],[Start Time]],Home!$A$1&lt;=Leave[[#This Row],[End Time]]),Home!$A$1,"No Aplica")</f>
        <v>No Aplica</v>
      </c>
      <c r="N792" s="43" t="str">
        <f>Leave[[#This Row],[User Code (Owning User) (Usuario)]]&amp;Leave[[#This Row],[fecha activa]]</f>
        <v>MIE2025040924297No Aplica</v>
      </c>
    </row>
    <row r="793" spans="1:14" x14ac:dyDescent="0.3">
      <c r="A793" s="43" t="s">
        <v>601</v>
      </c>
      <c r="B793" s="3">
        <v>45918</v>
      </c>
      <c r="C793" s="3">
        <v>45918</v>
      </c>
      <c r="D793" s="43" t="s">
        <v>2359</v>
      </c>
      <c r="E793" s="43" t="s">
        <v>2926</v>
      </c>
      <c r="F793" s="43" t="s">
        <v>2928</v>
      </c>
      <c r="G793">
        <v>120</v>
      </c>
      <c r="H793">
        <v>120</v>
      </c>
      <c r="I793" s="43" t="s">
        <v>2927</v>
      </c>
      <c r="J793" s="43" t="s">
        <v>973</v>
      </c>
      <c r="K793" s="43" t="s">
        <v>177</v>
      </c>
      <c r="L793" s="43" t="str">
        <f>IF(AND(Home!$A$1&gt;=Leave[[#This Row],[Start Time]],Home!$A$1&lt;=Leave[[#This Row],[End Time]]),"Aplica","No Aplica")</f>
        <v>No Aplica</v>
      </c>
      <c r="M793" s="43" t="str">
        <f>IF(AND(Home!$A$1&gt;=Leave[[#This Row],[Start Time]],Home!$A$1&lt;=Leave[[#This Row],[End Time]]),Home!$A$1,"No Aplica")</f>
        <v>No Aplica</v>
      </c>
      <c r="N793" s="43" t="str">
        <f>Leave[[#This Row],[User Code (Owning User) (Usuario)]]&amp;Leave[[#This Row],[fecha activa]]</f>
        <v>MIE2025040924297No Aplica</v>
      </c>
    </row>
    <row r="794" spans="1:14" x14ac:dyDescent="0.3">
      <c r="A794" s="43" t="s">
        <v>601</v>
      </c>
      <c r="B794" s="3">
        <v>45916</v>
      </c>
      <c r="C794" s="3">
        <v>45916</v>
      </c>
      <c r="D794" s="43" t="s">
        <v>2359</v>
      </c>
      <c r="E794" s="43" t="s">
        <v>2926</v>
      </c>
      <c r="F794" s="43" t="s">
        <v>2928</v>
      </c>
      <c r="G794">
        <v>120</v>
      </c>
      <c r="H794">
        <v>120</v>
      </c>
      <c r="I794" s="43" t="s">
        <v>2927</v>
      </c>
      <c r="J794" s="43" t="s">
        <v>973</v>
      </c>
      <c r="K794" s="43" t="s">
        <v>177</v>
      </c>
      <c r="L794" s="43" t="str">
        <f>IF(AND(Home!$A$1&gt;=Leave[[#This Row],[Start Time]],Home!$A$1&lt;=Leave[[#This Row],[End Time]]),"Aplica","No Aplica")</f>
        <v>No Aplica</v>
      </c>
      <c r="M794" s="43" t="str">
        <f>IF(AND(Home!$A$1&gt;=Leave[[#This Row],[Start Time]],Home!$A$1&lt;=Leave[[#This Row],[End Time]]),Home!$A$1,"No Aplica")</f>
        <v>No Aplica</v>
      </c>
      <c r="N794" s="43" t="str">
        <f>Leave[[#This Row],[User Code (Owning User) (Usuario)]]&amp;Leave[[#This Row],[fecha activa]]</f>
        <v>MIE2025040924297No Aplica</v>
      </c>
    </row>
    <row r="795" spans="1:14" x14ac:dyDescent="0.3">
      <c r="A795" s="43" t="s">
        <v>468</v>
      </c>
      <c r="B795" s="3">
        <v>45907</v>
      </c>
      <c r="C795" s="3">
        <v>45907</v>
      </c>
      <c r="D795" s="43" t="s">
        <v>470</v>
      </c>
      <c r="E795" s="43" t="s">
        <v>2926</v>
      </c>
      <c r="F795" s="43" t="s">
        <v>2928</v>
      </c>
      <c r="G795">
        <v>540</v>
      </c>
      <c r="H795">
        <v>540</v>
      </c>
      <c r="I795" s="43" t="s">
        <v>2927</v>
      </c>
      <c r="J795" s="43" t="s">
        <v>973</v>
      </c>
      <c r="K795" s="43" t="s">
        <v>177</v>
      </c>
      <c r="L795" s="43" t="str">
        <f>IF(AND(Home!$A$1&gt;=Leave[[#This Row],[Start Time]],Home!$A$1&lt;=Leave[[#This Row],[End Time]]),"Aplica","No Aplica")</f>
        <v>No Aplica</v>
      </c>
      <c r="M795" s="43" t="str">
        <f>IF(AND(Home!$A$1&gt;=Leave[[#This Row],[Start Time]],Home!$A$1&lt;=Leave[[#This Row],[End Time]]),Home!$A$1,"No Aplica")</f>
        <v>No Aplica</v>
      </c>
      <c r="N795" s="43" t="str">
        <f>Leave[[#This Row],[User Code (Owning User) (Usuario)]]&amp;Leave[[#This Row],[fecha activa]]</f>
        <v>MIE2025040924297No Aplica</v>
      </c>
    </row>
    <row r="796" spans="1:14" x14ac:dyDescent="0.3">
      <c r="A796" s="43" t="s">
        <v>601</v>
      </c>
      <c r="B796" s="3">
        <v>45911</v>
      </c>
      <c r="C796" s="3">
        <v>45911</v>
      </c>
      <c r="D796" s="43" t="s">
        <v>1875</v>
      </c>
      <c r="E796" s="43" t="s">
        <v>2926</v>
      </c>
      <c r="F796" s="43" t="s">
        <v>2928</v>
      </c>
      <c r="G796">
        <v>120</v>
      </c>
      <c r="H796">
        <v>120</v>
      </c>
      <c r="I796" s="43" t="s">
        <v>2927</v>
      </c>
      <c r="J796" s="43" t="s">
        <v>973</v>
      </c>
      <c r="K796" s="43" t="s">
        <v>177</v>
      </c>
      <c r="L796" s="43" t="str">
        <f>IF(AND(Home!$A$1&gt;=Leave[[#This Row],[Start Time]],Home!$A$1&lt;=Leave[[#This Row],[End Time]]),"Aplica","No Aplica")</f>
        <v>No Aplica</v>
      </c>
      <c r="M796" s="43" t="str">
        <f>IF(AND(Home!$A$1&gt;=Leave[[#This Row],[Start Time]],Home!$A$1&lt;=Leave[[#This Row],[End Time]]),Home!$A$1,"No Aplica")</f>
        <v>No Aplica</v>
      </c>
      <c r="N796" s="43" t="str">
        <f>Leave[[#This Row],[User Code (Owning User) (Usuario)]]&amp;Leave[[#This Row],[fecha activa]]</f>
        <v>MIE2025040924297No Aplica</v>
      </c>
    </row>
    <row r="797" spans="1:14" x14ac:dyDescent="0.3">
      <c r="A797" s="43" t="s">
        <v>601</v>
      </c>
      <c r="B797" s="3">
        <v>45908</v>
      </c>
      <c r="C797" s="3">
        <v>45908</v>
      </c>
      <c r="D797" s="43" t="s">
        <v>2987</v>
      </c>
      <c r="E797" s="43" t="s">
        <v>2926</v>
      </c>
      <c r="F797" s="43" t="s">
        <v>2928</v>
      </c>
      <c r="G797">
        <v>120</v>
      </c>
      <c r="H797">
        <v>120</v>
      </c>
      <c r="I797" s="43" t="s">
        <v>2927</v>
      </c>
      <c r="J797" s="43" t="s">
        <v>973</v>
      </c>
      <c r="K797" s="43" t="s">
        <v>177</v>
      </c>
      <c r="L797" s="43" t="str">
        <f>IF(AND(Home!$A$1&gt;=Leave[[#This Row],[Start Time]],Home!$A$1&lt;=Leave[[#This Row],[End Time]]),"Aplica","No Aplica")</f>
        <v>No Aplica</v>
      </c>
      <c r="M797" s="43" t="str">
        <f>IF(AND(Home!$A$1&gt;=Leave[[#This Row],[Start Time]],Home!$A$1&lt;=Leave[[#This Row],[End Time]]),Home!$A$1,"No Aplica")</f>
        <v>No Aplica</v>
      </c>
      <c r="N797" s="43" t="str">
        <f>Leave[[#This Row],[User Code (Owning User) (Usuario)]]&amp;Leave[[#This Row],[fecha activa]]</f>
        <v>MIE2025040924297No Aplica</v>
      </c>
    </row>
    <row r="798" spans="1:14" x14ac:dyDescent="0.3">
      <c r="A798" s="43" t="s">
        <v>471</v>
      </c>
      <c r="B798" s="3">
        <v>45910</v>
      </c>
      <c r="C798" s="3">
        <v>45910</v>
      </c>
      <c r="D798" s="43" t="s">
        <v>2988</v>
      </c>
      <c r="E798" s="43" t="s">
        <v>2926</v>
      </c>
      <c r="F798" s="43" t="s">
        <v>2928</v>
      </c>
      <c r="G798">
        <v>540</v>
      </c>
      <c r="H798">
        <v>540</v>
      </c>
      <c r="I798" s="43" t="s">
        <v>2927</v>
      </c>
      <c r="J798" s="43" t="s">
        <v>973</v>
      </c>
      <c r="K798" s="43" t="s">
        <v>177</v>
      </c>
      <c r="L798" s="43" t="str">
        <f>IF(AND(Home!$A$1&gt;=Leave[[#This Row],[Start Time]],Home!$A$1&lt;=Leave[[#This Row],[End Time]]),"Aplica","No Aplica")</f>
        <v>No Aplica</v>
      </c>
      <c r="M798" s="43" t="str">
        <f>IF(AND(Home!$A$1&gt;=Leave[[#This Row],[Start Time]],Home!$A$1&lt;=Leave[[#This Row],[End Time]]),Home!$A$1,"No Aplica")</f>
        <v>No Aplica</v>
      </c>
      <c r="N798" s="43" t="str">
        <f>Leave[[#This Row],[User Code (Owning User) (Usuario)]]&amp;Leave[[#This Row],[fecha activa]]</f>
        <v>MIE2025040924297No Aplica</v>
      </c>
    </row>
    <row r="799" spans="1:14" x14ac:dyDescent="0.3">
      <c r="A799" s="43" t="s">
        <v>471</v>
      </c>
      <c r="B799" s="3">
        <v>45909</v>
      </c>
      <c r="C799" s="3">
        <v>45909</v>
      </c>
      <c r="D799" s="43" t="s">
        <v>2989</v>
      </c>
      <c r="E799" s="43" t="s">
        <v>2926</v>
      </c>
      <c r="F799" s="43" t="s">
        <v>2928</v>
      </c>
      <c r="G799">
        <v>540</v>
      </c>
      <c r="H799">
        <v>540</v>
      </c>
      <c r="I799" s="43" t="s">
        <v>2927</v>
      </c>
      <c r="J799" s="43" t="s">
        <v>973</v>
      </c>
      <c r="K799" s="43" t="s">
        <v>177</v>
      </c>
      <c r="L799" s="43" t="str">
        <f>IF(AND(Home!$A$1&gt;=Leave[[#This Row],[Start Time]],Home!$A$1&lt;=Leave[[#This Row],[End Time]]),"Aplica","No Aplica")</f>
        <v>No Aplica</v>
      </c>
      <c r="M799" s="43" t="str">
        <f>IF(AND(Home!$A$1&gt;=Leave[[#This Row],[Start Time]],Home!$A$1&lt;=Leave[[#This Row],[End Time]]),Home!$A$1,"No Aplica")</f>
        <v>No Aplica</v>
      </c>
      <c r="N799" s="43" t="str">
        <f>Leave[[#This Row],[User Code (Owning User) (Usuario)]]&amp;Leave[[#This Row],[fecha activa]]</f>
        <v>MIE2025040924297No Aplica</v>
      </c>
    </row>
    <row r="800" spans="1:14" x14ac:dyDescent="0.3">
      <c r="A800" s="43" t="s">
        <v>468</v>
      </c>
      <c r="B800" s="3">
        <v>45928</v>
      </c>
      <c r="C800" s="3">
        <v>45928</v>
      </c>
      <c r="D800" s="43" t="s">
        <v>469</v>
      </c>
      <c r="E800" s="43" t="s">
        <v>896</v>
      </c>
      <c r="F800" s="43" t="s">
        <v>897</v>
      </c>
      <c r="G800">
        <v>540</v>
      </c>
      <c r="H800">
        <v>540</v>
      </c>
      <c r="I800" s="43" t="s">
        <v>1024</v>
      </c>
      <c r="J800" s="43" t="s">
        <v>1037</v>
      </c>
      <c r="K800" s="43" t="s">
        <v>178</v>
      </c>
      <c r="L800" s="43" t="str">
        <f>IF(AND(Home!$A$1&gt;=Leave[[#This Row],[Start Time]],Home!$A$1&lt;=Leave[[#This Row],[End Time]]),"Aplica","No Aplica")</f>
        <v>No Aplica</v>
      </c>
      <c r="M800" s="43" t="str">
        <f>IF(AND(Home!$A$1&gt;=Leave[[#This Row],[Start Time]],Home!$A$1&lt;=Leave[[#This Row],[End Time]]),Home!$A$1,"No Aplica")</f>
        <v>No Aplica</v>
      </c>
      <c r="N800" s="43" t="str">
        <f>Leave[[#This Row],[User Code (Owning User) (Usuario)]]&amp;Leave[[#This Row],[fecha activa]]</f>
        <v>MIE2024121219906No Aplica</v>
      </c>
    </row>
    <row r="801" spans="1:14" x14ac:dyDescent="0.3">
      <c r="A801" s="43" t="s">
        <v>471</v>
      </c>
      <c r="B801" s="3">
        <v>45927</v>
      </c>
      <c r="C801" s="3">
        <v>45927</v>
      </c>
      <c r="D801" s="43" t="s">
        <v>655</v>
      </c>
      <c r="E801" s="43" t="s">
        <v>896</v>
      </c>
      <c r="F801" s="43" t="s">
        <v>897</v>
      </c>
      <c r="G801">
        <v>120</v>
      </c>
      <c r="H801">
        <v>120</v>
      </c>
      <c r="I801" s="43" t="s">
        <v>1024</v>
      </c>
      <c r="J801" s="43" t="s">
        <v>1037</v>
      </c>
      <c r="K801" s="43" t="s">
        <v>178</v>
      </c>
      <c r="L801" s="43" t="str">
        <f>IF(AND(Home!$A$1&gt;=Leave[[#This Row],[Start Time]],Home!$A$1&lt;=Leave[[#This Row],[End Time]]),"Aplica","No Aplica")</f>
        <v>No Aplica</v>
      </c>
      <c r="M801" s="43" t="str">
        <f>IF(AND(Home!$A$1&gt;=Leave[[#This Row],[Start Time]],Home!$A$1&lt;=Leave[[#This Row],[End Time]]),Home!$A$1,"No Aplica")</f>
        <v>No Aplica</v>
      </c>
      <c r="N801" s="43" t="str">
        <f>Leave[[#This Row],[User Code (Owning User) (Usuario)]]&amp;Leave[[#This Row],[fecha activa]]</f>
        <v>MIE2024121219906No Aplica</v>
      </c>
    </row>
    <row r="802" spans="1:14" x14ac:dyDescent="0.3">
      <c r="A802" s="43" t="s">
        <v>471</v>
      </c>
      <c r="B802" s="3">
        <v>45927</v>
      </c>
      <c r="C802" s="3">
        <v>45927</v>
      </c>
      <c r="D802" s="43" t="s">
        <v>655</v>
      </c>
      <c r="E802" s="43" t="s">
        <v>896</v>
      </c>
      <c r="F802" s="43" t="s">
        <v>897</v>
      </c>
      <c r="G802">
        <v>120</v>
      </c>
      <c r="H802">
        <v>120</v>
      </c>
      <c r="I802" s="43" t="s">
        <v>1024</v>
      </c>
      <c r="J802" s="43" t="s">
        <v>1037</v>
      </c>
      <c r="K802" s="43" t="s">
        <v>178</v>
      </c>
      <c r="L802" s="43" t="str">
        <f>IF(AND(Home!$A$1&gt;=Leave[[#This Row],[Start Time]],Home!$A$1&lt;=Leave[[#This Row],[End Time]]),"Aplica","No Aplica")</f>
        <v>No Aplica</v>
      </c>
      <c r="M802" s="43" t="str">
        <f>IF(AND(Home!$A$1&gt;=Leave[[#This Row],[Start Time]],Home!$A$1&lt;=Leave[[#This Row],[End Time]]),Home!$A$1,"No Aplica")</f>
        <v>No Aplica</v>
      </c>
      <c r="N802" s="43" t="str">
        <f>Leave[[#This Row],[User Code (Owning User) (Usuario)]]&amp;Leave[[#This Row],[fecha activa]]</f>
        <v>MIE2024121219906No Aplica</v>
      </c>
    </row>
    <row r="803" spans="1:14" x14ac:dyDescent="0.3">
      <c r="A803" s="43" t="s">
        <v>468</v>
      </c>
      <c r="B803" s="3">
        <v>45921</v>
      </c>
      <c r="C803" s="3">
        <v>45921</v>
      </c>
      <c r="D803" s="43" t="s">
        <v>469</v>
      </c>
      <c r="E803" s="43" t="s">
        <v>896</v>
      </c>
      <c r="F803" s="43" t="s">
        <v>897</v>
      </c>
      <c r="G803">
        <v>570</v>
      </c>
      <c r="H803">
        <v>540</v>
      </c>
      <c r="I803" s="43" t="s">
        <v>1024</v>
      </c>
      <c r="J803" s="43" t="s">
        <v>1037</v>
      </c>
      <c r="K803" s="43" t="s">
        <v>178</v>
      </c>
      <c r="L803" s="43" t="str">
        <f>IF(AND(Home!$A$1&gt;=Leave[[#This Row],[Start Time]],Home!$A$1&lt;=Leave[[#This Row],[End Time]]),"Aplica","No Aplica")</f>
        <v>No Aplica</v>
      </c>
      <c r="M803" s="43" t="str">
        <f>IF(AND(Home!$A$1&gt;=Leave[[#This Row],[Start Time]],Home!$A$1&lt;=Leave[[#This Row],[End Time]]),Home!$A$1,"No Aplica")</f>
        <v>No Aplica</v>
      </c>
      <c r="N803" s="43" t="str">
        <f>Leave[[#This Row],[User Code (Owning User) (Usuario)]]&amp;Leave[[#This Row],[fecha activa]]</f>
        <v>MIE2024121219906No Aplica</v>
      </c>
    </row>
    <row r="804" spans="1:14" x14ac:dyDescent="0.3">
      <c r="A804" s="43" t="s">
        <v>471</v>
      </c>
      <c r="B804" s="3">
        <v>45920</v>
      </c>
      <c r="C804" s="3">
        <v>45920</v>
      </c>
      <c r="D804" s="43" t="s">
        <v>655</v>
      </c>
      <c r="E804" s="43" t="s">
        <v>896</v>
      </c>
      <c r="F804" s="43" t="s">
        <v>897</v>
      </c>
      <c r="G804">
        <v>120</v>
      </c>
      <c r="H804">
        <v>120</v>
      </c>
      <c r="I804" s="43" t="s">
        <v>1024</v>
      </c>
      <c r="J804" s="43" t="s">
        <v>1037</v>
      </c>
      <c r="K804" s="43" t="s">
        <v>178</v>
      </c>
      <c r="L804" s="43" t="str">
        <f>IF(AND(Home!$A$1&gt;=Leave[[#This Row],[Start Time]],Home!$A$1&lt;=Leave[[#This Row],[End Time]]),"Aplica","No Aplica")</f>
        <v>No Aplica</v>
      </c>
      <c r="M804" s="43" t="str">
        <f>IF(AND(Home!$A$1&gt;=Leave[[#This Row],[Start Time]],Home!$A$1&lt;=Leave[[#This Row],[End Time]]),Home!$A$1,"No Aplica")</f>
        <v>No Aplica</v>
      </c>
      <c r="N804" s="43" t="str">
        <f>Leave[[#This Row],[User Code (Owning User) (Usuario)]]&amp;Leave[[#This Row],[fecha activa]]</f>
        <v>MIE2024121219906No Aplica</v>
      </c>
    </row>
    <row r="805" spans="1:14" x14ac:dyDescent="0.3">
      <c r="A805" s="43" t="s">
        <v>471</v>
      </c>
      <c r="B805" s="3">
        <v>45920</v>
      </c>
      <c r="C805" s="3">
        <v>45920</v>
      </c>
      <c r="D805" s="43" t="s">
        <v>642</v>
      </c>
      <c r="E805" s="43" t="s">
        <v>896</v>
      </c>
      <c r="F805" s="43" t="s">
        <v>897</v>
      </c>
      <c r="G805">
        <v>120</v>
      </c>
      <c r="H805">
        <v>120</v>
      </c>
      <c r="I805" s="43" t="s">
        <v>1024</v>
      </c>
      <c r="J805" s="43" t="s">
        <v>1037</v>
      </c>
      <c r="K805" s="43" t="s">
        <v>178</v>
      </c>
      <c r="L805" s="43" t="str">
        <f>IF(AND(Home!$A$1&gt;=Leave[[#This Row],[Start Time]],Home!$A$1&lt;=Leave[[#This Row],[End Time]]),"Aplica","No Aplica")</f>
        <v>No Aplica</v>
      </c>
      <c r="M805" s="43" t="str">
        <f>IF(AND(Home!$A$1&gt;=Leave[[#This Row],[Start Time]],Home!$A$1&lt;=Leave[[#This Row],[End Time]]),Home!$A$1,"No Aplica")</f>
        <v>No Aplica</v>
      </c>
      <c r="N805" s="43" t="str">
        <f>Leave[[#This Row],[User Code (Owning User) (Usuario)]]&amp;Leave[[#This Row],[fecha activa]]</f>
        <v>MIE2024121219906No Aplica</v>
      </c>
    </row>
    <row r="806" spans="1:14" x14ac:dyDescent="0.3">
      <c r="A806" s="43" t="s">
        <v>468</v>
      </c>
      <c r="B806" s="3">
        <v>45914</v>
      </c>
      <c r="C806" s="3">
        <v>45914</v>
      </c>
      <c r="D806" s="43" t="s">
        <v>469</v>
      </c>
      <c r="E806" s="43" t="s">
        <v>896</v>
      </c>
      <c r="F806" s="43" t="s">
        <v>897</v>
      </c>
      <c r="G806">
        <v>570</v>
      </c>
      <c r="H806">
        <v>540</v>
      </c>
      <c r="I806" s="43" t="s">
        <v>1024</v>
      </c>
      <c r="J806" s="43" t="s">
        <v>1037</v>
      </c>
      <c r="K806" s="43" t="s">
        <v>178</v>
      </c>
      <c r="L806" s="43" t="str">
        <f>IF(AND(Home!$A$1&gt;=Leave[[#This Row],[Start Time]],Home!$A$1&lt;=Leave[[#This Row],[End Time]]),"Aplica","No Aplica")</f>
        <v>No Aplica</v>
      </c>
      <c r="M806" s="43" t="str">
        <f>IF(AND(Home!$A$1&gt;=Leave[[#This Row],[Start Time]],Home!$A$1&lt;=Leave[[#This Row],[End Time]]),Home!$A$1,"No Aplica")</f>
        <v>No Aplica</v>
      </c>
      <c r="N806" s="43" t="str">
        <f>Leave[[#This Row],[User Code (Owning User) (Usuario)]]&amp;Leave[[#This Row],[fecha activa]]</f>
        <v>MIE2024121219906No Aplica</v>
      </c>
    </row>
    <row r="807" spans="1:14" x14ac:dyDescent="0.3">
      <c r="A807" s="43" t="s">
        <v>471</v>
      </c>
      <c r="B807" s="3">
        <v>45913</v>
      </c>
      <c r="C807" s="3">
        <v>45913</v>
      </c>
      <c r="D807" s="43" t="s">
        <v>642</v>
      </c>
      <c r="E807" s="43" t="s">
        <v>896</v>
      </c>
      <c r="F807" s="43" t="s">
        <v>897</v>
      </c>
      <c r="G807">
        <v>120</v>
      </c>
      <c r="H807">
        <v>120</v>
      </c>
      <c r="I807" s="43" t="s">
        <v>1024</v>
      </c>
      <c r="J807" s="43" t="s">
        <v>1037</v>
      </c>
      <c r="K807" s="43" t="s">
        <v>178</v>
      </c>
      <c r="L807" s="43" t="str">
        <f>IF(AND(Home!$A$1&gt;=Leave[[#This Row],[Start Time]],Home!$A$1&lt;=Leave[[#This Row],[End Time]]),"Aplica","No Aplica")</f>
        <v>No Aplica</v>
      </c>
      <c r="M807" s="43" t="str">
        <f>IF(AND(Home!$A$1&gt;=Leave[[#This Row],[Start Time]],Home!$A$1&lt;=Leave[[#This Row],[End Time]]),Home!$A$1,"No Aplica")</f>
        <v>No Aplica</v>
      </c>
      <c r="N807" s="43" t="str">
        <f>Leave[[#This Row],[User Code (Owning User) (Usuario)]]&amp;Leave[[#This Row],[fecha activa]]</f>
        <v>MIE2024121219906No Aplica</v>
      </c>
    </row>
    <row r="808" spans="1:14" x14ac:dyDescent="0.3">
      <c r="A808" s="43" t="s">
        <v>471</v>
      </c>
      <c r="B808" s="3">
        <v>45913</v>
      </c>
      <c r="C808" s="3">
        <v>45913</v>
      </c>
      <c r="D808" s="43" t="s">
        <v>642</v>
      </c>
      <c r="E808" s="43" t="s">
        <v>896</v>
      </c>
      <c r="F808" s="43" t="s">
        <v>897</v>
      </c>
      <c r="G808">
        <v>120</v>
      </c>
      <c r="H808">
        <v>120</v>
      </c>
      <c r="I808" s="43" t="s">
        <v>1024</v>
      </c>
      <c r="J808" s="43" t="s">
        <v>1037</v>
      </c>
      <c r="K808" s="43" t="s">
        <v>178</v>
      </c>
      <c r="L808" s="43" t="str">
        <f>IF(AND(Home!$A$1&gt;=Leave[[#This Row],[Start Time]],Home!$A$1&lt;=Leave[[#This Row],[End Time]]),"Aplica","No Aplica")</f>
        <v>No Aplica</v>
      </c>
      <c r="M808" s="43" t="str">
        <f>IF(AND(Home!$A$1&gt;=Leave[[#This Row],[Start Time]],Home!$A$1&lt;=Leave[[#This Row],[End Time]]),Home!$A$1,"No Aplica")</f>
        <v>No Aplica</v>
      </c>
      <c r="N808" s="43" t="str">
        <f>Leave[[#This Row],[User Code (Owning User) (Usuario)]]&amp;Leave[[#This Row],[fecha activa]]</f>
        <v>MIE2024121219906No Aplica</v>
      </c>
    </row>
    <row r="809" spans="1:14" x14ac:dyDescent="0.3">
      <c r="A809" s="43" t="s">
        <v>471</v>
      </c>
      <c r="B809" s="3">
        <v>45906</v>
      </c>
      <c r="C809" s="3">
        <v>45906</v>
      </c>
      <c r="D809" s="43" t="s">
        <v>655</v>
      </c>
      <c r="E809" s="43" t="s">
        <v>896</v>
      </c>
      <c r="F809" s="43" t="s">
        <v>897</v>
      </c>
      <c r="G809">
        <v>240</v>
      </c>
      <c r="H809">
        <v>240</v>
      </c>
      <c r="I809" s="43" t="s">
        <v>1024</v>
      </c>
      <c r="J809" s="43" t="s">
        <v>1037</v>
      </c>
      <c r="K809" s="43" t="s">
        <v>178</v>
      </c>
      <c r="L809" s="43" t="str">
        <f>IF(AND(Home!$A$1&gt;=Leave[[#This Row],[Start Time]],Home!$A$1&lt;=Leave[[#This Row],[End Time]]),"Aplica","No Aplica")</f>
        <v>No Aplica</v>
      </c>
      <c r="M809" s="43" t="str">
        <f>IF(AND(Home!$A$1&gt;=Leave[[#This Row],[Start Time]],Home!$A$1&lt;=Leave[[#This Row],[End Time]]),Home!$A$1,"No Aplica")</f>
        <v>No Aplica</v>
      </c>
      <c r="N809" s="43" t="str">
        <f>Leave[[#This Row],[User Code (Owning User) (Usuario)]]&amp;Leave[[#This Row],[fecha activa]]</f>
        <v>MIE2024121219906No Aplica</v>
      </c>
    </row>
    <row r="810" spans="1:14" x14ac:dyDescent="0.3">
      <c r="A810" s="43" t="s">
        <v>468</v>
      </c>
      <c r="B810" s="3">
        <v>45907</v>
      </c>
      <c r="C810" s="3">
        <v>45907</v>
      </c>
      <c r="D810" s="43" t="s">
        <v>469</v>
      </c>
      <c r="E810" s="43" t="s">
        <v>896</v>
      </c>
      <c r="F810" s="43" t="s">
        <v>897</v>
      </c>
      <c r="G810">
        <v>540</v>
      </c>
      <c r="H810">
        <v>540</v>
      </c>
      <c r="I810" s="43" t="s">
        <v>1024</v>
      </c>
      <c r="J810" s="43" t="s">
        <v>1037</v>
      </c>
      <c r="K810" s="43" t="s">
        <v>178</v>
      </c>
      <c r="L810" s="43" t="str">
        <f>IF(AND(Home!$A$1&gt;=Leave[[#This Row],[Start Time]],Home!$A$1&lt;=Leave[[#This Row],[End Time]]),"Aplica","No Aplica")</f>
        <v>No Aplica</v>
      </c>
      <c r="M810" s="43" t="str">
        <f>IF(AND(Home!$A$1&gt;=Leave[[#This Row],[Start Time]],Home!$A$1&lt;=Leave[[#This Row],[End Time]]),Home!$A$1,"No Aplica")</f>
        <v>No Aplica</v>
      </c>
      <c r="N810" s="43" t="str">
        <f>Leave[[#This Row],[User Code (Owning User) (Usuario)]]&amp;Leave[[#This Row],[fecha activa]]</f>
        <v>MIE2024121219906No Aplica</v>
      </c>
    </row>
    <row r="811" spans="1:14" x14ac:dyDescent="0.3">
      <c r="A811" s="43" t="s">
        <v>468</v>
      </c>
      <c r="B811" s="3">
        <v>45928</v>
      </c>
      <c r="C811" s="3">
        <v>45928</v>
      </c>
      <c r="D811" s="43" t="s">
        <v>1709</v>
      </c>
      <c r="E811" s="43" t="s">
        <v>309</v>
      </c>
      <c r="F811" s="43" t="s">
        <v>310</v>
      </c>
      <c r="G811">
        <v>480</v>
      </c>
      <c r="H811">
        <v>480</v>
      </c>
      <c r="I811" s="43" t="s">
        <v>1231</v>
      </c>
      <c r="J811" s="43" t="s">
        <v>1128</v>
      </c>
      <c r="K811" s="43" t="s">
        <v>178</v>
      </c>
      <c r="L811" s="43" t="str">
        <f>IF(AND(Home!$A$1&gt;=Leave[[#This Row],[Start Time]],Home!$A$1&lt;=Leave[[#This Row],[End Time]]),"Aplica","No Aplica")</f>
        <v>No Aplica</v>
      </c>
      <c r="M811" s="43" t="str">
        <f>IF(AND(Home!$A$1&gt;=Leave[[#This Row],[Start Time]],Home!$A$1&lt;=Leave[[#This Row],[End Time]]),Home!$A$1,"No Aplica")</f>
        <v>No Aplica</v>
      </c>
      <c r="N811" s="43" t="str">
        <f>Leave[[#This Row],[User Code (Owning User) (Usuario)]]&amp;Leave[[#This Row],[fecha activa]]</f>
        <v>MIE2023240511395No Aplica</v>
      </c>
    </row>
    <row r="812" spans="1:14" x14ac:dyDescent="0.3">
      <c r="A812" s="43" t="s">
        <v>1757</v>
      </c>
      <c r="B812" s="3">
        <v>45921</v>
      </c>
      <c r="C812" s="3">
        <v>45921</v>
      </c>
      <c r="D812" s="43" t="s">
        <v>3335</v>
      </c>
      <c r="E812" s="43" t="s">
        <v>309</v>
      </c>
      <c r="F812" s="43" t="s">
        <v>310</v>
      </c>
      <c r="G812">
        <v>540</v>
      </c>
      <c r="H812">
        <v>540</v>
      </c>
      <c r="I812" s="43" t="s">
        <v>1231</v>
      </c>
      <c r="J812" s="43" t="s">
        <v>1128</v>
      </c>
      <c r="K812" s="43" t="s">
        <v>178</v>
      </c>
      <c r="L812" s="43" t="str">
        <f>IF(AND(Home!$A$1&gt;=Leave[[#This Row],[Start Time]],Home!$A$1&lt;=Leave[[#This Row],[End Time]]),"Aplica","No Aplica")</f>
        <v>No Aplica</v>
      </c>
      <c r="M812" s="43" t="str">
        <f>IF(AND(Home!$A$1&gt;=Leave[[#This Row],[Start Time]],Home!$A$1&lt;=Leave[[#This Row],[End Time]]),Home!$A$1,"No Aplica")</f>
        <v>No Aplica</v>
      </c>
      <c r="N812" s="43" t="str">
        <f>Leave[[#This Row],[User Code (Owning User) (Usuario)]]&amp;Leave[[#This Row],[fecha activa]]</f>
        <v>MIE2023240511395No Aplica</v>
      </c>
    </row>
    <row r="813" spans="1:14" x14ac:dyDescent="0.3">
      <c r="A813" s="43" t="s">
        <v>471</v>
      </c>
      <c r="B813" s="3">
        <v>45909</v>
      </c>
      <c r="C813" s="3">
        <v>45909</v>
      </c>
      <c r="D813" s="43" t="s">
        <v>3295</v>
      </c>
      <c r="E813" s="43" t="s">
        <v>309</v>
      </c>
      <c r="F813" s="43" t="s">
        <v>310</v>
      </c>
      <c r="G813">
        <v>60</v>
      </c>
      <c r="H813">
        <v>60</v>
      </c>
      <c r="I813" s="43" t="s">
        <v>1231</v>
      </c>
      <c r="J813" s="43" t="s">
        <v>1128</v>
      </c>
      <c r="K813" s="43" t="s">
        <v>178</v>
      </c>
      <c r="L813" s="43" t="str">
        <f>IF(AND(Home!$A$1&gt;=Leave[[#This Row],[Start Time]],Home!$A$1&lt;=Leave[[#This Row],[End Time]]),"Aplica","No Aplica")</f>
        <v>No Aplica</v>
      </c>
      <c r="M813" s="43" t="str">
        <f>IF(AND(Home!$A$1&gt;=Leave[[#This Row],[Start Time]],Home!$A$1&lt;=Leave[[#This Row],[End Time]]),Home!$A$1,"No Aplica")</f>
        <v>No Aplica</v>
      </c>
      <c r="N813" s="43" t="str">
        <f>Leave[[#This Row],[User Code (Owning User) (Usuario)]]&amp;Leave[[#This Row],[fecha activa]]</f>
        <v>MIE2023240511395No Aplica</v>
      </c>
    </row>
    <row r="814" spans="1:14" x14ac:dyDescent="0.3">
      <c r="A814" s="43" t="s">
        <v>468</v>
      </c>
      <c r="B814" s="3">
        <v>45920</v>
      </c>
      <c r="C814" s="3">
        <v>45920</v>
      </c>
      <c r="D814" s="43" t="s">
        <v>1709</v>
      </c>
      <c r="E814" s="43" t="s">
        <v>309</v>
      </c>
      <c r="F814" s="43" t="s">
        <v>310</v>
      </c>
      <c r="G814">
        <v>540</v>
      </c>
      <c r="H814">
        <v>540</v>
      </c>
      <c r="I814" s="43" t="s">
        <v>1231</v>
      </c>
      <c r="J814" s="43" t="s">
        <v>1128</v>
      </c>
      <c r="K814" s="43" t="s">
        <v>178</v>
      </c>
      <c r="L814" s="43" t="str">
        <f>IF(AND(Home!$A$1&gt;=Leave[[#This Row],[Start Time]],Home!$A$1&lt;=Leave[[#This Row],[End Time]]),"Aplica","No Aplica")</f>
        <v>No Aplica</v>
      </c>
      <c r="M814" s="43" t="str">
        <f>IF(AND(Home!$A$1&gt;=Leave[[#This Row],[Start Time]],Home!$A$1&lt;=Leave[[#This Row],[End Time]]),Home!$A$1,"No Aplica")</f>
        <v>No Aplica</v>
      </c>
      <c r="N814" s="43" t="str">
        <f>Leave[[#This Row],[User Code (Owning User) (Usuario)]]&amp;Leave[[#This Row],[fecha activa]]</f>
        <v>MIE2023240511395No Aplica</v>
      </c>
    </row>
    <row r="815" spans="1:14" x14ac:dyDescent="0.3">
      <c r="A815" s="43" t="s">
        <v>601</v>
      </c>
      <c r="B815" s="3">
        <v>45903</v>
      </c>
      <c r="C815" s="3">
        <v>45903</v>
      </c>
      <c r="D815" s="43" t="s">
        <v>2976</v>
      </c>
      <c r="E815" s="43" t="s">
        <v>309</v>
      </c>
      <c r="F815" s="43" t="s">
        <v>310</v>
      </c>
      <c r="G815">
        <v>540</v>
      </c>
      <c r="H815">
        <v>540</v>
      </c>
      <c r="I815" s="43" t="s">
        <v>1231</v>
      </c>
      <c r="J815" s="43" t="s">
        <v>1128</v>
      </c>
      <c r="K815" s="43" t="s">
        <v>178</v>
      </c>
      <c r="L815" s="43" t="str">
        <f>IF(AND(Home!$A$1&gt;=Leave[[#This Row],[Start Time]],Home!$A$1&lt;=Leave[[#This Row],[End Time]]),"Aplica","No Aplica")</f>
        <v>No Aplica</v>
      </c>
      <c r="M815" s="43" t="str">
        <f>IF(AND(Home!$A$1&gt;=Leave[[#This Row],[Start Time]],Home!$A$1&lt;=Leave[[#This Row],[End Time]]),Home!$A$1,"No Aplica")</f>
        <v>No Aplica</v>
      </c>
      <c r="N815" s="43" t="str">
        <f>Leave[[#This Row],[User Code (Owning User) (Usuario)]]&amp;Leave[[#This Row],[fecha activa]]</f>
        <v>MIE2023240511395No Aplica</v>
      </c>
    </row>
    <row r="816" spans="1:14" x14ac:dyDescent="0.3">
      <c r="A816" s="43" t="s">
        <v>468</v>
      </c>
      <c r="B816" s="3">
        <v>45914</v>
      </c>
      <c r="C816" s="3">
        <v>45914</v>
      </c>
      <c r="D816" s="43" t="s">
        <v>2646</v>
      </c>
      <c r="E816" s="43" t="s">
        <v>309</v>
      </c>
      <c r="F816" s="43" t="s">
        <v>310</v>
      </c>
      <c r="G816">
        <v>480</v>
      </c>
      <c r="H816">
        <v>480</v>
      </c>
      <c r="I816" s="43" t="s">
        <v>1231</v>
      </c>
      <c r="J816" s="43" t="s">
        <v>1128</v>
      </c>
      <c r="K816" s="43" t="s">
        <v>178</v>
      </c>
      <c r="L816" s="43" t="str">
        <f>IF(AND(Home!$A$1&gt;=Leave[[#This Row],[Start Time]],Home!$A$1&lt;=Leave[[#This Row],[End Time]]),"Aplica","No Aplica")</f>
        <v>No Aplica</v>
      </c>
      <c r="M816" s="43" t="str">
        <f>IF(AND(Home!$A$1&gt;=Leave[[#This Row],[Start Time]],Home!$A$1&lt;=Leave[[#This Row],[End Time]]),Home!$A$1,"No Aplica")</f>
        <v>No Aplica</v>
      </c>
      <c r="N816" s="43" t="str">
        <f>Leave[[#This Row],[User Code (Owning User) (Usuario)]]&amp;Leave[[#This Row],[fecha activa]]</f>
        <v>MIE2023240511395No Aplica</v>
      </c>
    </row>
    <row r="817" spans="1:14" x14ac:dyDescent="0.3">
      <c r="A817" s="43" t="s">
        <v>1757</v>
      </c>
      <c r="B817" s="3">
        <v>45907</v>
      </c>
      <c r="C817" s="3">
        <v>45907</v>
      </c>
      <c r="D817" s="43" t="s">
        <v>1709</v>
      </c>
      <c r="E817" s="43" t="s">
        <v>309</v>
      </c>
      <c r="F817" s="43" t="s">
        <v>310</v>
      </c>
      <c r="G817">
        <v>540</v>
      </c>
      <c r="H817">
        <v>540</v>
      </c>
      <c r="I817" s="43" t="s">
        <v>1231</v>
      </c>
      <c r="J817" s="43" t="s">
        <v>1128</v>
      </c>
      <c r="K817" s="43" t="s">
        <v>178</v>
      </c>
      <c r="L817" s="43" t="str">
        <f>IF(AND(Home!$A$1&gt;=Leave[[#This Row],[Start Time]],Home!$A$1&lt;=Leave[[#This Row],[End Time]]),"Aplica","No Aplica")</f>
        <v>No Aplica</v>
      </c>
      <c r="M817" s="43" t="str">
        <f>IF(AND(Home!$A$1&gt;=Leave[[#This Row],[Start Time]],Home!$A$1&lt;=Leave[[#This Row],[End Time]]),Home!$A$1,"No Aplica")</f>
        <v>No Aplica</v>
      </c>
      <c r="N817" s="43" t="str">
        <f>Leave[[#This Row],[User Code (Owning User) (Usuario)]]&amp;Leave[[#This Row],[fecha activa]]</f>
        <v>MIE2023240511395No Aplica</v>
      </c>
    </row>
    <row r="818" spans="1:14" x14ac:dyDescent="0.3">
      <c r="A818" s="43" t="s">
        <v>471</v>
      </c>
      <c r="B818" s="3">
        <v>45927</v>
      </c>
      <c r="C818" s="3">
        <v>45927</v>
      </c>
      <c r="D818" s="43" t="s">
        <v>1323</v>
      </c>
      <c r="E818" s="43" t="s">
        <v>1657</v>
      </c>
      <c r="F818" s="43" t="s">
        <v>1659</v>
      </c>
      <c r="G818">
        <v>120</v>
      </c>
      <c r="H818">
        <v>120</v>
      </c>
      <c r="I818" s="43" t="s">
        <v>1658</v>
      </c>
      <c r="J818" s="43" t="s">
        <v>1569</v>
      </c>
      <c r="K818" s="43" t="s">
        <v>179</v>
      </c>
      <c r="L818" s="43" t="str">
        <f>IF(AND(Home!$A$1&gt;=Leave[[#This Row],[Start Time]],Home!$A$1&lt;=Leave[[#This Row],[End Time]]),"Aplica","No Aplica")</f>
        <v>No Aplica</v>
      </c>
      <c r="M818" s="43" t="str">
        <f>IF(AND(Home!$A$1&gt;=Leave[[#This Row],[Start Time]],Home!$A$1&lt;=Leave[[#This Row],[End Time]]),Home!$A$1,"No Aplica")</f>
        <v>No Aplica</v>
      </c>
      <c r="N818" s="43" t="str">
        <f>Leave[[#This Row],[User Code (Owning User) (Usuario)]]&amp;Leave[[#This Row],[fecha activa]]</f>
        <v>MIE2025210422561No Aplica</v>
      </c>
    </row>
    <row r="819" spans="1:14" x14ac:dyDescent="0.3">
      <c r="A819" s="43" t="s">
        <v>476</v>
      </c>
      <c r="B819" s="3">
        <v>45928</v>
      </c>
      <c r="C819" s="3">
        <v>45928</v>
      </c>
      <c r="D819" s="43" t="s">
        <v>491</v>
      </c>
      <c r="E819" s="43" t="s">
        <v>1657</v>
      </c>
      <c r="F819" s="43" t="s">
        <v>1659</v>
      </c>
      <c r="G819">
        <v>510</v>
      </c>
      <c r="H819">
        <v>510</v>
      </c>
      <c r="I819" s="43" t="s">
        <v>1658</v>
      </c>
      <c r="J819" s="43" t="s">
        <v>1569</v>
      </c>
      <c r="K819" s="43" t="s">
        <v>179</v>
      </c>
      <c r="L819" s="43" t="str">
        <f>IF(AND(Home!$A$1&gt;=Leave[[#This Row],[Start Time]],Home!$A$1&lt;=Leave[[#This Row],[End Time]]),"Aplica","No Aplica")</f>
        <v>No Aplica</v>
      </c>
      <c r="M819" s="43" t="str">
        <f>IF(AND(Home!$A$1&gt;=Leave[[#This Row],[Start Time]],Home!$A$1&lt;=Leave[[#This Row],[End Time]]),Home!$A$1,"No Aplica")</f>
        <v>No Aplica</v>
      </c>
      <c r="N819" s="43" t="str">
        <f>Leave[[#This Row],[User Code (Owning User) (Usuario)]]&amp;Leave[[#This Row],[fecha activa]]</f>
        <v>MIE2025210422561No Aplica</v>
      </c>
    </row>
    <row r="820" spans="1:14" x14ac:dyDescent="0.3">
      <c r="A820" s="43" t="s">
        <v>471</v>
      </c>
      <c r="B820" s="3">
        <v>45920</v>
      </c>
      <c r="C820" s="3">
        <v>45920</v>
      </c>
      <c r="D820" s="43" t="s">
        <v>1323</v>
      </c>
      <c r="E820" s="43" t="s">
        <v>1657</v>
      </c>
      <c r="F820" s="43" t="s">
        <v>1659</v>
      </c>
      <c r="G820">
        <v>120</v>
      </c>
      <c r="H820">
        <v>120</v>
      </c>
      <c r="I820" s="43" t="s">
        <v>1658</v>
      </c>
      <c r="J820" s="43" t="s">
        <v>1569</v>
      </c>
      <c r="K820" s="43" t="s">
        <v>179</v>
      </c>
      <c r="L820" s="43" t="str">
        <f>IF(AND(Home!$A$1&gt;=Leave[[#This Row],[Start Time]],Home!$A$1&lt;=Leave[[#This Row],[End Time]]),"Aplica","No Aplica")</f>
        <v>No Aplica</v>
      </c>
      <c r="M820" s="43" t="str">
        <f>IF(AND(Home!$A$1&gt;=Leave[[#This Row],[Start Time]],Home!$A$1&lt;=Leave[[#This Row],[End Time]]),Home!$A$1,"No Aplica")</f>
        <v>No Aplica</v>
      </c>
      <c r="N820" s="43" t="str">
        <f>Leave[[#This Row],[User Code (Owning User) (Usuario)]]&amp;Leave[[#This Row],[fecha activa]]</f>
        <v>MIE2025210422561No Aplica</v>
      </c>
    </row>
    <row r="821" spans="1:14" x14ac:dyDescent="0.3">
      <c r="A821" s="43" t="s">
        <v>476</v>
      </c>
      <c r="B821" s="3">
        <v>45921</v>
      </c>
      <c r="C821" s="3">
        <v>45921</v>
      </c>
      <c r="D821" s="43" t="s">
        <v>491</v>
      </c>
      <c r="E821" s="43" t="s">
        <v>1657</v>
      </c>
      <c r="F821" s="43" t="s">
        <v>1659</v>
      </c>
      <c r="G821">
        <v>510</v>
      </c>
      <c r="H821">
        <v>510</v>
      </c>
      <c r="I821" s="43" t="s">
        <v>1658</v>
      </c>
      <c r="J821" s="43" t="s">
        <v>1569</v>
      </c>
      <c r="K821" s="43" t="s">
        <v>179</v>
      </c>
      <c r="L821" s="43" t="str">
        <f>IF(AND(Home!$A$1&gt;=Leave[[#This Row],[Start Time]],Home!$A$1&lt;=Leave[[#This Row],[End Time]]),"Aplica","No Aplica")</f>
        <v>No Aplica</v>
      </c>
      <c r="M821" s="43" t="str">
        <f>IF(AND(Home!$A$1&gt;=Leave[[#This Row],[Start Time]],Home!$A$1&lt;=Leave[[#This Row],[End Time]]),Home!$A$1,"No Aplica")</f>
        <v>No Aplica</v>
      </c>
      <c r="N821" s="43" t="str">
        <f>Leave[[#This Row],[User Code (Owning User) (Usuario)]]&amp;Leave[[#This Row],[fecha activa]]</f>
        <v>MIE2025210422561No Aplica</v>
      </c>
    </row>
    <row r="822" spans="1:14" x14ac:dyDescent="0.3">
      <c r="A822" s="43" t="s">
        <v>471</v>
      </c>
      <c r="B822" s="3">
        <v>45913</v>
      </c>
      <c r="C822" s="3">
        <v>45913</v>
      </c>
      <c r="D822" s="43" t="s">
        <v>1323</v>
      </c>
      <c r="E822" s="43" t="s">
        <v>1657</v>
      </c>
      <c r="F822" s="43" t="s">
        <v>1659</v>
      </c>
      <c r="G822">
        <v>120</v>
      </c>
      <c r="H822">
        <v>120</v>
      </c>
      <c r="I822" s="43" t="s">
        <v>1658</v>
      </c>
      <c r="J822" s="43" t="s">
        <v>1569</v>
      </c>
      <c r="K822" s="43" t="s">
        <v>179</v>
      </c>
      <c r="L822" s="43" t="str">
        <f>IF(AND(Home!$A$1&gt;=Leave[[#This Row],[Start Time]],Home!$A$1&lt;=Leave[[#This Row],[End Time]]),"Aplica","No Aplica")</f>
        <v>No Aplica</v>
      </c>
      <c r="M822" s="43" t="str">
        <f>IF(AND(Home!$A$1&gt;=Leave[[#This Row],[Start Time]],Home!$A$1&lt;=Leave[[#This Row],[End Time]]),Home!$A$1,"No Aplica")</f>
        <v>No Aplica</v>
      </c>
      <c r="N822" s="43" t="str">
        <f>Leave[[#This Row],[User Code (Owning User) (Usuario)]]&amp;Leave[[#This Row],[fecha activa]]</f>
        <v>MIE2025210422561No Aplica</v>
      </c>
    </row>
    <row r="823" spans="1:14" x14ac:dyDescent="0.3">
      <c r="A823" s="43" t="s">
        <v>471</v>
      </c>
      <c r="B823" s="3">
        <v>45913</v>
      </c>
      <c r="C823" s="3">
        <v>45913</v>
      </c>
      <c r="D823" s="43" t="s">
        <v>1323</v>
      </c>
      <c r="E823" s="43" t="s">
        <v>1657</v>
      </c>
      <c r="F823" s="43" t="s">
        <v>1659</v>
      </c>
      <c r="G823">
        <v>120</v>
      </c>
      <c r="H823">
        <v>120</v>
      </c>
      <c r="I823" s="43" t="s">
        <v>1658</v>
      </c>
      <c r="J823" s="43" t="s">
        <v>1569</v>
      </c>
      <c r="K823" s="43" t="s">
        <v>179</v>
      </c>
      <c r="L823" s="43" t="str">
        <f>IF(AND(Home!$A$1&gt;=Leave[[#This Row],[Start Time]],Home!$A$1&lt;=Leave[[#This Row],[End Time]]),"Aplica","No Aplica")</f>
        <v>No Aplica</v>
      </c>
      <c r="M823" s="43" t="str">
        <f>IF(AND(Home!$A$1&gt;=Leave[[#This Row],[Start Time]],Home!$A$1&lt;=Leave[[#This Row],[End Time]]),Home!$A$1,"No Aplica")</f>
        <v>No Aplica</v>
      </c>
      <c r="N823" s="43" t="str">
        <f>Leave[[#This Row],[User Code (Owning User) (Usuario)]]&amp;Leave[[#This Row],[fecha activa]]</f>
        <v>MIE2025210422561No Aplica</v>
      </c>
    </row>
    <row r="824" spans="1:14" x14ac:dyDescent="0.3">
      <c r="A824" s="43" t="s">
        <v>476</v>
      </c>
      <c r="B824" s="3">
        <v>45914</v>
      </c>
      <c r="C824" s="3">
        <v>45914</v>
      </c>
      <c r="D824" s="43" t="s">
        <v>491</v>
      </c>
      <c r="E824" s="43" t="s">
        <v>1657</v>
      </c>
      <c r="F824" s="43" t="s">
        <v>1659</v>
      </c>
      <c r="G824">
        <v>540</v>
      </c>
      <c r="H824">
        <v>540</v>
      </c>
      <c r="I824" s="43" t="s">
        <v>1658</v>
      </c>
      <c r="J824" s="43" t="s">
        <v>1569</v>
      </c>
      <c r="K824" s="43" t="s">
        <v>179</v>
      </c>
      <c r="L824" s="43" t="str">
        <f>IF(AND(Home!$A$1&gt;=Leave[[#This Row],[Start Time]],Home!$A$1&lt;=Leave[[#This Row],[End Time]]),"Aplica","No Aplica")</f>
        <v>No Aplica</v>
      </c>
      <c r="M824" s="43" t="str">
        <f>IF(AND(Home!$A$1&gt;=Leave[[#This Row],[Start Time]],Home!$A$1&lt;=Leave[[#This Row],[End Time]]),Home!$A$1,"No Aplica")</f>
        <v>No Aplica</v>
      </c>
      <c r="N824" s="43" t="str">
        <f>Leave[[#This Row],[User Code (Owning User) (Usuario)]]&amp;Leave[[#This Row],[fecha activa]]</f>
        <v>MIE2025210422561No Aplica</v>
      </c>
    </row>
    <row r="825" spans="1:14" x14ac:dyDescent="0.3">
      <c r="A825" s="43" t="s">
        <v>471</v>
      </c>
      <c r="B825" s="3">
        <v>45906</v>
      </c>
      <c r="C825" s="3">
        <v>45906</v>
      </c>
      <c r="D825" s="43" t="s">
        <v>1323</v>
      </c>
      <c r="E825" s="43" t="s">
        <v>1657</v>
      </c>
      <c r="F825" s="43" t="s">
        <v>1659</v>
      </c>
      <c r="G825">
        <v>120</v>
      </c>
      <c r="H825">
        <v>120</v>
      </c>
      <c r="I825" s="43" t="s">
        <v>1658</v>
      </c>
      <c r="J825" s="43" t="s">
        <v>1569</v>
      </c>
      <c r="K825" s="43" t="s">
        <v>179</v>
      </c>
      <c r="L825" s="43" t="str">
        <f>IF(AND(Home!$A$1&gt;=Leave[[#This Row],[Start Time]],Home!$A$1&lt;=Leave[[#This Row],[End Time]]),"Aplica","No Aplica")</f>
        <v>No Aplica</v>
      </c>
      <c r="M825" s="43" t="str">
        <f>IF(AND(Home!$A$1&gt;=Leave[[#This Row],[Start Time]],Home!$A$1&lt;=Leave[[#This Row],[End Time]]),Home!$A$1,"No Aplica")</f>
        <v>No Aplica</v>
      </c>
      <c r="N825" s="43" t="str">
        <f>Leave[[#This Row],[User Code (Owning User) (Usuario)]]&amp;Leave[[#This Row],[fecha activa]]</f>
        <v>MIE2025210422561No Aplica</v>
      </c>
    </row>
    <row r="826" spans="1:14" x14ac:dyDescent="0.3">
      <c r="A826" s="43" t="s">
        <v>476</v>
      </c>
      <c r="B826" s="3">
        <v>45907</v>
      </c>
      <c r="C826" s="3">
        <v>45907</v>
      </c>
      <c r="D826" s="43" t="s">
        <v>491</v>
      </c>
      <c r="E826" s="43" t="s">
        <v>1657</v>
      </c>
      <c r="F826" s="43" t="s">
        <v>1659</v>
      </c>
      <c r="G826">
        <v>510</v>
      </c>
      <c r="H826">
        <v>510</v>
      </c>
      <c r="I826" s="43" t="s">
        <v>1658</v>
      </c>
      <c r="J826" s="43" t="s">
        <v>1569</v>
      </c>
      <c r="K826" s="43" t="s">
        <v>179</v>
      </c>
      <c r="L826" s="43" t="str">
        <f>IF(AND(Home!$A$1&gt;=Leave[[#This Row],[Start Time]],Home!$A$1&lt;=Leave[[#This Row],[End Time]]),"Aplica","No Aplica")</f>
        <v>No Aplica</v>
      </c>
      <c r="M826" s="43" t="str">
        <f>IF(AND(Home!$A$1&gt;=Leave[[#This Row],[Start Time]],Home!$A$1&lt;=Leave[[#This Row],[End Time]]),Home!$A$1,"No Aplica")</f>
        <v>No Aplica</v>
      </c>
      <c r="N826" s="43" t="str">
        <f>Leave[[#This Row],[User Code (Owning User) (Usuario)]]&amp;Leave[[#This Row],[fecha activa]]</f>
        <v>MIE2025210422561No Aplica</v>
      </c>
    </row>
    <row r="827" spans="1:14" x14ac:dyDescent="0.3">
      <c r="A827" s="43" t="s">
        <v>468</v>
      </c>
      <c r="B827" s="3">
        <v>45919</v>
      </c>
      <c r="C827" s="3">
        <v>45919</v>
      </c>
      <c r="D827" s="43" t="s">
        <v>621</v>
      </c>
      <c r="E827" s="43" t="s">
        <v>2139</v>
      </c>
      <c r="F827" s="43" t="s">
        <v>2141</v>
      </c>
      <c r="G827">
        <v>60</v>
      </c>
      <c r="H827">
        <v>60</v>
      </c>
      <c r="I827" s="43" t="s">
        <v>2140</v>
      </c>
      <c r="J827" s="43" t="s">
        <v>1033</v>
      </c>
      <c r="K827" s="43" t="s">
        <v>178</v>
      </c>
      <c r="L827" s="43" t="str">
        <f>IF(AND(Home!$A$1&gt;=Leave[[#This Row],[Start Time]],Home!$A$1&lt;=Leave[[#This Row],[End Time]]),"Aplica","No Aplica")</f>
        <v>No Aplica</v>
      </c>
      <c r="M827" s="43" t="str">
        <f>IF(AND(Home!$A$1&gt;=Leave[[#This Row],[Start Time]],Home!$A$1&lt;=Leave[[#This Row],[End Time]]),Home!$A$1,"No Aplica")</f>
        <v>No Aplica</v>
      </c>
      <c r="N827" s="43" t="str">
        <f>Leave[[#This Row],[User Code (Owning User) (Usuario)]]&amp;Leave[[#This Row],[fecha activa]]</f>
        <v>MIE2025220723798No Aplica</v>
      </c>
    </row>
    <row r="828" spans="1:14" x14ac:dyDescent="0.3">
      <c r="A828" s="43" t="s">
        <v>468</v>
      </c>
      <c r="B828" s="3">
        <v>45918</v>
      </c>
      <c r="C828" s="3">
        <v>45918</v>
      </c>
      <c r="D828" s="43" t="s">
        <v>621</v>
      </c>
      <c r="E828" s="43" t="s">
        <v>2139</v>
      </c>
      <c r="F828" s="43" t="s">
        <v>2141</v>
      </c>
      <c r="G828">
        <v>60</v>
      </c>
      <c r="H828">
        <v>60</v>
      </c>
      <c r="I828" s="43" t="s">
        <v>2140</v>
      </c>
      <c r="J828" s="43" t="s">
        <v>1033</v>
      </c>
      <c r="K828" s="43" t="s">
        <v>178</v>
      </c>
      <c r="L828" s="43" t="str">
        <f>IF(AND(Home!$A$1&gt;=Leave[[#This Row],[Start Time]],Home!$A$1&lt;=Leave[[#This Row],[End Time]]),"Aplica","No Aplica")</f>
        <v>No Aplica</v>
      </c>
      <c r="M828" s="43" t="str">
        <f>IF(AND(Home!$A$1&gt;=Leave[[#This Row],[Start Time]],Home!$A$1&lt;=Leave[[#This Row],[End Time]]),Home!$A$1,"No Aplica")</f>
        <v>No Aplica</v>
      </c>
      <c r="N828" s="43" t="str">
        <f>Leave[[#This Row],[User Code (Owning User) (Usuario)]]&amp;Leave[[#This Row],[fecha activa]]</f>
        <v>MIE2025220723798No Aplica</v>
      </c>
    </row>
    <row r="829" spans="1:14" x14ac:dyDescent="0.3">
      <c r="A829" s="43" t="s">
        <v>468</v>
      </c>
      <c r="B829" s="3">
        <v>45924</v>
      </c>
      <c r="C829" s="3">
        <v>45924</v>
      </c>
      <c r="D829" s="43" t="s">
        <v>469</v>
      </c>
      <c r="E829" s="43" t="s">
        <v>2139</v>
      </c>
      <c r="F829" s="43" t="s">
        <v>2141</v>
      </c>
      <c r="G829">
        <v>540</v>
      </c>
      <c r="H829">
        <v>540</v>
      </c>
      <c r="I829" s="43" t="s">
        <v>2140</v>
      </c>
      <c r="J829" s="43" t="s">
        <v>1033</v>
      </c>
      <c r="K829" s="43" t="s">
        <v>178</v>
      </c>
      <c r="L829" s="43" t="str">
        <f>IF(AND(Home!$A$1&gt;=Leave[[#This Row],[Start Time]],Home!$A$1&lt;=Leave[[#This Row],[End Time]]),"Aplica","No Aplica")</f>
        <v>No Aplica</v>
      </c>
      <c r="M829" s="43" t="str">
        <f>IF(AND(Home!$A$1&gt;=Leave[[#This Row],[Start Time]],Home!$A$1&lt;=Leave[[#This Row],[End Time]]),Home!$A$1,"No Aplica")</f>
        <v>No Aplica</v>
      </c>
      <c r="N829" s="43" t="str">
        <f>Leave[[#This Row],[User Code (Owning User) (Usuario)]]&amp;Leave[[#This Row],[fecha activa]]</f>
        <v>MIE2025220723798No Aplica</v>
      </c>
    </row>
    <row r="830" spans="1:14" x14ac:dyDescent="0.3">
      <c r="A830" s="43" t="s">
        <v>468</v>
      </c>
      <c r="B830" s="3">
        <v>45916</v>
      </c>
      <c r="C830" s="3">
        <v>45916</v>
      </c>
      <c r="D830" s="43" t="s">
        <v>469</v>
      </c>
      <c r="E830" s="43" t="s">
        <v>2139</v>
      </c>
      <c r="F830" s="43" t="s">
        <v>2141</v>
      </c>
      <c r="G830">
        <v>540</v>
      </c>
      <c r="H830">
        <v>540</v>
      </c>
      <c r="I830" s="43" t="s">
        <v>2140</v>
      </c>
      <c r="J830" s="43" t="s">
        <v>1033</v>
      </c>
      <c r="K830" s="43" t="s">
        <v>178</v>
      </c>
      <c r="L830" s="43" t="str">
        <f>IF(AND(Home!$A$1&gt;=Leave[[#This Row],[Start Time]],Home!$A$1&lt;=Leave[[#This Row],[End Time]]),"Aplica","No Aplica")</f>
        <v>No Aplica</v>
      </c>
      <c r="M830" s="43" t="str">
        <f>IF(AND(Home!$A$1&gt;=Leave[[#This Row],[Start Time]],Home!$A$1&lt;=Leave[[#This Row],[End Time]]),Home!$A$1,"No Aplica")</f>
        <v>No Aplica</v>
      </c>
      <c r="N830" s="43" t="str">
        <f>Leave[[#This Row],[User Code (Owning User) (Usuario)]]&amp;Leave[[#This Row],[fecha activa]]</f>
        <v>MIE2025220723798No Aplica</v>
      </c>
    </row>
    <row r="831" spans="1:14" x14ac:dyDescent="0.3">
      <c r="A831" s="43" t="s">
        <v>476</v>
      </c>
      <c r="B831" s="3">
        <v>45928</v>
      </c>
      <c r="C831" s="3">
        <v>45928</v>
      </c>
      <c r="D831" s="43" t="s">
        <v>491</v>
      </c>
      <c r="E831" s="43" t="s">
        <v>1290</v>
      </c>
      <c r="F831" s="43" t="s">
        <v>1292</v>
      </c>
      <c r="G831">
        <v>510</v>
      </c>
      <c r="H831">
        <v>510</v>
      </c>
      <c r="I831" s="43" t="s">
        <v>1291</v>
      </c>
      <c r="J831" s="43" t="s">
        <v>1843</v>
      </c>
      <c r="K831" s="43" t="s">
        <v>179</v>
      </c>
      <c r="L831" s="43" t="str">
        <f>IF(AND(Home!$A$1&gt;=Leave[[#This Row],[Start Time]],Home!$A$1&lt;=Leave[[#This Row],[End Time]]),"Aplica","No Aplica")</f>
        <v>No Aplica</v>
      </c>
      <c r="M831" s="43" t="str">
        <f>IF(AND(Home!$A$1&gt;=Leave[[#This Row],[Start Time]],Home!$A$1&lt;=Leave[[#This Row],[End Time]]),Home!$A$1,"No Aplica")</f>
        <v>No Aplica</v>
      </c>
      <c r="N831" s="43" t="str">
        <f>Leave[[#This Row],[User Code (Owning User) (Usuario)]]&amp;Leave[[#This Row],[fecha activa]]</f>
        <v>MIE2025030120171No Aplica</v>
      </c>
    </row>
    <row r="832" spans="1:14" x14ac:dyDescent="0.3">
      <c r="A832" s="43" t="s">
        <v>471</v>
      </c>
      <c r="B832" s="3">
        <v>45927</v>
      </c>
      <c r="C832" s="3">
        <v>45927</v>
      </c>
      <c r="D832" s="43" t="s">
        <v>860</v>
      </c>
      <c r="E832" s="43" t="s">
        <v>1290</v>
      </c>
      <c r="F832" s="43" t="s">
        <v>1292</v>
      </c>
      <c r="G832">
        <v>240</v>
      </c>
      <c r="H832">
        <v>240</v>
      </c>
      <c r="I832" s="43" t="s">
        <v>1291</v>
      </c>
      <c r="J832" s="43" t="s">
        <v>1843</v>
      </c>
      <c r="K832" s="43" t="s">
        <v>179</v>
      </c>
      <c r="L832" s="43" t="str">
        <f>IF(AND(Home!$A$1&gt;=Leave[[#This Row],[Start Time]],Home!$A$1&lt;=Leave[[#This Row],[End Time]]),"Aplica","No Aplica")</f>
        <v>No Aplica</v>
      </c>
      <c r="M832" s="43" t="str">
        <f>IF(AND(Home!$A$1&gt;=Leave[[#This Row],[Start Time]],Home!$A$1&lt;=Leave[[#This Row],[End Time]]),Home!$A$1,"No Aplica")</f>
        <v>No Aplica</v>
      </c>
      <c r="N832" s="43" t="str">
        <f>Leave[[#This Row],[User Code (Owning User) (Usuario)]]&amp;Leave[[#This Row],[fecha activa]]</f>
        <v>MIE2025030120171No Aplica</v>
      </c>
    </row>
    <row r="833" spans="1:14" x14ac:dyDescent="0.3">
      <c r="A833" s="43" t="s">
        <v>601</v>
      </c>
      <c r="B833" s="3">
        <v>45910</v>
      </c>
      <c r="C833" s="3">
        <v>45910</v>
      </c>
      <c r="D833" s="43" t="s">
        <v>3326</v>
      </c>
      <c r="E833" s="43" t="s">
        <v>1290</v>
      </c>
      <c r="F833" s="43" t="s">
        <v>1292</v>
      </c>
      <c r="G833">
        <v>510</v>
      </c>
      <c r="H833">
        <v>510</v>
      </c>
      <c r="I833" s="43" t="s">
        <v>1291</v>
      </c>
      <c r="J833" s="43" t="s">
        <v>1843</v>
      </c>
      <c r="K833" s="43" t="s">
        <v>179</v>
      </c>
      <c r="L833" s="43" t="str">
        <f>IF(AND(Home!$A$1&gt;=Leave[[#This Row],[Start Time]],Home!$A$1&lt;=Leave[[#This Row],[End Time]]),"Aplica","No Aplica")</f>
        <v>No Aplica</v>
      </c>
      <c r="M833" s="43" t="str">
        <f>IF(AND(Home!$A$1&gt;=Leave[[#This Row],[Start Time]],Home!$A$1&lt;=Leave[[#This Row],[End Time]]),Home!$A$1,"No Aplica")</f>
        <v>No Aplica</v>
      </c>
      <c r="N833" s="43" t="str">
        <f>Leave[[#This Row],[User Code (Owning User) (Usuario)]]&amp;Leave[[#This Row],[fecha activa]]</f>
        <v>MIE2025030120171No Aplica</v>
      </c>
    </row>
    <row r="834" spans="1:14" x14ac:dyDescent="0.3">
      <c r="A834" s="43" t="s">
        <v>476</v>
      </c>
      <c r="B834" s="3">
        <v>45921</v>
      </c>
      <c r="C834" s="3">
        <v>45921</v>
      </c>
      <c r="D834" s="43" t="s">
        <v>491</v>
      </c>
      <c r="E834" s="43" t="s">
        <v>1290</v>
      </c>
      <c r="F834" s="43" t="s">
        <v>1292</v>
      </c>
      <c r="G834">
        <v>510</v>
      </c>
      <c r="H834">
        <v>510</v>
      </c>
      <c r="I834" s="43" t="s">
        <v>1291</v>
      </c>
      <c r="J834" s="43" t="s">
        <v>1843</v>
      </c>
      <c r="K834" s="43" t="s">
        <v>179</v>
      </c>
      <c r="L834" s="43" t="str">
        <f>IF(AND(Home!$A$1&gt;=Leave[[#This Row],[Start Time]],Home!$A$1&lt;=Leave[[#This Row],[End Time]]),"Aplica","No Aplica")</f>
        <v>No Aplica</v>
      </c>
      <c r="M834" s="43" t="str">
        <f>IF(AND(Home!$A$1&gt;=Leave[[#This Row],[Start Time]],Home!$A$1&lt;=Leave[[#This Row],[End Time]]),Home!$A$1,"No Aplica")</f>
        <v>No Aplica</v>
      </c>
      <c r="N834" s="43" t="str">
        <f>Leave[[#This Row],[User Code (Owning User) (Usuario)]]&amp;Leave[[#This Row],[fecha activa]]</f>
        <v>MIE2025030120171No Aplica</v>
      </c>
    </row>
    <row r="835" spans="1:14" x14ac:dyDescent="0.3">
      <c r="A835" s="43" t="s">
        <v>471</v>
      </c>
      <c r="B835" s="3">
        <v>45920</v>
      </c>
      <c r="C835" s="3">
        <v>45920</v>
      </c>
      <c r="D835" s="43" t="s">
        <v>669</v>
      </c>
      <c r="E835" s="43" t="s">
        <v>1290</v>
      </c>
      <c r="F835" s="43" t="s">
        <v>1292</v>
      </c>
      <c r="G835">
        <v>180</v>
      </c>
      <c r="H835">
        <v>180</v>
      </c>
      <c r="I835" s="43" t="s">
        <v>1291</v>
      </c>
      <c r="J835" s="43" t="s">
        <v>1843</v>
      </c>
      <c r="K835" s="43" t="s">
        <v>179</v>
      </c>
      <c r="L835" s="43" t="str">
        <f>IF(AND(Home!$A$1&gt;=Leave[[#This Row],[Start Time]],Home!$A$1&lt;=Leave[[#This Row],[End Time]]),"Aplica","No Aplica")</f>
        <v>No Aplica</v>
      </c>
      <c r="M835" s="43" t="str">
        <f>IF(AND(Home!$A$1&gt;=Leave[[#This Row],[Start Time]],Home!$A$1&lt;=Leave[[#This Row],[End Time]]),Home!$A$1,"No Aplica")</f>
        <v>No Aplica</v>
      </c>
      <c r="N835" s="43" t="str">
        <f>Leave[[#This Row],[User Code (Owning User) (Usuario)]]&amp;Leave[[#This Row],[fecha activa]]</f>
        <v>MIE2025030120171No Aplica</v>
      </c>
    </row>
    <row r="836" spans="1:14" x14ac:dyDescent="0.3">
      <c r="A836" s="43" t="s">
        <v>471</v>
      </c>
      <c r="B836" s="3">
        <v>45903</v>
      </c>
      <c r="C836" s="3">
        <v>45903</v>
      </c>
      <c r="D836" s="43" t="s">
        <v>2883</v>
      </c>
      <c r="E836" s="43" t="s">
        <v>1290</v>
      </c>
      <c r="F836" s="43" t="s">
        <v>1292</v>
      </c>
      <c r="G836">
        <v>180</v>
      </c>
      <c r="H836">
        <v>180</v>
      </c>
      <c r="I836" s="43" t="s">
        <v>1291</v>
      </c>
      <c r="J836" s="43" t="s">
        <v>1843</v>
      </c>
      <c r="K836" s="43" t="s">
        <v>179</v>
      </c>
      <c r="L836" s="43" t="str">
        <f>IF(AND(Home!$A$1&gt;=Leave[[#This Row],[Start Time]],Home!$A$1&lt;=Leave[[#This Row],[End Time]]),"Aplica","No Aplica")</f>
        <v>No Aplica</v>
      </c>
      <c r="M836" s="43" t="str">
        <f>IF(AND(Home!$A$1&gt;=Leave[[#This Row],[Start Time]],Home!$A$1&lt;=Leave[[#This Row],[End Time]]),Home!$A$1,"No Aplica")</f>
        <v>No Aplica</v>
      </c>
      <c r="N836" s="43" t="str">
        <f>Leave[[#This Row],[User Code (Owning User) (Usuario)]]&amp;Leave[[#This Row],[fecha activa]]</f>
        <v>MIE2025030120171No Aplica</v>
      </c>
    </row>
    <row r="837" spans="1:14" x14ac:dyDescent="0.3">
      <c r="A837" s="43" t="s">
        <v>476</v>
      </c>
      <c r="B837" s="3">
        <v>45914</v>
      </c>
      <c r="C837" s="3">
        <v>45914</v>
      </c>
      <c r="D837" s="43" t="s">
        <v>491</v>
      </c>
      <c r="E837" s="43" t="s">
        <v>1290</v>
      </c>
      <c r="F837" s="43" t="s">
        <v>1292</v>
      </c>
      <c r="G837">
        <v>510</v>
      </c>
      <c r="H837">
        <v>510</v>
      </c>
      <c r="I837" s="43" t="s">
        <v>1291</v>
      </c>
      <c r="J837" s="43" t="s">
        <v>1843</v>
      </c>
      <c r="K837" s="43" t="s">
        <v>179</v>
      </c>
      <c r="L837" s="43" t="str">
        <f>IF(AND(Home!$A$1&gt;=Leave[[#This Row],[Start Time]],Home!$A$1&lt;=Leave[[#This Row],[End Time]]),"Aplica","No Aplica")</f>
        <v>No Aplica</v>
      </c>
      <c r="M837" s="43" t="str">
        <f>IF(AND(Home!$A$1&gt;=Leave[[#This Row],[Start Time]],Home!$A$1&lt;=Leave[[#This Row],[End Time]]),Home!$A$1,"No Aplica")</f>
        <v>No Aplica</v>
      </c>
      <c r="N837" s="43" t="str">
        <f>Leave[[#This Row],[User Code (Owning User) (Usuario)]]&amp;Leave[[#This Row],[fecha activa]]</f>
        <v>MIE2025030120171No Aplica</v>
      </c>
    </row>
    <row r="838" spans="1:14" x14ac:dyDescent="0.3">
      <c r="A838" s="43" t="s">
        <v>471</v>
      </c>
      <c r="B838" s="3">
        <v>45913</v>
      </c>
      <c r="C838" s="3">
        <v>45913</v>
      </c>
      <c r="D838" s="43" t="s">
        <v>669</v>
      </c>
      <c r="E838" s="43" t="s">
        <v>1290</v>
      </c>
      <c r="F838" s="43" t="s">
        <v>1292</v>
      </c>
      <c r="G838">
        <v>240</v>
      </c>
      <c r="H838">
        <v>240</v>
      </c>
      <c r="I838" s="43" t="s">
        <v>1291</v>
      </c>
      <c r="J838" s="43" t="s">
        <v>1843</v>
      </c>
      <c r="K838" s="43" t="s">
        <v>179</v>
      </c>
      <c r="L838" s="43" t="str">
        <f>IF(AND(Home!$A$1&gt;=Leave[[#This Row],[Start Time]],Home!$A$1&lt;=Leave[[#This Row],[End Time]]),"Aplica","No Aplica")</f>
        <v>No Aplica</v>
      </c>
      <c r="M838" s="43" t="str">
        <f>IF(AND(Home!$A$1&gt;=Leave[[#This Row],[Start Time]],Home!$A$1&lt;=Leave[[#This Row],[End Time]]),Home!$A$1,"No Aplica")</f>
        <v>No Aplica</v>
      </c>
      <c r="N838" s="43" t="str">
        <f>Leave[[#This Row],[User Code (Owning User) (Usuario)]]&amp;Leave[[#This Row],[fecha activa]]</f>
        <v>MIE2025030120171No Aplica</v>
      </c>
    </row>
    <row r="839" spans="1:14" x14ac:dyDescent="0.3">
      <c r="A839" s="43" t="s">
        <v>476</v>
      </c>
      <c r="B839" s="3">
        <v>45907</v>
      </c>
      <c r="C839" s="3">
        <v>45907</v>
      </c>
      <c r="D839" s="43" t="s">
        <v>491</v>
      </c>
      <c r="E839" s="43" t="s">
        <v>1290</v>
      </c>
      <c r="F839" s="43" t="s">
        <v>1292</v>
      </c>
      <c r="G839">
        <v>510</v>
      </c>
      <c r="H839">
        <v>510</v>
      </c>
      <c r="I839" s="43" t="s">
        <v>1291</v>
      </c>
      <c r="J839" s="43" t="s">
        <v>1843</v>
      </c>
      <c r="K839" s="43" t="s">
        <v>179</v>
      </c>
      <c r="L839" s="43" t="str">
        <f>IF(AND(Home!$A$1&gt;=Leave[[#This Row],[Start Time]],Home!$A$1&lt;=Leave[[#This Row],[End Time]]),"Aplica","No Aplica")</f>
        <v>No Aplica</v>
      </c>
      <c r="M839" s="43" t="str">
        <f>IF(AND(Home!$A$1&gt;=Leave[[#This Row],[Start Time]],Home!$A$1&lt;=Leave[[#This Row],[End Time]]),Home!$A$1,"No Aplica")</f>
        <v>No Aplica</v>
      </c>
      <c r="N839" s="43" t="str">
        <f>Leave[[#This Row],[User Code (Owning User) (Usuario)]]&amp;Leave[[#This Row],[fecha activa]]</f>
        <v>MIE2025030120171No Aplica</v>
      </c>
    </row>
    <row r="840" spans="1:14" x14ac:dyDescent="0.3">
      <c r="A840" s="43" t="s">
        <v>471</v>
      </c>
      <c r="B840" s="3">
        <v>45906</v>
      </c>
      <c r="C840" s="3">
        <v>45906</v>
      </c>
      <c r="D840" s="43" t="s">
        <v>669</v>
      </c>
      <c r="E840" s="43" t="s">
        <v>1290</v>
      </c>
      <c r="F840" s="43" t="s">
        <v>1292</v>
      </c>
      <c r="G840">
        <v>240</v>
      </c>
      <c r="H840">
        <v>240</v>
      </c>
      <c r="I840" s="43" t="s">
        <v>1291</v>
      </c>
      <c r="J840" s="43" t="s">
        <v>1843</v>
      </c>
      <c r="K840" s="43" t="s">
        <v>179</v>
      </c>
      <c r="L840" s="43" t="str">
        <f>IF(AND(Home!$A$1&gt;=Leave[[#This Row],[Start Time]],Home!$A$1&lt;=Leave[[#This Row],[End Time]]),"Aplica","No Aplica")</f>
        <v>No Aplica</v>
      </c>
      <c r="M840" s="43" t="str">
        <f>IF(AND(Home!$A$1&gt;=Leave[[#This Row],[Start Time]],Home!$A$1&lt;=Leave[[#This Row],[End Time]]),Home!$A$1,"No Aplica")</f>
        <v>No Aplica</v>
      </c>
      <c r="N840" s="43" t="str">
        <f>Leave[[#This Row],[User Code (Owning User) (Usuario)]]&amp;Leave[[#This Row],[fecha activa]]</f>
        <v>MIE2025030120171No Aplica</v>
      </c>
    </row>
    <row r="841" spans="1:14" x14ac:dyDescent="0.3">
      <c r="A841" s="43" t="s">
        <v>468</v>
      </c>
      <c r="B841" s="3">
        <v>45924</v>
      </c>
      <c r="C841" s="3">
        <v>45924</v>
      </c>
      <c r="D841" s="43" t="s">
        <v>467</v>
      </c>
      <c r="E841" s="43" t="s">
        <v>1732</v>
      </c>
      <c r="F841" s="43" t="s">
        <v>1734</v>
      </c>
      <c r="G841">
        <v>540</v>
      </c>
      <c r="H841">
        <v>540</v>
      </c>
      <c r="I841" s="43" t="s">
        <v>1733</v>
      </c>
      <c r="J841" s="43" t="s">
        <v>1503</v>
      </c>
      <c r="K841" s="43" t="s">
        <v>177</v>
      </c>
      <c r="L841" s="43" t="str">
        <f>IF(AND(Home!$A$1&gt;=Leave[[#This Row],[Start Time]],Home!$A$1&lt;=Leave[[#This Row],[End Time]]),"Aplica","No Aplica")</f>
        <v>No Aplica</v>
      </c>
      <c r="M841" s="43" t="str">
        <f>IF(AND(Home!$A$1&gt;=Leave[[#This Row],[Start Time]],Home!$A$1&lt;=Leave[[#This Row],[End Time]]),Home!$A$1,"No Aplica")</f>
        <v>No Aplica</v>
      </c>
      <c r="N841" s="43" t="str">
        <f>Leave[[#This Row],[User Code (Owning User) (Usuario)]]&amp;Leave[[#This Row],[fecha activa]]</f>
        <v>MIE2025080522988No Aplica</v>
      </c>
    </row>
    <row r="842" spans="1:14" x14ac:dyDescent="0.3">
      <c r="A842" s="43" t="s">
        <v>468</v>
      </c>
      <c r="B842" s="3">
        <v>45917</v>
      </c>
      <c r="C842" s="3">
        <v>45917</v>
      </c>
      <c r="D842" s="43" t="s">
        <v>467</v>
      </c>
      <c r="E842" s="43" t="s">
        <v>1732</v>
      </c>
      <c r="F842" s="43" t="s">
        <v>1734</v>
      </c>
      <c r="G842">
        <v>540</v>
      </c>
      <c r="H842">
        <v>540</v>
      </c>
      <c r="I842" s="43" t="s">
        <v>1733</v>
      </c>
      <c r="J842" s="43" t="s">
        <v>1503</v>
      </c>
      <c r="K842" s="43" t="s">
        <v>177</v>
      </c>
      <c r="L842" s="43" t="str">
        <f>IF(AND(Home!$A$1&gt;=Leave[[#This Row],[Start Time]],Home!$A$1&lt;=Leave[[#This Row],[End Time]]),"Aplica","No Aplica")</f>
        <v>No Aplica</v>
      </c>
      <c r="M842" s="43" t="str">
        <f>IF(AND(Home!$A$1&gt;=Leave[[#This Row],[Start Time]],Home!$A$1&lt;=Leave[[#This Row],[End Time]]),Home!$A$1,"No Aplica")</f>
        <v>No Aplica</v>
      </c>
      <c r="N842" s="43" t="str">
        <f>Leave[[#This Row],[User Code (Owning User) (Usuario)]]&amp;Leave[[#This Row],[fecha activa]]</f>
        <v>MIE2025080522988No Aplica</v>
      </c>
    </row>
    <row r="843" spans="1:14" x14ac:dyDescent="0.3">
      <c r="A843" s="43" t="s">
        <v>465</v>
      </c>
      <c r="B843" s="3">
        <v>45919</v>
      </c>
      <c r="C843" s="3">
        <v>45919</v>
      </c>
      <c r="D843" s="43" t="s">
        <v>2252</v>
      </c>
      <c r="E843" s="43" t="s">
        <v>1732</v>
      </c>
      <c r="F843" s="43" t="s">
        <v>1734</v>
      </c>
      <c r="G843">
        <v>60</v>
      </c>
      <c r="H843">
        <v>60</v>
      </c>
      <c r="I843" s="43" t="s">
        <v>1733</v>
      </c>
      <c r="J843" s="43" t="s">
        <v>1503</v>
      </c>
      <c r="K843" s="43" t="s">
        <v>177</v>
      </c>
      <c r="L843" s="43" t="str">
        <f>IF(AND(Home!$A$1&gt;=Leave[[#This Row],[Start Time]],Home!$A$1&lt;=Leave[[#This Row],[End Time]]),"Aplica","No Aplica")</f>
        <v>No Aplica</v>
      </c>
      <c r="M843" s="43" t="str">
        <f>IF(AND(Home!$A$1&gt;=Leave[[#This Row],[Start Time]],Home!$A$1&lt;=Leave[[#This Row],[End Time]]),Home!$A$1,"No Aplica")</f>
        <v>No Aplica</v>
      </c>
      <c r="N843" s="43" t="str">
        <f>Leave[[#This Row],[User Code (Owning User) (Usuario)]]&amp;Leave[[#This Row],[fecha activa]]</f>
        <v>MIE2025080522988No Aplica</v>
      </c>
    </row>
    <row r="844" spans="1:14" x14ac:dyDescent="0.3">
      <c r="A844" s="43" t="s">
        <v>465</v>
      </c>
      <c r="B844" s="3">
        <v>45918</v>
      </c>
      <c r="C844" s="3">
        <v>45918</v>
      </c>
      <c r="D844" s="43" t="s">
        <v>2252</v>
      </c>
      <c r="E844" s="43" t="s">
        <v>1732</v>
      </c>
      <c r="F844" s="43" t="s">
        <v>1734</v>
      </c>
      <c r="G844">
        <v>60</v>
      </c>
      <c r="H844">
        <v>60</v>
      </c>
      <c r="I844" s="43" t="s">
        <v>1733</v>
      </c>
      <c r="J844" s="43" t="s">
        <v>1503</v>
      </c>
      <c r="K844" s="43" t="s">
        <v>177</v>
      </c>
      <c r="L844" s="43" t="str">
        <f>IF(AND(Home!$A$1&gt;=Leave[[#This Row],[Start Time]],Home!$A$1&lt;=Leave[[#This Row],[End Time]]),"Aplica","No Aplica")</f>
        <v>No Aplica</v>
      </c>
      <c r="M844" s="43" t="str">
        <f>IF(AND(Home!$A$1&gt;=Leave[[#This Row],[Start Time]],Home!$A$1&lt;=Leave[[#This Row],[End Time]]),Home!$A$1,"No Aplica")</f>
        <v>No Aplica</v>
      </c>
      <c r="N844" s="43" t="str">
        <f>Leave[[#This Row],[User Code (Owning User) (Usuario)]]&amp;Leave[[#This Row],[fecha activa]]</f>
        <v>MIE2025080522988No Aplica</v>
      </c>
    </row>
    <row r="845" spans="1:14" x14ac:dyDescent="0.3">
      <c r="A845" s="43" t="s">
        <v>465</v>
      </c>
      <c r="B845" s="3">
        <v>45916</v>
      </c>
      <c r="C845" s="3">
        <v>45916</v>
      </c>
      <c r="D845" s="43" t="s">
        <v>2252</v>
      </c>
      <c r="E845" s="43" t="s">
        <v>1732</v>
      </c>
      <c r="F845" s="43" t="s">
        <v>1734</v>
      </c>
      <c r="G845">
        <v>60</v>
      </c>
      <c r="H845">
        <v>60</v>
      </c>
      <c r="I845" s="43" t="s">
        <v>1733</v>
      </c>
      <c r="J845" s="43" t="s">
        <v>1503</v>
      </c>
      <c r="K845" s="43" t="s">
        <v>177</v>
      </c>
      <c r="L845" s="43" t="str">
        <f>IF(AND(Home!$A$1&gt;=Leave[[#This Row],[Start Time]],Home!$A$1&lt;=Leave[[#This Row],[End Time]]),"Aplica","No Aplica")</f>
        <v>No Aplica</v>
      </c>
      <c r="M845" s="43" t="str">
        <f>IF(AND(Home!$A$1&gt;=Leave[[#This Row],[Start Time]],Home!$A$1&lt;=Leave[[#This Row],[End Time]]),Home!$A$1,"No Aplica")</f>
        <v>No Aplica</v>
      </c>
      <c r="N845" s="43" t="str">
        <f>Leave[[#This Row],[User Code (Owning User) (Usuario)]]&amp;Leave[[#This Row],[fecha activa]]</f>
        <v>MIE2025080522988No Aplica</v>
      </c>
    </row>
    <row r="846" spans="1:14" x14ac:dyDescent="0.3">
      <c r="A846" s="43" t="s">
        <v>465</v>
      </c>
      <c r="B846" s="3">
        <v>45915</v>
      </c>
      <c r="C846" s="3">
        <v>45915</v>
      </c>
      <c r="D846" s="43" t="s">
        <v>2252</v>
      </c>
      <c r="E846" s="43" t="s">
        <v>1732</v>
      </c>
      <c r="F846" s="43" t="s">
        <v>1734</v>
      </c>
      <c r="G846">
        <v>60</v>
      </c>
      <c r="H846">
        <v>60</v>
      </c>
      <c r="I846" s="43" t="s">
        <v>1733</v>
      </c>
      <c r="J846" s="43" t="s">
        <v>1503</v>
      </c>
      <c r="K846" s="43" t="s">
        <v>177</v>
      </c>
      <c r="L846" s="43" t="str">
        <f>IF(AND(Home!$A$1&gt;=Leave[[#This Row],[Start Time]],Home!$A$1&lt;=Leave[[#This Row],[End Time]]),"Aplica","No Aplica")</f>
        <v>No Aplica</v>
      </c>
      <c r="M846" s="43" t="str">
        <f>IF(AND(Home!$A$1&gt;=Leave[[#This Row],[Start Time]],Home!$A$1&lt;=Leave[[#This Row],[End Time]]),Home!$A$1,"No Aplica")</f>
        <v>No Aplica</v>
      </c>
      <c r="N846" s="43" t="str">
        <f>Leave[[#This Row],[User Code (Owning User) (Usuario)]]&amp;Leave[[#This Row],[fecha activa]]</f>
        <v>MIE2025080522988No Aplica</v>
      </c>
    </row>
    <row r="847" spans="1:14" x14ac:dyDescent="0.3">
      <c r="A847" s="43" t="s">
        <v>468</v>
      </c>
      <c r="B847" s="3">
        <v>45910</v>
      </c>
      <c r="C847" s="3">
        <v>45910</v>
      </c>
      <c r="D847" s="43" t="s">
        <v>467</v>
      </c>
      <c r="E847" s="43" t="s">
        <v>1732</v>
      </c>
      <c r="F847" s="43" t="s">
        <v>1734</v>
      </c>
      <c r="G847">
        <v>540</v>
      </c>
      <c r="H847">
        <v>540</v>
      </c>
      <c r="I847" s="43" t="s">
        <v>1733</v>
      </c>
      <c r="J847" s="43" t="s">
        <v>1503</v>
      </c>
      <c r="K847" s="43" t="s">
        <v>177</v>
      </c>
      <c r="L847" s="43" t="str">
        <f>IF(AND(Home!$A$1&gt;=Leave[[#This Row],[Start Time]],Home!$A$1&lt;=Leave[[#This Row],[End Time]]),"Aplica","No Aplica")</f>
        <v>No Aplica</v>
      </c>
      <c r="M847" s="43" t="str">
        <f>IF(AND(Home!$A$1&gt;=Leave[[#This Row],[Start Time]],Home!$A$1&lt;=Leave[[#This Row],[End Time]]),Home!$A$1,"No Aplica")</f>
        <v>No Aplica</v>
      </c>
      <c r="N847" s="43" t="str">
        <f>Leave[[#This Row],[User Code (Owning User) (Usuario)]]&amp;Leave[[#This Row],[fecha activa]]</f>
        <v>MIE2025080522988No Aplica</v>
      </c>
    </row>
    <row r="848" spans="1:14" x14ac:dyDescent="0.3">
      <c r="A848" s="43" t="s">
        <v>465</v>
      </c>
      <c r="B848" s="3">
        <v>45912</v>
      </c>
      <c r="C848" s="3">
        <v>45912</v>
      </c>
      <c r="D848" s="43" t="s">
        <v>2252</v>
      </c>
      <c r="E848" s="43" t="s">
        <v>1732</v>
      </c>
      <c r="F848" s="43" t="s">
        <v>1734</v>
      </c>
      <c r="G848">
        <v>60</v>
      </c>
      <c r="H848">
        <v>60</v>
      </c>
      <c r="I848" s="43" t="s">
        <v>1733</v>
      </c>
      <c r="J848" s="43" t="s">
        <v>1503</v>
      </c>
      <c r="K848" s="43" t="s">
        <v>177</v>
      </c>
      <c r="L848" s="43" t="str">
        <f>IF(AND(Home!$A$1&gt;=Leave[[#This Row],[Start Time]],Home!$A$1&lt;=Leave[[#This Row],[End Time]]),"Aplica","No Aplica")</f>
        <v>No Aplica</v>
      </c>
      <c r="M848" s="43" t="str">
        <f>IF(AND(Home!$A$1&gt;=Leave[[#This Row],[Start Time]],Home!$A$1&lt;=Leave[[#This Row],[End Time]]),Home!$A$1,"No Aplica")</f>
        <v>No Aplica</v>
      </c>
      <c r="N848" s="43" t="str">
        <f>Leave[[#This Row],[User Code (Owning User) (Usuario)]]&amp;Leave[[#This Row],[fecha activa]]</f>
        <v>MIE2025080522988No Aplica</v>
      </c>
    </row>
    <row r="849" spans="1:14" x14ac:dyDescent="0.3">
      <c r="A849" s="43" t="s">
        <v>465</v>
      </c>
      <c r="B849" s="3">
        <v>45911</v>
      </c>
      <c r="C849" s="3">
        <v>45911</v>
      </c>
      <c r="D849" s="43" t="s">
        <v>2252</v>
      </c>
      <c r="E849" s="43" t="s">
        <v>1732</v>
      </c>
      <c r="F849" s="43" t="s">
        <v>1734</v>
      </c>
      <c r="G849">
        <v>60</v>
      </c>
      <c r="H849">
        <v>60</v>
      </c>
      <c r="I849" s="43" t="s">
        <v>1733</v>
      </c>
      <c r="J849" s="43" t="s">
        <v>1503</v>
      </c>
      <c r="K849" s="43" t="s">
        <v>177</v>
      </c>
      <c r="L849" s="43" t="str">
        <f>IF(AND(Home!$A$1&gt;=Leave[[#This Row],[Start Time]],Home!$A$1&lt;=Leave[[#This Row],[End Time]]),"Aplica","No Aplica")</f>
        <v>No Aplica</v>
      </c>
      <c r="M849" s="43" t="str">
        <f>IF(AND(Home!$A$1&gt;=Leave[[#This Row],[Start Time]],Home!$A$1&lt;=Leave[[#This Row],[End Time]]),Home!$A$1,"No Aplica")</f>
        <v>No Aplica</v>
      </c>
      <c r="N849" s="43" t="str">
        <f>Leave[[#This Row],[User Code (Owning User) (Usuario)]]&amp;Leave[[#This Row],[fecha activa]]</f>
        <v>MIE2025080522988No Aplica</v>
      </c>
    </row>
    <row r="850" spans="1:14" x14ac:dyDescent="0.3">
      <c r="A850" s="43" t="s">
        <v>465</v>
      </c>
      <c r="B850" s="3">
        <v>45909</v>
      </c>
      <c r="C850" s="3">
        <v>45909</v>
      </c>
      <c r="D850" s="43" t="s">
        <v>2252</v>
      </c>
      <c r="E850" s="43" t="s">
        <v>1732</v>
      </c>
      <c r="F850" s="43" t="s">
        <v>1734</v>
      </c>
      <c r="G850">
        <v>60</v>
      </c>
      <c r="H850">
        <v>60</v>
      </c>
      <c r="I850" s="43" t="s">
        <v>1733</v>
      </c>
      <c r="J850" s="43" t="s">
        <v>1503</v>
      </c>
      <c r="K850" s="43" t="s">
        <v>177</v>
      </c>
      <c r="L850" s="43" t="str">
        <f>IF(AND(Home!$A$1&gt;=Leave[[#This Row],[Start Time]],Home!$A$1&lt;=Leave[[#This Row],[End Time]]),"Aplica","No Aplica")</f>
        <v>No Aplica</v>
      </c>
      <c r="M850" s="43" t="str">
        <f>IF(AND(Home!$A$1&gt;=Leave[[#This Row],[Start Time]],Home!$A$1&lt;=Leave[[#This Row],[End Time]]),Home!$A$1,"No Aplica")</f>
        <v>No Aplica</v>
      </c>
      <c r="N850" s="43" t="str">
        <f>Leave[[#This Row],[User Code (Owning User) (Usuario)]]&amp;Leave[[#This Row],[fecha activa]]</f>
        <v>MIE2025080522988No Aplica</v>
      </c>
    </row>
    <row r="851" spans="1:14" x14ac:dyDescent="0.3">
      <c r="A851" s="43" t="s">
        <v>465</v>
      </c>
      <c r="B851" s="3">
        <v>45908</v>
      </c>
      <c r="C851" s="3">
        <v>45908</v>
      </c>
      <c r="D851" s="43" t="s">
        <v>3171</v>
      </c>
      <c r="E851" s="43" t="s">
        <v>1732</v>
      </c>
      <c r="F851" s="43" t="s">
        <v>1734</v>
      </c>
      <c r="G851">
        <v>60</v>
      </c>
      <c r="H851">
        <v>60</v>
      </c>
      <c r="I851" s="43" t="s">
        <v>1733</v>
      </c>
      <c r="J851" s="43" t="s">
        <v>1503</v>
      </c>
      <c r="K851" s="43" t="s">
        <v>177</v>
      </c>
      <c r="L851" s="43" t="str">
        <f>IF(AND(Home!$A$1&gt;=Leave[[#This Row],[Start Time]],Home!$A$1&lt;=Leave[[#This Row],[End Time]]),"Aplica","No Aplica")</f>
        <v>No Aplica</v>
      </c>
      <c r="M851" s="43" t="str">
        <f>IF(AND(Home!$A$1&gt;=Leave[[#This Row],[Start Time]],Home!$A$1&lt;=Leave[[#This Row],[End Time]]),Home!$A$1,"No Aplica")</f>
        <v>No Aplica</v>
      </c>
      <c r="N851" s="43" t="str">
        <f>Leave[[#This Row],[User Code (Owning User) (Usuario)]]&amp;Leave[[#This Row],[fecha activa]]</f>
        <v>MIE2025080522988No Aplica</v>
      </c>
    </row>
    <row r="852" spans="1:14" x14ac:dyDescent="0.3">
      <c r="A852" s="43" t="s">
        <v>465</v>
      </c>
      <c r="B852" s="3">
        <v>45904</v>
      </c>
      <c r="C852" s="3">
        <v>45904</v>
      </c>
      <c r="D852" s="43" t="s">
        <v>2252</v>
      </c>
      <c r="E852" s="43" t="s">
        <v>1732</v>
      </c>
      <c r="F852" s="43" t="s">
        <v>1734</v>
      </c>
      <c r="G852">
        <v>60</v>
      </c>
      <c r="H852">
        <v>60</v>
      </c>
      <c r="I852" s="43" t="s">
        <v>1733</v>
      </c>
      <c r="J852" s="43" t="s">
        <v>1503</v>
      </c>
      <c r="K852" s="43" t="s">
        <v>177</v>
      </c>
      <c r="L852" s="43" t="str">
        <f>IF(AND(Home!$A$1&gt;=Leave[[#This Row],[Start Time]],Home!$A$1&lt;=Leave[[#This Row],[End Time]]),"Aplica","No Aplica")</f>
        <v>No Aplica</v>
      </c>
      <c r="M852" s="43" t="str">
        <f>IF(AND(Home!$A$1&gt;=Leave[[#This Row],[Start Time]],Home!$A$1&lt;=Leave[[#This Row],[End Time]]),Home!$A$1,"No Aplica")</f>
        <v>No Aplica</v>
      </c>
      <c r="N852" s="43" t="str">
        <f>Leave[[#This Row],[User Code (Owning User) (Usuario)]]&amp;Leave[[#This Row],[fecha activa]]</f>
        <v>MIE2025080522988No Aplica</v>
      </c>
    </row>
    <row r="853" spans="1:14" x14ac:dyDescent="0.3">
      <c r="A853" s="43" t="s">
        <v>465</v>
      </c>
      <c r="B853" s="3">
        <v>45903</v>
      </c>
      <c r="C853" s="3">
        <v>45903</v>
      </c>
      <c r="D853" s="43" t="s">
        <v>2252</v>
      </c>
      <c r="E853" s="43" t="s">
        <v>1732</v>
      </c>
      <c r="F853" s="43" t="s">
        <v>1734</v>
      </c>
      <c r="G853">
        <v>120</v>
      </c>
      <c r="H853">
        <v>120</v>
      </c>
      <c r="I853" s="43" t="s">
        <v>1733</v>
      </c>
      <c r="J853" s="43" t="s">
        <v>1503</v>
      </c>
      <c r="K853" s="43" t="s">
        <v>177</v>
      </c>
      <c r="L853" s="43" t="str">
        <f>IF(AND(Home!$A$1&gt;=Leave[[#This Row],[Start Time]],Home!$A$1&lt;=Leave[[#This Row],[End Time]]),"Aplica","No Aplica")</f>
        <v>No Aplica</v>
      </c>
      <c r="M853" s="43" t="str">
        <f>IF(AND(Home!$A$1&gt;=Leave[[#This Row],[Start Time]],Home!$A$1&lt;=Leave[[#This Row],[End Time]]),Home!$A$1,"No Aplica")</f>
        <v>No Aplica</v>
      </c>
      <c r="N853" s="43" t="str">
        <f>Leave[[#This Row],[User Code (Owning User) (Usuario)]]&amp;Leave[[#This Row],[fecha activa]]</f>
        <v>MIE2025080522988No Aplica</v>
      </c>
    </row>
    <row r="854" spans="1:14" x14ac:dyDescent="0.3">
      <c r="A854" s="43" t="s">
        <v>465</v>
      </c>
      <c r="B854" s="3">
        <v>45902</v>
      </c>
      <c r="C854" s="3">
        <v>45902</v>
      </c>
      <c r="D854" s="43" t="s">
        <v>2252</v>
      </c>
      <c r="E854" s="43" t="s">
        <v>1732</v>
      </c>
      <c r="F854" s="43" t="s">
        <v>1734</v>
      </c>
      <c r="G854">
        <v>60</v>
      </c>
      <c r="H854">
        <v>60</v>
      </c>
      <c r="I854" s="43" t="s">
        <v>1733</v>
      </c>
      <c r="J854" s="43" t="s">
        <v>1503</v>
      </c>
      <c r="K854" s="43" t="s">
        <v>177</v>
      </c>
      <c r="L854" s="43" t="str">
        <f>IF(AND(Home!$A$1&gt;=Leave[[#This Row],[Start Time]],Home!$A$1&lt;=Leave[[#This Row],[End Time]]),"Aplica","No Aplica")</f>
        <v>No Aplica</v>
      </c>
      <c r="M854" s="43" t="str">
        <f>IF(AND(Home!$A$1&gt;=Leave[[#This Row],[Start Time]],Home!$A$1&lt;=Leave[[#This Row],[End Time]]),Home!$A$1,"No Aplica")</f>
        <v>No Aplica</v>
      </c>
      <c r="N854" s="43" t="str">
        <f>Leave[[#This Row],[User Code (Owning User) (Usuario)]]&amp;Leave[[#This Row],[fecha activa]]</f>
        <v>MIE2025080522988No Aplica</v>
      </c>
    </row>
    <row r="855" spans="1:14" x14ac:dyDescent="0.3">
      <c r="A855" s="43" t="s">
        <v>465</v>
      </c>
      <c r="B855" s="3">
        <v>45901</v>
      </c>
      <c r="C855" s="3">
        <v>45901</v>
      </c>
      <c r="D855" s="43" t="s">
        <v>2252</v>
      </c>
      <c r="E855" s="43" t="s">
        <v>1732</v>
      </c>
      <c r="F855" s="43" t="s">
        <v>1734</v>
      </c>
      <c r="G855">
        <v>60</v>
      </c>
      <c r="H855">
        <v>60</v>
      </c>
      <c r="I855" s="43" t="s">
        <v>1733</v>
      </c>
      <c r="J855" s="43" t="s">
        <v>1503</v>
      </c>
      <c r="K855" s="43" t="s">
        <v>177</v>
      </c>
      <c r="L855" s="43" t="str">
        <f>IF(AND(Home!$A$1&gt;=Leave[[#This Row],[Start Time]],Home!$A$1&lt;=Leave[[#This Row],[End Time]]),"Aplica","No Aplica")</f>
        <v>No Aplica</v>
      </c>
      <c r="M855" s="43" t="str">
        <f>IF(AND(Home!$A$1&gt;=Leave[[#This Row],[Start Time]],Home!$A$1&lt;=Leave[[#This Row],[End Time]]),Home!$A$1,"No Aplica")</f>
        <v>No Aplica</v>
      </c>
      <c r="N855" s="43" t="str">
        <f>Leave[[#This Row],[User Code (Owning User) (Usuario)]]&amp;Leave[[#This Row],[fecha activa]]</f>
        <v>MIE2025080522988No Aplica</v>
      </c>
    </row>
    <row r="856" spans="1:14" x14ac:dyDescent="0.3">
      <c r="A856" s="43" t="s">
        <v>471</v>
      </c>
      <c r="B856" s="3">
        <v>45912</v>
      </c>
      <c r="C856" s="3">
        <v>45912</v>
      </c>
      <c r="D856" s="43" t="s">
        <v>842</v>
      </c>
      <c r="E856" s="43" t="s">
        <v>344</v>
      </c>
      <c r="F856" s="43" t="s">
        <v>346</v>
      </c>
      <c r="G856">
        <v>60</v>
      </c>
      <c r="H856">
        <v>60</v>
      </c>
      <c r="I856" s="43" t="s">
        <v>1220</v>
      </c>
      <c r="J856" s="43" t="s">
        <v>1034</v>
      </c>
      <c r="K856" s="43" t="s">
        <v>178</v>
      </c>
      <c r="L856" s="43" t="str">
        <f>IF(AND(Home!$A$1&gt;=Leave[[#This Row],[Start Time]],Home!$A$1&lt;=Leave[[#This Row],[End Time]]),"Aplica","No Aplica")</f>
        <v>No Aplica</v>
      </c>
      <c r="M856" s="43" t="str">
        <f>IF(AND(Home!$A$1&gt;=Leave[[#This Row],[Start Time]],Home!$A$1&lt;=Leave[[#This Row],[End Time]]),Home!$A$1,"No Aplica")</f>
        <v>No Aplica</v>
      </c>
      <c r="N856" s="43" t="str">
        <f>Leave[[#This Row],[User Code (Owning User) (Usuario)]]&amp;Leave[[#This Row],[fecha activa]]</f>
        <v>MIE2023080812170No Aplica</v>
      </c>
    </row>
    <row r="857" spans="1:14" x14ac:dyDescent="0.3">
      <c r="A857" s="43" t="s">
        <v>471</v>
      </c>
      <c r="B857" s="3">
        <v>45910</v>
      </c>
      <c r="C857" s="3">
        <v>45910</v>
      </c>
      <c r="D857" s="43" t="s">
        <v>469</v>
      </c>
      <c r="E857" s="43" t="s">
        <v>344</v>
      </c>
      <c r="F857" s="43" t="s">
        <v>346</v>
      </c>
      <c r="G857">
        <v>540</v>
      </c>
      <c r="H857">
        <v>540</v>
      </c>
      <c r="I857" s="43" t="s">
        <v>1220</v>
      </c>
      <c r="J857" s="43" t="s">
        <v>1034</v>
      </c>
      <c r="K857" s="43" t="s">
        <v>178</v>
      </c>
      <c r="L857" s="43" t="str">
        <f>IF(AND(Home!$A$1&gt;=Leave[[#This Row],[Start Time]],Home!$A$1&lt;=Leave[[#This Row],[End Time]]),"Aplica","No Aplica")</f>
        <v>No Aplica</v>
      </c>
      <c r="M857" s="43" t="str">
        <f>IF(AND(Home!$A$1&gt;=Leave[[#This Row],[Start Time]],Home!$A$1&lt;=Leave[[#This Row],[End Time]]),Home!$A$1,"No Aplica")</f>
        <v>No Aplica</v>
      </c>
      <c r="N857" s="43" t="str">
        <f>Leave[[#This Row],[User Code (Owning User) (Usuario)]]&amp;Leave[[#This Row],[fecha activa]]</f>
        <v>MIE2023080812170No Aplica</v>
      </c>
    </row>
    <row r="858" spans="1:14" x14ac:dyDescent="0.3">
      <c r="A858" s="43" t="s">
        <v>471</v>
      </c>
      <c r="B858" s="3">
        <v>45909</v>
      </c>
      <c r="C858" s="3">
        <v>45909</v>
      </c>
      <c r="D858" s="43" t="s">
        <v>1864</v>
      </c>
      <c r="E858" s="43" t="s">
        <v>344</v>
      </c>
      <c r="F858" s="43" t="s">
        <v>346</v>
      </c>
      <c r="G858">
        <v>60</v>
      </c>
      <c r="H858">
        <v>60</v>
      </c>
      <c r="I858" s="43" t="s">
        <v>1220</v>
      </c>
      <c r="J858" s="43" t="s">
        <v>1034</v>
      </c>
      <c r="K858" s="43" t="s">
        <v>178</v>
      </c>
      <c r="L858" s="43" t="str">
        <f>IF(AND(Home!$A$1&gt;=Leave[[#This Row],[Start Time]],Home!$A$1&lt;=Leave[[#This Row],[End Time]]),"Aplica","No Aplica")</f>
        <v>No Aplica</v>
      </c>
      <c r="M858" s="43" t="str">
        <f>IF(AND(Home!$A$1&gt;=Leave[[#This Row],[Start Time]],Home!$A$1&lt;=Leave[[#This Row],[End Time]]),Home!$A$1,"No Aplica")</f>
        <v>No Aplica</v>
      </c>
      <c r="N858" s="43" t="str">
        <f>Leave[[#This Row],[User Code (Owning User) (Usuario)]]&amp;Leave[[#This Row],[fecha activa]]</f>
        <v>MIE2023080812170No Aplica</v>
      </c>
    </row>
    <row r="859" spans="1:14" x14ac:dyDescent="0.3">
      <c r="A859" s="43" t="s">
        <v>471</v>
      </c>
      <c r="B859" s="3">
        <v>45921</v>
      </c>
      <c r="C859" s="3">
        <v>45921</v>
      </c>
      <c r="D859" s="43" t="s">
        <v>492</v>
      </c>
      <c r="E859" s="43" t="s">
        <v>344</v>
      </c>
      <c r="F859" s="43" t="s">
        <v>346</v>
      </c>
      <c r="G859">
        <v>420</v>
      </c>
      <c r="H859">
        <v>420</v>
      </c>
      <c r="I859" s="43" t="s">
        <v>1220</v>
      </c>
      <c r="J859" s="43" t="s">
        <v>1034</v>
      </c>
      <c r="K859" s="43" t="s">
        <v>178</v>
      </c>
      <c r="L859" s="43" t="str">
        <f>IF(AND(Home!$A$1&gt;=Leave[[#This Row],[Start Time]],Home!$A$1&lt;=Leave[[#This Row],[End Time]]),"Aplica","No Aplica")</f>
        <v>No Aplica</v>
      </c>
      <c r="M859" s="43" t="str">
        <f>IF(AND(Home!$A$1&gt;=Leave[[#This Row],[Start Time]],Home!$A$1&lt;=Leave[[#This Row],[End Time]]),Home!$A$1,"No Aplica")</f>
        <v>No Aplica</v>
      </c>
      <c r="N859" s="43" t="str">
        <f>Leave[[#This Row],[User Code (Owning User) (Usuario)]]&amp;Leave[[#This Row],[fecha activa]]</f>
        <v>MIE2023080812170No Aplica</v>
      </c>
    </row>
    <row r="860" spans="1:14" x14ac:dyDescent="0.3">
      <c r="A860" s="43" t="s">
        <v>471</v>
      </c>
      <c r="B860" s="3">
        <v>45928</v>
      </c>
      <c r="C860" s="3">
        <v>45928</v>
      </c>
      <c r="D860" s="43" t="s">
        <v>475</v>
      </c>
      <c r="E860" s="43" t="s">
        <v>2459</v>
      </c>
      <c r="F860" s="43" t="s">
        <v>2461</v>
      </c>
      <c r="G860">
        <v>480</v>
      </c>
      <c r="H860">
        <v>480</v>
      </c>
      <c r="I860" s="43" t="s">
        <v>2460</v>
      </c>
      <c r="J860" s="43" t="s">
        <v>1047</v>
      </c>
      <c r="K860" s="43" t="s">
        <v>178</v>
      </c>
      <c r="L860" s="43" t="str">
        <f>IF(AND(Home!$A$1&gt;=Leave[[#This Row],[Start Time]],Home!$A$1&lt;=Leave[[#This Row],[End Time]]),"Aplica","No Aplica")</f>
        <v>No Aplica</v>
      </c>
      <c r="M860" s="43" t="str">
        <f>IF(AND(Home!$A$1&gt;=Leave[[#This Row],[Start Time]],Home!$A$1&lt;=Leave[[#This Row],[End Time]]),Home!$A$1,"No Aplica")</f>
        <v>No Aplica</v>
      </c>
      <c r="N860" s="43" t="str">
        <f>Leave[[#This Row],[User Code (Owning User) (Usuario)]]&amp;Leave[[#This Row],[fecha activa]]</f>
        <v>MIE2025190824125No Aplica</v>
      </c>
    </row>
    <row r="861" spans="1:14" x14ac:dyDescent="0.3">
      <c r="A861" s="43" t="s">
        <v>471</v>
      </c>
      <c r="B861" s="3">
        <v>45927</v>
      </c>
      <c r="C861" s="3">
        <v>45927</v>
      </c>
      <c r="D861" s="43" t="s">
        <v>621</v>
      </c>
      <c r="E861" s="43" t="s">
        <v>2459</v>
      </c>
      <c r="F861" s="43" t="s">
        <v>2461</v>
      </c>
      <c r="G861">
        <v>120</v>
      </c>
      <c r="H861">
        <v>120</v>
      </c>
      <c r="I861" s="43" t="s">
        <v>2460</v>
      </c>
      <c r="J861" s="43" t="s">
        <v>1047</v>
      </c>
      <c r="K861" s="43" t="s">
        <v>178</v>
      </c>
      <c r="L861" s="43" t="str">
        <f>IF(AND(Home!$A$1&gt;=Leave[[#This Row],[Start Time]],Home!$A$1&lt;=Leave[[#This Row],[End Time]]),"Aplica","No Aplica")</f>
        <v>No Aplica</v>
      </c>
      <c r="M861" s="43" t="str">
        <f>IF(AND(Home!$A$1&gt;=Leave[[#This Row],[Start Time]],Home!$A$1&lt;=Leave[[#This Row],[End Time]]),Home!$A$1,"No Aplica")</f>
        <v>No Aplica</v>
      </c>
      <c r="N861" s="43" t="str">
        <f>Leave[[#This Row],[User Code (Owning User) (Usuario)]]&amp;Leave[[#This Row],[fecha activa]]</f>
        <v>MIE2025190824125No Aplica</v>
      </c>
    </row>
    <row r="862" spans="1:14" x14ac:dyDescent="0.3">
      <c r="A862" s="43" t="s">
        <v>471</v>
      </c>
      <c r="B862" s="3">
        <v>45925</v>
      </c>
      <c r="C862" s="3">
        <v>45925</v>
      </c>
      <c r="D862" s="43" t="s">
        <v>621</v>
      </c>
      <c r="E862" s="43" t="s">
        <v>2459</v>
      </c>
      <c r="F862" s="43" t="s">
        <v>2461</v>
      </c>
      <c r="G862">
        <v>60</v>
      </c>
      <c r="H862">
        <v>60</v>
      </c>
      <c r="I862" s="43" t="s">
        <v>2460</v>
      </c>
      <c r="J862" s="43" t="s">
        <v>1047</v>
      </c>
      <c r="K862" s="43" t="s">
        <v>178</v>
      </c>
      <c r="L862" s="43" t="str">
        <f>IF(AND(Home!$A$1&gt;=Leave[[#This Row],[Start Time]],Home!$A$1&lt;=Leave[[#This Row],[End Time]]),"Aplica","No Aplica")</f>
        <v>No Aplica</v>
      </c>
      <c r="M862" s="43" t="str">
        <f>IF(AND(Home!$A$1&gt;=Leave[[#This Row],[Start Time]],Home!$A$1&lt;=Leave[[#This Row],[End Time]]),Home!$A$1,"No Aplica")</f>
        <v>No Aplica</v>
      </c>
      <c r="N862" s="43" t="str">
        <f>Leave[[#This Row],[User Code (Owning User) (Usuario)]]&amp;Leave[[#This Row],[fecha activa]]</f>
        <v>MIE2025190824125No Aplica</v>
      </c>
    </row>
    <row r="863" spans="1:14" x14ac:dyDescent="0.3">
      <c r="A863" s="43" t="s">
        <v>471</v>
      </c>
      <c r="B863" s="3">
        <v>45924</v>
      </c>
      <c r="C863" s="3">
        <v>45924</v>
      </c>
      <c r="D863" s="43" t="s">
        <v>621</v>
      </c>
      <c r="E863" s="43" t="s">
        <v>2459</v>
      </c>
      <c r="F863" s="43" t="s">
        <v>2461</v>
      </c>
      <c r="G863">
        <v>60</v>
      </c>
      <c r="H863">
        <v>60</v>
      </c>
      <c r="I863" s="43" t="s">
        <v>2460</v>
      </c>
      <c r="J863" s="43" t="s">
        <v>1047</v>
      </c>
      <c r="K863" s="43" t="s">
        <v>178</v>
      </c>
      <c r="L863" s="43" t="str">
        <f>IF(AND(Home!$A$1&gt;=Leave[[#This Row],[Start Time]],Home!$A$1&lt;=Leave[[#This Row],[End Time]]),"Aplica","No Aplica")</f>
        <v>No Aplica</v>
      </c>
      <c r="M863" s="43" t="str">
        <f>IF(AND(Home!$A$1&gt;=Leave[[#This Row],[Start Time]],Home!$A$1&lt;=Leave[[#This Row],[End Time]]),Home!$A$1,"No Aplica")</f>
        <v>No Aplica</v>
      </c>
      <c r="N863" s="43" t="str">
        <f>Leave[[#This Row],[User Code (Owning User) (Usuario)]]&amp;Leave[[#This Row],[fecha activa]]</f>
        <v>MIE2025190824125No Aplica</v>
      </c>
    </row>
    <row r="864" spans="1:14" x14ac:dyDescent="0.3">
      <c r="A864" s="43" t="s">
        <v>471</v>
      </c>
      <c r="B864" s="3">
        <v>45921</v>
      </c>
      <c r="C864" s="3">
        <v>45921</v>
      </c>
      <c r="D864" s="43" t="s">
        <v>475</v>
      </c>
      <c r="E864" s="43" t="s">
        <v>2459</v>
      </c>
      <c r="F864" s="43" t="s">
        <v>2461</v>
      </c>
      <c r="G864">
        <v>540</v>
      </c>
      <c r="H864">
        <v>540</v>
      </c>
      <c r="I864" s="43" t="s">
        <v>2460</v>
      </c>
      <c r="J864" s="43" t="s">
        <v>1047</v>
      </c>
      <c r="K864" s="43" t="s">
        <v>178</v>
      </c>
      <c r="L864" s="43" t="str">
        <f>IF(AND(Home!$A$1&gt;=Leave[[#This Row],[Start Time]],Home!$A$1&lt;=Leave[[#This Row],[End Time]]),"Aplica","No Aplica")</f>
        <v>No Aplica</v>
      </c>
      <c r="M864" s="43" t="str">
        <f>IF(AND(Home!$A$1&gt;=Leave[[#This Row],[Start Time]],Home!$A$1&lt;=Leave[[#This Row],[End Time]]),Home!$A$1,"No Aplica")</f>
        <v>No Aplica</v>
      </c>
      <c r="N864" s="43" t="str">
        <f>Leave[[#This Row],[User Code (Owning User) (Usuario)]]&amp;Leave[[#This Row],[fecha activa]]</f>
        <v>MIE2025190824125No Aplica</v>
      </c>
    </row>
    <row r="865" spans="1:14" x14ac:dyDescent="0.3">
      <c r="A865" s="43" t="s">
        <v>471</v>
      </c>
      <c r="B865" s="3">
        <v>45920</v>
      </c>
      <c r="C865" s="3">
        <v>45920</v>
      </c>
      <c r="D865" s="43" t="s">
        <v>621</v>
      </c>
      <c r="E865" s="43" t="s">
        <v>2459</v>
      </c>
      <c r="F865" s="43" t="s">
        <v>2461</v>
      </c>
      <c r="G865">
        <v>120</v>
      </c>
      <c r="H865">
        <v>120</v>
      </c>
      <c r="I865" s="43" t="s">
        <v>2460</v>
      </c>
      <c r="J865" s="43" t="s">
        <v>1047</v>
      </c>
      <c r="K865" s="43" t="s">
        <v>178</v>
      </c>
      <c r="L865" s="43" t="str">
        <f>IF(AND(Home!$A$1&gt;=Leave[[#This Row],[Start Time]],Home!$A$1&lt;=Leave[[#This Row],[End Time]]),"Aplica","No Aplica")</f>
        <v>No Aplica</v>
      </c>
      <c r="M865" s="43" t="str">
        <f>IF(AND(Home!$A$1&gt;=Leave[[#This Row],[Start Time]],Home!$A$1&lt;=Leave[[#This Row],[End Time]]),Home!$A$1,"No Aplica")</f>
        <v>No Aplica</v>
      </c>
      <c r="N865" s="43" t="str">
        <f>Leave[[#This Row],[User Code (Owning User) (Usuario)]]&amp;Leave[[#This Row],[fecha activa]]</f>
        <v>MIE2025190824125No Aplica</v>
      </c>
    </row>
    <row r="866" spans="1:14" x14ac:dyDescent="0.3">
      <c r="A866" s="43" t="s">
        <v>471</v>
      </c>
      <c r="B866" s="3">
        <v>45918</v>
      </c>
      <c r="C866" s="3">
        <v>45918</v>
      </c>
      <c r="D866" s="43" t="s">
        <v>621</v>
      </c>
      <c r="E866" s="43" t="s">
        <v>2459</v>
      </c>
      <c r="F866" s="43" t="s">
        <v>2461</v>
      </c>
      <c r="G866">
        <v>60</v>
      </c>
      <c r="H866">
        <v>60</v>
      </c>
      <c r="I866" s="43" t="s">
        <v>2460</v>
      </c>
      <c r="J866" s="43" t="s">
        <v>1047</v>
      </c>
      <c r="K866" s="43" t="s">
        <v>178</v>
      </c>
      <c r="L866" s="43" t="str">
        <f>IF(AND(Home!$A$1&gt;=Leave[[#This Row],[Start Time]],Home!$A$1&lt;=Leave[[#This Row],[End Time]]),"Aplica","No Aplica")</f>
        <v>No Aplica</v>
      </c>
      <c r="M866" s="43" t="str">
        <f>IF(AND(Home!$A$1&gt;=Leave[[#This Row],[Start Time]],Home!$A$1&lt;=Leave[[#This Row],[End Time]]),Home!$A$1,"No Aplica")</f>
        <v>No Aplica</v>
      </c>
      <c r="N866" s="43" t="str">
        <f>Leave[[#This Row],[User Code (Owning User) (Usuario)]]&amp;Leave[[#This Row],[fecha activa]]</f>
        <v>MIE2025190824125No Aplica</v>
      </c>
    </row>
    <row r="867" spans="1:14" x14ac:dyDescent="0.3">
      <c r="A867" s="43" t="s">
        <v>471</v>
      </c>
      <c r="B867" s="3">
        <v>45917</v>
      </c>
      <c r="C867" s="3">
        <v>45917</v>
      </c>
      <c r="D867" s="43" t="s">
        <v>1404</v>
      </c>
      <c r="E867" s="43" t="s">
        <v>2459</v>
      </c>
      <c r="F867" s="43" t="s">
        <v>2461</v>
      </c>
      <c r="G867">
        <v>60</v>
      </c>
      <c r="H867">
        <v>60</v>
      </c>
      <c r="I867" s="43" t="s">
        <v>2460</v>
      </c>
      <c r="J867" s="43" t="s">
        <v>1047</v>
      </c>
      <c r="K867" s="43" t="s">
        <v>178</v>
      </c>
      <c r="L867" s="43" t="str">
        <f>IF(AND(Home!$A$1&gt;=Leave[[#This Row],[Start Time]],Home!$A$1&lt;=Leave[[#This Row],[End Time]]),"Aplica","No Aplica")</f>
        <v>No Aplica</v>
      </c>
      <c r="M867" s="43" t="str">
        <f>IF(AND(Home!$A$1&gt;=Leave[[#This Row],[Start Time]],Home!$A$1&lt;=Leave[[#This Row],[End Time]]),Home!$A$1,"No Aplica")</f>
        <v>No Aplica</v>
      </c>
      <c r="N867" s="43" t="str">
        <f>Leave[[#This Row],[User Code (Owning User) (Usuario)]]&amp;Leave[[#This Row],[fecha activa]]</f>
        <v>MIE2025190824125No Aplica</v>
      </c>
    </row>
    <row r="868" spans="1:14" x14ac:dyDescent="0.3">
      <c r="A868" s="43" t="s">
        <v>471</v>
      </c>
      <c r="B868" s="3">
        <v>45904</v>
      </c>
      <c r="C868" s="3">
        <v>45904</v>
      </c>
      <c r="D868" s="43" t="s">
        <v>621</v>
      </c>
      <c r="E868" s="43" t="s">
        <v>2459</v>
      </c>
      <c r="F868" s="43" t="s">
        <v>2461</v>
      </c>
      <c r="G868">
        <v>60</v>
      </c>
      <c r="H868">
        <v>60</v>
      </c>
      <c r="I868" s="43" t="s">
        <v>2460</v>
      </c>
      <c r="J868" s="43" t="s">
        <v>1047</v>
      </c>
      <c r="K868" s="43" t="s">
        <v>178</v>
      </c>
      <c r="L868" s="43" t="str">
        <f>IF(AND(Home!$A$1&gt;=Leave[[#This Row],[Start Time]],Home!$A$1&lt;=Leave[[#This Row],[End Time]]),"Aplica","No Aplica")</f>
        <v>No Aplica</v>
      </c>
      <c r="M868" s="43" t="str">
        <f>IF(AND(Home!$A$1&gt;=Leave[[#This Row],[Start Time]],Home!$A$1&lt;=Leave[[#This Row],[End Time]]),Home!$A$1,"No Aplica")</f>
        <v>No Aplica</v>
      </c>
      <c r="N868" s="43" t="str">
        <f>Leave[[#This Row],[User Code (Owning User) (Usuario)]]&amp;Leave[[#This Row],[fecha activa]]</f>
        <v>MIE2025190824125No Aplica</v>
      </c>
    </row>
    <row r="869" spans="1:14" x14ac:dyDescent="0.3">
      <c r="A869" s="43" t="s">
        <v>471</v>
      </c>
      <c r="B869" s="3">
        <v>45914</v>
      </c>
      <c r="C869" s="3">
        <v>45914</v>
      </c>
      <c r="D869" s="43" t="s">
        <v>475</v>
      </c>
      <c r="E869" s="43" t="s">
        <v>2459</v>
      </c>
      <c r="F869" s="43" t="s">
        <v>2461</v>
      </c>
      <c r="G869">
        <v>540</v>
      </c>
      <c r="H869">
        <v>540</v>
      </c>
      <c r="I869" s="43" t="s">
        <v>2460</v>
      </c>
      <c r="J869" s="43" t="s">
        <v>1047</v>
      </c>
      <c r="K869" s="43" t="s">
        <v>178</v>
      </c>
      <c r="L869" s="43" t="str">
        <f>IF(AND(Home!$A$1&gt;=Leave[[#This Row],[Start Time]],Home!$A$1&lt;=Leave[[#This Row],[End Time]]),"Aplica","No Aplica")</f>
        <v>No Aplica</v>
      </c>
      <c r="M869" s="43" t="str">
        <f>IF(AND(Home!$A$1&gt;=Leave[[#This Row],[Start Time]],Home!$A$1&lt;=Leave[[#This Row],[End Time]]),Home!$A$1,"No Aplica")</f>
        <v>No Aplica</v>
      </c>
      <c r="N869" s="43" t="str">
        <f>Leave[[#This Row],[User Code (Owning User) (Usuario)]]&amp;Leave[[#This Row],[fecha activa]]</f>
        <v>MIE2025190824125No Aplica</v>
      </c>
    </row>
    <row r="870" spans="1:14" x14ac:dyDescent="0.3">
      <c r="A870" s="43" t="s">
        <v>471</v>
      </c>
      <c r="B870" s="3">
        <v>45913</v>
      </c>
      <c r="C870" s="3">
        <v>45913</v>
      </c>
      <c r="D870" s="43" t="s">
        <v>621</v>
      </c>
      <c r="E870" s="43" t="s">
        <v>2459</v>
      </c>
      <c r="F870" s="43" t="s">
        <v>2461</v>
      </c>
      <c r="G870">
        <v>120</v>
      </c>
      <c r="H870">
        <v>120</v>
      </c>
      <c r="I870" s="43" t="s">
        <v>2460</v>
      </c>
      <c r="J870" s="43" t="s">
        <v>1047</v>
      </c>
      <c r="K870" s="43" t="s">
        <v>178</v>
      </c>
      <c r="L870" s="43" t="str">
        <f>IF(AND(Home!$A$1&gt;=Leave[[#This Row],[Start Time]],Home!$A$1&lt;=Leave[[#This Row],[End Time]]),"Aplica","No Aplica")</f>
        <v>No Aplica</v>
      </c>
      <c r="M870" s="43" t="str">
        <f>IF(AND(Home!$A$1&gt;=Leave[[#This Row],[Start Time]],Home!$A$1&lt;=Leave[[#This Row],[End Time]]),Home!$A$1,"No Aplica")</f>
        <v>No Aplica</v>
      </c>
      <c r="N870" s="43" t="str">
        <f>Leave[[#This Row],[User Code (Owning User) (Usuario)]]&amp;Leave[[#This Row],[fecha activa]]</f>
        <v>MIE2025190824125No Aplica</v>
      </c>
    </row>
    <row r="871" spans="1:14" x14ac:dyDescent="0.3">
      <c r="A871" s="43" t="s">
        <v>471</v>
      </c>
      <c r="B871" s="3">
        <v>45911</v>
      </c>
      <c r="C871" s="3">
        <v>45911</v>
      </c>
      <c r="D871" s="43" t="s">
        <v>621</v>
      </c>
      <c r="E871" s="43" t="s">
        <v>2459</v>
      </c>
      <c r="F871" s="43" t="s">
        <v>2461</v>
      </c>
      <c r="G871">
        <v>60</v>
      </c>
      <c r="H871">
        <v>60</v>
      </c>
      <c r="I871" s="43" t="s">
        <v>2460</v>
      </c>
      <c r="J871" s="43" t="s">
        <v>1047</v>
      </c>
      <c r="K871" s="43" t="s">
        <v>178</v>
      </c>
      <c r="L871" s="43" t="str">
        <f>IF(AND(Home!$A$1&gt;=Leave[[#This Row],[Start Time]],Home!$A$1&lt;=Leave[[#This Row],[End Time]]),"Aplica","No Aplica")</f>
        <v>No Aplica</v>
      </c>
      <c r="M871" s="43" t="str">
        <f>IF(AND(Home!$A$1&gt;=Leave[[#This Row],[Start Time]],Home!$A$1&lt;=Leave[[#This Row],[End Time]]),Home!$A$1,"No Aplica")</f>
        <v>No Aplica</v>
      </c>
      <c r="N871" s="43" t="str">
        <f>Leave[[#This Row],[User Code (Owning User) (Usuario)]]&amp;Leave[[#This Row],[fecha activa]]</f>
        <v>MIE2025190824125No Aplica</v>
      </c>
    </row>
    <row r="872" spans="1:14" x14ac:dyDescent="0.3">
      <c r="A872" s="43" t="s">
        <v>471</v>
      </c>
      <c r="B872" s="3">
        <v>45909</v>
      </c>
      <c r="C872" s="3">
        <v>45909</v>
      </c>
      <c r="D872" s="43" t="s">
        <v>621</v>
      </c>
      <c r="E872" s="43" t="s">
        <v>2459</v>
      </c>
      <c r="F872" s="43" t="s">
        <v>2461</v>
      </c>
      <c r="G872">
        <v>60</v>
      </c>
      <c r="H872">
        <v>60</v>
      </c>
      <c r="I872" s="43" t="s">
        <v>2460</v>
      </c>
      <c r="J872" s="43" t="s">
        <v>1047</v>
      </c>
      <c r="K872" s="43" t="s">
        <v>178</v>
      </c>
      <c r="L872" s="43" t="str">
        <f>IF(AND(Home!$A$1&gt;=Leave[[#This Row],[Start Time]],Home!$A$1&lt;=Leave[[#This Row],[End Time]]),"Aplica","No Aplica")</f>
        <v>No Aplica</v>
      </c>
      <c r="M872" s="43" t="str">
        <f>IF(AND(Home!$A$1&gt;=Leave[[#This Row],[Start Time]],Home!$A$1&lt;=Leave[[#This Row],[End Time]]),Home!$A$1,"No Aplica")</f>
        <v>No Aplica</v>
      </c>
      <c r="N872" s="43" t="str">
        <f>Leave[[#This Row],[User Code (Owning User) (Usuario)]]&amp;Leave[[#This Row],[fecha activa]]</f>
        <v>MIE2025190824125No Aplica</v>
      </c>
    </row>
    <row r="873" spans="1:14" x14ac:dyDescent="0.3">
      <c r="A873" s="43" t="s">
        <v>471</v>
      </c>
      <c r="B873" s="3">
        <v>45907</v>
      </c>
      <c r="C873" s="3">
        <v>45907</v>
      </c>
      <c r="D873" s="43" t="s">
        <v>470</v>
      </c>
      <c r="E873" s="43" t="s">
        <v>2459</v>
      </c>
      <c r="F873" s="43" t="s">
        <v>2461</v>
      </c>
      <c r="G873">
        <v>540</v>
      </c>
      <c r="H873">
        <v>540</v>
      </c>
      <c r="I873" s="43" t="s">
        <v>2460</v>
      </c>
      <c r="J873" s="43" t="s">
        <v>1047</v>
      </c>
      <c r="K873" s="43" t="s">
        <v>178</v>
      </c>
      <c r="L873" s="43" t="str">
        <f>IF(AND(Home!$A$1&gt;=Leave[[#This Row],[Start Time]],Home!$A$1&lt;=Leave[[#This Row],[End Time]]),"Aplica","No Aplica")</f>
        <v>No Aplica</v>
      </c>
      <c r="M873" s="43" t="str">
        <f>IF(AND(Home!$A$1&gt;=Leave[[#This Row],[Start Time]],Home!$A$1&lt;=Leave[[#This Row],[End Time]]),Home!$A$1,"No Aplica")</f>
        <v>No Aplica</v>
      </c>
      <c r="N873" s="43" t="str">
        <f>Leave[[#This Row],[User Code (Owning User) (Usuario)]]&amp;Leave[[#This Row],[fecha activa]]</f>
        <v>MIE2025190824125No Aplica</v>
      </c>
    </row>
    <row r="874" spans="1:14" x14ac:dyDescent="0.3">
      <c r="A874" s="43" t="s">
        <v>471</v>
      </c>
      <c r="B874" s="3">
        <v>45903</v>
      </c>
      <c r="C874" s="3">
        <v>45903</v>
      </c>
      <c r="D874" s="43" t="s">
        <v>1404</v>
      </c>
      <c r="E874" s="43" t="s">
        <v>2459</v>
      </c>
      <c r="F874" s="43" t="s">
        <v>2461</v>
      </c>
      <c r="G874">
        <v>60</v>
      </c>
      <c r="H874">
        <v>60</v>
      </c>
      <c r="I874" s="43" t="s">
        <v>2460</v>
      </c>
      <c r="J874" s="43" t="s">
        <v>1047</v>
      </c>
      <c r="K874" s="43" t="s">
        <v>178</v>
      </c>
      <c r="L874" s="43" t="str">
        <f>IF(AND(Home!$A$1&gt;=Leave[[#This Row],[Start Time]],Home!$A$1&lt;=Leave[[#This Row],[End Time]]),"Aplica","No Aplica")</f>
        <v>No Aplica</v>
      </c>
      <c r="M874" s="43" t="str">
        <f>IF(AND(Home!$A$1&gt;=Leave[[#This Row],[Start Time]],Home!$A$1&lt;=Leave[[#This Row],[End Time]]),Home!$A$1,"No Aplica")</f>
        <v>No Aplica</v>
      </c>
      <c r="N874" s="43" t="str">
        <f>Leave[[#This Row],[User Code (Owning User) (Usuario)]]&amp;Leave[[#This Row],[fecha activa]]</f>
        <v>MIE2025190824125No Aplica</v>
      </c>
    </row>
    <row r="875" spans="1:14" x14ac:dyDescent="0.3">
      <c r="A875" s="43" t="s">
        <v>471</v>
      </c>
      <c r="B875" s="3">
        <v>45906</v>
      </c>
      <c r="C875" s="3">
        <v>45906</v>
      </c>
      <c r="D875" s="43" t="s">
        <v>621</v>
      </c>
      <c r="E875" s="43" t="s">
        <v>2459</v>
      </c>
      <c r="F875" s="43" t="s">
        <v>2461</v>
      </c>
      <c r="G875">
        <v>120</v>
      </c>
      <c r="H875">
        <v>120</v>
      </c>
      <c r="I875" s="43" t="s">
        <v>2460</v>
      </c>
      <c r="J875" s="43" t="s">
        <v>1047</v>
      </c>
      <c r="K875" s="43" t="s">
        <v>178</v>
      </c>
      <c r="L875" s="43" t="str">
        <f>IF(AND(Home!$A$1&gt;=Leave[[#This Row],[Start Time]],Home!$A$1&lt;=Leave[[#This Row],[End Time]]),"Aplica","No Aplica")</f>
        <v>No Aplica</v>
      </c>
      <c r="M875" s="43" t="str">
        <f>IF(AND(Home!$A$1&gt;=Leave[[#This Row],[Start Time]],Home!$A$1&lt;=Leave[[#This Row],[End Time]]),Home!$A$1,"No Aplica")</f>
        <v>No Aplica</v>
      </c>
      <c r="N875" s="43" t="str">
        <f>Leave[[#This Row],[User Code (Owning User) (Usuario)]]&amp;Leave[[#This Row],[fecha activa]]</f>
        <v>MIE2025190824125No Aplica</v>
      </c>
    </row>
    <row r="876" spans="1:14" x14ac:dyDescent="0.3">
      <c r="A876" s="43" t="s">
        <v>471</v>
      </c>
      <c r="B876" s="3">
        <v>45926</v>
      </c>
      <c r="C876" s="3">
        <v>45926</v>
      </c>
      <c r="D876" s="43" t="s">
        <v>3350</v>
      </c>
      <c r="E876" s="43" t="s">
        <v>609</v>
      </c>
      <c r="F876" s="43" t="s">
        <v>610</v>
      </c>
      <c r="G876">
        <v>120</v>
      </c>
      <c r="H876">
        <v>120</v>
      </c>
      <c r="I876" s="43" t="s">
        <v>1274</v>
      </c>
      <c r="J876" s="43" t="s">
        <v>1047</v>
      </c>
      <c r="K876" s="43" t="s">
        <v>178</v>
      </c>
      <c r="L876" s="43" t="str">
        <f>IF(AND(Home!$A$1&gt;=Leave[[#This Row],[Start Time]],Home!$A$1&lt;=Leave[[#This Row],[End Time]]),"Aplica","No Aplica")</f>
        <v>No Aplica</v>
      </c>
      <c r="M876" s="43" t="str">
        <f>IF(AND(Home!$A$1&gt;=Leave[[#This Row],[Start Time]],Home!$A$1&lt;=Leave[[#This Row],[End Time]]),Home!$A$1,"No Aplica")</f>
        <v>No Aplica</v>
      </c>
      <c r="N876" s="43" t="str">
        <f>Leave[[#This Row],[User Code (Owning User) (Usuario)]]&amp;Leave[[#This Row],[fecha activa]]</f>
        <v>MIE2024140616115No Aplica</v>
      </c>
    </row>
    <row r="877" spans="1:14" x14ac:dyDescent="0.3">
      <c r="A877" s="43" t="s">
        <v>471</v>
      </c>
      <c r="B877" s="3">
        <v>45925</v>
      </c>
      <c r="C877" s="3">
        <v>45925</v>
      </c>
      <c r="D877" s="43" t="s">
        <v>3350</v>
      </c>
      <c r="E877" s="43" t="s">
        <v>609</v>
      </c>
      <c r="F877" s="43" t="s">
        <v>610</v>
      </c>
      <c r="G877">
        <v>120</v>
      </c>
      <c r="H877">
        <v>120</v>
      </c>
      <c r="I877" s="43" t="s">
        <v>1274</v>
      </c>
      <c r="J877" s="43" t="s">
        <v>1047</v>
      </c>
      <c r="K877" s="43" t="s">
        <v>178</v>
      </c>
      <c r="L877" s="43" t="str">
        <f>IF(AND(Home!$A$1&gt;=Leave[[#This Row],[Start Time]],Home!$A$1&lt;=Leave[[#This Row],[End Time]]),"Aplica","No Aplica")</f>
        <v>No Aplica</v>
      </c>
      <c r="M877" s="43" t="str">
        <f>IF(AND(Home!$A$1&gt;=Leave[[#This Row],[Start Time]],Home!$A$1&lt;=Leave[[#This Row],[End Time]]),Home!$A$1,"No Aplica")</f>
        <v>No Aplica</v>
      </c>
      <c r="N877" s="43" t="str">
        <f>Leave[[#This Row],[User Code (Owning User) (Usuario)]]&amp;Leave[[#This Row],[fecha activa]]</f>
        <v>MIE2024140616115No Aplica</v>
      </c>
    </row>
    <row r="878" spans="1:14" x14ac:dyDescent="0.3">
      <c r="A878" s="43" t="s">
        <v>465</v>
      </c>
      <c r="B878" s="3">
        <v>45928</v>
      </c>
      <c r="C878" s="3">
        <v>45928</v>
      </c>
      <c r="D878" s="43" t="s">
        <v>495</v>
      </c>
      <c r="E878" s="43" t="s">
        <v>609</v>
      </c>
      <c r="F878" s="43" t="s">
        <v>610</v>
      </c>
      <c r="G878">
        <v>540</v>
      </c>
      <c r="H878">
        <v>540</v>
      </c>
      <c r="I878" s="43" t="s">
        <v>1274</v>
      </c>
      <c r="J878" s="43" t="s">
        <v>1047</v>
      </c>
      <c r="K878" s="43" t="s">
        <v>178</v>
      </c>
      <c r="L878" s="43" t="str">
        <f>IF(AND(Home!$A$1&gt;=Leave[[#This Row],[Start Time]],Home!$A$1&lt;=Leave[[#This Row],[End Time]]),"Aplica","No Aplica")</f>
        <v>No Aplica</v>
      </c>
      <c r="M878" s="43" t="str">
        <f>IF(AND(Home!$A$1&gt;=Leave[[#This Row],[Start Time]],Home!$A$1&lt;=Leave[[#This Row],[End Time]]),Home!$A$1,"No Aplica")</f>
        <v>No Aplica</v>
      </c>
      <c r="N878" s="43" t="str">
        <f>Leave[[#This Row],[User Code (Owning User) (Usuario)]]&amp;Leave[[#This Row],[fecha activa]]</f>
        <v>MIE2024140616115No Aplica</v>
      </c>
    </row>
    <row r="879" spans="1:14" x14ac:dyDescent="0.3">
      <c r="A879" s="43" t="s">
        <v>465</v>
      </c>
      <c r="B879" s="3">
        <v>45923</v>
      </c>
      <c r="C879" s="3">
        <v>45923</v>
      </c>
      <c r="D879" s="43" t="s">
        <v>469</v>
      </c>
      <c r="E879" s="43" t="s">
        <v>609</v>
      </c>
      <c r="F879" s="43" t="s">
        <v>610</v>
      </c>
      <c r="G879">
        <v>540</v>
      </c>
      <c r="H879">
        <v>540</v>
      </c>
      <c r="I879" s="43" t="s">
        <v>1274</v>
      </c>
      <c r="J879" s="43" t="s">
        <v>1047</v>
      </c>
      <c r="K879" s="43" t="s">
        <v>178</v>
      </c>
      <c r="L879" s="43" t="str">
        <f>IF(AND(Home!$A$1&gt;=Leave[[#This Row],[Start Time]],Home!$A$1&lt;=Leave[[#This Row],[End Time]]),"Aplica","No Aplica")</f>
        <v>No Aplica</v>
      </c>
      <c r="M879" s="43" t="str">
        <f>IF(AND(Home!$A$1&gt;=Leave[[#This Row],[Start Time]],Home!$A$1&lt;=Leave[[#This Row],[End Time]]),Home!$A$1,"No Aplica")</f>
        <v>No Aplica</v>
      </c>
      <c r="N879" s="43" t="str">
        <f>Leave[[#This Row],[User Code (Owning User) (Usuario)]]&amp;Leave[[#This Row],[fecha activa]]</f>
        <v>MIE2024140616115No Aplica</v>
      </c>
    </row>
    <row r="880" spans="1:14" x14ac:dyDescent="0.3">
      <c r="A880" s="43" t="s">
        <v>468</v>
      </c>
      <c r="B880" s="3">
        <v>45907</v>
      </c>
      <c r="C880" s="3">
        <v>45907</v>
      </c>
      <c r="D880" s="43" t="s">
        <v>503</v>
      </c>
      <c r="E880" s="43" t="s">
        <v>609</v>
      </c>
      <c r="F880" s="43" t="s">
        <v>610</v>
      </c>
      <c r="G880">
        <v>540</v>
      </c>
      <c r="H880">
        <v>540</v>
      </c>
      <c r="I880" s="43" t="s">
        <v>1274</v>
      </c>
      <c r="J880" s="43" t="s">
        <v>1047</v>
      </c>
      <c r="K880" s="43" t="s">
        <v>178</v>
      </c>
      <c r="L880" s="43" t="str">
        <f>IF(AND(Home!$A$1&gt;=Leave[[#This Row],[Start Time]],Home!$A$1&lt;=Leave[[#This Row],[End Time]]),"Aplica","No Aplica")</f>
        <v>No Aplica</v>
      </c>
      <c r="M880" s="43" t="str">
        <f>IF(AND(Home!$A$1&gt;=Leave[[#This Row],[Start Time]],Home!$A$1&lt;=Leave[[#This Row],[End Time]]),Home!$A$1,"No Aplica")</f>
        <v>No Aplica</v>
      </c>
      <c r="N880" s="43" t="str">
        <f>Leave[[#This Row],[User Code (Owning User) (Usuario)]]&amp;Leave[[#This Row],[fecha activa]]</f>
        <v>MIE2024140616115No Aplica</v>
      </c>
    </row>
    <row r="881" spans="1:14" x14ac:dyDescent="0.3">
      <c r="A881" s="43" t="s">
        <v>468</v>
      </c>
      <c r="B881" s="3">
        <v>45902</v>
      </c>
      <c r="C881" s="3">
        <v>45902</v>
      </c>
      <c r="D881" s="43" t="s">
        <v>467</v>
      </c>
      <c r="E881" s="43" t="s">
        <v>609</v>
      </c>
      <c r="F881" s="43" t="s">
        <v>610</v>
      </c>
      <c r="G881">
        <v>540</v>
      </c>
      <c r="H881">
        <v>540</v>
      </c>
      <c r="I881" s="43" t="s">
        <v>1274</v>
      </c>
      <c r="J881" s="43" t="s">
        <v>1047</v>
      </c>
      <c r="K881" s="43" t="s">
        <v>178</v>
      </c>
      <c r="L881" s="43" t="str">
        <f>IF(AND(Home!$A$1&gt;=Leave[[#This Row],[Start Time]],Home!$A$1&lt;=Leave[[#This Row],[End Time]]),"Aplica","No Aplica")</f>
        <v>No Aplica</v>
      </c>
      <c r="M881" s="43" t="str">
        <f>IF(AND(Home!$A$1&gt;=Leave[[#This Row],[Start Time]],Home!$A$1&lt;=Leave[[#This Row],[End Time]]),Home!$A$1,"No Aplica")</f>
        <v>No Aplica</v>
      </c>
      <c r="N881" s="43" t="str">
        <f>Leave[[#This Row],[User Code (Owning User) (Usuario)]]&amp;Leave[[#This Row],[fecha activa]]</f>
        <v>MIE2024140616115No Aplica</v>
      </c>
    </row>
    <row r="882" spans="1:14" x14ac:dyDescent="0.3">
      <c r="A882" s="43" t="s">
        <v>468</v>
      </c>
      <c r="B882" s="3">
        <v>45925</v>
      </c>
      <c r="C882" s="3">
        <v>45925</v>
      </c>
      <c r="D882" s="43" t="s">
        <v>2083</v>
      </c>
      <c r="E882" s="43" t="s">
        <v>2195</v>
      </c>
      <c r="F882" s="43" t="s">
        <v>2197</v>
      </c>
      <c r="G882">
        <v>1410</v>
      </c>
      <c r="H882">
        <v>540</v>
      </c>
      <c r="I882" s="43" t="s">
        <v>2196</v>
      </c>
      <c r="J882" s="43" t="s">
        <v>3663</v>
      </c>
      <c r="K882" s="43" t="s">
        <v>179</v>
      </c>
      <c r="L882" s="43" t="str">
        <f>IF(AND(Home!$A$1&gt;=Leave[[#This Row],[Start Time]],Home!$A$1&lt;=Leave[[#This Row],[End Time]]),"Aplica","No Aplica")</f>
        <v>No Aplica</v>
      </c>
      <c r="M882" s="43" t="str">
        <f>IF(AND(Home!$A$1&gt;=Leave[[#This Row],[Start Time]],Home!$A$1&lt;=Leave[[#This Row],[End Time]]),Home!$A$1,"No Aplica")</f>
        <v>No Aplica</v>
      </c>
      <c r="N882" s="43" t="str">
        <f>Leave[[#This Row],[User Code (Owning User) (Usuario)]]&amp;Leave[[#This Row],[fecha activa]]</f>
        <v>MIE2025290723861No Aplica</v>
      </c>
    </row>
    <row r="883" spans="1:14" x14ac:dyDescent="0.3">
      <c r="A883" s="43" t="s">
        <v>468</v>
      </c>
      <c r="B883" s="3">
        <v>45918</v>
      </c>
      <c r="C883" s="3">
        <v>45918</v>
      </c>
      <c r="D883" s="43" t="s">
        <v>2083</v>
      </c>
      <c r="E883" s="43" t="s">
        <v>2195</v>
      </c>
      <c r="F883" s="43" t="s">
        <v>2197</v>
      </c>
      <c r="G883">
        <v>1380</v>
      </c>
      <c r="H883">
        <v>540</v>
      </c>
      <c r="I883" s="43" t="s">
        <v>2196</v>
      </c>
      <c r="J883" s="43" t="s">
        <v>3663</v>
      </c>
      <c r="K883" s="43" t="s">
        <v>179</v>
      </c>
      <c r="L883" s="43" t="str">
        <f>IF(AND(Home!$A$1&gt;=Leave[[#This Row],[Start Time]],Home!$A$1&lt;=Leave[[#This Row],[End Time]]),"Aplica","No Aplica")</f>
        <v>No Aplica</v>
      </c>
      <c r="M883" s="43" t="str">
        <f>IF(AND(Home!$A$1&gt;=Leave[[#This Row],[Start Time]],Home!$A$1&lt;=Leave[[#This Row],[End Time]]),Home!$A$1,"No Aplica")</f>
        <v>No Aplica</v>
      </c>
      <c r="N883" s="43" t="str">
        <f>Leave[[#This Row],[User Code (Owning User) (Usuario)]]&amp;Leave[[#This Row],[fecha activa]]</f>
        <v>MIE2025290723861No Aplica</v>
      </c>
    </row>
    <row r="884" spans="1:14" x14ac:dyDescent="0.3">
      <c r="A884" s="43" t="s">
        <v>468</v>
      </c>
      <c r="B884" s="3">
        <v>45903</v>
      </c>
      <c r="C884" s="3">
        <v>45903</v>
      </c>
      <c r="D884" s="43" t="s">
        <v>2896</v>
      </c>
      <c r="E884" s="43" t="s">
        <v>2195</v>
      </c>
      <c r="F884" s="43" t="s">
        <v>2197</v>
      </c>
      <c r="G884">
        <v>1410</v>
      </c>
      <c r="H884">
        <v>540</v>
      </c>
      <c r="I884" s="43" t="s">
        <v>2196</v>
      </c>
      <c r="J884" s="43" t="s">
        <v>3663</v>
      </c>
      <c r="K884" s="43" t="s">
        <v>179</v>
      </c>
      <c r="L884" s="43" t="str">
        <f>IF(AND(Home!$A$1&gt;=Leave[[#This Row],[Start Time]],Home!$A$1&lt;=Leave[[#This Row],[End Time]]),"Aplica","No Aplica")</f>
        <v>No Aplica</v>
      </c>
      <c r="M884" s="43" t="str">
        <f>IF(AND(Home!$A$1&gt;=Leave[[#This Row],[Start Time]],Home!$A$1&lt;=Leave[[#This Row],[End Time]]),Home!$A$1,"No Aplica")</f>
        <v>No Aplica</v>
      </c>
      <c r="N884" s="43" t="str">
        <f>Leave[[#This Row],[User Code (Owning User) (Usuario)]]&amp;Leave[[#This Row],[fecha activa]]</f>
        <v>MIE2025290723861No Aplica</v>
      </c>
    </row>
    <row r="885" spans="1:14" x14ac:dyDescent="0.3">
      <c r="A885" s="43" t="s">
        <v>468</v>
      </c>
      <c r="B885" s="3">
        <v>45911</v>
      </c>
      <c r="C885" s="3">
        <v>45911</v>
      </c>
      <c r="D885" s="43" t="s">
        <v>2083</v>
      </c>
      <c r="E885" s="43" t="s">
        <v>2195</v>
      </c>
      <c r="F885" s="43" t="s">
        <v>2197</v>
      </c>
      <c r="G885">
        <v>1410</v>
      </c>
      <c r="H885">
        <v>540</v>
      </c>
      <c r="I885" s="43" t="s">
        <v>2196</v>
      </c>
      <c r="J885" s="43" t="s">
        <v>3663</v>
      </c>
      <c r="K885" s="43" t="s">
        <v>179</v>
      </c>
      <c r="L885" s="43" t="str">
        <f>IF(AND(Home!$A$1&gt;=Leave[[#This Row],[Start Time]],Home!$A$1&lt;=Leave[[#This Row],[End Time]]),"Aplica","No Aplica")</f>
        <v>No Aplica</v>
      </c>
      <c r="M885" s="43" t="str">
        <f>IF(AND(Home!$A$1&gt;=Leave[[#This Row],[Start Time]],Home!$A$1&lt;=Leave[[#This Row],[End Time]]),Home!$A$1,"No Aplica")</f>
        <v>No Aplica</v>
      </c>
      <c r="N885" s="43" t="str">
        <f>Leave[[#This Row],[User Code (Owning User) (Usuario)]]&amp;Leave[[#This Row],[fecha activa]]</f>
        <v>MIE2025290723861No Aplica</v>
      </c>
    </row>
    <row r="886" spans="1:14" x14ac:dyDescent="0.3">
      <c r="A886" s="43" t="s">
        <v>468</v>
      </c>
      <c r="B886" s="3">
        <v>45905</v>
      </c>
      <c r="C886" s="3">
        <v>45905</v>
      </c>
      <c r="D886" s="43" t="s">
        <v>2279</v>
      </c>
      <c r="E886" s="43" t="s">
        <v>2195</v>
      </c>
      <c r="F886" s="43" t="s">
        <v>2197</v>
      </c>
      <c r="G886">
        <v>1410</v>
      </c>
      <c r="H886">
        <v>540</v>
      </c>
      <c r="I886" s="43" t="s">
        <v>2196</v>
      </c>
      <c r="J886" s="43" t="s">
        <v>3663</v>
      </c>
      <c r="K886" s="43" t="s">
        <v>179</v>
      </c>
      <c r="L886" s="43" t="str">
        <f>IF(AND(Home!$A$1&gt;=Leave[[#This Row],[Start Time]],Home!$A$1&lt;=Leave[[#This Row],[End Time]]),"Aplica","No Aplica")</f>
        <v>No Aplica</v>
      </c>
      <c r="M886" s="43" t="str">
        <f>IF(AND(Home!$A$1&gt;=Leave[[#This Row],[Start Time]],Home!$A$1&lt;=Leave[[#This Row],[End Time]]),Home!$A$1,"No Aplica")</f>
        <v>No Aplica</v>
      </c>
      <c r="N886" s="43" t="str">
        <f>Leave[[#This Row],[User Code (Owning User) (Usuario)]]&amp;Leave[[#This Row],[fecha activa]]</f>
        <v>MIE2025290723861No Aplica</v>
      </c>
    </row>
    <row r="887" spans="1:14" x14ac:dyDescent="0.3">
      <c r="A887" s="43" t="s">
        <v>468</v>
      </c>
      <c r="B887" s="3">
        <v>45904</v>
      </c>
      <c r="C887" s="3">
        <v>45904</v>
      </c>
      <c r="D887" s="43" t="s">
        <v>2279</v>
      </c>
      <c r="E887" s="43" t="s">
        <v>2195</v>
      </c>
      <c r="F887" s="43" t="s">
        <v>2197</v>
      </c>
      <c r="G887">
        <v>1380</v>
      </c>
      <c r="H887">
        <v>540</v>
      </c>
      <c r="I887" s="43" t="s">
        <v>2196</v>
      </c>
      <c r="J887" s="43" t="s">
        <v>3663</v>
      </c>
      <c r="K887" s="43" t="s">
        <v>179</v>
      </c>
      <c r="L887" s="43" t="str">
        <f>IF(AND(Home!$A$1&gt;=Leave[[#This Row],[Start Time]],Home!$A$1&lt;=Leave[[#This Row],[End Time]]),"Aplica","No Aplica")</f>
        <v>No Aplica</v>
      </c>
      <c r="M887" s="43" t="str">
        <f>IF(AND(Home!$A$1&gt;=Leave[[#This Row],[Start Time]],Home!$A$1&lt;=Leave[[#This Row],[End Time]]),Home!$A$1,"No Aplica")</f>
        <v>No Aplica</v>
      </c>
      <c r="N887" s="43" t="str">
        <f>Leave[[#This Row],[User Code (Owning User) (Usuario)]]&amp;Leave[[#This Row],[fecha activa]]</f>
        <v>MIE2025290723861No Aplica</v>
      </c>
    </row>
    <row r="888" spans="1:14" x14ac:dyDescent="0.3">
      <c r="A888" s="43" t="s">
        <v>471</v>
      </c>
      <c r="B888" s="3">
        <v>45918</v>
      </c>
      <c r="C888" s="3">
        <v>45918</v>
      </c>
      <c r="D888" s="43" t="s">
        <v>2446</v>
      </c>
      <c r="E888" s="43" t="s">
        <v>1388</v>
      </c>
      <c r="F888" s="43" t="s">
        <v>1390</v>
      </c>
      <c r="G888">
        <v>180</v>
      </c>
      <c r="H888">
        <v>180</v>
      </c>
      <c r="I888" s="43" t="s">
        <v>1389</v>
      </c>
      <c r="J888" s="43" t="s">
        <v>559</v>
      </c>
      <c r="K888" s="43" t="s">
        <v>560</v>
      </c>
      <c r="L888" s="43" t="str">
        <f>IF(AND(Home!$A$1&gt;=Leave[[#This Row],[Start Time]],Home!$A$1&lt;=Leave[[#This Row],[End Time]]),"Aplica","No Aplica")</f>
        <v>No Aplica</v>
      </c>
      <c r="M888" s="43" t="str">
        <f>IF(AND(Home!$A$1&gt;=Leave[[#This Row],[Start Time]],Home!$A$1&lt;=Leave[[#This Row],[End Time]]),Home!$A$1,"No Aplica")</f>
        <v>No Aplica</v>
      </c>
      <c r="N888" s="43" t="str">
        <f>Leave[[#This Row],[User Code (Owning User) (Usuario)]]&amp;Leave[[#This Row],[fecha activa]]</f>
        <v>MIE2025300120666No Aplica</v>
      </c>
    </row>
    <row r="889" spans="1:14" x14ac:dyDescent="0.3">
      <c r="A889" s="43" t="s">
        <v>471</v>
      </c>
      <c r="B889" s="3">
        <v>45919</v>
      </c>
      <c r="C889" s="3">
        <v>45919</v>
      </c>
      <c r="D889" s="43" t="s">
        <v>3463</v>
      </c>
      <c r="E889" s="43" t="s">
        <v>1388</v>
      </c>
      <c r="F889" s="43" t="s">
        <v>1390</v>
      </c>
      <c r="G889">
        <v>420</v>
      </c>
      <c r="H889">
        <v>420</v>
      </c>
      <c r="I889" s="43" t="s">
        <v>1389</v>
      </c>
      <c r="J889" s="43" t="s">
        <v>559</v>
      </c>
      <c r="K889" s="43" t="s">
        <v>560</v>
      </c>
      <c r="L889" s="43" t="str">
        <f>IF(AND(Home!$A$1&gt;=Leave[[#This Row],[Start Time]],Home!$A$1&lt;=Leave[[#This Row],[End Time]]),"Aplica","No Aplica")</f>
        <v>No Aplica</v>
      </c>
      <c r="M889" s="43" t="str">
        <f>IF(AND(Home!$A$1&gt;=Leave[[#This Row],[Start Time]],Home!$A$1&lt;=Leave[[#This Row],[End Time]]),Home!$A$1,"No Aplica")</f>
        <v>No Aplica</v>
      </c>
      <c r="N889" s="43" t="str">
        <f>Leave[[#This Row],[User Code (Owning User) (Usuario)]]&amp;Leave[[#This Row],[fecha activa]]</f>
        <v>MIE2025300120666No Aplica</v>
      </c>
    </row>
    <row r="890" spans="1:14" x14ac:dyDescent="0.3">
      <c r="A890" s="43" t="s">
        <v>471</v>
      </c>
      <c r="B890" s="3">
        <v>45922</v>
      </c>
      <c r="C890" s="3">
        <v>45922</v>
      </c>
      <c r="D890" s="43" t="s">
        <v>3464</v>
      </c>
      <c r="E890" s="43" t="s">
        <v>1388</v>
      </c>
      <c r="F890" s="43" t="s">
        <v>1390</v>
      </c>
      <c r="G890">
        <v>540</v>
      </c>
      <c r="H890">
        <v>540</v>
      </c>
      <c r="I890" s="43" t="s">
        <v>1389</v>
      </c>
      <c r="J890" s="43" t="s">
        <v>559</v>
      </c>
      <c r="K890" s="43" t="s">
        <v>560</v>
      </c>
      <c r="L890" s="43" t="str">
        <f>IF(AND(Home!$A$1&gt;=Leave[[#This Row],[Start Time]],Home!$A$1&lt;=Leave[[#This Row],[End Time]]),"Aplica","No Aplica")</f>
        <v>Aplica</v>
      </c>
      <c r="M890" s="43">
        <f>IF(AND(Home!$A$1&gt;=Leave[[#This Row],[Start Time]],Home!$A$1&lt;=Leave[[#This Row],[End Time]]),Home!$A$1,"No Aplica")</f>
        <v>45922</v>
      </c>
      <c r="N890" s="43" t="str">
        <f>Leave[[#This Row],[User Code (Owning User) (Usuario)]]&amp;Leave[[#This Row],[fecha activa]]</f>
        <v>MIE202530012066645922</v>
      </c>
    </row>
    <row r="891" spans="1:14" x14ac:dyDescent="0.3">
      <c r="A891" s="43" t="s">
        <v>471</v>
      </c>
      <c r="B891" s="3">
        <v>45917</v>
      </c>
      <c r="C891" s="3">
        <v>45917</v>
      </c>
      <c r="D891" s="43" t="s">
        <v>3465</v>
      </c>
      <c r="E891" s="43" t="s">
        <v>1388</v>
      </c>
      <c r="F891" s="43" t="s">
        <v>1390</v>
      </c>
      <c r="G891">
        <v>420</v>
      </c>
      <c r="H891">
        <v>420</v>
      </c>
      <c r="I891" s="43" t="s">
        <v>1389</v>
      </c>
      <c r="J891" s="43" t="s">
        <v>559</v>
      </c>
      <c r="K891" s="43" t="s">
        <v>560</v>
      </c>
      <c r="L891" s="43" t="str">
        <f>IF(AND(Home!$A$1&gt;=Leave[[#This Row],[Start Time]],Home!$A$1&lt;=Leave[[#This Row],[End Time]]),"Aplica","No Aplica")</f>
        <v>No Aplica</v>
      </c>
      <c r="M891" s="43" t="str">
        <f>IF(AND(Home!$A$1&gt;=Leave[[#This Row],[Start Time]],Home!$A$1&lt;=Leave[[#This Row],[End Time]]),Home!$A$1,"No Aplica")</f>
        <v>No Aplica</v>
      </c>
      <c r="N891" s="43" t="str">
        <f>Leave[[#This Row],[User Code (Owning User) (Usuario)]]&amp;Leave[[#This Row],[fecha activa]]</f>
        <v>MIE2025300120666No Aplica</v>
      </c>
    </row>
    <row r="892" spans="1:14" x14ac:dyDescent="0.3">
      <c r="A892" s="43" t="s">
        <v>471</v>
      </c>
      <c r="B892" s="3">
        <v>45916</v>
      </c>
      <c r="C892" s="3">
        <v>45916</v>
      </c>
      <c r="D892" s="43" t="s">
        <v>2446</v>
      </c>
      <c r="E892" s="43" t="s">
        <v>1388</v>
      </c>
      <c r="F892" s="43" t="s">
        <v>1390</v>
      </c>
      <c r="G892">
        <v>180</v>
      </c>
      <c r="H892">
        <v>180</v>
      </c>
      <c r="I892" s="43" t="s">
        <v>1389</v>
      </c>
      <c r="J892" s="43" t="s">
        <v>559</v>
      </c>
      <c r="K892" s="43" t="s">
        <v>560</v>
      </c>
      <c r="L892" s="43" t="str">
        <f>IF(AND(Home!$A$1&gt;=Leave[[#This Row],[Start Time]],Home!$A$1&lt;=Leave[[#This Row],[End Time]]),"Aplica","No Aplica")</f>
        <v>No Aplica</v>
      </c>
      <c r="M892" s="43" t="str">
        <f>IF(AND(Home!$A$1&gt;=Leave[[#This Row],[Start Time]],Home!$A$1&lt;=Leave[[#This Row],[End Time]]),Home!$A$1,"No Aplica")</f>
        <v>No Aplica</v>
      </c>
      <c r="N892" s="43" t="str">
        <f>Leave[[#This Row],[User Code (Owning User) (Usuario)]]&amp;Leave[[#This Row],[fecha activa]]</f>
        <v>MIE2025300120666No Aplica</v>
      </c>
    </row>
    <row r="893" spans="1:14" x14ac:dyDescent="0.3">
      <c r="A893" s="43" t="s">
        <v>471</v>
      </c>
      <c r="B893" s="3">
        <v>45915</v>
      </c>
      <c r="C893" s="3">
        <v>45915</v>
      </c>
      <c r="D893" s="43" t="s">
        <v>3466</v>
      </c>
      <c r="E893" s="43" t="s">
        <v>1388</v>
      </c>
      <c r="F893" s="43" t="s">
        <v>1390</v>
      </c>
      <c r="G893">
        <v>540</v>
      </c>
      <c r="H893">
        <v>540</v>
      </c>
      <c r="I893" s="43" t="s">
        <v>1389</v>
      </c>
      <c r="J893" s="43" t="s">
        <v>559</v>
      </c>
      <c r="K893" s="43" t="s">
        <v>560</v>
      </c>
      <c r="L893" s="43" t="str">
        <f>IF(AND(Home!$A$1&gt;=Leave[[#This Row],[Start Time]],Home!$A$1&lt;=Leave[[#This Row],[End Time]]),"Aplica","No Aplica")</f>
        <v>No Aplica</v>
      </c>
      <c r="M893" s="43" t="str">
        <f>IF(AND(Home!$A$1&gt;=Leave[[#This Row],[Start Time]],Home!$A$1&lt;=Leave[[#This Row],[End Time]]),Home!$A$1,"No Aplica")</f>
        <v>No Aplica</v>
      </c>
      <c r="N893" s="43" t="str">
        <f>Leave[[#This Row],[User Code (Owning User) (Usuario)]]&amp;Leave[[#This Row],[fecha activa]]</f>
        <v>MIE2025300120666No Aplica</v>
      </c>
    </row>
    <row r="894" spans="1:14" x14ac:dyDescent="0.3">
      <c r="A894" s="43" t="s">
        <v>471</v>
      </c>
      <c r="B894" s="3">
        <v>45911</v>
      </c>
      <c r="C894" s="3">
        <v>45911</v>
      </c>
      <c r="D894" s="43" t="s">
        <v>3324</v>
      </c>
      <c r="E894" s="43" t="s">
        <v>1388</v>
      </c>
      <c r="F894" s="43" t="s">
        <v>1390</v>
      </c>
      <c r="G894">
        <v>540</v>
      </c>
      <c r="H894">
        <v>540</v>
      </c>
      <c r="I894" s="43" t="s">
        <v>1389</v>
      </c>
      <c r="J894" s="43" t="s">
        <v>559</v>
      </c>
      <c r="K894" s="43" t="s">
        <v>560</v>
      </c>
      <c r="L894" s="43" t="str">
        <f>IF(AND(Home!$A$1&gt;=Leave[[#This Row],[Start Time]],Home!$A$1&lt;=Leave[[#This Row],[End Time]]),"Aplica","No Aplica")</f>
        <v>No Aplica</v>
      </c>
      <c r="M894" s="43" t="str">
        <f>IF(AND(Home!$A$1&gt;=Leave[[#This Row],[Start Time]],Home!$A$1&lt;=Leave[[#This Row],[End Time]]),Home!$A$1,"No Aplica")</f>
        <v>No Aplica</v>
      </c>
      <c r="N894" s="43" t="str">
        <f>Leave[[#This Row],[User Code (Owning User) (Usuario)]]&amp;Leave[[#This Row],[fecha activa]]</f>
        <v>MIE2025300120666No Aplica</v>
      </c>
    </row>
    <row r="895" spans="1:14" x14ac:dyDescent="0.3">
      <c r="A895" s="43" t="s">
        <v>471</v>
      </c>
      <c r="B895" s="3">
        <v>45910</v>
      </c>
      <c r="C895" s="3">
        <v>45910</v>
      </c>
      <c r="D895" s="43" t="s">
        <v>3325</v>
      </c>
      <c r="E895" s="43" t="s">
        <v>1388</v>
      </c>
      <c r="F895" s="43" t="s">
        <v>1390</v>
      </c>
      <c r="G895">
        <v>60</v>
      </c>
      <c r="H895">
        <v>60</v>
      </c>
      <c r="I895" s="43" t="s">
        <v>1389</v>
      </c>
      <c r="J895" s="43" t="s">
        <v>559</v>
      </c>
      <c r="K895" s="43" t="s">
        <v>560</v>
      </c>
      <c r="L895" s="43" t="str">
        <f>IF(AND(Home!$A$1&gt;=Leave[[#This Row],[Start Time]],Home!$A$1&lt;=Leave[[#This Row],[End Time]]),"Aplica","No Aplica")</f>
        <v>No Aplica</v>
      </c>
      <c r="M895" s="43" t="str">
        <f>IF(AND(Home!$A$1&gt;=Leave[[#This Row],[Start Time]],Home!$A$1&lt;=Leave[[#This Row],[End Time]]),Home!$A$1,"No Aplica")</f>
        <v>No Aplica</v>
      </c>
      <c r="N895" s="43" t="str">
        <f>Leave[[#This Row],[User Code (Owning User) (Usuario)]]&amp;Leave[[#This Row],[fecha activa]]</f>
        <v>MIE2025300120666No Aplica</v>
      </c>
    </row>
    <row r="896" spans="1:14" x14ac:dyDescent="0.3">
      <c r="A896" s="43" t="s">
        <v>471</v>
      </c>
      <c r="B896" s="3">
        <v>45909</v>
      </c>
      <c r="C896" s="3">
        <v>45909</v>
      </c>
      <c r="D896" s="43" t="s">
        <v>3287</v>
      </c>
      <c r="E896" s="43" t="s">
        <v>1388</v>
      </c>
      <c r="F896" s="43" t="s">
        <v>1390</v>
      </c>
      <c r="G896">
        <v>90</v>
      </c>
      <c r="H896">
        <v>90</v>
      </c>
      <c r="I896" s="43" t="s">
        <v>1389</v>
      </c>
      <c r="J896" s="43" t="s">
        <v>559</v>
      </c>
      <c r="K896" s="43" t="s">
        <v>560</v>
      </c>
      <c r="L896" s="43" t="str">
        <f>IF(AND(Home!$A$1&gt;=Leave[[#This Row],[Start Time]],Home!$A$1&lt;=Leave[[#This Row],[End Time]]),"Aplica","No Aplica")</f>
        <v>No Aplica</v>
      </c>
      <c r="M896" s="43" t="str">
        <f>IF(AND(Home!$A$1&gt;=Leave[[#This Row],[Start Time]],Home!$A$1&lt;=Leave[[#This Row],[End Time]]),Home!$A$1,"No Aplica")</f>
        <v>No Aplica</v>
      </c>
      <c r="N896" s="43" t="str">
        <f>Leave[[#This Row],[User Code (Owning User) (Usuario)]]&amp;Leave[[#This Row],[fecha activa]]</f>
        <v>MIE2025300120666No Aplica</v>
      </c>
    </row>
    <row r="897" spans="1:14" x14ac:dyDescent="0.3">
      <c r="A897" s="43" t="s">
        <v>471</v>
      </c>
      <c r="B897" s="3">
        <v>45912</v>
      </c>
      <c r="C897" s="3">
        <v>45912</v>
      </c>
      <c r="D897" s="43" t="s">
        <v>2446</v>
      </c>
      <c r="E897" s="43" t="s">
        <v>1388</v>
      </c>
      <c r="F897" s="43" t="s">
        <v>1390</v>
      </c>
      <c r="G897">
        <v>180</v>
      </c>
      <c r="H897">
        <v>180</v>
      </c>
      <c r="I897" s="43" t="s">
        <v>1389</v>
      </c>
      <c r="J897" s="43" t="s">
        <v>559</v>
      </c>
      <c r="K897" s="43" t="s">
        <v>560</v>
      </c>
      <c r="L897" s="43" t="str">
        <f>IF(AND(Home!$A$1&gt;=Leave[[#This Row],[Start Time]],Home!$A$1&lt;=Leave[[#This Row],[End Time]]),"Aplica","No Aplica")</f>
        <v>No Aplica</v>
      </c>
      <c r="M897" s="43" t="str">
        <f>IF(AND(Home!$A$1&gt;=Leave[[#This Row],[Start Time]],Home!$A$1&lt;=Leave[[#This Row],[End Time]]),Home!$A$1,"No Aplica")</f>
        <v>No Aplica</v>
      </c>
      <c r="N897" s="43" t="str">
        <f>Leave[[#This Row],[User Code (Owning User) (Usuario)]]&amp;Leave[[#This Row],[fecha activa]]</f>
        <v>MIE2025300120666No Aplica</v>
      </c>
    </row>
    <row r="898" spans="1:14" x14ac:dyDescent="0.3">
      <c r="A898" s="43" t="s">
        <v>471</v>
      </c>
      <c r="B898" s="3">
        <v>45910</v>
      </c>
      <c r="C898" s="3">
        <v>45910</v>
      </c>
      <c r="D898" s="43" t="s">
        <v>2446</v>
      </c>
      <c r="E898" s="43" t="s">
        <v>1388</v>
      </c>
      <c r="F898" s="43" t="s">
        <v>1390</v>
      </c>
      <c r="G898">
        <v>180</v>
      </c>
      <c r="H898">
        <v>180</v>
      </c>
      <c r="I898" s="43" t="s">
        <v>1389</v>
      </c>
      <c r="J898" s="43" t="s">
        <v>559</v>
      </c>
      <c r="K898" s="43" t="s">
        <v>560</v>
      </c>
      <c r="L898" s="43" t="str">
        <f>IF(AND(Home!$A$1&gt;=Leave[[#This Row],[Start Time]],Home!$A$1&lt;=Leave[[#This Row],[End Time]]),"Aplica","No Aplica")</f>
        <v>No Aplica</v>
      </c>
      <c r="M898" s="43" t="str">
        <f>IF(AND(Home!$A$1&gt;=Leave[[#This Row],[Start Time]],Home!$A$1&lt;=Leave[[#This Row],[End Time]]),Home!$A$1,"No Aplica")</f>
        <v>No Aplica</v>
      </c>
      <c r="N898" s="43" t="str">
        <f>Leave[[#This Row],[User Code (Owning User) (Usuario)]]&amp;Leave[[#This Row],[fecha activa]]</f>
        <v>MIE2025300120666No Aplica</v>
      </c>
    </row>
    <row r="899" spans="1:14" x14ac:dyDescent="0.3">
      <c r="A899" s="43" t="s">
        <v>471</v>
      </c>
      <c r="B899" s="3">
        <v>45909</v>
      </c>
      <c r="C899" s="3">
        <v>45909</v>
      </c>
      <c r="D899" s="43" t="s">
        <v>3175</v>
      </c>
      <c r="E899" s="43" t="s">
        <v>1388</v>
      </c>
      <c r="F899" s="43" t="s">
        <v>1390</v>
      </c>
      <c r="G899">
        <v>180</v>
      </c>
      <c r="H899">
        <v>180</v>
      </c>
      <c r="I899" s="43" t="s">
        <v>1389</v>
      </c>
      <c r="J899" s="43" t="s">
        <v>559</v>
      </c>
      <c r="K899" s="43" t="s">
        <v>560</v>
      </c>
      <c r="L899" s="43" t="str">
        <f>IF(AND(Home!$A$1&gt;=Leave[[#This Row],[Start Time]],Home!$A$1&lt;=Leave[[#This Row],[End Time]]),"Aplica","No Aplica")</f>
        <v>No Aplica</v>
      </c>
      <c r="M899" s="43" t="str">
        <f>IF(AND(Home!$A$1&gt;=Leave[[#This Row],[Start Time]],Home!$A$1&lt;=Leave[[#This Row],[End Time]]),Home!$A$1,"No Aplica")</f>
        <v>No Aplica</v>
      </c>
      <c r="N899" s="43" t="str">
        <f>Leave[[#This Row],[User Code (Owning User) (Usuario)]]&amp;Leave[[#This Row],[fecha activa]]</f>
        <v>MIE2025300120666No Aplica</v>
      </c>
    </row>
    <row r="900" spans="1:14" x14ac:dyDescent="0.3">
      <c r="A900" s="43" t="s">
        <v>471</v>
      </c>
      <c r="B900" s="3">
        <v>45905</v>
      </c>
      <c r="C900" s="3">
        <v>45905</v>
      </c>
      <c r="D900" s="43" t="s">
        <v>3070</v>
      </c>
      <c r="E900" s="43" t="s">
        <v>1388</v>
      </c>
      <c r="F900" s="43" t="s">
        <v>1390</v>
      </c>
      <c r="G900">
        <v>540</v>
      </c>
      <c r="H900">
        <v>540</v>
      </c>
      <c r="I900" s="43" t="s">
        <v>1389</v>
      </c>
      <c r="J900" s="43" t="s">
        <v>559</v>
      </c>
      <c r="K900" s="43" t="s">
        <v>560</v>
      </c>
      <c r="L900" s="43" t="str">
        <f>IF(AND(Home!$A$1&gt;=Leave[[#This Row],[Start Time]],Home!$A$1&lt;=Leave[[#This Row],[End Time]]),"Aplica","No Aplica")</f>
        <v>No Aplica</v>
      </c>
      <c r="M900" s="43" t="str">
        <f>IF(AND(Home!$A$1&gt;=Leave[[#This Row],[Start Time]],Home!$A$1&lt;=Leave[[#This Row],[End Time]]),Home!$A$1,"No Aplica")</f>
        <v>No Aplica</v>
      </c>
      <c r="N900" s="43" t="str">
        <f>Leave[[#This Row],[User Code (Owning User) (Usuario)]]&amp;Leave[[#This Row],[fecha activa]]</f>
        <v>MIE2025300120666No Aplica</v>
      </c>
    </row>
    <row r="901" spans="1:14" x14ac:dyDescent="0.3">
      <c r="A901" s="43" t="s">
        <v>471</v>
      </c>
      <c r="B901" s="3">
        <v>45908</v>
      </c>
      <c r="C901" s="3">
        <v>45908</v>
      </c>
      <c r="D901" s="43" t="s">
        <v>1544</v>
      </c>
      <c r="E901" s="43" t="s">
        <v>1388</v>
      </c>
      <c r="F901" s="43" t="s">
        <v>1390</v>
      </c>
      <c r="G901">
        <v>540</v>
      </c>
      <c r="H901">
        <v>540</v>
      </c>
      <c r="I901" s="43" t="s">
        <v>1389</v>
      </c>
      <c r="J901" s="43" t="s">
        <v>559</v>
      </c>
      <c r="K901" s="43" t="s">
        <v>560</v>
      </c>
      <c r="L901" s="43" t="str">
        <f>IF(AND(Home!$A$1&gt;=Leave[[#This Row],[Start Time]],Home!$A$1&lt;=Leave[[#This Row],[End Time]]),"Aplica","No Aplica")</f>
        <v>No Aplica</v>
      </c>
      <c r="M901" s="43" t="str">
        <f>IF(AND(Home!$A$1&gt;=Leave[[#This Row],[Start Time]],Home!$A$1&lt;=Leave[[#This Row],[End Time]]),Home!$A$1,"No Aplica")</f>
        <v>No Aplica</v>
      </c>
      <c r="N901" s="43" t="str">
        <f>Leave[[#This Row],[User Code (Owning User) (Usuario)]]&amp;Leave[[#This Row],[fecha activa]]</f>
        <v>MIE2025300120666No Aplica</v>
      </c>
    </row>
    <row r="902" spans="1:14" x14ac:dyDescent="0.3">
      <c r="A902" s="43" t="s">
        <v>471</v>
      </c>
      <c r="B902" s="3">
        <v>45904</v>
      </c>
      <c r="C902" s="3">
        <v>45904</v>
      </c>
      <c r="D902" s="43" t="s">
        <v>2623</v>
      </c>
      <c r="E902" s="43" t="s">
        <v>1388</v>
      </c>
      <c r="F902" s="43" t="s">
        <v>1390</v>
      </c>
      <c r="G902">
        <v>540</v>
      </c>
      <c r="H902">
        <v>540</v>
      </c>
      <c r="I902" s="43" t="s">
        <v>1389</v>
      </c>
      <c r="J902" s="43" t="s">
        <v>559</v>
      </c>
      <c r="K902" s="43" t="s">
        <v>560</v>
      </c>
      <c r="L902" s="43" t="str">
        <f>IF(AND(Home!$A$1&gt;=Leave[[#This Row],[Start Time]],Home!$A$1&lt;=Leave[[#This Row],[End Time]]),"Aplica","No Aplica")</f>
        <v>No Aplica</v>
      </c>
      <c r="M902" s="43" t="str">
        <f>IF(AND(Home!$A$1&gt;=Leave[[#This Row],[Start Time]],Home!$A$1&lt;=Leave[[#This Row],[End Time]]),Home!$A$1,"No Aplica")</f>
        <v>No Aplica</v>
      </c>
      <c r="N902" s="43" t="str">
        <f>Leave[[#This Row],[User Code (Owning User) (Usuario)]]&amp;Leave[[#This Row],[fecha activa]]</f>
        <v>MIE2025300120666No Aplica</v>
      </c>
    </row>
    <row r="903" spans="1:14" x14ac:dyDescent="0.3">
      <c r="A903" s="43" t="s">
        <v>471</v>
      </c>
      <c r="B903" s="3">
        <v>45903</v>
      </c>
      <c r="C903" s="3">
        <v>45903</v>
      </c>
      <c r="D903" s="43" t="s">
        <v>2446</v>
      </c>
      <c r="E903" s="43" t="s">
        <v>1388</v>
      </c>
      <c r="F903" s="43" t="s">
        <v>1390</v>
      </c>
      <c r="G903">
        <v>180</v>
      </c>
      <c r="H903">
        <v>180</v>
      </c>
      <c r="I903" s="43" t="s">
        <v>1389</v>
      </c>
      <c r="J903" s="43" t="s">
        <v>559</v>
      </c>
      <c r="K903" s="43" t="s">
        <v>560</v>
      </c>
      <c r="L903" s="43" t="str">
        <f>IF(AND(Home!$A$1&gt;=Leave[[#This Row],[Start Time]],Home!$A$1&lt;=Leave[[#This Row],[End Time]]),"Aplica","No Aplica")</f>
        <v>No Aplica</v>
      </c>
      <c r="M903" s="43" t="str">
        <f>IF(AND(Home!$A$1&gt;=Leave[[#This Row],[Start Time]],Home!$A$1&lt;=Leave[[#This Row],[End Time]]),Home!$A$1,"No Aplica")</f>
        <v>No Aplica</v>
      </c>
      <c r="N903" s="43" t="str">
        <f>Leave[[#This Row],[User Code (Owning User) (Usuario)]]&amp;Leave[[#This Row],[fecha activa]]</f>
        <v>MIE2025300120666No Aplica</v>
      </c>
    </row>
    <row r="904" spans="1:14" x14ac:dyDescent="0.3">
      <c r="A904" s="43" t="s">
        <v>471</v>
      </c>
      <c r="B904" s="3">
        <v>45902</v>
      </c>
      <c r="C904" s="3">
        <v>45902</v>
      </c>
      <c r="D904" s="43" t="s">
        <v>2446</v>
      </c>
      <c r="E904" s="43" t="s">
        <v>1388</v>
      </c>
      <c r="F904" s="43" t="s">
        <v>1390</v>
      </c>
      <c r="G904">
        <v>180</v>
      </c>
      <c r="H904">
        <v>180</v>
      </c>
      <c r="I904" s="43" t="s">
        <v>1389</v>
      </c>
      <c r="J904" s="43" t="s">
        <v>559</v>
      </c>
      <c r="K904" s="43" t="s">
        <v>560</v>
      </c>
      <c r="L904" s="43" t="str">
        <f>IF(AND(Home!$A$1&gt;=Leave[[#This Row],[Start Time]],Home!$A$1&lt;=Leave[[#This Row],[End Time]]),"Aplica","No Aplica")</f>
        <v>No Aplica</v>
      </c>
      <c r="M904" s="43" t="str">
        <f>IF(AND(Home!$A$1&gt;=Leave[[#This Row],[Start Time]],Home!$A$1&lt;=Leave[[#This Row],[End Time]]),Home!$A$1,"No Aplica")</f>
        <v>No Aplica</v>
      </c>
      <c r="N904" s="43" t="str">
        <f>Leave[[#This Row],[User Code (Owning User) (Usuario)]]&amp;Leave[[#This Row],[fecha activa]]</f>
        <v>MIE2025300120666No Aplica</v>
      </c>
    </row>
    <row r="905" spans="1:14" x14ac:dyDescent="0.3">
      <c r="A905" s="43" t="s">
        <v>471</v>
      </c>
      <c r="B905" s="3">
        <v>45927</v>
      </c>
      <c r="C905" s="3">
        <v>45927</v>
      </c>
      <c r="D905" s="43" t="s">
        <v>2272</v>
      </c>
      <c r="E905" s="43" t="s">
        <v>1388</v>
      </c>
      <c r="F905" s="43" t="s">
        <v>1390</v>
      </c>
      <c r="G905">
        <v>540</v>
      </c>
      <c r="H905">
        <v>540</v>
      </c>
      <c r="I905" s="43" t="s">
        <v>1389</v>
      </c>
      <c r="J905" s="43" t="s">
        <v>559</v>
      </c>
      <c r="K905" s="43" t="s">
        <v>560</v>
      </c>
      <c r="L905" s="43" t="str">
        <f>IF(AND(Home!$A$1&gt;=Leave[[#This Row],[Start Time]],Home!$A$1&lt;=Leave[[#This Row],[End Time]]),"Aplica","No Aplica")</f>
        <v>No Aplica</v>
      </c>
      <c r="M905" s="43" t="str">
        <f>IF(AND(Home!$A$1&gt;=Leave[[#This Row],[Start Time]],Home!$A$1&lt;=Leave[[#This Row],[End Time]]),Home!$A$1,"No Aplica")</f>
        <v>No Aplica</v>
      </c>
      <c r="N905" s="43" t="str">
        <f>Leave[[#This Row],[User Code (Owning User) (Usuario)]]&amp;Leave[[#This Row],[fecha activa]]</f>
        <v>MIE2025300120666No Aplica</v>
      </c>
    </row>
    <row r="906" spans="1:14" x14ac:dyDescent="0.3">
      <c r="A906" s="43" t="s">
        <v>471</v>
      </c>
      <c r="B906" s="3">
        <v>45920</v>
      </c>
      <c r="C906" s="3">
        <v>45920</v>
      </c>
      <c r="D906" s="43" t="s">
        <v>2285</v>
      </c>
      <c r="E906" s="43" t="s">
        <v>1388</v>
      </c>
      <c r="F906" s="43" t="s">
        <v>1390</v>
      </c>
      <c r="G906">
        <v>540</v>
      </c>
      <c r="H906">
        <v>540</v>
      </c>
      <c r="I906" s="43" t="s">
        <v>1389</v>
      </c>
      <c r="J906" s="43" t="s">
        <v>559</v>
      </c>
      <c r="K906" s="43" t="s">
        <v>560</v>
      </c>
      <c r="L906" s="43" t="str">
        <f>IF(AND(Home!$A$1&gt;=Leave[[#This Row],[Start Time]],Home!$A$1&lt;=Leave[[#This Row],[End Time]]),"Aplica","No Aplica")</f>
        <v>No Aplica</v>
      </c>
      <c r="M906" s="43" t="str">
        <f>IF(AND(Home!$A$1&gt;=Leave[[#This Row],[Start Time]],Home!$A$1&lt;=Leave[[#This Row],[End Time]]),Home!$A$1,"No Aplica")</f>
        <v>No Aplica</v>
      </c>
      <c r="N906" s="43" t="str">
        <f>Leave[[#This Row],[User Code (Owning User) (Usuario)]]&amp;Leave[[#This Row],[fecha activa]]</f>
        <v>MIE2025300120666No Aplica</v>
      </c>
    </row>
    <row r="907" spans="1:14" x14ac:dyDescent="0.3">
      <c r="A907" s="43" t="s">
        <v>471</v>
      </c>
      <c r="B907" s="3">
        <v>45913</v>
      </c>
      <c r="C907" s="3">
        <v>45913</v>
      </c>
      <c r="D907" s="43" t="s">
        <v>2272</v>
      </c>
      <c r="E907" s="43" t="s">
        <v>1388</v>
      </c>
      <c r="F907" s="43" t="s">
        <v>1390</v>
      </c>
      <c r="G907">
        <v>540</v>
      </c>
      <c r="H907">
        <v>540</v>
      </c>
      <c r="I907" s="43" t="s">
        <v>1389</v>
      </c>
      <c r="J907" s="43" t="s">
        <v>559</v>
      </c>
      <c r="K907" s="43" t="s">
        <v>560</v>
      </c>
      <c r="L907" s="43" t="str">
        <f>IF(AND(Home!$A$1&gt;=Leave[[#This Row],[Start Time]],Home!$A$1&lt;=Leave[[#This Row],[End Time]]),"Aplica","No Aplica")</f>
        <v>No Aplica</v>
      </c>
      <c r="M907" s="43" t="str">
        <f>IF(AND(Home!$A$1&gt;=Leave[[#This Row],[Start Time]],Home!$A$1&lt;=Leave[[#This Row],[End Time]]),Home!$A$1,"No Aplica")</f>
        <v>No Aplica</v>
      </c>
      <c r="N907" s="43" t="str">
        <f>Leave[[#This Row],[User Code (Owning User) (Usuario)]]&amp;Leave[[#This Row],[fecha activa]]</f>
        <v>MIE2025300120666No Aplica</v>
      </c>
    </row>
    <row r="908" spans="1:14" x14ac:dyDescent="0.3">
      <c r="A908" s="43" t="s">
        <v>468</v>
      </c>
      <c r="B908" s="3">
        <v>45928</v>
      </c>
      <c r="C908" s="3">
        <v>45928</v>
      </c>
      <c r="D908" s="43" t="s">
        <v>1894</v>
      </c>
      <c r="E908" s="43" t="s">
        <v>1388</v>
      </c>
      <c r="F908" s="43" t="s">
        <v>1390</v>
      </c>
      <c r="G908">
        <v>540</v>
      </c>
      <c r="H908">
        <v>540</v>
      </c>
      <c r="I908" s="43" t="s">
        <v>1389</v>
      </c>
      <c r="J908" s="43" t="s">
        <v>559</v>
      </c>
      <c r="K908" s="43" t="s">
        <v>560</v>
      </c>
      <c r="L908" s="43" t="str">
        <f>IF(AND(Home!$A$1&gt;=Leave[[#This Row],[Start Time]],Home!$A$1&lt;=Leave[[#This Row],[End Time]]),"Aplica","No Aplica")</f>
        <v>No Aplica</v>
      </c>
      <c r="M908" s="43" t="str">
        <f>IF(AND(Home!$A$1&gt;=Leave[[#This Row],[Start Time]],Home!$A$1&lt;=Leave[[#This Row],[End Time]]),Home!$A$1,"No Aplica")</f>
        <v>No Aplica</v>
      </c>
      <c r="N908" s="43" t="str">
        <f>Leave[[#This Row],[User Code (Owning User) (Usuario)]]&amp;Leave[[#This Row],[fecha activa]]</f>
        <v>MIE2025300120666No Aplica</v>
      </c>
    </row>
    <row r="909" spans="1:14" x14ac:dyDescent="0.3">
      <c r="A909" s="43" t="s">
        <v>468</v>
      </c>
      <c r="B909" s="3">
        <v>45921</v>
      </c>
      <c r="C909" s="3">
        <v>45921</v>
      </c>
      <c r="D909" s="43" t="s">
        <v>1894</v>
      </c>
      <c r="E909" s="43" t="s">
        <v>1388</v>
      </c>
      <c r="F909" s="43" t="s">
        <v>1390</v>
      </c>
      <c r="G909">
        <v>540</v>
      </c>
      <c r="H909">
        <v>540</v>
      </c>
      <c r="I909" s="43" t="s">
        <v>1389</v>
      </c>
      <c r="J909" s="43" t="s">
        <v>559</v>
      </c>
      <c r="K909" s="43" t="s">
        <v>560</v>
      </c>
      <c r="L909" s="43" t="str">
        <f>IF(AND(Home!$A$1&gt;=Leave[[#This Row],[Start Time]],Home!$A$1&lt;=Leave[[#This Row],[End Time]]),"Aplica","No Aplica")</f>
        <v>No Aplica</v>
      </c>
      <c r="M909" s="43" t="str">
        <f>IF(AND(Home!$A$1&gt;=Leave[[#This Row],[Start Time]],Home!$A$1&lt;=Leave[[#This Row],[End Time]]),Home!$A$1,"No Aplica")</f>
        <v>No Aplica</v>
      </c>
      <c r="N909" s="43" t="str">
        <f>Leave[[#This Row],[User Code (Owning User) (Usuario)]]&amp;Leave[[#This Row],[fecha activa]]</f>
        <v>MIE2025300120666No Aplica</v>
      </c>
    </row>
    <row r="910" spans="1:14" x14ac:dyDescent="0.3">
      <c r="A910" s="43" t="s">
        <v>468</v>
      </c>
      <c r="B910" s="3">
        <v>45914</v>
      </c>
      <c r="C910" s="3">
        <v>45914</v>
      </c>
      <c r="D910" s="43" t="s">
        <v>1894</v>
      </c>
      <c r="E910" s="43" t="s">
        <v>1388</v>
      </c>
      <c r="F910" s="43" t="s">
        <v>1390</v>
      </c>
      <c r="G910">
        <v>540</v>
      </c>
      <c r="H910">
        <v>540</v>
      </c>
      <c r="I910" s="43" t="s">
        <v>1389</v>
      </c>
      <c r="J910" s="43" t="s">
        <v>559</v>
      </c>
      <c r="K910" s="43" t="s">
        <v>560</v>
      </c>
      <c r="L910" s="43" t="str">
        <f>IF(AND(Home!$A$1&gt;=Leave[[#This Row],[Start Time]],Home!$A$1&lt;=Leave[[#This Row],[End Time]]),"Aplica","No Aplica")</f>
        <v>No Aplica</v>
      </c>
      <c r="M910" s="43" t="str">
        <f>IF(AND(Home!$A$1&gt;=Leave[[#This Row],[Start Time]],Home!$A$1&lt;=Leave[[#This Row],[End Time]]),Home!$A$1,"No Aplica")</f>
        <v>No Aplica</v>
      </c>
      <c r="N910" s="43" t="str">
        <f>Leave[[#This Row],[User Code (Owning User) (Usuario)]]&amp;Leave[[#This Row],[fecha activa]]</f>
        <v>MIE2025300120666No Aplica</v>
      </c>
    </row>
    <row r="911" spans="1:14" x14ac:dyDescent="0.3">
      <c r="A911" s="43" t="s">
        <v>468</v>
      </c>
      <c r="B911" s="3">
        <v>45907</v>
      </c>
      <c r="C911" s="3">
        <v>45907</v>
      </c>
      <c r="D911" s="43" t="s">
        <v>1318</v>
      </c>
      <c r="E911" s="43" t="s">
        <v>1388</v>
      </c>
      <c r="F911" s="43" t="s">
        <v>1390</v>
      </c>
      <c r="G911">
        <v>540</v>
      </c>
      <c r="H911">
        <v>540</v>
      </c>
      <c r="I911" s="43" t="s">
        <v>1389</v>
      </c>
      <c r="J911" s="43" t="s">
        <v>559</v>
      </c>
      <c r="K911" s="43" t="s">
        <v>560</v>
      </c>
      <c r="L911" s="43" t="str">
        <f>IF(AND(Home!$A$1&gt;=Leave[[#This Row],[Start Time]],Home!$A$1&lt;=Leave[[#This Row],[End Time]]),"Aplica","No Aplica")</f>
        <v>No Aplica</v>
      </c>
      <c r="M911" s="43" t="str">
        <f>IF(AND(Home!$A$1&gt;=Leave[[#This Row],[Start Time]],Home!$A$1&lt;=Leave[[#This Row],[End Time]]),Home!$A$1,"No Aplica")</f>
        <v>No Aplica</v>
      </c>
      <c r="N911" s="43" t="str">
        <f>Leave[[#This Row],[User Code (Owning User) (Usuario)]]&amp;Leave[[#This Row],[fecha activa]]</f>
        <v>MIE2025300120666No Aplica</v>
      </c>
    </row>
    <row r="912" spans="1:14" x14ac:dyDescent="0.3">
      <c r="A912" s="43" t="s">
        <v>471</v>
      </c>
      <c r="B912" s="3">
        <v>45906</v>
      </c>
      <c r="C912" s="3">
        <v>45906</v>
      </c>
      <c r="D912" s="43" t="s">
        <v>2272</v>
      </c>
      <c r="E912" s="43" t="s">
        <v>1388</v>
      </c>
      <c r="F912" s="43" t="s">
        <v>1390</v>
      </c>
      <c r="G912">
        <v>600</v>
      </c>
      <c r="H912">
        <v>540</v>
      </c>
      <c r="I912" s="43" t="s">
        <v>1389</v>
      </c>
      <c r="J912" s="43" t="s">
        <v>559</v>
      </c>
      <c r="K912" s="43" t="s">
        <v>560</v>
      </c>
      <c r="L912" s="43" t="str">
        <f>IF(AND(Home!$A$1&gt;=Leave[[#This Row],[Start Time]],Home!$A$1&lt;=Leave[[#This Row],[End Time]]),"Aplica","No Aplica")</f>
        <v>No Aplica</v>
      </c>
      <c r="M912" s="43" t="str">
        <f>IF(AND(Home!$A$1&gt;=Leave[[#This Row],[Start Time]],Home!$A$1&lt;=Leave[[#This Row],[End Time]]),Home!$A$1,"No Aplica")</f>
        <v>No Aplica</v>
      </c>
      <c r="N912" s="43" t="str">
        <f>Leave[[#This Row],[User Code (Owning User) (Usuario)]]&amp;Leave[[#This Row],[fecha activa]]</f>
        <v>MIE2025300120666No Aplica</v>
      </c>
    </row>
    <row r="913" spans="1:14" x14ac:dyDescent="0.3">
      <c r="A913" s="43" t="s">
        <v>471</v>
      </c>
      <c r="B913" s="3">
        <v>45901</v>
      </c>
      <c r="C913" s="3">
        <v>45901</v>
      </c>
      <c r="D913" s="43" t="s">
        <v>1544</v>
      </c>
      <c r="E913" s="43" t="s">
        <v>1388</v>
      </c>
      <c r="F913" s="43" t="s">
        <v>1390</v>
      </c>
      <c r="G913">
        <v>540</v>
      </c>
      <c r="H913">
        <v>540</v>
      </c>
      <c r="I913" s="43" t="s">
        <v>1389</v>
      </c>
      <c r="J913" s="43" t="s">
        <v>559</v>
      </c>
      <c r="K913" s="43" t="s">
        <v>560</v>
      </c>
      <c r="L913" s="43" t="str">
        <f>IF(AND(Home!$A$1&gt;=Leave[[#This Row],[Start Time]],Home!$A$1&lt;=Leave[[#This Row],[End Time]]),"Aplica","No Aplica")</f>
        <v>No Aplica</v>
      </c>
      <c r="M913" s="43" t="str">
        <f>IF(AND(Home!$A$1&gt;=Leave[[#This Row],[Start Time]],Home!$A$1&lt;=Leave[[#This Row],[End Time]]),Home!$A$1,"No Aplica")</f>
        <v>No Aplica</v>
      </c>
      <c r="N913" s="43" t="str">
        <f>Leave[[#This Row],[User Code (Owning User) (Usuario)]]&amp;Leave[[#This Row],[fecha activa]]</f>
        <v>MIE2025300120666No Aplica</v>
      </c>
    </row>
    <row r="914" spans="1:14" x14ac:dyDescent="0.3">
      <c r="A914" s="43" t="s">
        <v>476</v>
      </c>
      <c r="B914" s="3">
        <v>45920</v>
      </c>
      <c r="C914" s="3">
        <v>45920</v>
      </c>
      <c r="D914" s="43" t="s">
        <v>3122</v>
      </c>
      <c r="E914" s="43" t="s">
        <v>1847</v>
      </c>
      <c r="F914" s="43" t="s">
        <v>1849</v>
      </c>
      <c r="G914">
        <v>120</v>
      </c>
      <c r="H914">
        <v>120</v>
      </c>
      <c r="I914" s="43" t="s">
        <v>1848</v>
      </c>
      <c r="J914" s="43" t="s">
        <v>3830</v>
      </c>
      <c r="K914" s="43" t="s">
        <v>178</v>
      </c>
      <c r="L914" s="43" t="str">
        <f>IF(AND(Home!$A$1&gt;=Leave[[#This Row],[Start Time]],Home!$A$1&lt;=Leave[[#This Row],[End Time]]),"Aplica","No Aplica")</f>
        <v>No Aplica</v>
      </c>
      <c r="M914" s="43" t="str">
        <f>IF(AND(Home!$A$1&gt;=Leave[[#This Row],[Start Time]],Home!$A$1&lt;=Leave[[#This Row],[End Time]]),Home!$A$1,"No Aplica")</f>
        <v>No Aplica</v>
      </c>
      <c r="N914" s="43" t="str">
        <f>Leave[[#This Row],[User Code (Owning User) (Usuario)]]&amp;Leave[[#This Row],[fecha activa]]</f>
        <v>MIE2025310523255No Aplica</v>
      </c>
    </row>
    <row r="915" spans="1:14" x14ac:dyDescent="0.3">
      <c r="A915" s="43" t="s">
        <v>471</v>
      </c>
      <c r="B915" s="3">
        <v>45919</v>
      </c>
      <c r="C915" s="3">
        <v>45919</v>
      </c>
      <c r="D915" s="43" t="s">
        <v>621</v>
      </c>
      <c r="E915" s="43" t="s">
        <v>1847</v>
      </c>
      <c r="F915" s="43" t="s">
        <v>1849</v>
      </c>
      <c r="G915">
        <v>90</v>
      </c>
      <c r="H915">
        <v>90</v>
      </c>
      <c r="I915" s="43" t="s">
        <v>1848</v>
      </c>
      <c r="J915" s="43" t="s">
        <v>3830</v>
      </c>
      <c r="K915" s="43" t="s">
        <v>178</v>
      </c>
      <c r="L915" s="43" t="str">
        <f>IF(AND(Home!$A$1&gt;=Leave[[#This Row],[Start Time]],Home!$A$1&lt;=Leave[[#This Row],[End Time]]),"Aplica","No Aplica")</f>
        <v>No Aplica</v>
      </c>
      <c r="M915" s="43" t="str">
        <f>IF(AND(Home!$A$1&gt;=Leave[[#This Row],[Start Time]],Home!$A$1&lt;=Leave[[#This Row],[End Time]]),Home!$A$1,"No Aplica")</f>
        <v>No Aplica</v>
      </c>
      <c r="N915" s="43" t="str">
        <f>Leave[[#This Row],[User Code (Owning User) (Usuario)]]&amp;Leave[[#This Row],[fecha activa]]</f>
        <v>MIE2025310523255No Aplica</v>
      </c>
    </row>
    <row r="916" spans="1:14" x14ac:dyDescent="0.3">
      <c r="A916" s="43" t="s">
        <v>476</v>
      </c>
      <c r="B916" s="3">
        <v>45913</v>
      </c>
      <c r="C916" s="3">
        <v>45913</v>
      </c>
      <c r="D916" s="43" t="s">
        <v>3121</v>
      </c>
      <c r="E916" s="43" t="s">
        <v>1847</v>
      </c>
      <c r="F916" s="43" t="s">
        <v>1849</v>
      </c>
      <c r="G916">
        <v>120</v>
      </c>
      <c r="H916">
        <v>120</v>
      </c>
      <c r="I916" s="43" t="s">
        <v>1848</v>
      </c>
      <c r="J916" s="43" t="s">
        <v>3830</v>
      </c>
      <c r="K916" s="43" t="s">
        <v>178</v>
      </c>
      <c r="L916" s="43" t="str">
        <f>IF(AND(Home!$A$1&gt;=Leave[[#This Row],[Start Time]],Home!$A$1&lt;=Leave[[#This Row],[End Time]]),"Aplica","No Aplica")</f>
        <v>No Aplica</v>
      </c>
      <c r="M916" s="43" t="str">
        <f>IF(AND(Home!$A$1&gt;=Leave[[#This Row],[Start Time]],Home!$A$1&lt;=Leave[[#This Row],[End Time]]),Home!$A$1,"No Aplica")</f>
        <v>No Aplica</v>
      </c>
      <c r="N916" s="43" t="str">
        <f>Leave[[#This Row],[User Code (Owning User) (Usuario)]]&amp;Leave[[#This Row],[fecha activa]]</f>
        <v>MIE2025310523255No Aplica</v>
      </c>
    </row>
    <row r="917" spans="1:14" x14ac:dyDescent="0.3">
      <c r="A917" s="43" t="s">
        <v>471</v>
      </c>
      <c r="B917" s="3">
        <v>45912</v>
      </c>
      <c r="C917" s="3">
        <v>45912</v>
      </c>
      <c r="D917" s="43" t="s">
        <v>621</v>
      </c>
      <c r="E917" s="43" t="s">
        <v>1847</v>
      </c>
      <c r="F917" s="43" t="s">
        <v>1849</v>
      </c>
      <c r="G917">
        <v>90</v>
      </c>
      <c r="H917">
        <v>90</v>
      </c>
      <c r="I917" s="43" t="s">
        <v>1848</v>
      </c>
      <c r="J917" s="43" t="s">
        <v>3830</v>
      </c>
      <c r="K917" s="43" t="s">
        <v>178</v>
      </c>
      <c r="L917" s="43" t="str">
        <f>IF(AND(Home!$A$1&gt;=Leave[[#This Row],[Start Time]],Home!$A$1&lt;=Leave[[#This Row],[End Time]]),"Aplica","No Aplica")</f>
        <v>No Aplica</v>
      </c>
      <c r="M917" s="43" t="str">
        <f>IF(AND(Home!$A$1&gt;=Leave[[#This Row],[Start Time]],Home!$A$1&lt;=Leave[[#This Row],[End Time]]),Home!$A$1,"No Aplica")</f>
        <v>No Aplica</v>
      </c>
      <c r="N917" s="43" t="str">
        <f>Leave[[#This Row],[User Code (Owning User) (Usuario)]]&amp;Leave[[#This Row],[fecha activa]]</f>
        <v>MIE2025310523255No Aplica</v>
      </c>
    </row>
    <row r="918" spans="1:14" x14ac:dyDescent="0.3">
      <c r="A918" s="43" t="s">
        <v>476</v>
      </c>
      <c r="B918" s="3">
        <v>45907</v>
      </c>
      <c r="C918" s="3">
        <v>45907</v>
      </c>
      <c r="D918" s="43" t="s">
        <v>3121</v>
      </c>
      <c r="E918" s="43" t="s">
        <v>1847</v>
      </c>
      <c r="F918" s="43" t="s">
        <v>1849</v>
      </c>
      <c r="G918">
        <v>60</v>
      </c>
      <c r="H918">
        <v>60</v>
      </c>
      <c r="I918" s="43" t="s">
        <v>1848</v>
      </c>
      <c r="J918" s="43" t="s">
        <v>3830</v>
      </c>
      <c r="K918" s="43" t="s">
        <v>178</v>
      </c>
      <c r="L918" s="43" t="str">
        <f>IF(AND(Home!$A$1&gt;=Leave[[#This Row],[Start Time]],Home!$A$1&lt;=Leave[[#This Row],[End Time]]),"Aplica","No Aplica")</f>
        <v>No Aplica</v>
      </c>
      <c r="M918" s="43" t="str">
        <f>IF(AND(Home!$A$1&gt;=Leave[[#This Row],[Start Time]],Home!$A$1&lt;=Leave[[#This Row],[End Time]]),Home!$A$1,"No Aplica")</f>
        <v>No Aplica</v>
      </c>
      <c r="N918" s="43" t="str">
        <f>Leave[[#This Row],[User Code (Owning User) (Usuario)]]&amp;Leave[[#This Row],[fecha activa]]</f>
        <v>MIE2025310523255No Aplica</v>
      </c>
    </row>
    <row r="919" spans="1:14" x14ac:dyDescent="0.3">
      <c r="A919" s="43" t="s">
        <v>476</v>
      </c>
      <c r="B919" s="3">
        <v>45906</v>
      </c>
      <c r="C919" s="3">
        <v>45906</v>
      </c>
      <c r="D919" s="43" t="s">
        <v>3122</v>
      </c>
      <c r="E919" s="43" t="s">
        <v>1847</v>
      </c>
      <c r="F919" s="43" t="s">
        <v>1849</v>
      </c>
      <c r="G919">
        <v>150</v>
      </c>
      <c r="H919">
        <v>150</v>
      </c>
      <c r="I919" s="43" t="s">
        <v>1848</v>
      </c>
      <c r="J919" s="43" t="s">
        <v>3830</v>
      </c>
      <c r="K919" s="43" t="s">
        <v>178</v>
      </c>
      <c r="L919" s="43" t="str">
        <f>IF(AND(Home!$A$1&gt;=Leave[[#This Row],[Start Time]],Home!$A$1&lt;=Leave[[#This Row],[End Time]]),"Aplica","No Aplica")</f>
        <v>No Aplica</v>
      </c>
      <c r="M919" s="43" t="str">
        <f>IF(AND(Home!$A$1&gt;=Leave[[#This Row],[Start Time]],Home!$A$1&lt;=Leave[[#This Row],[End Time]]),Home!$A$1,"No Aplica")</f>
        <v>No Aplica</v>
      </c>
      <c r="N919" s="43" t="str">
        <f>Leave[[#This Row],[User Code (Owning User) (Usuario)]]&amp;Leave[[#This Row],[fecha activa]]</f>
        <v>MIE2025310523255No Aplica</v>
      </c>
    </row>
    <row r="920" spans="1:14" x14ac:dyDescent="0.3">
      <c r="A920" s="43" t="s">
        <v>465</v>
      </c>
      <c r="B920" s="3">
        <v>45902</v>
      </c>
      <c r="C920" s="3">
        <v>45902</v>
      </c>
      <c r="D920" s="43" t="s">
        <v>621</v>
      </c>
      <c r="E920" s="43" t="s">
        <v>1847</v>
      </c>
      <c r="F920" s="43" t="s">
        <v>1849</v>
      </c>
      <c r="G920">
        <v>60</v>
      </c>
      <c r="H920">
        <v>60</v>
      </c>
      <c r="I920" s="43" t="s">
        <v>1848</v>
      </c>
      <c r="J920" s="43" t="s">
        <v>3830</v>
      </c>
      <c r="K920" s="43" t="s">
        <v>178</v>
      </c>
      <c r="L920" s="43" t="str">
        <f>IF(AND(Home!$A$1&gt;=Leave[[#This Row],[Start Time]],Home!$A$1&lt;=Leave[[#This Row],[End Time]]),"Aplica","No Aplica")</f>
        <v>No Aplica</v>
      </c>
      <c r="M920" s="43" t="str">
        <f>IF(AND(Home!$A$1&gt;=Leave[[#This Row],[Start Time]],Home!$A$1&lt;=Leave[[#This Row],[End Time]]),Home!$A$1,"No Aplica")</f>
        <v>No Aplica</v>
      </c>
      <c r="N920" s="43" t="str">
        <f>Leave[[#This Row],[User Code (Owning User) (Usuario)]]&amp;Leave[[#This Row],[fecha activa]]</f>
        <v>MIE2025310523255No Aplica</v>
      </c>
    </row>
    <row r="921" spans="1:14" x14ac:dyDescent="0.3">
      <c r="A921" s="43" t="s">
        <v>468</v>
      </c>
      <c r="B921" s="3">
        <v>45921</v>
      </c>
      <c r="C921" s="3">
        <v>45921</v>
      </c>
      <c r="D921" s="43" t="s">
        <v>504</v>
      </c>
      <c r="E921" s="43" t="s">
        <v>534</v>
      </c>
      <c r="F921" s="43" t="s">
        <v>535</v>
      </c>
      <c r="G921">
        <v>540</v>
      </c>
      <c r="H921">
        <v>540</v>
      </c>
      <c r="I921" s="43" t="s">
        <v>1305</v>
      </c>
      <c r="J921" s="43" t="s">
        <v>1042</v>
      </c>
      <c r="K921" s="43" t="s">
        <v>178</v>
      </c>
      <c r="L921" s="43" t="str">
        <f>IF(AND(Home!$A$1&gt;=Leave[[#This Row],[Start Time]],Home!$A$1&lt;=Leave[[#This Row],[End Time]]),"Aplica","No Aplica")</f>
        <v>No Aplica</v>
      </c>
      <c r="M921" s="43" t="str">
        <f>IF(AND(Home!$A$1&gt;=Leave[[#This Row],[Start Time]],Home!$A$1&lt;=Leave[[#This Row],[End Time]]),Home!$A$1,"No Aplica")</f>
        <v>No Aplica</v>
      </c>
      <c r="N921" s="43" t="str">
        <f>Leave[[#This Row],[User Code (Owning User) (Usuario)]]&amp;Leave[[#This Row],[fecha activa]]</f>
        <v>MIE2024170415095No Aplica</v>
      </c>
    </row>
    <row r="922" spans="1:14" x14ac:dyDescent="0.3">
      <c r="A922" s="43" t="s">
        <v>471</v>
      </c>
      <c r="B922" s="3">
        <v>45905</v>
      </c>
      <c r="C922" s="3">
        <v>45905</v>
      </c>
      <c r="D922" s="43" t="s">
        <v>1864</v>
      </c>
      <c r="E922" s="43" t="s">
        <v>534</v>
      </c>
      <c r="F922" s="43" t="s">
        <v>535</v>
      </c>
      <c r="G922">
        <v>90</v>
      </c>
      <c r="H922">
        <v>90</v>
      </c>
      <c r="I922" s="43" t="s">
        <v>1305</v>
      </c>
      <c r="J922" s="43" t="s">
        <v>1042</v>
      </c>
      <c r="K922" s="43" t="s">
        <v>178</v>
      </c>
      <c r="L922" s="43" t="str">
        <f>IF(AND(Home!$A$1&gt;=Leave[[#This Row],[Start Time]],Home!$A$1&lt;=Leave[[#This Row],[End Time]]),"Aplica","No Aplica")</f>
        <v>No Aplica</v>
      </c>
      <c r="M922" s="43" t="str">
        <f>IF(AND(Home!$A$1&gt;=Leave[[#This Row],[Start Time]],Home!$A$1&lt;=Leave[[#This Row],[End Time]]),Home!$A$1,"No Aplica")</f>
        <v>No Aplica</v>
      </c>
      <c r="N922" s="43" t="str">
        <f>Leave[[#This Row],[User Code (Owning User) (Usuario)]]&amp;Leave[[#This Row],[fecha activa]]</f>
        <v>MIE2024170415095No Aplica</v>
      </c>
    </row>
    <row r="923" spans="1:14" x14ac:dyDescent="0.3">
      <c r="A923" s="43" t="s">
        <v>477</v>
      </c>
      <c r="B923" s="3">
        <v>45904</v>
      </c>
      <c r="C923" s="3">
        <v>45904</v>
      </c>
      <c r="D923" s="43" t="s">
        <v>2903</v>
      </c>
      <c r="E923" s="43" t="s">
        <v>534</v>
      </c>
      <c r="F923" s="43" t="s">
        <v>535</v>
      </c>
      <c r="G923">
        <v>150</v>
      </c>
      <c r="H923">
        <v>150</v>
      </c>
      <c r="I923" s="43" t="s">
        <v>1305</v>
      </c>
      <c r="J923" s="43" t="s">
        <v>1042</v>
      </c>
      <c r="K923" s="43" t="s">
        <v>178</v>
      </c>
      <c r="L923" s="43" t="str">
        <f>IF(AND(Home!$A$1&gt;=Leave[[#This Row],[Start Time]],Home!$A$1&lt;=Leave[[#This Row],[End Time]]),"Aplica","No Aplica")</f>
        <v>No Aplica</v>
      </c>
      <c r="M923" s="43" t="str">
        <f>IF(AND(Home!$A$1&gt;=Leave[[#This Row],[Start Time]],Home!$A$1&lt;=Leave[[#This Row],[End Time]]),Home!$A$1,"No Aplica")</f>
        <v>No Aplica</v>
      </c>
      <c r="N923" s="43" t="str">
        <f>Leave[[#This Row],[User Code (Owning User) (Usuario)]]&amp;Leave[[#This Row],[fecha activa]]</f>
        <v>MIE2024170415095No Aplica</v>
      </c>
    </row>
    <row r="924" spans="1:14" x14ac:dyDescent="0.3">
      <c r="A924" s="43" t="s">
        <v>468</v>
      </c>
      <c r="B924" s="3">
        <v>45914</v>
      </c>
      <c r="C924" s="3">
        <v>45914</v>
      </c>
      <c r="D924" s="43" t="s">
        <v>495</v>
      </c>
      <c r="E924" s="43" t="s">
        <v>534</v>
      </c>
      <c r="F924" s="43" t="s">
        <v>535</v>
      </c>
      <c r="G924">
        <v>540</v>
      </c>
      <c r="H924">
        <v>540</v>
      </c>
      <c r="I924" s="43" t="s">
        <v>1305</v>
      </c>
      <c r="J924" s="43" t="s">
        <v>1042</v>
      </c>
      <c r="K924" s="43" t="s">
        <v>178</v>
      </c>
      <c r="L924" s="43" t="str">
        <f>IF(AND(Home!$A$1&gt;=Leave[[#This Row],[Start Time]],Home!$A$1&lt;=Leave[[#This Row],[End Time]]),"Aplica","No Aplica")</f>
        <v>No Aplica</v>
      </c>
      <c r="M924" s="43" t="str">
        <f>IF(AND(Home!$A$1&gt;=Leave[[#This Row],[Start Time]],Home!$A$1&lt;=Leave[[#This Row],[End Time]]),Home!$A$1,"No Aplica")</f>
        <v>No Aplica</v>
      </c>
      <c r="N924" s="43" t="str">
        <f>Leave[[#This Row],[User Code (Owning User) (Usuario)]]&amp;Leave[[#This Row],[fecha activa]]</f>
        <v>MIE2024170415095No Aplica</v>
      </c>
    </row>
    <row r="925" spans="1:14" x14ac:dyDescent="0.3">
      <c r="A925" s="43" t="s">
        <v>468</v>
      </c>
      <c r="B925" s="3">
        <v>45907</v>
      </c>
      <c r="C925" s="3">
        <v>45907</v>
      </c>
      <c r="D925" s="43" t="s">
        <v>495</v>
      </c>
      <c r="E925" s="43" t="s">
        <v>534</v>
      </c>
      <c r="F925" s="43" t="s">
        <v>535</v>
      </c>
      <c r="G925">
        <v>540</v>
      </c>
      <c r="H925">
        <v>540</v>
      </c>
      <c r="I925" s="43" t="s">
        <v>1305</v>
      </c>
      <c r="J925" s="43" t="s">
        <v>1042</v>
      </c>
      <c r="K925" s="43" t="s">
        <v>178</v>
      </c>
      <c r="L925" s="43" t="str">
        <f>IF(AND(Home!$A$1&gt;=Leave[[#This Row],[Start Time]],Home!$A$1&lt;=Leave[[#This Row],[End Time]]),"Aplica","No Aplica")</f>
        <v>No Aplica</v>
      </c>
      <c r="M925" s="43" t="str">
        <f>IF(AND(Home!$A$1&gt;=Leave[[#This Row],[Start Time]],Home!$A$1&lt;=Leave[[#This Row],[End Time]]),Home!$A$1,"No Aplica")</f>
        <v>No Aplica</v>
      </c>
      <c r="N925" s="43" t="str">
        <f>Leave[[#This Row],[User Code (Owning User) (Usuario)]]&amp;Leave[[#This Row],[fecha activa]]</f>
        <v>MIE2024170415095No Aplica</v>
      </c>
    </row>
    <row r="926" spans="1:14" x14ac:dyDescent="0.3">
      <c r="A926" s="43" t="s">
        <v>465</v>
      </c>
      <c r="B926" s="3">
        <v>45924</v>
      </c>
      <c r="C926" s="3">
        <v>45924</v>
      </c>
      <c r="D926" s="43" t="s">
        <v>2282</v>
      </c>
      <c r="E926" s="43" t="s">
        <v>3385</v>
      </c>
      <c r="F926" s="43" t="s">
        <v>3387</v>
      </c>
      <c r="G926">
        <v>540</v>
      </c>
      <c r="H926">
        <v>540</v>
      </c>
      <c r="I926" s="43" t="s">
        <v>3386</v>
      </c>
      <c r="J926" s="43" t="s">
        <v>973</v>
      </c>
      <c r="K926" s="43" t="s">
        <v>177</v>
      </c>
      <c r="L926" s="43" t="str">
        <f>IF(AND(Home!$A$1&gt;=Leave[[#This Row],[Start Time]],Home!$A$1&lt;=Leave[[#This Row],[End Time]]),"Aplica","No Aplica")</f>
        <v>No Aplica</v>
      </c>
      <c r="M926" s="43" t="str">
        <f>IF(AND(Home!$A$1&gt;=Leave[[#This Row],[Start Time]],Home!$A$1&lt;=Leave[[#This Row],[End Time]]),Home!$A$1,"No Aplica")</f>
        <v>No Aplica</v>
      </c>
      <c r="N926" s="43" t="str">
        <f>Leave[[#This Row],[User Code (Owning User) (Usuario)]]&amp;Leave[[#This Row],[fecha activa]]</f>
        <v>MIE2025120924421No Aplica</v>
      </c>
    </row>
    <row r="927" spans="1:14" x14ac:dyDescent="0.3">
      <c r="A927" s="43" t="s">
        <v>471</v>
      </c>
      <c r="B927" s="3">
        <v>45917</v>
      </c>
      <c r="C927" s="3">
        <v>45917</v>
      </c>
      <c r="D927" s="43" t="s">
        <v>3562</v>
      </c>
      <c r="E927" s="43" t="s">
        <v>3385</v>
      </c>
      <c r="F927" s="43" t="s">
        <v>3387</v>
      </c>
      <c r="G927">
        <v>540</v>
      </c>
      <c r="H927">
        <v>540</v>
      </c>
      <c r="I927" s="43" t="s">
        <v>3386</v>
      </c>
      <c r="J927" s="43" t="s">
        <v>973</v>
      </c>
      <c r="K927" s="43" t="s">
        <v>177</v>
      </c>
      <c r="L927" s="43" t="str">
        <f>IF(AND(Home!$A$1&gt;=Leave[[#This Row],[Start Time]],Home!$A$1&lt;=Leave[[#This Row],[End Time]]),"Aplica","No Aplica")</f>
        <v>No Aplica</v>
      </c>
      <c r="M927" s="43" t="str">
        <f>IF(AND(Home!$A$1&gt;=Leave[[#This Row],[Start Time]],Home!$A$1&lt;=Leave[[#This Row],[End Time]]),Home!$A$1,"No Aplica")</f>
        <v>No Aplica</v>
      </c>
      <c r="N927" s="43" t="str">
        <f>Leave[[#This Row],[User Code (Owning User) (Usuario)]]&amp;Leave[[#This Row],[fecha activa]]</f>
        <v>MIE2025120924421No Aplica</v>
      </c>
    </row>
    <row r="928" spans="1:14" x14ac:dyDescent="0.3">
      <c r="A928" s="43" t="s">
        <v>471</v>
      </c>
      <c r="B928" s="3">
        <v>45916</v>
      </c>
      <c r="C928" s="3">
        <v>45916</v>
      </c>
      <c r="D928" s="43" t="s">
        <v>3563</v>
      </c>
      <c r="E928" s="43" t="s">
        <v>3385</v>
      </c>
      <c r="F928" s="43" t="s">
        <v>3387</v>
      </c>
      <c r="G928">
        <v>540</v>
      </c>
      <c r="H928">
        <v>540</v>
      </c>
      <c r="I928" s="43" t="s">
        <v>3386</v>
      </c>
      <c r="J928" s="43" t="s">
        <v>973</v>
      </c>
      <c r="K928" s="43" t="s">
        <v>177</v>
      </c>
      <c r="L928" s="43" t="str">
        <f>IF(AND(Home!$A$1&gt;=Leave[[#This Row],[Start Time]],Home!$A$1&lt;=Leave[[#This Row],[End Time]]),"Aplica","No Aplica")</f>
        <v>No Aplica</v>
      </c>
      <c r="M928" s="43" t="str">
        <f>IF(AND(Home!$A$1&gt;=Leave[[#This Row],[Start Time]],Home!$A$1&lt;=Leave[[#This Row],[End Time]]),Home!$A$1,"No Aplica")</f>
        <v>No Aplica</v>
      </c>
      <c r="N928" s="43" t="str">
        <f>Leave[[#This Row],[User Code (Owning User) (Usuario)]]&amp;Leave[[#This Row],[fecha activa]]</f>
        <v>MIE2025120924421No Aplica</v>
      </c>
    </row>
    <row r="929" spans="1:14" x14ac:dyDescent="0.3">
      <c r="A929" s="43" t="s">
        <v>471</v>
      </c>
      <c r="B929" s="3">
        <v>45916</v>
      </c>
      <c r="C929" s="3">
        <v>45916</v>
      </c>
      <c r="D929" s="43" t="s">
        <v>3563</v>
      </c>
      <c r="E929" s="43" t="s">
        <v>3385</v>
      </c>
      <c r="F929" s="43" t="s">
        <v>3387</v>
      </c>
      <c r="G929">
        <v>540</v>
      </c>
      <c r="H929">
        <v>540</v>
      </c>
      <c r="I929" s="43" t="s">
        <v>3386</v>
      </c>
      <c r="J929" s="43" t="s">
        <v>973</v>
      </c>
      <c r="K929" s="43" t="s">
        <v>177</v>
      </c>
      <c r="L929" s="43" t="str">
        <f>IF(AND(Home!$A$1&gt;=Leave[[#This Row],[Start Time]],Home!$A$1&lt;=Leave[[#This Row],[End Time]]),"Aplica","No Aplica")</f>
        <v>No Aplica</v>
      </c>
      <c r="M929" s="43" t="str">
        <f>IF(AND(Home!$A$1&gt;=Leave[[#This Row],[Start Time]],Home!$A$1&lt;=Leave[[#This Row],[End Time]]),Home!$A$1,"No Aplica")</f>
        <v>No Aplica</v>
      </c>
      <c r="N929" s="43" t="str">
        <f>Leave[[#This Row],[User Code (Owning User) (Usuario)]]&amp;Leave[[#This Row],[fecha activa]]</f>
        <v>MIE2025120924421No Aplica</v>
      </c>
    </row>
    <row r="930" spans="1:14" x14ac:dyDescent="0.3">
      <c r="A930" s="43" t="s">
        <v>601</v>
      </c>
      <c r="B930" s="3">
        <v>45918</v>
      </c>
      <c r="C930" s="3">
        <v>45918</v>
      </c>
      <c r="D930" s="43" t="s">
        <v>3564</v>
      </c>
      <c r="E930" s="43" t="s">
        <v>3385</v>
      </c>
      <c r="F930" s="43" t="s">
        <v>3387</v>
      </c>
      <c r="G930">
        <v>120</v>
      </c>
      <c r="H930">
        <v>120</v>
      </c>
      <c r="I930" s="43" t="s">
        <v>3386</v>
      </c>
      <c r="J930" s="43" t="s">
        <v>973</v>
      </c>
      <c r="K930" s="43" t="s">
        <v>177</v>
      </c>
      <c r="L930" s="43" t="str">
        <f>IF(AND(Home!$A$1&gt;=Leave[[#This Row],[Start Time]],Home!$A$1&lt;=Leave[[#This Row],[End Time]]),"Aplica","No Aplica")</f>
        <v>No Aplica</v>
      </c>
      <c r="M930" s="43" t="str">
        <f>IF(AND(Home!$A$1&gt;=Leave[[#This Row],[Start Time]],Home!$A$1&lt;=Leave[[#This Row],[End Time]]),Home!$A$1,"No Aplica")</f>
        <v>No Aplica</v>
      </c>
      <c r="N930" s="43" t="str">
        <f>Leave[[#This Row],[User Code (Owning User) (Usuario)]]&amp;Leave[[#This Row],[fecha activa]]</f>
        <v>MIE2025120924421No Aplica</v>
      </c>
    </row>
    <row r="931" spans="1:14" x14ac:dyDescent="0.3">
      <c r="A931" s="43" t="s">
        <v>601</v>
      </c>
      <c r="B931" s="3">
        <v>45915</v>
      </c>
      <c r="C931" s="3">
        <v>45915</v>
      </c>
      <c r="D931" s="43" t="s">
        <v>3564</v>
      </c>
      <c r="E931" s="43" t="s">
        <v>3385</v>
      </c>
      <c r="F931" s="43" t="s">
        <v>3387</v>
      </c>
      <c r="G931">
        <v>120</v>
      </c>
      <c r="H931">
        <v>120</v>
      </c>
      <c r="I931" s="43" t="s">
        <v>3386</v>
      </c>
      <c r="J931" s="43" t="s">
        <v>973</v>
      </c>
      <c r="K931" s="43" t="s">
        <v>177</v>
      </c>
      <c r="L931" s="43" t="str">
        <f>IF(AND(Home!$A$1&gt;=Leave[[#This Row],[Start Time]],Home!$A$1&lt;=Leave[[#This Row],[End Time]]),"Aplica","No Aplica")</f>
        <v>No Aplica</v>
      </c>
      <c r="M931" s="43" t="str">
        <f>IF(AND(Home!$A$1&gt;=Leave[[#This Row],[Start Time]],Home!$A$1&lt;=Leave[[#This Row],[End Time]]),Home!$A$1,"No Aplica")</f>
        <v>No Aplica</v>
      </c>
      <c r="N931" s="43" t="str">
        <f>Leave[[#This Row],[User Code (Owning User) (Usuario)]]&amp;Leave[[#This Row],[fecha activa]]</f>
        <v>MIE2025120924421No Aplica</v>
      </c>
    </row>
    <row r="932" spans="1:14" x14ac:dyDescent="0.3">
      <c r="A932" s="43" t="s">
        <v>601</v>
      </c>
      <c r="B932" s="3">
        <v>45913</v>
      </c>
      <c r="C932" s="3">
        <v>45913</v>
      </c>
      <c r="D932" s="43" t="s">
        <v>3399</v>
      </c>
      <c r="E932" s="43" t="s">
        <v>3385</v>
      </c>
      <c r="F932" s="43" t="s">
        <v>3387</v>
      </c>
      <c r="G932">
        <v>120</v>
      </c>
      <c r="H932">
        <v>120</v>
      </c>
      <c r="I932" s="43" t="s">
        <v>3386</v>
      </c>
      <c r="J932" s="43" t="s">
        <v>973</v>
      </c>
      <c r="K932" s="43" t="s">
        <v>177</v>
      </c>
      <c r="L932" s="43" t="str">
        <f>IF(AND(Home!$A$1&gt;=Leave[[#This Row],[Start Time]],Home!$A$1&lt;=Leave[[#This Row],[End Time]]),"Aplica","No Aplica")</f>
        <v>No Aplica</v>
      </c>
      <c r="M932" s="43" t="str">
        <f>IF(AND(Home!$A$1&gt;=Leave[[#This Row],[Start Time]],Home!$A$1&lt;=Leave[[#This Row],[End Time]]),Home!$A$1,"No Aplica")</f>
        <v>No Aplica</v>
      </c>
      <c r="N932" s="43" t="str">
        <f>Leave[[#This Row],[User Code (Owning User) (Usuario)]]&amp;Leave[[#This Row],[fecha activa]]</f>
        <v>MIE2025120924421No Aplica</v>
      </c>
    </row>
    <row r="933" spans="1:14" x14ac:dyDescent="0.3">
      <c r="A933" s="43" t="s">
        <v>601</v>
      </c>
      <c r="B933" s="3">
        <v>45912</v>
      </c>
      <c r="C933" s="3">
        <v>45912</v>
      </c>
      <c r="D933" s="43" t="s">
        <v>3400</v>
      </c>
      <c r="E933" s="43" t="s">
        <v>3385</v>
      </c>
      <c r="F933" s="43" t="s">
        <v>3387</v>
      </c>
      <c r="G933">
        <v>360</v>
      </c>
      <c r="H933">
        <v>360</v>
      </c>
      <c r="I933" s="43" t="s">
        <v>3386</v>
      </c>
      <c r="J933" s="43" t="s">
        <v>973</v>
      </c>
      <c r="K933" s="43" t="s">
        <v>177</v>
      </c>
      <c r="L933" s="43" t="str">
        <f>IF(AND(Home!$A$1&gt;=Leave[[#This Row],[Start Time]],Home!$A$1&lt;=Leave[[#This Row],[End Time]]),"Aplica","No Aplica")</f>
        <v>No Aplica</v>
      </c>
      <c r="M933" s="43" t="str">
        <f>IF(AND(Home!$A$1&gt;=Leave[[#This Row],[Start Time]],Home!$A$1&lt;=Leave[[#This Row],[End Time]]),Home!$A$1,"No Aplica")</f>
        <v>No Aplica</v>
      </c>
      <c r="N933" s="43" t="str">
        <f>Leave[[#This Row],[User Code (Owning User) (Usuario)]]&amp;Leave[[#This Row],[fecha activa]]</f>
        <v>MIE2025120924421No Aplica</v>
      </c>
    </row>
    <row r="934" spans="1:14" x14ac:dyDescent="0.3">
      <c r="A934" s="43" t="s">
        <v>471</v>
      </c>
      <c r="B934" s="3">
        <v>45930</v>
      </c>
      <c r="C934" s="3">
        <v>45930</v>
      </c>
      <c r="D934" s="43" t="s">
        <v>1900</v>
      </c>
      <c r="E934" s="43" t="s">
        <v>2223</v>
      </c>
      <c r="F934" s="43" t="s">
        <v>2225</v>
      </c>
      <c r="G934">
        <v>60</v>
      </c>
      <c r="H934">
        <v>60</v>
      </c>
      <c r="I934" s="43" t="s">
        <v>2224</v>
      </c>
      <c r="J934" s="43" t="s">
        <v>2226</v>
      </c>
      <c r="K934" s="43" t="s">
        <v>177</v>
      </c>
      <c r="L934" s="43" t="str">
        <f>IF(AND(Home!$A$1&gt;=Leave[[#This Row],[Start Time]],Home!$A$1&lt;=Leave[[#This Row],[End Time]]),"Aplica","No Aplica")</f>
        <v>No Aplica</v>
      </c>
      <c r="M934" s="43" t="str">
        <f>IF(AND(Home!$A$1&gt;=Leave[[#This Row],[Start Time]],Home!$A$1&lt;=Leave[[#This Row],[End Time]]),Home!$A$1,"No Aplica")</f>
        <v>No Aplica</v>
      </c>
      <c r="N934" s="43" t="str">
        <f>Leave[[#This Row],[User Code (Owning User) (Usuario)]]&amp;Leave[[#This Row],[fecha activa]]</f>
        <v>MIE2025040823888No Aplica</v>
      </c>
    </row>
    <row r="935" spans="1:14" x14ac:dyDescent="0.3">
      <c r="A935" s="43" t="s">
        <v>471</v>
      </c>
      <c r="B935" s="3">
        <v>45929</v>
      </c>
      <c r="C935" s="3">
        <v>45929</v>
      </c>
      <c r="D935" s="43" t="s">
        <v>1900</v>
      </c>
      <c r="E935" s="43" t="s">
        <v>2223</v>
      </c>
      <c r="F935" s="43" t="s">
        <v>2225</v>
      </c>
      <c r="G935">
        <v>60</v>
      </c>
      <c r="H935">
        <v>60</v>
      </c>
      <c r="I935" s="43" t="s">
        <v>2224</v>
      </c>
      <c r="J935" s="43" t="s">
        <v>2226</v>
      </c>
      <c r="K935" s="43" t="s">
        <v>177</v>
      </c>
      <c r="L935" s="43" t="str">
        <f>IF(AND(Home!$A$1&gt;=Leave[[#This Row],[Start Time]],Home!$A$1&lt;=Leave[[#This Row],[End Time]]),"Aplica","No Aplica")</f>
        <v>No Aplica</v>
      </c>
      <c r="M935" s="43" t="str">
        <f>IF(AND(Home!$A$1&gt;=Leave[[#This Row],[Start Time]],Home!$A$1&lt;=Leave[[#This Row],[End Time]]),Home!$A$1,"No Aplica")</f>
        <v>No Aplica</v>
      </c>
      <c r="N935" s="43" t="str">
        <f>Leave[[#This Row],[User Code (Owning User) (Usuario)]]&amp;Leave[[#This Row],[fecha activa]]</f>
        <v>MIE2025040823888No Aplica</v>
      </c>
    </row>
    <row r="936" spans="1:14" x14ac:dyDescent="0.3">
      <c r="A936" s="43" t="s">
        <v>471</v>
      </c>
      <c r="B936" s="3">
        <v>45926</v>
      </c>
      <c r="C936" s="3">
        <v>45926</v>
      </c>
      <c r="D936" s="43" t="s">
        <v>521</v>
      </c>
      <c r="E936" s="43" t="s">
        <v>2223</v>
      </c>
      <c r="F936" s="43" t="s">
        <v>2225</v>
      </c>
      <c r="G936">
        <v>60</v>
      </c>
      <c r="H936">
        <v>60</v>
      </c>
      <c r="I936" s="43" t="s">
        <v>2224</v>
      </c>
      <c r="J936" s="43" t="s">
        <v>2226</v>
      </c>
      <c r="K936" s="43" t="s">
        <v>177</v>
      </c>
      <c r="L936" s="43" t="str">
        <f>IF(AND(Home!$A$1&gt;=Leave[[#This Row],[Start Time]],Home!$A$1&lt;=Leave[[#This Row],[End Time]]),"Aplica","No Aplica")</f>
        <v>No Aplica</v>
      </c>
      <c r="M936" s="43" t="str">
        <f>IF(AND(Home!$A$1&gt;=Leave[[#This Row],[Start Time]],Home!$A$1&lt;=Leave[[#This Row],[End Time]]),Home!$A$1,"No Aplica")</f>
        <v>No Aplica</v>
      </c>
      <c r="N936" s="43" t="str">
        <f>Leave[[#This Row],[User Code (Owning User) (Usuario)]]&amp;Leave[[#This Row],[fecha activa]]</f>
        <v>MIE2025040823888No Aplica</v>
      </c>
    </row>
    <row r="937" spans="1:14" x14ac:dyDescent="0.3">
      <c r="A937" s="43" t="s">
        <v>471</v>
      </c>
      <c r="B937" s="3">
        <v>45925</v>
      </c>
      <c r="C937" s="3">
        <v>45925</v>
      </c>
      <c r="D937" s="43" t="s">
        <v>521</v>
      </c>
      <c r="E937" s="43" t="s">
        <v>2223</v>
      </c>
      <c r="F937" s="43" t="s">
        <v>2225</v>
      </c>
      <c r="G937">
        <v>60</v>
      </c>
      <c r="H937">
        <v>60</v>
      </c>
      <c r="I937" s="43" t="s">
        <v>2224</v>
      </c>
      <c r="J937" s="43" t="s">
        <v>2226</v>
      </c>
      <c r="K937" s="43" t="s">
        <v>177</v>
      </c>
      <c r="L937" s="43" t="str">
        <f>IF(AND(Home!$A$1&gt;=Leave[[#This Row],[Start Time]],Home!$A$1&lt;=Leave[[#This Row],[End Time]]),"Aplica","No Aplica")</f>
        <v>No Aplica</v>
      </c>
      <c r="M937" s="43" t="str">
        <f>IF(AND(Home!$A$1&gt;=Leave[[#This Row],[Start Time]],Home!$A$1&lt;=Leave[[#This Row],[End Time]]),Home!$A$1,"No Aplica")</f>
        <v>No Aplica</v>
      </c>
      <c r="N937" s="43" t="str">
        <f>Leave[[#This Row],[User Code (Owning User) (Usuario)]]&amp;Leave[[#This Row],[fecha activa]]</f>
        <v>MIE2025040823888No Aplica</v>
      </c>
    </row>
    <row r="938" spans="1:14" x14ac:dyDescent="0.3">
      <c r="A938" s="43" t="s">
        <v>468</v>
      </c>
      <c r="B938" s="3">
        <v>45924</v>
      </c>
      <c r="C938" s="3">
        <v>45924</v>
      </c>
      <c r="D938" s="43" t="s">
        <v>475</v>
      </c>
      <c r="E938" s="43" t="s">
        <v>2223</v>
      </c>
      <c r="F938" s="43" t="s">
        <v>2225</v>
      </c>
      <c r="G938">
        <v>1410</v>
      </c>
      <c r="H938">
        <v>540</v>
      </c>
      <c r="I938" s="43" t="s">
        <v>2224</v>
      </c>
      <c r="J938" s="43" t="s">
        <v>2226</v>
      </c>
      <c r="K938" s="43" t="s">
        <v>177</v>
      </c>
      <c r="L938" s="43" t="str">
        <f>IF(AND(Home!$A$1&gt;=Leave[[#This Row],[Start Time]],Home!$A$1&lt;=Leave[[#This Row],[End Time]]),"Aplica","No Aplica")</f>
        <v>No Aplica</v>
      </c>
      <c r="M938" s="43" t="str">
        <f>IF(AND(Home!$A$1&gt;=Leave[[#This Row],[Start Time]],Home!$A$1&lt;=Leave[[#This Row],[End Time]]),Home!$A$1,"No Aplica")</f>
        <v>No Aplica</v>
      </c>
      <c r="N938" s="43" t="str">
        <f>Leave[[#This Row],[User Code (Owning User) (Usuario)]]&amp;Leave[[#This Row],[fecha activa]]</f>
        <v>MIE2025040823888No Aplica</v>
      </c>
    </row>
    <row r="939" spans="1:14" x14ac:dyDescent="0.3">
      <c r="A939" s="43" t="s">
        <v>471</v>
      </c>
      <c r="B939" s="3">
        <v>45923</v>
      </c>
      <c r="C939" s="3">
        <v>45923</v>
      </c>
      <c r="D939" s="43" t="s">
        <v>1900</v>
      </c>
      <c r="E939" s="43" t="s">
        <v>2223</v>
      </c>
      <c r="F939" s="43" t="s">
        <v>2225</v>
      </c>
      <c r="G939">
        <v>60</v>
      </c>
      <c r="H939">
        <v>60</v>
      </c>
      <c r="I939" s="43" t="s">
        <v>2224</v>
      </c>
      <c r="J939" s="43" t="s">
        <v>2226</v>
      </c>
      <c r="K939" s="43" t="s">
        <v>177</v>
      </c>
      <c r="L939" s="43" t="str">
        <f>IF(AND(Home!$A$1&gt;=Leave[[#This Row],[Start Time]],Home!$A$1&lt;=Leave[[#This Row],[End Time]]),"Aplica","No Aplica")</f>
        <v>No Aplica</v>
      </c>
      <c r="M939" s="43" t="str">
        <f>IF(AND(Home!$A$1&gt;=Leave[[#This Row],[Start Time]],Home!$A$1&lt;=Leave[[#This Row],[End Time]]),Home!$A$1,"No Aplica")</f>
        <v>No Aplica</v>
      </c>
      <c r="N939" s="43" t="str">
        <f>Leave[[#This Row],[User Code (Owning User) (Usuario)]]&amp;Leave[[#This Row],[fecha activa]]</f>
        <v>MIE2025040823888No Aplica</v>
      </c>
    </row>
    <row r="940" spans="1:14" x14ac:dyDescent="0.3">
      <c r="A940" s="43" t="s">
        <v>471</v>
      </c>
      <c r="B940" s="3">
        <v>45922</v>
      </c>
      <c r="C940" s="3">
        <v>45922</v>
      </c>
      <c r="D940" s="43" t="s">
        <v>521</v>
      </c>
      <c r="E940" s="43" t="s">
        <v>2223</v>
      </c>
      <c r="F940" s="43" t="s">
        <v>2225</v>
      </c>
      <c r="G940">
        <v>60</v>
      </c>
      <c r="H940">
        <v>60</v>
      </c>
      <c r="I940" s="43" t="s">
        <v>2224</v>
      </c>
      <c r="J940" s="43" t="s">
        <v>2226</v>
      </c>
      <c r="K940" s="43" t="s">
        <v>177</v>
      </c>
      <c r="L940" s="43" t="str">
        <f>IF(AND(Home!$A$1&gt;=Leave[[#This Row],[Start Time]],Home!$A$1&lt;=Leave[[#This Row],[End Time]]),"Aplica","No Aplica")</f>
        <v>Aplica</v>
      </c>
      <c r="M940" s="43">
        <f>IF(AND(Home!$A$1&gt;=Leave[[#This Row],[Start Time]],Home!$A$1&lt;=Leave[[#This Row],[End Time]]),Home!$A$1,"No Aplica")</f>
        <v>45922</v>
      </c>
      <c r="N940" s="43" t="str">
        <f>Leave[[#This Row],[User Code (Owning User) (Usuario)]]&amp;Leave[[#This Row],[fecha activa]]</f>
        <v>MIE202504082388845922</v>
      </c>
    </row>
    <row r="941" spans="1:14" x14ac:dyDescent="0.3">
      <c r="A941" s="43" t="s">
        <v>471</v>
      </c>
      <c r="B941" s="3">
        <v>45918</v>
      </c>
      <c r="C941" s="3">
        <v>45918</v>
      </c>
      <c r="D941" s="43" t="s">
        <v>521</v>
      </c>
      <c r="E941" s="43" t="s">
        <v>2223</v>
      </c>
      <c r="F941" s="43" t="s">
        <v>2225</v>
      </c>
      <c r="G941">
        <v>60</v>
      </c>
      <c r="H941">
        <v>60</v>
      </c>
      <c r="I941" s="43" t="s">
        <v>2224</v>
      </c>
      <c r="J941" s="43" t="s">
        <v>2226</v>
      </c>
      <c r="K941" s="43" t="s">
        <v>177</v>
      </c>
      <c r="L941" s="43" t="str">
        <f>IF(AND(Home!$A$1&gt;=Leave[[#This Row],[Start Time]],Home!$A$1&lt;=Leave[[#This Row],[End Time]]),"Aplica","No Aplica")</f>
        <v>No Aplica</v>
      </c>
      <c r="M941" s="43" t="str">
        <f>IF(AND(Home!$A$1&gt;=Leave[[#This Row],[Start Time]],Home!$A$1&lt;=Leave[[#This Row],[End Time]]),Home!$A$1,"No Aplica")</f>
        <v>No Aplica</v>
      </c>
      <c r="N941" s="43" t="str">
        <f>Leave[[#This Row],[User Code (Owning User) (Usuario)]]&amp;Leave[[#This Row],[fecha activa]]</f>
        <v>MIE2025040823888No Aplica</v>
      </c>
    </row>
    <row r="942" spans="1:14" x14ac:dyDescent="0.3">
      <c r="A942" s="43" t="s">
        <v>471</v>
      </c>
      <c r="B942" s="3">
        <v>45917</v>
      </c>
      <c r="C942" s="3">
        <v>45917</v>
      </c>
      <c r="D942" s="43" t="s">
        <v>521</v>
      </c>
      <c r="E942" s="43" t="s">
        <v>2223</v>
      </c>
      <c r="F942" s="43" t="s">
        <v>2225</v>
      </c>
      <c r="G942">
        <v>60</v>
      </c>
      <c r="H942">
        <v>60</v>
      </c>
      <c r="I942" s="43" t="s">
        <v>2224</v>
      </c>
      <c r="J942" s="43" t="s">
        <v>2226</v>
      </c>
      <c r="K942" s="43" t="s">
        <v>177</v>
      </c>
      <c r="L942" s="43" t="str">
        <f>IF(AND(Home!$A$1&gt;=Leave[[#This Row],[Start Time]],Home!$A$1&lt;=Leave[[#This Row],[End Time]]),"Aplica","No Aplica")</f>
        <v>No Aplica</v>
      </c>
      <c r="M942" s="43" t="str">
        <f>IF(AND(Home!$A$1&gt;=Leave[[#This Row],[Start Time]],Home!$A$1&lt;=Leave[[#This Row],[End Time]]),Home!$A$1,"No Aplica")</f>
        <v>No Aplica</v>
      </c>
      <c r="N942" s="43" t="str">
        <f>Leave[[#This Row],[User Code (Owning User) (Usuario)]]&amp;Leave[[#This Row],[fecha activa]]</f>
        <v>MIE2025040823888No Aplica</v>
      </c>
    </row>
    <row r="943" spans="1:14" x14ac:dyDescent="0.3">
      <c r="A943" s="43" t="s">
        <v>471</v>
      </c>
      <c r="B943" s="3">
        <v>45916</v>
      </c>
      <c r="C943" s="3">
        <v>45916</v>
      </c>
      <c r="D943" s="43" t="s">
        <v>521</v>
      </c>
      <c r="E943" s="43" t="s">
        <v>2223</v>
      </c>
      <c r="F943" s="43" t="s">
        <v>2225</v>
      </c>
      <c r="G943">
        <v>60</v>
      </c>
      <c r="H943">
        <v>60</v>
      </c>
      <c r="I943" s="43" t="s">
        <v>2224</v>
      </c>
      <c r="J943" s="43" t="s">
        <v>2226</v>
      </c>
      <c r="K943" s="43" t="s">
        <v>177</v>
      </c>
      <c r="L943" s="43" t="str">
        <f>IF(AND(Home!$A$1&gt;=Leave[[#This Row],[Start Time]],Home!$A$1&lt;=Leave[[#This Row],[End Time]]),"Aplica","No Aplica")</f>
        <v>No Aplica</v>
      </c>
      <c r="M943" s="43" t="str">
        <f>IF(AND(Home!$A$1&gt;=Leave[[#This Row],[Start Time]],Home!$A$1&lt;=Leave[[#This Row],[End Time]]),Home!$A$1,"No Aplica")</f>
        <v>No Aplica</v>
      </c>
      <c r="N943" s="43" t="str">
        <f>Leave[[#This Row],[User Code (Owning User) (Usuario)]]&amp;Leave[[#This Row],[fecha activa]]</f>
        <v>MIE2025040823888No Aplica</v>
      </c>
    </row>
    <row r="944" spans="1:14" x14ac:dyDescent="0.3">
      <c r="A944" s="43" t="s">
        <v>471</v>
      </c>
      <c r="B944" s="3">
        <v>45915</v>
      </c>
      <c r="C944" s="3">
        <v>45915</v>
      </c>
      <c r="D944" s="43" t="s">
        <v>521</v>
      </c>
      <c r="E944" s="43" t="s">
        <v>2223</v>
      </c>
      <c r="F944" s="43" t="s">
        <v>2225</v>
      </c>
      <c r="G944">
        <v>60</v>
      </c>
      <c r="H944">
        <v>60</v>
      </c>
      <c r="I944" s="43" t="s">
        <v>2224</v>
      </c>
      <c r="J944" s="43" t="s">
        <v>2226</v>
      </c>
      <c r="K944" s="43" t="s">
        <v>177</v>
      </c>
      <c r="L944" s="43" t="str">
        <f>IF(AND(Home!$A$1&gt;=Leave[[#This Row],[Start Time]],Home!$A$1&lt;=Leave[[#This Row],[End Time]]),"Aplica","No Aplica")</f>
        <v>No Aplica</v>
      </c>
      <c r="M944" s="43" t="str">
        <f>IF(AND(Home!$A$1&gt;=Leave[[#This Row],[Start Time]],Home!$A$1&lt;=Leave[[#This Row],[End Time]]),Home!$A$1,"No Aplica")</f>
        <v>No Aplica</v>
      </c>
      <c r="N944" s="43" t="str">
        <f>Leave[[#This Row],[User Code (Owning User) (Usuario)]]&amp;Leave[[#This Row],[fecha activa]]</f>
        <v>MIE2025040823888No Aplica</v>
      </c>
    </row>
    <row r="945" spans="1:14" x14ac:dyDescent="0.3">
      <c r="A945" s="43" t="s">
        <v>468</v>
      </c>
      <c r="B945" s="3">
        <v>45919</v>
      </c>
      <c r="C945" s="3">
        <v>45919</v>
      </c>
      <c r="D945" s="43" t="s">
        <v>475</v>
      </c>
      <c r="E945" s="43" t="s">
        <v>2223</v>
      </c>
      <c r="F945" s="43" t="s">
        <v>2225</v>
      </c>
      <c r="G945">
        <v>1410</v>
      </c>
      <c r="H945">
        <v>540</v>
      </c>
      <c r="I945" s="43" t="s">
        <v>2224</v>
      </c>
      <c r="J945" s="43" t="s">
        <v>2226</v>
      </c>
      <c r="K945" s="43" t="s">
        <v>177</v>
      </c>
      <c r="L945" s="43" t="str">
        <f>IF(AND(Home!$A$1&gt;=Leave[[#This Row],[Start Time]],Home!$A$1&lt;=Leave[[#This Row],[End Time]]),"Aplica","No Aplica")</f>
        <v>No Aplica</v>
      </c>
      <c r="M945" s="43" t="str">
        <f>IF(AND(Home!$A$1&gt;=Leave[[#This Row],[Start Time]],Home!$A$1&lt;=Leave[[#This Row],[End Time]]),Home!$A$1,"No Aplica")</f>
        <v>No Aplica</v>
      </c>
      <c r="N945" s="43" t="str">
        <f>Leave[[#This Row],[User Code (Owning User) (Usuario)]]&amp;Leave[[#This Row],[fecha activa]]</f>
        <v>MIE2025040823888No Aplica</v>
      </c>
    </row>
    <row r="946" spans="1:14" x14ac:dyDescent="0.3">
      <c r="A946" s="43" t="s">
        <v>471</v>
      </c>
      <c r="B946" s="3">
        <v>45911</v>
      </c>
      <c r="C946" s="3">
        <v>45911</v>
      </c>
      <c r="D946" s="43" t="s">
        <v>1900</v>
      </c>
      <c r="E946" s="43" t="s">
        <v>2223</v>
      </c>
      <c r="F946" s="43" t="s">
        <v>2225</v>
      </c>
      <c r="G946">
        <v>60</v>
      </c>
      <c r="H946">
        <v>60</v>
      </c>
      <c r="I946" s="43" t="s">
        <v>2224</v>
      </c>
      <c r="J946" s="43" t="s">
        <v>2226</v>
      </c>
      <c r="K946" s="43" t="s">
        <v>177</v>
      </c>
      <c r="L946" s="43" t="str">
        <f>IF(AND(Home!$A$1&gt;=Leave[[#This Row],[Start Time]],Home!$A$1&lt;=Leave[[#This Row],[End Time]]),"Aplica","No Aplica")</f>
        <v>No Aplica</v>
      </c>
      <c r="M946" s="43" t="str">
        <f>IF(AND(Home!$A$1&gt;=Leave[[#This Row],[Start Time]],Home!$A$1&lt;=Leave[[#This Row],[End Time]]),Home!$A$1,"No Aplica")</f>
        <v>No Aplica</v>
      </c>
      <c r="N946" s="43" t="str">
        <f>Leave[[#This Row],[User Code (Owning User) (Usuario)]]&amp;Leave[[#This Row],[fecha activa]]</f>
        <v>MIE2025040823888No Aplica</v>
      </c>
    </row>
    <row r="947" spans="1:14" x14ac:dyDescent="0.3">
      <c r="A947" s="43" t="s">
        <v>471</v>
      </c>
      <c r="B947" s="3">
        <v>45910</v>
      </c>
      <c r="C947" s="3">
        <v>45910</v>
      </c>
      <c r="D947" s="43" t="s">
        <v>1900</v>
      </c>
      <c r="E947" s="43" t="s">
        <v>2223</v>
      </c>
      <c r="F947" s="43" t="s">
        <v>2225</v>
      </c>
      <c r="G947">
        <v>60</v>
      </c>
      <c r="H947">
        <v>60</v>
      </c>
      <c r="I947" s="43" t="s">
        <v>2224</v>
      </c>
      <c r="J947" s="43" t="s">
        <v>2226</v>
      </c>
      <c r="K947" s="43" t="s">
        <v>177</v>
      </c>
      <c r="L947" s="43" t="str">
        <f>IF(AND(Home!$A$1&gt;=Leave[[#This Row],[Start Time]],Home!$A$1&lt;=Leave[[#This Row],[End Time]]),"Aplica","No Aplica")</f>
        <v>No Aplica</v>
      </c>
      <c r="M947" s="43" t="str">
        <f>IF(AND(Home!$A$1&gt;=Leave[[#This Row],[Start Time]],Home!$A$1&lt;=Leave[[#This Row],[End Time]]),Home!$A$1,"No Aplica")</f>
        <v>No Aplica</v>
      </c>
      <c r="N947" s="43" t="str">
        <f>Leave[[#This Row],[User Code (Owning User) (Usuario)]]&amp;Leave[[#This Row],[fecha activa]]</f>
        <v>MIE2025040823888No Aplica</v>
      </c>
    </row>
    <row r="948" spans="1:14" x14ac:dyDescent="0.3">
      <c r="A948" s="43" t="s">
        <v>471</v>
      </c>
      <c r="B948" s="3">
        <v>45909</v>
      </c>
      <c r="C948" s="3">
        <v>45909</v>
      </c>
      <c r="D948" s="43" t="s">
        <v>1900</v>
      </c>
      <c r="E948" s="43" t="s">
        <v>2223</v>
      </c>
      <c r="F948" s="43" t="s">
        <v>2225</v>
      </c>
      <c r="G948">
        <v>60</v>
      </c>
      <c r="H948">
        <v>60</v>
      </c>
      <c r="I948" s="43" t="s">
        <v>2224</v>
      </c>
      <c r="J948" s="43" t="s">
        <v>2226</v>
      </c>
      <c r="K948" s="43" t="s">
        <v>177</v>
      </c>
      <c r="L948" s="43" t="str">
        <f>IF(AND(Home!$A$1&gt;=Leave[[#This Row],[Start Time]],Home!$A$1&lt;=Leave[[#This Row],[End Time]]),"Aplica","No Aplica")</f>
        <v>No Aplica</v>
      </c>
      <c r="M948" s="43" t="str">
        <f>IF(AND(Home!$A$1&gt;=Leave[[#This Row],[Start Time]],Home!$A$1&lt;=Leave[[#This Row],[End Time]]),Home!$A$1,"No Aplica")</f>
        <v>No Aplica</v>
      </c>
      <c r="N948" s="43" t="str">
        <f>Leave[[#This Row],[User Code (Owning User) (Usuario)]]&amp;Leave[[#This Row],[fecha activa]]</f>
        <v>MIE2025040823888No Aplica</v>
      </c>
    </row>
    <row r="949" spans="1:14" x14ac:dyDescent="0.3">
      <c r="A949" s="43" t="s">
        <v>471</v>
      </c>
      <c r="B949" s="3">
        <v>45908</v>
      </c>
      <c r="C949" s="3">
        <v>45908</v>
      </c>
      <c r="D949" s="43" t="s">
        <v>1900</v>
      </c>
      <c r="E949" s="43" t="s">
        <v>2223</v>
      </c>
      <c r="F949" s="43" t="s">
        <v>2225</v>
      </c>
      <c r="G949">
        <v>60</v>
      </c>
      <c r="H949">
        <v>60</v>
      </c>
      <c r="I949" s="43" t="s">
        <v>2224</v>
      </c>
      <c r="J949" s="43" t="s">
        <v>2226</v>
      </c>
      <c r="K949" s="43" t="s">
        <v>177</v>
      </c>
      <c r="L949" s="43" t="str">
        <f>IF(AND(Home!$A$1&gt;=Leave[[#This Row],[Start Time]],Home!$A$1&lt;=Leave[[#This Row],[End Time]]),"Aplica","No Aplica")</f>
        <v>No Aplica</v>
      </c>
      <c r="M949" s="43" t="str">
        <f>IF(AND(Home!$A$1&gt;=Leave[[#This Row],[Start Time]],Home!$A$1&lt;=Leave[[#This Row],[End Time]]),Home!$A$1,"No Aplica")</f>
        <v>No Aplica</v>
      </c>
      <c r="N949" s="43" t="str">
        <f>Leave[[#This Row],[User Code (Owning User) (Usuario)]]&amp;Leave[[#This Row],[fecha activa]]</f>
        <v>MIE2025040823888No Aplica</v>
      </c>
    </row>
    <row r="950" spans="1:14" x14ac:dyDescent="0.3">
      <c r="A950" s="43" t="s">
        <v>468</v>
      </c>
      <c r="B950" s="3">
        <v>45912</v>
      </c>
      <c r="C950" s="3">
        <v>45912</v>
      </c>
      <c r="D950" s="43" t="s">
        <v>475</v>
      </c>
      <c r="E950" s="43" t="s">
        <v>2223</v>
      </c>
      <c r="F950" s="43" t="s">
        <v>2225</v>
      </c>
      <c r="G950">
        <v>1410</v>
      </c>
      <c r="H950">
        <v>540</v>
      </c>
      <c r="I950" s="43" t="s">
        <v>2224</v>
      </c>
      <c r="J950" s="43" t="s">
        <v>2226</v>
      </c>
      <c r="K950" s="43" t="s">
        <v>177</v>
      </c>
      <c r="L950" s="43" t="str">
        <f>IF(AND(Home!$A$1&gt;=Leave[[#This Row],[Start Time]],Home!$A$1&lt;=Leave[[#This Row],[End Time]]),"Aplica","No Aplica")</f>
        <v>No Aplica</v>
      </c>
      <c r="M950" s="43" t="str">
        <f>IF(AND(Home!$A$1&gt;=Leave[[#This Row],[Start Time]],Home!$A$1&lt;=Leave[[#This Row],[End Time]]),Home!$A$1,"No Aplica")</f>
        <v>No Aplica</v>
      </c>
      <c r="N950" s="43" t="str">
        <f>Leave[[#This Row],[User Code (Owning User) (Usuario)]]&amp;Leave[[#This Row],[fecha activa]]</f>
        <v>MIE2025040823888No Aplica</v>
      </c>
    </row>
    <row r="951" spans="1:14" x14ac:dyDescent="0.3">
      <c r="A951" s="43" t="s">
        <v>471</v>
      </c>
      <c r="B951" s="3">
        <v>45905</v>
      </c>
      <c r="C951" s="3">
        <v>45905</v>
      </c>
      <c r="D951" s="43" t="s">
        <v>1629</v>
      </c>
      <c r="E951" s="43" t="s">
        <v>2223</v>
      </c>
      <c r="F951" s="43" t="s">
        <v>2225</v>
      </c>
      <c r="G951">
        <v>60</v>
      </c>
      <c r="H951">
        <v>60</v>
      </c>
      <c r="I951" s="43" t="s">
        <v>2224</v>
      </c>
      <c r="J951" s="43" t="s">
        <v>2226</v>
      </c>
      <c r="K951" s="43" t="s">
        <v>177</v>
      </c>
      <c r="L951" s="43" t="str">
        <f>IF(AND(Home!$A$1&gt;=Leave[[#This Row],[Start Time]],Home!$A$1&lt;=Leave[[#This Row],[End Time]]),"Aplica","No Aplica")</f>
        <v>No Aplica</v>
      </c>
      <c r="M951" s="43" t="str">
        <f>IF(AND(Home!$A$1&gt;=Leave[[#This Row],[Start Time]],Home!$A$1&lt;=Leave[[#This Row],[End Time]]),Home!$A$1,"No Aplica")</f>
        <v>No Aplica</v>
      </c>
      <c r="N951" s="43" t="str">
        <f>Leave[[#This Row],[User Code (Owning User) (Usuario)]]&amp;Leave[[#This Row],[fecha activa]]</f>
        <v>MIE2025040823888No Aplica</v>
      </c>
    </row>
    <row r="952" spans="1:14" x14ac:dyDescent="0.3">
      <c r="A952" s="43" t="s">
        <v>471</v>
      </c>
      <c r="B952" s="3">
        <v>45904</v>
      </c>
      <c r="C952" s="3">
        <v>45904</v>
      </c>
      <c r="D952" s="43" t="s">
        <v>1629</v>
      </c>
      <c r="E952" s="43" t="s">
        <v>2223</v>
      </c>
      <c r="F952" s="43" t="s">
        <v>2225</v>
      </c>
      <c r="G952">
        <v>60</v>
      </c>
      <c r="H952">
        <v>60</v>
      </c>
      <c r="I952" s="43" t="s">
        <v>2224</v>
      </c>
      <c r="J952" s="43" t="s">
        <v>2226</v>
      </c>
      <c r="K952" s="43" t="s">
        <v>177</v>
      </c>
      <c r="L952" s="43" t="str">
        <f>IF(AND(Home!$A$1&gt;=Leave[[#This Row],[Start Time]],Home!$A$1&lt;=Leave[[#This Row],[End Time]]),"Aplica","No Aplica")</f>
        <v>No Aplica</v>
      </c>
      <c r="M952" s="43" t="str">
        <f>IF(AND(Home!$A$1&gt;=Leave[[#This Row],[Start Time]],Home!$A$1&lt;=Leave[[#This Row],[End Time]]),Home!$A$1,"No Aplica")</f>
        <v>No Aplica</v>
      </c>
      <c r="N952" s="43" t="str">
        <f>Leave[[#This Row],[User Code (Owning User) (Usuario)]]&amp;Leave[[#This Row],[fecha activa]]</f>
        <v>MIE2025040823888No Aplica</v>
      </c>
    </row>
    <row r="953" spans="1:14" x14ac:dyDescent="0.3">
      <c r="A953" s="43" t="s">
        <v>471</v>
      </c>
      <c r="B953" s="3">
        <v>45903</v>
      </c>
      <c r="C953" s="3">
        <v>45903</v>
      </c>
      <c r="D953" s="43" t="s">
        <v>1629</v>
      </c>
      <c r="E953" s="43" t="s">
        <v>2223</v>
      </c>
      <c r="F953" s="43" t="s">
        <v>2225</v>
      </c>
      <c r="G953">
        <v>60</v>
      </c>
      <c r="H953">
        <v>60</v>
      </c>
      <c r="I953" s="43" t="s">
        <v>2224</v>
      </c>
      <c r="J953" s="43" t="s">
        <v>2226</v>
      </c>
      <c r="K953" s="43" t="s">
        <v>177</v>
      </c>
      <c r="L953" s="43" t="str">
        <f>IF(AND(Home!$A$1&gt;=Leave[[#This Row],[Start Time]],Home!$A$1&lt;=Leave[[#This Row],[End Time]]),"Aplica","No Aplica")</f>
        <v>No Aplica</v>
      </c>
      <c r="M953" s="43" t="str">
        <f>IF(AND(Home!$A$1&gt;=Leave[[#This Row],[Start Time]],Home!$A$1&lt;=Leave[[#This Row],[End Time]]),Home!$A$1,"No Aplica")</f>
        <v>No Aplica</v>
      </c>
      <c r="N953" s="43" t="str">
        <f>Leave[[#This Row],[User Code (Owning User) (Usuario)]]&amp;Leave[[#This Row],[fecha activa]]</f>
        <v>MIE2025040823888No Aplica</v>
      </c>
    </row>
    <row r="954" spans="1:14" x14ac:dyDescent="0.3">
      <c r="A954" s="43" t="s">
        <v>471</v>
      </c>
      <c r="B954" s="3">
        <v>45902</v>
      </c>
      <c r="C954" s="3">
        <v>45902</v>
      </c>
      <c r="D954" s="43" t="s">
        <v>1629</v>
      </c>
      <c r="E954" s="43" t="s">
        <v>2223</v>
      </c>
      <c r="F954" s="43" t="s">
        <v>2225</v>
      </c>
      <c r="G954">
        <v>60</v>
      </c>
      <c r="H954">
        <v>60</v>
      </c>
      <c r="I954" s="43" t="s">
        <v>2224</v>
      </c>
      <c r="J954" s="43" t="s">
        <v>2226</v>
      </c>
      <c r="K954" s="43" t="s">
        <v>177</v>
      </c>
      <c r="L954" s="43" t="str">
        <f>IF(AND(Home!$A$1&gt;=Leave[[#This Row],[Start Time]],Home!$A$1&lt;=Leave[[#This Row],[End Time]]),"Aplica","No Aplica")</f>
        <v>No Aplica</v>
      </c>
      <c r="M954" s="43" t="str">
        <f>IF(AND(Home!$A$1&gt;=Leave[[#This Row],[Start Time]],Home!$A$1&lt;=Leave[[#This Row],[End Time]]),Home!$A$1,"No Aplica")</f>
        <v>No Aplica</v>
      </c>
      <c r="N954" s="43" t="str">
        <f>Leave[[#This Row],[User Code (Owning User) (Usuario)]]&amp;Leave[[#This Row],[fecha activa]]</f>
        <v>MIE2025040823888No Aplica</v>
      </c>
    </row>
    <row r="955" spans="1:14" x14ac:dyDescent="0.3">
      <c r="A955" s="43" t="s">
        <v>468</v>
      </c>
      <c r="B955" s="3">
        <v>45901</v>
      </c>
      <c r="C955" s="3">
        <v>45901</v>
      </c>
      <c r="D955" s="43" t="s">
        <v>469</v>
      </c>
      <c r="E955" s="43" t="s">
        <v>2223</v>
      </c>
      <c r="F955" s="43" t="s">
        <v>2225</v>
      </c>
      <c r="G955">
        <v>1410</v>
      </c>
      <c r="H955">
        <v>540</v>
      </c>
      <c r="I955" s="43" t="s">
        <v>2224</v>
      </c>
      <c r="J955" s="43" t="s">
        <v>2226</v>
      </c>
      <c r="K955" s="43" t="s">
        <v>177</v>
      </c>
      <c r="L955" s="43" t="str">
        <f>IF(AND(Home!$A$1&gt;=Leave[[#This Row],[Start Time]],Home!$A$1&lt;=Leave[[#This Row],[End Time]]),"Aplica","No Aplica")</f>
        <v>No Aplica</v>
      </c>
      <c r="M955" s="43" t="str">
        <f>IF(AND(Home!$A$1&gt;=Leave[[#This Row],[Start Time]],Home!$A$1&lt;=Leave[[#This Row],[End Time]]),Home!$A$1,"No Aplica")</f>
        <v>No Aplica</v>
      </c>
      <c r="N955" s="43" t="str">
        <f>Leave[[#This Row],[User Code (Owning User) (Usuario)]]&amp;Leave[[#This Row],[fecha activa]]</f>
        <v>MIE2025040823888No Aplica</v>
      </c>
    </row>
    <row r="956" spans="1:14" x14ac:dyDescent="0.3">
      <c r="A956" s="43" t="s">
        <v>601</v>
      </c>
      <c r="B956" s="3">
        <v>45926</v>
      </c>
      <c r="C956" s="3">
        <v>45926</v>
      </c>
      <c r="D956" s="43" t="s">
        <v>3581</v>
      </c>
      <c r="E956" s="43" t="s">
        <v>203</v>
      </c>
      <c r="F956" s="43" t="s">
        <v>204</v>
      </c>
      <c r="G956">
        <v>60</v>
      </c>
      <c r="H956">
        <v>60</v>
      </c>
      <c r="I956" s="43" t="s">
        <v>936</v>
      </c>
      <c r="J956" s="43" t="s">
        <v>973</v>
      </c>
      <c r="K956" s="43" t="s">
        <v>177</v>
      </c>
      <c r="L956" s="43" t="str">
        <f>IF(AND(Home!$A$1&gt;=Leave[[#This Row],[Start Time]],Home!$A$1&lt;=Leave[[#This Row],[End Time]]),"Aplica","No Aplica")</f>
        <v>No Aplica</v>
      </c>
      <c r="M956" s="43" t="str">
        <f>IF(AND(Home!$A$1&gt;=Leave[[#This Row],[Start Time]],Home!$A$1&lt;=Leave[[#This Row],[End Time]]),Home!$A$1,"No Aplica")</f>
        <v>No Aplica</v>
      </c>
      <c r="N956" s="43" t="str">
        <f>Leave[[#This Row],[User Code (Owning User) (Usuario)]]&amp;Leave[[#This Row],[fecha activa]]</f>
        <v>MIE2023170110022No Aplica</v>
      </c>
    </row>
    <row r="957" spans="1:14" x14ac:dyDescent="0.3">
      <c r="A957" s="43" t="s">
        <v>601</v>
      </c>
      <c r="B957" s="3">
        <v>45925</v>
      </c>
      <c r="C957" s="3">
        <v>45925</v>
      </c>
      <c r="D957" s="43" t="s">
        <v>602</v>
      </c>
      <c r="E957" s="43" t="s">
        <v>203</v>
      </c>
      <c r="F957" s="43" t="s">
        <v>204</v>
      </c>
      <c r="G957">
        <v>60</v>
      </c>
      <c r="H957">
        <v>60</v>
      </c>
      <c r="I957" s="43" t="s">
        <v>936</v>
      </c>
      <c r="J957" s="43" t="s">
        <v>973</v>
      </c>
      <c r="K957" s="43" t="s">
        <v>177</v>
      </c>
      <c r="L957" s="43" t="str">
        <f>IF(AND(Home!$A$1&gt;=Leave[[#This Row],[Start Time]],Home!$A$1&lt;=Leave[[#This Row],[End Time]]),"Aplica","No Aplica")</f>
        <v>No Aplica</v>
      </c>
      <c r="M957" s="43" t="str">
        <f>IF(AND(Home!$A$1&gt;=Leave[[#This Row],[Start Time]],Home!$A$1&lt;=Leave[[#This Row],[End Time]]),Home!$A$1,"No Aplica")</f>
        <v>No Aplica</v>
      </c>
      <c r="N957" s="43" t="str">
        <f>Leave[[#This Row],[User Code (Owning User) (Usuario)]]&amp;Leave[[#This Row],[fecha activa]]</f>
        <v>MIE2023170110022No Aplica</v>
      </c>
    </row>
    <row r="958" spans="1:14" x14ac:dyDescent="0.3">
      <c r="A958" s="43" t="s">
        <v>468</v>
      </c>
      <c r="B958" s="3">
        <v>45924</v>
      </c>
      <c r="C958" s="3">
        <v>45924</v>
      </c>
      <c r="D958" s="43" t="s">
        <v>469</v>
      </c>
      <c r="E958" s="43" t="s">
        <v>203</v>
      </c>
      <c r="F958" s="43" t="s">
        <v>204</v>
      </c>
      <c r="G958">
        <v>540</v>
      </c>
      <c r="H958">
        <v>540</v>
      </c>
      <c r="I958" s="43" t="s">
        <v>936</v>
      </c>
      <c r="J958" s="43" t="s">
        <v>973</v>
      </c>
      <c r="K958" s="43" t="s">
        <v>177</v>
      </c>
      <c r="L958" s="43" t="str">
        <f>IF(AND(Home!$A$1&gt;=Leave[[#This Row],[Start Time]],Home!$A$1&lt;=Leave[[#This Row],[End Time]]),"Aplica","No Aplica")</f>
        <v>No Aplica</v>
      </c>
      <c r="M958" s="43" t="str">
        <f>IF(AND(Home!$A$1&gt;=Leave[[#This Row],[Start Time]],Home!$A$1&lt;=Leave[[#This Row],[End Time]]),Home!$A$1,"No Aplica")</f>
        <v>No Aplica</v>
      </c>
      <c r="N958" s="43" t="str">
        <f>Leave[[#This Row],[User Code (Owning User) (Usuario)]]&amp;Leave[[#This Row],[fecha activa]]</f>
        <v>MIE2023170110022No Aplica</v>
      </c>
    </row>
    <row r="959" spans="1:14" x14ac:dyDescent="0.3">
      <c r="A959" s="43" t="s">
        <v>601</v>
      </c>
      <c r="B959" s="3">
        <v>45923</v>
      </c>
      <c r="C959" s="3">
        <v>45923</v>
      </c>
      <c r="D959" s="43" t="s">
        <v>602</v>
      </c>
      <c r="E959" s="43" t="s">
        <v>203</v>
      </c>
      <c r="F959" s="43" t="s">
        <v>204</v>
      </c>
      <c r="G959">
        <v>60</v>
      </c>
      <c r="H959">
        <v>60</v>
      </c>
      <c r="I959" s="43" t="s">
        <v>936</v>
      </c>
      <c r="J959" s="43" t="s">
        <v>973</v>
      </c>
      <c r="K959" s="43" t="s">
        <v>177</v>
      </c>
      <c r="L959" s="43" t="str">
        <f>IF(AND(Home!$A$1&gt;=Leave[[#This Row],[Start Time]],Home!$A$1&lt;=Leave[[#This Row],[End Time]]),"Aplica","No Aplica")</f>
        <v>No Aplica</v>
      </c>
      <c r="M959" s="43" t="str">
        <f>IF(AND(Home!$A$1&gt;=Leave[[#This Row],[Start Time]],Home!$A$1&lt;=Leave[[#This Row],[End Time]]),Home!$A$1,"No Aplica")</f>
        <v>No Aplica</v>
      </c>
      <c r="N959" s="43" t="str">
        <f>Leave[[#This Row],[User Code (Owning User) (Usuario)]]&amp;Leave[[#This Row],[fecha activa]]</f>
        <v>MIE2023170110022No Aplica</v>
      </c>
    </row>
    <row r="960" spans="1:14" x14ac:dyDescent="0.3">
      <c r="A960" s="43" t="s">
        <v>601</v>
      </c>
      <c r="B960" s="3">
        <v>45922</v>
      </c>
      <c r="C960" s="3">
        <v>45922</v>
      </c>
      <c r="D960" s="43" t="s">
        <v>602</v>
      </c>
      <c r="E960" s="43" t="s">
        <v>203</v>
      </c>
      <c r="F960" s="43" t="s">
        <v>204</v>
      </c>
      <c r="G960">
        <v>60</v>
      </c>
      <c r="H960">
        <v>60</v>
      </c>
      <c r="I960" s="43" t="s">
        <v>936</v>
      </c>
      <c r="J960" s="43" t="s">
        <v>973</v>
      </c>
      <c r="K960" s="43" t="s">
        <v>177</v>
      </c>
      <c r="L960" s="43" t="str">
        <f>IF(AND(Home!$A$1&gt;=Leave[[#This Row],[Start Time]],Home!$A$1&lt;=Leave[[#This Row],[End Time]]),"Aplica","No Aplica")</f>
        <v>Aplica</v>
      </c>
      <c r="M960" s="43">
        <f>IF(AND(Home!$A$1&gt;=Leave[[#This Row],[Start Time]],Home!$A$1&lt;=Leave[[#This Row],[End Time]]),Home!$A$1,"No Aplica")</f>
        <v>45922</v>
      </c>
      <c r="N960" s="43" t="str">
        <f>Leave[[#This Row],[User Code (Owning User) (Usuario)]]&amp;Leave[[#This Row],[fecha activa]]</f>
        <v>MIE202317011002245922</v>
      </c>
    </row>
    <row r="961" spans="1:14" x14ac:dyDescent="0.3">
      <c r="A961" s="43" t="s">
        <v>601</v>
      </c>
      <c r="B961" s="3">
        <v>45919</v>
      </c>
      <c r="C961" s="3">
        <v>45919</v>
      </c>
      <c r="D961" s="43" t="s">
        <v>1506</v>
      </c>
      <c r="E961" s="43" t="s">
        <v>203</v>
      </c>
      <c r="F961" s="43" t="s">
        <v>204</v>
      </c>
      <c r="G961">
        <v>60</v>
      </c>
      <c r="H961">
        <v>60</v>
      </c>
      <c r="I961" s="43" t="s">
        <v>936</v>
      </c>
      <c r="J961" s="43" t="s">
        <v>973</v>
      </c>
      <c r="K961" s="43" t="s">
        <v>177</v>
      </c>
      <c r="L961" s="43" t="str">
        <f>IF(AND(Home!$A$1&gt;=Leave[[#This Row],[Start Time]],Home!$A$1&lt;=Leave[[#This Row],[End Time]]),"Aplica","No Aplica")</f>
        <v>No Aplica</v>
      </c>
      <c r="M961" s="43" t="str">
        <f>IF(AND(Home!$A$1&gt;=Leave[[#This Row],[Start Time]],Home!$A$1&lt;=Leave[[#This Row],[End Time]]),Home!$A$1,"No Aplica")</f>
        <v>No Aplica</v>
      </c>
      <c r="N961" s="43" t="str">
        <f>Leave[[#This Row],[User Code (Owning User) (Usuario)]]&amp;Leave[[#This Row],[fecha activa]]</f>
        <v>MIE2023170110022No Aplica</v>
      </c>
    </row>
    <row r="962" spans="1:14" x14ac:dyDescent="0.3">
      <c r="A962" s="43" t="s">
        <v>468</v>
      </c>
      <c r="B962" s="3">
        <v>45918</v>
      </c>
      <c r="C962" s="3">
        <v>45918</v>
      </c>
      <c r="D962" s="43" t="s">
        <v>469</v>
      </c>
      <c r="E962" s="43" t="s">
        <v>203</v>
      </c>
      <c r="F962" s="43" t="s">
        <v>204</v>
      </c>
      <c r="G962">
        <v>540</v>
      </c>
      <c r="H962">
        <v>540</v>
      </c>
      <c r="I962" s="43" t="s">
        <v>936</v>
      </c>
      <c r="J962" s="43" t="s">
        <v>973</v>
      </c>
      <c r="K962" s="43" t="s">
        <v>177</v>
      </c>
      <c r="L962" s="43" t="str">
        <f>IF(AND(Home!$A$1&gt;=Leave[[#This Row],[Start Time]],Home!$A$1&lt;=Leave[[#This Row],[End Time]]),"Aplica","No Aplica")</f>
        <v>No Aplica</v>
      </c>
      <c r="M962" s="43" t="str">
        <f>IF(AND(Home!$A$1&gt;=Leave[[#This Row],[Start Time]],Home!$A$1&lt;=Leave[[#This Row],[End Time]]),Home!$A$1,"No Aplica")</f>
        <v>No Aplica</v>
      </c>
      <c r="N962" s="43" t="str">
        <f>Leave[[#This Row],[User Code (Owning User) (Usuario)]]&amp;Leave[[#This Row],[fecha activa]]</f>
        <v>MIE2023170110022No Aplica</v>
      </c>
    </row>
    <row r="963" spans="1:14" x14ac:dyDescent="0.3">
      <c r="A963" s="43" t="s">
        <v>601</v>
      </c>
      <c r="B963" s="3">
        <v>45917</v>
      </c>
      <c r="C963" s="3">
        <v>45917</v>
      </c>
      <c r="D963" s="43" t="s">
        <v>1506</v>
      </c>
      <c r="E963" s="43" t="s">
        <v>203</v>
      </c>
      <c r="F963" s="43" t="s">
        <v>204</v>
      </c>
      <c r="G963">
        <v>60</v>
      </c>
      <c r="H963">
        <v>60</v>
      </c>
      <c r="I963" s="43" t="s">
        <v>936</v>
      </c>
      <c r="J963" s="43" t="s">
        <v>973</v>
      </c>
      <c r="K963" s="43" t="s">
        <v>177</v>
      </c>
      <c r="L963" s="43" t="str">
        <f>IF(AND(Home!$A$1&gt;=Leave[[#This Row],[Start Time]],Home!$A$1&lt;=Leave[[#This Row],[End Time]]),"Aplica","No Aplica")</f>
        <v>No Aplica</v>
      </c>
      <c r="M963" s="43" t="str">
        <f>IF(AND(Home!$A$1&gt;=Leave[[#This Row],[Start Time]],Home!$A$1&lt;=Leave[[#This Row],[End Time]]),Home!$A$1,"No Aplica")</f>
        <v>No Aplica</v>
      </c>
      <c r="N963" s="43" t="str">
        <f>Leave[[#This Row],[User Code (Owning User) (Usuario)]]&amp;Leave[[#This Row],[fecha activa]]</f>
        <v>MIE2023170110022No Aplica</v>
      </c>
    </row>
    <row r="964" spans="1:14" x14ac:dyDescent="0.3">
      <c r="A964" s="43" t="s">
        <v>601</v>
      </c>
      <c r="B964" s="3">
        <v>45916</v>
      </c>
      <c r="C964" s="3">
        <v>45916</v>
      </c>
      <c r="D964" s="43" t="s">
        <v>1506</v>
      </c>
      <c r="E964" s="43" t="s">
        <v>203</v>
      </c>
      <c r="F964" s="43" t="s">
        <v>204</v>
      </c>
      <c r="G964">
        <v>60</v>
      </c>
      <c r="H964">
        <v>60</v>
      </c>
      <c r="I964" s="43" t="s">
        <v>936</v>
      </c>
      <c r="J964" s="43" t="s">
        <v>973</v>
      </c>
      <c r="K964" s="43" t="s">
        <v>177</v>
      </c>
      <c r="L964" s="43" t="str">
        <f>IF(AND(Home!$A$1&gt;=Leave[[#This Row],[Start Time]],Home!$A$1&lt;=Leave[[#This Row],[End Time]]),"Aplica","No Aplica")</f>
        <v>No Aplica</v>
      </c>
      <c r="M964" s="43" t="str">
        <f>IF(AND(Home!$A$1&gt;=Leave[[#This Row],[Start Time]],Home!$A$1&lt;=Leave[[#This Row],[End Time]]),Home!$A$1,"No Aplica")</f>
        <v>No Aplica</v>
      </c>
      <c r="N964" s="43" t="str">
        <f>Leave[[#This Row],[User Code (Owning User) (Usuario)]]&amp;Leave[[#This Row],[fecha activa]]</f>
        <v>MIE2023170110022No Aplica</v>
      </c>
    </row>
    <row r="965" spans="1:14" x14ac:dyDescent="0.3">
      <c r="A965" s="43" t="s">
        <v>601</v>
      </c>
      <c r="B965" s="3">
        <v>45915</v>
      </c>
      <c r="C965" s="3">
        <v>45915</v>
      </c>
      <c r="D965" s="43" t="s">
        <v>664</v>
      </c>
      <c r="E965" s="43" t="s">
        <v>203</v>
      </c>
      <c r="F965" s="43" t="s">
        <v>204</v>
      </c>
      <c r="G965">
        <v>60</v>
      </c>
      <c r="H965">
        <v>60</v>
      </c>
      <c r="I965" s="43" t="s">
        <v>936</v>
      </c>
      <c r="J965" s="43" t="s">
        <v>973</v>
      </c>
      <c r="K965" s="43" t="s">
        <v>177</v>
      </c>
      <c r="L965" s="43" t="str">
        <f>IF(AND(Home!$A$1&gt;=Leave[[#This Row],[Start Time]],Home!$A$1&lt;=Leave[[#This Row],[End Time]]),"Aplica","No Aplica")</f>
        <v>No Aplica</v>
      </c>
      <c r="M965" s="43" t="str">
        <f>IF(AND(Home!$A$1&gt;=Leave[[#This Row],[Start Time]],Home!$A$1&lt;=Leave[[#This Row],[End Time]]),Home!$A$1,"No Aplica")</f>
        <v>No Aplica</v>
      </c>
      <c r="N965" s="43" t="str">
        <f>Leave[[#This Row],[User Code (Owning User) (Usuario)]]&amp;Leave[[#This Row],[fecha activa]]</f>
        <v>MIE2023170110022No Aplica</v>
      </c>
    </row>
    <row r="966" spans="1:14" x14ac:dyDescent="0.3">
      <c r="A966" s="43" t="s">
        <v>601</v>
      </c>
      <c r="B966" s="3">
        <v>45910</v>
      </c>
      <c r="C966" s="3">
        <v>45910</v>
      </c>
      <c r="D966" s="43" t="s">
        <v>621</v>
      </c>
      <c r="E966" s="43" t="s">
        <v>203</v>
      </c>
      <c r="F966" s="43" t="s">
        <v>204</v>
      </c>
      <c r="G966">
        <v>60</v>
      </c>
      <c r="H966">
        <v>60</v>
      </c>
      <c r="I966" s="43" t="s">
        <v>936</v>
      </c>
      <c r="J966" s="43" t="s">
        <v>973</v>
      </c>
      <c r="K966" s="43" t="s">
        <v>177</v>
      </c>
      <c r="L966" s="43" t="str">
        <f>IF(AND(Home!$A$1&gt;=Leave[[#This Row],[Start Time]],Home!$A$1&lt;=Leave[[#This Row],[End Time]]),"Aplica","No Aplica")</f>
        <v>No Aplica</v>
      </c>
      <c r="M966" s="43" t="str">
        <f>IF(AND(Home!$A$1&gt;=Leave[[#This Row],[Start Time]],Home!$A$1&lt;=Leave[[#This Row],[End Time]]),Home!$A$1,"No Aplica")</f>
        <v>No Aplica</v>
      </c>
      <c r="N966" s="43" t="str">
        <f>Leave[[#This Row],[User Code (Owning User) (Usuario)]]&amp;Leave[[#This Row],[fecha activa]]</f>
        <v>MIE2023170110022No Aplica</v>
      </c>
    </row>
    <row r="967" spans="1:14" x14ac:dyDescent="0.3">
      <c r="A967" s="43" t="s">
        <v>601</v>
      </c>
      <c r="B967" s="3">
        <v>45909</v>
      </c>
      <c r="C967" s="3">
        <v>45909</v>
      </c>
      <c r="D967" s="43" t="s">
        <v>621</v>
      </c>
      <c r="E967" s="43" t="s">
        <v>203</v>
      </c>
      <c r="F967" s="43" t="s">
        <v>204</v>
      </c>
      <c r="G967">
        <v>60</v>
      </c>
      <c r="H967">
        <v>60</v>
      </c>
      <c r="I967" s="43" t="s">
        <v>936</v>
      </c>
      <c r="J967" s="43" t="s">
        <v>973</v>
      </c>
      <c r="K967" s="43" t="s">
        <v>177</v>
      </c>
      <c r="L967" s="43" t="str">
        <f>IF(AND(Home!$A$1&gt;=Leave[[#This Row],[Start Time]],Home!$A$1&lt;=Leave[[#This Row],[End Time]]),"Aplica","No Aplica")</f>
        <v>No Aplica</v>
      </c>
      <c r="M967" s="43" t="str">
        <f>IF(AND(Home!$A$1&gt;=Leave[[#This Row],[Start Time]],Home!$A$1&lt;=Leave[[#This Row],[End Time]]),Home!$A$1,"No Aplica")</f>
        <v>No Aplica</v>
      </c>
      <c r="N967" s="43" t="str">
        <f>Leave[[#This Row],[User Code (Owning User) (Usuario)]]&amp;Leave[[#This Row],[fecha activa]]</f>
        <v>MIE2023170110022No Aplica</v>
      </c>
    </row>
    <row r="968" spans="1:14" x14ac:dyDescent="0.3">
      <c r="A968" s="43" t="s">
        <v>601</v>
      </c>
      <c r="B968" s="3">
        <v>45909</v>
      </c>
      <c r="C968" s="3">
        <v>45909</v>
      </c>
      <c r="D968" s="43" t="s">
        <v>621</v>
      </c>
      <c r="E968" s="43" t="s">
        <v>203</v>
      </c>
      <c r="F968" s="43" t="s">
        <v>204</v>
      </c>
      <c r="G968">
        <v>60</v>
      </c>
      <c r="H968">
        <v>60</v>
      </c>
      <c r="I968" s="43" t="s">
        <v>936</v>
      </c>
      <c r="J968" s="43" t="s">
        <v>973</v>
      </c>
      <c r="K968" s="43" t="s">
        <v>177</v>
      </c>
      <c r="L968" s="43" t="str">
        <f>IF(AND(Home!$A$1&gt;=Leave[[#This Row],[Start Time]],Home!$A$1&lt;=Leave[[#This Row],[End Time]]),"Aplica","No Aplica")</f>
        <v>No Aplica</v>
      </c>
      <c r="M968" s="43" t="str">
        <f>IF(AND(Home!$A$1&gt;=Leave[[#This Row],[Start Time]],Home!$A$1&lt;=Leave[[#This Row],[End Time]]),Home!$A$1,"No Aplica")</f>
        <v>No Aplica</v>
      </c>
      <c r="N968" s="43" t="str">
        <f>Leave[[#This Row],[User Code (Owning User) (Usuario)]]&amp;Leave[[#This Row],[fecha activa]]</f>
        <v>MIE2023170110022No Aplica</v>
      </c>
    </row>
    <row r="969" spans="1:14" x14ac:dyDescent="0.3">
      <c r="A969" s="43" t="s">
        <v>601</v>
      </c>
      <c r="B969" s="3">
        <v>45908</v>
      </c>
      <c r="C969" s="3">
        <v>45908</v>
      </c>
      <c r="D969" s="43" t="s">
        <v>621</v>
      </c>
      <c r="E969" s="43" t="s">
        <v>203</v>
      </c>
      <c r="F969" s="43" t="s">
        <v>204</v>
      </c>
      <c r="G969">
        <v>60</v>
      </c>
      <c r="H969">
        <v>60</v>
      </c>
      <c r="I969" s="43" t="s">
        <v>936</v>
      </c>
      <c r="J969" s="43" t="s">
        <v>973</v>
      </c>
      <c r="K969" s="43" t="s">
        <v>177</v>
      </c>
      <c r="L969" s="43" t="str">
        <f>IF(AND(Home!$A$1&gt;=Leave[[#This Row],[Start Time]],Home!$A$1&lt;=Leave[[#This Row],[End Time]]),"Aplica","No Aplica")</f>
        <v>No Aplica</v>
      </c>
      <c r="M969" s="43" t="str">
        <f>IF(AND(Home!$A$1&gt;=Leave[[#This Row],[Start Time]],Home!$A$1&lt;=Leave[[#This Row],[End Time]]),Home!$A$1,"No Aplica")</f>
        <v>No Aplica</v>
      </c>
      <c r="N969" s="43" t="str">
        <f>Leave[[#This Row],[User Code (Owning User) (Usuario)]]&amp;Leave[[#This Row],[fecha activa]]</f>
        <v>MIE2023170110022No Aplica</v>
      </c>
    </row>
    <row r="970" spans="1:14" x14ac:dyDescent="0.3">
      <c r="A970" s="43" t="s">
        <v>468</v>
      </c>
      <c r="B970" s="3">
        <v>45907</v>
      </c>
      <c r="C970" s="3">
        <v>45907</v>
      </c>
      <c r="D970" s="43" t="s">
        <v>469</v>
      </c>
      <c r="E970" s="43" t="s">
        <v>203</v>
      </c>
      <c r="F970" s="43" t="s">
        <v>204</v>
      </c>
      <c r="G970">
        <v>540</v>
      </c>
      <c r="H970">
        <v>540</v>
      </c>
      <c r="I970" s="43" t="s">
        <v>936</v>
      </c>
      <c r="J970" s="43" t="s">
        <v>973</v>
      </c>
      <c r="K970" s="43" t="s">
        <v>177</v>
      </c>
      <c r="L970" s="43" t="str">
        <f>IF(AND(Home!$A$1&gt;=Leave[[#This Row],[Start Time]],Home!$A$1&lt;=Leave[[#This Row],[End Time]]),"Aplica","No Aplica")</f>
        <v>No Aplica</v>
      </c>
      <c r="M970" s="43" t="str">
        <f>IF(AND(Home!$A$1&gt;=Leave[[#This Row],[Start Time]],Home!$A$1&lt;=Leave[[#This Row],[End Time]]),Home!$A$1,"No Aplica")</f>
        <v>No Aplica</v>
      </c>
      <c r="N970" s="43" t="str">
        <f>Leave[[#This Row],[User Code (Owning User) (Usuario)]]&amp;Leave[[#This Row],[fecha activa]]</f>
        <v>MIE2023170110022No Aplica</v>
      </c>
    </row>
    <row r="971" spans="1:14" x14ac:dyDescent="0.3">
      <c r="A971" s="43" t="s">
        <v>601</v>
      </c>
      <c r="B971" s="3">
        <v>45905</v>
      </c>
      <c r="C971" s="3">
        <v>45905</v>
      </c>
      <c r="D971" s="43" t="s">
        <v>621</v>
      </c>
      <c r="E971" s="43" t="s">
        <v>203</v>
      </c>
      <c r="F971" s="43" t="s">
        <v>204</v>
      </c>
      <c r="G971">
        <v>60</v>
      </c>
      <c r="H971">
        <v>60</v>
      </c>
      <c r="I971" s="43" t="s">
        <v>936</v>
      </c>
      <c r="J971" s="43" t="s">
        <v>973</v>
      </c>
      <c r="K971" s="43" t="s">
        <v>177</v>
      </c>
      <c r="L971" s="43" t="str">
        <f>IF(AND(Home!$A$1&gt;=Leave[[#This Row],[Start Time]],Home!$A$1&lt;=Leave[[#This Row],[End Time]]),"Aplica","No Aplica")</f>
        <v>No Aplica</v>
      </c>
      <c r="M971" s="43" t="str">
        <f>IF(AND(Home!$A$1&gt;=Leave[[#This Row],[Start Time]],Home!$A$1&lt;=Leave[[#This Row],[End Time]]),Home!$A$1,"No Aplica")</f>
        <v>No Aplica</v>
      </c>
      <c r="N971" s="43" t="str">
        <f>Leave[[#This Row],[User Code (Owning User) (Usuario)]]&amp;Leave[[#This Row],[fecha activa]]</f>
        <v>MIE2023170110022No Aplica</v>
      </c>
    </row>
    <row r="972" spans="1:14" x14ac:dyDescent="0.3">
      <c r="A972" s="43" t="s">
        <v>601</v>
      </c>
      <c r="B972" s="3">
        <v>45904</v>
      </c>
      <c r="C972" s="3">
        <v>45904</v>
      </c>
      <c r="D972" s="43" t="s">
        <v>621</v>
      </c>
      <c r="E972" s="43" t="s">
        <v>203</v>
      </c>
      <c r="F972" s="43" t="s">
        <v>204</v>
      </c>
      <c r="G972">
        <v>60</v>
      </c>
      <c r="H972">
        <v>60</v>
      </c>
      <c r="I972" s="43" t="s">
        <v>936</v>
      </c>
      <c r="J972" s="43" t="s">
        <v>973</v>
      </c>
      <c r="K972" s="43" t="s">
        <v>177</v>
      </c>
      <c r="L972" s="43" t="str">
        <f>IF(AND(Home!$A$1&gt;=Leave[[#This Row],[Start Time]],Home!$A$1&lt;=Leave[[#This Row],[End Time]]),"Aplica","No Aplica")</f>
        <v>No Aplica</v>
      </c>
      <c r="M972" s="43" t="str">
        <f>IF(AND(Home!$A$1&gt;=Leave[[#This Row],[Start Time]],Home!$A$1&lt;=Leave[[#This Row],[End Time]]),Home!$A$1,"No Aplica")</f>
        <v>No Aplica</v>
      </c>
      <c r="N972" s="43" t="str">
        <f>Leave[[#This Row],[User Code (Owning User) (Usuario)]]&amp;Leave[[#This Row],[fecha activa]]</f>
        <v>MIE2023170110022No Aplica</v>
      </c>
    </row>
    <row r="973" spans="1:14" x14ac:dyDescent="0.3">
      <c r="A973" s="43" t="s">
        <v>468</v>
      </c>
      <c r="B973" s="3">
        <v>45903</v>
      </c>
      <c r="C973" s="3">
        <v>45903</v>
      </c>
      <c r="D973" s="43" t="s">
        <v>469</v>
      </c>
      <c r="E973" s="43" t="s">
        <v>203</v>
      </c>
      <c r="F973" s="43" t="s">
        <v>204</v>
      </c>
      <c r="G973">
        <v>540</v>
      </c>
      <c r="H973">
        <v>540</v>
      </c>
      <c r="I973" s="43" t="s">
        <v>936</v>
      </c>
      <c r="J973" s="43" t="s">
        <v>973</v>
      </c>
      <c r="K973" s="43" t="s">
        <v>177</v>
      </c>
      <c r="L973" s="43" t="str">
        <f>IF(AND(Home!$A$1&gt;=Leave[[#This Row],[Start Time]],Home!$A$1&lt;=Leave[[#This Row],[End Time]]),"Aplica","No Aplica")</f>
        <v>No Aplica</v>
      </c>
      <c r="M973" s="43" t="str">
        <f>IF(AND(Home!$A$1&gt;=Leave[[#This Row],[Start Time]],Home!$A$1&lt;=Leave[[#This Row],[End Time]]),Home!$A$1,"No Aplica")</f>
        <v>No Aplica</v>
      </c>
      <c r="N973" s="43" t="str">
        <f>Leave[[#This Row],[User Code (Owning User) (Usuario)]]&amp;Leave[[#This Row],[fecha activa]]</f>
        <v>MIE2023170110022No Aplica</v>
      </c>
    </row>
    <row r="974" spans="1:14" x14ac:dyDescent="0.3">
      <c r="A974" s="43" t="s">
        <v>601</v>
      </c>
      <c r="B974" s="3">
        <v>45902</v>
      </c>
      <c r="C974" s="3">
        <v>45902</v>
      </c>
      <c r="D974" s="43" t="s">
        <v>621</v>
      </c>
      <c r="E974" s="43" t="s">
        <v>203</v>
      </c>
      <c r="F974" s="43" t="s">
        <v>204</v>
      </c>
      <c r="G974">
        <v>60</v>
      </c>
      <c r="H974">
        <v>60</v>
      </c>
      <c r="I974" s="43" t="s">
        <v>936</v>
      </c>
      <c r="J974" s="43" t="s">
        <v>973</v>
      </c>
      <c r="K974" s="43" t="s">
        <v>177</v>
      </c>
      <c r="L974" s="43" t="str">
        <f>IF(AND(Home!$A$1&gt;=Leave[[#This Row],[Start Time]],Home!$A$1&lt;=Leave[[#This Row],[End Time]]),"Aplica","No Aplica")</f>
        <v>No Aplica</v>
      </c>
      <c r="M974" s="43" t="str">
        <f>IF(AND(Home!$A$1&gt;=Leave[[#This Row],[Start Time]],Home!$A$1&lt;=Leave[[#This Row],[End Time]]),Home!$A$1,"No Aplica")</f>
        <v>No Aplica</v>
      </c>
      <c r="N974" s="43" t="str">
        <f>Leave[[#This Row],[User Code (Owning User) (Usuario)]]&amp;Leave[[#This Row],[fecha activa]]</f>
        <v>MIE2023170110022No Aplica</v>
      </c>
    </row>
    <row r="975" spans="1:14" x14ac:dyDescent="0.3">
      <c r="A975" s="43" t="s">
        <v>601</v>
      </c>
      <c r="B975" s="3">
        <v>45901</v>
      </c>
      <c r="C975" s="3">
        <v>45901</v>
      </c>
      <c r="D975" s="43" t="s">
        <v>621</v>
      </c>
      <c r="E975" s="43" t="s">
        <v>203</v>
      </c>
      <c r="F975" s="43" t="s">
        <v>204</v>
      </c>
      <c r="G975">
        <v>60</v>
      </c>
      <c r="H975">
        <v>60</v>
      </c>
      <c r="I975" s="43" t="s">
        <v>936</v>
      </c>
      <c r="J975" s="43" t="s">
        <v>973</v>
      </c>
      <c r="K975" s="43" t="s">
        <v>177</v>
      </c>
      <c r="L975" s="43" t="str">
        <f>IF(AND(Home!$A$1&gt;=Leave[[#This Row],[Start Time]],Home!$A$1&lt;=Leave[[#This Row],[End Time]]),"Aplica","No Aplica")</f>
        <v>No Aplica</v>
      </c>
      <c r="M975" s="43" t="str">
        <f>IF(AND(Home!$A$1&gt;=Leave[[#This Row],[Start Time]],Home!$A$1&lt;=Leave[[#This Row],[End Time]]),Home!$A$1,"No Aplica")</f>
        <v>No Aplica</v>
      </c>
      <c r="N975" s="43" t="str">
        <f>Leave[[#This Row],[User Code (Owning User) (Usuario)]]&amp;Leave[[#This Row],[fecha activa]]</f>
        <v>MIE2023170110022No Aplica</v>
      </c>
    </row>
    <row r="976" spans="1:14" x14ac:dyDescent="0.3">
      <c r="A976" s="43" t="s">
        <v>1757</v>
      </c>
      <c r="B976" s="3">
        <v>45908</v>
      </c>
      <c r="C976" s="3">
        <v>45908</v>
      </c>
      <c r="D976" s="43" t="s">
        <v>3244</v>
      </c>
      <c r="E976" s="43" t="s">
        <v>2217</v>
      </c>
      <c r="F976" s="43" t="s">
        <v>2219</v>
      </c>
      <c r="G976">
        <v>420</v>
      </c>
      <c r="H976">
        <v>420</v>
      </c>
      <c r="I976" s="43" t="s">
        <v>2218</v>
      </c>
      <c r="J976" s="43" t="s">
        <v>1033</v>
      </c>
      <c r="K976" s="43" t="s">
        <v>178</v>
      </c>
      <c r="L976" s="43" t="str">
        <f>IF(AND(Home!$A$1&gt;=Leave[[#This Row],[Start Time]],Home!$A$1&lt;=Leave[[#This Row],[End Time]]),"Aplica","No Aplica")</f>
        <v>No Aplica</v>
      </c>
      <c r="M976" s="43" t="str">
        <f>IF(AND(Home!$A$1&gt;=Leave[[#This Row],[Start Time]],Home!$A$1&lt;=Leave[[#This Row],[End Time]]),Home!$A$1,"No Aplica")</f>
        <v>No Aplica</v>
      </c>
      <c r="N976" s="43" t="str">
        <f>Leave[[#This Row],[User Code (Owning User) (Usuario)]]&amp;Leave[[#This Row],[fecha activa]]</f>
        <v>MIE2025300723873No Aplica</v>
      </c>
    </row>
    <row r="977" spans="1:14" x14ac:dyDescent="0.3">
      <c r="A977" s="43" t="s">
        <v>468</v>
      </c>
      <c r="B977" s="3">
        <v>45922</v>
      </c>
      <c r="C977" s="3">
        <v>45922</v>
      </c>
      <c r="D977" s="43" t="s">
        <v>469</v>
      </c>
      <c r="E977" s="43" t="s">
        <v>1585</v>
      </c>
      <c r="F977" s="43" t="s">
        <v>1587</v>
      </c>
      <c r="G977">
        <v>480</v>
      </c>
      <c r="H977">
        <v>480</v>
      </c>
      <c r="I977" s="43" t="s">
        <v>1586</v>
      </c>
      <c r="J977" s="43" t="s">
        <v>974</v>
      </c>
      <c r="K977" s="43" t="s">
        <v>177</v>
      </c>
      <c r="L977" s="43" t="str">
        <f>IF(AND(Home!$A$1&gt;=Leave[[#This Row],[Start Time]],Home!$A$1&lt;=Leave[[#This Row],[End Time]]),"Aplica","No Aplica")</f>
        <v>Aplica</v>
      </c>
      <c r="M977" s="43">
        <f>IF(AND(Home!$A$1&gt;=Leave[[#This Row],[Start Time]],Home!$A$1&lt;=Leave[[#This Row],[End Time]]),Home!$A$1,"No Aplica")</f>
        <v>45922</v>
      </c>
      <c r="N977" s="43" t="str">
        <f>Leave[[#This Row],[User Code (Owning User) (Usuario)]]&amp;Leave[[#This Row],[fecha activa]]</f>
        <v>MIE202527032186145922</v>
      </c>
    </row>
    <row r="978" spans="1:14" x14ac:dyDescent="0.3">
      <c r="A978" s="43" t="s">
        <v>468</v>
      </c>
      <c r="B978" s="3">
        <v>45915</v>
      </c>
      <c r="C978" s="3">
        <v>45915</v>
      </c>
      <c r="D978" s="43" t="s">
        <v>469</v>
      </c>
      <c r="E978" s="43" t="s">
        <v>1585</v>
      </c>
      <c r="F978" s="43" t="s">
        <v>1587</v>
      </c>
      <c r="G978">
        <v>480</v>
      </c>
      <c r="H978">
        <v>480</v>
      </c>
      <c r="I978" s="43" t="s">
        <v>1586</v>
      </c>
      <c r="J978" s="43" t="s">
        <v>974</v>
      </c>
      <c r="K978" s="43" t="s">
        <v>177</v>
      </c>
      <c r="L978" s="43" t="str">
        <f>IF(AND(Home!$A$1&gt;=Leave[[#This Row],[Start Time]],Home!$A$1&lt;=Leave[[#This Row],[End Time]]),"Aplica","No Aplica")</f>
        <v>No Aplica</v>
      </c>
      <c r="M978" s="43" t="str">
        <f>IF(AND(Home!$A$1&gt;=Leave[[#This Row],[Start Time]],Home!$A$1&lt;=Leave[[#This Row],[End Time]]),Home!$A$1,"No Aplica")</f>
        <v>No Aplica</v>
      </c>
      <c r="N978" s="43" t="str">
        <f>Leave[[#This Row],[User Code (Owning User) (Usuario)]]&amp;Leave[[#This Row],[fecha activa]]</f>
        <v>MIE2025270321861No Aplica</v>
      </c>
    </row>
    <row r="979" spans="1:14" x14ac:dyDescent="0.3">
      <c r="A979" s="43" t="s">
        <v>468</v>
      </c>
      <c r="B979" s="3">
        <v>45908</v>
      </c>
      <c r="C979" s="3">
        <v>45908</v>
      </c>
      <c r="D979" s="43" t="s">
        <v>469</v>
      </c>
      <c r="E979" s="43" t="s">
        <v>1585</v>
      </c>
      <c r="F979" s="43" t="s">
        <v>1587</v>
      </c>
      <c r="G979">
        <v>480</v>
      </c>
      <c r="H979">
        <v>480</v>
      </c>
      <c r="I979" s="43" t="s">
        <v>1586</v>
      </c>
      <c r="J979" s="43" t="s">
        <v>974</v>
      </c>
      <c r="K979" s="43" t="s">
        <v>177</v>
      </c>
      <c r="L979" s="43" t="str">
        <f>IF(AND(Home!$A$1&gt;=Leave[[#This Row],[Start Time]],Home!$A$1&lt;=Leave[[#This Row],[End Time]]),"Aplica","No Aplica")</f>
        <v>No Aplica</v>
      </c>
      <c r="M979" s="43" t="str">
        <f>IF(AND(Home!$A$1&gt;=Leave[[#This Row],[Start Time]],Home!$A$1&lt;=Leave[[#This Row],[End Time]]),Home!$A$1,"No Aplica")</f>
        <v>No Aplica</v>
      </c>
      <c r="N979" s="43" t="str">
        <f>Leave[[#This Row],[User Code (Owning User) (Usuario)]]&amp;Leave[[#This Row],[fecha activa]]</f>
        <v>MIE2025270321861No Aplica</v>
      </c>
    </row>
    <row r="980" spans="1:14" x14ac:dyDescent="0.3">
      <c r="A980" s="43" t="s">
        <v>468</v>
      </c>
      <c r="B980" s="3">
        <v>45901</v>
      </c>
      <c r="C980" s="3">
        <v>45901</v>
      </c>
      <c r="D980" s="43" t="s">
        <v>469</v>
      </c>
      <c r="E980" s="43" t="s">
        <v>1585</v>
      </c>
      <c r="F980" s="43" t="s">
        <v>1587</v>
      </c>
      <c r="G980">
        <v>480</v>
      </c>
      <c r="H980">
        <v>480</v>
      </c>
      <c r="I980" s="43" t="s">
        <v>1586</v>
      </c>
      <c r="J980" s="43" t="s">
        <v>974</v>
      </c>
      <c r="K980" s="43" t="s">
        <v>177</v>
      </c>
      <c r="L980" s="43" t="str">
        <f>IF(AND(Home!$A$1&gt;=Leave[[#This Row],[Start Time]],Home!$A$1&lt;=Leave[[#This Row],[End Time]]),"Aplica","No Aplica")</f>
        <v>No Aplica</v>
      </c>
      <c r="M980" s="43" t="str">
        <f>IF(AND(Home!$A$1&gt;=Leave[[#This Row],[Start Time]],Home!$A$1&lt;=Leave[[#This Row],[End Time]]),Home!$A$1,"No Aplica")</f>
        <v>No Aplica</v>
      </c>
      <c r="N980" s="43" t="str">
        <f>Leave[[#This Row],[User Code (Owning User) (Usuario)]]&amp;Leave[[#This Row],[fecha activa]]</f>
        <v>MIE2025270321861No Aplica</v>
      </c>
    </row>
    <row r="981" spans="1:14" x14ac:dyDescent="0.3">
      <c r="A981" s="43" t="s">
        <v>465</v>
      </c>
      <c r="B981" s="3">
        <v>45924</v>
      </c>
      <c r="C981" s="3">
        <v>45924</v>
      </c>
      <c r="D981" s="43" t="s">
        <v>489</v>
      </c>
      <c r="E981" s="43" t="s">
        <v>119</v>
      </c>
      <c r="F981" s="43" t="s">
        <v>120</v>
      </c>
      <c r="G981">
        <v>540</v>
      </c>
      <c r="H981">
        <v>540</v>
      </c>
      <c r="I981" s="43" t="s">
        <v>1010</v>
      </c>
      <c r="J981" s="43" t="s">
        <v>1487</v>
      </c>
      <c r="K981" s="43" t="s">
        <v>177</v>
      </c>
      <c r="L981" s="43" t="str">
        <f>IF(AND(Home!$A$1&gt;=Leave[[#This Row],[Start Time]],Home!$A$1&lt;=Leave[[#This Row],[End Time]]),"Aplica","No Aplica")</f>
        <v>No Aplica</v>
      </c>
      <c r="M981" s="43" t="str">
        <f>IF(AND(Home!$A$1&gt;=Leave[[#This Row],[Start Time]],Home!$A$1&lt;=Leave[[#This Row],[End Time]]),Home!$A$1,"No Aplica")</f>
        <v>No Aplica</v>
      </c>
      <c r="N981" s="43" t="str">
        <f>Leave[[#This Row],[User Code (Owning User) (Usuario)]]&amp;Leave[[#This Row],[fecha activa]]</f>
        <v>MIE202102072059No Aplica</v>
      </c>
    </row>
    <row r="982" spans="1:14" x14ac:dyDescent="0.3">
      <c r="A982" s="43" t="s">
        <v>465</v>
      </c>
      <c r="B982" s="3">
        <v>45912</v>
      </c>
      <c r="C982" s="3">
        <v>45912</v>
      </c>
      <c r="D982" s="43" t="s">
        <v>3457</v>
      </c>
      <c r="E982" s="43" t="s">
        <v>119</v>
      </c>
      <c r="F982" s="43" t="s">
        <v>120</v>
      </c>
      <c r="G982">
        <v>90</v>
      </c>
      <c r="H982">
        <v>90</v>
      </c>
      <c r="I982" s="43" t="s">
        <v>1010</v>
      </c>
      <c r="J982" s="43" t="s">
        <v>1487</v>
      </c>
      <c r="K982" s="43" t="s">
        <v>177</v>
      </c>
      <c r="L982" s="43" t="str">
        <f>IF(AND(Home!$A$1&gt;=Leave[[#This Row],[Start Time]],Home!$A$1&lt;=Leave[[#This Row],[End Time]]),"Aplica","No Aplica")</f>
        <v>No Aplica</v>
      </c>
      <c r="M982" s="43" t="str">
        <f>IF(AND(Home!$A$1&gt;=Leave[[#This Row],[Start Time]],Home!$A$1&lt;=Leave[[#This Row],[End Time]]),Home!$A$1,"No Aplica")</f>
        <v>No Aplica</v>
      </c>
      <c r="N982" s="43" t="str">
        <f>Leave[[#This Row],[User Code (Owning User) (Usuario)]]&amp;Leave[[#This Row],[fecha activa]]</f>
        <v>MIE202102072059No Aplica</v>
      </c>
    </row>
    <row r="983" spans="1:14" x14ac:dyDescent="0.3">
      <c r="A983" s="43" t="s">
        <v>465</v>
      </c>
      <c r="B983" s="3">
        <v>45917</v>
      </c>
      <c r="C983" s="3">
        <v>45917</v>
      </c>
      <c r="D983" s="43" t="s">
        <v>489</v>
      </c>
      <c r="E983" s="43" t="s">
        <v>119</v>
      </c>
      <c r="F983" s="43" t="s">
        <v>120</v>
      </c>
      <c r="G983">
        <v>540</v>
      </c>
      <c r="H983">
        <v>540</v>
      </c>
      <c r="I983" s="43" t="s">
        <v>1010</v>
      </c>
      <c r="J983" s="43" t="s">
        <v>1487</v>
      </c>
      <c r="K983" s="43" t="s">
        <v>177</v>
      </c>
      <c r="L983" s="43" t="str">
        <f>IF(AND(Home!$A$1&gt;=Leave[[#This Row],[Start Time]],Home!$A$1&lt;=Leave[[#This Row],[End Time]]),"Aplica","No Aplica")</f>
        <v>No Aplica</v>
      </c>
      <c r="M983" s="43" t="str">
        <f>IF(AND(Home!$A$1&gt;=Leave[[#This Row],[Start Time]],Home!$A$1&lt;=Leave[[#This Row],[End Time]]),Home!$A$1,"No Aplica")</f>
        <v>No Aplica</v>
      </c>
      <c r="N983" s="43" t="str">
        <f>Leave[[#This Row],[User Code (Owning User) (Usuario)]]&amp;Leave[[#This Row],[fecha activa]]</f>
        <v>MIE202102072059No Aplica</v>
      </c>
    </row>
    <row r="984" spans="1:14" x14ac:dyDescent="0.3">
      <c r="A984" s="43" t="s">
        <v>465</v>
      </c>
      <c r="B984" s="3">
        <v>45902</v>
      </c>
      <c r="C984" s="3">
        <v>45902</v>
      </c>
      <c r="D984" s="43" t="s">
        <v>2913</v>
      </c>
      <c r="E984" s="43" t="s">
        <v>119</v>
      </c>
      <c r="F984" s="43" t="s">
        <v>120</v>
      </c>
      <c r="G984">
        <v>120</v>
      </c>
      <c r="H984">
        <v>120</v>
      </c>
      <c r="I984" s="43" t="s">
        <v>1010</v>
      </c>
      <c r="J984" s="43" t="s">
        <v>1487</v>
      </c>
      <c r="K984" s="43" t="s">
        <v>177</v>
      </c>
      <c r="L984" s="43" t="str">
        <f>IF(AND(Home!$A$1&gt;=Leave[[#This Row],[Start Time]],Home!$A$1&lt;=Leave[[#This Row],[End Time]]),"Aplica","No Aplica")</f>
        <v>No Aplica</v>
      </c>
      <c r="M984" s="43" t="str">
        <f>IF(AND(Home!$A$1&gt;=Leave[[#This Row],[Start Time]],Home!$A$1&lt;=Leave[[#This Row],[End Time]]),Home!$A$1,"No Aplica")</f>
        <v>No Aplica</v>
      </c>
      <c r="N984" s="43" t="str">
        <f>Leave[[#This Row],[User Code (Owning User) (Usuario)]]&amp;Leave[[#This Row],[fecha activa]]</f>
        <v>MIE202102072059No Aplica</v>
      </c>
    </row>
    <row r="985" spans="1:14" x14ac:dyDescent="0.3">
      <c r="A985" s="43" t="s">
        <v>465</v>
      </c>
      <c r="B985" s="3">
        <v>45910</v>
      </c>
      <c r="C985" s="3">
        <v>45910</v>
      </c>
      <c r="D985" s="43" t="s">
        <v>489</v>
      </c>
      <c r="E985" s="43" t="s">
        <v>119</v>
      </c>
      <c r="F985" s="43" t="s">
        <v>120</v>
      </c>
      <c r="G985">
        <v>540</v>
      </c>
      <c r="H985">
        <v>540</v>
      </c>
      <c r="I985" s="43" t="s">
        <v>1010</v>
      </c>
      <c r="J985" s="43" t="s">
        <v>1487</v>
      </c>
      <c r="K985" s="43" t="s">
        <v>177</v>
      </c>
      <c r="L985" s="43" t="str">
        <f>IF(AND(Home!$A$1&gt;=Leave[[#This Row],[Start Time]],Home!$A$1&lt;=Leave[[#This Row],[End Time]]),"Aplica","No Aplica")</f>
        <v>No Aplica</v>
      </c>
      <c r="M985" s="43" t="str">
        <f>IF(AND(Home!$A$1&gt;=Leave[[#This Row],[Start Time]],Home!$A$1&lt;=Leave[[#This Row],[End Time]]),Home!$A$1,"No Aplica")</f>
        <v>No Aplica</v>
      </c>
      <c r="N985" s="43" t="str">
        <f>Leave[[#This Row],[User Code (Owning User) (Usuario)]]&amp;Leave[[#This Row],[fecha activa]]</f>
        <v>MIE202102072059No Aplica</v>
      </c>
    </row>
    <row r="986" spans="1:14" x14ac:dyDescent="0.3">
      <c r="A986" s="43" t="s">
        <v>465</v>
      </c>
      <c r="B986" s="3">
        <v>45903</v>
      </c>
      <c r="C986" s="3">
        <v>45903</v>
      </c>
      <c r="D986" s="43" t="s">
        <v>489</v>
      </c>
      <c r="E986" s="43" t="s">
        <v>119</v>
      </c>
      <c r="F986" s="43" t="s">
        <v>120</v>
      </c>
      <c r="G986">
        <v>480</v>
      </c>
      <c r="H986">
        <v>480</v>
      </c>
      <c r="I986" s="43" t="s">
        <v>1010</v>
      </c>
      <c r="J986" s="43" t="s">
        <v>1487</v>
      </c>
      <c r="K986" s="43" t="s">
        <v>177</v>
      </c>
      <c r="L986" s="43" t="str">
        <f>IF(AND(Home!$A$1&gt;=Leave[[#This Row],[Start Time]],Home!$A$1&lt;=Leave[[#This Row],[End Time]]),"Aplica","No Aplica")</f>
        <v>No Aplica</v>
      </c>
      <c r="M986" s="43" t="str">
        <f>IF(AND(Home!$A$1&gt;=Leave[[#This Row],[Start Time]],Home!$A$1&lt;=Leave[[#This Row],[End Time]]),Home!$A$1,"No Aplica")</f>
        <v>No Aplica</v>
      </c>
      <c r="N986" s="43" t="str">
        <f>Leave[[#This Row],[User Code (Owning User) (Usuario)]]&amp;Leave[[#This Row],[fecha activa]]</f>
        <v>MIE202102072059No Aplica</v>
      </c>
    </row>
    <row r="987" spans="1:14" x14ac:dyDescent="0.3">
      <c r="A987" s="43" t="s">
        <v>476</v>
      </c>
      <c r="B987" s="3">
        <v>45927</v>
      </c>
      <c r="C987" s="3">
        <v>45927</v>
      </c>
      <c r="D987" s="43" t="s">
        <v>490</v>
      </c>
      <c r="E987" s="43" t="s">
        <v>437</v>
      </c>
      <c r="F987" s="43" t="s">
        <v>438</v>
      </c>
      <c r="G987">
        <v>180</v>
      </c>
      <c r="H987">
        <v>180</v>
      </c>
      <c r="I987" s="43" t="s">
        <v>1094</v>
      </c>
      <c r="J987" s="43" t="s">
        <v>983</v>
      </c>
      <c r="K987" s="43" t="s">
        <v>223</v>
      </c>
      <c r="L987" s="43" t="str">
        <f>IF(AND(Home!$A$1&gt;=Leave[[#This Row],[Start Time]],Home!$A$1&lt;=Leave[[#This Row],[End Time]]),"Aplica","No Aplica")</f>
        <v>No Aplica</v>
      </c>
      <c r="M987" s="43" t="str">
        <f>IF(AND(Home!$A$1&gt;=Leave[[#This Row],[Start Time]],Home!$A$1&lt;=Leave[[#This Row],[End Time]]),Home!$A$1,"No Aplica")</f>
        <v>No Aplica</v>
      </c>
      <c r="N987" s="43" t="str">
        <f>Leave[[#This Row],[User Code (Owning User) (Usuario)]]&amp;Leave[[#This Row],[fecha activa]]</f>
        <v>MIE2024090214319No Aplica</v>
      </c>
    </row>
    <row r="988" spans="1:14" x14ac:dyDescent="0.3">
      <c r="A988" s="43" t="s">
        <v>471</v>
      </c>
      <c r="B988" s="3">
        <v>45922</v>
      </c>
      <c r="C988" s="3">
        <v>45922</v>
      </c>
      <c r="D988" s="43" t="s">
        <v>472</v>
      </c>
      <c r="E988" s="43" t="s">
        <v>437</v>
      </c>
      <c r="F988" s="43" t="s">
        <v>438</v>
      </c>
      <c r="G988">
        <v>540</v>
      </c>
      <c r="H988">
        <v>540</v>
      </c>
      <c r="I988" s="43" t="s">
        <v>1094</v>
      </c>
      <c r="J988" s="43" t="s">
        <v>983</v>
      </c>
      <c r="K988" s="43" t="s">
        <v>223</v>
      </c>
      <c r="L988" s="43" t="str">
        <f>IF(AND(Home!$A$1&gt;=Leave[[#This Row],[Start Time]],Home!$A$1&lt;=Leave[[#This Row],[End Time]]),"Aplica","No Aplica")</f>
        <v>Aplica</v>
      </c>
      <c r="M988" s="43">
        <f>IF(AND(Home!$A$1&gt;=Leave[[#This Row],[Start Time]],Home!$A$1&lt;=Leave[[#This Row],[End Time]]),Home!$A$1,"No Aplica")</f>
        <v>45922</v>
      </c>
      <c r="N988" s="43" t="str">
        <f>Leave[[#This Row],[User Code (Owning User) (Usuario)]]&amp;Leave[[#This Row],[fecha activa]]</f>
        <v>MIE202409021431945922</v>
      </c>
    </row>
    <row r="989" spans="1:14" x14ac:dyDescent="0.3">
      <c r="A989" s="43" t="s">
        <v>465</v>
      </c>
      <c r="B989" s="3">
        <v>45928</v>
      </c>
      <c r="C989" s="3">
        <v>45928</v>
      </c>
      <c r="D989" s="43" t="s">
        <v>499</v>
      </c>
      <c r="E989" s="43" t="s">
        <v>437</v>
      </c>
      <c r="F989" s="43" t="s">
        <v>438</v>
      </c>
      <c r="G989">
        <v>540</v>
      </c>
      <c r="H989">
        <v>540</v>
      </c>
      <c r="I989" s="43" t="s">
        <v>1094</v>
      </c>
      <c r="J989" s="43" t="s">
        <v>983</v>
      </c>
      <c r="K989" s="43" t="s">
        <v>223</v>
      </c>
      <c r="L989" s="43" t="str">
        <f>IF(AND(Home!$A$1&gt;=Leave[[#This Row],[Start Time]],Home!$A$1&lt;=Leave[[#This Row],[End Time]]),"Aplica","No Aplica")</f>
        <v>No Aplica</v>
      </c>
      <c r="M989" s="43" t="str">
        <f>IF(AND(Home!$A$1&gt;=Leave[[#This Row],[Start Time]],Home!$A$1&lt;=Leave[[#This Row],[End Time]]),Home!$A$1,"No Aplica")</f>
        <v>No Aplica</v>
      </c>
      <c r="N989" s="43" t="str">
        <f>Leave[[#This Row],[User Code (Owning User) (Usuario)]]&amp;Leave[[#This Row],[fecha activa]]</f>
        <v>MIE2024090214319No Aplica</v>
      </c>
    </row>
    <row r="990" spans="1:14" x14ac:dyDescent="0.3">
      <c r="A990" s="43" t="s">
        <v>476</v>
      </c>
      <c r="B990" s="3">
        <v>45920</v>
      </c>
      <c r="C990" s="3">
        <v>45920</v>
      </c>
      <c r="D990" s="43" t="s">
        <v>490</v>
      </c>
      <c r="E990" s="43" t="s">
        <v>437</v>
      </c>
      <c r="F990" s="43" t="s">
        <v>438</v>
      </c>
      <c r="G990">
        <v>180</v>
      </c>
      <c r="H990">
        <v>180</v>
      </c>
      <c r="I990" s="43" t="s">
        <v>1094</v>
      </c>
      <c r="J990" s="43" t="s">
        <v>983</v>
      </c>
      <c r="K990" s="43" t="s">
        <v>223</v>
      </c>
      <c r="L990" s="43" t="str">
        <f>IF(AND(Home!$A$1&gt;=Leave[[#This Row],[Start Time]],Home!$A$1&lt;=Leave[[#This Row],[End Time]]),"Aplica","No Aplica")</f>
        <v>No Aplica</v>
      </c>
      <c r="M990" s="43" t="str">
        <f>IF(AND(Home!$A$1&gt;=Leave[[#This Row],[Start Time]],Home!$A$1&lt;=Leave[[#This Row],[End Time]]),Home!$A$1,"No Aplica")</f>
        <v>No Aplica</v>
      </c>
      <c r="N990" s="43" t="str">
        <f>Leave[[#This Row],[User Code (Owning User) (Usuario)]]&amp;Leave[[#This Row],[fecha activa]]</f>
        <v>MIE2024090214319No Aplica</v>
      </c>
    </row>
    <row r="991" spans="1:14" x14ac:dyDescent="0.3">
      <c r="A991" s="43" t="s">
        <v>465</v>
      </c>
      <c r="B991" s="3">
        <v>45921</v>
      </c>
      <c r="C991" s="3">
        <v>45921</v>
      </c>
      <c r="D991" s="43" t="s">
        <v>635</v>
      </c>
      <c r="E991" s="43" t="s">
        <v>437</v>
      </c>
      <c r="F991" s="43" t="s">
        <v>438</v>
      </c>
      <c r="G991">
        <v>540</v>
      </c>
      <c r="H991">
        <v>540</v>
      </c>
      <c r="I991" s="43" t="s">
        <v>1094</v>
      </c>
      <c r="J991" s="43" t="s">
        <v>983</v>
      </c>
      <c r="K991" s="43" t="s">
        <v>223</v>
      </c>
      <c r="L991" s="43" t="str">
        <f>IF(AND(Home!$A$1&gt;=Leave[[#This Row],[Start Time]],Home!$A$1&lt;=Leave[[#This Row],[End Time]]),"Aplica","No Aplica")</f>
        <v>No Aplica</v>
      </c>
      <c r="M991" s="43" t="str">
        <f>IF(AND(Home!$A$1&gt;=Leave[[#This Row],[Start Time]],Home!$A$1&lt;=Leave[[#This Row],[End Time]]),Home!$A$1,"No Aplica")</f>
        <v>No Aplica</v>
      </c>
      <c r="N991" s="43" t="str">
        <f>Leave[[#This Row],[User Code (Owning User) (Usuario)]]&amp;Leave[[#This Row],[fecha activa]]</f>
        <v>MIE2024090214319No Aplica</v>
      </c>
    </row>
    <row r="992" spans="1:14" x14ac:dyDescent="0.3">
      <c r="A992" s="43" t="s">
        <v>471</v>
      </c>
      <c r="B992" s="3">
        <v>45915</v>
      </c>
      <c r="C992" s="3">
        <v>45915</v>
      </c>
      <c r="D992" s="43" t="s">
        <v>496</v>
      </c>
      <c r="E992" s="43" t="s">
        <v>437</v>
      </c>
      <c r="F992" s="43" t="s">
        <v>438</v>
      </c>
      <c r="G992">
        <v>540</v>
      </c>
      <c r="H992">
        <v>540</v>
      </c>
      <c r="I992" s="43" t="s">
        <v>1094</v>
      </c>
      <c r="J992" s="43" t="s">
        <v>983</v>
      </c>
      <c r="K992" s="43" t="s">
        <v>223</v>
      </c>
      <c r="L992" s="43" t="str">
        <f>IF(AND(Home!$A$1&gt;=Leave[[#This Row],[Start Time]],Home!$A$1&lt;=Leave[[#This Row],[End Time]]),"Aplica","No Aplica")</f>
        <v>No Aplica</v>
      </c>
      <c r="M992" s="43" t="str">
        <f>IF(AND(Home!$A$1&gt;=Leave[[#This Row],[Start Time]],Home!$A$1&lt;=Leave[[#This Row],[End Time]]),Home!$A$1,"No Aplica")</f>
        <v>No Aplica</v>
      </c>
      <c r="N992" s="43" t="str">
        <f>Leave[[#This Row],[User Code (Owning User) (Usuario)]]&amp;Leave[[#This Row],[fecha activa]]</f>
        <v>MIE2024090214319No Aplica</v>
      </c>
    </row>
    <row r="993" spans="1:14" x14ac:dyDescent="0.3">
      <c r="A993" s="43" t="s">
        <v>471</v>
      </c>
      <c r="B993" s="3">
        <v>45905</v>
      </c>
      <c r="C993" s="3">
        <v>45905</v>
      </c>
      <c r="D993" s="43" t="s">
        <v>3077</v>
      </c>
      <c r="E993" s="43" t="s">
        <v>437</v>
      </c>
      <c r="F993" s="43" t="s">
        <v>438</v>
      </c>
      <c r="G993">
        <v>180</v>
      </c>
      <c r="H993">
        <v>180</v>
      </c>
      <c r="I993" s="43" t="s">
        <v>1094</v>
      </c>
      <c r="J993" s="43" t="s">
        <v>983</v>
      </c>
      <c r="K993" s="43" t="s">
        <v>223</v>
      </c>
      <c r="L993" s="43" t="str">
        <f>IF(AND(Home!$A$1&gt;=Leave[[#This Row],[Start Time]],Home!$A$1&lt;=Leave[[#This Row],[End Time]]),"Aplica","No Aplica")</f>
        <v>No Aplica</v>
      </c>
      <c r="M993" s="43" t="str">
        <f>IF(AND(Home!$A$1&gt;=Leave[[#This Row],[Start Time]],Home!$A$1&lt;=Leave[[#This Row],[End Time]]),Home!$A$1,"No Aplica")</f>
        <v>No Aplica</v>
      </c>
      <c r="N993" s="43" t="str">
        <f>Leave[[#This Row],[User Code (Owning User) (Usuario)]]&amp;Leave[[#This Row],[fecha activa]]</f>
        <v>MIE2024090214319No Aplica</v>
      </c>
    </row>
    <row r="994" spans="1:14" x14ac:dyDescent="0.3">
      <c r="A994" s="43" t="s">
        <v>471</v>
      </c>
      <c r="B994" s="3">
        <v>45904</v>
      </c>
      <c r="C994" s="3">
        <v>45904</v>
      </c>
      <c r="D994" s="43" t="s">
        <v>3078</v>
      </c>
      <c r="E994" s="43" t="s">
        <v>437</v>
      </c>
      <c r="F994" s="43" t="s">
        <v>438</v>
      </c>
      <c r="G994">
        <v>360</v>
      </c>
      <c r="H994">
        <v>360</v>
      </c>
      <c r="I994" s="43" t="s">
        <v>1094</v>
      </c>
      <c r="J994" s="43" t="s">
        <v>983</v>
      </c>
      <c r="K994" s="43" t="s">
        <v>223</v>
      </c>
      <c r="L994" s="43" t="str">
        <f>IF(AND(Home!$A$1&gt;=Leave[[#This Row],[Start Time]],Home!$A$1&lt;=Leave[[#This Row],[End Time]]),"Aplica","No Aplica")</f>
        <v>No Aplica</v>
      </c>
      <c r="M994" s="43" t="str">
        <f>IF(AND(Home!$A$1&gt;=Leave[[#This Row],[Start Time]],Home!$A$1&lt;=Leave[[#This Row],[End Time]]),Home!$A$1,"No Aplica")</f>
        <v>No Aplica</v>
      </c>
      <c r="N994" s="43" t="str">
        <f>Leave[[#This Row],[User Code (Owning User) (Usuario)]]&amp;Leave[[#This Row],[fecha activa]]</f>
        <v>MIE2024090214319No Aplica</v>
      </c>
    </row>
    <row r="995" spans="1:14" x14ac:dyDescent="0.3">
      <c r="A995" s="43" t="s">
        <v>476</v>
      </c>
      <c r="B995" s="3">
        <v>45913</v>
      </c>
      <c r="C995" s="3">
        <v>45913</v>
      </c>
      <c r="D995" s="43" t="s">
        <v>490</v>
      </c>
      <c r="E995" s="43" t="s">
        <v>437</v>
      </c>
      <c r="F995" s="43" t="s">
        <v>438</v>
      </c>
      <c r="G995">
        <v>180</v>
      </c>
      <c r="H995">
        <v>180</v>
      </c>
      <c r="I995" s="43" t="s">
        <v>1094</v>
      </c>
      <c r="J995" s="43" t="s">
        <v>983</v>
      </c>
      <c r="K995" s="43" t="s">
        <v>223</v>
      </c>
      <c r="L995" s="43" t="str">
        <f>IF(AND(Home!$A$1&gt;=Leave[[#This Row],[Start Time]],Home!$A$1&lt;=Leave[[#This Row],[End Time]]),"Aplica","No Aplica")</f>
        <v>No Aplica</v>
      </c>
      <c r="M995" s="43" t="str">
        <f>IF(AND(Home!$A$1&gt;=Leave[[#This Row],[Start Time]],Home!$A$1&lt;=Leave[[#This Row],[End Time]]),Home!$A$1,"No Aplica")</f>
        <v>No Aplica</v>
      </c>
      <c r="N995" s="43" t="str">
        <f>Leave[[#This Row],[User Code (Owning User) (Usuario)]]&amp;Leave[[#This Row],[fecha activa]]</f>
        <v>MIE2024090214319No Aplica</v>
      </c>
    </row>
    <row r="996" spans="1:14" x14ac:dyDescent="0.3">
      <c r="A996" s="43" t="s">
        <v>465</v>
      </c>
      <c r="B996" s="3">
        <v>45914</v>
      </c>
      <c r="C996" s="3">
        <v>45914</v>
      </c>
      <c r="D996" s="43" t="s">
        <v>499</v>
      </c>
      <c r="E996" s="43" t="s">
        <v>437</v>
      </c>
      <c r="F996" s="43" t="s">
        <v>438</v>
      </c>
      <c r="G996">
        <v>540</v>
      </c>
      <c r="H996">
        <v>540</v>
      </c>
      <c r="I996" s="43" t="s">
        <v>1094</v>
      </c>
      <c r="J996" s="43" t="s">
        <v>983</v>
      </c>
      <c r="K996" s="43" t="s">
        <v>223</v>
      </c>
      <c r="L996" s="43" t="str">
        <f>IF(AND(Home!$A$1&gt;=Leave[[#This Row],[Start Time]],Home!$A$1&lt;=Leave[[#This Row],[End Time]]),"Aplica","No Aplica")</f>
        <v>No Aplica</v>
      </c>
      <c r="M996" s="43" t="str">
        <f>IF(AND(Home!$A$1&gt;=Leave[[#This Row],[Start Time]],Home!$A$1&lt;=Leave[[#This Row],[End Time]]),Home!$A$1,"No Aplica")</f>
        <v>No Aplica</v>
      </c>
      <c r="N996" s="43" t="str">
        <f>Leave[[#This Row],[User Code (Owning User) (Usuario)]]&amp;Leave[[#This Row],[fecha activa]]</f>
        <v>MIE2024090214319No Aplica</v>
      </c>
    </row>
    <row r="997" spans="1:14" x14ac:dyDescent="0.3">
      <c r="A997" s="43" t="s">
        <v>471</v>
      </c>
      <c r="B997" s="3">
        <v>45908</v>
      </c>
      <c r="C997" s="3">
        <v>45908</v>
      </c>
      <c r="D997" s="43" t="s">
        <v>472</v>
      </c>
      <c r="E997" s="43" t="s">
        <v>437</v>
      </c>
      <c r="F997" s="43" t="s">
        <v>438</v>
      </c>
      <c r="G997">
        <v>540</v>
      </c>
      <c r="H997">
        <v>540</v>
      </c>
      <c r="I997" s="43" t="s">
        <v>1094</v>
      </c>
      <c r="J997" s="43" t="s">
        <v>983</v>
      </c>
      <c r="K997" s="43" t="s">
        <v>223</v>
      </c>
      <c r="L997" s="43" t="str">
        <f>IF(AND(Home!$A$1&gt;=Leave[[#This Row],[Start Time]],Home!$A$1&lt;=Leave[[#This Row],[End Time]]),"Aplica","No Aplica")</f>
        <v>No Aplica</v>
      </c>
      <c r="M997" s="43" t="str">
        <f>IF(AND(Home!$A$1&gt;=Leave[[#This Row],[Start Time]],Home!$A$1&lt;=Leave[[#This Row],[End Time]]),Home!$A$1,"No Aplica")</f>
        <v>No Aplica</v>
      </c>
      <c r="N997" s="43" t="str">
        <f>Leave[[#This Row],[User Code (Owning User) (Usuario)]]&amp;Leave[[#This Row],[fecha activa]]</f>
        <v>MIE2024090214319No Aplica</v>
      </c>
    </row>
    <row r="998" spans="1:14" x14ac:dyDescent="0.3">
      <c r="A998" s="43" t="s">
        <v>476</v>
      </c>
      <c r="B998" s="3">
        <v>45906</v>
      </c>
      <c r="C998" s="3">
        <v>45906</v>
      </c>
      <c r="D998" s="43" t="s">
        <v>491</v>
      </c>
      <c r="E998" s="43" t="s">
        <v>437</v>
      </c>
      <c r="F998" s="43" t="s">
        <v>438</v>
      </c>
      <c r="G998">
        <v>180</v>
      </c>
      <c r="H998">
        <v>180</v>
      </c>
      <c r="I998" s="43" t="s">
        <v>1094</v>
      </c>
      <c r="J998" s="43" t="s">
        <v>983</v>
      </c>
      <c r="K998" s="43" t="s">
        <v>223</v>
      </c>
      <c r="L998" s="43" t="str">
        <f>IF(AND(Home!$A$1&gt;=Leave[[#This Row],[Start Time]],Home!$A$1&lt;=Leave[[#This Row],[End Time]]),"Aplica","No Aplica")</f>
        <v>No Aplica</v>
      </c>
      <c r="M998" s="43" t="str">
        <f>IF(AND(Home!$A$1&gt;=Leave[[#This Row],[Start Time]],Home!$A$1&lt;=Leave[[#This Row],[End Time]]),Home!$A$1,"No Aplica")</f>
        <v>No Aplica</v>
      </c>
      <c r="N998" s="43" t="str">
        <f>Leave[[#This Row],[User Code (Owning User) (Usuario)]]&amp;Leave[[#This Row],[fecha activa]]</f>
        <v>MIE2024090214319No Aplica</v>
      </c>
    </row>
    <row r="999" spans="1:14" x14ac:dyDescent="0.3">
      <c r="A999" s="43" t="s">
        <v>465</v>
      </c>
      <c r="B999" s="3">
        <v>45907</v>
      </c>
      <c r="C999" s="3">
        <v>45907</v>
      </c>
      <c r="D999" s="43" t="s">
        <v>635</v>
      </c>
      <c r="E999" s="43" t="s">
        <v>437</v>
      </c>
      <c r="F999" s="43" t="s">
        <v>438</v>
      </c>
      <c r="G999">
        <v>540</v>
      </c>
      <c r="H999">
        <v>540</v>
      </c>
      <c r="I999" s="43" t="s">
        <v>1094</v>
      </c>
      <c r="J999" s="43" t="s">
        <v>983</v>
      </c>
      <c r="K999" s="43" t="s">
        <v>223</v>
      </c>
      <c r="L999" s="43" t="str">
        <f>IF(AND(Home!$A$1&gt;=Leave[[#This Row],[Start Time]],Home!$A$1&lt;=Leave[[#This Row],[End Time]]),"Aplica","No Aplica")</f>
        <v>No Aplica</v>
      </c>
      <c r="M999" s="43" t="str">
        <f>IF(AND(Home!$A$1&gt;=Leave[[#This Row],[Start Time]],Home!$A$1&lt;=Leave[[#This Row],[End Time]]),Home!$A$1,"No Aplica")</f>
        <v>No Aplica</v>
      </c>
      <c r="N999" s="43" t="str">
        <f>Leave[[#This Row],[User Code (Owning User) (Usuario)]]&amp;Leave[[#This Row],[fecha activa]]</f>
        <v>MIE2024090214319No Aplica</v>
      </c>
    </row>
    <row r="1000" spans="1:14" x14ac:dyDescent="0.3">
      <c r="A1000" s="43" t="s">
        <v>471</v>
      </c>
      <c r="B1000" s="3">
        <v>45901</v>
      </c>
      <c r="C1000" s="3">
        <v>45901</v>
      </c>
      <c r="D1000" s="43" t="s">
        <v>472</v>
      </c>
      <c r="E1000" s="43" t="s">
        <v>437</v>
      </c>
      <c r="F1000" s="43" t="s">
        <v>438</v>
      </c>
      <c r="G1000">
        <v>540</v>
      </c>
      <c r="H1000">
        <v>540</v>
      </c>
      <c r="I1000" s="43" t="s">
        <v>1094</v>
      </c>
      <c r="J1000" s="43" t="s">
        <v>983</v>
      </c>
      <c r="K1000" s="43" t="s">
        <v>223</v>
      </c>
      <c r="L1000" s="43" t="str">
        <f>IF(AND(Home!$A$1&gt;=Leave[[#This Row],[Start Time]],Home!$A$1&lt;=Leave[[#This Row],[End Time]]),"Aplica","No Aplica")</f>
        <v>No Aplica</v>
      </c>
      <c r="M1000" s="43" t="str">
        <f>IF(AND(Home!$A$1&gt;=Leave[[#This Row],[Start Time]],Home!$A$1&lt;=Leave[[#This Row],[End Time]]),Home!$A$1,"No Aplica")</f>
        <v>No Aplica</v>
      </c>
      <c r="N1000" s="43" t="str">
        <f>Leave[[#This Row],[User Code (Owning User) (Usuario)]]&amp;Leave[[#This Row],[fecha activa]]</f>
        <v>MIE2024090214319No Aplica</v>
      </c>
    </row>
    <row r="1001" spans="1:14" x14ac:dyDescent="0.3">
      <c r="A1001" s="43" t="s">
        <v>465</v>
      </c>
      <c r="B1001" s="3">
        <v>45924</v>
      </c>
      <c r="C1001" s="3">
        <v>45924</v>
      </c>
      <c r="D1001" s="43" t="s">
        <v>664</v>
      </c>
      <c r="E1001" s="43" t="s">
        <v>775</v>
      </c>
      <c r="F1001" s="43" t="s">
        <v>776</v>
      </c>
      <c r="G1001">
        <v>120</v>
      </c>
      <c r="H1001">
        <v>120</v>
      </c>
      <c r="I1001" s="43" t="s">
        <v>1116</v>
      </c>
      <c r="J1001" s="43" t="s">
        <v>973</v>
      </c>
      <c r="K1001" s="43" t="s">
        <v>177</v>
      </c>
      <c r="L1001" s="43" t="str">
        <f>IF(AND(Home!$A$1&gt;=Leave[[#This Row],[Start Time]],Home!$A$1&lt;=Leave[[#This Row],[End Time]]),"Aplica","No Aplica")</f>
        <v>No Aplica</v>
      </c>
      <c r="M1001" s="43" t="str">
        <f>IF(AND(Home!$A$1&gt;=Leave[[#This Row],[Start Time]],Home!$A$1&lt;=Leave[[#This Row],[End Time]]),Home!$A$1,"No Aplica")</f>
        <v>No Aplica</v>
      </c>
      <c r="N1001" s="43" t="str">
        <f>Leave[[#This Row],[User Code (Owning User) (Usuario)]]&amp;Leave[[#This Row],[fecha activa]]</f>
        <v>MIE2024091118165No Aplica</v>
      </c>
    </row>
    <row r="1002" spans="1:14" x14ac:dyDescent="0.3">
      <c r="A1002" s="43" t="s">
        <v>465</v>
      </c>
      <c r="B1002" s="3">
        <v>45922</v>
      </c>
      <c r="C1002" s="3">
        <v>45922</v>
      </c>
      <c r="D1002" s="43" t="s">
        <v>664</v>
      </c>
      <c r="E1002" s="43" t="s">
        <v>775</v>
      </c>
      <c r="F1002" s="43" t="s">
        <v>776</v>
      </c>
      <c r="G1002">
        <v>120</v>
      </c>
      <c r="H1002">
        <v>120</v>
      </c>
      <c r="I1002" s="43" t="s">
        <v>1116</v>
      </c>
      <c r="J1002" s="43" t="s">
        <v>973</v>
      </c>
      <c r="K1002" s="43" t="s">
        <v>177</v>
      </c>
      <c r="L1002" s="43" t="str">
        <f>IF(AND(Home!$A$1&gt;=Leave[[#This Row],[Start Time]],Home!$A$1&lt;=Leave[[#This Row],[End Time]]),"Aplica","No Aplica")</f>
        <v>Aplica</v>
      </c>
      <c r="M1002" s="43">
        <f>IF(AND(Home!$A$1&gt;=Leave[[#This Row],[Start Time]],Home!$A$1&lt;=Leave[[#This Row],[End Time]]),Home!$A$1,"No Aplica")</f>
        <v>45922</v>
      </c>
      <c r="N1002" s="43" t="str">
        <f>Leave[[#This Row],[User Code (Owning User) (Usuario)]]&amp;Leave[[#This Row],[fecha activa]]</f>
        <v>MIE202409111816545922</v>
      </c>
    </row>
    <row r="1003" spans="1:14" x14ac:dyDescent="0.3">
      <c r="A1003" s="43" t="s">
        <v>465</v>
      </c>
      <c r="B1003" s="3">
        <v>45923</v>
      </c>
      <c r="C1003" s="3">
        <v>45923</v>
      </c>
      <c r="D1003" s="43" t="s">
        <v>469</v>
      </c>
      <c r="E1003" s="43" t="s">
        <v>775</v>
      </c>
      <c r="F1003" s="43" t="s">
        <v>776</v>
      </c>
      <c r="G1003">
        <v>720</v>
      </c>
      <c r="H1003">
        <v>540</v>
      </c>
      <c r="I1003" s="43" t="s">
        <v>1116</v>
      </c>
      <c r="J1003" s="43" t="s">
        <v>973</v>
      </c>
      <c r="K1003" s="43" t="s">
        <v>177</v>
      </c>
      <c r="L1003" s="43" t="str">
        <f>IF(AND(Home!$A$1&gt;=Leave[[#This Row],[Start Time]],Home!$A$1&lt;=Leave[[#This Row],[End Time]]),"Aplica","No Aplica")</f>
        <v>No Aplica</v>
      </c>
      <c r="M1003" s="43" t="str">
        <f>IF(AND(Home!$A$1&gt;=Leave[[#This Row],[Start Time]],Home!$A$1&lt;=Leave[[#This Row],[End Time]]),Home!$A$1,"No Aplica")</f>
        <v>No Aplica</v>
      </c>
      <c r="N1003" s="43" t="str">
        <f>Leave[[#This Row],[User Code (Owning User) (Usuario)]]&amp;Leave[[#This Row],[fecha activa]]</f>
        <v>MIE2024091118165No Aplica</v>
      </c>
    </row>
    <row r="1004" spans="1:14" x14ac:dyDescent="0.3">
      <c r="A1004" s="43" t="s">
        <v>465</v>
      </c>
      <c r="B1004" s="3">
        <v>45910</v>
      </c>
      <c r="C1004" s="3">
        <v>45910</v>
      </c>
      <c r="D1004" s="43" t="s">
        <v>664</v>
      </c>
      <c r="E1004" s="43" t="s">
        <v>775</v>
      </c>
      <c r="F1004" s="43" t="s">
        <v>776</v>
      </c>
      <c r="G1004">
        <v>120</v>
      </c>
      <c r="H1004">
        <v>120</v>
      </c>
      <c r="I1004" s="43" t="s">
        <v>1116</v>
      </c>
      <c r="J1004" s="43" t="s">
        <v>973</v>
      </c>
      <c r="K1004" s="43" t="s">
        <v>177</v>
      </c>
      <c r="L1004" s="43" t="str">
        <f>IF(AND(Home!$A$1&gt;=Leave[[#This Row],[Start Time]],Home!$A$1&lt;=Leave[[#This Row],[End Time]]),"Aplica","No Aplica")</f>
        <v>No Aplica</v>
      </c>
      <c r="M1004" s="43" t="str">
        <f>IF(AND(Home!$A$1&gt;=Leave[[#This Row],[Start Time]],Home!$A$1&lt;=Leave[[#This Row],[End Time]]),Home!$A$1,"No Aplica")</f>
        <v>No Aplica</v>
      </c>
      <c r="N1004" s="43" t="str">
        <f>Leave[[#This Row],[User Code (Owning User) (Usuario)]]&amp;Leave[[#This Row],[fecha activa]]</f>
        <v>MIE2024091118165No Aplica</v>
      </c>
    </row>
    <row r="1005" spans="1:14" x14ac:dyDescent="0.3">
      <c r="A1005" s="43" t="s">
        <v>465</v>
      </c>
      <c r="B1005" s="3">
        <v>45917</v>
      </c>
      <c r="C1005" s="3">
        <v>45917</v>
      </c>
      <c r="D1005" s="43" t="s">
        <v>469</v>
      </c>
      <c r="E1005" s="43" t="s">
        <v>775</v>
      </c>
      <c r="F1005" s="43" t="s">
        <v>776</v>
      </c>
      <c r="G1005">
        <v>420</v>
      </c>
      <c r="H1005">
        <v>420</v>
      </c>
      <c r="I1005" s="43" t="s">
        <v>1116</v>
      </c>
      <c r="J1005" s="43" t="s">
        <v>973</v>
      </c>
      <c r="K1005" s="43" t="s">
        <v>177</v>
      </c>
      <c r="L1005" s="43" t="str">
        <f>IF(AND(Home!$A$1&gt;=Leave[[#This Row],[Start Time]],Home!$A$1&lt;=Leave[[#This Row],[End Time]]),"Aplica","No Aplica")</f>
        <v>No Aplica</v>
      </c>
      <c r="M1005" s="43" t="str">
        <f>IF(AND(Home!$A$1&gt;=Leave[[#This Row],[Start Time]],Home!$A$1&lt;=Leave[[#This Row],[End Time]]),Home!$A$1,"No Aplica")</f>
        <v>No Aplica</v>
      </c>
      <c r="N1005" s="43" t="str">
        <f>Leave[[#This Row],[User Code (Owning User) (Usuario)]]&amp;Leave[[#This Row],[fecha activa]]</f>
        <v>MIE2024091118165No Aplica</v>
      </c>
    </row>
    <row r="1006" spans="1:14" x14ac:dyDescent="0.3">
      <c r="A1006" s="43" t="s">
        <v>465</v>
      </c>
      <c r="B1006" s="3">
        <v>45918</v>
      </c>
      <c r="C1006" s="3">
        <v>45918</v>
      </c>
      <c r="D1006" s="43" t="s">
        <v>664</v>
      </c>
      <c r="E1006" s="43" t="s">
        <v>775</v>
      </c>
      <c r="F1006" s="43" t="s">
        <v>776</v>
      </c>
      <c r="G1006">
        <v>120</v>
      </c>
      <c r="H1006">
        <v>120</v>
      </c>
      <c r="I1006" s="43" t="s">
        <v>1116</v>
      </c>
      <c r="J1006" s="43" t="s">
        <v>973</v>
      </c>
      <c r="K1006" s="43" t="s">
        <v>177</v>
      </c>
      <c r="L1006" s="43" t="str">
        <f>IF(AND(Home!$A$1&gt;=Leave[[#This Row],[Start Time]],Home!$A$1&lt;=Leave[[#This Row],[End Time]]),"Aplica","No Aplica")</f>
        <v>No Aplica</v>
      </c>
      <c r="M1006" s="43" t="str">
        <f>IF(AND(Home!$A$1&gt;=Leave[[#This Row],[Start Time]],Home!$A$1&lt;=Leave[[#This Row],[End Time]]),Home!$A$1,"No Aplica")</f>
        <v>No Aplica</v>
      </c>
      <c r="N1006" s="43" t="str">
        <f>Leave[[#This Row],[User Code (Owning User) (Usuario)]]&amp;Leave[[#This Row],[fecha activa]]</f>
        <v>MIE2024091118165No Aplica</v>
      </c>
    </row>
    <row r="1007" spans="1:14" x14ac:dyDescent="0.3">
      <c r="A1007" s="43" t="s">
        <v>465</v>
      </c>
      <c r="B1007" s="3">
        <v>45915</v>
      </c>
      <c r="C1007" s="3">
        <v>45915</v>
      </c>
      <c r="D1007" s="43" t="s">
        <v>664</v>
      </c>
      <c r="E1007" s="43" t="s">
        <v>775</v>
      </c>
      <c r="F1007" s="43" t="s">
        <v>776</v>
      </c>
      <c r="G1007">
        <v>120</v>
      </c>
      <c r="H1007">
        <v>120</v>
      </c>
      <c r="I1007" s="43" t="s">
        <v>1116</v>
      </c>
      <c r="J1007" s="43" t="s">
        <v>973</v>
      </c>
      <c r="K1007" s="43" t="s">
        <v>177</v>
      </c>
      <c r="L1007" s="43" t="str">
        <f>IF(AND(Home!$A$1&gt;=Leave[[#This Row],[Start Time]],Home!$A$1&lt;=Leave[[#This Row],[End Time]]),"Aplica","No Aplica")</f>
        <v>No Aplica</v>
      </c>
      <c r="M1007" s="43" t="str">
        <f>IF(AND(Home!$A$1&gt;=Leave[[#This Row],[Start Time]],Home!$A$1&lt;=Leave[[#This Row],[End Time]]),Home!$A$1,"No Aplica")</f>
        <v>No Aplica</v>
      </c>
      <c r="N1007" s="43" t="str">
        <f>Leave[[#This Row],[User Code (Owning User) (Usuario)]]&amp;Leave[[#This Row],[fecha activa]]</f>
        <v>MIE2024091118165No Aplica</v>
      </c>
    </row>
    <row r="1008" spans="1:14" x14ac:dyDescent="0.3">
      <c r="A1008" s="43" t="s">
        <v>465</v>
      </c>
      <c r="B1008" s="3">
        <v>45909</v>
      </c>
      <c r="C1008" s="3">
        <v>45909</v>
      </c>
      <c r="D1008" s="43" t="s">
        <v>664</v>
      </c>
      <c r="E1008" s="43" t="s">
        <v>775</v>
      </c>
      <c r="F1008" s="43" t="s">
        <v>776</v>
      </c>
      <c r="G1008">
        <v>120</v>
      </c>
      <c r="H1008">
        <v>120</v>
      </c>
      <c r="I1008" s="43" t="s">
        <v>1116</v>
      </c>
      <c r="J1008" s="43" t="s">
        <v>973</v>
      </c>
      <c r="K1008" s="43" t="s">
        <v>177</v>
      </c>
      <c r="L1008" s="43" t="str">
        <f>IF(AND(Home!$A$1&gt;=Leave[[#This Row],[Start Time]],Home!$A$1&lt;=Leave[[#This Row],[End Time]]),"Aplica","No Aplica")</f>
        <v>No Aplica</v>
      </c>
      <c r="M1008" s="43" t="str">
        <f>IF(AND(Home!$A$1&gt;=Leave[[#This Row],[Start Time]],Home!$A$1&lt;=Leave[[#This Row],[End Time]]),Home!$A$1,"No Aplica")</f>
        <v>No Aplica</v>
      </c>
      <c r="N1008" s="43" t="str">
        <f>Leave[[#This Row],[User Code (Owning User) (Usuario)]]&amp;Leave[[#This Row],[fecha activa]]</f>
        <v>MIE2024091118165No Aplica</v>
      </c>
    </row>
    <row r="1009" spans="1:14" x14ac:dyDescent="0.3">
      <c r="A1009" s="43" t="s">
        <v>465</v>
      </c>
      <c r="B1009" s="3">
        <v>45908</v>
      </c>
      <c r="C1009" s="3">
        <v>45908</v>
      </c>
      <c r="D1009" s="43" t="s">
        <v>664</v>
      </c>
      <c r="E1009" s="43" t="s">
        <v>775</v>
      </c>
      <c r="F1009" s="43" t="s">
        <v>776</v>
      </c>
      <c r="G1009">
        <v>120</v>
      </c>
      <c r="H1009">
        <v>120</v>
      </c>
      <c r="I1009" s="43" t="s">
        <v>1116</v>
      </c>
      <c r="J1009" s="43" t="s">
        <v>973</v>
      </c>
      <c r="K1009" s="43" t="s">
        <v>177</v>
      </c>
      <c r="L1009" s="43" t="str">
        <f>IF(AND(Home!$A$1&gt;=Leave[[#This Row],[Start Time]],Home!$A$1&lt;=Leave[[#This Row],[End Time]]),"Aplica","No Aplica")</f>
        <v>No Aplica</v>
      </c>
      <c r="M1009" s="43" t="str">
        <f>IF(AND(Home!$A$1&gt;=Leave[[#This Row],[Start Time]],Home!$A$1&lt;=Leave[[#This Row],[End Time]]),Home!$A$1,"No Aplica")</f>
        <v>No Aplica</v>
      </c>
      <c r="N1009" s="43" t="str">
        <f>Leave[[#This Row],[User Code (Owning User) (Usuario)]]&amp;Leave[[#This Row],[fecha activa]]</f>
        <v>MIE2024091118165No Aplica</v>
      </c>
    </row>
    <row r="1010" spans="1:14" x14ac:dyDescent="0.3">
      <c r="A1010" s="43" t="s">
        <v>465</v>
      </c>
      <c r="B1010" s="3">
        <v>45907</v>
      </c>
      <c r="C1010" s="3">
        <v>45907</v>
      </c>
      <c r="D1010" s="43" t="s">
        <v>469</v>
      </c>
      <c r="E1010" s="43" t="s">
        <v>775</v>
      </c>
      <c r="F1010" s="43" t="s">
        <v>776</v>
      </c>
      <c r="G1010">
        <v>540</v>
      </c>
      <c r="H1010">
        <v>540</v>
      </c>
      <c r="I1010" s="43" t="s">
        <v>1116</v>
      </c>
      <c r="J1010" s="43" t="s">
        <v>973</v>
      </c>
      <c r="K1010" s="43" t="s">
        <v>177</v>
      </c>
      <c r="L1010" s="43" t="str">
        <f>IF(AND(Home!$A$1&gt;=Leave[[#This Row],[Start Time]],Home!$A$1&lt;=Leave[[#This Row],[End Time]]),"Aplica","No Aplica")</f>
        <v>No Aplica</v>
      </c>
      <c r="M1010" s="43" t="str">
        <f>IF(AND(Home!$A$1&gt;=Leave[[#This Row],[Start Time]],Home!$A$1&lt;=Leave[[#This Row],[End Time]]),Home!$A$1,"No Aplica")</f>
        <v>No Aplica</v>
      </c>
      <c r="N1010" s="43" t="str">
        <f>Leave[[#This Row],[User Code (Owning User) (Usuario)]]&amp;Leave[[#This Row],[fecha activa]]</f>
        <v>MIE2024091118165No Aplica</v>
      </c>
    </row>
    <row r="1011" spans="1:14" x14ac:dyDescent="0.3">
      <c r="A1011" s="43" t="s">
        <v>465</v>
      </c>
      <c r="B1011" s="3">
        <v>45904</v>
      </c>
      <c r="C1011" s="3">
        <v>45904</v>
      </c>
      <c r="D1011" s="43" t="s">
        <v>469</v>
      </c>
      <c r="E1011" s="43" t="s">
        <v>775</v>
      </c>
      <c r="F1011" s="43" t="s">
        <v>776</v>
      </c>
      <c r="G1011">
        <v>540</v>
      </c>
      <c r="H1011">
        <v>540</v>
      </c>
      <c r="I1011" s="43" t="s">
        <v>1116</v>
      </c>
      <c r="J1011" s="43" t="s">
        <v>973</v>
      </c>
      <c r="K1011" s="43" t="s">
        <v>177</v>
      </c>
      <c r="L1011" s="43" t="str">
        <f>IF(AND(Home!$A$1&gt;=Leave[[#This Row],[Start Time]],Home!$A$1&lt;=Leave[[#This Row],[End Time]]),"Aplica","No Aplica")</f>
        <v>No Aplica</v>
      </c>
      <c r="M1011" s="43" t="str">
        <f>IF(AND(Home!$A$1&gt;=Leave[[#This Row],[Start Time]],Home!$A$1&lt;=Leave[[#This Row],[End Time]]),Home!$A$1,"No Aplica")</f>
        <v>No Aplica</v>
      </c>
      <c r="N1011" s="43" t="str">
        <f>Leave[[#This Row],[User Code (Owning User) (Usuario)]]&amp;Leave[[#This Row],[fecha activa]]</f>
        <v>MIE2024091118165No Aplica</v>
      </c>
    </row>
    <row r="1012" spans="1:14" x14ac:dyDescent="0.3">
      <c r="A1012" s="43" t="s">
        <v>465</v>
      </c>
      <c r="B1012" s="3">
        <v>45903</v>
      </c>
      <c r="C1012" s="3">
        <v>45903</v>
      </c>
      <c r="D1012" s="43" t="s">
        <v>469</v>
      </c>
      <c r="E1012" s="43" t="s">
        <v>775</v>
      </c>
      <c r="F1012" s="43" t="s">
        <v>776</v>
      </c>
      <c r="G1012">
        <v>540</v>
      </c>
      <c r="H1012">
        <v>540</v>
      </c>
      <c r="I1012" s="43" t="s">
        <v>1116</v>
      </c>
      <c r="J1012" s="43" t="s">
        <v>973</v>
      </c>
      <c r="K1012" s="43" t="s">
        <v>177</v>
      </c>
      <c r="L1012" s="43" t="str">
        <f>IF(AND(Home!$A$1&gt;=Leave[[#This Row],[Start Time]],Home!$A$1&lt;=Leave[[#This Row],[End Time]]),"Aplica","No Aplica")</f>
        <v>No Aplica</v>
      </c>
      <c r="M1012" s="43" t="str">
        <f>IF(AND(Home!$A$1&gt;=Leave[[#This Row],[Start Time]],Home!$A$1&lt;=Leave[[#This Row],[End Time]]),Home!$A$1,"No Aplica")</f>
        <v>No Aplica</v>
      </c>
      <c r="N1012" s="43" t="str">
        <f>Leave[[#This Row],[User Code (Owning User) (Usuario)]]&amp;Leave[[#This Row],[fecha activa]]</f>
        <v>MIE2024091118165No Aplica</v>
      </c>
    </row>
    <row r="1013" spans="1:14" x14ac:dyDescent="0.3">
      <c r="A1013" s="43" t="s">
        <v>465</v>
      </c>
      <c r="B1013" s="3">
        <v>45902</v>
      </c>
      <c r="C1013" s="3">
        <v>45902</v>
      </c>
      <c r="D1013" s="43" t="s">
        <v>664</v>
      </c>
      <c r="E1013" s="43" t="s">
        <v>775</v>
      </c>
      <c r="F1013" s="43" t="s">
        <v>776</v>
      </c>
      <c r="G1013">
        <v>120</v>
      </c>
      <c r="H1013">
        <v>120</v>
      </c>
      <c r="I1013" s="43" t="s">
        <v>1116</v>
      </c>
      <c r="J1013" s="43" t="s">
        <v>973</v>
      </c>
      <c r="K1013" s="43" t="s">
        <v>177</v>
      </c>
      <c r="L1013" s="43" t="str">
        <f>IF(AND(Home!$A$1&gt;=Leave[[#This Row],[Start Time]],Home!$A$1&lt;=Leave[[#This Row],[End Time]]),"Aplica","No Aplica")</f>
        <v>No Aplica</v>
      </c>
      <c r="M1013" s="43" t="str">
        <f>IF(AND(Home!$A$1&gt;=Leave[[#This Row],[Start Time]],Home!$A$1&lt;=Leave[[#This Row],[End Time]]),Home!$A$1,"No Aplica")</f>
        <v>No Aplica</v>
      </c>
      <c r="N1013" s="43" t="str">
        <f>Leave[[#This Row],[User Code (Owning User) (Usuario)]]&amp;Leave[[#This Row],[fecha activa]]</f>
        <v>MIE2024091118165No Aplica</v>
      </c>
    </row>
    <row r="1014" spans="1:14" x14ac:dyDescent="0.3">
      <c r="A1014" s="43" t="s">
        <v>465</v>
      </c>
      <c r="B1014" s="3">
        <v>45901</v>
      </c>
      <c r="C1014" s="3">
        <v>45901</v>
      </c>
      <c r="D1014" s="43" t="s">
        <v>664</v>
      </c>
      <c r="E1014" s="43" t="s">
        <v>775</v>
      </c>
      <c r="F1014" s="43" t="s">
        <v>776</v>
      </c>
      <c r="G1014">
        <v>120</v>
      </c>
      <c r="H1014">
        <v>120</v>
      </c>
      <c r="I1014" s="43" t="s">
        <v>1116</v>
      </c>
      <c r="J1014" s="43" t="s">
        <v>973</v>
      </c>
      <c r="K1014" s="43" t="s">
        <v>177</v>
      </c>
      <c r="L1014" s="43" t="str">
        <f>IF(AND(Home!$A$1&gt;=Leave[[#This Row],[Start Time]],Home!$A$1&lt;=Leave[[#This Row],[End Time]]),"Aplica","No Aplica")</f>
        <v>No Aplica</v>
      </c>
      <c r="M1014" s="43" t="str">
        <f>IF(AND(Home!$A$1&gt;=Leave[[#This Row],[Start Time]],Home!$A$1&lt;=Leave[[#This Row],[End Time]]),Home!$A$1,"No Aplica")</f>
        <v>No Aplica</v>
      </c>
      <c r="N1014" s="43" t="str">
        <f>Leave[[#This Row],[User Code (Owning User) (Usuario)]]&amp;Leave[[#This Row],[fecha activa]]</f>
        <v>MIE2024091118165No Aplica</v>
      </c>
    </row>
    <row r="1015" spans="1:14" x14ac:dyDescent="0.3">
      <c r="A1015" s="43" t="s">
        <v>465</v>
      </c>
      <c r="B1015" s="3">
        <v>45916</v>
      </c>
      <c r="C1015" s="3">
        <v>45916</v>
      </c>
      <c r="D1015" s="43" t="s">
        <v>511</v>
      </c>
      <c r="E1015" s="43" t="s">
        <v>61</v>
      </c>
      <c r="F1015" s="43" t="s">
        <v>62</v>
      </c>
      <c r="G1015">
        <v>60</v>
      </c>
      <c r="H1015">
        <v>60</v>
      </c>
      <c r="I1015" s="43" t="s">
        <v>963</v>
      </c>
      <c r="J1015" s="43" t="s">
        <v>1032</v>
      </c>
      <c r="K1015" s="43" t="s">
        <v>177</v>
      </c>
      <c r="L1015" s="43" t="str">
        <f>IF(AND(Home!$A$1&gt;=Leave[[#This Row],[Start Time]],Home!$A$1&lt;=Leave[[#This Row],[End Time]]),"Aplica","No Aplica")</f>
        <v>No Aplica</v>
      </c>
      <c r="M1015" s="43" t="str">
        <f>IF(AND(Home!$A$1&gt;=Leave[[#This Row],[Start Time]],Home!$A$1&lt;=Leave[[#This Row],[End Time]]),Home!$A$1,"No Aplica")</f>
        <v>No Aplica</v>
      </c>
      <c r="N1015" s="43" t="str">
        <f>Leave[[#This Row],[User Code (Owning User) (Usuario)]]&amp;Leave[[#This Row],[fecha activa]]</f>
        <v>MIE202214109003No Aplica</v>
      </c>
    </row>
    <row r="1016" spans="1:14" x14ac:dyDescent="0.3">
      <c r="A1016" s="43" t="s">
        <v>465</v>
      </c>
      <c r="B1016" s="3">
        <v>45926</v>
      </c>
      <c r="C1016" s="3">
        <v>45926</v>
      </c>
      <c r="D1016" s="43" t="s">
        <v>511</v>
      </c>
      <c r="E1016" s="43" t="s">
        <v>61</v>
      </c>
      <c r="F1016" s="43" t="s">
        <v>62</v>
      </c>
      <c r="G1016">
        <v>60</v>
      </c>
      <c r="H1016">
        <v>60</v>
      </c>
      <c r="I1016" s="43" t="s">
        <v>963</v>
      </c>
      <c r="J1016" s="43" t="s">
        <v>1032</v>
      </c>
      <c r="K1016" s="43" t="s">
        <v>177</v>
      </c>
      <c r="L1016" s="43" t="str">
        <f>IF(AND(Home!$A$1&gt;=Leave[[#This Row],[Start Time]],Home!$A$1&lt;=Leave[[#This Row],[End Time]]),"Aplica","No Aplica")</f>
        <v>No Aplica</v>
      </c>
      <c r="M1016" s="43" t="str">
        <f>IF(AND(Home!$A$1&gt;=Leave[[#This Row],[Start Time]],Home!$A$1&lt;=Leave[[#This Row],[End Time]]),Home!$A$1,"No Aplica")</f>
        <v>No Aplica</v>
      </c>
      <c r="N1016" s="43" t="str">
        <f>Leave[[#This Row],[User Code (Owning User) (Usuario)]]&amp;Leave[[#This Row],[fecha activa]]</f>
        <v>MIE202214109003No Aplica</v>
      </c>
    </row>
    <row r="1017" spans="1:14" x14ac:dyDescent="0.3">
      <c r="A1017" s="43" t="s">
        <v>465</v>
      </c>
      <c r="B1017" s="3">
        <v>45925</v>
      </c>
      <c r="C1017" s="3">
        <v>45925</v>
      </c>
      <c r="D1017" s="43" t="s">
        <v>511</v>
      </c>
      <c r="E1017" s="43" t="s">
        <v>61</v>
      </c>
      <c r="F1017" s="43" t="s">
        <v>62</v>
      </c>
      <c r="G1017">
        <v>60</v>
      </c>
      <c r="H1017">
        <v>60</v>
      </c>
      <c r="I1017" s="43" t="s">
        <v>963</v>
      </c>
      <c r="J1017" s="43" t="s">
        <v>1032</v>
      </c>
      <c r="K1017" s="43" t="s">
        <v>177</v>
      </c>
      <c r="L1017" s="43" t="str">
        <f>IF(AND(Home!$A$1&gt;=Leave[[#This Row],[Start Time]],Home!$A$1&lt;=Leave[[#This Row],[End Time]]),"Aplica","No Aplica")</f>
        <v>No Aplica</v>
      </c>
      <c r="M1017" s="43" t="str">
        <f>IF(AND(Home!$A$1&gt;=Leave[[#This Row],[Start Time]],Home!$A$1&lt;=Leave[[#This Row],[End Time]]),Home!$A$1,"No Aplica")</f>
        <v>No Aplica</v>
      </c>
      <c r="N1017" s="43" t="str">
        <f>Leave[[#This Row],[User Code (Owning User) (Usuario)]]&amp;Leave[[#This Row],[fecha activa]]</f>
        <v>MIE202214109003No Aplica</v>
      </c>
    </row>
    <row r="1018" spans="1:14" x14ac:dyDescent="0.3">
      <c r="A1018" s="43" t="s">
        <v>465</v>
      </c>
      <c r="B1018" s="3">
        <v>45924</v>
      </c>
      <c r="C1018" s="3">
        <v>45924</v>
      </c>
      <c r="D1018" s="43" t="s">
        <v>511</v>
      </c>
      <c r="E1018" s="43" t="s">
        <v>61</v>
      </c>
      <c r="F1018" s="43" t="s">
        <v>62</v>
      </c>
      <c r="G1018">
        <v>60</v>
      </c>
      <c r="H1018">
        <v>60</v>
      </c>
      <c r="I1018" s="43" t="s">
        <v>963</v>
      </c>
      <c r="J1018" s="43" t="s">
        <v>1032</v>
      </c>
      <c r="K1018" s="43" t="s">
        <v>177</v>
      </c>
      <c r="L1018" s="43" t="str">
        <f>IF(AND(Home!$A$1&gt;=Leave[[#This Row],[Start Time]],Home!$A$1&lt;=Leave[[#This Row],[End Time]]),"Aplica","No Aplica")</f>
        <v>No Aplica</v>
      </c>
      <c r="M1018" s="43" t="str">
        <f>IF(AND(Home!$A$1&gt;=Leave[[#This Row],[Start Time]],Home!$A$1&lt;=Leave[[#This Row],[End Time]]),Home!$A$1,"No Aplica")</f>
        <v>No Aplica</v>
      </c>
      <c r="N1018" s="43" t="str">
        <f>Leave[[#This Row],[User Code (Owning User) (Usuario)]]&amp;Leave[[#This Row],[fecha activa]]</f>
        <v>MIE202214109003No Aplica</v>
      </c>
    </row>
    <row r="1019" spans="1:14" x14ac:dyDescent="0.3">
      <c r="A1019" s="43" t="s">
        <v>465</v>
      </c>
      <c r="B1019" s="3">
        <v>45923</v>
      </c>
      <c r="C1019" s="3">
        <v>45923</v>
      </c>
      <c r="D1019" s="43" t="s">
        <v>469</v>
      </c>
      <c r="E1019" s="43" t="s">
        <v>61</v>
      </c>
      <c r="F1019" s="43" t="s">
        <v>62</v>
      </c>
      <c r="G1019">
        <v>1410</v>
      </c>
      <c r="H1019">
        <v>540</v>
      </c>
      <c r="I1019" s="43" t="s">
        <v>963</v>
      </c>
      <c r="J1019" s="43" t="s">
        <v>1032</v>
      </c>
      <c r="K1019" s="43" t="s">
        <v>177</v>
      </c>
      <c r="L1019" s="43" t="str">
        <f>IF(AND(Home!$A$1&gt;=Leave[[#This Row],[Start Time]],Home!$A$1&lt;=Leave[[#This Row],[End Time]]),"Aplica","No Aplica")</f>
        <v>No Aplica</v>
      </c>
      <c r="M1019" s="43" t="str">
        <f>IF(AND(Home!$A$1&gt;=Leave[[#This Row],[Start Time]],Home!$A$1&lt;=Leave[[#This Row],[End Time]]),Home!$A$1,"No Aplica")</f>
        <v>No Aplica</v>
      </c>
      <c r="N1019" s="43" t="str">
        <f>Leave[[#This Row],[User Code (Owning User) (Usuario)]]&amp;Leave[[#This Row],[fecha activa]]</f>
        <v>MIE202214109003No Aplica</v>
      </c>
    </row>
    <row r="1020" spans="1:14" x14ac:dyDescent="0.3">
      <c r="A1020" s="43" t="s">
        <v>465</v>
      </c>
      <c r="B1020" s="3">
        <v>45922</v>
      </c>
      <c r="C1020" s="3">
        <v>45922</v>
      </c>
      <c r="D1020" s="43" t="s">
        <v>511</v>
      </c>
      <c r="E1020" s="43" t="s">
        <v>61</v>
      </c>
      <c r="F1020" s="43" t="s">
        <v>62</v>
      </c>
      <c r="G1020">
        <v>60</v>
      </c>
      <c r="H1020">
        <v>60</v>
      </c>
      <c r="I1020" s="43" t="s">
        <v>963</v>
      </c>
      <c r="J1020" s="43" t="s">
        <v>1032</v>
      </c>
      <c r="K1020" s="43" t="s">
        <v>177</v>
      </c>
      <c r="L1020" s="43" t="str">
        <f>IF(AND(Home!$A$1&gt;=Leave[[#This Row],[Start Time]],Home!$A$1&lt;=Leave[[#This Row],[End Time]]),"Aplica","No Aplica")</f>
        <v>Aplica</v>
      </c>
      <c r="M1020" s="43">
        <f>IF(AND(Home!$A$1&gt;=Leave[[#This Row],[Start Time]],Home!$A$1&lt;=Leave[[#This Row],[End Time]]),Home!$A$1,"No Aplica")</f>
        <v>45922</v>
      </c>
      <c r="N1020" s="43" t="str">
        <f>Leave[[#This Row],[User Code (Owning User) (Usuario)]]&amp;Leave[[#This Row],[fecha activa]]</f>
        <v>MIE20221410900345922</v>
      </c>
    </row>
    <row r="1021" spans="1:14" x14ac:dyDescent="0.3">
      <c r="A1021" s="43" t="s">
        <v>465</v>
      </c>
      <c r="B1021" s="3">
        <v>45915</v>
      </c>
      <c r="C1021" s="3">
        <v>45915</v>
      </c>
      <c r="D1021" s="43" t="s">
        <v>469</v>
      </c>
      <c r="E1021" s="43" t="s">
        <v>61</v>
      </c>
      <c r="F1021" s="43" t="s">
        <v>62</v>
      </c>
      <c r="G1021">
        <v>1410</v>
      </c>
      <c r="H1021">
        <v>540</v>
      </c>
      <c r="I1021" s="43" t="s">
        <v>963</v>
      </c>
      <c r="J1021" s="43" t="s">
        <v>1032</v>
      </c>
      <c r="K1021" s="43" t="s">
        <v>177</v>
      </c>
      <c r="L1021" s="43" t="str">
        <f>IF(AND(Home!$A$1&gt;=Leave[[#This Row],[Start Time]],Home!$A$1&lt;=Leave[[#This Row],[End Time]]),"Aplica","No Aplica")</f>
        <v>No Aplica</v>
      </c>
      <c r="M1021" s="43" t="str">
        <f>IF(AND(Home!$A$1&gt;=Leave[[#This Row],[Start Time]],Home!$A$1&lt;=Leave[[#This Row],[End Time]]),Home!$A$1,"No Aplica")</f>
        <v>No Aplica</v>
      </c>
      <c r="N1021" s="43" t="str">
        <f>Leave[[#This Row],[User Code (Owning User) (Usuario)]]&amp;Leave[[#This Row],[fecha activa]]</f>
        <v>MIE202214109003No Aplica</v>
      </c>
    </row>
    <row r="1022" spans="1:14" x14ac:dyDescent="0.3">
      <c r="A1022" s="43" t="s">
        <v>465</v>
      </c>
      <c r="B1022" s="3">
        <v>45919</v>
      </c>
      <c r="C1022" s="3">
        <v>45919</v>
      </c>
      <c r="D1022" s="43" t="s">
        <v>511</v>
      </c>
      <c r="E1022" s="43" t="s">
        <v>61</v>
      </c>
      <c r="F1022" s="43" t="s">
        <v>62</v>
      </c>
      <c r="G1022">
        <v>60</v>
      </c>
      <c r="H1022">
        <v>60</v>
      </c>
      <c r="I1022" s="43" t="s">
        <v>963</v>
      </c>
      <c r="J1022" s="43" t="s">
        <v>1032</v>
      </c>
      <c r="K1022" s="43" t="s">
        <v>177</v>
      </c>
      <c r="L1022" s="43" t="str">
        <f>IF(AND(Home!$A$1&gt;=Leave[[#This Row],[Start Time]],Home!$A$1&lt;=Leave[[#This Row],[End Time]]),"Aplica","No Aplica")</f>
        <v>No Aplica</v>
      </c>
      <c r="M1022" s="43" t="str">
        <f>IF(AND(Home!$A$1&gt;=Leave[[#This Row],[Start Time]],Home!$A$1&lt;=Leave[[#This Row],[End Time]]),Home!$A$1,"No Aplica")</f>
        <v>No Aplica</v>
      </c>
      <c r="N1022" s="43" t="str">
        <f>Leave[[#This Row],[User Code (Owning User) (Usuario)]]&amp;Leave[[#This Row],[fecha activa]]</f>
        <v>MIE202214109003No Aplica</v>
      </c>
    </row>
    <row r="1023" spans="1:14" x14ac:dyDescent="0.3">
      <c r="A1023" s="43" t="s">
        <v>465</v>
      </c>
      <c r="B1023" s="3">
        <v>45918</v>
      </c>
      <c r="C1023" s="3">
        <v>45918</v>
      </c>
      <c r="D1023" s="43" t="s">
        <v>511</v>
      </c>
      <c r="E1023" s="43" t="s">
        <v>61</v>
      </c>
      <c r="F1023" s="43" t="s">
        <v>62</v>
      </c>
      <c r="G1023">
        <v>60</v>
      </c>
      <c r="H1023">
        <v>60</v>
      </c>
      <c r="I1023" s="43" t="s">
        <v>963</v>
      </c>
      <c r="J1023" s="43" t="s">
        <v>1032</v>
      </c>
      <c r="K1023" s="43" t="s">
        <v>177</v>
      </c>
      <c r="L1023" s="43" t="str">
        <f>IF(AND(Home!$A$1&gt;=Leave[[#This Row],[Start Time]],Home!$A$1&lt;=Leave[[#This Row],[End Time]]),"Aplica","No Aplica")</f>
        <v>No Aplica</v>
      </c>
      <c r="M1023" s="43" t="str">
        <f>IF(AND(Home!$A$1&gt;=Leave[[#This Row],[Start Time]],Home!$A$1&lt;=Leave[[#This Row],[End Time]]),Home!$A$1,"No Aplica")</f>
        <v>No Aplica</v>
      </c>
      <c r="N1023" s="43" t="str">
        <f>Leave[[#This Row],[User Code (Owning User) (Usuario)]]&amp;Leave[[#This Row],[fecha activa]]</f>
        <v>MIE202214109003No Aplica</v>
      </c>
    </row>
    <row r="1024" spans="1:14" x14ac:dyDescent="0.3">
      <c r="A1024" s="43" t="s">
        <v>465</v>
      </c>
      <c r="B1024" s="3">
        <v>45917</v>
      </c>
      <c r="C1024" s="3">
        <v>45917</v>
      </c>
      <c r="D1024" s="43" t="s">
        <v>511</v>
      </c>
      <c r="E1024" s="43" t="s">
        <v>61</v>
      </c>
      <c r="F1024" s="43" t="s">
        <v>62</v>
      </c>
      <c r="G1024">
        <v>60</v>
      </c>
      <c r="H1024">
        <v>60</v>
      </c>
      <c r="I1024" s="43" t="s">
        <v>963</v>
      </c>
      <c r="J1024" s="43" t="s">
        <v>1032</v>
      </c>
      <c r="K1024" s="43" t="s">
        <v>177</v>
      </c>
      <c r="L1024" s="43" t="str">
        <f>IF(AND(Home!$A$1&gt;=Leave[[#This Row],[Start Time]],Home!$A$1&lt;=Leave[[#This Row],[End Time]]),"Aplica","No Aplica")</f>
        <v>No Aplica</v>
      </c>
      <c r="M1024" s="43" t="str">
        <f>IF(AND(Home!$A$1&gt;=Leave[[#This Row],[Start Time]],Home!$A$1&lt;=Leave[[#This Row],[End Time]]),Home!$A$1,"No Aplica")</f>
        <v>No Aplica</v>
      </c>
      <c r="N1024" s="43" t="str">
        <f>Leave[[#This Row],[User Code (Owning User) (Usuario)]]&amp;Leave[[#This Row],[fecha activa]]</f>
        <v>MIE202214109003No Aplica</v>
      </c>
    </row>
    <row r="1025" spans="1:14" x14ac:dyDescent="0.3">
      <c r="A1025" s="43" t="s">
        <v>466</v>
      </c>
      <c r="B1025" s="3">
        <v>45901</v>
      </c>
      <c r="C1025" s="3">
        <v>45905</v>
      </c>
      <c r="D1025" s="43" t="s">
        <v>859</v>
      </c>
      <c r="E1025" s="43" t="s">
        <v>61</v>
      </c>
      <c r="F1025" s="43" t="s">
        <v>62</v>
      </c>
      <c r="G1025">
        <v>2100</v>
      </c>
      <c r="H1025">
        <v>540</v>
      </c>
      <c r="I1025" s="43" t="s">
        <v>963</v>
      </c>
      <c r="J1025" s="43" t="s">
        <v>1032</v>
      </c>
      <c r="K1025" s="43" t="s">
        <v>177</v>
      </c>
      <c r="L1025" s="43" t="str">
        <f>IF(AND(Home!$A$1&gt;=Leave[[#This Row],[Start Time]],Home!$A$1&lt;=Leave[[#This Row],[End Time]]),"Aplica","No Aplica")</f>
        <v>No Aplica</v>
      </c>
      <c r="M1025" s="43" t="str">
        <f>IF(AND(Home!$A$1&gt;=Leave[[#This Row],[Start Time]],Home!$A$1&lt;=Leave[[#This Row],[End Time]]),Home!$A$1,"No Aplica")</f>
        <v>No Aplica</v>
      </c>
      <c r="N1025" s="43" t="str">
        <f>Leave[[#This Row],[User Code (Owning User) (Usuario)]]&amp;Leave[[#This Row],[fecha activa]]</f>
        <v>MIE202214109003No Aplica</v>
      </c>
    </row>
    <row r="1026" spans="1:14" x14ac:dyDescent="0.3">
      <c r="A1026" s="43" t="s">
        <v>471</v>
      </c>
      <c r="B1026" s="3">
        <v>45930</v>
      </c>
      <c r="C1026" s="3">
        <v>45930</v>
      </c>
      <c r="D1026" s="43" t="s">
        <v>621</v>
      </c>
      <c r="E1026" s="43" t="s">
        <v>369</v>
      </c>
      <c r="F1026" s="43" t="s">
        <v>372</v>
      </c>
      <c r="G1026">
        <v>30</v>
      </c>
      <c r="H1026">
        <v>30</v>
      </c>
      <c r="I1026" s="43" t="s">
        <v>1211</v>
      </c>
      <c r="J1026" s="43" t="s">
        <v>3716</v>
      </c>
      <c r="K1026" s="43" t="s">
        <v>178</v>
      </c>
      <c r="L1026" s="43" t="str">
        <f>IF(AND(Home!$A$1&gt;=Leave[[#This Row],[Start Time]],Home!$A$1&lt;=Leave[[#This Row],[End Time]]),"Aplica","No Aplica")</f>
        <v>No Aplica</v>
      </c>
      <c r="M1026" s="43" t="str">
        <f>IF(AND(Home!$A$1&gt;=Leave[[#This Row],[Start Time]],Home!$A$1&lt;=Leave[[#This Row],[End Time]]),Home!$A$1,"No Aplica")</f>
        <v>No Aplica</v>
      </c>
      <c r="N1026" s="43" t="str">
        <f>Leave[[#This Row],[User Code (Owning User) (Usuario)]]&amp;Leave[[#This Row],[fecha activa]]</f>
        <v>MIE2023150912590No Aplica</v>
      </c>
    </row>
    <row r="1027" spans="1:14" x14ac:dyDescent="0.3">
      <c r="A1027" s="43" t="s">
        <v>471</v>
      </c>
      <c r="B1027" s="3">
        <v>45929</v>
      </c>
      <c r="C1027" s="3">
        <v>45929</v>
      </c>
      <c r="D1027" s="43" t="s">
        <v>621</v>
      </c>
      <c r="E1027" s="43" t="s">
        <v>369</v>
      </c>
      <c r="F1027" s="43" t="s">
        <v>372</v>
      </c>
      <c r="G1027">
        <v>30</v>
      </c>
      <c r="H1027">
        <v>30</v>
      </c>
      <c r="I1027" s="43" t="s">
        <v>1211</v>
      </c>
      <c r="J1027" s="43" t="s">
        <v>3716</v>
      </c>
      <c r="K1027" s="43" t="s">
        <v>178</v>
      </c>
      <c r="L1027" s="43" t="str">
        <f>IF(AND(Home!$A$1&gt;=Leave[[#This Row],[Start Time]],Home!$A$1&lt;=Leave[[#This Row],[End Time]]),"Aplica","No Aplica")</f>
        <v>No Aplica</v>
      </c>
      <c r="M1027" s="43" t="str">
        <f>IF(AND(Home!$A$1&gt;=Leave[[#This Row],[Start Time]],Home!$A$1&lt;=Leave[[#This Row],[End Time]]),Home!$A$1,"No Aplica")</f>
        <v>No Aplica</v>
      </c>
      <c r="N1027" s="43" t="str">
        <f>Leave[[#This Row],[User Code (Owning User) (Usuario)]]&amp;Leave[[#This Row],[fecha activa]]</f>
        <v>MIE2023150912590No Aplica</v>
      </c>
    </row>
    <row r="1028" spans="1:14" x14ac:dyDescent="0.3">
      <c r="A1028" s="43" t="s">
        <v>471</v>
      </c>
      <c r="B1028" s="3">
        <v>45927</v>
      </c>
      <c r="C1028" s="3">
        <v>45927</v>
      </c>
      <c r="D1028" s="43" t="s">
        <v>621</v>
      </c>
      <c r="E1028" s="43" t="s">
        <v>369</v>
      </c>
      <c r="F1028" s="43" t="s">
        <v>372</v>
      </c>
      <c r="G1028">
        <v>90</v>
      </c>
      <c r="H1028">
        <v>90</v>
      </c>
      <c r="I1028" s="43" t="s">
        <v>1211</v>
      </c>
      <c r="J1028" s="43" t="s">
        <v>3716</v>
      </c>
      <c r="K1028" s="43" t="s">
        <v>178</v>
      </c>
      <c r="L1028" s="43" t="str">
        <f>IF(AND(Home!$A$1&gt;=Leave[[#This Row],[Start Time]],Home!$A$1&lt;=Leave[[#This Row],[End Time]]),"Aplica","No Aplica")</f>
        <v>No Aplica</v>
      </c>
      <c r="M1028" s="43" t="str">
        <f>IF(AND(Home!$A$1&gt;=Leave[[#This Row],[Start Time]],Home!$A$1&lt;=Leave[[#This Row],[End Time]]),Home!$A$1,"No Aplica")</f>
        <v>No Aplica</v>
      </c>
      <c r="N1028" s="43" t="str">
        <f>Leave[[#This Row],[User Code (Owning User) (Usuario)]]&amp;Leave[[#This Row],[fecha activa]]</f>
        <v>MIE2023150912590No Aplica</v>
      </c>
    </row>
    <row r="1029" spans="1:14" x14ac:dyDescent="0.3">
      <c r="A1029" s="43" t="s">
        <v>471</v>
      </c>
      <c r="B1029" s="3">
        <v>45926</v>
      </c>
      <c r="C1029" s="3">
        <v>45926</v>
      </c>
      <c r="D1029" s="43" t="s">
        <v>621</v>
      </c>
      <c r="E1029" s="43" t="s">
        <v>369</v>
      </c>
      <c r="F1029" s="43" t="s">
        <v>372</v>
      </c>
      <c r="G1029">
        <v>30</v>
      </c>
      <c r="H1029">
        <v>30</v>
      </c>
      <c r="I1029" s="43" t="s">
        <v>1211</v>
      </c>
      <c r="J1029" s="43" t="s">
        <v>3716</v>
      </c>
      <c r="K1029" s="43" t="s">
        <v>178</v>
      </c>
      <c r="L1029" s="43" t="str">
        <f>IF(AND(Home!$A$1&gt;=Leave[[#This Row],[Start Time]],Home!$A$1&lt;=Leave[[#This Row],[End Time]]),"Aplica","No Aplica")</f>
        <v>No Aplica</v>
      </c>
      <c r="M1029" s="43" t="str">
        <f>IF(AND(Home!$A$1&gt;=Leave[[#This Row],[Start Time]],Home!$A$1&lt;=Leave[[#This Row],[End Time]]),Home!$A$1,"No Aplica")</f>
        <v>No Aplica</v>
      </c>
      <c r="N1029" s="43" t="str">
        <f>Leave[[#This Row],[User Code (Owning User) (Usuario)]]&amp;Leave[[#This Row],[fecha activa]]</f>
        <v>MIE2023150912590No Aplica</v>
      </c>
    </row>
    <row r="1030" spans="1:14" x14ac:dyDescent="0.3">
      <c r="A1030" s="43" t="s">
        <v>471</v>
      </c>
      <c r="B1030" s="3">
        <v>45925</v>
      </c>
      <c r="C1030" s="3">
        <v>45925</v>
      </c>
      <c r="D1030" s="43" t="s">
        <v>621</v>
      </c>
      <c r="E1030" s="43" t="s">
        <v>369</v>
      </c>
      <c r="F1030" s="43" t="s">
        <v>372</v>
      </c>
      <c r="G1030">
        <v>30</v>
      </c>
      <c r="H1030">
        <v>30</v>
      </c>
      <c r="I1030" s="43" t="s">
        <v>1211</v>
      </c>
      <c r="J1030" s="43" t="s">
        <v>3716</v>
      </c>
      <c r="K1030" s="43" t="s">
        <v>178</v>
      </c>
      <c r="L1030" s="43" t="str">
        <f>IF(AND(Home!$A$1&gt;=Leave[[#This Row],[Start Time]],Home!$A$1&lt;=Leave[[#This Row],[End Time]]),"Aplica","No Aplica")</f>
        <v>No Aplica</v>
      </c>
      <c r="M1030" s="43" t="str">
        <f>IF(AND(Home!$A$1&gt;=Leave[[#This Row],[Start Time]],Home!$A$1&lt;=Leave[[#This Row],[End Time]]),Home!$A$1,"No Aplica")</f>
        <v>No Aplica</v>
      </c>
      <c r="N1030" s="43" t="str">
        <f>Leave[[#This Row],[User Code (Owning User) (Usuario)]]&amp;Leave[[#This Row],[fecha activa]]</f>
        <v>MIE2023150912590No Aplica</v>
      </c>
    </row>
    <row r="1031" spans="1:14" x14ac:dyDescent="0.3">
      <c r="A1031" s="43" t="s">
        <v>471</v>
      </c>
      <c r="B1031" s="3">
        <v>45924</v>
      </c>
      <c r="C1031" s="3">
        <v>45924</v>
      </c>
      <c r="D1031" s="43" t="s">
        <v>621</v>
      </c>
      <c r="E1031" s="43" t="s">
        <v>369</v>
      </c>
      <c r="F1031" s="43" t="s">
        <v>372</v>
      </c>
      <c r="G1031">
        <v>30</v>
      </c>
      <c r="H1031">
        <v>30</v>
      </c>
      <c r="I1031" s="43" t="s">
        <v>1211</v>
      </c>
      <c r="J1031" s="43" t="s">
        <v>3716</v>
      </c>
      <c r="K1031" s="43" t="s">
        <v>178</v>
      </c>
      <c r="L1031" s="43" t="str">
        <f>IF(AND(Home!$A$1&gt;=Leave[[#This Row],[Start Time]],Home!$A$1&lt;=Leave[[#This Row],[End Time]]),"Aplica","No Aplica")</f>
        <v>No Aplica</v>
      </c>
      <c r="M1031" s="43" t="str">
        <f>IF(AND(Home!$A$1&gt;=Leave[[#This Row],[Start Time]],Home!$A$1&lt;=Leave[[#This Row],[End Time]]),Home!$A$1,"No Aplica")</f>
        <v>No Aplica</v>
      </c>
      <c r="N1031" s="43" t="str">
        <f>Leave[[#This Row],[User Code (Owning User) (Usuario)]]&amp;Leave[[#This Row],[fecha activa]]</f>
        <v>MIE2023150912590No Aplica</v>
      </c>
    </row>
    <row r="1032" spans="1:14" x14ac:dyDescent="0.3">
      <c r="A1032" s="43" t="s">
        <v>465</v>
      </c>
      <c r="B1032" s="3">
        <v>45923</v>
      </c>
      <c r="C1032" s="3">
        <v>45923</v>
      </c>
      <c r="D1032" s="43" t="s">
        <v>621</v>
      </c>
      <c r="E1032" s="43" t="s">
        <v>369</v>
      </c>
      <c r="F1032" s="43" t="s">
        <v>372</v>
      </c>
      <c r="G1032">
        <v>30</v>
      </c>
      <c r="H1032">
        <v>30</v>
      </c>
      <c r="I1032" s="43" t="s">
        <v>1211</v>
      </c>
      <c r="J1032" s="43" t="s">
        <v>3716</v>
      </c>
      <c r="K1032" s="43" t="s">
        <v>178</v>
      </c>
      <c r="L1032" s="43" t="str">
        <f>IF(AND(Home!$A$1&gt;=Leave[[#This Row],[Start Time]],Home!$A$1&lt;=Leave[[#This Row],[End Time]]),"Aplica","No Aplica")</f>
        <v>No Aplica</v>
      </c>
      <c r="M1032" s="43" t="str">
        <f>IF(AND(Home!$A$1&gt;=Leave[[#This Row],[Start Time]],Home!$A$1&lt;=Leave[[#This Row],[End Time]]),Home!$A$1,"No Aplica")</f>
        <v>No Aplica</v>
      </c>
      <c r="N1032" s="43" t="str">
        <f>Leave[[#This Row],[User Code (Owning User) (Usuario)]]&amp;Leave[[#This Row],[fecha activa]]</f>
        <v>MIE2023150912590No Aplica</v>
      </c>
    </row>
    <row r="1033" spans="1:14" x14ac:dyDescent="0.3">
      <c r="A1033" s="43" t="s">
        <v>471</v>
      </c>
      <c r="B1033" s="3">
        <v>45922</v>
      </c>
      <c r="C1033" s="3">
        <v>45922</v>
      </c>
      <c r="D1033" s="43" t="s">
        <v>621</v>
      </c>
      <c r="E1033" s="43" t="s">
        <v>369</v>
      </c>
      <c r="F1033" s="43" t="s">
        <v>372</v>
      </c>
      <c r="G1033">
        <v>30</v>
      </c>
      <c r="H1033">
        <v>30</v>
      </c>
      <c r="I1033" s="43" t="s">
        <v>1211</v>
      </c>
      <c r="J1033" s="43" t="s">
        <v>3716</v>
      </c>
      <c r="K1033" s="43" t="s">
        <v>178</v>
      </c>
      <c r="L1033" s="43" t="str">
        <f>IF(AND(Home!$A$1&gt;=Leave[[#This Row],[Start Time]],Home!$A$1&lt;=Leave[[#This Row],[End Time]]),"Aplica","No Aplica")</f>
        <v>Aplica</v>
      </c>
      <c r="M1033" s="43">
        <f>IF(AND(Home!$A$1&gt;=Leave[[#This Row],[Start Time]],Home!$A$1&lt;=Leave[[#This Row],[End Time]]),Home!$A$1,"No Aplica")</f>
        <v>45922</v>
      </c>
      <c r="N1033" s="43" t="str">
        <f>Leave[[#This Row],[User Code (Owning User) (Usuario)]]&amp;Leave[[#This Row],[fecha activa]]</f>
        <v>MIE202315091259045922</v>
      </c>
    </row>
    <row r="1034" spans="1:14" x14ac:dyDescent="0.3">
      <c r="A1034" s="43" t="s">
        <v>465</v>
      </c>
      <c r="B1034" s="3">
        <v>45928</v>
      </c>
      <c r="C1034" s="3">
        <v>45928</v>
      </c>
      <c r="D1034" s="43" t="s">
        <v>469</v>
      </c>
      <c r="E1034" s="43" t="s">
        <v>369</v>
      </c>
      <c r="F1034" s="43" t="s">
        <v>372</v>
      </c>
      <c r="G1034">
        <v>540</v>
      </c>
      <c r="H1034">
        <v>540</v>
      </c>
      <c r="I1034" s="43" t="s">
        <v>1211</v>
      </c>
      <c r="J1034" s="43" t="s">
        <v>3716</v>
      </c>
      <c r="K1034" s="43" t="s">
        <v>178</v>
      </c>
      <c r="L1034" s="43" t="str">
        <f>IF(AND(Home!$A$1&gt;=Leave[[#This Row],[Start Time]],Home!$A$1&lt;=Leave[[#This Row],[End Time]]),"Aplica","No Aplica")</f>
        <v>No Aplica</v>
      </c>
      <c r="M1034" s="43" t="str">
        <f>IF(AND(Home!$A$1&gt;=Leave[[#This Row],[Start Time]],Home!$A$1&lt;=Leave[[#This Row],[End Time]]),Home!$A$1,"No Aplica")</f>
        <v>No Aplica</v>
      </c>
      <c r="N1034" s="43" t="str">
        <f>Leave[[#This Row],[User Code (Owning User) (Usuario)]]&amp;Leave[[#This Row],[fecha activa]]</f>
        <v>MIE2023150912590No Aplica</v>
      </c>
    </row>
    <row r="1035" spans="1:14" x14ac:dyDescent="0.3">
      <c r="A1035" s="43" t="s">
        <v>471</v>
      </c>
      <c r="B1035" s="3">
        <v>45920</v>
      </c>
      <c r="C1035" s="3">
        <v>45920</v>
      </c>
      <c r="D1035" s="43" t="s">
        <v>621</v>
      </c>
      <c r="E1035" s="43" t="s">
        <v>369</v>
      </c>
      <c r="F1035" s="43" t="s">
        <v>372</v>
      </c>
      <c r="G1035">
        <v>90</v>
      </c>
      <c r="H1035">
        <v>90</v>
      </c>
      <c r="I1035" s="43" t="s">
        <v>1211</v>
      </c>
      <c r="J1035" s="43" t="s">
        <v>3716</v>
      </c>
      <c r="K1035" s="43" t="s">
        <v>178</v>
      </c>
      <c r="L1035" s="43" t="str">
        <f>IF(AND(Home!$A$1&gt;=Leave[[#This Row],[Start Time]],Home!$A$1&lt;=Leave[[#This Row],[End Time]]),"Aplica","No Aplica")</f>
        <v>No Aplica</v>
      </c>
      <c r="M1035" s="43" t="str">
        <f>IF(AND(Home!$A$1&gt;=Leave[[#This Row],[Start Time]],Home!$A$1&lt;=Leave[[#This Row],[End Time]]),Home!$A$1,"No Aplica")</f>
        <v>No Aplica</v>
      </c>
      <c r="N1035" s="43" t="str">
        <f>Leave[[#This Row],[User Code (Owning User) (Usuario)]]&amp;Leave[[#This Row],[fecha activa]]</f>
        <v>MIE2023150912590No Aplica</v>
      </c>
    </row>
    <row r="1036" spans="1:14" x14ac:dyDescent="0.3">
      <c r="A1036" s="43" t="s">
        <v>471</v>
      </c>
      <c r="B1036" s="3">
        <v>45919</v>
      </c>
      <c r="C1036" s="3">
        <v>45919</v>
      </c>
      <c r="D1036" s="43" t="s">
        <v>621</v>
      </c>
      <c r="E1036" s="43" t="s">
        <v>369</v>
      </c>
      <c r="F1036" s="43" t="s">
        <v>372</v>
      </c>
      <c r="G1036">
        <v>30</v>
      </c>
      <c r="H1036">
        <v>30</v>
      </c>
      <c r="I1036" s="43" t="s">
        <v>1211</v>
      </c>
      <c r="J1036" s="43" t="s">
        <v>3716</v>
      </c>
      <c r="K1036" s="43" t="s">
        <v>178</v>
      </c>
      <c r="L1036" s="43" t="str">
        <f>IF(AND(Home!$A$1&gt;=Leave[[#This Row],[Start Time]],Home!$A$1&lt;=Leave[[#This Row],[End Time]]),"Aplica","No Aplica")</f>
        <v>No Aplica</v>
      </c>
      <c r="M1036" s="43" t="str">
        <f>IF(AND(Home!$A$1&gt;=Leave[[#This Row],[Start Time]],Home!$A$1&lt;=Leave[[#This Row],[End Time]]),Home!$A$1,"No Aplica")</f>
        <v>No Aplica</v>
      </c>
      <c r="N1036" s="43" t="str">
        <f>Leave[[#This Row],[User Code (Owning User) (Usuario)]]&amp;Leave[[#This Row],[fecha activa]]</f>
        <v>MIE2023150912590No Aplica</v>
      </c>
    </row>
    <row r="1037" spans="1:14" x14ac:dyDescent="0.3">
      <c r="A1037" s="43" t="s">
        <v>471</v>
      </c>
      <c r="B1037" s="3">
        <v>45918</v>
      </c>
      <c r="C1037" s="3">
        <v>45918</v>
      </c>
      <c r="D1037" s="43" t="s">
        <v>621</v>
      </c>
      <c r="E1037" s="43" t="s">
        <v>369</v>
      </c>
      <c r="F1037" s="43" t="s">
        <v>372</v>
      </c>
      <c r="G1037">
        <v>30</v>
      </c>
      <c r="H1037">
        <v>30</v>
      </c>
      <c r="I1037" s="43" t="s">
        <v>1211</v>
      </c>
      <c r="J1037" s="43" t="s">
        <v>3716</v>
      </c>
      <c r="K1037" s="43" t="s">
        <v>178</v>
      </c>
      <c r="L1037" s="43" t="str">
        <f>IF(AND(Home!$A$1&gt;=Leave[[#This Row],[Start Time]],Home!$A$1&lt;=Leave[[#This Row],[End Time]]),"Aplica","No Aplica")</f>
        <v>No Aplica</v>
      </c>
      <c r="M1037" s="43" t="str">
        <f>IF(AND(Home!$A$1&gt;=Leave[[#This Row],[Start Time]],Home!$A$1&lt;=Leave[[#This Row],[End Time]]),Home!$A$1,"No Aplica")</f>
        <v>No Aplica</v>
      </c>
      <c r="N1037" s="43" t="str">
        <f>Leave[[#This Row],[User Code (Owning User) (Usuario)]]&amp;Leave[[#This Row],[fecha activa]]</f>
        <v>MIE2023150912590No Aplica</v>
      </c>
    </row>
    <row r="1038" spans="1:14" x14ac:dyDescent="0.3">
      <c r="A1038" s="43" t="s">
        <v>471</v>
      </c>
      <c r="B1038" s="3">
        <v>45917</v>
      </c>
      <c r="C1038" s="3">
        <v>45917</v>
      </c>
      <c r="D1038" s="43" t="s">
        <v>621</v>
      </c>
      <c r="E1038" s="43" t="s">
        <v>369</v>
      </c>
      <c r="F1038" s="43" t="s">
        <v>372</v>
      </c>
      <c r="G1038">
        <v>30</v>
      </c>
      <c r="H1038">
        <v>30</v>
      </c>
      <c r="I1038" s="43" t="s">
        <v>1211</v>
      </c>
      <c r="J1038" s="43" t="s">
        <v>3716</v>
      </c>
      <c r="K1038" s="43" t="s">
        <v>178</v>
      </c>
      <c r="L1038" s="43" t="str">
        <f>IF(AND(Home!$A$1&gt;=Leave[[#This Row],[Start Time]],Home!$A$1&lt;=Leave[[#This Row],[End Time]]),"Aplica","No Aplica")</f>
        <v>No Aplica</v>
      </c>
      <c r="M1038" s="43" t="str">
        <f>IF(AND(Home!$A$1&gt;=Leave[[#This Row],[Start Time]],Home!$A$1&lt;=Leave[[#This Row],[End Time]]),Home!$A$1,"No Aplica")</f>
        <v>No Aplica</v>
      </c>
      <c r="N1038" s="43" t="str">
        <f>Leave[[#This Row],[User Code (Owning User) (Usuario)]]&amp;Leave[[#This Row],[fecha activa]]</f>
        <v>MIE2023150912590No Aplica</v>
      </c>
    </row>
    <row r="1039" spans="1:14" x14ac:dyDescent="0.3">
      <c r="A1039" s="43" t="s">
        <v>471</v>
      </c>
      <c r="B1039" s="3">
        <v>45916</v>
      </c>
      <c r="C1039" s="3">
        <v>45916</v>
      </c>
      <c r="D1039" s="43" t="s">
        <v>621</v>
      </c>
      <c r="E1039" s="43" t="s">
        <v>369</v>
      </c>
      <c r="F1039" s="43" t="s">
        <v>372</v>
      </c>
      <c r="G1039">
        <v>30</v>
      </c>
      <c r="H1039">
        <v>30</v>
      </c>
      <c r="I1039" s="43" t="s">
        <v>1211</v>
      </c>
      <c r="J1039" s="43" t="s">
        <v>3716</v>
      </c>
      <c r="K1039" s="43" t="s">
        <v>178</v>
      </c>
      <c r="L1039" s="43" t="str">
        <f>IF(AND(Home!$A$1&gt;=Leave[[#This Row],[Start Time]],Home!$A$1&lt;=Leave[[#This Row],[End Time]]),"Aplica","No Aplica")</f>
        <v>No Aplica</v>
      </c>
      <c r="M1039" s="43" t="str">
        <f>IF(AND(Home!$A$1&gt;=Leave[[#This Row],[Start Time]],Home!$A$1&lt;=Leave[[#This Row],[End Time]]),Home!$A$1,"No Aplica")</f>
        <v>No Aplica</v>
      </c>
      <c r="N1039" s="43" t="str">
        <f>Leave[[#This Row],[User Code (Owning User) (Usuario)]]&amp;Leave[[#This Row],[fecha activa]]</f>
        <v>MIE2023150912590No Aplica</v>
      </c>
    </row>
    <row r="1040" spans="1:14" x14ac:dyDescent="0.3">
      <c r="A1040" s="43" t="s">
        <v>465</v>
      </c>
      <c r="B1040" s="3">
        <v>45921</v>
      </c>
      <c r="C1040" s="3">
        <v>45921</v>
      </c>
      <c r="D1040" s="43" t="s">
        <v>469</v>
      </c>
      <c r="E1040" s="43" t="s">
        <v>369</v>
      </c>
      <c r="F1040" s="43" t="s">
        <v>372</v>
      </c>
      <c r="G1040">
        <v>540</v>
      </c>
      <c r="H1040">
        <v>540</v>
      </c>
      <c r="I1040" s="43" t="s">
        <v>1211</v>
      </c>
      <c r="J1040" s="43" t="s">
        <v>3716</v>
      </c>
      <c r="K1040" s="43" t="s">
        <v>178</v>
      </c>
      <c r="L1040" s="43" t="str">
        <f>IF(AND(Home!$A$1&gt;=Leave[[#This Row],[Start Time]],Home!$A$1&lt;=Leave[[#This Row],[End Time]]),"Aplica","No Aplica")</f>
        <v>No Aplica</v>
      </c>
      <c r="M1040" s="43" t="str">
        <f>IF(AND(Home!$A$1&gt;=Leave[[#This Row],[Start Time]],Home!$A$1&lt;=Leave[[#This Row],[End Time]]),Home!$A$1,"No Aplica")</f>
        <v>No Aplica</v>
      </c>
      <c r="N1040" s="43" t="str">
        <f>Leave[[#This Row],[User Code (Owning User) (Usuario)]]&amp;Leave[[#This Row],[fecha activa]]</f>
        <v>MIE2023150912590No Aplica</v>
      </c>
    </row>
    <row r="1041" spans="1:14" x14ac:dyDescent="0.3">
      <c r="A1041" s="43" t="s">
        <v>471</v>
      </c>
      <c r="B1041" s="3">
        <v>45906</v>
      </c>
      <c r="C1041" s="3">
        <v>45906</v>
      </c>
      <c r="D1041" s="43" t="s">
        <v>621</v>
      </c>
      <c r="E1041" s="43" t="s">
        <v>369</v>
      </c>
      <c r="F1041" s="43" t="s">
        <v>372</v>
      </c>
      <c r="G1041">
        <v>30</v>
      </c>
      <c r="H1041">
        <v>30</v>
      </c>
      <c r="I1041" s="43" t="s">
        <v>1211</v>
      </c>
      <c r="J1041" s="43" t="s">
        <v>3716</v>
      </c>
      <c r="K1041" s="43" t="s">
        <v>178</v>
      </c>
      <c r="L1041" s="43" t="str">
        <f>IF(AND(Home!$A$1&gt;=Leave[[#This Row],[Start Time]],Home!$A$1&lt;=Leave[[#This Row],[End Time]]),"Aplica","No Aplica")</f>
        <v>No Aplica</v>
      </c>
      <c r="M1041" s="43" t="str">
        <f>IF(AND(Home!$A$1&gt;=Leave[[#This Row],[Start Time]],Home!$A$1&lt;=Leave[[#This Row],[End Time]]),Home!$A$1,"No Aplica")</f>
        <v>No Aplica</v>
      </c>
      <c r="N1041" s="43" t="str">
        <f>Leave[[#This Row],[User Code (Owning User) (Usuario)]]&amp;Leave[[#This Row],[fecha activa]]</f>
        <v>MIE2023150912590No Aplica</v>
      </c>
    </row>
    <row r="1042" spans="1:14" x14ac:dyDescent="0.3">
      <c r="A1042" s="43" t="s">
        <v>471</v>
      </c>
      <c r="B1042" s="3">
        <v>45905</v>
      </c>
      <c r="C1042" s="3">
        <v>45905</v>
      </c>
      <c r="D1042" s="43" t="s">
        <v>621</v>
      </c>
      <c r="E1042" s="43" t="s">
        <v>369</v>
      </c>
      <c r="F1042" s="43" t="s">
        <v>372</v>
      </c>
      <c r="G1042">
        <v>30</v>
      </c>
      <c r="H1042">
        <v>30</v>
      </c>
      <c r="I1042" s="43" t="s">
        <v>1211</v>
      </c>
      <c r="J1042" s="43" t="s">
        <v>3716</v>
      </c>
      <c r="K1042" s="43" t="s">
        <v>178</v>
      </c>
      <c r="L1042" s="43" t="str">
        <f>IF(AND(Home!$A$1&gt;=Leave[[#This Row],[Start Time]],Home!$A$1&lt;=Leave[[#This Row],[End Time]]),"Aplica","No Aplica")</f>
        <v>No Aplica</v>
      </c>
      <c r="M1042" s="43" t="str">
        <f>IF(AND(Home!$A$1&gt;=Leave[[#This Row],[Start Time]],Home!$A$1&lt;=Leave[[#This Row],[End Time]]),Home!$A$1,"No Aplica")</f>
        <v>No Aplica</v>
      </c>
      <c r="N1042" s="43" t="str">
        <f>Leave[[#This Row],[User Code (Owning User) (Usuario)]]&amp;Leave[[#This Row],[fecha activa]]</f>
        <v>MIE2023150912590No Aplica</v>
      </c>
    </row>
    <row r="1043" spans="1:14" x14ac:dyDescent="0.3">
      <c r="A1043" s="43" t="s">
        <v>471</v>
      </c>
      <c r="B1043" s="3">
        <v>45904</v>
      </c>
      <c r="C1043" s="3">
        <v>45904</v>
      </c>
      <c r="D1043" s="43" t="s">
        <v>621</v>
      </c>
      <c r="E1043" s="43" t="s">
        <v>369</v>
      </c>
      <c r="F1043" s="43" t="s">
        <v>372</v>
      </c>
      <c r="G1043">
        <v>30</v>
      </c>
      <c r="H1043">
        <v>30</v>
      </c>
      <c r="I1043" s="43" t="s">
        <v>1211</v>
      </c>
      <c r="J1043" s="43" t="s">
        <v>3716</v>
      </c>
      <c r="K1043" s="43" t="s">
        <v>178</v>
      </c>
      <c r="L1043" s="43" t="str">
        <f>IF(AND(Home!$A$1&gt;=Leave[[#This Row],[Start Time]],Home!$A$1&lt;=Leave[[#This Row],[End Time]]),"Aplica","No Aplica")</f>
        <v>No Aplica</v>
      </c>
      <c r="M1043" s="43" t="str">
        <f>IF(AND(Home!$A$1&gt;=Leave[[#This Row],[Start Time]],Home!$A$1&lt;=Leave[[#This Row],[End Time]]),Home!$A$1,"No Aplica")</f>
        <v>No Aplica</v>
      </c>
      <c r="N1043" s="43" t="str">
        <f>Leave[[#This Row],[User Code (Owning User) (Usuario)]]&amp;Leave[[#This Row],[fecha activa]]</f>
        <v>MIE2023150912590No Aplica</v>
      </c>
    </row>
    <row r="1044" spans="1:14" x14ac:dyDescent="0.3">
      <c r="A1044" s="43" t="s">
        <v>471</v>
      </c>
      <c r="B1044" s="3">
        <v>45903</v>
      </c>
      <c r="C1044" s="3">
        <v>45903</v>
      </c>
      <c r="D1044" s="43" t="s">
        <v>621</v>
      </c>
      <c r="E1044" s="43" t="s">
        <v>369</v>
      </c>
      <c r="F1044" s="43" t="s">
        <v>372</v>
      </c>
      <c r="G1044">
        <v>30</v>
      </c>
      <c r="H1044">
        <v>30</v>
      </c>
      <c r="I1044" s="43" t="s">
        <v>1211</v>
      </c>
      <c r="J1044" s="43" t="s">
        <v>3716</v>
      </c>
      <c r="K1044" s="43" t="s">
        <v>178</v>
      </c>
      <c r="L1044" s="43" t="str">
        <f>IF(AND(Home!$A$1&gt;=Leave[[#This Row],[Start Time]],Home!$A$1&lt;=Leave[[#This Row],[End Time]]),"Aplica","No Aplica")</f>
        <v>No Aplica</v>
      </c>
      <c r="M1044" s="43" t="str">
        <f>IF(AND(Home!$A$1&gt;=Leave[[#This Row],[Start Time]],Home!$A$1&lt;=Leave[[#This Row],[End Time]]),Home!$A$1,"No Aplica")</f>
        <v>No Aplica</v>
      </c>
      <c r="N1044" s="43" t="str">
        <f>Leave[[#This Row],[User Code (Owning User) (Usuario)]]&amp;Leave[[#This Row],[fecha activa]]</f>
        <v>MIE2023150912590No Aplica</v>
      </c>
    </row>
    <row r="1045" spans="1:14" x14ac:dyDescent="0.3">
      <c r="A1045" s="43" t="s">
        <v>471</v>
      </c>
      <c r="B1045" s="3">
        <v>45902</v>
      </c>
      <c r="C1045" s="3">
        <v>45902</v>
      </c>
      <c r="D1045" s="43" t="s">
        <v>621</v>
      </c>
      <c r="E1045" s="43" t="s">
        <v>369</v>
      </c>
      <c r="F1045" s="43" t="s">
        <v>372</v>
      </c>
      <c r="G1045">
        <v>30</v>
      </c>
      <c r="H1045">
        <v>30</v>
      </c>
      <c r="I1045" s="43" t="s">
        <v>1211</v>
      </c>
      <c r="J1045" s="43" t="s">
        <v>3716</v>
      </c>
      <c r="K1045" s="43" t="s">
        <v>178</v>
      </c>
      <c r="L1045" s="43" t="str">
        <f>IF(AND(Home!$A$1&gt;=Leave[[#This Row],[Start Time]],Home!$A$1&lt;=Leave[[#This Row],[End Time]]),"Aplica","No Aplica")</f>
        <v>No Aplica</v>
      </c>
      <c r="M1045" s="43" t="str">
        <f>IF(AND(Home!$A$1&gt;=Leave[[#This Row],[Start Time]],Home!$A$1&lt;=Leave[[#This Row],[End Time]]),Home!$A$1,"No Aplica")</f>
        <v>No Aplica</v>
      </c>
      <c r="N1045" s="43" t="str">
        <f>Leave[[#This Row],[User Code (Owning User) (Usuario)]]&amp;Leave[[#This Row],[fecha activa]]</f>
        <v>MIE2023150912590No Aplica</v>
      </c>
    </row>
    <row r="1046" spans="1:14" x14ac:dyDescent="0.3">
      <c r="A1046" s="43" t="s">
        <v>471</v>
      </c>
      <c r="B1046" s="3">
        <v>45901</v>
      </c>
      <c r="C1046" s="3">
        <v>45901</v>
      </c>
      <c r="D1046" s="43" t="s">
        <v>621</v>
      </c>
      <c r="E1046" s="43" t="s">
        <v>369</v>
      </c>
      <c r="F1046" s="43" t="s">
        <v>372</v>
      </c>
      <c r="G1046">
        <v>30</v>
      </c>
      <c r="H1046">
        <v>30</v>
      </c>
      <c r="I1046" s="43" t="s">
        <v>1211</v>
      </c>
      <c r="J1046" s="43" t="s">
        <v>3716</v>
      </c>
      <c r="K1046" s="43" t="s">
        <v>178</v>
      </c>
      <c r="L1046" s="43" t="str">
        <f>IF(AND(Home!$A$1&gt;=Leave[[#This Row],[Start Time]],Home!$A$1&lt;=Leave[[#This Row],[End Time]]),"Aplica","No Aplica")</f>
        <v>No Aplica</v>
      </c>
      <c r="M1046" s="43" t="str">
        <f>IF(AND(Home!$A$1&gt;=Leave[[#This Row],[Start Time]],Home!$A$1&lt;=Leave[[#This Row],[End Time]]),Home!$A$1,"No Aplica")</f>
        <v>No Aplica</v>
      </c>
      <c r="N1046" s="43" t="str">
        <f>Leave[[#This Row],[User Code (Owning User) (Usuario)]]&amp;Leave[[#This Row],[fecha activa]]</f>
        <v>MIE2023150912590No Aplica</v>
      </c>
    </row>
    <row r="1047" spans="1:14" x14ac:dyDescent="0.3">
      <c r="A1047" s="43" t="s">
        <v>465</v>
      </c>
      <c r="B1047" s="3">
        <v>45907</v>
      </c>
      <c r="C1047" s="3">
        <v>45907</v>
      </c>
      <c r="D1047" s="43" t="s">
        <v>469</v>
      </c>
      <c r="E1047" s="43" t="s">
        <v>369</v>
      </c>
      <c r="F1047" s="43" t="s">
        <v>372</v>
      </c>
      <c r="G1047">
        <v>540</v>
      </c>
      <c r="H1047">
        <v>540</v>
      </c>
      <c r="I1047" s="43" t="s">
        <v>1211</v>
      </c>
      <c r="J1047" s="43" t="s">
        <v>3716</v>
      </c>
      <c r="K1047" s="43" t="s">
        <v>178</v>
      </c>
      <c r="L1047" s="43" t="str">
        <f>IF(AND(Home!$A$1&gt;=Leave[[#This Row],[Start Time]],Home!$A$1&lt;=Leave[[#This Row],[End Time]]),"Aplica","No Aplica")</f>
        <v>No Aplica</v>
      </c>
      <c r="M1047" s="43" t="str">
        <f>IF(AND(Home!$A$1&gt;=Leave[[#This Row],[Start Time]],Home!$A$1&lt;=Leave[[#This Row],[End Time]]),Home!$A$1,"No Aplica")</f>
        <v>No Aplica</v>
      </c>
      <c r="N1047" s="43" t="str">
        <f>Leave[[#This Row],[User Code (Owning User) (Usuario)]]&amp;Leave[[#This Row],[fecha activa]]</f>
        <v>MIE2023150912590No Aplica</v>
      </c>
    </row>
    <row r="1048" spans="1:14" x14ac:dyDescent="0.3">
      <c r="A1048" s="43" t="s">
        <v>465</v>
      </c>
      <c r="B1048" s="3">
        <v>45920</v>
      </c>
      <c r="C1048" s="3">
        <v>45920</v>
      </c>
      <c r="D1048" s="43" t="s">
        <v>3729</v>
      </c>
      <c r="E1048" s="43" t="s">
        <v>1943</v>
      </c>
      <c r="F1048" s="43" t="s">
        <v>1945</v>
      </c>
      <c r="G1048">
        <v>240</v>
      </c>
      <c r="H1048">
        <v>240</v>
      </c>
      <c r="I1048" s="43" t="s">
        <v>1944</v>
      </c>
      <c r="J1048" s="43" t="s">
        <v>1041</v>
      </c>
      <c r="K1048" s="43" t="s">
        <v>179</v>
      </c>
      <c r="L1048" s="43" t="str">
        <f>IF(AND(Home!$A$1&gt;=Leave[[#This Row],[Start Time]],Home!$A$1&lt;=Leave[[#This Row],[End Time]]),"Aplica","No Aplica")</f>
        <v>No Aplica</v>
      </c>
      <c r="M1048" s="43" t="str">
        <f>IF(AND(Home!$A$1&gt;=Leave[[#This Row],[Start Time]],Home!$A$1&lt;=Leave[[#This Row],[End Time]]),Home!$A$1,"No Aplica")</f>
        <v>No Aplica</v>
      </c>
      <c r="N1048" s="43" t="str">
        <f>Leave[[#This Row],[User Code (Owning User) (Usuario)]]&amp;Leave[[#This Row],[fecha activa]]</f>
        <v>MIE2025190623428No Aplica</v>
      </c>
    </row>
    <row r="1049" spans="1:14" x14ac:dyDescent="0.3">
      <c r="A1049" s="43" t="s">
        <v>465</v>
      </c>
      <c r="B1049" s="3">
        <v>45928</v>
      </c>
      <c r="C1049" s="3">
        <v>45928</v>
      </c>
      <c r="D1049" s="43" t="s">
        <v>495</v>
      </c>
      <c r="E1049" s="43" t="s">
        <v>1943</v>
      </c>
      <c r="F1049" s="43" t="s">
        <v>1945</v>
      </c>
      <c r="G1049">
        <v>540</v>
      </c>
      <c r="H1049">
        <v>540</v>
      </c>
      <c r="I1049" s="43" t="s">
        <v>1944</v>
      </c>
      <c r="J1049" s="43" t="s">
        <v>1041</v>
      </c>
      <c r="K1049" s="43" t="s">
        <v>179</v>
      </c>
      <c r="L1049" s="43" t="str">
        <f>IF(AND(Home!$A$1&gt;=Leave[[#This Row],[Start Time]],Home!$A$1&lt;=Leave[[#This Row],[End Time]]),"Aplica","No Aplica")</f>
        <v>No Aplica</v>
      </c>
      <c r="M1049" s="43" t="str">
        <f>IF(AND(Home!$A$1&gt;=Leave[[#This Row],[Start Time]],Home!$A$1&lt;=Leave[[#This Row],[End Time]]),Home!$A$1,"No Aplica")</f>
        <v>No Aplica</v>
      </c>
      <c r="N1049" s="43" t="str">
        <f>Leave[[#This Row],[User Code (Owning User) (Usuario)]]&amp;Leave[[#This Row],[fecha activa]]</f>
        <v>MIE2025190623428No Aplica</v>
      </c>
    </row>
    <row r="1050" spans="1:14" x14ac:dyDescent="0.3">
      <c r="A1050" s="43" t="s">
        <v>465</v>
      </c>
      <c r="B1050" s="3">
        <v>45927</v>
      </c>
      <c r="C1050" s="3">
        <v>45927</v>
      </c>
      <c r="D1050" s="43" t="s">
        <v>664</v>
      </c>
      <c r="E1050" s="43" t="s">
        <v>1943</v>
      </c>
      <c r="F1050" s="43" t="s">
        <v>1945</v>
      </c>
      <c r="G1050">
        <v>240</v>
      </c>
      <c r="H1050">
        <v>240</v>
      </c>
      <c r="I1050" s="43" t="s">
        <v>1944</v>
      </c>
      <c r="J1050" s="43" t="s">
        <v>1041</v>
      </c>
      <c r="K1050" s="43" t="s">
        <v>179</v>
      </c>
      <c r="L1050" s="43" t="str">
        <f>IF(AND(Home!$A$1&gt;=Leave[[#This Row],[Start Time]],Home!$A$1&lt;=Leave[[#This Row],[End Time]]),"Aplica","No Aplica")</f>
        <v>No Aplica</v>
      </c>
      <c r="M1050" s="43" t="str">
        <f>IF(AND(Home!$A$1&gt;=Leave[[#This Row],[Start Time]],Home!$A$1&lt;=Leave[[#This Row],[End Time]]),Home!$A$1,"No Aplica")</f>
        <v>No Aplica</v>
      </c>
      <c r="N1050" s="43" t="str">
        <f>Leave[[#This Row],[User Code (Owning User) (Usuario)]]&amp;Leave[[#This Row],[fecha activa]]</f>
        <v>MIE2025190623428No Aplica</v>
      </c>
    </row>
    <row r="1051" spans="1:14" x14ac:dyDescent="0.3">
      <c r="A1051" s="43" t="s">
        <v>465</v>
      </c>
      <c r="B1051" s="3">
        <v>45921</v>
      </c>
      <c r="C1051" s="3">
        <v>45921</v>
      </c>
      <c r="D1051" s="43" t="s">
        <v>495</v>
      </c>
      <c r="E1051" s="43" t="s">
        <v>1943</v>
      </c>
      <c r="F1051" s="43" t="s">
        <v>1945</v>
      </c>
      <c r="G1051">
        <v>540</v>
      </c>
      <c r="H1051">
        <v>540</v>
      </c>
      <c r="I1051" s="43" t="s">
        <v>1944</v>
      </c>
      <c r="J1051" s="43" t="s">
        <v>1041</v>
      </c>
      <c r="K1051" s="43" t="s">
        <v>179</v>
      </c>
      <c r="L1051" s="43" t="str">
        <f>IF(AND(Home!$A$1&gt;=Leave[[#This Row],[Start Time]],Home!$A$1&lt;=Leave[[#This Row],[End Time]]),"Aplica","No Aplica")</f>
        <v>No Aplica</v>
      </c>
      <c r="M1051" s="43" t="str">
        <f>IF(AND(Home!$A$1&gt;=Leave[[#This Row],[Start Time]],Home!$A$1&lt;=Leave[[#This Row],[End Time]]),Home!$A$1,"No Aplica")</f>
        <v>No Aplica</v>
      </c>
      <c r="N1051" s="43" t="str">
        <f>Leave[[#This Row],[User Code (Owning User) (Usuario)]]&amp;Leave[[#This Row],[fecha activa]]</f>
        <v>MIE2025190623428No Aplica</v>
      </c>
    </row>
    <row r="1052" spans="1:14" x14ac:dyDescent="0.3">
      <c r="A1052" s="43" t="s">
        <v>465</v>
      </c>
      <c r="B1052" s="3">
        <v>45920</v>
      </c>
      <c r="C1052" s="3">
        <v>45920</v>
      </c>
      <c r="D1052" s="43" t="s">
        <v>664</v>
      </c>
      <c r="E1052" s="43" t="s">
        <v>1943</v>
      </c>
      <c r="F1052" s="43" t="s">
        <v>1945</v>
      </c>
      <c r="G1052">
        <v>240</v>
      </c>
      <c r="H1052">
        <v>240</v>
      </c>
      <c r="I1052" s="43" t="s">
        <v>1944</v>
      </c>
      <c r="J1052" s="43" t="s">
        <v>1041</v>
      </c>
      <c r="K1052" s="43" t="s">
        <v>179</v>
      </c>
      <c r="L1052" s="43" t="str">
        <f>IF(AND(Home!$A$1&gt;=Leave[[#This Row],[Start Time]],Home!$A$1&lt;=Leave[[#This Row],[End Time]]),"Aplica","No Aplica")</f>
        <v>No Aplica</v>
      </c>
      <c r="M1052" s="43" t="str">
        <f>IF(AND(Home!$A$1&gt;=Leave[[#This Row],[Start Time]],Home!$A$1&lt;=Leave[[#This Row],[End Time]]),Home!$A$1,"No Aplica")</f>
        <v>No Aplica</v>
      </c>
      <c r="N1052" s="43" t="str">
        <f>Leave[[#This Row],[User Code (Owning User) (Usuario)]]&amp;Leave[[#This Row],[fecha activa]]</f>
        <v>MIE2025190623428No Aplica</v>
      </c>
    </row>
    <row r="1053" spans="1:14" x14ac:dyDescent="0.3">
      <c r="A1053" s="43" t="s">
        <v>465</v>
      </c>
      <c r="B1053" s="3">
        <v>45914</v>
      </c>
      <c r="C1053" s="3">
        <v>45914</v>
      </c>
      <c r="D1053" s="43" t="s">
        <v>495</v>
      </c>
      <c r="E1053" s="43" t="s">
        <v>1943</v>
      </c>
      <c r="F1053" s="43" t="s">
        <v>1945</v>
      </c>
      <c r="G1053">
        <v>540</v>
      </c>
      <c r="H1053">
        <v>540</v>
      </c>
      <c r="I1053" s="43" t="s">
        <v>1944</v>
      </c>
      <c r="J1053" s="43" t="s">
        <v>1041</v>
      </c>
      <c r="K1053" s="43" t="s">
        <v>179</v>
      </c>
      <c r="L1053" s="43" t="str">
        <f>IF(AND(Home!$A$1&gt;=Leave[[#This Row],[Start Time]],Home!$A$1&lt;=Leave[[#This Row],[End Time]]),"Aplica","No Aplica")</f>
        <v>No Aplica</v>
      </c>
      <c r="M1053" s="43" t="str">
        <f>IF(AND(Home!$A$1&gt;=Leave[[#This Row],[Start Time]],Home!$A$1&lt;=Leave[[#This Row],[End Time]]),Home!$A$1,"No Aplica")</f>
        <v>No Aplica</v>
      </c>
      <c r="N1053" s="43" t="str">
        <f>Leave[[#This Row],[User Code (Owning User) (Usuario)]]&amp;Leave[[#This Row],[fecha activa]]</f>
        <v>MIE2025190623428No Aplica</v>
      </c>
    </row>
    <row r="1054" spans="1:14" x14ac:dyDescent="0.3">
      <c r="A1054" s="43" t="s">
        <v>465</v>
      </c>
      <c r="B1054" s="3">
        <v>45913</v>
      </c>
      <c r="C1054" s="3">
        <v>45913</v>
      </c>
      <c r="D1054" s="43" t="s">
        <v>664</v>
      </c>
      <c r="E1054" s="43" t="s">
        <v>1943</v>
      </c>
      <c r="F1054" s="43" t="s">
        <v>1945</v>
      </c>
      <c r="G1054">
        <v>240</v>
      </c>
      <c r="H1054">
        <v>240</v>
      </c>
      <c r="I1054" s="43" t="s">
        <v>1944</v>
      </c>
      <c r="J1054" s="43" t="s">
        <v>1041</v>
      </c>
      <c r="K1054" s="43" t="s">
        <v>179</v>
      </c>
      <c r="L1054" s="43" t="str">
        <f>IF(AND(Home!$A$1&gt;=Leave[[#This Row],[Start Time]],Home!$A$1&lt;=Leave[[#This Row],[End Time]]),"Aplica","No Aplica")</f>
        <v>No Aplica</v>
      </c>
      <c r="M1054" s="43" t="str">
        <f>IF(AND(Home!$A$1&gt;=Leave[[#This Row],[Start Time]],Home!$A$1&lt;=Leave[[#This Row],[End Time]]),Home!$A$1,"No Aplica")</f>
        <v>No Aplica</v>
      </c>
      <c r="N1054" s="43" t="str">
        <f>Leave[[#This Row],[User Code (Owning User) (Usuario)]]&amp;Leave[[#This Row],[fecha activa]]</f>
        <v>MIE2025190623428No Aplica</v>
      </c>
    </row>
    <row r="1055" spans="1:14" x14ac:dyDescent="0.3">
      <c r="A1055" s="43" t="s">
        <v>465</v>
      </c>
      <c r="B1055" s="3">
        <v>45907</v>
      </c>
      <c r="C1055" s="3">
        <v>45907</v>
      </c>
      <c r="D1055" s="43" t="s">
        <v>495</v>
      </c>
      <c r="E1055" s="43" t="s">
        <v>1943</v>
      </c>
      <c r="F1055" s="43" t="s">
        <v>1945</v>
      </c>
      <c r="G1055">
        <v>540</v>
      </c>
      <c r="H1055">
        <v>540</v>
      </c>
      <c r="I1055" s="43" t="s">
        <v>1944</v>
      </c>
      <c r="J1055" s="43" t="s">
        <v>1041</v>
      </c>
      <c r="K1055" s="43" t="s">
        <v>179</v>
      </c>
      <c r="L1055" s="43" t="str">
        <f>IF(AND(Home!$A$1&gt;=Leave[[#This Row],[Start Time]],Home!$A$1&lt;=Leave[[#This Row],[End Time]]),"Aplica","No Aplica")</f>
        <v>No Aplica</v>
      </c>
      <c r="M1055" s="43" t="str">
        <f>IF(AND(Home!$A$1&gt;=Leave[[#This Row],[Start Time]],Home!$A$1&lt;=Leave[[#This Row],[End Time]]),Home!$A$1,"No Aplica")</f>
        <v>No Aplica</v>
      </c>
      <c r="N1055" s="43" t="str">
        <f>Leave[[#This Row],[User Code (Owning User) (Usuario)]]&amp;Leave[[#This Row],[fecha activa]]</f>
        <v>MIE2025190623428No Aplica</v>
      </c>
    </row>
    <row r="1056" spans="1:14" x14ac:dyDescent="0.3">
      <c r="A1056" s="43" t="s">
        <v>465</v>
      </c>
      <c r="B1056" s="3">
        <v>45906</v>
      </c>
      <c r="C1056" s="3">
        <v>45906</v>
      </c>
      <c r="D1056" s="43" t="s">
        <v>664</v>
      </c>
      <c r="E1056" s="43" t="s">
        <v>1943</v>
      </c>
      <c r="F1056" s="43" t="s">
        <v>1945</v>
      </c>
      <c r="G1056">
        <v>240</v>
      </c>
      <c r="H1056">
        <v>240</v>
      </c>
      <c r="I1056" s="43" t="s">
        <v>1944</v>
      </c>
      <c r="J1056" s="43" t="s">
        <v>1041</v>
      </c>
      <c r="K1056" s="43" t="s">
        <v>179</v>
      </c>
      <c r="L1056" s="43" t="str">
        <f>IF(AND(Home!$A$1&gt;=Leave[[#This Row],[Start Time]],Home!$A$1&lt;=Leave[[#This Row],[End Time]]),"Aplica","No Aplica")</f>
        <v>No Aplica</v>
      </c>
      <c r="M1056" s="43" t="str">
        <f>IF(AND(Home!$A$1&gt;=Leave[[#This Row],[Start Time]],Home!$A$1&lt;=Leave[[#This Row],[End Time]]),Home!$A$1,"No Aplica")</f>
        <v>No Aplica</v>
      </c>
      <c r="N1056" s="43" t="str">
        <f>Leave[[#This Row],[User Code (Owning User) (Usuario)]]&amp;Leave[[#This Row],[fecha activa]]</f>
        <v>MIE2025190623428No Aplica</v>
      </c>
    </row>
    <row r="1057" spans="1:14" x14ac:dyDescent="0.3">
      <c r="A1057" s="43" t="s">
        <v>465</v>
      </c>
      <c r="B1057" s="3">
        <v>45926</v>
      </c>
      <c r="C1057" s="3">
        <v>45926</v>
      </c>
      <c r="D1057" s="43" t="s">
        <v>493</v>
      </c>
      <c r="E1057" s="43" t="s">
        <v>3692</v>
      </c>
      <c r="F1057" s="43" t="s">
        <v>3694</v>
      </c>
      <c r="G1057">
        <v>60</v>
      </c>
      <c r="H1057">
        <v>60</v>
      </c>
      <c r="I1057" s="43" t="s">
        <v>3693</v>
      </c>
      <c r="J1057" s="43" t="s">
        <v>850</v>
      </c>
      <c r="K1057" s="43" t="s">
        <v>177</v>
      </c>
      <c r="L1057" s="43" t="str">
        <f>IF(AND(Home!$A$1&gt;=Leave[[#This Row],[Start Time]],Home!$A$1&lt;=Leave[[#This Row],[End Time]]),"Aplica","No Aplica")</f>
        <v>No Aplica</v>
      </c>
      <c r="M1057" s="43" t="str">
        <f>IF(AND(Home!$A$1&gt;=Leave[[#This Row],[Start Time]],Home!$A$1&lt;=Leave[[#This Row],[End Time]]),Home!$A$1,"No Aplica")</f>
        <v>No Aplica</v>
      </c>
      <c r="N1057" s="43" t="str">
        <f>Leave[[#This Row],[User Code (Owning User) (Usuario)]]&amp;Leave[[#This Row],[fecha activa]]</f>
        <v>MIE2025180924524No Aplica</v>
      </c>
    </row>
    <row r="1058" spans="1:14" x14ac:dyDescent="0.3">
      <c r="A1058" s="43" t="s">
        <v>465</v>
      </c>
      <c r="B1058" s="3">
        <v>45925</v>
      </c>
      <c r="C1058" s="3">
        <v>45925</v>
      </c>
      <c r="D1058" s="43" t="s">
        <v>493</v>
      </c>
      <c r="E1058" s="43" t="s">
        <v>3692</v>
      </c>
      <c r="F1058" s="43" t="s">
        <v>3694</v>
      </c>
      <c r="G1058">
        <v>120</v>
      </c>
      <c r="H1058">
        <v>120</v>
      </c>
      <c r="I1058" s="43" t="s">
        <v>3693</v>
      </c>
      <c r="J1058" s="43" t="s">
        <v>850</v>
      </c>
      <c r="K1058" s="43" t="s">
        <v>177</v>
      </c>
      <c r="L1058" s="43" t="str">
        <f>IF(AND(Home!$A$1&gt;=Leave[[#This Row],[Start Time]],Home!$A$1&lt;=Leave[[#This Row],[End Time]]),"Aplica","No Aplica")</f>
        <v>No Aplica</v>
      </c>
      <c r="M1058" s="43" t="str">
        <f>IF(AND(Home!$A$1&gt;=Leave[[#This Row],[Start Time]],Home!$A$1&lt;=Leave[[#This Row],[End Time]]),Home!$A$1,"No Aplica")</f>
        <v>No Aplica</v>
      </c>
      <c r="N1058" s="43" t="str">
        <f>Leave[[#This Row],[User Code (Owning User) (Usuario)]]&amp;Leave[[#This Row],[fecha activa]]</f>
        <v>MIE2025180924524No Aplica</v>
      </c>
    </row>
    <row r="1059" spans="1:14" x14ac:dyDescent="0.3">
      <c r="A1059" s="43" t="s">
        <v>465</v>
      </c>
      <c r="B1059" s="3">
        <v>45923</v>
      </c>
      <c r="C1059" s="3">
        <v>45923</v>
      </c>
      <c r="D1059" s="43" t="s">
        <v>493</v>
      </c>
      <c r="E1059" s="43" t="s">
        <v>3692</v>
      </c>
      <c r="F1059" s="43" t="s">
        <v>3694</v>
      </c>
      <c r="G1059">
        <v>60</v>
      </c>
      <c r="H1059">
        <v>60</v>
      </c>
      <c r="I1059" s="43" t="s">
        <v>3693</v>
      </c>
      <c r="J1059" s="43" t="s">
        <v>850</v>
      </c>
      <c r="K1059" s="43" t="s">
        <v>177</v>
      </c>
      <c r="L1059" s="43" t="str">
        <f>IF(AND(Home!$A$1&gt;=Leave[[#This Row],[Start Time]],Home!$A$1&lt;=Leave[[#This Row],[End Time]]),"Aplica","No Aplica")</f>
        <v>No Aplica</v>
      </c>
      <c r="M1059" s="43" t="str">
        <f>IF(AND(Home!$A$1&gt;=Leave[[#This Row],[Start Time]],Home!$A$1&lt;=Leave[[#This Row],[End Time]]),Home!$A$1,"No Aplica")</f>
        <v>No Aplica</v>
      </c>
      <c r="N1059" s="43" t="str">
        <f>Leave[[#This Row],[User Code (Owning User) (Usuario)]]&amp;Leave[[#This Row],[fecha activa]]</f>
        <v>MIE2025180924524No Aplica</v>
      </c>
    </row>
    <row r="1060" spans="1:14" x14ac:dyDescent="0.3">
      <c r="A1060" s="43" t="s">
        <v>468</v>
      </c>
      <c r="B1060" s="3">
        <v>45922</v>
      </c>
      <c r="C1060" s="3">
        <v>45922</v>
      </c>
      <c r="D1060" s="43" t="s">
        <v>469</v>
      </c>
      <c r="E1060" s="43" t="s">
        <v>3692</v>
      </c>
      <c r="F1060" s="43" t="s">
        <v>3694</v>
      </c>
      <c r="G1060">
        <v>540</v>
      </c>
      <c r="H1060">
        <v>540</v>
      </c>
      <c r="I1060" s="43" t="s">
        <v>3693</v>
      </c>
      <c r="J1060" s="43" t="s">
        <v>850</v>
      </c>
      <c r="K1060" s="43" t="s">
        <v>177</v>
      </c>
      <c r="L1060" s="43" t="str">
        <f>IF(AND(Home!$A$1&gt;=Leave[[#This Row],[Start Time]],Home!$A$1&lt;=Leave[[#This Row],[End Time]]),"Aplica","No Aplica")</f>
        <v>Aplica</v>
      </c>
      <c r="M1060" s="43">
        <f>IF(AND(Home!$A$1&gt;=Leave[[#This Row],[Start Time]],Home!$A$1&lt;=Leave[[#This Row],[End Time]]),Home!$A$1,"No Aplica")</f>
        <v>45922</v>
      </c>
      <c r="N1060" s="43" t="str">
        <f>Leave[[#This Row],[User Code (Owning User) (Usuario)]]&amp;Leave[[#This Row],[fecha activa]]</f>
        <v>MIE202518092452445922</v>
      </c>
    </row>
    <row r="1061" spans="1:14" x14ac:dyDescent="0.3">
      <c r="A1061" s="43" t="s">
        <v>465</v>
      </c>
      <c r="B1061" s="3">
        <v>45919</v>
      </c>
      <c r="C1061" s="3">
        <v>45919</v>
      </c>
      <c r="D1061" s="43" t="s">
        <v>2967</v>
      </c>
      <c r="E1061" s="43" t="s">
        <v>3692</v>
      </c>
      <c r="F1061" s="43" t="s">
        <v>3694</v>
      </c>
      <c r="G1061">
        <v>330</v>
      </c>
      <c r="H1061">
        <v>330</v>
      </c>
      <c r="I1061" s="43" t="s">
        <v>3693</v>
      </c>
      <c r="J1061" s="43" t="s">
        <v>850</v>
      </c>
      <c r="K1061" s="43" t="s">
        <v>177</v>
      </c>
      <c r="L1061" s="43" t="str">
        <f>IF(AND(Home!$A$1&gt;=Leave[[#This Row],[Start Time]],Home!$A$1&lt;=Leave[[#This Row],[End Time]]),"Aplica","No Aplica")</f>
        <v>No Aplica</v>
      </c>
      <c r="M1061" s="43" t="str">
        <f>IF(AND(Home!$A$1&gt;=Leave[[#This Row],[Start Time]],Home!$A$1&lt;=Leave[[#This Row],[End Time]]),Home!$A$1,"No Aplica")</f>
        <v>No Aplica</v>
      </c>
      <c r="N1061" s="43" t="str">
        <f>Leave[[#This Row],[User Code (Owning User) (Usuario)]]&amp;Leave[[#This Row],[fecha activa]]</f>
        <v>MIE2025180924524No Aplica</v>
      </c>
    </row>
    <row r="1062" spans="1:14" x14ac:dyDescent="0.3">
      <c r="A1062" s="43" t="s">
        <v>477</v>
      </c>
      <c r="B1062" s="3">
        <v>45914</v>
      </c>
      <c r="C1062" s="3">
        <v>45914</v>
      </c>
      <c r="D1062" s="43" t="s">
        <v>1866</v>
      </c>
      <c r="E1062" s="43" t="s">
        <v>272</v>
      </c>
      <c r="F1062" s="43" t="s">
        <v>274</v>
      </c>
      <c r="G1062">
        <v>540</v>
      </c>
      <c r="H1062">
        <v>540</v>
      </c>
      <c r="I1062" s="43" t="s">
        <v>922</v>
      </c>
      <c r="J1062" s="43" t="s">
        <v>972</v>
      </c>
      <c r="K1062" s="43" t="s">
        <v>178</v>
      </c>
      <c r="L1062" s="43" t="str">
        <f>IF(AND(Home!$A$1&gt;=Leave[[#This Row],[Start Time]],Home!$A$1&lt;=Leave[[#This Row],[End Time]]),"Aplica","No Aplica")</f>
        <v>No Aplica</v>
      </c>
      <c r="M1062" s="43" t="str">
        <f>IF(AND(Home!$A$1&gt;=Leave[[#This Row],[Start Time]],Home!$A$1&lt;=Leave[[#This Row],[End Time]]),Home!$A$1,"No Aplica")</f>
        <v>No Aplica</v>
      </c>
      <c r="N1062" s="43" t="str">
        <f>Leave[[#This Row],[User Code (Owning User) (Usuario)]]&amp;Leave[[#This Row],[fecha activa]]</f>
        <v>MIE2023240310727No Aplica</v>
      </c>
    </row>
    <row r="1063" spans="1:14" x14ac:dyDescent="0.3">
      <c r="A1063" s="43" t="s">
        <v>477</v>
      </c>
      <c r="B1063" s="3">
        <v>45913</v>
      </c>
      <c r="C1063" s="3">
        <v>45913</v>
      </c>
      <c r="D1063" s="43" t="s">
        <v>1866</v>
      </c>
      <c r="E1063" s="43" t="s">
        <v>272</v>
      </c>
      <c r="F1063" s="43" t="s">
        <v>274</v>
      </c>
      <c r="G1063">
        <v>540</v>
      </c>
      <c r="H1063">
        <v>540</v>
      </c>
      <c r="I1063" s="43" t="s">
        <v>922</v>
      </c>
      <c r="J1063" s="43" t="s">
        <v>972</v>
      </c>
      <c r="K1063" s="43" t="s">
        <v>178</v>
      </c>
      <c r="L1063" s="43" t="str">
        <f>IF(AND(Home!$A$1&gt;=Leave[[#This Row],[Start Time]],Home!$A$1&lt;=Leave[[#This Row],[End Time]]),"Aplica","No Aplica")</f>
        <v>No Aplica</v>
      </c>
      <c r="M1063" s="43" t="str">
        <f>IF(AND(Home!$A$1&gt;=Leave[[#This Row],[Start Time]],Home!$A$1&lt;=Leave[[#This Row],[End Time]]),Home!$A$1,"No Aplica")</f>
        <v>No Aplica</v>
      </c>
      <c r="N1063" s="43" t="str">
        <f>Leave[[#This Row],[User Code (Owning User) (Usuario)]]&amp;Leave[[#This Row],[fecha activa]]</f>
        <v>MIE2023240310727No Aplica</v>
      </c>
    </row>
    <row r="1064" spans="1:14" x14ac:dyDescent="0.3">
      <c r="A1064" s="43" t="s">
        <v>477</v>
      </c>
      <c r="B1064" s="3">
        <v>45912</v>
      </c>
      <c r="C1064" s="3">
        <v>45912</v>
      </c>
      <c r="D1064" s="43" t="s">
        <v>1866</v>
      </c>
      <c r="E1064" s="43" t="s">
        <v>272</v>
      </c>
      <c r="F1064" s="43" t="s">
        <v>274</v>
      </c>
      <c r="G1064">
        <v>540</v>
      </c>
      <c r="H1064">
        <v>540</v>
      </c>
      <c r="I1064" s="43" t="s">
        <v>922</v>
      </c>
      <c r="J1064" s="43" t="s">
        <v>972</v>
      </c>
      <c r="K1064" s="43" t="s">
        <v>178</v>
      </c>
      <c r="L1064" s="43" t="str">
        <f>IF(AND(Home!$A$1&gt;=Leave[[#This Row],[Start Time]],Home!$A$1&lt;=Leave[[#This Row],[End Time]]),"Aplica","No Aplica")</f>
        <v>No Aplica</v>
      </c>
      <c r="M1064" s="43" t="str">
        <f>IF(AND(Home!$A$1&gt;=Leave[[#This Row],[Start Time]],Home!$A$1&lt;=Leave[[#This Row],[End Time]]),Home!$A$1,"No Aplica")</f>
        <v>No Aplica</v>
      </c>
      <c r="N1064" s="43" t="str">
        <f>Leave[[#This Row],[User Code (Owning User) (Usuario)]]&amp;Leave[[#This Row],[fecha activa]]</f>
        <v>MIE2023240310727No Aplica</v>
      </c>
    </row>
    <row r="1065" spans="1:14" x14ac:dyDescent="0.3">
      <c r="A1065" s="43" t="s">
        <v>477</v>
      </c>
      <c r="B1065" s="3">
        <v>45911</v>
      </c>
      <c r="C1065" s="3">
        <v>45911</v>
      </c>
      <c r="D1065" s="43" t="s">
        <v>1866</v>
      </c>
      <c r="E1065" s="43" t="s">
        <v>272</v>
      </c>
      <c r="F1065" s="43" t="s">
        <v>274</v>
      </c>
      <c r="G1065">
        <v>540</v>
      </c>
      <c r="H1065">
        <v>540</v>
      </c>
      <c r="I1065" s="43" t="s">
        <v>922</v>
      </c>
      <c r="J1065" s="43" t="s">
        <v>972</v>
      </c>
      <c r="K1065" s="43" t="s">
        <v>178</v>
      </c>
      <c r="L1065" s="43" t="str">
        <f>IF(AND(Home!$A$1&gt;=Leave[[#This Row],[Start Time]],Home!$A$1&lt;=Leave[[#This Row],[End Time]]),"Aplica","No Aplica")</f>
        <v>No Aplica</v>
      </c>
      <c r="M1065" s="43" t="str">
        <f>IF(AND(Home!$A$1&gt;=Leave[[#This Row],[Start Time]],Home!$A$1&lt;=Leave[[#This Row],[End Time]]),Home!$A$1,"No Aplica")</f>
        <v>No Aplica</v>
      </c>
      <c r="N1065" s="43" t="str">
        <f>Leave[[#This Row],[User Code (Owning User) (Usuario)]]&amp;Leave[[#This Row],[fecha activa]]</f>
        <v>MIE2023240310727No Aplica</v>
      </c>
    </row>
    <row r="1066" spans="1:14" x14ac:dyDescent="0.3">
      <c r="A1066" s="43" t="s">
        <v>468</v>
      </c>
      <c r="B1066" s="3">
        <v>45910</v>
      </c>
      <c r="C1066" s="3">
        <v>45910</v>
      </c>
      <c r="D1066" s="43" t="s">
        <v>475</v>
      </c>
      <c r="E1066" s="43" t="s">
        <v>272</v>
      </c>
      <c r="F1066" s="43" t="s">
        <v>274</v>
      </c>
      <c r="G1066">
        <v>540</v>
      </c>
      <c r="H1066">
        <v>540</v>
      </c>
      <c r="I1066" s="43" t="s">
        <v>922</v>
      </c>
      <c r="J1066" s="43" t="s">
        <v>972</v>
      </c>
      <c r="K1066" s="43" t="s">
        <v>178</v>
      </c>
      <c r="L1066" s="43" t="str">
        <f>IF(AND(Home!$A$1&gt;=Leave[[#This Row],[Start Time]],Home!$A$1&lt;=Leave[[#This Row],[End Time]]),"Aplica","No Aplica")</f>
        <v>No Aplica</v>
      </c>
      <c r="M1066" s="43" t="str">
        <f>IF(AND(Home!$A$1&gt;=Leave[[#This Row],[Start Time]],Home!$A$1&lt;=Leave[[#This Row],[End Time]]),Home!$A$1,"No Aplica")</f>
        <v>No Aplica</v>
      </c>
      <c r="N1066" s="43" t="str">
        <f>Leave[[#This Row],[User Code (Owning User) (Usuario)]]&amp;Leave[[#This Row],[fecha activa]]</f>
        <v>MIE2023240310727No Aplica</v>
      </c>
    </row>
    <row r="1067" spans="1:14" x14ac:dyDescent="0.3">
      <c r="A1067" s="43" t="s">
        <v>471</v>
      </c>
      <c r="B1067" s="3">
        <v>45909</v>
      </c>
      <c r="C1067" s="3">
        <v>45909</v>
      </c>
      <c r="D1067" s="43" t="s">
        <v>621</v>
      </c>
      <c r="E1067" s="43" t="s">
        <v>272</v>
      </c>
      <c r="F1067" s="43" t="s">
        <v>274</v>
      </c>
      <c r="G1067">
        <v>120</v>
      </c>
      <c r="H1067">
        <v>120</v>
      </c>
      <c r="I1067" s="43" t="s">
        <v>922</v>
      </c>
      <c r="J1067" s="43" t="s">
        <v>972</v>
      </c>
      <c r="K1067" s="43" t="s">
        <v>178</v>
      </c>
      <c r="L1067" s="43" t="str">
        <f>IF(AND(Home!$A$1&gt;=Leave[[#This Row],[Start Time]],Home!$A$1&lt;=Leave[[#This Row],[End Time]]),"Aplica","No Aplica")</f>
        <v>No Aplica</v>
      </c>
      <c r="M1067" s="43" t="str">
        <f>IF(AND(Home!$A$1&gt;=Leave[[#This Row],[Start Time]],Home!$A$1&lt;=Leave[[#This Row],[End Time]]),Home!$A$1,"No Aplica")</f>
        <v>No Aplica</v>
      </c>
      <c r="N1067" s="43" t="str">
        <f>Leave[[#This Row],[User Code (Owning User) (Usuario)]]&amp;Leave[[#This Row],[fecha activa]]</f>
        <v>MIE2023240310727No Aplica</v>
      </c>
    </row>
    <row r="1068" spans="1:14" x14ac:dyDescent="0.3">
      <c r="A1068" s="43" t="s">
        <v>477</v>
      </c>
      <c r="B1068" s="3">
        <v>45904</v>
      </c>
      <c r="C1068" s="3">
        <v>45904</v>
      </c>
      <c r="D1068" s="43" t="s">
        <v>1866</v>
      </c>
      <c r="E1068" s="43" t="s">
        <v>272</v>
      </c>
      <c r="F1068" s="43" t="s">
        <v>274</v>
      </c>
      <c r="G1068">
        <v>540</v>
      </c>
      <c r="H1068">
        <v>540</v>
      </c>
      <c r="I1068" s="43" t="s">
        <v>922</v>
      </c>
      <c r="J1068" s="43" t="s">
        <v>972</v>
      </c>
      <c r="K1068" s="43" t="s">
        <v>178</v>
      </c>
      <c r="L1068" s="43" t="str">
        <f>IF(AND(Home!$A$1&gt;=Leave[[#This Row],[Start Time]],Home!$A$1&lt;=Leave[[#This Row],[End Time]]),"Aplica","No Aplica")</f>
        <v>No Aplica</v>
      </c>
      <c r="M1068" s="43" t="str">
        <f>IF(AND(Home!$A$1&gt;=Leave[[#This Row],[Start Time]],Home!$A$1&lt;=Leave[[#This Row],[End Time]]),Home!$A$1,"No Aplica")</f>
        <v>No Aplica</v>
      </c>
      <c r="N1068" s="43" t="str">
        <f>Leave[[#This Row],[User Code (Owning User) (Usuario)]]&amp;Leave[[#This Row],[fecha activa]]</f>
        <v>MIE2023240310727No Aplica</v>
      </c>
    </row>
    <row r="1069" spans="1:14" x14ac:dyDescent="0.3">
      <c r="A1069" s="43" t="s">
        <v>477</v>
      </c>
      <c r="B1069" s="3">
        <v>45903</v>
      </c>
      <c r="C1069" s="3">
        <v>45903</v>
      </c>
      <c r="D1069" s="43" t="s">
        <v>1866</v>
      </c>
      <c r="E1069" s="43" t="s">
        <v>272</v>
      </c>
      <c r="F1069" s="43" t="s">
        <v>274</v>
      </c>
      <c r="G1069">
        <v>540</v>
      </c>
      <c r="H1069">
        <v>540</v>
      </c>
      <c r="I1069" s="43" t="s">
        <v>922</v>
      </c>
      <c r="J1069" s="43" t="s">
        <v>972</v>
      </c>
      <c r="K1069" s="43" t="s">
        <v>178</v>
      </c>
      <c r="L1069" s="43" t="str">
        <f>IF(AND(Home!$A$1&gt;=Leave[[#This Row],[Start Time]],Home!$A$1&lt;=Leave[[#This Row],[End Time]]),"Aplica","No Aplica")</f>
        <v>No Aplica</v>
      </c>
      <c r="M1069" s="43" t="str">
        <f>IF(AND(Home!$A$1&gt;=Leave[[#This Row],[Start Time]],Home!$A$1&lt;=Leave[[#This Row],[End Time]]),Home!$A$1,"No Aplica")</f>
        <v>No Aplica</v>
      </c>
      <c r="N1069" s="43" t="str">
        <f>Leave[[#This Row],[User Code (Owning User) (Usuario)]]&amp;Leave[[#This Row],[fecha activa]]</f>
        <v>MIE2023240310727No Aplica</v>
      </c>
    </row>
    <row r="1070" spans="1:14" x14ac:dyDescent="0.3">
      <c r="A1070" s="43" t="s">
        <v>477</v>
      </c>
      <c r="B1070" s="3">
        <v>45902</v>
      </c>
      <c r="C1070" s="3">
        <v>45902</v>
      </c>
      <c r="D1070" s="43" t="s">
        <v>1866</v>
      </c>
      <c r="E1070" s="43" t="s">
        <v>272</v>
      </c>
      <c r="F1070" s="43" t="s">
        <v>274</v>
      </c>
      <c r="G1070">
        <v>540</v>
      </c>
      <c r="H1070">
        <v>540</v>
      </c>
      <c r="I1070" s="43" t="s">
        <v>922</v>
      </c>
      <c r="J1070" s="43" t="s">
        <v>972</v>
      </c>
      <c r="K1070" s="43" t="s">
        <v>178</v>
      </c>
      <c r="L1070" s="43" t="str">
        <f>IF(AND(Home!$A$1&gt;=Leave[[#This Row],[Start Time]],Home!$A$1&lt;=Leave[[#This Row],[End Time]]),"Aplica","No Aplica")</f>
        <v>No Aplica</v>
      </c>
      <c r="M1070" s="43" t="str">
        <f>IF(AND(Home!$A$1&gt;=Leave[[#This Row],[Start Time]],Home!$A$1&lt;=Leave[[#This Row],[End Time]]),Home!$A$1,"No Aplica")</f>
        <v>No Aplica</v>
      </c>
      <c r="N1070" s="43" t="str">
        <f>Leave[[#This Row],[User Code (Owning User) (Usuario)]]&amp;Leave[[#This Row],[fecha activa]]</f>
        <v>MIE2023240310727No Aplica</v>
      </c>
    </row>
    <row r="1071" spans="1:14" x14ac:dyDescent="0.3">
      <c r="A1071" s="43" t="s">
        <v>477</v>
      </c>
      <c r="B1071" s="3">
        <v>45901</v>
      </c>
      <c r="C1071" s="3">
        <v>45901</v>
      </c>
      <c r="D1071" s="43" t="s">
        <v>1866</v>
      </c>
      <c r="E1071" s="43" t="s">
        <v>272</v>
      </c>
      <c r="F1071" s="43" t="s">
        <v>274</v>
      </c>
      <c r="G1071">
        <v>540</v>
      </c>
      <c r="H1071">
        <v>540</v>
      </c>
      <c r="I1071" s="43" t="s">
        <v>922</v>
      </c>
      <c r="J1071" s="43" t="s">
        <v>972</v>
      </c>
      <c r="K1071" s="43" t="s">
        <v>178</v>
      </c>
      <c r="L1071" s="43" t="str">
        <f>IF(AND(Home!$A$1&gt;=Leave[[#This Row],[Start Time]],Home!$A$1&lt;=Leave[[#This Row],[End Time]]),"Aplica","No Aplica")</f>
        <v>No Aplica</v>
      </c>
      <c r="M1071" s="43" t="str">
        <f>IF(AND(Home!$A$1&gt;=Leave[[#This Row],[Start Time]],Home!$A$1&lt;=Leave[[#This Row],[End Time]]),Home!$A$1,"No Aplica")</f>
        <v>No Aplica</v>
      </c>
      <c r="N1071" s="43" t="str">
        <f>Leave[[#This Row],[User Code (Owning User) (Usuario)]]&amp;Leave[[#This Row],[fecha activa]]</f>
        <v>MIE2023240310727No Aplica</v>
      </c>
    </row>
    <row r="1072" spans="1:14" x14ac:dyDescent="0.3">
      <c r="A1072" s="43" t="s">
        <v>471</v>
      </c>
      <c r="B1072" s="3">
        <v>45926</v>
      </c>
      <c r="C1072" s="3">
        <v>45926</v>
      </c>
      <c r="D1072" s="43" t="s">
        <v>493</v>
      </c>
      <c r="E1072" s="43" t="s">
        <v>2491</v>
      </c>
      <c r="F1072" s="43" t="s">
        <v>2493</v>
      </c>
      <c r="G1072">
        <v>60</v>
      </c>
      <c r="H1072">
        <v>60</v>
      </c>
      <c r="I1072" s="43" t="s">
        <v>2492</v>
      </c>
      <c r="J1072" s="43" t="s">
        <v>1105</v>
      </c>
      <c r="K1072" s="43" t="s">
        <v>177</v>
      </c>
      <c r="L1072" s="43" t="str">
        <f>IF(AND(Home!$A$1&gt;=Leave[[#This Row],[Start Time]],Home!$A$1&lt;=Leave[[#This Row],[End Time]]),"Aplica","No Aplica")</f>
        <v>No Aplica</v>
      </c>
      <c r="M1072" s="43" t="str">
        <f>IF(AND(Home!$A$1&gt;=Leave[[#This Row],[Start Time]],Home!$A$1&lt;=Leave[[#This Row],[End Time]]),Home!$A$1,"No Aplica")</f>
        <v>No Aplica</v>
      </c>
      <c r="N1072" s="43" t="str">
        <f>Leave[[#This Row],[User Code (Owning User) (Usuario)]]&amp;Leave[[#This Row],[fecha activa]]</f>
        <v>MIE2025230824172No Aplica</v>
      </c>
    </row>
    <row r="1073" spans="1:14" x14ac:dyDescent="0.3">
      <c r="A1073" s="43" t="s">
        <v>471</v>
      </c>
      <c r="B1073" s="3">
        <v>45925</v>
      </c>
      <c r="C1073" s="3">
        <v>45925</v>
      </c>
      <c r="D1073" s="43" t="s">
        <v>493</v>
      </c>
      <c r="E1073" s="43" t="s">
        <v>2491</v>
      </c>
      <c r="F1073" s="43" t="s">
        <v>2493</v>
      </c>
      <c r="G1073">
        <v>60</v>
      </c>
      <c r="H1073">
        <v>60</v>
      </c>
      <c r="I1073" s="43" t="s">
        <v>2492</v>
      </c>
      <c r="J1073" s="43" t="s">
        <v>1105</v>
      </c>
      <c r="K1073" s="43" t="s">
        <v>177</v>
      </c>
      <c r="L1073" s="43" t="str">
        <f>IF(AND(Home!$A$1&gt;=Leave[[#This Row],[Start Time]],Home!$A$1&lt;=Leave[[#This Row],[End Time]]),"Aplica","No Aplica")</f>
        <v>No Aplica</v>
      </c>
      <c r="M1073" s="43" t="str">
        <f>IF(AND(Home!$A$1&gt;=Leave[[#This Row],[Start Time]],Home!$A$1&lt;=Leave[[#This Row],[End Time]]),Home!$A$1,"No Aplica")</f>
        <v>No Aplica</v>
      </c>
      <c r="N1073" s="43" t="str">
        <f>Leave[[#This Row],[User Code (Owning User) (Usuario)]]&amp;Leave[[#This Row],[fecha activa]]</f>
        <v>MIE2025230824172No Aplica</v>
      </c>
    </row>
    <row r="1074" spans="1:14" x14ac:dyDescent="0.3">
      <c r="A1074" s="43" t="s">
        <v>471</v>
      </c>
      <c r="B1074" s="3">
        <v>45924</v>
      </c>
      <c r="C1074" s="3">
        <v>45924</v>
      </c>
      <c r="D1074" s="43" t="s">
        <v>493</v>
      </c>
      <c r="E1074" s="43" t="s">
        <v>2491</v>
      </c>
      <c r="F1074" s="43" t="s">
        <v>2493</v>
      </c>
      <c r="G1074">
        <v>60</v>
      </c>
      <c r="H1074">
        <v>60</v>
      </c>
      <c r="I1074" s="43" t="s">
        <v>2492</v>
      </c>
      <c r="J1074" s="43" t="s">
        <v>1105</v>
      </c>
      <c r="K1074" s="43" t="s">
        <v>177</v>
      </c>
      <c r="L1074" s="43" t="str">
        <f>IF(AND(Home!$A$1&gt;=Leave[[#This Row],[Start Time]],Home!$A$1&lt;=Leave[[#This Row],[End Time]]),"Aplica","No Aplica")</f>
        <v>No Aplica</v>
      </c>
      <c r="M1074" s="43" t="str">
        <f>IF(AND(Home!$A$1&gt;=Leave[[#This Row],[Start Time]],Home!$A$1&lt;=Leave[[#This Row],[End Time]]),Home!$A$1,"No Aplica")</f>
        <v>No Aplica</v>
      </c>
      <c r="N1074" s="43" t="str">
        <f>Leave[[#This Row],[User Code (Owning User) (Usuario)]]&amp;Leave[[#This Row],[fecha activa]]</f>
        <v>MIE2025230824172No Aplica</v>
      </c>
    </row>
    <row r="1075" spans="1:14" x14ac:dyDescent="0.3">
      <c r="A1075" s="43" t="s">
        <v>471</v>
      </c>
      <c r="B1075" s="3">
        <v>45924</v>
      </c>
      <c r="C1075" s="3">
        <v>45924</v>
      </c>
      <c r="D1075" s="43" t="s">
        <v>493</v>
      </c>
      <c r="E1075" s="43" t="s">
        <v>2491</v>
      </c>
      <c r="F1075" s="43" t="s">
        <v>2493</v>
      </c>
      <c r="G1075">
        <v>60</v>
      </c>
      <c r="H1075">
        <v>60</v>
      </c>
      <c r="I1075" s="43" t="s">
        <v>2492</v>
      </c>
      <c r="J1075" s="43" t="s">
        <v>1105</v>
      </c>
      <c r="K1075" s="43" t="s">
        <v>177</v>
      </c>
      <c r="L1075" s="43" t="str">
        <f>IF(AND(Home!$A$1&gt;=Leave[[#This Row],[Start Time]],Home!$A$1&lt;=Leave[[#This Row],[End Time]]),"Aplica","No Aplica")</f>
        <v>No Aplica</v>
      </c>
      <c r="M1075" s="43" t="str">
        <f>IF(AND(Home!$A$1&gt;=Leave[[#This Row],[Start Time]],Home!$A$1&lt;=Leave[[#This Row],[End Time]]),Home!$A$1,"No Aplica")</f>
        <v>No Aplica</v>
      </c>
      <c r="N1075" s="43" t="str">
        <f>Leave[[#This Row],[User Code (Owning User) (Usuario)]]&amp;Leave[[#This Row],[fecha activa]]</f>
        <v>MIE2025230824172No Aplica</v>
      </c>
    </row>
    <row r="1076" spans="1:14" x14ac:dyDescent="0.3">
      <c r="A1076" s="43" t="s">
        <v>471</v>
      </c>
      <c r="B1076" s="3">
        <v>45922</v>
      </c>
      <c r="C1076" s="3">
        <v>45922</v>
      </c>
      <c r="D1076" s="43" t="s">
        <v>493</v>
      </c>
      <c r="E1076" s="43" t="s">
        <v>2491</v>
      </c>
      <c r="F1076" s="43" t="s">
        <v>2493</v>
      </c>
      <c r="G1076">
        <v>0</v>
      </c>
      <c r="H1076">
        <v>0</v>
      </c>
      <c r="I1076" s="43" t="s">
        <v>2492</v>
      </c>
      <c r="J1076" s="43" t="s">
        <v>1105</v>
      </c>
      <c r="K1076" s="43" t="s">
        <v>177</v>
      </c>
      <c r="L1076" s="43" t="str">
        <f>IF(AND(Home!$A$1&gt;=Leave[[#This Row],[Start Time]],Home!$A$1&lt;=Leave[[#This Row],[End Time]]),"Aplica","No Aplica")</f>
        <v>Aplica</v>
      </c>
      <c r="M1076" s="43">
        <f>IF(AND(Home!$A$1&gt;=Leave[[#This Row],[Start Time]],Home!$A$1&lt;=Leave[[#This Row],[End Time]]),Home!$A$1,"No Aplica")</f>
        <v>45922</v>
      </c>
      <c r="N1076" s="43" t="str">
        <f>Leave[[#This Row],[User Code (Owning User) (Usuario)]]&amp;Leave[[#This Row],[fecha activa]]</f>
        <v>MIE202523082417245922</v>
      </c>
    </row>
    <row r="1077" spans="1:14" x14ac:dyDescent="0.3">
      <c r="A1077" s="43" t="s">
        <v>468</v>
      </c>
      <c r="B1077" s="3">
        <v>45923</v>
      </c>
      <c r="C1077" s="3">
        <v>45923</v>
      </c>
      <c r="D1077" s="43" t="s">
        <v>469</v>
      </c>
      <c r="E1077" s="43" t="s">
        <v>2491</v>
      </c>
      <c r="F1077" s="43" t="s">
        <v>2493</v>
      </c>
      <c r="G1077">
        <v>1410</v>
      </c>
      <c r="H1077">
        <v>540</v>
      </c>
      <c r="I1077" s="43" t="s">
        <v>2492</v>
      </c>
      <c r="J1077" s="43" t="s">
        <v>1105</v>
      </c>
      <c r="K1077" s="43" t="s">
        <v>177</v>
      </c>
      <c r="L1077" s="43" t="str">
        <f>IF(AND(Home!$A$1&gt;=Leave[[#This Row],[Start Time]],Home!$A$1&lt;=Leave[[#This Row],[End Time]]),"Aplica","No Aplica")</f>
        <v>No Aplica</v>
      </c>
      <c r="M1077" s="43" t="str">
        <f>IF(AND(Home!$A$1&gt;=Leave[[#This Row],[Start Time]],Home!$A$1&lt;=Leave[[#This Row],[End Time]]),Home!$A$1,"No Aplica")</f>
        <v>No Aplica</v>
      </c>
      <c r="N1077" s="43" t="str">
        <f>Leave[[#This Row],[User Code (Owning User) (Usuario)]]&amp;Leave[[#This Row],[fecha activa]]</f>
        <v>MIE2025230824172No Aplica</v>
      </c>
    </row>
    <row r="1078" spans="1:14" x14ac:dyDescent="0.3">
      <c r="A1078" s="43" t="s">
        <v>471</v>
      </c>
      <c r="B1078" s="3">
        <v>45919</v>
      </c>
      <c r="C1078" s="3">
        <v>45919</v>
      </c>
      <c r="D1078" s="43" t="s">
        <v>493</v>
      </c>
      <c r="E1078" s="43" t="s">
        <v>2491</v>
      </c>
      <c r="F1078" s="43" t="s">
        <v>2493</v>
      </c>
      <c r="G1078">
        <v>60</v>
      </c>
      <c r="H1078">
        <v>60</v>
      </c>
      <c r="I1078" s="43" t="s">
        <v>2492</v>
      </c>
      <c r="J1078" s="43" t="s">
        <v>1105</v>
      </c>
      <c r="K1078" s="43" t="s">
        <v>177</v>
      </c>
      <c r="L1078" s="43" t="str">
        <f>IF(AND(Home!$A$1&gt;=Leave[[#This Row],[Start Time]],Home!$A$1&lt;=Leave[[#This Row],[End Time]]),"Aplica","No Aplica")</f>
        <v>No Aplica</v>
      </c>
      <c r="M1078" s="43" t="str">
        <f>IF(AND(Home!$A$1&gt;=Leave[[#This Row],[Start Time]],Home!$A$1&lt;=Leave[[#This Row],[End Time]]),Home!$A$1,"No Aplica")</f>
        <v>No Aplica</v>
      </c>
      <c r="N1078" s="43" t="str">
        <f>Leave[[#This Row],[User Code (Owning User) (Usuario)]]&amp;Leave[[#This Row],[fecha activa]]</f>
        <v>MIE2025230824172No Aplica</v>
      </c>
    </row>
    <row r="1079" spans="1:14" x14ac:dyDescent="0.3">
      <c r="A1079" s="43" t="s">
        <v>471</v>
      </c>
      <c r="B1079" s="3">
        <v>45918</v>
      </c>
      <c r="C1079" s="3">
        <v>45918</v>
      </c>
      <c r="D1079" s="43" t="s">
        <v>493</v>
      </c>
      <c r="E1079" s="43" t="s">
        <v>2491</v>
      </c>
      <c r="F1079" s="43" t="s">
        <v>2493</v>
      </c>
      <c r="G1079">
        <v>60</v>
      </c>
      <c r="H1079">
        <v>60</v>
      </c>
      <c r="I1079" s="43" t="s">
        <v>2492</v>
      </c>
      <c r="J1079" s="43" t="s">
        <v>1105</v>
      </c>
      <c r="K1079" s="43" t="s">
        <v>177</v>
      </c>
      <c r="L1079" s="43" t="str">
        <f>IF(AND(Home!$A$1&gt;=Leave[[#This Row],[Start Time]],Home!$A$1&lt;=Leave[[#This Row],[End Time]]),"Aplica","No Aplica")</f>
        <v>No Aplica</v>
      </c>
      <c r="M1079" s="43" t="str">
        <f>IF(AND(Home!$A$1&gt;=Leave[[#This Row],[Start Time]],Home!$A$1&lt;=Leave[[#This Row],[End Time]]),Home!$A$1,"No Aplica")</f>
        <v>No Aplica</v>
      </c>
      <c r="N1079" s="43" t="str">
        <f>Leave[[#This Row],[User Code (Owning User) (Usuario)]]&amp;Leave[[#This Row],[fecha activa]]</f>
        <v>MIE2025230824172No Aplica</v>
      </c>
    </row>
    <row r="1080" spans="1:14" x14ac:dyDescent="0.3">
      <c r="A1080" s="43" t="s">
        <v>471</v>
      </c>
      <c r="B1080" s="3">
        <v>45917</v>
      </c>
      <c r="C1080" s="3">
        <v>45917</v>
      </c>
      <c r="D1080" s="43" t="s">
        <v>493</v>
      </c>
      <c r="E1080" s="43" t="s">
        <v>2491</v>
      </c>
      <c r="F1080" s="43" t="s">
        <v>2493</v>
      </c>
      <c r="G1080">
        <v>60</v>
      </c>
      <c r="H1080">
        <v>60</v>
      </c>
      <c r="I1080" s="43" t="s">
        <v>2492</v>
      </c>
      <c r="J1080" s="43" t="s">
        <v>1105</v>
      </c>
      <c r="K1080" s="43" t="s">
        <v>177</v>
      </c>
      <c r="L1080" s="43" t="str">
        <f>IF(AND(Home!$A$1&gt;=Leave[[#This Row],[Start Time]],Home!$A$1&lt;=Leave[[#This Row],[End Time]]),"Aplica","No Aplica")</f>
        <v>No Aplica</v>
      </c>
      <c r="M1080" s="43" t="str">
        <f>IF(AND(Home!$A$1&gt;=Leave[[#This Row],[Start Time]],Home!$A$1&lt;=Leave[[#This Row],[End Time]]),Home!$A$1,"No Aplica")</f>
        <v>No Aplica</v>
      </c>
      <c r="N1080" s="43" t="str">
        <f>Leave[[#This Row],[User Code (Owning User) (Usuario)]]&amp;Leave[[#This Row],[fecha activa]]</f>
        <v>MIE2025230824172No Aplica</v>
      </c>
    </row>
    <row r="1081" spans="1:14" x14ac:dyDescent="0.3">
      <c r="A1081" s="43" t="s">
        <v>471</v>
      </c>
      <c r="B1081" s="3">
        <v>45915</v>
      </c>
      <c r="C1081" s="3">
        <v>45915</v>
      </c>
      <c r="D1081" s="43" t="s">
        <v>493</v>
      </c>
      <c r="E1081" s="43" t="s">
        <v>2491</v>
      </c>
      <c r="F1081" s="43" t="s">
        <v>2493</v>
      </c>
      <c r="G1081">
        <v>60</v>
      </c>
      <c r="H1081">
        <v>60</v>
      </c>
      <c r="I1081" s="43" t="s">
        <v>2492</v>
      </c>
      <c r="J1081" s="43" t="s">
        <v>1105</v>
      </c>
      <c r="K1081" s="43" t="s">
        <v>177</v>
      </c>
      <c r="L1081" s="43" t="str">
        <f>IF(AND(Home!$A$1&gt;=Leave[[#This Row],[Start Time]],Home!$A$1&lt;=Leave[[#This Row],[End Time]]),"Aplica","No Aplica")</f>
        <v>No Aplica</v>
      </c>
      <c r="M1081" s="43" t="str">
        <f>IF(AND(Home!$A$1&gt;=Leave[[#This Row],[Start Time]],Home!$A$1&lt;=Leave[[#This Row],[End Time]]),Home!$A$1,"No Aplica")</f>
        <v>No Aplica</v>
      </c>
      <c r="N1081" s="43" t="str">
        <f>Leave[[#This Row],[User Code (Owning User) (Usuario)]]&amp;Leave[[#This Row],[fecha activa]]</f>
        <v>MIE2025230824172No Aplica</v>
      </c>
    </row>
    <row r="1082" spans="1:14" x14ac:dyDescent="0.3">
      <c r="A1082" s="43" t="s">
        <v>468</v>
      </c>
      <c r="B1082" s="3">
        <v>45916</v>
      </c>
      <c r="C1082" s="3">
        <v>45916</v>
      </c>
      <c r="D1082" s="43" t="s">
        <v>469</v>
      </c>
      <c r="E1082" s="43" t="s">
        <v>2491</v>
      </c>
      <c r="F1082" s="43" t="s">
        <v>2493</v>
      </c>
      <c r="G1082">
        <v>1410</v>
      </c>
      <c r="H1082">
        <v>540</v>
      </c>
      <c r="I1082" s="43" t="s">
        <v>2492</v>
      </c>
      <c r="J1082" s="43" t="s">
        <v>1105</v>
      </c>
      <c r="K1082" s="43" t="s">
        <v>177</v>
      </c>
      <c r="L1082" s="43" t="str">
        <f>IF(AND(Home!$A$1&gt;=Leave[[#This Row],[Start Time]],Home!$A$1&lt;=Leave[[#This Row],[End Time]]),"Aplica","No Aplica")</f>
        <v>No Aplica</v>
      </c>
      <c r="M1082" s="43" t="str">
        <f>IF(AND(Home!$A$1&gt;=Leave[[#This Row],[Start Time]],Home!$A$1&lt;=Leave[[#This Row],[End Time]]),Home!$A$1,"No Aplica")</f>
        <v>No Aplica</v>
      </c>
      <c r="N1082" s="43" t="str">
        <f>Leave[[#This Row],[User Code (Owning User) (Usuario)]]&amp;Leave[[#This Row],[fecha activa]]</f>
        <v>MIE2025230824172No Aplica</v>
      </c>
    </row>
    <row r="1083" spans="1:14" x14ac:dyDescent="0.3">
      <c r="A1083" s="43" t="s">
        <v>471</v>
      </c>
      <c r="B1083" s="3">
        <v>45912</v>
      </c>
      <c r="C1083" s="3">
        <v>45912</v>
      </c>
      <c r="D1083" s="43" t="s">
        <v>493</v>
      </c>
      <c r="E1083" s="43" t="s">
        <v>2491</v>
      </c>
      <c r="F1083" s="43" t="s">
        <v>2493</v>
      </c>
      <c r="G1083">
        <v>60</v>
      </c>
      <c r="H1083">
        <v>60</v>
      </c>
      <c r="I1083" s="43" t="s">
        <v>2492</v>
      </c>
      <c r="J1083" s="43" t="s">
        <v>1105</v>
      </c>
      <c r="K1083" s="43" t="s">
        <v>177</v>
      </c>
      <c r="L1083" s="43" t="str">
        <f>IF(AND(Home!$A$1&gt;=Leave[[#This Row],[Start Time]],Home!$A$1&lt;=Leave[[#This Row],[End Time]]),"Aplica","No Aplica")</f>
        <v>No Aplica</v>
      </c>
      <c r="M1083" s="43" t="str">
        <f>IF(AND(Home!$A$1&gt;=Leave[[#This Row],[Start Time]],Home!$A$1&lt;=Leave[[#This Row],[End Time]]),Home!$A$1,"No Aplica")</f>
        <v>No Aplica</v>
      </c>
      <c r="N1083" s="43" t="str">
        <f>Leave[[#This Row],[User Code (Owning User) (Usuario)]]&amp;Leave[[#This Row],[fecha activa]]</f>
        <v>MIE2025230824172No Aplica</v>
      </c>
    </row>
    <row r="1084" spans="1:14" x14ac:dyDescent="0.3">
      <c r="A1084" s="43" t="s">
        <v>471</v>
      </c>
      <c r="B1084" s="3">
        <v>45911</v>
      </c>
      <c r="C1084" s="3">
        <v>45911</v>
      </c>
      <c r="D1084" s="43" t="s">
        <v>493</v>
      </c>
      <c r="E1084" s="43" t="s">
        <v>2491</v>
      </c>
      <c r="F1084" s="43" t="s">
        <v>2493</v>
      </c>
      <c r="G1084">
        <v>60</v>
      </c>
      <c r="H1084">
        <v>60</v>
      </c>
      <c r="I1084" s="43" t="s">
        <v>2492</v>
      </c>
      <c r="J1084" s="43" t="s">
        <v>1105</v>
      </c>
      <c r="K1084" s="43" t="s">
        <v>177</v>
      </c>
      <c r="L1084" s="43" t="str">
        <f>IF(AND(Home!$A$1&gt;=Leave[[#This Row],[Start Time]],Home!$A$1&lt;=Leave[[#This Row],[End Time]]),"Aplica","No Aplica")</f>
        <v>No Aplica</v>
      </c>
      <c r="M1084" s="43" t="str">
        <f>IF(AND(Home!$A$1&gt;=Leave[[#This Row],[Start Time]],Home!$A$1&lt;=Leave[[#This Row],[End Time]]),Home!$A$1,"No Aplica")</f>
        <v>No Aplica</v>
      </c>
      <c r="N1084" s="43" t="str">
        <f>Leave[[#This Row],[User Code (Owning User) (Usuario)]]&amp;Leave[[#This Row],[fecha activa]]</f>
        <v>MIE2025230824172No Aplica</v>
      </c>
    </row>
    <row r="1085" spans="1:14" x14ac:dyDescent="0.3">
      <c r="A1085" s="43" t="s">
        <v>471</v>
      </c>
      <c r="B1085" s="3">
        <v>45910</v>
      </c>
      <c r="C1085" s="3">
        <v>45910</v>
      </c>
      <c r="D1085" s="43" t="s">
        <v>493</v>
      </c>
      <c r="E1085" s="43" t="s">
        <v>2491</v>
      </c>
      <c r="F1085" s="43" t="s">
        <v>2493</v>
      </c>
      <c r="G1085">
        <v>60</v>
      </c>
      <c r="H1085">
        <v>60</v>
      </c>
      <c r="I1085" s="43" t="s">
        <v>2492</v>
      </c>
      <c r="J1085" s="43" t="s">
        <v>1105</v>
      </c>
      <c r="K1085" s="43" t="s">
        <v>177</v>
      </c>
      <c r="L1085" s="43" t="str">
        <f>IF(AND(Home!$A$1&gt;=Leave[[#This Row],[Start Time]],Home!$A$1&lt;=Leave[[#This Row],[End Time]]),"Aplica","No Aplica")</f>
        <v>No Aplica</v>
      </c>
      <c r="M1085" s="43" t="str">
        <f>IF(AND(Home!$A$1&gt;=Leave[[#This Row],[Start Time]],Home!$A$1&lt;=Leave[[#This Row],[End Time]]),Home!$A$1,"No Aplica")</f>
        <v>No Aplica</v>
      </c>
      <c r="N1085" s="43" t="str">
        <f>Leave[[#This Row],[User Code (Owning User) (Usuario)]]&amp;Leave[[#This Row],[fecha activa]]</f>
        <v>MIE2025230824172No Aplica</v>
      </c>
    </row>
    <row r="1086" spans="1:14" x14ac:dyDescent="0.3">
      <c r="A1086" s="43" t="s">
        <v>471</v>
      </c>
      <c r="B1086" s="3">
        <v>45908</v>
      </c>
      <c r="C1086" s="3">
        <v>45908</v>
      </c>
      <c r="D1086" s="43" t="s">
        <v>493</v>
      </c>
      <c r="E1086" s="43" t="s">
        <v>2491</v>
      </c>
      <c r="F1086" s="43" t="s">
        <v>2493</v>
      </c>
      <c r="G1086">
        <v>60</v>
      </c>
      <c r="H1086">
        <v>60</v>
      </c>
      <c r="I1086" s="43" t="s">
        <v>2492</v>
      </c>
      <c r="J1086" s="43" t="s">
        <v>1105</v>
      </c>
      <c r="K1086" s="43" t="s">
        <v>177</v>
      </c>
      <c r="L1086" s="43" t="str">
        <f>IF(AND(Home!$A$1&gt;=Leave[[#This Row],[Start Time]],Home!$A$1&lt;=Leave[[#This Row],[End Time]]),"Aplica","No Aplica")</f>
        <v>No Aplica</v>
      </c>
      <c r="M1086" s="43" t="str">
        <f>IF(AND(Home!$A$1&gt;=Leave[[#This Row],[Start Time]],Home!$A$1&lt;=Leave[[#This Row],[End Time]]),Home!$A$1,"No Aplica")</f>
        <v>No Aplica</v>
      </c>
      <c r="N1086" s="43" t="str">
        <f>Leave[[#This Row],[User Code (Owning User) (Usuario)]]&amp;Leave[[#This Row],[fecha activa]]</f>
        <v>MIE2025230824172No Aplica</v>
      </c>
    </row>
    <row r="1087" spans="1:14" x14ac:dyDescent="0.3">
      <c r="A1087" s="43" t="s">
        <v>468</v>
      </c>
      <c r="B1087" s="3">
        <v>45909</v>
      </c>
      <c r="C1087" s="3">
        <v>45909</v>
      </c>
      <c r="D1087" s="43" t="s">
        <v>469</v>
      </c>
      <c r="E1087" s="43" t="s">
        <v>2491</v>
      </c>
      <c r="F1087" s="43" t="s">
        <v>2493</v>
      </c>
      <c r="G1087">
        <v>1410</v>
      </c>
      <c r="H1087">
        <v>540</v>
      </c>
      <c r="I1087" s="43" t="s">
        <v>2492</v>
      </c>
      <c r="J1087" s="43" t="s">
        <v>1105</v>
      </c>
      <c r="K1087" s="43" t="s">
        <v>177</v>
      </c>
      <c r="L1087" s="43" t="str">
        <f>IF(AND(Home!$A$1&gt;=Leave[[#This Row],[Start Time]],Home!$A$1&lt;=Leave[[#This Row],[End Time]]),"Aplica","No Aplica")</f>
        <v>No Aplica</v>
      </c>
      <c r="M1087" s="43" t="str">
        <f>IF(AND(Home!$A$1&gt;=Leave[[#This Row],[Start Time]],Home!$A$1&lt;=Leave[[#This Row],[End Time]]),Home!$A$1,"No Aplica")</f>
        <v>No Aplica</v>
      </c>
      <c r="N1087" s="43" t="str">
        <f>Leave[[#This Row],[User Code (Owning User) (Usuario)]]&amp;Leave[[#This Row],[fecha activa]]</f>
        <v>MIE2025230824172No Aplica</v>
      </c>
    </row>
    <row r="1088" spans="1:14" x14ac:dyDescent="0.3">
      <c r="A1088" s="43" t="s">
        <v>471</v>
      </c>
      <c r="B1088" s="3">
        <v>45901</v>
      </c>
      <c r="C1088" s="3">
        <v>45901</v>
      </c>
      <c r="D1088" s="43" t="s">
        <v>1864</v>
      </c>
      <c r="E1088" s="43" t="s">
        <v>2491</v>
      </c>
      <c r="F1088" s="43" t="s">
        <v>2493</v>
      </c>
      <c r="G1088">
        <v>240</v>
      </c>
      <c r="H1088">
        <v>240</v>
      </c>
      <c r="I1088" s="43" t="s">
        <v>2492</v>
      </c>
      <c r="J1088" s="43" t="s">
        <v>1105</v>
      </c>
      <c r="K1088" s="43" t="s">
        <v>177</v>
      </c>
      <c r="L1088" s="43" t="str">
        <f>IF(AND(Home!$A$1&gt;=Leave[[#This Row],[Start Time]],Home!$A$1&lt;=Leave[[#This Row],[End Time]]),"Aplica","No Aplica")</f>
        <v>No Aplica</v>
      </c>
      <c r="M1088" s="43" t="str">
        <f>IF(AND(Home!$A$1&gt;=Leave[[#This Row],[Start Time]],Home!$A$1&lt;=Leave[[#This Row],[End Time]]),Home!$A$1,"No Aplica")</f>
        <v>No Aplica</v>
      </c>
      <c r="N1088" s="43" t="str">
        <f>Leave[[#This Row],[User Code (Owning User) (Usuario)]]&amp;Leave[[#This Row],[fecha activa]]</f>
        <v>MIE2025230824172No Aplica</v>
      </c>
    </row>
    <row r="1089" spans="1:14" x14ac:dyDescent="0.3">
      <c r="A1089" s="43" t="s">
        <v>468</v>
      </c>
      <c r="B1089" s="3">
        <v>45902</v>
      </c>
      <c r="C1089" s="3">
        <v>45902</v>
      </c>
      <c r="D1089" s="43" t="s">
        <v>495</v>
      </c>
      <c r="E1089" s="43" t="s">
        <v>2491</v>
      </c>
      <c r="F1089" s="43" t="s">
        <v>2493</v>
      </c>
      <c r="G1089">
        <v>540</v>
      </c>
      <c r="H1089">
        <v>540</v>
      </c>
      <c r="I1089" s="43" t="s">
        <v>2492</v>
      </c>
      <c r="J1089" s="43" t="s">
        <v>1105</v>
      </c>
      <c r="K1089" s="43" t="s">
        <v>177</v>
      </c>
      <c r="L1089" s="43" t="str">
        <f>IF(AND(Home!$A$1&gt;=Leave[[#This Row],[Start Time]],Home!$A$1&lt;=Leave[[#This Row],[End Time]]),"Aplica","No Aplica")</f>
        <v>No Aplica</v>
      </c>
      <c r="M1089" s="43" t="str">
        <f>IF(AND(Home!$A$1&gt;=Leave[[#This Row],[Start Time]],Home!$A$1&lt;=Leave[[#This Row],[End Time]]),Home!$A$1,"No Aplica")</f>
        <v>No Aplica</v>
      </c>
      <c r="N1089" s="43" t="str">
        <f>Leave[[#This Row],[User Code (Owning User) (Usuario)]]&amp;Leave[[#This Row],[fecha activa]]</f>
        <v>MIE2025230824172No Aplica</v>
      </c>
    </row>
    <row r="1090" spans="1:14" x14ac:dyDescent="0.3">
      <c r="A1090" s="43" t="s">
        <v>477</v>
      </c>
      <c r="B1090" s="3">
        <v>45922</v>
      </c>
      <c r="C1090" s="3">
        <v>45924</v>
      </c>
      <c r="D1090" s="43" t="s">
        <v>1866</v>
      </c>
      <c r="E1090" s="43" t="s">
        <v>2096</v>
      </c>
      <c r="F1090" s="43" t="s">
        <v>2098</v>
      </c>
      <c r="G1090">
        <v>1260</v>
      </c>
      <c r="H1090">
        <v>540</v>
      </c>
      <c r="I1090" s="43" t="s">
        <v>2097</v>
      </c>
      <c r="J1090" s="43" t="s">
        <v>1863</v>
      </c>
      <c r="K1090" s="43" t="s">
        <v>179</v>
      </c>
      <c r="L1090" s="43" t="str">
        <f>IF(AND(Home!$A$1&gt;=Leave[[#This Row],[Start Time]],Home!$A$1&lt;=Leave[[#This Row],[End Time]]),"Aplica","No Aplica")</f>
        <v>Aplica</v>
      </c>
      <c r="M1090" s="43">
        <f>IF(AND(Home!$A$1&gt;=Leave[[#This Row],[Start Time]],Home!$A$1&lt;=Leave[[#This Row],[End Time]]),Home!$A$1,"No Aplica")</f>
        <v>45922</v>
      </c>
      <c r="N1090" s="43" t="str">
        <f>Leave[[#This Row],[User Code (Owning User) (Usuario)]]&amp;Leave[[#This Row],[fecha activa]]</f>
        <v>MIE202516072371645922</v>
      </c>
    </row>
    <row r="1091" spans="1:14" x14ac:dyDescent="0.3">
      <c r="A1091" s="43" t="s">
        <v>476</v>
      </c>
      <c r="B1091" s="3">
        <v>45930</v>
      </c>
      <c r="C1091" s="3">
        <v>45930</v>
      </c>
      <c r="D1091" s="43" t="s">
        <v>491</v>
      </c>
      <c r="E1091" s="43" t="s">
        <v>2096</v>
      </c>
      <c r="F1091" s="43" t="s">
        <v>2098</v>
      </c>
      <c r="G1091">
        <v>30</v>
      </c>
      <c r="H1091">
        <v>30</v>
      </c>
      <c r="I1091" s="43" t="s">
        <v>2097</v>
      </c>
      <c r="J1091" s="43" t="s">
        <v>1863</v>
      </c>
      <c r="K1091" s="43" t="s">
        <v>179</v>
      </c>
      <c r="L1091" s="43" t="str">
        <f>IF(AND(Home!$A$1&gt;=Leave[[#This Row],[Start Time]],Home!$A$1&lt;=Leave[[#This Row],[End Time]]),"Aplica","No Aplica")</f>
        <v>No Aplica</v>
      </c>
      <c r="M1091" s="43" t="str">
        <f>IF(AND(Home!$A$1&gt;=Leave[[#This Row],[Start Time]],Home!$A$1&lt;=Leave[[#This Row],[End Time]]),Home!$A$1,"No Aplica")</f>
        <v>No Aplica</v>
      </c>
      <c r="N1091" s="43" t="str">
        <f>Leave[[#This Row],[User Code (Owning User) (Usuario)]]&amp;Leave[[#This Row],[fecha activa]]</f>
        <v>MIE2025160723716No Aplica</v>
      </c>
    </row>
    <row r="1092" spans="1:14" x14ac:dyDescent="0.3">
      <c r="A1092" s="43" t="s">
        <v>476</v>
      </c>
      <c r="B1092" s="3">
        <v>45929</v>
      </c>
      <c r="C1092" s="3">
        <v>45929</v>
      </c>
      <c r="D1092" s="43" t="s">
        <v>491</v>
      </c>
      <c r="E1092" s="43" t="s">
        <v>2096</v>
      </c>
      <c r="F1092" s="43" t="s">
        <v>2098</v>
      </c>
      <c r="G1092">
        <v>30</v>
      </c>
      <c r="H1092">
        <v>30</v>
      </c>
      <c r="I1092" s="43" t="s">
        <v>2097</v>
      </c>
      <c r="J1092" s="43" t="s">
        <v>1863</v>
      </c>
      <c r="K1092" s="43" t="s">
        <v>179</v>
      </c>
      <c r="L1092" s="43" t="str">
        <f>IF(AND(Home!$A$1&gt;=Leave[[#This Row],[Start Time]],Home!$A$1&lt;=Leave[[#This Row],[End Time]]),"Aplica","No Aplica")</f>
        <v>No Aplica</v>
      </c>
      <c r="M1092" s="43" t="str">
        <f>IF(AND(Home!$A$1&gt;=Leave[[#This Row],[Start Time]],Home!$A$1&lt;=Leave[[#This Row],[End Time]]),Home!$A$1,"No Aplica")</f>
        <v>No Aplica</v>
      </c>
      <c r="N1092" s="43" t="str">
        <f>Leave[[#This Row],[User Code (Owning User) (Usuario)]]&amp;Leave[[#This Row],[fecha activa]]</f>
        <v>MIE2025160723716No Aplica</v>
      </c>
    </row>
    <row r="1093" spans="1:14" x14ac:dyDescent="0.3">
      <c r="A1093" s="43" t="s">
        <v>476</v>
      </c>
      <c r="B1093" s="3">
        <v>45927</v>
      </c>
      <c r="C1093" s="3">
        <v>45927</v>
      </c>
      <c r="D1093" s="43" t="s">
        <v>491</v>
      </c>
      <c r="E1093" s="43" t="s">
        <v>2096</v>
      </c>
      <c r="F1093" s="43" t="s">
        <v>2098</v>
      </c>
      <c r="G1093">
        <v>60</v>
      </c>
      <c r="H1093">
        <v>60</v>
      </c>
      <c r="I1093" s="43" t="s">
        <v>2097</v>
      </c>
      <c r="J1093" s="43" t="s">
        <v>1863</v>
      </c>
      <c r="K1093" s="43" t="s">
        <v>179</v>
      </c>
      <c r="L1093" s="43" t="str">
        <f>IF(AND(Home!$A$1&gt;=Leave[[#This Row],[Start Time]],Home!$A$1&lt;=Leave[[#This Row],[End Time]]),"Aplica","No Aplica")</f>
        <v>No Aplica</v>
      </c>
      <c r="M1093" s="43" t="str">
        <f>IF(AND(Home!$A$1&gt;=Leave[[#This Row],[Start Time]],Home!$A$1&lt;=Leave[[#This Row],[End Time]]),Home!$A$1,"No Aplica")</f>
        <v>No Aplica</v>
      </c>
      <c r="N1093" s="43" t="str">
        <f>Leave[[#This Row],[User Code (Owning User) (Usuario)]]&amp;Leave[[#This Row],[fecha activa]]</f>
        <v>MIE2025160723716No Aplica</v>
      </c>
    </row>
    <row r="1094" spans="1:14" x14ac:dyDescent="0.3">
      <c r="A1094" s="43" t="s">
        <v>476</v>
      </c>
      <c r="B1094" s="3">
        <v>45926</v>
      </c>
      <c r="C1094" s="3">
        <v>45926</v>
      </c>
      <c r="D1094" s="43" t="s">
        <v>491</v>
      </c>
      <c r="E1094" s="43" t="s">
        <v>2096</v>
      </c>
      <c r="F1094" s="43" t="s">
        <v>2098</v>
      </c>
      <c r="G1094">
        <v>30</v>
      </c>
      <c r="H1094">
        <v>30</v>
      </c>
      <c r="I1094" s="43" t="s">
        <v>2097</v>
      </c>
      <c r="J1094" s="43" t="s">
        <v>1863</v>
      </c>
      <c r="K1094" s="43" t="s">
        <v>179</v>
      </c>
      <c r="L1094" s="43" t="str">
        <f>IF(AND(Home!$A$1&gt;=Leave[[#This Row],[Start Time]],Home!$A$1&lt;=Leave[[#This Row],[End Time]]),"Aplica","No Aplica")</f>
        <v>No Aplica</v>
      </c>
      <c r="M1094" s="43" t="str">
        <f>IF(AND(Home!$A$1&gt;=Leave[[#This Row],[Start Time]],Home!$A$1&lt;=Leave[[#This Row],[End Time]]),Home!$A$1,"No Aplica")</f>
        <v>No Aplica</v>
      </c>
      <c r="N1094" s="43" t="str">
        <f>Leave[[#This Row],[User Code (Owning User) (Usuario)]]&amp;Leave[[#This Row],[fecha activa]]</f>
        <v>MIE2025160723716No Aplica</v>
      </c>
    </row>
    <row r="1095" spans="1:14" x14ac:dyDescent="0.3">
      <c r="A1095" s="43" t="s">
        <v>476</v>
      </c>
      <c r="B1095" s="3">
        <v>45925</v>
      </c>
      <c r="C1095" s="3">
        <v>45925</v>
      </c>
      <c r="D1095" s="43" t="s">
        <v>491</v>
      </c>
      <c r="E1095" s="43" t="s">
        <v>2096</v>
      </c>
      <c r="F1095" s="43" t="s">
        <v>2098</v>
      </c>
      <c r="G1095">
        <v>30</v>
      </c>
      <c r="H1095">
        <v>30</v>
      </c>
      <c r="I1095" s="43" t="s">
        <v>2097</v>
      </c>
      <c r="J1095" s="43" t="s">
        <v>1863</v>
      </c>
      <c r="K1095" s="43" t="s">
        <v>179</v>
      </c>
      <c r="L1095" s="43" t="str">
        <f>IF(AND(Home!$A$1&gt;=Leave[[#This Row],[Start Time]],Home!$A$1&lt;=Leave[[#This Row],[End Time]]),"Aplica","No Aplica")</f>
        <v>No Aplica</v>
      </c>
      <c r="M1095" s="43" t="str">
        <f>IF(AND(Home!$A$1&gt;=Leave[[#This Row],[Start Time]],Home!$A$1&lt;=Leave[[#This Row],[End Time]]),Home!$A$1,"No Aplica")</f>
        <v>No Aplica</v>
      </c>
      <c r="N1095" s="43" t="str">
        <f>Leave[[#This Row],[User Code (Owning User) (Usuario)]]&amp;Leave[[#This Row],[fecha activa]]</f>
        <v>MIE2025160723716No Aplica</v>
      </c>
    </row>
    <row r="1096" spans="1:14" x14ac:dyDescent="0.3">
      <c r="A1096" s="43" t="s">
        <v>476</v>
      </c>
      <c r="B1096" s="3">
        <v>45922</v>
      </c>
      <c r="C1096" s="3">
        <v>45922</v>
      </c>
      <c r="D1096" s="43" t="s">
        <v>491</v>
      </c>
      <c r="E1096" s="43" t="s">
        <v>2096</v>
      </c>
      <c r="F1096" s="43" t="s">
        <v>2098</v>
      </c>
      <c r="G1096">
        <v>30</v>
      </c>
      <c r="H1096">
        <v>30</v>
      </c>
      <c r="I1096" s="43" t="s">
        <v>2097</v>
      </c>
      <c r="J1096" s="43" t="s">
        <v>1863</v>
      </c>
      <c r="K1096" s="43" t="s">
        <v>179</v>
      </c>
      <c r="L1096" s="43" t="str">
        <f>IF(AND(Home!$A$1&gt;=Leave[[#This Row],[Start Time]],Home!$A$1&lt;=Leave[[#This Row],[End Time]]),"Aplica","No Aplica")</f>
        <v>Aplica</v>
      </c>
      <c r="M1096" s="43">
        <f>IF(AND(Home!$A$1&gt;=Leave[[#This Row],[Start Time]],Home!$A$1&lt;=Leave[[#This Row],[End Time]]),Home!$A$1,"No Aplica")</f>
        <v>45922</v>
      </c>
      <c r="N1096" s="43" t="str">
        <f>Leave[[#This Row],[User Code (Owning User) (Usuario)]]&amp;Leave[[#This Row],[fecha activa]]</f>
        <v>MIE202516072371645922</v>
      </c>
    </row>
    <row r="1097" spans="1:14" x14ac:dyDescent="0.3">
      <c r="A1097" s="43" t="s">
        <v>476</v>
      </c>
      <c r="B1097" s="3">
        <v>45921</v>
      </c>
      <c r="C1097" s="3">
        <v>45921</v>
      </c>
      <c r="D1097" s="43" t="s">
        <v>491</v>
      </c>
      <c r="E1097" s="43" t="s">
        <v>2096</v>
      </c>
      <c r="F1097" s="43" t="s">
        <v>2098</v>
      </c>
      <c r="G1097">
        <v>540</v>
      </c>
      <c r="H1097">
        <v>540</v>
      </c>
      <c r="I1097" s="43" t="s">
        <v>2097</v>
      </c>
      <c r="J1097" s="43" t="s">
        <v>1863</v>
      </c>
      <c r="K1097" s="43" t="s">
        <v>179</v>
      </c>
      <c r="L1097" s="43" t="str">
        <f>IF(AND(Home!$A$1&gt;=Leave[[#This Row],[Start Time]],Home!$A$1&lt;=Leave[[#This Row],[End Time]]),"Aplica","No Aplica")</f>
        <v>No Aplica</v>
      </c>
      <c r="M1097" s="43" t="str">
        <f>IF(AND(Home!$A$1&gt;=Leave[[#This Row],[Start Time]],Home!$A$1&lt;=Leave[[#This Row],[End Time]]),Home!$A$1,"No Aplica")</f>
        <v>No Aplica</v>
      </c>
      <c r="N1097" s="43" t="str">
        <f>Leave[[#This Row],[User Code (Owning User) (Usuario)]]&amp;Leave[[#This Row],[fecha activa]]</f>
        <v>MIE2025160723716No Aplica</v>
      </c>
    </row>
    <row r="1098" spans="1:14" x14ac:dyDescent="0.3">
      <c r="A1098" s="43" t="s">
        <v>465</v>
      </c>
      <c r="B1098" s="3">
        <v>45920</v>
      </c>
      <c r="C1098" s="3">
        <v>45920</v>
      </c>
      <c r="D1098" s="43" t="s">
        <v>2084</v>
      </c>
      <c r="E1098" s="43" t="s">
        <v>2096</v>
      </c>
      <c r="F1098" s="43" t="s">
        <v>2098</v>
      </c>
      <c r="G1098">
        <v>240</v>
      </c>
      <c r="H1098">
        <v>240</v>
      </c>
      <c r="I1098" s="43" t="s">
        <v>2097</v>
      </c>
      <c r="J1098" s="43" t="s">
        <v>1863</v>
      </c>
      <c r="K1098" s="43" t="s">
        <v>179</v>
      </c>
      <c r="L1098" s="43" t="str">
        <f>IF(AND(Home!$A$1&gt;=Leave[[#This Row],[Start Time]],Home!$A$1&lt;=Leave[[#This Row],[End Time]]),"Aplica","No Aplica")</f>
        <v>No Aplica</v>
      </c>
      <c r="M1098" s="43" t="str">
        <f>IF(AND(Home!$A$1&gt;=Leave[[#This Row],[Start Time]],Home!$A$1&lt;=Leave[[#This Row],[End Time]]),Home!$A$1,"No Aplica")</f>
        <v>No Aplica</v>
      </c>
      <c r="N1098" s="43" t="str">
        <f>Leave[[#This Row],[User Code (Owning User) (Usuario)]]&amp;Leave[[#This Row],[fecha activa]]</f>
        <v>MIE2025160723716No Aplica</v>
      </c>
    </row>
    <row r="1099" spans="1:14" x14ac:dyDescent="0.3">
      <c r="A1099" s="43" t="s">
        <v>476</v>
      </c>
      <c r="B1099" s="3">
        <v>45920</v>
      </c>
      <c r="C1099" s="3">
        <v>45920</v>
      </c>
      <c r="D1099" s="43" t="s">
        <v>491</v>
      </c>
      <c r="E1099" s="43" t="s">
        <v>2096</v>
      </c>
      <c r="F1099" s="43" t="s">
        <v>2098</v>
      </c>
      <c r="G1099">
        <v>60</v>
      </c>
      <c r="H1099">
        <v>60</v>
      </c>
      <c r="I1099" s="43" t="s">
        <v>2097</v>
      </c>
      <c r="J1099" s="43" t="s">
        <v>1863</v>
      </c>
      <c r="K1099" s="43" t="s">
        <v>179</v>
      </c>
      <c r="L1099" s="43" t="str">
        <f>IF(AND(Home!$A$1&gt;=Leave[[#This Row],[Start Time]],Home!$A$1&lt;=Leave[[#This Row],[End Time]]),"Aplica","No Aplica")</f>
        <v>No Aplica</v>
      </c>
      <c r="M1099" s="43" t="str">
        <f>IF(AND(Home!$A$1&gt;=Leave[[#This Row],[Start Time]],Home!$A$1&lt;=Leave[[#This Row],[End Time]]),Home!$A$1,"No Aplica")</f>
        <v>No Aplica</v>
      </c>
      <c r="N1099" s="43" t="str">
        <f>Leave[[#This Row],[User Code (Owning User) (Usuario)]]&amp;Leave[[#This Row],[fecha activa]]</f>
        <v>MIE2025160723716No Aplica</v>
      </c>
    </row>
    <row r="1100" spans="1:14" x14ac:dyDescent="0.3">
      <c r="A1100" s="43" t="s">
        <v>476</v>
      </c>
      <c r="B1100" s="3">
        <v>45919</v>
      </c>
      <c r="C1100" s="3">
        <v>45919</v>
      </c>
      <c r="D1100" s="43" t="s">
        <v>491</v>
      </c>
      <c r="E1100" s="43" t="s">
        <v>2096</v>
      </c>
      <c r="F1100" s="43" t="s">
        <v>2098</v>
      </c>
      <c r="G1100">
        <v>30</v>
      </c>
      <c r="H1100">
        <v>30</v>
      </c>
      <c r="I1100" s="43" t="s">
        <v>2097</v>
      </c>
      <c r="J1100" s="43" t="s">
        <v>1863</v>
      </c>
      <c r="K1100" s="43" t="s">
        <v>179</v>
      </c>
      <c r="L1100" s="43" t="str">
        <f>IF(AND(Home!$A$1&gt;=Leave[[#This Row],[Start Time]],Home!$A$1&lt;=Leave[[#This Row],[End Time]]),"Aplica","No Aplica")</f>
        <v>No Aplica</v>
      </c>
      <c r="M1100" s="43" t="str">
        <f>IF(AND(Home!$A$1&gt;=Leave[[#This Row],[Start Time]],Home!$A$1&lt;=Leave[[#This Row],[End Time]]),Home!$A$1,"No Aplica")</f>
        <v>No Aplica</v>
      </c>
      <c r="N1100" s="43" t="str">
        <f>Leave[[#This Row],[User Code (Owning User) (Usuario)]]&amp;Leave[[#This Row],[fecha activa]]</f>
        <v>MIE2025160723716No Aplica</v>
      </c>
    </row>
    <row r="1101" spans="1:14" x14ac:dyDescent="0.3">
      <c r="A1101" s="43" t="s">
        <v>476</v>
      </c>
      <c r="B1101" s="3">
        <v>45918</v>
      </c>
      <c r="C1101" s="3">
        <v>45918</v>
      </c>
      <c r="D1101" s="43" t="s">
        <v>491</v>
      </c>
      <c r="E1101" s="43" t="s">
        <v>2096</v>
      </c>
      <c r="F1101" s="43" t="s">
        <v>2098</v>
      </c>
      <c r="G1101">
        <v>30</v>
      </c>
      <c r="H1101">
        <v>30</v>
      </c>
      <c r="I1101" s="43" t="s">
        <v>2097</v>
      </c>
      <c r="J1101" s="43" t="s">
        <v>1863</v>
      </c>
      <c r="K1101" s="43" t="s">
        <v>179</v>
      </c>
      <c r="L1101" s="43" t="str">
        <f>IF(AND(Home!$A$1&gt;=Leave[[#This Row],[Start Time]],Home!$A$1&lt;=Leave[[#This Row],[End Time]]),"Aplica","No Aplica")</f>
        <v>No Aplica</v>
      </c>
      <c r="M1101" s="43" t="str">
        <f>IF(AND(Home!$A$1&gt;=Leave[[#This Row],[Start Time]],Home!$A$1&lt;=Leave[[#This Row],[End Time]]),Home!$A$1,"No Aplica")</f>
        <v>No Aplica</v>
      </c>
      <c r="N1101" s="43" t="str">
        <f>Leave[[#This Row],[User Code (Owning User) (Usuario)]]&amp;Leave[[#This Row],[fecha activa]]</f>
        <v>MIE2025160723716No Aplica</v>
      </c>
    </row>
    <row r="1102" spans="1:14" x14ac:dyDescent="0.3">
      <c r="A1102" s="43" t="s">
        <v>476</v>
      </c>
      <c r="B1102" s="3">
        <v>45917</v>
      </c>
      <c r="C1102" s="3">
        <v>45917</v>
      </c>
      <c r="D1102" s="43" t="s">
        <v>491</v>
      </c>
      <c r="E1102" s="43" t="s">
        <v>2096</v>
      </c>
      <c r="F1102" s="43" t="s">
        <v>2098</v>
      </c>
      <c r="G1102">
        <v>30</v>
      </c>
      <c r="H1102">
        <v>30</v>
      </c>
      <c r="I1102" s="43" t="s">
        <v>2097</v>
      </c>
      <c r="J1102" s="43" t="s">
        <v>1863</v>
      </c>
      <c r="K1102" s="43" t="s">
        <v>179</v>
      </c>
      <c r="L1102" s="43" t="str">
        <f>IF(AND(Home!$A$1&gt;=Leave[[#This Row],[Start Time]],Home!$A$1&lt;=Leave[[#This Row],[End Time]]),"Aplica","No Aplica")</f>
        <v>No Aplica</v>
      </c>
      <c r="M1102" s="43" t="str">
        <f>IF(AND(Home!$A$1&gt;=Leave[[#This Row],[Start Time]],Home!$A$1&lt;=Leave[[#This Row],[End Time]]),Home!$A$1,"No Aplica")</f>
        <v>No Aplica</v>
      </c>
      <c r="N1102" s="43" t="str">
        <f>Leave[[#This Row],[User Code (Owning User) (Usuario)]]&amp;Leave[[#This Row],[fecha activa]]</f>
        <v>MIE2025160723716No Aplica</v>
      </c>
    </row>
    <row r="1103" spans="1:14" x14ac:dyDescent="0.3">
      <c r="A1103" s="43" t="s">
        <v>476</v>
      </c>
      <c r="B1103" s="3">
        <v>45916</v>
      </c>
      <c r="C1103" s="3">
        <v>45916</v>
      </c>
      <c r="D1103" s="43" t="s">
        <v>491</v>
      </c>
      <c r="E1103" s="43" t="s">
        <v>2096</v>
      </c>
      <c r="F1103" s="43" t="s">
        <v>2098</v>
      </c>
      <c r="G1103">
        <v>30</v>
      </c>
      <c r="H1103">
        <v>30</v>
      </c>
      <c r="I1103" s="43" t="s">
        <v>2097</v>
      </c>
      <c r="J1103" s="43" t="s">
        <v>1863</v>
      </c>
      <c r="K1103" s="43" t="s">
        <v>179</v>
      </c>
      <c r="L1103" s="43" t="str">
        <f>IF(AND(Home!$A$1&gt;=Leave[[#This Row],[Start Time]],Home!$A$1&lt;=Leave[[#This Row],[End Time]]),"Aplica","No Aplica")</f>
        <v>No Aplica</v>
      </c>
      <c r="M1103" s="43" t="str">
        <f>IF(AND(Home!$A$1&gt;=Leave[[#This Row],[Start Time]],Home!$A$1&lt;=Leave[[#This Row],[End Time]]),Home!$A$1,"No Aplica")</f>
        <v>No Aplica</v>
      </c>
      <c r="N1103" s="43" t="str">
        <f>Leave[[#This Row],[User Code (Owning User) (Usuario)]]&amp;Leave[[#This Row],[fecha activa]]</f>
        <v>MIE2025160723716No Aplica</v>
      </c>
    </row>
    <row r="1104" spans="1:14" x14ac:dyDescent="0.3">
      <c r="A1104" s="43" t="s">
        <v>476</v>
      </c>
      <c r="B1104" s="3">
        <v>45915</v>
      </c>
      <c r="C1104" s="3">
        <v>45915</v>
      </c>
      <c r="D1104" s="43" t="s">
        <v>491</v>
      </c>
      <c r="E1104" s="43" t="s">
        <v>2096</v>
      </c>
      <c r="F1104" s="43" t="s">
        <v>2098</v>
      </c>
      <c r="G1104">
        <v>30</v>
      </c>
      <c r="H1104">
        <v>30</v>
      </c>
      <c r="I1104" s="43" t="s">
        <v>2097</v>
      </c>
      <c r="J1104" s="43" t="s">
        <v>1863</v>
      </c>
      <c r="K1104" s="43" t="s">
        <v>179</v>
      </c>
      <c r="L1104" s="43" t="str">
        <f>IF(AND(Home!$A$1&gt;=Leave[[#This Row],[Start Time]],Home!$A$1&lt;=Leave[[#This Row],[End Time]]),"Aplica","No Aplica")</f>
        <v>No Aplica</v>
      </c>
      <c r="M1104" s="43" t="str">
        <f>IF(AND(Home!$A$1&gt;=Leave[[#This Row],[Start Time]],Home!$A$1&lt;=Leave[[#This Row],[End Time]]),Home!$A$1,"No Aplica")</f>
        <v>No Aplica</v>
      </c>
      <c r="N1104" s="43" t="str">
        <f>Leave[[#This Row],[User Code (Owning User) (Usuario)]]&amp;Leave[[#This Row],[fecha activa]]</f>
        <v>MIE2025160723716No Aplica</v>
      </c>
    </row>
    <row r="1105" spans="1:14" x14ac:dyDescent="0.3">
      <c r="A1105" s="43" t="s">
        <v>465</v>
      </c>
      <c r="B1105" s="3">
        <v>45908</v>
      </c>
      <c r="C1105" s="3">
        <v>45908</v>
      </c>
      <c r="D1105" s="43" t="s">
        <v>2287</v>
      </c>
      <c r="E1105" s="43" t="s">
        <v>2096</v>
      </c>
      <c r="F1105" s="43" t="s">
        <v>2098</v>
      </c>
      <c r="G1105">
        <v>270</v>
      </c>
      <c r="H1105">
        <v>270</v>
      </c>
      <c r="I1105" s="43" t="s">
        <v>2097</v>
      </c>
      <c r="J1105" s="43" t="s">
        <v>1863</v>
      </c>
      <c r="K1105" s="43" t="s">
        <v>179</v>
      </c>
      <c r="L1105" s="43" t="str">
        <f>IF(AND(Home!$A$1&gt;=Leave[[#This Row],[Start Time]],Home!$A$1&lt;=Leave[[#This Row],[End Time]]),"Aplica","No Aplica")</f>
        <v>No Aplica</v>
      </c>
      <c r="M1105" s="43" t="str">
        <f>IF(AND(Home!$A$1&gt;=Leave[[#This Row],[Start Time]],Home!$A$1&lt;=Leave[[#This Row],[End Time]]),Home!$A$1,"No Aplica")</f>
        <v>No Aplica</v>
      </c>
      <c r="N1105" s="43" t="str">
        <f>Leave[[#This Row],[User Code (Owning User) (Usuario)]]&amp;Leave[[#This Row],[fecha activa]]</f>
        <v>MIE2025160723716No Aplica</v>
      </c>
    </row>
    <row r="1106" spans="1:14" x14ac:dyDescent="0.3">
      <c r="A1106" s="43" t="s">
        <v>465</v>
      </c>
      <c r="B1106" s="3">
        <v>45903</v>
      </c>
      <c r="C1106" s="3">
        <v>45903</v>
      </c>
      <c r="D1106" s="43" t="s">
        <v>1864</v>
      </c>
      <c r="E1106" s="43" t="s">
        <v>2096</v>
      </c>
      <c r="F1106" s="43" t="s">
        <v>2098</v>
      </c>
      <c r="G1106">
        <v>240</v>
      </c>
      <c r="H1106">
        <v>240</v>
      </c>
      <c r="I1106" s="43" t="s">
        <v>2097</v>
      </c>
      <c r="J1106" s="43" t="s">
        <v>1863</v>
      </c>
      <c r="K1106" s="43" t="s">
        <v>179</v>
      </c>
      <c r="L1106" s="43" t="str">
        <f>IF(AND(Home!$A$1&gt;=Leave[[#This Row],[Start Time]],Home!$A$1&lt;=Leave[[#This Row],[End Time]]),"Aplica","No Aplica")</f>
        <v>No Aplica</v>
      </c>
      <c r="M1106" s="43" t="str">
        <f>IF(AND(Home!$A$1&gt;=Leave[[#This Row],[Start Time]],Home!$A$1&lt;=Leave[[#This Row],[End Time]]),Home!$A$1,"No Aplica")</f>
        <v>No Aplica</v>
      </c>
      <c r="N1106" s="43" t="str">
        <f>Leave[[#This Row],[User Code (Owning User) (Usuario)]]&amp;Leave[[#This Row],[fecha activa]]</f>
        <v>MIE2025160723716No Aplica</v>
      </c>
    </row>
    <row r="1107" spans="1:14" x14ac:dyDescent="0.3">
      <c r="A1107" s="43" t="s">
        <v>476</v>
      </c>
      <c r="B1107" s="3">
        <v>45914</v>
      </c>
      <c r="C1107" s="3">
        <v>45914</v>
      </c>
      <c r="D1107" s="43" t="s">
        <v>491</v>
      </c>
      <c r="E1107" s="43" t="s">
        <v>2096</v>
      </c>
      <c r="F1107" s="43" t="s">
        <v>2098</v>
      </c>
      <c r="G1107">
        <v>540</v>
      </c>
      <c r="H1107">
        <v>540</v>
      </c>
      <c r="I1107" s="43" t="s">
        <v>2097</v>
      </c>
      <c r="J1107" s="43" t="s">
        <v>1863</v>
      </c>
      <c r="K1107" s="43" t="s">
        <v>179</v>
      </c>
      <c r="L1107" s="43" t="str">
        <f>IF(AND(Home!$A$1&gt;=Leave[[#This Row],[Start Time]],Home!$A$1&lt;=Leave[[#This Row],[End Time]]),"Aplica","No Aplica")</f>
        <v>No Aplica</v>
      </c>
      <c r="M1107" s="43" t="str">
        <f>IF(AND(Home!$A$1&gt;=Leave[[#This Row],[Start Time]],Home!$A$1&lt;=Leave[[#This Row],[End Time]]),Home!$A$1,"No Aplica")</f>
        <v>No Aplica</v>
      </c>
      <c r="N1107" s="43" t="str">
        <f>Leave[[#This Row],[User Code (Owning User) (Usuario)]]&amp;Leave[[#This Row],[fecha activa]]</f>
        <v>MIE2025160723716No Aplica</v>
      </c>
    </row>
    <row r="1108" spans="1:14" x14ac:dyDescent="0.3">
      <c r="A1108" s="43" t="s">
        <v>465</v>
      </c>
      <c r="B1108" s="3">
        <v>45913</v>
      </c>
      <c r="C1108" s="3">
        <v>45913</v>
      </c>
      <c r="D1108" s="43" t="s">
        <v>842</v>
      </c>
      <c r="E1108" s="43" t="s">
        <v>2096</v>
      </c>
      <c r="F1108" s="43" t="s">
        <v>2098</v>
      </c>
      <c r="G1108">
        <v>240</v>
      </c>
      <c r="H1108">
        <v>240</v>
      </c>
      <c r="I1108" s="43" t="s">
        <v>2097</v>
      </c>
      <c r="J1108" s="43" t="s">
        <v>1863</v>
      </c>
      <c r="K1108" s="43" t="s">
        <v>179</v>
      </c>
      <c r="L1108" s="43" t="str">
        <f>IF(AND(Home!$A$1&gt;=Leave[[#This Row],[Start Time]],Home!$A$1&lt;=Leave[[#This Row],[End Time]]),"Aplica","No Aplica")</f>
        <v>No Aplica</v>
      </c>
      <c r="M1108" s="43" t="str">
        <f>IF(AND(Home!$A$1&gt;=Leave[[#This Row],[Start Time]],Home!$A$1&lt;=Leave[[#This Row],[End Time]]),Home!$A$1,"No Aplica")</f>
        <v>No Aplica</v>
      </c>
      <c r="N1108" s="43" t="str">
        <f>Leave[[#This Row],[User Code (Owning User) (Usuario)]]&amp;Leave[[#This Row],[fecha activa]]</f>
        <v>MIE2025160723716No Aplica</v>
      </c>
    </row>
    <row r="1109" spans="1:14" x14ac:dyDescent="0.3">
      <c r="A1109" s="43" t="s">
        <v>476</v>
      </c>
      <c r="B1109" s="3">
        <v>45913</v>
      </c>
      <c r="C1109" s="3">
        <v>45913</v>
      </c>
      <c r="D1109" s="43" t="s">
        <v>491</v>
      </c>
      <c r="E1109" s="43" t="s">
        <v>2096</v>
      </c>
      <c r="F1109" s="43" t="s">
        <v>2098</v>
      </c>
      <c r="G1109">
        <v>60</v>
      </c>
      <c r="H1109">
        <v>60</v>
      </c>
      <c r="I1109" s="43" t="s">
        <v>2097</v>
      </c>
      <c r="J1109" s="43" t="s">
        <v>1863</v>
      </c>
      <c r="K1109" s="43" t="s">
        <v>179</v>
      </c>
      <c r="L1109" s="43" t="str">
        <f>IF(AND(Home!$A$1&gt;=Leave[[#This Row],[Start Time]],Home!$A$1&lt;=Leave[[#This Row],[End Time]]),"Aplica","No Aplica")</f>
        <v>No Aplica</v>
      </c>
      <c r="M1109" s="43" t="str">
        <f>IF(AND(Home!$A$1&gt;=Leave[[#This Row],[Start Time]],Home!$A$1&lt;=Leave[[#This Row],[End Time]]),Home!$A$1,"No Aplica")</f>
        <v>No Aplica</v>
      </c>
      <c r="N1109" s="43" t="str">
        <f>Leave[[#This Row],[User Code (Owning User) (Usuario)]]&amp;Leave[[#This Row],[fecha activa]]</f>
        <v>MIE2025160723716No Aplica</v>
      </c>
    </row>
    <row r="1110" spans="1:14" x14ac:dyDescent="0.3">
      <c r="A1110" s="43" t="s">
        <v>476</v>
      </c>
      <c r="B1110" s="3">
        <v>45912</v>
      </c>
      <c r="C1110" s="3">
        <v>45912</v>
      </c>
      <c r="D1110" s="43" t="s">
        <v>491</v>
      </c>
      <c r="E1110" s="43" t="s">
        <v>2096</v>
      </c>
      <c r="F1110" s="43" t="s">
        <v>2098</v>
      </c>
      <c r="G1110">
        <v>30</v>
      </c>
      <c r="H1110">
        <v>30</v>
      </c>
      <c r="I1110" s="43" t="s">
        <v>2097</v>
      </c>
      <c r="J1110" s="43" t="s">
        <v>1863</v>
      </c>
      <c r="K1110" s="43" t="s">
        <v>179</v>
      </c>
      <c r="L1110" s="43" t="str">
        <f>IF(AND(Home!$A$1&gt;=Leave[[#This Row],[Start Time]],Home!$A$1&lt;=Leave[[#This Row],[End Time]]),"Aplica","No Aplica")</f>
        <v>No Aplica</v>
      </c>
      <c r="M1110" s="43" t="str">
        <f>IF(AND(Home!$A$1&gt;=Leave[[#This Row],[Start Time]],Home!$A$1&lt;=Leave[[#This Row],[End Time]]),Home!$A$1,"No Aplica")</f>
        <v>No Aplica</v>
      </c>
      <c r="N1110" s="43" t="str">
        <f>Leave[[#This Row],[User Code (Owning User) (Usuario)]]&amp;Leave[[#This Row],[fecha activa]]</f>
        <v>MIE2025160723716No Aplica</v>
      </c>
    </row>
    <row r="1111" spans="1:14" x14ac:dyDescent="0.3">
      <c r="A1111" s="43" t="s">
        <v>476</v>
      </c>
      <c r="B1111" s="3">
        <v>45911</v>
      </c>
      <c r="C1111" s="3">
        <v>45911</v>
      </c>
      <c r="D1111" s="43" t="s">
        <v>491</v>
      </c>
      <c r="E1111" s="43" t="s">
        <v>2096</v>
      </c>
      <c r="F1111" s="43" t="s">
        <v>2098</v>
      </c>
      <c r="G1111">
        <v>30</v>
      </c>
      <c r="H1111">
        <v>30</v>
      </c>
      <c r="I1111" s="43" t="s">
        <v>2097</v>
      </c>
      <c r="J1111" s="43" t="s">
        <v>1863</v>
      </c>
      <c r="K1111" s="43" t="s">
        <v>179</v>
      </c>
      <c r="L1111" s="43" t="str">
        <f>IF(AND(Home!$A$1&gt;=Leave[[#This Row],[Start Time]],Home!$A$1&lt;=Leave[[#This Row],[End Time]]),"Aplica","No Aplica")</f>
        <v>No Aplica</v>
      </c>
      <c r="M1111" s="43" t="str">
        <f>IF(AND(Home!$A$1&gt;=Leave[[#This Row],[Start Time]],Home!$A$1&lt;=Leave[[#This Row],[End Time]]),Home!$A$1,"No Aplica")</f>
        <v>No Aplica</v>
      </c>
      <c r="N1111" s="43" t="str">
        <f>Leave[[#This Row],[User Code (Owning User) (Usuario)]]&amp;Leave[[#This Row],[fecha activa]]</f>
        <v>MIE2025160723716No Aplica</v>
      </c>
    </row>
    <row r="1112" spans="1:14" x14ac:dyDescent="0.3">
      <c r="A1112" s="43" t="s">
        <v>476</v>
      </c>
      <c r="B1112" s="3">
        <v>45910</v>
      </c>
      <c r="C1112" s="3">
        <v>45910</v>
      </c>
      <c r="D1112" s="43" t="s">
        <v>491</v>
      </c>
      <c r="E1112" s="43" t="s">
        <v>2096</v>
      </c>
      <c r="F1112" s="43" t="s">
        <v>2098</v>
      </c>
      <c r="G1112">
        <v>30</v>
      </c>
      <c r="H1112">
        <v>30</v>
      </c>
      <c r="I1112" s="43" t="s">
        <v>2097</v>
      </c>
      <c r="J1112" s="43" t="s">
        <v>1863</v>
      </c>
      <c r="K1112" s="43" t="s">
        <v>179</v>
      </c>
      <c r="L1112" s="43" t="str">
        <f>IF(AND(Home!$A$1&gt;=Leave[[#This Row],[Start Time]],Home!$A$1&lt;=Leave[[#This Row],[End Time]]),"Aplica","No Aplica")</f>
        <v>No Aplica</v>
      </c>
      <c r="M1112" s="43" t="str">
        <f>IF(AND(Home!$A$1&gt;=Leave[[#This Row],[Start Time]],Home!$A$1&lt;=Leave[[#This Row],[End Time]]),Home!$A$1,"No Aplica")</f>
        <v>No Aplica</v>
      </c>
      <c r="N1112" s="43" t="str">
        <f>Leave[[#This Row],[User Code (Owning User) (Usuario)]]&amp;Leave[[#This Row],[fecha activa]]</f>
        <v>MIE2025160723716No Aplica</v>
      </c>
    </row>
    <row r="1113" spans="1:14" x14ac:dyDescent="0.3">
      <c r="A1113" s="43" t="s">
        <v>476</v>
      </c>
      <c r="B1113" s="3">
        <v>45909</v>
      </c>
      <c r="C1113" s="3">
        <v>45909</v>
      </c>
      <c r="D1113" s="43" t="s">
        <v>491</v>
      </c>
      <c r="E1113" s="43" t="s">
        <v>2096</v>
      </c>
      <c r="F1113" s="43" t="s">
        <v>2098</v>
      </c>
      <c r="G1113">
        <v>30</v>
      </c>
      <c r="H1113">
        <v>30</v>
      </c>
      <c r="I1113" s="43" t="s">
        <v>2097</v>
      </c>
      <c r="J1113" s="43" t="s">
        <v>1863</v>
      </c>
      <c r="K1113" s="43" t="s">
        <v>179</v>
      </c>
      <c r="L1113" s="43" t="str">
        <f>IF(AND(Home!$A$1&gt;=Leave[[#This Row],[Start Time]],Home!$A$1&lt;=Leave[[#This Row],[End Time]]),"Aplica","No Aplica")</f>
        <v>No Aplica</v>
      </c>
      <c r="M1113" s="43" t="str">
        <f>IF(AND(Home!$A$1&gt;=Leave[[#This Row],[Start Time]],Home!$A$1&lt;=Leave[[#This Row],[End Time]]),Home!$A$1,"No Aplica")</f>
        <v>No Aplica</v>
      </c>
      <c r="N1113" s="43" t="str">
        <f>Leave[[#This Row],[User Code (Owning User) (Usuario)]]&amp;Leave[[#This Row],[fecha activa]]</f>
        <v>MIE2025160723716No Aplica</v>
      </c>
    </row>
    <row r="1114" spans="1:14" x14ac:dyDescent="0.3">
      <c r="A1114" s="43" t="s">
        <v>476</v>
      </c>
      <c r="B1114" s="3">
        <v>45908</v>
      </c>
      <c r="C1114" s="3">
        <v>45908</v>
      </c>
      <c r="D1114" s="43" t="s">
        <v>491</v>
      </c>
      <c r="E1114" s="43" t="s">
        <v>2096</v>
      </c>
      <c r="F1114" s="43" t="s">
        <v>2098</v>
      </c>
      <c r="G1114">
        <v>30</v>
      </c>
      <c r="H1114">
        <v>30</v>
      </c>
      <c r="I1114" s="43" t="s">
        <v>2097</v>
      </c>
      <c r="J1114" s="43" t="s">
        <v>1863</v>
      </c>
      <c r="K1114" s="43" t="s">
        <v>179</v>
      </c>
      <c r="L1114" s="43" t="str">
        <f>IF(AND(Home!$A$1&gt;=Leave[[#This Row],[Start Time]],Home!$A$1&lt;=Leave[[#This Row],[End Time]]),"Aplica","No Aplica")</f>
        <v>No Aplica</v>
      </c>
      <c r="M1114" s="43" t="str">
        <f>IF(AND(Home!$A$1&gt;=Leave[[#This Row],[Start Time]],Home!$A$1&lt;=Leave[[#This Row],[End Time]]),Home!$A$1,"No Aplica")</f>
        <v>No Aplica</v>
      </c>
      <c r="N1114" s="43" t="str">
        <f>Leave[[#This Row],[User Code (Owning User) (Usuario)]]&amp;Leave[[#This Row],[fecha activa]]</f>
        <v>MIE2025160723716No Aplica</v>
      </c>
    </row>
    <row r="1115" spans="1:14" x14ac:dyDescent="0.3">
      <c r="A1115" s="43" t="s">
        <v>476</v>
      </c>
      <c r="B1115" s="3">
        <v>45907</v>
      </c>
      <c r="C1115" s="3">
        <v>45907</v>
      </c>
      <c r="D1115" s="43" t="s">
        <v>491</v>
      </c>
      <c r="E1115" s="43" t="s">
        <v>2096</v>
      </c>
      <c r="F1115" s="43" t="s">
        <v>2098</v>
      </c>
      <c r="G1115">
        <v>540</v>
      </c>
      <c r="H1115">
        <v>540</v>
      </c>
      <c r="I1115" s="43" t="s">
        <v>2097</v>
      </c>
      <c r="J1115" s="43" t="s">
        <v>1863</v>
      </c>
      <c r="K1115" s="43" t="s">
        <v>179</v>
      </c>
      <c r="L1115" s="43" t="str">
        <f>IF(AND(Home!$A$1&gt;=Leave[[#This Row],[Start Time]],Home!$A$1&lt;=Leave[[#This Row],[End Time]]),"Aplica","No Aplica")</f>
        <v>No Aplica</v>
      </c>
      <c r="M1115" s="43" t="str">
        <f>IF(AND(Home!$A$1&gt;=Leave[[#This Row],[Start Time]],Home!$A$1&lt;=Leave[[#This Row],[End Time]]),Home!$A$1,"No Aplica")</f>
        <v>No Aplica</v>
      </c>
      <c r="N1115" s="43" t="str">
        <f>Leave[[#This Row],[User Code (Owning User) (Usuario)]]&amp;Leave[[#This Row],[fecha activa]]</f>
        <v>MIE2025160723716No Aplica</v>
      </c>
    </row>
    <row r="1116" spans="1:14" x14ac:dyDescent="0.3">
      <c r="A1116" s="43" t="s">
        <v>465</v>
      </c>
      <c r="B1116" s="3">
        <v>45906</v>
      </c>
      <c r="C1116" s="3">
        <v>45906</v>
      </c>
      <c r="D1116" s="43" t="s">
        <v>621</v>
      </c>
      <c r="E1116" s="43" t="s">
        <v>2096</v>
      </c>
      <c r="F1116" s="43" t="s">
        <v>2098</v>
      </c>
      <c r="G1116">
        <v>240</v>
      </c>
      <c r="H1116">
        <v>240</v>
      </c>
      <c r="I1116" s="43" t="s">
        <v>2097</v>
      </c>
      <c r="J1116" s="43" t="s">
        <v>1863</v>
      </c>
      <c r="K1116" s="43" t="s">
        <v>179</v>
      </c>
      <c r="L1116" s="43" t="str">
        <f>IF(AND(Home!$A$1&gt;=Leave[[#This Row],[Start Time]],Home!$A$1&lt;=Leave[[#This Row],[End Time]]),"Aplica","No Aplica")</f>
        <v>No Aplica</v>
      </c>
      <c r="M1116" s="43" t="str">
        <f>IF(AND(Home!$A$1&gt;=Leave[[#This Row],[Start Time]],Home!$A$1&lt;=Leave[[#This Row],[End Time]]),Home!$A$1,"No Aplica")</f>
        <v>No Aplica</v>
      </c>
      <c r="N1116" s="43" t="str">
        <f>Leave[[#This Row],[User Code (Owning User) (Usuario)]]&amp;Leave[[#This Row],[fecha activa]]</f>
        <v>MIE2025160723716No Aplica</v>
      </c>
    </row>
    <row r="1117" spans="1:14" x14ac:dyDescent="0.3">
      <c r="A1117" s="43" t="s">
        <v>476</v>
      </c>
      <c r="B1117" s="3">
        <v>45906</v>
      </c>
      <c r="C1117" s="3">
        <v>45906</v>
      </c>
      <c r="D1117" s="43" t="s">
        <v>491</v>
      </c>
      <c r="E1117" s="43" t="s">
        <v>2096</v>
      </c>
      <c r="F1117" s="43" t="s">
        <v>2098</v>
      </c>
      <c r="G1117">
        <v>60</v>
      </c>
      <c r="H1117">
        <v>60</v>
      </c>
      <c r="I1117" s="43" t="s">
        <v>2097</v>
      </c>
      <c r="J1117" s="43" t="s">
        <v>1863</v>
      </c>
      <c r="K1117" s="43" t="s">
        <v>179</v>
      </c>
      <c r="L1117" s="43" t="str">
        <f>IF(AND(Home!$A$1&gt;=Leave[[#This Row],[Start Time]],Home!$A$1&lt;=Leave[[#This Row],[End Time]]),"Aplica","No Aplica")</f>
        <v>No Aplica</v>
      </c>
      <c r="M1117" s="43" t="str">
        <f>IF(AND(Home!$A$1&gt;=Leave[[#This Row],[Start Time]],Home!$A$1&lt;=Leave[[#This Row],[End Time]]),Home!$A$1,"No Aplica")</f>
        <v>No Aplica</v>
      </c>
      <c r="N1117" s="43" t="str">
        <f>Leave[[#This Row],[User Code (Owning User) (Usuario)]]&amp;Leave[[#This Row],[fecha activa]]</f>
        <v>MIE2025160723716No Aplica</v>
      </c>
    </row>
    <row r="1118" spans="1:14" x14ac:dyDescent="0.3">
      <c r="A1118" s="43" t="s">
        <v>476</v>
      </c>
      <c r="B1118" s="3">
        <v>45905</v>
      </c>
      <c r="C1118" s="3">
        <v>45905</v>
      </c>
      <c r="D1118" s="43" t="s">
        <v>491</v>
      </c>
      <c r="E1118" s="43" t="s">
        <v>2096</v>
      </c>
      <c r="F1118" s="43" t="s">
        <v>2098</v>
      </c>
      <c r="G1118">
        <v>30</v>
      </c>
      <c r="H1118">
        <v>30</v>
      </c>
      <c r="I1118" s="43" t="s">
        <v>2097</v>
      </c>
      <c r="J1118" s="43" t="s">
        <v>1863</v>
      </c>
      <c r="K1118" s="43" t="s">
        <v>179</v>
      </c>
      <c r="L1118" s="43" t="str">
        <f>IF(AND(Home!$A$1&gt;=Leave[[#This Row],[Start Time]],Home!$A$1&lt;=Leave[[#This Row],[End Time]]),"Aplica","No Aplica")</f>
        <v>No Aplica</v>
      </c>
      <c r="M1118" s="43" t="str">
        <f>IF(AND(Home!$A$1&gt;=Leave[[#This Row],[Start Time]],Home!$A$1&lt;=Leave[[#This Row],[End Time]]),Home!$A$1,"No Aplica")</f>
        <v>No Aplica</v>
      </c>
      <c r="N1118" s="43" t="str">
        <f>Leave[[#This Row],[User Code (Owning User) (Usuario)]]&amp;Leave[[#This Row],[fecha activa]]</f>
        <v>MIE2025160723716No Aplica</v>
      </c>
    </row>
    <row r="1119" spans="1:14" x14ac:dyDescent="0.3">
      <c r="A1119" s="43" t="s">
        <v>476</v>
      </c>
      <c r="B1119" s="3">
        <v>45904</v>
      </c>
      <c r="C1119" s="3">
        <v>45904</v>
      </c>
      <c r="D1119" s="43" t="s">
        <v>491</v>
      </c>
      <c r="E1119" s="43" t="s">
        <v>2096</v>
      </c>
      <c r="F1119" s="43" t="s">
        <v>2098</v>
      </c>
      <c r="G1119">
        <v>30</v>
      </c>
      <c r="H1119">
        <v>30</v>
      </c>
      <c r="I1119" s="43" t="s">
        <v>2097</v>
      </c>
      <c r="J1119" s="43" t="s">
        <v>1863</v>
      </c>
      <c r="K1119" s="43" t="s">
        <v>179</v>
      </c>
      <c r="L1119" s="43" t="str">
        <f>IF(AND(Home!$A$1&gt;=Leave[[#This Row],[Start Time]],Home!$A$1&lt;=Leave[[#This Row],[End Time]]),"Aplica","No Aplica")</f>
        <v>No Aplica</v>
      </c>
      <c r="M1119" s="43" t="str">
        <f>IF(AND(Home!$A$1&gt;=Leave[[#This Row],[Start Time]],Home!$A$1&lt;=Leave[[#This Row],[End Time]]),Home!$A$1,"No Aplica")</f>
        <v>No Aplica</v>
      </c>
      <c r="N1119" s="43" t="str">
        <f>Leave[[#This Row],[User Code (Owning User) (Usuario)]]&amp;Leave[[#This Row],[fecha activa]]</f>
        <v>MIE2025160723716No Aplica</v>
      </c>
    </row>
    <row r="1120" spans="1:14" x14ac:dyDescent="0.3">
      <c r="A1120" s="43" t="s">
        <v>476</v>
      </c>
      <c r="B1120" s="3">
        <v>45903</v>
      </c>
      <c r="C1120" s="3">
        <v>45903</v>
      </c>
      <c r="D1120" s="43" t="s">
        <v>491</v>
      </c>
      <c r="E1120" s="43" t="s">
        <v>2096</v>
      </c>
      <c r="F1120" s="43" t="s">
        <v>2098</v>
      </c>
      <c r="G1120">
        <v>30</v>
      </c>
      <c r="H1120">
        <v>30</v>
      </c>
      <c r="I1120" s="43" t="s">
        <v>2097</v>
      </c>
      <c r="J1120" s="43" t="s">
        <v>1863</v>
      </c>
      <c r="K1120" s="43" t="s">
        <v>179</v>
      </c>
      <c r="L1120" s="43" t="str">
        <f>IF(AND(Home!$A$1&gt;=Leave[[#This Row],[Start Time]],Home!$A$1&lt;=Leave[[#This Row],[End Time]]),"Aplica","No Aplica")</f>
        <v>No Aplica</v>
      </c>
      <c r="M1120" s="43" t="str">
        <f>IF(AND(Home!$A$1&gt;=Leave[[#This Row],[Start Time]],Home!$A$1&lt;=Leave[[#This Row],[End Time]]),Home!$A$1,"No Aplica")</f>
        <v>No Aplica</v>
      </c>
      <c r="N1120" s="43" t="str">
        <f>Leave[[#This Row],[User Code (Owning User) (Usuario)]]&amp;Leave[[#This Row],[fecha activa]]</f>
        <v>MIE2025160723716No Aplica</v>
      </c>
    </row>
    <row r="1121" spans="1:14" x14ac:dyDescent="0.3">
      <c r="A1121" s="43" t="s">
        <v>476</v>
      </c>
      <c r="B1121" s="3">
        <v>45902</v>
      </c>
      <c r="C1121" s="3">
        <v>45902</v>
      </c>
      <c r="D1121" s="43" t="s">
        <v>491</v>
      </c>
      <c r="E1121" s="43" t="s">
        <v>2096</v>
      </c>
      <c r="F1121" s="43" t="s">
        <v>2098</v>
      </c>
      <c r="G1121">
        <v>30</v>
      </c>
      <c r="H1121">
        <v>30</v>
      </c>
      <c r="I1121" s="43" t="s">
        <v>2097</v>
      </c>
      <c r="J1121" s="43" t="s">
        <v>1863</v>
      </c>
      <c r="K1121" s="43" t="s">
        <v>179</v>
      </c>
      <c r="L1121" s="43" t="str">
        <f>IF(AND(Home!$A$1&gt;=Leave[[#This Row],[Start Time]],Home!$A$1&lt;=Leave[[#This Row],[End Time]]),"Aplica","No Aplica")</f>
        <v>No Aplica</v>
      </c>
      <c r="M1121" s="43" t="str">
        <f>IF(AND(Home!$A$1&gt;=Leave[[#This Row],[Start Time]],Home!$A$1&lt;=Leave[[#This Row],[End Time]]),Home!$A$1,"No Aplica")</f>
        <v>No Aplica</v>
      </c>
      <c r="N1121" s="43" t="str">
        <f>Leave[[#This Row],[User Code (Owning User) (Usuario)]]&amp;Leave[[#This Row],[fecha activa]]</f>
        <v>MIE2025160723716No Aplica</v>
      </c>
    </row>
    <row r="1122" spans="1:14" x14ac:dyDescent="0.3">
      <c r="A1122" s="43" t="s">
        <v>476</v>
      </c>
      <c r="B1122" s="3">
        <v>45901</v>
      </c>
      <c r="C1122" s="3">
        <v>45901</v>
      </c>
      <c r="D1122" s="43" t="s">
        <v>491</v>
      </c>
      <c r="E1122" s="43" t="s">
        <v>2096</v>
      </c>
      <c r="F1122" s="43" t="s">
        <v>2098</v>
      </c>
      <c r="G1122">
        <v>30</v>
      </c>
      <c r="H1122">
        <v>30</v>
      </c>
      <c r="I1122" s="43" t="s">
        <v>2097</v>
      </c>
      <c r="J1122" s="43" t="s">
        <v>1863</v>
      </c>
      <c r="K1122" s="43" t="s">
        <v>179</v>
      </c>
      <c r="L1122" s="43" t="str">
        <f>IF(AND(Home!$A$1&gt;=Leave[[#This Row],[Start Time]],Home!$A$1&lt;=Leave[[#This Row],[End Time]]),"Aplica","No Aplica")</f>
        <v>No Aplica</v>
      </c>
      <c r="M1122" s="43" t="str">
        <f>IF(AND(Home!$A$1&gt;=Leave[[#This Row],[Start Time]],Home!$A$1&lt;=Leave[[#This Row],[End Time]]),Home!$A$1,"No Aplica")</f>
        <v>No Aplica</v>
      </c>
      <c r="N1122" s="43" t="str">
        <f>Leave[[#This Row],[User Code (Owning User) (Usuario)]]&amp;Leave[[#This Row],[fecha activa]]</f>
        <v>MIE2025160723716No Aplica</v>
      </c>
    </row>
    <row r="1123" spans="1:14" x14ac:dyDescent="0.3">
      <c r="A1123" s="43" t="s">
        <v>476</v>
      </c>
      <c r="B1123" s="3">
        <v>45901</v>
      </c>
      <c r="C1123" s="3">
        <v>45901</v>
      </c>
      <c r="D1123" s="43" t="s">
        <v>491</v>
      </c>
      <c r="E1123" s="43" t="s">
        <v>2096</v>
      </c>
      <c r="F1123" s="43" t="s">
        <v>2098</v>
      </c>
      <c r="G1123">
        <v>30</v>
      </c>
      <c r="H1123">
        <v>30</v>
      </c>
      <c r="I1123" s="43" t="s">
        <v>2097</v>
      </c>
      <c r="J1123" s="43" t="s">
        <v>1863</v>
      </c>
      <c r="K1123" s="43" t="s">
        <v>179</v>
      </c>
      <c r="L1123" s="43" t="str">
        <f>IF(AND(Home!$A$1&gt;=Leave[[#This Row],[Start Time]],Home!$A$1&lt;=Leave[[#This Row],[End Time]]),"Aplica","No Aplica")</f>
        <v>No Aplica</v>
      </c>
      <c r="M1123" s="43" t="str">
        <f>IF(AND(Home!$A$1&gt;=Leave[[#This Row],[Start Time]],Home!$A$1&lt;=Leave[[#This Row],[End Time]]),Home!$A$1,"No Aplica")</f>
        <v>No Aplica</v>
      </c>
      <c r="N1123" s="43" t="str">
        <f>Leave[[#This Row],[User Code (Owning User) (Usuario)]]&amp;Leave[[#This Row],[fecha activa]]</f>
        <v>MIE2025160723716No Aplica</v>
      </c>
    </row>
    <row r="1124" spans="1:14" x14ac:dyDescent="0.3">
      <c r="A1124" s="43" t="s">
        <v>476</v>
      </c>
      <c r="B1124" s="3">
        <v>45920</v>
      </c>
      <c r="C1124" s="3">
        <v>45920</v>
      </c>
      <c r="D1124" s="43" t="s">
        <v>3417</v>
      </c>
      <c r="E1124" s="43" t="s">
        <v>665</v>
      </c>
      <c r="F1124" s="43" t="s">
        <v>666</v>
      </c>
      <c r="G1124">
        <v>210</v>
      </c>
      <c r="H1124">
        <v>210</v>
      </c>
      <c r="I1124" s="43" t="s">
        <v>1254</v>
      </c>
      <c r="J1124" s="43" t="s">
        <v>1034</v>
      </c>
      <c r="K1124" s="43" t="s">
        <v>178</v>
      </c>
      <c r="L1124" s="43" t="str">
        <f>IF(AND(Home!$A$1&gt;=Leave[[#This Row],[Start Time]],Home!$A$1&lt;=Leave[[#This Row],[End Time]]),"Aplica","No Aplica")</f>
        <v>No Aplica</v>
      </c>
      <c r="M1124" s="43" t="str">
        <f>IF(AND(Home!$A$1&gt;=Leave[[#This Row],[Start Time]],Home!$A$1&lt;=Leave[[#This Row],[End Time]]),Home!$A$1,"No Aplica")</f>
        <v>No Aplica</v>
      </c>
      <c r="N1124" s="43" t="str">
        <f>Leave[[#This Row],[User Code (Owning User) (Usuario)]]&amp;Leave[[#This Row],[fecha activa]]</f>
        <v>MIE2024300716932No Aplica</v>
      </c>
    </row>
    <row r="1125" spans="1:14" x14ac:dyDescent="0.3">
      <c r="A1125" s="43" t="s">
        <v>468</v>
      </c>
      <c r="B1125" s="3">
        <v>45928</v>
      </c>
      <c r="C1125" s="3">
        <v>45928</v>
      </c>
      <c r="D1125" s="43" t="s">
        <v>577</v>
      </c>
      <c r="E1125" s="43" t="s">
        <v>665</v>
      </c>
      <c r="F1125" s="43" t="s">
        <v>666</v>
      </c>
      <c r="G1125">
        <v>540</v>
      </c>
      <c r="H1125">
        <v>540</v>
      </c>
      <c r="I1125" s="43" t="s">
        <v>1254</v>
      </c>
      <c r="J1125" s="43" t="s">
        <v>1034</v>
      </c>
      <c r="K1125" s="43" t="s">
        <v>178</v>
      </c>
      <c r="L1125" s="43" t="str">
        <f>IF(AND(Home!$A$1&gt;=Leave[[#This Row],[Start Time]],Home!$A$1&lt;=Leave[[#This Row],[End Time]]),"Aplica","No Aplica")</f>
        <v>No Aplica</v>
      </c>
      <c r="M1125" s="43" t="str">
        <f>IF(AND(Home!$A$1&gt;=Leave[[#This Row],[Start Time]],Home!$A$1&lt;=Leave[[#This Row],[End Time]]),Home!$A$1,"No Aplica")</f>
        <v>No Aplica</v>
      </c>
      <c r="N1125" s="43" t="str">
        <f>Leave[[#This Row],[User Code (Owning User) (Usuario)]]&amp;Leave[[#This Row],[fecha activa]]</f>
        <v>MIE2024300716932No Aplica</v>
      </c>
    </row>
    <row r="1126" spans="1:14" x14ac:dyDescent="0.3">
      <c r="A1126" s="43" t="s">
        <v>476</v>
      </c>
      <c r="B1126" s="3">
        <v>45913</v>
      </c>
      <c r="C1126" s="3">
        <v>45913</v>
      </c>
      <c r="D1126" s="43" t="s">
        <v>3417</v>
      </c>
      <c r="E1126" s="43" t="s">
        <v>665</v>
      </c>
      <c r="F1126" s="43" t="s">
        <v>666</v>
      </c>
      <c r="G1126">
        <v>330</v>
      </c>
      <c r="H1126">
        <v>330</v>
      </c>
      <c r="I1126" s="43" t="s">
        <v>1254</v>
      </c>
      <c r="J1126" s="43" t="s">
        <v>1034</v>
      </c>
      <c r="K1126" s="43" t="s">
        <v>178</v>
      </c>
      <c r="L1126" s="43" t="str">
        <f>IF(AND(Home!$A$1&gt;=Leave[[#This Row],[Start Time]],Home!$A$1&lt;=Leave[[#This Row],[End Time]]),"Aplica","No Aplica")</f>
        <v>No Aplica</v>
      </c>
      <c r="M1126" s="43" t="str">
        <f>IF(AND(Home!$A$1&gt;=Leave[[#This Row],[Start Time]],Home!$A$1&lt;=Leave[[#This Row],[End Time]]),Home!$A$1,"No Aplica")</f>
        <v>No Aplica</v>
      </c>
      <c r="N1126" s="43" t="str">
        <f>Leave[[#This Row],[User Code (Owning User) (Usuario)]]&amp;Leave[[#This Row],[fecha activa]]</f>
        <v>MIE2024300716932No Aplica</v>
      </c>
    </row>
    <row r="1127" spans="1:14" x14ac:dyDescent="0.3">
      <c r="A1127" s="43" t="s">
        <v>468</v>
      </c>
      <c r="B1127" s="3">
        <v>45921</v>
      </c>
      <c r="C1127" s="3">
        <v>45921</v>
      </c>
      <c r="D1127" s="43" t="s">
        <v>577</v>
      </c>
      <c r="E1127" s="43" t="s">
        <v>665</v>
      </c>
      <c r="F1127" s="43" t="s">
        <v>666</v>
      </c>
      <c r="G1127">
        <v>540</v>
      </c>
      <c r="H1127">
        <v>540</v>
      </c>
      <c r="I1127" s="43" t="s">
        <v>1254</v>
      </c>
      <c r="J1127" s="43" t="s">
        <v>1034</v>
      </c>
      <c r="K1127" s="43" t="s">
        <v>178</v>
      </c>
      <c r="L1127" s="43" t="str">
        <f>IF(AND(Home!$A$1&gt;=Leave[[#This Row],[Start Time]],Home!$A$1&lt;=Leave[[#This Row],[End Time]]),"Aplica","No Aplica")</f>
        <v>No Aplica</v>
      </c>
      <c r="M1127" s="43" t="str">
        <f>IF(AND(Home!$A$1&gt;=Leave[[#This Row],[Start Time]],Home!$A$1&lt;=Leave[[#This Row],[End Time]]),Home!$A$1,"No Aplica")</f>
        <v>No Aplica</v>
      </c>
      <c r="N1127" s="43" t="str">
        <f>Leave[[#This Row],[User Code (Owning User) (Usuario)]]&amp;Leave[[#This Row],[fecha activa]]</f>
        <v>MIE2024300716932No Aplica</v>
      </c>
    </row>
    <row r="1128" spans="1:14" x14ac:dyDescent="0.3">
      <c r="A1128" s="43" t="s">
        <v>601</v>
      </c>
      <c r="B1128" s="3">
        <v>45906</v>
      </c>
      <c r="C1128" s="3">
        <v>45906</v>
      </c>
      <c r="D1128" s="43" t="s">
        <v>1864</v>
      </c>
      <c r="E1128" s="43" t="s">
        <v>665</v>
      </c>
      <c r="F1128" s="43" t="s">
        <v>666</v>
      </c>
      <c r="G1128">
        <v>120</v>
      </c>
      <c r="H1128">
        <v>120</v>
      </c>
      <c r="I1128" s="43" t="s">
        <v>1254</v>
      </c>
      <c r="J1128" s="43" t="s">
        <v>1034</v>
      </c>
      <c r="K1128" s="43" t="s">
        <v>178</v>
      </c>
      <c r="L1128" s="43" t="str">
        <f>IF(AND(Home!$A$1&gt;=Leave[[#This Row],[Start Time]],Home!$A$1&lt;=Leave[[#This Row],[End Time]]),"Aplica","No Aplica")</f>
        <v>No Aplica</v>
      </c>
      <c r="M1128" s="43" t="str">
        <f>IF(AND(Home!$A$1&gt;=Leave[[#This Row],[Start Time]],Home!$A$1&lt;=Leave[[#This Row],[End Time]]),Home!$A$1,"No Aplica")</f>
        <v>No Aplica</v>
      </c>
      <c r="N1128" s="43" t="str">
        <f>Leave[[#This Row],[User Code (Owning User) (Usuario)]]&amp;Leave[[#This Row],[fecha activa]]</f>
        <v>MIE2024300716932No Aplica</v>
      </c>
    </row>
    <row r="1129" spans="1:14" x14ac:dyDescent="0.3">
      <c r="A1129" s="43" t="s">
        <v>601</v>
      </c>
      <c r="B1129" s="3">
        <v>45905</v>
      </c>
      <c r="C1129" s="3">
        <v>45905</v>
      </c>
      <c r="D1129" s="43" t="s">
        <v>3045</v>
      </c>
      <c r="E1129" s="43" t="s">
        <v>665</v>
      </c>
      <c r="F1129" s="43" t="s">
        <v>666</v>
      </c>
      <c r="G1129">
        <v>540</v>
      </c>
      <c r="H1129">
        <v>540</v>
      </c>
      <c r="I1129" s="43" t="s">
        <v>1254</v>
      </c>
      <c r="J1129" s="43" t="s">
        <v>1034</v>
      </c>
      <c r="K1129" s="43" t="s">
        <v>178</v>
      </c>
      <c r="L1129" s="43" t="str">
        <f>IF(AND(Home!$A$1&gt;=Leave[[#This Row],[Start Time]],Home!$A$1&lt;=Leave[[#This Row],[End Time]]),"Aplica","No Aplica")</f>
        <v>No Aplica</v>
      </c>
      <c r="M1129" s="43" t="str">
        <f>IF(AND(Home!$A$1&gt;=Leave[[#This Row],[Start Time]],Home!$A$1&lt;=Leave[[#This Row],[End Time]]),Home!$A$1,"No Aplica")</f>
        <v>No Aplica</v>
      </c>
      <c r="N1129" s="43" t="str">
        <f>Leave[[#This Row],[User Code (Owning User) (Usuario)]]&amp;Leave[[#This Row],[fecha activa]]</f>
        <v>MIE2024300716932No Aplica</v>
      </c>
    </row>
    <row r="1130" spans="1:14" x14ac:dyDescent="0.3">
      <c r="A1130" s="43" t="s">
        <v>468</v>
      </c>
      <c r="B1130" s="3">
        <v>45914</v>
      </c>
      <c r="C1130" s="3">
        <v>45914</v>
      </c>
      <c r="D1130" s="43" t="s">
        <v>577</v>
      </c>
      <c r="E1130" s="43" t="s">
        <v>665</v>
      </c>
      <c r="F1130" s="43" t="s">
        <v>666</v>
      </c>
      <c r="G1130">
        <v>540</v>
      </c>
      <c r="H1130">
        <v>540</v>
      </c>
      <c r="I1130" s="43" t="s">
        <v>1254</v>
      </c>
      <c r="J1130" s="43" t="s">
        <v>1034</v>
      </c>
      <c r="K1130" s="43" t="s">
        <v>178</v>
      </c>
      <c r="L1130" s="43" t="str">
        <f>IF(AND(Home!$A$1&gt;=Leave[[#This Row],[Start Time]],Home!$A$1&lt;=Leave[[#This Row],[End Time]]),"Aplica","No Aplica")</f>
        <v>No Aplica</v>
      </c>
      <c r="M1130" s="43" t="str">
        <f>IF(AND(Home!$A$1&gt;=Leave[[#This Row],[Start Time]],Home!$A$1&lt;=Leave[[#This Row],[End Time]]),Home!$A$1,"No Aplica")</f>
        <v>No Aplica</v>
      </c>
      <c r="N1130" s="43" t="str">
        <f>Leave[[#This Row],[User Code (Owning User) (Usuario)]]&amp;Leave[[#This Row],[fecha activa]]</f>
        <v>MIE2024300716932No Aplica</v>
      </c>
    </row>
    <row r="1131" spans="1:14" x14ac:dyDescent="0.3">
      <c r="A1131" s="43" t="s">
        <v>468</v>
      </c>
      <c r="B1131" s="3">
        <v>45907</v>
      </c>
      <c r="C1131" s="3">
        <v>45907</v>
      </c>
      <c r="D1131" s="43" t="s">
        <v>577</v>
      </c>
      <c r="E1131" s="43" t="s">
        <v>665</v>
      </c>
      <c r="F1131" s="43" t="s">
        <v>666</v>
      </c>
      <c r="G1131">
        <v>540</v>
      </c>
      <c r="H1131">
        <v>540</v>
      </c>
      <c r="I1131" s="43" t="s">
        <v>1254</v>
      </c>
      <c r="J1131" s="43" t="s">
        <v>1034</v>
      </c>
      <c r="K1131" s="43" t="s">
        <v>178</v>
      </c>
      <c r="L1131" s="43" t="str">
        <f>IF(AND(Home!$A$1&gt;=Leave[[#This Row],[Start Time]],Home!$A$1&lt;=Leave[[#This Row],[End Time]]),"Aplica","No Aplica")</f>
        <v>No Aplica</v>
      </c>
      <c r="M1131" s="43" t="str">
        <f>IF(AND(Home!$A$1&gt;=Leave[[#This Row],[Start Time]],Home!$A$1&lt;=Leave[[#This Row],[End Time]]),Home!$A$1,"No Aplica")</f>
        <v>No Aplica</v>
      </c>
      <c r="N1131" s="43" t="str">
        <f>Leave[[#This Row],[User Code (Owning User) (Usuario)]]&amp;Leave[[#This Row],[fecha activa]]</f>
        <v>MIE2024300716932No Aplica</v>
      </c>
    </row>
    <row r="1132" spans="1:14" x14ac:dyDescent="0.3">
      <c r="A1132" s="43" t="s">
        <v>476</v>
      </c>
      <c r="B1132" s="3">
        <v>45928</v>
      </c>
      <c r="C1132" s="3">
        <v>45928</v>
      </c>
      <c r="D1132" s="43" t="s">
        <v>491</v>
      </c>
      <c r="E1132" s="43" t="s">
        <v>2310</v>
      </c>
      <c r="F1132" s="43" t="s">
        <v>2312</v>
      </c>
      <c r="G1132">
        <v>540</v>
      </c>
      <c r="H1132">
        <v>540</v>
      </c>
      <c r="I1132" s="43" t="s">
        <v>2311</v>
      </c>
      <c r="J1132" s="43" t="s">
        <v>1863</v>
      </c>
      <c r="K1132" s="43" t="s">
        <v>179</v>
      </c>
      <c r="L1132" s="43" t="str">
        <f>IF(AND(Home!$A$1&gt;=Leave[[#This Row],[Start Time]],Home!$A$1&lt;=Leave[[#This Row],[End Time]]),"Aplica","No Aplica")</f>
        <v>No Aplica</v>
      </c>
      <c r="M1132" s="43" t="str">
        <f>IF(AND(Home!$A$1&gt;=Leave[[#This Row],[Start Time]],Home!$A$1&lt;=Leave[[#This Row],[End Time]]),Home!$A$1,"No Aplica")</f>
        <v>No Aplica</v>
      </c>
      <c r="N1132" s="43" t="str">
        <f>Leave[[#This Row],[User Code (Owning User) (Usuario)]]&amp;Leave[[#This Row],[fecha activa]]</f>
        <v>MIE2025060823932No Aplica</v>
      </c>
    </row>
    <row r="1133" spans="1:14" x14ac:dyDescent="0.3">
      <c r="A1133" s="43" t="s">
        <v>465</v>
      </c>
      <c r="B1133" s="3">
        <v>45927</v>
      </c>
      <c r="C1133" s="3">
        <v>45927</v>
      </c>
      <c r="D1133" s="43" t="s">
        <v>621</v>
      </c>
      <c r="E1133" s="43" t="s">
        <v>2310</v>
      </c>
      <c r="F1133" s="43" t="s">
        <v>2312</v>
      </c>
      <c r="G1133">
        <v>240</v>
      </c>
      <c r="H1133">
        <v>240</v>
      </c>
      <c r="I1133" s="43" t="s">
        <v>2311</v>
      </c>
      <c r="J1133" s="43" t="s">
        <v>1863</v>
      </c>
      <c r="K1133" s="43" t="s">
        <v>179</v>
      </c>
      <c r="L1133" s="43" t="str">
        <f>IF(AND(Home!$A$1&gt;=Leave[[#This Row],[Start Time]],Home!$A$1&lt;=Leave[[#This Row],[End Time]]),"Aplica","No Aplica")</f>
        <v>No Aplica</v>
      </c>
      <c r="M1133" s="43" t="str">
        <f>IF(AND(Home!$A$1&gt;=Leave[[#This Row],[Start Time]],Home!$A$1&lt;=Leave[[#This Row],[End Time]]),Home!$A$1,"No Aplica")</f>
        <v>No Aplica</v>
      </c>
      <c r="N1133" s="43" t="str">
        <f>Leave[[#This Row],[User Code (Owning User) (Usuario)]]&amp;Leave[[#This Row],[fecha activa]]</f>
        <v>MIE2025060823932No Aplica</v>
      </c>
    </row>
    <row r="1134" spans="1:14" x14ac:dyDescent="0.3">
      <c r="A1134" s="43" t="s">
        <v>476</v>
      </c>
      <c r="B1134" s="3">
        <v>45927</v>
      </c>
      <c r="C1134" s="3">
        <v>45927</v>
      </c>
      <c r="D1134" s="43" t="s">
        <v>491</v>
      </c>
      <c r="E1134" s="43" t="s">
        <v>2310</v>
      </c>
      <c r="F1134" s="43" t="s">
        <v>2312</v>
      </c>
      <c r="G1134">
        <v>60</v>
      </c>
      <c r="H1134">
        <v>60</v>
      </c>
      <c r="I1134" s="43" t="s">
        <v>2311</v>
      </c>
      <c r="J1134" s="43" t="s">
        <v>1863</v>
      </c>
      <c r="K1134" s="43" t="s">
        <v>179</v>
      </c>
      <c r="L1134" s="43" t="str">
        <f>IF(AND(Home!$A$1&gt;=Leave[[#This Row],[Start Time]],Home!$A$1&lt;=Leave[[#This Row],[End Time]]),"Aplica","No Aplica")</f>
        <v>No Aplica</v>
      </c>
      <c r="M1134" s="43" t="str">
        <f>IF(AND(Home!$A$1&gt;=Leave[[#This Row],[Start Time]],Home!$A$1&lt;=Leave[[#This Row],[End Time]]),Home!$A$1,"No Aplica")</f>
        <v>No Aplica</v>
      </c>
      <c r="N1134" s="43" t="str">
        <f>Leave[[#This Row],[User Code (Owning User) (Usuario)]]&amp;Leave[[#This Row],[fecha activa]]</f>
        <v>MIE2025060823932No Aplica</v>
      </c>
    </row>
    <row r="1135" spans="1:14" x14ac:dyDescent="0.3">
      <c r="A1135" s="43" t="s">
        <v>476</v>
      </c>
      <c r="B1135" s="3">
        <v>45926</v>
      </c>
      <c r="C1135" s="3">
        <v>45926</v>
      </c>
      <c r="D1135" s="43" t="s">
        <v>491</v>
      </c>
      <c r="E1135" s="43" t="s">
        <v>2310</v>
      </c>
      <c r="F1135" s="43" t="s">
        <v>2312</v>
      </c>
      <c r="G1135">
        <v>30</v>
      </c>
      <c r="H1135">
        <v>30</v>
      </c>
      <c r="I1135" s="43" t="s">
        <v>2311</v>
      </c>
      <c r="J1135" s="43" t="s">
        <v>1863</v>
      </c>
      <c r="K1135" s="43" t="s">
        <v>179</v>
      </c>
      <c r="L1135" s="43" t="str">
        <f>IF(AND(Home!$A$1&gt;=Leave[[#This Row],[Start Time]],Home!$A$1&lt;=Leave[[#This Row],[End Time]]),"Aplica","No Aplica")</f>
        <v>No Aplica</v>
      </c>
      <c r="M1135" s="43" t="str">
        <f>IF(AND(Home!$A$1&gt;=Leave[[#This Row],[Start Time]],Home!$A$1&lt;=Leave[[#This Row],[End Time]]),Home!$A$1,"No Aplica")</f>
        <v>No Aplica</v>
      </c>
      <c r="N1135" s="43" t="str">
        <f>Leave[[#This Row],[User Code (Owning User) (Usuario)]]&amp;Leave[[#This Row],[fecha activa]]</f>
        <v>MIE2025060823932No Aplica</v>
      </c>
    </row>
    <row r="1136" spans="1:14" x14ac:dyDescent="0.3">
      <c r="A1136" s="43" t="s">
        <v>476</v>
      </c>
      <c r="B1136" s="3">
        <v>45925</v>
      </c>
      <c r="C1136" s="3">
        <v>45925</v>
      </c>
      <c r="D1136" s="43" t="s">
        <v>491</v>
      </c>
      <c r="E1136" s="43" t="s">
        <v>2310</v>
      </c>
      <c r="F1136" s="43" t="s">
        <v>2312</v>
      </c>
      <c r="G1136">
        <v>30</v>
      </c>
      <c r="H1136">
        <v>30</v>
      </c>
      <c r="I1136" s="43" t="s">
        <v>2311</v>
      </c>
      <c r="J1136" s="43" t="s">
        <v>1863</v>
      </c>
      <c r="K1136" s="43" t="s">
        <v>179</v>
      </c>
      <c r="L1136" s="43" t="str">
        <f>IF(AND(Home!$A$1&gt;=Leave[[#This Row],[Start Time]],Home!$A$1&lt;=Leave[[#This Row],[End Time]]),"Aplica","No Aplica")</f>
        <v>No Aplica</v>
      </c>
      <c r="M1136" s="43" t="str">
        <f>IF(AND(Home!$A$1&gt;=Leave[[#This Row],[Start Time]],Home!$A$1&lt;=Leave[[#This Row],[End Time]]),Home!$A$1,"No Aplica")</f>
        <v>No Aplica</v>
      </c>
      <c r="N1136" s="43" t="str">
        <f>Leave[[#This Row],[User Code (Owning User) (Usuario)]]&amp;Leave[[#This Row],[fecha activa]]</f>
        <v>MIE2025060823932No Aplica</v>
      </c>
    </row>
    <row r="1137" spans="1:14" x14ac:dyDescent="0.3">
      <c r="A1137" s="43" t="s">
        <v>476</v>
      </c>
      <c r="B1137" s="3">
        <v>45924</v>
      </c>
      <c r="C1137" s="3">
        <v>45924</v>
      </c>
      <c r="D1137" s="43" t="s">
        <v>491</v>
      </c>
      <c r="E1137" s="43" t="s">
        <v>2310</v>
      </c>
      <c r="F1137" s="43" t="s">
        <v>2312</v>
      </c>
      <c r="G1137">
        <v>30</v>
      </c>
      <c r="H1137">
        <v>30</v>
      </c>
      <c r="I1137" s="43" t="s">
        <v>2311</v>
      </c>
      <c r="J1137" s="43" t="s">
        <v>1863</v>
      </c>
      <c r="K1137" s="43" t="s">
        <v>179</v>
      </c>
      <c r="L1137" s="43" t="str">
        <f>IF(AND(Home!$A$1&gt;=Leave[[#This Row],[Start Time]],Home!$A$1&lt;=Leave[[#This Row],[End Time]]),"Aplica","No Aplica")</f>
        <v>No Aplica</v>
      </c>
      <c r="M1137" s="43" t="str">
        <f>IF(AND(Home!$A$1&gt;=Leave[[#This Row],[Start Time]],Home!$A$1&lt;=Leave[[#This Row],[End Time]]),Home!$A$1,"No Aplica")</f>
        <v>No Aplica</v>
      </c>
      <c r="N1137" s="43" t="str">
        <f>Leave[[#This Row],[User Code (Owning User) (Usuario)]]&amp;Leave[[#This Row],[fecha activa]]</f>
        <v>MIE2025060823932No Aplica</v>
      </c>
    </row>
    <row r="1138" spans="1:14" x14ac:dyDescent="0.3">
      <c r="A1138" s="43" t="s">
        <v>476</v>
      </c>
      <c r="B1138" s="3">
        <v>45923</v>
      </c>
      <c r="C1138" s="3">
        <v>45923</v>
      </c>
      <c r="D1138" s="43" t="s">
        <v>491</v>
      </c>
      <c r="E1138" s="43" t="s">
        <v>2310</v>
      </c>
      <c r="F1138" s="43" t="s">
        <v>2312</v>
      </c>
      <c r="G1138">
        <v>30</v>
      </c>
      <c r="H1138">
        <v>30</v>
      </c>
      <c r="I1138" s="43" t="s">
        <v>2311</v>
      </c>
      <c r="J1138" s="43" t="s">
        <v>1863</v>
      </c>
      <c r="K1138" s="43" t="s">
        <v>179</v>
      </c>
      <c r="L1138" s="43" t="str">
        <f>IF(AND(Home!$A$1&gt;=Leave[[#This Row],[Start Time]],Home!$A$1&lt;=Leave[[#This Row],[End Time]]),"Aplica","No Aplica")</f>
        <v>No Aplica</v>
      </c>
      <c r="M1138" s="43" t="str">
        <f>IF(AND(Home!$A$1&gt;=Leave[[#This Row],[Start Time]],Home!$A$1&lt;=Leave[[#This Row],[End Time]]),Home!$A$1,"No Aplica")</f>
        <v>No Aplica</v>
      </c>
      <c r="N1138" s="43" t="str">
        <f>Leave[[#This Row],[User Code (Owning User) (Usuario)]]&amp;Leave[[#This Row],[fecha activa]]</f>
        <v>MIE2025060823932No Aplica</v>
      </c>
    </row>
    <row r="1139" spans="1:14" x14ac:dyDescent="0.3">
      <c r="A1139" s="43" t="s">
        <v>476</v>
      </c>
      <c r="B1139" s="3">
        <v>45922</v>
      </c>
      <c r="C1139" s="3">
        <v>45922</v>
      </c>
      <c r="D1139" s="43" t="s">
        <v>491</v>
      </c>
      <c r="E1139" s="43" t="s">
        <v>2310</v>
      </c>
      <c r="F1139" s="43" t="s">
        <v>2312</v>
      </c>
      <c r="G1139">
        <v>30</v>
      </c>
      <c r="H1139">
        <v>30</v>
      </c>
      <c r="I1139" s="43" t="s">
        <v>2311</v>
      </c>
      <c r="J1139" s="43" t="s">
        <v>1863</v>
      </c>
      <c r="K1139" s="43" t="s">
        <v>179</v>
      </c>
      <c r="L1139" s="43" t="str">
        <f>IF(AND(Home!$A$1&gt;=Leave[[#This Row],[Start Time]],Home!$A$1&lt;=Leave[[#This Row],[End Time]]),"Aplica","No Aplica")</f>
        <v>Aplica</v>
      </c>
      <c r="M1139" s="43">
        <f>IF(AND(Home!$A$1&gt;=Leave[[#This Row],[Start Time]],Home!$A$1&lt;=Leave[[#This Row],[End Time]]),Home!$A$1,"No Aplica")</f>
        <v>45922</v>
      </c>
      <c r="N1139" s="43" t="str">
        <f>Leave[[#This Row],[User Code (Owning User) (Usuario)]]&amp;Leave[[#This Row],[fecha activa]]</f>
        <v>MIE202506082393245922</v>
      </c>
    </row>
    <row r="1140" spans="1:14" x14ac:dyDescent="0.3">
      <c r="A1140" s="43" t="s">
        <v>465</v>
      </c>
      <c r="B1140" s="3">
        <v>45912</v>
      </c>
      <c r="C1140" s="3">
        <v>45912</v>
      </c>
      <c r="D1140" s="43" t="s">
        <v>3449</v>
      </c>
      <c r="E1140" s="43" t="s">
        <v>2310</v>
      </c>
      <c r="F1140" s="43" t="s">
        <v>2312</v>
      </c>
      <c r="G1140">
        <v>90</v>
      </c>
      <c r="H1140">
        <v>90</v>
      </c>
      <c r="I1140" s="43" t="s">
        <v>2311</v>
      </c>
      <c r="J1140" s="43" t="s">
        <v>1863</v>
      </c>
      <c r="K1140" s="43" t="s">
        <v>179</v>
      </c>
      <c r="L1140" s="43" t="str">
        <f>IF(AND(Home!$A$1&gt;=Leave[[#This Row],[Start Time]],Home!$A$1&lt;=Leave[[#This Row],[End Time]]),"Aplica","No Aplica")</f>
        <v>No Aplica</v>
      </c>
      <c r="M1140" s="43" t="str">
        <f>IF(AND(Home!$A$1&gt;=Leave[[#This Row],[Start Time]],Home!$A$1&lt;=Leave[[#This Row],[End Time]]),Home!$A$1,"No Aplica")</f>
        <v>No Aplica</v>
      </c>
      <c r="N1140" s="43" t="str">
        <f>Leave[[#This Row],[User Code (Owning User) (Usuario)]]&amp;Leave[[#This Row],[fecha activa]]</f>
        <v>MIE2025060823932No Aplica</v>
      </c>
    </row>
    <row r="1141" spans="1:14" x14ac:dyDescent="0.3">
      <c r="A1141" s="43" t="s">
        <v>465</v>
      </c>
      <c r="B1141" s="3">
        <v>45920</v>
      </c>
      <c r="C1141" s="3">
        <v>45920</v>
      </c>
      <c r="D1141" s="43" t="s">
        <v>621</v>
      </c>
      <c r="E1141" s="43" t="s">
        <v>2310</v>
      </c>
      <c r="F1141" s="43" t="s">
        <v>2312</v>
      </c>
      <c r="G1141">
        <v>240</v>
      </c>
      <c r="H1141">
        <v>240</v>
      </c>
      <c r="I1141" s="43" t="s">
        <v>2311</v>
      </c>
      <c r="J1141" s="43" t="s">
        <v>1863</v>
      </c>
      <c r="K1141" s="43" t="s">
        <v>179</v>
      </c>
      <c r="L1141" s="43" t="str">
        <f>IF(AND(Home!$A$1&gt;=Leave[[#This Row],[Start Time]],Home!$A$1&lt;=Leave[[#This Row],[End Time]]),"Aplica","No Aplica")</f>
        <v>No Aplica</v>
      </c>
      <c r="M1141" s="43" t="str">
        <f>IF(AND(Home!$A$1&gt;=Leave[[#This Row],[Start Time]],Home!$A$1&lt;=Leave[[#This Row],[End Time]]),Home!$A$1,"No Aplica")</f>
        <v>No Aplica</v>
      </c>
      <c r="N1141" s="43" t="str">
        <f>Leave[[#This Row],[User Code (Owning User) (Usuario)]]&amp;Leave[[#This Row],[fecha activa]]</f>
        <v>MIE2025060823932No Aplica</v>
      </c>
    </row>
    <row r="1142" spans="1:14" x14ac:dyDescent="0.3">
      <c r="A1142" s="43" t="s">
        <v>476</v>
      </c>
      <c r="B1142" s="3">
        <v>45921</v>
      </c>
      <c r="C1142" s="3">
        <v>45921</v>
      </c>
      <c r="D1142" s="43" t="s">
        <v>491</v>
      </c>
      <c r="E1142" s="43" t="s">
        <v>2310</v>
      </c>
      <c r="F1142" s="43" t="s">
        <v>2312</v>
      </c>
      <c r="G1142">
        <v>540</v>
      </c>
      <c r="H1142">
        <v>540</v>
      </c>
      <c r="I1142" s="43" t="s">
        <v>2311</v>
      </c>
      <c r="J1142" s="43" t="s">
        <v>1863</v>
      </c>
      <c r="K1142" s="43" t="s">
        <v>179</v>
      </c>
      <c r="L1142" s="43" t="str">
        <f>IF(AND(Home!$A$1&gt;=Leave[[#This Row],[Start Time]],Home!$A$1&lt;=Leave[[#This Row],[End Time]]),"Aplica","No Aplica")</f>
        <v>No Aplica</v>
      </c>
      <c r="M1142" s="43" t="str">
        <f>IF(AND(Home!$A$1&gt;=Leave[[#This Row],[Start Time]],Home!$A$1&lt;=Leave[[#This Row],[End Time]]),Home!$A$1,"No Aplica")</f>
        <v>No Aplica</v>
      </c>
      <c r="N1142" s="43" t="str">
        <f>Leave[[#This Row],[User Code (Owning User) (Usuario)]]&amp;Leave[[#This Row],[fecha activa]]</f>
        <v>MIE2025060823932No Aplica</v>
      </c>
    </row>
    <row r="1143" spans="1:14" x14ac:dyDescent="0.3">
      <c r="A1143" s="43" t="s">
        <v>476</v>
      </c>
      <c r="B1143" s="3">
        <v>45920</v>
      </c>
      <c r="C1143" s="3">
        <v>45920</v>
      </c>
      <c r="D1143" s="43" t="s">
        <v>491</v>
      </c>
      <c r="E1143" s="43" t="s">
        <v>2310</v>
      </c>
      <c r="F1143" s="43" t="s">
        <v>2312</v>
      </c>
      <c r="G1143">
        <v>60</v>
      </c>
      <c r="H1143">
        <v>60</v>
      </c>
      <c r="I1143" s="43" t="s">
        <v>2311</v>
      </c>
      <c r="J1143" s="43" t="s">
        <v>1863</v>
      </c>
      <c r="K1143" s="43" t="s">
        <v>179</v>
      </c>
      <c r="L1143" s="43" t="str">
        <f>IF(AND(Home!$A$1&gt;=Leave[[#This Row],[Start Time]],Home!$A$1&lt;=Leave[[#This Row],[End Time]]),"Aplica","No Aplica")</f>
        <v>No Aplica</v>
      </c>
      <c r="M1143" s="43" t="str">
        <f>IF(AND(Home!$A$1&gt;=Leave[[#This Row],[Start Time]],Home!$A$1&lt;=Leave[[#This Row],[End Time]]),Home!$A$1,"No Aplica")</f>
        <v>No Aplica</v>
      </c>
      <c r="N1143" s="43" t="str">
        <f>Leave[[#This Row],[User Code (Owning User) (Usuario)]]&amp;Leave[[#This Row],[fecha activa]]</f>
        <v>MIE2025060823932No Aplica</v>
      </c>
    </row>
    <row r="1144" spans="1:14" x14ac:dyDescent="0.3">
      <c r="A1144" s="43" t="s">
        <v>476</v>
      </c>
      <c r="B1144" s="3">
        <v>45919</v>
      </c>
      <c r="C1144" s="3">
        <v>45919</v>
      </c>
      <c r="D1144" s="43" t="s">
        <v>491</v>
      </c>
      <c r="E1144" s="43" t="s">
        <v>2310</v>
      </c>
      <c r="F1144" s="43" t="s">
        <v>2312</v>
      </c>
      <c r="G1144">
        <v>30</v>
      </c>
      <c r="H1144">
        <v>30</v>
      </c>
      <c r="I1144" s="43" t="s">
        <v>2311</v>
      </c>
      <c r="J1144" s="43" t="s">
        <v>1863</v>
      </c>
      <c r="K1144" s="43" t="s">
        <v>179</v>
      </c>
      <c r="L1144" s="43" t="str">
        <f>IF(AND(Home!$A$1&gt;=Leave[[#This Row],[Start Time]],Home!$A$1&lt;=Leave[[#This Row],[End Time]]),"Aplica","No Aplica")</f>
        <v>No Aplica</v>
      </c>
      <c r="M1144" s="43" t="str">
        <f>IF(AND(Home!$A$1&gt;=Leave[[#This Row],[Start Time]],Home!$A$1&lt;=Leave[[#This Row],[End Time]]),Home!$A$1,"No Aplica")</f>
        <v>No Aplica</v>
      </c>
      <c r="N1144" s="43" t="str">
        <f>Leave[[#This Row],[User Code (Owning User) (Usuario)]]&amp;Leave[[#This Row],[fecha activa]]</f>
        <v>MIE2025060823932No Aplica</v>
      </c>
    </row>
    <row r="1145" spans="1:14" x14ac:dyDescent="0.3">
      <c r="A1145" s="43" t="s">
        <v>476</v>
      </c>
      <c r="B1145" s="3">
        <v>45918</v>
      </c>
      <c r="C1145" s="3">
        <v>45918</v>
      </c>
      <c r="D1145" s="43" t="s">
        <v>491</v>
      </c>
      <c r="E1145" s="43" t="s">
        <v>2310</v>
      </c>
      <c r="F1145" s="43" t="s">
        <v>2312</v>
      </c>
      <c r="G1145">
        <v>30</v>
      </c>
      <c r="H1145">
        <v>30</v>
      </c>
      <c r="I1145" s="43" t="s">
        <v>2311</v>
      </c>
      <c r="J1145" s="43" t="s">
        <v>1863</v>
      </c>
      <c r="K1145" s="43" t="s">
        <v>179</v>
      </c>
      <c r="L1145" s="43" t="str">
        <f>IF(AND(Home!$A$1&gt;=Leave[[#This Row],[Start Time]],Home!$A$1&lt;=Leave[[#This Row],[End Time]]),"Aplica","No Aplica")</f>
        <v>No Aplica</v>
      </c>
      <c r="M1145" s="43" t="str">
        <f>IF(AND(Home!$A$1&gt;=Leave[[#This Row],[Start Time]],Home!$A$1&lt;=Leave[[#This Row],[End Time]]),Home!$A$1,"No Aplica")</f>
        <v>No Aplica</v>
      </c>
      <c r="N1145" s="43" t="str">
        <f>Leave[[#This Row],[User Code (Owning User) (Usuario)]]&amp;Leave[[#This Row],[fecha activa]]</f>
        <v>MIE2025060823932No Aplica</v>
      </c>
    </row>
    <row r="1146" spans="1:14" x14ac:dyDescent="0.3">
      <c r="A1146" s="43" t="s">
        <v>476</v>
      </c>
      <c r="B1146" s="3">
        <v>45917</v>
      </c>
      <c r="C1146" s="3">
        <v>45917</v>
      </c>
      <c r="D1146" s="43" t="s">
        <v>491</v>
      </c>
      <c r="E1146" s="43" t="s">
        <v>2310</v>
      </c>
      <c r="F1146" s="43" t="s">
        <v>2312</v>
      </c>
      <c r="G1146">
        <v>30</v>
      </c>
      <c r="H1146">
        <v>30</v>
      </c>
      <c r="I1146" s="43" t="s">
        <v>2311</v>
      </c>
      <c r="J1146" s="43" t="s">
        <v>1863</v>
      </c>
      <c r="K1146" s="43" t="s">
        <v>179</v>
      </c>
      <c r="L1146" s="43" t="str">
        <f>IF(AND(Home!$A$1&gt;=Leave[[#This Row],[Start Time]],Home!$A$1&lt;=Leave[[#This Row],[End Time]]),"Aplica","No Aplica")</f>
        <v>No Aplica</v>
      </c>
      <c r="M1146" s="43" t="str">
        <f>IF(AND(Home!$A$1&gt;=Leave[[#This Row],[Start Time]],Home!$A$1&lt;=Leave[[#This Row],[End Time]]),Home!$A$1,"No Aplica")</f>
        <v>No Aplica</v>
      </c>
      <c r="N1146" s="43" t="str">
        <f>Leave[[#This Row],[User Code (Owning User) (Usuario)]]&amp;Leave[[#This Row],[fecha activa]]</f>
        <v>MIE2025060823932No Aplica</v>
      </c>
    </row>
    <row r="1147" spans="1:14" x14ac:dyDescent="0.3">
      <c r="A1147" s="43" t="s">
        <v>476</v>
      </c>
      <c r="B1147" s="3">
        <v>45916</v>
      </c>
      <c r="C1147" s="3">
        <v>45916</v>
      </c>
      <c r="D1147" s="43" t="s">
        <v>491</v>
      </c>
      <c r="E1147" s="43" t="s">
        <v>2310</v>
      </c>
      <c r="F1147" s="43" t="s">
        <v>2312</v>
      </c>
      <c r="G1147">
        <v>30</v>
      </c>
      <c r="H1147">
        <v>30</v>
      </c>
      <c r="I1147" s="43" t="s">
        <v>2311</v>
      </c>
      <c r="J1147" s="43" t="s">
        <v>1863</v>
      </c>
      <c r="K1147" s="43" t="s">
        <v>179</v>
      </c>
      <c r="L1147" s="43" t="str">
        <f>IF(AND(Home!$A$1&gt;=Leave[[#This Row],[Start Time]],Home!$A$1&lt;=Leave[[#This Row],[End Time]]),"Aplica","No Aplica")</f>
        <v>No Aplica</v>
      </c>
      <c r="M1147" s="43" t="str">
        <f>IF(AND(Home!$A$1&gt;=Leave[[#This Row],[Start Time]],Home!$A$1&lt;=Leave[[#This Row],[End Time]]),Home!$A$1,"No Aplica")</f>
        <v>No Aplica</v>
      </c>
      <c r="N1147" s="43" t="str">
        <f>Leave[[#This Row],[User Code (Owning User) (Usuario)]]&amp;Leave[[#This Row],[fecha activa]]</f>
        <v>MIE2025060823932No Aplica</v>
      </c>
    </row>
    <row r="1148" spans="1:14" x14ac:dyDescent="0.3">
      <c r="A1148" s="43" t="s">
        <v>476</v>
      </c>
      <c r="B1148" s="3">
        <v>45915</v>
      </c>
      <c r="C1148" s="3">
        <v>45915</v>
      </c>
      <c r="D1148" s="43" t="s">
        <v>491</v>
      </c>
      <c r="E1148" s="43" t="s">
        <v>2310</v>
      </c>
      <c r="F1148" s="43" t="s">
        <v>2312</v>
      </c>
      <c r="G1148">
        <v>30</v>
      </c>
      <c r="H1148">
        <v>30</v>
      </c>
      <c r="I1148" s="43" t="s">
        <v>2311</v>
      </c>
      <c r="J1148" s="43" t="s">
        <v>1863</v>
      </c>
      <c r="K1148" s="43" t="s">
        <v>179</v>
      </c>
      <c r="L1148" s="43" t="str">
        <f>IF(AND(Home!$A$1&gt;=Leave[[#This Row],[Start Time]],Home!$A$1&lt;=Leave[[#This Row],[End Time]]),"Aplica","No Aplica")</f>
        <v>No Aplica</v>
      </c>
      <c r="M1148" s="43" t="str">
        <f>IF(AND(Home!$A$1&gt;=Leave[[#This Row],[Start Time]],Home!$A$1&lt;=Leave[[#This Row],[End Time]]),Home!$A$1,"No Aplica")</f>
        <v>No Aplica</v>
      </c>
      <c r="N1148" s="43" t="str">
        <f>Leave[[#This Row],[User Code (Owning User) (Usuario)]]&amp;Leave[[#This Row],[fecha activa]]</f>
        <v>MIE2025060823932No Aplica</v>
      </c>
    </row>
    <row r="1149" spans="1:14" x14ac:dyDescent="0.3">
      <c r="A1149" s="43" t="s">
        <v>465</v>
      </c>
      <c r="B1149" s="3">
        <v>45906</v>
      </c>
      <c r="C1149" s="3">
        <v>45906</v>
      </c>
      <c r="D1149" s="43" t="s">
        <v>621</v>
      </c>
      <c r="E1149" s="43" t="s">
        <v>2310</v>
      </c>
      <c r="F1149" s="43" t="s">
        <v>2312</v>
      </c>
      <c r="G1149">
        <v>240</v>
      </c>
      <c r="H1149">
        <v>240</v>
      </c>
      <c r="I1149" s="43" t="s">
        <v>2311</v>
      </c>
      <c r="J1149" s="43" t="s">
        <v>1863</v>
      </c>
      <c r="K1149" s="43" t="s">
        <v>179</v>
      </c>
      <c r="L1149" s="43" t="str">
        <f>IF(AND(Home!$A$1&gt;=Leave[[#This Row],[Start Time]],Home!$A$1&lt;=Leave[[#This Row],[End Time]]),"Aplica","No Aplica")</f>
        <v>No Aplica</v>
      </c>
      <c r="M1149" s="43" t="str">
        <f>IF(AND(Home!$A$1&gt;=Leave[[#This Row],[Start Time]],Home!$A$1&lt;=Leave[[#This Row],[End Time]]),Home!$A$1,"No Aplica")</f>
        <v>No Aplica</v>
      </c>
      <c r="N1149" s="43" t="str">
        <f>Leave[[#This Row],[User Code (Owning User) (Usuario)]]&amp;Leave[[#This Row],[fecha activa]]</f>
        <v>MIE2025060823932No Aplica</v>
      </c>
    </row>
    <row r="1150" spans="1:14" x14ac:dyDescent="0.3">
      <c r="A1150" s="43" t="s">
        <v>476</v>
      </c>
      <c r="B1150" s="3">
        <v>45906</v>
      </c>
      <c r="C1150" s="3">
        <v>45906</v>
      </c>
      <c r="D1150" s="43" t="s">
        <v>491</v>
      </c>
      <c r="E1150" s="43" t="s">
        <v>2310</v>
      </c>
      <c r="F1150" s="43" t="s">
        <v>2312</v>
      </c>
      <c r="G1150">
        <v>60</v>
      </c>
      <c r="H1150">
        <v>60</v>
      </c>
      <c r="I1150" s="43" t="s">
        <v>2311</v>
      </c>
      <c r="J1150" s="43" t="s">
        <v>1863</v>
      </c>
      <c r="K1150" s="43" t="s">
        <v>179</v>
      </c>
      <c r="L1150" s="43" t="str">
        <f>IF(AND(Home!$A$1&gt;=Leave[[#This Row],[Start Time]],Home!$A$1&lt;=Leave[[#This Row],[End Time]]),"Aplica","No Aplica")</f>
        <v>No Aplica</v>
      </c>
      <c r="M1150" s="43" t="str">
        <f>IF(AND(Home!$A$1&gt;=Leave[[#This Row],[Start Time]],Home!$A$1&lt;=Leave[[#This Row],[End Time]]),Home!$A$1,"No Aplica")</f>
        <v>No Aplica</v>
      </c>
      <c r="N1150" s="43" t="str">
        <f>Leave[[#This Row],[User Code (Owning User) (Usuario)]]&amp;Leave[[#This Row],[fecha activa]]</f>
        <v>MIE2025060823932No Aplica</v>
      </c>
    </row>
    <row r="1151" spans="1:14" x14ac:dyDescent="0.3">
      <c r="A1151" s="43" t="s">
        <v>476</v>
      </c>
      <c r="B1151" s="3">
        <v>45905</v>
      </c>
      <c r="C1151" s="3">
        <v>45905</v>
      </c>
      <c r="D1151" s="43" t="s">
        <v>491</v>
      </c>
      <c r="E1151" s="43" t="s">
        <v>2310</v>
      </c>
      <c r="F1151" s="43" t="s">
        <v>2312</v>
      </c>
      <c r="G1151">
        <v>30</v>
      </c>
      <c r="H1151">
        <v>30</v>
      </c>
      <c r="I1151" s="43" t="s">
        <v>2311</v>
      </c>
      <c r="J1151" s="43" t="s">
        <v>1863</v>
      </c>
      <c r="K1151" s="43" t="s">
        <v>179</v>
      </c>
      <c r="L1151" s="43" t="str">
        <f>IF(AND(Home!$A$1&gt;=Leave[[#This Row],[Start Time]],Home!$A$1&lt;=Leave[[#This Row],[End Time]]),"Aplica","No Aplica")</f>
        <v>No Aplica</v>
      </c>
      <c r="M1151" s="43" t="str">
        <f>IF(AND(Home!$A$1&gt;=Leave[[#This Row],[Start Time]],Home!$A$1&lt;=Leave[[#This Row],[End Time]]),Home!$A$1,"No Aplica")</f>
        <v>No Aplica</v>
      </c>
      <c r="N1151" s="43" t="str">
        <f>Leave[[#This Row],[User Code (Owning User) (Usuario)]]&amp;Leave[[#This Row],[fecha activa]]</f>
        <v>MIE2025060823932No Aplica</v>
      </c>
    </row>
    <row r="1152" spans="1:14" x14ac:dyDescent="0.3">
      <c r="A1152" s="43" t="s">
        <v>476</v>
      </c>
      <c r="B1152" s="3">
        <v>45904</v>
      </c>
      <c r="C1152" s="3">
        <v>45904</v>
      </c>
      <c r="D1152" s="43" t="s">
        <v>491</v>
      </c>
      <c r="E1152" s="43" t="s">
        <v>2310</v>
      </c>
      <c r="F1152" s="43" t="s">
        <v>2312</v>
      </c>
      <c r="G1152">
        <v>30</v>
      </c>
      <c r="H1152">
        <v>30</v>
      </c>
      <c r="I1152" s="43" t="s">
        <v>2311</v>
      </c>
      <c r="J1152" s="43" t="s">
        <v>1863</v>
      </c>
      <c r="K1152" s="43" t="s">
        <v>179</v>
      </c>
      <c r="L1152" s="43" t="str">
        <f>IF(AND(Home!$A$1&gt;=Leave[[#This Row],[Start Time]],Home!$A$1&lt;=Leave[[#This Row],[End Time]]),"Aplica","No Aplica")</f>
        <v>No Aplica</v>
      </c>
      <c r="M1152" s="43" t="str">
        <f>IF(AND(Home!$A$1&gt;=Leave[[#This Row],[Start Time]],Home!$A$1&lt;=Leave[[#This Row],[End Time]]),Home!$A$1,"No Aplica")</f>
        <v>No Aplica</v>
      </c>
      <c r="N1152" s="43" t="str">
        <f>Leave[[#This Row],[User Code (Owning User) (Usuario)]]&amp;Leave[[#This Row],[fecha activa]]</f>
        <v>MIE2025060823932No Aplica</v>
      </c>
    </row>
    <row r="1153" spans="1:14" x14ac:dyDescent="0.3">
      <c r="A1153" s="43" t="s">
        <v>476</v>
      </c>
      <c r="B1153" s="3">
        <v>45903</v>
      </c>
      <c r="C1153" s="3">
        <v>45903</v>
      </c>
      <c r="D1153" s="43" t="s">
        <v>491</v>
      </c>
      <c r="E1153" s="43" t="s">
        <v>2310</v>
      </c>
      <c r="F1153" s="43" t="s">
        <v>2312</v>
      </c>
      <c r="G1153">
        <v>30</v>
      </c>
      <c r="H1153">
        <v>30</v>
      </c>
      <c r="I1153" s="43" t="s">
        <v>2311</v>
      </c>
      <c r="J1153" s="43" t="s">
        <v>1863</v>
      </c>
      <c r="K1153" s="43" t="s">
        <v>179</v>
      </c>
      <c r="L1153" s="43" t="str">
        <f>IF(AND(Home!$A$1&gt;=Leave[[#This Row],[Start Time]],Home!$A$1&lt;=Leave[[#This Row],[End Time]]),"Aplica","No Aplica")</f>
        <v>No Aplica</v>
      </c>
      <c r="M1153" s="43" t="str">
        <f>IF(AND(Home!$A$1&gt;=Leave[[#This Row],[Start Time]],Home!$A$1&lt;=Leave[[#This Row],[End Time]]),Home!$A$1,"No Aplica")</f>
        <v>No Aplica</v>
      </c>
      <c r="N1153" s="43" t="str">
        <f>Leave[[#This Row],[User Code (Owning User) (Usuario)]]&amp;Leave[[#This Row],[fecha activa]]</f>
        <v>MIE2025060823932No Aplica</v>
      </c>
    </row>
    <row r="1154" spans="1:14" x14ac:dyDescent="0.3">
      <c r="A1154" s="43" t="s">
        <v>476</v>
      </c>
      <c r="B1154" s="3">
        <v>45902</v>
      </c>
      <c r="C1154" s="3">
        <v>45902</v>
      </c>
      <c r="D1154" s="43" t="s">
        <v>491</v>
      </c>
      <c r="E1154" s="43" t="s">
        <v>2310</v>
      </c>
      <c r="F1154" s="43" t="s">
        <v>2312</v>
      </c>
      <c r="G1154">
        <v>30</v>
      </c>
      <c r="H1154">
        <v>30</v>
      </c>
      <c r="I1154" s="43" t="s">
        <v>2311</v>
      </c>
      <c r="J1154" s="43" t="s">
        <v>1863</v>
      </c>
      <c r="K1154" s="43" t="s">
        <v>179</v>
      </c>
      <c r="L1154" s="43" t="str">
        <f>IF(AND(Home!$A$1&gt;=Leave[[#This Row],[Start Time]],Home!$A$1&lt;=Leave[[#This Row],[End Time]]),"Aplica","No Aplica")</f>
        <v>No Aplica</v>
      </c>
      <c r="M1154" s="43" t="str">
        <f>IF(AND(Home!$A$1&gt;=Leave[[#This Row],[Start Time]],Home!$A$1&lt;=Leave[[#This Row],[End Time]]),Home!$A$1,"No Aplica")</f>
        <v>No Aplica</v>
      </c>
      <c r="N1154" s="43" t="str">
        <f>Leave[[#This Row],[User Code (Owning User) (Usuario)]]&amp;Leave[[#This Row],[fecha activa]]</f>
        <v>MIE2025060823932No Aplica</v>
      </c>
    </row>
    <row r="1155" spans="1:14" x14ac:dyDescent="0.3">
      <c r="A1155" s="43" t="s">
        <v>465</v>
      </c>
      <c r="B1155" s="3">
        <v>45913</v>
      </c>
      <c r="C1155" s="3">
        <v>45913</v>
      </c>
      <c r="D1155" s="43" t="s">
        <v>1706</v>
      </c>
      <c r="E1155" s="43" t="s">
        <v>2310</v>
      </c>
      <c r="F1155" s="43" t="s">
        <v>2312</v>
      </c>
      <c r="G1155">
        <v>240</v>
      </c>
      <c r="H1155">
        <v>240</v>
      </c>
      <c r="I1155" s="43" t="s">
        <v>2311</v>
      </c>
      <c r="J1155" s="43" t="s">
        <v>1863</v>
      </c>
      <c r="K1155" s="43" t="s">
        <v>179</v>
      </c>
      <c r="L1155" s="43" t="str">
        <f>IF(AND(Home!$A$1&gt;=Leave[[#This Row],[Start Time]],Home!$A$1&lt;=Leave[[#This Row],[End Time]]),"Aplica","No Aplica")</f>
        <v>No Aplica</v>
      </c>
      <c r="M1155" s="43" t="str">
        <f>IF(AND(Home!$A$1&gt;=Leave[[#This Row],[Start Time]],Home!$A$1&lt;=Leave[[#This Row],[End Time]]),Home!$A$1,"No Aplica")</f>
        <v>No Aplica</v>
      </c>
      <c r="N1155" s="43" t="str">
        <f>Leave[[#This Row],[User Code (Owning User) (Usuario)]]&amp;Leave[[#This Row],[fecha activa]]</f>
        <v>MIE2025060823932No Aplica</v>
      </c>
    </row>
    <row r="1156" spans="1:14" x14ac:dyDescent="0.3">
      <c r="A1156" s="43" t="s">
        <v>476</v>
      </c>
      <c r="B1156" s="3">
        <v>45913</v>
      </c>
      <c r="C1156" s="3">
        <v>45913</v>
      </c>
      <c r="D1156" s="43" t="s">
        <v>491</v>
      </c>
      <c r="E1156" s="43" t="s">
        <v>2310</v>
      </c>
      <c r="F1156" s="43" t="s">
        <v>2312</v>
      </c>
      <c r="G1156">
        <v>60</v>
      </c>
      <c r="H1156">
        <v>60</v>
      </c>
      <c r="I1156" s="43" t="s">
        <v>2311</v>
      </c>
      <c r="J1156" s="43" t="s">
        <v>1863</v>
      </c>
      <c r="K1156" s="43" t="s">
        <v>179</v>
      </c>
      <c r="L1156" s="43" t="str">
        <f>IF(AND(Home!$A$1&gt;=Leave[[#This Row],[Start Time]],Home!$A$1&lt;=Leave[[#This Row],[End Time]]),"Aplica","No Aplica")</f>
        <v>No Aplica</v>
      </c>
      <c r="M1156" s="43" t="str">
        <f>IF(AND(Home!$A$1&gt;=Leave[[#This Row],[Start Time]],Home!$A$1&lt;=Leave[[#This Row],[End Time]]),Home!$A$1,"No Aplica")</f>
        <v>No Aplica</v>
      </c>
      <c r="N1156" s="43" t="str">
        <f>Leave[[#This Row],[User Code (Owning User) (Usuario)]]&amp;Leave[[#This Row],[fecha activa]]</f>
        <v>MIE2025060823932No Aplica</v>
      </c>
    </row>
    <row r="1157" spans="1:14" x14ac:dyDescent="0.3">
      <c r="A1157" s="43" t="s">
        <v>476</v>
      </c>
      <c r="B1157" s="3">
        <v>45912</v>
      </c>
      <c r="C1157" s="3">
        <v>45912</v>
      </c>
      <c r="D1157" s="43" t="s">
        <v>491</v>
      </c>
      <c r="E1157" s="43" t="s">
        <v>2310</v>
      </c>
      <c r="F1157" s="43" t="s">
        <v>2312</v>
      </c>
      <c r="G1157">
        <v>30</v>
      </c>
      <c r="H1157">
        <v>30</v>
      </c>
      <c r="I1157" s="43" t="s">
        <v>2311</v>
      </c>
      <c r="J1157" s="43" t="s">
        <v>1863</v>
      </c>
      <c r="K1157" s="43" t="s">
        <v>179</v>
      </c>
      <c r="L1157" s="43" t="str">
        <f>IF(AND(Home!$A$1&gt;=Leave[[#This Row],[Start Time]],Home!$A$1&lt;=Leave[[#This Row],[End Time]]),"Aplica","No Aplica")</f>
        <v>No Aplica</v>
      </c>
      <c r="M1157" s="43" t="str">
        <f>IF(AND(Home!$A$1&gt;=Leave[[#This Row],[Start Time]],Home!$A$1&lt;=Leave[[#This Row],[End Time]]),Home!$A$1,"No Aplica")</f>
        <v>No Aplica</v>
      </c>
      <c r="N1157" s="43" t="str">
        <f>Leave[[#This Row],[User Code (Owning User) (Usuario)]]&amp;Leave[[#This Row],[fecha activa]]</f>
        <v>MIE2025060823932No Aplica</v>
      </c>
    </row>
    <row r="1158" spans="1:14" x14ac:dyDescent="0.3">
      <c r="A1158" s="43" t="s">
        <v>476</v>
      </c>
      <c r="B1158" s="3">
        <v>45911</v>
      </c>
      <c r="C1158" s="3">
        <v>45911</v>
      </c>
      <c r="D1158" s="43" t="s">
        <v>491</v>
      </c>
      <c r="E1158" s="43" t="s">
        <v>2310</v>
      </c>
      <c r="F1158" s="43" t="s">
        <v>2312</v>
      </c>
      <c r="G1158">
        <v>30</v>
      </c>
      <c r="H1158">
        <v>30</v>
      </c>
      <c r="I1158" s="43" t="s">
        <v>2311</v>
      </c>
      <c r="J1158" s="43" t="s">
        <v>1863</v>
      </c>
      <c r="K1158" s="43" t="s">
        <v>179</v>
      </c>
      <c r="L1158" s="43" t="str">
        <f>IF(AND(Home!$A$1&gt;=Leave[[#This Row],[Start Time]],Home!$A$1&lt;=Leave[[#This Row],[End Time]]),"Aplica","No Aplica")</f>
        <v>No Aplica</v>
      </c>
      <c r="M1158" s="43" t="str">
        <f>IF(AND(Home!$A$1&gt;=Leave[[#This Row],[Start Time]],Home!$A$1&lt;=Leave[[#This Row],[End Time]]),Home!$A$1,"No Aplica")</f>
        <v>No Aplica</v>
      </c>
      <c r="N1158" s="43" t="str">
        <f>Leave[[#This Row],[User Code (Owning User) (Usuario)]]&amp;Leave[[#This Row],[fecha activa]]</f>
        <v>MIE2025060823932No Aplica</v>
      </c>
    </row>
    <row r="1159" spans="1:14" x14ac:dyDescent="0.3">
      <c r="A1159" s="43" t="s">
        <v>476</v>
      </c>
      <c r="B1159" s="3">
        <v>45910</v>
      </c>
      <c r="C1159" s="3">
        <v>45910</v>
      </c>
      <c r="D1159" s="43" t="s">
        <v>491</v>
      </c>
      <c r="E1159" s="43" t="s">
        <v>2310</v>
      </c>
      <c r="F1159" s="43" t="s">
        <v>2312</v>
      </c>
      <c r="G1159">
        <v>30</v>
      </c>
      <c r="H1159">
        <v>30</v>
      </c>
      <c r="I1159" s="43" t="s">
        <v>2311</v>
      </c>
      <c r="J1159" s="43" t="s">
        <v>1863</v>
      </c>
      <c r="K1159" s="43" t="s">
        <v>179</v>
      </c>
      <c r="L1159" s="43" t="str">
        <f>IF(AND(Home!$A$1&gt;=Leave[[#This Row],[Start Time]],Home!$A$1&lt;=Leave[[#This Row],[End Time]]),"Aplica","No Aplica")</f>
        <v>No Aplica</v>
      </c>
      <c r="M1159" s="43" t="str">
        <f>IF(AND(Home!$A$1&gt;=Leave[[#This Row],[Start Time]],Home!$A$1&lt;=Leave[[#This Row],[End Time]]),Home!$A$1,"No Aplica")</f>
        <v>No Aplica</v>
      </c>
      <c r="N1159" s="43" t="str">
        <f>Leave[[#This Row],[User Code (Owning User) (Usuario)]]&amp;Leave[[#This Row],[fecha activa]]</f>
        <v>MIE2025060823932No Aplica</v>
      </c>
    </row>
    <row r="1160" spans="1:14" x14ac:dyDescent="0.3">
      <c r="A1160" s="43" t="s">
        <v>476</v>
      </c>
      <c r="B1160" s="3">
        <v>45909</v>
      </c>
      <c r="C1160" s="3">
        <v>45909</v>
      </c>
      <c r="D1160" s="43" t="s">
        <v>491</v>
      </c>
      <c r="E1160" s="43" t="s">
        <v>2310</v>
      </c>
      <c r="F1160" s="43" t="s">
        <v>2312</v>
      </c>
      <c r="G1160">
        <v>30</v>
      </c>
      <c r="H1160">
        <v>30</v>
      </c>
      <c r="I1160" s="43" t="s">
        <v>2311</v>
      </c>
      <c r="J1160" s="43" t="s">
        <v>1863</v>
      </c>
      <c r="K1160" s="43" t="s">
        <v>179</v>
      </c>
      <c r="L1160" s="43" t="str">
        <f>IF(AND(Home!$A$1&gt;=Leave[[#This Row],[Start Time]],Home!$A$1&lt;=Leave[[#This Row],[End Time]]),"Aplica","No Aplica")</f>
        <v>No Aplica</v>
      </c>
      <c r="M1160" s="43" t="str">
        <f>IF(AND(Home!$A$1&gt;=Leave[[#This Row],[Start Time]],Home!$A$1&lt;=Leave[[#This Row],[End Time]]),Home!$A$1,"No Aplica")</f>
        <v>No Aplica</v>
      </c>
      <c r="N1160" s="43" t="str">
        <f>Leave[[#This Row],[User Code (Owning User) (Usuario)]]&amp;Leave[[#This Row],[fecha activa]]</f>
        <v>MIE2025060823932No Aplica</v>
      </c>
    </row>
    <row r="1161" spans="1:14" x14ac:dyDescent="0.3">
      <c r="A1161" s="43" t="s">
        <v>476</v>
      </c>
      <c r="B1161" s="3">
        <v>45908</v>
      </c>
      <c r="C1161" s="3">
        <v>45908</v>
      </c>
      <c r="D1161" s="43" t="s">
        <v>491</v>
      </c>
      <c r="E1161" s="43" t="s">
        <v>2310</v>
      </c>
      <c r="F1161" s="43" t="s">
        <v>2312</v>
      </c>
      <c r="G1161">
        <v>30</v>
      </c>
      <c r="H1161">
        <v>30</v>
      </c>
      <c r="I1161" s="43" t="s">
        <v>2311</v>
      </c>
      <c r="J1161" s="43" t="s">
        <v>1863</v>
      </c>
      <c r="K1161" s="43" t="s">
        <v>179</v>
      </c>
      <c r="L1161" s="43" t="str">
        <f>IF(AND(Home!$A$1&gt;=Leave[[#This Row],[Start Time]],Home!$A$1&lt;=Leave[[#This Row],[End Time]]),"Aplica","No Aplica")</f>
        <v>No Aplica</v>
      </c>
      <c r="M1161" s="43" t="str">
        <f>IF(AND(Home!$A$1&gt;=Leave[[#This Row],[Start Time]],Home!$A$1&lt;=Leave[[#This Row],[End Time]]),Home!$A$1,"No Aplica")</f>
        <v>No Aplica</v>
      </c>
      <c r="N1161" s="43" t="str">
        <f>Leave[[#This Row],[User Code (Owning User) (Usuario)]]&amp;Leave[[#This Row],[fecha activa]]</f>
        <v>MIE2025060823932No Aplica</v>
      </c>
    </row>
    <row r="1162" spans="1:14" x14ac:dyDescent="0.3">
      <c r="A1162" s="43" t="s">
        <v>465</v>
      </c>
      <c r="B1162" s="3">
        <v>45901</v>
      </c>
      <c r="C1162" s="3">
        <v>45901</v>
      </c>
      <c r="D1162" s="43" t="s">
        <v>491</v>
      </c>
      <c r="E1162" s="43" t="s">
        <v>2310</v>
      </c>
      <c r="F1162" s="43" t="s">
        <v>2312</v>
      </c>
      <c r="G1162">
        <v>60</v>
      </c>
      <c r="H1162">
        <v>60</v>
      </c>
      <c r="I1162" s="43" t="s">
        <v>2311</v>
      </c>
      <c r="J1162" s="43" t="s">
        <v>1863</v>
      </c>
      <c r="K1162" s="43" t="s">
        <v>179</v>
      </c>
      <c r="L1162" s="43" t="str">
        <f>IF(AND(Home!$A$1&gt;=Leave[[#This Row],[Start Time]],Home!$A$1&lt;=Leave[[#This Row],[End Time]]),"Aplica","No Aplica")</f>
        <v>No Aplica</v>
      </c>
      <c r="M1162" s="43" t="str">
        <f>IF(AND(Home!$A$1&gt;=Leave[[#This Row],[Start Time]],Home!$A$1&lt;=Leave[[#This Row],[End Time]]),Home!$A$1,"No Aplica")</f>
        <v>No Aplica</v>
      </c>
      <c r="N1162" s="43" t="str">
        <f>Leave[[#This Row],[User Code (Owning User) (Usuario)]]&amp;Leave[[#This Row],[fecha activa]]</f>
        <v>MIE2025060823932No Aplica</v>
      </c>
    </row>
    <row r="1163" spans="1:14" x14ac:dyDescent="0.3">
      <c r="A1163" s="43" t="s">
        <v>476</v>
      </c>
      <c r="B1163" s="3">
        <v>45907</v>
      </c>
      <c r="C1163" s="3">
        <v>45907</v>
      </c>
      <c r="D1163" s="43" t="s">
        <v>490</v>
      </c>
      <c r="E1163" s="43" t="s">
        <v>2310</v>
      </c>
      <c r="F1163" s="43" t="s">
        <v>2312</v>
      </c>
      <c r="G1163">
        <v>540</v>
      </c>
      <c r="H1163">
        <v>540</v>
      </c>
      <c r="I1163" s="43" t="s">
        <v>2311</v>
      </c>
      <c r="J1163" s="43" t="s">
        <v>1863</v>
      </c>
      <c r="K1163" s="43" t="s">
        <v>179</v>
      </c>
      <c r="L1163" s="43" t="str">
        <f>IF(AND(Home!$A$1&gt;=Leave[[#This Row],[Start Time]],Home!$A$1&lt;=Leave[[#This Row],[End Time]]),"Aplica","No Aplica")</f>
        <v>No Aplica</v>
      </c>
      <c r="M1163" s="43" t="str">
        <f>IF(AND(Home!$A$1&gt;=Leave[[#This Row],[Start Time]],Home!$A$1&lt;=Leave[[#This Row],[End Time]]),Home!$A$1,"No Aplica")</f>
        <v>No Aplica</v>
      </c>
      <c r="N1163" s="43" t="str">
        <f>Leave[[#This Row],[User Code (Owning User) (Usuario)]]&amp;Leave[[#This Row],[fecha activa]]</f>
        <v>MIE2025060823932No Aplica</v>
      </c>
    </row>
    <row r="1164" spans="1:14" x14ac:dyDescent="0.3">
      <c r="A1164" s="43" t="s">
        <v>465</v>
      </c>
      <c r="B1164" s="3">
        <v>45903</v>
      </c>
      <c r="C1164" s="3">
        <v>45903</v>
      </c>
      <c r="D1164" s="43" t="s">
        <v>489</v>
      </c>
      <c r="E1164" s="43" t="s">
        <v>2310</v>
      </c>
      <c r="F1164" s="43" t="s">
        <v>2312</v>
      </c>
      <c r="G1164">
        <v>540</v>
      </c>
      <c r="H1164">
        <v>540</v>
      </c>
      <c r="I1164" s="43" t="s">
        <v>2311</v>
      </c>
      <c r="J1164" s="43" t="s">
        <v>1863</v>
      </c>
      <c r="K1164" s="43" t="s">
        <v>179</v>
      </c>
      <c r="L1164" s="43" t="str">
        <f>IF(AND(Home!$A$1&gt;=Leave[[#This Row],[Start Time]],Home!$A$1&lt;=Leave[[#This Row],[End Time]]),"Aplica","No Aplica")</f>
        <v>No Aplica</v>
      </c>
      <c r="M1164" s="43" t="str">
        <f>IF(AND(Home!$A$1&gt;=Leave[[#This Row],[Start Time]],Home!$A$1&lt;=Leave[[#This Row],[End Time]]),Home!$A$1,"No Aplica")</f>
        <v>No Aplica</v>
      </c>
      <c r="N1164" s="43" t="str">
        <f>Leave[[#This Row],[User Code (Owning User) (Usuario)]]&amp;Leave[[#This Row],[fecha activa]]</f>
        <v>MIE2025060823932No Aplica</v>
      </c>
    </row>
    <row r="1165" spans="1:14" x14ac:dyDescent="0.3">
      <c r="A1165" s="43" t="s">
        <v>465</v>
      </c>
      <c r="B1165" s="3">
        <v>45902</v>
      </c>
      <c r="C1165" s="3">
        <v>45902</v>
      </c>
      <c r="D1165" s="43" t="s">
        <v>1706</v>
      </c>
      <c r="E1165" s="43" t="s">
        <v>2310</v>
      </c>
      <c r="F1165" s="43" t="s">
        <v>2312</v>
      </c>
      <c r="G1165">
        <v>120</v>
      </c>
      <c r="H1165">
        <v>120</v>
      </c>
      <c r="I1165" s="43" t="s">
        <v>2311</v>
      </c>
      <c r="J1165" s="43" t="s">
        <v>1863</v>
      </c>
      <c r="K1165" s="43" t="s">
        <v>179</v>
      </c>
      <c r="L1165" s="43" t="str">
        <f>IF(AND(Home!$A$1&gt;=Leave[[#This Row],[Start Time]],Home!$A$1&lt;=Leave[[#This Row],[End Time]]),"Aplica","No Aplica")</f>
        <v>No Aplica</v>
      </c>
      <c r="M1165" s="43" t="str">
        <f>IF(AND(Home!$A$1&gt;=Leave[[#This Row],[Start Time]],Home!$A$1&lt;=Leave[[#This Row],[End Time]]),Home!$A$1,"No Aplica")</f>
        <v>No Aplica</v>
      </c>
      <c r="N1165" s="43" t="str">
        <f>Leave[[#This Row],[User Code (Owning User) (Usuario)]]&amp;Leave[[#This Row],[fecha activa]]</f>
        <v>MIE2025060823932No Aplica</v>
      </c>
    </row>
    <row r="1166" spans="1:14" x14ac:dyDescent="0.3">
      <c r="A1166" s="43" t="s">
        <v>465</v>
      </c>
      <c r="B1166" s="3">
        <v>45928</v>
      </c>
      <c r="C1166" s="3">
        <v>45928</v>
      </c>
      <c r="D1166" s="43" t="s">
        <v>469</v>
      </c>
      <c r="E1166" s="43" t="s">
        <v>1456</v>
      </c>
      <c r="F1166" s="43" t="s">
        <v>1458</v>
      </c>
      <c r="G1166">
        <v>540</v>
      </c>
      <c r="H1166">
        <v>540</v>
      </c>
      <c r="I1166" s="43" t="s">
        <v>1457</v>
      </c>
      <c r="J1166" s="43" t="s">
        <v>1043</v>
      </c>
      <c r="K1166" s="43" t="s">
        <v>177</v>
      </c>
      <c r="L1166" s="43" t="str">
        <f>IF(AND(Home!$A$1&gt;=Leave[[#This Row],[Start Time]],Home!$A$1&lt;=Leave[[#This Row],[End Time]]),"Aplica","No Aplica")</f>
        <v>No Aplica</v>
      </c>
      <c r="M1166" s="43" t="str">
        <f>IF(AND(Home!$A$1&gt;=Leave[[#This Row],[Start Time]],Home!$A$1&lt;=Leave[[#This Row],[End Time]]),Home!$A$1,"No Aplica")</f>
        <v>No Aplica</v>
      </c>
      <c r="N1166" s="43" t="str">
        <f>Leave[[#This Row],[User Code (Owning User) (Usuario)]]&amp;Leave[[#This Row],[fecha activa]]</f>
        <v>MIE2025200221002No Aplica</v>
      </c>
    </row>
    <row r="1167" spans="1:14" x14ac:dyDescent="0.3">
      <c r="A1167" s="43" t="s">
        <v>465</v>
      </c>
      <c r="B1167" s="3">
        <v>45924</v>
      </c>
      <c r="C1167" s="3">
        <v>45924</v>
      </c>
      <c r="D1167" s="43" t="s">
        <v>502</v>
      </c>
      <c r="E1167" s="43" t="s">
        <v>1456</v>
      </c>
      <c r="F1167" s="43" t="s">
        <v>1458</v>
      </c>
      <c r="G1167">
        <v>540</v>
      </c>
      <c r="H1167">
        <v>540</v>
      </c>
      <c r="I1167" s="43" t="s">
        <v>1457</v>
      </c>
      <c r="J1167" s="43" t="s">
        <v>1043</v>
      </c>
      <c r="K1167" s="43" t="s">
        <v>177</v>
      </c>
      <c r="L1167" s="43" t="str">
        <f>IF(AND(Home!$A$1&gt;=Leave[[#This Row],[Start Time]],Home!$A$1&lt;=Leave[[#This Row],[End Time]]),"Aplica","No Aplica")</f>
        <v>No Aplica</v>
      </c>
      <c r="M1167" s="43" t="str">
        <f>IF(AND(Home!$A$1&gt;=Leave[[#This Row],[Start Time]],Home!$A$1&lt;=Leave[[#This Row],[End Time]]),Home!$A$1,"No Aplica")</f>
        <v>No Aplica</v>
      </c>
      <c r="N1167" s="43" t="str">
        <f>Leave[[#This Row],[User Code (Owning User) (Usuario)]]&amp;Leave[[#This Row],[fecha activa]]</f>
        <v>MIE2025200221002No Aplica</v>
      </c>
    </row>
    <row r="1168" spans="1:14" x14ac:dyDescent="0.3">
      <c r="A1168" s="43" t="s">
        <v>601</v>
      </c>
      <c r="B1168" s="3">
        <v>45922</v>
      </c>
      <c r="C1168" s="3">
        <v>45922</v>
      </c>
      <c r="D1168" s="43" t="s">
        <v>493</v>
      </c>
      <c r="E1168" s="43" t="s">
        <v>1456</v>
      </c>
      <c r="F1168" s="43" t="s">
        <v>1458</v>
      </c>
      <c r="G1168">
        <v>60</v>
      </c>
      <c r="H1168">
        <v>60</v>
      </c>
      <c r="I1168" s="43" t="s">
        <v>1457</v>
      </c>
      <c r="J1168" s="43" t="s">
        <v>1043</v>
      </c>
      <c r="K1168" s="43" t="s">
        <v>177</v>
      </c>
      <c r="L1168" s="43" t="str">
        <f>IF(AND(Home!$A$1&gt;=Leave[[#This Row],[Start Time]],Home!$A$1&lt;=Leave[[#This Row],[End Time]]),"Aplica","No Aplica")</f>
        <v>Aplica</v>
      </c>
      <c r="M1168" s="43">
        <f>IF(AND(Home!$A$1&gt;=Leave[[#This Row],[Start Time]],Home!$A$1&lt;=Leave[[#This Row],[End Time]]),Home!$A$1,"No Aplica")</f>
        <v>45922</v>
      </c>
      <c r="N1168" s="43" t="str">
        <f>Leave[[#This Row],[User Code (Owning User) (Usuario)]]&amp;Leave[[#This Row],[fecha activa]]</f>
        <v>MIE202520022100245922</v>
      </c>
    </row>
    <row r="1169" spans="1:14" x14ac:dyDescent="0.3">
      <c r="A1169" s="43" t="s">
        <v>601</v>
      </c>
      <c r="B1169" s="3">
        <v>45919</v>
      </c>
      <c r="C1169" s="3">
        <v>45919</v>
      </c>
      <c r="D1169" s="43" t="s">
        <v>493</v>
      </c>
      <c r="E1169" s="43" t="s">
        <v>1456</v>
      </c>
      <c r="F1169" s="43" t="s">
        <v>1458</v>
      </c>
      <c r="G1169">
        <v>60</v>
      </c>
      <c r="H1169">
        <v>60</v>
      </c>
      <c r="I1169" s="43" t="s">
        <v>1457</v>
      </c>
      <c r="J1169" s="43" t="s">
        <v>1043</v>
      </c>
      <c r="K1169" s="43" t="s">
        <v>177</v>
      </c>
      <c r="L1169" s="43" t="str">
        <f>IF(AND(Home!$A$1&gt;=Leave[[#This Row],[Start Time]],Home!$A$1&lt;=Leave[[#This Row],[End Time]]),"Aplica","No Aplica")</f>
        <v>No Aplica</v>
      </c>
      <c r="M1169" s="43" t="str">
        <f>IF(AND(Home!$A$1&gt;=Leave[[#This Row],[Start Time]],Home!$A$1&lt;=Leave[[#This Row],[End Time]]),Home!$A$1,"No Aplica")</f>
        <v>No Aplica</v>
      </c>
      <c r="N1169" s="43" t="str">
        <f>Leave[[#This Row],[User Code (Owning User) (Usuario)]]&amp;Leave[[#This Row],[fecha activa]]</f>
        <v>MIE2025200221002No Aplica</v>
      </c>
    </row>
    <row r="1170" spans="1:14" x14ac:dyDescent="0.3">
      <c r="A1170" s="43" t="s">
        <v>601</v>
      </c>
      <c r="B1170" s="3">
        <v>45918</v>
      </c>
      <c r="C1170" s="3">
        <v>45918</v>
      </c>
      <c r="D1170" s="43" t="s">
        <v>493</v>
      </c>
      <c r="E1170" s="43" t="s">
        <v>1456</v>
      </c>
      <c r="F1170" s="43" t="s">
        <v>1458</v>
      </c>
      <c r="G1170">
        <v>60</v>
      </c>
      <c r="H1170">
        <v>60</v>
      </c>
      <c r="I1170" s="43" t="s">
        <v>1457</v>
      </c>
      <c r="J1170" s="43" t="s">
        <v>1043</v>
      </c>
      <c r="K1170" s="43" t="s">
        <v>177</v>
      </c>
      <c r="L1170" s="43" t="str">
        <f>IF(AND(Home!$A$1&gt;=Leave[[#This Row],[Start Time]],Home!$A$1&lt;=Leave[[#This Row],[End Time]]),"Aplica","No Aplica")</f>
        <v>No Aplica</v>
      </c>
      <c r="M1170" s="43" t="str">
        <f>IF(AND(Home!$A$1&gt;=Leave[[#This Row],[Start Time]],Home!$A$1&lt;=Leave[[#This Row],[End Time]]),Home!$A$1,"No Aplica")</f>
        <v>No Aplica</v>
      </c>
      <c r="N1170" s="43" t="str">
        <f>Leave[[#This Row],[User Code (Owning User) (Usuario)]]&amp;Leave[[#This Row],[fecha activa]]</f>
        <v>MIE2025200221002No Aplica</v>
      </c>
    </row>
    <row r="1171" spans="1:14" x14ac:dyDescent="0.3">
      <c r="A1171" s="43" t="s">
        <v>465</v>
      </c>
      <c r="B1171" s="3">
        <v>45917</v>
      </c>
      <c r="C1171" s="3">
        <v>45917</v>
      </c>
      <c r="D1171" s="43" t="s">
        <v>469</v>
      </c>
      <c r="E1171" s="43" t="s">
        <v>1456</v>
      </c>
      <c r="F1171" s="43" t="s">
        <v>1458</v>
      </c>
      <c r="G1171">
        <v>540</v>
      </c>
      <c r="H1171">
        <v>540</v>
      </c>
      <c r="I1171" s="43" t="s">
        <v>1457</v>
      </c>
      <c r="J1171" s="43" t="s">
        <v>1043</v>
      </c>
      <c r="K1171" s="43" t="s">
        <v>177</v>
      </c>
      <c r="L1171" s="43" t="str">
        <f>IF(AND(Home!$A$1&gt;=Leave[[#This Row],[Start Time]],Home!$A$1&lt;=Leave[[#This Row],[End Time]]),"Aplica","No Aplica")</f>
        <v>No Aplica</v>
      </c>
      <c r="M1171" s="43" t="str">
        <f>IF(AND(Home!$A$1&gt;=Leave[[#This Row],[Start Time]],Home!$A$1&lt;=Leave[[#This Row],[End Time]]),Home!$A$1,"No Aplica")</f>
        <v>No Aplica</v>
      </c>
      <c r="N1171" s="43" t="str">
        <f>Leave[[#This Row],[User Code (Owning User) (Usuario)]]&amp;Leave[[#This Row],[fecha activa]]</f>
        <v>MIE2025200221002No Aplica</v>
      </c>
    </row>
    <row r="1172" spans="1:14" x14ac:dyDescent="0.3">
      <c r="A1172" s="43" t="s">
        <v>601</v>
      </c>
      <c r="B1172" s="3">
        <v>45916</v>
      </c>
      <c r="C1172" s="3">
        <v>45916</v>
      </c>
      <c r="D1172" s="43" t="s">
        <v>493</v>
      </c>
      <c r="E1172" s="43" t="s">
        <v>1456</v>
      </c>
      <c r="F1172" s="43" t="s">
        <v>1458</v>
      </c>
      <c r="G1172">
        <v>60</v>
      </c>
      <c r="H1172">
        <v>60</v>
      </c>
      <c r="I1172" s="43" t="s">
        <v>1457</v>
      </c>
      <c r="J1172" s="43" t="s">
        <v>1043</v>
      </c>
      <c r="K1172" s="43" t="s">
        <v>177</v>
      </c>
      <c r="L1172" s="43" t="str">
        <f>IF(AND(Home!$A$1&gt;=Leave[[#This Row],[Start Time]],Home!$A$1&lt;=Leave[[#This Row],[End Time]]),"Aplica","No Aplica")</f>
        <v>No Aplica</v>
      </c>
      <c r="M1172" s="43" t="str">
        <f>IF(AND(Home!$A$1&gt;=Leave[[#This Row],[Start Time]],Home!$A$1&lt;=Leave[[#This Row],[End Time]]),Home!$A$1,"No Aplica")</f>
        <v>No Aplica</v>
      </c>
      <c r="N1172" s="43" t="str">
        <f>Leave[[#This Row],[User Code (Owning User) (Usuario)]]&amp;Leave[[#This Row],[fecha activa]]</f>
        <v>MIE2025200221002No Aplica</v>
      </c>
    </row>
    <row r="1173" spans="1:14" x14ac:dyDescent="0.3">
      <c r="A1173" s="43" t="s">
        <v>601</v>
      </c>
      <c r="B1173" s="3">
        <v>45915</v>
      </c>
      <c r="C1173" s="3">
        <v>45915</v>
      </c>
      <c r="D1173" s="43" t="s">
        <v>493</v>
      </c>
      <c r="E1173" s="43" t="s">
        <v>1456</v>
      </c>
      <c r="F1173" s="43" t="s">
        <v>1458</v>
      </c>
      <c r="G1173">
        <v>60</v>
      </c>
      <c r="H1173">
        <v>60</v>
      </c>
      <c r="I1173" s="43" t="s">
        <v>1457</v>
      </c>
      <c r="J1173" s="43" t="s">
        <v>1043</v>
      </c>
      <c r="K1173" s="43" t="s">
        <v>177</v>
      </c>
      <c r="L1173" s="43" t="str">
        <f>IF(AND(Home!$A$1&gt;=Leave[[#This Row],[Start Time]],Home!$A$1&lt;=Leave[[#This Row],[End Time]]),"Aplica","No Aplica")</f>
        <v>No Aplica</v>
      </c>
      <c r="M1173" s="43" t="str">
        <f>IF(AND(Home!$A$1&gt;=Leave[[#This Row],[Start Time]],Home!$A$1&lt;=Leave[[#This Row],[End Time]]),Home!$A$1,"No Aplica")</f>
        <v>No Aplica</v>
      </c>
      <c r="N1173" s="43" t="str">
        <f>Leave[[#This Row],[User Code (Owning User) (Usuario)]]&amp;Leave[[#This Row],[fecha activa]]</f>
        <v>MIE2025200221002No Aplica</v>
      </c>
    </row>
    <row r="1174" spans="1:14" x14ac:dyDescent="0.3">
      <c r="A1174" s="43" t="s">
        <v>601</v>
      </c>
      <c r="B1174" s="3">
        <v>45907</v>
      </c>
      <c r="C1174" s="3">
        <v>45907</v>
      </c>
      <c r="D1174" s="43" t="s">
        <v>2289</v>
      </c>
      <c r="E1174" s="43" t="s">
        <v>1456</v>
      </c>
      <c r="F1174" s="43" t="s">
        <v>1458</v>
      </c>
      <c r="G1174">
        <v>540</v>
      </c>
      <c r="H1174">
        <v>540</v>
      </c>
      <c r="I1174" s="43" t="s">
        <v>1457</v>
      </c>
      <c r="J1174" s="43" t="s">
        <v>1043</v>
      </c>
      <c r="K1174" s="43" t="s">
        <v>177</v>
      </c>
      <c r="L1174" s="43" t="str">
        <f>IF(AND(Home!$A$1&gt;=Leave[[#This Row],[Start Time]],Home!$A$1&lt;=Leave[[#This Row],[End Time]]),"Aplica","No Aplica")</f>
        <v>No Aplica</v>
      </c>
      <c r="M1174" s="43" t="str">
        <f>IF(AND(Home!$A$1&gt;=Leave[[#This Row],[Start Time]],Home!$A$1&lt;=Leave[[#This Row],[End Time]]),Home!$A$1,"No Aplica")</f>
        <v>No Aplica</v>
      </c>
      <c r="N1174" s="43" t="str">
        <f>Leave[[#This Row],[User Code (Owning User) (Usuario)]]&amp;Leave[[#This Row],[fecha activa]]</f>
        <v>MIE2025200221002No Aplica</v>
      </c>
    </row>
    <row r="1175" spans="1:14" x14ac:dyDescent="0.3">
      <c r="A1175" s="43" t="s">
        <v>601</v>
      </c>
      <c r="B1175" s="3">
        <v>45905</v>
      </c>
      <c r="C1175" s="3">
        <v>45905</v>
      </c>
      <c r="D1175" s="43" t="s">
        <v>2620</v>
      </c>
      <c r="E1175" s="43" t="s">
        <v>1456</v>
      </c>
      <c r="F1175" s="43" t="s">
        <v>1458</v>
      </c>
      <c r="G1175">
        <v>60</v>
      </c>
      <c r="H1175">
        <v>60</v>
      </c>
      <c r="I1175" s="43" t="s">
        <v>1457</v>
      </c>
      <c r="J1175" s="43" t="s">
        <v>1043</v>
      </c>
      <c r="K1175" s="43" t="s">
        <v>177</v>
      </c>
      <c r="L1175" s="43" t="str">
        <f>IF(AND(Home!$A$1&gt;=Leave[[#This Row],[Start Time]],Home!$A$1&lt;=Leave[[#This Row],[End Time]]),"Aplica","No Aplica")</f>
        <v>No Aplica</v>
      </c>
      <c r="M1175" s="43" t="str">
        <f>IF(AND(Home!$A$1&gt;=Leave[[#This Row],[Start Time]],Home!$A$1&lt;=Leave[[#This Row],[End Time]]),Home!$A$1,"No Aplica")</f>
        <v>No Aplica</v>
      </c>
      <c r="N1175" s="43" t="str">
        <f>Leave[[#This Row],[User Code (Owning User) (Usuario)]]&amp;Leave[[#This Row],[fecha activa]]</f>
        <v>MIE2025200221002No Aplica</v>
      </c>
    </row>
    <row r="1176" spans="1:14" x14ac:dyDescent="0.3">
      <c r="A1176" s="43" t="s">
        <v>465</v>
      </c>
      <c r="B1176" s="3">
        <v>45904</v>
      </c>
      <c r="C1176" s="3">
        <v>45904</v>
      </c>
      <c r="D1176" s="43" t="s">
        <v>502</v>
      </c>
      <c r="E1176" s="43" t="s">
        <v>1456</v>
      </c>
      <c r="F1176" s="43" t="s">
        <v>1458</v>
      </c>
      <c r="G1176">
        <v>540</v>
      </c>
      <c r="H1176">
        <v>540</v>
      </c>
      <c r="I1176" s="43" t="s">
        <v>1457</v>
      </c>
      <c r="J1176" s="43" t="s">
        <v>1043</v>
      </c>
      <c r="K1176" s="43" t="s">
        <v>177</v>
      </c>
      <c r="L1176" s="43" t="str">
        <f>IF(AND(Home!$A$1&gt;=Leave[[#This Row],[Start Time]],Home!$A$1&lt;=Leave[[#This Row],[End Time]]),"Aplica","No Aplica")</f>
        <v>No Aplica</v>
      </c>
      <c r="M1176" s="43" t="str">
        <f>IF(AND(Home!$A$1&gt;=Leave[[#This Row],[Start Time]],Home!$A$1&lt;=Leave[[#This Row],[End Time]]),Home!$A$1,"No Aplica")</f>
        <v>No Aplica</v>
      </c>
      <c r="N1176" s="43" t="str">
        <f>Leave[[#This Row],[User Code (Owning User) (Usuario)]]&amp;Leave[[#This Row],[fecha activa]]</f>
        <v>MIE2025200221002No Aplica</v>
      </c>
    </row>
    <row r="1177" spans="1:14" x14ac:dyDescent="0.3">
      <c r="A1177" s="43" t="s">
        <v>601</v>
      </c>
      <c r="B1177" s="3">
        <v>45902</v>
      </c>
      <c r="C1177" s="3">
        <v>45902</v>
      </c>
      <c r="D1177" s="43" t="s">
        <v>2621</v>
      </c>
      <c r="E1177" s="43" t="s">
        <v>1456</v>
      </c>
      <c r="F1177" s="43" t="s">
        <v>1458</v>
      </c>
      <c r="G1177">
        <v>480</v>
      </c>
      <c r="H1177">
        <v>480</v>
      </c>
      <c r="I1177" s="43" t="s">
        <v>1457</v>
      </c>
      <c r="J1177" s="43" t="s">
        <v>1043</v>
      </c>
      <c r="K1177" s="43" t="s">
        <v>177</v>
      </c>
      <c r="L1177" s="43" t="str">
        <f>IF(AND(Home!$A$1&gt;=Leave[[#This Row],[Start Time]],Home!$A$1&lt;=Leave[[#This Row],[End Time]]),"Aplica","No Aplica")</f>
        <v>No Aplica</v>
      </c>
      <c r="M1177" s="43" t="str">
        <f>IF(AND(Home!$A$1&gt;=Leave[[#This Row],[Start Time]],Home!$A$1&lt;=Leave[[#This Row],[End Time]]),Home!$A$1,"No Aplica")</f>
        <v>No Aplica</v>
      </c>
      <c r="N1177" s="43" t="str">
        <f>Leave[[#This Row],[User Code (Owning User) (Usuario)]]&amp;Leave[[#This Row],[fecha activa]]</f>
        <v>MIE2025200221002No Aplica</v>
      </c>
    </row>
    <row r="1178" spans="1:14" x14ac:dyDescent="0.3">
      <c r="A1178" s="43" t="s">
        <v>601</v>
      </c>
      <c r="B1178" s="3">
        <v>45901</v>
      </c>
      <c r="C1178" s="3">
        <v>45901</v>
      </c>
      <c r="D1178" s="43" t="s">
        <v>493</v>
      </c>
      <c r="E1178" s="43" t="s">
        <v>1456</v>
      </c>
      <c r="F1178" s="43" t="s">
        <v>1458</v>
      </c>
      <c r="G1178">
        <v>60</v>
      </c>
      <c r="H1178">
        <v>60</v>
      </c>
      <c r="I1178" s="43" t="s">
        <v>1457</v>
      </c>
      <c r="J1178" s="43" t="s">
        <v>1043</v>
      </c>
      <c r="K1178" s="43" t="s">
        <v>177</v>
      </c>
      <c r="L1178" s="43" t="str">
        <f>IF(AND(Home!$A$1&gt;=Leave[[#This Row],[Start Time]],Home!$A$1&lt;=Leave[[#This Row],[End Time]]),"Aplica","No Aplica")</f>
        <v>No Aplica</v>
      </c>
      <c r="M1178" s="43" t="str">
        <f>IF(AND(Home!$A$1&gt;=Leave[[#This Row],[Start Time]],Home!$A$1&lt;=Leave[[#This Row],[End Time]]),Home!$A$1,"No Aplica")</f>
        <v>No Aplica</v>
      </c>
      <c r="N1178" s="43" t="str">
        <f>Leave[[#This Row],[User Code (Owning User) (Usuario)]]&amp;Leave[[#This Row],[fecha activa]]</f>
        <v>MIE2025200221002No Aplica</v>
      </c>
    </row>
    <row r="1179" spans="1:14" x14ac:dyDescent="0.3">
      <c r="A1179" s="43" t="s">
        <v>471</v>
      </c>
      <c r="B1179" s="3">
        <v>45910</v>
      </c>
      <c r="C1179" s="3">
        <v>45910</v>
      </c>
      <c r="D1179" s="43" t="s">
        <v>3270</v>
      </c>
      <c r="E1179" s="43" t="s">
        <v>2977</v>
      </c>
      <c r="F1179" s="43" t="s">
        <v>2979</v>
      </c>
      <c r="G1179">
        <v>540</v>
      </c>
      <c r="H1179">
        <v>540</v>
      </c>
      <c r="I1179" s="43" t="s">
        <v>2978</v>
      </c>
      <c r="J1179" s="43" t="s">
        <v>850</v>
      </c>
      <c r="K1179" s="43" t="s">
        <v>177</v>
      </c>
      <c r="L1179" s="43" t="str">
        <f>IF(AND(Home!$A$1&gt;=Leave[[#This Row],[Start Time]],Home!$A$1&lt;=Leave[[#This Row],[End Time]]),"Aplica","No Aplica")</f>
        <v>No Aplica</v>
      </c>
      <c r="M1179" s="43" t="str">
        <f>IF(AND(Home!$A$1&gt;=Leave[[#This Row],[Start Time]],Home!$A$1&lt;=Leave[[#This Row],[End Time]]),Home!$A$1,"No Aplica")</f>
        <v>No Aplica</v>
      </c>
      <c r="N1179" s="43" t="str">
        <f>Leave[[#This Row],[User Code (Owning User) (Usuario)]]&amp;Leave[[#This Row],[fecha activa]]</f>
        <v>MIE2025050924317No Aplica</v>
      </c>
    </row>
    <row r="1180" spans="1:14" x14ac:dyDescent="0.3">
      <c r="A1180" s="43" t="s">
        <v>468</v>
      </c>
      <c r="B1180" s="3">
        <v>45919</v>
      </c>
      <c r="C1180" s="3">
        <v>45920</v>
      </c>
      <c r="D1180" s="43" t="s">
        <v>467</v>
      </c>
      <c r="E1180" s="43" t="s">
        <v>2977</v>
      </c>
      <c r="F1180" s="43" t="s">
        <v>2979</v>
      </c>
      <c r="G1180">
        <v>840</v>
      </c>
      <c r="H1180">
        <v>540</v>
      </c>
      <c r="I1180" s="43" t="s">
        <v>2978</v>
      </c>
      <c r="J1180" s="43" t="s">
        <v>850</v>
      </c>
      <c r="K1180" s="43" t="s">
        <v>177</v>
      </c>
      <c r="L1180" s="43" t="str">
        <f>IF(AND(Home!$A$1&gt;=Leave[[#This Row],[Start Time]],Home!$A$1&lt;=Leave[[#This Row],[End Time]]),"Aplica","No Aplica")</f>
        <v>No Aplica</v>
      </c>
      <c r="M1180" s="43" t="str">
        <f>IF(AND(Home!$A$1&gt;=Leave[[#This Row],[Start Time]],Home!$A$1&lt;=Leave[[#This Row],[End Time]]),Home!$A$1,"No Aplica")</f>
        <v>No Aplica</v>
      </c>
      <c r="N1180" s="43" t="str">
        <f>Leave[[#This Row],[User Code (Owning User) (Usuario)]]&amp;Leave[[#This Row],[fecha activa]]</f>
        <v>MIE2025050924317No Aplica</v>
      </c>
    </row>
    <row r="1181" spans="1:14" x14ac:dyDescent="0.3">
      <c r="A1181" s="43" t="s">
        <v>471</v>
      </c>
      <c r="B1181" s="3">
        <v>45909</v>
      </c>
      <c r="C1181" s="3">
        <v>45909</v>
      </c>
      <c r="D1181" s="43" t="s">
        <v>3271</v>
      </c>
      <c r="E1181" s="43" t="s">
        <v>2977</v>
      </c>
      <c r="F1181" s="43" t="s">
        <v>2979</v>
      </c>
      <c r="G1181">
        <v>540</v>
      </c>
      <c r="H1181">
        <v>540</v>
      </c>
      <c r="I1181" s="43" t="s">
        <v>2978</v>
      </c>
      <c r="J1181" s="43" t="s">
        <v>850</v>
      </c>
      <c r="K1181" s="43" t="s">
        <v>177</v>
      </c>
      <c r="L1181" s="43" t="str">
        <f>IF(AND(Home!$A$1&gt;=Leave[[#This Row],[Start Time]],Home!$A$1&lt;=Leave[[#This Row],[End Time]]),"Aplica","No Aplica")</f>
        <v>No Aplica</v>
      </c>
      <c r="M1181" s="43" t="str">
        <f>IF(AND(Home!$A$1&gt;=Leave[[#This Row],[Start Time]],Home!$A$1&lt;=Leave[[#This Row],[End Time]]),Home!$A$1,"No Aplica")</f>
        <v>No Aplica</v>
      </c>
      <c r="N1181" s="43" t="str">
        <f>Leave[[#This Row],[User Code (Owning User) (Usuario)]]&amp;Leave[[#This Row],[fecha activa]]</f>
        <v>MIE2025050924317No Aplica</v>
      </c>
    </row>
    <row r="1182" spans="1:14" x14ac:dyDescent="0.3">
      <c r="A1182" s="43" t="s">
        <v>468</v>
      </c>
      <c r="B1182" s="3">
        <v>45912</v>
      </c>
      <c r="C1182" s="3">
        <v>45912</v>
      </c>
      <c r="D1182" s="43" t="s">
        <v>503</v>
      </c>
      <c r="E1182" s="43" t="s">
        <v>2977</v>
      </c>
      <c r="F1182" s="43" t="s">
        <v>2979</v>
      </c>
      <c r="G1182">
        <v>540</v>
      </c>
      <c r="H1182">
        <v>540</v>
      </c>
      <c r="I1182" s="43" t="s">
        <v>2978</v>
      </c>
      <c r="J1182" s="43" t="s">
        <v>850</v>
      </c>
      <c r="K1182" s="43" t="s">
        <v>177</v>
      </c>
      <c r="L1182" s="43" t="str">
        <f>IF(AND(Home!$A$1&gt;=Leave[[#This Row],[Start Time]],Home!$A$1&lt;=Leave[[#This Row],[End Time]]),"Aplica","No Aplica")</f>
        <v>No Aplica</v>
      </c>
      <c r="M1182" s="43" t="str">
        <f>IF(AND(Home!$A$1&gt;=Leave[[#This Row],[Start Time]],Home!$A$1&lt;=Leave[[#This Row],[End Time]]),Home!$A$1,"No Aplica")</f>
        <v>No Aplica</v>
      </c>
      <c r="N1182" s="43" t="str">
        <f>Leave[[#This Row],[User Code (Owning User) (Usuario)]]&amp;Leave[[#This Row],[fecha activa]]</f>
        <v>MIE2025050924317No Aplica</v>
      </c>
    </row>
    <row r="1183" spans="1:14" x14ac:dyDescent="0.3">
      <c r="A1183" s="43" t="s">
        <v>465</v>
      </c>
      <c r="B1183" s="3">
        <v>45928</v>
      </c>
      <c r="C1183" s="3">
        <v>45928</v>
      </c>
      <c r="D1183" s="43" t="s">
        <v>499</v>
      </c>
      <c r="E1183" s="43" t="s">
        <v>550</v>
      </c>
      <c r="F1183" s="43" t="s">
        <v>551</v>
      </c>
      <c r="G1183">
        <v>540</v>
      </c>
      <c r="H1183">
        <v>540</v>
      </c>
      <c r="I1183" s="43" t="s">
        <v>1087</v>
      </c>
      <c r="J1183" s="43" t="s">
        <v>1027</v>
      </c>
      <c r="K1183" s="43" t="s">
        <v>179</v>
      </c>
      <c r="L1183" s="43" t="str">
        <f>IF(AND(Home!$A$1&gt;=Leave[[#This Row],[Start Time]],Home!$A$1&lt;=Leave[[#This Row],[End Time]]),"Aplica","No Aplica")</f>
        <v>No Aplica</v>
      </c>
      <c r="M1183" s="43" t="str">
        <f>IF(AND(Home!$A$1&gt;=Leave[[#This Row],[Start Time]],Home!$A$1&lt;=Leave[[#This Row],[End Time]]),Home!$A$1,"No Aplica")</f>
        <v>No Aplica</v>
      </c>
      <c r="N1183" s="43" t="str">
        <f>Leave[[#This Row],[User Code (Owning User) (Usuario)]]&amp;Leave[[#This Row],[fecha activa]]</f>
        <v>MIE2024230415224No Aplica</v>
      </c>
    </row>
    <row r="1184" spans="1:14" x14ac:dyDescent="0.3">
      <c r="A1184" s="43" t="s">
        <v>471</v>
      </c>
      <c r="B1184" s="3">
        <v>45927</v>
      </c>
      <c r="C1184" s="3">
        <v>45927</v>
      </c>
      <c r="D1184" s="43" t="s">
        <v>1708</v>
      </c>
      <c r="E1184" s="43" t="s">
        <v>550</v>
      </c>
      <c r="F1184" s="43" t="s">
        <v>551</v>
      </c>
      <c r="G1184">
        <v>180</v>
      </c>
      <c r="H1184">
        <v>180</v>
      </c>
      <c r="I1184" s="43" t="s">
        <v>1087</v>
      </c>
      <c r="J1184" s="43" t="s">
        <v>1027</v>
      </c>
      <c r="K1184" s="43" t="s">
        <v>179</v>
      </c>
      <c r="L1184" s="43" t="str">
        <f>IF(AND(Home!$A$1&gt;=Leave[[#This Row],[Start Time]],Home!$A$1&lt;=Leave[[#This Row],[End Time]]),"Aplica","No Aplica")</f>
        <v>No Aplica</v>
      </c>
      <c r="M1184" s="43" t="str">
        <f>IF(AND(Home!$A$1&gt;=Leave[[#This Row],[Start Time]],Home!$A$1&lt;=Leave[[#This Row],[End Time]]),Home!$A$1,"No Aplica")</f>
        <v>No Aplica</v>
      </c>
      <c r="N1184" s="43" t="str">
        <f>Leave[[#This Row],[User Code (Owning User) (Usuario)]]&amp;Leave[[#This Row],[fecha activa]]</f>
        <v>MIE2024230415224No Aplica</v>
      </c>
    </row>
    <row r="1185" spans="1:14" x14ac:dyDescent="0.3">
      <c r="A1185" s="43" t="s">
        <v>471</v>
      </c>
      <c r="B1185" s="3">
        <v>45926</v>
      </c>
      <c r="C1185" s="3">
        <v>45926</v>
      </c>
      <c r="D1185" s="43" t="s">
        <v>1708</v>
      </c>
      <c r="E1185" s="43" t="s">
        <v>550</v>
      </c>
      <c r="F1185" s="43" t="s">
        <v>551</v>
      </c>
      <c r="G1185">
        <v>180</v>
      </c>
      <c r="H1185">
        <v>180</v>
      </c>
      <c r="I1185" s="43" t="s">
        <v>1087</v>
      </c>
      <c r="J1185" s="43" t="s">
        <v>1027</v>
      </c>
      <c r="K1185" s="43" t="s">
        <v>179</v>
      </c>
      <c r="L1185" s="43" t="str">
        <f>IF(AND(Home!$A$1&gt;=Leave[[#This Row],[Start Time]],Home!$A$1&lt;=Leave[[#This Row],[End Time]]),"Aplica","No Aplica")</f>
        <v>No Aplica</v>
      </c>
      <c r="M1185" s="43" t="str">
        <f>IF(AND(Home!$A$1&gt;=Leave[[#This Row],[Start Time]],Home!$A$1&lt;=Leave[[#This Row],[End Time]]),Home!$A$1,"No Aplica")</f>
        <v>No Aplica</v>
      </c>
      <c r="N1185" s="43" t="str">
        <f>Leave[[#This Row],[User Code (Owning User) (Usuario)]]&amp;Leave[[#This Row],[fecha activa]]</f>
        <v>MIE2024230415224No Aplica</v>
      </c>
    </row>
    <row r="1186" spans="1:14" x14ac:dyDescent="0.3">
      <c r="A1186" s="43" t="s">
        <v>471</v>
      </c>
      <c r="B1186" s="3">
        <v>45925</v>
      </c>
      <c r="C1186" s="3">
        <v>45925</v>
      </c>
      <c r="D1186" s="43" t="s">
        <v>1708</v>
      </c>
      <c r="E1186" s="43" t="s">
        <v>550</v>
      </c>
      <c r="F1186" s="43" t="s">
        <v>551</v>
      </c>
      <c r="G1186">
        <v>180</v>
      </c>
      <c r="H1186">
        <v>180</v>
      </c>
      <c r="I1186" s="43" t="s">
        <v>1087</v>
      </c>
      <c r="J1186" s="43" t="s">
        <v>1027</v>
      </c>
      <c r="K1186" s="43" t="s">
        <v>179</v>
      </c>
      <c r="L1186" s="43" t="str">
        <f>IF(AND(Home!$A$1&gt;=Leave[[#This Row],[Start Time]],Home!$A$1&lt;=Leave[[#This Row],[End Time]]),"Aplica","No Aplica")</f>
        <v>No Aplica</v>
      </c>
      <c r="M1186" s="43" t="str">
        <f>IF(AND(Home!$A$1&gt;=Leave[[#This Row],[Start Time]],Home!$A$1&lt;=Leave[[#This Row],[End Time]]),Home!$A$1,"No Aplica")</f>
        <v>No Aplica</v>
      </c>
      <c r="N1186" s="43" t="str">
        <f>Leave[[#This Row],[User Code (Owning User) (Usuario)]]&amp;Leave[[#This Row],[fecha activa]]</f>
        <v>MIE2024230415224No Aplica</v>
      </c>
    </row>
    <row r="1187" spans="1:14" x14ac:dyDescent="0.3">
      <c r="A1187" s="43" t="s">
        <v>471</v>
      </c>
      <c r="B1187" s="3">
        <v>45924</v>
      </c>
      <c r="C1187" s="3">
        <v>45924</v>
      </c>
      <c r="D1187" s="43" t="s">
        <v>1708</v>
      </c>
      <c r="E1187" s="43" t="s">
        <v>550</v>
      </c>
      <c r="F1187" s="43" t="s">
        <v>551</v>
      </c>
      <c r="G1187">
        <v>180</v>
      </c>
      <c r="H1187">
        <v>180</v>
      </c>
      <c r="I1187" s="43" t="s">
        <v>1087</v>
      </c>
      <c r="J1187" s="43" t="s">
        <v>1027</v>
      </c>
      <c r="K1187" s="43" t="s">
        <v>179</v>
      </c>
      <c r="L1187" s="43" t="str">
        <f>IF(AND(Home!$A$1&gt;=Leave[[#This Row],[Start Time]],Home!$A$1&lt;=Leave[[#This Row],[End Time]]),"Aplica","No Aplica")</f>
        <v>No Aplica</v>
      </c>
      <c r="M1187" s="43" t="str">
        <f>IF(AND(Home!$A$1&gt;=Leave[[#This Row],[Start Time]],Home!$A$1&lt;=Leave[[#This Row],[End Time]]),Home!$A$1,"No Aplica")</f>
        <v>No Aplica</v>
      </c>
      <c r="N1187" s="43" t="str">
        <f>Leave[[#This Row],[User Code (Owning User) (Usuario)]]&amp;Leave[[#This Row],[fecha activa]]</f>
        <v>MIE2024230415224No Aplica</v>
      </c>
    </row>
    <row r="1188" spans="1:14" x14ac:dyDescent="0.3">
      <c r="A1188" s="43" t="s">
        <v>471</v>
      </c>
      <c r="B1188" s="3">
        <v>45923</v>
      </c>
      <c r="C1188" s="3">
        <v>45923</v>
      </c>
      <c r="D1188" s="43" t="s">
        <v>472</v>
      </c>
      <c r="E1188" s="43" t="s">
        <v>550</v>
      </c>
      <c r="F1188" s="43" t="s">
        <v>551</v>
      </c>
      <c r="G1188">
        <v>540</v>
      </c>
      <c r="H1188">
        <v>540</v>
      </c>
      <c r="I1188" s="43" t="s">
        <v>1087</v>
      </c>
      <c r="J1188" s="43" t="s">
        <v>1027</v>
      </c>
      <c r="K1188" s="43" t="s">
        <v>179</v>
      </c>
      <c r="L1188" s="43" t="str">
        <f>IF(AND(Home!$A$1&gt;=Leave[[#This Row],[Start Time]],Home!$A$1&lt;=Leave[[#This Row],[End Time]]),"Aplica","No Aplica")</f>
        <v>No Aplica</v>
      </c>
      <c r="M1188" s="43" t="str">
        <f>IF(AND(Home!$A$1&gt;=Leave[[#This Row],[Start Time]],Home!$A$1&lt;=Leave[[#This Row],[End Time]]),Home!$A$1,"No Aplica")</f>
        <v>No Aplica</v>
      </c>
      <c r="N1188" s="43" t="str">
        <f>Leave[[#This Row],[User Code (Owning User) (Usuario)]]&amp;Leave[[#This Row],[fecha activa]]</f>
        <v>MIE2024230415224No Aplica</v>
      </c>
    </row>
    <row r="1189" spans="1:14" x14ac:dyDescent="0.3">
      <c r="A1189" s="43" t="s">
        <v>471</v>
      </c>
      <c r="B1189" s="3">
        <v>45922</v>
      </c>
      <c r="C1189" s="3">
        <v>45922</v>
      </c>
      <c r="D1189" s="43" t="s">
        <v>1708</v>
      </c>
      <c r="E1189" s="43" t="s">
        <v>550</v>
      </c>
      <c r="F1189" s="43" t="s">
        <v>551</v>
      </c>
      <c r="G1189">
        <v>180</v>
      </c>
      <c r="H1189">
        <v>180</v>
      </c>
      <c r="I1189" s="43" t="s">
        <v>1087</v>
      </c>
      <c r="J1189" s="43" t="s">
        <v>1027</v>
      </c>
      <c r="K1189" s="43" t="s">
        <v>179</v>
      </c>
      <c r="L1189" s="43" t="str">
        <f>IF(AND(Home!$A$1&gt;=Leave[[#This Row],[Start Time]],Home!$A$1&lt;=Leave[[#This Row],[End Time]]),"Aplica","No Aplica")</f>
        <v>Aplica</v>
      </c>
      <c r="M1189" s="43">
        <f>IF(AND(Home!$A$1&gt;=Leave[[#This Row],[Start Time]],Home!$A$1&lt;=Leave[[#This Row],[End Time]]),Home!$A$1,"No Aplica")</f>
        <v>45922</v>
      </c>
      <c r="N1189" s="43" t="str">
        <f>Leave[[#This Row],[User Code (Owning User) (Usuario)]]&amp;Leave[[#This Row],[fecha activa]]</f>
        <v>MIE202423041522445922</v>
      </c>
    </row>
    <row r="1190" spans="1:14" x14ac:dyDescent="0.3">
      <c r="A1190" s="43" t="s">
        <v>471</v>
      </c>
      <c r="B1190" s="3">
        <v>45903</v>
      </c>
      <c r="C1190" s="3">
        <v>45903</v>
      </c>
      <c r="D1190" s="43" t="s">
        <v>2902</v>
      </c>
      <c r="E1190" s="43" t="s">
        <v>550</v>
      </c>
      <c r="F1190" s="43" t="s">
        <v>551</v>
      </c>
      <c r="G1190">
        <v>180</v>
      </c>
      <c r="H1190">
        <v>180</v>
      </c>
      <c r="I1190" s="43" t="s">
        <v>1087</v>
      </c>
      <c r="J1190" s="43" t="s">
        <v>1027</v>
      </c>
      <c r="K1190" s="43" t="s">
        <v>179</v>
      </c>
      <c r="L1190" s="43" t="str">
        <f>IF(AND(Home!$A$1&gt;=Leave[[#This Row],[Start Time]],Home!$A$1&lt;=Leave[[#This Row],[End Time]]),"Aplica","No Aplica")</f>
        <v>No Aplica</v>
      </c>
      <c r="M1190" s="43" t="str">
        <f>IF(AND(Home!$A$1&gt;=Leave[[#This Row],[Start Time]],Home!$A$1&lt;=Leave[[#This Row],[End Time]]),Home!$A$1,"No Aplica")</f>
        <v>No Aplica</v>
      </c>
      <c r="N1190" s="43" t="str">
        <f>Leave[[#This Row],[User Code (Owning User) (Usuario)]]&amp;Leave[[#This Row],[fecha activa]]</f>
        <v>MIE2024230415224No Aplica</v>
      </c>
    </row>
    <row r="1191" spans="1:14" x14ac:dyDescent="0.3">
      <c r="A1191" s="43" t="s">
        <v>465</v>
      </c>
      <c r="B1191" s="3">
        <v>45914</v>
      </c>
      <c r="C1191" s="3">
        <v>45914</v>
      </c>
      <c r="D1191" s="43" t="s">
        <v>499</v>
      </c>
      <c r="E1191" s="43" t="s">
        <v>550</v>
      </c>
      <c r="F1191" s="43" t="s">
        <v>551</v>
      </c>
      <c r="G1191">
        <v>540</v>
      </c>
      <c r="H1191">
        <v>540</v>
      </c>
      <c r="I1191" s="43" t="s">
        <v>1087</v>
      </c>
      <c r="J1191" s="43" t="s">
        <v>1027</v>
      </c>
      <c r="K1191" s="43" t="s">
        <v>179</v>
      </c>
      <c r="L1191" s="43" t="str">
        <f>IF(AND(Home!$A$1&gt;=Leave[[#This Row],[Start Time]],Home!$A$1&lt;=Leave[[#This Row],[End Time]]),"Aplica","No Aplica")</f>
        <v>No Aplica</v>
      </c>
      <c r="M1191" s="43" t="str">
        <f>IF(AND(Home!$A$1&gt;=Leave[[#This Row],[Start Time]],Home!$A$1&lt;=Leave[[#This Row],[End Time]]),Home!$A$1,"No Aplica")</f>
        <v>No Aplica</v>
      </c>
      <c r="N1191" s="43" t="str">
        <f>Leave[[#This Row],[User Code (Owning User) (Usuario)]]&amp;Leave[[#This Row],[fecha activa]]</f>
        <v>MIE2024230415224No Aplica</v>
      </c>
    </row>
    <row r="1192" spans="1:14" x14ac:dyDescent="0.3">
      <c r="A1192" s="43" t="s">
        <v>471</v>
      </c>
      <c r="B1192" s="3">
        <v>45913</v>
      </c>
      <c r="C1192" s="3">
        <v>45913</v>
      </c>
      <c r="D1192" s="43" t="s">
        <v>1708</v>
      </c>
      <c r="E1192" s="43" t="s">
        <v>550</v>
      </c>
      <c r="F1192" s="43" t="s">
        <v>551</v>
      </c>
      <c r="G1192">
        <v>180</v>
      </c>
      <c r="H1192">
        <v>180</v>
      </c>
      <c r="I1192" s="43" t="s">
        <v>1087</v>
      </c>
      <c r="J1192" s="43" t="s">
        <v>1027</v>
      </c>
      <c r="K1192" s="43" t="s">
        <v>179</v>
      </c>
      <c r="L1192" s="43" t="str">
        <f>IF(AND(Home!$A$1&gt;=Leave[[#This Row],[Start Time]],Home!$A$1&lt;=Leave[[#This Row],[End Time]]),"Aplica","No Aplica")</f>
        <v>No Aplica</v>
      </c>
      <c r="M1192" s="43" t="str">
        <f>IF(AND(Home!$A$1&gt;=Leave[[#This Row],[Start Time]],Home!$A$1&lt;=Leave[[#This Row],[End Time]]),Home!$A$1,"No Aplica")</f>
        <v>No Aplica</v>
      </c>
      <c r="N1192" s="43" t="str">
        <f>Leave[[#This Row],[User Code (Owning User) (Usuario)]]&amp;Leave[[#This Row],[fecha activa]]</f>
        <v>MIE2024230415224No Aplica</v>
      </c>
    </row>
    <row r="1193" spans="1:14" x14ac:dyDescent="0.3">
      <c r="A1193" s="43" t="s">
        <v>471</v>
      </c>
      <c r="B1193" s="3">
        <v>45912</v>
      </c>
      <c r="C1193" s="3">
        <v>45912</v>
      </c>
      <c r="D1193" s="43" t="s">
        <v>1708</v>
      </c>
      <c r="E1193" s="43" t="s">
        <v>550</v>
      </c>
      <c r="F1193" s="43" t="s">
        <v>551</v>
      </c>
      <c r="G1193">
        <v>180</v>
      </c>
      <c r="H1193">
        <v>180</v>
      </c>
      <c r="I1193" s="43" t="s">
        <v>1087</v>
      </c>
      <c r="J1193" s="43" t="s">
        <v>1027</v>
      </c>
      <c r="K1193" s="43" t="s">
        <v>179</v>
      </c>
      <c r="L1193" s="43" t="str">
        <f>IF(AND(Home!$A$1&gt;=Leave[[#This Row],[Start Time]],Home!$A$1&lt;=Leave[[#This Row],[End Time]]),"Aplica","No Aplica")</f>
        <v>No Aplica</v>
      </c>
      <c r="M1193" s="43" t="str">
        <f>IF(AND(Home!$A$1&gt;=Leave[[#This Row],[Start Time]],Home!$A$1&lt;=Leave[[#This Row],[End Time]]),Home!$A$1,"No Aplica")</f>
        <v>No Aplica</v>
      </c>
      <c r="N1193" s="43" t="str">
        <f>Leave[[#This Row],[User Code (Owning User) (Usuario)]]&amp;Leave[[#This Row],[fecha activa]]</f>
        <v>MIE2024230415224No Aplica</v>
      </c>
    </row>
    <row r="1194" spans="1:14" x14ac:dyDescent="0.3">
      <c r="A1194" s="43" t="s">
        <v>471</v>
      </c>
      <c r="B1194" s="3">
        <v>45911</v>
      </c>
      <c r="C1194" s="3">
        <v>45911</v>
      </c>
      <c r="D1194" s="43" t="s">
        <v>1708</v>
      </c>
      <c r="E1194" s="43" t="s">
        <v>550</v>
      </c>
      <c r="F1194" s="43" t="s">
        <v>551</v>
      </c>
      <c r="G1194">
        <v>180</v>
      </c>
      <c r="H1194">
        <v>180</v>
      </c>
      <c r="I1194" s="43" t="s">
        <v>1087</v>
      </c>
      <c r="J1194" s="43" t="s">
        <v>1027</v>
      </c>
      <c r="K1194" s="43" t="s">
        <v>179</v>
      </c>
      <c r="L1194" s="43" t="str">
        <f>IF(AND(Home!$A$1&gt;=Leave[[#This Row],[Start Time]],Home!$A$1&lt;=Leave[[#This Row],[End Time]]),"Aplica","No Aplica")</f>
        <v>No Aplica</v>
      </c>
      <c r="M1194" s="43" t="str">
        <f>IF(AND(Home!$A$1&gt;=Leave[[#This Row],[Start Time]],Home!$A$1&lt;=Leave[[#This Row],[End Time]]),Home!$A$1,"No Aplica")</f>
        <v>No Aplica</v>
      </c>
      <c r="N1194" s="43" t="str">
        <f>Leave[[#This Row],[User Code (Owning User) (Usuario)]]&amp;Leave[[#This Row],[fecha activa]]</f>
        <v>MIE2024230415224No Aplica</v>
      </c>
    </row>
    <row r="1195" spans="1:14" x14ac:dyDescent="0.3">
      <c r="A1195" s="43" t="s">
        <v>471</v>
      </c>
      <c r="B1195" s="3">
        <v>45910</v>
      </c>
      <c r="C1195" s="3">
        <v>45910</v>
      </c>
      <c r="D1195" s="43" t="s">
        <v>1708</v>
      </c>
      <c r="E1195" s="43" t="s">
        <v>550</v>
      </c>
      <c r="F1195" s="43" t="s">
        <v>551</v>
      </c>
      <c r="G1195">
        <v>180</v>
      </c>
      <c r="H1195">
        <v>180</v>
      </c>
      <c r="I1195" s="43" t="s">
        <v>1087</v>
      </c>
      <c r="J1195" s="43" t="s">
        <v>1027</v>
      </c>
      <c r="K1195" s="43" t="s">
        <v>179</v>
      </c>
      <c r="L1195" s="43" t="str">
        <f>IF(AND(Home!$A$1&gt;=Leave[[#This Row],[Start Time]],Home!$A$1&lt;=Leave[[#This Row],[End Time]]),"Aplica","No Aplica")</f>
        <v>No Aplica</v>
      </c>
      <c r="M1195" s="43" t="str">
        <f>IF(AND(Home!$A$1&gt;=Leave[[#This Row],[Start Time]],Home!$A$1&lt;=Leave[[#This Row],[End Time]]),Home!$A$1,"No Aplica")</f>
        <v>No Aplica</v>
      </c>
      <c r="N1195" s="43" t="str">
        <f>Leave[[#This Row],[User Code (Owning User) (Usuario)]]&amp;Leave[[#This Row],[fecha activa]]</f>
        <v>MIE2024230415224No Aplica</v>
      </c>
    </row>
    <row r="1196" spans="1:14" x14ac:dyDescent="0.3">
      <c r="A1196" s="43" t="s">
        <v>471</v>
      </c>
      <c r="B1196" s="3">
        <v>45909</v>
      </c>
      <c r="C1196" s="3">
        <v>45909</v>
      </c>
      <c r="D1196" s="43" t="s">
        <v>472</v>
      </c>
      <c r="E1196" s="43" t="s">
        <v>550</v>
      </c>
      <c r="F1196" s="43" t="s">
        <v>551</v>
      </c>
      <c r="G1196">
        <v>540</v>
      </c>
      <c r="H1196">
        <v>540</v>
      </c>
      <c r="I1196" s="43" t="s">
        <v>1087</v>
      </c>
      <c r="J1196" s="43" t="s">
        <v>1027</v>
      </c>
      <c r="K1196" s="43" t="s">
        <v>179</v>
      </c>
      <c r="L1196" s="43" t="str">
        <f>IF(AND(Home!$A$1&gt;=Leave[[#This Row],[Start Time]],Home!$A$1&lt;=Leave[[#This Row],[End Time]]),"Aplica","No Aplica")</f>
        <v>No Aplica</v>
      </c>
      <c r="M1196" s="43" t="str">
        <f>IF(AND(Home!$A$1&gt;=Leave[[#This Row],[Start Time]],Home!$A$1&lt;=Leave[[#This Row],[End Time]]),Home!$A$1,"No Aplica")</f>
        <v>No Aplica</v>
      </c>
      <c r="N1196" s="43" t="str">
        <f>Leave[[#This Row],[User Code (Owning User) (Usuario)]]&amp;Leave[[#This Row],[fecha activa]]</f>
        <v>MIE2024230415224No Aplica</v>
      </c>
    </row>
    <row r="1197" spans="1:14" x14ac:dyDescent="0.3">
      <c r="A1197" s="43" t="s">
        <v>471</v>
      </c>
      <c r="B1197" s="3">
        <v>45908</v>
      </c>
      <c r="C1197" s="3">
        <v>45908</v>
      </c>
      <c r="D1197" s="43" t="s">
        <v>1708</v>
      </c>
      <c r="E1197" s="43" t="s">
        <v>550</v>
      </c>
      <c r="F1197" s="43" t="s">
        <v>551</v>
      </c>
      <c r="G1197">
        <v>180</v>
      </c>
      <c r="H1197">
        <v>180</v>
      </c>
      <c r="I1197" s="43" t="s">
        <v>1087</v>
      </c>
      <c r="J1197" s="43" t="s">
        <v>1027</v>
      </c>
      <c r="K1197" s="43" t="s">
        <v>179</v>
      </c>
      <c r="L1197" s="43" t="str">
        <f>IF(AND(Home!$A$1&gt;=Leave[[#This Row],[Start Time]],Home!$A$1&lt;=Leave[[#This Row],[End Time]]),"Aplica","No Aplica")</f>
        <v>No Aplica</v>
      </c>
      <c r="M1197" s="43" t="str">
        <f>IF(AND(Home!$A$1&gt;=Leave[[#This Row],[Start Time]],Home!$A$1&lt;=Leave[[#This Row],[End Time]]),Home!$A$1,"No Aplica")</f>
        <v>No Aplica</v>
      </c>
      <c r="N1197" s="43" t="str">
        <f>Leave[[#This Row],[User Code (Owning User) (Usuario)]]&amp;Leave[[#This Row],[fecha activa]]</f>
        <v>MIE2024230415224No Aplica</v>
      </c>
    </row>
    <row r="1198" spans="1:14" x14ac:dyDescent="0.3">
      <c r="A1198" s="43" t="s">
        <v>471</v>
      </c>
      <c r="B1198" s="3">
        <v>45906</v>
      </c>
      <c r="C1198" s="3">
        <v>45906</v>
      </c>
      <c r="D1198" s="43" t="s">
        <v>1708</v>
      </c>
      <c r="E1198" s="43" t="s">
        <v>550</v>
      </c>
      <c r="F1198" s="43" t="s">
        <v>551</v>
      </c>
      <c r="G1198">
        <v>180</v>
      </c>
      <c r="H1198">
        <v>180</v>
      </c>
      <c r="I1198" s="43" t="s">
        <v>1087</v>
      </c>
      <c r="J1198" s="43" t="s">
        <v>1027</v>
      </c>
      <c r="K1198" s="43" t="s">
        <v>179</v>
      </c>
      <c r="L1198" s="43" t="str">
        <f>IF(AND(Home!$A$1&gt;=Leave[[#This Row],[Start Time]],Home!$A$1&lt;=Leave[[#This Row],[End Time]]),"Aplica","No Aplica")</f>
        <v>No Aplica</v>
      </c>
      <c r="M1198" s="43" t="str">
        <f>IF(AND(Home!$A$1&gt;=Leave[[#This Row],[Start Time]],Home!$A$1&lt;=Leave[[#This Row],[End Time]]),Home!$A$1,"No Aplica")</f>
        <v>No Aplica</v>
      </c>
      <c r="N1198" s="43" t="str">
        <f>Leave[[#This Row],[User Code (Owning User) (Usuario)]]&amp;Leave[[#This Row],[fecha activa]]</f>
        <v>MIE2024230415224No Aplica</v>
      </c>
    </row>
    <row r="1199" spans="1:14" x14ac:dyDescent="0.3">
      <c r="A1199" s="43" t="s">
        <v>471</v>
      </c>
      <c r="B1199" s="3">
        <v>45905</v>
      </c>
      <c r="C1199" s="3">
        <v>45905</v>
      </c>
      <c r="D1199" s="43" t="s">
        <v>1708</v>
      </c>
      <c r="E1199" s="43" t="s">
        <v>550</v>
      </c>
      <c r="F1199" s="43" t="s">
        <v>551</v>
      </c>
      <c r="G1199">
        <v>180</v>
      </c>
      <c r="H1199">
        <v>180</v>
      </c>
      <c r="I1199" s="43" t="s">
        <v>1087</v>
      </c>
      <c r="J1199" s="43" t="s">
        <v>1027</v>
      </c>
      <c r="K1199" s="43" t="s">
        <v>179</v>
      </c>
      <c r="L1199" s="43" t="str">
        <f>IF(AND(Home!$A$1&gt;=Leave[[#This Row],[Start Time]],Home!$A$1&lt;=Leave[[#This Row],[End Time]]),"Aplica","No Aplica")</f>
        <v>No Aplica</v>
      </c>
      <c r="M1199" s="43" t="str">
        <f>IF(AND(Home!$A$1&gt;=Leave[[#This Row],[Start Time]],Home!$A$1&lt;=Leave[[#This Row],[End Time]]),Home!$A$1,"No Aplica")</f>
        <v>No Aplica</v>
      </c>
      <c r="N1199" s="43" t="str">
        <f>Leave[[#This Row],[User Code (Owning User) (Usuario)]]&amp;Leave[[#This Row],[fecha activa]]</f>
        <v>MIE2024230415224No Aplica</v>
      </c>
    </row>
    <row r="1200" spans="1:14" x14ac:dyDescent="0.3">
      <c r="A1200" s="43" t="s">
        <v>471</v>
      </c>
      <c r="B1200" s="3">
        <v>45904</v>
      </c>
      <c r="C1200" s="3">
        <v>45904</v>
      </c>
      <c r="D1200" s="43" t="s">
        <v>1708</v>
      </c>
      <c r="E1200" s="43" t="s">
        <v>550</v>
      </c>
      <c r="F1200" s="43" t="s">
        <v>551</v>
      </c>
      <c r="G1200">
        <v>180</v>
      </c>
      <c r="H1200">
        <v>180</v>
      </c>
      <c r="I1200" s="43" t="s">
        <v>1087</v>
      </c>
      <c r="J1200" s="43" t="s">
        <v>1027</v>
      </c>
      <c r="K1200" s="43" t="s">
        <v>179</v>
      </c>
      <c r="L1200" s="43" t="str">
        <f>IF(AND(Home!$A$1&gt;=Leave[[#This Row],[Start Time]],Home!$A$1&lt;=Leave[[#This Row],[End Time]]),"Aplica","No Aplica")</f>
        <v>No Aplica</v>
      </c>
      <c r="M1200" s="43" t="str">
        <f>IF(AND(Home!$A$1&gt;=Leave[[#This Row],[Start Time]],Home!$A$1&lt;=Leave[[#This Row],[End Time]]),Home!$A$1,"No Aplica")</f>
        <v>No Aplica</v>
      </c>
      <c r="N1200" s="43" t="str">
        <f>Leave[[#This Row],[User Code (Owning User) (Usuario)]]&amp;Leave[[#This Row],[fecha activa]]</f>
        <v>MIE2024230415224No Aplica</v>
      </c>
    </row>
    <row r="1201" spans="1:14" x14ac:dyDescent="0.3">
      <c r="A1201" s="43" t="s">
        <v>471</v>
      </c>
      <c r="B1201" s="3">
        <v>45903</v>
      </c>
      <c r="C1201" s="3">
        <v>45903</v>
      </c>
      <c r="D1201" s="43" t="s">
        <v>1708</v>
      </c>
      <c r="E1201" s="43" t="s">
        <v>550</v>
      </c>
      <c r="F1201" s="43" t="s">
        <v>551</v>
      </c>
      <c r="G1201">
        <v>180</v>
      </c>
      <c r="H1201">
        <v>180</v>
      </c>
      <c r="I1201" s="43" t="s">
        <v>1087</v>
      </c>
      <c r="J1201" s="43" t="s">
        <v>1027</v>
      </c>
      <c r="K1201" s="43" t="s">
        <v>179</v>
      </c>
      <c r="L1201" s="43" t="str">
        <f>IF(AND(Home!$A$1&gt;=Leave[[#This Row],[Start Time]],Home!$A$1&lt;=Leave[[#This Row],[End Time]]),"Aplica","No Aplica")</f>
        <v>No Aplica</v>
      </c>
      <c r="M1201" s="43" t="str">
        <f>IF(AND(Home!$A$1&gt;=Leave[[#This Row],[Start Time]],Home!$A$1&lt;=Leave[[#This Row],[End Time]]),Home!$A$1,"No Aplica")</f>
        <v>No Aplica</v>
      </c>
      <c r="N1201" s="43" t="str">
        <f>Leave[[#This Row],[User Code (Owning User) (Usuario)]]&amp;Leave[[#This Row],[fecha activa]]</f>
        <v>MIE2024230415224No Aplica</v>
      </c>
    </row>
    <row r="1202" spans="1:14" x14ac:dyDescent="0.3">
      <c r="A1202" s="43" t="s">
        <v>471</v>
      </c>
      <c r="B1202" s="3">
        <v>45901</v>
      </c>
      <c r="C1202" s="3">
        <v>45901</v>
      </c>
      <c r="D1202" s="43" t="s">
        <v>1708</v>
      </c>
      <c r="E1202" s="43" t="s">
        <v>550</v>
      </c>
      <c r="F1202" s="43" t="s">
        <v>551</v>
      </c>
      <c r="G1202">
        <v>180</v>
      </c>
      <c r="H1202">
        <v>180</v>
      </c>
      <c r="I1202" s="43" t="s">
        <v>1087</v>
      </c>
      <c r="J1202" s="43" t="s">
        <v>1027</v>
      </c>
      <c r="K1202" s="43" t="s">
        <v>179</v>
      </c>
      <c r="L1202" s="43" t="str">
        <f>IF(AND(Home!$A$1&gt;=Leave[[#This Row],[Start Time]],Home!$A$1&lt;=Leave[[#This Row],[End Time]]),"Aplica","No Aplica")</f>
        <v>No Aplica</v>
      </c>
      <c r="M1202" s="43" t="str">
        <f>IF(AND(Home!$A$1&gt;=Leave[[#This Row],[Start Time]],Home!$A$1&lt;=Leave[[#This Row],[End Time]]),Home!$A$1,"No Aplica")</f>
        <v>No Aplica</v>
      </c>
      <c r="N1202" s="43" t="str">
        <f>Leave[[#This Row],[User Code (Owning User) (Usuario)]]&amp;Leave[[#This Row],[fecha activa]]</f>
        <v>MIE2024230415224No Aplica</v>
      </c>
    </row>
    <row r="1203" spans="1:14" x14ac:dyDescent="0.3">
      <c r="A1203" s="43" t="s">
        <v>465</v>
      </c>
      <c r="B1203" s="3">
        <v>45907</v>
      </c>
      <c r="C1203" s="3">
        <v>45907</v>
      </c>
      <c r="D1203" s="43" t="s">
        <v>499</v>
      </c>
      <c r="E1203" s="43" t="s">
        <v>550</v>
      </c>
      <c r="F1203" s="43" t="s">
        <v>551</v>
      </c>
      <c r="G1203">
        <v>540</v>
      </c>
      <c r="H1203">
        <v>540</v>
      </c>
      <c r="I1203" s="43" t="s">
        <v>1087</v>
      </c>
      <c r="J1203" s="43" t="s">
        <v>1027</v>
      </c>
      <c r="K1203" s="43" t="s">
        <v>179</v>
      </c>
      <c r="L1203" s="43" t="str">
        <f>IF(AND(Home!$A$1&gt;=Leave[[#This Row],[Start Time]],Home!$A$1&lt;=Leave[[#This Row],[End Time]]),"Aplica","No Aplica")</f>
        <v>No Aplica</v>
      </c>
      <c r="M1203" s="43" t="str">
        <f>IF(AND(Home!$A$1&gt;=Leave[[#This Row],[Start Time]],Home!$A$1&lt;=Leave[[#This Row],[End Time]]),Home!$A$1,"No Aplica")</f>
        <v>No Aplica</v>
      </c>
      <c r="N1203" s="43" t="str">
        <f>Leave[[#This Row],[User Code (Owning User) (Usuario)]]&amp;Leave[[#This Row],[fecha activa]]</f>
        <v>MIE2024230415224No Aplica</v>
      </c>
    </row>
    <row r="1204" spans="1:14" x14ac:dyDescent="0.3">
      <c r="A1204" s="43" t="s">
        <v>471</v>
      </c>
      <c r="B1204" s="3">
        <v>45902</v>
      </c>
      <c r="C1204" s="3">
        <v>45902</v>
      </c>
      <c r="D1204" s="43" t="s">
        <v>472</v>
      </c>
      <c r="E1204" s="43" t="s">
        <v>550</v>
      </c>
      <c r="F1204" s="43" t="s">
        <v>551</v>
      </c>
      <c r="G1204">
        <v>540</v>
      </c>
      <c r="H1204">
        <v>540</v>
      </c>
      <c r="I1204" s="43" t="s">
        <v>1087</v>
      </c>
      <c r="J1204" s="43" t="s">
        <v>1027</v>
      </c>
      <c r="K1204" s="43" t="s">
        <v>179</v>
      </c>
      <c r="L1204" s="43" t="str">
        <f>IF(AND(Home!$A$1&gt;=Leave[[#This Row],[Start Time]],Home!$A$1&lt;=Leave[[#This Row],[End Time]]),"Aplica","No Aplica")</f>
        <v>No Aplica</v>
      </c>
      <c r="M1204" s="43" t="str">
        <f>IF(AND(Home!$A$1&gt;=Leave[[#This Row],[Start Time]],Home!$A$1&lt;=Leave[[#This Row],[End Time]]),Home!$A$1,"No Aplica")</f>
        <v>No Aplica</v>
      </c>
      <c r="N1204" s="43" t="str">
        <f>Leave[[#This Row],[User Code (Owning User) (Usuario)]]&amp;Leave[[#This Row],[fecha activa]]</f>
        <v>MIE2024230415224No Aplica</v>
      </c>
    </row>
    <row r="1205" spans="1:14" x14ac:dyDescent="0.3">
      <c r="A1205" s="43" t="s">
        <v>471</v>
      </c>
      <c r="B1205" s="3">
        <v>45922</v>
      </c>
      <c r="C1205" s="3">
        <v>45922</v>
      </c>
      <c r="D1205" s="43" t="s">
        <v>1595</v>
      </c>
      <c r="E1205" s="43" t="s">
        <v>1850</v>
      </c>
      <c r="F1205" s="43" t="s">
        <v>1852</v>
      </c>
      <c r="G1205">
        <v>540</v>
      </c>
      <c r="H1205">
        <v>540</v>
      </c>
      <c r="I1205" s="43" t="s">
        <v>1851</v>
      </c>
      <c r="J1205" s="43" t="s">
        <v>1040</v>
      </c>
      <c r="K1205" s="43" t="s">
        <v>179</v>
      </c>
      <c r="L1205" s="43" t="str">
        <f>IF(AND(Home!$A$1&gt;=Leave[[#This Row],[Start Time]],Home!$A$1&lt;=Leave[[#This Row],[End Time]]),"Aplica","No Aplica")</f>
        <v>Aplica</v>
      </c>
      <c r="M1205" s="43">
        <f>IF(AND(Home!$A$1&gt;=Leave[[#This Row],[Start Time]],Home!$A$1&lt;=Leave[[#This Row],[End Time]]),Home!$A$1,"No Aplica")</f>
        <v>45922</v>
      </c>
      <c r="N1205" s="43" t="str">
        <f>Leave[[#This Row],[User Code (Owning User) (Usuario)]]&amp;Leave[[#This Row],[fecha activa]]</f>
        <v>MIE202530052323845922</v>
      </c>
    </row>
    <row r="1206" spans="1:14" x14ac:dyDescent="0.3">
      <c r="A1206" s="43" t="s">
        <v>468</v>
      </c>
      <c r="B1206" s="3">
        <v>45928</v>
      </c>
      <c r="C1206" s="3">
        <v>45928</v>
      </c>
      <c r="D1206" s="43" t="s">
        <v>499</v>
      </c>
      <c r="E1206" s="43" t="s">
        <v>1850</v>
      </c>
      <c r="F1206" s="43" t="s">
        <v>1852</v>
      </c>
      <c r="G1206">
        <v>540</v>
      </c>
      <c r="H1206">
        <v>540</v>
      </c>
      <c r="I1206" s="43" t="s">
        <v>1851</v>
      </c>
      <c r="J1206" s="43" t="s">
        <v>1040</v>
      </c>
      <c r="K1206" s="43" t="s">
        <v>179</v>
      </c>
      <c r="L1206" s="43" t="str">
        <f>IF(AND(Home!$A$1&gt;=Leave[[#This Row],[Start Time]],Home!$A$1&lt;=Leave[[#This Row],[End Time]]),"Aplica","No Aplica")</f>
        <v>No Aplica</v>
      </c>
      <c r="M1206" s="43" t="str">
        <f>IF(AND(Home!$A$1&gt;=Leave[[#This Row],[Start Time]],Home!$A$1&lt;=Leave[[#This Row],[End Time]]),Home!$A$1,"No Aplica")</f>
        <v>No Aplica</v>
      </c>
      <c r="N1206" s="43" t="str">
        <f>Leave[[#This Row],[User Code (Owning User) (Usuario)]]&amp;Leave[[#This Row],[fecha activa]]</f>
        <v>MIE2025300523238No Aplica</v>
      </c>
    </row>
    <row r="1207" spans="1:14" x14ac:dyDescent="0.3">
      <c r="A1207" s="43" t="s">
        <v>468</v>
      </c>
      <c r="B1207" s="3">
        <v>45921</v>
      </c>
      <c r="C1207" s="3">
        <v>45921</v>
      </c>
      <c r="D1207" s="43" t="s">
        <v>635</v>
      </c>
      <c r="E1207" s="43" t="s">
        <v>1850</v>
      </c>
      <c r="F1207" s="43" t="s">
        <v>1852</v>
      </c>
      <c r="G1207">
        <v>540</v>
      </c>
      <c r="H1207">
        <v>540</v>
      </c>
      <c r="I1207" s="43" t="s">
        <v>1851</v>
      </c>
      <c r="J1207" s="43" t="s">
        <v>1040</v>
      </c>
      <c r="K1207" s="43" t="s">
        <v>179</v>
      </c>
      <c r="L1207" s="43" t="str">
        <f>IF(AND(Home!$A$1&gt;=Leave[[#This Row],[Start Time]],Home!$A$1&lt;=Leave[[#This Row],[End Time]]),"Aplica","No Aplica")</f>
        <v>No Aplica</v>
      </c>
      <c r="M1207" s="43" t="str">
        <f>IF(AND(Home!$A$1&gt;=Leave[[#This Row],[Start Time]],Home!$A$1&lt;=Leave[[#This Row],[End Time]]),Home!$A$1,"No Aplica")</f>
        <v>No Aplica</v>
      </c>
      <c r="N1207" s="43" t="str">
        <f>Leave[[#This Row],[User Code (Owning User) (Usuario)]]&amp;Leave[[#This Row],[fecha activa]]</f>
        <v>MIE2025300523238No Aplica</v>
      </c>
    </row>
    <row r="1208" spans="1:14" x14ac:dyDescent="0.3">
      <c r="A1208" s="43" t="s">
        <v>465</v>
      </c>
      <c r="B1208" s="3">
        <v>45903</v>
      </c>
      <c r="C1208" s="3">
        <v>45903</v>
      </c>
      <c r="D1208" s="43" t="s">
        <v>2849</v>
      </c>
      <c r="E1208" s="43" t="s">
        <v>1850</v>
      </c>
      <c r="F1208" s="43" t="s">
        <v>1852</v>
      </c>
      <c r="G1208">
        <v>120</v>
      </c>
      <c r="H1208">
        <v>120</v>
      </c>
      <c r="I1208" s="43" t="s">
        <v>1851</v>
      </c>
      <c r="J1208" s="43" t="s">
        <v>1040</v>
      </c>
      <c r="K1208" s="43" t="s">
        <v>179</v>
      </c>
      <c r="L1208" s="43" t="str">
        <f>IF(AND(Home!$A$1&gt;=Leave[[#This Row],[Start Time]],Home!$A$1&lt;=Leave[[#This Row],[End Time]]),"Aplica","No Aplica")</f>
        <v>No Aplica</v>
      </c>
      <c r="M1208" s="43" t="str">
        <f>IF(AND(Home!$A$1&gt;=Leave[[#This Row],[Start Time]],Home!$A$1&lt;=Leave[[#This Row],[End Time]]),Home!$A$1,"No Aplica")</f>
        <v>No Aplica</v>
      </c>
      <c r="N1208" s="43" t="str">
        <f>Leave[[#This Row],[User Code (Owning User) (Usuario)]]&amp;Leave[[#This Row],[fecha activa]]</f>
        <v>MIE2025300523238No Aplica</v>
      </c>
    </row>
    <row r="1209" spans="1:14" x14ac:dyDescent="0.3">
      <c r="A1209" s="43" t="s">
        <v>471</v>
      </c>
      <c r="B1209" s="3">
        <v>45903</v>
      </c>
      <c r="C1209" s="3">
        <v>45903</v>
      </c>
      <c r="D1209" s="43" t="s">
        <v>2850</v>
      </c>
      <c r="E1209" s="43" t="s">
        <v>1850</v>
      </c>
      <c r="F1209" s="43" t="s">
        <v>1852</v>
      </c>
      <c r="G1209">
        <v>270</v>
      </c>
      <c r="H1209">
        <v>270</v>
      </c>
      <c r="I1209" s="43" t="s">
        <v>1851</v>
      </c>
      <c r="J1209" s="43" t="s">
        <v>1040</v>
      </c>
      <c r="K1209" s="43" t="s">
        <v>179</v>
      </c>
      <c r="L1209" s="43" t="str">
        <f>IF(AND(Home!$A$1&gt;=Leave[[#This Row],[Start Time]],Home!$A$1&lt;=Leave[[#This Row],[End Time]]),"Aplica","No Aplica")</f>
        <v>No Aplica</v>
      </c>
      <c r="M1209" s="43" t="str">
        <f>IF(AND(Home!$A$1&gt;=Leave[[#This Row],[Start Time]],Home!$A$1&lt;=Leave[[#This Row],[End Time]]),Home!$A$1,"No Aplica")</f>
        <v>No Aplica</v>
      </c>
      <c r="N1209" s="43" t="str">
        <f>Leave[[#This Row],[User Code (Owning User) (Usuario)]]&amp;Leave[[#This Row],[fecha activa]]</f>
        <v>MIE2025300523238No Aplica</v>
      </c>
    </row>
    <row r="1210" spans="1:14" x14ac:dyDescent="0.3">
      <c r="A1210" s="43" t="s">
        <v>468</v>
      </c>
      <c r="B1210" s="3">
        <v>45914</v>
      </c>
      <c r="C1210" s="3">
        <v>45914</v>
      </c>
      <c r="D1210" s="43" t="s">
        <v>499</v>
      </c>
      <c r="E1210" s="43" t="s">
        <v>1850</v>
      </c>
      <c r="F1210" s="43" t="s">
        <v>1852</v>
      </c>
      <c r="G1210">
        <v>540</v>
      </c>
      <c r="H1210">
        <v>540</v>
      </c>
      <c r="I1210" s="43" t="s">
        <v>1851</v>
      </c>
      <c r="J1210" s="43" t="s">
        <v>1040</v>
      </c>
      <c r="K1210" s="43" t="s">
        <v>179</v>
      </c>
      <c r="L1210" s="43" t="str">
        <f>IF(AND(Home!$A$1&gt;=Leave[[#This Row],[Start Time]],Home!$A$1&lt;=Leave[[#This Row],[End Time]]),"Aplica","No Aplica")</f>
        <v>No Aplica</v>
      </c>
      <c r="M1210" s="43" t="str">
        <f>IF(AND(Home!$A$1&gt;=Leave[[#This Row],[Start Time]],Home!$A$1&lt;=Leave[[#This Row],[End Time]]),Home!$A$1,"No Aplica")</f>
        <v>No Aplica</v>
      </c>
      <c r="N1210" s="43" t="str">
        <f>Leave[[#This Row],[User Code (Owning User) (Usuario)]]&amp;Leave[[#This Row],[fecha activa]]</f>
        <v>MIE2025300523238No Aplica</v>
      </c>
    </row>
    <row r="1211" spans="1:14" x14ac:dyDescent="0.3">
      <c r="A1211" s="43" t="s">
        <v>468</v>
      </c>
      <c r="B1211" s="3">
        <v>45907</v>
      </c>
      <c r="C1211" s="3">
        <v>45907</v>
      </c>
      <c r="D1211" s="43" t="s">
        <v>499</v>
      </c>
      <c r="E1211" s="43" t="s">
        <v>1850</v>
      </c>
      <c r="F1211" s="43" t="s">
        <v>1852</v>
      </c>
      <c r="G1211">
        <v>540</v>
      </c>
      <c r="H1211">
        <v>540</v>
      </c>
      <c r="I1211" s="43" t="s">
        <v>1851</v>
      </c>
      <c r="J1211" s="43" t="s">
        <v>1040</v>
      </c>
      <c r="K1211" s="43" t="s">
        <v>179</v>
      </c>
      <c r="L1211" s="43" t="str">
        <f>IF(AND(Home!$A$1&gt;=Leave[[#This Row],[Start Time]],Home!$A$1&lt;=Leave[[#This Row],[End Time]]),"Aplica","No Aplica")</f>
        <v>No Aplica</v>
      </c>
      <c r="M1211" s="43" t="str">
        <f>IF(AND(Home!$A$1&gt;=Leave[[#This Row],[Start Time]],Home!$A$1&lt;=Leave[[#This Row],[End Time]]),Home!$A$1,"No Aplica")</f>
        <v>No Aplica</v>
      </c>
      <c r="N1211" s="43" t="str">
        <f>Leave[[#This Row],[User Code (Owning User) (Usuario)]]&amp;Leave[[#This Row],[fecha activa]]</f>
        <v>MIE2025300523238No Aplica</v>
      </c>
    </row>
    <row r="1212" spans="1:14" x14ac:dyDescent="0.3">
      <c r="A1212" s="43" t="s">
        <v>471</v>
      </c>
      <c r="B1212" s="3">
        <v>45910</v>
      </c>
      <c r="C1212" s="3">
        <v>45910</v>
      </c>
      <c r="D1212" s="43" t="s">
        <v>2967</v>
      </c>
      <c r="E1212" s="43" t="s">
        <v>2980</v>
      </c>
      <c r="F1212" s="43" t="s">
        <v>2982</v>
      </c>
      <c r="G1212">
        <v>510</v>
      </c>
      <c r="H1212">
        <v>510</v>
      </c>
      <c r="I1212" s="43" t="s">
        <v>2981</v>
      </c>
      <c r="J1212" s="43" t="s">
        <v>1042</v>
      </c>
      <c r="K1212" s="43" t="s">
        <v>178</v>
      </c>
      <c r="L1212" s="43" t="str">
        <f>IF(AND(Home!$A$1&gt;=Leave[[#This Row],[Start Time]],Home!$A$1&lt;=Leave[[#This Row],[End Time]]),"Aplica","No Aplica")</f>
        <v>No Aplica</v>
      </c>
      <c r="M1212" s="43" t="str">
        <f>IF(AND(Home!$A$1&gt;=Leave[[#This Row],[Start Time]],Home!$A$1&lt;=Leave[[#This Row],[End Time]]),Home!$A$1,"No Aplica")</f>
        <v>No Aplica</v>
      </c>
      <c r="N1212" s="43" t="str">
        <f>Leave[[#This Row],[User Code (Owning User) (Usuario)]]&amp;Leave[[#This Row],[fecha activa]]</f>
        <v>MIE2025050924303No Aplica</v>
      </c>
    </row>
    <row r="1213" spans="1:14" x14ac:dyDescent="0.3">
      <c r="A1213" s="43" t="s">
        <v>471</v>
      </c>
      <c r="B1213" s="3">
        <v>45909</v>
      </c>
      <c r="C1213" s="3">
        <v>45909</v>
      </c>
      <c r="D1213" s="43" t="s">
        <v>2967</v>
      </c>
      <c r="E1213" s="43" t="s">
        <v>2980</v>
      </c>
      <c r="F1213" s="43" t="s">
        <v>2982</v>
      </c>
      <c r="G1213">
        <v>540</v>
      </c>
      <c r="H1213">
        <v>540</v>
      </c>
      <c r="I1213" s="43" t="s">
        <v>2981</v>
      </c>
      <c r="J1213" s="43" t="s">
        <v>1042</v>
      </c>
      <c r="K1213" s="43" t="s">
        <v>178</v>
      </c>
      <c r="L1213" s="43" t="str">
        <f>IF(AND(Home!$A$1&gt;=Leave[[#This Row],[Start Time]],Home!$A$1&lt;=Leave[[#This Row],[End Time]]),"Aplica","No Aplica")</f>
        <v>No Aplica</v>
      </c>
      <c r="M1213" s="43" t="str">
        <f>IF(AND(Home!$A$1&gt;=Leave[[#This Row],[Start Time]],Home!$A$1&lt;=Leave[[#This Row],[End Time]]),Home!$A$1,"No Aplica")</f>
        <v>No Aplica</v>
      </c>
      <c r="N1213" s="43" t="str">
        <f>Leave[[#This Row],[User Code (Owning User) (Usuario)]]&amp;Leave[[#This Row],[fecha activa]]</f>
        <v>MIE2025050924303No Aplica</v>
      </c>
    </row>
    <row r="1214" spans="1:14" x14ac:dyDescent="0.3">
      <c r="A1214" s="43" t="s">
        <v>476</v>
      </c>
      <c r="B1214" s="3">
        <v>45908</v>
      </c>
      <c r="C1214" s="3">
        <v>45908</v>
      </c>
      <c r="D1214" s="43" t="s">
        <v>475</v>
      </c>
      <c r="E1214" s="43" t="s">
        <v>2980</v>
      </c>
      <c r="F1214" s="43" t="s">
        <v>2982</v>
      </c>
      <c r="G1214">
        <v>540</v>
      </c>
      <c r="H1214">
        <v>540</v>
      </c>
      <c r="I1214" s="43" t="s">
        <v>2981</v>
      </c>
      <c r="J1214" s="43" t="s">
        <v>1042</v>
      </c>
      <c r="K1214" s="43" t="s">
        <v>178</v>
      </c>
      <c r="L1214" s="43" t="str">
        <f>IF(AND(Home!$A$1&gt;=Leave[[#This Row],[Start Time]],Home!$A$1&lt;=Leave[[#This Row],[End Time]]),"Aplica","No Aplica")</f>
        <v>No Aplica</v>
      </c>
      <c r="M1214" s="43" t="str">
        <f>IF(AND(Home!$A$1&gt;=Leave[[#This Row],[Start Time]],Home!$A$1&lt;=Leave[[#This Row],[End Time]]),Home!$A$1,"No Aplica")</f>
        <v>No Aplica</v>
      </c>
      <c r="N1214" s="43" t="str">
        <f>Leave[[#This Row],[User Code (Owning User) (Usuario)]]&amp;Leave[[#This Row],[fecha activa]]</f>
        <v>MIE2025050924303No Aplica</v>
      </c>
    </row>
    <row r="1215" spans="1:14" x14ac:dyDescent="0.3">
      <c r="A1215" s="43" t="s">
        <v>471</v>
      </c>
      <c r="B1215" s="3">
        <v>45921</v>
      </c>
      <c r="C1215" s="3">
        <v>45921</v>
      </c>
      <c r="D1215" s="43" t="s">
        <v>491</v>
      </c>
      <c r="E1215" s="43" t="s">
        <v>313</v>
      </c>
      <c r="F1215" s="43" t="s">
        <v>314</v>
      </c>
      <c r="G1215">
        <v>60</v>
      </c>
      <c r="H1215">
        <v>60</v>
      </c>
      <c r="I1215" s="43" t="s">
        <v>1228</v>
      </c>
      <c r="J1215" s="43" t="s">
        <v>2210</v>
      </c>
      <c r="K1215" s="43" t="s">
        <v>178</v>
      </c>
      <c r="L1215" s="43" t="str">
        <f>IF(AND(Home!$A$1&gt;=Leave[[#This Row],[Start Time]],Home!$A$1&lt;=Leave[[#This Row],[End Time]]),"Aplica","No Aplica")</f>
        <v>No Aplica</v>
      </c>
      <c r="M1215" s="43" t="str">
        <f>IF(AND(Home!$A$1&gt;=Leave[[#This Row],[Start Time]],Home!$A$1&lt;=Leave[[#This Row],[End Time]]),Home!$A$1,"No Aplica")</f>
        <v>No Aplica</v>
      </c>
      <c r="N1215" s="43" t="str">
        <f>Leave[[#This Row],[User Code (Owning User) (Usuario)]]&amp;Leave[[#This Row],[fecha activa]]</f>
        <v>MIE2023010611503No Aplica</v>
      </c>
    </row>
    <row r="1216" spans="1:14" x14ac:dyDescent="0.3">
      <c r="A1216" s="43" t="s">
        <v>471</v>
      </c>
      <c r="B1216" s="3">
        <v>45915</v>
      </c>
      <c r="C1216" s="3">
        <v>45915</v>
      </c>
      <c r="D1216" s="43" t="s">
        <v>621</v>
      </c>
      <c r="E1216" s="43" t="s">
        <v>313</v>
      </c>
      <c r="F1216" s="43" t="s">
        <v>314</v>
      </c>
      <c r="G1216">
        <v>240</v>
      </c>
      <c r="H1216">
        <v>240</v>
      </c>
      <c r="I1216" s="43" t="s">
        <v>1228</v>
      </c>
      <c r="J1216" s="43" t="s">
        <v>2210</v>
      </c>
      <c r="K1216" s="43" t="s">
        <v>178</v>
      </c>
      <c r="L1216" s="43" t="str">
        <f>IF(AND(Home!$A$1&gt;=Leave[[#This Row],[Start Time]],Home!$A$1&lt;=Leave[[#This Row],[End Time]]),"Aplica","No Aplica")</f>
        <v>No Aplica</v>
      </c>
      <c r="M1216" s="43" t="str">
        <f>IF(AND(Home!$A$1&gt;=Leave[[#This Row],[Start Time]],Home!$A$1&lt;=Leave[[#This Row],[End Time]]),Home!$A$1,"No Aplica")</f>
        <v>No Aplica</v>
      </c>
      <c r="N1216" s="43" t="str">
        <f>Leave[[#This Row],[User Code (Owning User) (Usuario)]]&amp;Leave[[#This Row],[fecha activa]]</f>
        <v>MIE2023010611503No Aplica</v>
      </c>
    </row>
    <row r="1217" spans="1:14" x14ac:dyDescent="0.3">
      <c r="A1217" s="43" t="s">
        <v>471</v>
      </c>
      <c r="B1217" s="3">
        <v>45911</v>
      </c>
      <c r="C1217" s="3">
        <v>45911</v>
      </c>
      <c r="D1217" s="43" t="s">
        <v>621</v>
      </c>
      <c r="E1217" s="43" t="s">
        <v>313</v>
      </c>
      <c r="F1217" s="43" t="s">
        <v>314</v>
      </c>
      <c r="G1217">
        <v>120</v>
      </c>
      <c r="H1217">
        <v>120</v>
      </c>
      <c r="I1217" s="43" t="s">
        <v>1228</v>
      </c>
      <c r="J1217" s="43" t="s">
        <v>2210</v>
      </c>
      <c r="K1217" s="43" t="s">
        <v>178</v>
      </c>
      <c r="L1217" s="43" t="str">
        <f>IF(AND(Home!$A$1&gt;=Leave[[#This Row],[Start Time]],Home!$A$1&lt;=Leave[[#This Row],[End Time]]),"Aplica","No Aplica")</f>
        <v>No Aplica</v>
      </c>
      <c r="M1217" s="43" t="str">
        <f>IF(AND(Home!$A$1&gt;=Leave[[#This Row],[Start Time]],Home!$A$1&lt;=Leave[[#This Row],[End Time]]),Home!$A$1,"No Aplica")</f>
        <v>No Aplica</v>
      </c>
      <c r="N1217" s="43" t="str">
        <f>Leave[[#This Row],[User Code (Owning User) (Usuario)]]&amp;Leave[[#This Row],[fecha activa]]</f>
        <v>MIE2023010611503No Aplica</v>
      </c>
    </row>
    <row r="1218" spans="1:14" x14ac:dyDescent="0.3">
      <c r="A1218" s="43" t="s">
        <v>471</v>
      </c>
      <c r="B1218" s="3">
        <v>45910</v>
      </c>
      <c r="C1218" s="3">
        <v>45910</v>
      </c>
      <c r="D1218" s="43" t="s">
        <v>621</v>
      </c>
      <c r="E1218" s="43" t="s">
        <v>313</v>
      </c>
      <c r="F1218" s="43" t="s">
        <v>314</v>
      </c>
      <c r="G1218">
        <v>120</v>
      </c>
      <c r="H1218">
        <v>120</v>
      </c>
      <c r="I1218" s="43" t="s">
        <v>1228</v>
      </c>
      <c r="J1218" s="43" t="s">
        <v>2210</v>
      </c>
      <c r="K1218" s="43" t="s">
        <v>178</v>
      </c>
      <c r="L1218" s="43" t="str">
        <f>IF(AND(Home!$A$1&gt;=Leave[[#This Row],[Start Time]],Home!$A$1&lt;=Leave[[#This Row],[End Time]]),"Aplica","No Aplica")</f>
        <v>No Aplica</v>
      </c>
      <c r="M1218" s="43" t="str">
        <f>IF(AND(Home!$A$1&gt;=Leave[[#This Row],[Start Time]],Home!$A$1&lt;=Leave[[#This Row],[End Time]]),Home!$A$1,"No Aplica")</f>
        <v>No Aplica</v>
      </c>
      <c r="N1218" s="43" t="str">
        <f>Leave[[#This Row],[User Code (Owning User) (Usuario)]]&amp;Leave[[#This Row],[fecha activa]]</f>
        <v>MIE2023010611503No Aplica</v>
      </c>
    </row>
    <row r="1219" spans="1:14" x14ac:dyDescent="0.3">
      <c r="A1219" s="43" t="s">
        <v>471</v>
      </c>
      <c r="B1219" s="3">
        <v>45903</v>
      </c>
      <c r="C1219" s="3">
        <v>45903</v>
      </c>
      <c r="D1219" s="43" t="s">
        <v>2838</v>
      </c>
      <c r="E1219" s="43" t="s">
        <v>313</v>
      </c>
      <c r="F1219" s="43" t="s">
        <v>314</v>
      </c>
      <c r="G1219">
        <v>240</v>
      </c>
      <c r="H1219">
        <v>240</v>
      </c>
      <c r="I1219" s="43" t="s">
        <v>1228</v>
      </c>
      <c r="J1219" s="43" t="s">
        <v>2210</v>
      </c>
      <c r="K1219" s="43" t="s">
        <v>178</v>
      </c>
      <c r="L1219" s="43" t="str">
        <f>IF(AND(Home!$A$1&gt;=Leave[[#This Row],[Start Time]],Home!$A$1&lt;=Leave[[#This Row],[End Time]]),"Aplica","No Aplica")</f>
        <v>No Aplica</v>
      </c>
      <c r="M1219" s="43" t="str">
        <f>IF(AND(Home!$A$1&gt;=Leave[[#This Row],[Start Time]],Home!$A$1&lt;=Leave[[#This Row],[End Time]]),Home!$A$1,"No Aplica")</f>
        <v>No Aplica</v>
      </c>
      <c r="N1219" s="43" t="str">
        <f>Leave[[#This Row],[User Code (Owning User) (Usuario)]]&amp;Leave[[#This Row],[fecha activa]]</f>
        <v>MIE2023010611503No Aplica</v>
      </c>
    </row>
    <row r="1220" spans="1:14" x14ac:dyDescent="0.3">
      <c r="A1220" s="43" t="s">
        <v>468</v>
      </c>
      <c r="B1220" s="3">
        <v>45928</v>
      </c>
      <c r="C1220" s="3">
        <v>45928</v>
      </c>
      <c r="D1220" s="43" t="s">
        <v>495</v>
      </c>
      <c r="E1220" s="43" t="s">
        <v>1406</v>
      </c>
      <c r="F1220" s="43" t="s">
        <v>1408</v>
      </c>
      <c r="G1220">
        <v>540</v>
      </c>
      <c r="H1220">
        <v>540</v>
      </c>
      <c r="I1220" s="43" t="s">
        <v>1407</v>
      </c>
      <c r="J1220" s="43" t="s">
        <v>1975</v>
      </c>
      <c r="K1220" s="43" t="s">
        <v>178</v>
      </c>
      <c r="L1220" s="43" t="str">
        <f>IF(AND(Home!$A$1&gt;=Leave[[#This Row],[Start Time]],Home!$A$1&lt;=Leave[[#This Row],[End Time]]),"Aplica","No Aplica")</f>
        <v>No Aplica</v>
      </c>
      <c r="M1220" s="43" t="str">
        <f>IF(AND(Home!$A$1&gt;=Leave[[#This Row],[Start Time]],Home!$A$1&lt;=Leave[[#This Row],[End Time]]),Home!$A$1,"No Aplica")</f>
        <v>No Aplica</v>
      </c>
      <c r="N1220" s="43" t="str">
        <f>Leave[[#This Row],[User Code (Owning User) (Usuario)]]&amp;Leave[[#This Row],[fecha activa]]</f>
        <v>MIE2025040220729No Aplica</v>
      </c>
    </row>
    <row r="1221" spans="1:14" x14ac:dyDescent="0.3">
      <c r="A1221" s="43" t="s">
        <v>476</v>
      </c>
      <c r="B1221" s="3">
        <v>45927</v>
      </c>
      <c r="C1221" s="3">
        <v>45927</v>
      </c>
      <c r="D1221" s="43" t="s">
        <v>491</v>
      </c>
      <c r="E1221" s="43" t="s">
        <v>1406</v>
      </c>
      <c r="F1221" s="43" t="s">
        <v>1408</v>
      </c>
      <c r="G1221">
        <v>60</v>
      </c>
      <c r="H1221">
        <v>60</v>
      </c>
      <c r="I1221" s="43" t="s">
        <v>1407</v>
      </c>
      <c r="J1221" s="43" t="s">
        <v>1975</v>
      </c>
      <c r="K1221" s="43" t="s">
        <v>178</v>
      </c>
      <c r="L1221" s="43" t="str">
        <f>IF(AND(Home!$A$1&gt;=Leave[[#This Row],[Start Time]],Home!$A$1&lt;=Leave[[#This Row],[End Time]]),"Aplica","No Aplica")</f>
        <v>No Aplica</v>
      </c>
      <c r="M1221" s="43" t="str">
        <f>IF(AND(Home!$A$1&gt;=Leave[[#This Row],[Start Time]],Home!$A$1&lt;=Leave[[#This Row],[End Time]]),Home!$A$1,"No Aplica")</f>
        <v>No Aplica</v>
      </c>
      <c r="N1221" s="43" t="str">
        <f>Leave[[#This Row],[User Code (Owning User) (Usuario)]]&amp;Leave[[#This Row],[fecha activa]]</f>
        <v>MIE2025040220729No Aplica</v>
      </c>
    </row>
    <row r="1222" spans="1:14" x14ac:dyDescent="0.3">
      <c r="A1222" s="43" t="s">
        <v>468</v>
      </c>
      <c r="B1222" s="3">
        <v>45921</v>
      </c>
      <c r="C1222" s="3">
        <v>45921</v>
      </c>
      <c r="D1222" s="43" t="s">
        <v>495</v>
      </c>
      <c r="E1222" s="43" t="s">
        <v>1406</v>
      </c>
      <c r="F1222" s="43" t="s">
        <v>1408</v>
      </c>
      <c r="G1222">
        <v>540</v>
      </c>
      <c r="H1222">
        <v>540</v>
      </c>
      <c r="I1222" s="43" t="s">
        <v>1407</v>
      </c>
      <c r="J1222" s="43" t="s">
        <v>1975</v>
      </c>
      <c r="K1222" s="43" t="s">
        <v>178</v>
      </c>
      <c r="L1222" s="43" t="str">
        <f>IF(AND(Home!$A$1&gt;=Leave[[#This Row],[Start Time]],Home!$A$1&lt;=Leave[[#This Row],[End Time]]),"Aplica","No Aplica")</f>
        <v>No Aplica</v>
      </c>
      <c r="M1222" s="43" t="str">
        <f>IF(AND(Home!$A$1&gt;=Leave[[#This Row],[Start Time]],Home!$A$1&lt;=Leave[[#This Row],[End Time]]),Home!$A$1,"No Aplica")</f>
        <v>No Aplica</v>
      </c>
      <c r="N1222" s="43" t="str">
        <f>Leave[[#This Row],[User Code (Owning User) (Usuario)]]&amp;Leave[[#This Row],[fecha activa]]</f>
        <v>MIE2025040220729No Aplica</v>
      </c>
    </row>
    <row r="1223" spans="1:14" x14ac:dyDescent="0.3">
      <c r="A1223" s="43" t="s">
        <v>476</v>
      </c>
      <c r="B1223" s="3">
        <v>45920</v>
      </c>
      <c r="C1223" s="3">
        <v>45920</v>
      </c>
      <c r="D1223" s="43" t="s">
        <v>491</v>
      </c>
      <c r="E1223" s="43" t="s">
        <v>1406</v>
      </c>
      <c r="F1223" s="43" t="s">
        <v>1408</v>
      </c>
      <c r="G1223">
        <v>60</v>
      </c>
      <c r="H1223">
        <v>60</v>
      </c>
      <c r="I1223" s="43" t="s">
        <v>1407</v>
      </c>
      <c r="J1223" s="43" t="s">
        <v>1975</v>
      </c>
      <c r="K1223" s="43" t="s">
        <v>178</v>
      </c>
      <c r="L1223" s="43" t="str">
        <f>IF(AND(Home!$A$1&gt;=Leave[[#This Row],[Start Time]],Home!$A$1&lt;=Leave[[#This Row],[End Time]]),"Aplica","No Aplica")</f>
        <v>No Aplica</v>
      </c>
      <c r="M1223" s="43" t="str">
        <f>IF(AND(Home!$A$1&gt;=Leave[[#This Row],[Start Time]],Home!$A$1&lt;=Leave[[#This Row],[End Time]]),Home!$A$1,"No Aplica")</f>
        <v>No Aplica</v>
      </c>
      <c r="N1223" s="43" t="str">
        <f>Leave[[#This Row],[User Code (Owning User) (Usuario)]]&amp;Leave[[#This Row],[fecha activa]]</f>
        <v>MIE2025040220729No Aplica</v>
      </c>
    </row>
    <row r="1224" spans="1:14" x14ac:dyDescent="0.3">
      <c r="A1224" s="43" t="s">
        <v>471</v>
      </c>
      <c r="B1224" s="3">
        <v>45905</v>
      </c>
      <c r="C1224" s="3">
        <v>45905</v>
      </c>
      <c r="D1224" s="43" t="s">
        <v>2983</v>
      </c>
      <c r="E1224" s="43" t="s">
        <v>1406</v>
      </c>
      <c r="F1224" s="43" t="s">
        <v>1408</v>
      </c>
      <c r="G1224">
        <v>90</v>
      </c>
      <c r="H1224">
        <v>90</v>
      </c>
      <c r="I1224" s="43" t="s">
        <v>1407</v>
      </c>
      <c r="J1224" s="43" t="s">
        <v>1975</v>
      </c>
      <c r="K1224" s="43" t="s">
        <v>178</v>
      </c>
      <c r="L1224" s="43" t="str">
        <f>IF(AND(Home!$A$1&gt;=Leave[[#This Row],[Start Time]],Home!$A$1&lt;=Leave[[#This Row],[End Time]]),"Aplica","No Aplica")</f>
        <v>No Aplica</v>
      </c>
      <c r="M1224" s="43" t="str">
        <f>IF(AND(Home!$A$1&gt;=Leave[[#This Row],[Start Time]],Home!$A$1&lt;=Leave[[#This Row],[End Time]]),Home!$A$1,"No Aplica")</f>
        <v>No Aplica</v>
      </c>
      <c r="N1224" s="43" t="str">
        <f>Leave[[#This Row],[User Code (Owning User) (Usuario)]]&amp;Leave[[#This Row],[fecha activa]]</f>
        <v>MIE2025040220729No Aplica</v>
      </c>
    </row>
    <row r="1225" spans="1:14" x14ac:dyDescent="0.3">
      <c r="A1225" s="43" t="s">
        <v>471</v>
      </c>
      <c r="B1225" s="3">
        <v>45903</v>
      </c>
      <c r="C1225" s="3">
        <v>45903</v>
      </c>
      <c r="D1225" s="43" t="s">
        <v>2865</v>
      </c>
      <c r="E1225" s="43" t="s">
        <v>1406</v>
      </c>
      <c r="F1225" s="43" t="s">
        <v>1408</v>
      </c>
      <c r="G1225">
        <v>150</v>
      </c>
      <c r="H1225">
        <v>150</v>
      </c>
      <c r="I1225" s="43" t="s">
        <v>1407</v>
      </c>
      <c r="J1225" s="43" t="s">
        <v>1975</v>
      </c>
      <c r="K1225" s="43" t="s">
        <v>178</v>
      </c>
      <c r="L1225" s="43" t="str">
        <f>IF(AND(Home!$A$1&gt;=Leave[[#This Row],[Start Time]],Home!$A$1&lt;=Leave[[#This Row],[End Time]]),"Aplica","No Aplica")</f>
        <v>No Aplica</v>
      </c>
      <c r="M1225" s="43" t="str">
        <f>IF(AND(Home!$A$1&gt;=Leave[[#This Row],[Start Time]],Home!$A$1&lt;=Leave[[#This Row],[End Time]]),Home!$A$1,"No Aplica")</f>
        <v>No Aplica</v>
      </c>
      <c r="N1225" s="43" t="str">
        <f>Leave[[#This Row],[User Code (Owning User) (Usuario)]]&amp;Leave[[#This Row],[fecha activa]]</f>
        <v>MIE2025040220729No Aplica</v>
      </c>
    </row>
    <row r="1226" spans="1:14" x14ac:dyDescent="0.3">
      <c r="A1226" s="43" t="s">
        <v>468</v>
      </c>
      <c r="B1226" s="3">
        <v>45914</v>
      </c>
      <c r="C1226" s="3">
        <v>45914</v>
      </c>
      <c r="D1226" s="43" t="s">
        <v>497</v>
      </c>
      <c r="E1226" s="43" t="s">
        <v>1406</v>
      </c>
      <c r="F1226" s="43" t="s">
        <v>1408</v>
      </c>
      <c r="G1226">
        <v>540</v>
      </c>
      <c r="H1226">
        <v>540</v>
      </c>
      <c r="I1226" s="43" t="s">
        <v>1407</v>
      </c>
      <c r="J1226" s="43" t="s">
        <v>1975</v>
      </c>
      <c r="K1226" s="43" t="s">
        <v>178</v>
      </c>
      <c r="L1226" s="43" t="str">
        <f>IF(AND(Home!$A$1&gt;=Leave[[#This Row],[Start Time]],Home!$A$1&lt;=Leave[[#This Row],[End Time]]),"Aplica","No Aplica")</f>
        <v>No Aplica</v>
      </c>
      <c r="M1226" s="43" t="str">
        <f>IF(AND(Home!$A$1&gt;=Leave[[#This Row],[Start Time]],Home!$A$1&lt;=Leave[[#This Row],[End Time]]),Home!$A$1,"No Aplica")</f>
        <v>No Aplica</v>
      </c>
      <c r="N1226" s="43" t="str">
        <f>Leave[[#This Row],[User Code (Owning User) (Usuario)]]&amp;Leave[[#This Row],[fecha activa]]</f>
        <v>MIE2025040220729No Aplica</v>
      </c>
    </row>
    <row r="1227" spans="1:14" x14ac:dyDescent="0.3">
      <c r="A1227" s="43" t="s">
        <v>476</v>
      </c>
      <c r="B1227" s="3">
        <v>45913</v>
      </c>
      <c r="C1227" s="3">
        <v>45913</v>
      </c>
      <c r="D1227" s="43" t="s">
        <v>491</v>
      </c>
      <c r="E1227" s="43" t="s">
        <v>1406</v>
      </c>
      <c r="F1227" s="43" t="s">
        <v>1408</v>
      </c>
      <c r="G1227">
        <v>60</v>
      </c>
      <c r="H1227">
        <v>60</v>
      </c>
      <c r="I1227" s="43" t="s">
        <v>1407</v>
      </c>
      <c r="J1227" s="43" t="s">
        <v>1975</v>
      </c>
      <c r="K1227" s="43" t="s">
        <v>178</v>
      </c>
      <c r="L1227" s="43" t="str">
        <f>IF(AND(Home!$A$1&gt;=Leave[[#This Row],[Start Time]],Home!$A$1&lt;=Leave[[#This Row],[End Time]]),"Aplica","No Aplica")</f>
        <v>No Aplica</v>
      </c>
      <c r="M1227" s="43" t="str">
        <f>IF(AND(Home!$A$1&gt;=Leave[[#This Row],[Start Time]],Home!$A$1&lt;=Leave[[#This Row],[End Time]]),Home!$A$1,"No Aplica")</f>
        <v>No Aplica</v>
      </c>
      <c r="N1227" s="43" t="str">
        <f>Leave[[#This Row],[User Code (Owning User) (Usuario)]]&amp;Leave[[#This Row],[fecha activa]]</f>
        <v>MIE2025040220729No Aplica</v>
      </c>
    </row>
    <row r="1228" spans="1:14" x14ac:dyDescent="0.3">
      <c r="A1228" s="43" t="s">
        <v>468</v>
      </c>
      <c r="B1228" s="3">
        <v>45907</v>
      </c>
      <c r="C1228" s="3">
        <v>45907</v>
      </c>
      <c r="D1228" s="43" t="s">
        <v>495</v>
      </c>
      <c r="E1228" s="43" t="s">
        <v>1406</v>
      </c>
      <c r="F1228" s="43" t="s">
        <v>1408</v>
      </c>
      <c r="G1228">
        <v>540</v>
      </c>
      <c r="H1228">
        <v>540</v>
      </c>
      <c r="I1228" s="43" t="s">
        <v>1407</v>
      </c>
      <c r="J1228" s="43" t="s">
        <v>1975</v>
      </c>
      <c r="K1228" s="43" t="s">
        <v>178</v>
      </c>
      <c r="L1228" s="43" t="str">
        <f>IF(AND(Home!$A$1&gt;=Leave[[#This Row],[Start Time]],Home!$A$1&lt;=Leave[[#This Row],[End Time]]),"Aplica","No Aplica")</f>
        <v>No Aplica</v>
      </c>
      <c r="M1228" s="43" t="str">
        <f>IF(AND(Home!$A$1&gt;=Leave[[#This Row],[Start Time]],Home!$A$1&lt;=Leave[[#This Row],[End Time]]),Home!$A$1,"No Aplica")</f>
        <v>No Aplica</v>
      </c>
      <c r="N1228" s="43" t="str">
        <f>Leave[[#This Row],[User Code (Owning User) (Usuario)]]&amp;Leave[[#This Row],[fecha activa]]</f>
        <v>MIE2025040220729No Aplica</v>
      </c>
    </row>
    <row r="1229" spans="1:14" x14ac:dyDescent="0.3">
      <c r="A1229" s="43" t="s">
        <v>476</v>
      </c>
      <c r="B1229" s="3">
        <v>45906</v>
      </c>
      <c r="C1229" s="3">
        <v>45906</v>
      </c>
      <c r="D1229" s="43" t="s">
        <v>491</v>
      </c>
      <c r="E1229" s="43" t="s">
        <v>1406</v>
      </c>
      <c r="F1229" s="43" t="s">
        <v>1408</v>
      </c>
      <c r="G1229">
        <v>60</v>
      </c>
      <c r="H1229">
        <v>60</v>
      </c>
      <c r="I1229" s="43" t="s">
        <v>1407</v>
      </c>
      <c r="J1229" s="43" t="s">
        <v>1975</v>
      </c>
      <c r="K1229" s="43" t="s">
        <v>178</v>
      </c>
      <c r="L1229" s="43" t="str">
        <f>IF(AND(Home!$A$1&gt;=Leave[[#This Row],[Start Time]],Home!$A$1&lt;=Leave[[#This Row],[End Time]]),"Aplica","No Aplica")</f>
        <v>No Aplica</v>
      </c>
      <c r="M1229" s="43" t="str">
        <f>IF(AND(Home!$A$1&gt;=Leave[[#This Row],[Start Time]],Home!$A$1&lt;=Leave[[#This Row],[End Time]]),Home!$A$1,"No Aplica")</f>
        <v>No Aplica</v>
      </c>
      <c r="N1229" s="43" t="str">
        <f>Leave[[#This Row],[User Code (Owning User) (Usuario)]]&amp;Leave[[#This Row],[fecha activa]]</f>
        <v>MIE2025040220729No Aplica</v>
      </c>
    </row>
    <row r="1230" spans="1:14" x14ac:dyDescent="0.3">
      <c r="A1230" s="43" t="s">
        <v>465</v>
      </c>
      <c r="B1230" s="3">
        <v>45930</v>
      </c>
      <c r="C1230" s="3">
        <v>45930</v>
      </c>
      <c r="D1230" s="43" t="s">
        <v>493</v>
      </c>
      <c r="E1230" s="43" t="s">
        <v>1802</v>
      </c>
      <c r="F1230" s="43" t="s">
        <v>1804</v>
      </c>
      <c r="G1230">
        <v>60</v>
      </c>
      <c r="H1230">
        <v>60</v>
      </c>
      <c r="I1230" s="43" t="s">
        <v>1803</v>
      </c>
      <c r="J1230" s="43" t="s">
        <v>974</v>
      </c>
      <c r="K1230" s="43" t="s">
        <v>177</v>
      </c>
      <c r="L1230" s="43" t="str">
        <f>IF(AND(Home!$A$1&gt;=Leave[[#This Row],[Start Time]],Home!$A$1&lt;=Leave[[#This Row],[End Time]]),"Aplica","No Aplica")</f>
        <v>No Aplica</v>
      </c>
      <c r="M1230" s="43" t="str">
        <f>IF(AND(Home!$A$1&gt;=Leave[[#This Row],[Start Time]],Home!$A$1&lt;=Leave[[#This Row],[End Time]]),Home!$A$1,"No Aplica")</f>
        <v>No Aplica</v>
      </c>
      <c r="N1230" s="43" t="str">
        <f>Leave[[#This Row],[User Code (Owning User) (Usuario)]]&amp;Leave[[#This Row],[fecha activa]]</f>
        <v>MIE2025150523068No Aplica</v>
      </c>
    </row>
    <row r="1231" spans="1:14" x14ac:dyDescent="0.3">
      <c r="A1231" s="43" t="s">
        <v>465</v>
      </c>
      <c r="B1231" s="3">
        <v>45929</v>
      </c>
      <c r="C1231" s="3">
        <v>45929</v>
      </c>
      <c r="D1231" s="43" t="s">
        <v>493</v>
      </c>
      <c r="E1231" s="43" t="s">
        <v>1802</v>
      </c>
      <c r="F1231" s="43" t="s">
        <v>1804</v>
      </c>
      <c r="G1231">
        <v>60</v>
      </c>
      <c r="H1231">
        <v>60</v>
      </c>
      <c r="I1231" s="43" t="s">
        <v>1803</v>
      </c>
      <c r="J1231" s="43" t="s">
        <v>974</v>
      </c>
      <c r="K1231" s="43" t="s">
        <v>177</v>
      </c>
      <c r="L1231" s="43" t="str">
        <f>IF(AND(Home!$A$1&gt;=Leave[[#This Row],[Start Time]],Home!$A$1&lt;=Leave[[#This Row],[End Time]]),"Aplica","No Aplica")</f>
        <v>No Aplica</v>
      </c>
      <c r="M1231" s="43" t="str">
        <f>IF(AND(Home!$A$1&gt;=Leave[[#This Row],[Start Time]],Home!$A$1&lt;=Leave[[#This Row],[End Time]]),Home!$A$1,"No Aplica")</f>
        <v>No Aplica</v>
      </c>
      <c r="N1231" s="43" t="str">
        <f>Leave[[#This Row],[User Code (Owning User) (Usuario)]]&amp;Leave[[#This Row],[fecha activa]]</f>
        <v>MIE2025150523068No Aplica</v>
      </c>
    </row>
    <row r="1232" spans="1:14" x14ac:dyDescent="0.3">
      <c r="A1232" s="43" t="s">
        <v>465</v>
      </c>
      <c r="B1232" s="3">
        <v>45926</v>
      </c>
      <c r="C1232" s="3">
        <v>45926</v>
      </c>
      <c r="D1232" s="43" t="s">
        <v>493</v>
      </c>
      <c r="E1232" s="43" t="s">
        <v>1802</v>
      </c>
      <c r="F1232" s="43" t="s">
        <v>1804</v>
      </c>
      <c r="G1232">
        <v>60</v>
      </c>
      <c r="H1232">
        <v>60</v>
      </c>
      <c r="I1232" s="43" t="s">
        <v>1803</v>
      </c>
      <c r="J1232" s="43" t="s">
        <v>974</v>
      </c>
      <c r="K1232" s="43" t="s">
        <v>177</v>
      </c>
      <c r="L1232" s="43" t="str">
        <f>IF(AND(Home!$A$1&gt;=Leave[[#This Row],[Start Time]],Home!$A$1&lt;=Leave[[#This Row],[End Time]]),"Aplica","No Aplica")</f>
        <v>No Aplica</v>
      </c>
      <c r="M1232" s="43" t="str">
        <f>IF(AND(Home!$A$1&gt;=Leave[[#This Row],[Start Time]],Home!$A$1&lt;=Leave[[#This Row],[End Time]]),Home!$A$1,"No Aplica")</f>
        <v>No Aplica</v>
      </c>
      <c r="N1232" s="43" t="str">
        <f>Leave[[#This Row],[User Code (Owning User) (Usuario)]]&amp;Leave[[#This Row],[fecha activa]]</f>
        <v>MIE2025150523068No Aplica</v>
      </c>
    </row>
    <row r="1233" spans="1:14" x14ac:dyDescent="0.3">
      <c r="A1233" s="43" t="s">
        <v>465</v>
      </c>
      <c r="B1233" s="3">
        <v>45925</v>
      </c>
      <c r="C1233" s="3">
        <v>45925</v>
      </c>
      <c r="D1233" s="43" t="s">
        <v>1669</v>
      </c>
      <c r="E1233" s="43" t="s">
        <v>1802</v>
      </c>
      <c r="F1233" s="43" t="s">
        <v>1804</v>
      </c>
      <c r="G1233">
        <v>60</v>
      </c>
      <c r="H1233">
        <v>60</v>
      </c>
      <c r="I1233" s="43" t="s">
        <v>1803</v>
      </c>
      <c r="J1233" s="43" t="s">
        <v>974</v>
      </c>
      <c r="K1233" s="43" t="s">
        <v>177</v>
      </c>
      <c r="L1233" s="43" t="str">
        <f>IF(AND(Home!$A$1&gt;=Leave[[#This Row],[Start Time]],Home!$A$1&lt;=Leave[[#This Row],[End Time]]),"Aplica","No Aplica")</f>
        <v>No Aplica</v>
      </c>
      <c r="M1233" s="43" t="str">
        <f>IF(AND(Home!$A$1&gt;=Leave[[#This Row],[Start Time]],Home!$A$1&lt;=Leave[[#This Row],[End Time]]),Home!$A$1,"No Aplica")</f>
        <v>No Aplica</v>
      </c>
      <c r="N1233" s="43" t="str">
        <f>Leave[[#This Row],[User Code (Owning User) (Usuario)]]&amp;Leave[[#This Row],[fecha activa]]</f>
        <v>MIE2025150523068No Aplica</v>
      </c>
    </row>
    <row r="1234" spans="1:14" x14ac:dyDescent="0.3">
      <c r="A1234" s="43" t="s">
        <v>465</v>
      </c>
      <c r="B1234" s="3">
        <v>45924</v>
      </c>
      <c r="C1234" s="3">
        <v>45924</v>
      </c>
      <c r="D1234" s="43" t="s">
        <v>493</v>
      </c>
      <c r="E1234" s="43" t="s">
        <v>1802</v>
      </c>
      <c r="F1234" s="43" t="s">
        <v>1804</v>
      </c>
      <c r="G1234">
        <v>60</v>
      </c>
      <c r="H1234">
        <v>60</v>
      </c>
      <c r="I1234" s="43" t="s">
        <v>1803</v>
      </c>
      <c r="J1234" s="43" t="s">
        <v>974</v>
      </c>
      <c r="K1234" s="43" t="s">
        <v>177</v>
      </c>
      <c r="L1234" s="43" t="str">
        <f>IF(AND(Home!$A$1&gt;=Leave[[#This Row],[Start Time]],Home!$A$1&lt;=Leave[[#This Row],[End Time]]),"Aplica","No Aplica")</f>
        <v>No Aplica</v>
      </c>
      <c r="M1234" s="43" t="str">
        <f>IF(AND(Home!$A$1&gt;=Leave[[#This Row],[Start Time]],Home!$A$1&lt;=Leave[[#This Row],[End Time]]),Home!$A$1,"No Aplica")</f>
        <v>No Aplica</v>
      </c>
      <c r="N1234" s="43" t="str">
        <f>Leave[[#This Row],[User Code (Owning User) (Usuario)]]&amp;Leave[[#This Row],[fecha activa]]</f>
        <v>MIE2025150523068No Aplica</v>
      </c>
    </row>
    <row r="1235" spans="1:14" x14ac:dyDescent="0.3">
      <c r="A1235" s="43" t="s">
        <v>465</v>
      </c>
      <c r="B1235" s="3">
        <v>45922</v>
      </c>
      <c r="C1235" s="3">
        <v>45922</v>
      </c>
      <c r="D1235" s="43" t="s">
        <v>493</v>
      </c>
      <c r="E1235" s="43" t="s">
        <v>1802</v>
      </c>
      <c r="F1235" s="43" t="s">
        <v>1804</v>
      </c>
      <c r="G1235">
        <v>60</v>
      </c>
      <c r="H1235">
        <v>60</v>
      </c>
      <c r="I1235" s="43" t="s">
        <v>1803</v>
      </c>
      <c r="J1235" s="43" t="s">
        <v>974</v>
      </c>
      <c r="K1235" s="43" t="s">
        <v>177</v>
      </c>
      <c r="L1235" s="43" t="str">
        <f>IF(AND(Home!$A$1&gt;=Leave[[#This Row],[Start Time]],Home!$A$1&lt;=Leave[[#This Row],[End Time]]),"Aplica","No Aplica")</f>
        <v>Aplica</v>
      </c>
      <c r="M1235" s="43">
        <f>IF(AND(Home!$A$1&gt;=Leave[[#This Row],[Start Time]],Home!$A$1&lt;=Leave[[#This Row],[End Time]]),Home!$A$1,"No Aplica")</f>
        <v>45922</v>
      </c>
      <c r="N1235" s="43" t="str">
        <f>Leave[[#This Row],[User Code (Owning User) (Usuario)]]&amp;Leave[[#This Row],[fecha activa]]</f>
        <v>MIE202515052306845922</v>
      </c>
    </row>
    <row r="1236" spans="1:14" x14ac:dyDescent="0.3">
      <c r="A1236" s="43" t="s">
        <v>465</v>
      </c>
      <c r="B1236" s="3">
        <v>45923</v>
      </c>
      <c r="C1236" s="3">
        <v>45923</v>
      </c>
      <c r="D1236" s="43" t="s">
        <v>467</v>
      </c>
      <c r="E1236" s="43" t="s">
        <v>1802</v>
      </c>
      <c r="F1236" s="43" t="s">
        <v>1804</v>
      </c>
      <c r="G1236">
        <v>540</v>
      </c>
      <c r="H1236">
        <v>540</v>
      </c>
      <c r="I1236" s="43" t="s">
        <v>1803</v>
      </c>
      <c r="J1236" s="43" t="s">
        <v>974</v>
      </c>
      <c r="K1236" s="43" t="s">
        <v>177</v>
      </c>
      <c r="L1236" s="43" t="str">
        <f>IF(AND(Home!$A$1&gt;=Leave[[#This Row],[Start Time]],Home!$A$1&lt;=Leave[[#This Row],[End Time]]),"Aplica","No Aplica")</f>
        <v>No Aplica</v>
      </c>
      <c r="M1236" s="43" t="str">
        <f>IF(AND(Home!$A$1&gt;=Leave[[#This Row],[Start Time]],Home!$A$1&lt;=Leave[[#This Row],[End Time]]),Home!$A$1,"No Aplica")</f>
        <v>No Aplica</v>
      </c>
      <c r="N1236" s="43" t="str">
        <f>Leave[[#This Row],[User Code (Owning User) (Usuario)]]&amp;Leave[[#This Row],[fecha activa]]</f>
        <v>MIE2025150523068No Aplica</v>
      </c>
    </row>
    <row r="1237" spans="1:14" x14ac:dyDescent="0.3">
      <c r="A1237" s="43" t="s">
        <v>465</v>
      </c>
      <c r="B1237" s="3">
        <v>45919</v>
      </c>
      <c r="C1237" s="3">
        <v>45919</v>
      </c>
      <c r="D1237" s="43" t="s">
        <v>493</v>
      </c>
      <c r="E1237" s="43" t="s">
        <v>1802</v>
      </c>
      <c r="F1237" s="43" t="s">
        <v>1804</v>
      </c>
      <c r="G1237">
        <v>60</v>
      </c>
      <c r="H1237">
        <v>60</v>
      </c>
      <c r="I1237" s="43" t="s">
        <v>1803</v>
      </c>
      <c r="J1237" s="43" t="s">
        <v>974</v>
      </c>
      <c r="K1237" s="43" t="s">
        <v>177</v>
      </c>
      <c r="L1237" s="43" t="str">
        <f>IF(AND(Home!$A$1&gt;=Leave[[#This Row],[Start Time]],Home!$A$1&lt;=Leave[[#This Row],[End Time]]),"Aplica","No Aplica")</f>
        <v>No Aplica</v>
      </c>
      <c r="M1237" s="43" t="str">
        <f>IF(AND(Home!$A$1&gt;=Leave[[#This Row],[Start Time]],Home!$A$1&lt;=Leave[[#This Row],[End Time]]),Home!$A$1,"No Aplica")</f>
        <v>No Aplica</v>
      </c>
      <c r="N1237" s="43" t="str">
        <f>Leave[[#This Row],[User Code (Owning User) (Usuario)]]&amp;Leave[[#This Row],[fecha activa]]</f>
        <v>MIE2025150523068No Aplica</v>
      </c>
    </row>
    <row r="1238" spans="1:14" x14ac:dyDescent="0.3">
      <c r="A1238" s="43" t="s">
        <v>465</v>
      </c>
      <c r="B1238" s="3">
        <v>45917</v>
      </c>
      <c r="C1238" s="3">
        <v>45917</v>
      </c>
      <c r="D1238" s="43" t="s">
        <v>493</v>
      </c>
      <c r="E1238" s="43" t="s">
        <v>1802</v>
      </c>
      <c r="F1238" s="43" t="s">
        <v>1804</v>
      </c>
      <c r="G1238">
        <v>60</v>
      </c>
      <c r="H1238">
        <v>60</v>
      </c>
      <c r="I1238" s="43" t="s">
        <v>1803</v>
      </c>
      <c r="J1238" s="43" t="s">
        <v>974</v>
      </c>
      <c r="K1238" s="43" t="s">
        <v>177</v>
      </c>
      <c r="L1238" s="43" t="str">
        <f>IF(AND(Home!$A$1&gt;=Leave[[#This Row],[Start Time]],Home!$A$1&lt;=Leave[[#This Row],[End Time]]),"Aplica","No Aplica")</f>
        <v>No Aplica</v>
      </c>
      <c r="M1238" s="43" t="str">
        <f>IF(AND(Home!$A$1&gt;=Leave[[#This Row],[Start Time]],Home!$A$1&lt;=Leave[[#This Row],[End Time]]),Home!$A$1,"No Aplica")</f>
        <v>No Aplica</v>
      </c>
      <c r="N1238" s="43" t="str">
        <f>Leave[[#This Row],[User Code (Owning User) (Usuario)]]&amp;Leave[[#This Row],[fecha activa]]</f>
        <v>MIE2025150523068No Aplica</v>
      </c>
    </row>
    <row r="1239" spans="1:14" x14ac:dyDescent="0.3">
      <c r="A1239" s="43" t="s">
        <v>465</v>
      </c>
      <c r="B1239" s="3">
        <v>45916</v>
      </c>
      <c r="C1239" s="3">
        <v>45916</v>
      </c>
      <c r="D1239" s="43" t="s">
        <v>493</v>
      </c>
      <c r="E1239" s="43" t="s">
        <v>1802</v>
      </c>
      <c r="F1239" s="43" t="s">
        <v>1804</v>
      </c>
      <c r="G1239">
        <v>60</v>
      </c>
      <c r="H1239">
        <v>60</v>
      </c>
      <c r="I1239" s="43" t="s">
        <v>1803</v>
      </c>
      <c r="J1239" s="43" t="s">
        <v>974</v>
      </c>
      <c r="K1239" s="43" t="s">
        <v>177</v>
      </c>
      <c r="L1239" s="43" t="str">
        <f>IF(AND(Home!$A$1&gt;=Leave[[#This Row],[Start Time]],Home!$A$1&lt;=Leave[[#This Row],[End Time]]),"Aplica","No Aplica")</f>
        <v>No Aplica</v>
      </c>
      <c r="M1239" s="43" t="str">
        <f>IF(AND(Home!$A$1&gt;=Leave[[#This Row],[Start Time]],Home!$A$1&lt;=Leave[[#This Row],[End Time]]),Home!$A$1,"No Aplica")</f>
        <v>No Aplica</v>
      </c>
      <c r="N1239" s="43" t="str">
        <f>Leave[[#This Row],[User Code (Owning User) (Usuario)]]&amp;Leave[[#This Row],[fecha activa]]</f>
        <v>MIE2025150523068No Aplica</v>
      </c>
    </row>
    <row r="1240" spans="1:14" x14ac:dyDescent="0.3">
      <c r="A1240" s="43" t="s">
        <v>465</v>
      </c>
      <c r="B1240" s="3">
        <v>45915</v>
      </c>
      <c r="C1240" s="3">
        <v>45915</v>
      </c>
      <c r="D1240" s="43" t="s">
        <v>493</v>
      </c>
      <c r="E1240" s="43" t="s">
        <v>1802</v>
      </c>
      <c r="F1240" s="43" t="s">
        <v>1804</v>
      </c>
      <c r="G1240">
        <v>60</v>
      </c>
      <c r="H1240">
        <v>60</v>
      </c>
      <c r="I1240" s="43" t="s">
        <v>1803</v>
      </c>
      <c r="J1240" s="43" t="s">
        <v>974</v>
      </c>
      <c r="K1240" s="43" t="s">
        <v>177</v>
      </c>
      <c r="L1240" s="43" t="str">
        <f>IF(AND(Home!$A$1&gt;=Leave[[#This Row],[Start Time]],Home!$A$1&lt;=Leave[[#This Row],[End Time]]),"Aplica","No Aplica")</f>
        <v>No Aplica</v>
      </c>
      <c r="M1240" s="43" t="str">
        <f>IF(AND(Home!$A$1&gt;=Leave[[#This Row],[Start Time]],Home!$A$1&lt;=Leave[[#This Row],[End Time]]),Home!$A$1,"No Aplica")</f>
        <v>No Aplica</v>
      </c>
      <c r="N1240" s="43" t="str">
        <f>Leave[[#This Row],[User Code (Owning User) (Usuario)]]&amp;Leave[[#This Row],[fecha activa]]</f>
        <v>MIE2025150523068No Aplica</v>
      </c>
    </row>
    <row r="1241" spans="1:14" x14ac:dyDescent="0.3">
      <c r="A1241" s="43" t="s">
        <v>465</v>
      </c>
      <c r="B1241" s="3">
        <v>45918</v>
      </c>
      <c r="C1241" s="3">
        <v>45918</v>
      </c>
      <c r="D1241" s="43" t="s">
        <v>467</v>
      </c>
      <c r="E1241" s="43" t="s">
        <v>1802</v>
      </c>
      <c r="F1241" s="43" t="s">
        <v>1804</v>
      </c>
      <c r="G1241">
        <v>540</v>
      </c>
      <c r="H1241">
        <v>540</v>
      </c>
      <c r="I1241" s="43" t="s">
        <v>1803</v>
      </c>
      <c r="J1241" s="43" t="s">
        <v>974</v>
      </c>
      <c r="K1241" s="43" t="s">
        <v>177</v>
      </c>
      <c r="L1241" s="43" t="str">
        <f>IF(AND(Home!$A$1&gt;=Leave[[#This Row],[Start Time]],Home!$A$1&lt;=Leave[[#This Row],[End Time]]),"Aplica","No Aplica")</f>
        <v>No Aplica</v>
      </c>
      <c r="M1241" s="43" t="str">
        <f>IF(AND(Home!$A$1&gt;=Leave[[#This Row],[Start Time]],Home!$A$1&lt;=Leave[[#This Row],[End Time]]),Home!$A$1,"No Aplica")</f>
        <v>No Aplica</v>
      </c>
      <c r="N1241" s="43" t="str">
        <f>Leave[[#This Row],[User Code (Owning User) (Usuario)]]&amp;Leave[[#This Row],[fecha activa]]</f>
        <v>MIE2025150523068No Aplica</v>
      </c>
    </row>
    <row r="1242" spans="1:14" x14ac:dyDescent="0.3">
      <c r="A1242" s="43" t="s">
        <v>465</v>
      </c>
      <c r="B1242" s="3">
        <v>45912</v>
      </c>
      <c r="C1242" s="3">
        <v>45912</v>
      </c>
      <c r="D1242" s="43" t="s">
        <v>493</v>
      </c>
      <c r="E1242" s="43" t="s">
        <v>1802</v>
      </c>
      <c r="F1242" s="43" t="s">
        <v>1804</v>
      </c>
      <c r="G1242">
        <v>60</v>
      </c>
      <c r="H1242">
        <v>60</v>
      </c>
      <c r="I1242" s="43" t="s">
        <v>1803</v>
      </c>
      <c r="J1242" s="43" t="s">
        <v>974</v>
      </c>
      <c r="K1242" s="43" t="s">
        <v>177</v>
      </c>
      <c r="L1242" s="43" t="str">
        <f>IF(AND(Home!$A$1&gt;=Leave[[#This Row],[Start Time]],Home!$A$1&lt;=Leave[[#This Row],[End Time]]),"Aplica","No Aplica")</f>
        <v>No Aplica</v>
      </c>
      <c r="M1242" s="43" t="str">
        <f>IF(AND(Home!$A$1&gt;=Leave[[#This Row],[Start Time]],Home!$A$1&lt;=Leave[[#This Row],[End Time]]),Home!$A$1,"No Aplica")</f>
        <v>No Aplica</v>
      </c>
      <c r="N1242" s="43" t="str">
        <f>Leave[[#This Row],[User Code (Owning User) (Usuario)]]&amp;Leave[[#This Row],[fecha activa]]</f>
        <v>MIE2025150523068No Aplica</v>
      </c>
    </row>
    <row r="1243" spans="1:14" x14ac:dyDescent="0.3">
      <c r="A1243" s="43" t="s">
        <v>465</v>
      </c>
      <c r="B1243" s="3">
        <v>45911</v>
      </c>
      <c r="C1243" s="3">
        <v>45911</v>
      </c>
      <c r="D1243" s="43" t="s">
        <v>493</v>
      </c>
      <c r="E1243" s="43" t="s">
        <v>1802</v>
      </c>
      <c r="F1243" s="43" t="s">
        <v>1804</v>
      </c>
      <c r="G1243">
        <v>60</v>
      </c>
      <c r="H1243">
        <v>60</v>
      </c>
      <c r="I1243" s="43" t="s">
        <v>1803</v>
      </c>
      <c r="J1243" s="43" t="s">
        <v>974</v>
      </c>
      <c r="K1243" s="43" t="s">
        <v>177</v>
      </c>
      <c r="L1243" s="43" t="str">
        <f>IF(AND(Home!$A$1&gt;=Leave[[#This Row],[Start Time]],Home!$A$1&lt;=Leave[[#This Row],[End Time]]),"Aplica","No Aplica")</f>
        <v>No Aplica</v>
      </c>
      <c r="M1243" s="43" t="str">
        <f>IF(AND(Home!$A$1&gt;=Leave[[#This Row],[Start Time]],Home!$A$1&lt;=Leave[[#This Row],[End Time]]),Home!$A$1,"No Aplica")</f>
        <v>No Aplica</v>
      </c>
      <c r="N1243" s="43" t="str">
        <f>Leave[[#This Row],[User Code (Owning User) (Usuario)]]&amp;Leave[[#This Row],[fecha activa]]</f>
        <v>MIE2025150523068No Aplica</v>
      </c>
    </row>
    <row r="1244" spans="1:14" x14ac:dyDescent="0.3">
      <c r="A1244" s="43" t="s">
        <v>465</v>
      </c>
      <c r="B1244" s="3">
        <v>45909</v>
      </c>
      <c r="C1244" s="3">
        <v>45909</v>
      </c>
      <c r="D1244" s="43" t="s">
        <v>467</v>
      </c>
      <c r="E1244" s="43" t="s">
        <v>1802</v>
      </c>
      <c r="F1244" s="43" t="s">
        <v>1804</v>
      </c>
      <c r="G1244">
        <v>540</v>
      </c>
      <c r="H1244">
        <v>540</v>
      </c>
      <c r="I1244" s="43" t="s">
        <v>1803</v>
      </c>
      <c r="J1244" s="43" t="s">
        <v>974</v>
      </c>
      <c r="K1244" s="43" t="s">
        <v>177</v>
      </c>
      <c r="L1244" s="43" t="str">
        <f>IF(AND(Home!$A$1&gt;=Leave[[#This Row],[Start Time]],Home!$A$1&lt;=Leave[[#This Row],[End Time]]),"Aplica","No Aplica")</f>
        <v>No Aplica</v>
      </c>
      <c r="M1244" s="43" t="str">
        <f>IF(AND(Home!$A$1&gt;=Leave[[#This Row],[Start Time]],Home!$A$1&lt;=Leave[[#This Row],[End Time]]),Home!$A$1,"No Aplica")</f>
        <v>No Aplica</v>
      </c>
      <c r="N1244" s="43" t="str">
        <f>Leave[[#This Row],[User Code (Owning User) (Usuario)]]&amp;Leave[[#This Row],[fecha activa]]</f>
        <v>MIE2025150523068No Aplica</v>
      </c>
    </row>
    <row r="1245" spans="1:14" x14ac:dyDescent="0.3">
      <c r="A1245" s="43" t="s">
        <v>465</v>
      </c>
      <c r="B1245" s="3">
        <v>45908</v>
      </c>
      <c r="C1245" s="3">
        <v>45908</v>
      </c>
      <c r="D1245" s="43" t="s">
        <v>1669</v>
      </c>
      <c r="E1245" s="43" t="s">
        <v>1802</v>
      </c>
      <c r="F1245" s="43" t="s">
        <v>1804</v>
      </c>
      <c r="G1245">
        <v>60</v>
      </c>
      <c r="H1245">
        <v>60</v>
      </c>
      <c r="I1245" s="43" t="s">
        <v>1803</v>
      </c>
      <c r="J1245" s="43" t="s">
        <v>974</v>
      </c>
      <c r="K1245" s="43" t="s">
        <v>177</v>
      </c>
      <c r="L1245" s="43" t="str">
        <f>IF(AND(Home!$A$1&gt;=Leave[[#This Row],[Start Time]],Home!$A$1&lt;=Leave[[#This Row],[End Time]]),"Aplica","No Aplica")</f>
        <v>No Aplica</v>
      </c>
      <c r="M1245" s="43" t="str">
        <f>IF(AND(Home!$A$1&gt;=Leave[[#This Row],[Start Time]],Home!$A$1&lt;=Leave[[#This Row],[End Time]]),Home!$A$1,"No Aplica")</f>
        <v>No Aplica</v>
      </c>
      <c r="N1245" s="43" t="str">
        <f>Leave[[#This Row],[User Code (Owning User) (Usuario)]]&amp;Leave[[#This Row],[fecha activa]]</f>
        <v>MIE2025150523068No Aplica</v>
      </c>
    </row>
    <row r="1246" spans="1:14" x14ac:dyDescent="0.3">
      <c r="A1246" s="43" t="s">
        <v>465</v>
      </c>
      <c r="B1246" s="3">
        <v>45905</v>
      </c>
      <c r="C1246" s="3">
        <v>45905</v>
      </c>
      <c r="D1246" s="43" t="s">
        <v>493</v>
      </c>
      <c r="E1246" s="43" t="s">
        <v>1802</v>
      </c>
      <c r="F1246" s="43" t="s">
        <v>1804</v>
      </c>
      <c r="G1246">
        <v>60</v>
      </c>
      <c r="H1246">
        <v>60</v>
      </c>
      <c r="I1246" s="43" t="s">
        <v>1803</v>
      </c>
      <c r="J1246" s="43" t="s">
        <v>974</v>
      </c>
      <c r="K1246" s="43" t="s">
        <v>177</v>
      </c>
      <c r="L1246" s="43" t="str">
        <f>IF(AND(Home!$A$1&gt;=Leave[[#This Row],[Start Time]],Home!$A$1&lt;=Leave[[#This Row],[End Time]]),"Aplica","No Aplica")</f>
        <v>No Aplica</v>
      </c>
      <c r="M1246" s="43" t="str">
        <f>IF(AND(Home!$A$1&gt;=Leave[[#This Row],[Start Time]],Home!$A$1&lt;=Leave[[#This Row],[End Time]]),Home!$A$1,"No Aplica")</f>
        <v>No Aplica</v>
      </c>
      <c r="N1246" s="43" t="str">
        <f>Leave[[#This Row],[User Code (Owning User) (Usuario)]]&amp;Leave[[#This Row],[fecha activa]]</f>
        <v>MIE2025150523068No Aplica</v>
      </c>
    </row>
    <row r="1247" spans="1:14" x14ac:dyDescent="0.3">
      <c r="A1247" s="43" t="s">
        <v>465</v>
      </c>
      <c r="B1247" s="3">
        <v>45904</v>
      </c>
      <c r="C1247" s="3">
        <v>45904</v>
      </c>
      <c r="D1247" s="43" t="s">
        <v>493</v>
      </c>
      <c r="E1247" s="43" t="s">
        <v>1802</v>
      </c>
      <c r="F1247" s="43" t="s">
        <v>1804</v>
      </c>
      <c r="G1247">
        <v>60</v>
      </c>
      <c r="H1247">
        <v>60</v>
      </c>
      <c r="I1247" s="43" t="s">
        <v>1803</v>
      </c>
      <c r="J1247" s="43" t="s">
        <v>974</v>
      </c>
      <c r="K1247" s="43" t="s">
        <v>177</v>
      </c>
      <c r="L1247" s="43" t="str">
        <f>IF(AND(Home!$A$1&gt;=Leave[[#This Row],[Start Time]],Home!$A$1&lt;=Leave[[#This Row],[End Time]]),"Aplica","No Aplica")</f>
        <v>No Aplica</v>
      </c>
      <c r="M1247" s="43" t="str">
        <f>IF(AND(Home!$A$1&gt;=Leave[[#This Row],[Start Time]],Home!$A$1&lt;=Leave[[#This Row],[End Time]]),Home!$A$1,"No Aplica")</f>
        <v>No Aplica</v>
      </c>
      <c r="N1247" s="43" t="str">
        <f>Leave[[#This Row],[User Code (Owning User) (Usuario)]]&amp;Leave[[#This Row],[fecha activa]]</f>
        <v>MIE2025150523068No Aplica</v>
      </c>
    </row>
    <row r="1248" spans="1:14" x14ac:dyDescent="0.3">
      <c r="A1248" s="43" t="s">
        <v>465</v>
      </c>
      <c r="B1248" s="3">
        <v>45903</v>
      </c>
      <c r="C1248" s="3">
        <v>45903</v>
      </c>
      <c r="D1248" s="43" t="s">
        <v>467</v>
      </c>
      <c r="E1248" s="43" t="s">
        <v>1802</v>
      </c>
      <c r="F1248" s="43" t="s">
        <v>1804</v>
      </c>
      <c r="G1248">
        <v>540</v>
      </c>
      <c r="H1248">
        <v>540</v>
      </c>
      <c r="I1248" s="43" t="s">
        <v>1803</v>
      </c>
      <c r="J1248" s="43" t="s">
        <v>974</v>
      </c>
      <c r="K1248" s="43" t="s">
        <v>177</v>
      </c>
      <c r="L1248" s="43" t="str">
        <f>IF(AND(Home!$A$1&gt;=Leave[[#This Row],[Start Time]],Home!$A$1&lt;=Leave[[#This Row],[End Time]]),"Aplica","No Aplica")</f>
        <v>No Aplica</v>
      </c>
      <c r="M1248" s="43" t="str">
        <f>IF(AND(Home!$A$1&gt;=Leave[[#This Row],[Start Time]],Home!$A$1&lt;=Leave[[#This Row],[End Time]]),Home!$A$1,"No Aplica")</f>
        <v>No Aplica</v>
      </c>
      <c r="N1248" s="43" t="str">
        <f>Leave[[#This Row],[User Code (Owning User) (Usuario)]]&amp;Leave[[#This Row],[fecha activa]]</f>
        <v>MIE2025150523068No Aplica</v>
      </c>
    </row>
    <row r="1249" spans="1:14" x14ac:dyDescent="0.3">
      <c r="A1249" s="43" t="s">
        <v>465</v>
      </c>
      <c r="B1249" s="3">
        <v>45902</v>
      </c>
      <c r="C1249" s="3">
        <v>45902</v>
      </c>
      <c r="D1249" s="43" t="s">
        <v>493</v>
      </c>
      <c r="E1249" s="43" t="s">
        <v>1802</v>
      </c>
      <c r="F1249" s="43" t="s">
        <v>1804</v>
      </c>
      <c r="G1249">
        <v>60</v>
      </c>
      <c r="H1249">
        <v>60</v>
      </c>
      <c r="I1249" s="43" t="s">
        <v>1803</v>
      </c>
      <c r="J1249" s="43" t="s">
        <v>974</v>
      </c>
      <c r="K1249" s="43" t="s">
        <v>177</v>
      </c>
      <c r="L1249" s="43" t="str">
        <f>IF(AND(Home!$A$1&gt;=Leave[[#This Row],[Start Time]],Home!$A$1&lt;=Leave[[#This Row],[End Time]]),"Aplica","No Aplica")</f>
        <v>No Aplica</v>
      </c>
      <c r="M1249" s="43" t="str">
        <f>IF(AND(Home!$A$1&gt;=Leave[[#This Row],[Start Time]],Home!$A$1&lt;=Leave[[#This Row],[End Time]]),Home!$A$1,"No Aplica")</f>
        <v>No Aplica</v>
      </c>
      <c r="N1249" s="43" t="str">
        <f>Leave[[#This Row],[User Code (Owning User) (Usuario)]]&amp;Leave[[#This Row],[fecha activa]]</f>
        <v>MIE2025150523068No Aplica</v>
      </c>
    </row>
    <row r="1250" spans="1:14" x14ac:dyDescent="0.3">
      <c r="A1250" s="43" t="s">
        <v>465</v>
      </c>
      <c r="B1250" s="3">
        <v>45901</v>
      </c>
      <c r="C1250" s="3">
        <v>45901</v>
      </c>
      <c r="D1250" s="43" t="s">
        <v>493</v>
      </c>
      <c r="E1250" s="43" t="s">
        <v>1802</v>
      </c>
      <c r="F1250" s="43" t="s">
        <v>1804</v>
      </c>
      <c r="G1250">
        <v>60</v>
      </c>
      <c r="H1250">
        <v>60</v>
      </c>
      <c r="I1250" s="43" t="s">
        <v>1803</v>
      </c>
      <c r="J1250" s="43" t="s">
        <v>974</v>
      </c>
      <c r="K1250" s="43" t="s">
        <v>177</v>
      </c>
      <c r="L1250" s="43" t="str">
        <f>IF(AND(Home!$A$1&gt;=Leave[[#This Row],[Start Time]],Home!$A$1&lt;=Leave[[#This Row],[End Time]]),"Aplica","No Aplica")</f>
        <v>No Aplica</v>
      </c>
      <c r="M1250" s="43" t="str">
        <f>IF(AND(Home!$A$1&gt;=Leave[[#This Row],[Start Time]],Home!$A$1&lt;=Leave[[#This Row],[End Time]]),Home!$A$1,"No Aplica")</f>
        <v>No Aplica</v>
      </c>
      <c r="N1250" s="43" t="str">
        <f>Leave[[#This Row],[User Code (Owning User) (Usuario)]]&amp;Leave[[#This Row],[fecha activa]]</f>
        <v>MIE2025150523068No Aplica</v>
      </c>
    </row>
    <row r="1251" spans="1:14" x14ac:dyDescent="0.3">
      <c r="A1251" s="43" t="s">
        <v>471</v>
      </c>
      <c r="B1251" s="3">
        <v>45922</v>
      </c>
      <c r="C1251" s="3">
        <v>45922</v>
      </c>
      <c r="D1251" s="43" t="s">
        <v>3840</v>
      </c>
      <c r="E1251" s="43" t="s">
        <v>569</v>
      </c>
      <c r="F1251" s="43" t="s">
        <v>570</v>
      </c>
      <c r="G1251">
        <v>480</v>
      </c>
      <c r="H1251">
        <v>480</v>
      </c>
      <c r="I1251" s="43" t="s">
        <v>1135</v>
      </c>
      <c r="J1251" s="43" t="s">
        <v>559</v>
      </c>
      <c r="K1251" s="43" t="s">
        <v>560</v>
      </c>
      <c r="L1251" s="43" t="str">
        <f>IF(AND(Home!$A$1&gt;=Leave[[#This Row],[Start Time]],Home!$A$1&lt;=Leave[[#This Row],[End Time]]),"Aplica","No Aplica")</f>
        <v>Aplica</v>
      </c>
      <c r="M1251" s="43">
        <f>IF(AND(Home!$A$1&gt;=Leave[[#This Row],[Start Time]],Home!$A$1&lt;=Leave[[#This Row],[End Time]]),Home!$A$1,"No Aplica")</f>
        <v>45922</v>
      </c>
      <c r="N1251" s="43" t="str">
        <f>Leave[[#This Row],[User Code (Owning User) (Usuario)]]&amp;Leave[[#This Row],[fecha activa]]</f>
        <v>MIE202316021034145922</v>
      </c>
    </row>
    <row r="1252" spans="1:14" x14ac:dyDescent="0.3">
      <c r="A1252" s="43" t="s">
        <v>471</v>
      </c>
      <c r="B1252" s="3">
        <v>45919</v>
      </c>
      <c r="C1252" s="3">
        <v>45919</v>
      </c>
      <c r="D1252" s="43" t="s">
        <v>3786</v>
      </c>
      <c r="E1252" s="43" t="s">
        <v>569</v>
      </c>
      <c r="F1252" s="43" t="s">
        <v>570</v>
      </c>
      <c r="G1252">
        <v>450</v>
      </c>
      <c r="H1252">
        <v>450</v>
      </c>
      <c r="I1252" s="43" t="s">
        <v>1135</v>
      </c>
      <c r="J1252" s="43" t="s">
        <v>559</v>
      </c>
      <c r="K1252" s="43" t="s">
        <v>560</v>
      </c>
      <c r="L1252" s="43" t="str">
        <f>IF(AND(Home!$A$1&gt;=Leave[[#This Row],[Start Time]],Home!$A$1&lt;=Leave[[#This Row],[End Time]]),"Aplica","No Aplica")</f>
        <v>No Aplica</v>
      </c>
      <c r="M1252" s="43" t="str">
        <f>IF(AND(Home!$A$1&gt;=Leave[[#This Row],[Start Time]],Home!$A$1&lt;=Leave[[#This Row],[End Time]]),Home!$A$1,"No Aplica")</f>
        <v>No Aplica</v>
      </c>
      <c r="N1252" s="43" t="str">
        <f>Leave[[#This Row],[User Code (Owning User) (Usuario)]]&amp;Leave[[#This Row],[fecha activa]]</f>
        <v>MIE2023160210341No Aplica</v>
      </c>
    </row>
    <row r="1253" spans="1:14" x14ac:dyDescent="0.3">
      <c r="A1253" s="43" t="s">
        <v>471</v>
      </c>
      <c r="B1253" s="3">
        <v>45918</v>
      </c>
      <c r="C1253" s="3">
        <v>45918</v>
      </c>
      <c r="D1253" s="43" t="s">
        <v>3447</v>
      </c>
      <c r="E1253" s="43" t="s">
        <v>569</v>
      </c>
      <c r="F1253" s="43" t="s">
        <v>570</v>
      </c>
      <c r="G1253">
        <v>480</v>
      </c>
      <c r="H1253">
        <v>480</v>
      </c>
      <c r="I1253" s="43" t="s">
        <v>1135</v>
      </c>
      <c r="J1253" s="43" t="s">
        <v>559</v>
      </c>
      <c r="K1253" s="43" t="s">
        <v>560</v>
      </c>
      <c r="L1253" s="43" t="str">
        <f>IF(AND(Home!$A$1&gt;=Leave[[#This Row],[Start Time]],Home!$A$1&lt;=Leave[[#This Row],[End Time]]),"Aplica","No Aplica")</f>
        <v>No Aplica</v>
      </c>
      <c r="M1253" s="43" t="str">
        <f>IF(AND(Home!$A$1&gt;=Leave[[#This Row],[Start Time]],Home!$A$1&lt;=Leave[[#This Row],[End Time]]),Home!$A$1,"No Aplica")</f>
        <v>No Aplica</v>
      </c>
      <c r="N1253" s="43" t="str">
        <f>Leave[[#This Row],[User Code (Owning User) (Usuario)]]&amp;Leave[[#This Row],[fecha activa]]</f>
        <v>MIE2023160210341No Aplica</v>
      </c>
    </row>
    <row r="1254" spans="1:14" x14ac:dyDescent="0.3">
      <c r="A1254" s="43" t="s">
        <v>471</v>
      </c>
      <c r="B1254" s="3">
        <v>45917</v>
      </c>
      <c r="C1254" s="3">
        <v>45917</v>
      </c>
      <c r="D1254" s="43" t="s">
        <v>3686</v>
      </c>
      <c r="E1254" s="43" t="s">
        <v>569</v>
      </c>
      <c r="F1254" s="43" t="s">
        <v>570</v>
      </c>
      <c r="G1254">
        <v>240</v>
      </c>
      <c r="H1254">
        <v>240</v>
      </c>
      <c r="I1254" s="43" t="s">
        <v>1135</v>
      </c>
      <c r="J1254" s="43" t="s">
        <v>559</v>
      </c>
      <c r="K1254" s="43" t="s">
        <v>560</v>
      </c>
      <c r="L1254" s="43" t="str">
        <f>IF(AND(Home!$A$1&gt;=Leave[[#This Row],[Start Time]],Home!$A$1&lt;=Leave[[#This Row],[End Time]]),"Aplica","No Aplica")</f>
        <v>No Aplica</v>
      </c>
      <c r="M1254" s="43" t="str">
        <f>IF(AND(Home!$A$1&gt;=Leave[[#This Row],[Start Time]],Home!$A$1&lt;=Leave[[#This Row],[End Time]]),Home!$A$1,"No Aplica")</f>
        <v>No Aplica</v>
      </c>
      <c r="N1254" s="43" t="str">
        <f>Leave[[#This Row],[User Code (Owning User) (Usuario)]]&amp;Leave[[#This Row],[fecha activa]]</f>
        <v>MIE2023160210341No Aplica</v>
      </c>
    </row>
    <row r="1255" spans="1:14" x14ac:dyDescent="0.3">
      <c r="A1255" s="43" t="s">
        <v>471</v>
      </c>
      <c r="B1255" s="3">
        <v>45916</v>
      </c>
      <c r="C1255" s="3">
        <v>45916</v>
      </c>
      <c r="D1255" s="43" t="s">
        <v>3624</v>
      </c>
      <c r="E1255" s="43" t="s">
        <v>569</v>
      </c>
      <c r="F1255" s="43" t="s">
        <v>570</v>
      </c>
      <c r="G1255">
        <v>420</v>
      </c>
      <c r="H1255">
        <v>420</v>
      </c>
      <c r="I1255" s="43" t="s">
        <v>1135</v>
      </c>
      <c r="J1255" s="43" t="s">
        <v>559</v>
      </c>
      <c r="K1255" s="43" t="s">
        <v>560</v>
      </c>
      <c r="L1255" s="43" t="str">
        <f>IF(AND(Home!$A$1&gt;=Leave[[#This Row],[Start Time]],Home!$A$1&lt;=Leave[[#This Row],[End Time]]),"Aplica","No Aplica")</f>
        <v>No Aplica</v>
      </c>
      <c r="M1255" s="43" t="str">
        <f>IF(AND(Home!$A$1&gt;=Leave[[#This Row],[Start Time]],Home!$A$1&lt;=Leave[[#This Row],[End Time]]),Home!$A$1,"No Aplica")</f>
        <v>No Aplica</v>
      </c>
      <c r="N1255" s="43" t="str">
        <f>Leave[[#This Row],[User Code (Owning User) (Usuario)]]&amp;Leave[[#This Row],[fecha activa]]</f>
        <v>MIE2023160210341No Aplica</v>
      </c>
    </row>
    <row r="1256" spans="1:14" x14ac:dyDescent="0.3">
      <c r="A1256" s="43" t="s">
        <v>471</v>
      </c>
      <c r="B1256" s="3">
        <v>45915</v>
      </c>
      <c r="C1256" s="3">
        <v>45915</v>
      </c>
      <c r="D1256" s="43" t="s">
        <v>3533</v>
      </c>
      <c r="E1256" s="43" t="s">
        <v>569</v>
      </c>
      <c r="F1256" s="43" t="s">
        <v>570</v>
      </c>
      <c r="G1256">
        <v>420</v>
      </c>
      <c r="H1256">
        <v>420</v>
      </c>
      <c r="I1256" s="43" t="s">
        <v>1135</v>
      </c>
      <c r="J1256" s="43" t="s">
        <v>559</v>
      </c>
      <c r="K1256" s="43" t="s">
        <v>560</v>
      </c>
      <c r="L1256" s="43" t="str">
        <f>IF(AND(Home!$A$1&gt;=Leave[[#This Row],[Start Time]],Home!$A$1&lt;=Leave[[#This Row],[End Time]]),"Aplica","No Aplica")</f>
        <v>No Aplica</v>
      </c>
      <c r="M1256" s="43" t="str">
        <f>IF(AND(Home!$A$1&gt;=Leave[[#This Row],[Start Time]],Home!$A$1&lt;=Leave[[#This Row],[End Time]]),Home!$A$1,"No Aplica")</f>
        <v>No Aplica</v>
      </c>
      <c r="N1256" s="43" t="str">
        <f>Leave[[#This Row],[User Code (Owning User) (Usuario)]]&amp;Leave[[#This Row],[fecha activa]]</f>
        <v>MIE2023160210341No Aplica</v>
      </c>
    </row>
    <row r="1257" spans="1:14" x14ac:dyDescent="0.3">
      <c r="A1257" s="43" t="s">
        <v>471</v>
      </c>
      <c r="B1257" s="3">
        <v>45912</v>
      </c>
      <c r="C1257" s="3">
        <v>45912</v>
      </c>
      <c r="D1257" s="43" t="s">
        <v>3447</v>
      </c>
      <c r="E1257" s="43" t="s">
        <v>569</v>
      </c>
      <c r="F1257" s="43" t="s">
        <v>570</v>
      </c>
      <c r="G1257">
        <v>390</v>
      </c>
      <c r="H1257">
        <v>390</v>
      </c>
      <c r="I1257" s="43" t="s">
        <v>1135</v>
      </c>
      <c r="J1257" s="43" t="s">
        <v>559</v>
      </c>
      <c r="K1257" s="43" t="s">
        <v>560</v>
      </c>
      <c r="L1257" s="43" t="str">
        <f>IF(AND(Home!$A$1&gt;=Leave[[#This Row],[Start Time]],Home!$A$1&lt;=Leave[[#This Row],[End Time]]),"Aplica","No Aplica")</f>
        <v>No Aplica</v>
      </c>
      <c r="M1257" s="43" t="str">
        <f>IF(AND(Home!$A$1&gt;=Leave[[#This Row],[Start Time]],Home!$A$1&lt;=Leave[[#This Row],[End Time]]),Home!$A$1,"No Aplica")</f>
        <v>No Aplica</v>
      </c>
      <c r="N1257" s="43" t="str">
        <f>Leave[[#This Row],[User Code (Owning User) (Usuario)]]&amp;Leave[[#This Row],[fecha activa]]</f>
        <v>MIE2023160210341No Aplica</v>
      </c>
    </row>
    <row r="1258" spans="1:14" x14ac:dyDescent="0.3">
      <c r="A1258" s="43" t="s">
        <v>471</v>
      </c>
      <c r="B1258" s="3">
        <v>45911</v>
      </c>
      <c r="C1258" s="3">
        <v>45911</v>
      </c>
      <c r="D1258" s="43" t="s">
        <v>3370</v>
      </c>
      <c r="E1258" s="43" t="s">
        <v>569</v>
      </c>
      <c r="F1258" s="43" t="s">
        <v>570</v>
      </c>
      <c r="G1258">
        <v>360</v>
      </c>
      <c r="H1258">
        <v>360</v>
      </c>
      <c r="I1258" s="43" t="s">
        <v>1135</v>
      </c>
      <c r="J1258" s="43" t="s">
        <v>559</v>
      </c>
      <c r="K1258" s="43" t="s">
        <v>560</v>
      </c>
      <c r="L1258" s="43" t="str">
        <f>IF(AND(Home!$A$1&gt;=Leave[[#This Row],[Start Time]],Home!$A$1&lt;=Leave[[#This Row],[End Time]]),"Aplica","No Aplica")</f>
        <v>No Aplica</v>
      </c>
      <c r="M1258" s="43" t="str">
        <f>IF(AND(Home!$A$1&gt;=Leave[[#This Row],[Start Time]],Home!$A$1&lt;=Leave[[#This Row],[End Time]]),Home!$A$1,"No Aplica")</f>
        <v>No Aplica</v>
      </c>
      <c r="N1258" s="43" t="str">
        <f>Leave[[#This Row],[User Code (Owning User) (Usuario)]]&amp;Leave[[#This Row],[fecha activa]]</f>
        <v>MIE2023160210341No Aplica</v>
      </c>
    </row>
    <row r="1259" spans="1:14" x14ac:dyDescent="0.3">
      <c r="A1259" s="43" t="s">
        <v>471</v>
      </c>
      <c r="B1259" s="3">
        <v>45910</v>
      </c>
      <c r="C1259" s="3">
        <v>45910</v>
      </c>
      <c r="D1259" s="43" t="s">
        <v>3279</v>
      </c>
      <c r="E1259" s="43" t="s">
        <v>569</v>
      </c>
      <c r="F1259" s="43" t="s">
        <v>570</v>
      </c>
      <c r="G1259">
        <v>180</v>
      </c>
      <c r="H1259">
        <v>180</v>
      </c>
      <c r="I1259" s="43" t="s">
        <v>1135</v>
      </c>
      <c r="J1259" s="43" t="s">
        <v>559</v>
      </c>
      <c r="K1259" s="43" t="s">
        <v>560</v>
      </c>
      <c r="L1259" s="43" t="str">
        <f>IF(AND(Home!$A$1&gt;=Leave[[#This Row],[Start Time]],Home!$A$1&lt;=Leave[[#This Row],[End Time]]),"Aplica","No Aplica")</f>
        <v>No Aplica</v>
      </c>
      <c r="M1259" s="43" t="str">
        <f>IF(AND(Home!$A$1&gt;=Leave[[#This Row],[Start Time]],Home!$A$1&lt;=Leave[[#This Row],[End Time]]),Home!$A$1,"No Aplica")</f>
        <v>No Aplica</v>
      </c>
      <c r="N1259" s="43" t="str">
        <f>Leave[[#This Row],[User Code (Owning User) (Usuario)]]&amp;Leave[[#This Row],[fecha activa]]</f>
        <v>MIE2023160210341No Aplica</v>
      </c>
    </row>
    <row r="1260" spans="1:14" x14ac:dyDescent="0.3">
      <c r="A1260" s="43" t="s">
        <v>471</v>
      </c>
      <c r="B1260" s="3">
        <v>45909</v>
      </c>
      <c r="C1260" s="3">
        <v>45909</v>
      </c>
      <c r="D1260" s="43" t="s">
        <v>3279</v>
      </c>
      <c r="E1260" s="43" t="s">
        <v>569</v>
      </c>
      <c r="F1260" s="43" t="s">
        <v>570</v>
      </c>
      <c r="G1260">
        <v>240</v>
      </c>
      <c r="H1260">
        <v>240</v>
      </c>
      <c r="I1260" s="43" t="s">
        <v>1135</v>
      </c>
      <c r="J1260" s="43" t="s">
        <v>559</v>
      </c>
      <c r="K1260" s="43" t="s">
        <v>560</v>
      </c>
      <c r="L1260" s="43" t="str">
        <f>IF(AND(Home!$A$1&gt;=Leave[[#This Row],[Start Time]],Home!$A$1&lt;=Leave[[#This Row],[End Time]]),"Aplica","No Aplica")</f>
        <v>No Aplica</v>
      </c>
      <c r="M1260" s="43" t="str">
        <f>IF(AND(Home!$A$1&gt;=Leave[[#This Row],[Start Time]],Home!$A$1&lt;=Leave[[#This Row],[End Time]]),Home!$A$1,"No Aplica")</f>
        <v>No Aplica</v>
      </c>
      <c r="N1260" s="43" t="str">
        <f>Leave[[#This Row],[User Code (Owning User) (Usuario)]]&amp;Leave[[#This Row],[fecha activa]]</f>
        <v>MIE2023160210341No Aplica</v>
      </c>
    </row>
    <row r="1261" spans="1:14" x14ac:dyDescent="0.3">
      <c r="A1261" s="43" t="s">
        <v>471</v>
      </c>
      <c r="B1261" s="3">
        <v>45908</v>
      </c>
      <c r="C1261" s="3">
        <v>45908</v>
      </c>
      <c r="D1261" s="43" t="s">
        <v>3192</v>
      </c>
      <c r="E1261" s="43" t="s">
        <v>569</v>
      </c>
      <c r="F1261" s="43" t="s">
        <v>570</v>
      </c>
      <c r="G1261">
        <v>420</v>
      </c>
      <c r="H1261">
        <v>420</v>
      </c>
      <c r="I1261" s="43" t="s">
        <v>1135</v>
      </c>
      <c r="J1261" s="43" t="s">
        <v>559</v>
      </c>
      <c r="K1261" s="43" t="s">
        <v>560</v>
      </c>
      <c r="L1261" s="43" t="str">
        <f>IF(AND(Home!$A$1&gt;=Leave[[#This Row],[Start Time]],Home!$A$1&lt;=Leave[[#This Row],[End Time]]),"Aplica","No Aplica")</f>
        <v>No Aplica</v>
      </c>
      <c r="M1261" s="43" t="str">
        <f>IF(AND(Home!$A$1&gt;=Leave[[#This Row],[Start Time]],Home!$A$1&lt;=Leave[[#This Row],[End Time]]),Home!$A$1,"No Aplica")</f>
        <v>No Aplica</v>
      </c>
      <c r="N1261" s="43" t="str">
        <f>Leave[[#This Row],[User Code (Owning User) (Usuario)]]&amp;Leave[[#This Row],[fecha activa]]</f>
        <v>MIE2023160210341No Aplica</v>
      </c>
    </row>
    <row r="1262" spans="1:14" x14ac:dyDescent="0.3">
      <c r="A1262" s="43" t="s">
        <v>471</v>
      </c>
      <c r="B1262" s="3">
        <v>45905</v>
      </c>
      <c r="C1262" s="3">
        <v>45905</v>
      </c>
      <c r="D1262" s="43" t="s">
        <v>3058</v>
      </c>
      <c r="E1262" s="43" t="s">
        <v>569</v>
      </c>
      <c r="F1262" s="43" t="s">
        <v>570</v>
      </c>
      <c r="G1262">
        <v>390</v>
      </c>
      <c r="H1262">
        <v>390</v>
      </c>
      <c r="I1262" s="43" t="s">
        <v>1135</v>
      </c>
      <c r="J1262" s="43" t="s">
        <v>559</v>
      </c>
      <c r="K1262" s="43" t="s">
        <v>560</v>
      </c>
      <c r="L1262" s="43" t="str">
        <f>IF(AND(Home!$A$1&gt;=Leave[[#This Row],[Start Time]],Home!$A$1&lt;=Leave[[#This Row],[End Time]]),"Aplica","No Aplica")</f>
        <v>No Aplica</v>
      </c>
      <c r="M1262" s="43" t="str">
        <f>IF(AND(Home!$A$1&gt;=Leave[[#This Row],[Start Time]],Home!$A$1&lt;=Leave[[#This Row],[End Time]]),Home!$A$1,"No Aplica")</f>
        <v>No Aplica</v>
      </c>
      <c r="N1262" s="43" t="str">
        <f>Leave[[#This Row],[User Code (Owning User) (Usuario)]]&amp;Leave[[#This Row],[fecha activa]]</f>
        <v>MIE2023160210341No Aplica</v>
      </c>
    </row>
    <row r="1263" spans="1:14" x14ac:dyDescent="0.3">
      <c r="A1263" s="43" t="s">
        <v>471</v>
      </c>
      <c r="B1263" s="3">
        <v>45904</v>
      </c>
      <c r="C1263" s="3">
        <v>45904</v>
      </c>
      <c r="D1263" s="43" t="s">
        <v>2954</v>
      </c>
      <c r="E1263" s="43" t="s">
        <v>569</v>
      </c>
      <c r="F1263" s="43" t="s">
        <v>570</v>
      </c>
      <c r="G1263">
        <v>390</v>
      </c>
      <c r="H1263">
        <v>390</v>
      </c>
      <c r="I1263" s="43" t="s">
        <v>1135</v>
      </c>
      <c r="J1263" s="43" t="s">
        <v>559</v>
      </c>
      <c r="K1263" s="43" t="s">
        <v>560</v>
      </c>
      <c r="L1263" s="43" t="str">
        <f>IF(AND(Home!$A$1&gt;=Leave[[#This Row],[Start Time]],Home!$A$1&lt;=Leave[[#This Row],[End Time]]),"Aplica","No Aplica")</f>
        <v>No Aplica</v>
      </c>
      <c r="M1263" s="43" t="str">
        <f>IF(AND(Home!$A$1&gt;=Leave[[#This Row],[Start Time]],Home!$A$1&lt;=Leave[[#This Row],[End Time]]),Home!$A$1,"No Aplica")</f>
        <v>No Aplica</v>
      </c>
      <c r="N1263" s="43" t="str">
        <f>Leave[[#This Row],[User Code (Owning User) (Usuario)]]&amp;Leave[[#This Row],[fecha activa]]</f>
        <v>MIE2023160210341No Aplica</v>
      </c>
    </row>
    <row r="1264" spans="1:14" x14ac:dyDescent="0.3">
      <c r="A1264" s="43" t="s">
        <v>471</v>
      </c>
      <c r="B1264" s="3">
        <v>45903</v>
      </c>
      <c r="C1264" s="3">
        <v>45903</v>
      </c>
      <c r="D1264" s="43" t="s">
        <v>2825</v>
      </c>
      <c r="E1264" s="43" t="s">
        <v>569</v>
      </c>
      <c r="F1264" s="43" t="s">
        <v>570</v>
      </c>
      <c r="G1264">
        <v>180</v>
      </c>
      <c r="H1264">
        <v>180</v>
      </c>
      <c r="I1264" s="43" t="s">
        <v>1135</v>
      </c>
      <c r="J1264" s="43" t="s">
        <v>559</v>
      </c>
      <c r="K1264" s="43" t="s">
        <v>560</v>
      </c>
      <c r="L1264" s="43" t="str">
        <f>IF(AND(Home!$A$1&gt;=Leave[[#This Row],[Start Time]],Home!$A$1&lt;=Leave[[#This Row],[End Time]]),"Aplica","No Aplica")</f>
        <v>No Aplica</v>
      </c>
      <c r="M1264" s="43" t="str">
        <f>IF(AND(Home!$A$1&gt;=Leave[[#This Row],[Start Time]],Home!$A$1&lt;=Leave[[#This Row],[End Time]]),Home!$A$1,"No Aplica")</f>
        <v>No Aplica</v>
      </c>
      <c r="N1264" s="43" t="str">
        <f>Leave[[#This Row],[User Code (Owning User) (Usuario)]]&amp;Leave[[#This Row],[fecha activa]]</f>
        <v>MIE2023160210341No Aplica</v>
      </c>
    </row>
    <row r="1265" spans="1:14" x14ac:dyDescent="0.3">
      <c r="A1265" s="43" t="s">
        <v>471</v>
      </c>
      <c r="B1265" s="3">
        <v>45902</v>
      </c>
      <c r="C1265" s="3">
        <v>45902</v>
      </c>
      <c r="D1265" s="43" t="s">
        <v>2803</v>
      </c>
      <c r="E1265" s="43" t="s">
        <v>569</v>
      </c>
      <c r="F1265" s="43" t="s">
        <v>570</v>
      </c>
      <c r="G1265">
        <v>240</v>
      </c>
      <c r="H1265">
        <v>240</v>
      </c>
      <c r="I1265" s="43" t="s">
        <v>1135</v>
      </c>
      <c r="J1265" s="43" t="s">
        <v>559</v>
      </c>
      <c r="K1265" s="43" t="s">
        <v>560</v>
      </c>
      <c r="L1265" s="43" t="str">
        <f>IF(AND(Home!$A$1&gt;=Leave[[#This Row],[Start Time]],Home!$A$1&lt;=Leave[[#This Row],[End Time]]),"Aplica","No Aplica")</f>
        <v>No Aplica</v>
      </c>
      <c r="M1265" s="43" t="str">
        <f>IF(AND(Home!$A$1&gt;=Leave[[#This Row],[Start Time]],Home!$A$1&lt;=Leave[[#This Row],[End Time]]),Home!$A$1,"No Aplica")</f>
        <v>No Aplica</v>
      </c>
      <c r="N1265" s="43" t="str">
        <f>Leave[[#This Row],[User Code (Owning User) (Usuario)]]&amp;Leave[[#This Row],[fecha activa]]</f>
        <v>MIE2023160210341No Aplica</v>
      </c>
    </row>
    <row r="1266" spans="1:14" x14ac:dyDescent="0.3">
      <c r="A1266" s="43" t="s">
        <v>468</v>
      </c>
      <c r="B1266" s="3">
        <v>45928</v>
      </c>
      <c r="C1266" s="3">
        <v>45928</v>
      </c>
      <c r="D1266" s="43" t="s">
        <v>1894</v>
      </c>
      <c r="E1266" s="43" t="s">
        <v>569</v>
      </c>
      <c r="F1266" s="43" t="s">
        <v>570</v>
      </c>
      <c r="G1266">
        <v>540</v>
      </c>
      <c r="H1266">
        <v>540</v>
      </c>
      <c r="I1266" s="43" t="s">
        <v>1135</v>
      </c>
      <c r="J1266" s="43" t="s">
        <v>559</v>
      </c>
      <c r="K1266" s="43" t="s">
        <v>560</v>
      </c>
      <c r="L1266" s="43" t="str">
        <f>IF(AND(Home!$A$1&gt;=Leave[[#This Row],[Start Time]],Home!$A$1&lt;=Leave[[#This Row],[End Time]]),"Aplica","No Aplica")</f>
        <v>No Aplica</v>
      </c>
      <c r="M1266" s="43" t="str">
        <f>IF(AND(Home!$A$1&gt;=Leave[[#This Row],[Start Time]],Home!$A$1&lt;=Leave[[#This Row],[End Time]]),Home!$A$1,"No Aplica")</f>
        <v>No Aplica</v>
      </c>
      <c r="N1266" s="43" t="str">
        <f>Leave[[#This Row],[User Code (Owning User) (Usuario)]]&amp;Leave[[#This Row],[fecha activa]]</f>
        <v>MIE2023160210341No Aplica</v>
      </c>
    </row>
    <row r="1267" spans="1:14" x14ac:dyDescent="0.3">
      <c r="A1267" s="43" t="s">
        <v>471</v>
      </c>
      <c r="B1267" s="3">
        <v>45927</v>
      </c>
      <c r="C1267" s="3">
        <v>45927</v>
      </c>
      <c r="D1267" s="43" t="s">
        <v>2382</v>
      </c>
      <c r="E1267" s="43" t="s">
        <v>569</v>
      </c>
      <c r="F1267" s="43" t="s">
        <v>570</v>
      </c>
      <c r="G1267">
        <v>540</v>
      </c>
      <c r="H1267">
        <v>540</v>
      </c>
      <c r="I1267" s="43" t="s">
        <v>1135</v>
      </c>
      <c r="J1267" s="43" t="s">
        <v>559</v>
      </c>
      <c r="K1267" s="43" t="s">
        <v>560</v>
      </c>
      <c r="L1267" s="43" t="str">
        <f>IF(AND(Home!$A$1&gt;=Leave[[#This Row],[Start Time]],Home!$A$1&lt;=Leave[[#This Row],[End Time]]),"Aplica","No Aplica")</f>
        <v>No Aplica</v>
      </c>
      <c r="M1267" s="43" t="str">
        <f>IF(AND(Home!$A$1&gt;=Leave[[#This Row],[Start Time]],Home!$A$1&lt;=Leave[[#This Row],[End Time]]),Home!$A$1,"No Aplica")</f>
        <v>No Aplica</v>
      </c>
      <c r="N1267" s="43" t="str">
        <f>Leave[[#This Row],[User Code (Owning User) (Usuario)]]&amp;Leave[[#This Row],[fecha activa]]</f>
        <v>MIE2023160210341No Aplica</v>
      </c>
    </row>
    <row r="1268" spans="1:14" x14ac:dyDescent="0.3">
      <c r="A1268" s="43" t="s">
        <v>468</v>
      </c>
      <c r="B1268" s="3">
        <v>45921</v>
      </c>
      <c r="C1268" s="3">
        <v>45921</v>
      </c>
      <c r="D1268" s="43" t="s">
        <v>1318</v>
      </c>
      <c r="E1268" s="43" t="s">
        <v>569</v>
      </c>
      <c r="F1268" s="43" t="s">
        <v>570</v>
      </c>
      <c r="G1268">
        <v>540</v>
      </c>
      <c r="H1268">
        <v>540</v>
      </c>
      <c r="I1268" s="43" t="s">
        <v>1135</v>
      </c>
      <c r="J1268" s="43" t="s">
        <v>559</v>
      </c>
      <c r="K1268" s="43" t="s">
        <v>560</v>
      </c>
      <c r="L1268" s="43" t="str">
        <f>IF(AND(Home!$A$1&gt;=Leave[[#This Row],[Start Time]],Home!$A$1&lt;=Leave[[#This Row],[End Time]]),"Aplica","No Aplica")</f>
        <v>No Aplica</v>
      </c>
      <c r="M1268" s="43" t="str">
        <f>IF(AND(Home!$A$1&gt;=Leave[[#This Row],[Start Time]],Home!$A$1&lt;=Leave[[#This Row],[End Time]]),Home!$A$1,"No Aplica")</f>
        <v>No Aplica</v>
      </c>
      <c r="N1268" s="43" t="str">
        <f>Leave[[#This Row],[User Code (Owning User) (Usuario)]]&amp;Leave[[#This Row],[fecha activa]]</f>
        <v>MIE2023160210341No Aplica</v>
      </c>
    </row>
    <row r="1269" spans="1:14" x14ac:dyDescent="0.3">
      <c r="A1269" s="43" t="s">
        <v>471</v>
      </c>
      <c r="B1269" s="3">
        <v>45920</v>
      </c>
      <c r="C1269" s="3">
        <v>45920</v>
      </c>
      <c r="D1269" s="43" t="s">
        <v>2113</v>
      </c>
      <c r="E1269" s="43" t="s">
        <v>569</v>
      </c>
      <c r="F1269" s="43" t="s">
        <v>570</v>
      </c>
      <c r="G1269">
        <v>540</v>
      </c>
      <c r="H1269">
        <v>540</v>
      </c>
      <c r="I1269" s="43" t="s">
        <v>1135</v>
      </c>
      <c r="J1269" s="43" t="s">
        <v>559</v>
      </c>
      <c r="K1269" s="43" t="s">
        <v>560</v>
      </c>
      <c r="L1269" s="43" t="str">
        <f>IF(AND(Home!$A$1&gt;=Leave[[#This Row],[Start Time]],Home!$A$1&lt;=Leave[[#This Row],[End Time]]),"Aplica","No Aplica")</f>
        <v>No Aplica</v>
      </c>
      <c r="M1269" s="43" t="str">
        <f>IF(AND(Home!$A$1&gt;=Leave[[#This Row],[Start Time]],Home!$A$1&lt;=Leave[[#This Row],[End Time]]),Home!$A$1,"No Aplica")</f>
        <v>No Aplica</v>
      </c>
      <c r="N1269" s="43" t="str">
        <f>Leave[[#This Row],[User Code (Owning User) (Usuario)]]&amp;Leave[[#This Row],[fecha activa]]</f>
        <v>MIE2023160210341No Aplica</v>
      </c>
    </row>
    <row r="1270" spans="1:14" x14ac:dyDescent="0.3">
      <c r="A1270" s="43" t="s">
        <v>468</v>
      </c>
      <c r="B1270" s="3">
        <v>45914</v>
      </c>
      <c r="C1270" s="3">
        <v>45914</v>
      </c>
      <c r="D1270" s="43" t="s">
        <v>1894</v>
      </c>
      <c r="E1270" s="43" t="s">
        <v>569</v>
      </c>
      <c r="F1270" s="43" t="s">
        <v>570</v>
      </c>
      <c r="G1270">
        <v>540</v>
      </c>
      <c r="H1270">
        <v>540</v>
      </c>
      <c r="I1270" s="43" t="s">
        <v>1135</v>
      </c>
      <c r="J1270" s="43" t="s">
        <v>559</v>
      </c>
      <c r="K1270" s="43" t="s">
        <v>560</v>
      </c>
      <c r="L1270" s="43" t="str">
        <f>IF(AND(Home!$A$1&gt;=Leave[[#This Row],[Start Time]],Home!$A$1&lt;=Leave[[#This Row],[End Time]]),"Aplica","No Aplica")</f>
        <v>No Aplica</v>
      </c>
      <c r="M1270" s="43" t="str">
        <f>IF(AND(Home!$A$1&gt;=Leave[[#This Row],[Start Time]],Home!$A$1&lt;=Leave[[#This Row],[End Time]]),Home!$A$1,"No Aplica")</f>
        <v>No Aplica</v>
      </c>
      <c r="N1270" s="43" t="str">
        <f>Leave[[#This Row],[User Code (Owning User) (Usuario)]]&amp;Leave[[#This Row],[fecha activa]]</f>
        <v>MIE2023160210341No Aplica</v>
      </c>
    </row>
    <row r="1271" spans="1:14" x14ac:dyDescent="0.3">
      <c r="A1271" s="43" t="s">
        <v>471</v>
      </c>
      <c r="B1271" s="3">
        <v>45913</v>
      </c>
      <c r="C1271" s="3">
        <v>45913</v>
      </c>
      <c r="D1271" s="43" t="s">
        <v>2113</v>
      </c>
      <c r="E1271" s="43" t="s">
        <v>569</v>
      </c>
      <c r="F1271" s="43" t="s">
        <v>570</v>
      </c>
      <c r="G1271">
        <v>540</v>
      </c>
      <c r="H1271">
        <v>540</v>
      </c>
      <c r="I1271" s="43" t="s">
        <v>1135</v>
      </c>
      <c r="J1271" s="43" t="s">
        <v>559</v>
      </c>
      <c r="K1271" s="43" t="s">
        <v>560</v>
      </c>
      <c r="L1271" s="43" t="str">
        <f>IF(AND(Home!$A$1&gt;=Leave[[#This Row],[Start Time]],Home!$A$1&lt;=Leave[[#This Row],[End Time]]),"Aplica","No Aplica")</f>
        <v>No Aplica</v>
      </c>
      <c r="M1271" s="43" t="str">
        <f>IF(AND(Home!$A$1&gt;=Leave[[#This Row],[Start Time]],Home!$A$1&lt;=Leave[[#This Row],[End Time]]),Home!$A$1,"No Aplica")</f>
        <v>No Aplica</v>
      </c>
      <c r="N1271" s="43" t="str">
        <f>Leave[[#This Row],[User Code (Owning User) (Usuario)]]&amp;Leave[[#This Row],[fecha activa]]</f>
        <v>MIE2023160210341No Aplica</v>
      </c>
    </row>
    <row r="1272" spans="1:14" x14ac:dyDescent="0.3">
      <c r="A1272" s="43" t="s">
        <v>471</v>
      </c>
      <c r="B1272" s="3">
        <v>45901</v>
      </c>
      <c r="C1272" s="3">
        <v>45901</v>
      </c>
      <c r="D1272" s="43" t="s">
        <v>1544</v>
      </c>
      <c r="E1272" s="43" t="s">
        <v>569</v>
      </c>
      <c r="F1272" s="43" t="s">
        <v>570</v>
      </c>
      <c r="G1272">
        <v>300</v>
      </c>
      <c r="H1272">
        <v>300</v>
      </c>
      <c r="I1272" s="43" t="s">
        <v>1135</v>
      </c>
      <c r="J1272" s="43" t="s">
        <v>559</v>
      </c>
      <c r="K1272" s="43" t="s">
        <v>560</v>
      </c>
      <c r="L1272" s="43" t="str">
        <f>IF(AND(Home!$A$1&gt;=Leave[[#This Row],[Start Time]],Home!$A$1&lt;=Leave[[#This Row],[End Time]]),"Aplica","No Aplica")</f>
        <v>No Aplica</v>
      </c>
      <c r="M1272" s="43" t="str">
        <f>IF(AND(Home!$A$1&gt;=Leave[[#This Row],[Start Time]],Home!$A$1&lt;=Leave[[#This Row],[End Time]]),Home!$A$1,"No Aplica")</f>
        <v>No Aplica</v>
      </c>
      <c r="N1272" s="43" t="str">
        <f>Leave[[#This Row],[User Code (Owning User) (Usuario)]]&amp;Leave[[#This Row],[fecha activa]]</f>
        <v>MIE2023160210341No Aplica</v>
      </c>
    </row>
    <row r="1273" spans="1:14" x14ac:dyDescent="0.3">
      <c r="A1273" s="43" t="s">
        <v>468</v>
      </c>
      <c r="B1273" s="3">
        <v>45907</v>
      </c>
      <c r="C1273" s="3">
        <v>45907</v>
      </c>
      <c r="D1273" s="43" t="s">
        <v>1318</v>
      </c>
      <c r="E1273" s="43" t="s">
        <v>569</v>
      </c>
      <c r="F1273" s="43" t="s">
        <v>570</v>
      </c>
      <c r="G1273">
        <v>540</v>
      </c>
      <c r="H1273">
        <v>540</v>
      </c>
      <c r="I1273" s="43" t="s">
        <v>1135</v>
      </c>
      <c r="J1273" s="43" t="s">
        <v>559</v>
      </c>
      <c r="K1273" s="43" t="s">
        <v>560</v>
      </c>
      <c r="L1273" s="43" t="str">
        <f>IF(AND(Home!$A$1&gt;=Leave[[#This Row],[Start Time]],Home!$A$1&lt;=Leave[[#This Row],[End Time]]),"Aplica","No Aplica")</f>
        <v>No Aplica</v>
      </c>
      <c r="M1273" s="43" t="str">
        <f>IF(AND(Home!$A$1&gt;=Leave[[#This Row],[Start Time]],Home!$A$1&lt;=Leave[[#This Row],[End Time]]),Home!$A$1,"No Aplica")</f>
        <v>No Aplica</v>
      </c>
      <c r="N1273" s="43" t="str">
        <f>Leave[[#This Row],[User Code (Owning User) (Usuario)]]&amp;Leave[[#This Row],[fecha activa]]</f>
        <v>MIE2023160210341No Aplica</v>
      </c>
    </row>
    <row r="1274" spans="1:14" x14ac:dyDescent="0.3">
      <c r="A1274" s="43" t="s">
        <v>471</v>
      </c>
      <c r="B1274" s="3">
        <v>45906</v>
      </c>
      <c r="C1274" s="3">
        <v>45906</v>
      </c>
      <c r="D1274" s="43" t="s">
        <v>2113</v>
      </c>
      <c r="E1274" s="43" t="s">
        <v>569</v>
      </c>
      <c r="F1274" s="43" t="s">
        <v>570</v>
      </c>
      <c r="G1274">
        <v>540</v>
      </c>
      <c r="H1274">
        <v>540</v>
      </c>
      <c r="I1274" s="43" t="s">
        <v>1135</v>
      </c>
      <c r="J1274" s="43" t="s">
        <v>559</v>
      </c>
      <c r="K1274" s="43" t="s">
        <v>560</v>
      </c>
      <c r="L1274" s="43" t="str">
        <f>IF(AND(Home!$A$1&gt;=Leave[[#This Row],[Start Time]],Home!$A$1&lt;=Leave[[#This Row],[End Time]]),"Aplica","No Aplica")</f>
        <v>No Aplica</v>
      </c>
      <c r="M1274" s="43" t="str">
        <f>IF(AND(Home!$A$1&gt;=Leave[[#This Row],[Start Time]],Home!$A$1&lt;=Leave[[#This Row],[End Time]]),Home!$A$1,"No Aplica")</f>
        <v>No Aplica</v>
      </c>
      <c r="N1274" s="43" t="str">
        <f>Leave[[#This Row],[User Code (Owning User) (Usuario)]]&amp;Leave[[#This Row],[fecha activa]]</f>
        <v>MIE2023160210341No Aplica</v>
      </c>
    </row>
    <row r="1275" spans="1:14" x14ac:dyDescent="0.3">
      <c r="A1275" s="43" t="s">
        <v>471</v>
      </c>
      <c r="B1275" s="3">
        <v>45929</v>
      </c>
      <c r="C1275" s="3">
        <v>45929</v>
      </c>
      <c r="D1275" s="43" t="s">
        <v>3761</v>
      </c>
      <c r="E1275" s="43" t="s">
        <v>373</v>
      </c>
      <c r="F1275" s="43" t="s">
        <v>374</v>
      </c>
      <c r="G1275">
        <v>600</v>
      </c>
      <c r="H1275">
        <v>540</v>
      </c>
      <c r="I1275" s="43" t="s">
        <v>1209</v>
      </c>
      <c r="J1275" s="43" t="s">
        <v>972</v>
      </c>
      <c r="K1275" s="43" t="s">
        <v>178</v>
      </c>
      <c r="L1275" s="43" t="str">
        <f>IF(AND(Home!$A$1&gt;=Leave[[#This Row],[Start Time]],Home!$A$1&lt;=Leave[[#This Row],[End Time]]),"Aplica","No Aplica")</f>
        <v>No Aplica</v>
      </c>
      <c r="M1275" s="43" t="str">
        <f>IF(AND(Home!$A$1&gt;=Leave[[#This Row],[Start Time]],Home!$A$1&lt;=Leave[[#This Row],[End Time]]),Home!$A$1,"No Aplica")</f>
        <v>No Aplica</v>
      </c>
      <c r="N1275" s="43" t="str">
        <f>Leave[[#This Row],[User Code (Owning User) (Usuario)]]&amp;Leave[[#This Row],[fecha activa]]</f>
        <v>MIE2023260912705No Aplica</v>
      </c>
    </row>
    <row r="1276" spans="1:14" x14ac:dyDescent="0.3">
      <c r="A1276" s="43" t="s">
        <v>471</v>
      </c>
      <c r="B1276" s="3">
        <v>45917</v>
      </c>
      <c r="C1276" s="3">
        <v>45917</v>
      </c>
      <c r="D1276" s="43" t="s">
        <v>3738</v>
      </c>
      <c r="E1276" s="43" t="s">
        <v>373</v>
      </c>
      <c r="F1276" s="43" t="s">
        <v>374</v>
      </c>
      <c r="G1276">
        <v>180</v>
      </c>
      <c r="H1276">
        <v>180</v>
      </c>
      <c r="I1276" s="43" t="s">
        <v>1209</v>
      </c>
      <c r="J1276" s="43" t="s">
        <v>972</v>
      </c>
      <c r="K1276" s="43" t="s">
        <v>178</v>
      </c>
      <c r="L1276" s="43" t="str">
        <f>IF(AND(Home!$A$1&gt;=Leave[[#This Row],[Start Time]],Home!$A$1&lt;=Leave[[#This Row],[End Time]]),"Aplica","No Aplica")</f>
        <v>No Aplica</v>
      </c>
      <c r="M1276" s="43" t="str">
        <f>IF(AND(Home!$A$1&gt;=Leave[[#This Row],[Start Time]],Home!$A$1&lt;=Leave[[#This Row],[End Time]]),Home!$A$1,"No Aplica")</f>
        <v>No Aplica</v>
      </c>
      <c r="N1276" s="43" t="str">
        <f>Leave[[#This Row],[User Code (Owning User) (Usuario)]]&amp;Leave[[#This Row],[fecha activa]]</f>
        <v>MIE2023260912705No Aplica</v>
      </c>
    </row>
    <row r="1277" spans="1:14" x14ac:dyDescent="0.3">
      <c r="A1277" s="43" t="s">
        <v>468</v>
      </c>
      <c r="B1277" s="3">
        <v>45928</v>
      </c>
      <c r="C1277" s="3">
        <v>45928</v>
      </c>
      <c r="D1277" s="43" t="s">
        <v>487</v>
      </c>
      <c r="E1277" s="43" t="s">
        <v>373</v>
      </c>
      <c r="F1277" s="43" t="s">
        <v>374</v>
      </c>
      <c r="G1277">
        <v>540</v>
      </c>
      <c r="H1277">
        <v>540</v>
      </c>
      <c r="I1277" s="43" t="s">
        <v>1209</v>
      </c>
      <c r="J1277" s="43" t="s">
        <v>972</v>
      </c>
      <c r="K1277" s="43" t="s">
        <v>178</v>
      </c>
      <c r="L1277" s="43" t="str">
        <f>IF(AND(Home!$A$1&gt;=Leave[[#This Row],[Start Time]],Home!$A$1&lt;=Leave[[#This Row],[End Time]]),"Aplica","No Aplica")</f>
        <v>No Aplica</v>
      </c>
      <c r="M1277" s="43" t="str">
        <f>IF(AND(Home!$A$1&gt;=Leave[[#This Row],[Start Time]],Home!$A$1&lt;=Leave[[#This Row],[End Time]]),Home!$A$1,"No Aplica")</f>
        <v>No Aplica</v>
      </c>
      <c r="N1277" s="43" t="str">
        <f>Leave[[#This Row],[User Code (Owning User) (Usuario)]]&amp;Leave[[#This Row],[fecha activa]]</f>
        <v>MIE2023260912705No Aplica</v>
      </c>
    </row>
    <row r="1278" spans="1:14" x14ac:dyDescent="0.3">
      <c r="A1278" s="43" t="s">
        <v>471</v>
      </c>
      <c r="B1278" s="3">
        <v>45922</v>
      </c>
      <c r="C1278" s="3">
        <v>45922</v>
      </c>
      <c r="D1278" s="43" t="s">
        <v>496</v>
      </c>
      <c r="E1278" s="43" t="s">
        <v>373</v>
      </c>
      <c r="F1278" s="43" t="s">
        <v>374</v>
      </c>
      <c r="G1278">
        <v>600</v>
      </c>
      <c r="H1278">
        <v>540</v>
      </c>
      <c r="I1278" s="43" t="s">
        <v>1209</v>
      </c>
      <c r="J1278" s="43" t="s">
        <v>972</v>
      </c>
      <c r="K1278" s="43" t="s">
        <v>178</v>
      </c>
      <c r="L1278" s="43" t="str">
        <f>IF(AND(Home!$A$1&gt;=Leave[[#This Row],[Start Time]],Home!$A$1&lt;=Leave[[#This Row],[End Time]]),"Aplica","No Aplica")</f>
        <v>Aplica</v>
      </c>
      <c r="M1278" s="43">
        <f>IF(AND(Home!$A$1&gt;=Leave[[#This Row],[Start Time]],Home!$A$1&lt;=Leave[[#This Row],[End Time]]),Home!$A$1,"No Aplica")</f>
        <v>45922</v>
      </c>
      <c r="N1278" s="43" t="str">
        <f>Leave[[#This Row],[User Code (Owning User) (Usuario)]]&amp;Leave[[#This Row],[fecha activa]]</f>
        <v>MIE202326091270545922</v>
      </c>
    </row>
    <row r="1279" spans="1:14" x14ac:dyDescent="0.3">
      <c r="A1279" s="43" t="s">
        <v>471</v>
      </c>
      <c r="B1279" s="3">
        <v>45916</v>
      </c>
      <c r="C1279" s="3">
        <v>45916</v>
      </c>
      <c r="D1279" s="43" t="s">
        <v>3277</v>
      </c>
      <c r="E1279" s="43" t="s">
        <v>373</v>
      </c>
      <c r="F1279" s="43" t="s">
        <v>374</v>
      </c>
      <c r="G1279">
        <v>180</v>
      </c>
      <c r="H1279">
        <v>180</v>
      </c>
      <c r="I1279" s="43" t="s">
        <v>1209</v>
      </c>
      <c r="J1279" s="43" t="s">
        <v>972</v>
      </c>
      <c r="K1279" s="43" t="s">
        <v>178</v>
      </c>
      <c r="L1279" s="43" t="str">
        <f>IF(AND(Home!$A$1&gt;=Leave[[#This Row],[Start Time]],Home!$A$1&lt;=Leave[[#This Row],[End Time]]),"Aplica","No Aplica")</f>
        <v>No Aplica</v>
      </c>
      <c r="M1279" s="43" t="str">
        <f>IF(AND(Home!$A$1&gt;=Leave[[#This Row],[Start Time]],Home!$A$1&lt;=Leave[[#This Row],[End Time]]),Home!$A$1,"No Aplica")</f>
        <v>No Aplica</v>
      </c>
      <c r="N1279" s="43" t="str">
        <f>Leave[[#This Row],[User Code (Owning User) (Usuario)]]&amp;Leave[[#This Row],[fecha activa]]</f>
        <v>MIE2023260912705No Aplica</v>
      </c>
    </row>
    <row r="1280" spans="1:14" x14ac:dyDescent="0.3">
      <c r="A1280" s="43" t="s">
        <v>471</v>
      </c>
      <c r="B1280" s="3">
        <v>45909</v>
      </c>
      <c r="C1280" s="3">
        <v>45909</v>
      </c>
      <c r="D1280" s="43" t="s">
        <v>3277</v>
      </c>
      <c r="E1280" s="43" t="s">
        <v>373</v>
      </c>
      <c r="F1280" s="43" t="s">
        <v>374</v>
      </c>
      <c r="G1280">
        <v>180</v>
      </c>
      <c r="H1280">
        <v>180</v>
      </c>
      <c r="I1280" s="43" t="s">
        <v>1209</v>
      </c>
      <c r="J1280" s="43" t="s">
        <v>972</v>
      </c>
      <c r="K1280" s="43" t="s">
        <v>178</v>
      </c>
      <c r="L1280" s="43" t="str">
        <f>IF(AND(Home!$A$1&gt;=Leave[[#This Row],[Start Time]],Home!$A$1&lt;=Leave[[#This Row],[End Time]]),"Aplica","No Aplica")</f>
        <v>No Aplica</v>
      </c>
      <c r="M1280" s="43" t="str">
        <f>IF(AND(Home!$A$1&gt;=Leave[[#This Row],[Start Time]],Home!$A$1&lt;=Leave[[#This Row],[End Time]]),Home!$A$1,"No Aplica")</f>
        <v>No Aplica</v>
      </c>
      <c r="N1280" s="43" t="str">
        <f>Leave[[#This Row],[User Code (Owning User) (Usuario)]]&amp;Leave[[#This Row],[fecha activa]]</f>
        <v>MIE2023260912705No Aplica</v>
      </c>
    </row>
    <row r="1281" spans="1:14" x14ac:dyDescent="0.3">
      <c r="A1281" s="43" t="s">
        <v>468</v>
      </c>
      <c r="B1281" s="3">
        <v>45921</v>
      </c>
      <c r="C1281" s="3">
        <v>45921</v>
      </c>
      <c r="D1281" s="43" t="s">
        <v>487</v>
      </c>
      <c r="E1281" s="43" t="s">
        <v>373</v>
      </c>
      <c r="F1281" s="43" t="s">
        <v>374</v>
      </c>
      <c r="G1281">
        <v>540</v>
      </c>
      <c r="H1281">
        <v>540</v>
      </c>
      <c r="I1281" s="43" t="s">
        <v>1209</v>
      </c>
      <c r="J1281" s="43" t="s">
        <v>972</v>
      </c>
      <c r="K1281" s="43" t="s">
        <v>178</v>
      </c>
      <c r="L1281" s="43" t="str">
        <f>IF(AND(Home!$A$1&gt;=Leave[[#This Row],[Start Time]],Home!$A$1&lt;=Leave[[#This Row],[End Time]]),"Aplica","No Aplica")</f>
        <v>No Aplica</v>
      </c>
      <c r="M1281" s="43" t="str">
        <f>IF(AND(Home!$A$1&gt;=Leave[[#This Row],[Start Time]],Home!$A$1&lt;=Leave[[#This Row],[End Time]]),Home!$A$1,"No Aplica")</f>
        <v>No Aplica</v>
      </c>
      <c r="N1281" s="43" t="str">
        <f>Leave[[#This Row],[User Code (Owning User) (Usuario)]]&amp;Leave[[#This Row],[fecha activa]]</f>
        <v>MIE2023260912705No Aplica</v>
      </c>
    </row>
    <row r="1282" spans="1:14" x14ac:dyDescent="0.3">
      <c r="A1282" s="43" t="s">
        <v>471</v>
      </c>
      <c r="B1282" s="3">
        <v>45915</v>
      </c>
      <c r="C1282" s="3">
        <v>45915</v>
      </c>
      <c r="D1282" s="43" t="s">
        <v>496</v>
      </c>
      <c r="E1282" s="43" t="s">
        <v>373</v>
      </c>
      <c r="F1282" s="43" t="s">
        <v>374</v>
      </c>
      <c r="G1282">
        <v>600</v>
      </c>
      <c r="H1282">
        <v>540</v>
      </c>
      <c r="I1282" s="43" t="s">
        <v>1209</v>
      </c>
      <c r="J1282" s="43" t="s">
        <v>972</v>
      </c>
      <c r="K1282" s="43" t="s">
        <v>178</v>
      </c>
      <c r="L1282" s="43" t="str">
        <f>IF(AND(Home!$A$1&gt;=Leave[[#This Row],[Start Time]],Home!$A$1&lt;=Leave[[#This Row],[End Time]]),"Aplica","No Aplica")</f>
        <v>No Aplica</v>
      </c>
      <c r="M1282" s="43" t="str">
        <f>IF(AND(Home!$A$1&gt;=Leave[[#This Row],[Start Time]],Home!$A$1&lt;=Leave[[#This Row],[End Time]]),Home!$A$1,"No Aplica")</f>
        <v>No Aplica</v>
      </c>
      <c r="N1282" s="43" t="str">
        <f>Leave[[#This Row],[User Code (Owning User) (Usuario)]]&amp;Leave[[#This Row],[fecha activa]]</f>
        <v>MIE2023260912705No Aplica</v>
      </c>
    </row>
    <row r="1283" spans="1:14" x14ac:dyDescent="0.3">
      <c r="A1283" s="43" t="s">
        <v>471</v>
      </c>
      <c r="B1283" s="3">
        <v>45904</v>
      </c>
      <c r="C1283" s="3">
        <v>45904</v>
      </c>
      <c r="D1283" s="43" t="s">
        <v>3098</v>
      </c>
      <c r="E1283" s="43" t="s">
        <v>373</v>
      </c>
      <c r="F1283" s="43" t="s">
        <v>374</v>
      </c>
      <c r="G1283">
        <v>540</v>
      </c>
      <c r="H1283">
        <v>540</v>
      </c>
      <c r="I1283" s="43" t="s">
        <v>1209</v>
      </c>
      <c r="J1283" s="43" t="s">
        <v>972</v>
      </c>
      <c r="K1283" s="43" t="s">
        <v>178</v>
      </c>
      <c r="L1283" s="43" t="str">
        <f>IF(AND(Home!$A$1&gt;=Leave[[#This Row],[Start Time]],Home!$A$1&lt;=Leave[[#This Row],[End Time]]),"Aplica","No Aplica")</f>
        <v>No Aplica</v>
      </c>
      <c r="M1283" s="43" t="str">
        <f>IF(AND(Home!$A$1&gt;=Leave[[#This Row],[Start Time]],Home!$A$1&lt;=Leave[[#This Row],[End Time]]),Home!$A$1,"No Aplica")</f>
        <v>No Aplica</v>
      </c>
      <c r="N1283" s="43" t="str">
        <f>Leave[[#This Row],[User Code (Owning User) (Usuario)]]&amp;Leave[[#This Row],[fecha activa]]</f>
        <v>MIE2023260912705No Aplica</v>
      </c>
    </row>
    <row r="1284" spans="1:14" x14ac:dyDescent="0.3">
      <c r="A1284" s="43" t="s">
        <v>471</v>
      </c>
      <c r="B1284" s="3">
        <v>45908</v>
      </c>
      <c r="C1284" s="3">
        <v>45908</v>
      </c>
      <c r="D1284" s="43" t="s">
        <v>496</v>
      </c>
      <c r="E1284" s="43" t="s">
        <v>373</v>
      </c>
      <c r="F1284" s="43" t="s">
        <v>374</v>
      </c>
      <c r="G1284">
        <v>600</v>
      </c>
      <c r="H1284">
        <v>540</v>
      </c>
      <c r="I1284" s="43" t="s">
        <v>1209</v>
      </c>
      <c r="J1284" s="43" t="s">
        <v>972</v>
      </c>
      <c r="K1284" s="43" t="s">
        <v>178</v>
      </c>
      <c r="L1284" s="43" t="str">
        <f>IF(AND(Home!$A$1&gt;=Leave[[#This Row],[Start Time]],Home!$A$1&lt;=Leave[[#This Row],[End Time]]),"Aplica","No Aplica")</f>
        <v>No Aplica</v>
      </c>
      <c r="M1284" s="43" t="str">
        <f>IF(AND(Home!$A$1&gt;=Leave[[#This Row],[Start Time]],Home!$A$1&lt;=Leave[[#This Row],[End Time]]),Home!$A$1,"No Aplica")</f>
        <v>No Aplica</v>
      </c>
      <c r="N1284" s="43" t="str">
        <f>Leave[[#This Row],[User Code (Owning User) (Usuario)]]&amp;Leave[[#This Row],[fecha activa]]</f>
        <v>MIE2023260912705No Aplica</v>
      </c>
    </row>
    <row r="1285" spans="1:14" x14ac:dyDescent="0.3">
      <c r="A1285" s="43" t="s">
        <v>471</v>
      </c>
      <c r="B1285" s="3">
        <v>45903</v>
      </c>
      <c r="C1285" s="3">
        <v>45903</v>
      </c>
      <c r="D1285" s="43" t="s">
        <v>2884</v>
      </c>
      <c r="E1285" s="43" t="s">
        <v>373</v>
      </c>
      <c r="F1285" s="43" t="s">
        <v>374</v>
      </c>
      <c r="G1285">
        <v>300</v>
      </c>
      <c r="H1285">
        <v>300</v>
      </c>
      <c r="I1285" s="43" t="s">
        <v>1209</v>
      </c>
      <c r="J1285" s="43" t="s">
        <v>972</v>
      </c>
      <c r="K1285" s="43" t="s">
        <v>178</v>
      </c>
      <c r="L1285" s="43" t="str">
        <f>IF(AND(Home!$A$1&gt;=Leave[[#This Row],[Start Time]],Home!$A$1&lt;=Leave[[#This Row],[End Time]]),"Aplica","No Aplica")</f>
        <v>No Aplica</v>
      </c>
      <c r="M1285" s="43" t="str">
        <f>IF(AND(Home!$A$1&gt;=Leave[[#This Row],[Start Time]],Home!$A$1&lt;=Leave[[#This Row],[End Time]]),Home!$A$1,"No Aplica")</f>
        <v>No Aplica</v>
      </c>
      <c r="N1285" s="43" t="str">
        <f>Leave[[#This Row],[User Code (Owning User) (Usuario)]]&amp;Leave[[#This Row],[fecha activa]]</f>
        <v>MIE2023260912705No Aplica</v>
      </c>
    </row>
    <row r="1286" spans="1:14" x14ac:dyDescent="0.3">
      <c r="A1286" s="43" t="s">
        <v>471</v>
      </c>
      <c r="B1286" s="3">
        <v>45903</v>
      </c>
      <c r="C1286" s="3">
        <v>45903</v>
      </c>
      <c r="D1286" s="43" t="s">
        <v>2885</v>
      </c>
      <c r="E1286" s="43" t="s">
        <v>373</v>
      </c>
      <c r="F1286" s="43" t="s">
        <v>374</v>
      </c>
      <c r="G1286">
        <v>240</v>
      </c>
      <c r="H1286">
        <v>240</v>
      </c>
      <c r="I1286" s="43" t="s">
        <v>1209</v>
      </c>
      <c r="J1286" s="43" t="s">
        <v>972</v>
      </c>
      <c r="K1286" s="43" t="s">
        <v>178</v>
      </c>
      <c r="L1286" s="43" t="str">
        <f>IF(AND(Home!$A$1&gt;=Leave[[#This Row],[Start Time]],Home!$A$1&lt;=Leave[[#This Row],[End Time]]),"Aplica","No Aplica")</f>
        <v>No Aplica</v>
      </c>
      <c r="M1286" s="43" t="str">
        <f>IF(AND(Home!$A$1&gt;=Leave[[#This Row],[Start Time]],Home!$A$1&lt;=Leave[[#This Row],[End Time]]),Home!$A$1,"No Aplica")</f>
        <v>No Aplica</v>
      </c>
      <c r="N1286" s="43" t="str">
        <f>Leave[[#This Row],[User Code (Owning User) (Usuario)]]&amp;Leave[[#This Row],[fecha activa]]</f>
        <v>MIE2023260912705No Aplica</v>
      </c>
    </row>
    <row r="1287" spans="1:14" x14ac:dyDescent="0.3">
      <c r="A1287" s="43" t="s">
        <v>465</v>
      </c>
      <c r="B1287" s="3">
        <v>45905</v>
      </c>
      <c r="C1287" s="3">
        <v>45905</v>
      </c>
      <c r="D1287" s="43" t="s">
        <v>635</v>
      </c>
      <c r="E1287" s="43" t="s">
        <v>1937</v>
      </c>
      <c r="F1287" s="43" t="s">
        <v>1939</v>
      </c>
      <c r="G1287">
        <v>540</v>
      </c>
      <c r="H1287">
        <v>540</v>
      </c>
      <c r="I1287" s="43" t="s">
        <v>1938</v>
      </c>
      <c r="J1287" s="43" t="s">
        <v>1040</v>
      </c>
      <c r="K1287" s="43" t="s">
        <v>179</v>
      </c>
      <c r="L1287" s="43" t="str">
        <f>IF(AND(Home!$A$1&gt;=Leave[[#This Row],[Start Time]],Home!$A$1&lt;=Leave[[#This Row],[End Time]]),"Aplica","No Aplica")</f>
        <v>No Aplica</v>
      </c>
      <c r="M1287" s="43" t="str">
        <f>IF(AND(Home!$A$1&gt;=Leave[[#This Row],[Start Time]],Home!$A$1&lt;=Leave[[#This Row],[End Time]]),Home!$A$1,"No Aplica")</f>
        <v>No Aplica</v>
      </c>
      <c r="N1287" s="43" t="str">
        <f>Leave[[#This Row],[User Code (Owning User) (Usuario)]]&amp;Leave[[#This Row],[fecha activa]]</f>
        <v>MIE2025180623416No Aplica</v>
      </c>
    </row>
    <row r="1288" spans="1:14" x14ac:dyDescent="0.3">
      <c r="A1288" s="43" t="s">
        <v>477</v>
      </c>
      <c r="B1288" s="3">
        <v>45923</v>
      </c>
      <c r="C1288" s="3">
        <v>45923</v>
      </c>
      <c r="D1288" s="43" t="s">
        <v>1866</v>
      </c>
      <c r="E1288" s="43" t="s">
        <v>1937</v>
      </c>
      <c r="F1288" s="43" t="s">
        <v>1939</v>
      </c>
      <c r="G1288">
        <v>540</v>
      </c>
      <c r="H1288">
        <v>540</v>
      </c>
      <c r="I1288" s="43" t="s">
        <v>1938</v>
      </c>
      <c r="J1288" s="43" t="s">
        <v>1040</v>
      </c>
      <c r="K1288" s="43" t="s">
        <v>179</v>
      </c>
      <c r="L1288" s="43" t="str">
        <f>IF(AND(Home!$A$1&gt;=Leave[[#This Row],[Start Time]],Home!$A$1&lt;=Leave[[#This Row],[End Time]]),"Aplica","No Aplica")</f>
        <v>No Aplica</v>
      </c>
      <c r="M1288" s="43" t="str">
        <f>IF(AND(Home!$A$1&gt;=Leave[[#This Row],[Start Time]],Home!$A$1&lt;=Leave[[#This Row],[End Time]]),Home!$A$1,"No Aplica")</f>
        <v>No Aplica</v>
      </c>
      <c r="N1288" s="43" t="str">
        <f>Leave[[#This Row],[User Code (Owning User) (Usuario)]]&amp;Leave[[#This Row],[fecha activa]]</f>
        <v>MIE2025180623416No Aplica</v>
      </c>
    </row>
    <row r="1289" spans="1:14" x14ac:dyDescent="0.3">
      <c r="A1289" s="43" t="s">
        <v>477</v>
      </c>
      <c r="B1289" s="3">
        <v>45922</v>
      </c>
      <c r="C1289" s="3">
        <v>45922</v>
      </c>
      <c r="D1289" s="43" t="s">
        <v>1866</v>
      </c>
      <c r="E1289" s="43" t="s">
        <v>1937</v>
      </c>
      <c r="F1289" s="43" t="s">
        <v>1939</v>
      </c>
      <c r="G1289">
        <v>540</v>
      </c>
      <c r="H1289">
        <v>540</v>
      </c>
      <c r="I1289" s="43" t="s">
        <v>1938</v>
      </c>
      <c r="J1289" s="43" t="s">
        <v>1040</v>
      </c>
      <c r="K1289" s="43" t="s">
        <v>179</v>
      </c>
      <c r="L1289" s="43" t="str">
        <f>IF(AND(Home!$A$1&gt;=Leave[[#This Row],[Start Time]],Home!$A$1&lt;=Leave[[#This Row],[End Time]]),"Aplica","No Aplica")</f>
        <v>Aplica</v>
      </c>
      <c r="M1289" s="43">
        <f>IF(AND(Home!$A$1&gt;=Leave[[#This Row],[Start Time]],Home!$A$1&lt;=Leave[[#This Row],[End Time]]),Home!$A$1,"No Aplica")</f>
        <v>45922</v>
      </c>
      <c r="N1289" s="43" t="str">
        <f>Leave[[#This Row],[User Code (Owning User) (Usuario)]]&amp;Leave[[#This Row],[fecha activa]]</f>
        <v>MIE202518062341645922</v>
      </c>
    </row>
    <row r="1290" spans="1:14" x14ac:dyDescent="0.3">
      <c r="A1290" s="43" t="s">
        <v>477</v>
      </c>
      <c r="B1290" s="3">
        <v>45920</v>
      </c>
      <c r="C1290" s="3">
        <v>45920</v>
      </c>
      <c r="D1290" s="43" t="s">
        <v>1866</v>
      </c>
      <c r="E1290" s="43" t="s">
        <v>1937</v>
      </c>
      <c r="F1290" s="43" t="s">
        <v>1939</v>
      </c>
      <c r="G1290">
        <v>540</v>
      </c>
      <c r="H1290">
        <v>540</v>
      </c>
      <c r="I1290" s="43" t="s">
        <v>1938</v>
      </c>
      <c r="J1290" s="43" t="s">
        <v>1040</v>
      </c>
      <c r="K1290" s="43" t="s">
        <v>179</v>
      </c>
      <c r="L1290" s="43" t="str">
        <f>IF(AND(Home!$A$1&gt;=Leave[[#This Row],[Start Time]],Home!$A$1&lt;=Leave[[#This Row],[End Time]]),"Aplica","No Aplica")</f>
        <v>No Aplica</v>
      </c>
      <c r="M1290" s="43" t="str">
        <f>IF(AND(Home!$A$1&gt;=Leave[[#This Row],[Start Time]],Home!$A$1&lt;=Leave[[#This Row],[End Time]]),Home!$A$1,"No Aplica")</f>
        <v>No Aplica</v>
      </c>
      <c r="N1290" s="43" t="str">
        <f>Leave[[#This Row],[User Code (Owning User) (Usuario)]]&amp;Leave[[#This Row],[fecha activa]]</f>
        <v>MIE2025180623416No Aplica</v>
      </c>
    </row>
    <row r="1291" spans="1:14" x14ac:dyDescent="0.3">
      <c r="A1291" s="43" t="s">
        <v>477</v>
      </c>
      <c r="B1291" s="3">
        <v>45919</v>
      </c>
      <c r="C1291" s="3">
        <v>45919</v>
      </c>
      <c r="D1291" s="43" t="s">
        <v>1866</v>
      </c>
      <c r="E1291" s="43" t="s">
        <v>1937</v>
      </c>
      <c r="F1291" s="43" t="s">
        <v>1939</v>
      </c>
      <c r="G1291">
        <v>540</v>
      </c>
      <c r="H1291">
        <v>540</v>
      </c>
      <c r="I1291" s="43" t="s">
        <v>1938</v>
      </c>
      <c r="J1291" s="43" t="s">
        <v>1040</v>
      </c>
      <c r="K1291" s="43" t="s">
        <v>179</v>
      </c>
      <c r="L1291" s="43" t="str">
        <f>IF(AND(Home!$A$1&gt;=Leave[[#This Row],[Start Time]],Home!$A$1&lt;=Leave[[#This Row],[End Time]]),"Aplica","No Aplica")</f>
        <v>No Aplica</v>
      </c>
      <c r="M1291" s="43" t="str">
        <f>IF(AND(Home!$A$1&gt;=Leave[[#This Row],[Start Time]],Home!$A$1&lt;=Leave[[#This Row],[End Time]]),Home!$A$1,"No Aplica")</f>
        <v>No Aplica</v>
      </c>
      <c r="N1291" s="43" t="str">
        <f>Leave[[#This Row],[User Code (Owning User) (Usuario)]]&amp;Leave[[#This Row],[fecha activa]]</f>
        <v>MIE2025180623416No Aplica</v>
      </c>
    </row>
    <row r="1292" spans="1:14" x14ac:dyDescent="0.3">
      <c r="A1292" s="43" t="s">
        <v>601</v>
      </c>
      <c r="B1292" s="3">
        <v>45917</v>
      </c>
      <c r="C1292" s="3">
        <v>45917</v>
      </c>
      <c r="D1292" s="43" t="s">
        <v>3536</v>
      </c>
      <c r="E1292" s="43" t="s">
        <v>1937</v>
      </c>
      <c r="F1292" s="43" t="s">
        <v>1939</v>
      </c>
      <c r="G1292">
        <v>540</v>
      </c>
      <c r="H1292">
        <v>540</v>
      </c>
      <c r="I1292" s="43" t="s">
        <v>1938</v>
      </c>
      <c r="J1292" s="43" t="s">
        <v>1040</v>
      </c>
      <c r="K1292" s="43" t="s">
        <v>179</v>
      </c>
      <c r="L1292" s="43" t="str">
        <f>IF(AND(Home!$A$1&gt;=Leave[[#This Row],[Start Time]],Home!$A$1&lt;=Leave[[#This Row],[End Time]]),"Aplica","No Aplica")</f>
        <v>No Aplica</v>
      </c>
      <c r="M1292" s="43" t="str">
        <f>IF(AND(Home!$A$1&gt;=Leave[[#This Row],[Start Time]],Home!$A$1&lt;=Leave[[#This Row],[End Time]]),Home!$A$1,"No Aplica")</f>
        <v>No Aplica</v>
      </c>
      <c r="N1292" s="43" t="str">
        <f>Leave[[#This Row],[User Code (Owning User) (Usuario)]]&amp;Leave[[#This Row],[fecha activa]]</f>
        <v>MIE2025180623416No Aplica</v>
      </c>
    </row>
    <row r="1293" spans="1:14" x14ac:dyDescent="0.3">
      <c r="A1293" s="43" t="s">
        <v>465</v>
      </c>
      <c r="B1293" s="3">
        <v>45928</v>
      </c>
      <c r="C1293" s="3">
        <v>45928</v>
      </c>
      <c r="D1293" s="43" t="s">
        <v>499</v>
      </c>
      <c r="E1293" s="43" t="s">
        <v>1937</v>
      </c>
      <c r="F1293" s="43" t="s">
        <v>1939</v>
      </c>
      <c r="G1293">
        <v>540</v>
      </c>
      <c r="H1293">
        <v>540</v>
      </c>
      <c r="I1293" s="43" t="s">
        <v>1938</v>
      </c>
      <c r="J1293" s="43" t="s">
        <v>1040</v>
      </c>
      <c r="K1293" s="43" t="s">
        <v>179</v>
      </c>
      <c r="L1293" s="43" t="str">
        <f>IF(AND(Home!$A$1&gt;=Leave[[#This Row],[Start Time]],Home!$A$1&lt;=Leave[[#This Row],[End Time]]),"Aplica","No Aplica")</f>
        <v>No Aplica</v>
      </c>
      <c r="M1293" s="43" t="str">
        <f>IF(AND(Home!$A$1&gt;=Leave[[#This Row],[Start Time]],Home!$A$1&lt;=Leave[[#This Row],[End Time]]),Home!$A$1,"No Aplica")</f>
        <v>No Aplica</v>
      </c>
      <c r="N1293" s="43" t="str">
        <f>Leave[[#This Row],[User Code (Owning User) (Usuario)]]&amp;Leave[[#This Row],[fecha activa]]</f>
        <v>MIE2025180623416No Aplica</v>
      </c>
    </row>
    <row r="1294" spans="1:14" x14ac:dyDescent="0.3">
      <c r="A1294" s="43" t="s">
        <v>465</v>
      </c>
      <c r="B1294" s="3">
        <v>45921</v>
      </c>
      <c r="C1294" s="3">
        <v>45921</v>
      </c>
      <c r="D1294" s="43" t="s">
        <v>499</v>
      </c>
      <c r="E1294" s="43" t="s">
        <v>1937</v>
      </c>
      <c r="F1294" s="43" t="s">
        <v>1939</v>
      </c>
      <c r="G1294">
        <v>540</v>
      </c>
      <c r="H1294">
        <v>540</v>
      </c>
      <c r="I1294" s="43" t="s">
        <v>1938</v>
      </c>
      <c r="J1294" s="43" t="s">
        <v>1040</v>
      </c>
      <c r="K1294" s="43" t="s">
        <v>179</v>
      </c>
      <c r="L1294" s="43" t="str">
        <f>IF(AND(Home!$A$1&gt;=Leave[[#This Row],[Start Time]],Home!$A$1&lt;=Leave[[#This Row],[End Time]]),"Aplica","No Aplica")</f>
        <v>No Aplica</v>
      </c>
      <c r="M1294" s="43" t="str">
        <f>IF(AND(Home!$A$1&gt;=Leave[[#This Row],[Start Time]],Home!$A$1&lt;=Leave[[#This Row],[End Time]]),Home!$A$1,"No Aplica")</f>
        <v>No Aplica</v>
      </c>
      <c r="N1294" s="43" t="str">
        <f>Leave[[#This Row],[User Code (Owning User) (Usuario)]]&amp;Leave[[#This Row],[fecha activa]]</f>
        <v>MIE2025180623416No Aplica</v>
      </c>
    </row>
    <row r="1295" spans="1:14" x14ac:dyDescent="0.3">
      <c r="A1295" s="43" t="s">
        <v>471</v>
      </c>
      <c r="B1295" s="3">
        <v>45903</v>
      </c>
      <c r="C1295" s="3">
        <v>45903</v>
      </c>
      <c r="D1295" s="43" t="s">
        <v>2881</v>
      </c>
      <c r="E1295" s="43" t="s">
        <v>1937</v>
      </c>
      <c r="F1295" s="43" t="s">
        <v>1939</v>
      </c>
      <c r="G1295">
        <v>240</v>
      </c>
      <c r="H1295">
        <v>240</v>
      </c>
      <c r="I1295" s="43" t="s">
        <v>1938</v>
      </c>
      <c r="J1295" s="43" t="s">
        <v>1040</v>
      </c>
      <c r="K1295" s="43" t="s">
        <v>179</v>
      </c>
      <c r="L1295" s="43" t="str">
        <f>IF(AND(Home!$A$1&gt;=Leave[[#This Row],[Start Time]],Home!$A$1&lt;=Leave[[#This Row],[End Time]]),"Aplica","No Aplica")</f>
        <v>No Aplica</v>
      </c>
      <c r="M1295" s="43" t="str">
        <f>IF(AND(Home!$A$1&gt;=Leave[[#This Row],[Start Time]],Home!$A$1&lt;=Leave[[#This Row],[End Time]]),Home!$A$1,"No Aplica")</f>
        <v>No Aplica</v>
      </c>
      <c r="N1295" s="43" t="str">
        <f>Leave[[#This Row],[User Code (Owning User) (Usuario)]]&amp;Leave[[#This Row],[fecha activa]]</f>
        <v>MIE2025180623416No Aplica</v>
      </c>
    </row>
    <row r="1296" spans="1:14" x14ac:dyDescent="0.3">
      <c r="A1296" s="43" t="s">
        <v>465</v>
      </c>
      <c r="B1296" s="3">
        <v>45914</v>
      </c>
      <c r="C1296" s="3">
        <v>45914</v>
      </c>
      <c r="D1296" s="43" t="s">
        <v>499</v>
      </c>
      <c r="E1296" s="43" t="s">
        <v>1937</v>
      </c>
      <c r="F1296" s="43" t="s">
        <v>1939</v>
      </c>
      <c r="G1296">
        <v>540</v>
      </c>
      <c r="H1296">
        <v>540</v>
      </c>
      <c r="I1296" s="43" t="s">
        <v>1938</v>
      </c>
      <c r="J1296" s="43" t="s">
        <v>1040</v>
      </c>
      <c r="K1296" s="43" t="s">
        <v>179</v>
      </c>
      <c r="L1296" s="43" t="str">
        <f>IF(AND(Home!$A$1&gt;=Leave[[#This Row],[Start Time]],Home!$A$1&lt;=Leave[[#This Row],[End Time]]),"Aplica","No Aplica")</f>
        <v>No Aplica</v>
      </c>
      <c r="M1296" s="43" t="str">
        <f>IF(AND(Home!$A$1&gt;=Leave[[#This Row],[Start Time]],Home!$A$1&lt;=Leave[[#This Row],[End Time]]),Home!$A$1,"No Aplica")</f>
        <v>No Aplica</v>
      </c>
      <c r="N1296" s="43" t="str">
        <f>Leave[[#This Row],[User Code (Owning User) (Usuario)]]&amp;Leave[[#This Row],[fecha activa]]</f>
        <v>MIE2025180623416No Aplica</v>
      </c>
    </row>
    <row r="1297" spans="1:14" x14ac:dyDescent="0.3">
      <c r="A1297" s="43" t="s">
        <v>465</v>
      </c>
      <c r="B1297" s="3">
        <v>45907</v>
      </c>
      <c r="C1297" s="3">
        <v>45907</v>
      </c>
      <c r="D1297" s="43" t="s">
        <v>499</v>
      </c>
      <c r="E1297" s="43" t="s">
        <v>1937</v>
      </c>
      <c r="F1297" s="43" t="s">
        <v>1939</v>
      </c>
      <c r="G1297">
        <v>540</v>
      </c>
      <c r="H1297">
        <v>540</v>
      </c>
      <c r="I1297" s="43" t="s">
        <v>1938</v>
      </c>
      <c r="J1297" s="43" t="s">
        <v>1040</v>
      </c>
      <c r="K1297" s="43" t="s">
        <v>179</v>
      </c>
      <c r="L1297" s="43" t="str">
        <f>IF(AND(Home!$A$1&gt;=Leave[[#This Row],[Start Time]],Home!$A$1&lt;=Leave[[#This Row],[End Time]]),"Aplica","No Aplica")</f>
        <v>No Aplica</v>
      </c>
      <c r="M1297" s="43" t="str">
        <f>IF(AND(Home!$A$1&gt;=Leave[[#This Row],[Start Time]],Home!$A$1&lt;=Leave[[#This Row],[End Time]]),Home!$A$1,"No Aplica")</f>
        <v>No Aplica</v>
      </c>
      <c r="N1297" s="43" t="str">
        <f>Leave[[#This Row],[User Code (Owning User) (Usuario)]]&amp;Leave[[#This Row],[fecha activa]]</f>
        <v>MIE2025180623416No Aplica</v>
      </c>
    </row>
    <row r="1298" spans="1:14" x14ac:dyDescent="0.3">
      <c r="A1298" s="43" t="s">
        <v>465</v>
      </c>
      <c r="B1298" s="3">
        <v>45918</v>
      </c>
      <c r="C1298" s="3">
        <v>45918</v>
      </c>
      <c r="D1298" s="43" t="s">
        <v>3724</v>
      </c>
      <c r="E1298" s="43" t="s">
        <v>1857</v>
      </c>
      <c r="F1298" s="43" t="s">
        <v>1859</v>
      </c>
      <c r="G1298">
        <v>60</v>
      </c>
      <c r="H1298">
        <v>60</v>
      </c>
      <c r="I1298" s="43" t="s">
        <v>1858</v>
      </c>
      <c r="J1298" s="43" t="s">
        <v>3663</v>
      </c>
      <c r="K1298" s="43" t="s">
        <v>179</v>
      </c>
      <c r="L1298" s="43" t="str">
        <f>IF(AND(Home!$A$1&gt;=Leave[[#This Row],[Start Time]],Home!$A$1&lt;=Leave[[#This Row],[End Time]]),"Aplica","No Aplica")</f>
        <v>No Aplica</v>
      </c>
      <c r="M1298" s="43" t="str">
        <f>IF(AND(Home!$A$1&gt;=Leave[[#This Row],[Start Time]],Home!$A$1&lt;=Leave[[#This Row],[End Time]]),Home!$A$1,"No Aplica")</f>
        <v>No Aplica</v>
      </c>
      <c r="N1298" s="43" t="str">
        <f>Leave[[#This Row],[User Code (Owning User) (Usuario)]]&amp;Leave[[#This Row],[fecha activa]]</f>
        <v>MIE2025030623277No Aplica</v>
      </c>
    </row>
    <row r="1299" spans="1:14" x14ac:dyDescent="0.3">
      <c r="A1299" s="43" t="s">
        <v>465</v>
      </c>
      <c r="B1299" s="3">
        <v>45917</v>
      </c>
      <c r="C1299" s="3">
        <v>45917</v>
      </c>
      <c r="D1299" s="43" t="s">
        <v>493</v>
      </c>
      <c r="E1299" s="43" t="s">
        <v>1857</v>
      </c>
      <c r="F1299" s="43" t="s">
        <v>1859</v>
      </c>
      <c r="G1299">
        <v>60</v>
      </c>
      <c r="H1299">
        <v>60</v>
      </c>
      <c r="I1299" s="43" t="s">
        <v>1858</v>
      </c>
      <c r="J1299" s="43" t="s">
        <v>3663</v>
      </c>
      <c r="K1299" s="43" t="s">
        <v>179</v>
      </c>
      <c r="L1299" s="43" t="str">
        <f>IF(AND(Home!$A$1&gt;=Leave[[#This Row],[Start Time]],Home!$A$1&lt;=Leave[[#This Row],[End Time]]),"Aplica","No Aplica")</f>
        <v>No Aplica</v>
      </c>
      <c r="M1299" s="43" t="str">
        <f>IF(AND(Home!$A$1&gt;=Leave[[#This Row],[Start Time]],Home!$A$1&lt;=Leave[[#This Row],[End Time]]),Home!$A$1,"No Aplica")</f>
        <v>No Aplica</v>
      </c>
      <c r="N1299" s="43" t="str">
        <f>Leave[[#This Row],[User Code (Owning User) (Usuario)]]&amp;Leave[[#This Row],[fecha activa]]</f>
        <v>MIE2025030623277No Aplica</v>
      </c>
    </row>
    <row r="1300" spans="1:14" x14ac:dyDescent="0.3">
      <c r="A1300" s="43" t="s">
        <v>468</v>
      </c>
      <c r="B1300" s="3">
        <v>45923</v>
      </c>
      <c r="C1300" s="3">
        <v>45923</v>
      </c>
      <c r="D1300" s="43" t="s">
        <v>495</v>
      </c>
      <c r="E1300" s="43" t="s">
        <v>1857</v>
      </c>
      <c r="F1300" s="43" t="s">
        <v>1859</v>
      </c>
      <c r="G1300">
        <v>1380</v>
      </c>
      <c r="H1300">
        <v>540</v>
      </c>
      <c r="I1300" s="43" t="s">
        <v>1858</v>
      </c>
      <c r="J1300" s="43" t="s">
        <v>3663</v>
      </c>
      <c r="K1300" s="43" t="s">
        <v>179</v>
      </c>
      <c r="L1300" s="43" t="str">
        <f>IF(AND(Home!$A$1&gt;=Leave[[#This Row],[Start Time]],Home!$A$1&lt;=Leave[[#This Row],[End Time]]),"Aplica","No Aplica")</f>
        <v>No Aplica</v>
      </c>
      <c r="M1300" s="43" t="str">
        <f>IF(AND(Home!$A$1&gt;=Leave[[#This Row],[Start Time]],Home!$A$1&lt;=Leave[[#This Row],[End Time]]),Home!$A$1,"No Aplica")</f>
        <v>No Aplica</v>
      </c>
      <c r="N1300" s="43" t="str">
        <f>Leave[[#This Row],[User Code (Owning User) (Usuario)]]&amp;Leave[[#This Row],[fecha activa]]</f>
        <v>MIE2025030623277No Aplica</v>
      </c>
    </row>
    <row r="1301" spans="1:14" x14ac:dyDescent="0.3">
      <c r="A1301" s="43" t="s">
        <v>471</v>
      </c>
      <c r="B1301" s="3">
        <v>45912</v>
      </c>
      <c r="C1301" s="3">
        <v>45912</v>
      </c>
      <c r="D1301" s="43" t="s">
        <v>602</v>
      </c>
      <c r="E1301" s="43" t="s">
        <v>1857</v>
      </c>
      <c r="F1301" s="43" t="s">
        <v>1859</v>
      </c>
      <c r="G1301">
        <v>60</v>
      </c>
      <c r="H1301">
        <v>60</v>
      </c>
      <c r="I1301" s="43" t="s">
        <v>1858</v>
      </c>
      <c r="J1301" s="43" t="s">
        <v>3663</v>
      </c>
      <c r="K1301" s="43" t="s">
        <v>179</v>
      </c>
      <c r="L1301" s="43" t="str">
        <f>IF(AND(Home!$A$1&gt;=Leave[[#This Row],[Start Time]],Home!$A$1&lt;=Leave[[#This Row],[End Time]]),"Aplica","No Aplica")</f>
        <v>No Aplica</v>
      </c>
      <c r="M1301" s="43" t="str">
        <f>IF(AND(Home!$A$1&gt;=Leave[[#This Row],[Start Time]],Home!$A$1&lt;=Leave[[#This Row],[End Time]]),Home!$A$1,"No Aplica")</f>
        <v>No Aplica</v>
      </c>
      <c r="N1301" s="43" t="str">
        <f>Leave[[#This Row],[User Code (Owning User) (Usuario)]]&amp;Leave[[#This Row],[fecha activa]]</f>
        <v>MIE2025030623277No Aplica</v>
      </c>
    </row>
    <row r="1302" spans="1:14" x14ac:dyDescent="0.3">
      <c r="A1302" s="43" t="s">
        <v>471</v>
      </c>
      <c r="B1302" s="3">
        <v>45910</v>
      </c>
      <c r="C1302" s="3">
        <v>45910</v>
      </c>
      <c r="D1302" s="43" t="s">
        <v>493</v>
      </c>
      <c r="E1302" s="43" t="s">
        <v>1857</v>
      </c>
      <c r="F1302" s="43" t="s">
        <v>1859</v>
      </c>
      <c r="G1302">
        <v>60</v>
      </c>
      <c r="H1302">
        <v>60</v>
      </c>
      <c r="I1302" s="43" t="s">
        <v>1858</v>
      </c>
      <c r="J1302" s="43" t="s">
        <v>3663</v>
      </c>
      <c r="K1302" s="43" t="s">
        <v>179</v>
      </c>
      <c r="L1302" s="43" t="str">
        <f>IF(AND(Home!$A$1&gt;=Leave[[#This Row],[Start Time]],Home!$A$1&lt;=Leave[[#This Row],[End Time]]),"Aplica","No Aplica")</f>
        <v>No Aplica</v>
      </c>
      <c r="M1302" s="43" t="str">
        <f>IF(AND(Home!$A$1&gt;=Leave[[#This Row],[Start Time]],Home!$A$1&lt;=Leave[[#This Row],[End Time]]),Home!$A$1,"No Aplica")</f>
        <v>No Aplica</v>
      </c>
      <c r="N1302" s="43" t="str">
        <f>Leave[[#This Row],[User Code (Owning User) (Usuario)]]&amp;Leave[[#This Row],[fecha activa]]</f>
        <v>MIE2025030623277No Aplica</v>
      </c>
    </row>
    <row r="1303" spans="1:14" x14ac:dyDescent="0.3">
      <c r="A1303" s="43" t="s">
        <v>476</v>
      </c>
      <c r="B1303" s="3">
        <v>45907</v>
      </c>
      <c r="C1303" s="3">
        <v>45907</v>
      </c>
      <c r="D1303" s="43" t="s">
        <v>3120</v>
      </c>
      <c r="E1303" s="43" t="s">
        <v>1857</v>
      </c>
      <c r="F1303" s="43" t="s">
        <v>1859</v>
      </c>
      <c r="G1303">
        <v>420</v>
      </c>
      <c r="H1303">
        <v>420</v>
      </c>
      <c r="I1303" s="43" t="s">
        <v>1858</v>
      </c>
      <c r="J1303" s="43" t="s">
        <v>3663</v>
      </c>
      <c r="K1303" s="43" t="s">
        <v>179</v>
      </c>
      <c r="L1303" s="43" t="str">
        <f>IF(AND(Home!$A$1&gt;=Leave[[#This Row],[Start Time]],Home!$A$1&lt;=Leave[[#This Row],[End Time]]),"Aplica","No Aplica")</f>
        <v>No Aplica</v>
      </c>
      <c r="M1303" s="43" t="str">
        <f>IF(AND(Home!$A$1&gt;=Leave[[#This Row],[Start Time]],Home!$A$1&lt;=Leave[[#This Row],[End Time]]),Home!$A$1,"No Aplica")</f>
        <v>No Aplica</v>
      </c>
      <c r="N1303" s="43" t="str">
        <f>Leave[[#This Row],[User Code (Owning User) (Usuario)]]&amp;Leave[[#This Row],[fecha activa]]</f>
        <v>MIE2025030623277No Aplica</v>
      </c>
    </row>
    <row r="1304" spans="1:14" x14ac:dyDescent="0.3">
      <c r="A1304" s="43" t="s">
        <v>471</v>
      </c>
      <c r="B1304" s="3">
        <v>45905</v>
      </c>
      <c r="C1304" s="3">
        <v>45905</v>
      </c>
      <c r="D1304" s="43" t="s">
        <v>493</v>
      </c>
      <c r="E1304" s="43" t="s">
        <v>1857</v>
      </c>
      <c r="F1304" s="43" t="s">
        <v>1859</v>
      </c>
      <c r="G1304">
        <v>60</v>
      </c>
      <c r="H1304">
        <v>60</v>
      </c>
      <c r="I1304" s="43" t="s">
        <v>1858</v>
      </c>
      <c r="J1304" s="43" t="s">
        <v>3663</v>
      </c>
      <c r="K1304" s="43" t="s">
        <v>179</v>
      </c>
      <c r="L1304" s="43" t="str">
        <f>IF(AND(Home!$A$1&gt;=Leave[[#This Row],[Start Time]],Home!$A$1&lt;=Leave[[#This Row],[End Time]]),"Aplica","No Aplica")</f>
        <v>No Aplica</v>
      </c>
      <c r="M1304" s="43" t="str">
        <f>IF(AND(Home!$A$1&gt;=Leave[[#This Row],[Start Time]],Home!$A$1&lt;=Leave[[#This Row],[End Time]]),Home!$A$1,"No Aplica")</f>
        <v>No Aplica</v>
      </c>
      <c r="N1304" s="43" t="str">
        <f>Leave[[#This Row],[User Code (Owning User) (Usuario)]]&amp;Leave[[#This Row],[fecha activa]]</f>
        <v>MIE2025030623277No Aplica</v>
      </c>
    </row>
    <row r="1305" spans="1:14" x14ac:dyDescent="0.3">
      <c r="A1305" s="43" t="s">
        <v>471</v>
      </c>
      <c r="B1305" s="3">
        <v>45904</v>
      </c>
      <c r="C1305" s="3">
        <v>45904</v>
      </c>
      <c r="D1305" s="43" t="s">
        <v>2959</v>
      </c>
      <c r="E1305" s="43" t="s">
        <v>1857</v>
      </c>
      <c r="F1305" s="43" t="s">
        <v>1859</v>
      </c>
      <c r="G1305">
        <v>60</v>
      </c>
      <c r="H1305">
        <v>60</v>
      </c>
      <c r="I1305" s="43" t="s">
        <v>1858</v>
      </c>
      <c r="J1305" s="43" t="s">
        <v>3663</v>
      </c>
      <c r="K1305" s="43" t="s">
        <v>179</v>
      </c>
      <c r="L1305" s="43" t="str">
        <f>IF(AND(Home!$A$1&gt;=Leave[[#This Row],[Start Time]],Home!$A$1&lt;=Leave[[#This Row],[End Time]]),"Aplica","No Aplica")</f>
        <v>No Aplica</v>
      </c>
      <c r="M1305" s="43" t="str">
        <f>IF(AND(Home!$A$1&gt;=Leave[[#This Row],[Start Time]],Home!$A$1&lt;=Leave[[#This Row],[End Time]]),Home!$A$1,"No Aplica")</f>
        <v>No Aplica</v>
      </c>
      <c r="N1305" s="43" t="str">
        <f>Leave[[#This Row],[User Code (Owning User) (Usuario)]]&amp;Leave[[#This Row],[fecha activa]]</f>
        <v>MIE2025030623277No Aplica</v>
      </c>
    </row>
    <row r="1306" spans="1:14" x14ac:dyDescent="0.3">
      <c r="A1306" s="43" t="s">
        <v>465</v>
      </c>
      <c r="B1306" s="3">
        <v>45903</v>
      </c>
      <c r="C1306" s="3">
        <v>45903</v>
      </c>
      <c r="D1306" s="43" t="s">
        <v>2882</v>
      </c>
      <c r="E1306" s="43" t="s">
        <v>1857</v>
      </c>
      <c r="F1306" s="43" t="s">
        <v>1859</v>
      </c>
      <c r="G1306">
        <v>30</v>
      </c>
      <c r="H1306">
        <v>30</v>
      </c>
      <c r="I1306" s="43" t="s">
        <v>1858</v>
      </c>
      <c r="J1306" s="43" t="s">
        <v>3663</v>
      </c>
      <c r="K1306" s="43" t="s">
        <v>179</v>
      </c>
      <c r="L1306" s="43" t="str">
        <f>IF(AND(Home!$A$1&gt;=Leave[[#This Row],[Start Time]],Home!$A$1&lt;=Leave[[#This Row],[End Time]]),"Aplica","No Aplica")</f>
        <v>No Aplica</v>
      </c>
      <c r="M1306" s="43" t="str">
        <f>IF(AND(Home!$A$1&gt;=Leave[[#This Row],[Start Time]],Home!$A$1&lt;=Leave[[#This Row],[End Time]]),Home!$A$1,"No Aplica")</f>
        <v>No Aplica</v>
      </c>
      <c r="N1306" s="43" t="str">
        <f>Leave[[#This Row],[User Code (Owning User) (Usuario)]]&amp;Leave[[#This Row],[fecha activa]]</f>
        <v>MIE2025030623277No Aplica</v>
      </c>
    </row>
    <row r="1307" spans="1:14" x14ac:dyDescent="0.3">
      <c r="A1307" s="43" t="s">
        <v>468</v>
      </c>
      <c r="B1307" s="3">
        <v>45909</v>
      </c>
      <c r="C1307" s="3">
        <v>45909</v>
      </c>
      <c r="D1307" s="43" t="s">
        <v>495</v>
      </c>
      <c r="E1307" s="43" t="s">
        <v>1857</v>
      </c>
      <c r="F1307" s="43" t="s">
        <v>1859</v>
      </c>
      <c r="G1307">
        <v>1380</v>
      </c>
      <c r="H1307">
        <v>540</v>
      </c>
      <c r="I1307" s="43" t="s">
        <v>1858</v>
      </c>
      <c r="J1307" s="43" t="s">
        <v>3663</v>
      </c>
      <c r="K1307" s="43" t="s">
        <v>179</v>
      </c>
      <c r="L1307" s="43" t="str">
        <f>IF(AND(Home!$A$1&gt;=Leave[[#This Row],[Start Time]],Home!$A$1&lt;=Leave[[#This Row],[End Time]]),"Aplica","No Aplica")</f>
        <v>No Aplica</v>
      </c>
      <c r="M1307" s="43" t="str">
        <f>IF(AND(Home!$A$1&gt;=Leave[[#This Row],[Start Time]],Home!$A$1&lt;=Leave[[#This Row],[End Time]]),Home!$A$1,"No Aplica")</f>
        <v>No Aplica</v>
      </c>
      <c r="N1307" s="43" t="str">
        <f>Leave[[#This Row],[User Code (Owning User) (Usuario)]]&amp;Leave[[#This Row],[fecha activa]]</f>
        <v>MIE2025030623277No Aplica</v>
      </c>
    </row>
    <row r="1308" spans="1:14" x14ac:dyDescent="0.3">
      <c r="A1308" s="43" t="s">
        <v>468</v>
      </c>
      <c r="B1308" s="3">
        <v>45902</v>
      </c>
      <c r="C1308" s="3">
        <v>45902</v>
      </c>
      <c r="D1308" s="43" t="s">
        <v>495</v>
      </c>
      <c r="E1308" s="43" t="s">
        <v>1857</v>
      </c>
      <c r="F1308" s="43" t="s">
        <v>1859</v>
      </c>
      <c r="G1308">
        <v>1380</v>
      </c>
      <c r="H1308">
        <v>540</v>
      </c>
      <c r="I1308" s="43" t="s">
        <v>1858</v>
      </c>
      <c r="J1308" s="43" t="s">
        <v>3663</v>
      </c>
      <c r="K1308" s="43" t="s">
        <v>179</v>
      </c>
      <c r="L1308" s="43" t="str">
        <f>IF(AND(Home!$A$1&gt;=Leave[[#This Row],[Start Time]],Home!$A$1&lt;=Leave[[#This Row],[End Time]]),"Aplica","No Aplica")</f>
        <v>No Aplica</v>
      </c>
      <c r="M1308" s="43" t="str">
        <f>IF(AND(Home!$A$1&gt;=Leave[[#This Row],[Start Time]],Home!$A$1&lt;=Leave[[#This Row],[End Time]]),Home!$A$1,"No Aplica")</f>
        <v>No Aplica</v>
      </c>
      <c r="N1308" s="43" t="str">
        <f>Leave[[#This Row],[User Code (Owning User) (Usuario)]]&amp;Leave[[#This Row],[fecha activa]]</f>
        <v>MIE2025030623277No Aplica</v>
      </c>
    </row>
    <row r="1309" spans="1:14" x14ac:dyDescent="0.3">
      <c r="A1309" s="43" t="s">
        <v>465</v>
      </c>
      <c r="B1309" s="3">
        <v>45914</v>
      </c>
      <c r="C1309" s="3">
        <v>45914</v>
      </c>
      <c r="D1309" s="43" t="s">
        <v>3323</v>
      </c>
      <c r="E1309" s="43" t="s">
        <v>248</v>
      </c>
      <c r="F1309" s="43" t="s">
        <v>249</v>
      </c>
      <c r="G1309">
        <v>660</v>
      </c>
      <c r="H1309">
        <v>540</v>
      </c>
      <c r="I1309" s="43" t="s">
        <v>959</v>
      </c>
      <c r="J1309" s="43" t="s">
        <v>974</v>
      </c>
      <c r="K1309" s="43" t="s">
        <v>177</v>
      </c>
      <c r="L1309" s="43" t="str">
        <f>IF(AND(Home!$A$1&gt;=Leave[[#This Row],[Start Time]],Home!$A$1&lt;=Leave[[#This Row],[End Time]]),"Aplica","No Aplica")</f>
        <v>No Aplica</v>
      </c>
      <c r="M1309" s="43" t="str">
        <f>IF(AND(Home!$A$1&gt;=Leave[[#This Row],[Start Time]],Home!$A$1&lt;=Leave[[#This Row],[End Time]]),Home!$A$1,"No Aplica")</f>
        <v>No Aplica</v>
      </c>
      <c r="N1309" s="43" t="str">
        <f>Leave[[#This Row],[User Code (Owning User) (Usuario)]]&amp;Leave[[#This Row],[fecha activa]]</f>
        <v>MIE202214109047No Aplica</v>
      </c>
    </row>
    <row r="1310" spans="1:14" x14ac:dyDescent="0.3">
      <c r="A1310" s="43" t="s">
        <v>1757</v>
      </c>
      <c r="B1310" s="3">
        <v>45923</v>
      </c>
      <c r="C1310" s="3">
        <v>45923</v>
      </c>
      <c r="D1310" s="43" t="s">
        <v>469</v>
      </c>
      <c r="E1310" s="43" t="s">
        <v>248</v>
      </c>
      <c r="F1310" s="43" t="s">
        <v>249</v>
      </c>
      <c r="G1310">
        <v>660</v>
      </c>
      <c r="H1310">
        <v>540</v>
      </c>
      <c r="I1310" s="43" t="s">
        <v>959</v>
      </c>
      <c r="J1310" s="43" t="s">
        <v>974</v>
      </c>
      <c r="K1310" s="43" t="s">
        <v>177</v>
      </c>
      <c r="L1310" s="43" t="str">
        <f>IF(AND(Home!$A$1&gt;=Leave[[#This Row],[Start Time]],Home!$A$1&lt;=Leave[[#This Row],[End Time]]),"Aplica","No Aplica")</f>
        <v>No Aplica</v>
      </c>
      <c r="M1310" s="43" t="str">
        <f>IF(AND(Home!$A$1&gt;=Leave[[#This Row],[Start Time]],Home!$A$1&lt;=Leave[[#This Row],[End Time]]),Home!$A$1,"No Aplica")</f>
        <v>No Aplica</v>
      </c>
      <c r="N1310" s="43" t="str">
        <f>Leave[[#This Row],[User Code (Owning User) (Usuario)]]&amp;Leave[[#This Row],[fecha activa]]</f>
        <v>MIE202214109047No Aplica</v>
      </c>
    </row>
    <row r="1311" spans="1:14" x14ac:dyDescent="0.3">
      <c r="A1311" s="43" t="s">
        <v>465</v>
      </c>
      <c r="B1311" s="3">
        <v>45901</v>
      </c>
      <c r="C1311" s="3">
        <v>45901</v>
      </c>
      <c r="D1311" s="43" t="s">
        <v>469</v>
      </c>
      <c r="E1311" s="43" t="s">
        <v>248</v>
      </c>
      <c r="F1311" s="43" t="s">
        <v>249</v>
      </c>
      <c r="G1311">
        <v>840</v>
      </c>
      <c r="H1311">
        <v>540</v>
      </c>
      <c r="I1311" s="43" t="s">
        <v>959</v>
      </c>
      <c r="J1311" s="43" t="s">
        <v>974</v>
      </c>
      <c r="K1311" s="43" t="s">
        <v>177</v>
      </c>
      <c r="L1311" s="43" t="str">
        <f>IF(AND(Home!$A$1&gt;=Leave[[#This Row],[Start Time]],Home!$A$1&lt;=Leave[[#This Row],[End Time]]),"Aplica","No Aplica")</f>
        <v>No Aplica</v>
      </c>
      <c r="M1311" s="43" t="str">
        <f>IF(AND(Home!$A$1&gt;=Leave[[#This Row],[Start Time]],Home!$A$1&lt;=Leave[[#This Row],[End Time]]),Home!$A$1,"No Aplica")</f>
        <v>No Aplica</v>
      </c>
      <c r="N1311" s="43" t="str">
        <f>Leave[[#This Row],[User Code (Owning User) (Usuario)]]&amp;Leave[[#This Row],[fecha activa]]</f>
        <v>MIE202214109047No Aplica</v>
      </c>
    </row>
    <row r="1312" spans="1:14" x14ac:dyDescent="0.3">
      <c r="A1312" s="43" t="s">
        <v>465</v>
      </c>
      <c r="B1312" s="3">
        <v>45919</v>
      </c>
      <c r="C1312" s="3">
        <v>45919</v>
      </c>
      <c r="D1312" s="43" t="s">
        <v>493</v>
      </c>
      <c r="E1312" s="43" t="s">
        <v>2102</v>
      </c>
      <c r="F1312" s="43" t="s">
        <v>2104</v>
      </c>
      <c r="G1312">
        <v>60</v>
      </c>
      <c r="H1312">
        <v>60</v>
      </c>
      <c r="I1312" s="43" t="s">
        <v>2103</v>
      </c>
      <c r="J1312" s="43" t="s">
        <v>2412</v>
      </c>
      <c r="K1312" s="43" t="s">
        <v>177</v>
      </c>
      <c r="L1312" s="43" t="str">
        <f>IF(AND(Home!$A$1&gt;=Leave[[#This Row],[Start Time]],Home!$A$1&lt;=Leave[[#This Row],[End Time]]),"Aplica","No Aplica")</f>
        <v>No Aplica</v>
      </c>
      <c r="M1312" s="43" t="str">
        <f>IF(AND(Home!$A$1&gt;=Leave[[#This Row],[Start Time]],Home!$A$1&lt;=Leave[[#This Row],[End Time]]),Home!$A$1,"No Aplica")</f>
        <v>No Aplica</v>
      </c>
      <c r="N1312" s="43" t="str">
        <f>Leave[[#This Row],[User Code (Owning User) (Usuario)]]&amp;Leave[[#This Row],[fecha activa]]</f>
        <v>MIE2025160723714No Aplica</v>
      </c>
    </row>
    <row r="1313" spans="1:14" x14ac:dyDescent="0.3">
      <c r="A1313" s="43" t="s">
        <v>465</v>
      </c>
      <c r="B1313" s="3">
        <v>45918</v>
      </c>
      <c r="C1313" s="3">
        <v>45918</v>
      </c>
      <c r="D1313" s="43" t="s">
        <v>493</v>
      </c>
      <c r="E1313" s="43" t="s">
        <v>2102</v>
      </c>
      <c r="F1313" s="43" t="s">
        <v>2104</v>
      </c>
      <c r="G1313">
        <v>60</v>
      </c>
      <c r="H1313">
        <v>60</v>
      </c>
      <c r="I1313" s="43" t="s">
        <v>2103</v>
      </c>
      <c r="J1313" s="43" t="s">
        <v>2412</v>
      </c>
      <c r="K1313" s="43" t="s">
        <v>177</v>
      </c>
      <c r="L1313" s="43" t="str">
        <f>IF(AND(Home!$A$1&gt;=Leave[[#This Row],[Start Time]],Home!$A$1&lt;=Leave[[#This Row],[End Time]]),"Aplica","No Aplica")</f>
        <v>No Aplica</v>
      </c>
      <c r="M1313" s="43" t="str">
        <f>IF(AND(Home!$A$1&gt;=Leave[[#This Row],[Start Time]],Home!$A$1&lt;=Leave[[#This Row],[End Time]]),Home!$A$1,"No Aplica")</f>
        <v>No Aplica</v>
      </c>
      <c r="N1313" s="43" t="str">
        <f>Leave[[#This Row],[User Code (Owning User) (Usuario)]]&amp;Leave[[#This Row],[fecha activa]]</f>
        <v>MIE2025160723714No Aplica</v>
      </c>
    </row>
    <row r="1314" spans="1:14" x14ac:dyDescent="0.3">
      <c r="A1314" s="43" t="s">
        <v>465</v>
      </c>
      <c r="B1314" s="3">
        <v>45917</v>
      </c>
      <c r="C1314" s="3">
        <v>45917</v>
      </c>
      <c r="D1314" s="43" t="s">
        <v>469</v>
      </c>
      <c r="E1314" s="43" t="s">
        <v>2102</v>
      </c>
      <c r="F1314" s="43" t="s">
        <v>2104</v>
      </c>
      <c r="G1314">
        <v>540</v>
      </c>
      <c r="H1314">
        <v>540</v>
      </c>
      <c r="I1314" s="43" t="s">
        <v>2103</v>
      </c>
      <c r="J1314" s="43" t="s">
        <v>2412</v>
      </c>
      <c r="K1314" s="43" t="s">
        <v>177</v>
      </c>
      <c r="L1314" s="43" t="str">
        <f>IF(AND(Home!$A$1&gt;=Leave[[#This Row],[Start Time]],Home!$A$1&lt;=Leave[[#This Row],[End Time]]),"Aplica","No Aplica")</f>
        <v>No Aplica</v>
      </c>
      <c r="M1314" s="43" t="str">
        <f>IF(AND(Home!$A$1&gt;=Leave[[#This Row],[Start Time]],Home!$A$1&lt;=Leave[[#This Row],[End Time]]),Home!$A$1,"No Aplica")</f>
        <v>No Aplica</v>
      </c>
      <c r="N1314" s="43" t="str">
        <f>Leave[[#This Row],[User Code (Owning User) (Usuario)]]&amp;Leave[[#This Row],[fecha activa]]</f>
        <v>MIE2025160723714No Aplica</v>
      </c>
    </row>
    <row r="1315" spans="1:14" x14ac:dyDescent="0.3">
      <c r="A1315" s="43" t="s">
        <v>465</v>
      </c>
      <c r="B1315" s="3">
        <v>45916</v>
      </c>
      <c r="C1315" s="3">
        <v>45916</v>
      </c>
      <c r="D1315" s="43" t="s">
        <v>3246</v>
      </c>
      <c r="E1315" s="43" t="s">
        <v>2102</v>
      </c>
      <c r="F1315" s="43" t="s">
        <v>2104</v>
      </c>
      <c r="G1315">
        <v>60</v>
      </c>
      <c r="H1315">
        <v>60</v>
      </c>
      <c r="I1315" s="43" t="s">
        <v>2103</v>
      </c>
      <c r="J1315" s="43" t="s">
        <v>2412</v>
      </c>
      <c r="K1315" s="43" t="s">
        <v>177</v>
      </c>
      <c r="L1315" s="43" t="str">
        <f>IF(AND(Home!$A$1&gt;=Leave[[#This Row],[Start Time]],Home!$A$1&lt;=Leave[[#This Row],[End Time]]),"Aplica","No Aplica")</f>
        <v>No Aplica</v>
      </c>
      <c r="M1315" s="43" t="str">
        <f>IF(AND(Home!$A$1&gt;=Leave[[#This Row],[Start Time]],Home!$A$1&lt;=Leave[[#This Row],[End Time]]),Home!$A$1,"No Aplica")</f>
        <v>No Aplica</v>
      </c>
      <c r="N1315" s="43" t="str">
        <f>Leave[[#This Row],[User Code (Owning User) (Usuario)]]&amp;Leave[[#This Row],[fecha activa]]</f>
        <v>MIE2025160723714No Aplica</v>
      </c>
    </row>
    <row r="1316" spans="1:14" x14ac:dyDescent="0.3">
      <c r="A1316" s="43" t="s">
        <v>465</v>
      </c>
      <c r="B1316" s="3">
        <v>45915</v>
      </c>
      <c r="C1316" s="3">
        <v>45915</v>
      </c>
      <c r="D1316" s="43" t="s">
        <v>493</v>
      </c>
      <c r="E1316" s="43" t="s">
        <v>2102</v>
      </c>
      <c r="F1316" s="43" t="s">
        <v>2104</v>
      </c>
      <c r="G1316">
        <v>60</v>
      </c>
      <c r="H1316">
        <v>60</v>
      </c>
      <c r="I1316" s="43" t="s">
        <v>2103</v>
      </c>
      <c r="J1316" s="43" t="s">
        <v>2412</v>
      </c>
      <c r="K1316" s="43" t="s">
        <v>177</v>
      </c>
      <c r="L1316" s="43" t="str">
        <f>IF(AND(Home!$A$1&gt;=Leave[[#This Row],[Start Time]],Home!$A$1&lt;=Leave[[#This Row],[End Time]]),"Aplica","No Aplica")</f>
        <v>No Aplica</v>
      </c>
      <c r="M1316" s="43" t="str">
        <f>IF(AND(Home!$A$1&gt;=Leave[[#This Row],[Start Time]],Home!$A$1&lt;=Leave[[#This Row],[End Time]]),Home!$A$1,"No Aplica")</f>
        <v>No Aplica</v>
      </c>
      <c r="N1316" s="43" t="str">
        <f>Leave[[#This Row],[User Code (Owning User) (Usuario)]]&amp;Leave[[#This Row],[fecha activa]]</f>
        <v>MIE2025160723714No Aplica</v>
      </c>
    </row>
    <row r="1317" spans="1:14" x14ac:dyDescent="0.3">
      <c r="A1317" s="43" t="s">
        <v>465</v>
      </c>
      <c r="B1317" s="3">
        <v>45905</v>
      </c>
      <c r="C1317" s="3">
        <v>45905</v>
      </c>
      <c r="D1317" s="43" t="s">
        <v>3052</v>
      </c>
      <c r="E1317" s="43" t="s">
        <v>2102</v>
      </c>
      <c r="F1317" s="43" t="s">
        <v>2104</v>
      </c>
      <c r="G1317">
        <v>90</v>
      </c>
      <c r="H1317">
        <v>90</v>
      </c>
      <c r="I1317" s="43" t="s">
        <v>2103</v>
      </c>
      <c r="J1317" s="43" t="s">
        <v>2412</v>
      </c>
      <c r="K1317" s="43" t="s">
        <v>177</v>
      </c>
      <c r="L1317" s="43" t="str">
        <f>IF(AND(Home!$A$1&gt;=Leave[[#This Row],[Start Time]],Home!$A$1&lt;=Leave[[#This Row],[End Time]]),"Aplica","No Aplica")</f>
        <v>No Aplica</v>
      </c>
      <c r="M1317" s="43" t="str">
        <f>IF(AND(Home!$A$1&gt;=Leave[[#This Row],[Start Time]],Home!$A$1&lt;=Leave[[#This Row],[End Time]]),Home!$A$1,"No Aplica")</f>
        <v>No Aplica</v>
      </c>
      <c r="N1317" s="43" t="str">
        <f>Leave[[#This Row],[User Code (Owning User) (Usuario)]]&amp;Leave[[#This Row],[fecha activa]]</f>
        <v>MIE2025160723714No Aplica</v>
      </c>
    </row>
    <row r="1318" spans="1:14" x14ac:dyDescent="0.3">
      <c r="A1318" s="43" t="s">
        <v>465</v>
      </c>
      <c r="B1318" s="3">
        <v>45910</v>
      </c>
      <c r="C1318" s="3">
        <v>45910</v>
      </c>
      <c r="D1318" s="43" t="s">
        <v>469</v>
      </c>
      <c r="E1318" s="43" t="s">
        <v>2102</v>
      </c>
      <c r="F1318" s="43" t="s">
        <v>2104</v>
      </c>
      <c r="G1318">
        <v>540</v>
      </c>
      <c r="H1318">
        <v>540</v>
      </c>
      <c r="I1318" s="43" t="s">
        <v>2103</v>
      </c>
      <c r="J1318" s="43" t="s">
        <v>2412</v>
      </c>
      <c r="K1318" s="43" t="s">
        <v>177</v>
      </c>
      <c r="L1318" s="43" t="str">
        <f>IF(AND(Home!$A$1&gt;=Leave[[#This Row],[Start Time]],Home!$A$1&lt;=Leave[[#This Row],[End Time]]),"Aplica","No Aplica")</f>
        <v>No Aplica</v>
      </c>
      <c r="M1318" s="43" t="str">
        <f>IF(AND(Home!$A$1&gt;=Leave[[#This Row],[Start Time]],Home!$A$1&lt;=Leave[[#This Row],[End Time]]),Home!$A$1,"No Aplica")</f>
        <v>No Aplica</v>
      </c>
      <c r="N1318" s="43" t="str">
        <f>Leave[[#This Row],[User Code (Owning User) (Usuario)]]&amp;Leave[[#This Row],[fecha activa]]</f>
        <v>MIE2025160723714No Aplica</v>
      </c>
    </row>
    <row r="1319" spans="1:14" x14ac:dyDescent="0.3">
      <c r="A1319" s="43" t="s">
        <v>465</v>
      </c>
      <c r="B1319" s="3">
        <v>45912</v>
      </c>
      <c r="C1319" s="3">
        <v>45912</v>
      </c>
      <c r="D1319" s="43" t="s">
        <v>2057</v>
      </c>
      <c r="E1319" s="43" t="s">
        <v>2102</v>
      </c>
      <c r="F1319" s="43" t="s">
        <v>2104</v>
      </c>
      <c r="G1319">
        <v>60</v>
      </c>
      <c r="H1319">
        <v>60</v>
      </c>
      <c r="I1319" s="43" t="s">
        <v>2103</v>
      </c>
      <c r="J1319" s="43" t="s">
        <v>2412</v>
      </c>
      <c r="K1319" s="43" t="s">
        <v>177</v>
      </c>
      <c r="L1319" s="43" t="str">
        <f>IF(AND(Home!$A$1&gt;=Leave[[#This Row],[Start Time]],Home!$A$1&lt;=Leave[[#This Row],[End Time]]),"Aplica","No Aplica")</f>
        <v>No Aplica</v>
      </c>
      <c r="M1319" s="43" t="str">
        <f>IF(AND(Home!$A$1&gt;=Leave[[#This Row],[Start Time]],Home!$A$1&lt;=Leave[[#This Row],[End Time]]),Home!$A$1,"No Aplica")</f>
        <v>No Aplica</v>
      </c>
      <c r="N1319" s="43" t="str">
        <f>Leave[[#This Row],[User Code (Owning User) (Usuario)]]&amp;Leave[[#This Row],[fecha activa]]</f>
        <v>MIE2025160723714No Aplica</v>
      </c>
    </row>
    <row r="1320" spans="1:14" x14ac:dyDescent="0.3">
      <c r="A1320" s="43" t="s">
        <v>465</v>
      </c>
      <c r="B1320" s="3">
        <v>45911</v>
      </c>
      <c r="C1320" s="3">
        <v>45911</v>
      </c>
      <c r="D1320" s="43" t="s">
        <v>2057</v>
      </c>
      <c r="E1320" s="43" t="s">
        <v>2102</v>
      </c>
      <c r="F1320" s="43" t="s">
        <v>2104</v>
      </c>
      <c r="G1320">
        <v>60</v>
      </c>
      <c r="H1320">
        <v>60</v>
      </c>
      <c r="I1320" s="43" t="s">
        <v>2103</v>
      </c>
      <c r="J1320" s="43" t="s">
        <v>2412</v>
      </c>
      <c r="K1320" s="43" t="s">
        <v>177</v>
      </c>
      <c r="L1320" s="43" t="str">
        <f>IF(AND(Home!$A$1&gt;=Leave[[#This Row],[Start Time]],Home!$A$1&lt;=Leave[[#This Row],[End Time]]),"Aplica","No Aplica")</f>
        <v>No Aplica</v>
      </c>
      <c r="M1320" s="43" t="str">
        <f>IF(AND(Home!$A$1&gt;=Leave[[#This Row],[Start Time]],Home!$A$1&lt;=Leave[[#This Row],[End Time]]),Home!$A$1,"No Aplica")</f>
        <v>No Aplica</v>
      </c>
      <c r="N1320" s="43" t="str">
        <f>Leave[[#This Row],[User Code (Owning User) (Usuario)]]&amp;Leave[[#This Row],[fecha activa]]</f>
        <v>MIE2025160723714No Aplica</v>
      </c>
    </row>
    <row r="1321" spans="1:14" x14ac:dyDescent="0.3">
      <c r="A1321" s="43" t="s">
        <v>465</v>
      </c>
      <c r="B1321" s="3">
        <v>45909</v>
      </c>
      <c r="C1321" s="3">
        <v>45909</v>
      </c>
      <c r="D1321" s="43" t="s">
        <v>2057</v>
      </c>
      <c r="E1321" s="43" t="s">
        <v>2102</v>
      </c>
      <c r="F1321" s="43" t="s">
        <v>2104</v>
      </c>
      <c r="G1321">
        <v>60</v>
      </c>
      <c r="H1321">
        <v>60</v>
      </c>
      <c r="I1321" s="43" t="s">
        <v>2103</v>
      </c>
      <c r="J1321" s="43" t="s">
        <v>2412</v>
      </c>
      <c r="K1321" s="43" t="s">
        <v>177</v>
      </c>
      <c r="L1321" s="43" t="str">
        <f>IF(AND(Home!$A$1&gt;=Leave[[#This Row],[Start Time]],Home!$A$1&lt;=Leave[[#This Row],[End Time]]),"Aplica","No Aplica")</f>
        <v>No Aplica</v>
      </c>
      <c r="M1321" s="43" t="str">
        <f>IF(AND(Home!$A$1&gt;=Leave[[#This Row],[Start Time]],Home!$A$1&lt;=Leave[[#This Row],[End Time]]),Home!$A$1,"No Aplica")</f>
        <v>No Aplica</v>
      </c>
      <c r="N1321" s="43" t="str">
        <f>Leave[[#This Row],[User Code (Owning User) (Usuario)]]&amp;Leave[[#This Row],[fecha activa]]</f>
        <v>MIE2025160723714No Aplica</v>
      </c>
    </row>
    <row r="1322" spans="1:14" x14ac:dyDescent="0.3">
      <c r="A1322" s="43" t="s">
        <v>465</v>
      </c>
      <c r="B1322" s="3">
        <v>45908</v>
      </c>
      <c r="C1322" s="3">
        <v>45908</v>
      </c>
      <c r="D1322" s="43" t="s">
        <v>2057</v>
      </c>
      <c r="E1322" s="43" t="s">
        <v>2102</v>
      </c>
      <c r="F1322" s="43" t="s">
        <v>2104</v>
      </c>
      <c r="G1322">
        <v>60</v>
      </c>
      <c r="H1322">
        <v>60</v>
      </c>
      <c r="I1322" s="43" t="s">
        <v>2103</v>
      </c>
      <c r="J1322" s="43" t="s">
        <v>2412</v>
      </c>
      <c r="K1322" s="43" t="s">
        <v>177</v>
      </c>
      <c r="L1322" s="43" t="str">
        <f>IF(AND(Home!$A$1&gt;=Leave[[#This Row],[Start Time]],Home!$A$1&lt;=Leave[[#This Row],[End Time]]),"Aplica","No Aplica")</f>
        <v>No Aplica</v>
      </c>
      <c r="M1322" s="43" t="str">
        <f>IF(AND(Home!$A$1&gt;=Leave[[#This Row],[Start Time]],Home!$A$1&lt;=Leave[[#This Row],[End Time]]),Home!$A$1,"No Aplica")</f>
        <v>No Aplica</v>
      </c>
      <c r="N1322" s="43" t="str">
        <f>Leave[[#This Row],[User Code (Owning User) (Usuario)]]&amp;Leave[[#This Row],[fecha activa]]</f>
        <v>MIE2025160723714No Aplica</v>
      </c>
    </row>
    <row r="1323" spans="1:14" x14ac:dyDescent="0.3">
      <c r="A1323" s="43" t="s">
        <v>465</v>
      </c>
      <c r="B1323" s="3">
        <v>45905</v>
      </c>
      <c r="C1323" s="3">
        <v>45905</v>
      </c>
      <c r="D1323" s="43" t="s">
        <v>493</v>
      </c>
      <c r="E1323" s="43" t="s">
        <v>2102</v>
      </c>
      <c r="F1323" s="43" t="s">
        <v>2104</v>
      </c>
      <c r="G1323">
        <v>60</v>
      </c>
      <c r="H1323">
        <v>60</v>
      </c>
      <c r="I1323" s="43" t="s">
        <v>2103</v>
      </c>
      <c r="J1323" s="43" t="s">
        <v>2412</v>
      </c>
      <c r="K1323" s="43" t="s">
        <v>177</v>
      </c>
      <c r="L1323" s="43" t="str">
        <f>IF(AND(Home!$A$1&gt;=Leave[[#This Row],[Start Time]],Home!$A$1&lt;=Leave[[#This Row],[End Time]]),"Aplica","No Aplica")</f>
        <v>No Aplica</v>
      </c>
      <c r="M1323" s="43" t="str">
        <f>IF(AND(Home!$A$1&gt;=Leave[[#This Row],[Start Time]],Home!$A$1&lt;=Leave[[#This Row],[End Time]]),Home!$A$1,"No Aplica")</f>
        <v>No Aplica</v>
      </c>
      <c r="N1323" s="43" t="str">
        <f>Leave[[#This Row],[User Code (Owning User) (Usuario)]]&amp;Leave[[#This Row],[fecha activa]]</f>
        <v>MIE2025160723714No Aplica</v>
      </c>
    </row>
    <row r="1324" spans="1:14" x14ac:dyDescent="0.3">
      <c r="A1324" s="43" t="s">
        <v>465</v>
      </c>
      <c r="B1324" s="3">
        <v>45904</v>
      </c>
      <c r="C1324" s="3">
        <v>45904</v>
      </c>
      <c r="D1324" s="43" t="s">
        <v>493</v>
      </c>
      <c r="E1324" s="43" t="s">
        <v>2102</v>
      </c>
      <c r="F1324" s="43" t="s">
        <v>2104</v>
      </c>
      <c r="G1324">
        <v>60</v>
      </c>
      <c r="H1324">
        <v>60</v>
      </c>
      <c r="I1324" s="43" t="s">
        <v>2103</v>
      </c>
      <c r="J1324" s="43" t="s">
        <v>2412</v>
      </c>
      <c r="K1324" s="43" t="s">
        <v>177</v>
      </c>
      <c r="L1324" s="43" t="str">
        <f>IF(AND(Home!$A$1&gt;=Leave[[#This Row],[Start Time]],Home!$A$1&lt;=Leave[[#This Row],[End Time]]),"Aplica","No Aplica")</f>
        <v>No Aplica</v>
      </c>
      <c r="M1324" s="43" t="str">
        <f>IF(AND(Home!$A$1&gt;=Leave[[#This Row],[Start Time]],Home!$A$1&lt;=Leave[[#This Row],[End Time]]),Home!$A$1,"No Aplica")</f>
        <v>No Aplica</v>
      </c>
      <c r="N1324" s="43" t="str">
        <f>Leave[[#This Row],[User Code (Owning User) (Usuario)]]&amp;Leave[[#This Row],[fecha activa]]</f>
        <v>MIE2025160723714No Aplica</v>
      </c>
    </row>
    <row r="1325" spans="1:14" x14ac:dyDescent="0.3">
      <c r="A1325" s="43" t="s">
        <v>465</v>
      </c>
      <c r="B1325" s="3">
        <v>45903</v>
      </c>
      <c r="C1325" s="3">
        <v>45903</v>
      </c>
      <c r="D1325" s="43" t="s">
        <v>469</v>
      </c>
      <c r="E1325" s="43" t="s">
        <v>2102</v>
      </c>
      <c r="F1325" s="43" t="s">
        <v>2104</v>
      </c>
      <c r="G1325">
        <v>540</v>
      </c>
      <c r="H1325">
        <v>540</v>
      </c>
      <c r="I1325" s="43" t="s">
        <v>2103</v>
      </c>
      <c r="J1325" s="43" t="s">
        <v>2412</v>
      </c>
      <c r="K1325" s="43" t="s">
        <v>177</v>
      </c>
      <c r="L1325" s="43" t="str">
        <f>IF(AND(Home!$A$1&gt;=Leave[[#This Row],[Start Time]],Home!$A$1&lt;=Leave[[#This Row],[End Time]]),"Aplica","No Aplica")</f>
        <v>No Aplica</v>
      </c>
      <c r="M1325" s="43" t="str">
        <f>IF(AND(Home!$A$1&gt;=Leave[[#This Row],[Start Time]],Home!$A$1&lt;=Leave[[#This Row],[End Time]]),Home!$A$1,"No Aplica")</f>
        <v>No Aplica</v>
      </c>
      <c r="N1325" s="43" t="str">
        <f>Leave[[#This Row],[User Code (Owning User) (Usuario)]]&amp;Leave[[#This Row],[fecha activa]]</f>
        <v>MIE2025160723714No Aplica</v>
      </c>
    </row>
    <row r="1326" spans="1:14" x14ac:dyDescent="0.3">
      <c r="A1326" s="43" t="s">
        <v>465</v>
      </c>
      <c r="B1326" s="3">
        <v>45902</v>
      </c>
      <c r="C1326" s="3">
        <v>45902</v>
      </c>
      <c r="D1326" s="43" t="s">
        <v>493</v>
      </c>
      <c r="E1326" s="43" t="s">
        <v>2102</v>
      </c>
      <c r="F1326" s="43" t="s">
        <v>2104</v>
      </c>
      <c r="G1326">
        <v>60</v>
      </c>
      <c r="H1326">
        <v>60</v>
      </c>
      <c r="I1326" s="43" t="s">
        <v>2103</v>
      </c>
      <c r="J1326" s="43" t="s">
        <v>2412</v>
      </c>
      <c r="K1326" s="43" t="s">
        <v>177</v>
      </c>
      <c r="L1326" s="43" t="str">
        <f>IF(AND(Home!$A$1&gt;=Leave[[#This Row],[Start Time]],Home!$A$1&lt;=Leave[[#This Row],[End Time]]),"Aplica","No Aplica")</f>
        <v>No Aplica</v>
      </c>
      <c r="M1326" s="43" t="str">
        <f>IF(AND(Home!$A$1&gt;=Leave[[#This Row],[Start Time]],Home!$A$1&lt;=Leave[[#This Row],[End Time]]),Home!$A$1,"No Aplica")</f>
        <v>No Aplica</v>
      </c>
      <c r="N1326" s="43" t="str">
        <f>Leave[[#This Row],[User Code (Owning User) (Usuario)]]&amp;Leave[[#This Row],[fecha activa]]</f>
        <v>MIE2025160723714No Aplica</v>
      </c>
    </row>
    <row r="1327" spans="1:14" x14ac:dyDescent="0.3">
      <c r="A1327" s="43" t="s">
        <v>465</v>
      </c>
      <c r="B1327" s="3">
        <v>45901</v>
      </c>
      <c r="C1327" s="3">
        <v>45901</v>
      </c>
      <c r="D1327" s="43" t="s">
        <v>493</v>
      </c>
      <c r="E1327" s="43" t="s">
        <v>2102</v>
      </c>
      <c r="F1327" s="43" t="s">
        <v>2104</v>
      </c>
      <c r="G1327">
        <v>60</v>
      </c>
      <c r="H1327">
        <v>60</v>
      </c>
      <c r="I1327" s="43" t="s">
        <v>2103</v>
      </c>
      <c r="J1327" s="43" t="s">
        <v>2412</v>
      </c>
      <c r="K1327" s="43" t="s">
        <v>177</v>
      </c>
      <c r="L1327" s="43" t="str">
        <f>IF(AND(Home!$A$1&gt;=Leave[[#This Row],[Start Time]],Home!$A$1&lt;=Leave[[#This Row],[End Time]]),"Aplica","No Aplica")</f>
        <v>No Aplica</v>
      </c>
      <c r="M1327" s="43" t="str">
        <f>IF(AND(Home!$A$1&gt;=Leave[[#This Row],[Start Time]],Home!$A$1&lt;=Leave[[#This Row],[End Time]]),Home!$A$1,"No Aplica")</f>
        <v>No Aplica</v>
      </c>
      <c r="N1327" s="43" t="str">
        <f>Leave[[#This Row],[User Code (Owning User) (Usuario)]]&amp;Leave[[#This Row],[fecha activa]]</f>
        <v>MIE2025160723714No Aplica</v>
      </c>
    </row>
    <row r="1328" spans="1:14" x14ac:dyDescent="0.3">
      <c r="A1328" s="43" t="s">
        <v>465</v>
      </c>
      <c r="B1328" s="3">
        <v>45920</v>
      </c>
      <c r="C1328" s="3">
        <v>45920</v>
      </c>
      <c r="D1328" s="43" t="s">
        <v>3777</v>
      </c>
      <c r="E1328" s="43" t="s">
        <v>528</v>
      </c>
      <c r="F1328" s="43" t="s">
        <v>529</v>
      </c>
      <c r="G1328">
        <v>300</v>
      </c>
      <c r="H1328">
        <v>300</v>
      </c>
      <c r="I1328" s="43" t="s">
        <v>1307</v>
      </c>
      <c r="J1328" s="43" t="s">
        <v>2767</v>
      </c>
      <c r="K1328" s="43" t="s">
        <v>178</v>
      </c>
      <c r="L1328" s="43" t="str">
        <f>IF(AND(Home!$A$1&gt;=Leave[[#This Row],[Start Time]],Home!$A$1&lt;=Leave[[#This Row],[End Time]]),"Aplica","No Aplica")</f>
        <v>No Aplica</v>
      </c>
      <c r="M1328" s="43" t="str">
        <f>IF(AND(Home!$A$1&gt;=Leave[[#This Row],[Start Time]],Home!$A$1&lt;=Leave[[#This Row],[End Time]]),Home!$A$1,"No Aplica")</f>
        <v>No Aplica</v>
      </c>
      <c r="N1328" s="43" t="str">
        <f>Leave[[#This Row],[User Code (Owning User) (Usuario)]]&amp;Leave[[#This Row],[fecha activa]]</f>
        <v>MIE2024160415082No Aplica</v>
      </c>
    </row>
    <row r="1329" spans="1:14" x14ac:dyDescent="0.3">
      <c r="A1329" s="43" t="s">
        <v>465</v>
      </c>
      <c r="B1329" s="3">
        <v>45928</v>
      </c>
      <c r="C1329" s="3">
        <v>45928</v>
      </c>
      <c r="D1329" s="43" t="s">
        <v>469</v>
      </c>
      <c r="E1329" s="43" t="s">
        <v>528</v>
      </c>
      <c r="F1329" s="43" t="s">
        <v>529</v>
      </c>
      <c r="G1329">
        <v>1410</v>
      </c>
      <c r="H1329">
        <v>540</v>
      </c>
      <c r="I1329" s="43" t="s">
        <v>1307</v>
      </c>
      <c r="J1329" s="43" t="s">
        <v>2767</v>
      </c>
      <c r="K1329" s="43" t="s">
        <v>178</v>
      </c>
      <c r="L1329" s="43" t="str">
        <f>IF(AND(Home!$A$1&gt;=Leave[[#This Row],[Start Time]],Home!$A$1&lt;=Leave[[#This Row],[End Time]]),"Aplica","No Aplica")</f>
        <v>No Aplica</v>
      </c>
      <c r="M1329" s="43" t="str">
        <f>IF(AND(Home!$A$1&gt;=Leave[[#This Row],[Start Time]],Home!$A$1&lt;=Leave[[#This Row],[End Time]]),Home!$A$1,"No Aplica")</f>
        <v>No Aplica</v>
      </c>
      <c r="N1329" s="43" t="str">
        <f>Leave[[#This Row],[User Code (Owning User) (Usuario)]]&amp;Leave[[#This Row],[fecha activa]]</f>
        <v>MIE2024160415082No Aplica</v>
      </c>
    </row>
    <row r="1330" spans="1:14" x14ac:dyDescent="0.3">
      <c r="A1330" s="43" t="s">
        <v>465</v>
      </c>
      <c r="B1330" s="3">
        <v>45913</v>
      </c>
      <c r="C1330" s="3">
        <v>45913</v>
      </c>
      <c r="D1330" s="43" t="s">
        <v>3422</v>
      </c>
      <c r="E1330" s="43" t="s">
        <v>528</v>
      </c>
      <c r="F1330" s="43" t="s">
        <v>529</v>
      </c>
      <c r="G1330">
        <v>300</v>
      </c>
      <c r="H1330">
        <v>300</v>
      </c>
      <c r="I1330" s="43" t="s">
        <v>1307</v>
      </c>
      <c r="J1330" s="43" t="s">
        <v>2767</v>
      </c>
      <c r="K1330" s="43" t="s">
        <v>178</v>
      </c>
      <c r="L1330" s="43" t="str">
        <f>IF(AND(Home!$A$1&gt;=Leave[[#This Row],[Start Time]],Home!$A$1&lt;=Leave[[#This Row],[End Time]]),"Aplica","No Aplica")</f>
        <v>No Aplica</v>
      </c>
      <c r="M1330" s="43" t="str">
        <f>IF(AND(Home!$A$1&gt;=Leave[[#This Row],[Start Time]],Home!$A$1&lt;=Leave[[#This Row],[End Time]]),Home!$A$1,"No Aplica")</f>
        <v>No Aplica</v>
      </c>
      <c r="N1330" s="43" t="str">
        <f>Leave[[#This Row],[User Code (Owning User) (Usuario)]]&amp;Leave[[#This Row],[fecha activa]]</f>
        <v>MIE2024160415082No Aplica</v>
      </c>
    </row>
    <row r="1331" spans="1:14" x14ac:dyDescent="0.3">
      <c r="A1331" s="43" t="s">
        <v>465</v>
      </c>
      <c r="B1331" s="3">
        <v>45921</v>
      </c>
      <c r="C1331" s="3">
        <v>45921</v>
      </c>
      <c r="D1331" s="43" t="s">
        <v>469</v>
      </c>
      <c r="E1331" s="43" t="s">
        <v>528</v>
      </c>
      <c r="F1331" s="43" t="s">
        <v>529</v>
      </c>
      <c r="G1331">
        <v>1410</v>
      </c>
      <c r="H1331">
        <v>540</v>
      </c>
      <c r="I1331" s="43" t="s">
        <v>1307</v>
      </c>
      <c r="J1331" s="43" t="s">
        <v>2767</v>
      </c>
      <c r="K1331" s="43" t="s">
        <v>178</v>
      </c>
      <c r="L1331" s="43" t="str">
        <f>IF(AND(Home!$A$1&gt;=Leave[[#This Row],[Start Time]],Home!$A$1&lt;=Leave[[#This Row],[End Time]]),"Aplica","No Aplica")</f>
        <v>No Aplica</v>
      </c>
      <c r="M1331" s="43" t="str">
        <f>IF(AND(Home!$A$1&gt;=Leave[[#This Row],[Start Time]],Home!$A$1&lt;=Leave[[#This Row],[End Time]]),Home!$A$1,"No Aplica")</f>
        <v>No Aplica</v>
      </c>
      <c r="N1331" s="43" t="str">
        <f>Leave[[#This Row],[User Code (Owning User) (Usuario)]]&amp;Leave[[#This Row],[fecha activa]]</f>
        <v>MIE2024160415082No Aplica</v>
      </c>
    </row>
    <row r="1332" spans="1:14" x14ac:dyDescent="0.3">
      <c r="A1332" s="43" t="s">
        <v>465</v>
      </c>
      <c r="B1332" s="3">
        <v>45906</v>
      </c>
      <c r="C1332" s="3">
        <v>45906</v>
      </c>
      <c r="D1332" s="43" t="s">
        <v>1403</v>
      </c>
      <c r="E1332" s="43" t="s">
        <v>528</v>
      </c>
      <c r="F1332" s="43" t="s">
        <v>529</v>
      </c>
      <c r="G1332">
        <v>300</v>
      </c>
      <c r="H1332">
        <v>300</v>
      </c>
      <c r="I1332" s="43" t="s">
        <v>1307</v>
      </c>
      <c r="J1332" s="43" t="s">
        <v>2767</v>
      </c>
      <c r="K1332" s="43" t="s">
        <v>178</v>
      </c>
      <c r="L1332" s="43" t="str">
        <f>IF(AND(Home!$A$1&gt;=Leave[[#This Row],[Start Time]],Home!$A$1&lt;=Leave[[#This Row],[End Time]]),"Aplica","No Aplica")</f>
        <v>No Aplica</v>
      </c>
      <c r="M1332" s="43" t="str">
        <f>IF(AND(Home!$A$1&gt;=Leave[[#This Row],[Start Time]],Home!$A$1&lt;=Leave[[#This Row],[End Time]]),Home!$A$1,"No Aplica")</f>
        <v>No Aplica</v>
      </c>
      <c r="N1332" s="43" t="str">
        <f>Leave[[#This Row],[User Code (Owning User) (Usuario)]]&amp;Leave[[#This Row],[fecha activa]]</f>
        <v>MIE2024160415082No Aplica</v>
      </c>
    </row>
    <row r="1333" spans="1:14" x14ac:dyDescent="0.3">
      <c r="A1333" s="43" t="s">
        <v>465</v>
      </c>
      <c r="B1333" s="3">
        <v>45914</v>
      </c>
      <c r="C1333" s="3">
        <v>45914</v>
      </c>
      <c r="D1333" s="43" t="s">
        <v>469</v>
      </c>
      <c r="E1333" s="43" t="s">
        <v>528</v>
      </c>
      <c r="F1333" s="43" t="s">
        <v>529</v>
      </c>
      <c r="G1333">
        <v>1410</v>
      </c>
      <c r="H1333">
        <v>540</v>
      </c>
      <c r="I1333" s="43" t="s">
        <v>1307</v>
      </c>
      <c r="J1333" s="43" t="s">
        <v>2767</v>
      </c>
      <c r="K1333" s="43" t="s">
        <v>178</v>
      </c>
      <c r="L1333" s="43" t="str">
        <f>IF(AND(Home!$A$1&gt;=Leave[[#This Row],[Start Time]],Home!$A$1&lt;=Leave[[#This Row],[End Time]]),"Aplica","No Aplica")</f>
        <v>No Aplica</v>
      </c>
      <c r="M1333" s="43" t="str">
        <f>IF(AND(Home!$A$1&gt;=Leave[[#This Row],[Start Time]],Home!$A$1&lt;=Leave[[#This Row],[End Time]]),Home!$A$1,"No Aplica")</f>
        <v>No Aplica</v>
      </c>
      <c r="N1333" s="43" t="str">
        <f>Leave[[#This Row],[User Code (Owning User) (Usuario)]]&amp;Leave[[#This Row],[fecha activa]]</f>
        <v>MIE2024160415082No Aplica</v>
      </c>
    </row>
    <row r="1334" spans="1:14" x14ac:dyDescent="0.3">
      <c r="A1334" s="43" t="s">
        <v>465</v>
      </c>
      <c r="B1334" s="3">
        <v>45914</v>
      </c>
      <c r="C1334" s="3">
        <v>45914</v>
      </c>
      <c r="D1334" s="43" t="s">
        <v>469</v>
      </c>
      <c r="E1334" s="43" t="s">
        <v>528</v>
      </c>
      <c r="F1334" s="43" t="s">
        <v>529</v>
      </c>
      <c r="G1334">
        <v>1410</v>
      </c>
      <c r="H1334">
        <v>540</v>
      </c>
      <c r="I1334" s="43" t="s">
        <v>1307</v>
      </c>
      <c r="J1334" s="43" t="s">
        <v>2767</v>
      </c>
      <c r="K1334" s="43" t="s">
        <v>178</v>
      </c>
      <c r="L1334" s="43" t="str">
        <f>IF(AND(Home!$A$1&gt;=Leave[[#This Row],[Start Time]],Home!$A$1&lt;=Leave[[#This Row],[End Time]]),"Aplica","No Aplica")</f>
        <v>No Aplica</v>
      </c>
      <c r="M1334" s="43" t="str">
        <f>IF(AND(Home!$A$1&gt;=Leave[[#This Row],[Start Time]],Home!$A$1&lt;=Leave[[#This Row],[End Time]]),Home!$A$1,"No Aplica")</f>
        <v>No Aplica</v>
      </c>
      <c r="N1334" s="43" t="str">
        <f>Leave[[#This Row],[User Code (Owning User) (Usuario)]]&amp;Leave[[#This Row],[fecha activa]]</f>
        <v>MIE2024160415082No Aplica</v>
      </c>
    </row>
    <row r="1335" spans="1:14" x14ac:dyDescent="0.3">
      <c r="A1335" s="43" t="s">
        <v>465</v>
      </c>
      <c r="B1335" s="3">
        <v>45907</v>
      </c>
      <c r="C1335" s="3">
        <v>45907</v>
      </c>
      <c r="D1335" s="43" t="s">
        <v>469</v>
      </c>
      <c r="E1335" s="43" t="s">
        <v>528</v>
      </c>
      <c r="F1335" s="43" t="s">
        <v>529</v>
      </c>
      <c r="G1335">
        <v>1410</v>
      </c>
      <c r="H1335">
        <v>540</v>
      </c>
      <c r="I1335" s="43" t="s">
        <v>1307</v>
      </c>
      <c r="J1335" s="43" t="s">
        <v>2767</v>
      </c>
      <c r="K1335" s="43" t="s">
        <v>178</v>
      </c>
      <c r="L1335" s="43" t="str">
        <f>IF(AND(Home!$A$1&gt;=Leave[[#This Row],[Start Time]],Home!$A$1&lt;=Leave[[#This Row],[End Time]]),"Aplica","No Aplica")</f>
        <v>No Aplica</v>
      </c>
      <c r="M1335" s="43" t="str">
        <f>IF(AND(Home!$A$1&gt;=Leave[[#This Row],[Start Time]],Home!$A$1&lt;=Leave[[#This Row],[End Time]]),Home!$A$1,"No Aplica")</f>
        <v>No Aplica</v>
      </c>
      <c r="N1335" s="43" t="str">
        <f>Leave[[#This Row],[User Code (Owning User) (Usuario)]]&amp;Leave[[#This Row],[fecha activa]]</f>
        <v>MIE2024160415082No Aplica</v>
      </c>
    </row>
    <row r="1336" spans="1:14" x14ac:dyDescent="0.3">
      <c r="A1336" s="43" t="s">
        <v>465</v>
      </c>
      <c r="B1336" s="3">
        <v>45919</v>
      </c>
      <c r="C1336" s="3">
        <v>45919</v>
      </c>
      <c r="D1336" s="43" t="s">
        <v>511</v>
      </c>
      <c r="E1336" s="43" t="s">
        <v>3353</v>
      </c>
      <c r="F1336" s="43" t="s">
        <v>3361</v>
      </c>
      <c r="G1336">
        <v>60</v>
      </c>
      <c r="H1336">
        <v>60</v>
      </c>
      <c r="I1336" s="43" t="s">
        <v>3360</v>
      </c>
      <c r="J1336" s="43" t="s">
        <v>1032</v>
      </c>
      <c r="K1336" s="43" t="s">
        <v>177</v>
      </c>
      <c r="L1336" s="43" t="str">
        <f>IF(AND(Home!$A$1&gt;=Leave[[#This Row],[Start Time]],Home!$A$1&lt;=Leave[[#This Row],[End Time]]),"Aplica","No Aplica")</f>
        <v>No Aplica</v>
      </c>
      <c r="M1336" s="43" t="str">
        <f>IF(AND(Home!$A$1&gt;=Leave[[#This Row],[Start Time]],Home!$A$1&lt;=Leave[[#This Row],[End Time]]),Home!$A$1,"No Aplica")</f>
        <v>No Aplica</v>
      </c>
      <c r="N1336" s="43" t="str">
        <f>Leave[[#This Row],[User Code (Owning User) (Usuario)]]&amp;Leave[[#This Row],[fecha activa]]</f>
        <v>MIE2025110924411No Aplica</v>
      </c>
    </row>
    <row r="1337" spans="1:14" x14ac:dyDescent="0.3">
      <c r="A1337" s="43" t="s">
        <v>465</v>
      </c>
      <c r="B1337" s="3">
        <v>45917</v>
      </c>
      <c r="C1337" s="3">
        <v>45917</v>
      </c>
      <c r="D1337" s="43" t="s">
        <v>511</v>
      </c>
      <c r="E1337" s="43" t="s">
        <v>3353</v>
      </c>
      <c r="F1337" s="43" t="s">
        <v>3361</v>
      </c>
      <c r="G1337">
        <v>60</v>
      </c>
      <c r="H1337">
        <v>60</v>
      </c>
      <c r="I1337" s="43" t="s">
        <v>3360</v>
      </c>
      <c r="J1337" s="43" t="s">
        <v>1032</v>
      </c>
      <c r="K1337" s="43" t="s">
        <v>177</v>
      </c>
      <c r="L1337" s="43" t="str">
        <f>IF(AND(Home!$A$1&gt;=Leave[[#This Row],[Start Time]],Home!$A$1&lt;=Leave[[#This Row],[End Time]]),"Aplica","No Aplica")</f>
        <v>No Aplica</v>
      </c>
      <c r="M1337" s="43" t="str">
        <f>IF(AND(Home!$A$1&gt;=Leave[[#This Row],[Start Time]],Home!$A$1&lt;=Leave[[#This Row],[End Time]]),Home!$A$1,"No Aplica")</f>
        <v>No Aplica</v>
      </c>
      <c r="N1337" s="43" t="str">
        <f>Leave[[#This Row],[User Code (Owning User) (Usuario)]]&amp;Leave[[#This Row],[fecha activa]]</f>
        <v>MIE2025110924411No Aplica</v>
      </c>
    </row>
    <row r="1338" spans="1:14" x14ac:dyDescent="0.3">
      <c r="A1338" s="43" t="s">
        <v>465</v>
      </c>
      <c r="B1338" s="3">
        <v>45916</v>
      </c>
      <c r="C1338" s="3">
        <v>45916</v>
      </c>
      <c r="D1338" s="43" t="s">
        <v>511</v>
      </c>
      <c r="E1338" s="43" t="s">
        <v>3353</v>
      </c>
      <c r="F1338" s="43" t="s">
        <v>3361</v>
      </c>
      <c r="G1338">
        <v>60</v>
      </c>
      <c r="H1338">
        <v>60</v>
      </c>
      <c r="I1338" s="43" t="s">
        <v>3360</v>
      </c>
      <c r="J1338" s="43" t="s">
        <v>1032</v>
      </c>
      <c r="K1338" s="43" t="s">
        <v>177</v>
      </c>
      <c r="L1338" s="43" t="str">
        <f>IF(AND(Home!$A$1&gt;=Leave[[#This Row],[Start Time]],Home!$A$1&lt;=Leave[[#This Row],[End Time]]),"Aplica","No Aplica")</f>
        <v>No Aplica</v>
      </c>
      <c r="M1338" s="43" t="str">
        <f>IF(AND(Home!$A$1&gt;=Leave[[#This Row],[Start Time]],Home!$A$1&lt;=Leave[[#This Row],[End Time]]),Home!$A$1,"No Aplica")</f>
        <v>No Aplica</v>
      </c>
      <c r="N1338" s="43" t="str">
        <f>Leave[[#This Row],[User Code (Owning User) (Usuario)]]&amp;Leave[[#This Row],[fecha activa]]</f>
        <v>MIE2025110924411No Aplica</v>
      </c>
    </row>
    <row r="1339" spans="1:14" x14ac:dyDescent="0.3">
      <c r="A1339" s="43" t="s">
        <v>465</v>
      </c>
      <c r="B1339" s="3">
        <v>45915</v>
      </c>
      <c r="C1339" s="3">
        <v>45915</v>
      </c>
      <c r="D1339" s="43" t="s">
        <v>511</v>
      </c>
      <c r="E1339" s="43" t="s">
        <v>3353</v>
      </c>
      <c r="F1339" s="43" t="s">
        <v>3361</v>
      </c>
      <c r="G1339">
        <v>60</v>
      </c>
      <c r="H1339">
        <v>60</v>
      </c>
      <c r="I1339" s="43" t="s">
        <v>3360</v>
      </c>
      <c r="J1339" s="43" t="s">
        <v>1032</v>
      </c>
      <c r="K1339" s="43" t="s">
        <v>177</v>
      </c>
      <c r="L1339" s="43" t="str">
        <f>IF(AND(Home!$A$1&gt;=Leave[[#This Row],[Start Time]],Home!$A$1&lt;=Leave[[#This Row],[End Time]]),"Aplica","No Aplica")</f>
        <v>No Aplica</v>
      </c>
      <c r="M1339" s="43" t="str">
        <f>IF(AND(Home!$A$1&gt;=Leave[[#This Row],[Start Time]],Home!$A$1&lt;=Leave[[#This Row],[End Time]]),Home!$A$1,"No Aplica")</f>
        <v>No Aplica</v>
      </c>
      <c r="N1339" s="43" t="str">
        <f>Leave[[#This Row],[User Code (Owning User) (Usuario)]]&amp;Leave[[#This Row],[fecha activa]]</f>
        <v>MIE2025110924411No Aplica</v>
      </c>
    </row>
    <row r="1340" spans="1:14" x14ac:dyDescent="0.3">
      <c r="A1340" s="43" t="s">
        <v>468</v>
      </c>
      <c r="B1340" s="3">
        <v>45918</v>
      </c>
      <c r="C1340" s="3">
        <v>45918</v>
      </c>
      <c r="D1340" s="43" t="s">
        <v>3405</v>
      </c>
      <c r="E1340" s="43" t="s">
        <v>3353</v>
      </c>
      <c r="F1340" s="43" t="s">
        <v>3361</v>
      </c>
      <c r="G1340">
        <v>540</v>
      </c>
      <c r="H1340">
        <v>540</v>
      </c>
      <c r="I1340" s="43" t="s">
        <v>3360</v>
      </c>
      <c r="J1340" s="43" t="s">
        <v>1032</v>
      </c>
      <c r="K1340" s="43" t="s">
        <v>177</v>
      </c>
      <c r="L1340" s="43" t="str">
        <f>IF(AND(Home!$A$1&gt;=Leave[[#This Row],[Start Time]],Home!$A$1&lt;=Leave[[#This Row],[End Time]]),"Aplica","No Aplica")</f>
        <v>No Aplica</v>
      </c>
      <c r="M1340" s="43" t="str">
        <f>IF(AND(Home!$A$1&gt;=Leave[[#This Row],[Start Time]],Home!$A$1&lt;=Leave[[#This Row],[End Time]]),Home!$A$1,"No Aplica")</f>
        <v>No Aplica</v>
      </c>
      <c r="N1340" s="43" t="str">
        <f>Leave[[#This Row],[User Code (Owning User) (Usuario)]]&amp;Leave[[#This Row],[fecha activa]]</f>
        <v>MIE2025110924411No Aplica</v>
      </c>
    </row>
    <row r="1341" spans="1:14" x14ac:dyDescent="0.3">
      <c r="A1341" s="43" t="s">
        <v>465</v>
      </c>
      <c r="B1341" s="3">
        <v>45928</v>
      </c>
      <c r="C1341" s="3">
        <v>45928</v>
      </c>
      <c r="D1341" s="43" t="s">
        <v>495</v>
      </c>
      <c r="E1341" s="43" t="s">
        <v>1946</v>
      </c>
      <c r="F1341" s="43" t="s">
        <v>1947</v>
      </c>
      <c r="G1341">
        <v>540</v>
      </c>
      <c r="H1341">
        <v>540</v>
      </c>
      <c r="I1341" s="43" t="s">
        <v>1953</v>
      </c>
      <c r="J1341" s="43" t="s">
        <v>1041</v>
      </c>
      <c r="K1341" s="43" t="s">
        <v>179</v>
      </c>
      <c r="L1341" s="43" t="str">
        <f>IF(AND(Home!$A$1&gt;=Leave[[#This Row],[Start Time]],Home!$A$1&lt;=Leave[[#This Row],[End Time]]),"Aplica","No Aplica")</f>
        <v>No Aplica</v>
      </c>
      <c r="M1341" s="43" t="str">
        <f>IF(AND(Home!$A$1&gt;=Leave[[#This Row],[Start Time]],Home!$A$1&lt;=Leave[[#This Row],[End Time]]),Home!$A$1,"No Aplica")</f>
        <v>No Aplica</v>
      </c>
      <c r="N1341" s="43" t="str">
        <f>Leave[[#This Row],[User Code (Owning User) (Usuario)]]&amp;Leave[[#This Row],[fecha activa]]</f>
        <v>MIE2025190623427No Aplica</v>
      </c>
    </row>
    <row r="1342" spans="1:14" x14ac:dyDescent="0.3">
      <c r="A1342" s="43" t="s">
        <v>465</v>
      </c>
      <c r="B1342" s="3">
        <v>45921</v>
      </c>
      <c r="C1342" s="3">
        <v>45921</v>
      </c>
      <c r="D1342" s="43" t="s">
        <v>495</v>
      </c>
      <c r="E1342" s="43" t="s">
        <v>1946</v>
      </c>
      <c r="F1342" s="43" t="s">
        <v>1947</v>
      </c>
      <c r="G1342">
        <v>540</v>
      </c>
      <c r="H1342">
        <v>540</v>
      </c>
      <c r="I1342" s="43" t="s">
        <v>1953</v>
      </c>
      <c r="J1342" s="43" t="s">
        <v>1041</v>
      </c>
      <c r="K1342" s="43" t="s">
        <v>179</v>
      </c>
      <c r="L1342" s="43" t="str">
        <f>IF(AND(Home!$A$1&gt;=Leave[[#This Row],[Start Time]],Home!$A$1&lt;=Leave[[#This Row],[End Time]]),"Aplica","No Aplica")</f>
        <v>No Aplica</v>
      </c>
      <c r="M1342" s="43" t="str">
        <f>IF(AND(Home!$A$1&gt;=Leave[[#This Row],[Start Time]],Home!$A$1&lt;=Leave[[#This Row],[End Time]]),Home!$A$1,"No Aplica")</f>
        <v>No Aplica</v>
      </c>
      <c r="N1342" s="43" t="str">
        <f>Leave[[#This Row],[User Code (Owning User) (Usuario)]]&amp;Leave[[#This Row],[fecha activa]]</f>
        <v>MIE2025190623427No Aplica</v>
      </c>
    </row>
    <row r="1343" spans="1:14" x14ac:dyDescent="0.3">
      <c r="A1343" s="43" t="s">
        <v>465</v>
      </c>
      <c r="B1343" s="3">
        <v>45914</v>
      </c>
      <c r="C1343" s="3">
        <v>45914</v>
      </c>
      <c r="D1343" s="43" t="s">
        <v>495</v>
      </c>
      <c r="E1343" s="43" t="s">
        <v>1946</v>
      </c>
      <c r="F1343" s="43" t="s">
        <v>1947</v>
      </c>
      <c r="G1343">
        <v>540</v>
      </c>
      <c r="H1343">
        <v>540</v>
      </c>
      <c r="I1343" s="43" t="s">
        <v>1953</v>
      </c>
      <c r="J1343" s="43" t="s">
        <v>1041</v>
      </c>
      <c r="K1343" s="43" t="s">
        <v>179</v>
      </c>
      <c r="L1343" s="43" t="str">
        <f>IF(AND(Home!$A$1&gt;=Leave[[#This Row],[Start Time]],Home!$A$1&lt;=Leave[[#This Row],[End Time]]),"Aplica","No Aplica")</f>
        <v>No Aplica</v>
      </c>
      <c r="M1343" s="43" t="str">
        <f>IF(AND(Home!$A$1&gt;=Leave[[#This Row],[Start Time]],Home!$A$1&lt;=Leave[[#This Row],[End Time]]),Home!$A$1,"No Aplica")</f>
        <v>No Aplica</v>
      </c>
      <c r="N1343" s="43" t="str">
        <f>Leave[[#This Row],[User Code (Owning User) (Usuario)]]&amp;Leave[[#This Row],[fecha activa]]</f>
        <v>MIE2025190623427No Aplica</v>
      </c>
    </row>
    <row r="1344" spans="1:14" x14ac:dyDescent="0.3">
      <c r="A1344" s="43" t="s">
        <v>465</v>
      </c>
      <c r="B1344" s="3">
        <v>45907</v>
      </c>
      <c r="C1344" s="3">
        <v>45907</v>
      </c>
      <c r="D1344" s="43" t="s">
        <v>495</v>
      </c>
      <c r="E1344" s="43" t="s">
        <v>1946</v>
      </c>
      <c r="F1344" s="43" t="s">
        <v>1947</v>
      </c>
      <c r="G1344">
        <v>540</v>
      </c>
      <c r="H1344">
        <v>540</v>
      </c>
      <c r="I1344" s="43" t="s">
        <v>1953</v>
      </c>
      <c r="J1344" s="43" t="s">
        <v>1041</v>
      </c>
      <c r="K1344" s="43" t="s">
        <v>179</v>
      </c>
      <c r="L1344" s="43" t="str">
        <f>IF(AND(Home!$A$1&gt;=Leave[[#This Row],[Start Time]],Home!$A$1&lt;=Leave[[#This Row],[End Time]]),"Aplica","No Aplica")</f>
        <v>No Aplica</v>
      </c>
      <c r="M1344" s="43" t="str">
        <f>IF(AND(Home!$A$1&gt;=Leave[[#This Row],[Start Time]],Home!$A$1&lt;=Leave[[#This Row],[End Time]]),Home!$A$1,"No Aplica")</f>
        <v>No Aplica</v>
      </c>
      <c r="N1344" s="43" t="str">
        <f>Leave[[#This Row],[User Code (Owning User) (Usuario)]]&amp;Leave[[#This Row],[fecha activa]]</f>
        <v>MIE2025190623427No Aplica</v>
      </c>
    </row>
    <row r="1345" spans="1:14" x14ac:dyDescent="0.3">
      <c r="A1345" s="43" t="s">
        <v>465</v>
      </c>
      <c r="B1345" s="3">
        <v>45922</v>
      </c>
      <c r="C1345" s="3">
        <v>45922</v>
      </c>
      <c r="D1345" s="43" t="s">
        <v>647</v>
      </c>
      <c r="E1345" s="43" t="s">
        <v>1159</v>
      </c>
      <c r="F1345" s="43" t="s">
        <v>1161</v>
      </c>
      <c r="G1345">
        <v>120</v>
      </c>
      <c r="H1345">
        <v>120</v>
      </c>
      <c r="I1345" s="43" t="s">
        <v>1160</v>
      </c>
      <c r="J1345" s="43" t="s">
        <v>1983</v>
      </c>
      <c r="K1345" s="43" t="s">
        <v>179</v>
      </c>
      <c r="L1345" s="43" t="str">
        <f>IF(AND(Home!$A$1&gt;=Leave[[#This Row],[Start Time]],Home!$A$1&lt;=Leave[[#This Row],[End Time]]),"Aplica","No Aplica")</f>
        <v>Aplica</v>
      </c>
      <c r="M1345" s="43">
        <f>IF(AND(Home!$A$1&gt;=Leave[[#This Row],[Start Time]],Home!$A$1&lt;=Leave[[#This Row],[End Time]]),Home!$A$1,"No Aplica")</f>
        <v>45922</v>
      </c>
      <c r="N1345" s="43" t="str">
        <f>Leave[[#This Row],[User Code (Owning User) (Usuario)]]&amp;Leave[[#This Row],[fecha activa]]</f>
        <v>MIE202430122012745922</v>
      </c>
    </row>
    <row r="1346" spans="1:14" x14ac:dyDescent="0.3">
      <c r="A1346" s="43" t="s">
        <v>601</v>
      </c>
      <c r="B1346" s="3">
        <v>45918</v>
      </c>
      <c r="C1346" s="3">
        <v>45918</v>
      </c>
      <c r="D1346" s="43" t="s">
        <v>1866</v>
      </c>
      <c r="E1346" s="43" t="s">
        <v>1159</v>
      </c>
      <c r="F1346" s="43" t="s">
        <v>1161</v>
      </c>
      <c r="G1346">
        <v>1380</v>
      </c>
      <c r="H1346">
        <v>540</v>
      </c>
      <c r="I1346" s="43" t="s">
        <v>1160</v>
      </c>
      <c r="J1346" s="43" t="s">
        <v>1983</v>
      </c>
      <c r="K1346" s="43" t="s">
        <v>179</v>
      </c>
      <c r="L1346" s="43" t="str">
        <f>IF(AND(Home!$A$1&gt;=Leave[[#This Row],[Start Time]],Home!$A$1&lt;=Leave[[#This Row],[End Time]]),"Aplica","No Aplica")</f>
        <v>No Aplica</v>
      </c>
      <c r="M1346" s="43" t="str">
        <f>IF(AND(Home!$A$1&gt;=Leave[[#This Row],[Start Time]],Home!$A$1&lt;=Leave[[#This Row],[End Time]]),Home!$A$1,"No Aplica")</f>
        <v>No Aplica</v>
      </c>
      <c r="N1346" s="43" t="str">
        <f>Leave[[#This Row],[User Code (Owning User) (Usuario)]]&amp;Leave[[#This Row],[fecha activa]]</f>
        <v>MIE2024301220127No Aplica</v>
      </c>
    </row>
    <row r="1347" spans="1:14" x14ac:dyDescent="0.3">
      <c r="A1347" s="43" t="s">
        <v>601</v>
      </c>
      <c r="B1347" s="3">
        <v>45917</v>
      </c>
      <c r="C1347" s="3">
        <v>45917</v>
      </c>
      <c r="D1347" s="43" t="s">
        <v>1866</v>
      </c>
      <c r="E1347" s="43" t="s">
        <v>1159</v>
      </c>
      <c r="F1347" s="43" t="s">
        <v>1161</v>
      </c>
      <c r="G1347">
        <v>540</v>
      </c>
      <c r="H1347">
        <v>540</v>
      </c>
      <c r="I1347" s="43" t="s">
        <v>1160</v>
      </c>
      <c r="J1347" s="43" t="s">
        <v>1983</v>
      </c>
      <c r="K1347" s="43" t="s">
        <v>179</v>
      </c>
      <c r="L1347" s="43" t="str">
        <f>IF(AND(Home!$A$1&gt;=Leave[[#This Row],[Start Time]],Home!$A$1&lt;=Leave[[#This Row],[End Time]]),"Aplica","No Aplica")</f>
        <v>No Aplica</v>
      </c>
      <c r="M1347" s="43" t="str">
        <f>IF(AND(Home!$A$1&gt;=Leave[[#This Row],[Start Time]],Home!$A$1&lt;=Leave[[#This Row],[End Time]]),Home!$A$1,"No Aplica")</f>
        <v>No Aplica</v>
      </c>
      <c r="N1347" s="43" t="str">
        <f>Leave[[#This Row],[User Code (Owning User) (Usuario)]]&amp;Leave[[#This Row],[fecha activa]]</f>
        <v>MIE2024301220127No Aplica</v>
      </c>
    </row>
    <row r="1348" spans="1:14" x14ac:dyDescent="0.3">
      <c r="A1348" s="43" t="s">
        <v>465</v>
      </c>
      <c r="B1348" s="3">
        <v>45916</v>
      </c>
      <c r="C1348" s="3">
        <v>45916</v>
      </c>
      <c r="D1348" s="43" t="s">
        <v>493</v>
      </c>
      <c r="E1348" s="43" t="s">
        <v>1159</v>
      </c>
      <c r="F1348" s="43" t="s">
        <v>1161</v>
      </c>
      <c r="G1348">
        <v>120</v>
      </c>
      <c r="H1348">
        <v>120</v>
      </c>
      <c r="I1348" s="43" t="s">
        <v>1160</v>
      </c>
      <c r="J1348" s="43" t="s">
        <v>1983</v>
      </c>
      <c r="K1348" s="43" t="s">
        <v>179</v>
      </c>
      <c r="L1348" s="43" t="str">
        <f>IF(AND(Home!$A$1&gt;=Leave[[#This Row],[Start Time]],Home!$A$1&lt;=Leave[[#This Row],[End Time]]),"Aplica","No Aplica")</f>
        <v>No Aplica</v>
      </c>
      <c r="M1348" s="43" t="str">
        <f>IF(AND(Home!$A$1&gt;=Leave[[#This Row],[Start Time]],Home!$A$1&lt;=Leave[[#This Row],[End Time]]),Home!$A$1,"No Aplica")</f>
        <v>No Aplica</v>
      </c>
      <c r="N1348" s="43" t="str">
        <f>Leave[[#This Row],[User Code (Owning User) (Usuario)]]&amp;Leave[[#This Row],[fecha activa]]</f>
        <v>MIE2024301220127No Aplica</v>
      </c>
    </row>
    <row r="1349" spans="1:14" x14ac:dyDescent="0.3">
      <c r="A1349" s="43" t="s">
        <v>465</v>
      </c>
      <c r="B1349" s="3">
        <v>45915</v>
      </c>
      <c r="C1349" s="3">
        <v>45915</v>
      </c>
      <c r="D1349" s="43" t="s">
        <v>647</v>
      </c>
      <c r="E1349" s="43" t="s">
        <v>1159</v>
      </c>
      <c r="F1349" s="43" t="s">
        <v>1161</v>
      </c>
      <c r="G1349">
        <v>120</v>
      </c>
      <c r="H1349">
        <v>120</v>
      </c>
      <c r="I1349" s="43" t="s">
        <v>1160</v>
      </c>
      <c r="J1349" s="43" t="s">
        <v>1983</v>
      </c>
      <c r="K1349" s="43" t="s">
        <v>179</v>
      </c>
      <c r="L1349" s="43" t="str">
        <f>IF(AND(Home!$A$1&gt;=Leave[[#This Row],[Start Time]],Home!$A$1&lt;=Leave[[#This Row],[End Time]]),"Aplica","No Aplica")</f>
        <v>No Aplica</v>
      </c>
      <c r="M1349" s="43" t="str">
        <f>IF(AND(Home!$A$1&gt;=Leave[[#This Row],[Start Time]],Home!$A$1&lt;=Leave[[#This Row],[End Time]]),Home!$A$1,"No Aplica")</f>
        <v>No Aplica</v>
      </c>
      <c r="N1349" s="43" t="str">
        <f>Leave[[#This Row],[User Code (Owning User) (Usuario)]]&amp;Leave[[#This Row],[fecha activa]]</f>
        <v>MIE2024301220127No Aplica</v>
      </c>
    </row>
    <row r="1350" spans="1:14" x14ac:dyDescent="0.3">
      <c r="A1350" s="43" t="s">
        <v>468</v>
      </c>
      <c r="B1350" s="3">
        <v>45924</v>
      </c>
      <c r="C1350" s="3">
        <v>45924</v>
      </c>
      <c r="D1350" s="43" t="s">
        <v>469</v>
      </c>
      <c r="E1350" s="43" t="s">
        <v>1159</v>
      </c>
      <c r="F1350" s="43" t="s">
        <v>1161</v>
      </c>
      <c r="G1350">
        <v>1380</v>
      </c>
      <c r="H1350">
        <v>540</v>
      </c>
      <c r="I1350" s="43" t="s">
        <v>1160</v>
      </c>
      <c r="J1350" s="43" t="s">
        <v>1983</v>
      </c>
      <c r="K1350" s="43" t="s">
        <v>179</v>
      </c>
      <c r="L1350" s="43" t="str">
        <f>IF(AND(Home!$A$1&gt;=Leave[[#This Row],[Start Time]],Home!$A$1&lt;=Leave[[#This Row],[End Time]]),"Aplica","No Aplica")</f>
        <v>No Aplica</v>
      </c>
      <c r="M1350" s="43" t="str">
        <f>IF(AND(Home!$A$1&gt;=Leave[[#This Row],[Start Time]],Home!$A$1&lt;=Leave[[#This Row],[End Time]]),Home!$A$1,"No Aplica")</f>
        <v>No Aplica</v>
      </c>
      <c r="N1350" s="43" t="str">
        <f>Leave[[#This Row],[User Code (Owning User) (Usuario)]]&amp;Leave[[#This Row],[fecha activa]]</f>
        <v>MIE2024301220127No Aplica</v>
      </c>
    </row>
    <row r="1351" spans="1:14" x14ac:dyDescent="0.3">
      <c r="A1351" s="43" t="s">
        <v>465</v>
      </c>
      <c r="B1351" s="3">
        <v>45912</v>
      </c>
      <c r="C1351" s="3">
        <v>45912</v>
      </c>
      <c r="D1351" s="43" t="s">
        <v>647</v>
      </c>
      <c r="E1351" s="43" t="s">
        <v>1159</v>
      </c>
      <c r="F1351" s="43" t="s">
        <v>1161</v>
      </c>
      <c r="G1351">
        <v>60</v>
      </c>
      <c r="H1351">
        <v>60</v>
      </c>
      <c r="I1351" s="43" t="s">
        <v>1160</v>
      </c>
      <c r="J1351" s="43" t="s">
        <v>1983</v>
      </c>
      <c r="K1351" s="43" t="s">
        <v>179</v>
      </c>
      <c r="L1351" s="43" t="str">
        <f>IF(AND(Home!$A$1&gt;=Leave[[#This Row],[Start Time]],Home!$A$1&lt;=Leave[[#This Row],[End Time]]),"Aplica","No Aplica")</f>
        <v>No Aplica</v>
      </c>
      <c r="M1351" s="43" t="str">
        <f>IF(AND(Home!$A$1&gt;=Leave[[#This Row],[Start Time]],Home!$A$1&lt;=Leave[[#This Row],[End Time]]),Home!$A$1,"No Aplica")</f>
        <v>No Aplica</v>
      </c>
      <c r="N1351" s="43" t="str">
        <f>Leave[[#This Row],[User Code (Owning User) (Usuario)]]&amp;Leave[[#This Row],[fecha activa]]</f>
        <v>MIE2024301220127No Aplica</v>
      </c>
    </row>
    <row r="1352" spans="1:14" x14ac:dyDescent="0.3">
      <c r="A1352" s="43" t="s">
        <v>465</v>
      </c>
      <c r="B1352" s="3">
        <v>45910</v>
      </c>
      <c r="C1352" s="3">
        <v>45910</v>
      </c>
      <c r="D1352" s="43" t="s">
        <v>647</v>
      </c>
      <c r="E1352" s="43" t="s">
        <v>1159</v>
      </c>
      <c r="F1352" s="43" t="s">
        <v>1161</v>
      </c>
      <c r="G1352">
        <v>120</v>
      </c>
      <c r="H1352">
        <v>120</v>
      </c>
      <c r="I1352" s="43" t="s">
        <v>1160</v>
      </c>
      <c r="J1352" s="43" t="s">
        <v>1983</v>
      </c>
      <c r="K1352" s="43" t="s">
        <v>179</v>
      </c>
      <c r="L1352" s="43" t="str">
        <f>IF(AND(Home!$A$1&gt;=Leave[[#This Row],[Start Time]],Home!$A$1&lt;=Leave[[#This Row],[End Time]]),"Aplica","No Aplica")</f>
        <v>No Aplica</v>
      </c>
      <c r="M1352" s="43" t="str">
        <f>IF(AND(Home!$A$1&gt;=Leave[[#This Row],[Start Time]],Home!$A$1&lt;=Leave[[#This Row],[End Time]]),Home!$A$1,"No Aplica")</f>
        <v>No Aplica</v>
      </c>
      <c r="N1352" s="43" t="str">
        <f>Leave[[#This Row],[User Code (Owning User) (Usuario)]]&amp;Leave[[#This Row],[fecha activa]]</f>
        <v>MIE2024301220127No Aplica</v>
      </c>
    </row>
    <row r="1353" spans="1:14" x14ac:dyDescent="0.3">
      <c r="A1353" s="43" t="s">
        <v>465</v>
      </c>
      <c r="B1353" s="3">
        <v>45909</v>
      </c>
      <c r="C1353" s="3">
        <v>45909</v>
      </c>
      <c r="D1353" s="43" t="s">
        <v>647</v>
      </c>
      <c r="E1353" s="43" t="s">
        <v>1159</v>
      </c>
      <c r="F1353" s="43" t="s">
        <v>1161</v>
      </c>
      <c r="G1353">
        <v>60</v>
      </c>
      <c r="H1353">
        <v>60</v>
      </c>
      <c r="I1353" s="43" t="s">
        <v>1160</v>
      </c>
      <c r="J1353" s="43" t="s">
        <v>1983</v>
      </c>
      <c r="K1353" s="43" t="s">
        <v>179</v>
      </c>
      <c r="L1353" s="43" t="str">
        <f>IF(AND(Home!$A$1&gt;=Leave[[#This Row],[Start Time]],Home!$A$1&lt;=Leave[[#This Row],[End Time]]),"Aplica","No Aplica")</f>
        <v>No Aplica</v>
      </c>
      <c r="M1353" s="43" t="str">
        <f>IF(AND(Home!$A$1&gt;=Leave[[#This Row],[Start Time]],Home!$A$1&lt;=Leave[[#This Row],[End Time]]),Home!$A$1,"No Aplica")</f>
        <v>No Aplica</v>
      </c>
      <c r="N1353" s="43" t="str">
        <f>Leave[[#This Row],[User Code (Owning User) (Usuario)]]&amp;Leave[[#This Row],[fecha activa]]</f>
        <v>MIE2024301220127No Aplica</v>
      </c>
    </row>
    <row r="1354" spans="1:14" x14ac:dyDescent="0.3">
      <c r="A1354" s="43" t="s">
        <v>468</v>
      </c>
      <c r="B1354" s="3">
        <v>45911</v>
      </c>
      <c r="C1354" s="3">
        <v>45911</v>
      </c>
      <c r="D1354" s="43" t="s">
        <v>469</v>
      </c>
      <c r="E1354" s="43" t="s">
        <v>1159</v>
      </c>
      <c r="F1354" s="43" t="s">
        <v>1161</v>
      </c>
      <c r="G1354">
        <v>1380</v>
      </c>
      <c r="H1354">
        <v>540</v>
      </c>
      <c r="I1354" s="43" t="s">
        <v>1160</v>
      </c>
      <c r="J1354" s="43" t="s">
        <v>1983</v>
      </c>
      <c r="K1354" s="43" t="s">
        <v>179</v>
      </c>
      <c r="L1354" s="43" t="str">
        <f>IF(AND(Home!$A$1&gt;=Leave[[#This Row],[Start Time]],Home!$A$1&lt;=Leave[[#This Row],[End Time]]),"Aplica","No Aplica")</f>
        <v>No Aplica</v>
      </c>
      <c r="M1354" s="43" t="str">
        <f>IF(AND(Home!$A$1&gt;=Leave[[#This Row],[Start Time]],Home!$A$1&lt;=Leave[[#This Row],[End Time]]),Home!$A$1,"No Aplica")</f>
        <v>No Aplica</v>
      </c>
      <c r="N1354" s="43" t="str">
        <f>Leave[[#This Row],[User Code (Owning User) (Usuario)]]&amp;Leave[[#This Row],[fecha activa]]</f>
        <v>MIE2024301220127No Aplica</v>
      </c>
    </row>
    <row r="1355" spans="1:14" x14ac:dyDescent="0.3">
      <c r="A1355" s="43" t="s">
        <v>465</v>
      </c>
      <c r="B1355" s="3">
        <v>45906</v>
      </c>
      <c r="C1355" s="3">
        <v>45906</v>
      </c>
      <c r="D1355" s="43" t="s">
        <v>647</v>
      </c>
      <c r="E1355" s="43" t="s">
        <v>1159</v>
      </c>
      <c r="F1355" s="43" t="s">
        <v>1161</v>
      </c>
      <c r="G1355">
        <v>120</v>
      </c>
      <c r="H1355">
        <v>120</v>
      </c>
      <c r="I1355" s="43" t="s">
        <v>1160</v>
      </c>
      <c r="J1355" s="43" t="s">
        <v>1983</v>
      </c>
      <c r="K1355" s="43" t="s">
        <v>179</v>
      </c>
      <c r="L1355" s="43" t="str">
        <f>IF(AND(Home!$A$1&gt;=Leave[[#This Row],[Start Time]],Home!$A$1&lt;=Leave[[#This Row],[End Time]]),"Aplica","No Aplica")</f>
        <v>No Aplica</v>
      </c>
      <c r="M1355" s="43" t="str">
        <f>IF(AND(Home!$A$1&gt;=Leave[[#This Row],[Start Time]],Home!$A$1&lt;=Leave[[#This Row],[End Time]]),Home!$A$1,"No Aplica")</f>
        <v>No Aplica</v>
      </c>
      <c r="N1355" s="43" t="str">
        <f>Leave[[#This Row],[User Code (Owning User) (Usuario)]]&amp;Leave[[#This Row],[fecha activa]]</f>
        <v>MIE2024301220127No Aplica</v>
      </c>
    </row>
    <row r="1356" spans="1:14" x14ac:dyDescent="0.3">
      <c r="A1356" s="43" t="s">
        <v>471</v>
      </c>
      <c r="B1356" s="3">
        <v>45904</v>
      </c>
      <c r="C1356" s="3">
        <v>45904</v>
      </c>
      <c r="D1356" s="43" t="s">
        <v>1864</v>
      </c>
      <c r="E1356" s="43" t="s">
        <v>1159</v>
      </c>
      <c r="F1356" s="43" t="s">
        <v>1161</v>
      </c>
      <c r="G1356">
        <v>300</v>
      </c>
      <c r="H1356">
        <v>300</v>
      </c>
      <c r="I1356" s="43" t="s">
        <v>1160</v>
      </c>
      <c r="J1356" s="43" t="s">
        <v>1983</v>
      </c>
      <c r="K1356" s="43" t="s">
        <v>179</v>
      </c>
      <c r="L1356" s="43" t="str">
        <f>IF(AND(Home!$A$1&gt;=Leave[[#This Row],[Start Time]],Home!$A$1&lt;=Leave[[#This Row],[End Time]]),"Aplica","No Aplica")</f>
        <v>No Aplica</v>
      </c>
      <c r="M1356" s="43" t="str">
        <f>IF(AND(Home!$A$1&gt;=Leave[[#This Row],[Start Time]],Home!$A$1&lt;=Leave[[#This Row],[End Time]]),Home!$A$1,"No Aplica")</f>
        <v>No Aplica</v>
      </c>
      <c r="N1356" s="43" t="str">
        <f>Leave[[#This Row],[User Code (Owning User) (Usuario)]]&amp;Leave[[#This Row],[fecha activa]]</f>
        <v>MIE2024301220127No Aplica</v>
      </c>
    </row>
    <row r="1357" spans="1:14" x14ac:dyDescent="0.3">
      <c r="A1357" s="43" t="s">
        <v>468</v>
      </c>
      <c r="B1357" s="3">
        <v>45902</v>
      </c>
      <c r="C1357" s="3">
        <v>45902</v>
      </c>
      <c r="D1357" s="43" t="s">
        <v>469</v>
      </c>
      <c r="E1357" s="43" t="s">
        <v>1159</v>
      </c>
      <c r="F1357" s="43" t="s">
        <v>1161</v>
      </c>
      <c r="G1357">
        <v>1380</v>
      </c>
      <c r="H1357">
        <v>540</v>
      </c>
      <c r="I1357" s="43" t="s">
        <v>1160</v>
      </c>
      <c r="J1357" s="43" t="s">
        <v>1983</v>
      </c>
      <c r="K1357" s="43" t="s">
        <v>179</v>
      </c>
      <c r="L1357" s="43" t="str">
        <f>IF(AND(Home!$A$1&gt;=Leave[[#This Row],[Start Time]],Home!$A$1&lt;=Leave[[#This Row],[End Time]]),"Aplica","No Aplica")</f>
        <v>No Aplica</v>
      </c>
      <c r="M1357" s="43" t="str">
        <f>IF(AND(Home!$A$1&gt;=Leave[[#This Row],[Start Time]],Home!$A$1&lt;=Leave[[#This Row],[End Time]]),Home!$A$1,"No Aplica")</f>
        <v>No Aplica</v>
      </c>
      <c r="N1357" s="43" t="str">
        <f>Leave[[#This Row],[User Code (Owning User) (Usuario)]]&amp;Leave[[#This Row],[fecha activa]]</f>
        <v>MIE2024301220127No Aplica</v>
      </c>
    </row>
    <row r="1358" spans="1:14" x14ac:dyDescent="0.3">
      <c r="A1358" s="43" t="s">
        <v>471</v>
      </c>
      <c r="B1358" s="3">
        <v>45926</v>
      </c>
      <c r="C1358" s="3">
        <v>45926</v>
      </c>
      <c r="D1358" s="43" t="s">
        <v>2046</v>
      </c>
      <c r="E1358" s="43" t="s">
        <v>76</v>
      </c>
      <c r="F1358" s="43" t="s">
        <v>77</v>
      </c>
      <c r="G1358">
        <v>60</v>
      </c>
      <c r="H1358">
        <v>60</v>
      </c>
      <c r="I1358" s="43" t="s">
        <v>969</v>
      </c>
      <c r="J1358" s="43" t="s">
        <v>2768</v>
      </c>
      <c r="K1358" s="43" t="s">
        <v>178</v>
      </c>
      <c r="L1358" s="43" t="str">
        <f>IF(AND(Home!$A$1&gt;=Leave[[#This Row],[Start Time]],Home!$A$1&lt;=Leave[[#This Row],[End Time]]),"Aplica","No Aplica")</f>
        <v>No Aplica</v>
      </c>
      <c r="M1358" s="43" t="str">
        <f>IF(AND(Home!$A$1&gt;=Leave[[#This Row],[Start Time]],Home!$A$1&lt;=Leave[[#This Row],[End Time]]),Home!$A$1,"No Aplica")</f>
        <v>No Aplica</v>
      </c>
      <c r="N1358" s="43" t="str">
        <f>Leave[[#This Row],[User Code (Owning User) (Usuario)]]&amp;Leave[[#This Row],[fecha activa]]</f>
        <v>MIE202211077606No Aplica</v>
      </c>
    </row>
    <row r="1359" spans="1:14" x14ac:dyDescent="0.3">
      <c r="A1359" s="43" t="s">
        <v>471</v>
      </c>
      <c r="B1359" s="3">
        <v>45925</v>
      </c>
      <c r="C1359" s="3">
        <v>45925</v>
      </c>
      <c r="D1359" s="43" t="s">
        <v>2046</v>
      </c>
      <c r="E1359" s="43" t="s">
        <v>76</v>
      </c>
      <c r="F1359" s="43" t="s">
        <v>77</v>
      </c>
      <c r="G1359">
        <v>60</v>
      </c>
      <c r="H1359">
        <v>60</v>
      </c>
      <c r="I1359" s="43" t="s">
        <v>969</v>
      </c>
      <c r="J1359" s="43" t="s">
        <v>2768</v>
      </c>
      <c r="K1359" s="43" t="s">
        <v>178</v>
      </c>
      <c r="L1359" s="43" t="str">
        <f>IF(AND(Home!$A$1&gt;=Leave[[#This Row],[Start Time]],Home!$A$1&lt;=Leave[[#This Row],[End Time]]),"Aplica","No Aplica")</f>
        <v>No Aplica</v>
      </c>
      <c r="M1359" s="43" t="str">
        <f>IF(AND(Home!$A$1&gt;=Leave[[#This Row],[Start Time]],Home!$A$1&lt;=Leave[[#This Row],[End Time]]),Home!$A$1,"No Aplica")</f>
        <v>No Aplica</v>
      </c>
      <c r="N1359" s="43" t="str">
        <f>Leave[[#This Row],[User Code (Owning User) (Usuario)]]&amp;Leave[[#This Row],[fecha activa]]</f>
        <v>MIE202211077606No Aplica</v>
      </c>
    </row>
    <row r="1360" spans="1:14" x14ac:dyDescent="0.3">
      <c r="A1360" s="43" t="s">
        <v>471</v>
      </c>
      <c r="B1360" s="3">
        <v>45924</v>
      </c>
      <c r="C1360" s="3">
        <v>45924</v>
      </c>
      <c r="D1360" s="43" t="s">
        <v>2046</v>
      </c>
      <c r="E1360" s="43" t="s">
        <v>76</v>
      </c>
      <c r="F1360" s="43" t="s">
        <v>77</v>
      </c>
      <c r="G1360">
        <v>60</v>
      </c>
      <c r="H1360">
        <v>60</v>
      </c>
      <c r="I1360" s="43" t="s">
        <v>969</v>
      </c>
      <c r="J1360" s="43" t="s">
        <v>2768</v>
      </c>
      <c r="K1360" s="43" t="s">
        <v>178</v>
      </c>
      <c r="L1360" s="43" t="str">
        <f>IF(AND(Home!$A$1&gt;=Leave[[#This Row],[Start Time]],Home!$A$1&lt;=Leave[[#This Row],[End Time]]),"Aplica","No Aplica")</f>
        <v>No Aplica</v>
      </c>
      <c r="M1360" s="43" t="str">
        <f>IF(AND(Home!$A$1&gt;=Leave[[#This Row],[Start Time]],Home!$A$1&lt;=Leave[[#This Row],[End Time]]),Home!$A$1,"No Aplica")</f>
        <v>No Aplica</v>
      </c>
      <c r="N1360" s="43" t="str">
        <f>Leave[[#This Row],[User Code (Owning User) (Usuario)]]&amp;Leave[[#This Row],[fecha activa]]</f>
        <v>MIE202211077606No Aplica</v>
      </c>
    </row>
    <row r="1361" spans="1:14" x14ac:dyDescent="0.3">
      <c r="A1361" s="43" t="s">
        <v>471</v>
      </c>
      <c r="B1361" s="3">
        <v>45928</v>
      </c>
      <c r="C1361" s="3">
        <v>45928</v>
      </c>
      <c r="D1361" s="43" t="s">
        <v>2046</v>
      </c>
      <c r="E1361" s="43" t="s">
        <v>76</v>
      </c>
      <c r="F1361" s="43" t="s">
        <v>77</v>
      </c>
      <c r="G1361">
        <v>1020</v>
      </c>
      <c r="H1361">
        <v>540</v>
      </c>
      <c r="I1361" s="43" t="s">
        <v>969</v>
      </c>
      <c r="J1361" s="43" t="s">
        <v>2768</v>
      </c>
      <c r="K1361" s="43" t="s">
        <v>178</v>
      </c>
      <c r="L1361" s="43" t="str">
        <f>IF(AND(Home!$A$1&gt;=Leave[[#This Row],[Start Time]],Home!$A$1&lt;=Leave[[#This Row],[End Time]]),"Aplica","No Aplica")</f>
        <v>No Aplica</v>
      </c>
      <c r="M1361" s="43" t="str">
        <f>IF(AND(Home!$A$1&gt;=Leave[[#This Row],[Start Time]],Home!$A$1&lt;=Leave[[#This Row],[End Time]]),Home!$A$1,"No Aplica")</f>
        <v>No Aplica</v>
      </c>
      <c r="N1361" s="43" t="str">
        <f>Leave[[#This Row],[User Code (Owning User) (Usuario)]]&amp;Leave[[#This Row],[fecha activa]]</f>
        <v>MIE202211077606No Aplica</v>
      </c>
    </row>
    <row r="1362" spans="1:14" x14ac:dyDescent="0.3">
      <c r="A1362" s="43" t="s">
        <v>471</v>
      </c>
      <c r="B1362" s="3">
        <v>45919</v>
      </c>
      <c r="C1362" s="3">
        <v>45919</v>
      </c>
      <c r="D1362" s="43" t="s">
        <v>2046</v>
      </c>
      <c r="E1362" s="43" t="s">
        <v>76</v>
      </c>
      <c r="F1362" s="43" t="s">
        <v>77</v>
      </c>
      <c r="G1362">
        <v>60</v>
      </c>
      <c r="H1362">
        <v>60</v>
      </c>
      <c r="I1362" s="43" t="s">
        <v>969</v>
      </c>
      <c r="J1362" s="43" t="s">
        <v>2768</v>
      </c>
      <c r="K1362" s="43" t="s">
        <v>178</v>
      </c>
      <c r="L1362" s="43" t="str">
        <f>IF(AND(Home!$A$1&gt;=Leave[[#This Row],[Start Time]],Home!$A$1&lt;=Leave[[#This Row],[End Time]]),"Aplica","No Aplica")</f>
        <v>No Aplica</v>
      </c>
      <c r="M1362" s="43" t="str">
        <f>IF(AND(Home!$A$1&gt;=Leave[[#This Row],[Start Time]],Home!$A$1&lt;=Leave[[#This Row],[End Time]]),Home!$A$1,"No Aplica")</f>
        <v>No Aplica</v>
      </c>
      <c r="N1362" s="43" t="str">
        <f>Leave[[#This Row],[User Code (Owning User) (Usuario)]]&amp;Leave[[#This Row],[fecha activa]]</f>
        <v>MIE202211077606No Aplica</v>
      </c>
    </row>
    <row r="1363" spans="1:14" x14ac:dyDescent="0.3">
      <c r="A1363" s="43" t="s">
        <v>471</v>
      </c>
      <c r="B1363" s="3">
        <v>45918</v>
      </c>
      <c r="C1363" s="3">
        <v>45918</v>
      </c>
      <c r="D1363" s="43" t="s">
        <v>2046</v>
      </c>
      <c r="E1363" s="43" t="s">
        <v>76</v>
      </c>
      <c r="F1363" s="43" t="s">
        <v>77</v>
      </c>
      <c r="G1363">
        <v>60</v>
      </c>
      <c r="H1363">
        <v>60</v>
      </c>
      <c r="I1363" s="43" t="s">
        <v>969</v>
      </c>
      <c r="J1363" s="43" t="s">
        <v>2768</v>
      </c>
      <c r="K1363" s="43" t="s">
        <v>178</v>
      </c>
      <c r="L1363" s="43" t="str">
        <f>IF(AND(Home!$A$1&gt;=Leave[[#This Row],[Start Time]],Home!$A$1&lt;=Leave[[#This Row],[End Time]]),"Aplica","No Aplica")</f>
        <v>No Aplica</v>
      </c>
      <c r="M1363" s="43" t="str">
        <f>IF(AND(Home!$A$1&gt;=Leave[[#This Row],[Start Time]],Home!$A$1&lt;=Leave[[#This Row],[End Time]]),Home!$A$1,"No Aplica")</f>
        <v>No Aplica</v>
      </c>
      <c r="N1363" s="43" t="str">
        <f>Leave[[#This Row],[User Code (Owning User) (Usuario)]]&amp;Leave[[#This Row],[fecha activa]]</f>
        <v>MIE202211077606No Aplica</v>
      </c>
    </row>
    <row r="1364" spans="1:14" x14ac:dyDescent="0.3">
      <c r="A1364" s="43" t="s">
        <v>471</v>
      </c>
      <c r="B1364" s="3">
        <v>45917</v>
      </c>
      <c r="C1364" s="3">
        <v>45917</v>
      </c>
      <c r="D1364" s="43" t="s">
        <v>2046</v>
      </c>
      <c r="E1364" s="43" t="s">
        <v>76</v>
      </c>
      <c r="F1364" s="43" t="s">
        <v>77</v>
      </c>
      <c r="G1364">
        <v>60</v>
      </c>
      <c r="H1364">
        <v>60</v>
      </c>
      <c r="I1364" s="43" t="s">
        <v>969</v>
      </c>
      <c r="J1364" s="43" t="s">
        <v>2768</v>
      </c>
      <c r="K1364" s="43" t="s">
        <v>178</v>
      </c>
      <c r="L1364" s="43" t="str">
        <f>IF(AND(Home!$A$1&gt;=Leave[[#This Row],[Start Time]],Home!$A$1&lt;=Leave[[#This Row],[End Time]]),"Aplica","No Aplica")</f>
        <v>No Aplica</v>
      </c>
      <c r="M1364" s="43" t="str">
        <f>IF(AND(Home!$A$1&gt;=Leave[[#This Row],[Start Time]],Home!$A$1&lt;=Leave[[#This Row],[End Time]]),Home!$A$1,"No Aplica")</f>
        <v>No Aplica</v>
      </c>
      <c r="N1364" s="43" t="str">
        <f>Leave[[#This Row],[User Code (Owning User) (Usuario)]]&amp;Leave[[#This Row],[fecha activa]]</f>
        <v>MIE202211077606No Aplica</v>
      </c>
    </row>
    <row r="1365" spans="1:14" x14ac:dyDescent="0.3">
      <c r="A1365" s="43" t="s">
        <v>471</v>
      </c>
      <c r="B1365" s="3">
        <v>45921</v>
      </c>
      <c r="C1365" s="3">
        <v>45921</v>
      </c>
      <c r="D1365" s="43" t="s">
        <v>469</v>
      </c>
      <c r="E1365" s="43" t="s">
        <v>76</v>
      </c>
      <c r="F1365" s="43" t="s">
        <v>77</v>
      </c>
      <c r="G1365">
        <v>1050</v>
      </c>
      <c r="H1365">
        <v>540</v>
      </c>
      <c r="I1365" s="43" t="s">
        <v>969</v>
      </c>
      <c r="J1365" s="43" t="s">
        <v>2768</v>
      </c>
      <c r="K1365" s="43" t="s">
        <v>178</v>
      </c>
      <c r="L1365" s="43" t="str">
        <f>IF(AND(Home!$A$1&gt;=Leave[[#This Row],[Start Time]],Home!$A$1&lt;=Leave[[#This Row],[End Time]]),"Aplica","No Aplica")</f>
        <v>No Aplica</v>
      </c>
      <c r="M1365" s="43" t="str">
        <f>IF(AND(Home!$A$1&gt;=Leave[[#This Row],[Start Time]],Home!$A$1&lt;=Leave[[#This Row],[End Time]]),Home!$A$1,"No Aplica")</f>
        <v>No Aplica</v>
      </c>
      <c r="N1365" s="43" t="str">
        <f>Leave[[#This Row],[User Code (Owning User) (Usuario)]]&amp;Leave[[#This Row],[fecha activa]]</f>
        <v>MIE202211077606No Aplica</v>
      </c>
    </row>
    <row r="1366" spans="1:14" x14ac:dyDescent="0.3">
      <c r="A1366" s="43" t="s">
        <v>471</v>
      </c>
      <c r="B1366" s="3">
        <v>45905</v>
      </c>
      <c r="C1366" s="3">
        <v>45905</v>
      </c>
      <c r="D1366" s="43" t="s">
        <v>2046</v>
      </c>
      <c r="E1366" s="43" t="s">
        <v>76</v>
      </c>
      <c r="F1366" s="43" t="s">
        <v>77</v>
      </c>
      <c r="G1366">
        <v>60</v>
      </c>
      <c r="H1366">
        <v>60</v>
      </c>
      <c r="I1366" s="43" t="s">
        <v>969</v>
      </c>
      <c r="J1366" s="43" t="s">
        <v>2768</v>
      </c>
      <c r="K1366" s="43" t="s">
        <v>178</v>
      </c>
      <c r="L1366" s="43" t="str">
        <f>IF(AND(Home!$A$1&gt;=Leave[[#This Row],[Start Time]],Home!$A$1&lt;=Leave[[#This Row],[End Time]]),"Aplica","No Aplica")</f>
        <v>No Aplica</v>
      </c>
      <c r="M1366" s="43" t="str">
        <f>IF(AND(Home!$A$1&gt;=Leave[[#This Row],[Start Time]],Home!$A$1&lt;=Leave[[#This Row],[End Time]]),Home!$A$1,"No Aplica")</f>
        <v>No Aplica</v>
      </c>
      <c r="N1366" s="43" t="str">
        <f>Leave[[#This Row],[User Code (Owning User) (Usuario)]]&amp;Leave[[#This Row],[fecha activa]]</f>
        <v>MIE202211077606No Aplica</v>
      </c>
    </row>
    <row r="1367" spans="1:14" x14ac:dyDescent="0.3">
      <c r="A1367" s="43" t="s">
        <v>471</v>
      </c>
      <c r="B1367" s="3">
        <v>45904</v>
      </c>
      <c r="C1367" s="3">
        <v>45904</v>
      </c>
      <c r="D1367" s="43" t="s">
        <v>2046</v>
      </c>
      <c r="E1367" s="43" t="s">
        <v>76</v>
      </c>
      <c r="F1367" s="43" t="s">
        <v>77</v>
      </c>
      <c r="G1367">
        <v>60</v>
      </c>
      <c r="H1367">
        <v>60</v>
      </c>
      <c r="I1367" s="43" t="s">
        <v>969</v>
      </c>
      <c r="J1367" s="43" t="s">
        <v>2768</v>
      </c>
      <c r="K1367" s="43" t="s">
        <v>178</v>
      </c>
      <c r="L1367" s="43" t="str">
        <f>IF(AND(Home!$A$1&gt;=Leave[[#This Row],[Start Time]],Home!$A$1&lt;=Leave[[#This Row],[End Time]]),"Aplica","No Aplica")</f>
        <v>No Aplica</v>
      </c>
      <c r="M1367" s="43" t="str">
        <f>IF(AND(Home!$A$1&gt;=Leave[[#This Row],[Start Time]],Home!$A$1&lt;=Leave[[#This Row],[End Time]]),Home!$A$1,"No Aplica")</f>
        <v>No Aplica</v>
      </c>
      <c r="N1367" s="43" t="str">
        <f>Leave[[#This Row],[User Code (Owning User) (Usuario)]]&amp;Leave[[#This Row],[fecha activa]]</f>
        <v>MIE202211077606No Aplica</v>
      </c>
    </row>
    <row r="1368" spans="1:14" x14ac:dyDescent="0.3">
      <c r="A1368" s="43" t="s">
        <v>471</v>
      </c>
      <c r="B1368" s="3">
        <v>45903</v>
      </c>
      <c r="C1368" s="3">
        <v>45903</v>
      </c>
      <c r="D1368" s="43" t="s">
        <v>2046</v>
      </c>
      <c r="E1368" s="43" t="s">
        <v>76</v>
      </c>
      <c r="F1368" s="43" t="s">
        <v>77</v>
      </c>
      <c r="G1368">
        <v>60</v>
      </c>
      <c r="H1368">
        <v>60</v>
      </c>
      <c r="I1368" s="43" t="s">
        <v>969</v>
      </c>
      <c r="J1368" s="43" t="s">
        <v>2768</v>
      </c>
      <c r="K1368" s="43" t="s">
        <v>178</v>
      </c>
      <c r="L1368" s="43" t="str">
        <f>IF(AND(Home!$A$1&gt;=Leave[[#This Row],[Start Time]],Home!$A$1&lt;=Leave[[#This Row],[End Time]]),"Aplica","No Aplica")</f>
        <v>No Aplica</v>
      </c>
      <c r="M1368" s="43" t="str">
        <f>IF(AND(Home!$A$1&gt;=Leave[[#This Row],[Start Time]],Home!$A$1&lt;=Leave[[#This Row],[End Time]]),Home!$A$1,"No Aplica")</f>
        <v>No Aplica</v>
      </c>
      <c r="N1368" s="43" t="str">
        <f>Leave[[#This Row],[User Code (Owning User) (Usuario)]]&amp;Leave[[#This Row],[fecha activa]]</f>
        <v>MIE202211077606No Aplica</v>
      </c>
    </row>
    <row r="1369" spans="1:14" x14ac:dyDescent="0.3">
      <c r="A1369" s="43" t="s">
        <v>471</v>
      </c>
      <c r="B1369" s="3">
        <v>45907</v>
      </c>
      <c r="C1369" s="3">
        <v>45907</v>
      </c>
      <c r="D1369" s="43" t="s">
        <v>469</v>
      </c>
      <c r="E1369" s="43" t="s">
        <v>76</v>
      </c>
      <c r="F1369" s="43" t="s">
        <v>77</v>
      </c>
      <c r="G1369">
        <v>1020</v>
      </c>
      <c r="H1369">
        <v>540</v>
      </c>
      <c r="I1369" s="43" t="s">
        <v>969</v>
      </c>
      <c r="J1369" s="43" t="s">
        <v>2768</v>
      </c>
      <c r="K1369" s="43" t="s">
        <v>178</v>
      </c>
      <c r="L1369" s="43" t="str">
        <f>IF(AND(Home!$A$1&gt;=Leave[[#This Row],[Start Time]],Home!$A$1&lt;=Leave[[#This Row],[End Time]]),"Aplica","No Aplica")</f>
        <v>No Aplica</v>
      </c>
      <c r="M1369" s="43" t="str">
        <f>IF(AND(Home!$A$1&gt;=Leave[[#This Row],[Start Time]],Home!$A$1&lt;=Leave[[#This Row],[End Time]]),Home!$A$1,"No Aplica")</f>
        <v>No Aplica</v>
      </c>
      <c r="N1369" s="43" t="str">
        <f>Leave[[#This Row],[User Code (Owning User) (Usuario)]]&amp;Leave[[#This Row],[fecha activa]]</f>
        <v>MIE202211077606No Aplica</v>
      </c>
    </row>
    <row r="1370" spans="1:14" x14ac:dyDescent="0.3">
      <c r="A1370" s="43" t="s">
        <v>476</v>
      </c>
      <c r="B1370" s="3">
        <v>45928</v>
      </c>
      <c r="C1370" s="3">
        <v>45928</v>
      </c>
      <c r="D1370" s="43" t="s">
        <v>2263</v>
      </c>
      <c r="E1370" s="43" t="s">
        <v>2127</v>
      </c>
      <c r="F1370" s="43" t="s">
        <v>2129</v>
      </c>
      <c r="G1370">
        <v>540</v>
      </c>
      <c r="H1370">
        <v>540</v>
      </c>
      <c r="I1370" s="43" t="s">
        <v>2128</v>
      </c>
      <c r="J1370" s="43" t="s">
        <v>1036</v>
      </c>
      <c r="K1370" s="43" t="s">
        <v>178</v>
      </c>
      <c r="L1370" s="43" t="str">
        <f>IF(AND(Home!$A$1&gt;=Leave[[#This Row],[Start Time]],Home!$A$1&lt;=Leave[[#This Row],[End Time]]),"Aplica","No Aplica")</f>
        <v>No Aplica</v>
      </c>
      <c r="M1370" s="43" t="str">
        <f>IF(AND(Home!$A$1&gt;=Leave[[#This Row],[Start Time]],Home!$A$1&lt;=Leave[[#This Row],[End Time]]),Home!$A$1,"No Aplica")</f>
        <v>No Aplica</v>
      </c>
      <c r="N1370" s="43" t="str">
        <f>Leave[[#This Row],[User Code (Owning User) (Usuario)]]&amp;Leave[[#This Row],[fecha activa]]</f>
        <v>MIE2025210723786No Aplica</v>
      </c>
    </row>
    <row r="1371" spans="1:14" x14ac:dyDescent="0.3">
      <c r="A1371" s="43" t="s">
        <v>476</v>
      </c>
      <c r="B1371" s="3">
        <v>45908</v>
      </c>
      <c r="C1371" s="3">
        <v>45908</v>
      </c>
      <c r="D1371" s="43" t="s">
        <v>3193</v>
      </c>
      <c r="E1371" s="43" t="s">
        <v>2127</v>
      </c>
      <c r="F1371" s="43" t="s">
        <v>2129</v>
      </c>
      <c r="G1371">
        <v>540</v>
      </c>
      <c r="H1371">
        <v>540</v>
      </c>
      <c r="I1371" s="43" t="s">
        <v>2128</v>
      </c>
      <c r="J1371" s="43" t="s">
        <v>1036</v>
      </c>
      <c r="K1371" s="43" t="s">
        <v>178</v>
      </c>
      <c r="L1371" s="43" t="str">
        <f>IF(AND(Home!$A$1&gt;=Leave[[#This Row],[Start Time]],Home!$A$1&lt;=Leave[[#This Row],[End Time]]),"Aplica","No Aplica")</f>
        <v>No Aplica</v>
      </c>
      <c r="M1371" s="43" t="str">
        <f>IF(AND(Home!$A$1&gt;=Leave[[#This Row],[Start Time]],Home!$A$1&lt;=Leave[[#This Row],[End Time]]),Home!$A$1,"No Aplica")</f>
        <v>No Aplica</v>
      </c>
      <c r="N1371" s="43" t="str">
        <f>Leave[[#This Row],[User Code (Owning User) (Usuario)]]&amp;Leave[[#This Row],[fecha activa]]</f>
        <v>MIE2025210723786No Aplica</v>
      </c>
    </row>
    <row r="1372" spans="1:14" x14ac:dyDescent="0.3">
      <c r="A1372" s="43" t="s">
        <v>471</v>
      </c>
      <c r="B1372" s="3">
        <v>45905</v>
      </c>
      <c r="C1372" s="3">
        <v>45905</v>
      </c>
      <c r="D1372" s="43" t="s">
        <v>3114</v>
      </c>
      <c r="E1372" s="43" t="s">
        <v>2127</v>
      </c>
      <c r="F1372" s="43" t="s">
        <v>2129</v>
      </c>
      <c r="G1372">
        <v>90</v>
      </c>
      <c r="H1372">
        <v>90</v>
      </c>
      <c r="I1372" s="43" t="s">
        <v>2128</v>
      </c>
      <c r="J1372" s="43" t="s">
        <v>1036</v>
      </c>
      <c r="K1372" s="43" t="s">
        <v>178</v>
      </c>
      <c r="L1372" s="43" t="str">
        <f>IF(AND(Home!$A$1&gt;=Leave[[#This Row],[Start Time]],Home!$A$1&lt;=Leave[[#This Row],[End Time]]),"Aplica","No Aplica")</f>
        <v>No Aplica</v>
      </c>
      <c r="M1372" s="43" t="str">
        <f>IF(AND(Home!$A$1&gt;=Leave[[#This Row],[Start Time]],Home!$A$1&lt;=Leave[[#This Row],[End Time]]),Home!$A$1,"No Aplica")</f>
        <v>No Aplica</v>
      </c>
      <c r="N1372" s="43" t="str">
        <f>Leave[[#This Row],[User Code (Owning User) (Usuario)]]&amp;Leave[[#This Row],[fecha activa]]</f>
        <v>MIE2025210723786No Aplica</v>
      </c>
    </row>
    <row r="1373" spans="1:14" x14ac:dyDescent="0.3">
      <c r="A1373" s="43" t="s">
        <v>476</v>
      </c>
      <c r="B1373" s="3">
        <v>45914</v>
      </c>
      <c r="C1373" s="3">
        <v>45914</v>
      </c>
      <c r="D1373" s="43" t="s">
        <v>2263</v>
      </c>
      <c r="E1373" s="43" t="s">
        <v>2127</v>
      </c>
      <c r="F1373" s="43" t="s">
        <v>2129</v>
      </c>
      <c r="G1373">
        <v>540</v>
      </c>
      <c r="H1373">
        <v>540</v>
      </c>
      <c r="I1373" s="43" t="s">
        <v>2128</v>
      </c>
      <c r="J1373" s="43" t="s">
        <v>1036</v>
      </c>
      <c r="K1373" s="43" t="s">
        <v>178</v>
      </c>
      <c r="L1373" s="43" t="str">
        <f>IF(AND(Home!$A$1&gt;=Leave[[#This Row],[Start Time]],Home!$A$1&lt;=Leave[[#This Row],[End Time]]),"Aplica","No Aplica")</f>
        <v>No Aplica</v>
      </c>
      <c r="M1373" s="43" t="str">
        <f>IF(AND(Home!$A$1&gt;=Leave[[#This Row],[Start Time]],Home!$A$1&lt;=Leave[[#This Row],[End Time]]),Home!$A$1,"No Aplica")</f>
        <v>No Aplica</v>
      </c>
      <c r="N1373" s="43" t="str">
        <f>Leave[[#This Row],[User Code (Owning User) (Usuario)]]&amp;Leave[[#This Row],[fecha activa]]</f>
        <v>MIE2025210723786No Aplica</v>
      </c>
    </row>
    <row r="1374" spans="1:14" x14ac:dyDescent="0.3">
      <c r="A1374" s="43" t="s">
        <v>476</v>
      </c>
      <c r="B1374" s="3">
        <v>45921</v>
      </c>
      <c r="C1374" s="3">
        <v>45921</v>
      </c>
      <c r="D1374" s="43" t="s">
        <v>2263</v>
      </c>
      <c r="E1374" s="43" t="s">
        <v>2127</v>
      </c>
      <c r="F1374" s="43" t="s">
        <v>2129</v>
      </c>
      <c r="G1374">
        <v>540</v>
      </c>
      <c r="H1374">
        <v>540</v>
      </c>
      <c r="I1374" s="43" t="s">
        <v>2128</v>
      </c>
      <c r="J1374" s="43" t="s">
        <v>1036</v>
      </c>
      <c r="K1374" s="43" t="s">
        <v>178</v>
      </c>
      <c r="L1374" s="43" t="str">
        <f>IF(AND(Home!$A$1&gt;=Leave[[#This Row],[Start Time]],Home!$A$1&lt;=Leave[[#This Row],[End Time]]),"Aplica","No Aplica")</f>
        <v>No Aplica</v>
      </c>
      <c r="M1374" s="43" t="str">
        <f>IF(AND(Home!$A$1&gt;=Leave[[#This Row],[Start Time]],Home!$A$1&lt;=Leave[[#This Row],[End Time]]),Home!$A$1,"No Aplica")</f>
        <v>No Aplica</v>
      </c>
      <c r="N1374" s="43" t="str">
        <f>Leave[[#This Row],[User Code (Owning User) (Usuario)]]&amp;Leave[[#This Row],[fecha activa]]</f>
        <v>MIE2025210723786No Aplica</v>
      </c>
    </row>
    <row r="1375" spans="1:14" x14ac:dyDescent="0.3">
      <c r="A1375" s="43" t="s">
        <v>476</v>
      </c>
      <c r="B1375" s="3">
        <v>45907</v>
      </c>
      <c r="C1375" s="3">
        <v>45907</v>
      </c>
      <c r="D1375" s="43" t="s">
        <v>2263</v>
      </c>
      <c r="E1375" s="43" t="s">
        <v>2127</v>
      </c>
      <c r="F1375" s="43" t="s">
        <v>2129</v>
      </c>
      <c r="G1375">
        <v>540</v>
      </c>
      <c r="H1375">
        <v>540</v>
      </c>
      <c r="I1375" s="43" t="s">
        <v>2128</v>
      </c>
      <c r="J1375" s="43" t="s">
        <v>1036</v>
      </c>
      <c r="K1375" s="43" t="s">
        <v>178</v>
      </c>
      <c r="L1375" s="43" t="str">
        <f>IF(AND(Home!$A$1&gt;=Leave[[#This Row],[Start Time]],Home!$A$1&lt;=Leave[[#This Row],[End Time]]),"Aplica","No Aplica")</f>
        <v>No Aplica</v>
      </c>
      <c r="M1375" s="43" t="str">
        <f>IF(AND(Home!$A$1&gt;=Leave[[#This Row],[Start Time]],Home!$A$1&lt;=Leave[[#This Row],[End Time]]),Home!$A$1,"No Aplica")</f>
        <v>No Aplica</v>
      </c>
      <c r="N1375" s="43" t="str">
        <f>Leave[[#This Row],[User Code (Owning User) (Usuario)]]&amp;Leave[[#This Row],[fecha activa]]</f>
        <v>MIE2025210723786No Aplica</v>
      </c>
    </row>
    <row r="1376" spans="1:14" x14ac:dyDescent="0.3">
      <c r="A1376" s="43" t="s">
        <v>465</v>
      </c>
      <c r="B1376" s="3">
        <v>45926</v>
      </c>
      <c r="C1376" s="3">
        <v>45926</v>
      </c>
      <c r="D1376" s="43" t="s">
        <v>647</v>
      </c>
      <c r="E1376" s="43" t="s">
        <v>1711</v>
      </c>
      <c r="F1376" s="43" t="s">
        <v>1713</v>
      </c>
      <c r="G1376">
        <v>60</v>
      </c>
      <c r="H1376">
        <v>60</v>
      </c>
      <c r="I1376" s="43" t="s">
        <v>1712</v>
      </c>
      <c r="J1376" s="43" t="s">
        <v>1487</v>
      </c>
      <c r="K1376" s="43" t="s">
        <v>177</v>
      </c>
      <c r="L1376" s="43" t="str">
        <f>IF(AND(Home!$A$1&gt;=Leave[[#This Row],[Start Time]],Home!$A$1&lt;=Leave[[#This Row],[End Time]]),"Aplica","No Aplica")</f>
        <v>No Aplica</v>
      </c>
      <c r="M1376" s="43" t="str">
        <f>IF(AND(Home!$A$1&gt;=Leave[[#This Row],[Start Time]],Home!$A$1&lt;=Leave[[#This Row],[End Time]]),Home!$A$1,"No Aplica")</f>
        <v>No Aplica</v>
      </c>
      <c r="N1376" s="43" t="str">
        <f>Leave[[#This Row],[User Code (Owning User) (Usuario)]]&amp;Leave[[#This Row],[fecha activa]]</f>
        <v>MIE2025050522937No Aplica</v>
      </c>
    </row>
    <row r="1377" spans="1:14" x14ac:dyDescent="0.3">
      <c r="A1377" s="43" t="s">
        <v>465</v>
      </c>
      <c r="B1377" s="3">
        <v>45925</v>
      </c>
      <c r="C1377" s="3">
        <v>45925</v>
      </c>
      <c r="D1377" s="43" t="s">
        <v>647</v>
      </c>
      <c r="E1377" s="43" t="s">
        <v>1711</v>
      </c>
      <c r="F1377" s="43" t="s">
        <v>1713</v>
      </c>
      <c r="G1377">
        <v>60</v>
      </c>
      <c r="H1377">
        <v>60</v>
      </c>
      <c r="I1377" s="43" t="s">
        <v>1712</v>
      </c>
      <c r="J1377" s="43" t="s">
        <v>1487</v>
      </c>
      <c r="K1377" s="43" t="s">
        <v>177</v>
      </c>
      <c r="L1377" s="43" t="str">
        <f>IF(AND(Home!$A$1&gt;=Leave[[#This Row],[Start Time]],Home!$A$1&lt;=Leave[[#This Row],[End Time]]),"Aplica","No Aplica")</f>
        <v>No Aplica</v>
      </c>
      <c r="M1377" s="43" t="str">
        <f>IF(AND(Home!$A$1&gt;=Leave[[#This Row],[Start Time]],Home!$A$1&lt;=Leave[[#This Row],[End Time]]),Home!$A$1,"No Aplica")</f>
        <v>No Aplica</v>
      </c>
      <c r="N1377" s="43" t="str">
        <f>Leave[[#This Row],[User Code (Owning User) (Usuario)]]&amp;Leave[[#This Row],[fecha activa]]</f>
        <v>MIE2025050522937No Aplica</v>
      </c>
    </row>
    <row r="1378" spans="1:14" x14ac:dyDescent="0.3">
      <c r="A1378" s="43" t="s">
        <v>465</v>
      </c>
      <c r="B1378" s="3">
        <v>45924</v>
      </c>
      <c r="C1378" s="3">
        <v>45924</v>
      </c>
      <c r="D1378" s="43" t="s">
        <v>647</v>
      </c>
      <c r="E1378" s="43" t="s">
        <v>1711</v>
      </c>
      <c r="F1378" s="43" t="s">
        <v>1713</v>
      </c>
      <c r="G1378">
        <v>60</v>
      </c>
      <c r="H1378">
        <v>60</v>
      </c>
      <c r="I1378" s="43" t="s">
        <v>1712</v>
      </c>
      <c r="J1378" s="43" t="s">
        <v>1487</v>
      </c>
      <c r="K1378" s="43" t="s">
        <v>177</v>
      </c>
      <c r="L1378" s="43" t="str">
        <f>IF(AND(Home!$A$1&gt;=Leave[[#This Row],[Start Time]],Home!$A$1&lt;=Leave[[#This Row],[End Time]]),"Aplica","No Aplica")</f>
        <v>No Aplica</v>
      </c>
      <c r="M1378" s="43" t="str">
        <f>IF(AND(Home!$A$1&gt;=Leave[[#This Row],[Start Time]],Home!$A$1&lt;=Leave[[#This Row],[End Time]]),Home!$A$1,"No Aplica")</f>
        <v>No Aplica</v>
      </c>
      <c r="N1378" s="43" t="str">
        <f>Leave[[#This Row],[User Code (Owning User) (Usuario)]]&amp;Leave[[#This Row],[fecha activa]]</f>
        <v>MIE2025050522937No Aplica</v>
      </c>
    </row>
    <row r="1379" spans="1:14" x14ac:dyDescent="0.3">
      <c r="A1379" s="43" t="s">
        <v>468</v>
      </c>
      <c r="B1379" s="3">
        <v>45923</v>
      </c>
      <c r="C1379" s="3">
        <v>45923</v>
      </c>
      <c r="D1379" s="43" t="s">
        <v>470</v>
      </c>
      <c r="E1379" s="43" t="s">
        <v>1711</v>
      </c>
      <c r="F1379" s="43" t="s">
        <v>1713</v>
      </c>
      <c r="G1379">
        <v>0</v>
      </c>
      <c r="H1379">
        <v>0</v>
      </c>
      <c r="I1379" s="43" t="s">
        <v>1712</v>
      </c>
      <c r="J1379" s="43" t="s">
        <v>1487</v>
      </c>
      <c r="K1379" s="43" t="s">
        <v>177</v>
      </c>
      <c r="L1379" s="43" t="str">
        <f>IF(AND(Home!$A$1&gt;=Leave[[#This Row],[Start Time]],Home!$A$1&lt;=Leave[[#This Row],[End Time]]),"Aplica","No Aplica")</f>
        <v>No Aplica</v>
      </c>
      <c r="M1379" s="43" t="str">
        <f>IF(AND(Home!$A$1&gt;=Leave[[#This Row],[Start Time]],Home!$A$1&lt;=Leave[[#This Row],[End Time]]),Home!$A$1,"No Aplica")</f>
        <v>No Aplica</v>
      </c>
      <c r="N1379" s="43" t="str">
        <f>Leave[[#This Row],[User Code (Owning User) (Usuario)]]&amp;Leave[[#This Row],[fecha activa]]</f>
        <v>MIE2025050522937No Aplica</v>
      </c>
    </row>
    <row r="1380" spans="1:14" x14ac:dyDescent="0.3">
      <c r="A1380" s="43" t="s">
        <v>465</v>
      </c>
      <c r="B1380" s="3">
        <v>45922</v>
      </c>
      <c r="C1380" s="3">
        <v>45922</v>
      </c>
      <c r="D1380" s="43" t="s">
        <v>647</v>
      </c>
      <c r="E1380" s="43" t="s">
        <v>1711</v>
      </c>
      <c r="F1380" s="43" t="s">
        <v>1713</v>
      </c>
      <c r="G1380">
        <v>60</v>
      </c>
      <c r="H1380">
        <v>60</v>
      </c>
      <c r="I1380" s="43" t="s">
        <v>1712</v>
      </c>
      <c r="J1380" s="43" t="s">
        <v>1487</v>
      </c>
      <c r="K1380" s="43" t="s">
        <v>177</v>
      </c>
      <c r="L1380" s="43" t="str">
        <f>IF(AND(Home!$A$1&gt;=Leave[[#This Row],[Start Time]],Home!$A$1&lt;=Leave[[#This Row],[End Time]]),"Aplica","No Aplica")</f>
        <v>Aplica</v>
      </c>
      <c r="M1380" s="43">
        <f>IF(AND(Home!$A$1&gt;=Leave[[#This Row],[Start Time]],Home!$A$1&lt;=Leave[[#This Row],[End Time]]),Home!$A$1,"No Aplica")</f>
        <v>45922</v>
      </c>
      <c r="N1380" s="43" t="str">
        <f>Leave[[#This Row],[User Code (Owning User) (Usuario)]]&amp;Leave[[#This Row],[fecha activa]]</f>
        <v>MIE202505052293745922</v>
      </c>
    </row>
    <row r="1381" spans="1:14" x14ac:dyDescent="0.3">
      <c r="A1381" s="43" t="s">
        <v>468</v>
      </c>
      <c r="B1381" s="3">
        <v>45915</v>
      </c>
      <c r="C1381" s="3">
        <v>45915</v>
      </c>
      <c r="D1381" s="43" t="s">
        <v>470</v>
      </c>
      <c r="E1381" s="43" t="s">
        <v>1711</v>
      </c>
      <c r="F1381" s="43" t="s">
        <v>1713</v>
      </c>
      <c r="G1381">
        <v>0</v>
      </c>
      <c r="H1381">
        <v>0</v>
      </c>
      <c r="I1381" s="43" t="s">
        <v>1712</v>
      </c>
      <c r="J1381" s="43" t="s">
        <v>1487</v>
      </c>
      <c r="K1381" s="43" t="s">
        <v>177</v>
      </c>
      <c r="L1381" s="43" t="str">
        <f>IF(AND(Home!$A$1&gt;=Leave[[#This Row],[Start Time]],Home!$A$1&lt;=Leave[[#This Row],[End Time]]),"Aplica","No Aplica")</f>
        <v>No Aplica</v>
      </c>
      <c r="M1381" s="43" t="str">
        <f>IF(AND(Home!$A$1&gt;=Leave[[#This Row],[Start Time]],Home!$A$1&lt;=Leave[[#This Row],[End Time]]),Home!$A$1,"No Aplica")</f>
        <v>No Aplica</v>
      </c>
      <c r="N1381" s="43" t="str">
        <f>Leave[[#This Row],[User Code (Owning User) (Usuario)]]&amp;Leave[[#This Row],[fecha activa]]</f>
        <v>MIE2025050522937No Aplica</v>
      </c>
    </row>
    <row r="1382" spans="1:14" x14ac:dyDescent="0.3">
      <c r="A1382" s="43" t="s">
        <v>465</v>
      </c>
      <c r="B1382" s="3">
        <v>45919</v>
      </c>
      <c r="C1382" s="3">
        <v>45919</v>
      </c>
      <c r="D1382" s="43" t="s">
        <v>647</v>
      </c>
      <c r="E1382" s="43" t="s">
        <v>1711</v>
      </c>
      <c r="F1382" s="43" t="s">
        <v>1713</v>
      </c>
      <c r="G1382">
        <v>60</v>
      </c>
      <c r="H1382">
        <v>60</v>
      </c>
      <c r="I1382" s="43" t="s">
        <v>1712</v>
      </c>
      <c r="J1382" s="43" t="s">
        <v>1487</v>
      </c>
      <c r="K1382" s="43" t="s">
        <v>177</v>
      </c>
      <c r="L1382" s="43" t="str">
        <f>IF(AND(Home!$A$1&gt;=Leave[[#This Row],[Start Time]],Home!$A$1&lt;=Leave[[#This Row],[End Time]]),"Aplica","No Aplica")</f>
        <v>No Aplica</v>
      </c>
      <c r="M1382" s="43" t="str">
        <f>IF(AND(Home!$A$1&gt;=Leave[[#This Row],[Start Time]],Home!$A$1&lt;=Leave[[#This Row],[End Time]]),Home!$A$1,"No Aplica")</f>
        <v>No Aplica</v>
      </c>
      <c r="N1382" s="43" t="str">
        <f>Leave[[#This Row],[User Code (Owning User) (Usuario)]]&amp;Leave[[#This Row],[fecha activa]]</f>
        <v>MIE2025050522937No Aplica</v>
      </c>
    </row>
    <row r="1383" spans="1:14" x14ac:dyDescent="0.3">
      <c r="A1383" s="43" t="s">
        <v>465</v>
      </c>
      <c r="B1383" s="3">
        <v>45918</v>
      </c>
      <c r="C1383" s="3">
        <v>45918</v>
      </c>
      <c r="D1383" s="43" t="s">
        <v>647</v>
      </c>
      <c r="E1383" s="43" t="s">
        <v>1711</v>
      </c>
      <c r="F1383" s="43" t="s">
        <v>1713</v>
      </c>
      <c r="G1383">
        <v>60</v>
      </c>
      <c r="H1383">
        <v>60</v>
      </c>
      <c r="I1383" s="43" t="s">
        <v>1712</v>
      </c>
      <c r="J1383" s="43" t="s">
        <v>1487</v>
      </c>
      <c r="K1383" s="43" t="s">
        <v>177</v>
      </c>
      <c r="L1383" s="43" t="str">
        <f>IF(AND(Home!$A$1&gt;=Leave[[#This Row],[Start Time]],Home!$A$1&lt;=Leave[[#This Row],[End Time]]),"Aplica","No Aplica")</f>
        <v>No Aplica</v>
      </c>
      <c r="M1383" s="43" t="str">
        <f>IF(AND(Home!$A$1&gt;=Leave[[#This Row],[Start Time]],Home!$A$1&lt;=Leave[[#This Row],[End Time]]),Home!$A$1,"No Aplica")</f>
        <v>No Aplica</v>
      </c>
      <c r="N1383" s="43" t="str">
        <f>Leave[[#This Row],[User Code (Owning User) (Usuario)]]&amp;Leave[[#This Row],[fecha activa]]</f>
        <v>MIE2025050522937No Aplica</v>
      </c>
    </row>
    <row r="1384" spans="1:14" x14ac:dyDescent="0.3">
      <c r="A1384" s="43" t="s">
        <v>465</v>
      </c>
      <c r="B1384" s="3">
        <v>45917</v>
      </c>
      <c r="C1384" s="3">
        <v>45917</v>
      </c>
      <c r="D1384" s="43" t="s">
        <v>647</v>
      </c>
      <c r="E1384" s="43" t="s">
        <v>1711</v>
      </c>
      <c r="F1384" s="43" t="s">
        <v>1713</v>
      </c>
      <c r="G1384">
        <v>60</v>
      </c>
      <c r="H1384">
        <v>60</v>
      </c>
      <c r="I1384" s="43" t="s">
        <v>1712</v>
      </c>
      <c r="J1384" s="43" t="s">
        <v>1487</v>
      </c>
      <c r="K1384" s="43" t="s">
        <v>177</v>
      </c>
      <c r="L1384" s="43" t="str">
        <f>IF(AND(Home!$A$1&gt;=Leave[[#This Row],[Start Time]],Home!$A$1&lt;=Leave[[#This Row],[End Time]]),"Aplica","No Aplica")</f>
        <v>No Aplica</v>
      </c>
      <c r="M1384" s="43" t="str">
        <f>IF(AND(Home!$A$1&gt;=Leave[[#This Row],[Start Time]],Home!$A$1&lt;=Leave[[#This Row],[End Time]]),Home!$A$1,"No Aplica")</f>
        <v>No Aplica</v>
      </c>
      <c r="N1384" s="43" t="str">
        <f>Leave[[#This Row],[User Code (Owning User) (Usuario)]]&amp;Leave[[#This Row],[fecha activa]]</f>
        <v>MIE2025050522937No Aplica</v>
      </c>
    </row>
    <row r="1385" spans="1:14" x14ac:dyDescent="0.3">
      <c r="A1385" s="43" t="s">
        <v>465</v>
      </c>
      <c r="B1385" s="3">
        <v>45916</v>
      </c>
      <c r="C1385" s="3">
        <v>45916</v>
      </c>
      <c r="D1385" s="43" t="s">
        <v>647</v>
      </c>
      <c r="E1385" s="43" t="s">
        <v>1711</v>
      </c>
      <c r="F1385" s="43" t="s">
        <v>1713</v>
      </c>
      <c r="G1385">
        <v>60</v>
      </c>
      <c r="H1385">
        <v>60</v>
      </c>
      <c r="I1385" s="43" t="s">
        <v>1712</v>
      </c>
      <c r="J1385" s="43" t="s">
        <v>1487</v>
      </c>
      <c r="K1385" s="43" t="s">
        <v>177</v>
      </c>
      <c r="L1385" s="43" t="str">
        <f>IF(AND(Home!$A$1&gt;=Leave[[#This Row],[Start Time]],Home!$A$1&lt;=Leave[[#This Row],[End Time]]),"Aplica","No Aplica")</f>
        <v>No Aplica</v>
      </c>
      <c r="M1385" s="43" t="str">
        <f>IF(AND(Home!$A$1&gt;=Leave[[#This Row],[Start Time]],Home!$A$1&lt;=Leave[[#This Row],[End Time]]),Home!$A$1,"No Aplica")</f>
        <v>No Aplica</v>
      </c>
      <c r="N1385" s="43" t="str">
        <f>Leave[[#This Row],[User Code (Owning User) (Usuario)]]&amp;Leave[[#This Row],[fecha activa]]</f>
        <v>MIE2025050522937No Aplica</v>
      </c>
    </row>
    <row r="1386" spans="1:14" x14ac:dyDescent="0.3">
      <c r="A1386" s="43" t="s">
        <v>468</v>
      </c>
      <c r="B1386" s="3">
        <v>45910</v>
      </c>
      <c r="C1386" s="3">
        <v>45910</v>
      </c>
      <c r="D1386" s="43" t="s">
        <v>474</v>
      </c>
      <c r="E1386" s="43" t="s">
        <v>1711</v>
      </c>
      <c r="F1386" s="43" t="s">
        <v>1713</v>
      </c>
      <c r="G1386">
        <v>0</v>
      </c>
      <c r="H1386">
        <v>0</v>
      </c>
      <c r="I1386" s="43" t="s">
        <v>1712</v>
      </c>
      <c r="J1386" s="43" t="s">
        <v>1487</v>
      </c>
      <c r="K1386" s="43" t="s">
        <v>177</v>
      </c>
      <c r="L1386" s="43" t="str">
        <f>IF(AND(Home!$A$1&gt;=Leave[[#This Row],[Start Time]],Home!$A$1&lt;=Leave[[#This Row],[End Time]]),"Aplica","No Aplica")</f>
        <v>No Aplica</v>
      </c>
      <c r="M1386" s="43" t="str">
        <f>IF(AND(Home!$A$1&gt;=Leave[[#This Row],[Start Time]],Home!$A$1&lt;=Leave[[#This Row],[End Time]]),Home!$A$1,"No Aplica")</f>
        <v>No Aplica</v>
      </c>
      <c r="N1386" s="43" t="str">
        <f>Leave[[#This Row],[User Code (Owning User) (Usuario)]]&amp;Leave[[#This Row],[fecha activa]]</f>
        <v>MIE2025050522937No Aplica</v>
      </c>
    </row>
    <row r="1387" spans="1:14" x14ac:dyDescent="0.3">
      <c r="A1387" s="43" t="s">
        <v>465</v>
      </c>
      <c r="B1387" s="3">
        <v>45913</v>
      </c>
      <c r="C1387" s="3">
        <v>45913</v>
      </c>
      <c r="D1387" s="43" t="s">
        <v>647</v>
      </c>
      <c r="E1387" s="43" t="s">
        <v>1711</v>
      </c>
      <c r="F1387" s="43" t="s">
        <v>1713</v>
      </c>
      <c r="G1387">
        <v>60</v>
      </c>
      <c r="H1387">
        <v>60</v>
      </c>
      <c r="I1387" s="43" t="s">
        <v>1712</v>
      </c>
      <c r="J1387" s="43" t="s">
        <v>1487</v>
      </c>
      <c r="K1387" s="43" t="s">
        <v>177</v>
      </c>
      <c r="L1387" s="43" t="str">
        <f>IF(AND(Home!$A$1&gt;=Leave[[#This Row],[Start Time]],Home!$A$1&lt;=Leave[[#This Row],[End Time]]),"Aplica","No Aplica")</f>
        <v>No Aplica</v>
      </c>
      <c r="M1387" s="43" t="str">
        <f>IF(AND(Home!$A$1&gt;=Leave[[#This Row],[Start Time]],Home!$A$1&lt;=Leave[[#This Row],[End Time]]),Home!$A$1,"No Aplica")</f>
        <v>No Aplica</v>
      </c>
      <c r="N1387" s="43" t="str">
        <f>Leave[[#This Row],[User Code (Owning User) (Usuario)]]&amp;Leave[[#This Row],[fecha activa]]</f>
        <v>MIE2025050522937No Aplica</v>
      </c>
    </row>
    <row r="1388" spans="1:14" x14ac:dyDescent="0.3">
      <c r="A1388" s="43" t="s">
        <v>465</v>
      </c>
      <c r="B1388" s="3">
        <v>45912</v>
      </c>
      <c r="C1388" s="3">
        <v>45912</v>
      </c>
      <c r="D1388" s="43" t="s">
        <v>647</v>
      </c>
      <c r="E1388" s="43" t="s">
        <v>1711</v>
      </c>
      <c r="F1388" s="43" t="s">
        <v>1713</v>
      </c>
      <c r="G1388">
        <v>60</v>
      </c>
      <c r="H1388">
        <v>60</v>
      </c>
      <c r="I1388" s="43" t="s">
        <v>1712</v>
      </c>
      <c r="J1388" s="43" t="s">
        <v>1487</v>
      </c>
      <c r="K1388" s="43" t="s">
        <v>177</v>
      </c>
      <c r="L1388" s="43" t="str">
        <f>IF(AND(Home!$A$1&gt;=Leave[[#This Row],[Start Time]],Home!$A$1&lt;=Leave[[#This Row],[End Time]]),"Aplica","No Aplica")</f>
        <v>No Aplica</v>
      </c>
      <c r="M1388" s="43" t="str">
        <f>IF(AND(Home!$A$1&gt;=Leave[[#This Row],[Start Time]],Home!$A$1&lt;=Leave[[#This Row],[End Time]]),Home!$A$1,"No Aplica")</f>
        <v>No Aplica</v>
      </c>
      <c r="N1388" s="43" t="str">
        <f>Leave[[#This Row],[User Code (Owning User) (Usuario)]]&amp;Leave[[#This Row],[fecha activa]]</f>
        <v>MIE2025050522937No Aplica</v>
      </c>
    </row>
    <row r="1389" spans="1:14" x14ac:dyDescent="0.3">
      <c r="A1389" s="43" t="s">
        <v>465</v>
      </c>
      <c r="B1389" s="3">
        <v>45911</v>
      </c>
      <c r="C1389" s="3">
        <v>45911</v>
      </c>
      <c r="D1389" s="43" t="s">
        <v>647</v>
      </c>
      <c r="E1389" s="43" t="s">
        <v>1711</v>
      </c>
      <c r="F1389" s="43" t="s">
        <v>1713</v>
      </c>
      <c r="G1389">
        <v>60</v>
      </c>
      <c r="H1389">
        <v>60</v>
      </c>
      <c r="I1389" s="43" t="s">
        <v>1712</v>
      </c>
      <c r="J1389" s="43" t="s">
        <v>1487</v>
      </c>
      <c r="K1389" s="43" t="s">
        <v>177</v>
      </c>
      <c r="L1389" s="43" t="str">
        <f>IF(AND(Home!$A$1&gt;=Leave[[#This Row],[Start Time]],Home!$A$1&lt;=Leave[[#This Row],[End Time]]),"Aplica","No Aplica")</f>
        <v>No Aplica</v>
      </c>
      <c r="M1389" s="43" t="str">
        <f>IF(AND(Home!$A$1&gt;=Leave[[#This Row],[Start Time]],Home!$A$1&lt;=Leave[[#This Row],[End Time]]),Home!$A$1,"No Aplica")</f>
        <v>No Aplica</v>
      </c>
      <c r="N1389" s="43" t="str">
        <f>Leave[[#This Row],[User Code (Owning User) (Usuario)]]&amp;Leave[[#This Row],[fecha activa]]</f>
        <v>MIE2025050522937No Aplica</v>
      </c>
    </row>
    <row r="1390" spans="1:14" x14ac:dyDescent="0.3">
      <c r="A1390" s="43" t="s">
        <v>465</v>
      </c>
      <c r="B1390" s="3">
        <v>45909</v>
      </c>
      <c r="C1390" s="3">
        <v>45909</v>
      </c>
      <c r="D1390" s="43" t="s">
        <v>647</v>
      </c>
      <c r="E1390" s="43" t="s">
        <v>1711</v>
      </c>
      <c r="F1390" s="43" t="s">
        <v>1713</v>
      </c>
      <c r="G1390">
        <v>60</v>
      </c>
      <c r="H1390">
        <v>60</v>
      </c>
      <c r="I1390" s="43" t="s">
        <v>1712</v>
      </c>
      <c r="J1390" s="43" t="s">
        <v>1487</v>
      </c>
      <c r="K1390" s="43" t="s">
        <v>177</v>
      </c>
      <c r="L1390" s="43" t="str">
        <f>IF(AND(Home!$A$1&gt;=Leave[[#This Row],[Start Time]],Home!$A$1&lt;=Leave[[#This Row],[End Time]]),"Aplica","No Aplica")</f>
        <v>No Aplica</v>
      </c>
      <c r="M1390" s="43" t="str">
        <f>IF(AND(Home!$A$1&gt;=Leave[[#This Row],[Start Time]],Home!$A$1&lt;=Leave[[#This Row],[End Time]]),Home!$A$1,"No Aplica")</f>
        <v>No Aplica</v>
      </c>
      <c r="N1390" s="43" t="str">
        <f>Leave[[#This Row],[User Code (Owning User) (Usuario)]]&amp;Leave[[#This Row],[fecha activa]]</f>
        <v>MIE2025050522937No Aplica</v>
      </c>
    </row>
    <row r="1391" spans="1:14" x14ac:dyDescent="0.3">
      <c r="A1391" s="43" t="s">
        <v>465</v>
      </c>
      <c r="B1391" s="3">
        <v>45908</v>
      </c>
      <c r="C1391" s="3">
        <v>45908</v>
      </c>
      <c r="D1391" s="43" t="s">
        <v>647</v>
      </c>
      <c r="E1391" s="43" t="s">
        <v>1711</v>
      </c>
      <c r="F1391" s="43" t="s">
        <v>1713</v>
      </c>
      <c r="G1391">
        <v>60</v>
      </c>
      <c r="H1391">
        <v>60</v>
      </c>
      <c r="I1391" s="43" t="s">
        <v>1712</v>
      </c>
      <c r="J1391" s="43" t="s">
        <v>1487</v>
      </c>
      <c r="K1391" s="43" t="s">
        <v>177</v>
      </c>
      <c r="L1391" s="43" t="str">
        <f>IF(AND(Home!$A$1&gt;=Leave[[#This Row],[Start Time]],Home!$A$1&lt;=Leave[[#This Row],[End Time]]),"Aplica","No Aplica")</f>
        <v>No Aplica</v>
      </c>
      <c r="M1391" s="43" t="str">
        <f>IF(AND(Home!$A$1&gt;=Leave[[#This Row],[Start Time]],Home!$A$1&lt;=Leave[[#This Row],[End Time]]),Home!$A$1,"No Aplica")</f>
        <v>No Aplica</v>
      </c>
      <c r="N1391" s="43" t="str">
        <f>Leave[[#This Row],[User Code (Owning User) (Usuario)]]&amp;Leave[[#This Row],[fecha activa]]</f>
        <v>MIE2025050522937No Aplica</v>
      </c>
    </row>
    <row r="1392" spans="1:14" x14ac:dyDescent="0.3">
      <c r="A1392" s="43" t="s">
        <v>468</v>
      </c>
      <c r="B1392" s="3">
        <v>45904</v>
      </c>
      <c r="C1392" s="3">
        <v>45904</v>
      </c>
      <c r="D1392" s="43" t="s">
        <v>469</v>
      </c>
      <c r="E1392" s="43" t="s">
        <v>1711</v>
      </c>
      <c r="F1392" s="43" t="s">
        <v>1713</v>
      </c>
      <c r="G1392">
        <v>0</v>
      </c>
      <c r="H1392">
        <v>0</v>
      </c>
      <c r="I1392" s="43" t="s">
        <v>1712</v>
      </c>
      <c r="J1392" s="43" t="s">
        <v>1487</v>
      </c>
      <c r="K1392" s="43" t="s">
        <v>177</v>
      </c>
      <c r="L1392" s="43" t="str">
        <f>IF(AND(Home!$A$1&gt;=Leave[[#This Row],[Start Time]],Home!$A$1&lt;=Leave[[#This Row],[End Time]]),"Aplica","No Aplica")</f>
        <v>No Aplica</v>
      </c>
      <c r="M1392" s="43" t="str">
        <f>IF(AND(Home!$A$1&gt;=Leave[[#This Row],[Start Time]],Home!$A$1&lt;=Leave[[#This Row],[End Time]]),Home!$A$1,"No Aplica")</f>
        <v>No Aplica</v>
      </c>
      <c r="N1392" s="43" t="str">
        <f>Leave[[#This Row],[User Code (Owning User) (Usuario)]]&amp;Leave[[#This Row],[fecha activa]]</f>
        <v>MIE2025050522937No Aplica</v>
      </c>
    </row>
    <row r="1393" spans="1:14" x14ac:dyDescent="0.3">
      <c r="A1393" s="43" t="s">
        <v>465</v>
      </c>
      <c r="B1393" s="3">
        <v>45905</v>
      </c>
      <c r="C1393" s="3">
        <v>45905</v>
      </c>
      <c r="D1393" s="43" t="s">
        <v>647</v>
      </c>
      <c r="E1393" s="43" t="s">
        <v>1711</v>
      </c>
      <c r="F1393" s="43" t="s">
        <v>1713</v>
      </c>
      <c r="G1393">
        <v>60</v>
      </c>
      <c r="H1393">
        <v>60</v>
      </c>
      <c r="I1393" s="43" t="s">
        <v>1712</v>
      </c>
      <c r="J1393" s="43" t="s">
        <v>1487</v>
      </c>
      <c r="K1393" s="43" t="s">
        <v>177</v>
      </c>
      <c r="L1393" s="43" t="str">
        <f>IF(AND(Home!$A$1&gt;=Leave[[#This Row],[Start Time]],Home!$A$1&lt;=Leave[[#This Row],[End Time]]),"Aplica","No Aplica")</f>
        <v>No Aplica</v>
      </c>
      <c r="M1393" s="43" t="str">
        <f>IF(AND(Home!$A$1&gt;=Leave[[#This Row],[Start Time]],Home!$A$1&lt;=Leave[[#This Row],[End Time]]),Home!$A$1,"No Aplica")</f>
        <v>No Aplica</v>
      </c>
      <c r="N1393" s="43" t="str">
        <f>Leave[[#This Row],[User Code (Owning User) (Usuario)]]&amp;Leave[[#This Row],[fecha activa]]</f>
        <v>MIE2025050522937No Aplica</v>
      </c>
    </row>
    <row r="1394" spans="1:14" x14ac:dyDescent="0.3">
      <c r="A1394" s="43" t="s">
        <v>465</v>
      </c>
      <c r="B1394" s="3">
        <v>45903</v>
      </c>
      <c r="C1394" s="3">
        <v>45903</v>
      </c>
      <c r="D1394" s="43" t="s">
        <v>647</v>
      </c>
      <c r="E1394" s="43" t="s">
        <v>1711</v>
      </c>
      <c r="F1394" s="43" t="s">
        <v>1713</v>
      </c>
      <c r="G1394">
        <v>60</v>
      </c>
      <c r="H1394">
        <v>60</v>
      </c>
      <c r="I1394" s="43" t="s">
        <v>1712</v>
      </c>
      <c r="J1394" s="43" t="s">
        <v>1487</v>
      </c>
      <c r="K1394" s="43" t="s">
        <v>177</v>
      </c>
      <c r="L1394" s="43" t="str">
        <f>IF(AND(Home!$A$1&gt;=Leave[[#This Row],[Start Time]],Home!$A$1&lt;=Leave[[#This Row],[End Time]]),"Aplica","No Aplica")</f>
        <v>No Aplica</v>
      </c>
      <c r="M1394" s="43" t="str">
        <f>IF(AND(Home!$A$1&gt;=Leave[[#This Row],[Start Time]],Home!$A$1&lt;=Leave[[#This Row],[End Time]]),Home!$A$1,"No Aplica")</f>
        <v>No Aplica</v>
      </c>
      <c r="N1394" s="43" t="str">
        <f>Leave[[#This Row],[User Code (Owning User) (Usuario)]]&amp;Leave[[#This Row],[fecha activa]]</f>
        <v>MIE2025050522937No Aplica</v>
      </c>
    </row>
    <row r="1395" spans="1:14" x14ac:dyDescent="0.3">
      <c r="A1395" s="43" t="s">
        <v>465</v>
      </c>
      <c r="B1395" s="3">
        <v>45902</v>
      </c>
      <c r="C1395" s="3">
        <v>45902</v>
      </c>
      <c r="D1395" s="43" t="s">
        <v>647</v>
      </c>
      <c r="E1395" s="43" t="s">
        <v>1711</v>
      </c>
      <c r="F1395" s="43" t="s">
        <v>1713</v>
      </c>
      <c r="G1395">
        <v>60</v>
      </c>
      <c r="H1395">
        <v>60</v>
      </c>
      <c r="I1395" s="43" t="s">
        <v>1712</v>
      </c>
      <c r="J1395" s="43" t="s">
        <v>1487</v>
      </c>
      <c r="K1395" s="43" t="s">
        <v>177</v>
      </c>
      <c r="L1395" s="43" t="str">
        <f>IF(AND(Home!$A$1&gt;=Leave[[#This Row],[Start Time]],Home!$A$1&lt;=Leave[[#This Row],[End Time]]),"Aplica","No Aplica")</f>
        <v>No Aplica</v>
      </c>
      <c r="M1395" s="43" t="str">
        <f>IF(AND(Home!$A$1&gt;=Leave[[#This Row],[Start Time]],Home!$A$1&lt;=Leave[[#This Row],[End Time]]),Home!$A$1,"No Aplica")</f>
        <v>No Aplica</v>
      </c>
      <c r="N1395" s="43" t="str">
        <f>Leave[[#This Row],[User Code (Owning User) (Usuario)]]&amp;Leave[[#This Row],[fecha activa]]</f>
        <v>MIE2025050522937No Aplica</v>
      </c>
    </row>
    <row r="1396" spans="1:14" x14ac:dyDescent="0.3">
      <c r="A1396" s="43" t="s">
        <v>465</v>
      </c>
      <c r="B1396" s="3">
        <v>45901</v>
      </c>
      <c r="C1396" s="3">
        <v>45901</v>
      </c>
      <c r="D1396" s="43" t="s">
        <v>671</v>
      </c>
      <c r="E1396" s="43" t="s">
        <v>1711</v>
      </c>
      <c r="F1396" s="43" t="s">
        <v>1713</v>
      </c>
      <c r="G1396">
        <v>60</v>
      </c>
      <c r="H1396">
        <v>60</v>
      </c>
      <c r="I1396" s="43" t="s">
        <v>1712</v>
      </c>
      <c r="J1396" s="43" t="s">
        <v>1487</v>
      </c>
      <c r="K1396" s="43" t="s">
        <v>177</v>
      </c>
      <c r="L1396" s="43" t="str">
        <f>IF(AND(Home!$A$1&gt;=Leave[[#This Row],[Start Time]],Home!$A$1&lt;=Leave[[#This Row],[End Time]]),"Aplica","No Aplica")</f>
        <v>No Aplica</v>
      </c>
      <c r="M1396" s="43" t="str">
        <f>IF(AND(Home!$A$1&gt;=Leave[[#This Row],[Start Time]],Home!$A$1&lt;=Leave[[#This Row],[End Time]]),Home!$A$1,"No Aplica")</f>
        <v>No Aplica</v>
      </c>
      <c r="N1396" s="43" t="str">
        <f>Leave[[#This Row],[User Code (Owning User) (Usuario)]]&amp;Leave[[#This Row],[fecha activa]]</f>
        <v>MIE2025050522937No Aplica</v>
      </c>
    </row>
    <row r="1397" spans="1:14" x14ac:dyDescent="0.3">
      <c r="A1397" s="43" t="s">
        <v>465</v>
      </c>
      <c r="B1397" s="3">
        <v>45923</v>
      </c>
      <c r="C1397" s="3">
        <v>45923</v>
      </c>
      <c r="D1397" s="43" t="s">
        <v>469</v>
      </c>
      <c r="E1397" s="43" t="s">
        <v>56</v>
      </c>
      <c r="F1397" s="43" t="s">
        <v>57</v>
      </c>
      <c r="G1397">
        <v>480</v>
      </c>
      <c r="H1397">
        <v>480</v>
      </c>
      <c r="I1397" s="43" t="s">
        <v>58</v>
      </c>
      <c r="J1397" s="43" t="s">
        <v>974</v>
      </c>
      <c r="K1397" s="43" t="s">
        <v>177</v>
      </c>
      <c r="L1397" s="43" t="str">
        <f>IF(AND(Home!$A$1&gt;=Leave[[#This Row],[Start Time]],Home!$A$1&lt;=Leave[[#This Row],[End Time]]),"Aplica","No Aplica")</f>
        <v>No Aplica</v>
      </c>
      <c r="M1397" s="43" t="str">
        <f>IF(AND(Home!$A$1&gt;=Leave[[#This Row],[Start Time]],Home!$A$1&lt;=Leave[[#This Row],[End Time]]),Home!$A$1,"No Aplica")</f>
        <v>No Aplica</v>
      </c>
      <c r="N1397" s="43" t="str">
        <f>Leave[[#This Row],[User Code (Owning User) (Usuario)]]&amp;Leave[[#This Row],[fecha activa]]</f>
        <v>MIE202214109022No Aplica</v>
      </c>
    </row>
    <row r="1398" spans="1:14" x14ac:dyDescent="0.3">
      <c r="A1398" s="43" t="s">
        <v>465</v>
      </c>
      <c r="B1398" s="3">
        <v>45915</v>
      </c>
      <c r="C1398" s="3">
        <v>45915</v>
      </c>
      <c r="D1398" s="43" t="s">
        <v>469</v>
      </c>
      <c r="E1398" s="43" t="s">
        <v>56</v>
      </c>
      <c r="F1398" s="43" t="s">
        <v>57</v>
      </c>
      <c r="G1398">
        <v>540</v>
      </c>
      <c r="H1398">
        <v>540</v>
      </c>
      <c r="I1398" s="43" t="s">
        <v>58</v>
      </c>
      <c r="J1398" s="43" t="s">
        <v>974</v>
      </c>
      <c r="K1398" s="43" t="s">
        <v>177</v>
      </c>
      <c r="L1398" s="43" t="str">
        <f>IF(AND(Home!$A$1&gt;=Leave[[#This Row],[Start Time]],Home!$A$1&lt;=Leave[[#This Row],[End Time]]),"Aplica","No Aplica")</f>
        <v>No Aplica</v>
      </c>
      <c r="M1398" s="43" t="str">
        <f>IF(AND(Home!$A$1&gt;=Leave[[#This Row],[Start Time]],Home!$A$1&lt;=Leave[[#This Row],[End Time]]),Home!$A$1,"No Aplica")</f>
        <v>No Aplica</v>
      </c>
      <c r="N1398" s="43" t="str">
        <f>Leave[[#This Row],[User Code (Owning User) (Usuario)]]&amp;Leave[[#This Row],[fecha activa]]</f>
        <v>MIE202214109022No Aplica</v>
      </c>
    </row>
    <row r="1399" spans="1:14" x14ac:dyDescent="0.3">
      <c r="A1399" s="43" t="s">
        <v>465</v>
      </c>
      <c r="B1399" s="3">
        <v>45908</v>
      </c>
      <c r="C1399" s="3">
        <v>45908</v>
      </c>
      <c r="D1399" s="43" t="s">
        <v>469</v>
      </c>
      <c r="E1399" s="43" t="s">
        <v>56</v>
      </c>
      <c r="F1399" s="43" t="s">
        <v>57</v>
      </c>
      <c r="G1399">
        <v>480</v>
      </c>
      <c r="H1399">
        <v>480</v>
      </c>
      <c r="I1399" s="43" t="s">
        <v>58</v>
      </c>
      <c r="J1399" s="43" t="s">
        <v>974</v>
      </c>
      <c r="K1399" s="43" t="s">
        <v>177</v>
      </c>
      <c r="L1399" s="43" t="str">
        <f>IF(AND(Home!$A$1&gt;=Leave[[#This Row],[Start Time]],Home!$A$1&lt;=Leave[[#This Row],[End Time]]),"Aplica","No Aplica")</f>
        <v>No Aplica</v>
      </c>
      <c r="M1399" s="43" t="str">
        <f>IF(AND(Home!$A$1&gt;=Leave[[#This Row],[Start Time]],Home!$A$1&lt;=Leave[[#This Row],[End Time]]),Home!$A$1,"No Aplica")</f>
        <v>No Aplica</v>
      </c>
      <c r="N1399" s="43" t="str">
        <f>Leave[[#This Row],[User Code (Owning User) (Usuario)]]&amp;Leave[[#This Row],[fecha activa]]</f>
        <v>MIE202214109022No Aplica</v>
      </c>
    </row>
    <row r="1400" spans="1:14" x14ac:dyDescent="0.3">
      <c r="A1400" s="43" t="s">
        <v>465</v>
      </c>
      <c r="B1400" s="3">
        <v>45901</v>
      </c>
      <c r="C1400" s="3">
        <v>45901</v>
      </c>
      <c r="D1400" s="43" t="s">
        <v>469</v>
      </c>
      <c r="E1400" s="43" t="s">
        <v>56</v>
      </c>
      <c r="F1400" s="43" t="s">
        <v>57</v>
      </c>
      <c r="G1400">
        <v>480</v>
      </c>
      <c r="H1400">
        <v>480</v>
      </c>
      <c r="I1400" s="43" t="s">
        <v>58</v>
      </c>
      <c r="J1400" s="43" t="s">
        <v>974</v>
      </c>
      <c r="K1400" s="43" t="s">
        <v>177</v>
      </c>
      <c r="L1400" s="43" t="str">
        <f>IF(AND(Home!$A$1&gt;=Leave[[#This Row],[Start Time]],Home!$A$1&lt;=Leave[[#This Row],[End Time]]),"Aplica","No Aplica")</f>
        <v>No Aplica</v>
      </c>
      <c r="M1400" s="43" t="str">
        <f>IF(AND(Home!$A$1&gt;=Leave[[#This Row],[Start Time]],Home!$A$1&lt;=Leave[[#This Row],[End Time]]),Home!$A$1,"No Aplica")</f>
        <v>No Aplica</v>
      </c>
      <c r="N1400" s="43" t="str">
        <f>Leave[[#This Row],[User Code (Owning User) (Usuario)]]&amp;Leave[[#This Row],[fecha activa]]</f>
        <v>MIE202214109022No Aplica</v>
      </c>
    </row>
    <row r="1401" spans="1:14" x14ac:dyDescent="0.3">
      <c r="A1401" s="43" t="s">
        <v>465</v>
      </c>
      <c r="B1401" s="3">
        <v>45928</v>
      </c>
      <c r="C1401" s="3">
        <v>45928</v>
      </c>
      <c r="D1401" s="43" t="s">
        <v>494</v>
      </c>
      <c r="E1401" s="43" t="s">
        <v>516</v>
      </c>
      <c r="F1401" s="43" t="s">
        <v>517</v>
      </c>
      <c r="G1401">
        <v>540</v>
      </c>
      <c r="H1401">
        <v>540</v>
      </c>
      <c r="I1401" s="43" t="s">
        <v>1311</v>
      </c>
      <c r="J1401" s="43" t="s">
        <v>1046</v>
      </c>
      <c r="K1401" s="43" t="s">
        <v>179</v>
      </c>
      <c r="L1401" s="43" t="str">
        <f>IF(AND(Home!$A$1&gt;=Leave[[#This Row],[Start Time]],Home!$A$1&lt;=Leave[[#This Row],[End Time]]),"Aplica","No Aplica")</f>
        <v>No Aplica</v>
      </c>
      <c r="M1401" s="43" t="str">
        <f>IF(AND(Home!$A$1&gt;=Leave[[#This Row],[Start Time]],Home!$A$1&lt;=Leave[[#This Row],[End Time]]),Home!$A$1,"No Aplica")</f>
        <v>No Aplica</v>
      </c>
      <c r="N1401" s="43" t="str">
        <f>Leave[[#This Row],[User Code (Owning User) (Usuario)]]&amp;Leave[[#This Row],[fecha activa]]</f>
        <v>MIE2024030414878No Aplica</v>
      </c>
    </row>
    <row r="1402" spans="1:14" x14ac:dyDescent="0.3">
      <c r="A1402" s="43" t="s">
        <v>465</v>
      </c>
      <c r="B1402" s="3">
        <v>45921</v>
      </c>
      <c r="C1402" s="3">
        <v>45921</v>
      </c>
      <c r="D1402" s="43" t="s">
        <v>494</v>
      </c>
      <c r="E1402" s="43" t="s">
        <v>516</v>
      </c>
      <c r="F1402" s="43" t="s">
        <v>517</v>
      </c>
      <c r="G1402">
        <v>510</v>
      </c>
      <c r="H1402">
        <v>510</v>
      </c>
      <c r="I1402" s="43" t="s">
        <v>1311</v>
      </c>
      <c r="J1402" s="43" t="s">
        <v>1046</v>
      </c>
      <c r="K1402" s="43" t="s">
        <v>179</v>
      </c>
      <c r="L1402" s="43" t="str">
        <f>IF(AND(Home!$A$1&gt;=Leave[[#This Row],[Start Time]],Home!$A$1&lt;=Leave[[#This Row],[End Time]]),"Aplica","No Aplica")</f>
        <v>No Aplica</v>
      </c>
      <c r="M1402" s="43" t="str">
        <f>IF(AND(Home!$A$1&gt;=Leave[[#This Row],[Start Time]],Home!$A$1&lt;=Leave[[#This Row],[End Time]]),Home!$A$1,"No Aplica")</f>
        <v>No Aplica</v>
      </c>
      <c r="N1402" s="43" t="str">
        <f>Leave[[#This Row],[User Code (Owning User) (Usuario)]]&amp;Leave[[#This Row],[fecha activa]]</f>
        <v>MIE2024030414878No Aplica</v>
      </c>
    </row>
    <row r="1403" spans="1:14" x14ac:dyDescent="0.3">
      <c r="A1403" s="43" t="s">
        <v>471</v>
      </c>
      <c r="B1403" s="3">
        <v>45903</v>
      </c>
      <c r="C1403" s="3">
        <v>45903</v>
      </c>
      <c r="D1403" s="43" t="s">
        <v>2861</v>
      </c>
      <c r="E1403" s="43" t="s">
        <v>516</v>
      </c>
      <c r="F1403" s="43" t="s">
        <v>517</v>
      </c>
      <c r="G1403">
        <v>270</v>
      </c>
      <c r="H1403">
        <v>270</v>
      </c>
      <c r="I1403" s="43" t="s">
        <v>1311</v>
      </c>
      <c r="J1403" s="43" t="s">
        <v>1046</v>
      </c>
      <c r="K1403" s="43" t="s">
        <v>179</v>
      </c>
      <c r="L1403" s="43" t="str">
        <f>IF(AND(Home!$A$1&gt;=Leave[[#This Row],[Start Time]],Home!$A$1&lt;=Leave[[#This Row],[End Time]]),"Aplica","No Aplica")</f>
        <v>No Aplica</v>
      </c>
      <c r="M1403" s="43" t="str">
        <f>IF(AND(Home!$A$1&gt;=Leave[[#This Row],[Start Time]],Home!$A$1&lt;=Leave[[#This Row],[End Time]]),Home!$A$1,"No Aplica")</f>
        <v>No Aplica</v>
      </c>
      <c r="N1403" s="43" t="str">
        <f>Leave[[#This Row],[User Code (Owning User) (Usuario)]]&amp;Leave[[#This Row],[fecha activa]]</f>
        <v>MIE2024030414878No Aplica</v>
      </c>
    </row>
    <row r="1404" spans="1:14" x14ac:dyDescent="0.3">
      <c r="A1404" s="43" t="s">
        <v>465</v>
      </c>
      <c r="B1404" s="3">
        <v>45914</v>
      </c>
      <c r="C1404" s="3">
        <v>45914</v>
      </c>
      <c r="D1404" s="43" t="s">
        <v>494</v>
      </c>
      <c r="E1404" s="43" t="s">
        <v>516</v>
      </c>
      <c r="F1404" s="43" t="s">
        <v>517</v>
      </c>
      <c r="G1404">
        <v>510</v>
      </c>
      <c r="H1404">
        <v>510</v>
      </c>
      <c r="I1404" s="43" t="s">
        <v>1311</v>
      </c>
      <c r="J1404" s="43" t="s">
        <v>1046</v>
      </c>
      <c r="K1404" s="43" t="s">
        <v>179</v>
      </c>
      <c r="L1404" s="43" t="str">
        <f>IF(AND(Home!$A$1&gt;=Leave[[#This Row],[Start Time]],Home!$A$1&lt;=Leave[[#This Row],[End Time]]),"Aplica","No Aplica")</f>
        <v>No Aplica</v>
      </c>
      <c r="M1404" s="43" t="str">
        <f>IF(AND(Home!$A$1&gt;=Leave[[#This Row],[Start Time]],Home!$A$1&lt;=Leave[[#This Row],[End Time]]),Home!$A$1,"No Aplica")</f>
        <v>No Aplica</v>
      </c>
      <c r="N1404" s="43" t="str">
        <f>Leave[[#This Row],[User Code (Owning User) (Usuario)]]&amp;Leave[[#This Row],[fecha activa]]</f>
        <v>MIE2024030414878No Aplica</v>
      </c>
    </row>
    <row r="1405" spans="1:14" x14ac:dyDescent="0.3">
      <c r="A1405" s="43" t="s">
        <v>465</v>
      </c>
      <c r="B1405" s="3">
        <v>45907</v>
      </c>
      <c r="C1405" s="3">
        <v>45907</v>
      </c>
      <c r="D1405" s="43" t="s">
        <v>494</v>
      </c>
      <c r="E1405" s="43" t="s">
        <v>516</v>
      </c>
      <c r="F1405" s="43" t="s">
        <v>517</v>
      </c>
      <c r="G1405">
        <v>510</v>
      </c>
      <c r="H1405">
        <v>510</v>
      </c>
      <c r="I1405" s="43" t="s">
        <v>1311</v>
      </c>
      <c r="J1405" s="43" t="s">
        <v>1046</v>
      </c>
      <c r="K1405" s="43" t="s">
        <v>179</v>
      </c>
      <c r="L1405" s="43" t="str">
        <f>IF(AND(Home!$A$1&gt;=Leave[[#This Row],[Start Time]],Home!$A$1&lt;=Leave[[#This Row],[End Time]]),"Aplica","No Aplica")</f>
        <v>No Aplica</v>
      </c>
      <c r="M1405" s="43" t="str">
        <f>IF(AND(Home!$A$1&gt;=Leave[[#This Row],[Start Time]],Home!$A$1&lt;=Leave[[#This Row],[End Time]]),Home!$A$1,"No Aplica")</f>
        <v>No Aplica</v>
      </c>
      <c r="N1405" s="43" t="str">
        <f>Leave[[#This Row],[User Code (Owning User) (Usuario)]]&amp;Leave[[#This Row],[fecha activa]]</f>
        <v>MIE2024030414878No Aplica</v>
      </c>
    </row>
    <row r="1406" spans="1:14" x14ac:dyDescent="0.3">
      <c r="A1406" s="43" t="s">
        <v>466</v>
      </c>
      <c r="B1406" s="3">
        <v>45923</v>
      </c>
      <c r="C1406" s="3">
        <v>45939</v>
      </c>
      <c r="D1406" s="43" t="s">
        <v>859</v>
      </c>
      <c r="E1406" s="43" t="s">
        <v>71</v>
      </c>
      <c r="F1406" s="43" t="s">
        <v>72</v>
      </c>
      <c r="G1406">
        <v>7140</v>
      </c>
      <c r="H1406">
        <v>540</v>
      </c>
      <c r="I1406" s="43" t="s">
        <v>967</v>
      </c>
      <c r="J1406" s="43" t="s">
        <v>1046</v>
      </c>
      <c r="K1406" s="43" t="s">
        <v>179</v>
      </c>
      <c r="L1406" s="43" t="str">
        <f>IF(AND(Home!$A$1&gt;=Leave[[#This Row],[Start Time]],Home!$A$1&lt;=Leave[[#This Row],[End Time]]),"Aplica","No Aplica")</f>
        <v>No Aplica</v>
      </c>
      <c r="M1406" s="43" t="str">
        <f>IF(AND(Home!$A$1&gt;=Leave[[#This Row],[Start Time]],Home!$A$1&lt;=Leave[[#This Row],[End Time]]),Home!$A$1,"No Aplica")</f>
        <v>No Aplica</v>
      </c>
      <c r="N1406" s="43" t="str">
        <f>Leave[[#This Row],[User Code (Owning User) (Usuario)]]&amp;Leave[[#This Row],[fecha activa]]</f>
        <v>MIE202205098406No Aplica</v>
      </c>
    </row>
    <row r="1407" spans="1:14" x14ac:dyDescent="0.3">
      <c r="A1407" s="43" t="s">
        <v>476</v>
      </c>
      <c r="B1407" s="3">
        <v>45913</v>
      </c>
      <c r="C1407" s="3">
        <v>45913</v>
      </c>
      <c r="D1407" s="43" t="s">
        <v>490</v>
      </c>
      <c r="E1407" s="43" t="s">
        <v>71</v>
      </c>
      <c r="F1407" s="43" t="s">
        <v>72</v>
      </c>
      <c r="G1407">
        <v>180</v>
      </c>
      <c r="H1407">
        <v>180</v>
      </c>
      <c r="I1407" s="43" t="s">
        <v>967</v>
      </c>
      <c r="J1407" s="43" t="s">
        <v>1046</v>
      </c>
      <c r="K1407" s="43" t="s">
        <v>179</v>
      </c>
      <c r="L1407" s="43" t="str">
        <f>IF(AND(Home!$A$1&gt;=Leave[[#This Row],[Start Time]],Home!$A$1&lt;=Leave[[#This Row],[End Time]]),"Aplica","No Aplica")</f>
        <v>No Aplica</v>
      </c>
      <c r="M1407" s="43" t="str">
        <f>IF(AND(Home!$A$1&gt;=Leave[[#This Row],[Start Time]],Home!$A$1&lt;=Leave[[#This Row],[End Time]]),Home!$A$1,"No Aplica")</f>
        <v>No Aplica</v>
      </c>
      <c r="N1407" s="43" t="str">
        <f>Leave[[#This Row],[User Code (Owning User) (Usuario)]]&amp;Leave[[#This Row],[fecha activa]]</f>
        <v>MIE202205098406No Aplica</v>
      </c>
    </row>
    <row r="1408" spans="1:14" x14ac:dyDescent="0.3">
      <c r="A1408" s="43" t="s">
        <v>465</v>
      </c>
      <c r="B1408" s="3">
        <v>45921</v>
      </c>
      <c r="C1408" s="3">
        <v>45921</v>
      </c>
      <c r="D1408" s="43" t="s">
        <v>494</v>
      </c>
      <c r="E1408" s="43" t="s">
        <v>71</v>
      </c>
      <c r="F1408" s="43" t="s">
        <v>72</v>
      </c>
      <c r="G1408">
        <v>540</v>
      </c>
      <c r="H1408">
        <v>540</v>
      </c>
      <c r="I1408" s="43" t="s">
        <v>967</v>
      </c>
      <c r="J1408" s="43" t="s">
        <v>1046</v>
      </c>
      <c r="K1408" s="43" t="s">
        <v>179</v>
      </c>
      <c r="L1408" s="43" t="str">
        <f>IF(AND(Home!$A$1&gt;=Leave[[#This Row],[Start Time]],Home!$A$1&lt;=Leave[[#This Row],[End Time]]),"Aplica","No Aplica")</f>
        <v>No Aplica</v>
      </c>
      <c r="M1408" s="43" t="str">
        <f>IF(AND(Home!$A$1&gt;=Leave[[#This Row],[Start Time]],Home!$A$1&lt;=Leave[[#This Row],[End Time]]),Home!$A$1,"No Aplica")</f>
        <v>No Aplica</v>
      </c>
      <c r="N1408" s="43" t="str">
        <f>Leave[[#This Row],[User Code (Owning User) (Usuario)]]&amp;Leave[[#This Row],[fecha activa]]</f>
        <v>MIE202205098406No Aplica</v>
      </c>
    </row>
    <row r="1409" spans="1:14" x14ac:dyDescent="0.3">
      <c r="A1409" s="43" t="s">
        <v>476</v>
      </c>
      <c r="B1409" s="3">
        <v>45906</v>
      </c>
      <c r="C1409" s="3">
        <v>45906</v>
      </c>
      <c r="D1409" s="43" t="s">
        <v>490</v>
      </c>
      <c r="E1409" s="43" t="s">
        <v>71</v>
      </c>
      <c r="F1409" s="43" t="s">
        <v>72</v>
      </c>
      <c r="G1409">
        <v>180</v>
      </c>
      <c r="H1409">
        <v>180</v>
      </c>
      <c r="I1409" s="43" t="s">
        <v>967</v>
      </c>
      <c r="J1409" s="43" t="s">
        <v>1046</v>
      </c>
      <c r="K1409" s="43" t="s">
        <v>179</v>
      </c>
      <c r="L1409" s="43" t="str">
        <f>IF(AND(Home!$A$1&gt;=Leave[[#This Row],[Start Time]],Home!$A$1&lt;=Leave[[#This Row],[End Time]]),"Aplica","No Aplica")</f>
        <v>No Aplica</v>
      </c>
      <c r="M1409" s="43" t="str">
        <f>IF(AND(Home!$A$1&gt;=Leave[[#This Row],[Start Time]],Home!$A$1&lt;=Leave[[#This Row],[End Time]]),Home!$A$1,"No Aplica")</f>
        <v>No Aplica</v>
      </c>
      <c r="N1409" s="43" t="str">
        <f>Leave[[#This Row],[User Code (Owning User) (Usuario)]]&amp;Leave[[#This Row],[fecha activa]]</f>
        <v>MIE202205098406No Aplica</v>
      </c>
    </row>
    <row r="1410" spans="1:14" x14ac:dyDescent="0.3">
      <c r="A1410" s="43" t="s">
        <v>471</v>
      </c>
      <c r="B1410" s="3">
        <v>45903</v>
      </c>
      <c r="C1410" s="3">
        <v>45903</v>
      </c>
      <c r="D1410" s="43" t="s">
        <v>2841</v>
      </c>
      <c r="E1410" s="43" t="s">
        <v>71</v>
      </c>
      <c r="F1410" s="43" t="s">
        <v>72</v>
      </c>
      <c r="G1410">
        <v>240</v>
      </c>
      <c r="H1410">
        <v>240</v>
      </c>
      <c r="I1410" s="43" t="s">
        <v>967</v>
      </c>
      <c r="J1410" s="43" t="s">
        <v>1046</v>
      </c>
      <c r="K1410" s="43" t="s">
        <v>179</v>
      </c>
      <c r="L1410" s="43" t="str">
        <f>IF(AND(Home!$A$1&gt;=Leave[[#This Row],[Start Time]],Home!$A$1&lt;=Leave[[#This Row],[End Time]]),"Aplica","No Aplica")</f>
        <v>No Aplica</v>
      </c>
      <c r="M1410" s="43" t="str">
        <f>IF(AND(Home!$A$1&gt;=Leave[[#This Row],[Start Time]],Home!$A$1&lt;=Leave[[#This Row],[End Time]]),Home!$A$1,"No Aplica")</f>
        <v>No Aplica</v>
      </c>
      <c r="N1410" s="43" t="str">
        <f>Leave[[#This Row],[User Code (Owning User) (Usuario)]]&amp;Leave[[#This Row],[fecha activa]]</f>
        <v>MIE202205098406No Aplica</v>
      </c>
    </row>
    <row r="1411" spans="1:14" x14ac:dyDescent="0.3">
      <c r="A1411" s="43" t="s">
        <v>471</v>
      </c>
      <c r="B1411" s="3">
        <v>45903</v>
      </c>
      <c r="C1411" s="3">
        <v>45903</v>
      </c>
      <c r="D1411" s="43" t="s">
        <v>2841</v>
      </c>
      <c r="E1411" s="43" t="s">
        <v>71</v>
      </c>
      <c r="F1411" s="43" t="s">
        <v>72</v>
      </c>
      <c r="G1411">
        <v>240</v>
      </c>
      <c r="H1411">
        <v>240</v>
      </c>
      <c r="I1411" s="43" t="s">
        <v>967</v>
      </c>
      <c r="J1411" s="43" t="s">
        <v>1046</v>
      </c>
      <c r="K1411" s="43" t="s">
        <v>179</v>
      </c>
      <c r="L1411" s="43" t="str">
        <f>IF(AND(Home!$A$1&gt;=Leave[[#This Row],[Start Time]],Home!$A$1&lt;=Leave[[#This Row],[End Time]]),"Aplica","No Aplica")</f>
        <v>No Aplica</v>
      </c>
      <c r="M1411" s="43" t="str">
        <f>IF(AND(Home!$A$1&gt;=Leave[[#This Row],[Start Time]],Home!$A$1&lt;=Leave[[#This Row],[End Time]]),Home!$A$1,"No Aplica")</f>
        <v>No Aplica</v>
      </c>
      <c r="N1411" s="43" t="str">
        <f>Leave[[#This Row],[User Code (Owning User) (Usuario)]]&amp;Leave[[#This Row],[fecha activa]]</f>
        <v>MIE202205098406No Aplica</v>
      </c>
    </row>
    <row r="1412" spans="1:14" x14ac:dyDescent="0.3">
      <c r="A1412" s="43" t="s">
        <v>465</v>
      </c>
      <c r="B1412" s="3">
        <v>45914</v>
      </c>
      <c r="C1412" s="3">
        <v>45914</v>
      </c>
      <c r="D1412" s="43" t="s">
        <v>494</v>
      </c>
      <c r="E1412" s="43" t="s">
        <v>71</v>
      </c>
      <c r="F1412" s="43" t="s">
        <v>72</v>
      </c>
      <c r="G1412">
        <v>540</v>
      </c>
      <c r="H1412">
        <v>540</v>
      </c>
      <c r="I1412" s="43" t="s">
        <v>967</v>
      </c>
      <c r="J1412" s="43" t="s">
        <v>1046</v>
      </c>
      <c r="K1412" s="43" t="s">
        <v>179</v>
      </c>
      <c r="L1412" s="43" t="str">
        <f>IF(AND(Home!$A$1&gt;=Leave[[#This Row],[Start Time]],Home!$A$1&lt;=Leave[[#This Row],[End Time]]),"Aplica","No Aplica")</f>
        <v>No Aplica</v>
      </c>
      <c r="M1412" s="43" t="str">
        <f>IF(AND(Home!$A$1&gt;=Leave[[#This Row],[Start Time]],Home!$A$1&lt;=Leave[[#This Row],[End Time]]),Home!$A$1,"No Aplica")</f>
        <v>No Aplica</v>
      </c>
      <c r="N1412" s="43" t="str">
        <f>Leave[[#This Row],[User Code (Owning User) (Usuario)]]&amp;Leave[[#This Row],[fecha activa]]</f>
        <v>MIE202205098406No Aplica</v>
      </c>
    </row>
    <row r="1413" spans="1:14" x14ac:dyDescent="0.3">
      <c r="A1413" s="43" t="s">
        <v>465</v>
      </c>
      <c r="B1413" s="3">
        <v>45907</v>
      </c>
      <c r="C1413" s="3">
        <v>45907</v>
      </c>
      <c r="D1413" s="43" t="s">
        <v>494</v>
      </c>
      <c r="E1413" s="43" t="s">
        <v>71</v>
      </c>
      <c r="F1413" s="43" t="s">
        <v>72</v>
      </c>
      <c r="G1413">
        <v>540</v>
      </c>
      <c r="H1413">
        <v>540</v>
      </c>
      <c r="I1413" s="43" t="s">
        <v>967</v>
      </c>
      <c r="J1413" s="43" t="s">
        <v>1046</v>
      </c>
      <c r="K1413" s="43" t="s">
        <v>179</v>
      </c>
      <c r="L1413" s="43" t="str">
        <f>IF(AND(Home!$A$1&gt;=Leave[[#This Row],[Start Time]],Home!$A$1&lt;=Leave[[#This Row],[End Time]]),"Aplica","No Aplica")</f>
        <v>No Aplica</v>
      </c>
      <c r="M1413" s="43" t="str">
        <f>IF(AND(Home!$A$1&gt;=Leave[[#This Row],[Start Time]],Home!$A$1&lt;=Leave[[#This Row],[End Time]]),Home!$A$1,"No Aplica")</f>
        <v>No Aplica</v>
      </c>
      <c r="N1413" s="43" t="str">
        <f>Leave[[#This Row],[User Code (Owning User) (Usuario)]]&amp;Leave[[#This Row],[fecha activa]]</f>
        <v>MIE202205098406No Aplica</v>
      </c>
    </row>
    <row r="1414" spans="1:14" x14ac:dyDescent="0.3">
      <c r="A1414" s="43" t="s">
        <v>476</v>
      </c>
      <c r="B1414" s="3">
        <v>45928</v>
      </c>
      <c r="C1414" s="3">
        <v>45928</v>
      </c>
      <c r="D1414" s="43" t="s">
        <v>467</v>
      </c>
      <c r="E1414" s="43" t="s">
        <v>269</v>
      </c>
      <c r="F1414" s="43" t="s">
        <v>270</v>
      </c>
      <c r="G1414">
        <v>540</v>
      </c>
      <c r="H1414">
        <v>540</v>
      </c>
      <c r="I1414" s="43" t="s">
        <v>923</v>
      </c>
      <c r="J1414" s="43" t="s">
        <v>1036</v>
      </c>
      <c r="K1414" s="43" t="s">
        <v>178</v>
      </c>
      <c r="L1414" s="43" t="str">
        <f>IF(AND(Home!$A$1&gt;=Leave[[#This Row],[Start Time]],Home!$A$1&lt;=Leave[[#This Row],[End Time]]),"Aplica","No Aplica")</f>
        <v>No Aplica</v>
      </c>
      <c r="M1414" s="43" t="str">
        <f>IF(AND(Home!$A$1&gt;=Leave[[#This Row],[Start Time]],Home!$A$1&lt;=Leave[[#This Row],[End Time]]),Home!$A$1,"No Aplica")</f>
        <v>No Aplica</v>
      </c>
      <c r="N1414" s="43" t="str">
        <f>Leave[[#This Row],[User Code (Owning User) (Usuario)]]&amp;Leave[[#This Row],[fecha activa]]</f>
        <v>MIE2023160310634No Aplica</v>
      </c>
    </row>
    <row r="1415" spans="1:14" x14ac:dyDescent="0.3">
      <c r="A1415" s="43" t="s">
        <v>601</v>
      </c>
      <c r="B1415" s="3">
        <v>45913</v>
      </c>
      <c r="C1415" s="3">
        <v>45913</v>
      </c>
      <c r="D1415" s="43" t="s">
        <v>3489</v>
      </c>
      <c r="E1415" s="43" t="s">
        <v>269</v>
      </c>
      <c r="F1415" s="43" t="s">
        <v>270</v>
      </c>
      <c r="G1415">
        <v>60</v>
      </c>
      <c r="H1415">
        <v>60</v>
      </c>
      <c r="I1415" s="43" t="s">
        <v>923</v>
      </c>
      <c r="J1415" s="43" t="s">
        <v>1036</v>
      </c>
      <c r="K1415" s="43" t="s">
        <v>178</v>
      </c>
      <c r="L1415" s="43" t="str">
        <f>IF(AND(Home!$A$1&gt;=Leave[[#This Row],[Start Time]],Home!$A$1&lt;=Leave[[#This Row],[End Time]]),"Aplica","No Aplica")</f>
        <v>No Aplica</v>
      </c>
      <c r="M1415" s="43" t="str">
        <f>IF(AND(Home!$A$1&gt;=Leave[[#This Row],[Start Time]],Home!$A$1&lt;=Leave[[#This Row],[End Time]]),Home!$A$1,"No Aplica")</f>
        <v>No Aplica</v>
      </c>
      <c r="N1415" s="43" t="str">
        <f>Leave[[#This Row],[User Code (Owning User) (Usuario)]]&amp;Leave[[#This Row],[fecha activa]]</f>
        <v>MIE2023160310634No Aplica</v>
      </c>
    </row>
    <row r="1416" spans="1:14" x14ac:dyDescent="0.3">
      <c r="A1416" s="43" t="s">
        <v>476</v>
      </c>
      <c r="B1416" s="3">
        <v>45921</v>
      </c>
      <c r="C1416" s="3">
        <v>45921</v>
      </c>
      <c r="D1416" s="43" t="s">
        <v>467</v>
      </c>
      <c r="E1416" s="43" t="s">
        <v>269</v>
      </c>
      <c r="F1416" s="43" t="s">
        <v>270</v>
      </c>
      <c r="G1416">
        <v>540</v>
      </c>
      <c r="H1416">
        <v>540</v>
      </c>
      <c r="I1416" s="43" t="s">
        <v>923</v>
      </c>
      <c r="J1416" s="43" t="s">
        <v>1036</v>
      </c>
      <c r="K1416" s="43" t="s">
        <v>178</v>
      </c>
      <c r="L1416" s="43" t="str">
        <f>IF(AND(Home!$A$1&gt;=Leave[[#This Row],[Start Time]],Home!$A$1&lt;=Leave[[#This Row],[End Time]]),"Aplica","No Aplica")</f>
        <v>No Aplica</v>
      </c>
      <c r="M1416" s="43" t="str">
        <f>IF(AND(Home!$A$1&gt;=Leave[[#This Row],[Start Time]],Home!$A$1&lt;=Leave[[#This Row],[End Time]]),Home!$A$1,"No Aplica")</f>
        <v>No Aplica</v>
      </c>
      <c r="N1416" s="43" t="str">
        <f>Leave[[#This Row],[User Code (Owning User) (Usuario)]]&amp;Leave[[#This Row],[fecha activa]]</f>
        <v>MIE2023160310634No Aplica</v>
      </c>
    </row>
    <row r="1417" spans="1:14" x14ac:dyDescent="0.3">
      <c r="A1417" s="43" t="s">
        <v>476</v>
      </c>
      <c r="B1417" s="3">
        <v>45914</v>
      </c>
      <c r="C1417" s="3">
        <v>45914</v>
      </c>
      <c r="D1417" s="43" t="s">
        <v>467</v>
      </c>
      <c r="E1417" s="43" t="s">
        <v>269</v>
      </c>
      <c r="F1417" s="43" t="s">
        <v>270</v>
      </c>
      <c r="G1417">
        <v>540</v>
      </c>
      <c r="H1417">
        <v>540</v>
      </c>
      <c r="I1417" s="43" t="s">
        <v>923</v>
      </c>
      <c r="J1417" s="43" t="s">
        <v>1036</v>
      </c>
      <c r="K1417" s="43" t="s">
        <v>178</v>
      </c>
      <c r="L1417" s="43" t="str">
        <f>IF(AND(Home!$A$1&gt;=Leave[[#This Row],[Start Time]],Home!$A$1&lt;=Leave[[#This Row],[End Time]]),"Aplica","No Aplica")</f>
        <v>No Aplica</v>
      </c>
      <c r="M1417" s="43" t="str">
        <f>IF(AND(Home!$A$1&gt;=Leave[[#This Row],[Start Time]],Home!$A$1&lt;=Leave[[#This Row],[End Time]]),Home!$A$1,"No Aplica")</f>
        <v>No Aplica</v>
      </c>
      <c r="N1417" s="43" t="str">
        <f>Leave[[#This Row],[User Code (Owning User) (Usuario)]]&amp;Leave[[#This Row],[fecha activa]]</f>
        <v>MIE2023160310634No Aplica</v>
      </c>
    </row>
    <row r="1418" spans="1:14" x14ac:dyDescent="0.3">
      <c r="A1418" s="43" t="s">
        <v>601</v>
      </c>
      <c r="B1418" s="3">
        <v>45907</v>
      </c>
      <c r="C1418" s="3">
        <v>45907</v>
      </c>
      <c r="D1418" s="43" t="s">
        <v>467</v>
      </c>
      <c r="E1418" s="43" t="s">
        <v>269</v>
      </c>
      <c r="F1418" s="43" t="s">
        <v>270</v>
      </c>
      <c r="G1418">
        <v>540</v>
      </c>
      <c r="H1418">
        <v>540</v>
      </c>
      <c r="I1418" s="43" t="s">
        <v>923</v>
      </c>
      <c r="J1418" s="43" t="s">
        <v>1036</v>
      </c>
      <c r="K1418" s="43" t="s">
        <v>178</v>
      </c>
      <c r="L1418" s="43" t="str">
        <f>IF(AND(Home!$A$1&gt;=Leave[[#This Row],[Start Time]],Home!$A$1&lt;=Leave[[#This Row],[End Time]]),"Aplica","No Aplica")</f>
        <v>No Aplica</v>
      </c>
      <c r="M1418" s="43" t="str">
        <f>IF(AND(Home!$A$1&gt;=Leave[[#This Row],[Start Time]],Home!$A$1&lt;=Leave[[#This Row],[End Time]]),Home!$A$1,"No Aplica")</f>
        <v>No Aplica</v>
      </c>
      <c r="N1418" s="43" t="str">
        <f>Leave[[#This Row],[User Code (Owning User) (Usuario)]]&amp;Leave[[#This Row],[fecha activa]]</f>
        <v>MIE2023160310634No Aplica</v>
      </c>
    </row>
    <row r="1419" spans="1:14" x14ac:dyDescent="0.3">
      <c r="A1419" s="43" t="s">
        <v>465</v>
      </c>
      <c r="B1419" s="3">
        <v>45926</v>
      </c>
      <c r="C1419" s="3">
        <v>45926</v>
      </c>
      <c r="D1419" s="43" t="s">
        <v>469</v>
      </c>
      <c r="E1419" s="43" t="s">
        <v>660</v>
      </c>
      <c r="F1419" s="43" t="s">
        <v>661</v>
      </c>
      <c r="G1419">
        <v>900</v>
      </c>
      <c r="H1419">
        <v>540</v>
      </c>
      <c r="I1419" s="43" t="s">
        <v>1255</v>
      </c>
      <c r="J1419" s="43" t="s">
        <v>1487</v>
      </c>
      <c r="K1419" s="43" t="s">
        <v>177</v>
      </c>
      <c r="L1419" s="43" t="str">
        <f>IF(AND(Home!$A$1&gt;=Leave[[#This Row],[Start Time]],Home!$A$1&lt;=Leave[[#This Row],[End Time]]),"Aplica","No Aplica")</f>
        <v>No Aplica</v>
      </c>
      <c r="M1419" s="43" t="str">
        <f>IF(AND(Home!$A$1&gt;=Leave[[#This Row],[Start Time]],Home!$A$1&lt;=Leave[[#This Row],[End Time]]),Home!$A$1,"No Aplica")</f>
        <v>No Aplica</v>
      </c>
      <c r="N1419" s="43" t="str">
        <f>Leave[[#This Row],[User Code (Owning User) (Usuario)]]&amp;Leave[[#This Row],[fecha activa]]</f>
        <v>MIE2024250716878No Aplica</v>
      </c>
    </row>
    <row r="1420" spans="1:14" x14ac:dyDescent="0.3">
      <c r="A1420" s="43" t="s">
        <v>465</v>
      </c>
      <c r="B1420" s="3">
        <v>45925</v>
      </c>
      <c r="C1420" s="3">
        <v>45925</v>
      </c>
      <c r="D1420" s="43" t="s">
        <v>493</v>
      </c>
      <c r="E1420" s="43" t="s">
        <v>660</v>
      </c>
      <c r="F1420" s="43" t="s">
        <v>661</v>
      </c>
      <c r="G1420">
        <v>480</v>
      </c>
      <c r="H1420">
        <v>480</v>
      </c>
      <c r="I1420" s="43" t="s">
        <v>1255</v>
      </c>
      <c r="J1420" s="43" t="s">
        <v>1487</v>
      </c>
      <c r="K1420" s="43" t="s">
        <v>177</v>
      </c>
      <c r="L1420" s="43" t="str">
        <f>IF(AND(Home!$A$1&gt;=Leave[[#This Row],[Start Time]],Home!$A$1&lt;=Leave[[#This Row],[End Time]]),"Aplica","No Aplica")</f>
        <v>No Aplica</v>
      </c>
      <c r="M1420" s="43" t="str">
        <f>IF(AND(Home!$A$1&gt;=Leave[[#This Row],[Start Time]],Home!$A$1&lt;=Leave[[#This Row],[End Time]]),Home!$A$1,"No Aplica")</f>
        <v>No Aplica</v>
      </c>
      <c r="N1420" s="43" t="str">
        <f>Leave[[#This Row],[User Code (Owning User) (Usuario)]]&amp;Leave[[#This Row],[fecha activa]]</f>
        <v>MIE2024250716878No Aplica</v>
      </c>
    </row>
    <row r="1421" spans="1:14" x14ac:dyDescent="0.3">
      <c r="A1421" s="43" t="s">
        <v>465</v>
      </c>
      <c r="B1421" s="3">
        <v>45924</v>
      </c>
      <c r="C1421" s="3">
        <v>45924</v>
      </c>
      <c r="D1421" s="43" t="s">
        <v>2080</v>
      </c>
      <c r="E1421" s="43" t="s">
        <v>660</v>
      </c>
      <c r="F1421" s="43" t="s">
        <v>661</v>
      </c>
      <c r="G1421">
        <v>480</v>
      </c>
      <c r="H1421">
        <v>480</v>
      </c>
      <c r="I1421" s="43" t="s">
        <v>1255</v>
      </c>
      <c r="J1421" s="43" t="s">
        <v>1487</v>
      </c>
      <c r="K1421" s="43" t="s">
        <v>177</v>
      </c>
      <c r="L1421" s="43" t="str">
        <f>IF(AND(Home!$A$1&gt;=Leave[[#This Row],[Start Time]],Home!$A$1&lt;=Leave[[#This Row],[End Time]]),"Aplica","No Aplica")</f>
        <v>No Aplica</v>
      </c>
      <c r="M1421" s="43" t="str">
        <f>IF(AND(Home!$A$1&gt;=Leave[[#This Row],[Start Time]],Home!$A$1&lt;=Leave[[#This Row],[End Time]]),Home!$A$1,"No Aplica")</f>
        <v>No Aplica</v>
      </c>
      <c r="N1421" s="43" t="str">
        <f>Leave[[#This Row],[User Code (Owning User) (Usuario)]]&amp;Leave[[#This Row],[fecha activa]]</f>
        <v>MIE2024250716878No Aplica</v>
      </c>
    </row>
    <row r="1422" spans="1:14" x14ac:dyDescent="0.3">
      <c r="A1422" s="43" t="s">
        <v>465</v>
      </c>
      <c r="B1422" s="3">
        <v>45923</v>
      </c>
      <c r="C1422" s="3">
        <v>45923</v>
      </c>
      <c r="D1422" s="43" t="s">
        <v>2080</v>
      </c>
      <c r="E1422" s="43" t="s">
        <v>660</v>
      </c>
      <c r="F1422" s="43" t="s">
        <v>661</v>
      </c>
      <c r="G1422">
        <v>480</v>
      </c>
      <c r="H1422">
        <v>480</v>
      </c>
      <c r="I1422" s="43" t="s">
        <v>1255</v>
      </c>
      <c r="J1422" s="43" t="s">
        <v>1487</v>
      </c>
      <c r="K1422" s="43" t="s">
        <v>177</v>
      </c>
      <c r="L1422" s="43" t="str">
        <f>IF(AND(Home!$A$1&gt;=Leave[[#This Row],[Start Time]],Home!$A$1&lt;=Leave[[#This Row],[End Time]]),"Aplica","No Aplica")</f>
        <v>No Aplica</v>
      </c>
      <c r="M1422" s="43" t="str">
        <f>IF(AND(Home!$A$1&gt;=Leave[[#This Row],[Start Time]],Home!$A$1&lt;=Leave[[#This Row],[End Time]]),Home!$A$1,"No Aplica")</f>
        <v>No Aplica</v>
      </c>
      <c r="N1422" s="43" t="str">
        <f>Leave[[#This Row],[User Code (Owning User) (Usuario)]]&amp;Leave[[#This Row],[fecha activa]]</f>
        <v>MIE2024250716878No Aplica</v>
      </c>
    </row>
    <row r="1423" spans="1:14" x14ac:dyDescent="0.3">
      <c r="A1423" s="43" t="s">
        <v>465</v>
      </c>
      <c r="B1423" s="3">
        <v>45922</v>
      </c>
      <c r="C1423" s="3">
        <v>45922</v>
      </c>
      <c r="D1423" s="43" t="s">
        <v>493</v>
      </c>
      <c r="E1423" s="43" t="s">
        <v>660</v>
      </c>
      <c r="F1423" s="43" t="s">
        <v>661</v>
      </c>
      <c r="G1423">
        <v>480</v>
      </c>
      <c r="H1423">
        <v>480</v>
      </c>
      <c r="I1423" s="43" t="s">
        <v>1255</v>
      </c>
      <c r="J1423" s="43" t="s">
        <v>1487</v>
      </c>
      <c r="K1423" s="43" t="s">
        <v>177</v>
      </c>
      <c r="L1423" s="43" t="str">
        <f>IF(AND(Home!$A$1&gt;=Leave[[#This Row],[Start Time]],Home!$A$1&lt;=Leave[[#This Row],[End Time]]),"Aplica","No Aplica")</f>
        <v>Aplica</v>
      </c>
      <c r="M1423" s="43">
        <f>IF(AND(Home!$A$1&gt;=Leave[[#This Row],[Start Time]],Home!$A$1&lt;=Leave[[#This Row],[End Time]]),Home!$A$1,"No Aplica")</f>
        <v>45922</v>
      </c>
      <c r="N1423" s="43" t="str">
        <f>Leave[[#This Row],[User Code (Owning User) (Usuario)]]&amp;Leave[[#This Row],[fecha activa]]</f>
        <v>MIE202425071687845922</v>
      </c>
    </row>
    <row r="1424" spans="1:14" x14ac:dyDescent="0.3">
      <c r="A1424" s="43" t="s">
        <v>465</v>
      </c>
      <c r="B1424" s="3">
        <v>45918</v>
      </c>
      <c r="C1424" s="3">
        <v>45918</v>
      </c>
      <c r="D1424" s="43" t="s">
        <v>493</v>
      </c>
      <c r="E1424" s="43" t="s">
        <v>660</v>
      </c>
      <c r="F1424" s="43" t="s">
        <v>661</v>
      </c>
      <c r="G1424">
        <v>480</v>
      </c>
      <c r="H1424">
        <v>480</v>
      </c>
      <c r="I1424" s="43" t="s">
        <v>1255</v>
      </c>
      <c r="J1424" s="43" t="s">
        <v>1487</v>
      </c>
      <c r="K1424" s="43" t="s">
        <v>177</v>
      </c>
      <c r="L1424" s="43" t="str">
        <f>IF(AND(Home!$A$1&gt;=Leave[[#This Row],[Start Time]],Home!$A$1&lt;=Leave[[#This Row],[End Time]]),"Aplica","No Aplica")</f>
        <v>No Aplica</v>
      </c>
      <c r="M1424" s="43" t="str">
        <f>IF(AND(Home!$A$1&gt;=Leave[[#This Row],[Start Time]],Home!$A$1&lt;=Leave[[#This Row],[End Time]]),Home!$A$1,"No Aplica")</f>
        <v>No Aplica</v>
      </c>
      <c r="N1424" s="43" t="str">
        <f>Leave[[#This Row],[User Code (Owning User) (Usuario)]]&amp;Leave[[#This Row],[fecha activa]]</f>
        <v>MIE2024250716878No Aplica</v>
      </c>
    </row>
    <row r="1425" spans="1:14" x14ac:dyDescent="0.3">
      <c r="A1425" s="43" t="s">
        <v>465</v>
      </c>
      <c r="B1425" s="3">
        <v>45917</v>
      </c>
      <c r="C1425" s="3">
        <v>45917</v>
      </c>
      <c r="D1425" s="43" t="s">
        <v>493</v>
      </c>
      <c r="E1425" s="43" t="s">
        <v>660</v>
      </c>
      <c r="F1425" s="43" t="s">
        <v>661</v>
      </c>
      <c r="G1425">
        <v>480</v>
      </c>
      <c r="H1425">
        <v>480</v>
      </c>
      <c r="I1425" s="43" t="s">
        <v>1255</v>
      </c>
      <c r="J1425" s="43" t="s">
        <v>1487</v>
      </c>
      <c r="K1425" s="43" t="s">
        <v>177</v>
      </c>
      <c r="L1425" s="43" t="str">
        <f>IF(AND(Home!$A$1&gt;=Leave[[#This Row],[Start Time]],Home!$A$1&lt;=Leave[[#This Row],[End Time]]),"Aplica","No Aplica")</f>
        <v>No Aplica</v>
      </c>
      <c r="M1425" s="43" t="str">
        <f>IF(AND(Home!$A$1&gt;=Leave[[#This Row],[Start Time]],Home!$A$1&lt;=Leave[[#This Row],[End Time]]),Home!$A$1,"No Aplica")</f>
        <v>No Aplica</v>
      </c>
      <c r="N1425" s="43" t="str">
        <f>Leave[[#This Row],[User Code (Owning User) (Usuario)]]&amp;Leave[[#This Row],[fecha activa]]</f>
        <v>MIE2024250716878No Aplica</v>
      </c>
    </row>
    <row r="1426" spans="1:14" x14ac:dyDescent="0.3">
      <c r="A1426" s="43" t="s">
        <v>465</v>
      </c>
      <c r="B1426" s="3">
        <v>45916</v>
      </c>
      <c r="C1426" s="3">
        <v>45916</v>
      </c>
      <c r="D1426" s="43" t="s">
        <v>2080</v>
      </c>
      <c r="E1426" s="43" t="s">
        <v>660</v>
      </c>
      <c r="F1426" s="43" t="s">
        <v>661</v>
      </c>
      <c r="G1426">
        <v>480</v>
      </c>
      <c r="H1426">
        <v>480</v>
      </c>
      <c r="I1426" s="43" t="s">
        <v>1255</v>
      </c>
      <c r="J1426" s="43" t="s">
        <v>1487</v>
      </c>
      <c r="K1426" s="43" t="s">
        <v>177</v>
      </c>
      <c r="L1426" s="43" t="str">
        <f>IF(AND(Home!$A$1&gt;=Leave[[#This Row],[Start Time]],Home!$A$1&lt;=Leave[[#This Row],[End Time]]),"Aplica","No Aplica")</f>
        <v>No Aplica</v>
      </c>
      <c r="M1426" s="43" t="str">
        <f>IF(AND(Home!$A$1&gt;=Leave[[#This Row],[Start Time]],Home!$A$1&lt;=Leave[[#This Row],[End Time]]),Home!$A$1,"No Aplica")</f>
        <v>No Aplica</v>
      </c>
      <c r="N1426" s="43" t="str">
        <f>Leave[[#This Row],[User Code (Owning User) (Usuario)]]&amp;Leave[[#This Row],[fecha activa]]</f>
        <v>MIE2024250716878No Aplica</v>
      </c>
    </row>
    <row r="1427" spans="1:14" x14ac:dyDescent="0.3">
      <c r="A1427" s="43" t="s">
        <v>465</v>
      </c>
      <c r="B1427" s="3">
        <v>45915</v>
      </c>
      <c r="C1427" s="3">
        <v>45915</v>
      </c>
      <c r="D1427" s="43" t="s">
        <v>493</v>
      </c>
      <c r="E1427" s="43" t="s">
        <v>660</v>
      </c>
      <c r="F1427" s="43" t="s">
        <v>661</v>
      </c>
      <c r="G1427">
        <v>480</v>
      </c>
      <c r="H1427">
        <v>480</v>
      </c>
      <c r="I1427" s="43" t="s">
        <v>1255</v>
      </c>
      <c r="J1427" s="43" t="s">
        <v>1487</v>
      </c>
      <c r="K1427" s="43" t="s">
        <v>177</v>
      </c>
      <c r="L1427" s="43" t="str">
        <f>IF(AND(Home!$A$1&gt;=Leave[[#This Row],[Start Time]],Home!$A$1&lt;=Leave[[#This Row],[End Time]]),"Aplica","No Aplica")</f>
        <v>No Aplica</v>
      </c>
      <c r="M1427" s="43" t="str">
        <f>IF(AND(Home!$A$1&gt;=Leave[[#This Row],[Start Time]],Home!$A$1&lt;=Leave[[#This Row],[End Time]]),Home!$A$1,"No Aplica")</f>
        <v>No Aplica</v>
      </c>
      <c r="N1427" s="43" t="str">
        <f>Leave[[#This Row],[User Code (Owning User) (Usuario)]]&amp;Leave[[#This Row],[fecha activa]]</f>
        <v>MIE2024250716878No Aplica</v>
      </c>
    </row>
    <row r="1428" spans="1:14" x14ac:dyDescent="0.3">
      <c r="A1428" s="43" t="s">
        <v>465</v>
      </c>
      <c r="B1428" s="3">
        <v>45912</v>
      </c>
      <c r="C1428" s="3">
        <v>45912</v>
      </c>
      <c r="D1428" s="43" t="s">
        <v>2080</v>
      </c>
      <c r="E1428" s="43" t="s">
        <v>660</v>
      </c>
      <c r="F1428" s="43" t="s">
        <v>661</v>
      </c>
      <c r="G1428">
        <v>480</v>
      </c>
      <c r="H1428">
        <v>480</v>
      </c>
      <c r="I1428" s="43" t="s">
        <v>1255</v>
      </c>
      <c r="J1428" s="43" t="s">
        <v>1487</v>
      </c>
      <c r="K1428" s="43" t="s">
        <v>177</v>
      </c>
      <c r="L1428" s="43" t="str">
        <f>IF(AND(Home!$A$1&gt;=Leave[[#This Row],[Start Time]],Home!$A$1&lt;=Leave[[#This Row],[End Time]]),"Aplica","No Aplica")</f>
        <v>No Aplica</v>
      </c>
      <c r="M1428" s="43" t="str">
        <f>IF(AND(Home!$A$1&gt;=Leave[[#This Row],[Start Time]],Home!$A$1&lt;=Leave[[#This Row],[End Time]]),Home!$A$1,"No Aplica")</f>
        <v>No Aplica</v>
      </c>
      <c r="N1428" s="43" t="str">
        <f>Leave[[#This Row],[User Code (Owning User) (Usuario)]]&amp;Leave[[#This Row],[fecha activa]]</f>
        <v>MIE2024250716878No Aplica</v>
      </c>
    </row>
    <row r="1429" spans="1:14" x14ac:dyDescent="0.3">
      <c r="A1429" s="43" t="s">
        <v>465</v>
      </c>
      <c r="B1429" s="3">
        <v>45911</v>
      </c>
      <c r="C1429" s="3">
        <v>45911</v>
      </c>
      <c r="D1429" s="43" t="s">
        <v>469</v>
      </c>
      <c r="E1429" s="43" t="s">
        <v>660</v>
      </c>
      <c r="F1429" s="43" t="s">
        <v>661</v>
      </c>
      <c r="G1429">
        <v>960</v>
      </c>
      <c r="H1429">
        <v>540</v>
      </c>
      <c r="I1429" s="43" t="s">
        <v>1255</v>
      </c>
      <c r="J1429" s="43" t="s">
        <v>1487</v>
      </c>
      <c r="K1429" s="43" t="s">
        <v>177</v>
      </c>
      <c r="L1429" s="43" t="str">
        <f>IF(AND(Home!$A$1&gt;=Leave[[#This Row],[Start Time]],Home!$A$1&lt;=Leave[[#This Row],[End Time]]),"Aplica","No Aplica")</f>
        <v>No Aplica</v>
      </c>
      <c r="M1429" s="43" t="str">
        <f>IF(AND(Home!$A$1&gt;=Leave[[#This Row],[Start Time]],Home!$A$1&lt;=Leave[[#This Row],[End Time]]),Home!$A$1,"No Aplica")</f>
        <v>No Aplica</v>
      </c>
      <c r="N1429" s="43" t="str">
        <f>Leave[[#This Row],[User Code (Owning User) (Usuario)]]&amp;Leave[[#This Row],[fecha activa]]</f>
        <v>MIE2024250716878No Aplica</v>
      </c>
    </row>
    <row r="1430" spans="1:14" x14ac:dyDescent="0.3">
      <c r="A1430" s="43" t="s">
        <v>465</v>
      </c>
      <c r="B1430" s="3">
        <v>45910</v>
      </c>
      <c r="C1430" s="3">
        <v>45910</v>
      </c>
      <c r="D1430" s="43" t="s">
        <v>2080</v>
      </c>
      <c r="E1430" s="43" t="s">
        <v>660</v>
      </c>
      <c r="F1430" s="43" t="s">
        <v>661</v>
      </c>
      <c r="G1430">
        <v>480</v>
      </c>
      <c r="H1430">
        <v>480</v>
      </c>
      <c r="I1430" s="43" t="s">
        <v>1255</v>
      </c>
      <c r="J1430" s="43" t="s">
        <v>1487</v>
      </c>
      <c r="K1430" s="43" t="s">
        <v>177</v>
      </c>
      <c r="L1430" s="43" t="str">
        <f>IF(AND(Home!$A$1&gt;=Leave[[#This Row],[Start Time]],Home!$A$1&lt;=Leave[[#This Row],[End Time]]),"Aplica","No Aplica")</f>
        <v>No Aplica</v>
      </c>
      <c r="M1430" s="43" t="str">
        <f>IF(AND(Home!$A$1&gt;=Leave[[#This Row],[Start Time]],Home!$A$1&lt;=Leave[[#This Row],[End Time]]),Home!$A$1,"No Aplica")</f>
        <v>No Aplica</v>
      </c>
      <c r="N1430" s="43" t="str">
        <f>Leave[[#This Row],[User Code (Owning User) (Usuario)]]&amp;Leave[[#This Row],[fecha activa]]</f>
        <v>MIE2024250716878No Aplica</v>
      </c>
    </row>
    <row r="1431" spans="1:14" x14ac:dyDescent="0.3">
      <c r="A1431" s="43" t="s">
        <v>465</v>
      </c>
      <c r="B1431" s="3">
        <v>45909</v>
      </c>
      <c r="C1431" s="3">
        <v>45909</v>
      </c>
      <c r="D1431" s="43" t="s">
        <v>2080</v>
      </c>
      <c r="E1431" s="43" t="s">
        <v>660</v>
      </c>
      <c r="F1431" s="43" t="s">
        <v>661</v>
      </c>
      <c r="G1431">
        <v>480</v>
      </c>
      <c r="H1431">
        <v>480</v>
      </c>
      <c r="I1431" s="43" t="s">
        <v>1255</v>
      </c>
      <c r="J1431" s="43" t="s">
        <v>1487</v>
      </c>
      <c r="K1431" s="43" t="s">
        <v>177</v>
      </c>
      <c r="L1431" s="43" t="str">
        <f>IF(AND(Home!$A$1&gt;=Leave[[#This Row],[Start Time]],Home!$A$1&lt;=Leave[[#This Row],[End Time]]),"Aplica","No Aplica")</f>
        <v>No Aplica</v>
      </c>
      <c r="M1431" s="43" t="str">
        <f>IF(AND(Home!$A$1&gt;=Leave[[#This Row],[Start Time]],Home!$A$1&lt;=Leave[[#This Row],[End Time]]),Home!$A$1,"No Aplica")</f>
        <v>No Aplica</v>
      </c>
      <c r="N1431" s="43" t="str">
        <f>Leave[[#This Row],[User Code (Owning User) (Usuario)]]&amp;Leave[[#This Row],[fecha activa]]</f>
        <v>MIE2024250716878No Aplica</v>
      </c>
    </row>
    <row r="1432" spans="1:14" x14ac:dyDescent="0.3">
      <c r="A1432" s="43" t="s">
        <v>465</v>
      </c>
      <c r="B1432" s="3">
        <v>45908</v>
      </c>
      <c r="C1432" s="3">
        <v>45908</v>
      </c>
      <c r="D1432" s="43" t="s">
        <v>2080</v>
      </c>
      <c r="E1432" s="43" t="s">
        <v>660</v>
      </c>
      <c r="F1432" s="43" t="s">
        <v>661</v>
      </c>
      <c r="G1432">
        <v>480</v>
      </c>
      <c r="H1432">
        <v>480</v>
      </c>
      <c r="I1432" s="43" t="s">
        <v>1255</v>
      </c>
      <c r="J1432" s="43" t="s">
        <v>1487</v>
      </c>
      <c r="K1432" s="43" t="s">
        <v>177</v>
      </c>
      <c r="L1432" s="43" t="str">
        <f>IF(AND(Home!$A$1&gt;=Leave[[#This Row],[Start Time]],Home!$A$1&lt;=Leave[[#This Row],[End Time]]),"Aplica","No Aplica")</f>
        <v>No Aplica</v>
      </c>
      <c r="M1432" s="43" t="str">
        <f>IF(AND(Home!$A$1&gt;=Leave[[#This Row],[Start Time]],Home!$A$1&lt;=Leave[[#This Row],[End Time]]),Home!$A$1,"No Aplica")</f>
        <v>No Aplica</v>
      </c>
      <c r="N1432" s="43" t="str">
        <f>Leave[[#This Row],[User Code (Owning User) (Usuario)]]&amp;Leave[[#This Row],[fecha activa]]</f>
        <v>MIE2024250716878No Aplica</v>
      </c>
    </row>
    <row r="1433" spans="1:14" x14ac:dyDescent="0.3">
      <c r="A1433" s="43" t="s">
        <v>465</v>
      </c>
      <c r="B1433" s="3">
        <v>45905</v>
      </c>
      <c r="C1433" s="3">
        <v>45905</v>
      </c>
      <c r="D1433" s="43" t="s">
        <v>469</v>
      </c>
      <c r="E1433" s="43" t="s">
        <v>660</v>
      </c>
      <c r="F1433" s="43" t="s">
        <v>661</v>
      </c>
      <c r="G1433">
        <v>900</v>
      </c>
      <c r="H1433">
        <v>540</v>
      </c>
      <c r="I1433" s="43" t="s">
        <v>1255</v>
      </c>
      <c r="J1433" s="43" t="s">
        <v>1487</v>
      </c>
      <c r="K1433" s="43" t="s">
        <v>177</v>
      </c>
      <c r="L1433" s="43" t="str">
        <f>IF(AND(Home!$A$1&gt;=Leave[[#This Row],[Start Time]],Home!$A$1&lt;=Leave[[#This Row],[End Time]]),"Aplica","No Aplica")</f>
        <v>No Aplica</v>
      </c>
      <c r="M1433" s="43" t="str">
        <f>IF(AND(Home!$A$1&gt;=Leave[[#This Row],[Start Time]],Home!$A$1&lt;=Leave[[#This Row],[End Time]]),Home!$A$1,"No Aplica")</f>
        <v>No Aplica</v>
      </c>
      <c r="N1433" s="43" t="str">
        <f>Leave[[#This Row],[User Code (Owning User) (Usuario)]]&amp;Leave[[#This Row],[fecha activa]]</f>
        <v>MIE2024250716878No Aplica</v>
      </c>
    </row>
    <row r="1434" spans="1:14" x14ac:dyDescent="0.3">
      <c r="A1434" s="43" t="s">
        <v>465</v>
      </c>
      <c r="B1434" s="3">
        <v>45904</v>
      </c>
      <c r="C1434" s="3">
        <v>45904</v>
      </c>
      <c r="D1434" s="43" t="s">
        <v>493</v>
      </c>
      <c r="E1434" s="43" t="s">
        <v>660</v>
      </c>
      <c r="F1434" s="43" t="s">
        <v>661</v>
      </c>
      <c r="G1434">
        <v>480</v>
      </c>
      <c r="H1434">
        <v>480</v>
      </c>
      <c r="I1434" s="43" t="s">
        <v>1255</v>
      </c>
      <c r="J1434" s="43" t="s">
        <v>1487</v>
      </c>
      <c r="K1434" s="43" t="s">
        <v>177</v>
      </c>
      <c r="L1434" s="43" t="str">
        <f>IF(AND(Home!$A$1&gt;=Leave[[#This Row],[Start Time]],Home!$A$1&lt;=Leave[[#This Row],[End Time]]),"Aplica","No Aplica")</f>
        <v>No Aplica</v>
      </c>
      <c r="M1434" s="43" t="str">
        <f>IF(AND(Home!$A$1&gt;=Leave[[#This Row],[Start Time]],Home!$A$1&lt;=Leave[[#This Row],[End Time]]),Home!$A$1,"No Aplica")</f>
        <v>No Aplica</v>
      </c>
      <c r="N1434" s="43" t="str">
        <f>Leave[[#This Row],[User Code (Owning User) (Usuario)]]&amp;Leave[[#This Row],[fecha activa]]</f>
        <v>MIE2024250716878No Aplica</v>
      </c>
    </row>
    <row r="1435" spans="1:14" x14ac:dyDescent="0.3">
      <c r="A1435" s="43" t="s">
        <v>465</v>
      </c>
      <c r="B1435" s="3">
        <v>45903</v>
      </c>
      <c r="C1435" s="3">
        <v>45903</v>
      </c>
      <c r="D1435" s="43" t="s">
        <v>493</v>
      </c>
      <c r="E1435" s="43" t="s">
        <v>660</v>
      </c>
      <c r="F1435" s="43" t="s">
        <v>661</v>
      </c>
      <c r="G1435">
        <v>480</v>
      </c>
      <c r="H1435">
        <v>480</v>
      </c>
      <c r="I1435" s="43" t="s">
        <v>1255</v>
      </c>
      <c r="J1435" s="43" t="s">
        <v>1487</v>
      </c>
      <c r="K1435" s="43" t="s">
        <v>177</v>
      </c>
      <c r="L1435" s="43" t="str">
        <f>IF(AND(Home!$A$1&gt;=Leave[[#This Row],[Start Time]],Home!$A$1&lt;=Leave[[#This Row],[End Time]]),"Aplica","No Aplica")</f>
        <v>No Aplica</v>
      </c>
      <c r="M1435" s="43" t="str">
        <f>IF(AND(Home!$A$1&gt;=Leave[[#This Row],[Start Time]],Home!$A$1&lt;=Leave[[#This Row],[End Time]]),Home!$A$1,"No Aplica")</f>
        <v>No Aplica</v>
      </c>
      <c r="N1435" s="43" t="str">
        <f>Leave[[#This Row],[User Code (Owning User) (Usuario)]]&amp;Leave[[#This Row],[fecha activa]]</f>
        <v>MIE2024250716878No Aplica</v>
      </c>
    </row>
    <row r="1436" spans="1:14" x14ac:dyDescent="0.3">
      <c r="A1436" s="43" t="s">
        <v>465</v>
      </c>
      <c r="B1436" s="3">
        <v>45902</v>
      </c>
      <c r="C1436" s="3">
        <v>45902</v>
      </c>
      <c r="D1436" s="43" t="s">
        <v>2080</v>
      </c>
      <c r="E1436" s="43" t="s">
        <v>660</v>
      </c>
      <c r="F1436" s="43" t="s">
        <v>661</v>
      </c>
      <c r="G1436">
        <v>480</v>
      </c>
      <c r="H1436">
        <v>480</v>
      </c>
      <c r="I1436" s="43" t="s">
        <v>1255</v>
      </c>
      <c r="J1436" s="43" t="s">
        <v>1487</v>
      </c>
      <c r="K1436" s="43" t="s">
        <v>177</v>
      </c>
      <c r="L1436" s="43" t="str">
        <f>IF(AND(Home!$A$1&gt;=Leave[[#This Row],[Start Time]],Home!$A$1&lt;=Leave[[#This Row],[End Time]]),"Aplica","No Aplica")</f>
        <v>No Aplica</v>
      </c>
      <c r="M1436" s="43" t="str">
        <f>IF(AND(Home!$A$1&gt;=Leave[[#This Row],[Start Time]],Home!$A$1&lt;=Leave[[#This Row],[End Time]]),Home!$A$1,"No Aplica")</f>
        <v>No Aplica</v>
      </c>
      <c r="N1436" s="43" t="str">
        <f>Leave[[#This Row],[User Code (Owning User) (Usuario)]]&amp;Leave[[#This Row],[fecha activa]]</f>
        <v>MIE2024250716878No Aplica</v>
      </c>
    </row>
    <row r="1437" spans="1:14" x14ac:dyDescent="0.3">
      <c r="A1437" s="43" t="s">
        <v>465</v>
      </c>
      <c r="B1437" s="3">
        <v>45901</v>
      </c>
      <c r="C1437" s="3">
        <v>45901</v>
      </c>
      <c r="D1437" s="43" t="s">
        <v>2080</v>
      </c>
      <c r="E1437" s="43" t="s">
        <v>660</v>
      </c>
      <c r="F1437" s="43" t="s">
        <v>661</v>
      </c>
      <c r="G1437">
        <v>480</v>
      </c>
      <c r="H1437">
        <v>480</v>
      </c>
      <c r="I1437" s="43" t="s">
        <v>1255</v>
      </c>
      <c r="J1437" s="43" t="s">
        <v>1487</v>
      </c>
      <c r="K1437" s="43" t="s">
        <v>177</v>
      </c>
      <c r="L1437" s="43" t="str">
        <f>IF(AND(Home!$A$1&gt;=Leave[[#This Row],[Start Time]],Home!$A$1&lt;=Leave[[#This Row],[End Time]]),"Aplica","No Aplica")</f>
        <v>No Aplica</v>
      </c>
      <c r="M1437" s="43" t="str">
        <f>IF(AND(Home!$A$1&gt;=Leave[[#This Row],[Start Time]],Home!$A$1&lt;=Leave[[#This Row],[End Time]]),Home!$A$1,"No Aplica")</f>
        <v>No Aplica</v>
      </c>
      <c r="N1437" s="43" t="str">
        <f>Leave[[#This Row],[User Code (Owning User) (Usuario)]]&amp;Leave[[#This Row],[fecha activa]]</f>
        <v>MIE2024250716878No Aplica</v>
      </c>
    </row>
    <row r="1438" spans="1:14" x14ac:dyDescent="0.3">
      <c r="A1438" s="43" t="s">
        <v>465</v>
      </c>
      <c r="B1438" s="3">
        <v>45920</v>
      </c>
      <c r="C1438" s="3">
        <v>45920</v>
      </c>
      <c r="D1438" s="43" t="s">
        <v>621</v>
      </c>
      <c r="E1438" s="43" t="s">
        <v>2552</v>
      </c>
      <c r="F1438" s="43" t="s">
        <v>2554</v>
      </c>
      <c r="G1438">
        <v>90</v>
      </c>
      <c r="H1438">
        <v>90</v>
      </c>
      <c r="I1438" s="43" t="s">
        <v>2553</v>
      </c>
      <c r="J1438" s="43" t="s">
        <v>1035</v>
      </c>
      <c r="K1438" s="43" t="s">
        <v>178</v>
      </c>
      <c r="L1438" s="43" t="str">
        <f>IF(AND(Home!$A$1&gt;=Leave[[#This Row],[Start Time]],Home!$A$1&lt;=Leave[[#This Row],[End Time]]),"Aplica","No Aplica")</f>
        <v>No Aplica</v>
      </c>
      <c r="M1438" s="43" t="str">
        <f>IF(AND(Home!$A$1&gt;=Leave[[#This Row],[Start Time]],Home!$A$1&lt;=Leave[[#This Row],[End Time]]),Home!$A$1,"No Aplica")</f>
        <v>No Aplica</v>
      </c>
      <c r="N1438" s="43" t="str">
        <f>Leave[[#This Row],[User Code (Owning User) (Usuario)]]&amp;Leave[[#This Row],[fecha activa]]</f>
        <v>MIE2025270824213No Aplica</v>
      </c>
    </row>
    <row r="1439" spans="1:14" x14ac:dyDescent="0.3">
      <c r="A1439" s="43" t="s">
        <v>465</v>
      </c>
      <c r="B1439" s="3">
        <v>45918</v>
      </c>
      <c r="C1439" s="3">
        <v>45918</v>
      </c>
      <c r="D1439" s="43" t="s">
        <v>621</v>
      </c>
      <c r="E1439" s="43" t="s">
        <v>2552</v>
      </c>
      <c r="F1439" s="43" t="s">
        <v>2554</v>
      </c>
      <c r="G1439">
        <v>60</v>
      </c>
      <c r="H1439">
        <v>60</v>
      </c>
      <c r="I1439" s="43" t="s">
        <v>2553</v>
      </c>
      <c r="J1439" s="43" t="s">
        <v>1035</v>
      </c>
      <c r="K1439" s="43" t="s">
        <v>178</v>
      </c>
      <c r="L1439" s="43" t="str">
        <f>IF(AND(Home!$A$1&gt;=Leave[[#This Row],[Start Time]],Home!$A$1&lt;=Leave[[#This Row],[End Time]]),"Aplica","No Aplica")</f>
        <v>No Aplica</v>
      </c>
      <c r="M1439" s="43" t="str">
        <f>IF(AND(Home!$A$1&gt;=Leave[[#This Row],[Start Time]],Home!$A$1&lt;=Leave[[#This Row],[End Time]]),Home!$A$1,"No Aplica")</f>
        <v>No Aplica</v>
      </c>
      <c r="N1439" s="43" t="str">
        <f>Leave[[#This Row],[User Code (Owning User) (Usuario)]]&amp;Leave[[#This Row],[fecha activa]]</f>
        <v>MIE2025270824213No Aplica</v>
      </c>
    </row>
    <row r="1440" spans="1:14" x14ac:dyDescent="0.3">
      <c r="A1440" s="43" t="s">
        <v>465</v>
      </c>
      <c r="B1440" s="3">
        <v>45917</v>
      </c>
      <c r="C1440" s="3">
        <v>45917</v>
      </c>
      <c r="D1440" s="43" t="s">
        <v>1404</v>
      </c>
      <c r="E1440" s="43" t="s">
        <v>2552</v>
      </c>
      <c r="F1440" s="43" t="s">
        <v>2554</v>
      </c>
      <c r="G1440">
        <v>60</v>
      </c>
      <c r="H1440">
        <v>60</v>
      </c>
      <c r="I1440" s="43" t="s">
        <v>2553</v>
      </c>
      <c r="J1440" s="43" t="s">
        <v>1035</v>
      </c>
      <c r="K1440" s="43" t="s">
        <v>178</v>
      </c>
      <c r="L1440" s="43" t="str">
        <f>IF(AND(Home!$A$1&gt;=Leave[[#This Row],[Start Time]],Home!$A$1&lt;=Leave[[#This Row],[End Time]]),"Aplica","No Aplica")</f>
        <v>No Aplica</v>
      </c>
      <c r="M1440" s="43" t="str">
        <f>IF(AND(Home!$A$1&gt;=Leave[[#This Row],[Start Time]],Home!$A$1&lt;=Leave[[#This Row],[End Time]]),Home!$A$1,"No Aplica")</f>
        <v>No Aplica</v>
      </c>
      <c r="N1440" s="43" t="str">
        <f>Leave[[#This Row],[User Code (Owning User) (Usuario)]]&amp;Leave[[#This Row],[fecha activa]]</f>
        <v>MIE2025270824213No Aplica</v>
      </c>
    </row>
    <row r="1441" spans="1:14" x14ac:dyDescent="0.3">
      <c r="A1441" s="43" t="s">
        <v>465</v>
      </c>
      <c r="B1441" s="3">
        <v>45916</v>
      </c>
      <c r="C1441" s="3">
        <v>45916</v>
      </c>
      <c r="D1441" s="43" t="s">
        <v>1404</v>
      </c>
      <c r="E1441" s="43" t="s">
        <v>2552</v>
      </c>
      <c r="F1441" s="43" t="s">
        <v>2554</v>
      </c>
      <c r="G1441">
        <v>30</v>
      </c>
      <c r="H1441">
        <v>30</v>
      </c>
      <c r="I1441" s="43" t="s">
        <v>2553</v>
      </c>
      <c r="J1441" s="43" t="s">
        <v>1035</v>
      </c>
      <c r="K1441" s="43" t="s">
        <v>178</v>
      </c>
      <c r="L1441" s="43" t="str">
        <f>IF(AND(Home!$A$1&gt;=Leave[[#This Row],[Start Time]],Home!$A$1&lt;=Leave[[#This Row],[End Time]]),"Aplica","No Aplica")</f>
        <v>No Aplica</v>
      </c>
      <c r="M1441" s="43" t="str">
        <f>IF(AND(Home!$A$1&gt;=Leave[[#This Row],[Start Time]],Home!$A$1&lt;=Leave[[#This Row],[End Time]]),Home!$A$1,"No Aplica")</f>
        <v>No Aplica</v>
      </c>
      <c r="N1441" s="43" t="str">
        <f>Leave[[#This Row],[User Code (Owning User) (Usuario)]]&amp;Leave[[#This Row],[fecha activa]]</f>
        <v>MIE2025270824213No Aplica</v>
      </c>
    </row>
    <row r="1442" spans="1:14" x14ac:dyDescent="0.3">
      <c r="A1442" s="43" t="s">
        <v>465</v>
      </c>
      <c r="B1442" s="3">
        <v>45928</v>
      </c>
      <c r="C1442" s="3">
        <v>45928</v>
      </c>
      <c r="D1442" s="43" t="s">
        <v>497</v>
      </c>
      <c r="E1442" s="43" t="s">
        <v>2552</v>
      </c>
      <c r="F1442" s="43" t="s">
        <v>2554</v>
      </c>
      <c r="G1442">
        <v>540</v>
      </c>
      <c r="H1442">
        <v>540</v>
      </c>
      <c r="I1442" s="43" t="s">
        <v>2553</v>
      </c>
      <c r="J1442" s="43" t="s">
        <v>1035</v>
      </c>
      <c r="K1442" s="43" t="s">
        <v>178</v>
      </c>
      <c r="L1442" s="43" t="str">
        <f>IF(AND(Home!$A$1&gt;=Leave[[#This Row],[Start Time]],Home!$A$1&lt;=Leave[[#This Row],[End Time]]),"Aplica","No Aplica")</f>
        <v>No Aplica</v>
      </c>
      <c r="M1442" s="43" t="str">
        <f>IF(AND(Home!$A$1&gt;=Leave[[#This Row],[Start Time]],Home!$A$1&lt;=Leave[[#This Row],[End Time]]),Home!$A$1,"No Aplica")</f>
        <v>No Aplica</v>
      </c>
      <c r="N1442" s="43" t="str">
        <f>Leave[[#This Row],[User Code (Owning User) (Usuario)]]&amp;Leave[[#This Row],[fecha activa]]</f>
        <v>MIE2025270824213No Aplica</v>
      </c>
    </row>
    <row r="1443" spans="1:14" x14ac:dyDescent="0.3">
      <c r="A1443" s="43" t="s">
        <v>465</v>
      </c>
      <c r="B1443" s="3">
        <v>45912</v>
      </c>
      <c r="C1443" s="3">
        <v>45912</v>
      </c>
      <c r="D1443" s="43" t="s">
        <v>3232</v>
      </c>
      <c r="E1443" s="43" t="s">
        <v>2552</v>
      </c>
      <c r="F1443" s="43" t="s">
        <v>2554</v>
      </c>
      <c r="G1443">
        <v>480</v>
      </c>
      <c r="H1443">
        <v>480</v>
      </c>
      <c r="I1443" s="43" t="s">
        <v>2553</v>
      </c>
      <c r="J1443" s="43" t="s">
        <v>1035</v>
      </c>
      <c r="K1443" s="43" t="s">
        <v>178</v>
      </c>
      <c r="L1443" s="43" t="str">
        <f>IF(AND(Home!$A$1&gt;=Leave[[#This Row],[Start Time]],Home!$A$1&lt;=Leave[[#This Row],[End Time]]),"Aplica","No Aplica")</f>
        <v>No Aplica</v>
      </c>
      <c r="M1443" s="43" t="str">
        <f>IF(AND(Home!$A$1&gt;=Leave[[#This Row],[Start Time]],Home!$A$1&lt;=Leave[[#This Row],[End Time]]),Home!$A$1,"No Aplica")</f>
        <v>No Aplica</v>
      </c>
      <c r="N1443" s="43" t="str">
        <f>Leave[[#This Row],[User Code (Owning User) (Usuario)]]&amp;Leave[[#This Row],[fecha activa]]</f>
        <v>MIE2025270824213No Aplica</v>
      </c>
    </row>
    <row r="1444" spans="1:14" x14ac:dyDescent="0.3">
      <c r="A1444" s="43" t="s">
        <v>465</v>
      </c>
      <c r="B1444" s="3">
        <v>45911</v>
      </c>
      <c r="C1444" s="3">
        <v>45911</v>
      </c>
      <c r="D1444" s="43" t="s">
        <v>3233</v>
      </c>
      <c r="E1444" s="43" t="s">
        <v>2552</v>
      </c>
      <c r="F1444" s="43" t="s">
        <v>2554</v>
      </c>
      <c r="G1444">
        <v>480</v>
      </c>
      <c r="H1444">
        <v>480</v>
      </c>
      <c r="I1444" s="43" t="s">
        <v>2553</v>
      </c>
      <c r="J1444" s="43" t="s">
        <v>1035</v>
      </c>
      <c r="K1444" s="43" t="s">
        <v>178</v>
      </c>
      <c r="L1444" s="43" t="str">
        <f>IF(AND(Home!$A$1&gt;=Leave[[#This Row],[Start Time]],Home!$A$1&lt;=Leave[[#This Row],[End Time]]),"Aplica","No Aplica")</f>
        <v>No Aplica</v>
      </c>
      <c r="M1444" s="43" t="str">
        <f>IF(AND(Home!$A$1&gt;=Leave[[#This Row],[Start Time]],Home!$A$1&lt;=Leave[[#This Row],[End Time]]),Home!$A$1,"No Aplica")</f>
        <v>No Aplica</v>
      </c>
      <c r="N1444" s="43" t="str">
        <f>Leave[[#This Row],[User Code (Owning User) (Usuario)]]&amp;Leave[[#This Row],[fecha activa]]</f>
        <v>MIE2025270824213No Aplica</v>
      </c>
    </row>
    <row r="1445" spans="1:14" x14ac:dyDescent="0.3">
      <c r="A1445" s="43" t="s">
        <v>465</v>
      </c>
      <c r="B1445" s="3">
        <v>45910</v>
      </c>
      <c r="C1445" s="3">
        <v>45910</v>
      </c>
      <c r="D1445" s="43" t="s">
        <v>3233</v>
      </c>
      <c r="E1445" s="43" t="s">
        <v>2552</v>
      </c>
      <c r="F1445" s="43" t="s">
        <v>2554</v>
      </c>
      <c r="G1445">
        <v>480</v>
      </c>
      <c r="H1445">
        <v>480</v>
      </c>
      <c r="I1445" s="43" t="s">
        <v>2553</v>
      </c>
      <c r="J1445" s="43" t="s">
        <v>1035</v>
      </c>
      <c r="K1445" s="43" t="s">
        <v>178</v>
      </c>
      <c r="L1445" s="43" t="str">
        <f>IF(AND(Home!$A$1&gt;=Leave[[#This Row],[Start Time]],Home!$A$1&lt;=Leave[[#This Row],[End Time]]),"Aplica","No Aplica")</f>
        <v>No Aplica</v>
      </c>
      <c r="M1445" s="43" t="str">
        <f>IF(AND(Home!$A$1&gt;=Leave[[#This Row],[Start Time]],Home!$A$1&lt;=Leave[[#This Row],[End Time]]),Home!$A$1,"No Aplica")</f>
        <v>No Aplica</v>
      </c>
      <c r="N1445" s="43" t="str">
        <f>Leave[[#This Row],[User Code (Owning User) (Usuario)]]&amp;Leave[[#This Row],[fecha activa]]</f>
        <v>MIE2025270824213No Aplica</v>
      </c>
    </row>
    <row r="1446" spans="1:14" x14ac:dyDescent="0.3">
      <c r="A1446" s="43" t="s">
        <v>465</v>
      </c>
      <c r="B1446" s="3">
        <v>45910</v>
      </c>
      <c r="C1446" s="3">
        <v>45910</v>
      </c>
      <c r="D1446" s="43" t="s">
        <v>3233</v>
      </c>
      <c r="E1446" s="43" t="s">
        <v>2552</v>
      </c>
      <c r="F1446" s="43" t="s">
        <v>2554</v>
      </c>
      <c r="G1446">
        <v>480</v>
      </c>
      <c r="H1446">
        <v>480</v>
      </c>
      <c r="I1446" s="43" t="s">
        <v>2553</v>
      </c>
      <c r="J1446" s="43" t="s">
        <v>1035</v>
      </c>
      <c r="K1446" s="43" t="s">
        <v>178</v>
      </c>
      <c r="L1446" s="43" t="str">
        <f>IF(AND(Home!$A$1&gt;=Leave[[#This Row],[Start Time]],Home!$A$1&lt;=Leave[[#This Row],[End Time]]),"Aplica","No Aplica")</f>
        <v>No Aplica</v>
      </c>
      <c r="M1446" s="43" t="str">
        <f>IF(AND(Home!$A$1&gt;=Leave[[#This Row],[Start Time]],Home!$A$1&lt;=Leave[[#This Row],[End Time]]),Home!$A$1,"No Aplica")</f>
        <v>No Aplica</v>
      </c>
      <c r="N1446" s="43" t="str">
        <f>Leave[[#This Row],[User Code (Owning User) (Usuario)]]&amp;Leave[[#This Row],[fecha activa]]</f>
        <v>MIE2025270824213No Aplica</v>
      </c>
    </row>
    <row r="1447" spans="1:14" x14ac:dyDescent="0.3">
      <c r="A1447" s="43" t="s">
        <v>2300</v>
      </c>
      <c r="B1447" s="3">
        <v>45909</v>
      </c>
      <c r="C1447" s="3">
        <v>45909</v>
      </c>
      <c r="D1447" s="43" t="s">
        <v>1404</v>
      </c>
      <c r="E1447" s="43" t="s">
        <v>2552</v>
      </c>
      <c r="F1447" s="43" t="s">
        <v>2554</v>
      </c>
      <c r="G1447">
        <v>480</v>
      </c>
      <c r="H1447">
        <v>480</v>
      </c>
      <c r="I1447" s="43" t="s">
        <v>2553</v>
      </c>
      <c r="J1447" s="43" t="s">
        <v>1035</v>
      </c>
      <c r="K1447" s="43" t="s">
        <v>178</v>
      </c>
      <c r="L1447" s="43" t="str">
        <f>IF(AND(Home!$A$1&gt;=Leave[[#This Row],[Start Time]],Home!$A$1&lt;=Leave[[#This Row],[End Time]]),"Aplica","No Aplica")</f>
        <v>No Aplica</v>
      </c>
      <c r="M1447" s="43" t="str">
        <f>IF(AND(Home!$A$1&gt;=Leave[[#This Row],[Start Time]],Home!$A$1&lt;=Leave[[#This Row],[End Time]]),Home!$A$1,"No Aplica")</f>
        <v>No Aplica</v>
      </c>
      <c r="N1447" s="43" t="str">
        <f>Leave[[#This Row],[User Code (Owning User) (Usuario)]]&amp;Leave[[#This Row],[fecha activa]]</f>
        <v>MIE2025270824213No Aplica</v>
      </c>
    </row>
    <row r="1448" spans="1:14" x14ac:dyDescent="0.3">
      <c r="A1448" s="43" t="s">
        <v>468</v>
      </c>
      <c r="B1448" s="3">
        <v>45921</v>
      </c>
      <c r="C1448" s="3">
        <v>45921</v>
      </c>
      <c r="D1448" s="43" t="s">
        <v>599</v>
      </c>
      <c r="E1448" s="43" t="s">
        <v>2552</v>
      </c>
      <c r="F1448" s="43" t="s">
        <v>2554</v>
      </c>
      <c r="G1448">
        <v>540</v>
      </c>
      <c r="H1448">
        <v>540</v>
      </c>
      <c r="I1448" s="43" t="s">
        <v>2553</v>
      </c>
      <c r="J1448" s="43" t="s">
        <v>1035</v>
      </c>
      <c r="K1448" s="43" t="s">
        <v>178</v>
      </c>
      <c r="L1448" s="43" t="str">
        <f>IF(AND(Home!$A$1&gt;=Leave[[#This Row],[Start Time]],Home!$A$1&lt;=Leave[[#This Row],[End Time]]),"Aplica","No Aplica")</f>
        <v>No Aplica</v>
      </c>
      <c r="M1448" s="43" t="str">
        <f>IF(AND(Home!$A$1&gt;=Leave[[#This Row],[Start Time]],Home!$A$1&lt;=Leave[[#This Row],[End Time]]),Home!$A$1,"No Aplica")</f>
        <v>No Aplica</v>
      </c>
      <c r="N1448" s="43" t="str">
        <f>Leave[[#This Row],[User Code (Owning User) (Usuario)]]&amp;Leave[[#This Row],[fecha activa]]</f>
        <v>MIE2025270824213No Aplica</v>
      </c>
    </row>
    <row r="1449" spans="1:14" x14ac:dyDescent="0.3">
      <c r="A1449" s="43" t="s">
        <v>476</v>
      </c>
      <c r="B1449" s="3">
        <v>45906</v>
      </c>
      <c r="C1449" s="3">
        <v>45906</v>
      </c>
      <c r="D1449" s="43" t="s">
        <v>3106</v>
      </c>
      <c r="E1449" s="43" t="s">
        <v>2552</v>
      </c>
      <c r="F1449" s="43" t="s">
        <v>2554</v>
      </c>
      <c r="G1449">
        <v>420</v>
      </c>
      <c r="H1449">
        <v>420</v>
      </c>
      <c r="I1449" s="43" t="s">
        <v>2553</v>
      </c>
      <c r="J1449" s="43" t="s">
        <v>1035</v>
      </c>
      <c r="K1449" s="43" t="s">
        <v>178</v>
      </c>
      <c r="L1449" s="43" t="str">
        <f>IF(AND(Home!$A$1&gt;=Leave[[#This Row],[Start Time]],Home!$A$1&lt;=Leave[[#This Row],[End Time]]),"Aplica","No Aplica")</f>
        <v>No Aplica</v>
      </c>
      <c r="M1449" s="43" t="str">
        <f>IF(AND(Home!$A$1&gt;=Leave[[#This Row],[Start Time]],Home!$A$1&lt;=Leave[[#This Row],[End Time]]),Home!$A$1,"No Aplica")</f>
        <v>No Aplica</v>
      </c>
      <c r="N1449" s="43" t="str">
        <f>Leave[[#This Row],[User Code (Owning User) (Usuario)]]&amp;Leave[[#This Row],[fecha activa]]</f>
        <v>MIE2025270824213No Aplica</v>
      </c>
    </row>
    <row r="1450" spans="1:14" x14ac:dyDescent="0.3">
      <c r="A1450" s="43" t="s">
        <v>471</v>
      </c>
      <c r="B1450" s="3">
        <v>45904</v>
      </c>
      <c r="C1450" s="3">
        <v>45904</v>
      </c>
      <c r="D1450" s="43" t="s">
        <v>621</v>
      </c>
      <c r="E1450" s="43" t="s">
        <v>2552</v>
      </c>
      <c r="F1450" s="43" t="s">
        <v>2554</v>
      </c>
      <c r="G1450">
        <v>120</v>
      </c>
      <c r="H1450">
        <v>120</v>
      </c>
      <c r="I1450" s="43" t="s">
        <v>2553</v>
      </c>
      <c r="J1450" s="43" t="s">
        <v>1035</v>
      </c>
      <c r="K1450" s="43" t="s">
        <v>178</v>
      </c>
      <c r="L1450" s="43" t="str">
        <f>IF(AND(Home!$A$1&gt;=Leave[[#This Row],[Start Time]],Home!$A$1&lt;=Leave[[#This Row],[End Time]]),"Aplica","No Aplica")</f>
        <v>No Aplica</v>
      </c>
      <c r="M1450" s="43" t="str">
        <f>IF(AND(Home!$A$1&gt;=Leave[[#This Row],[Start Time]],Home!$A$1&lt;=Leave[[#This Row],[End Time]]),Home!$A$1,"No Aplica")</f>
        <v>No Aplica</v>
      </c>
      <c r="N1450" s="43" t="str">
        <f>Leave[[#This Row],[User Code (Owning User) (Usuario)]]&amp;Leave[[#This Row],[fecha activa]]</f>
        <v>MIE2025270824213No Aplica</v>
      </c>
    </row>
    <row r="1451" spans="1:14" x14ac:dyDescent="0.3">
      <c r="A1451" s="43" t="s">
        <v>471</v>
      </c>
      <c r="B1451" s="3">
        <v>45903</v>
      </c>
      <c r="C1451" s="3">
        <v>45903</v>
      </c>
      <c r="D1451" s="43" t="s">
        <v>621</v>
      </c>
      <c r="E1451" s="43" t="s">
        <v>2552</v>
      </c>
      <c r="F1451" s="43" t="s">
        <v>2554</v>
      </c>
      <c r="G1451">
        <v>120</v>
      </c>
      <c r="H1451">
        <v>120</v>
      </c>
      <c r="I1451" s="43" t="s">
        <v>2553</v>
      </c>
      <c r="J1451" s="43" t="s">
        <v>1035</v>
      </c>
      <c r="K1451" s="43" t="s">
        <v>178</v>
      </c>
      <c r="L1451" s="43" t="str">
        <f>IF(AND(Home!$A$1&gt;=Leave[[#This Row],[Start Time]],Home!$A$1&lt;=Leave[[#This Row],[End Time]]),"Aplica","No Aplica")</f>
        <v>No Aplica</v>
      </c>
      <c r="M1451" s="43" t="str">
        <f>IF(AND(Home!$A$1&gt;=Leave[[#This Row],[Start Time]],Home!$A$1&lt;=Leave[[#This Row],[End Time]]),Home!$A$1,"No Aplica")</f>
        <v>No Aplica</v>
      </c>
      <c r="N1451" s="43" t="str">
        <f>Leave[[#This Row],[User Code (Owning User) (Usuario)]]&amp;Leave[[#This Row],[fecha activa]]</f>
        <v>MIE2025270824213No Aplica</v>
      </c>
    </row>
    <row r="1452" spans="1:14" x14ac:dyDescent="0.3">
      <c r="A1452" s="43" t="s">
        <v>468</v>
      </c>
      <c r="B1452" s="3">
        <v>45914</v>
      </c>
      <c r="C1452" s="3">
        <v>45914</v>
      </c>
      <c r="D1452" s="43" t="s">
        <v>497</v>
      </c>
      <c r="E1452" s="43" t="s">
        <v>2552</v>
      </c>
      <c r="F1452" s="43" t="s">
        <v>2554</v>
      </c>
      <c r="G1452">
        <v>540</v>
      </c>
      <c r="H1452">
        <v>540</v>
      </c>
      <c r="I1452" s="43" t="s">
        <v>2553</v>
      </c>
      <c r="J1452" s="43" t="s">
        <v>1035</v>
      </c>
      <c r="K1452" s="43" t="s">
        <v>178</v>
      </c>
      <c r="L1452" s="43" t="str">
        <f>IF(AND(Home!$A$1&gt;=Leave[[#This Row],[Start Time]],Home!$A$1&lt;=Leave[[#This Row],[End Time]]),"Aplica","No Aplica")</f>
        <v>No Aplica</v>
      </c>
      <c r="M1452" s="43" t="str">
        <f>IF(AND(Home!$A$1&gt;=Leave[[#This Row],[Start Time]],Home!$A$1&lt;=Leave[[#This Row],[End Time]]),Home!$A$1,"No Aplica")</f>
        <v>No Aplica</v>
      </c>
      <c r="N1452" s="43" t="str">
        <f>Leave[[#This Row],[User Code (Owning User) (Usuario)]]&amp;Leave[[#This Row],[fecha activa]]</f>
        <v>MIE2025270824213No Aplica</v>
      </c>
    </row>
    <row r="1453" spans="1:14" x14ac:dyDescent="0.3">
      <c r="A1453" s="43" t="s">
        <v>468</v>
      </c>
      <c r="B1453" s="3">
        <v>45907</v>
      </c>
      <c r="C1453" s="3">
        <v>45907</v>
      </c>
      <c r="D1453" s="43" t="s">
        <v>495</v>
      </c>
      <c r="E1453" s="43" t="s">
        <v>2552</v>
      </c>
      <c r="F1453" s="43" t="s">
        <v>2554</v>
      </c>
      <c r="G1453">
        <v>540</v>
      </c>
      <c r="H1453">
        <v>540</v>
      </c>
      <c r="I1453" s="43" t="s">
        <v>2553</v>
      </c>
      <c r="J1453" s="43" t="s">
        <v>1035</v>
      </c>
      <c r="K1453" s="43" t="s">
        <v>178</v>
      </c>
      <c r="L1453" s="43" t="str">
        <f>IF(AND(Home!$A$1&gt;=Leave[[#This Row],[Start Time]],Home!$A$1&lt;=Leave[[#This Row],[End Time]]),"Aplica","No Aplica")</f>
        <v>No Aplica</v>
      </c>
      <c r="M1453" s="43" t="str">
        <f>IF(AND(Home!$A$1&gt;=Leave[[#This Row],[Start Time]],Home!$A$1&lt;=Leave[[#This Row],[End Time]]),Home!$A$1,"No Aplica")</f>
        <v>No Aplica</v>
      </c>
      <c r="N1453" s="43" t="str">
        <f>Leave[[#This Row],[User Code (Owning User) (Usuario)]]&amp;Leave[[#This Row],[fecha activa]]</f>
        <v>MIE2025270824213No Aplica</v>
      </c>
    </row>
    <row r="1454" spans="1:14" x14ac:dyDescent="0.3">
      <c r="A1454" s="43" t="s">
        <v>468</v>
      </c>
      <c r="B1454" s="3">
        <v>45928</v>
      </c>
      <c r="C1454" s="3">
        <v>45928</v>
      </c>
      <c r="D1454" s="43" t="s">
        <v>2342</v>
      </c>
      <c r="E1454" s="43" t="s">
        <v>2395</v>
      </c>
      <c r="F1454" s="43" t="s">
        <v>2397</v>
      </c>
      <c r="G1454">
        <v>540</v>
      </c>
      <c r="H1454">
        <v>540</v>
      </c>
      <c r="I1454" s="43" t="s">
        <v>2396</v>
      </c>
      <c r="J1454" s="43" t="s">
        <v>1975</v>
      </c>
      <c r="K1454" s="43" t="s">
        <v>178</v>
      </c>
      <c r="L1454" s="43" t="str">
        <f>IF(AND(Home!$A$1&gt;=Leave[[#This Row],[Start Time]],Home!$A$1&lt;=Leave[[#This Row],[End Time]]),"Aplica","No Aplica")</f>
        <v>No Aplica</v>
      </c>
      <c r="M1454" s="43" t="str">
        <f>IF(AND(Home!$A$1&gt;=Leave[[#This Row],[Start Time]],Home!$A$1&lt;=Leave[[#This Row],[End Time]]),Home!$A$1,"No Aplica")</f>
        <v>No Aplica</v>
      </c>
      <c r="N1454" s="43" t="str">
        <f>Leave[[#This Row],[User Code (Owning User) (Usuario)]]&amp;Leave[[#This Row],[fecha activa]]</f>
        <v>MIE2025120824041No Aplica</v>
      </c>
    </row>
    <row r="1455" spans="1:14" x14ac:dyDescent="0.3">
      <c r="A1455" s="43" t="s">
        <v>601</v>
      </c>
      <c r="B1455" s="3">
        <v>45912</v>
      </c>
      <c r="C1455" s="3">
        <v>45912</v>
      </c>
      <c r="D1455" s="43" t="s">
        <v>3440</v>
      </c>
      <c r="E1455" s="43" t="s">
        <v>2395</v>
      </c>
      <c r="F1455" s="43" t="s">
        <v>2397</v>
      </c>
      <c r="G1455">
        <v>60</v>
      </c>
      <c r="H1455">
        <v>60</v>
      </c>
      <c r="I1455" s="43" t="s">
        <v>2396</v>
      </c>
      <c r="J1455" s="43" t="s">
        <v>1975</v>
      </c>
      <c r="K1455" s="43" t="s">
        <v>178</v>
      </c>
      <c r="L1455" s="43" t="str">
        <f>IF(AND(Home!$A$1&gt;=Leave[[#This Row],[Start Time]],Home!$A$1&lt;=Leave[[#This Row],[End Time]]),"Aplica","No Aplica")</f>
        <v>No Aplica</v>
      </c>
      <c r="M1455" s="43" t="str">
        <f>IF(AND(Home!$A$1&gt;=Leave[[#This Row],[Start Time]],Home!$A$1&lt;=Leave[[#This Row],[End Time]]),Home!$A$1,"No Aplica")</f>
        <v>No Aplica</v>
      </c>
      <c r="N1455" s="43" t="str">
        <f>Leave[[#This Row],[User Code (Owning User) (Usuario)]]&amp;Leave[[#This Row],[fecha activa]]</f>
        <v>MIE2025120824041No Aplica</v>
      </c>
    </row>
    <row r="1456" spans="1:14" x14ac:dyDescent="0.3">
      <c r="A1456" s="43" t="s">
        <v>468</v>
      </c>
      <c r="B1456" s="3">
        <v>45908</v>
      </c>
      <c r="C1456" s="3">
        <v>45908</v>
      </c>
      <c r="D1456" s="43" t="s">
        <v>2086</v>
      </c>
      <c r="E1456" s="43" t="s">
        <v>2395</v>
      </c>
      <c r="F1456" s="43" t="s">
        <v>2397</v>
      </c>
      <c r="G1456">
        <v>540</v>
      </c>
      <c r="H1456">
        <v>540</v>
      </c>
      <c r="I1456" s="43" t="s">
        <v>2396</v>
      </c>
      <c r="J1456" s="43" t="s">
        <v>1975</v>
      </c>
      <c r="K1456" s="43" t="s">
        <v>178</v>
      </c>
      <c r="L1456" s="43" t="str">
        <f>IF(AND(Home!$A$1&gt;=Leave[[#This Row],[Start Time]],Home!$A$1&lt;=Leave[[#This Row],[End Time]]),"Aplica","No Aplica")</f>
        <v>No Aplica</v>
      </c>
      <c r="M1456" s="43" t="str">
        <f>IF(AND(Home!$A$1&gt;=Leave[[#This Row],[Start Time]],Home!$A$1&lt;=Leave[[#This Row],[End Time]]),Home!$A$1,"No Aplica")</f>
        <v>No Aplica</v>
      </c>
      <c r="N1456" s="43" t="str">
        <f>Leave[[#This Row],[User Code (Owning User) (Usuario)]]&amp;Leave[[#This Row],[fecha activa]]</f>
        <v>MIE2025120824041No Aplica</v>
      </c>
    </row>
    <row r="1457" spans="1:14" x14ac:dyDescent="0.3">
      <c r="A1457" s="43" t="s">
        <v>471</v>
      </c>
      <c r="B1457" s="3">
        <v>45905</v>
      </c>
      <c r="C1457" s="3">
        <v>45905</v>
      </c>
      <c r="D1457" s="43" t="s">
        <v>2984</v>
      </c>
      <c r="E1457" s="43" t="s">
        <v>2395</v>
      </c>
      <c r="F1457" s="43" t="s">
        <v>2397</v>
      </c>
      <c r="G1457">
        <v>150</v>
      </c>
      <c r="H1457">
        <v>150</v>
      </c>
      <c r="I1457" s="43" t="s">
        <v>2396</v>
      </c>
      <c r="J1457" s="43" t="s">
        <v>1975</v>
      </c>
      <c r="K1457" s="43" t="s">
        <v>178</v>
      </c>
      <c r="L1457" s="43" t="str">
        <f>IF(AND(Home!$A$1&gt;=Leave[[#This Row],[Start Time]],Home!$A$1&lt;=Leave[[#This Row],[End Time]]),"Aplica","No Aplica")</f>
        <v>No Aplica</v>
      </c>
      <c r="M1457" s="43" t="str">
        <f>IF(AND(Home!$A$1&gt;=Leave[[#This Row],[Start Time]],Home!$A$1&lt;=Leave[[#This Row],[End Time]]),Home!$A$1,"No Aplica")</f>
        <v>No Aplica</v>
      </c>
      <c r="N1457" s="43" t="str">
        <f>Leave[[#This Row],[User Code (Owning User) (Usuario)]]&amp;Leave[[#This Row],[fecha activa]]</f>
        <v>MIE2025120824041No Aplica</v>
      </c>
    </row>
    <row r="1458" spans="1:14" x14ac:dyDescent="0.3">
      <c r="A1458" s="43" t="s">
        <v>471</v>
      </c>
      <c r="B1458" s="3">
        <v>45903</v>
      </c>
      <c r="C1458" s="3">
        <v>45903</v>
      </c>
      <c r="D1458" s="43" t="s">
        <v>2853</v>
      </c>
      <c r="E1458" s="43" t="s">
        <v>2395</v>
      </c>
      <c r="F1458" s="43" t="s">
        <v>2397</v>
      </c>
      <c r="G1458">
        <v>180</v>
      </c>
      <c r="H1458">
        <v>180</v>
      </c>
      <c r="I1458" s="43" t="s">
        <v>2396</v>
      </c>
      <c r="J1458" s="43" t="s">
        <v>1975</v>
      </c>
      <c r="K1458" s="43" t="s">
        <v>178</v>
      </c>
      <c r="L1458" s="43" t="str">
        <f>IF(AND(Home!$A$1&gt;=Leave[[#This Row],[Start Time]],Home!$A$1&lt;=Leave[[#This Row],[End Time]]),"Aplica","No Aplica")</f>
        <v>No Aplica</v>
      </c>
      <c r="M1458" s="43" t="str">
        <f>IF(AND(Home!$A$1&gt;=Leave[[#This Row],[Start Time]],Home!$A$1&lt;=Leave[[#This Row],[End Time]]),Home!$A$1,"No Aplica")</f>
        <v>No Aplica</v>
      </c>
      <c r="N1458" s="43" t="str">
        <f>Leave[[#This Row],[User Code (Owning User) (Usuario)]]&amp;Leave[[#This Row],[fecha activa]]</f>
        <v>MIE2025120824041No Aplica</v>
      </c>
    </row>
    <row r="1459" spans="1:14" x14ac:dyDescent="0.3">
      <c r="A1459" s="43" t="s">
        <v>468</v>
      </c>
      <c r="B1459" s="3">
        <v>45914</v>
      </c>
      <c r="C1459" s="3">
        <v>45914</v>
      </c>
      <c r="D1459" s="43" t="s">
        <v>635</v>
      </c>
      <c r="E1459" s="43" t="s">
        <v>2395</v>
      </c>
      <c r="F1459" s="43" t="s">
        <v>2397</v>
      </c>
      <c r="G1459">
        <v>540</v>
      </c>
      <c r="H1459">
        <v>540</v>
      </c>
      <c r="I1459" s="43" t="s">
        <v>2396</v>
      </c>
      <c r="J1459" s="43" t="s">
        <v>1975</v>
      </c>
      <c r="K1459" s="43" t="s">
        <v>178</v>
      </c>
      <c r="L1459" s="43" t="str">
        <f>IF(AND(Home!$A$1&gt;=Leave[[#This Row],[Start Time]],Home!$A$1&lt;=Leave[[#This Row],[End Time]]),"Aplica","No Aplica")</f>
        <v>No Aplica</v>
      </c>
      <c r="M1459" s="43" t="str">
        <f>IF(AND(Home!$A$1&gt;=Leave[[#This Row],[Start Time]],Home!$A$1&lt;=Leave[[#This Row],[End Time]]),Home!$A$1,"No Aplica")</f>
        <v>No Aplica</v>
      </c>
      <c r="N1459" s="43" t="str">
        <f>Leave[[#This Row],[User Code (Owning User) (Usuario)]]&amp;Leave[[#This Row],[fecha activa]]</f>
        <v>MIE2025120824041No Aplica</v>
      </c>
    </row>
    <row r="1460" spans="1:14" x14ac:dyDescent="0.3">
      <c r="A1460" s="43" t="s">
        <v>468</v>
      </c>
      <c r="B1460" s="3">
        <v>45907</v>
      </c>
      <c r="C1460" s="3">
        <v>45907</v>
      </c>
      <c r="D1460" s="43" t="s">
        <v>2086</v>
      </c>
      <c r="E1460" s="43" t="s">
        <v>2395</v>
      </c>
      <c r="F1460" s="43" t="s">
        <v>2397</v>
      </c>
      <c r="G1460">
        <v>540</v>
      </c>
      <c r="H1460">
        <v>540</v>
      </c>
      <c r="I1460" s="43" t="s">
        <v>2396</v>
      </c>
      <c r="J1460" s="43" t="s">
        <v>1975</v>
      </c>
      <c r="K1460" s="43" t="s">
        <v>178</v>
      </c>
      <c r="L1460" s="43" t="str">
        <f>IF(AND(Home!$A$1&gt;=Leave[[#This Row],[Start Time]],Home!$A$1&lt;=Leave[[#This Row],[End Time]]),"Aplica","No Aplica")</f>
        <v>No Aplica</v>
      </c>
      <c r="M1460" s="43" t="str">
        <f>IF(AND(Home!$A$1&gt;=Leave[[#This Row],[Start Time]],Home!$A$1&lt;=Leave[[#This Row],[End Time]]),Home!$A$1,"No Aplica")</f>
        <v>No Aplica</v>
      </c>
      <c r="N1460" s="43" t="str">
        <f>Leave[[#This Row],[User Code (Owning User) (Usuario)]]&amp;Leave[[#This Row],[fecha activa]]</f>
        <v>MIE2025120824041No Aplica</v>
      </c>
    </row>
    <row r="1461" spans="1:14" x14ac:dyDescent="0.3">
      <c r="A1461" s="43" t="s">
        <v>468</v>
      </c>
      <c r="B1461" s="3">
        <v>45907</v>
      </c>
      <c r="C1461" s="3">
        <v>45907</v>
      </c>
      <c r="D1461" s="43" t="s">
        <v>2342</v>
      </c>
      <c r="E1461" s="43" t="s">
        <v>2395</v>
      </c>
      <c r="F1461" s="43" t="s">
        <v>2397</v>
      </c>
      <c r="G1461">
        <v>0</v>
      </c>
      <c r="H1461">
        <v>0</v>
      </c>
      <c r="I1461" s="43" t="s">
        <v>2396</v>
      </c>
      <c r="J1461" s="43" t="s">
        <v>1975</v>
      </c>
      <c r="K1461" s="43" t="s">
        <v>178</v>
      </c>
      <c r="L1461" s="43" t="str">
        <f>IF(AND(Home!$A$1&gt;=Leave[[#This Row],[Start Time]],Home!$A$1&lt;=Leave[[#This Row],[End Time]]),"Aplica","No Aplica")</f>
        <v>No Aplica</v>
      </c>
      <c r="M1461" s="43" t="str">
        <f>IF(AND(Home!$A$1&gt;=Leave[[#This Row],[Start Time]],Home!$A$1&lt;=Leave[[#This Row],[End Time]]),Home!$A$1,"No Aplica")</f>
        <v>No Aplica</v>
      </c>
      <c r="N1461" s="43" t="str">
        <f>Leave[[#This Row],[User Code (Owning User) (Usuario)]]&amp;Leave[[#This Row],[fecha activa]]</f>
        <v>MIE2025120824041No Aplica</v>
      </c>
    </row>
    <row r="1462" spans="1:14" x14ac:dyDescent="0.3">
      <c r="A1462" s="43" t="s">
        <v>471</v>
      </c>
      <c r="B1462" s="3">
        <v>45912</v>
      </c>
      <c r="C1462" s="3">
        <v>45912</v>
      </c>
      <c r="D1462" s="43" t="s">
        <v>3448</v>
      </c>
      <c r="E1462" s="43" t="s">
        <v>2133</v>
      </c>
      <c r="F1462" s="43" t="s">
        <v>2135</v>
      </c>
      <c r="G1462">
        <v>150</v>
      </c>
      <c r="H1462">
        <v>150</v>
      </c>
      <c r="I1462" s="43" t="s">
        <v>2134</v>
      </c>
      <c r="J1462" s="43" t="s">
        <v>1036</v>
      </c>
      <c r="K1462" s="43" t="s">
        <v>178</v>
      </c>
      <c r="L1462" s="43" t="str">
        <f>IF(AND(Home!$A$1&gt;=Leave[[#This Row],[Start Time]],Home!$A$1&lt;=Leave[[#This Row],[End Time]]),"Aplica","No Aplica")</f>
        <v>No Aplica</v>
      </c>
      <c r="M1462" s="43" t="str">
        <f>IF(AND(Home!$A$1&gt;=Leave[[#This Row],[Start Time]],Home!$A$1&lt;=Leave[[#This Row],[End Time]]),Home!$A$1,"No Aplica")</f>
        <v>No Aplica</v>
      </c>
      <c r="N1462" s="43" t="str">
        <f>Leave[[#This Row],[User Code (Owning User) (Usuario)]]&amp;Leave[[#This Row],[fecha activa]]</f>
        <v>MIE2025210723784No Aplica</v>
      </c>
    </row>
    <row r="1463" spans="1:14" x14ac:dyDescent="0.3">
      <c r="A1463" s="43" t="s">
        <v>465</v>
      </c>
      <c r="B1463" s="3">
        <v>45923</v>
      </c>
      <c r="C1463" s="3">
        <v>45923</v>
      </c>
      <c r="D1463" s="43" t="s">
        <v>467</v>
      </c>
      <c r="E1463" s="43" t="s">
        <v>910</v>
      </c>
      <c r="F1463" s="43" t="s">
        <v>911</v>
      </c>
      <c r="G1463">
        <v>540</v>
      </c>
      <c r="H1463">
        <v>540</v>
      </c>
      <c r="I1463" s="43" t="s">
        <v>1020</v>
      </c>
      <c r="J1463" s="43" t="s">
        <v>1487</v>
      </c>
      <c r="K1463" s="43" t="s">
        <v>177</v>
      </c>
      <c r="L1463" s="43" t="str">
        <f>IF(AND(Home!$A$1&gt;=Leave[[#This Row],[Start Time]],Home!$A$1&lt;=Leave[[#This Row],[End Time]]),"Aplica","No Aplica")</f>
        <v>No Aplica</v>
      </c>
      <c r="M1463" s="43" t="str">
        <f>IF(AND(Home!$A$1&gt;=Leave[[#This Row],[Start Time]],Home!$A$1&lt;=Leave[[#This Row],[End Time]]),Home!$A$1,"No Aplica")</f>
        <v>No Aplica</v>
      </c>
      <c r="N1463" s="43" t="str">
        <f>Leave[[#This Row],[User Code (Owning User) (Usuario)]]&amp;Leave[[#This Row],[fecha activa]]</f>
        <v>MIE2024161219956No Aplica</v>
      </c>
    </row>
    <row r="1464" spans="1:14" x14ac:dyDescent="0.3">
      <c r="A1464" s="43" t="s">
        <v>465</v>
      </c>
      <c r="B1464" s="3">
        <v>45902</v>
      </c>
      <c r="C1464" s="3">
        <v>45902</v>
      </c>
      <c r="D1464" s="43" t="s">
        <v>467</v>
      </c>
      <c r="E1464" s="43" t="s">
        <v>910</v>
      </c>
      <c r="F1464" s="43" t="s">
        <v>911</v>
      </c>
      <c r="G1464">
        <v>540</v>
      </c>
      <c r="H1464">
        <v>540</v>
      </c>
      <c r="I1464" s="43" t="s">
        <v>1020</v>
      </c>
      <c r="J1464" s="43" t="s">
        <v>1487</v>
      </c>
      <c r="K1464" s="43" t="s">
        <v>177</v>
      </c>
      <c r="L1464" s="43" t="str">
        <f>IF(AND(Home!$A$1&gt;=Leave[[#This Row],[Start Time]],Home!$A$1&lt;=Leave[[#This Row],[End Time]]),"Aplica","No Aplica")</f>
        <v>No Aplica</v>
      </c>
      <c r="M1464" s="43" t="str">
        <f>IF(AND(Home!$A$1&gt;=Leave[[#This Row],[Start Time]],Home!$A$1&lt;=Leave[[#This Row],[End Time]]),Home!$A$1,"No Aplica")</f>
        <v>No Aplica</v>
      </c>
      <c r="N1464" s="43" t="str">
        <f>Leave[[#This Row],[User Code (Owning User) (Usuario)]]&amp;Leave[[#This Row],[fecha activa]]</f>
        <v>MIE2024161219956No Aplica</v>
      </c>
    </row>
    <row r="1465" spans="1:14" x14ac:dyDescent="0.3">
      <c r="A1465" s="43" t="s">
        <v>477</v>
      </c>
      <c r="B1465" s="3">
        <v>45915</v>
      </c>
      <c r="C1465" s="3">
        <v>45930</v>
      </c>
      <c r="D1465" s="43" t="s">
        <v>3837</v>
      </c>
      <c r="E1465" s="43" t="s">
        <v>375</v>
      </c>
      <c r="F1465" s="43" t="s">
        <v>380</v>
      </c>
      <c r="G1465">
        <v>6720</v>
      </c>
      <c r="H1465">
        <v>540</v>
      </c>
      <c r="I1465" s="43" t="s">
        <v>1208</v>
      </c>
      <c r="J1465" s="43" t="s">
        <v>2767</v>
      </c>
      <c r="K1465" s="43" t="s">
        <v>178</v>
      </c>
      <c r="L1465" s="43" t="str">
        <f>IF(AND(Home!$A$1&gt;=Leave[[#This Row],[Start Time]],Home!$A$1&lt;=Leave[[#This Row],[End Time]]),"Aplica","No Aplica")</f>
        <v>Aplica</v>
      </c>
      <c r="M1465" s="43">
        <f>IF(AND(Home!$A$1&gt;=Leave[[#This Row],[Start Time]],Home!$A$1&lt;=Leave[[#This Row],[End Time]]),Home!$A$1,"No Aplica")</f>
        <v>45922</v>
      </c>
      <c r="N1465" s="43" t="str">
        <f>Leave[[#This Row],[User Code (Owning User) (Usuario)]]&amp;Leave[[#This Row],[fecha activa]]</f>
        <v>MIE202302101274945922</v>
      </c>
    </row>
    <row r="1466" spans="1:14" x14ac:dyDescent="0.3">
      <c r="A1466" s="43" t="s">
        <v>477</v>
      </c>
      <c r="B1466" s="3">
        <v>45908</v>
      </c>
      <c r="C1466" s="3">
        <v>45914</v>
      </c>
      <c r="D1466" s="43" t="s">
        <v>1866</v>
      </c>
      <c r="E1466" s="43" t="s">
        <v>375</v>
      </c>
      <c r="F1466" s="43" t="s">
        <v>380</v>
      </c>
      <c r="G1466">
        <v>2940</v>
      </c>
      <c r="H1466">
        <v>540</v>
      </c>
      <c r="I1466" s="43" t="s">
        <v>1208</v>
      </c>
      <c r="J1466" s="43" t="s">
        <v>2767</v>
      </c>
      <c r="K1466" s="43" t="s">
        <v>178</v>
      </c>
      <c r="L1466" s="43" t="str">
        <f>IF(AND(Home!$A$1&gt;=Leave[[#This Row],[Start Time]],Home!$A$1&lt;=Leave[[#This Row],[End Time]]),"Aplica","No Aplica")</f>
        <v>No Aplica</v>
      </c>
      <c r="M1466" s="43" t="str">
        <f>IF(AND(Home!$A$1&gt;=Leave[[#This Row],[Start Time]],Home!$A$1&lt;=Leave[[#This Row],[End Time]]),Home!$A$1,"No Aplica")</f>
        <v>No Aplica</v>
      </c>
      <c r="N1466" s="43" t="str">
        <f>Leave[[#This Row],[User Code (Owning User) (Usuario)]]&amp;Leave[[#This Row],[fecha activa]]</f>
        <v>MIE2023021012749No Aplica</v>
      </c>
    </row>
    <row r="1467" spans="1:14" x14ac:dyDescent="0.3">
      <c r="A1467" s="43" t="s">
        <v>477</v>
      </c>
      <c r="B1467" s="3">
        <v>45901</v>
      </c>
      <c r="C1467" s="3">
        <v>45907</v>
      </c>
      <c r="D1467" s="43" t="s">
        <v>1866</v>
      </c>
      <c r="E1467" s="43" t="s">
        <v>375</v>
      </c>
      <c r="F1467" s="43" t="s">
        <v>380</v>
      </c>
      <c r="G1467">
        <v>2940</v>
      </c>
      <c r="H1467">
        <v>540</v>
      </c>
      <c r="I1467" s="43" t="s">
        <v>1208</v>
      </c>
      <c r="J1467" s="43" t="s">
        <v>2767</v>
      </c>
      <c r="K1467" s="43" t="s">
        <v>178</v>
      </c>
      <c r="L1467" s="43" t="str">
        <f>IF(AND(Home!$A$1&gt;=Leave[[#This Row],[Start Time]],Home!$A$1&lt;=Leave[[#This Row],[End Time]]),"Aplica","No Aplica")</f>
        <v>No Aplica</v>
      </c>
      <c r="M1467" s="43" t="str">
        <f>IF(AND(Home!$A$1&gt;=Leave[[#This Row],[Start Time]],Home!$A$1&lt;=Leave[[#This Row],[End Time]]),Home!$A$1,"No Aplica")</f>
        <v>No Aplica</v>
      </c>
      <c r="N1467" s="43" t="str">
        <f>Leave[[#This Row],[User Code (Owning User) (Usuario)]]&amp;Leave[[#This Row],[fecha activa]]</f>
        <v>MIE2023021012749No Aplica</v>
      </c>
    </row>
    <row r="1468" spans="1:14" x14ac:dyDescent="0.3">
      <c r="A1468" s="43" t="s">
        <v>465</v>
      </c>
      <c r="B1468" s="3">
        <v>45920</v>
      </c>
      <c r="C1468" s="3">
        <v>45920</v>
      </c>
      <c r="D1468" s="43" t="s">
        <v>2947</v>
      </c>
      <c r="E1468" s="43" t="s">
        <v>425</v>
      </c>
      <c r="F1468" s="43" t="s">
        <v>426</v>
      </c>
      <c r="G1468">
        <v>240</v>
      </c>
      <c r="H1468">
        <v>240</v>
      </c>
      <c r="I1468" s="43" t="s">
        <v>1190</v>
      </c>
      <c r="J1468" s="43" t="s">
        <v>2767</v>
      </c>
      <c r="K1468" s="43" t="s">
        <v>178</v>
      </c>
      <c r="L1468" s="43" t="str">
        <f>IF(AND(Home!$A$1&gt;=Leave[[#This Row],[Start Time]],Home!$A$1&lt;=Leave[[#This Row],[End Time]]),"Aplica","No Aplica")</f>
        <v>No Aplica</v>
      </c>
      <c r="M1468" s="43" t="str">
        <f>IF(AND(Home!$A$1&gt;=Leave[[#This Row],[Start Time]],Home!$A$1&lt;=Leave[[#This Row],[End Time]]),Home!$A$1,"No Aplica")</f>
        <v>No Aplica</v>
      </c>
      <c r="N1468" s="43" t="str">
        <f>Leave[[#This Row],[User Code (Owning User) (Usuario)]]&amp;Leave[[#This Row],[fecha activa]]</f>
        <v>MIE2024160114036No Aplica</v>
      </c>
    </row>
    <row r="1469" spans="1:14" x14ac:dyDescent="0.3">
      <c r="A1469" s="43" t="s">
        <v>465</v>
      </c>
      <c r="B1469" s="3">
        <v>45928</v>
      </c>
      <c r="C1469" s="3">
        <v>45928</v>
      </c>
      <c r="D1469" s="43" t="s">
        <v>469</v>
      </c>
      <c r="E1469" s="43" t="s">
        <v>425</v>
      </c>
      <c r="F1469" s="43" t="s">
        <v>426</v>
      </c>
      <c r="G1469">
        <v>1410</v>
      </c>
      <c r="H1469">
        <v>540</v>
      </c>
      <c r="I1469" s="43" t="s">
        <v>1190</v>
      </c>
      <c r="J1469" s="43" t="s">
        <v>2767</v>
      </c>
      <c r="K1469" s="43" t="s">
        <v>178</v>
      </c>
      <c r="L1469" s="43" t="str">
        <f>IF(AND(Home!$A$1&gt;=Leave[[#This Row],[Start Time]],Home!$A$1&lt;=Leave[[#This Row],[End Time]]),"Aplica","No Aplica")</f>
        <v>No Aplica</v>
      </c>
      <c r="M1469" s="43" t="str">
        <f>IF(AND(Home!$A$1&gt;=Leave[[#This Row],[Start Time]],Home!$A$1&lt;=Leave[[#This Row],[End Time]]),Home!$A$1,"No Aplica")</f>
        <v>No Aplica</v>
      </c>
      <c r="N1469" s="43" t="str">
        <f>Leave[[#This Row],[User Code (Owning User) (Usuario)]]&amp;Leave[[#This Row],[fecha activa]]</f>
        <v>MIE2024160114036No Aplica</v>
      </c>
    </row>
    <row r="1470" spans="1:14" x14ac:dyDescent="0.3">
      <c r="A1470" s="43" t="s">
        <v>465</v>
      </c>
      <c r="B1470" s="3">
        <v>45928</v>
      </c>
      <c r="C1470" s="3">
        <v>45928</v>
      </c>
      <c r="D1470" s="43" t="s">
        <v>469</v>
      </c>
      <c r="E1470" s="43" t="s">
        <v>425</v>
      </c>
      <c r="F1470" s="43" t="s">
        <v>426</v>
      </c>
      <c r="G1470">
        <v>1410</v>
      </c>
      <c r="H1470">
        <v>540</v>
      </c>
      <c r="I1470" s="43" t="s">
        <v>1190</v>
      </c>
      <c r="J1470" s="43" t="s">
        <v>2767</v>
      </c>
      <c r="K1470" s="43" t="s">
        <v>178</v>
      </c>
      <c r="L1470" s="43" t="str">
        <f>IF(AND(Home!$A$1&gt;=Leave[[#This Row],[Start Time]],Home!$A$1&lt;=Leave[[#This Row],[End Time]]),"Aplica","No Aplica")</f>
        <v>No Aplica</v>
      </c>
      <c r="M1470" s="43" t="str">
        <f>IF(AND(Home!$A$1&gt;=Leave[[#This Row],[Start Time]],Home!$A$1&lt;=Leave[[#This Row],[End Time]]),Home!$A$1,"No Aplica")</f>
        <v>No Aplica</v>
      </c>
      <c r="N1470" s="43" t="str">
        <f>Leave[[#This Row],[User Code (Owning User) (Usuario)]]&amp;Leave[[#This Row],[fecha activa]]</f>
        <v>MIE2024160114036No Aplica</v>
      </c>
    </row>
    <row r="1471" spans="1:14" x14ac:dyDescent="0.3">
      <c r="A1471" s="43" t="s">
        <v>465</v>
      </c>
      <c r="B1471" s="3">
        <v>45913</v>
      </c>
      <c r="C1471" s="3">
        <v>45913</v>
      </c>
      <c r="D1471" s="43" t="s">
        <v>2947</v>
      </c>
      <c r="E1471" s="43" t="s">
        <v>425</v>
      </c>
      <c r="F1471" s="43" t="s">
        <v>426</v>
      </c>
      <c r="G1471">
        <v>240</v>
      </c>
      <c r="H1471">
        <v>240</v>
      </c>
      <c r="I1471" s="43" t="s">
        <v>1190</v>
      </c>
      <c r="J1471" s="43" t="s">
        <v>2767</v>
      </c>
      <c r="K1471" s="43" t="s">
        <v>178</v>
      </c>
      <c r="L1471" s="43" t="str">
        <f>IF(AND(Home!$A$1&gt;=Leave[[#This Row],[Start Time]],Home!$A$1&lt;=Leave[[#This Row],[End Time]]),"Aplica","No Aplica")</f>
        <v>No Aplica</v>
      </c>
      <c r="M1471" s="43" t="str">
        <f>IF(AND(Home!$A$1&gt;=Leave[[#This Row],[Start Time]],Home!$A$1&lt;=Leave[[#This Row],[End Time]]),Home!$A$1,"No Aplica")</f>
        <v>No Aplica</v>
      </c>
      <c r="N1471" s="43" t="str">
        <f>Leave[[#This Row],[User Code (Owning User) (Usuario)]]&amp;Leave[[#This Row],[fecha activa]]</f>
        <v>MIE2024160114036No Aplica</v>
      </c>
    </row>
    <row r="1472" spans="1:14" x14ac:dyDescent="0.3">
      <c r="A1472" s="43" t="s">
        <v>465</v>
      </c>
      <c r="B1472" s="3">
        <v>45909</v>
      </c>
      <c r="C1472" s="3">
        <v>45909</v>
      </c>
      <c r="D1472" s="43" t="s">
        <v>3296</v>
      </c>
      <c r="E1472" s="43" t="s">
        <v>425</v>
      </c>
      <c r="F1472" s="43" t="s">
        <v>426</v>
      </c>
      <c r="G1472">
        <v>60</v>
      </c>
      <c r="H1472">
        <v>60</v>
      </c>
      <c r="I1472" s="43" t="s">
        <v>1190</v>
      </c>
      <c r="J1472" s="43" t="s">
        <v>2767</v>
      </c>
      <c r="K1472" s="43" t="s">
        <v>178</v>
      </c>
      <c r="L1472" s="43" t="str">
        <f>IF(AND(Home!$A$1&gt;=Leave[[#This Row],[Start Time]],Home!$A$1&lt;=Leave[[#This Row],[End Time]]),"Aplica","No Aplica")</f>
        <v>No Aplica</v>
      </c>
      <c r="M1472" s="43" t="str">
        <f>IF(AND(Home!$A$1&gt;=Leave[[#This Row],[Start Time]],Home!$A$1&lt;=Leave[[#This Row],[End Time]]),Home!$A$1,"No Aplica")</f>
        <v>No Aplica</v>
      </c>
      <c r="N1472" s="43" t="str">
        <f>Leave[[#This Row],[User Code (Owning User) (Usuario)]]&amp;Leave[[#This Row],[fecha activa]]</f>
        <v>MIE2024160114036No Aplica</v>
      </c>
    </row>
    <row r="1473" spans="1:14" x14ac:dyDescent="0.3">
      <c r="A1473" s="43" t="s">
        <v>465</v>
      </c>
      <c r="B1473" s="3">
        <v>45921</v>
      </c>
      <c r="C1473" s="3">
        <v>45921</v>
      </c>
      <c r="D1473" s="43" t="s">
        <v>469</v>
      </c>
      <c r="E1473" s="43" t="s">
        <v>425</v>
      </c>
      <c r="F1473" s="43" t="s">
        <v>426</v>
      </c>
      <c r="G1473">
        <v>1410</v>
      </c>
      <c r="H1473">
        <v>540</v>
      </c>
      <c r="I1473" s="43" t="s">
        <v>1190</v>
      </c>
      <c r="J1473" s="43" t="s">
        <v>2767</v>
      </c>
      <c r="K1473" s="43" t="s">
        <v>178</v>
      </c>
      <c r="L1473" s="43" t="str">
        <f>IF(AND(Home!$A$1&gt;=Leave[[#This Row],[Start Time]],Home!$A$1&lt;=Leave[[#This Row],[End Time]]),"Aplica","No Aplica")</f>
        <v>No Aplica</v>
      </c>
      <c r="M1473" s="43" t="str">
        <f>IF(AND(Home!$A$1&gt;=Leave[[#This Row],[Start Time]],Home!$A$1&lt;=Leave[[#This Row],[End Time]]),Home!$A$1,"No Aplica")</f>
        <v>No Aplica</v>
      </c>
      <c r="N1473" s="43" t="str">
        <f>Leave[[#This Row],[User Code (Owning User) (Usuario)]]&amp;Leave[[#This Row],[fecha activa]]</f>
        <v>MIE2024160114036No Aplica</v>
      </c>
    </row>
    <row r="1474" spans="1:14" x14ac:dyDescent="0.3">
      <c r="A1474" s="43" t="s">
        <v>465</v>
      </c>
      <c r="B1474" s="3">
        <v>45906</v>
      </c>
      <c r="C1474" s="3">
        <v>45906</v>
      </c>
      <c r="D1474" s="43" t="s">
        <v>2947</v>
      </c>
      <c r="E1474" s="43" t="s">
        <v>425</v>
      </c>
      <c r="F1474" s="43" t="s">
        <v>426</v>
      </c>
      <c r="G1474">
        <v>240</v>
      </c>
      <c r="H1474">
        <v>240</v>
      </c>
      <c r="I1474" s="43" t="s">
        <v>1190</v>
      </c>
      <c r="J1474" s="43" t="s">
        <v>2767</v>
      </c>
      <c r="K1474" s="43" t="s">
        <v>178</v>
      </c>
      <c r="L1474" s="43" t="str">
        <f>IF(AND(Home!$A$1&gt;=Leave[[#This Row],[Start Time]],Home!$A$1&lt;=Leave[[#This Row],[End Time]]),"Aplica","No Aplica")</f>
        <v>No Aplica</v>
      </c>
      <c r="M1474" s="43" t="str">
        <f>IF(AND(Home!$A$1&gt;=Leave[[#This Row],[Start Time]],Home!$A$1&lt;=Leave[[#This Row],[End Time]]),Home!$A$1,"No Aplica")</f>
        <v>No Aplica</v>
      </c>
      <c r="N1474" s="43" t="str">
        <f>Leave[[#This Row],[User Code (Owning User) (Usuario)]]&amp;Leave[[#This Row],[fecha activa]]</f>
        <v>MIE2024160114036No Aplica</v>
      </c>
    </row>
    <row r="1475" spans="1:14" x14ac:dyDescent="0.3">
      <c r="A1475" s="43" t="s">
        <v>465</v>
      </c>
      <c r="B1475" s="3">
        <v>45914</v>
      </c>
      <c r="C1475" s="3">
        <v>45914</v>
      </c>
      <c r="D1475" s="43" t="s">
        <v>470</v>
      </c>
      <c r="E1475" s="43" t="s">
        <v>425</v>
      </c>
      <c r="F1475" s="43" t="s">
        <v>426</v>
      </c>
      <c r="G1475">
        <v>1410</v>
      </c>
      <c r="H1475">
        <v>540</v>
      </c>
      <c r="I1475" s="43" t="s">
        <v>1190</v>
      </c>
      <c r="J1475" s="43" t="s">
        <v>2767</v>
      </c>
      <c r="K1475" s="43" t="s">
        <v>178</v>
      </c>
      <c r="L1475" s="43" t="str">
        <f>IF(AND(Home!$A$1&gt;=Leave[[#This Row],[Start Time]],Home!$A$1&lt;=Leave[[#This Row],[End Time]]),"Aplica","No Aplica")</f>
        <v>No Aplica</v>
      </c>
      <c r="M1475" s="43" t="str">
        <f>IF(AND(Home!$A$1&gt;=Leave[[#This Row],[Start Time]],Home!$A$1&lt;=Leave[[#This Row],[End Time]]),Home!$A$1,"No Aplica")</f>
        <v>No Aplica</v>
      </c>
      <c r="N1475" s="43" t="str">
        <f>Leave[[#This Row],[User Code (Owning User) (Usuario)]]&amp;Leave[[#This Row],[fecha activa]]</f>
        <v>MIE2024160114036No Aplica</v>
      </c>
    </row>
    <row r="1476" spans="1:14" x14ac:dyDescent="0.3">
      <c r="A1476" s="43" t="s">
        <v>465</v>
      </c>
      <c r="B1476" s="3">
        <v>45914</v>
      </c>
      <c r="C1476" s="3">
        <v>45914</v>
      </c>
      <c r="D1476" s="43" t="s">
        <v>470</v>
      </c>
      <c r="E1476" s="43" t="s">
        <v>425</v>
      </c>
      <c r="F1476" s="43" t="s">
        <v>426</v>
      </c>
      <c r="G1476">
        <v>1410</v>
      </c>
      <c r="H1476">
        <v>540</v>
      </c>
      <c r="I1476" s="43" t="s">
        <v>1190</v>
      </c>
      <c r="J1476" s="43" t="s">
        <v>2767</v>
      </c>
      <c r="K1476" s="43" t="s">
        <v>178</v>
      </c>
      <c r="L1476" s="43" t="str">
        <f>IF(AND(Home!$A$1&gt;=Leave[[#This Row],[Start Time]],Home!$A$1&lt;=Leave[[#This Row],[End Time]]),"Aplica","No Aplica")</f>
        <v>No Aplica</v>
      </c>
      <c r="M1476" s="43" t="str">
        <f>IF(AND(Home!$A$1&gt;=Leave[[#This Row],[Start Time]],Home!$A$1&lt;=Leave[[#This Row],[End Time]]),Home!$A$1,"No Aplica")</f>
        <v>No Aplica</v>
      </c>
      <c r="N1476" s="43" t="str">
        <f>Leave[[#This Row],[User Code (Owning User) (Usuario)]]&amp;Leave[[#This Row],[fecha activa]]</f>
        <v>MIE2024160114036No Aplica</v>
      </c>
    </row>
    <row r="1477" spans="1:14" x14ac:dyDescent="0.3">
      <c r="A1477" s="43" t="s">
        <v>465</v>
      </c>
      <c r="B1477" s="3">
        <v>45907</v>
      </c>
      <c r="C1477" s="3">
        <v>45907</v>
      </c>
      <c r="D1477" s="43" t="s">
        <v>469</v>
      </c>
      <c r="E1477" s="43" t="s">
        <v>425</v>
      </c>
      <c r="F1477" s="43" t="s">
        <v>426</v>
      </c>
      <c r="G1477">
        <v>1410</v>
      </c>
      <c r="H1477">
        <v>540</v>
      </c>
      <c r="I1477" s="43" t="s">
        <v>1190</v>
      </c>
      <c r="J1477" s="43" t="s">
        <v>2767</v>
      </c>
      <c r="K1477" s="43" t="s">
        <v>178</v>
      </c>
      <c r="L1477" s="43" t="str">
        <f>IF(AND(Home!$A$1&gt;=Leave[[#This Row],[Start Time]],Home!$A$1&lt;=Leave[[#This Row],[End Time]]),"Aplica","No Aplica")</f>
        <v>No Aplica</v>
      </c>
      <c r="M1477" s="43" t="str">
        <f>IF(AND(Home!$A$1&gt;=Leave[[#This Row],[Start Time]],Home!$A$1&lt;=Leave[[#This Row],[End Time]]),Home!$A$1,"No Aplica")</f>
        <v>No Aplica</v>
      </c>
      <c r="N1477" s="43" t="str">
        <f>Leave[[#This Row],[User Code (Owning User) (Usuario)]]&amp;Leave[[#This Row],[fecha activa]]</f>
        <v>MIE2024160114036No Aplica</v>
      </c>
    </row>
    <row r="1478" spans="1:14" x14ac:dyDescent="0.3">
      <c r="A1478" s="43" t="s">
        <v>465</v>
      </c>
      <c r="B1478" s="3">
        <v>45915</v>
      </c>
      <c r="C1478" s="3">
        <v>45915</v>
      </c>
      <c r="D1478" s="43" t="s">
        <v>469</v>
      </c>
      <c r="E1478" s="43" t="s">
        <v>30</v>
      </c>
      <c r="F1478" s="43" t="s">
        <v>31</v>
      </c>
      <c r="G1478">
        <v>540</v>
      </c>
      <c r="H1478">
        <v>540</v>
      </c>
      <c r="I1478" s="43" t="s">
        <v>1242</v>
      </c>
      <c r="J1478" s="43" t="s">
        <v>1046</v>
      </c>
      <c r="K1478" s="43" t="s">
        <v>179</v>
      </c>
      <c r="L1478" s="43" t="str">
        <f>IF(AND(Home!$A$1&gt;=Leave[[#This Row],[Start Time]],Home!$A$1&lt;=Leave[[#This Row],[End Time]]),"Aplica","No Aplica")</f>
        <v>No Aplica</v>
      </c>
      <c r="M1478" s="43" t="str">
        <f>IF(AND(Home!$A$1&gt;=Leave[[#This Row],[Start Time]],Home!$A$1&lt;=Leave[[#This Row],[End Time]]),Home!$A$1,"No Aplica")</f>
        <v>No Aplica</v>
      </c>
      <c r="N1478" s="43" t="str">
        <f>Leave[[#This Row],[User Code (Owning User) (Usuario)]]&amp;Leave[[#This Row],[fecha activa]]</f>
        <v>MIE202221119467No Aplica</v>
      </c>
    </row>
    <row r="1479" spans="1:14" x14ac:dyDescent="0.3">
      <c r="A1479" s="43" t="s">
        <v>465</v>
      </c>
      <c r="B1479" s="3">
        <v>45921</v>
      </c>
      <c r="C1479" s="3">
        <v>45921</v>
      </c>
      <c r="D1479" s="43" t="s">
        <v>469</v>
      </c>
      <c r="E1479" s="43" t="s">
        <v>30</v>
      </c>
      <c r="F1479" s="43" t="s">
        <v>31</v>
      </c>
      <c r="G1479">
        <v>540</v>
      </c>
      <c r="H1479">
        <v>540</v>
      </c>
      <c r="I1479" s="43" t="s">
        <v>1242</v>
      </c>
      <c r="J1479" s="43" t="s">
        <v>1046</v>
      </c>
      <c r="K1479" s="43" t="s">
        <v>179</v>
      </c>
      <c r="L1479" s="43" t="str">
        <f>IF(AND(Home!$A$1&gt;=Leave[[#This Row],[Start Time]],Home!$A$1&lt;=Leave[[#This Row],[End Time]]),"Aplica","No Aplica")</f>
        <v>No Aplica</v>
      </c>
      <c r="M1479" s="43" t="str">
        <f>IF(AND(Home!$A$1&gt;=Leave[[#This Row],[Start Time]],Home!$A$1&lt;=Leave[[#This Row],[End Time]]),Home!$A$1,"No Aplica")</f>
        <v>No Aplica</v>
      </c>
      <c r="N1479" s="43" t="str">
        <f>Leave[[#This Row],[User Code (Owning User) (Usuario)]]&amp;Leave[[#This Row],[fecha activa]]</f>
        <v>MIE202221119467No Aplica</v>
      </c>
    </row>
    <row r="1480" spans="1:14" x14ac:dyDescent="0.3">
      <c r="A1480" s="43" t="s">
        <v>465</v>
      </c>
      <c r="B1480" s="3">
        <v>45920</v>
      </c>
      <c r="C1480" s="3">
        <v>45920</v>
      </c>
      <c r="D1480" s="43" t="s">
        <v>469</v>
      </c>
      <c r="E1480" s="43" t="s">
        <v>30</v>
      </c>
      <c r="F1480" s="43" t="s">
        <v>31</v>
      </c>
      <c r="G1480">
        <v>540</v>
      </c>
      <c r="H1480">
        <v>540</v>
      </c>
      <c r="I1480" s="43" t="s">
        <v>1242</v>
      </c>
      <c r="J1480" s="43" t="s">
        <v>1046</v>
      </c>
      <c r="K1480" s="43" t="s">
        <v>179</v>
      </c>
      <c r="L1480" s="43" t="str">
        <f>IF(AND(Home!$A$1&gt;=Leave[[#This Row],[Start Time]],Home!$A$1&lt;=Leave[[#This Row],[End Time]]),"Aplica","No Aplica")</f>
        <v>No Aplica</v>
      </c>
      <c r="M1480" s="43" t="str">
        <f>IF(AND(Home!$A$1&gt;=Leave[[#This Row],[Start Time]],Home!$A$1&lt;=Leave[[#This Row],[End Time]]),Home!$A$1,"No Aplica")</f>
        <v>No Aplica</v>
      </c>
      <c r="N1480" s="43" t="str">
        <f>Leave[[#This Row],[User Code (Owning User) (Usuario)]]&amp;Leave[[#This Row],[fecha activa]]</f>
        <v>MIE202221119467No Aplica</v>
      </c>
    </row>
    <row r="1481" spans="1:14" x14ac:dyDescent="0.3">
      <c r="A1481" s="43" t="s">
        <v>465</v>
      </c>
      <c r="B1481" s="3">
        <v>45907</v>
      </c>
      <c r="C1481" s="3">
        <v>45907</v>
      </c>
      <c r="D1481" s="43" t="s">
        <v>469</v>
      </c>
      <c r="E1481" s="43" t="s">
        <v>30</v>
      </c>
      <c r="F1481" s="43" t="s">
        <v>31</v>
      </c>
      <c r="G1481">
        <v>540</v>
      </c>
      <c r="H1481">
        <v>540</v>
      </c>
      <c r="I1481" s="43" t="s">
        <v>1242</v>
      </c>
      <c r="J1481" s="43" t="s">
        <v>1046</v>
      </c>
      <c r="K1481" s="43" t="s">
        <v>179</v>
      </c>
      <c r="L1481" s="43" t="str">
        <f>IF(AND(Home!$A$1&gt;=Leave[[#This Row],[Start Time]],Home!$A$1&lt;=Leave[[#This Row],[End Time]]),"Aplica","No Aplica")</f>
        <v>No Aplica</v>
      </c>
      <c r="M1481" s="43" t="str">
        <f>IF(AND(Home!$A$1&gt;=Leave[[#This Row],[Start Time]],Home!$A$1&lt;=Leave[[#This Row],[End Time]]),Home!$A$1,"No Aplica")</f>
        <v>No Aplica</v>
      </c>
      <c r="N1481" s="43" t="str">
        <f>Leave[[#This Row],[User Code (Owning User) (Usuario)]]&amp;Leave[[#This Row],[fecha activa]]</f>
        <v>MIE202221119467No Aplica</v>
      </c>
    </row>
    <row r="1482" spans="1:14" x14ac:dyDescent="0.3">
      <c r="A1482" s="43" t="s">
        <v>465</v>
      </c>
      <c r="B1482" s="3">
        <v>45919</v>
      </c>
      <c r="C1482" s="3">
        <v>45919</v>
      </c>
      <c r="D1482" s="43" t="s">
        <v>493</v>
      </c>
      <c r="E1482" s="43" t="s">
        <v>127</v>
      </c>
      <c r="F1482" s="43" t="s">
        <v>128</v>
      </c>
      <c r="G1482">
        <v>60</v>
      </c>
      <c r="H1482">
        <v>60</v>
      </c>
      <c r="I1482" s="43" t="s">
        <v>1014</v>
      </c>
      <c r="J1482" s="43" t="s">
        <v>2412</v>
      </c>
      <c r="K1482" s="43" t="s">
        <v>177</v>
      </c>
      <c r="L1482" s="43" t="str">
        <f>IF(AND(Home!$A$1&gt;=Leave[[#This Row],[Start Time]],Home!$A$1&lt;=Leave[[#This Row],[End Time]]),"Aplica","No Aplica")</f>
        <v>No Aplica</v>
      </c>
      <c r="M1482" s="43" t="str">
        <f>IF(AND(Home!$A$1&gt;=Leave[[#This Row],[Start Time]],Home!$A$1&lt;=Leave[[#This Row],[End Time]]),Home!$A$1,"No Aplica")</f>
        <v>No Aplica</v>
      </c>
      <c r="N1482" s="43" t="str">
        <f>Leave[[#This Row],[User Code (Owning User) (Usuario)]]&amp;Leave[[#This Row],[fecha activa]]</f>
        <v>MIE202102072020No Aplica</v>
      </c>
    </row>
    <row r="1483" spans="1:14" x14ac:dyDescent="0.3">
      <c r="A1483" s="43" t="s">
        <v>465</v>
      </c>
      <c r="B1483" s="3">
        <v>45918</v>
      </c>
      <c r="C1483" s="3">
        <v>45918</v>
      </c>
      <c r="D1483" s="43" t="s">
        <v>493</v>
      </c>
      <c r="E1483" s="43" t="s">
        <v>127</v>
      </c>
      <c r="F1483" s="43" t="s">
        <v>128</v>
      </c>
      <c r="G1483">
        <v>60</v>
      </c>
      <c r="H1483">
        <v>60</v>
      </c>
      <c r="I1483" s="43" t="s">
        <v>1014</v>
      </c>
      <c r="J1483" s="43" t="s">
        <v>2412</v>
      </c>
      <c r="K1483" s="43" t="s">
        <v>177</v>
      </c>
      <c r="L1483" s="43" t="str">
        <f>IF(AND(Home!$A$1&gt;=Leave[[#This Row],[Start Time]],Home!$A$1&lt;=Leave[[#This Row],[End Time]]),"Aplica","No Aplica")</f>
        <v>No Aplica</v>
      </c>
      <c r="M1483" s="43" t="str">
        <f>IF(AND(Home!$A$1&gt;=Leave[[#This Row],[Start Time]],Home!$A$1&lt;=Leave[[#This Row],[End Time]]),Home!$A$1,"No Aplica")</f>
        <v>No Aplica</v>
      </c>
      <c r="N1483" s="43" t="str">
        <f>Leave[[#This Row],[User Code (Owning User) (Usuario)]]&amp;Leave[[#This Row],[fecha activa]]</f>
        <v>MIE202102072020No Aplica</v>
      </c>
    </row>
    <row r="1484" spans="1:14" x14ac:dyDescent="0.3">
      <c r="A1484" s="43" t="s">
        <v>465</v>
      </c>
      <c r="B1484" s="3">
        <v>45917</v>
      </c>
      <c r="C1484" s="3">
        <v>45917</v>
      </c>
      <c r="D1484" s="43" t="s">
        <v>493</v>
      </c>
      <c r="E1484" s="43" t="s">
        <v>127</v>
      </c>
      <c r="F1484" s="43" t="s">
        <v>128</v>
      </c>
      <c r="G1484">
        <v>60</v>
      </c>
      <c r="H1484">
        <v>60</v>
      </c>
      <c r="I1484" s="43" t="s">
        <v>1014</v>
      </c>
      <c r="J1484" s="43" t="s">
        <v>2412</v>
      </c>
      <c r="K1484" s="43" t="s">
        <v>177</v>
      </c>
      <c r="L1484" s="43" t="str">
        <f>IF(AND(Home!$A$1&gt;=Leave[[#This Row],[Start Time]],Home!$A$1&lt;=Leave[[#This Row],[End Time]]),"Aplica","No Aplica")</f>
        <v>No Aplica</v>
      </c>
      <c r="M1484" s="43" t="str">
        <f>IF(AND(Home!$A$1&gt;=Leave[[#This Row],[Start Time]],Home!$A$1&lt;=Leave[[#This Row],[End Time]]),Home!$A$1,"No Aplica")</f>
        <v>No Aplica</v>
      </c>
      <c r="N1484" s="43" t="str">
        <f>Leave[[#This Row],[User Code (Owning User) (Usuario)]]&amp;Leave[[#This Row],[fecha activa]]</f>
        <v>MIE202102072020No Aplica</v>
      </c>
    </row>
    <row r="1485" spans="1:14" x14ac:dyDescent="0.3">
      <c r="A1485" s="43" t="s">
        <v>465</v>
      </c>
      <c r="B1485" s="3">
        <v>45915</v>
      </c>
      <c r="C1485" s="3">
        <v>45915</v>
      </c>
      <c r="D1485" s="43" t="s">
        <v>493</v>
      </c>
      <c r="E1485" s="43" t="s">
        <v>127</v>
      </c>
      <c r="F1485" s="43" t="s">
        <v>128</v>
      </c>
      <c r="G1485">
        <v>60</v>
      </c>
      <c r="H1485">
        <v>60</v>
      </c>
      <c r="I1485" s="43" t="s">
        <v>1014</v>
      </c>
      <c r="J1485" s="43" t="s">
        <v>2412</v>
      </c>
      <c r="K1485" s="43" t="s">
        <v>177</v>
      </c>
      <c r="L1485" s="43" t="str">
        <f>IF(AND(Home!$A$1&gt;=Leave[[#This Row],[Start Time]],Home!$A$1&lt;=Leave[[#This Row],[End Time]]),"Aplica","No Aplica")</f>
        <v>No Aplica</v>
      </c>
      <c r="M1485" s="43" t="str">
        <f>IF(AND(Home!$A$1&gt;=Leave[[#This Row],[Start Time]],Home!$A$1&lt;=Leave[[#This Row],[End Time]]),Home!$A$1,"No Aplica")</f>
        <v>No Aplica</v>
      </c>
      <c r="N1485" s="43" t="str">
        <f>Leave[[#This Row],[User Code (Owning User) (Usuario)]]&amp;Leave[[#This Row],[fecha activa]]</f>
        <v>MIE202102072020No Aplica</v>
      </c>
    </row>
    <row r="1486" spans="1:14" x14ac:dyDescent="0.3">
      <c r="A1486" s="43" t="s">
        <v>465</v>
      </c>
      <c r="B1486" s="3">
        <v>45916</v>
      </c>
      <c r="C1486" s="3">
        <v>45916</v>
      </c>
      <c r="D1486" s="43" t="s">
        <v>467</v>
      </c>
      <c r="E1486" s="43" t="s">
        <v>127</v>
      </c>
      <c r="F1486" s="43" t="s">
        <v>128</v>
      </c>
      <c r="G1486">
        <v>540</v>
      </c>
      <c r="H1486">
        <v>540</v>
      </c>
      <c r="I1486" s="43" t="s">
        <v>1014</v>
      </c>
      <c r="J1486" s="43" t="s">
        <v>2412</v>
      </c>
      <c r="K1486" s="43" t="s">
        <v>177</v>
      </c>
      <c r="L1486" s="43" t="str">
        <f>IF(AND(Home!$A$1&gt;=Leave[[#This Row],[Start Time]],Home!$A$1&lt;=Leave[[#This Row],[End Time]]),"Aplica","No Aplica")</f>
        <v>No Aplica</v>
      </c>
      <c r="M1486" s="43" t="str">
        <f>IF(AND(Home!$A$1&gt;=Leave[[#This Row],[Start Time]],Home!$A$1&lt;=Leave[[#This Row],[End Time]]),Home!$A$1,"No Aplica")</f>
        <v>No Aplica</v>
      </c>
      <c r="N1486" s="43" t="str">
        <f>Leave[[#This Row],[User Code (Owning User) (Usuario)]]&amp;Leave[[#This Row],[fecha activa]]</f>
        <v>MIE202102072020No Aplica</v>
      </c>
    </row>
    <row r="1487" spans="1:14" x14ac:dyDescent="0.3">
      <c r="A1487" s="43" t="s">
        <v>465</v>
      </c>
      <c r="B1487" s="3">
        <v>45912</v>
      </c>
      <c r="C1487" s="3">
        <v>45912</v>
      </c>
      <c r="D1487" s="43" t="s">
        <v>493</v>
      </c>
      <c r="E1487" s="43" t="s">
        <v>127</v>
      </c>
      <c r="F1487" s="43" t="s">
        <v>128</v>
      </c>
      <c r="G1487">
        <v>60</v>
      </c>
      <c r="H1487">
        <v>60</v>
      </c>
      <c r="I1487" s="43" t="s">
        <v>1014</v>
      </c>
      <c r="J1487" s="43" t="s">
        <v>2412</v>
      </c>
      <c r="K1487" s="43" t="s">
        <v>177</v>
      </c>
      <c r="L1487" s="43" t="str">
        <f>IF(AND(Home!$A$1&gt;=Leave[[#This Row],[Start Time]],Home!$A$1&lt;=Leave[[#This Row],[End Time]]),"Aplica","No Aplica")</f>
        <v>No Aplica</v>
      </c>
      <c r="M1487" s="43" t="str">
        <f>IF(AND(Home!$A$1&gt;=Leave[[#This Row],[Start Time]],Home!$A$1&lt;=Leave[[#This Row],[End Time]]),Home!$A$1,"No Aplica")</f>
        <v>No Aplica</v>
      </c>
      <c r="N1487" s="43" t="str">
        <f>Leave[[#This Row],[User Code (Owning User) (Usuario)]]&amp;Leave[[#This Row],[fecha activa]]</f>
        <v>MIE202102072020No Aplica</v>
      </c>
    </row>
    <row r="1488" spans="1:14" x14ac:dyDescent="0.3">
      <c r="A1488" s="43" t="s">
        <v>465</v>
      </c>
      <c r="B1488" s="3">
        <v>45911</v>
      </c>
      <c r="C1488" s="3">
        <v>45911</v>
      </c>
      <c r="D1488" s="43" t="s">
        <v>493</v>
      </c>
      <c r="E1488" s="43" t="s">
        <v>127</v>
      </c>
      <c r="F1488" s="43" t="s">
        <v>128</v>
      </c>
      <c r="G1488">
        <v>60</v>
      </c>
      <c r="H1488">
        <v>60</v>
      </c>
      <c r="I1488" s="43" t="s">
        <v>1014</v>
      </c>
      <c r="J1488" s="43" t="s">
        <v>2412</v>
      </c>
      <c r="K1488" s="43" t="s">
        <v>177</v>
      </c>
      <c r="L1488" s="43" t="str">
        <f>IF(AND(Home!$A$1&gt;=Leave[[#This Row],[Start Time]],Home!$A$1&lt;=Leave[[#This Row],[End Time]]),"Aplica","No Aplica")</f>
        <v>No Aplica</v>
      </c>
      <c r="M1488" s="43" t="str">
        <f>IF(AND(Home!$A$1&gt;=Leave[[#This Row],[Start Time]],Home!$A$1&lt;=Leave[[#This Row],[End Time]]),Home!$A$1,"No Aplica")</f>
        <v>No Aplica</v>
      </c>
      <c r="N1488" s="43" t="str">
        <f>Leave[[#This Row],[User Code (Owning User) (Usuario)]]&amp;Leave[[#This Row],[fecha activa]]</f>
        <v>MIE202102072020No Aplica</v>
      </c>
    </row>
    <row r="1489" spans="1:14" x14ac:dyDescent="0.3">
      <c r="A1489" s="43" t="s">
        <v>465</v>
      </c>
      <c r="B1489" s="3">
        <v>45910</v>
      </c>
      <c r="C1489" s="3">
        <v>45910</v>
      </c>
      <c r="D1489" s="43" t="s">
        <v>493</v>
      </c>
      <c r="E1489" s="43" t="s">
        <v>127</v>
      </c>
      <c r="F1489" s="43" t="s">
        <v>128</v>
      </c>
      <c r="G1489">
        <v>60</v>
      </c>
      <c r="H1489">
        <v>60</v>
      </c>
      <c r="I1489" s="43" t="s">
        <v>1014</v>
      </c>
      <c r="J1489" s="43" t="s">
        <v>2412</v>
      </c>
      <c r="K1489" s="43" t="s">
        <v>177</v>
      </c>
      <c r="L1489" s="43" t="str">
        <f>IF(AND(Home!$A$1&gt;=Leave[[#This Row],[Start Time]],Home!$A$1&lt;=Leave[[#This Row],[End Time]]),"Aplica","No Aplica")</f>
        <v>No Aplica</v>
      </c>
      <c r="M1489" s="43" t="str">
        <f>IF(AND(Home!$A$1&gt;=Leave[[#This Row],[Start Time]],Home!$A$1&lt;=Leave[[#This Row],[End Time]]),Home!$A$1,"No Aplica")</f>
        <v>No Aplica</v>
      </c>
      <c r="N1489" s="43" t="str">
        <f>Leave[[#This Row],[User Code (Owning User) (Usuario)]]&amp;Leave[[#This Row],[fecha activa]]</f>
        <v>MIE202102072020No Aplica</v>
      </c>
    </row>
    <row r="1490" spans="1:14" x14ac:dyDescent="0.3">
      <c r="A1490" s="43" t="s">
        <v>465</v>
      </c>
      <c r="B1490" s="3">
        <v>45908</v>
      </c>
      <c r="C1490" s="3">
        <v>45908</v>
      </c>
      <c r="D1490" s="43" t="s">
        <v>493</v>
      </c>
      <c r="E1490" s="43" t="s">
        <v>127</v>
      </c>
      <c r="F1490" s="43" t="s">
        <v>128</v>
      </c>
      <c r="G1490">
        <v>60</v>
      </c>
      <c r="H1490">
        <v>60</v>
      </c>
      <c r="I1490" s="43" t="s">
        <v>1014</v>
      </c>
      <c r="J1490" s="43" t="s">
        <v>2412</v>
      </c>
      <c r="K1490" s="43" t="s">
        <v>177</v>
      </c>
      <c r="L1490" s="43" t="str">
        <f>IF(AND(Home!$A$1&gt;=Leave[[#This Row],[Start Time]],Home!$A$1&lt;=Leave[[#This Row],[End Time]]),"Aplica","No Aplica")</f>
        <v>No Aplica</v>
      </c>
      <c r="M1490" s="43" t="str">
        <f>IF(AND(Home!$A$1&gt;=Leave[[#This Row],[Start Time]],Home!$A$1&lt;=Leave[[#This Row],[End Time]]),Home!$A$1,"No Aplica")</f>
        <v>No Aplica</v>
      </c>
      <c r="N1490" s="43" t="str">
        <f>Leave[[#This Row],[User Code (Owning User) (Usuario)]]&amp;Leave[[#This Row],[fecha activa]]</f>
        <v>MIE202102072020No Aplica</v>
      </c>
    </row>
    <row r="1491" spans="1:14" x14ac:dyDescent="0.3">
      <c r="A1491" s="43" t="s">
        <v>465</v>
      </c>
      <c r="B1491" s="3">
        <v>45909</v>
      </c>
      <c r="C1491" s="3">
        <v>45909</v>
      </c>
      <c r="D1491" s="43" t="s">
        <v>467</v>
      </c>
      <c r="E1491" s="43" t="s">
        <v>127</v>
      </c>
      <c r="F1491" s="43" t="s">
        <v>128</v>
      </c>
      <c r="G1491">
        <v>540</v>
      </c>
      <c r="H1491">
        <v>540</v>
      </c>
      <c r="I1491" s="43" t="s">
        <v>1014</v>
      </c>
      <c r="J1491" s="43" t="s">
        <v>2412</v>
      </c>
      <c r="K1491" s="43" t="s">
        <v>177</v>
      </c>
      <c r="L1491" s="43" t="str">
        <f>IF(AND(Home!$A$1&gt;=Leave[[#This Row],[Start Time]],Home!$A$1&lt;=Leave[[#This Row],[End Time]]),"Aplica","No Aplica")</f>
        <v>No Aplica</v>
      </c>
      <c r="M1491" s="43" t="str">
        <f>IF(AND(Home!$A$1&gt;=Leave[[#This Row],[Start Time]],Home!$A$1&lt;=Leave[[#This Row],[End Time]]),Home!$A$1,"No Aplica")</f>
        <v>No Aplica</v>
      </c>
      <c r="N1491" s="43" t="str">
        <f>Leave[[#This Row],[User Code (Owning User) (Usuario)]]&amp;Leave[[#This Row],[fecha activa]]</f>
        <v>MIE202102072020No Aplica</v>
      </c>
    </row>
    <row r="1492" spans="1:14" x14ac:dyDescent="0.3">
      <c r="A1492" s="43" t="s">
        <v>465</v>
      </c>
      <c r="B1492" s="3">
        <v>45905</v>
      </c>
      <c r="C1492" s="3">
        <v>45905</v>
      </c>
      <c r="D1492" s="43" t="s">
        <v>493</v>
      </c>
      <c r="E1492" s="43" t="s">
        <v>127</v>
      </c>
      <c r="F1492" s="43" t="s">
        <v>128</v>
      </c>
      <c r="G1492">
        <v>60</v>
      </c>
      <c r="H1492">
        <v>60</v>
      </c>
      <c r="I1492" s="43" t="s">
        <v>1014</v>
      </c>
      <c r="J1492" s="43" t="s">
        <v>2412</v>
      </c>
      <c r="K1492" s="43" t="s">
        <v>177</v>
      </c>
      <c r="L1492" s="43" t="str">
        <f>IF(AND(Home!$A$1&gt;=Leave[[#This Row],[Start Time]],Home!$A$1&lt;=Leave[[#This Row],[End Time]]),"Aplica","No Aplica")</f>
        <v>No Aplica</v>
      </c>
      <c r="M1492" s="43" t="str">
        <f>IF(AND(Home!$A$1&gt;=Leave[[#This Row],[Start Time]],Home!$A$1&lt;=Leave[[#This Row],[End Time]]),Home!$A$1,"No Aplica")</f>
        <v>No Aplica</v>
      </c>
      <c r="N1492" s="43" t="str">
        <f>Leave[[#This Row],[User Code (Owning User) (Usuario)]]&amp;Leave[[#This Row],[fecha activa]]</f>
        <v>MIE202102072020No Aplica</v>
      </c>
    </row>
    <row r="1493" spans="1:14" x14ac:dyDescent="0.3">
      <c r="A1493" s="43" t="s">
        <v>465</v>
      </c>
      <c r="B1493" s="3">
        <v>45904</v>
      </c>
      <c r="C1493" s="3">
        <v>45904</v>
      </c>
      <c r="D1493" s="43" t="s">
        <v>493</v>
      </c>
      <c r="E1493" s="43" t="s">
        <v>127</v>
      </c>
      <c r="F1493" s="43" t="s">
        <v>128</v>
      </c>
      <c r="G1493">
        <v>60</v>
      </c>
      <c r="H1493">
        <v>60</v>
      </c>
      <c r="I1493" s="43" t="s">
        <v>1014</v>
      </c>
      <c r="J1493" s="43" t="s">
        <v>2412</v>
      </c>
      <c r="K1493" s="43" t="s">
        <v>177</v>
      </c>
      <c r="L1493" s="43" t="str">
        <f>IF(AND(Home!$A$1&gt;=Leave[[#This Row],[Start Time]],Home!$A$1&lt;=Leave[[#This Row],[End Time]]),"Aplica","No Aplica")</f>
        <v>No Aplica</v>
      </c>
      <c r="M1493" s="43" t="str">
        <f>IF(AND(Home!$A$1&gt;=Leave[[#This Row],[Start Time]],Home!$A$1&lt;=Leave[[#This Row],[End Time]]),Home!$A$1,"No Aplica")</f>
        <v>No Aplica</v>
      </c>
      <c r="N1493" s="43" t="str">
        <f>Leave[[#This Row],[User Code (Owning User) (Usuario)]]&amp;Leave[[#This Row],[fecha activa]]</f>
        <v>MIE202102072020No Aplica</v>
      </c>
    </row>
    <row r="1494" spans="1:14" x14ac:dyDescent="0.3">
      <c r="A1494" s="43" t="s">
        <v>465</v>
      </c>
      <c r="B1494" s="3">
        <v>45903</v>
      </c>
      <c r="C1494" s="3">
        <v>45903</v>
      </c>
      <c r="D1494" s="43" t="s">
        <v>493</v>
      </c>
      <c r="E1494" s="43" t="s">
        <v>127</v>
      </c>
      <c r="F1494" s="43" t="s">
        <v>128</v>
      </c>
      <c r="G1494">
        <v>60</v>
      </c>
      <c r="H1494">
        <v>60</v>
      </c>
      <c r="I1494" s="43" t="s">
        <v>1014</v>
      </c>
      <c r="J1494" s="43" t="s">
        <v>2412</v>
      </c>
      <c r="K1494" s="43" t="s">
        <v>177</v>
      </c>
      <c r="L1494" s="43" t="str">
        <f>IF(AND(Home!$A$1&gt;=Leave[[#This Row],[Start Time]],Home!$A$1&lt;=Leave[[#This Row],[End Time]]),"Aplica","No Aplica")</f>
        <v>No Aplica</v>
      </c>
      <c r="M1494" s="43" t="str">
        <f>IF(AND(Home!$A$1&gt;=Leave[[#This Row],[Start Time]],Home!$A$1&lt;=Leave[[#This Row],[End Time]]),Home!$A$1,"No Aplica")</f>
        <v>No Aplica</v>
      </c>
      <c r="N1494" s="43" t="str">
        <f>Leave[[#This Row],[User Code (Owning User) (Usuario)]]&amp;Leave[[#This Row],[fecha activa]]</f>
        <v>MIE202102072020No Aplica</v>
      </c>
    </row>
    <row r="1495" spans="1:14" x14ac:dyDescent="0.3">
      <c r="A1495" s="43" t="s">
        <v>465</v>
      </c>
      <c r="B1495" s="3">
        <v>45902</v>
      </c>
      <c r="C1495" s="3">
        <v>45902</v>
      </c>
      <c r="D1495" s="43" t="s">
        <v>467</v>
      </c>
      <c r="E1495" s="43" t="s">
        <v>127</v>
      </c>
      <c r="F1495" s="43" t="s">
        <v>128</v>
      </c>
      <c r="G1495">
        <v>540</v>
      </c>
      <c r="H1495">
        <v>540</v>
      </c>
      <c r="I1495" s="43" t="s">
        <v>1014</v>
      </c>
      <c r="J1495" s="43" t="s">
        <v>2412</v>
      </c>
      <c r="K1495" s="43" t="s">
        <v>177</v>
      </c>
      <c r="L1495" s="43" t="str">
        <f>IF(AND(Home!$A$1&gt;=Leave[[#This Row],[Start Time]],Home!$A$1&lt;=Leave[[#This Row],[End Time]]),"Aplica","No Aplica")</f>
        <v>No Aplica</v>
      </c>
      <c r="M1495" s="43" t="str">
        <f>IF(AND(Home!$A$1&gt;=Leave[[#This Row],[Start Time]],Home!$A$1&lt;=Leave[[#This Row],[End Time]]),Home!$A$1,"No Aplica")</f>
        <v>No Aplica</v>
      </c>
      <c r="N1495" s="43" t="str">
        <f>Leave[[#This Row],[User Code (Owning User) (Usuario)]]&amp;Leave[[#This Row],[fecha activa]]</f>
        <v>MIE202102072020No Aplica</v>
      </c>
    </row>
    <row r="1496" spans="1:14" x14ac:dyDescent="0.3">
      <c r="A1496" s="43" t="s">
        <v>465</v>
      </c>
      <c r="B1496" s="3">
        <v>45901</v>
      </c>
      <c r="C1496" s="3">
        <v>45901</v>
      </c>
      <c r="D1496" s="43" t="s">
        <v>493</v>
      </c>
      <c r="E1496" s="43" t="s">
        <v>127</v>
      </c>
      <c r="F1496" s="43" t="s">
        <v>128</v>
      </c>
      <c r="G1496">
        <v>60</v>
      </c>
      <c r="H1496">
        <v>60</v>
      </c>
      <c r="I1496" s="43" t="s">
        <v>1014</v>
      </c>
      <c r="J1496" s="43" t="s">
        <v>2412</v>
      </c>
      <c r="K1496" s="43" t="s">
        <v>177</v>
      </c>
      <c r="L1496" s="43" t="str">
        <f>IF(AND(Home!$A$1&gt;=Leave[[#This Row],[Start Time]],Home!$A$1&lt;=Leave[[#This Row],[End Time]]),"Aplica","No Aplica")</f>
        <v>No Aplica</v>
      </c>
      <c r="M1496" s="43" t="str">
        <f>IF(AND(Home!$A$1&gt;=Leave[[#This Row],[Start Time]],Home!$A$1&lt;=Leave[[#This Row],[End Time]]),Home!$A$1,"No Aplica")</f>
        <v>No Aplica</v>
      </c>
      <c r="N1496" s="43" t="str">
        <f>Leave[[#This Row],[User Code (Owning User) (Usuario)]]&amp;Leave[[#This Row],[fecha activa]]</f>
        <v>MIE202102072020No Aplica</v>
      </c>
    </row>
    <row r="1497" spans="1:14" x14ac:dyDescent="0.3">
      <c r="A1497" s="43" t="s">
        <v>465</v>
      </c>
      <c r="B1497" s="3">
        <v>45929</v>
      </c>
      <c r="C1497" s="3">
        <v>45929</v>
      </c>
      <c r="D1497" s="43" t="s">
        <v>3838</v>
      </c>
      <c r="E1497" s="43" t="s">
        <v>2488</v>
      </c>
      <c r="F1497" s="43" t="s">
        <v>2490</v>
      </c>
      <c r="G1497">
        <v>540</v>
      </c>
      <c r="H1497">
        <v>540</v>
      </c>
      <c r="I1497" s="43" t="s">
        <v>2489</v>
      </c>
      <c r="J1497" s="43" t="s">
        <v>1051</v>
      </c>
      <c r="K1497" s="43" t="s">
        <v>177</v>
      </c>
      <c r="L1497" s="43" t="str">
        <f>IF(AND(Home!$A$1&gt;=Leave[[#This Row],[Start Time]],Home!$A$1&lt;=Leave[[#This Row],[End Time]]),"Aplica","No Aplica")</f>
        <v>No Aplica</v>
      </c>
      <c r="M1497" s="43" t="str">
        <f>IF(AND(Home!$A$1&gt;=Leave[[#This Row],[Start Time]],Home!$A$1&lt;=Leave[[#This Row],[End Time]]),Home!$A$1,"No Aplica")</f>
        <v>No Aplica</v>
      </c>
      <c r="N1497" s="43" t="str">
        <f>Leave[[#This Row],[User Code (Owning User) (Usuario)]]&amp;Leave[[#This Row],[fecha activa]]</f>
        <v>MIE2025230824173No Aplica</v>
      </c>
    </row>
    <row r="1498" spans="1:14" x14ac:dyDescent="0.3">
      <c r="A1498" s="43" t="s">
        <v>465</v>
      </c>
      <c r="B1498" s="3">
        <v>45926</v>
      </c>
      <c r="C1498" s="3">
        <v>45926</v>
      </c>
      <c r="D1498" s="43" t="s">
        <v>3838</v>
      </c>
      <c r="E1498" s="43" t="s">
        <v>2488</v>
      </c>
      <c r="F1498" s="43" t="s">
        <v>2490</v>
      </c>
      <c r="G1498">
        <v>540</v>
      </c>
      <c r="H1498">
        <v>540</v>
      </c>
      <c r="I1498" s="43" t="s">
        <v>2489</v>
      </c>
      <c r="J1498" s="43" t="s">
        <v>1051</v>
      </c>
      <c r="K1498" s="43" t="s">
        <v>177</v>
      </c>
      <c r="L1498" s="43" t="str">
        <f>IF(AND(Home!$A$1&gt;=Leave[[#This Row],[Start Time]],Home!$A$1&lt;=Leave[[#This Row],[End Time]]),"Aplica","No Aplica")</f>
        <v>No Aplica</v>
      </c>
      <c r="M1498" s="43" t="str">
        <f>IF(AND(Home!$A$1&gt;=Leave[[#This Row],[Start Time]],Home!$A$1&lt;=Leave[[#This Row],[End Time]]),Home!$A$1,"No Aplica")</f>
        <v>No Aplica</v>
      </c>
      <c r="N1498" s="43" t="str">
        <f>Leave[[#This Row],[User Code (Owning User) (Usuario)]]&amp;Leave[[#This Row],[fecha activa]]</f>
        <v>MIE2025230824173No Aplica</v>
      </c>
    </row>
    <row r="1499" spans="1:14" x14ac:dyDescent="0.3">
      <c r="A1499" s="43" t="s">
        <v>465</v>
      </c>
      <c r="B1499" s="3">
        <v>45925</v>
      </c>
      <c r="C1499" s="3">
        <v>45925</v>
      </c>
      <c r="D1499" s="43" t="s">
        <v>3838</v>
      </c>
      <c r="E1499" s="43" t="s">
        <v>2488</v>
      </c>
      <c r="F1499" s="43" t="s">
        <v>2490</v>
      </c>
      <c r="G1499">
        <v>540</v>
      </c>
      <c r="H1499">
        <v>540</v>
      </c>
      <c r="I1499" s="43" t="s">
        <v>2489</v>
      </c>
      <c r="J1499" s="43" t="s">
        <v>1051</v>
      </c>
      <c r="K1499" s="43" t="s">
        <v>177</v>
      </c>
      <c r="L1499" s="43" t="str">
        <f>IF(AND(Home!$A$1&gt;=Leave[[#This Row],[Start Time]],Home!$A$1&lt;=Leave[[#This Row],[End Time]]),"Aplica","No Aplica")</f>
        <v>No Aplica</v>
      </c>
      <c r="M1499" s="43" t="str">
        <f>IF(AND(Home!$A$1&gt;=Leave[[#This Row],[Start Time]],Home!$A$1&lt;=Leave[[#This Row],[End Time]]),Home!$A$1,"No Aplica")</f>
        <v>No Aplica</v>
      </c>
      <c r="N1499" s="43" t="str">
        <f>Leave[[#This Row],[User Code (Owning User) (Usuario)]]&amp;Leave[[#This Row],[fecha activa]]</f>
        <v>MIE2025230824173No Aplica</v>
      </c>
    </row>
    <row r="1500" spans="1:14" x14ac:dyDescent="0.3">
      <c r="A1500" s="43" t="s">
        <v>465</v>
      </c>
      <c r="B1500" s="3">
        <v>45924</v>
      </c>
      <c r="C1500" s="3">
        <v>45924</v>
      </c>
      <c r="D1500" s="43" t="s">
        <v>3838</v>
      </c>
      <c r="E1500" s="43" t="s">
        <v>2488</v>
      </c>
      <c r="F1500" s="43" t="s">
        <v>2490</v>
      </c>
      <c r="G1500">
        <v>540</v>
      </c>
      <c r="H1500">
        <v>540</v>
      </c>
      <c r="I1500" s="43" t="s">
        <v>2489</v>
      </c>
      <c r="J1500" s="43" t="s">
        <v>1051</v>
      </c>
      <c r="K1500" s="43" t="s">
        <v>177</v>
      </c>
      <c r="L1500" s="43" t="str">
        <f>IF(AND(Home!$A$1&gt;=Leave[[#This Row],[Start Time]],Home!$A$1&lt;=Leave[[#This Row],[End Time]]),"Aplica","No Aplica")</f>
        <v>No Aplica</v>
      </c>
      <c r="M1500" s="43" t="str">
        <f>IF(AND(Home!$A$1&gt;=Leave[[#This Row],[Start Time]],Home!$A$1&lt;=Leave[[#This Row],[End Time]]),Home!$A$1,"No Aplica")</f>
        <v>No Aplica</v>
      </c>
      <c r="N1500" s="43" t="str">
        <f>Leave[[#This Row],[User Code (Owning User) (Usuario)]]&amp;Leave[[#This Row],[fecha activa]]</f>
        <v>MIE2025230824173No Aplica</v>
      </c>
    </row>
    <row r="1501" spans="1:14" x14ac:dyDescent="0.3">
      <c r="A1501" s="43" t="s">
        <v>465</v>
      </c>
      <c r="B1501" s="3">
        <v>45923</v>
      </c>
      <c r="C1501" s="3">
        <v>45923</v>
      </c>
      <c r="D1501" s="43" t="s">
        <v>469</v>
      </c>
      <c r="E1501" s="43" t="s">
        <v>2488</v>
      </c>
      <c r="F1501" s="43" t="s">
        <v>2490</v>
      </c>
      <c r="G1501">
        <v>540</v>
      </c>
      <c r="H1501">
        <v>540</v>
      </c>
      <c r="I1501" s="43" t="s">
        <v>2489</v>
      </c>
      <c r="J1501" s="43" t="s">
        <v>1051</v>
      </c>
      <c r="K1501" s="43" t="s">
        <v>177</v>
      </c>
      <c r="L1501" s="43" t="str">
        <f>IF(AND(Home!$A$1&gt;=Leave[[#This Row],[Start Time]],Home!$A$1&lt;=Leave[[#This Row],[End Time]]),"Aplica","No Aplica")</f>
        <v>No Aplica</v>
      </c>
      <c r="M1501" s="43" t="str">
        <f>IF(AND(Home!$A$1&gt;=Leave[[#This Row],[Start Time]],Home!$A$1&lt;=Leave[[#This Row],[End Time]]),Home!$A$1,"No Aplica")</f>
        <v>No Aplica</v>
      </c>
      <c r="N1501" s="43" t="str">
        <f>Leave[[#This Row],[User Code (Owning User) (Usuario)]]&amp;Leave[[#This Row],[fecha activa]]</f>
        <v>MIE2025230824173No Aplica</v>
      </c>
    </row>
    <row r="1502" spans="1:14" x14ac:dyDescent="0.3">
      <c r="A1502" s="43" t="s">
        <v>465</v>
      </c>
      <c r="B1502" s="3">
        <v>45922</v>
      </c>
      <c r="C1502" s="3">
        <v>45922</v>
      </c>
      <c r="D1502" s="43" t="s">
        <v>3838</v>
      </c>
      <c r="E1502" s="43" t="s">
        <v>2488</v>
      </c>
      <c r="F1502" s="43" t="s">
        <v>2490</v>
      </c>
      <c r="G1502">
        <v>540</v>
      </c>
      <c r="H1502">
        <v>540</v>
      </c>
      <c r="I1502" s="43" t="s">
        <v>2489</v>
      </c>
      <c r="J1502" s="43" t="s">
        <v>1051</v>
      </c>
      <c r="K1502" s="43" t="s">
        <v>177</v>
      </c>
      <c r="L1502" s="43" t="str">
        <f>IF(AND(Home!$A$1&gt;=Leave[[#This Row],[Start Time]],Home!$A$1&lt;=Leave[[#This Row],[End Time]]),"Aplica","No Aplica")</f>
        <v>Aplica</v>
      </c>
      <c r="M1502" s="43">
        <f>IF(AND(Home!$A$1&gt;=Leave[[#This Row],[Start Time]],Home!$A$1&lt;=Leave[[#This Row],[End Time]]),Home!$A$1,"No Aplica")</f>
        <v>45922</v>
      </c>
      <c r="N1502" s="43" t="str">
        <f>Leave[[#This Row],[User Code (Owning User) (Usuario)]]&amp;Leave[[#This Row],[fecha activa]]</f>
        <v>MIE202523082417345922</v>
      </c>
    </row>
    <row r="1503" spans="1:14" x14ac:dyDescent="0.3">
      <c r="A1503" s="43" t="s">
        <v>465</v>
      </c>
      <c r="B1503" s="3">
        <v>45930</v>
      </c>
      <c r="C1503" s="3">
        <v>45930</v>
      </c>
      <c r="D1503" s="43" t="s">
        <v>469</v>
      </c>
      <c r="E1503" s="43" t="s">
        <v>2488</v>
      </c>
      <c r="F1503" s="43" t="s">
        <v>2490</v>
      </c>
      <c r="G1503">
        <v>540</v>
      </c>
      <c r="H1503">
        <v>540</v>
      </c>
      <c r="I1503" s="43" t="s">
        <v>2489</v>
      </c>
      <c r="J1503" s="43" t="s">
        <v>1051</v>
      </c>
      <c r="K1503" s="43" t="s">
        <v>177</v>
      </c>
      <c r="L1503" s="43" t="str">
        <f>IF(AND(Home!$A$1&gt;=Leave[[#This Row],[Start Time]],Home!$A$1&lt;=Leave[[#This Row],[End Time]]),"Aplica","No Aplica")</f>
        <v>No Aplica</v>
      </c>
      <c r="M1503" s="43" t="str">
        <f>IF(AND(Home!$A$1&gt;=Leave[[#This Row],[Start Time]],Home!$A$1&lt;=Leave[[#This Row],[End Time]]),Home!$A$1,"No Aplica")</f>
        <v>No Aplica</v>
      </c>
      <c r="N1503" s="43" t="str">
        <f>Leave[[#This Row],[User Code (Owning User) (Usuario)]]&amp;Leave[[#This Row],[fecha activa]]</f>
        <v>MIE2025230824173No Aplica</v>
      </c>
    </row>
    <row r="1504" spans="1:14" x14ac:dyDescent="0.3">
      <c r="A1504" s="43" t="s">
        <v>465</v>
      </c>
      <c r="B1504" s="3">
        <v>45918</v>
      </c>
      <c r="C1504" s="3">
        <v>45918</v>
      </c>
      <c r="D1504" s="43" t="s">
        <v>621</v>
      </c>
      <c r="E1504" s="43" t="s">
        <v>2488</v>
      </c>
      <c r="F1504" s="43" t="s">
        <v>2490</v>
      </c>
      <c r="G1504">
        <v>60</v>
      </c>
      <c r="H1504">
        <v>60</v>
      </c>
      <c r="I1504" s="43" t="s">
        <v>2489</v>
      </c>
      <c r="J1504" s="43" t="s">
        <v>1051</v>
      </c>
      <c r="K1504" s="43" t="s">
        <v>177</v>
      </c>
      <c r="L1504" s="43" t="str">
        <f>IF(AND(Home!$A$1&gt;=Leave[[#This Row],[Start Time]],Home!$A$1&lt;=Leave[[#This Row],[End Time]]),"Aplica","No Aplica")</f>
        <v>No Aplica</v>
      </c>
      <c r="M1504" s="43" t="str">
        <f>IF(AND(Home!$A$1&gt;=Leave[[#This Row],[Start Time]],Home!$A$1&lt;=Leave[[#This Row],[End Time]]),Home!$A$1,"No Aplica")</f>
        <v>No Aplica</v>
      </c>
      <c r="N1504" s="43" t="str">
        <f>Leave[[#This Row],[User Code (Owning User) (Usuario)]]&amp;Leave[[#This Row],[fecha activa]]</f>
        <v>MIE2025230824173No Aplica</v>
      </c>
    </row>
    <row r="1505" spans="1:14" x14ac:dyDescent="0.3">
      <c r="A1505" s="43" t="s">
        <v>465</v>
      </c>
      <c r="B1505" s="3">
        <v>45919</v>
      </c>
      <c r="C1505" s="3">
        <v>45919</v>
      </c>
      <c r="D1505" s="43" t="s">
        <v>621</v>
      </c>
      <c r="E1505" s="43" t="s">
        <v>2488</v>
      </c>
      <c r="F1505" s="43" t="s">
        <v>2490</v>
      </c>
      <c r="G1505">
        <v>60</v>
      </c>
      <c r="H1505">
        <v>60</v>
      </c>
      <c r="I1505" s="43" t="s">
        <v>2489</v>
      </c>
      <c r="J1505" s="43" t="s">
        <v>1051</v>
      </c>
      <c r="K1505" s="43" t="s">
        <v>177</v>
      </c>
      <c r="L1505" s="43" t="str">
        <f>IF(AND(Home!$A$1&gt;=Leave[[#This Row],[Start Time]],Home!$A$1&lt;=Leave[[#This Row],[End Time]]),"Aplica","No Aplica")</f>
        <v>No Aplica</v>
      </c>
      <c r="M1505" s="43" t="str">
        <f>IF(AND(Home!$A$1&gt;=Leave[[#This Row],[Start Time]],Home!$A$1&lt;=Leave[[#This Row],[End Time]]),Home!$A$1,"No Aplica")</f>
        <v>No Aplica</v>
      </c>
      <c r="N1505" s="43" t="str">
        <f>Leave[[#This Row],[User Code (Owning User) (Usuario)]]&amp;Leave[[#This Row],[fecha activa]]</f>
        <v>MIE2025230824173No Aplica</v>
      </c>
    </row>
    <row r="1506" spans="1:14" x14ac:dyDescent="0.3">
      <c r="A1506" s="43" t="s">
        <v>465</v>
      </c>
      <c r="B1506" s="3">
        <v>45917</v>
      </c>
      <c r="C1506" s="3">
        <v>45917</v>
      </c>
      <c r="D1506" s="43" t="s">
        <v>621</v>
      </c>
      <c r="E1506" s="43" t="s">
        <v>2488</v>
      </c>
      <c r="F1506" s="43" t="s">
        <v>2490</v>
      </c>
      <c r="G1506">
        <v>60</v>
      </c>
      <c r="H1506">
        <v>60</v>
      </c>
      <c r="I1506" s="43" t="s">
        <v>2489</v>
      </c>
      <c r="J1506" s="43" t="s">
        <v>1051</v>
      </c>
      <c r="K1506" s="43" t="s">
        <v>177</v>
      </c>
      <c r="L1506" s="43" t="str">
        <f>IF(AND(Home!$A$1&gt;=Leave[[#This Row],[Start Time]],Home!$A$1&lt;=Leave[[#This Row],[End Time]]),"Aplica","No Aplica")</f>
        <v>No Aplica</v>
      </c>
      <c r="M1506" s="43" t="str">
        <f>IF(AND(Home!$A$1&gt;=Leave[[#This Row],[Start Time]],Home!$A$1&lt;=Leave[[#This Row],[End Time]]),Home!$A$1,"No Aplica")</f>
        <v>No Aplica</v>
      </c>
      <c r="N1506" s="43" t="str">
        <f>Leave[[#This Row],[User Code (Owning User) (Usuario)]]&amp;Leave[[#This Row],[fecha activa]]</f>
        <v>MIE2025230824173No Aplica</v>
      </c>
    </row>
    <row r="1507" spans="1:14" x14ac:dyDescent="0.3">
      <c r="A1507" s="43" t="s">
        <v>465</v>
      </c>
      <c r="B1507" s="3">
        <v>45916</v>
      </c>
      <c r="C1507" s="3">
        <v>45916</v>
      </c>
      <c r="D1507" s="43" t="s">
        <v>1404</v>
      </c>
      <c r="E1507" s="43" t="s">
        <v>2488</v>
      </c>
      <c r="F1507" s="43" t="s">
        <v>2490</v>
      </c>
      <c r="G1507">
        <v>60</v>
      </c>
      <c r="H1507">
        <v>60</v>
      </c>
      <c r="I1507" s="43" t="s">
        <v>2489</v>
      </c>
      <c r="J1507" s="43" t="s">
        <v>1051</v>
      </c>
      <c r="K1507" s="43" t="s">
        <v>177</v>
      </c>
      <c r="L1507" s="43" t="str">
        <f>IF(AND(Home!$A$1&gt;=Leave[[#This Row],[Start Time]],Home!$A$1&lt;=Leave[[#This Row],[End Time]]),"Aplica","No Aplica")</f>
        <v>No Aplica</v>
      </c>
      <c r="M1507" s="43" t="str">
        <f>IF(AND(Home!$A$1&gt;=Leave[[#This Row],[Start Time]],Home!$A$1&lt;=Leave[[#This Row],[End Time]]),Home!$A$1,"No Aplica")</f>
        <v>No Aplica</v>
      </c>
      <c r="N1507" s="43" t="str">
        <f>Leave[[#This Row],[User Code (Owning User) (Usuario)]]&amp;Leave[[#This Row],[fecha activa]]</f>
        <v>MIE2025230824173No Aplica</v>
      </c>
    </row>
    <row r="1508" spans="1:14" x14ac:dyDescent="0.3">
      <c r="A1508" s="43" t="s">
        <v>465</v>
      </c>
      <c r="B1508" s="3">
        <v>45915</v>
      </c>
      <c r="C1508" s="3">
        <v>45915</v>
      </c>
      <c r="D1508" s="43" t="s">
        <v>621</v>
      </c>
      <c r="E1508" s="43" t="s">
        <v>2488</v>
      </c>
      <c r="F1508" s="43" t="s">
        <v>2490</v>
      </c>
      <c r="G1508">
        <v>60</v>
      </c>
      <c r="H1508">
        <v>60</v>
      </c>
      <c r="I1508" s="43" t="s">
        <v>2489</v>
      </c>
      <c r="J1508" s="43" t="s">
        <v>1051</v>
      </c>
      <c r="K1508" s="43" t="s">
        <v>177</v>
      </c>
      <c r="L1508" s="43" t="str">
        <f>IF(AND(Home!$A$1&gt;=Leave[[#This Row],[Start Time]],Home!$A$1&lt;=Leave[[#This Row],[End Time]]),"Aplica","No Aplica")</f>
        <v>No Aplica</v>
      </c>
      <c r="M1508" s="43" t="str">
        <f>IF(AND(Home!$A$1&gt;=Leave[[#This Row],[Start Time]],Home!$A$1&lt;=Leave[[#This Row],[End Time]]),Home!$A$1,"No Aplica")</f>
        <v>No Aplica</v>
      </c>
      <c r="N1508" s="43" t="str">
        <f>Leave[[#This Row],[User Code (Owning User) (Usuario)]]&amp;Leave[[#This Row],[fecha activa]]</f>
        <v>MIE2025230824173No Aplica</v>
      </c>
    </row>
    <row r="1509" spans="1:14" x14ac:dyDescent="0.3">
      <c r="A1509" s="43" t="s">
        <v>465</v>
      </c>
      <c r="B1509" s="3">
        <v>45912</v>
      </c>
      <c r="C1509" s="3">
        <v>45912</v>
      </c>
      <c r="D1509" s="43" t="s">
        <v>621</v>
      </c>
      <c r="E1509" s="43" t="s">
        <v>2488</v>
      </c>
      <c r="F1509" s="43" t="s">
        <v>2490</v>
      </c>
      <c r="G1509">
        <v>60</v>
      </c>
      <c r="H1509">
        <v>60</v>
      </c>
      <c r="I1509" s="43" t="s">
        <v>2489</v>
      </c>
      <c r="J1509" s="43" t="s">
        <v>1051</v>
      </c>
      <c r="K1509" s="43" t="s">
        <v>177</v>
      </c>
      <c r="L1509" s="43" t="str">
        <f>IF(AND(Home!$A$1&gt;=Leave[[#This Row],[Start Time]],Home!$A$1&lt;=Leave[[#This Row],[End Time]]),"Aplica","No Aplica")</f>
        <v>No Aplica</v>
      </c>
      <c r="M1509" s="43" t="str">
        <f>IF(AND(Home!$A$1&gt;=Leave[[#This Row],[Start Time]],Home!$A$1&lt;=Leave[[#This Row],[End Time]]),Home!$A$1,"No Aplica")</f>
        <v>No Aplica</v>
      </c>
      <c r="N1509" s="43" t="str">
        <f>Leave[[#This Row],[User Code (Owning User) (Usuario)]]&amp;Leave[[#This Row],[fecha activa]]</f>
        <v>MIE2025230824173No Aplica</v>
      </c>
    </row>
    <row r="1510" spans="1:14" x14ac:dyDescent="0.3">
      <c r="A1510" s="43" t="s">
        <v>465</v>
      </c>
      <c r="B1510" s="3">
        <v>45911</v>
      </c>
      <c r="C1510" s="3">
        <v>45911</v>
      </c>
      <c r="D1510" s="43" t="s">
        <v>621</v>
      </c>
      <c r="E1510" s="43" t="s">
        <v>2488</v>
      </c>
      <c r="F1510" s="43" t="s">
        <v>2490</v>
      </c>
      <c r="G1510">
        <v>60</v>
      </c>
      <c r="H1510">
        <v>60</v>
      </c>
      <c r="I1510" s="43" t="s">
        <v>2489</v>
      </c>
      <c r="J1510" s="43" t="s">
        <v>1051</v>
      </c>
      <c r="K1510" s="43" t="s">
        <v>177</v>
      </c>
      <c r="L1510" s="43" t="str">
        <f>IF(AND(Home!$A$1&gt;=Leave[[#This Row],[Start Time]],Home!$A$1&lt;=Leave[[#This Row],[End Time]]),"Aplica","No Aplica")</f>
        <v>No Aplica</v>
      </c>
      <c r="M1510" s="43" t="str">
        <f>IF(AND(Home!$A$1&gt;=Leave[[#This Row],[Start Time]],Home!$A$1&lt;=Leave[[#This Row],[End Time]]),Home!$A$1,"No Aplica")</f>
        <v>No Aplica</v>
      </c>
      <c r="N1510" s="43" t="str">
        <f>Leave[[#This Row],[User Code (Owning User) (Usuario)]]&amp;Leave[[#This Row],[fecha activa]]</f>
        <v>MIE2025230824173No Aplica</v>
      </c>
    </row>
    <row r="1511" spans="1:14" x14ac:dyDescent="0.3">
      <c r="A1511" s="43" t="s">
        <v>465</v>
      </c>
      <c r="B1511" s="3">
        <v>45910</v>
      </c>
      <c r="C1511" s="3">
        <v>45910</v>
      </c>
      <c r="D1511" s="43" t="s">
        <v>621</v>
      </c>
      <c r="E1511" s="43" t="s">
        <v>2488</v>
      </c>
      <c r="F1511" s="43" t="s">
        <v>2490</v>
      </c>
      <c r="G1511">
        <v>60</v>
      </c>
      <c r="H1511">
        <v>60</v>
      </c>
      <c r="I1511" s="43" t="s">
        <v>2489</v>
      </c>
      <c r="J1511" s="43" t="s">
        <v>1051</v>
      </c>
      <c r="K1511" s="43" t="s">
        <v>177</v>
      </c>
      <c r="L1511" s="43" t="str">
        <f>IF(AND(Home!$A$1&gt;=Leave[[#This Row],[Start Time]],Home!$A$1&lt;=Leave[[#This Row],[End Time]]),"Aplica","No Aplica")</f>
        <v>No Aplica</v>
      </c>
      <c r="M1511" s="43" t="str">
        <f>IF(AND(Home!$A$1&gt;=Leave[[#This Row],[Start Time]],Home!$A$1&lt;=Leave[[#This Row],[End Time]]),Home!$A$1,"No Aplica")</f>
        <v>No Aplica</v>
      </c>
      <c r="N1511" s="43" t="str">
        <f>Leave[[#This Row],[User Code (Owning User) (Usuario)]]&amp;Leave[[#This Row],[fecha activa]]</f>
        <v>MIE2025230824173No Aplica</v>
      </c>
    </row>
    <row r="1512" spans="1:14" x14ac:dyDescent="0.3">
      <c r="A1512" s="43" t="s">
        <v>465</v>
      </c>
      <c r="B1512" s="3">
        <v>45909</v>
      </c>
      <c r="C1512" s="3">
        <v>45909</v>
      </c>
      <c r="D1512" s="43" t="s">
        <v>621</v>
      </c>
      <c r="E1512" s="43" t="s">
        <v>2488</v>
      </c>
      <c r="F1512" s="43" t="s">
        <v>2490</v>
      </c>
      <c r="G1512">
        <v>60</v>
      </c>
      <c r="H1512">
        <v>60</v>
      </c>
      <c r="I1512" s="43" t="s">
        <v>2489</v>
      </c>
      <c r="J1512" s="43" t="s">
        <v>1051</v>
      </c>
      <c r="K1512" s="43" t="s">
        <v>177</v>
      </c>
      <c r="L1512" s="43" t="str">
        <f>IF(AND(Home!$A$1&gt;=Leave[[#This Row],[Start Time]],Home!$A$1&lt;=Leave[[#This Row],[End Time]]),"Aplica","No Aplica")</f>
        <v>No Aplica</v>
      </c>
      <c r="M1512" s="43" t="str">
        <f>IF(AND(Home!$A$1&gt;=Leave[[#This Row],[Start Time]],Home!$A$1&lt;=Leave[[#This Row],[End Time]]),Home!$A$1,"No Aplica")</f>
        <v>No Aplica</v>
      </c>
      <c r="N1512" s="43" t="str">
        <f>Leave[[#This Row],[User Code (Owning User) (Usuario)]]&amp;Leave[[#This Row],[fecha activa]]</f>
        <v>MIE2025230824173No Aplica</v>
      </c>
    </row>
    <row r="1513" spans="1:14" x14ac:dyDescent="0.3">
      <c r="A1513" s="43" t="s">
        <v>465</v>
      </c>
      <c r="B1513" s="3">
        <v>45908</v>
      </c>
      <c r="C1513" s="3">
        <v>45908</v>
      </c>
      <c r="D1513" s="43" t="s">
        <v>469</v>
      </c>
      <c r="E1513" s="43" t="s">
        <v>2488</v>
      </c>
      <c r="F1513" s="43" t="s">
        <v>2490</v>
      </c>
      <c r="G1513">
        <v>540</v>
      </c>
      <c r="H1513">
        <v>540</v>
      </c>
      <c r="I1513" s="43" t="s">
        <v>2489</v>
      </c>
      <c r="J1513" s="43" t="s">
        <v>1051</v>
      </c>
      <c r="K1513" s="43" t="s">
        <v>177</v>
      </c>
      <c r="L1513" s="43" t="str">
        <f>IF(AND(Home!$A$1&gt;=Leave[[#This Row],[Start Time]],Home!$A$1&lt;=Leave[[#This Row],[End Time]]),"Aplica","No Aplica")</f>
        <v>No Aplica</v>
      </c>
      <c r="M1513" s="43" t="str">
        <f>IF(AND(Home!$A$1&gt;=Leave[[#This Row],[Start Time]],Home!$A$1&lt;=Leave[[#This Row],[End Time]]),Home!$A$1,"No Aplica")</f>
        <v>No Aplica</v>
      </c>
      <c r="N1513" s="43" t="str">
        <f>Leave[[#This Row],[User Code (Owning User) (Usuario)]]&amp;Leave[[#This Row],[fecha activa]]</f>
        <v>MIE2025230824173No Aplica</v>
      </c>
    </row>
    <row r="1514" spans="1:14" x14ac:dyDescent="0.3">
      <c r="A1514" s="43" t="s">
        <v>465</v>
      </c>
      <c r="B1514" s="3">
        <v>45903</v>
      </c>
      <c r="C1514" s="3">
        <v>45903</v>
      </c>
      <c r="D1514" s="43" t="s">
        <v>621</v>
      </c>
      <c r="E1514" s="43" t="s">
        <v>2488</v>
      </c>
      <c r="F1514" s="43" t="s">
        <v>2490</v>
      </c>
      <c r="G1514">
        <v>60</v>
      </c>
      <c r="H1514">
        <v>60</v>
      </c>
      <c r="I1514" s="43" t="s">
        <v>2489</v>
      </c>
      <c r="J1514" s="43" t="s">
        <v>1051</v>
      </c>
      <c r="K1514" s="43" t="s">
        <v>177</v>
      </c>
      <c r="L1514" s="43" t="str">
        <f>IF(AND(Home!$A$1&gt;=Leave[[#This Row],[Start Time]],Home!$A$1&lt;=Leave[[#This Row],[End Time]]),"Aplica","No Aplica")</f>
        <v>No Aplica</v>
      </c>
      <c r="M1514" s="43" t="str">
        <f>IF(AND(Home!$A$1&gt;=Leave[[#This Row],[Start Time]],Home!$A$1&lt;=Leave[[#This Row],[End Time]]),Home!$A$1,"No Aplica")</f>
        <v>No Aplica</v>
      </c>
      <c r="N1514" s="43" t="str">
        <f>Leave[[#This Row],[User Code (Owning User) (Usuario)]]&amp;Leave[[#This Row],[fecha activa]]</f>
        <v>MIE2025230824173No Aplica</v>
      </c>
    </row>
    <row r="1515" spans="1:14" x14ac:dyDescent="0.3">
      <c r="A1515" s="43" t="s">
        <v>465</v>
      </c>
      <c r="B1515" s="3">
        <v>45902</v>
      </c>
      <c r="C1515" s="3">
        <v>45902</v>
      </c>
      <c r="D1515" s="43" t="s">
        <v>621</v>
      </c>
      <c r="E1515" s="43" t="s">
        <v>2488</v>
      </c>
      <c r="F1515" s="43" t="s">
        <v>2490</v>
      </c>
      <c r="G1515">
        <v>60</v>
      </c>
      <c r="H1515">
        <v>60</v>
      </c>
      <c r="I1515" s="43" t="s">
        <v>2489</v>
      </c>
      <c r="J1515" s="43" t="s">
        <v>1051</v>
      </c>
      <c r="K1515" s="43" t="s">
        <v>177</v>
      </c>
      <c r="L1515" s="43" t="str">
        <f>IF(AND(Home!$A$1&gt;=Leave[[#This Row],[Start Time]],Home!$A$1&lt;=Leave[[#This Row],[End Time]]),"Aplica","No Aplica")</f>
        <v>No Aplica</v>
      </c>
      <c r="M1515" s="43" t="str">
        <f>IF(AND(Home!$A$1&gt;=Leave[[#This Row],[Start Time]],Home!$A$1&lt;=Leave[[#This Row],[End Time]]),Home!$A$1,"No Aplica")</f>
        <v>No Aplica</v>
      </c>
      <c r="N1515" s="43" t="str">
        <f>Leave[[#This Row],[User Code (Owning User) (Usuario)]]&amp;Leave[[#This Row],[fecha activa]]</f>
        <v>MIE2025230824173No Aplica</v>
      </c>
    </row>
    <row r="1516" spans="1:14" x14ac:dyDescent="0.3">
      <c r="A1516" s="43" t="s">
        <v>465</v>
      </c>
      <c r="B1516" s="3">
        <v>45901</v>
      </c>
      <c r="C1516" s="3">
        <v>45901</v>
      </c>
      <c r="D1516" s="43" t="s">
        <v>475</v>
      </c>
      <c r="E1516" s="43" t="s">
        <v>2488</v>
      </c>
      <c r="F1516" s="43" t="s">
        <v>2490</v>
      </c>
      <c r="G1516">
        <v>540</v>
      </c>
      <c r="H1516">
        <v>540</v>
      </c>
      <c r="I1516" s="43" t="s">
        <v>2489</v>
      </c>
      <c r="J1516" s="43" t="s">
        <v>1051</v>
      </c>
      <c r="K1516" s="43" t="s">
        <v>177</v>
      </c>
      <c r="L1516" s="43" t="str">
        <f>IF(AND(Home!$A$1&gt;=Leave[[#This Row],[Start Time]],Home!$A$1&lt;=Leave[[#This Row],[End Time]]),"Aplica","No Aplica")</f>
        <v>No Aplica</v>
      </c>
      <c r="M1516" s="43" t="str">
        <f>IF(AND(Home!$A$1&gt;=Leave[[#This Row],[Start Time]],Home!$A$1&lt;=Leave[[#This Row],[End Time]]),Home!$A$1,"No Aplica")</f>
        <v>No Aplica</v>
      </c>
      <c r="N1516" s="43" t="str">
        <f>Leave[[#This Row],[User Code (Owning User) (Usuario)]]&amp;Leave[[#This Row],[fecha activa]]</f>
        <v>MIE2025230824173No Aplica</v>
      </c>
    </row>
    <row r="1517" spans="1:14" x14ac:dyDescent="0.3">
      <c r="A1517" s="43" t="s">
        <v>471</v>
      </c>
      <c r="B1517" s="3">
        <v>45922</v>
      </c>
      <c r="C1517" s="3">
        <v>45922</v>
      </c>
      <c r="D1517" s="43" t="s">
        <v>3859</v>
      </c>
      <c r="E1517" s="43" t="s">
        <v>792</v>
      </c>
      <c r="F1517" s="43" t="s">
        <v>793</v>
      </c>
      <c r="G1517">
        <v>540</v>
      </c>
      <c r="H1517">
        <v>540</v>
      </c>
      <c r="I1517" s="43" t="s">
        <v>1082</v>
      </c>
      <c r="J1517" s="43" t="s">
        <v>1025</v>
      </c>
      <c r="K1517" s="43" t="s">
        <v>177</v>
      </c>
      <c r="L1517" s="43" t="str">
        <f>IF(AND(Home!$A$1&gt;=Leave[[#This Row],[Start Time]],Home!$A$1&lt;=Leave[[#This Row],[End Time]]),"Aplica","No Aplica")</f>
        <v>Aplica</v>
      </c>
      <c r="M1517" s="43">
        <f>IF(AND(Home!$A$1&gt;=Leave[[#This Row],[Start Time]],Home!$A$1&lt;=Leave[[#This Row],[End Time]]),Home!$A$1,"No Aplica")</f>
        <v>45922</v>
      </c>
      <c r="N1517" s="43" t="str">
        <f>Leave[[#This Row],[User Code (Owning User) (Usuario)]]&amp;Leave[[#This Row],[fecha activa]]</f>
        <v>MIE202418111824845922</v>
      </c>
    </row>
    <row r="1518" spans="1:14" x14ac:dyDescent="0.3">
      <c r="A1518" s="43" t="s">
        <v>465</v>
      </c>
      <c r="B1518" s="3">
        <v>45916</v>
      </c>
      <c r="C1518" s="3">
        <v>45916</v>
      </c>
      <c r="D1518" s="43" t="s">
        <v>3620</v>
      </c>
      <c r="E1518" s="43" t="s">
        <v>792</v>
      </c>
      <c r="F1518" s="43" t="s">
        <v>793</v>
      </c>
      <c r="G1518">
        <v>300</v>
      </c>
      <c r="H1518">
        <v>300</v>
      </c>
      <c r="I1518" s="43" t="s">
        <v>1082</v>
      </c>
      <c r="J1518" s="43" t="s">
        <v>1025</v>
      </c>
      <c r="K1518" s="43" t="s">
        <v>177</v>
      </c>
      <c r="L1518" s="43" t="str">
        <f>IF(AND(Home!$A$1&gt;=Leave[[#This Row],[Start Time]],Home!$A$1&lt;=Leave[[#This Row],[End Time]]),"Aplica","No Aplica")</f>
        <v>No Aplica</v>
      </c>
      <c r="M1518" s="43" t="str">
        <f>IF(AND(Home!$A$1&gt;=Leave[[#This Row],[Start Time]],Home!$A$1&lt;=Leave[[#This Row],[End Time]]),Home!$A$1,"No Aplica")</f>
        <v>No Aplica</v>
      </c>
      <c r="N1518" s="43" t="str">
        <f>Leave[[#This Row],[User Code (Owning User) (Usuario)]]&amp;Leave[[#This Row],[fecha activa]]</f>
        <v>MIE2024181118248No Aplica</v>
      </c>
    </row>
    <row r="1519" spans="1:14" x14ac:dyDescent="0.3">
      <c r="A1519" s="43" t="s">
        <v>471</v>
      </c>
      <c r="B1519" s="3">
        <v>45915</v>
      </c>
      <c r="C1519" s="3">
        <v>45915</v>
      </c>
      <c r="D1519" s="43" t="s">
        <v>496</v>
      </c>
      <c r="E1519" s="43" t="s">
        <v>792</v>
      </c>
      <c r="F1519" s="43" t="s">
        <v>793</v>
      </c>
      <c r="G1519">
        <v>540</v>
      </c>
      <c r="H1519">
        <v>540</v>
      </c>
      <c r="I1519" s="43" t="s">
        <v>1082</v>
      </c>
      <c r="J1519" s="43" t="s">
        <v>1025</v>
      </c>
      <c r="K1519" s="43" t="s">
        <v>177</v>
      </c>
      <c r="L1519" s="43" t="str">
        <f>IF(AND(Home!$A$1&gt;=Leave[[#This Row],[Start Time]],Home!$A$1&lt;=Leave[[#This Row],[End Time]]),"Aplica","No Aplica")</f>
        <v>No Aplica</v>
      </c>
      <c r="M1519" s="43" t="str">
        <f>IF(AND(Home!$A$1&gt;=Leave[[#This Row],[Start Time]],Home!$A$1&lt;=Leave[[#This Row],[End Time]]),Home!$A$1,"No Aplica")</f>
        <v>No Aplica</v>
      </c>
      <c r="N1519" s="43" t="str">
        <f>Leave[[#This Row],[User Code (Owning User) (Usuario)]]&amp;Leave[[#This Row],[fecha activa]]</f>
        <v>MIE2024181118248No Aplica</v>
      </c>
    </row>
    <row r="1520" spans="1:14" x14ac:dyDescent="0.3">
      <c r="A1520" s="43" t="s">
        <v>468</v>
      </c>
      <c r="B1520" s="3">
        <v>45909</v>
      </c>
      <c r="C1520" s="3">
        <v>45909</v>
      </c>
      <c r="D1520" s="43" t="s">
        <v>2279</v>
      </c>
      <c r="E1520" s="43" t="s">
        <v>792</v>
      </c>
      <c r="F1520" s="43" t="s">
        <v>793</v>
      </c>
      <c r="G1520">
        <v>600</v>
      </c>
      <c r="H1520">
        <v>540</v>
      </c>
      <c r="I1520" s="43" t="s">
        <v>1082</v>
      </c>
      <c r="J1520" s="43" t="s">
        <v>1025</v>
      </c>
      <c r="K1520" s="43" t="s">
        <v>177</v>
      </c>
      <c r="L1520" s="43" t="str">
        <f>IF(AND(Home!$A$1&gt;=Leave[[#This Row],[Start Time]],Home!$A$1&lt;=Leave[[#This Row],[End Time]]),"Aplica","No Aplica")</f>
        <v>No Aplica</v>
      </c>
      <c r="M1520" s="43" t="str">
        <f>IF(AND(Home!$A$1&gt;=Leave[[#This Row],[Start Time]],Home!$A$1&lt;=Leave[[#This Row],[End Time]]),Home!$A$1,"No Aplica")</f>
        <v>No Aplica</v>
      </c>
      <c r="N1520" s="43" t="str">
        <f>Leave[[#This Row],[User Code (Owning User) (Usuario)]]&amp;Leave[[#This Row],[fecha activa]]</f>
        <v>MIE2024181118248No Aplica</v>
      </c>
    </row>
    <row r="1521" spans="1:14" x14ac:dyDescent="0.3">
      <c r="A1521" s="43" t="s">
        <v>468</v>
      </c>
      <c r="B1521" s="3">
        <v>45908</v>
      </c>
      <c r="C1521" s="3">
        <v>45908</v>
      </c>
      <c r="D1521" s="43" t="s">
        <v>496</v>
      </c>
      <c r="E1521" s="43" t="s">
        <v>792</v>
      </c>
      <c r="F1521" s="43" t="s">
        <v>793</v>
      </c>
      <c r="G1521">
        <v>540</v>
      </c>
      <c r="H1521">
        <v>540</v>
      </c>
      <c r="I1521" s="43" t="s">
        <v>1082</v>
      </c>
      <c r="J1521" s="43" t="s">
        <v>1025</v>
      </c>
      <c r="K1521" s="43" t="s">
        <v>177</v>
      </c>
      <c r="L1521" s="43" t="str">
        <f>IF(AND(Home!$A$1&gt;=Leave[[#This Row],[Start Time]],Home!$A$1&lt;=Leave[[#This Row],[End Time]]),"Aplica","No Aplica")</f>
        <v>No Aplica</v>
      </c>
      <c r="M1521" s="43" t="str">
        <f>IF(AND(Home!$A$1&gt;=Leave[[#This Row],[Start Time]],Home!$A$1&lt;=Leave[[#This Row],[End Time]]),Home!$A$1,"No Aplica")</f>
        <v>No Aplica</v>
      </c>
      <c r="N1521" s="43" t="str">
        <f>Leave[[#This Row],[User Code (Owning User) (Usuario)]]&amp;Leave[[#This Row],[fecha activa]]</f>
        <v>MIE2024181118248No Aplica</v>
      </c>
    </row>
    <row r="1522" spans="1:14" x14ac:dyDescent="0.3">
      <c r="A1522" s="43" t="s">
        <v>465</v>
      </c>
      <c r="B1522" s="3">
        <v>45904</v>
      </c>
      <c r="C1522" s="3">
        <v>45904</v>
      </c>
      <c r="D1522" s="43" t="s">
        <v>2956</v>
      </c>
      <c r="E1522" s="43" t="s">
        <v>792</v>
      </c>
      <c r="F1522" s="43" t="s">
        <v>793</v>
      </c>
      <c r="G1522">
        <v>360</v>
      </c>
      <c r="H1522">
        <v>360</v>
      </c>
      <c r="I1522" s="43" t="s">
        <v>1082</v>
      </c>
      <c r="J1522" s="43" t="s">
        <v>1025</v>
      </c>
      <c r="K1522" s="43" t="s">
        <v>177</v>
      </c>
      <c r="L1522" s="43" t="str">
        <f>IF(AND(Home!$A$1&gt;=Leave[[#This Row],[Start Time]],Home!$A$1&lt;=Leave[[#This Row],[End Time]]),"Aplica","No Aplica")</f>
        <v>No Aplica</v>
      </c>
      <c r="M1522" s="43" t="str">
        <f>IF(AND(Home!$A$1&gt;=Leave[[#This Row],[Start Time]],Home!$A$1&lt;=Leave[[#This Row],[End Time]]),Home!$A$1,"No Aplica")</f>
        <v>No Aplica</v>
      </c>
      <c r="N1522" s="43" t="str">
        <f>Leave[[#This Row],[User Code (Owning User) (Usuario)]]&amp;Leave[[#This Row],[fecha activa]]</f>
        <v>MIE2024181118248No Aplica</v>
      </c>
    </row>
    <row r="1523" spans="1:14" x14ac:dyDescent="0.3">
      <c r="A1523" s="43" t="s">
        <v>471</v>
      </c>
      <c r="B1523" s="3">
        <v>45901</v>
      </c>
      <c r="C1523" s="3">
        <v>45901</v>
      </c>
      <c r="D1523" s="43" t="s">
        <v>496</v>
      </c>
      <c r="E1523" s="43" t="s">
        <v>792</v>
      </c>
      <c r="F1523" s="43" t="s">
        <v>793</v>
      </c>
      <c r="G1523">
        <v>540</v>
      </c>
      <c r="H1523">
        <v>540</v>
      </c>
      <c r="I1523" s="43" t="s">
        <v>1082</v>
      </c>
      <c r="J1523" s="43" t="s">
        <v>1025</v>
      </c>
      <c r="K1523" s="43" t="s">
        <v>177</v>
      </c>
      <c r="L1523" s="43" t="str">
        <f>IF(AND(Home!$A$1&gt;=Leave[[#This Row],[Start Time]],Home!$A$1&lt;=Leave[[#This Row],[End Time]]),"Aplica","No Aplica")</f>
        <v>No Aplica</v>
      </c>
      <c r="M1523" s="43" t="str">
        <f>IF(AND(Home!$A$1&gt;=Leave[[#This Row],[Start Time]],Home!$A$1&lt;=Leave[[#This Row],[End Time]]),Home!$A$1,"No Aplica")</f>
        <v>No Aplica</v>
      </c>
      <c r="N1523" s="43" t="str">
        <f>Leave[[#This Row],[User Code (Owning User) (Usuario)]]&amp;Leave[[#This Row],[fecha activa]]</f>
        <v>MIE2024181118248No Aplica</v>
      </c>
    </row>
    <row r="1524" spans="1:14" x14ac:dyDescent="0.3">
      <c r="A1524" s="43" t="s">
        <v>471</v>
      </c>
      <c r="B1524" s="3">
        <v>45904</v>
      </c>
      <c r="C1524" s="3">
        <v>45904</v>
      </c>
      <c r="D1524" s="43" t="s">
        <v>3819</v>
      </c>
      <c r="E1524" s="43" t="s">
        <v>35</v>
      </c>
      <c r="F1524" s="43" t="s">
        <v>36</v>
      </c>
      <c r="G1524">
        <v>120</v>
      </c>
      <c r="H1524">
        <v>120</v>
      </c>
      <c r="I1524" s="43" t="s">
        <v>955</v>
      </c>
      <c r="J1524" s="43" t="s">
        <v>1037</v>
      </c>
      <c r="K1524" s="43" t="s">
        <v>178</v>
      </c>
      <c r="L1524" s="43" t="str">
        <f>IF(AND(Home!$A$1&gt;=Leave[[#This Row],[Start Time]],Home!$A$1&lt;=Leave[[#This Row],[End Time]]),"Aplica","No Aplica")</f>
        <v>No Aplica</v>
      </c>
      <c r="M1524" s="43" t="str">
        <f>IF(AND(Home!$A$1&gt;=Leave[[#This Row],[Start Time]],Home!$A$1&lt;=Leave[[#This Row],[End Time]]),Home!$A$1,"No Aplica")</f>
        <v>No Aplica</v>
      </c>
      <c r="N1524" s="43" t="str">
        <f>Leave[[#This Row],[User Code (Owning User) (Usuario)]]&amp;Leave[[#This Row],[fecha activa]]</f>
        <v>MIE202203119293No Aplica</v>
      </c>
    </row>
    <row r="1525" spans="1:14" x14ac:dyDescent="0.3">
      <c r="A1525" s="43" t="s">
        <v>2667</v>
      </c>
      <c r="B1525" s="3">
        <v>45928</v>
      </c>
      <c r="C1525" s="3">
        <v>45928</v>
      </c>
      <c r="D1525" s="43" t="s">
        <v>2383</v>
      </c>
      <c r="E1525" s="43" t="s">
        <v>35</v>
      </c>
      <c r="F1525" s="43" t="s">
        <v>36</v>
      </c>
      <c r="G1525">
        <v>540</v>
      </c>
      <c r="H1525">
        <v>540</v>
      </c>
      <c r="I1525" s="43" t="s">
        <v>955</v>
      </c>
      <c r="J1525" s="43" t="s">
        <v>1037</v>
      </c>
      <c r="K1525" s="43" t="s">
        <v>178</v>
      </c>
      <c r="L1525" s="43" t="str">
        <f>IF(AND(Home!$A$1&gt;=Leave[[#This Row],[Start Time]],Home!$A$1&lt;=Leave[[#This Row],[End Time]]),"Aplica","No Aplica")</f>
        <v>No Aplica</v>
      </c>
      <c r="M1525" s="43" t="str">
        <f>IF(AND(Home!$A$1&gt;=Leave[[#This Row],[Start Time]],Home!$A$1&lt;=Leave[[#This Row],[End Time]]),Home!$A$1,"No Aplica")</f>
        <v>No Aplica</v>
      </c>
      <c r="N1525" s="43" t="str">
        <f>Leave[[#This Row],[User Code (Owning User) (Usuario)]]&amp;Leave[[#This Row],[fecha activa]]</f>
        <v>MIE202203119293No Aplica</v>
      </c>
    </row>
    <row r="1526" spans="1:14" x14ac:dyDescent="0.3">
      <c r="A1526" s="43" t="s">
        <v>2667</v>
      </c>
      <c r="B1526" s="3">
        <v>45927</v>
      </c>
      <c r="C1526" s="3">
        <v>45927</v>
      </c>
      <c r="D1526" s="43" t="s">
        <v>1872</v>
      </c>
      <c r="E1526" s="43" t="s">
        <v>35</v>
      </c>
      <c r="F1526" s="43" t="s">
        <v>36</v>
      </c>
      <c r="G1526">
        <v>120</v>
      </c>
      <c r="H1526">
        <v>120</v>
      </c>
      <c r="I1526" s="43" t="s">
        <v>955</v>
      </c>
      <c r="J1526" s="43" t="s">
        <v>1037</v>
      </c>
      <c r="K1526" s="43" t="s">
        <v>178</v>
      </c>
      <c r="L1526" s="43" t="str">
        <f>IF(AND(Home!$A$1&gt;=Leave[[#This Row],[Start Time]],Home!$A$1&lt;=Leave[[#This Row],[End Time]]),"Aplica","No Aplica")</f>
        <v>No Aplica</v>
      </c>
      <c r="M1526" s="43" t="str">
        <f>IF(AND(Home!$A$1&gt;=Leave[[#This Row],[Start Time]],Home!$A$1&lt;=Leave[[#This Row],[End Time]]),Home!$A$1,"No Aplica")</f>
        <v>No Aplica</v>
      </c>
      <c r="N1526" s="43" t="str">
        <f>Leave[[#This Row],[User Code (Owning User) (Usuario)]]&amp;Leave[[#This Row],[fecha activa]]</f>
        <v>MIE202203119293No Aplica</v>
      </c>
    </row>
    <row r="1527" spans="1:14" x14ac:dyDescent="0.3">
      <c r="A1527" s="43" t="s">
        <v>2667</v>
      </c>
      <c r="B1527" s="3">
        <v>45925</v>
      </c>
      <c r="C1527" s="3">
        <v>45925</v>
      </c>
      <c r="D1527" s="43" t="s">
        <v>3491</v>
      </c>
      <c r="E1527" s="43" t="s">
        <v>35</v>
      </c>
      <c r="F1527" s="43" t="s">
        <v>36</v>
      </c>
      <c r="G1527">
        <v>60</v>
      </c>
      <c r="H1527">
        <v>60</v>
      </c>
      <c r="I1527" s="43" t="s">
        <v>955</v>
      </c>
      <c r="J1527" s="43" t="s">
        <v>1037</v>
      </c>
      <c r="K1527" s="43" t="s">
        <v>178</v>
      </c>
      <c r="L1527" s="43" t="str">
        <f>IF(AND(Home!$A$1&gt;=Leave[[#This Row],[Start Time]],Home!$A$1&lt;=Leave[[#This Row],[End Time]]),"Aplica","No Aplica")</f>
        <v>No Aplica</v>
      </c>
      <c r="M1527" s="43" t="str">
        <f>IF(AND(Home!$A$1&gt;=Leave[[#This Row],[Start Time]],Home!$A$1&lt;=Leave[[#This Row],[End Time]]),Home!$A$1,"No Aplica")</f>
        <v>No Aplica</v>
      </c>
      <c r="N1527" s="43" t="str">
        <f>Leave[[#This Row],[User Code (Owning User) (Usuario)]]&amp;Leave[[#This Row],[fecha activa]]</f>
        <v>MIE202203119293No Aplica</v>
      </c>
    </row>
    <row r="1528" spans="1:14" x14ac:dyDescent="0.3">
      <c r="A1528" s="43" t="s">
        <v>2667</v>
      </c>
      <c r="B1528" s="3">
        <v>45924</v>
      </c>
      <c r="C1528" s="3">
        <v>45924</v>
      </c>
      <c r="D1528" s="43" t="s">
        <v>2087</v>
      </c>
      <c r="E1528" s="43" t="s">
        <v>35</v>
      </c>
      <c r="F1528" s="43" t="s">
        <v>36</v>
      </c>
      <c r="G1528">
        <v>60</v>
      </c>
      <c r="H1528">
        <v>60</v>
      </c>
      <c r="I1528" s="43" t="s">
        <v>955</v>
      </c>
      <c r="J1528" s="43" t="s">
        <v>1037</v>
      </c>
      <c r="K1528" s="43" t="s">
        <v>178</v>
      </c>
      <c r="L1528" s="43" t="str">
        <f>IF(AND(Home!$A$1&gt;=Leave[[#This Row],[Start Time]],Home!$A$1&lt;=Leave[[#This Row],[End Time]]),"Aplica","No Aplica")</f>
        <v>No Aplica</v>
      </c>
      <c r="M1528" s="43" t="str">
        <f>IF(AND(Home!$A$1&gt;=Leave[[#This Row],[Start Time]],Home!$A$1&lt;=Leave[[#This Row],[End Time]]),Home!$A$1,"No Aplica")</f>
        <v>No Aplica</v>
      </c>
      <c r="N1528" s="43" t="str">
        <f>Leave[[#This Row],[User Code (Owning User) (Usuario)]]&amp;Leave[[#This Row],[fecha activa]]</f>
        <v>MIE202203119293No Aplica</v>
      </c>
    </row>
    <row r="1529" spans="1:14" x14ac:dyDescent="0.3">
      <c r="A1529" s="43" t="s">
        <v>471</v>
      </c>
      <c r="B1529" s="3">
        <v>45921</v>
      </c>
      <c r="C1529" s="3">
        <v>45921</v>
      </c>
      <c r="D1529" s="43" t="s">
        <v>3149</v>
      </c>
      <c r="E1529" s="43" t="s">
        <v>35</v>
      </c>
      <c r="F1529" s="43" t="s">
        <v>36</v>
      </c>
      <c r="G1529">
        <v>540</v>
      </c>
      <c r="H1529">
        <v>540</v>
      </c>
      <c r="I1529" s="43" t="s">
        <v>955</v>
      </c>
      <c r="J1529" s="43" t="s">
        <v>1037</v>
      </c>
      <c r="K1529" s="43" t="s">
        <v>178</v>
      </c>
      <c r="L1529" s="43" t="str">
        <f>IF(AND(Home!$A$1&gt;=Leave[[#This Row],[Start Time]],Home!$A$1&lt;=Leave[[#This Row],[End Time]]),"Aplica","No Aplica")</f>
        <v>No Aplica</v>
      </c>
      <c r="M1529" s="43" t="str">
        <f>IF(AND(Home!$A$1&gt;=Leave[[#This Row],[Start Time]],Home!$A$1&lt;=Leave[[#This Row],[End Time]]),Home!$A$1,"No Aplica")</f>
        <v>No Aplica</v>
      </c>
      <c r="N1529" s="43" t="str">
        <f>Leave[[#This Row],[User Code (Owning User) (Usuario)]]&amp;Leave[[#This Row],[fecha activa]]</f>
        <v>MIE202203119293No Aplica</v>
      </c>
    </row>
    <row r="1530" spans="1:14" x14ac:dyDescent="0.3">
      <c r="A1530" s="43" t="s">
        <v>471</v>
      </c>
      <c r="B1530" s="3">
        <v>45920</v>
      </c>
      <c r="C1530" s="3">
        <v>45920</v>
      </c>
      <c r="D1530" s="43" t="s">
        <v>3150</v>
      </c>
      <c r="E1530" s="43" t="s">
        <v>35</v>
      </c>
      <c r="F1530" s="43" t="s">
        <v>36</v>
      </c>
      <c r="G1530">
        <v>120</v>
      </c>
      <c r="H1530">
        <v>120</v>
      </c>
      <c r="I1530" s="43" t="s">
        <v>955</v>
      </c>
      <c r="J1530" s="43" t="s">
        <v>1037</v>
      </c>
      <c r="K1530" s="43" t="s">
        <v>178</v>
      </c>
      <c r="L1530" s="43" t="str">
        <f>IF(AND(Home!$A$1&gt;=Leave[[#This Row],[Start Time]],Home!$A$1&lt;=Leave[[#This Row],[End Time]]),"Aplica","No Aplica")</f>
        <v>No Aplica</v>
      </c>
      <c r="M1530" s="43" t="str">
        <f>IF(AND(Home!$A$1&gt;=Leave[[#This Row],[Start Time]],Home!$A$1&lt;=Leave[[#This Row],[End Time]]),Home!$A$1,"No Aplica")</f>
        <v>No Aplica</v>
      </c>
      <c r="N1530" s="43" t="str">
        <f>Leave[[#This Row],[User Code (Owning User) (Usuario)]]&amp;Leave[[#This Row],[fecha activa]]</f>
        <v>MIE202203119293No Aplica</v>
      </c>
    </row>
    <row r="1531" spans="1:14" x14ac:dyDescent="0.3">
      <c r="A1531" s="43" t="s">
        <v>471</v>
      </c>
      <c r="B1531" s="3">
        <v>45918</v>
      </c>
      <c r="C1531" s="3">
        <v>45918</v>
      </c>
      <c r="D1531" s="43" t="s">
        <v>2384</v>
      </c>
      <c r="E1531" s="43" t="s">
        <v>35</v>
      </c>
      <c r="F1531" s="43" t="s">
        <v>36</v>
      </c>
      <c r="G1531">
        <v>60</v>
      </c>
      <c r="H1531">
        <v>60</v>
      </c>
      <c r="I1531" s="43" t="s">
        <v>955</v>
      </c>
      <c r="J1531" s="43" t="s">
        <v>1037</v>
      </c>
      <c r="K1531" s="43" t="s">
        <v>178</v>
      </c>
      <c r="L1531" s="43" t="str">
        <f>IF(AND(Home!$A$1&gt;=Leave[[#This Row],[Start Time]],Home!$A$1&lt;=Leave[[#This Row],[End Time]]),"Aplica","No Aplica")</f>
        <v>No Aplica</v>
      </c>
      <c r="M1531" s="43" t="str">
        <f>IF(AND(Home!$A$1&gt;=Leave[[#This Row],[Start Time]],Home!$A$1&lt;=Leave[[#This Row],[End Time]]),Home!$A$1,"No Aplica")</f>
        <v>No Aplica</v>
      </c>
      <c r="N1531" s="43" t="str">
        <f>Leave[[#This Row],[User Code (Owning User) (Usuario)]]&amp;Leave[[#This Row],[fecha activa]]</f>
        <v>MIE202203119293No Aplica</v>
      </c>
    </row>
    <row r="1532" spans="1:14" x14ac:dyDescent="0.3">
      <c r="A1532" s="43" t="s">
        <v>471</v>
      </c>
      <c r="B1532" s="3">
        <v>45917</v>
      </c>
      <c r="C1532" s="3">
        <v>45917</v>
      </c>
      <c r="D1532" s="43" t="s">
        <v>2087</v>
      </c>
      <c r="E1532" s="43" t="s">
        <v>35</v>
      </c>
      <c r="F1532" s="43" t="s">
        <v>36</v>
      </c>
      <c r="G1532">
        <v>60</v>
      </c>
      <c r="H1532">
        <v>60</v>
      </c>
      <c r="I1532" s="43" t="s">
        <v>955</v>
      </c>
      <c r="J1532" s="43" t="s">
        <v>1037</v>
      </c>
      <c r="K1532" s="43" t="s">
        <v>178</v>
      </c>
      <c r="L1532" s="43" t="str">
        <f>IF(AND(Home!$A$1&gt;=Leave[[#This Row],[Start Time]],Home!$A$1&lt;=Leave[[#This Row],[End Time]]),"Aplica","No Aplica")</f>
        <v>No Aplica</v>
      </c>
      <c r="M1532" s="43" t="str">
        <f>IF(AND(Home!$A$1&gt;=Leave[[#This Row],[Start Time]],Home!$A$1&lt;=Leave[[#This Row],[End Time]]),Home!$A$1,"No Aplica")</f>
        <v>No Aplica</v>
      </c>
      <c r="N1532" s="43" t="str">
        <f>Leave[[#This Row],[User Code (Owning User) (Usuario)]]&amp;Leave[[#This Row],[fecha activa]]</f>
        <v>MIE202203119293No Aplica</v>
      </c>
    </row>
    <row r="1533" spans="1:14" x14ac:dyDescent="0.3">
      <c r="A1533" s="43" t="s">
        <v>471</v>
      </c>
      <c r="B1533" s="3">
        <v>45914</v>
      </c>
      <c r="C1533" s="3">
        <v>45914</v>
      </c>
      <c r="D1533" s="43" t="s">
        <v>2383</v>
      </c>
      <c r="E1533" s="43" t="s">
        <v>35</v>
      </c>
      <c r="F1533" s="43" t="s">
        <v>36</v>
      </c>
      <c r="G1533">
        <v>540</v>
      </c>
      <c r="H1533">
        <v>540</v>
      </c>
      <c r="I1533" s="43" t="s">
        <v>955</v>
      </c>
      <c r="J1533" s="43" t="s">
        <v>1037</v>
      </c>
      <c r="K1533" s="43" t="s">
        <v>178</v>
      </c>
      <c r="L1533" s="43" t="str">
        <f>IF(AND(Home!$A$1&gt;=Leave[[#This Row],[Start Time]],Home!$A$1&lt;=Leave[[#This Row],[End Time]]),"Aplica","No Aplica")</f>
        <v>No Aplica</v>
      </c>
      <c r="M1533" s="43" t="str">
        <f>IF(AND(Home!$A$1&gt;=Leave[[#This Row],[Start Time]],Home!$A$1&lt;=Leave[[#This Row],[End Time]]),Home!$A$1,"No Aplica")</f>
        <v>No Aplica</v>
      </c>
      <c r="N1533" s="43" t="str">
        <f>Leave[[#This Row],[User Code (Owning User) (Usuario)]]&amp;Leave[[#This Row],[fecha activa]]</f>
        <v>MIE202203119293No Aplica</v>
      </c>
    </row>
    <row r="1534" spans="1:14" x14ac:dyDescent="0.3">
      <c r="A1534" s="43" t="s">
        <v>471</v>
      </c>
      <c r="B1534" s="3">
        <v>45913</v>
      </c>
      <c r="C1534" s="3">
        <v>45913</v>
      </c>
      <c r="D1534" s="43" t="s">
        <v>1872</v>
      </c>
      <c r="E1534" s="43" t="s">
        <v>35</v>
      </c>
      <c r="F1534" s="43" t="s">
        <v>36</v>
      </c>
      <c r="G1534">
        <v>120</v>
      </c>
      <c r="H1534">
        <v>120</v>
      </c>
      <c r="I1534" s="43" t="s">
        <v>955</v>
      </c>
      <c r="J1534" s="43" t="s">
        <v>1037</v>
      </c>
      <c r="K1534" s="43" t="s">
        <v>178</v>
      </c>
      <c r="L1534" s="43" t="str">
        <f>IF(AND(Home!$A$1&gt;=Leave[[#This Row],[Start Time]],Home!$A$1&lt;=Leave[[#This Row],[End Time]]),"Aplica","No Aplica")</f>
        <v>No Aplica</v>
      </c>
      <c r="M1534" s="43" t="str">
        <f>IF(AND(Home!$A$1&gt;=Leave[[#This Row],[Start Time]],Home!$A$1&lt;=Leave[[#This Row],[End Time]]),Home!$A$1,"No Aplica")</f>
        <v>No Aplica</v>
      </c>
      <c r="N1534" s="43" t="str">
        <f>Leave[[#This Row],[User Code (Owning User) (Usuario)]]&amp;Leave[[#This Row],[fecha activa]]</f>
        <v>MIE202203119293No Aplica</v>
      </c>
    </row>
    <row r="1535" spans="1:14" x14ac:dyDescent="0.3">
      <c r="A1535" s="43" t="s">
        <v>471</v>
      </c>
      <c r="B1535" s="3">
        <v>45911</v>
      </c>
      <c r="C1535" s="3">
        <v>45911</v>
      </c>
      <c r="D1535" s="43" t="s">
        <v>2648</v>
      </c>
      <c r="E1535" s="43" t="s">
        <v>35</v>
      </c>
      <c r="F1535" s="43" t="s">
        <v>36</v>
      </c>
      <c r="G1535">
        <v>60</v>
      </c>
      <c r="H1535">
        <v>60</v>
      </c>
      <c r="I1535" s="43" t="s">
        <v>955</v>
      </c>
      <c r="J1535" s="43" t="s">
        <v>1037</v>
      </c>
      <c r="K1535" s="43" t="s">
        <v>178</v>
      </c>
      <c r="L1535" s="43" t="str">
        <f>IF(AND(Home!$A$1&gt;=Leave[[#This Row],[Start Time]],Home!$A$1&lt;=Leave[[#This Row],[End Time]]),"Aplica","No Aplica")</f>
        <v>No Aplica</v>
      </c>
      <c r="M1535" s="43" t="str">
        <f>IF(AND(Home!$A$1&gt;=Leave[[#This Row],[Start Time]],Home!$A$1&lt;=Leave[[#This Row],[End Time]]),Home!$A$1,"No Aplica")</f>
        <v>No Aplica</v>
      </c>
      <c r="N1535" s="43" t="str">
        <f>Leave[[#This Row],[User Code (Owning User) (Usuario)]]&amp;Leave[[#This Row],[fecha activa]]</f>
        <v>MIE202203119293No Aplica</v>
      </c>
    </row>
    <row r="1536" spans="1:14" x14ac:dyDescent="0.3">
      <c r="A1536" s="43" t="s">
        <v>471</v>
      </c>
      <c r="B1536" s="3">
        <v>45910</v>
      </c>
      <c r="C1536" s="3">
        <v>45910</v>
      </c>
      <c r="D1536" s="43" t="s">
        <v>2087</v>
      </c>
      <c r="E1536" s="43" t="s">
        <v>35</v>
      </c>
      <c r="F1536" s="43" t="s">
        <v>36</v>
      </c>
      <c r="G1536">
        <v>60</v>
      </c>
      <c r="H1536">
        <v>60</v>
      </c>
      <c r="I1536" s="43" t="s">
        <v>955</v>
      </c>
      <c r="J1536" s="43" t="s">
        <v>1037</v>
      </c>
      <c r="K1536" s="43" t="s">
        <v>178</v>
      </c>
      <c r="L1536" s="43" t="str">
        <f>IF(AND(Home!$A$1&gt;=Leave[[#This Row],[Start Time]],Home!$A$1&lt;=Leave[[#This Row],[End Time]]),"Aplica","No Aplica")</f>
        <v>No Aplica</v>
      </c>
      <c r="M1536" s="43" t="str">
        <f>IF(AND(Home!$A$1&gt;=Leave[[#This Row],[Start Time]],Home!$A$1&lt;=Leave[[#This Row],[End Time]]),Home!$A$1,"No Aplica")</f>
        <v>No Aplica</v>
      </c>
      <c r="N1536" s="43" t="str">
        <f>Leave[[#This Row],[User Code (Owning User) (Usuario)]]&amp;Leave[[#This Row],[fecha activa]]</f>
        <v>MIE202203119293No Aplica</v>
      </c>
    </row>
    <row r="1537" spans="1:14" x14ac:dyDescent="0.3">
      <c r="A1537" s="43" t="s">
        <v>471</v>
      </c>
      <c r="B1537" s="3">
        <v>45907</v>
      </c>
      <c r="C1537" s="3">
        <v>45907</v>
      </c>
      <c r="D1537" s="43" t="s">
        <v>2032</v>
      </c>
      <c r="E1537" s="43" t="s">
        <v>35</v>
      </c>
      <c r="F1537" s="43" t="s">
        <v>36</v>
      </c>
      <c r="G1537">
        <v>540</v>
      </c>
      <c r="H1537">
        <v>540</v>
      </c>
      <c r="I1537" s="43" t="s">
        <v>955</v>
      </c>
      <c r="J1537" s="43" t="s">
        <v>1037</v>
      </c>
      <c r="K1537" s="43" t="s">
        <v>178</v>
      </c>
      <c r="L1537" s="43" t="str">
        <f>IF(AND(Home!$A$1&gt;=Leave[[#This Row],[Start Time]],Home!$A$1&lt;=Leave[[#This Row],[End Time]]),"Aplica","No Aplica")</f>
        <v>No Aplica</v>
      </c>
      <c r="M1537" s="43" t="str">
        <f>IF(AND(Home!$A$1&gt;=Leave[[#This Row],[Start Time]],Home!$A$1&lt;=Leave[[#This Row],[End Time]]),Home!$A$1,"No Aplica")</f>
        <v>No Aplica</v>
      </c>
      <c r="N1537" s="43" t="str">
        <f>Leave[[#This Row],[User Code (Owning User) (Usuario)]]&amp;Leave[[#This Row],[fecha activa]]</f>
        <v>MIE202203119293No Aplica</v>
      </c>
    </row>
    <row r="1538" spans="1:14" x14ac:dyDescent="0.3">
      <c r="A1538" s="43" t="s">
        <v>471</v>
      </c>
      <c r="B1538" s="3">
        <v>45906</v>
      </c>
      <c r="C1538" s="3">
        <v>45906</v>
      </c>
      <c r="D1538" s="43" t="s">
        <v>1872</v>
      </c>
      <c r="E1538" s="43" t="s">
        <v>35</v>
      </c>
      <c r="F1538" s="43" t="s">
        <v>36</v>
      </c>
      <c r="G1538">
        <v>120</v>
      </c>
      <c r="H1538">
        <v>120</v>
      </c>
      <c r="I1538" s="43" t="s">
        <v>955</v>
      </c>
      <c r="J1538" s="43" t="s">
        <v>1037</v>
      </c>
      <c r="K1538" s="43" t="s">
        <v>178</v>
      </c>
      <c r="L1538" s="43" t="str">
        <f>IF(AND(Home!$A$1&gt;=Leave[[#This Row],[Start Time]],Home!$A$1&lt;=Leave[[#This Row],[End Time]]),"Aplica","No Aplica")</f>
        <v>No Aplica</v>
      </c>
      <c r="M1538" s="43" t="str">
        <f>IF(AND(Home!$A$1&gt;=Leave[[#This Row],[Start Time]],Home!$A$1&lt;=Leave[[#This Row],[End Time]]),Home!$A$1,"No Aplica")</f>
        <v>No Aplica</v>
      </c>
      <c r="N1538" s="43" t="str">
        <f>Leave[[#This Row],[User Code (Owning User) (Usuario)]]&amp;Leave[[#This Row],[fecha activa]]</f>
        <v>MIE202203119293No Aplica</v>
      </c>
    </row>
    <row r="1539" spans="1:14" x14ac:dyDescent="0.3">
      <c r="A1539" s="43" t="s">
        <v>471</v>
      </c>
      <c r="B1539" s="3">
        <v>45904</v>
      </c>
      <c r="C1539" s="3">
        <v>45904</v>
      </c>
      <c r="D1539" s="43" t="s">
        <v>2087</v>
      </c>
      <c r="E1539" s="43" t="s">
        <v>35</v>
      </c>
      <c r="F1539" s="43" t="s">
        <v>36</v>
      </c>
      <c r="G1539">
        <v>60</v>
      </c>
      <c r="H1539">
        <v>60</v>
      </c>
      <c r="I1539" s="43" t="s">
        <v>955</v>
      </c>
      <c r="J1539" s="43" t="s">
        <v>1037</v>
      </c>
      <c r="K1539" s="43" t="s">
        <v>178</v>
      </c>
      <c r="L1539" s="43" t="str">
        <f>IF(AND(Home!$A$1&gt;=Leave[[#This Row],[Start Time]],Home!$A$1&lt;=Leave[[#This Row],[End Time]]),"Aplica","No Aplica")</f>
        <v>No Aplica</v>
      </c>
      <c r="M1539" s="43" t="str">
        <f>IF(AND(Home!$A$1&gt;=Leave[[#This Row],[Start Time]],Home!$A$1&lt;=Leave[[#This Row],[End Time]]),Home!$A$1,"No Aplica")</f>
        <v>No Aplica</v>
      </c>
      <c r="N1539" s="43" t="str">
        <f>Leave[[#This Row],[User Code (Owning User) (Usuario)]]&amp;Leave[[#This Row],[fecha activa]]</f>
        <v>MIE202203119293No Aplica</v>
      </c>
    </row>
    <row r="1540" spans="1:14" x14ac:dyDescent="0.3">
      <c r="A1540" s="43" t="s">
        <v>471</v>
      </c>
      <c r="B1540" s="3">
        <v>45903</v>
      </c>
      <c r="C1540" s="3">
        <v>45903</v>
      </c>
      <c r="D1540" s="43" t="s">
        <v>2384</v>
      </c>
      <c r="E1540" s="43" t="s">
        <v>35</v>
      </c>
      <c r="F1540" s="43" t="s">
        <v>36</v>
      </c>
      <c r="G1540">
        <v>60</v>
      </c>
      <c r="H1540">
        <v>60</v>
      </c>
      <c r="I1540" s="43" t="s">
        <v>955</v>
      </c>
      <c r="J1540" s="43" t="s">
        <v>1037</v>
      </c>
      <c r="K1540" s="43" t="s">
        <v>178</v>
      </c>
      <c r="L1540" s="43" t="str">
        <f>IF(AND(Home!$A$1&gt;=Leave[[#This Row],[Start Time]],Home!$A$1&lt;=Leave[[#This Row],[End Time]]),"Aplica","No Aplica")</f>
        <v>No Aplica</v>
      </c>
      <c r="M1540" s="43" t="str">
        <f>IF(AND(Home!$A$1&gt;=Leave[[#This Row],[Start Time]],Home!$A$1&lt;=Leave[[#This Row],[End Time]]),Home!$A$1,"No Aplica")</f>
        <v>No Aplica</v>
      </c>
      <c r="N1540" s="43" t="str">
        <f>Leave[[#This Row],[User Code (Owning User) (Usuario)]]&amp;Leave[[#This Row],[fecha activa]]</f>
        <v>MIE202203119293No Aplica</v>
      </c>
    </row>
    <row r="1541" spans="1:14" x14ac:dyDescent="0.3">
      <c r="A1541" s="43" t="s">
        <v>468</v>
      </c>
      <c r="B1541" s="3">
        <v>45926</v>
      </c>
      <c r="C1541" s="3">
        <v>45926</v>
      </c>
      <c r="D1541" s="43" t="s">
        <v>842</v>
      </c>
      <c r="E1541" s="43" t="s">
        <v>199</v>
      </c>
      <c r="F1541" s="43" t="s">
        <v>200</v>
      </c>
      <c r="G1541">
        <v>60</v>
      </c>
      <c r="H1541">
        <v>60</v>
      </c>
      <c r="I1541" s="43" t="s">
        <v>1241</v>
      </c>
      <c r="J1541" s="43" t="s">
        <v>1503</v>
      </c>
      <c r="K1541" s="43" t="s">
        <v>177</v>
      </c>
      <c r="L1541" s="43" t="str">
        <f>IF(AND(Home!$A$1&gt;=Leave[[#This Row],[Start Time]],Home!$A$1&lt;=Leave[[#This Row],[End Time]]),"Aplica","No Aplica")</f>
        <v>No Aplica</v>
      </c>
      <c r="M1541" s="43" t="str">
        <f>IF(AND(Home!$A$1&gt;=Leave[[#This Row],[Start Time]],Home!$A$1&lt;=Leave[[#This Row],[End Time]]),Home!$A$1,"No Aplica")</f>
        <v>No Aplica</v>
      </c>
      <c r="N1541" s="43" t="str">
        <f>Leave[[#This Row],[User Code (Owning User) (Usuario)]]&amp;Leave[[#This Row],[fecha activa]]</f>
        <v>MIE202311019949No Aplica</v>
      </c>
    </row>
    <row r="1542" spans="1:14" x14ac:dyDescent="0.3">
      <c r="A1542" s="43" t="s">
        <v>468</v>
      </c>
      <c r="B1542" s="3">
        <v>45925</v>
      </c>
      <c r="C1542" s="3">
        <v>45925</v>
      </c>
      <c r="D1542" s="43" t="s">
        <v>842</v>
      </c>
      <c r="E1542" s="43" t="s">
        <v>199</v>
      </c>
      <c r="F1542" s="43" t="s">
        <v>200</v>
      </c>
      <c r="G1542">
        <v>60</v>
      </c>
      <c r="H1542">
        <v>60</v>
      </c>
      <c r="I1542" s="43" t="s">
        <v>1241</v>
      </c>
      <c r="J1542" s="43" t="s">
        <v>1503</v>
      </c>
      <c r="K1542" s="43" t="s">
        <v>177</v>
      </c>
      <c r="L1542" s="43" t="str">
        <f>IF(AND(Home!$A$1&gt;=Leave[[#This Row],[Start Time]],Home!$A$1&lt;=Leave[[#This Row],[End Time]]),"Aplica","No Aplica")</f>
        <v>No Aplica</v>
      </c>
      <c r="M1542" s="43" t="str">
        <f>IF(AND(Home!$A$1&gt;=Leave[[#This Row],[Start Time]],Home!$A$1&lt;=Leave[[#This Row],[End Time]]),Home!$A$1,"No Aplica")</f>
        <v>No Aplica</v>
      </c>
      <c r="N1542" s="43" t="str">
        <f>Leave[[#This Row],[User Code (Owning User) (Usuario)]]&amp;Leave[[#This Row],[fecha activa]]</f>
        <v>MIE202311019949No Aplica</v>
      </c>
    </row>
    <row r="1543" spans="1:14" x14ac:dyDescent="0.3">
      <c r="A1543" s="43" t="s">
        <v>468</v>
      </c>
      <c r="B1543" s="3">
        <v>45924</v>
      </c>
      <c r="C1543" s="3">
        <v>45924</v>
      </c>
      <c r="D1543" s="43" t="s">
        <v>469</v>
      </c>
      <c r="E1543" s="43" t="s">
        <v>199</v>
      </c>
      <c r="F1543" s="43" t="s">
        <v>200</v>
      </c>
      <c r="G1543">
        <v>540</v>
      </c>
      <c r="H1543">
        <v>540</v>
      </c>
      <c r="I1543" s="43" t="s">
        <v>1241</v>
      </c>
      <c r="J1543" s="43" t="s">
        <v>1503</v>
      </c>
      <c r="K1543" s="43" t="s">
        <v>177</v>
      </c>
      <c r="L1543" s="43" t="str">
        <f>IF(AND(Home!$A$1&gt;=Leave[[#This Row],[Start Time]],Home!$A$1&lt;=Leave[[#This Row],[End Time]]),"Aplica","No Aplica")</f>
        <v>No Aplica</v>
      </c>
      <c r="M1543" s="43" t="str">
        <f>IF(AND(Home!$A$1&gt;=Leave[[#This Row],[Start Time]],Home!$A$1&lt;=Leave[[#This Row],[End Time]]),Home!$A$1,"No Aplica")</f>
        <v>No Aplica</v>
      </c>
      <c r="N1543" s="43" t="str">
        <f>Leave[[#This Row],[User Code (Owning User) (Usuario)]]&amp;Leave[[#This Row],[fecha activa]]</f>
        <v>MIE202311019949No Aplica</v>
      </c>
    </row>
    <row r="1544" spans="1:14" x14ac:dyDescent="0.3">
      <c r="A1544" s="43" t="s">
        <v>468</v>
      </c>
      <c r="B1544" s="3">
        <v>45923</v>
      </c>
      <c r="C1544" s="3">
        <v>45923</v>
      </c>
      <c r="D1544" s="43" t="s">
        <v>842</v>
      </c>
      <c r="E1544" s="43" t="s">
        <v>199</v>
      </c>
      <c r="F1544" s="43" t="s">
        <v>200</v>
      </c>
      <c r="G1544">
        <v>60</v>
      </c>
      <c r="H1544">
        <v>60</v>
      </c>
      <c r="I1544" s="43" t="s">
        <v>1241</v>
      </c>
      <c r="J1544" s="43" t="s">
        <v>1503</v>
      </c>
      <c r="K1544" s="43" t="s">
        <v>177</v>
      </c>
      <c r="L1544" s="43" t="str">
        <f>IF(AND(Home!$A$1&gt;=Leave[[#This Row],[Start Time]],Home!$A$1&lt;=Leave[[#This Row],[End Time]]),"Aplica","No Aplica")</f>
        <v>No Aplica</v>
      </c>
      <c r="M1544" s="43" t="str">
        <f>IF(AND(Home!$A$1&gt;=Leave[[#This Row],[Start Time]],Home!$A$1&lt;=Leave[[#This Row],[End Time]]),Home!$A$1,"No Aplica")</f>
        <v>No Aplica</v>
      </c>
      <c r="N1544" s="43" t="str">
        <f>Leave[[#This Row],[User Code (Owning User) (Usuario)]]&amp;Leave[[#This Row],[fecha activa]]</f>
        <v>MIE202311019949No Aplica</v>
      </c>
    </row>
    <row r="1545" spans="1:14" x14ac:dyDescent="0.3">
      <c r="A1545" s="43" t="s">
        <v>468</v>
      </c>
      <c r="B1545" s="3">
        <v>45922</v>
      </c>
      <c r="C1545" s="3">
        <v>45922</v>
      </c>
      <c r="D1545" s="43" t="s">
        <v>2055</v>
      </c>
      <c r="E1545" s="43" t="s">
        <v>199</v>
      </c>
      <c r="F1545" s="43" t="s">
        <v>200</v>
      </c>
      <c r="G1545">
        <v>60</v>
      </c>
      <c r="H1545">
        <v>60</v>
      </c>
      <c r="I1545" s="43" t="s">
        <v>1241</v>
      </c>
      <c r="J1545" s="43" t="s">
        <v>1503</v>
      </c>
      <c r="K1545" s="43" t="s">
        <v>177</v>
      </c>
      <c r="L1545" s="43" t="str">
        <f>IF(AND(Home!$A$1&gt;=Leave[[#This Row],[Start Time]],Home!$A$1&lt;=Leave[[#This Row],[End Time]]),"Aplica","No Aplica")</f>
        <v>Aplica</v>
      </c>
      <c r="M1545" s="43">
        <f>IF(AND(Home!$A$1&gt;=Leave[[#This Row],[Start Time]],Home!$A$1&lt;=Leave[[#This Row],[End Time]]),Home!$A$1,"No Aplica")</f>
        <v>45922</v>
      </c>
      <c r="N1545" s="43" t="str">
        <f>Leave[[#This Row],[User Code (Owning User) (Usuario)]]&amp;Leave[[#This Row],[fecha activa]]</f>
        <v>MIE20231101994945922</v>
      </c>
    </row>
    <row r="1546" spans="1:14" x14ac:dyDescent="0.3">
      <c r="A1546" s="43" t="s">
        <v>468</v>
      </c>
      <c r="B1546" s="3">
        <v>45919</v>
      </c>
      <c r="C1546" s="3">
        <v>45919</v>
      </c>
      <c r="D1546" s="43" t="s">
        <v>842</v>
      </c>
      <c r="E1546" s="43" t="s">
        <v>199</v>
      </c>
      <c r="F1546" s="43" t="s">
        <v>200</v>
      </c>
      <c r="G1546">
        <v>60</v>
      </c>
      <c r="H1546">
        <v>60</v>
      </c>
      <c r="I1546" s="43" t="s">
        <v>1241</v>
      </c>
      <c r="J1546" s="43" t="s">
        <v>1503</v>
      </c>
      <c r="K1546" s="43" t="s">
        <v>177</v>
      </c>
      <c r="L1546" s="43" t="str">
        <f>IF(AND(Home!$A$1&gt;=Leave[[#This Row],[Start Time]],Home!$A$1&lt;=Leave[[#This Row],[End Time]]),"Aplica","No Aplica")</f>
        <v>No Aplica</v>
      </c>
      <c r="M1546" s="43" t="str">
        <f>IF(AND(Home!$A$1&gt;=Leave[[#This Row],[Start Time]],Home!$A$1&lt;=Leave[[#This Row],[End Time]]),Home!$A$1,"No Aplica")</f>
        <v>No Aplica</v>
      </c>
      <c r="N1546" s="43" t="str">
        <f>Leave[[#This Row],[User Code (Owning User) (Usuario)]]&amp;Leave[[#This Row],[fecha activa]]</f>
        <v>MIE202311019949No Aplica</v>
      </c>
    </row>
    <row r="1547" spans="1:14" x14ac:dyDescent="0.3">
      <c r="A1547" s="43" t="s">
        <v>468</v>
      </c>
      <c r="B1547" s="3">
        <v>45918</v>
      </c>
      <c r="C1547" s="3">
        <v>45918</v>
      </c>
      <c r="D1547" s="43" t="s">
        <v>842</v>
      </c>
      <c r="E1547" s="43" t="s">
        <v>199</v>
      </c>
      <c r="F1547" s="43" t="s">
        <v>200</v>
      </c>
      <c r="G1547">
        <v>60</v>
      </c>
      <c r="H1547">
        <v>60</v>
      </c>
      <c r="I1547" s="43" t="s">
        <v>1241</v>
      </c>
      <c r="J1547" s="43" t="s">
        <v>1503</v>
      </c>
      <c r="K1547" s="43" t="s">
        <v>177</v>
      </c>
      <c r="L1547" s="43" t="str">
        <f>IF(AND(Home!$A$1&gt;=Leave[[#This Row],[Start Time]],Home!$A$1&lt;=Leave[[#This Row],[End Time]]),"Aplica","No Aplica")</f>
        <v>No Aplica</v>
      </c>
      <c r="M1547" s="43" t="str">
        <f>IF(AND(Home!$A$1&gt;=Leave[[#This Row],[Start Time]],Home!$A$1&lt;=Leave[[#This Row],[End Time]]),Home!$A$1,"No Aplica")</f>
        <v>No Aplica</v>
      </c>
      <c r="N1547" s="43" t="str">
        <f>Leave[[#This Row],[User Code (Owning User) (Usuario)]]&amp;Leave[[#This Row],[fecha activa]]</f>
        <v>MIE202311019949No Aplica</v>
      </c>
    </row>
    <row r="1548" spans="1:14" x14ac:dyDescent="0.3">
      <c r="A1548" s="43" t="s">
        <v>468</v>
      </c>
      <c r="B1548" s="3">
        <v>45917</v>
      </c>
      <c r="C1548" s="3">
        <v>45917</v>
      </c>
      <c r="D1548" s="43" t="s">
        <v>469</v>
      </c>
      <c r="E1548" s="43" t="s">
        <v>199</v>
      </c>
      <c r="F1548" s="43" t="s">
        <v>200</v>
      </c>
      <c r="G1548">
        <v>540</v>
      </c>
      <c r="H1548">
        <v>540</v>
      </c>
      <c r="I1548" s="43" t="s">
        <v>1241</v>
      </c>
      <c r="J1548" s="43" t="s">
        <v>1503</v>
      </c>
      <c r="K1548" s="43" t="s">
        <v>177</v>
      </c>
      <c r="L1548" s="43" t="str">
        <f>IF(AND(Home!$A$1&gt;=Leave[[#This Row],[Start Time]],Home!$A$1&lt;=Leave[[#This Row],[End Time]]),"Aplica","No Aplica")</f>
        <v>No Aplica</v>
      </c>
      <c r="M1548" s="43" t="str">
        <f>IF(AND(Home!$A$1&gt;=Leave[[#This Row],[Start Time]],Home!$A$1&lt;=Leave[[#This Row],[End Time]]),Home!$A$1,"No Aplica")</f>
        <v>No Aplica</v>
      </c>
      <c r="N1548" s="43" t="str">
        <f>Leave[[#This Row],[User Code (Owning User) (Usuario)]]&amp;Leave[[#This Row],[fecha activa]]</f>
        <v>MIE202311019949No Aplica</v>
      </c>
    </row>
    <row r="1549" spans="1:14" x14ac:dyDescent="0.3">
      <c r="A1549" s="43" t="s">
        <v>468</v>
      </c>
      <c r="B1549" s="3">
        <v>45916</v>
      </c>
      <c r="C1549" s="3">
        <v>45916</v>
      </c>
      <c r="D1549" s="43" t="s">
        <v>842</v>
      </c>
      <c r="E1549" s="43" t="s">
        <v>199</v>
      </c>
      <c r="F1549" s="43" t="s">
        <v>200</v>
      </c>
      <c r="G1549">
        <v>60</v>
      </c>
      <c r="H1549">
        <v>60</v>
      </c>
      <c r="I1549" s="43" t="s">
        <v>1241</v>
      </c>
      <c r="J1549" s="43" t="s">
        <v>1503</v>
      </c>
      <c r="K1549" s="43" t="s">
        <v>177</v>
      </c>
      <c r="L1549" s="43" t="str">
        <f>IF(AND(Home!$A$1&gt;=Leave[[#This Row],[Start Time]],Home!$A$1&lt;=Leave[[#This Row],[End Time]]),"Aplica","No Aplica")</f>
        <v>No Aplica</v>
      </c>
      <c r="M1549" s="43" t="str">
        <f>IF(AND(Home!$A$1&gt;=Leave[[#This Row],[Start Time]],Home!$A$1&lt;=Leave[[#This Row],[End Time]]),Home!$A$1,"No Aplica")</f>
        <v>No Aplica</v>
      </c>
      <c r="N1549" s="43" t="str">
        <f>Leave[[#This Row],[User Code (Owning User) (Usuario)]]&amp;Leave[[#This Row],[fecha activa]]</f>
        <v>MIE202311019949No Aplica</v>
      </c>
    </row>
    <row r="1550" spans="1:14" x14ac:dyDescent="0.3">
      <c r="A1550" s="43" t="s">
        <v>468</v>
      </c>
      <c r="B1550" s="3">
        <v>45915</v>
      </c>
      <c r="C1550" s="3">
        <v>45915</v>
      </c>
      <c r="D1550" s="43" t="s">
        <v>842</v>
      </c>
      <c r="E1550" s="43" t="s">
        <v>199</v>
      </c>
      <c r="F1550" s="43" t="s">
        <v>200</v>
      </c>
      <c r="G1550">
        <v>60</v>
      </c>
      <c r="H1550">
        <v>60</v>
      </c>
      <c r="I1550" s="43" t="s">
        <v>1241</v>
      </c>
      <c r="J1550" s="43" t="s">
        <v>1503</v>
      </c>
      <c r="K1550" s="43" t="s">
        <v>177</v>
      </c>
      <c r="L1550" s="43" t="str">
        <f>IF(AND(Home!$A$1&gt;=Leave[[#This Row],[Start Time]],Home!$A$1&lt;=Leave[[#This Row],[End Time]]),"Aplica","No Aplica")</f>
        <v>No Aplica</v>
      </c>
      <c r="M1550" s="43" t="str">
        <f>IF(AND(Home!$A$1&gt;=Leave[[#This Row],[Start Time]],Home!$A$1&lt;=Leave[[#This Row],[End Time]]),Home!$A$1,"No Aplica")</f>
        <v>No Aplica</v>
      </c>
      <c r="N1550" s="43" t="str">
        <f>Leave[[#This Row],[User Code (Owning User) (Usuario)]]&amp;Leave[[#This Row],[fecha activa]]</f>
        <v>MIE202311019949No Aplica</v>
      </c>
    </row>
    <row r="1551" spans="1:14" x14ac:dyDescent="0.3">
      <c r="A1551" s="43" t="s">
        <v>468</v>
      </c>
      <c r="B1551" s="3">
        <v>45910</v>
      </c>
      <c r="C1551" s="3">
        <v>45910</v>
      </c>
      <c r="D1551" s="43" t="s">
        <v>469</v>
      </c>
      <c r="E1551" s="43" t="s">
        <v>199</v>
      </c>
      <c r="F1551" s="43" t="s">
        <v>200</v>
      </c>
      <c r="G1551">
        <v>540</v>
      </c>
      <c r="H1551">
        <v>540</v>
      </c>
      <c r="I1551" s="43" t="s">
        <v>1241</v>
      </c>
      <c r="J1551" s="43" t="s">
        <v>1503</v>
      </c>
      <c r="K1551" s="43" t="s">
        <v>177</v>
      </c>
      <c r="L1551" s="43" t="str">
        <f>IF(AND(Home!$A$1&gt;=Leave[[#This Row],[Start Time]],Home!$A$1&lt;=Leave[[#This Row],[End Time]]),"Aplica","No Aplica")</f>
        <v>No Aplica</v>
      </c>
      <c r="M1551" s="43" t="str">
        <f>IF(AND(Home!$A$1&gt;=Leave[[#This Row],[Start Time]],Home!$A$1&lt;=Leave[[#This Row],[End Time]]),Home!$A$1,"No Aplica")</f>
        <v>No Aplica</v>
      </c>
      <c r="N1551" s="43" t="str">
        <f>Leave[[#This Row],[User Code (Owning User) (Usuario)]]&amp;Leave[[#This Row],[fecha activa]]</f>
        <v>MIE202311019949No Aplica</v>
      </c>
    </row>
    <row r="1552" spans="1:14" x14ac:dyDescent="0.3">
      <c r="A1552" s="43" t="s">
        <v>468</v>
      </c>
      <c r="B1552" s="3">
        <v>45912</v>
      </c>
      <c r="C1552" s="3">
        <v>45912</v>
      </c>
      <c r="D1552" s="43" t="s">
        <v>842</v>
      </c>
      <c r="E1552" s="43" t="s">
        <v>199</v>
      </c>
      <c r="F1552" s="43" t="s">
        <v>200</v>
      </c>
      <c r="G1552">
        <v>60</v>
      </c>
      <c r="H1552">
        <v>60</v>
      </c>
      <c r="I1552" s="43" t="s">
        <v>1241</v>
      </c>
      <c r="J1552" s="43" t="s">
        <v>1503</v>
      </c>
      <c r="K1552" s="43" t="s">
        <v>177</v>
      </c>
      <c r="L1552" s="43" t="str">
        <f>IF(AND(Home!$A$1&gt;=Leave[[#This Row],[Start Time]],Home!$A$1&lt;=Leave[[#This Row],[End Time]]),"Aplica","No Aplica")</f>
        <v>No Aplica</v>
      </c>
      <c r="M1552" s="43" t="str">
        <f>IF(AND(Home!$A$1&gt;=Leave[[#This Row],[Start Time]],Home!$A$1&lt;=Leave[[#This Row],[End Time]]),Home!$A$1,"No Aplica")</f>
        <v>No Aplica</v>
      </c>
      <c r="N1552" s="43" t="str">
        <f>Leave[[#This Row],[User Code (Owning User) (Usuario)]]&amp;Leave[[#This Row],[fecha activa]]</f>
        <v>MIE202311019949No Aplica</v>
      </c>
    </row>
    <row r="1553" spans="1:14" x14ac:dyDescent="0.3">
      <c r="A1553" s="43" t="s">
        <v>468</v>
      </c>
      <c r="B1553" s="3">
        <v>45911</v>
      </c>
      <c r="C1553" s="3">
        <v>45911</v>
      </c>
      <c r="D1553" s="43" t="s">
        <v>842</v>
      </c>
      <c r="E1553" s="43" t="s">
        <v>199</v>
      </c>
      <c r="F1553" s="43" t="s">
        <v>200</v>
      </c>
      <c r="G1553">
        <v>60</v>
      </c>
      <c r="H1553">
        <v>60</v>
      </c>
      <c r="I1553" s="43" t="s">
        <v>1241</v>
      </c>
      <c r="J1553" s="43" t="s">
        <v>1503</v>
      </c>
      <c r="K1553" s="43" t="s">
        <v>177</v>
      </c>
      <c r="L1553" s="43" t="str">
        <f>IF(AND(Home!$A$1&gt;=Leave[[#This Row],[Start Time]],Home!$A$1&lt;=Leave[[#This Row],[End Time]]),"Aplica","No Aplica")</f>
        <v>No Aplica</v>
      </c>
      <c r="M1553" s="43" t="str">
        <f>IF(AND(Home!$A$1&gt;=Leave[[#This Row],[Start Time]],Home!$A$1&lt;=Leave[[#This Row],[End Time]]),Home!$A$1,"No Aplica")</f>
        <v>No Aplica</v>
      </c>
      <c r="N1553" s="43" t="str">
        <f>Leave[[#This Row],[User Code (Owning User) (Usuario)]]&amp;Leave[[#This Row],[fecha activa]]</f>
        <v>MIE202311019949No Aplica</v>
      </c>
    </row>
    <row r="1554" spans="1:14" x14ac:dyDescent="0.3">
      <c r="A1554" s="43" t="s">
        <v>468</v>
      </c>
      <c r="B1554" s="3">
        <v>45909</v>
      </c>
      <c r="C1554" s="3">
        <v>45909</v>
      </c>
      <c r="D1554" s="43" t="s">
        <v>842</v>
      </c>
      <c r="E1554" s="43" t="s">
        <v>199</v>
      </c>
      <c r="F1554" s="43" t="s">
        <v>200</v>
      </c>
      <c r="G1554">
        <v>60</v>
      </c>
      <c r="H1554">
        <v>60</v>
      </c>
      <c r="I1554" s="43" t="s">
        <v>1241</v>
      </c>
      <c r="J1554" s="43" t="s">
        <v>1503</v>
      </c>
      <c r="K1554" s="43" t="s">
        <v>177</v>
      </c>
      <c r="L1554" s="43" t="str">
        <f>IF(AND(Home!$A$1&gt;=Leave[[#This Row],[Start Time]],Home!$A$1&lt;=Leave[[#This Row],[End Time]]),"Aplica","No Aplica")</f>
        <v>No Aplica</v>
      </c>
      <c r="M1554" s="43" t="str">
        <f>IF(AND(Home!$A$1&gt;=Leave[[#This Row],[Start Time]],Home!$A$1&lt;=Leave[[#This Row],[End Time]]),Home!$A$1,"No Aplica")</f>
        <v>No Aplica</v>
      </c>
      <c r="N1554" s="43" t="str">
        <f>Leave[[#This Row],[User Code (Owning User) (Usuario)]]&amp;Leave[[#This Row],[fecha activa]]</f>
        <v>MIE202311019949No Aplica</v>
      </c>
    </row>
    <row r="1555" spans="1:14" x14ac:dyDescent="0.3">
      <c r="A1555" s="43" t="s">
        <v>468</v>
      </c>
      <c r="B1555" s="3">
        <v>45908</v>
      </c>
      <c r="C1555" s="3">
        <v>45908</v>
      </c>
      <c r="D1555" s="43" t="s">
        <v>842</v>
      </c>
      <c r="E1555" s="43" t="s">
        <v>199</v>
      </c>
      <c r="F1555" s="43" t="s">
        <v>200</v>
      </c>
      <c r="G1555">
        <v>60</v>
      </c>
      <c r="H1555">
        <v>60</v>
      </c>
      <c r="I1555" s="43" t="s">
        <v>1241</v>
      </c>
      <c r="J1555" s="43" t="s">
        <v>1503</v>
      </c>
      <c r="K1555" s="43" t="s">
        <v>177</v>
      </c>
      <c r="L1555" s="43" t="str">
        <f>IF(AND(Home!$A$1&gt;=Leave[[#This Row],[Start Time]],Home!$A$1&lt;=Leave[[#This Row],[End Time]]),"Aplica","No Aplica")</f>
        <v>No Aplica</v>
      </c>
      <c r="M1555" s="43" t="str">
        <f>IF(AND(Home!$A$1&gt;=Leave[[#This Row],[Start Time]],Home!$A$1&lt;=Leave[[#This Row],[End Time]]),Home!$A$1,"No Aplica")</f>
        <v>No Aplica</v>
      </c>
      <c r="N1555" s="43" t="str">
        <f>Leave[[#This Row],[User Code (Owning User) (Usuario)]]&amp;Leave[[#This Row],[fecha activa]]</f>
        <v>MIE202311019949No Aplica</v>
      </c>
    </row>
    <row r="1556" spans="1:14" x14ac:dyDescent="0.3">
      <c r="A1556" s="43" t="s">
        <v>468</v>
      </c>
      <c r="B1556" s="3">
        <v>45904</v>
      </c>
      <c r="C1556" s="3">
        <v>45904</v>
      </c>
      <c r="D1556" s="43" t="s">
        <v>842</v>
      </c>
      <c r="E1556" s="43" t="s">
        <v>199</v>
      </c>
      <c r="F1556" s="43" t="s">
        <v>200</v>
      </c>
      <c r="G1556">
        <v>60</v>
      </c>
      <c r="H1556">
        <v>60</v>
      </c>
      <c r="I1556" s="43" t="s">
        <v>1241</v>
      </c>
      <c r="J1556" s="43" t="s">
        <v>1503</v>
      </c>
      <c r="K1556" s="43" t="s">
        <v>177</v>
      </c>
      <c r="L1556" s="43" t="str">
        <f>IF(AND(Home!$A$1&gt;=Leave[[#This Row],[Start Time]],Home!$A$1&lt;=Leave[[#This Row],[End Time]]),"Aplica","No Aplica")</f>
        <v>No Aplica</v>
      </c>
      <c r="M1556" s="43" t="str">
        <f>IF(AND(Home!$A$1&gt;=Leave[[#This Row],[Start Time]],Home!$A$1&lt;=Leave[[#This Row],[End Time]]),Home!$A$1,"No Aplica")</f>
        <v>No Aplica</v>
      </c>
      <c r="N1556" s="43" t="str">
        <f>Leave[[#This Row],[User Code (Owning User) (Usuario)]]&amp;Leave[[#This Row],[fecha activa]]</f>
        <v>MIE202311019949No Aplica</v>
      </c>
    </row>
    <row r="1557" spans="1:14" x14ac:dyDescent="0.3">
      <c r="A1557" s="43" t="s">
        <v>468</v>
      </c>
      <c r="B1557" s="3">
        <v>45902</v>
      </c>
      <c r="C1557" s="3">
        <v>45902</v>
      </c>
      <c r="D1557" s="43" t="s">
        <v>842</v>
      </c>
      <c r="E1557" s="43" t="s">
        <v>199</v>
      </c>
      <c r="F1557" s="43" t="s">
        <v>200</v>
      </c>
      <c r="G1557">
        <v>60</v>
      </c>
      <c r="H1557">
        <v>60</v>
      </c>
      <c r="I1557" s="43" t="s">
        <v>1241</v>
      </c>
      <c r="J1557" s="43" t="s">
        <v>1503</v>
      </c>
      <c r="K1557" s="43" t="s">
        <v>177</v>
      </c>
      <c r="L1557" s="43" t="str">
        <f>IF(AND(Home!$A$1&gt;=Leave[[#This Row],[Start Time]],Home!$A$1&lt;=Leave[[#This Row],[End Time]]),"Aplica","No Aplica")</f>
        <v>No Aplica</v>
      </c>
      <c r="M1557" s="43" t="str">
        <f>IF(AND(Home!$A$1&gt;=Leave[[#This Row],[Start Time]],Home!$A$1&lt;=Leave[[#This Row],[End Time]]),Home!$A$1,"No Aplica")</f>
        <v>No Aplica</v>
      </c>
      <c r="N1557" s="43" t="str">
        <f>Leave[[#This Row],[User Code (Owning User) (Usuario)]]&amp;Leave[[#This Row],[fecha activa]]</f>
        <v>MIE202311019949No Aplica</v>
      </c>
    </row>
    <row r="1558" spans="1:14" x14ac:dyDescent="0.3">
      <c r="A1558" s="43" t="s">
        <v>468</v>
      </c>
      <c r="B1558" s="3">
        <v>45901</v>
      </c>
      <c r="C1558" s="3">
        <v>45901</v>
      </c>
      <c r="D1558" s="43" t="s">
        <v>2023</v>
      </c>
      <c r="E1558" s="43" t="s">
        <v>199</v>
      </c>
      <c r="F1558" s="43" t="s">
        <v>200</v>
      </c>
      <c r="G1558">
        <v>60</v>
      </c>
      <c r="H1558">
        <v>60</v>
      </c>
      <c r="I1558" s="43" t="s">
        <v>1241</v>
      </c>
      <c r="J1558" s="43" t="s">
        <v>1503</v>
      </c>
      <c r="K1558" s="43" t="s">
        <v>177</v>
      </c>
      <c r="L1558" s="43" t="str">
        <f>IF(AND(Home!$A$1&gt;=Leave[[#This Row],[Start Time]],Home!$A$1&lt;=Leave[[#This Row],[End Time]]),"Aplica","No Aplica")</f>
        <v>No Aplica</v>
      </c>
      <c r="M1558" s="43" t="str">
        <f>IF(AND(Home!$A$1&gt;=Leave[[#This Row],[Start Time]],Home!$A$1&lt;=Leave[[#This Row],[End Time]]),Home!$A$1,"No Aplica")</f>
        <v>No Aplica</v>
      </c>
      <c r="N1558" s="43" t="str">
        <f>Leave[[#This Row],[User Code (Owning User) (Usuario)]]&amp;Leave[[#This Row],[fecha activa]]</f>
        <v>MIE202311019949No Aplica</v>
      </c>
    </row>
    <row r="1559" spans="1:14" x14ac:dyDescent="0.3">
      <c r="A1559" s="43" t="s">
        <v>468</v>
      </c>
      <c r="B1559" s="3">
        <v>45903</v>
      </c>
      <c r="C1559" s="3">
        <v>45903</v>
      </c>
      <c r="D1559" s="43" t="s">
        <v>469</v>
      </c>
      <c r="E1559" s="43" t="s">
        <v>199</v>
      </c>
      <c r="F1559" s="43" t="s">
        <v>200</v>
      </c>
      <c r="G1559">
        <v>540</v>
      </c>
      <c r="H1559">
        <v>540</v>
      </c>
      <c r="I1559" s="43" t="s">
        <v>1241</v>
      </c>
      <c r="J1559" s="43" t="s">
        <v>1503</v>
      </c>
      <c r="K1559" s="43" t="s">
        <v>177</v>
      </c>
      <c r="L1559" s="43" t="str">
        <f>IF(AND(Home!$A$1&gt;=Leave[[#This Row],[Start Time]],Home!$A$1&lt;=Leave[[#This Row],[End Time]]),"Aplica","No Aplica")</f>
        <v>No Aplica</v>
      </c>
      <c r="M1559" s="43" t="str">
        <f>IF(AND(Home!$A$1&gt;=Leave[[#This Row],[Start Time]],Home!$A$1&lt;=Leave[[#This Row],[End Time]]),Home!$A$1,"No Aplica")</f>
        <v>No Aplica</v>
      </c>
      <c r="N1559" s="43" t="str">
        <f>Leave[[#This Row],[User Code (Owning User) (Usuario)]]&amp;Leave[[#This Row],[fecha activa]]</f>
        <v>MIE202311019949No Aplica</v>
      </c>
    </row>
    <row r="1560" spans="1:14" x14ac:dyDescent="0.3">
      <c r="A1560" s="43" t="s">
        <v>465</v>
      </c>
      <c r="B1560" s="3">
        <v>45923</v>
      </c>
      <c r="C1560" s="3">
        <v>45923</v>
      </c>
      <c r="D1560" s="43" t="s">
        <v>498</v>
      </c>
      <c r="E1560" s="43" t="s">
        <v>459</v>
      </c>
      <c r="F1560" s="43" t="s">
        <v>460</v>
      </c>
      <c r="G1560">
        <v>540</v>
      </c>
      <c r="H1560">
        <v>540</v>
      </c>
      <c r="I1560" s="43" t="s">
        <v>1176</v>
      </c>
      <c r="J1560" s="43" t="s">
        <v>850</v>
      </c>
      <c r="K1560" s="43" t="s">
        <v>177</v>
      </c>
      <c r="L1560" s="43" t="str">
        <f>IF(AND(Home!$A$1&gt;=Leave[[#This Row],[Start Time]],Home!$A$1&lt;=Leave[[#This Row],[End Time]]),"Aplica","No Aplica")</f>
        <v>No Aplica</v>
      </c>
      <c r="M1560" s="43" t="str">
        <f>IF(AND(Home!$A$1&gt;=Leave[[#This Row],[Start Time]],Home!$A$1&lt;=Leave[[#This Row],[End Time]]),Home!$A$1,"No Aplica")</f>
        <v>No Aplica</v>
      </c>
      <c r="N1560" s="43" t="str">
        <f>Leave[[#This Row],[User Code (Owning User) (Usuario)]]&amp;Leave[[#This Row],[fecha activa]]</f>
        <v>MIE2024110314651No Aplica</v>
      </c>
    </row>
    <row r="1561" spans="1:14" x14ac:dyDescent="0.3">
      <c r="A1561" s="43" t="s">
        <v>465</v>
      </c>
      <c r="B1561" s="3">
        <v>45901</v>
      </c>
      <c r="C1561" s="3">
        <v>45901</v>
      </c>
      <c r="D1561" s="43" t="s">
        <v>521</v>
      </c>
      <c r="E1561" s="43" t="s">
        <v>459</v>
      </c>
      <c r="F1561" s="43" t="s">
        <v>460</v>
      </c>
      <c r="G1561">
        <v>120</v>
      </c>
      <c r="H1561">
        <v>120</v>
      </c>
      <c r="I1561" s="43" t="s">
        <v>1176</v>
      </c>
      <c r="J1561" s="43" t="s">
        <v>850</v>
      </c>
      <c r="K1561" s="43" t="s">
        <v>177</v>
      </c>
      <c r="L1561" s="43" t="str">
        <f>IF(AND(Home!$A$1&gt;=Leave[[#This Row],[Start Time]],Home!$A$1&lt;=Leave[[#This Row],[End Time]]),"Aplica","No Aplica")</f>
        <v>No Aplica</v>
      </c>
      <c r="M1561" s="43" t="str">
        <f>IF(AND(Home!$A$1&gt;=Leave[[#This Row],[Start Time]],Home!$A$1&lt;=Leave[[#This Row],[End Time]]),Home!$A$1,"No Aplica")</f>
        <v>No Aplica</v>
      </c>
      <c r="N1561" s="43" t="str">
        <f>Leave[[#This Row],[User Code (Owning User) (Usuario)]]&amp;Leave[[#This Row],[fecha activa]]</f>
        <v>MIE2024110314651No Aplica</v>
      </c>
    </row>
    <row r="1562" spans="1:14" x14ac:dyDescent="0.3">
      <c r="A1562" s="43" t="s">
        <v>465</v>
      </c>
      <c r="B1562" s="3">
        <v>45902</v>
      </c>
      <c r="C1562" s="3">
        <v>45902</v>
      </c>
      <c r="D1562" s="43" t="s">
        <v>470</v>
      </c>
      <c r="E1562" s="43" t="s">
        <v>459</v>
      </c>
      <c r="F1562" s="43" t="s">
        <v>460</v>
      </c>
      <c r="G1562">
        <v>540</v>
      </c>
      <c r="H1562">
        <v>540</v>
      </c>
      <c r="I1562" s="43" t="s">
        <v>1176</v>
      </c>
      <c r="J1562" s="43" t="s">
        <v>850</v>
      </c>
      <c r="K1562" s="43" t="s">
        <v>177</v>
      </c>
      <c r="L1562" s="43" t="str">
        <f>IF(AND(Home!$A$1&gt;=Leave[[#This Row],[Start Time]],Home!$A$1&lt;=Leave[[#This Row],[End Time]]),"Aplica","No Aplica")</f>
        <v>No Aplica</v>
      </c>
      <c r="M1562" s="43" t="str">
        <f>IF(AND(Home!$A$1&gt;=Leave[[#This Row],[Start Time]],Home!$A$1&lt;=Leave[[#This Row],[End Time]]),Home!$A$1,"No Aplica")</f>
        <v>No Aplica</v>
      </c>
      <c r="N1562" s="43" t="str">
        <f>Leave[[#This Row],[User Code (Owning User) (Usuario)]]&amp;Leave[[#This Row],[fecha activa]]</f>
        <v>MIE2024110314651No Aplica</v>
      </c>
    </row>
    <row r="1563" spans="1:14" x14ac:dyDescent="0.3">
      <c r="A1563" s="43" t="s">
        <v>471</v>
      </c>
      <c r="B1563" s="3">
        <v>45926</v>
      </c>
      <c r="C1563" s="3">
        <v>45926</v>
      </c>
      <c r="D1563" s="43" t="s">
        <v>1506</v>
      </c>
      <c r="E1563" s="43" t="s">
        <v>2077</v>
      </c>
      <c r="F1563" s="43" t="s">
        <v>2079</v>
      </c>
      <c r="G1563">
        <v>60</v>
      </c>
      <c r="H1563">
        <v>60</v>
      </c>
      <c r="I1563" s="43" t="s">
        <v>2078</v>
      </c>
      <c r="J1563" s="43" t="s">
        <v>1046</v>
      </c>
      <c r="K1563" s="43" t="s">
        <v>179</v>
      </c>
      <c r="L1563" s="43" t="str">
        <f>IF(AND(Home!$A$1&gt;=Leave[[#This Row],[Start Time]],Home!$A$1&lt;=Leave[[#This Row],[End Time]]),"Aplica","No Aplica")</f>
        <v>No Aplica</v>
      </c>
      <c r="M1563" s="43" t="str">
        <f>IF(AND(Home!$A$1&gt;=Leave[[#This Row],[Start Time]],Home!$A$1&lt;=Leave[[#This Row],[End Time]]),Home!$A$1,"No Aplica")</f>
        <v>No Aplica</v>
      </c>
      <c r="N1563" s="43" t="str">
        <f>Leave[[#This Row],[User Code (Owning User) (Usuario)]]&amp;Leave[[#This Row],[fecha activa]]</f>
        <v>MIE2025140723665No Aplica</v>
      </c>
    </row>
    <row r="1564" spans="1:14" x14ac:dyDescent="0.3">
      <c r="A1564" s="43" t="s">
        <v>471</v>
      </c>
      <c r="B1564" s="3">
        <v>45925</v>
      </c>
      <c r="C1564" s="3">
        <v>45925</v>
      </c>
      <c r="D1564" s="43" t="s">
        <v>1506</v>
      </c>
      <c r="E1564" s="43" t="s">
        <v>2077</v>
      </c>
      <c r="F1564" s="43" t="s">
        <v>2079</v>
      </c>
      <c r="G1564">
        <v>60</v>
      </c>
      <c r="H1564">
        <v>60</v>
      </c>
      <c r="I1564" s="43" t="s">
        <v>2078</v>
      </c>
      <c r="J1564" s="43" t="s">
        <v>1046</v>
      </c>
      <c r="K1564" s="43" t="s">
        <v>179</v>
      </c>
      <c r="L1564" s="43" t="str">
        <f>IF(AND(Home!$A$1&gt;=Leave[[#This Row],[Start Time]],Home!$A$1&lt;=Leave[[#This Row],[End Time]]),"Aplica","No Aplica")</f>
        <v>No Aplica</v>
      </c>
      <c r="M1564" s="43" t="str">
        <f>IF(AND(Home!$A$1&gt;=Leave[[#This Row],[Start Time]],Home!$A$1&lt;=Leave[[#This Row],[End Time]]),Home!$A$1,"No Aplica")</f>
        <v>No Aplica</v>
      </c>
      <c r="N1564" s="43" t="str">
        <f>Leave[[#This Row],[User Code (Owning User) (Usuario)]]&amp;Leave[[#This Row],[fecha activa]]</f>
        <v>MIE2025140723665No Aplica</v>
      </c>
    </row>
    <row r="1565" spans="1:14" x14ac:dyDescent="0.3">
      <c r="A1565" s="43" t="s">
        <v>471</v>
      </c>
      <c r="B1565" s="3">
        <v>45924</v>
      </c>
      <c r="C1565" s="3">
        <v>45924</v>
      </c>
      <c r="D1565" s="43" t="s">
        <v>1506</v>
      </c>
      <c r="E1565" s="43" t="s">
        <v>2077</v>
      </c>
      <c r="F1565" s="43" t="s">
        <v>2079</v>
      </c>
      <c r="G1565">
        <v>60</v>
      </c>
      <c r="H1565">
        <v>60</v>
      </c>
      <c r="I1565" s="43" t="s">
        <v>2078</v>
      </c>
      <c r="J1565" s="43" t="s">
        <v>1046</v>
      </c>
      <c r="K1565" s="43" t="s">
        <v>179</v>
      </c>
      <c r="L1565" s="43" t="str">
        <f>IF(AND(Home!$A$1&gt;=Leave[[#This Row],[Start Time]],Home!$A$1&lt;=Leave[[#This Row],[End Time]]),"Aplica","No Aplica")</f>
        <v>No Aplica</v>
      </c>
      <c r="M1565" s="43" t="str">
        <f>IF(AND(Home!$A$1&gt;=Leave[[#This Row],[Start Time]],Home!$A$1&lt;=Leave[[#This Row],[End Time]]),Home!$A$1,"No Aplica")</f>
        <v>No Aplica</v>
      </c>
      <c r="N1565" s="43" t="str">
        <f>Leave[[#This Row],[User Code (Owning User) (Usuario)]]&amp;Leave[[#This Row],[fecha activa]]</f>
        <v>MIE2025140723665No Aplica</v>
      </c>
    </row>
    <row r="1566" spans="1:14" x14ac:dyDescent="0.3">
      <c r="A1566" s="43" t="s">
        <v>471</v>
      </c>
      <c r="B1566" s="3">
        <v>45923</v>
      </c>
      <c r="C1566" s="3">
        <v>45923</v>
      </c>
      <c r="D1566" s="43" t="s">
        <v>3580</v>
      </c>
      <c r="E1566" s="43" t="s">
        <v>2077</v>
      </c>
      <c r="F1566" s="43" t="s">
        <v>2079</v>
      </c>
      <c r="G1566">
        <v>60</v>
      </c>
      <c r="H1566">
        <v>60</v>
      </c>
      <c r="I1566" s="43" t="s">
        <v>2078</v>
      </c>
      <c r="J1566" s="43" t="s">
        <v>1046</v>
      </c>
      <c r="K1566" s="43" t="s">
        <v>179</v>
      </c>
      <c r="L1566" s="43" t="str">
        <f>IF(AND(Home!$A$1&gt;=Leave[[#This Row],[Start Time]],Home!$A$1&lt;=Leave[[#This Row],[End Time]]),"Aplica","No Aplica")</f>
        <v>No Aplica</v>
      </c>
      <c r="M1566" s="43" t="str">
        <f>IF(AND(Home!$A$1&gt;=Leave[[#This Row],[Start Time]],Home!$A$1&lt;=Leave[[#This Row],[End Time]]),Home!$A$1,"No Aplica")</f>
        <v>No Aplica</v>
      </c>
      <c r="N1566" s="43" t="str">
        <f>Leave[[#This Row],[User Code (Owning User) (Usuario)]]&amp;Leave[[#This Row],[fecha activa]]</f>
        <v>MIE2025140723665No Aplica</v>
      </c>
    </row>
    <row r="1567" spans="1:14" x14ac:dyDescent="0.3">
      <c r="A1567" s="43" t="s">
        <v>465</v>
      </c>
      <c r="B1567" s="3">
        <v>45928</v>
      </c>
      <c r="C1567" s="3">
        <v>45928</v>
      </c>
      <c r="D1567" s="43" t="s">
        <v>469</v>
      </c>
      <c r="E1567" s="43" t="s">
        <v>2077</v>
      </c>
      <c r="F1567" s="43" t="s">
        <v>2079</v>
      </c>
      <c r="G1567">
        <v>540</v>
      </c>
      <c r="H1567">
        <v>540</v>
      </c>
      <c r="I1567" s="43" t="s">
        <v>2078</v>
      </c>
      <c r="J1567" s="43" t="s">
        <v>1046</v>
      </c>
      <c r="K1567" s="43" t="s">
        <v>179</v>
      </c>
      <c r="L1567" s="43" t="str">
        <f>IF(AND(Home!$A$1&gt;=Leave[[#This Row],[Start Time]],Home!$A$1&lt;=Leave[[#This Row],[End Time]]),"Aplica","No Aplica")</f>
        <v>No Aplica</v>
      </c>
      <c r="M1567" s="43" t="str">
        <f>IF(AND(Home!$A$1&gt;=Leave[[#This Row],[Start Time]],Home!$A$1&lt;=Leave[[#This Row],[End Time]]),Home!$A$1,"No Aplica")</f>
        <v>No Aplica</v>
      </c>
      <c r="N1567" s="43" t="str">
        <f>Leave[[#This Row],[User Code (Owning User) (Usuario)]]&amp;Leave[[#This Row],[fecha activa]]</f>
        <v>MIE2025140723665No Aplica</v>
      </c>
    </row>
    <row r="1568" spans="1:14" x14ac:dyDescent="0.3">
      <c r="A1568" s="43" t="s">
        <v>471</v>
      </c>
      <c r="B1568" s="3">
        <v>45920</v>
      </c>
      <c r="C1568" s="3">
        <v>45920</v>
      </c>
      <c r="D1568" s="43" t="s">
        <v>1506</v>
      </c>
      <c r="E1568" s="43" t="s">
        <v>2077</v>
      </c>
      <c r="F1568" s="43" t="s">
        <v>2079</v>
      </c>
      <c r="G1568">
        <v>60</v>
      </c>
      <c r="H1568">
        <v>60</v>
      </c>
      <c r="I1568" s="43" t="s">
        <v>2078</v>
      </c>
      <c r="J1568" s="43" t="s">
        <v>1046</v>
      </c>
      <c r="K1568" s="43" t="s">
        <v>179</v>
      </c>
      <c r="L1568" s="43" t="str">
        <f>IF(AND(Home!$A$1&gt;=Leave[[#This Row],[Start Time]],Home!$A$1&lt;=Leave[[#This Row],[End Time]]),"Aplica","No Aplica")</f>
        <v>No Aplica</v>
      </c>
      <c r="M1568" s="43" t="str">
        <f>IF(AND(Home!$A$1&gt;=Leave[[#This Row],[Start Time]],Home!$A$1&lt;=Leave[[#This Row],[End Time]]),Home!$A$1,"No Aplica")</f>
        <v>No Aplica</v>
      </c>
      <c r="N1568" s="43" t="str">
        <f>Leave[[#This Row],[User Code (Owning User) (Usuario)]]&amp;Leave[[#This Row],[fecha activa]]</f>
        <v>MIE2025140723665No Aplica</v>
      </c>
    </row>
    <row r="1569" spans="1:14" x14ac:dyDescent="0.3">
      <c r="A1569" s="43" t="s">
        <v>471</v>
      </c>
      <c r="B1569" s="3">
        <v>45918</v>
      </c>
      <c r="C1569" s="3">
        <v>45918</v>
      </c>
      <c r="D1569" s="43" t="s">
        <v>1506</v>
      </c>
      <c r="E1569" s="43" t="s">
        <v>2077</v>
      </c>
      <c r="F1569" s="43" t="s">
        <v>2079</v>
      </c>
      <c r="G1569">
        <v>60</v>
      </c>
      <c r="H1569">
        <v>60</v>
      </c>
      <c r="I1569" s="43" t="s">
        <v>2078</v>
      </c>
      <c r="J1569" s="43" t="s">
        <v>1046</v>
      </c>
      <c r="K1569" s="43" t="s">
        <v>179</v>
      </c>
      <c r="L1569" s="43" t="str">
        <f>IF(AND(Home!$A$1&gt;=Leave[[#This Row],[Start Time]],Home!$A$1&lt;=Leave[[#This Row],[End Time]]),"Aplica","No Aplica")</f>
        <v>No Aplica</v>
      </c>
      <c r="M1569" s="43" t="str">
        <f>IF(AND(Home!$A$1&gt;=Leave[[#This Row],[Start Time]],Home!$A$1&lt;=Leave[[#This Row],[End Time]]),Home!$A$1,"No Aplica")</f>
        <v>No Aplica</v>
      </c>
      <c r="N1569" s="43" t="str">
        <f>Leave[[#This Row],[User Code (Owning User) (Usuario)]]&amp;Leave[[#This Row],[fecha activa]]</f>
        <v>MIE2025140723665No Aplica</v>
      </c>
    </row>
    <row r="1570" spans="1:14" x14ac:dyDescent="0.3">
      <c r="A1570" s="43" t="s">
        <v>471</v>
      </c>
      <c r="B1570" s="3">
        <v>45917</v>
      </c>
      <c r="C1570" s="3">
        <v>45917</v>
      </c>
      <c r="D1570" s="43" t="s">
        <v>1506</v>
      </c>
      <c r="E1570" s="43" t="s">
        <v>2077</v>
      </c>
      <c r="F1570" s="43" t="s">
        <v>2079</v>
      </c>
      <c r="G1570">
        <v>60</v>
      </c>
      <c r="H1570">
        <v>60</v>
      </c>
      <c r="I1570" s="43" t="s">
        <v>2078</v>
      </c>
      <c r="J1570" s="43" t="s">
        <v>1046</v>
      </c>
      <c r="K1570" s="43" t="s">
        <v>179</v>
      </c>
      <c r="L1570" s="43" t="str">
        <f>IF(AND(Home!$A$1&gt;=Leave[[#This Row],[Start Time]],Home!$A$1&lt;=Leave[[#This Row],[End Time]]),"Aplica","No Aplica")</f>
        <v>No Aplica</v>
      </c>
      <c r="M1570" s="43" t="str">
        <f>IF(AND(Home!$A$1&gt;=Leave[[#This Row],[Start Time]],Home!$A$1&lt;=Leave[[#This Row],[End Time]]),Home!$A$1,"No Aplica")</f>
        <v>No Aplica</v>
      </c>
      <c r="N1570" s="43" t="str">
        <f>Leave[[#This Row],[User Code (Owning User) (Usuario)]]&amp;Leave[[#This Row],[fecha activa]]</f>
        <v>MIE2025140723665No Aplica</v>
      </c>
    </row>
    <row r="1571" spans="1:14" x14ac:dyDescent="0.3">
      <c r="A1571" s="43" t="s">
        <v>471</v>
      </c>
      <c r="B1571" s="3">
        <v>45916</v>
      </c>
      <c r="C1571" s="3">
        <v>45916</v>
      </c>
      <c r="D1571" s="43" t="s">
        <v>1506</v>
      </c>
      <c r="E1571" s="43" t="s">
        <v>2077</v>
      </c>
      <c r="F1571" s="43" t="s">
        <v>2079</v>
      </c>
      <c r="G1571">
        <v>60</v>
      </c>
      <c r="H1571">
        <v>60</v>
      </c>
      <c r="I1571" s="43" t="s">
        <v>2078</v>
      </c>
      <c r="J1571" s="43" t="s">
        <v>1046</v>
      </c>
      <c r="K1571" s="43" t="s">
        <v>179</v>
      </c>
      <c r="L1571" s="43" t="str">
        <f>IF(AND(Home!$A$1&gt;=Leave[[#This Row],[Start Time]],Home!$A$1&lt;=Leave[[#This Row],[End Time]]),"Aplica","No Aplica")</f>
        <v>No Aplica</v>
      </c>
      <c r="M1571" s="43" t="str">
        <f>IF(AND(Home!$A$1&gt;=Leave[[#This Row],[Start Time]],Home!$A$1&lt;=Leave[[#This Row],[End Time]]),Home!$A$1,"No Aplica")</f>
        <v>No Aplica</v>
      </c>
      <c r="N1571" s="43" t="str">
        <f>Leave[[#This Row],[User Code (Owning User) (Usuario)]]&amp;Leave[[#This Row],[fecha activa]]</f>
        <v>MIE2025140723665No Aplica</v>
      </c>
    </row>
    <row r="1572" spans="1:14" x14ac:dyDescent="0.3">
      <c r="A1572" s="43" t="s">
        <v>465</v>
      </c>
      <c r="B1572" s="3">
        <v>45921</v>
      </c>
      <c r="C1572" s="3">
        <v>45921</v>
      </c>
      <c r="D1572" s="43" t="s">
        <v>469</v>
      </c>
      <c r="E1572" s="43" t="s">
        <v>2077</v>
      </c>
      <c r="F1572" s="43" t="s">
        <v>2079</v>
      </c>
      <c r="G1572">
        <v>540</v>
      </c>
      <c r="H1572">
        <v>540</v>
      </c>
      <c r="I1572" s="43" t="s">
        <v>2078</v>
      </c>
      <c r="J1572" s="43" t="s">
        <v>1046</v>
      </c>
      <c r="K1572" s="43" t="s">
        <v>179</v>
      </c>
      <c r="L1572" s="43" t="str">
        <f>IF(AND(Home!$A$1&gt;=Leave[[#This Row],[Start Time]],Home!$A$1&lt;=Leave[[#This Row],[End Time]]),"Aplica","No Aplica")</f>
        <v>No Aplica</v>
      </c>
      <c r="M1572" s="43" t="str">
        <f>IF(AND(Home!$A$1&gt;=Leave[[#This Row],[Start Time]],Home!$A$1&lt;=Leave[[#This Row],[End Time]]),Home!$A$1,"No Aplica")</f>
        <v>No Aplica</v>
      </c>
      <c r="N1572" s="43" t="str">
        <f>Leave[[#This Row],[User Code (Owning User) (Usuario)]]&amp;Leave[[#This Row],[fecha activa]]</f>
        <v>MIE2025140723665No Aplica</v>
      </c>
    </row>
    <row r="1573" spans="1:14" x14ac:dyDescent="0.3">
      <c r="A1573" s="43" t="s">
        <v>465</v>
      </c>
      <c r="B1573" s="3">
        <v>45903</v>
      </c>
      <c r="C1573" s="3">
        <v>45903</v>
      </c>
      <c r="D1573" s="43" t="s">
        <v>469</v>
      </c>
      <c r="E1573" s="43" t="s">
        <v>2077</v>
      </c>
      <c r="F1573" s="43" t="s">
        <v>2079</v>
      </c>
      <c r="G1573">
        <v>90</v>
      </c>
      <c r="H1573">
        <v>90</v>
      </c>
      <c r="I1573" s="43" t="s">
        <v>2078</v>
      </c>
      <c r="J1573" s="43" t="s">
        <v>1046</v>
      </c>
      <c r="K1573" s="43" t="s">
        <v>179</v>
      </c>
      <c r="L1573" s="43" t="str">
        <f>IF(AND(Home!$A$1&gt;=Leave[[#This Row],[Start Time]],Home!$A$1&lt;=Leave[[#This Row],[End Time]]),"Aplica","No Aplica")</f>
        <v>No Aplica</v>
      </c>
      <c r="M1573" s="43" t="str">
        <f>IF(AND(Home!$A$1&gt;=Leave[[#This Row],[Start Time]],Home!$A$1&lt;=Leave[[#This Row],[End Time]]),Home!$A$1,"No Aplica")</f>
        <v>No Aplica</v>
      </c>
      <c r="N1573" s="43" t="str">
        <f>Leave[[#This Row],[User Code (Owning User) (Usuario)]]&amp;Leave[[#This Row],[fecha activa]]</f>
        <v>MIE2025140723665No Aplica</v>
      </c>
    </row>
    <row r="1574" spans="1:14" x14ac:dyDescent="0.3">
      <c r="A1574" s="43" t="s">
        <v>471</v>
      </c>
      <c r="B1574" s="3">
        <v>45913</v>
      </c>
      <c r="C1574" s="3">
        <v>45913</v>
      </c>
      <c r="D1574" s="43" t="s">
        <v>1506</v>
      </c>
      <c r="E1574" s="43" t="s">
        <v>2077</v>
      </c>
      <c r="F1574" s="43" t="s">
        <v>2079</v>
      </c>
      <c r="G1574">
        <v>60</v>
      </c>
      <c r="H1574">
        <v>60</v>
      </c>
      <c r="I1574" s="43" t="s">
        <v>2078</v>
      </c>
      <c r="J1574" s="43" t="s">
        <v>1046</v>
      </c>
      <c r="K1574" s="43" t="s">
        <v>179</v>
      </c>
      <c r="L1574" s="43" t="str">
        <f>IF(AND(Home!$A$1&gt;=Leave[[#This Row],[Start Time]],Home!$A$1&lt;=Leave[[#This Row],[End Time]]),"Aplica","No Aplica")</f>
        <v>No Aplica</v>
      </c>
      <c r="M1574" s="43" t="str">
        <f>IF(AND(Home!$A$1&gt;=Leave[[#This Row],[Start Time]],Home!$A$1&lt;=Leave[[#This Row],[End Time]]),Home!$A$1,"No Aplica")</f>
        <v>No Aplica</v>
      </c>
      <c r="N1574" s="43" t="str">
        <f>Leave[[#This Row],[User Code (Owning User) (Usuario)]]&amp;Leave[[#This Row],[fecha activa]]</f>
        <v>MIE2025140723665No Aplica</v>
      </c>
    </row>
    <row r="1575" spans="1:14" x14ac:dyDescent="0.3">
      <c r="A1575" s="43" t="s">
        <v>471</v>
      </c>
      <c r="B1575" s="3">
        <v>45911</v>
      </c>
      <c r="C1575" s="3">
        <v>45911</v>
      </c>
      <c r="D1575" s="43" t="s">
        <v>1506</v>
      </c>
      <c r="E1575" s="43" t="s">
        <v>2077</v>
      </c>
      <c r="F1575" s="43" t="s">
        <v>2079</v>
      </c>
      <c r="G1575">
        <v>60</v>
      </c>
      <c r="H1575">
        <v>60</v>
      </c>
      <c r="I1575" s="43" t="s">
        <v>2078</v>
      </c>
      <c r="J1575" s="43" t="s">
        <v>1046</v>
      </c>
      <c r="K1575" s="43" t="s">
        <v>179</v>
      </c>
      <c r="L1575" s="43" t="str">
        <f>IF(AND(Home!$A$1&gt;=Leave[[#This Row],[Start Time]],Home!$A$1&lt;=Leave[[#This Row],[End Time]]),"Aplica","No Aplica")</f>
        <v>No Aplica</v>
      </c>
      <c r="M1575" s="43" t="str">
        <f>IF(AND(Home!$A$1&gt;=Leave[[#This Row],[Start Time]],Home!$A$1&lt;=Leave[[#This Row],[End Time]]),Home!$A$1,"No Aplica")</f>
        <v>No Aplica</v>
      </c>
      <c r="N1575" s="43" t="str">
        <f>Leave[[#This Row],[User Code (Owning User) (Usuario)]]&amp;Leave[[#This Row],[fecha activa]]</f>
        <v>MIE2025140723665No Aplica</v>
      </c>
    </row>
    <row r="1576" spans="1:14" x14ac:dyDescent="0.3">
      <c r="A1576" s="43" t="s">
        <v>471</v>
      </c>
      <c r="B1576" s="3">
        <v>45910</v>
      </c>
      <c r="C1576" s="3">
        <v>45910</v>
      </c>
      <c r="D1576" s="43" t="s">
        <v>1506</v>
      </c>
      <c r="E1576" s="43" t="s">
        <v>2077</v>
      </c>
      <c r="F1576" s="43" t="s">
        <v>2079</v>
      </c>
      <c r="G1576">
        <v>60</v>
      </c>
      <c r="H1576">
        <v>60</v>
      </c>
      <c r="I1576" s="43" t="s">
        <v>2078</v>
      </c>
      <c r="J1576" s="43" t="s">
        <v>1046</v>
      </c>
      <c r="K1576" s="43" t="s">
        <v>179</v>
      </c>
      <c r="L1576" s="43" t="str">
        <f>IF(AND(Home!$A$1&gt;=Leave[[#This Row],[Start Time]],Home!$A$1&lt;=Leave[[#This Row],[End Time]]),"Aplica","No Aplica")</f>
        <v>No Aplica</v>
      </c>
      <c r="M1576" s="43" t="str">
        <f>IF(AND(Home!$A$1&gt;=Leave[[#This Row],[Start Time]],Home!$A$1&lt;=Leave[[#This Row],[End Time]]),Home!$A$1,"No Aplica")</f>
        <v>No Aplica</v>
      </c>
      <c r="N1576" s="43" t="str">
        <f>Leave[[#This Row],[User Code (Owning User) (Usuario)]]&amp;Leave[[#This Row],[fecha activa]]</f>
        <v>MIE2025140723665No Aplica</v>
      </c>
    </row>
    <row r="1577" spans="1:14" x14ac:dyDescent="0.3">
      <c r="A1577" s="43" t="s">
        <v>471</v>
      </c>
      <c r="B1577" s="3">
        <v>45909</v>
      </c>
      <c r="C1577" s="3">
        <v>45909</v>
      </c>
      <c r="D1577" s="43" t="s">
        <v>1506</v>
      </c>
      <c r="E1577" s="43" t="s">
        <v>2077</v>
      </c>
      <c r="F1577" s="43" t="s">
        <v>2079</v>
      </c>
      <c r="G1577">
        <v>60</v>
      </c>
      <c r="H1577">
        <v>60</v>
      </c>
      <c r="I1577" s="43" t="s">
        <v>2078</v>
      </c>
      <c r="J1577" s="43" t="s">
        <v>1046</v>
      </c>
      <c r="K1577" s="43" t="s">
        <v>179</v>
      </c>
      <c r="L1577" s="43" t="str">
        <f>IF(AND(Home!$A$1&gt;=Leave[[#This Row],[Start Time]],Home!$A$1&lt;=Leave[[#This Row],[End Time]]),"Aplica","No Aplica")</f>
        <v>No Aplica</v>
      </c>
      <c r="M1577" s="43" t="str">
        <f>IF(AND(Home!$A$1&gt;=Leave[[#This Row],[Start Time]],Home!$A$1&lt;=Leave[[#This Row],[End Time]]),Home!$A$1,"No Aplica")</f>
        <v>No Aplica</v>
      </c>
      <c r="N1577" s="43" t="str">
        <f>Leave[[#This Row],[User Code (Owning User) (Usuario)]]&amp;Leave[[#This Row],[fecha activa]]</f>
        <v>MIE2025140723665No Aplica</v>
      </c>
    </row>
    <row r="1578" spans="1:14" x14ac:dyDescent="0.3">
      <c r="A1578" s="43" t="s">
        <v>465</v>
      </c>
      <c r="B1578" s="3">
        <v>45914</v>
      </c>
      <c r="C1578" s="3">
        <v>45914</v>
      </c>
      <c r="D1578" s="43" t="s">
        <v>469</v>
      </c>
      <c r="E1578" s="43" t="s">
        <v>2077</v>
      </c>
      <c r="F1578" s="43" t="s">
        <v>2079</v>
      </c>
      <c r="G1578">
        <v>540</v>
      </c>
      <c r="H1578">
        <v>540</v>
      </c>
      <c r="I1578" s="43" t="s">
        <v>2078</v>
      </c>
      <c r="J1578" s="43" t="s">
        <v>1046</v>
      </c>
      <c r="K1578" s="43" t="s">
        <v>179</v>
      </c>
      <c r="L1578" s="43" t="str">
        <f>IF(AND(Home!$A$1&gt;=Leave[[#This Row],[Start Time]],Home!$A$1&lt;=Leave[[#This Row],[End Time]]),"Aplica","No Aplica")</f>
        <v>No Aplica</v>
      </c>
      <c r="M1578" s="43" t="str">
        <f>IF(AND(Home!$A$1&gt;=Leave[[#This Row],[Start Time]],Home!$A$1&lt;=Leave[[#This Row],[End Time]]),Home!$A$1,"No Aplica")</f>
        <v>No Aplica</v>
      </c>
      <c r="N1578" s="43" t="str">
        <f>Leave[[#This Row],[User Code (Owning User) (Usuario)]]&amp;Leave[[#This Row],[fecha activa]]</f>
        <v>MIE2025140723665No Aplica</v>
      </c>
    </row>
    <row r="1579" spans="1:14" x14ac:dyDescent="0.3">
      <c r="A1579" s="43" t="s">
        <v>465</v>
      </c>
      <c r="B1579" s="3">
        <v>45907</v>
      </c>
      <c r="C1579" s="3">
        <v>45907</v>
      </c>
      <c r="D1579" s="43" t="s">
        <v>469</v>
      </c>
      <c r="E1579" s="43" t="s">
        <v>2077</v>
      </c>
      <c r="F1579" s="43" t="s">
        <v>2079</v>
      </c>
      <c r="G1579">
        <v>540</v>
      </c>
      <c r="H1579">
        <v>540</v>
      </c>
      <c r="I1579" s="43" t="s">
        <v>2078</v>
      </c>
      <c r="J1579" s="43" t="s">
        <v>1046</v>
      </c>
      <c r="K1579" s="43" t="s">
        <v>179</v>
      </c>
      <c r="L1579" s="43" t="str">
        <f>IF(AND(Home!$A$1&gt;=Leave[[#This Row],[Start Time]],Home!$A$1&lt;=Leave[[#This Row],[End Time]]),"Aplica","No Aplica")</f>
        <v>No Aplica</v>
      </c>
      <c r="M1579" s="43" t="str">
        <f>IF(AND(Home!$A$1&gt;=Leave[[#This Row],[Start Time]],Home!$A$1&lt;=Leave[[#This Row],[End Time]]),Home!$A$1,"No Aplica")</f>
        <v>No Aplica</v>
      </c>
      <c r="N1579" s="43" t="str">
        <f>Leave[[#This Row],[User Code (Owning User) (Usuario)]]&amp;Leave[[#This Row],[fecha activa]]</f>
        <v>MIE2025140723665No Aplica</v>
      </c>
    </row>
    <row r="1580" spans="1:14" x14ac:dyDescent="0.3">
      <c r="A1580" s="43" t="s">
        <v>471</v>
      </c>
      <c r="B1580" s="3">
        <v>45906</v>
      </c>
      <c r="C1580" s="3">
        <v>45906</v>
      </c>
      <c r="D1580" s="43" t="s">
        <v>1506</v>
      </c>
      <c r="E1580" s="43" t="s">
        <v>2077</v>
      </c>
      <c r="F1580" s="43" t="s">
        <v>2079</v>
      </c>
      <c r="G1580">
        <v>60</v>
      </c>
      <c r="H1580">
        <v>60</v>
      </c>
      <c r="I1580" s="43" t="s">
        <v>2078</v>
      </c>
      <c r="J1580" s="43" t="s">
        <v>1046</v>
      </c>
      <c r="K1580" s="43" t="s">
        <v>179</v>
      </c>
      <c r="L1580" s="43" t="str">
        <f>IF(AND(Home!$A$1&gt;=Leave[[#This Row],[Start Time]],Home!$A$1&lt;=Leave[[#This Row],[End Time]]),"Aplica","No Aplica")</f>
        <v>No Aplica</v>
      </c>
      <c r="M1580" s="43" t="str">
        <f>IF(AND(Home!$A$1&gt;=Leave[[#This Row],[Start Time]],Home!$A$1&lt;=Leave[[#This Row],[End Time]]),Home!$A$1,"No Aplica")</f>
        <v>No Aplica</v>
      </c>
      <c r="N1580" s="43" t="str">
        <f>Leave[[#This Row],[User Code (Owning User) (Usuario)]]&amp;Leave[[#This Row],[fecha activa]]</f>
        <v>MIE2025140723665No Aplica</v>
      </c>
    </row>
    <row r="1581" spans="1:14" x14ac:dyDescent="0.3">
      <c r="A1581" s="43" t="s">
        <v>471</v>
      </c>
      <c r="B1581" s="3">
        <v>45905</v>
      </c>
      <c r="C1581" s="3">
        <v>45905</v>
      </c>
      <c r="D1581" s="43" t="s">
        <v>1506</v>
      </c>
      <c r="E1581" s="43" t="s">
        <v>2077</v>
      </c>
      <c r="F1581" s="43" t="s">
        <v>2079</v>
      </c>
      <c r="G1581">
        <v>60</v>
      </c>
      <c r="H1581">
        <v>60</v>
      </c>
      <c r="I1581" s="43" t="s">
        <v>2078</v>
      </c>
      <c r="J1581" s="43" t="s">
        <v>1046</v>
      </c>
      <c r="K1581" s="43" t="s">
        <v>179</v>
      </c>
      <c r="L1581" s="43" t="str">
        <f>IF(AND(Home!$A$1&gt;=Leave[[#This Row],[Start Time]],Home!$A$1&lt;=Leave[[#This Row],[End Time]]),"Aplica","No Aplica")</f>
        <v>No Aplica</v>
      </c>
      <c r="M1581" s="43" t="str">
        <f>IF(AND(Home!$A$1&gt;=Leave[[#This Row],[Start Time]],Home!$A$1&lt;=Leave[[#This Row],[End Time]]),Home!$A$1,"No Aplica")</f>
        <v>No Aplica</v>
      </c>
      <c r="N1581" s="43" t="str">
        <f>Leave[[#This Row],[User Code (Owning User) (Usuario)]]&amp;Leave[[#This Row],[fecha activa]]</f>
        <v>MIE2025140723665No Aplica</v>
      </c>
    </row>
    <row r="1582" spans="1:14" x14ac:dyDescent="0.3">
      <c r="A1582" s="43" t="s">
        <v>471</v>
      </c>
      <c r="B1582" s="3">
        <v>45904</v>
      </c>
      <c r="C1582" s="3">
        <v>45904</v>
      </c>
      <c r="D1582" s="43" t="s">
        <v>2680</v>
      </c>
      <c r="E1582" s="43" t="s">
        <v>2077</v>
      </c>
      <c r="F1582" s="43" t="s">
        <v>2079</v>
      </c>
      <c r="G1582">
        <v>60</v>
      </c>
      <c r="H1582">
        <v>60</v>
      </c>
      <c r="I1582" s="43" t="s">
        <v>2078</v>
      </c>
      <c r="J1582" s="43" t="s">
        <v>1046</v>
      </c>
      <c r="K1582" s="43" t="s">
        <v>179</v>
      </c>
      <c r="L1582" s="43" t="str">
        <f>IF(AND(Home!$A$1&gt;=Leave[[#This Row],[Start Time]],Home!$A$1&lt;=Leave[[#This Row],[End Time]]),"Aplica","No Aplica")</f>
        <v>No Aplica</v>
      </c>
      <c r="M1582" s="43" t="str">
        <f>IF(AND(Home!$A$1&gt;=Leave[[#This Row],[Start Time]],Home!$A$1&lt;=Leave[[#This Row],[End Time]]),Home!$A$1,"No Aplica")</f>
        <v>No Aplica</v>
      </c>
      <c r="N1582" s="43" t="str">
        <f>Leave[[#This Row],[User Code (Owning User) (Usuario)]]&amp;Leave[[#This Row],[fecha activa]]</f>
        <v>MIE2025140723665No Aplica</v>
      </c>
    </row>
    <row r="1583" spans="1:14" x14ac:dyDescent="0.3">
      <c r="A1583" s="43" t="s">
        <v>471</v>
      </c>
      <c r="B1583" s="3">
        <v>45903</v>
      </c>
      <c r="C1583" s="3">
        <v>45903</v>
      </c>
      <c r="D1583" s="43" t="s">
        <v>1506</v>
      </c>
      <c r="E1583" s="43" t="s">
        <v>2077</v>
      </c>
      <c r="F1583" s="43" t="s">
        <v>2079</v>
      </c>
      <c r="G1583">
        <v>60</v>
      </c>
      <c r="H1583">
        <v>60</v>
      </c>
      <c r="I1583" s="43" t="s">
        <v>2078</v>
      </c>
      <c r="J1583" s="43" t="s">
        <v>1046</v>
      </c>
      <c r="K1583" s="43" t="s">
        <v>179</v>
      </c>
      <c r="L1583" s="43" t="str">
        <f>IF(AND(Home!$A$1&gt;=Leave[[#This Row],[Start Time]],Home!$A$1&lt;=Leave[[#This Row],[End Time]]),"Aplica","No Aplica")</f>
        <v>No Aplica</v>
      </c>
      <c r="M1583" s="43" t="str">
        <f>IF(AND(Home!$A$1&gt;=Leave[[#This Row],[Start Time]],Home!$A$1&lt;=Leave[[#This Row],[End Time]]),Home!$A$1,"No Aplica")</f>
        <v>No Aplica</v>
      </c>
      <c r="N1583" s="43" t="str">
        <f>Leave[[#This Row],[User Code (Owning User) (Usuario)]]&amp;Leave[[#This Row],[fecha activa]]</f>
        <v>MIE2025140723665No Aplica</v>
      </c>
    </row>
    <row r="1584" spans="1:14" x14ac:dyDescent="0.3">
      <c r="A1584" s="43" t="s">
        <v>471</v>
      </c>
      <c r="B1584" s="3">
        <v>45902</v>
      </c>
      <c r="C1584" s="3">
        <v>45902</v>
      </c>
      <c r="D1584" s="43" t="s">
        <v>469</v>
      </c>
      <c r="E1584" s="43" t="s">
        <v>2077</v>
      </c>
      <c r="F1584" s="43" t="s">
        <v>2079</v>
      </c>
      <c r="G1584">
        <v>540</v>
      </c>
      <c r="H1584">
        <v>540</v>
      </c>
      <c r="I1584" s="43" t="s">
        <v>2078</v>
      </c>
      <c r="J1584" s="43" t="s">
        <v>1046</v>
      </c>
      <c r="K1584" s="43" t="s">
        <v>179</v>
      </c>
      <c r="L1584" s="43" t="str">
        <f>IF(AND(Home!$A$1&gt;=Leave[[#This Row],[Start Time]],Home!$A$1&lt;=Leave[[#This Row],[End Time]]),"Aplica","No Aplica")</f>
        <v>No Aplica</v>
      </c>
      <c r="M1584" s="43" t="str">
        <f>IF(AND(Home!$A$1&gt;=Leave[[#This Row],[Start Time]],Home!$A$1&lt;=Leave[[#This Row],[End Time]]),Home!$A$1,"No Aplica")</f>
        <v>No Aplica</v>
      </c>
      <c r="N1584" s="43" t="str">
        <f>Leave[[#This Row],[User Code (Owning User) (Usuario)]]&amp;Leave[[#This Row],[fecha activa]]</f>
        <v>MIE2025140723665No Aplica</v>
      </c>
    </row>
    <row r="1585" spans="1:14" x14ac:dyDescent="0.3">
      <c r="A1585" s="43" t="s">
        <v>465</v>
      </c>
      <c r="B1585" s="3">
        <v>45928</v>
      </c>
      <c r="C1585" s="3">
        <v>45928</v>
      </c>
      <c r="D1585" s="43" t="s">
        <v>498</v>
      </c>
      <c r="E1585" s="43" t="s">
        <v>299</v>
      </c>
      <c r="F1585" s="43" t="s">
        <v>304</v>
      </c>
      <c r="G1585">
        <v>1410</v>
      </c>
      <c r="H1585">
        <v>540</v>
      </c>
      <c r="I1585" s="43" t="s">
        <v>1234</v>
      </c>
      <c r="J1585" s="43" t="s">
        <v>1047</v>
      </c>
      <c r="K1585" s="43" t="s">
        <v>178</v>
      </c>
      <c r="L1585" s="43" t="str">
        <f>IF(AND(Home!$A$1&gt;=Leave[[#This Row],[Start Time]],Home!$A$1&lt;=Leave[[#This Row],[End Time]]),"Aplica","No Aplica")</f>
        <v>No Aplica</v>
      </c>
      <c r="M1585" s="43" t="str">
        <f>IF(AND(Home!$A$1&gt;=Leave[[#This Row],[Start Time]],Home!$A$1&lt;=Leave[[#This Row],[End Time]]),Home!$A$1,"No Aplica")</f>
        <v>No Aplica</v>
      </c>
      <c r="N1585" s="43" t="str">
        <f>Leave[[#This Row],[User Code (Owning User) (Usuario)]]&amp;Leave[[#This Row],[fecha activa]]</f>
        <v>MIE2023090511243No Aplica</v>
      </c>
    </row>
    <row r="1586" spans="1:14" x14ac:dyDescent="0.3">
      <c r="A1586" s="43" t="s">
        <v>465</v>
      </c>
      <c r="B1586" s="3">
        <v>45927</v>
      </c>
      <c r="C1586" s="3">
        <v>45927</v>
      </c>
      <c r="D1586" s="43" t="s">
        <v>3558</v>
      </c>
      <c r="E1586" s="43" t="s">
        <v>299</v>
      </c>
      <c r="F1586" s="43" t="s">
        <v>304</v>
      </c>
      <c r="G1586">
        <v>90</v>
      </c>
      <c r="H1586">
        <v>90</v>
      </c>
      <c r="I1586" s="43" t="s">
        <v>1234</v>
      </c>
      <c r="J1586" s="43" t="s">
        <v>1047</v>
      </c>
      <c r="K1586" s="43" t="s">
        <v>178</v>
      </c>
      <c r="L1586" s="43" t="str">
        <f>IF(AND(Home!$A$1&gt;=Leave[[#This Row],[Start Time]],Home!$A$1&lt;=Leave[[#This Row],[End Time]]),"Aplica","No Aplica")</f>
        <v>No Aplica</v>
      </c>
      <c r="M1586" s="43" t="str">
        <f>IF(AND(Home!$A$1&gt;=Leave[[#This Row],[Start Time]],Home!$A$1&lt;=Leave[[#This Row],[End Time]]),Home!$A$1,"No Aplica")</f>
        <v>No Aplica</v>
      </c>
      <c r="N1586" s="43" t="str">
        <f>Leave[[#This Row],[User Code (Owning User) (Usuario)]]&amp;Leave[[#This Row],[fecha activa]]</f>
        <v>MIE2023090511243No Aplica</v>
      </c>
    </row>
    <row r="1587" spans="1:14" x14ac:dyDescent="0.3">
      <c r="A1587" s="43" t="s">
        <v>465</v>
      </c>
      <c r="B1587" s="3">
        <v>45913</v>
      </c>
      <c r="C1587" s="3">
        <v>45913</v>
      </c>
      <c r="D1587" s="43" t="s">
        <v>1505</v>
      </c>
      <c r="E1587" s="43" t="s">
        <v>299</v>
      </c>
      <c r="F1587" s="43" t="s">
        <v>304</v>
      </c>
      <c r="G1587">
        <v>90</v>
      </c>
      <c r="H1587">
        <v>90</v>
      </c>
      <c r="I1587" s="43" t="s">
        <v>1234</v>
      </c>
      <c r="J1587" s="43" t="s">
        <v>1047</v>
      </c>
      <c r="K1587" s="43" t="s">
        <v>178</v>
      </c>
      <c r="L1587" s="43" t="str">
        <f>IF(AND(Home!$A$1&gt;=Leave[[#This Row],[Start Time]],Home!$A$1&lt;=Leave[[#This Row],[End Time]]),"Aplica","No Aplica")</f>
        <v>No Aplica</v>
      </c>
      <c r="M1587" s="43" t="str">
        <f>IF(AND(Home!$A$1&gt;=Leave[[#This Row],[Start Time]],Home!$A$1&lt;=Leave[[#This Row],[End Time]]),Home!$A$1,"No Aplica")</f>
        <v>No Aplica</v>
      </c>
      <c r="N1587" s="43" t="str">
        <f>Leave[[#This Row],[User Code (Owning User) (Usuario)]]&amp;Leave[[#This Row],[fecha activa]]</f>
        <v>MIE2023090511243No Aplica</v>
      </c>
    </row>
    <row r="1588" spans="1:14" x14ac:dyDescent="0.3">
      <c r="A1588" s="43" t="s">
        <v>465</v>
      </c>
      <c r="B1588" s="3">
        <v>45920</v>
      </c>
      <c r="C1588" s="3">
        <v>45920</v>
      </c>
      <c r="D1588" s="43" t="s">
        <v>1505</v>
      </c>
      <c r="E1588" s="43" t="s">
        <v>299</v>
      </c>
      <c r="F1588" s="43" t="s">
        <v>304</v>
      </c>
      <c r="G1588">
        <v>90</v>
      </c>
      <c r="H1588">
        <v>90</v>
      </c>
      <c r="I1588" s="43" t="s">
        <v>1234</v>
      </c>
      <c r="J1588" s="43" t="s">
        <v>1047</v>
      </c>
      <c r="K1588" s="43" t="s">
        <v>178</v>
      </c>
      <c r="L1588" s="43" t="str">
        <f>IF(AND(Home!$A$1&gt;=Leave[[#This Row],[Start Time]],Home!$A$1&lt;=Leave[[#This Row],[End Time]]),"Aplica","No Aplica")</f>
        <v>No Aplica</v>
      </c>
      <c r="M1588" s="43" t="str">
        <f>IF(AND(Home!$A$1&gt;=Leave[[#This Row],[Start Time]],Home!$A$1&lt;=Leave[[#This Row],[End Time]]),Home!$A$1,"No Aplica")</f>
        <v>No Aplica</v>
      </c>
      <c r="N1588" s="43" t="str">
        <f>Leave[[#This Row],[User Code (Owning User) (Usuario)]]&amp;Leave[[#This Row],[fecha activa]]</f>
        <v>MIE2023090511243No Aplica</v>
      </c>
    </row>
    <row r="1589" spans="1:14" x14ac:dyDescent="0.3">
      <c r="A1589" s="43" t="s">
        <v>465</v>
      </c>
      <c r="B1589" s="3">
        <v>45921</v>
      </c>
      <c r="C1589" s="3">
        <v>45921</v>
      </c>
      <c r="D1589" s="43" t="s">
        <v>498</v>
      </c>
      <c r="E1589" s="43" t="s">
        <v>299</v>
      </c>
      <c r="F1589" s="43" t="s">
        <v>304</v>
      </c>
      <c r="G1589">
        <v>1410</v>
      </c>
      <c r="H1589">
        <v>540</v>
      </c>
      <c r="I1589" s="43" t="s">
        <v>1234</v>
      </c>
      <c r="J1589" s="43" t="s">
        <v>1047</v>
      </c>
      <c r="K1589" s="43" t="s">
        <v>178</v>
      </c>
      <c r="L1589" s="43" t="str">
        <f>IF(AND(Home!$A$1&gt;=Leave[[#This Row],[Start Time]],Home!$A$1&lt;=Leave[[#This Row],[End Time]]),"Aplica","No Aplica")</f>
        <v>No Aplica</v>
      </c>
      <c r="M1589" s="43" t="str">
        <f>IF(AND(Home!$A$1&gt;=Leave[[#This Row],[Start Time]],Home!$A$1&lt;=Leave[[#This Row],[End Time]]),Home!$A$1,"No Aplica")</f>
        <v>No Aplica</v>
      </c>
      <c r="N1589" s="43" t="str">
        <f>Leave[[#This Row],[User Code (Owning User) (Usuario)]]&amp;Leave[[#This Row],[fecha activa]]</f>
        <v>MIE2023090511243No Aplica</v>
      </c>
    </row>
    <row r="1590" spans="1:14" x14ac:dyDescent="0.3">
      <c r="A1590" s="43" t="s">
        <v>465</v>
      </c>
      <c r="B1590" s="3">
        <v>45904</v>
      </c>
      <c r="C1590" s="3">
        <v>45904</v>
      </c>
      <c r="D1590" s="43" t="s">
        <v>2826</v>
      </c>
      <c r="E1590" s="43" t="s">
        <v>299</v>
      </c>
      <c r="F1590" s="43" t="s">
        <v>304</v>
      </c>
      <c r="G1590">
        <v>30</v>
      </c>
      <c r="H1590">
        <v>30</v>
      </c>
      <c r="I1590" s="43" t="s">
        <v>1234</v>
      </c>
      <c r="J1590" s="43" t="s">
        <v>1047</v>
      </c>
      <c r="K1590" s="43" t="s">
        <v>178</v>
      </c>
      <c r="L1590" s="43" t="str">
        <f>IF(AND(Home!$A$1&gt;=Leave[[#This Row],[Start Time]],Home!$A$1&lt;=Leave[[#This Row],[End Time]]),"Aplica","No Aplica")</f>
        <v>No Aplica</v>
      </c>
      <c r="M1590" s="43" t="str">
        <f>IF(AND(Home!$A$1&gt;=Leave[[#This Row],[Start Time]],Home!$A$1&lt;=Leave[[#This Row],[End Time]]),Home!$A$1,"No Aplica")</f>
        <v>No Aplica</v>
      </c>
      <c r="N1590" s="43" t="str">
        <f>Leave[[#This Row],[User Code (Owning User) (Usuario)]]&amp;Leave[[#This Row],[fecha activa]]</f>
        <v>MIE2023090511243No Aplica</v>
      </c>
    </row>
    <row r="1591" spans="1:14" x14ac:dyDescent="0.3">
      <c r="A1591" s="43" t="s">
        <v>465</v>
      </c>
      <c r="B1591" s="3">
        <v>45914</v>
      </c>
      <c r="C1591" s="3">
        <v>45914</v>
      </c>
      <c r="D1591" s="43" t="s">
        <v>498</v>
      </c>
      <c r="E1591" s="43" t="s">
        <v>299</v>
      </c>
      <c r="F1591" s="43" t="s">
        <v>304</v>
      </c>
      <c r="G1591">
        <v>1410</v>
      </c>
      <c r="H1591">
        <v>540</v>
      </c>
      <c r="I1591" s="43" t="s">
        <v>1234</v>
      </c>
      <c r="J1591" s="43" t="s">
        <v>1047</v>
      </c>
      <c r="K1591" s="43" t="s">
        <v>178</v>
      </c>
      <c r="L1591" s="43" t="str">
        <f>IF(AND(Home!$A$1&gt;=Leave[[#This Row],[Start Time]],Home!$A$1&lt;=Leave[[#This Row],[End Time]]),"Aplica","No Aplica")</f>
        <v>No Aplica</v>
      </c>
      <c r="M1591" s="43" t="str">
        <f>IF(AND(Home!$A$1&gt;=Leave[[#This Row],[Start Time]],Home!$A$1&lt;=Leave[[#This Row],[End Time]]),Home!$A$1,"No Aplica")</f>
        <v>No Aplica</v>
      </c>
      <c r="N1591" s="43" t="str">
        <f>Leave[[#This Row],[User Code (Owning User) (Usuario)]]&amp;Leave[[#This Row],[fecha activa]]</f>
        <v>MIE2023090511243No Aplica</v>
      </c>
    </row>
    <row r="1592" spans="1:14" x14ac:dyDescent="0.3">
      <c r="A1592" s="43" t="s">
        <v>465</v>
      </c>
      <c r="B1592" s="3">
        <v>45907</v>
      </c>
      <c r="C1592" s="3">
        <v>45907</v>
      </c>
      <c r="D1592" s="43" t="s">
        <v>498</v>
      </c>
      <c r="E1592" s="43" t="s">
        <v>299</v>
      </c>
      <c r="F1592" s="43" t="s">
        <v>304</v>
      </c>
      <c r="G1592">
        <v>1410</v>
      </c>
      <c r="H1592">
        <v>540</v>
      </c>
      <c r="I1592" s="43" t="s">
        <v>1234</v>
      </c>
      <c r="J1592" s="43" t="s">
        <v>1047</v>
      </c>
      <c r="K1592" s="43" t="s">
        <v>178</v>
      </c>
      <c r="L1592" s="43" t="str">
        <f>IF(AND(Home!$A$1&gt;=Leave[[#This Row],[Start Time]],Home!$A$1&lt;=Leave[[#This Row],[End Time]]),"Aplica","No Aplica")</f>
        <v>No Aplica</v>
      </c>
      <c r="M1592" s="43" t="str">
        <f>IF(AND(Home!$A$1&gt;=Leave[[#This Row],[Start Time]],Home!$A$1&lt;=Leave[[#This Row],[End Time]]),Home!$A$1,"No Aplica")</f>
        <v>No Aplica</v>
      </c>
      <c r="N1592" s="43" t="str">
        <f>Leave[[#This Row],[User Code (Owning User) (Usuario)]]&amp;Leave[[#This Row],[fecha activa]]</f>
        <v>MIE2023090511243No Aplica</v>
      </c>
    </row>
    <row r="1593" spans="1:14" x14ac:dyDescent="0.3">
      <c r="A1593" s="43" t="s">
        <v>468</v>
      </c>
      <c r="B1593" s="3">
        <v>45923</v>
      </c>
      <c r="C1593" s="3">
        <v>45923</v>
      </c>
      <c r="D1593" s="43" t="s">
        <v>474</v>
      </c>
      <c r="E1593" s="43" t="s">
        <v>1963</v>
      </c>
      <c r="F1593" s="43" t="s">
        <v>1965</v>
      </c>
      <c r="G1593">
        <v>540</v>
      </c>
      <c r="H1593">
        <v>540</v>
      </c>
      <c r="I1593" s="43" t="s">
        <v>1964</v>
      </c>
      <c r="J1593" s="43" t="s">
        <v>1033</v>
      </c>
      <c r="K1593" s="43" t="s">
        <v>178</v>
      </c>
      <c r="L1593" s="43" t="str">
        <f>IF(AND(Home!$A$1&gt;=Leave[[#This Row],[Start Time]],Home!$A$1&lt;=Leave[[#This Row],[End Time]]),"Aplica","No Aplica")</f>
        <v>No Aplica</v>
      </c>
      <c r="M1593" s="43" t="str">
        <f>IF(AND(Home!$A$1&gt;=Leave[[#This Row],[Start Time]],Home!$A$1&lt;=Leave[[#This Row],[End Time]]),Home!$A$1,"No Aplica")</f>
        <v>No Aplica</v>
      </c>
      <c r="N1593" s="43" t="str">
        <f>Leave[[#This Row],[User Code (Owning User) (Usuario)]]&amp;Leave[[#This Row],[fecha activa]]</f>
        <v>MIE2025250623485No Aplica</v>
      </c>
    </row>
    <row r="1594" spans="1:14" x14ac:dyDescent="0.3">
      <c r="A1594" s="43" t="s">
        <v>468</v>
      </c>
      <c r="B1594" s="3">
        <v>45909</v>
      </c>
      <c r="C1594" s="3">
        <v>45909</v>
      </c>
      <c r="D1594" s="43" t="s">
        <v>3291</v>
      </c>
      <c r="E1594" s="43" t="s">
        <v>1963</v>
      </c>
      <c r="F1594" s="43" t="s">
        <v>1965</v>
      </c>
      <c r="G1594">
        <v>300</v>
      </c>
      <c r="H1594">
        <v>300</v>
      </c>
      <c r="I1594" s="43" t="s">
        <v>1964</v>
      </c>
      <c r="J1594" s="43" t="s">
        <v>1033</v>
      </c>
      <c r="K1594" s="43" t="s">
        <v>178</v>
      </c>
      <c r="L1594" s="43" t="str">
        <f>IF(AND(Home!$A$1&gt;=Leave[[#This Row],[Start Time]],Home!$A$1&lt;=Leave[[#This Row],[End Time]]),"Aplica","No Aplica")</f>
        <v>No Aplica</v>
      </c>
      <c r="M1594" s="43" t="str">
        <f>IF(AND(Home!$A$1&gt;=Leave[[#This Row],[Start Time]],Home!$A$1&lt;=Leave[[#This Row],[End Time]]),Home!$A$1,"No Aplica")</f>
        <v>No Aplica</v>
      </c>
      <c r="N1594" s="43" t="str">
        <f>Leave[[#This Row],[User Code (Owning User) (Usuario)]]&amp;Leave[[#This Row],[fecha activa]]</f>
        <v>MIE2025250623485No Aplica</v>
      </c>
    </row>
    <row r="1595" spans="1:14" x14ac:dyDescent="0.3">
      <c r="A1595" s="43" t="s">
        <v>468</v>
      </c>
      <c r="B1595" s="3">
        <v>45916</v>
      </c>
      <c r="C1595" s="3">
        <v>45916</v>
      </c>
      <c r="D1595" s="43" t="s">
        <v>469</v>
      </c>
      <c r="E1595" s="43" t="s">
        <v>1017</v>
      </c>
      <c r="F1595" s="43" t="s">
        <v>1019</v>
      </c>
      <c r="G1595">
        <v>540</v>
      </c>
      <c r="H1595">
        <v>540</v>
      </c>
      <c r="I1595" s="43" t="s">
        <v>1018</v>
      </c>
      <c r="J1595" s="43" t="s">
        <v>2768</v>
      </c>
      <c r="K1595" s="43" t="s">
        <v>178</v>
      </c>
      <c r="L1595" s="43" t="str">
        <f>IF(AND(Home!$A$1&gt;=Leave[[#This Row],[Start Time]],Home!$A$1&lt;=Leave[[#This Row],[End Time]]),"Aplica","No Aplica")</f>
        <v>No Aplica</v>
      </c>
      <c r="M1595" s="43" t="str">
        <f>IF(AND(Home!$A$1&gt;=Leave[[#This Row],[Start Time]],Home!$A$1&lt;=Leave[[#This Row],[End Time]]),Home!$A$1,"No Aplica")</f>
        <v>No Aplica</v>
      </c>
      <c r="N1595" s="43" t="str">
        <f>Leave[[#This Row],[User Code (Owning User) (Usuario)]]&amp;Leave[[#This Row],[fecha activa]]</f>
        <v>MIE2024201220027No Aplica</v>
      </c>
    </row>
    <row r="1596" spans="1:14" x14ac:dyDescent="0.3">
      <c r="A1596" s="43" t="s">
        <v>468</v>
      </c>
      <c r="B1596" s="3">
        <v>45909</v>
      </c>
      <c r="C1596" s="3">
        <v>45909</v>
      </c>
      <c r="D1596" s="43" t="s">
        <v>469</v>
      </c>
      <c r="E1596" s="43" t="s">
        <v>1017</v>
      </c>
      <c r="F1596" s="43" t="s">
        <v>1019</v>
      </c>
      <c r="G1596">
        <v>540</v>
      </c>
      <c r="H1596">
        <v>540</v>
      </c>
      <c r="I1596" s="43" t="s">
        <v>1018</v>
      </c>
      <c r="J1596" s="43" t="s">
        <v>2768</v>
      </c>
      <c r="K1596" s="43" t="s">
        <v>178</v>
      </c>
      <c r="L1596" s="43" t="str">
        <f>IF(AND(Home!$A$1&gt;=Leave[[#This Row],[Start Time]],Home!$A$1&lt;=Leave[[#This Row],[End Time]]),"Aplica","No Aplica")</f>
        <v>No Aplica</v>
      </c>
      <c r="M1596" s="43" t="str">
        <f>IF(AND(Home!$A$1&gt;=Leave[[#This Row],[Start Time]],Home!$A$1&lt;=Leave[[#This Row],[End Time]]),Home!$A$1,"No Aplica")</f>
        <v>No Aplica</v>
      </c>
      <c r="N1596" s="43" t="str">
        <f>Leave[[#This Row],[User Code (Owning User) (Usuario)]]&amp;Leave[[#This Row],[fecha activa]]</f>
        <v>MIE2024201220027No Aplica</v>
      </c>
    </row>
    <row r="1597" spans="1:14" x14ac:dyDescent="0.3">
      <c r="A1597" s="43" t="s">
        <v>468</v>
      </c>
      <c r="B1597" s="3">
        <v>45921</v>
      </c>
      <c r="C1597" s="3">
        <v>45921</v>
      </c>
      <c r="D1597" s="43" t="s">
        <v>495</v>
      </c>
      <c r="E1597" s="43" t="s">
        <v>2186</v>
      </c>
      <c r="F1597" s="43" t="s">
        <v>2188</v>
      </c>
      <c r="G1597">
        <v>420</v>
      </c>
      <c r="H1597">
        <v>420</v>
      </c>
      <c r="I1597" s="43" t="s">
        <v>2187</v>
      </c>
      <c r="J1597" s="43" t="s">
        <v>2767</v>
      </c>
      <c r="K1597" s="43" t="s">
        <v>178</v>
      </c>
      <c r="L1597" s="43" t="str">
        <f>IF(AND(Home!$A$1&gt;=Leave[[#This Row],[Start Time]],Home!$A$1&lt;=Leave[[#This Row],[End Time]]),"Aplica","No Aplica")</f>
        <v>No Aplica</v>
      </c>
      <c r="M1597" s="43" t="str">
        <f>IF(AND(Home!$A$1&gt;=Leave[[#This Row],[Start Time]],Home!$A$1&lt;=Leave[[#This Row],[End Time]]),Home!$A$1,"No Aplica")</f>
        <v>No Aplica</v>
      </c>
      <c r="N1597" s="43" t="str">
        <f>Leave[[#This Row],[User Code (Owning User) (Usuario)]]&amp;Leave[[#This Row],[fecha activa]]</f>
        <v>MIE2025280723837No Aplica</v>
      </c>
    </row>
    <row r="1598" spans="1:14" x14ac:dyDescent="0.3">
      <c r="A1598" s="43" t="s">
        <v>468</v>
      </c>
      <c r="B1598" s="3">
        <v>45914</v>
      </c>
      <c r="C1598" s="3">
        <v>45914</v>
      </c>
      <c r="D1598" s="43" t="s">
        <v>495</v>
      </c>
      <c r="E1598" s="43" t="s">
        <v>2186</v>
      </c>
      <c r="F1598" s="43" t="s">
        <v>2188</v>
      </c>
      <c r="G1598">
        <v>540</v>
      </c>
      <c r="H1598">
        <v>540</v>
      </c>
      <c r="I1598" s="43" t="s">
        <v>2187</v>
      </c>
      <c r="J1598" s="43" t="s">
        <v>2767</v>
      </c>
      <c r="K1598" s="43" t="s">
        <v>178</v>
      </c>
      <c r="L1598" s="43" t="str">
        <f>IF(AND(Home!$A$1&gt;=Leave[[#This Row],[Start Time]],Home!$A$1&lt;=Leave[[#This Row],[End Time]]),"Aplica","No Aplica")</f>
        <v>No Aplica</v>
      </c>
      <c r="M1598" s="43" t="str">
        <f>IF(AND(Home!$A$1&gt;=Leave[[#This Row],[Start Time]],Home!$A$1&lt;=Leave[[#This Row],[End Time]]),Home!$A$1,"No Aplica")</f>
        <v>No Aplica</v>
      </c>
      <c r="N1598" s="43" t="str">
        <f>Leave[[#This Row],[User Code (Owning User) (Usuario)]]&amp;Leave[[#This Row],[fecha activa]]</f>
        <v>MIE2025280723837No Aplica</v>
      </c>
    </row>
    <row r="1599" spans="1:14" x14ac:dyDescent="0.3">
      <c r="A1599" s="43" t="s">
        <v>468</v>
      </c>
      <c r="B1599" s="3">
        <v>45907</v>
      </c>
      <c r="C1599" s="3">
        <v>45907</v>
      </c>
      <c r="D1599" s="43" t="s">
        <v>1539</v>
      </c>
      <c r="E1599" s="43" t="s">
        <v>2186</v>
      </c>
      <c r="F1599" s="43" t="s">
        <v>2188</v>
      </c>
      <c r="G1599">
        <v>540</v>
      </c>
      <c r="H1599">
        <v>540</v>
      </c>
      <c r="I1599" s="43" t="s">
        <v>2187</v>
      </c>
      <c r="J1599" s="43" t="s">
        <v>2767</v>
      </c>
      <c r="K1599" s="43" t="s">
        <v>178</v>
      </c>
      <c r="L1599" s="43" t="str">
        <f>IF(AND(Home!$A$1&gt;=Leave[[#This Row],[Start Time]],Home!$A$1&lt;=Leave[[#This Row],[End Time]]),"Aplica","No Aplica")</f>
        <v>No Aplica</v>
      </c>
      <c r="M1599" s="43" t="str">
        <f>IF(AND(Home!$A$1&gt;=Leave[[#This Row],[Start Time]],Home!$A$1&lt;=Leave[[#This Row],[End Time]]),Home!$A$1,"No Aplica")</f>
        <v>No Aplica</v>
      </c>
      <c r="N1599" s="43" t="str">
        <f>Leave[[#This Row],[User Code (Owning User) (Usuario)]]&amp;Leave[[#This Row],[fecha activa]]</f>
        <v>MIE2025280723837No Aplica</v>
      </c>
    </row>
    <row r="1600" spans="1:14" x14ac:dyDescent="0.3">
      <c r="A1600" s="43" t="s">
        <v>465</v>
      </c>
      <c r="B1600" s="3">
        <v>45926</v>
      </c>
      <c r="C1600" s="3">
        <v>45926</v>
      </c>
      <c r="D1600" s="43" t="s">
        <v>521</v>
      </c>
      <c r="E1600" s="43" t="s">
        <v>2558</v>
      </c>
      <c r="F1600" s="43" t="s">
        <v>2560</v>
      </c>
      <c r="G1600">
        <v>60</v>
      </c>
      <c r="H1600">
        <v>60</v>
      </c>
      <c r="I1600" s="43" t="s">
        <v>2559</v>
      </c>
      <c r="J1600" s="43" t="s">
        <v>850</v>
      </c>
      <c r="K1600" s="43" t="s">
        <v>177</v>
      </c>
      <c r="L1600" s="43" t="str">
        <f>IF(AND(Home!$A$1&gt;=Leave[[#This Row],[Start Time]],Home!$A$1&lt;=Leave[[#This Row],[End Time]]),"Aplica","No Aplica")</f>
        <v>No Aplica</v>
      </c>
      <c r="M1600" s="43" t="str">
        <f>IF(AND(Home!$A$1&gt;=Leave[[#This Row],[Start Time]],Home!$A$1&lt;=Leave[[#This Row],[End Time]]),Home!$A$1,"No Aplica")</f>
        <v>No Aplica</v>
      </c>
      <c r="N1600" s="43" t="str">
        <f>Leave[[#This Row],[User Code (Owning User) (Usuario)]]&amp;Leave[[#This Row],[fecha activa]]</f>
        <v>MIE2025280824236No Aplica</v>
      </c>
    </row>
    <row r="1601" spans="1:14" x14ac:dyDescent="0.3">
      <c r="A1601" s="43" t="s">
        <v>465</v>
      </c>
      <c r="B1601" s="3">
        <v>45925</v>
      </c>
      <c r="C1601" s="3">
        <v>45925</v>
      </c>
      <c r="D1601" s="43" t="s">
        <v>521</v>
      </c>
      <c r="E1601" s="43" t="s">
        <v>2558</v>
      </c>
      <c r="F1601" s="43" t="s">
        <v>2560</v>
      </c>
      <c r="G1601">
        <v>60</v>
      </c>
      <c r="H1601">
        <v>60</v>
      </c>
      <c r="I1601" s="43" t="s">
        <v>2559</v>
      </c>
      <c r="J1601" s="43" t="s">
        <v>850</v>
      </c>
      <c r="K1601" s="43" t="s">
        <v>177</v>
      </c>
      <c r="L1601" s="43" t="str">
        <f>IF(AND(Home!$A$1&gt;=Leave[[#This Row],[Start Time]],Home!$A$1&lt;=Leave[[#This Row],[End Time]]),"Aplica","No Aplica")</f>
        <v>No Aplica</v>
      </c>
      <c r="M1601" s="43" t="str">
        <f>IF(AND(Home!$A$1&gt;=Leave[[#This Row],[Start Time]],Home!$A$1&lt;=Leave[[#This Row],[End Time]]),Home!$A$1,"No Aplica")</f>
        <v>No Aplica</v>
      </c>
      <c r="N1601" s="43" t="str">
        <f>Leave[[#This Row],[User Code (Owning User) (Usuario)]]&amp;Leave[[#This Row],[fecha activa]]</f>
        <v>MIE2025280824236No Aplica</v>
      </c>
    </row>
    <row r="1602" spans="1:14" x14ac:dyDescent="0.3">
      <c r="A1602" s="43" t="s">
        <v>465</v>
      </c>
      <c r="B1602" s="3">
        <v>45924</v>
      </c>
      <c r="C1602" s="3">
        <v>45924</v>
      </c>
      <c r="D1602" s="43" t="s">
        <v>521</v>
      </c>
      <c r="E1602" s="43" t="s">
        <v>2558</v>
      </c>
      <c r="F1602" s="43" t="s">
        <v>2560</v>
      </c>
      <c r="G1602">
        <v>60</v>
      </c>
      <c r="H1602">
        <v>60</v>
      </c>
      <c r="I1602" s="43" t="s">
        <v>2559</v>
      </c>
      <c r="J1602" s="43" t="s">
        <v>850</v>
      </c>
      <c r="K1602" s="43" t="s">
        <v>177</v>
      </c>
      <c r="L1602" s="43" t="str">
        <f>IF(AND(Home!$A$1&gt;=Leave[[#This Row],[Start Time]],Home!$A$1&lt;=Leave[[#This Row],[End Time]]),"Aplica","No Aplica")</f>
        <v>No Aplica</v>
      </c>
      <c r="M1602" s="43" t="str">
        <f>IF(AND(Home!$A$1&gt;=Leave[[#This Row],[Start Time]],Home!$A$1&lt;=Leave[[#This Row],[End Time]]),Home!$A$1,"No Aplica")</f>
        <v>No Aplica</v>
      </c>
      <c r="N1602" s="43" t="str">
        <f>Leave[[#This Row],[User Code (Owning User) (Usuario)]]&amp;Leave[[#This Row],[fecha activa]]</f>
        <v>MIE2025280824236No Aplica</v>
      </c>
    </row>
    <row r="1603" spans="1:14" x14ac:dyDescent="0.3">
      <c r="A1603" s="43" t="s">
        <v>468</v>
      </c>
      <c r="B1603" s="3">
        <v>45923</v>
      </c>
      <c r="C1603" s="3">
        <v>45923</v>
      </c>
      <c r="D1603" s="43" t="s">
        <v>470</v>
      </c>
      <c r="E1603" s="43" t="s">
        <v>2558</v>
      </c>
      <c r="F1603" s="43" t="s">
        <v>2560</v>
      </c>
      <c r="G1603">
        <v>540</v>
      </c>
      <c r="H1603">
        <v>540</v>
      </c>
      <c r="I1603" s="43" t="s">
        <v>2559</v>
      </c>
      <c r="J1603" s="43" t="s">
        <v>850</v>
      </c>
      <c r="K1603" s="43" t="s">
        <v>177</v>
      </c>
      <c r="L1603" s="43" t="str">
        <f>IF(AND(Home!$A$1&gt;=Leave[[#This Row],[Start Time]],Home!$A$1&lt;=Leave[[#This Row],[End Time]]),"Aplica","No Aplica")</f>
        <v>No Aplica</v>
      </c>
      <c r="M1603" s="43" t="str">
        <f>IF(AND(Home!$A$1&gt;=Leave[[#This Row],[Start Time]],Home!$A$1&lt;=Leave[[#This Row],[End Time]]),Home!$A$1,"No Aplica")</f>
        <v>No Aplica</v>
      </c>
      <c r="N1603" s="43" t="str">
        <f>Leave[[#This Row],[User Code (Owning User) (Usuario)]]&amp;Leave[[#This Row],[fecha activa]]</f>
        <v>MIE2025280824236No Aplica</v>
      </c>
    </row>
    <row r="1604" spans="1:14" x14ac:dyDescent="0.3">
      <c r="A1604" s="43" t="s">
        <v>465</v>
      </c>
      <c r="B1604" s="3">
        <v>45922</v>
      </c>
      <c r="C1604" s="3">
        <v>45922</v>
      </c>
      <c r="D1604" s="43" t="s">
        <v>521</v>
      </c>
      <c r="E1604" s="43" t="s">
        <v>2558</v>
      </c>
      <c r="F1604" s="43" t="s">
        <v>2560</v>
      </c>
      <c r="G1604">
        <v>60</v>
      </c>
      <c r="H1604">
        <v>60</v>
      </c>
      <c r="I1604" s="43" t="s">
        <v>2559</v>
      </c>
      <c r="J1604" s="43" t="s">
        <v>850</v>
      </c>
      <c r="K1604" s="43" t="s">
        <v>177</v>
      </c>
      <c r="L1604" s="43" t="str">
        <f>IF(AND(Home!$A$1&gt;=Leave[[#This Row],[Start Time]],Home!$A$1&lt;=Leave[[#This Row],[End Time]]),"Aplica","No Aplica")</f>
        <v>Aplica</v>
      </c>
      <c r="M1604" s="43">
        <f>IF(AND(Home!$A$1&gt;=Leave[[#This Row],[Start Time]],Home!$A$1&lt;=Leave[[#This Row],[End Time]]),Home!$A$1,"No Aplica")</f>
        <v>45922</v>
      </c>
      <c r="N1604" s="43" t="str">
        <f>Leave[[#This Row],[User Code (Owning User) (Usuario)]]&amp;Leave[[#This Row],[fecha activa]]</f>
        <v>MIE202528082423645922</v>
      </c>
    </row>
    <row r="1605" spans="1:14" x14ac:dyDescent="0.3">
      <c r="A1605" s="43" t="s">
        <v>465</v>
      </c>
      <c r="B1605" s="3">
        <v>45919</v>
      </c>
      <c r="C1605" s="3">
        <v>45919</v>
      </c>
      <c r="D1605" s="43" t="s">
        <v>520</v>
      </c>
      <c r="E1605" s="43" t="s">
        <v>2558</v>
      </c>
      <c r="F1605" s="43" t="s">
        <v>2560</v>
      </c>
      <c r="G1605">
        <v>60</v>
      </c>
      <c r="H1605">
        <v>60</v>
      </c>
      <c r="I1605" s="43" t="s">
        <v>2559</v>
      </c>
      <c r="J1605" s="43" t="s">
        <v>850</v>
      </c>
      <c r="K1605" s="43" t="s">
        <v>177</v>
      </c>
      <c r="L1605" s="43" t="str">
        <f>IF(AND(Home!$A$1&gt;=Leave[[#This Row],[Start Time]],Home!$A$1&lt;=Leave[[#This Row],[End Time]]),"Aplica","No Aplica")</f>
        <v>No Aplica</v>
      </c>
      <c r="M1605" s="43" t="str">
        <f>IF(AND(Home!$A$1&gt;=Leave[[#This Row],[Start Time]],Home!$A$1&lt;=Leave[[#This Row],[End Time]]),Home!$A$1,"No Aplica")</f>
        <v>No Aplica</v>
      </c>
      <c r="N1605" s="43" t="str">
        <f>Leave[[#This Row],[User Code (Owning User) (Usuario)]]&amp;Leave[[#This Row],[fecha activa]]</f>
        <v>MIE2025280824236No Aplica</v>
      </c>
    </row>
    <row r="1606" spans="1:14" x14ac:dyDescent="0.3">
      <c r="A1606" s="43" t="s">
        <v>465</v>
      </c>
      <c r="B1606" s="3">
        <v>45918</v>
      </c>
      <c r="C1606" s="3">
        <v>45918</v>
      </c>
      <c r="D1606" s="43" t="s">
        <v>520</v>
      </c>
      <c r="E1606" s="43" t="s">
        <v>2558</v>
      </c>
      <c r="F1606" s="43" t="s">
        <v>2560</v>
      </c>
      <c r="G1606">
        <v>60</v>
      </c>
      <c r="H1606">
        <v>60</v>
      </c>
      <c r="I1606" s="43" t="s">
        <v>2559</v>
      </c>
      <c r="J1606" s="43" t="s">
        <v>850</v>
      </c>
      <c r="K1606" s="43" t="s">
        <v>177</v>
      </c>
      <c r="L1606" s="43" t="str">
        <f>IF(AND(Home!$A$1&gt;=Leave[[#This Row],[Start Time]],Home!$A$1&lt;=Leave[[#This Row],[End Time]]),"Aplica","No Aplica")</f>
        <v>No Aplica</v>
      </c>
      <c r="M1606" s="43" t="str">
        <f>IF(AND(Home!$A$1&gt;=Leave[[#This Row],[Start Time]],Home!$A$1&lt;=Leave[[#This Row],[End Time]]),Home!$A$1,"No Aplica")</f>
        <v>No Aplica</v>
      </c>
      <c r="N1606" s="43" t="str">
        <f>Leave[[#This Row],[User Code (Owning User) (Usuario)]]&amp;Leave[[#This Row],[fecha activa]]</f>
        <v>MIE2025280824236No Aplica</v>
      </c>
    </row>
    <row r="1607" spans="1:14" x14ac:dyDescent="0.3">
      <c r="A1607" s="43" t="s">
        <v>465</v>
      </c>
      <c r="B1607" s="3">
        <v>45917</v>
      </c>
      <c r="C1607" s="3">
        <v>45917</v>
      </c>
      <c r="D1607" s="43" t="s">
        <v>520</v>
      </c>
      <c r="E1607" s="43" t="s">
        <v>2558</v>
      </c>
      <c r="F1607" s="43" t="s">
        <v>2560</v>
      </c>
      <c r="G1607">
        <v>60</v>
      </c>
      <c r="H1607">
        <v>60</v>
      </c>
      <c r="I1607" s="43" t="s">
        <v>2559</v>
      </c>
      <c r="J1607" s="43" t="s">
        <v>850</v>
      </c>
      <c r="K1607" s="43" t="s">
        <v>177</v>
      </c>
      <c r="L1607" s="43" t="str">
        <f>IF(AND(Home!$A$1&gt;=Leave[[#This Row],[Start Time]],Home!$A$1&lt;=Leave[[#This Row],[End Time]]),"Aplica","No Aplica")</f>
        <v>No Aplica</v>
      </c>
      <c r="M1607" s="43" t="str">
        <f>IF(AND(Home!$A$1&gt;=Leave[[#This Row],[Start Time]],Home!$A$1&lt;=Leave[[#This Row],[End Time]]),Home!$A$1,"No Aplica")</f>
        <v>No Aplica</v>
      </c>
      <c r="N1607" s="43" t="str">
        <f>Leave[[#This Row],[User Code (Owning User) (Usuario)]]&amp;Leave[[#This Row],[fecha activa]]</f>
        <v>MIE2025280824236No Aplica</v>
      </c>
    </row>
    <row r="1608" spans="1:14" x14ac:dyDescent="0.3">
      <c r="A1608" s="43" t="s">
        <v>468</v>
      </c>
      <c r="B1608" s="3">
        <v>45916</v>
      </c>
      <c r="C1608" s="3">
        <v>45916</v>
      </c>
      <c r="D1608" s="43" t="s">
        <v>470</v>
      </c>
      <c r="E1608" s="43" t="s">
        <v>2558</v>
      </c>
      <c r="F1608" s="43" t="s">
        <v>2560</v>
      </c>
      <c r="G1608">
        <v>540</v>
      </c>
      <c r="H1608">
        <v>540</v>
      </c>
      <c r="I1608" s="43" t="s">
        <v>2559</v>
      </c>
      <c r="J1608" s="43" t="s">
        <v>850</v>
      </c>
      <c r="K1608" s="43" t="s">
        <v>177</v>
      </c>
      <c r="L1608" s="43" t="str">
        <f>IF(AND(Home!$A$1&gt;=Leave[[#This Row],[Start Time]],Home!$A$1&lt;=Leave[[#This Row],[End Time]]),"Aplica","No Aplica")</f>
        <v>No Aplica</v>
      </c>
      <c r="M1608" s="43" t="str">
        <f>IF(AND(Home!$A$1&gt;=Leave[[#This Row],[Start Time]],Home!$A$1&lt;=Leave[[#This Row],[End Time]]),Home!$A$1,"No Aplica")</f>
        <v>No Aplica</v>
      </c>
      <c r="N1608" s="43" t="str">
        <f>Leave[[#This Row],[User Code (Owning User) (Usuario)]]&amp;Leave[[#This Row],[fecha activa]]</f>
        <v>MIE2025280824236No Aplica</v>
      </c>
    </row>
    <row r="1609" spans="1:14" x14ac:dyDescent="0.3">
      <c r="A1609" s="43" t="s">
        <v>465</v>
      </c>
      <c r="B1609" s="3">
        <v>45915</v>
      </c>
      <c r="C1609" s="3">
        <v>45915</v>
      </c>
      <c r="D1609" s="43" t="s">
        <v>521</v>
      </c>
      <c r="E1609" s="43" t="s">
        <v>2558</v>
      </c>
      <c r="F1609" s="43" t="s">
        <v>2560</v>
      </c>
      <c r="G1609">
        <v>60</v>
      </c>
      <c r="H1609">
        <v>60</v>
      </c>
      <c r="I1609" s="43" t="s">
        <v>2559</v>
      </c>
      <c r="J1609" s="43" t="s">
        <v>850</v>
      </c>
      <c r="K1609" s="43" t="s">
        <v>177</v>
      </c>
      <c r="L1609" s="43" t="str">
        <f>IF(AND(Home!$A$1&gt;=Leave[[#This Row],[Start Time]],Home!$A$1&lt;=Leave[[#This Row],[End Time]]),"Aplica","No Aplica")</f>
        <v>No Aplica</v>
      </c>
      <c r="M1609" s="43" t="str">
        <f>IF(AND(Home!$A$1&gt;=Leave[[#This Row],[Start Time]],Home!$A$1&lt;=Leave[[#This Row],[End Time]]),Home!$A$1,"No Aplica")</f>
        <v>No Aplica</v>
      </c>
      <c r="N1609" s="43" t="str">
        <f>Leave[[#This Row],[User Code (Owning User) (Usuario)]]&amp;Leave[[#This Row],[fecha activa]]</f>
        <v>MIE2025280824236No Aplica</v>
      </c>
    </row>
    <row r="1610" spans="1:14" x14ac:dyDescent="0.3">
      <c r="A1610" s="43" t="s">
        <v>465</v>
      </c>
      <c r="B1610" s="3">
        <v>45912</v>
      </c>
      <c r="C1610" s="3">
        <v>45912</v>
      </c>
      <c r="D1610" s="43" t="s">
        <v>520</v>
      </c>
      <c r="E1610" s="43" t="s">
        <v>2558</v>
      </c>
      <c r="F1610" s="43" t="s">
        <v>2560</v>
      </c>
      <c r="G1610">
        <v>60</v>
      </c>
      <c r="H1610">
        <v>60</v>
      </c>
      <c r="I1610" s="43" t="s">
        <v>2559</v>
      </c>
      <c r="J1610" s="43" t="s">
        <v>850</v>
      </c>
      <c r="K1610" s="43" t="s">
        <v>177</v>
      </c>
      <c r="L1610" s="43" t="str">
        <f>IF(AND(Home!$A$1&gt;=Leave[[#This Row],[Start Time]],Home!$A$1&lt;=Leave[[#This Row],[End Time]]),"Aplica","No Aplica")</f>
        <v>No Aplica</v>
      </c>
      <c r="M1610" s="43" t="str">
        <f>IF(AND(Home!$A$1&gt;=Leave[[#This Row],[Start Time]],Home!$A$1&lt;=Leave[[#This Row],[End Time]]),Home!$A$1,"No Aplica")</f>
        <v>No Aplica</v>
      </c>
      <c r="N1610" s="43" t="str">
        <f>Leave[[#This Row],[User Code (Owning User) (Usuario)]]&amp;Leave[[#This Row],[fecha activa]]</f>
        <v>MIE2025280824236No Aplica</v>
      </c>
    </row>
    <row r="1611" spans="1:14" x14ac:dyDescent="0.3">
      <c r="A1611" s="43" t="s">
        <v>465</v>
      </c>
      <c r="B1611" s="3">
        <v>45911</v>
      </c>
      <c r="C1611" s="3">
        <v>45911</v>
      </c>
      <c r="D1611" s="43" t="s">
        <v>520</v>
      </c>
      <c r="E1611" s="43" t="s">
        <v>2558</v>
      </c>
      <c r="F1611" s="43" t="s">
        <v>2560</v>
      </c>
      <c r="G1611">
        <v>60</v>
      </c>
      <c r="H1611">
        <v>60</v>
      </c>
      <c r="I1611" s="43" t="s">
        <v>2559</v>
      </c>
      <c r="J1611" s="43" t="s">
        <v>850</v>
      </c>
      <c r="K1611" s="43" t="s">
        <v>177</v>
      </c>
      <c r="L1611" s="43" t="str">
        <f>IF(AND(Home!$A$1&gt;=Leave[[#This Row],[Start Time]],Home!$A$1&lt;=Leave[[#This Row],[End Time]]),"Aplica","No Aplica")</f>
        <v>No Aplica</v>
      </c>
      <c r="M1611" s="43" t="str">
        <f>IF(AND(Home!$A$1&gt;=Leave[[#This Row],[Start Time]],Home!$A$1&lt;=Leave[[#This Row],[End Time]]),Home!$A$1,"No Aplica")</f>
        <v>No Aplica</v>
      </c>
      <c r="N1611" s="43" t="str">
        <f>Leave[[#This Row],[User Code (Owning User) (Usuario)]]&amp;Leave[[#This Row],[fecha activa]]</f>
        <v>MIE2025280824236No Aplica</v>
      </c>
    </row>
    <row r="1612" spans="1:14" x14ac:dyDescent="0.3">
      <c r="A1612" s="43" t="s">
        <v>465</v>
      </c>
      <c r="B1612" s="3">
        <v>45910</v>
      </c>
      <c r="C1612" s="3">
        <v>45910</v>
      </c>
      <c r="D1612" s="43" t="s">
        <v>520</v>
      </c>
      <c r="E1612" s="43" t="s">
        <v>2558</v>
      </c>
      <c r="F1612" s="43" t="s">
        <v>2560</v>
      </c>
      <c r="G1612">
        <v>60</v>
      </c>
      <c r="H1612">
        <v>60</v>
      </c>
      <c r="I1612" s="43" t="s">
        <v>2559</v>
      </c>
      <c r="J1612" s="43" t="s">
        <v>850</v>
      </c>
      <c r="K1612" s="43" t="s">
        <v>177</v>
      </c>
      <c r="L1612" s="43" t="str">
        <f>IF(AND(Home!$A$1&gt;=Leave[[#This Row],[Start Time]],Home!$A$1&lt;=Leave[[#This Row],[End Time]]),"Aplica","No Aplica")</f>
        <v>No Aplica</v>
      </c>
      <c r="M1612" s="43" t="str">
        <f>IF(AND(Home!$A$1&gt;=Leave[[#This Row],[Start Time]],Home!$A$1&lt;=Leave[[#This Row],[End Time]]),Home!$A$1,"No Aplica")</f>
        <v>No Aplica</v>
      </c>
      <c r="N1612" s="43" t="str">
        <f>Leave[[#This Row],[User Code (Owning User) (Usuario)]]&amp;Leave[[#This Row],[fecha activa]]</f>
        <v>MIE2025280824236No Aplica</v>
      </c>
    </row>
    <row r="1613" spans="1:14" x14ac:dyDescent="0.3">
      <c r="A1613" s="43" t="s">
        <v>465</v>
      </c>
      <c r="B1613" s="3">
        <v>45908</v>
      </c>
      <c r="C1613" s="3">
        <v>45908</v>
      </c>
      <c r="D1613" s="43" t="s">
        <v>521</v>
      </c>
      <c r="E1613" s="43" t="s">
        <v>2558</v>
      </c>
      <c r="F1613" s="43" t="s">
        <v>2560</v>
      </c>
      <c r="G1613">
        <v>60</v>
      </c>
      <c r="H1613">
        <v>60</v>
      </c>
      <c r="I1613" s="43" t="s">
        <v>2559</v>
      </c>
      <c r="J1613" s="43" t="s">
        <v>850</v>
      </c>
      <c r="K1613" s="43" t="s">
        <v>177</v>
      </c>
      <c r="L1613" s="43" t="str">
        <f>IF(AND(Home!$A$1&gt;=Leave[[#This Row],[Start Time]],Home!$A$1&lt;=Leave[[#This Row],[End Time]]),"Aplica","No Aplica")</f>
        <v>No Aplica</v>
      </c>
      <c r="M1613" s="43" t="str">
        <f>IF(AND(Home!$A$1&gt;=Leave[[#This Row],[Start Time]],Home!$A$1&lt;=Leave[[#This Row],[End Time]]),Home!$A$1,"No Aplica")</f>
        <v>No Aplica</v>
      </c>
      <c r="N1613" s="43" t="str">
        <f>Leave[[#This Row],[User Code (Owning User) (Usuario)]]&amp;Leave[[#This Row],[fecha activa]]</f>
        <v>MIE2025280824236No Aplica</v>
      </c>
    </row>
    <row r="1614" spans="1:14" x14ac:dyDescent="0.3">
      <c r="A1614" s="43" t="s">
        <v>465</v>
      </c>
      <c r="B1614" s="3">
        <v>45905</v>
      </c>
      <c r="C1614" s="3">
        <v>45905</v>
      </c>
      <c r="D1614" s="43" t="s">
        <v>521</v>
      </c>
      <c r="E1614" s="43" t="s">
        <v>2558</v>
      </c>
      <c r="F1614" s="43" t="s">
        <v>2560</v>
      </c>
      <c r="G1614">
        <v>60</v>
      </c>
      <c r="H1614">
        <v>60</v>
      </c>
      <c r="I1614" s="43" t="s">
        <v>2559</v>
      </c>
      <c r="J1614" s="43" t="s">
        <v>850</v>
      </c>
      <c r="K1614" s="43" t="s">
        <v>177</v>
      </c>
      <c r="L1614" s="43" t="str">
        <f>IF(AND(Home!$A$1&gt;=Leave[[#This Row],[Start Time]],Home!$A$1&lt;=Leave[[#This Row],[End Time]]),"Aplica","No Aplica")</f>
        <v>No Aplica</v>
      </c>
      <c r="M1614" s="43" t="str">
        <f>IF(AND(Home!$A$1&gt;=Leave[[#This Row],[Start Time]],Home!$A$1&lt;=Leave[[#This Row],[End Time]]),Home!$A$1,"No Aplica")</f>
        <v>No Aplica</v>
      </c>
      <c r="N1614" s="43" t="str">
        <f>Leave[[#This Row],[User Code (Owning User) (Usuario)]]&amp;Leave[[#This Row],[fecha activa]]</f>
        <v>MIE2025280824236No Aplica</v>
      </c>
    </row>
    <row r="1615" spans="1:14" x14ac:dyDescent="0.3">
      <c r="A1615" s="43" t="s">
        <v>465</v>
      </c>
      <c r="B1615" s="3">
        <v>45904</v>
      </c>
      <c r="C1615" s="3">
        <v>45904</v>
      </c>
      <c r="D1615" s="43" t="s">
        <v>521</v>
      </c>
      <c r="E1615" s="43" t="s">
        <v>2558</v>
      </c>
      <c r="F1615" s="43" t="s">
        <v>2560</v>
      </c>
      <c r="G1615">
        <v>60</v>
      </c>
      <c r="H1615">
        <v>60</v>
      </c>
      <c r="I1615" s="43" t="s">
        <v>2559</v>
      </c>
      <c r="J1615" s="43" t="s">
        <v>850</v>
      </c>
      <c r="K1615" s="43" t="s">
        <v>177</v>
      </c>
      <c r="L1615" s="43" t="str">
        <f>IF(AND(Home!$A$1&gt;=Leave[[#This Row],[Start Time]],Home!$A$1&lt;=Leave[[#This Row],[End Time]]),"Aplica","No Aplica")</f>
        <v>No Aplica</v>
      </c>
      <c r="M1615" s="43" t="str">
        <f>IF(AND(Home!$A$1&gt;=Leave[[#This Row],[Start Time]],Home!$A$1&lt;=Leave[[#This Row],[End Time]]),Home!$A$1,"No Aplica")</f>
        <v>No Aplica</v>
      </c>
      <c r="N1615" s="43" t="str">
        <f>Leave[[#This Row],[User Code (Owning User) (Usuario)]]&amp;Leave[[#This Row],[fecha activa]]</f>
        <v>MIE2025280824236No Aplica</v>
      </c>
    </row>
    <row r="1616" spans="1:14" x14ac:dyDescent="0.3">
      <c r="A1616" s="43" t="s">
        <v>465</v>
      </c>
      <c r="B1616" s="3">
        <v>45903</v>
      </c>
      <c r="C1616" s="3">
        <v>45903</v>
      </c>
      <c r="D1616" s="43" t="s">
        <v>521</v>
      </c>
      <c r="E1616" s="43" t="s">
        <v>2558</v>
      </c>
      <c r="F1616" s="43" t="s">
        <v>2560</v>
      </c>
      <c r="G1616">
        <v>60</v>
      </c>
      <c r="H1616">
        <v>60</v>
      </c>
      <c r="I1616" s="43" t="s">
        <v>2559</v>
      </c>
      <c r="J1616" s="43" t="s">
        <v>850</v>
      </c>
      <c r="K1616" s="43" t="s">
        <v>177</v>
      </c>
      <c r="L1616" s="43" t="str">
        <f>IF(AND(Home!$A$1&gt;=Leave[[#This Row],[Start Time]],Home!$A$1&lt;=Leave[[#This Row],[End Time]]),"Aplica","No Aplica")</f>
        <v>No Aplica</v>
      </c>
      <c r="M1616" s="43" t="str">
        <f>IF(AND(Home!$A$1&gt;=Leave[[#This Row],[Start Time]],Home!$A$1&lt;=Leave[[#This Row],[End Time]]),Home!$A$1,"No Aplica")</f>
        <v>No Aplica</v>
      </c>
      <c r="N1616" s="43" t="str">
        <f>Leave[[#This Row],[User Code (Owning User) (Usuario)]]&amp;Leave[[#This Row],[fecha activa]]</f>
        <v>MIE2025280824236No Aplica</v>
      </c>
    </row>
    <row r="1617" spans="1:14" x14ac:dyDescent="0.3">
      <c r="A1617" s="43" t="s">
        <v>465</v>
      </c>
      <c r="B1617" s="3">
        <v>45901</v>
      </c>
      <c r="C1617" s="3">
        <v>45901</v>
      </c>
      <c r="D1617" s="43" t="s">
        <v>521</v>
      </c>
      <c r="E1617" s="43" t="s">
        <v>2558</v>
      </c>
      <c r="F1617" s="43" t="s">
        <v>2560</v>
      </c>
      <c r="G1617">
        <v>60</v>
      </c>
      <c r="H1617">
        <v>60</v>
      </c>
      <c r="I1617" s="43" t="s">
        <v>2559</v>
      </c>
      <c r="J1617" s="43" t="s">
        <v>850</v>
      </c>
      <c r="K1617" s="43" t="s">
        <v>177</v>
      </c>
      <c r="L1617" s="43" t="str">
        <f>IF(AND(Home!$A$1&gt;=Leave[[#This Row],[Start Time]],Home!$A$1&lt;=Leave[[#This Row],[End Time]]),"Aplica","No Aplica")</f>
        <v>No Aplica</v>
      </c>
      <c r="M1617" s="43" t="str">
        <f>IF(AND(Home!$A$1&gt;=Leave[[#This Row],[Start Time]],Home!$A$1&lt;=Leave[[#This Row],[End Time]]),Home!$A$1,"No Aplica")</f>
        <v>No Aplica</v>
      </c>
      <c r="N1617" s="43" t="str">
        <f>Leave[[#This Row],[User Code (Owning User) (Usuario)]]&amp;Leave[[#This Row],[fecha activa]]</f>
        <v>MIE2025280824236No Aplica</v>
      </c>
    </row>
    <row r="1618" spans="1:14" x14ac:dyDescent="0.3">
      <c r="A1618" s="43" t="s">
        <v>468</v>
      </c>
      <c r="B1618" s="3">
        <v>45902</v>
      </c>
      <c r="C1618" s="3">
        <v>45902</v>
      </c>
      <c r="D1618" s="43" t="s">
        <v>475</v>
      </c>
      <c r="E1618" s="43" t="s">
        <v>2558</v>
      </c>
      <c r="F1618" s="43" t="s">
        <v>2560</v>
      </c>
      <c r="G1618">
        <v>540</v>
      </c>
      <c r="H1618">
        <v>540</v>
      </c>
      <c r="I1618" s="43" t="s">
        <v>2559</v>
      </c>
      <c r="J1618" s="43" t="s">
        <v>850</v>
      </c>
      <c r="K1618" s="43" t="s">
        <v>177</v>
      </c>
      <c r="L1618" s="43" t="str">
        <f>IF(AND(Home!$A$1&gt;=Leave[[#This Row],[Start Time]],Home!$A$1&lt;=Leave[[#This Row],[End Time]]),"Aplica","No Aplica")</f>
        <v>No Aplica</v>
      </c>
      <c r="M1618" s="43" t="str">
        <f>IF(AND(Home!$A$1&gt;=Leave[[#This Row],[Start Time]],Home!$A$1&lt;=Leave[[#This Row],[End Time]]),Home!$A$1,"No Aplica")</f>
        <v>No Aplica</v>
      </c>
      <c r="N1618" s="43" t="str">
        <f>Leave[[#This Row],[User Code (Owning User) (Usuario)]]&amp;Leave[[#This Row],[fecha activa]]</f>
        <v>MIE2025280824236No Aplica</v>
      </c>
    </row>
    <row r="1619" spans="1:14" x14ac:dyDescent="0.3">
      <c r="A1619" s="43" t="s">
        <v>468</v>
      </c>
      <c r="B1619" s="3">
        <v>45928</v>
      </c>
      <c r="C1619" s="3">
        <v>45928</v>
      </c>
      <c r="D1619" s="43" t="s">
        <v>2378</v>
      </c>
      <c r="E1619" s="43" t="s">
        <v>1876</v>
      </c>
      <c r="F1619" s="43" t="s">
        <v>1878</v>
      </c>
      <c r="G1619">
        <v>540</v>
      </c>
      <c r="H1619">
        <v>540</v>
      </c>
      <c r="I1619" s="43" t="s">
        <v>1877</v>
      </c>
      <c r="J1619" s="43" t="s">
        <v>1037</v>
      </c>
      <c r="K1619" s="43" t="s">
        <v>178</v>
      </c>
      <c r="L1619" s="43" t="str">
        <f>IF(AND(Home!$A$1&gt;=Leave[[#This Row],[Start Time]],Home!$A$1&lt;=Leave[[#This Row],[End Time]]),"Aplica","No Aplica")</f>
        <v>No Aplica</v>
      </c>
      <c r="M1619" s="43" t="str">
        <f>IF(AND(Home!$A$1&gt;=Leave[[#This Row],[Start Time]],Home!$A$1&lt;=Leave[[#This Row],[End Time]]),Home!$A$1,"No Aplica")</f>
        <v>No Aplica</v>
      </c>
      <c r="N1619" s="43" t="str">
        <f>Leave[[#This Row],[User Code (Owning User) (Usuario)]]&amp;Leave[[#This Row],[fecha activa]]</f>
        <v>MIE2025100623348No Aplica</v>
      </c>
    </row>
    <row r="1620" spans="1:14" x14ac:dyDescent="0.3">
      <c r="A1620" s="43" t="s">
        <v>471</v>
      </c>
      <c r="B1620" s="3">
        <v>45927</v>
      </c>
      <c r="C1620" s="3">
        <v>45927</v>
      </c>
      <c r="D1620" s="43" t="s">
        <v>1992</v>
      </c>
      <c r="E1620" s="43" t="s">
        <v>1876</v>
      </c>
      <c r="F1620" s="43" t="s">
        <v>1878</v>
      </c>
      <c r="G1620">
        <v>120</v>
      </c>
      <c r="H1620">
        <v>120</v>
      </c>
      <c r="I1620" s="43" t="s">
        <v>1877</v>
      </c>
      <c r="J1620" s="43" t="s">
        <v>1037</v>
      </c>
      <c r="K1620" s="43" t="s">
        <v>178</v>
      </c>
      <c r="L1620" s="43" t="str">
        <f>IF(AND(Home!$A$1&gt;=Leave[[#This Row],[Start Time]],Home!$A$1&lt;=Leave[[#This Row],[End Time]]),"Aplica","No Aplica")</f>
        <v>No Aplica</v>
      </c>
      <c r="M1620" s="43" t="str">
        <f>IF(AND(Home!$A$1&gt;=Leave[[#This Row],[Start Time]],Home!$A$1&lt;=Leave[[#This Row],[End Time]]),Home!$A$1,"No Aplica")</f>
        <v>No Aplica</v>
      </c>
      <c r="N1620" s="43" t="str">
        <f>Leave[[#This Row],[User Code (Owning User) (Usuario)]]&amp;Leave[[#This Row],[fecha activa]]</f>
        <v>MIE2025100623348No Aplica</v>
      </c>
    </row>
    <row r="1621" spans="1:14" x14ac:dyDescent="0.3">
      <c r="A1621" s="43" t="s">
        <v>471</v>
      </c>
      <c r="B1621" s="3">
        <v>45925</v>
      </c>
      <c r="C1621" s="3">
        <v>45925</v>
      </c>
      <c r="D1621" s="43" t="s">
        <v>3103</v>
      </c>
      <c r="E1621" s="43" t="s">
        <v>1876</v>
      </c>
      <c r="F1621" s="43" t="s">
        <v>1878</v>
      </c>
      <c r="G1621">
        <v>60</v>
      </c>
      <c r="H1621">
        <v>60</v>
      </c>
      <c r="I1621" s="43" t="s">
        <v>1877</v>
      </c>
      <c r="J1621" s="43" t="s">
        <v>1037</v>
      </c>
      <c r="K1621" s="43" t="s">
        <v>178</v>
      </c>
      <c r="L1621" s="43" t="str">
        <f>IF(AND(Home!$A$1&gt;=Leave[[#This Row],[Start Time]],Home!$A$1&lt;=Leave[[#This Row],[End Time]]),"Aplica","No Aplica")</f>
        <v>No Aplica</v>
      </c>
      <c r="M1621" s="43" t="str">
        <f>IF(AND(Home!$A$1&gt;=Leave[[#This Row],[Start Time]],Home!$A$1&lt;=Leave[[#This Row],[End Time]]),Home!$A$1,"No Aplica")</f>
        <v>No Aplica</v>
      </c>
      <c r="N1621" s="43" t="str">
        <f>Leave[[#This Row],[User Code (Owning User) (Usuario)]]&amp;Leave[[#This Row],[fecha activa]]</f>
        <v>MIE2025100623348No Aplica</v>
      </c>
    </row>
    <row r="1622" spans="1:14" x14ac:dyDescent="0.3">
      <c r="A1622" s="43" t="s">
        <v>471</v>
      </c>
      <c r="B1622" s="3">
        <v>45924</v>
      </c>
      <c r="C1622" s="3">
        <v>45924</v>
      </c>
      <c r="D1622" s="43" t="s">
        <v>2081</v>
      </c>
      <c r="E1622" s="43" t="s">
        <v>1876</v>
      </c>
      <c r="F1622" s="43" t="s">
        <v>1878</v>
      </c>
      <c r="G1622">
        <v>60</v>
      </c>
      <c r="H1622">
        <v>60</v>
      </c>
      <c r="I1622" s="43" t="s">
        <v>1877</v>
      </c>
      <c r="J1622" s="43" t="s">
        <v>1037</v>
      </c>
      <c r="K1622" s="43" t="s">
        <v>178</v>
      </c>
      <c r="L1622" s="43" t="str">
        <f>IF(AND(Home!$A$1&gt;=Leave[[#This Row],[Start Time]],Home!$A$1&lt;=Leave[[#This Row],[End Time]]),"Aplica","No Aplica")</f>
        <v>No Aplica</v>
      </c>
      <c r="M1622" s="43" t="str">
        <f>IF(AND(Home!$A$1&gt;=Leave[[#This Row],[Start Time]],Home!$A$1&lt;=Leave[[#This Row],[End Time]]),Home!$A$1,"No Aplica")</f>
        <v>No Aplica</v>
      </c>
      <c r="N1622" s="43" t="str">
        <f>Leave[[#This Row],[User Code (Owning User) (Usuario)]]&amp;Leave[[#This Row],[fecha activa]]</f>
        <v>MIE2025100623348No Aplica</v>
      </c>
    </row>
    <row r="1623" spans="1:14" x14ac:dyDescent="0.3">
      <c r="A1623" s="43" t="s">
        <v>471</v>
      </c>
      <c r="B1623" s="3">
        <v>45920</v>
      </c>
      <c r="C1623" s="3">
        <v>45920</v>
      </c>
      <c r="D1623" s="43" t="s">
        <v>3202</v>
      </c>
      <c r="E1623" s="43" t="s">
        <v>1876</v>
      </c>
      <c r="F1623" s="43" t="s">
        <v>1878</v>
      </c>
      <c r="G1623">
        <v>120</v>
      </c>
      <c r="H1623">
        <v>120</v>
      </c>
      <c r="I1623" s="43" t="s">
        <v>1877</v>
      </c>
      <c r="J1623" s="43" t="s">
        <v>1037</v>
      </c>
      <c r="K1623" s="43" t="s">
        <v>178</v>
      </c>
      <c r="L1623" s="43" t="str">
        <f>IF(AND(Home!$A$1&gt;=Leave[[#This Row],[Start Time]],Home!$A$1&lt;=Leave[[#This Row],[End Time]]),"Aplica","No Aplica")</f>
        <v>No Aplica</v>
      </c>
      <c r="M1623" s="43" t="str">
        <f>IF(AND(Home!$A$1&gt;=Leave[[#This Row],[Start Time]],Home!$A$1&lt;=Leave[[#This Row],[End Time]]),Home!$A$1,"No Aplica")</f>
        <v>No Aplica</v>
      </c>
      <c r="N1623" s="43" t="str">
        <f>Leave[[#This Row],[User Code (Owning User) (Usuario)]]&amp;Leave[[#This Row],[fecha activa]]</f>
        <v>MIE2025100623348No Aplica</v>
      </c>
    </row>
    <row r="1624" spans="1:14" x14ac:dyDescent="0.3">
      <c r="A1624" s="43" t="s">
        <v>468</v>
      </c>
      <c r="B1624" s="3">
        <v>45921</v>
      </c>
      <c r="C1624" s="3">
        <v>45921</v>
      </c>
      <c r="D1624" s="43" t="s">
        <v>2378</v>
      </c>
      <c r="E1624" s="43" t="s">
        <v>1876</v>
      </c>
      <c r="F1624" s="43" t="s">
        <v>1878</v>
      </c>
      <c r="G1624">
        <v>540</v>
      </c>
      <c r="H1624">
        <v>540</v>
      </c>
      <c r="I1624" s="43" t="s">
        <v>1877</v>
      </c>
      <c r="J1624" s="43" t="s">
        <v>1037</v>
      </c>
      <c r="K1624" s="43" t="s">
        <v>178</v>
      </c>
      <c r="L1624" s="43" t="str">
        <f>IF(AND(Home!$A$1&gt;=Leave[[#This Row],[Start Time]],Home!$A$1&lt;=Leave[[#This Row],[End Time]]),"Aplica","No Aplica")</f>
        <v>No Aplica</v>
      </c>
      <c r="M1624" s="43" t="str">
        <f>IF(AND(Home!$A$1&gt;=Leave[[#This Row],[Start Time]],Home!$A$1&lt;=Leave[[#This Row],[End Time]]),Home!$A$1,"No Aplica")</f>
        <v>No Aplica</v>
      </c>
      <c r="N1624" s="43" t="str">
        <f>Leave[[#This Row],[User Code (Owning User) (Usuario)]]&amp;Leave[[#This Row],[fecha activa]]</f>
        <v>MIE2025100623348No Aplica</v>
      </c>
    </row>
    <row r="1625" spans="1:14" x14ac:dyDescent="0.3">
      <c r="A1625" s="43" t="s">
        <v>471</v>
      </c>
      <c r="B1625" s="3">
        <v>45918</v>
      </c>
      <c r="C1625" s="3">
        <v>45918</v>
      </c>
      <c r="D1625" s="43" t="s">
        <v>2081</v>
      </c>
      <c r="E1625" s="43" t="s">
        <v>1876</v>
      </c>
      <c r="F1625" s="43" t="s">
        <v>1878</v>
      </c>
      <c r="G1625">
        <v>60</v>
      </c>
      <c r="H1625">
        <v>60</v>
      </c>
      <c r="I1625" s="43" t="s">
        <v>1877</v>
      </c>
      <c r="J1625" s="43" t="s">
        <v>1037</v>
      </c>
      <c r="K1625" s="43" t="s">
        <v>178</v>
      </c>
      <c r="L1625" s="43" t="str">
        <f>IF(AND(Home!$A$1&gt;=Leave[[#This Row],[Start Time]],Home!$A$1&lt;=Leave[[#This Row],[End Time]]),"Aplica","No Aplica")</f>
        <v>No Aplica</v>
      </c>
      <c r="M1625" s="43" t="str">
        <f>IF(AND(Home!$A$1&gt;=Leave[[#This Row],[Start Time]],Home!$A$1&lt;=Leave[[#This Row],[End Time]]),Home!$A$1,"No Aplica")</f>
        <v>No Aplica</v>
      </c>
      <c r="N1625" s="43" t="str">
        <f>Leave[[#This Row],[User Code (Owning User) (Usuario)]]&amp;Leave[[#This Row],[fecha activa]]</f>
        <v>MIE2025100623348No Aplica</v>
      </c>
    </row>
    <row r="1626" spans="1:14" x14ac:dyDescent="0.3">
      <c r="A1626" s="43" t="s">
        <v>471</v>
      </c>
      <c r="B1626" s="3">
        <v>45917</v>
      </c>
      <c r="C1626" s="3">
        <v>45917</v>
      </c>
      <c r="D1626" s="43" t="s">
        <v>3103</v>
      </c>
      <c r="E1626" s="43" t="s">
        <v>1876</v>
      </c>
      <c r="F1626" s="43" t="s">
        <v>1878</v>
      </c>
      <c r="G1626">
        <v>60</v>
      </c>
      <c r="H1626">
        <v>60</v>
      </c>
      <c r="I1626" s="43" t="s">
        <v>1877</v>
      </c>
      <c r="J1626" s="43" t="s">
        <v>1037</v>
      </c>
      <c r="K1626" s="43" t="s">
        <v>178</v>
      </c>
      <c r="L1626" s="43" t="str">
        <f>IF(AND(Home!$A$1&gt;=Leave[[#This Row],[Start Time]],Home!$A$1&lt;=Leave[[#This Row],[End Time]]),"Aplica","No Aplica")</f>
        <v>No Aplica</v>
      </c>
      <c r="M1626" s="43" t="str">
        <f>IF(AND(Home!$A$1&gt;=Leave[[#This Row],[Start Time]],Home!$A$1&lt;=Leave[[#This Row],[End Time]]),Home!$A$1,"No Aplica")</f>
        <v>No Aplica</v>
      </c>
      <c r="N1626" s="43" t="str">
        <f>Leave[[#This Row],[User Code (Owning User) (Usuario)]]&amp;Leave[[#This Row],[fecha activa]]</f>
        <v>MIE2025100623348No Aplica</v>
      </c>
    </row>
    <row r="1627" spans="1:14" x14ac:dyDescent="0.3">
      <c r="A1627" s="43" t="s">
        <v>471</v>
      </c>
      <c r="B1627" s="3">
        <v>45903</v>
      </c>
      <c r="C1627" s="3">
        <v>45903</v>
      </c>
      <c r="D1627" s="43" t="s">
        <v>2837</v>
      </c>
      <c r="E1627" s="43" t="s">
        <v>1876</v>
      </c>
      <c r="F1627" s="43" t="s">
        <v>1878</v>
      </c>
      <c r="G1627">
        <v>330</v>
      </c>
      <c r="H1627">
        <v>330</v>
      </c>
      <c r="I1627" s="43" t="s">
        <v>1877</v>
      </c>
      <c r="J1627" s="43" t="s">
        <v>1037</v>
      </c>
      <c r="K1627" s="43" t="s">
        <v>178</v>
      </c>
      <c r="L1627" s="43" t="str">
        <f>IF(AND(Home!$A$1&gt;=Leave[[#This Row],[Start Time]],Home!$A$1&lt;=Leave[[#This Row],[End Time]]),"Aplica","No Aplica")</f>
        <v>No Aplica</v>
      </c>
      <c r="M1627" s="43" t="str">
        <f>IF(AND(Home!$A$1&gt;=Leave[[#This Row],[Start Time]],Home!$A$1&lt;=Leave[[#This Row],[End Time]]),Home!$A$1,"No Aplica")</f>
        <v>No Aplica</v>
      </c>
      <c r="N1627" s="43" t="str">
        <f>Leave[[#This Row],[User Code (Owning User) (Usuario)]]&amp;Leave[[#This Row],[fecha activa]]</f>
        <v>MIE2025100623348No Aplica</v>
      </c>
    </row>
    <row r="1628" spans="1:14" x14ac:dyDescent="0.3">
      <c r="A1628" s="43" t="s">
        <v>468</v>
      </c>
      <c r="B1628" s="3">
        <v>45914</v>
      </c>
      <c r="C1628" s="3">
        <v>45914</v>
      </c>
      <c r="D1628" s="43" t="s">
        <v>2378</v>
      </c>
      <c r="E1628" s="43" t="s">
        <v>1876</v>
      </c>
      <c r="F1628" s="43" t="s">
        <v>1878</v>
      </c>
      <c r="G1628">
        <v>540</v>
      </c>
      <c r="H1628">
        <v>540</v>
      </c>
      <c r="I1628" s="43" t="s">
        <v>1877</v>
      </c>
      <c r="J1628" s="43" t="s">
        <v>1037</v>
      </c>
      <c r="K1628" s="43" t="s">
        <v>178</v>
      </c>
      <c r="L1628" s="43" t="str">
        <f>IF(AND(Home!$A$1&gt;=Leave[[#This Row],[Start Time]],Home!$A$1&lt;=Leave[[#This Row],[End Time]]),"Aplica","No Aplica")</f>
        <v>No Aplica</v>
      </c>
      <c r="M1628" s="43" t="str">
        <f>IF(AND(Home!$A$1&gt;=Leave[[#This Row],[Start Time]],Home!$A$1&lt;=Leave[[#This Row],[End Time]]),Home!$A$1,"No Aplica")</f>
        <v>No Aplica</v>
      </c>
      <c r="N1628" s="43" t="str">
        <f>Leave[[#This Row],[User Code (Owning User) (Usuario)]]&amp;Leave[[#This Row],[fecha activa]]</f>
        <v>MIE2025100623348No Aplica</v>
      </c>
    </row>
    <row r="1629" spans="1:14" x14ac:dyDescent="0.3">
      <c r="A1629" s="43" t="s">
        <v>471</v>
      </c>
      <c r="B1629" s="3">
        <v>45913</v>
      </c>
      <c r="C1629" s="3">
        <v>45913</v>
      </c>
      <c r="D1629" s="43" t="s">
        <v>1992</v>
      </c>
      <c r="E1629" s="43" t="s">
        <v>1876</v>
      </c>
      <c r="F1629" s="43" t="s">
        <v>1878</v>
      </c>
      <c r="G1629">
        <v>120</v>
      </c>
      <c r="H1629">
        <v>120</v>
      </c>
      <c r="I1629" s="43" t="s">
        <v>1877</v>
      </c>
      <c r="J1629" s="43" t="s">
        <v>1037</v>
      </c>
      <c r="K1629" s="43" t="s">
        <v>178</v>
      </c>
      <c r="L1629" s="43" t="str">
        <f>IF(AND(Home!$A$1&gt;=Leave[[#This Row],[Start Time]],Home!$A$1&lt;=Leave[[#This Row],[End Time]]),"Aplica","No Aplica")</f>
        <v>No Aplica</v>
      </c>
      <c r="M1629" s="43" t="str">
        <f>IF(AND(Home!$A$1&gt;=Leave[[#This Row],[Start Time]],Home!$A$1&lt;=Leave[[#This Row],[End Time]]),Home!$A$1,"No Aplica")</f>
        <v>No Aplica</v>
      </c>
      <c r="N1629" s="43" t="str">
        <f>Leave[[#This Row],[User Code (Owning User) (Usuario)]]&amp;Leave[[#This Row],[fecha activa]]</f>
        <v>MIE2025100623348No Aplica</v>
      </c>
    </row>
    <row r="1630" spans="1:14" x14ac:dyDescent="0.3">
      <c r="A1630" s="43" t="s">
        <v>471</v>
      </c>
      <c r="B1630" s="3">
        <v>45911</v>
      </c>
      <c r="C1630" s="3">
        <v>45911</v>
      </c>
      <c r="D1630" s="43" t="s">
        <v>2081</v>
      </c>
      <c r="E1630" s="43" t="s">
        <v>1876</v>
      </c>
      <c r="F1630" s="43" t="s">
        <v>1878</v>
      </c>
      <c r="G1630">
        <v>60</v>
      </c>
      <c r="H1630">
        <v>60</v>
      </c>
      <c r="I1630" s="43" t="s">
        <v>1877</v>
      </c>
      <c r="J1630" s="43" t="s">
        <v>1037</v>
      </c>
      <c r="K1630" s="43" t="s">
        <v>178</v>
      </c>
      <c r="L1630" s="43" t="str">
        <f>IF(AND(Home!$A$1&gt;=Leave[[#This Row],[Start Time]],Home!$A$1&lt;=Leave[[#This Row],[End Time]]),"Aplica","No Aplica")</f>
        <v>No Aplica</v>
      </c>
      <c r="M1630" s="43" t="str">
        <f>IF(AND(Home!$A$1&gt;=Leave[[#This Row],[Start Time]],Home!$A$1&lt;=Leave[[#This Row],[End Time]]),Home!$A$1,"No Aplica")</f>
        <v>No Aplica</v>
      </c>
      <c r="N1630" s="43" t="str">
        <f>Leave[[#This Row],[User Code (Owning User) (Usuario)]]&amp;Leave[[#This Row],[fecha activa]]</f>
        <v>MIE2025100623348No Aplica</v>
      </c>
    </row>
    <row r="1631" spans="1:14" x14ac:dyDescent="0.3">
      <c r="A1631" s="43" t="s">
        <v>471</v>
      </c>
      <c r="B1631" s="3">
        <v>45910</v>
      </c>
      <c r="C1631" s="3">
        <v>45910</v>
      </c>
      <c r="D1631" s="43" t="s">
        <v>2081</v>
      </c>
      <c r="E1631" s="43" t="s">
        <v>1876</v>
      </c>
      <c r="F1631" s="43" t="s">
        <v>1878</v>
      </c>
      <c r="G1631">
        <v>60</v>
      </c>
      <c r="H1631">
        <v>60</v>
      </c>
      <c r="I1631" s="43" t="s">
        <v>1877</v>
      </c>
      <c r="J1631" s="43" t="s">
        <v>1037</v>
      </c>
      <c r="K1631" s="43" t="s">
        <v>178</v>
      </c>
      <c r="L1631" s="43" t="str">
        <f>IF(AND(Home!$A$1&gt;=Leave[[#This Row],[Start Time]],Home!$A$1&lt;=Leave[[#This Row],[End Time]]),"Aplica","No Aplica")</f>
        <v>No Aplica</v>
      </c>
      <c r="M1631" s="43" t="str">
        <f>IF(AND(Home!$A$1&gt;=Leave[[#This Row],[Start Time]],Home!$A$1&lt;=Leave[[#This Row],[End Time]]),Home!$A$1,"No Aplica")</f>
        <v>No Aplica</v>
      </c>
      <c r="N1631" s="43" t="str">
        <f>Leave[[#This Row],[User Code (Owning User) (Usuario)]]&amp;Leave[[#This Row],[fecha activa]]</f>
        <v>MIE2025100623348No Aplica</v>
      </c>
    </row>
    <row r="1632" spans="1:14" x14ac:dyDescent="0.3">
      <c r="A1632" s="43" t="s">
        <v>468</v>
      </c>
      <c r="B1632" s="3">
        <v>45907</v>
      </c>
      <c r="C1632" s="3">
        <v>45907</v>
      </c>
      <c r="D1632" s="43" t="s">
        <v>2378</v>
      </c>
      <c r="E1632" s="43" t="s">
        <v>1876</v>
      </c>
      <c r="F1632" s="43" t="s">
        <v>1878</v>
      </c>
      <c r="G1632">
        <v>540</v>
      </c>
      <c r="H1632">
        <v>540</v>
      </c>
      <c r="I1632" s="43" t="s">
        <v>1877</v>
      </c>
      <c r="J1632" s="43" t="s">
        <v>1037</v>
      </c>
      <c r="K1632" s="43" t="s">
        <v>178</v>
      </c>
      <c r="L1632" s="43" t="str">
        <f>IF(AND(Home!$A$1&gt;=Leave[[#This Row],[Start Time]],Home!$A$1&lt;=Leave[[#This Row],[End Time]]),"Aplica","No Aplica")</f>
        <v>No Aplica</v>
      </c>
      <c r="M1632" s="43" t="str">
        <f>IF(AND(Home!$A$1&gt;=Leave[[#This Row],[Start Time]],Home!$A$1&lt;=Leave[[#This Row],[End Time]]),Home!$A$1,"No Aplica")</f>
        <v>No Aplica</v>
      </c>
      <c r="N1632" s="43" t="str">
        <f>Leave[[#This Row],[User Code (Owning User) (Usuario)]]&amp;Leave[[#This Row],[fecha activa]]</f>
        <v>MIE2025100623348No Aplica</v>
      </c>
    </row>
    <row r="1633" spans="1:14" x14ac:dyDescent="0.3">
      <c r="A1633" s="43" t="s">
        <v>471</v>
      </c>
      <c r="B1633" s="3">
        <v>45906</v>
      </c>
      <c r="C1633" s="3">
        <v>45906</v>
      </c>
      <c r="D1633" s="43" t="s">
        <v>1992</v>
      </c>
      <c r="E1633" s="43" t="s">
        <v>1876</v>
      </c>
      <c r="F1633" s="43" t="s">
        <v>1878</v>
      </c>
      <c r="G1633">
        <v>120</v>
      </c>
      <c r="H1633">
        <v>120</v>
      </c>
      <c r="I1633" s="43" t="s">
        <v>1877</v>
      </c>
      <c r="J1633" s="43" t="s">
        <v>1037</v>
      </c>
      <c r="K1633" s="43" t="s">
        <v>178</v>
      </c>
      <c r="L1633" s="43" t="str">
        <f>IF(AND(Home!$A$1&gt;=Leave[[#This Row],[Start Time]],Home!$A$1&lt;=Leave[[#This Row],[End Time]]),"Aplica","No Aplica")</f>
        <v>No Aplica</v>
      </c>
      <c r="M1633" s="43" t="str">
        <f>IF(AND(Home!$A$1&gt;=Leave[[#This Row],[Start Time]],Home!$A$1&lt;=Leave[[#This Row],[End Time]]),Home!$A$1,"No Aplica")</f>
        <v>No Aplica</v>
      </c>
      <c r="N1633" s="43" t="str">
        <f>Leave[[#This Row],[User Code (Owning User) (Usuario)]]&amp;Leave[[#This Row],[fecha activa]]</f>
        <v>MIE2025100623348No Aplica</v>
      </c>
    </row>
    <row r="1634" spans="1:14" x14ac:dyDescent="0.3">
      <c r="A1634" s="43" t="s">
        <v>471</v>
      </c>
      <c r="B1634" s="3">
        <v>45904</v>
      </c>
      <c r="C1634" s="3">
        <v>45904</v>
      </c>
      <c r="D1634" s="43" t="s">
        <v>2081</v>
      </c>
      <c r="E1634" s="43" t="s">
        <v>1876</v>
      </c>
      <c r="F1634" s="43" t="s">
        <v>1878</v>
      </c>
      <c r="G1634">
        <v>60</v>
      </c>
      <c r="H1634">
        <v>60</v>
      </c>
      <c r="I1634" s="43" t="s">
        <v>1877</v>
      </c>
      <c r="J1634" s="43" t="s">
        <v>1037</v>
      </c>
      <c r="K1634" s="43" t="s">
        <v>178</v>
      </c>
      <c r="L1634" s="43" t="str">
        <f>IF(AND(Home!$A$1&gt;=Leave[[#This Row],[Start Time]],Home!$A$1&lt;=Leave[[#This Row],[End Time]]),"Aplica","No Aplica")</f>
        <v>No Aplica</v>
      </c>
      <c r="M1634" s="43" t="str">
        <f>IF(AND(Home!$A$1&gt;=Leave[[#This Row],[Start Time]],Home!$A$1&lt;=Leave[[#This Row],[End Time]]),Home!$A$1,"No Aplica")</f>
        <v>No Aplica</v>
      </c>
      <c r="N1634" s="43" t="str">
        <f>Leave[[#This Row],[User Code (Owning User) (Usuario)]]&amp;Leave[[#This Row],[fecha activa]]</f>
        <v>MIE2025100623348No Aplica</v>
      </c>
    </row>
    <row r="1635" spans="1:14" x14ac:dyDescent="0.3">
      <c r="A1635" s="43" t="s">
        <v>471</v>
      </c>
      <c r="B1635" s="3">
        <v>45903</v>
      </c>
      <c r="C1635" s="3">
        <v>45903</v>
      </c>
      <c r="D1635" s="43" t="s">
        <v>2697</v>
      </c>
      <c r="E1635" s="43" t="s">
        <v>1876</v>
      </c>
      <c r="F1635" s="43" t="s">
        <v>1878</v>
      </c>
      <c r="G1635">
        <v>60</v>
      </c>
      <c r="H1635">
        <v>60</v>
      </c>
      <c r="I1635" s="43" t="s">
        <v>1877</v>
      </c>
      <c r="J1635" s="43" t="s">
        <v>1037</v>
      </c>
      <c r="K1635" s="43" t="s">
        <v>178</v>
      </c>
      <c r="L1635" s="43" t="str">
        <f>IF(AND(Home!$A$1&gt;=Leave[[#This Row],[Start Time]],Home!$A$1&lt;=Leave[[#This Row],[End Time]]),"Aplica","No Aplica")</f>
        <v>No Aplica</v>
      </c>
      <c r="M1635" s="43" t="str">
        <f>IF(AND(Home!$A$1&gt;=Leave[[#This Row],[Start Time]],Home!$A$1&lt;=Leave[[#This Row],[End Time]]),Home!$A$1,"No Aplica")</f>
        <v>No Aplica</v>
      </c>
      <c r="N1635" s="43" t="str">
        <f>Leave[[#This Row],[User Code (Owning User) (Usuario)]]&amp;Leave[[#This Row],[fecha activa]]</f>
        <v>MIE2025100623348No Aplica</v>
      </c>
    </row>
    <row r="1636" spans="1:14" x14ac:dyDescent="0.3">
      <c r="A1636" s="43" t="s">
        <v>471</v>
      </c>
      <c r="B1636" s="3">
        <v>45917</v>
      </c>
      <c r="C1636" s="3">
        <v>45917</v>
      </c>
      <c r="D1636" s="43" t="s">
        <v>3673</v>
      </c>
      <c r="E1636" s="43" t="s">
        <v>2749</v>
      </c>
      <c r="F1636" s="43" t="s">
        <v>2751</v>
      </c>
      <c r="G1636">
        <v>210</v>
      </c>
      <c r="H1636">
        <v>210</v>
      </c>
      <c r="I1636" s="43" t="s">
        <v>2750</v>
      </c>
      <c r="J1636" s="43" t="s">
        <v>984</v>
      </c>
      <c r="K1636" s="43" t="s">
        <v>178</v>
      </c>
      <c r="L1636" s="43" t="str">
        <f>IF(AND(Home!$A$1&gt;=Leave[[#This Row],[Start Time]],Home!$A$1&lt;=Leave[[#This Row],[End Time]]),"Aplica","No Aplica")</f>
        <v>No Aplica</v>
      </c>
      <c r="M1636" s="43" t="str">
        <f>IF(AND(Home!$A$1&gt;=Leave[[#This Row],[Start Time]],Home!$A$1&lt;=Leave[[#This Row],[End Time]]),Home!$A$1,"No Aplica")</f>
        <v>No Aplica</v>
      </c>
      <c r="N1636" s="43" t="str">
        <f>Leave[[#This Row],[User Code (Owning User) (Usuario)]]&amp;Leave[[#This Row],[fecha activa]]</f>
        <v>MIE2025020924277No Aplica</v>
      </c>
    </row>
    <row r="1637" spans="1:14" x14ac:dyDescent="0.3">
      <c r="A1637" s="43" t="s">
        <v>471</v>
      </c>
      <c r="B1637" s="3">
        <v>45916</v>
      </c>
      <c r="C1637" s="3">
        <v>45916</v>
      </c>
      <c r="D1637" s="43" t="s">
        <v>3627</v>
      </c>
      <c r="E1637" s="43" t="s">
        <v>2749</v>
      </c>
      <c r="F1637" s="43" t="s">
        <v>2751</v>
      </c>
      <c r="G1637">
        <v>90</v>
      </c>
      <c r="H1637">
        <v>90</v>
      </c>
      <c r="I1637" s="43" t="s">
        <v>2750</v>
      </c>
      <c r="J1637" s="43" t="s">
        <v>984</v>
      </c>
      <c r="K1637" s="43" t="s">
        <v>178</v>
      </c>
      <c r="L1637" s="43" t="str">
        <f>IF(AND(Home!$A$1&gt;=Leave[[#This Row],[Start Time]],Home!$A$1&lt;=Leave[[#This Row],[End Time]]),"Aplica","No Aplica")</f>
        <v>No Aplica</v>
      </c>
      <c r="M1637" s="43" t="str">
        <f>IF(AND(Home!$A$1&gt;=Leave[[#This Row],[Start Time]],Home!$A$1&lt;=Leave[[#This Row],[End Time]]),Home!$A$1,"No Aplica")</f>
        <v>No Aplica</v>
      </c>
      <c r="N1637" s="43" t="str">
        <f>Leave[[#This Row],[User Code (Owning User) (Usuario)]]&amp;Leave[[#This Row],[fecha activa]]</f>
        <v>MIE2025020924277No Aplica</v>
      </c>
    </row>
    <row r="1638" spans="1:14" x14ac:dyDescent="0.3">
      <c r="A1638" s="43" t="s">
        <v>471</v>
      </c>
      <c r="B1638" s="3">
        <v>45908</v>
      </c>
      <c r="C1638" s="3">
        <v>45908</v>
      </c>
      <c r="D1638" s="43" t="s">
        <v>472</v>
      </c>
      <c r="E1638" s="43" t="s">
        <v>2749</v>
      </c>
      <c r="F1638" s="43" t="s">
        <v>2751</v>
      </c>
      <c r="G1638">
        <v>600</v>
      </c>
      <c r="H1638">
        <v>540</v>
      </c>
      <c r="I1638" s="43" t="s">
        <v>2750</v>
      </c>
      <c r="J1638" s="43" t="s">
        <v>984</v>
      </c>
      <c r="K1638" s="43" t="s">
        <v>178</v>
      </c>
      <c r="L1638" s="43" t="str">
        <f>IF(AND(Home!$A$1&gt;=Leave[[#This Row],[Start Time]],Home!$A$1&lt;=Leave[[#This Row],[End Time]]),"Aplica","No Aplica")</f>
        <v>No Aplica</v>
      </c>
      <c r="M1638" s="43" t="str">
        <f>IF(AND(Home!$A$1&gt;=Leave[[#This Row],[Start Time]],Home!$A$1&lt;=Leave[[#This Row],[End Time]]),Home!$A$1,"No Aplica")</f>
        <v>No Aplica</v>
      </c>
      <c r="N1638" s="43" t="str">
        <f>Leave[[#This Row],[User Code (Owning User) (Usuario)]]&amp;Leave[[#This Row],[fecha activa]]</f>
        <v>MIE2025020924277No Aplica</v>
      </c>
    </row>
    <row r="1639" spans="1:14" x14ac:dyDescent="0.3">
      <c r="A1639" s="43" t="s">
        <v>471</v>
      </c>
      <c r="B1639" s="3">
        <v>45915</v>
      </c>
      <c r="C1639" s="3">
        <v>45915</v>
      </c>
      <c r="D1639" s="43" t="s">
        <v>3523</v>
      </c>
      <c r="E1639" s="43" t="s">
        <v>2749</v>
      </c>
      <c r="F1639" s="43" t="s">
        <v>2751</v>
      </c>
      <c r="G1639">
        <v>600</v>
      </c>
      <c r="H1639">
        <v>540</v>
      </c>
      <c r="I1639" s="43" t="s">
        <v>2750</v>
      </c>
      <c r="J1639" s="43" t="s">
        <v>984</v>
      </c>
      <c r="K1639" s="43" t="s">
        <v>178</v>
      </c>
      <c r="L1639" s="43" t="str">
        <f>IF(AND(Home!$A$1&gt;=Leave[[#This Row],[Start Time]],Home!$A$1&lt;=Leave[[#This Row],[End Time]]),"Aplica","No Aplica")</f>
        <v>No Aplica</v>
      </c>
      <c r="M1639" s="43" t="str">
        <f>IF(AND(Home!$A$1&gt;=Leave[[#This Row],[Start Time]],Home!$A$1&lt;=Leave[[#This Row],[End Time]]),Home!$A$1,"No Aplica")</f>
        <v>No Aplica</v>
      </c>
      <c r="N1639" s="43" t="str">
        <f>Leave[[#This Row],[User Code (Owning User) (Usuario)]]&amp;Leave[[#This Row],[fecha activa]]</f>
        <v>MIE2025020924277No Aplica</v>
      </c>
    </row>
    <row r="1640" spans="1:14" x14ac:dyDescent="0.3">
      <c r="A1640" s="43" t="s">
        <v>471</v>
      </c>
      <c r="B1640" s="3">
        <v>45913</v>
      </c>
      <c r="C1640" s="3">
        <v>45913</v>
      </c>
      <c r="D1640" s="43" t="s">
        <v>655</v>
      </c>
      <c r="E1640" s="43" t="s">
        <v>2749</v>
      </c>
      <c r="F1640" s="43" t="s">
        <v>2751</v>
      </c>
      <c r="G1640">
        <v>240</v>
      </c>
      <c r="H1640">
        <v>240</v>
      </c>
      <c r="I1640" s="43" t="s">
        <v>2750</v>
      </c>
      <c r="J1640" s="43" t="s">
        <v>984</v>
      </c>
      <c r="K1640" s="43" t="s">
        <v>178</v>
      </c>
      <c r="L1640" s="43" t="str">
        <f>IF(AND(Home!$A$1&gt;=Leave[[#This Row],[Start Time]],Home!$A$1&lt;=Leave[[#This Row],[End Time]]),"Aplica","No Aplica")</f>
        <v>No Aplica</v>
      </c>
      <c r="M1640" s="43" t="str">
        <f>IF(AND(Home!$A$1&gt;=Leave[[#This Row],[Start Time]],Home!$A$1&lt;=Leave[[#This Row],[End Time]]),Home!$A$1,"No Aplica")</f>
        <v>No Aplica</v>
      </c>
      <c r="N1640" s="43" t="str">
        <f>Leave[[#This Row],[User Code (Owning User) (Usuario)]]&amp;Leave[[#This Row],[fecha activa]]</f>
        <v>MIE2025020924277No Aplica</v>
      </c>
    </row>
    <row r="1641" spans="1:14" x14ac:dyDescent="0.3">
      <c r="A1641" s="43" t="s">
        <v>468</v>
      </c>
      <c r="B1641" s="3">
        <v>45921</v>
      </c>
      <c r="C1641" s="3">
        <v>45921</v>
      </c>
      <c r="D1641" s="43" t="s">
        <v>470</v>
      </c>
      <c r="E1641" s="43" t="s">
        <v>2749</v>
      </c>
      <c r="F1641" s="43" t="s">
        <v>2751</v>
      </c>
      <c r="G1641">
        <v>540</v>
      </c>
      <c r="H1641">
        <v>540</v>
      </c>
      <c r="I1641" s="43" t="s">
        <v>2750</v>
      </c>
      <c r="J1641" s="43" t="s">
        <v>984</v>
      </c>
      <c r="K1641" s="43" t="s">
        <v>178</v>
      </c>
      <c r="L1641" s="43" t="str">
        <f>IF(AND(Home!$A$1&gt;=Leave[[#This Row],[Start Time]],Home!$A$1&lt;=Leave[[#This Row],[End Time]]),"Aplica","No Aplica")</f>
        <v>No Aplica</v>
      </c>
      <c r="M1641" s="43" t="str">
        <f>IF(AND(Home!$A$1&gt;=Leave[[#This Row],[Start Time]],Home!$A$1&lt;=Leave[[#This Row],[End Time]]),Home!$A$1,"No Aplica")</f>
        <v>No Aplica</v>
      </c>
      <c r="N1641" s="43" t="str">
        <f>Leave[[#This Row],[User Code (Owning User) (Usuario)]]&amp;Leave[[#This Row],[fecha activa]]</f>
        <v>MIE2025020924277No Aplica</v>
      </c>
    </row>
    <row r="1642" spans="1:14" x14ac:dyDescent="0.3">
      <c r="A1642" s="43" t="s">
        <v>468</v>
      </c>
      <c r="B1642" s="3">
        <v>45928</v>
      </c>
      <c r="C1642" s="3">
        <v>45928</v>
      </c>
      <c r="D1642" s="43" t="s">
        <v>475</v>
      </c>
      <c r="E1642" s="43" t="s">
        <v>2749</v>
      </c>
      <c r="F1642" s="43" t="s">
        <v>2751</v>
      </c>
      <c r="G1642">
        <v>540</v>
      </c>
      <c r="H1642">
        <v>540</v>
      </c>
      <c r="I1642" s="43" t="s">
        <v>2750</v>
      </c>
      <c r="J1642" s="43" t="s">
        <v>984</v>
      </c>
      <c r="K1642" s="43" t="s">
        <v>178</v>
      </c>
      <c r="L1642" s="43" t="str">
        <f>IF(AND(Home!$A$1&gt;=Leave[[#This Row],[Start Time]],Home!$A$1&lt;=Leave[[#This Row],[End Time]]),"Aplica","No Aplica")</f>
        <v>No Aplica</v>
      </c>
      <c r="M1642" s="43" t="str">
        <f>IF(AND(Home!$A$1&gt;=Leave[[#This Row],[Start Time]],Home!$A$1&lt;=Leave[[#This Row],[End Time]]),Home!$A$1,"No Aplica")</f>
        <v>No Aplica</v>
      </c>
      <c r="N1642" s="43" t="str">
        <f>Leave[[#This Row],[User Code (Owning User) (Usuario)]]&amp;Leave[[#This Row],[fecha activa]]</f>
        <v>MIE2025020924277No Aplica</v>
      </c>
    </row>
    <row r="1643" spans="1:14" x14ac:dyDescent="0.3">
      <c r="A1643" s="43" t="s">
        <v>468</v>
      </c>
      <c r="B1643" s="3">
        <v>45914</v>
      </c>
      <c r="C1643" s="3">
        <v>45914</v>
      </c>
      <c r="D1643" s="43" t="s">
        <v>475</v>
      </c>
      <c r="E1643" s="43" t="s">
        <v>2749</v>
      </c>
      <c r="F1643" s="43" t="s">
        <v>2751</v>
      </c>
      <c r="G1643">
        <v>540</v>
      </c>
      <c r="H1643">
        <v>540</v>
      </c>
      <c r="I1643" s="43" t="s">
        <v>2750</v>
      </c>
      <c r="J1643" s="43" t="s">
        <v>984</v>
      </c>
      <c r="K1643" s="43" t="s">
        <v>178</v>
      </c>
      <c r="L1643" s="43" t="str">
        <f>IF(AND(Home!$A$1&gt;=Leave[[#This Row],[Start Time]],Home!$A$1&lt;=Leave[[#This Row],[End Time]]),"Aplica","No Aplica")</f>
        <v>No Aplica</v>
      </c>
      <c r="M1643" s="43" t="str">
        <f>IF(AND(Home!$A$1&gt;=Leave[[#This Row],[Start Time]],Home!$A$1&lt;=Leave[[#This Row],[End Time]]),Home!$A$1,"No Aplica")</f>
        <v>No Aplica</v>
      </c>
      <c r="N1643" s="43" t="str">
        <f>Leave[[#This Row],[User Code (Owning User) (Usuario)]]&amp;Leave[[#This Row],[fecha activa]]</f>
        <v>MIE2025020924277No Aplica</v>
      </c>
    </row>
    <row r="1644" spans="1:14" x14ac:dyDescent="0.3">
      <c r="A1644" s="43" t="s">
        <v>468</v>
      </c>
      <c r="B1644" s="3">
        <v>45919</v>
      </c>
      <c r="C1644" s="3">
        <v>45919</v>
      </c>
      <c r="D1644" s="43" t="s">
        <v>467</v>
      </c>
      <c r="E1644" s="43" t="s">
        <v>1434</v>
      </c>
      <c r="F1644" s="43" t="s">
        <v>1436</v>
      </c>
      <c r="G1644">
        <v>540</v>
      </c>
      <c r="H1644">
        <v>540</v>
      </c>
      <c r="I1644" s="43" t="s">
        <v>1435</v>
      </c>
      <c r="J1644" s="43" t="s">
        <v>1033</v>
      </c>
      <c r="K1644" s="43" t="s">
        <v>178</v>
      </c>
      <c r="L1644" s="43" t="str">
        <f>IF(AND(Home!$A$1&gt;=Leave[[#This Row],[Start Time]],Home!$A$1&lt;=Leave[[#This Row],[End Time]]),"Aplica","No Aplica")</f>
        <v>No Aplica</v>
      </c>
      <c r="M1644" s="43" t="str">
        <f>IF(AND(Home!$A$1&gt;=Leave[[#This Row],[Start Time]],Home!$A$1&lt;=Leave[[#This Row],[End Time]]),Home!$A$1,"No Aplica")</f>
        <v>No Aplica</v>
      </c>
      <c r="N1644" s="43" t="str">
        <f>Leave[[#This Row],[User Code (Owning User) (Usuario)]]&amp;Leave[[#This Row],[fecha activa]]</f>
        <v>MIE2025110220852No Aplica</v>
      </c>
    </row>
    <row r="1645" spans="1:14" x14ac:dyDescent="0.3">
      <c r="A1645" s="43" t="s">
        <v>468</v>
      </c>
      <c r="B1645" s="3">
        <v>45917</v>
      </c>
      <c r="C1645" s="3">
        <v>45917</v>
      </c>
      <c r="D1645" s="43" t="s">
        <v>1404</v>
      </c>
      <c r="E1645" s="43" t="s">
        <v>1434</v>
      </c>
      <c r="F1645" s="43" t="s">
        <v>1436</v>
      </c>
      <c r="G1645">
        <v>120</v>
      </c>
      <c r="H1645">
        <v>120</v>
      </c>
      <c r="I1645" s="43" t="s">
        <v>1435</v>
      </c>
      <c r="J1645" s="43" t="s">
        <v>1033</v>
      </c>
      <c r="K1645" s="43" t="s">
        <v>178</v>
      </c>
      <c r="L1645" s="43" t="str">
        <f>IF(AND(Home!$A$1&gt;=Leave[[#This Row],[Start Time]],Home!$A$1&lt;=Leave[[#This Row],[End Time]]),"Aplica","No Aplica")</f>
        <v>No Aplica</v>
      </c>
      <c r="M1645" s="43" t="str">
        <f>IF(AND(Home!$A$1&gt;=Leave[[#This Row],[Start Time]],Home!$A$1&lt;=Leave[[#This Row],[End Time]]),Home!$A$1,"No Aplica")</f>
        <v>No Aplica</v>
      </c>
      <c r="N1645" s="43" t="str">
        <f>Leave[[#This Row],[User Code (Owning User) (Usuario)]]&amp;Leave[[#This Row],[fecha activa]]</f>
        <v>MIE2025110220852No Aplica</v>
      </c>
    </row>
    <row r="1646" spans="1:14" x14ac:dyDescent="0.3">
      <c r="A1646" s="43" t="s">
        <v>468</v>
      </c>
      <c r="B1646" s="3">
        <v>45916</v>
      </c>
      <c r="C1646" s="3">
        <v>45916</v>
      </c>
      <c r="D1646" s="43" t="s">
        <v>1404</v>
      </c>
      <c r="E1646" s="43" t="s">
        <v>1434</v>
      </c>
      <c r="F1646" s="43" t="s">
        <v>1436</v>
      </c>
      <c r="G1646">
        <v>120</v>
      </c>
      <c r="H1646">
        <v>120</v>
      </c>
      <c r="I1646" s="43" t="s">
        <v>1435</v>
      </c>
      <c r="J1646" s="43" t="s">
        <v>1033</v>
      </c>
      <c r="K1646" s="43" t="s">
        <v>178</v>
      </c>
      <c r="L1646" s="43" t="str">
        <f>IF(AND(Home!$A$1&gt;=Leave[[#This Row],[Start Time]],Home!$A$1&lt;=Leave[[#This Row],[End Time]]),"Aplica","No Aplica")</f>
        <v>No Aplica</v>
      </c>
      <c r="M1646" s="43" t="str">
        <f>IF(AND(Home!$A$1&gt;=Leave[[#This Row],[Start Time]],Home!$A$1&lt;=Leave[[#This Row],[End Time]]),Home!$A$1,"No Aplica")</f>
        <v>No Aplica</v>
      </c>
      <c r="N1646" s="43" t="str">
        <f>Leave[[#This Row],[User Code (Owning User) (Usuario)]]&amp;Leave[[#This Row],[fecha activa]]</f>
        <v>MIE2025110220852No Aplica</v>
      </c>
    </row>
    <row r="1647" spans="1:14" x14ac:dyDescent="0.3">
      <c r="A1647" s="43" t="s">
        <v>468</v>
      </c>
      <c r="B1647" s="3">
        <v>45922</v>
      </c>
      <c r="C1647" s="3">
        <v>45922</v>
      </c>
      <c r="D1647" s="43" t="s">
        <v>469</v>
      </c>
      <c r="E1647" s="43" t="s">
        <v>2512</v>
      </c>
      <c r="F1647" s="43" t="s">
        <v>2514</v>
      </c>
      <c r="G1647">
        <v>480</v>
      </c>
      <c r="H1647">
        <v>480</v>
      </c>
      <c r="I1647" s="43" t="s">
        <v>2513</v>
      </c>
      <c r="J1647" s="43" t="s">
        <v>1031</v>
      </c>
      <c r="K1647" s="43" t="s">
        <v>177</v>
      </c>
      <c r="L1647" s="43" t="str">
        <f>IF(AND(Home!$A$1&gt;=Leave[[#This Row],[Start Time]],Home!$A$1&lt;=Leave[[#This Row],[End Time]]),"Aplica","No Aplica")</f>
        <v>Aplica</v>
      </c>
      <c r="M1647" s="43">
        <f>IF(AND(Home!$A$1&gt;=Leave[[#This Row],[Start Time]],Home!$A$1&lt;=Leave[[#This Row],[End Time]]),Home!$A$1,"No Aplica")</f>
        <v>45922</v>
      </c>
      <c r="N1647" s="43" t="str">
        <f>Leave[[#This Row],[User Code (Owning User) (Usuario)]]&amp;Leave[[#This Row],[fecha activa]]</f>
        <v>MIE202525082417945922</v>
      </c>
    </row>
    <row r="1648" spans="1:14" x14ac:dyDescent="0.3">
      <c r="A1648" s="43" t="s">
        <v>468</v>
      </c>
      <c r="B1648" s="3">
        <v>45915</v>
      </c>
      <c r="C1648" s="3">
        <v>45915</v>
      </c>
      <c r="D1648" s="43" t="s">
        <v>467</v>
      </c>
      <c r="E1648" s="43" t="s">
        <v>2512</v>
      </c>
      <c r="F1648" s="43" t="s">
        <v>2514</v>
      </c>
      <c r="G1648">
        <v>480</v>
      </c>
      <c r="H1648">
        <v>480</v>
      </c>
      <c r="I1648" s="43" t="s">
        <v>2513</v>
      </c>
      <c r="J1648" s="43" t="s">
        <v>1031</v>
      </c>
      <c r="K1648" s="43" t="s">
        <v>177</v>
      </c>
      <c r="L1648" s="43" t="str">
        <f>IF(AND(Home!$A$1&gt;=Leave[[#This Row],[Start Time]],Home!$A$1&lt;=Leave[[#This Row],[End Time]]),"Aplica","No Aplica")</f>
        <v>No Aplica</v>
      </c>
      <c r="M1648" s="43" t="str">
        <f>IF(AND(Home!$A$1&gt;=Leave[[#This Row],[Start Time]],Home!$A$1&lt;=Leave[[#This Row],[End Time]]),Home!$A$1,"No Aplica")</f>
        <v>No Aplica</v>
      </c>
      <c r="N1648" s="43" t="str">
        <f>Leave[[#This Row],[User Code (Owning User) (Usuario)]]&amp;Leave[[#This Row],[fecha activa]]</f>
        <v>MIE2025250824179No Aplica</v>
      </c>
    </row>
    <row r="1649" spans="1:14" x14ac:dyDescent="0.3">
      <c r="A1649" s="43" t="s">
        <v>468</v>
      </c>
      <c r="B1649" s="3">
        <v>45908</v>
      </c>
      <c r="C1649" s="3">
        <v>45908</v>
      </c>
      <c r="D1649" s="43" t="s">
        <v>2782</v>
      </c>
      <c r="E1649" s="43" t="s">
        <v>2512</v>
      </c>
      <c r="F1649" s="43" t="s">
        <v>2514</v>
      </c>
      <c r="G1649">
        <v>540</v>
      </c>
      <c r="H1649">
        <v>540</v>
      </c>
      <c r="I1649" s="43" t="s">
        <v>2513</v>
      </c>
      <c r="J1649" s="43" t="s">
        <v>1031</v>
      </c>
      <c r="K1649" s="43" t="s">
        <v>177</v>
      </c>
      <c r="L1649" s="43" t="str">
        <f>IF(AND(Home!$A$1&gt;=Leave[[#This Row],[Start Time]],Home!$A$1&lt;=Leave[[#This Row],[End Time]]),"Aplica","No Aplica")</f>
        <v>No Aplica</v>
      </c>
      <c r="M1649" s="43" t="str">
        <f>IF(AND(Home!$A$1&gt;=Leave[[#This Row],[Start Time]],Home!$A$1&lt;=Leave[[#This Row],[End Time]]),Home!$A$1,"No Aplica")</f>
        <v>No Aplica</v>
      </c>
      <c r="N1649" s="43" t="str">
        <f>Leave[[#This Row],[User Code (Owning User) (Usuario)]]&amp;Leave[[#This Row],[fecha activa]]</f>
        <v>MIE2025250824179No Aplica</v>
      </c>
    </row>
    <row r="1650" spans="1:14" x14ac:dyDescent="0.3">
      <c r="A1650" s="43" t="s">
        <v>465</v>
      </c>
      <c r="B1650" s="3">
        <v>45918</v>
      </c>
      <c r="C1650" s="3">
        <v>45918</v>
      </c>
      <c r="D1650" s="43" t="s">
        <v>467</v>
      </c>
      <c r="E1650" s="43" t="s">
        <v>2398</v>
      </c>
      <c r="F1650" s="43" t="s">
        <v>2400</v>
      </c>
      <c r="G1650">
        <v>540</v>
      </c>
      <c r="H1650">
        <v>540</v>
      </c>
      <c r="I1650" s="43" t="s">
        <v>2399</v>
      </c>
      <c r="J1650" s="43" t="s">
        <v>1359</v>
      </c>
      <c r="K1650" s="43" t="s">
        <v>178</v>
      </c>
      <c r="L1650" s="43" t="str">
        <f>IF(AND(Home!$A$1&gt;=Leave[[#This Row],[Start Time]],Home!$A$1&lt;=Leave[[#This Row],[End Time]]),"Aplica","No Aplica")</f>
        <v>No Aplica</v>
      </c>
      <c r="M1650" s="43" t="str">
        <f>IF(AND(Home!$A$1&gt;=Leave[[#This Row],[Start Time]],Home!$A$1&lt;=Leave[[#This Row],[End Time]]),Home!$A$1,"No Aplica")</f>
        <v>No Aplica</v>
      </c>
      <c r="N1650" s="43" t="str">
        <f>Leave[[#This Row],[User Code (Owning User) (Usuario)]]&amp;Leave[[#This Row],[fecha activa]]</f>
        <v>MIE2025120824040No Aplica</v>
      </c>
    </row>
    <row r="1651" spans="1:14" x14ac:dyDescent="0.3">
      <c r="A1651" s="43" t="s">
        <v>465</v>
      </c>
      <c r="B1651" s="3">
        <v>45911</v>
      </c>
      <c r="C1651" s="3">
        <v>45911</v>
      </c>
      <c r="D1651" s="43" t="s">
        <v>467</v>
      </c>
      <c r="E1651" s="43" t="s">
        <v>2398</v>
      </c>
      <c r="F1651" s="43" t="s">
        <v>2400</v>
      </c>
      <c r="G1651">
        <v>540</v>
      </c>
      <c r="H1651">
        <v>540</v>
      </c>
      <c r="I1651" s="43" t="s">
        <v>2399</v>
      </c>
      <c r="J1651" s="43" t="s">
        <v>1359</v>
      </c>
      <c r="K1651" s="43" t="s">
        <v>178</v>
      </c>
      <c r="L1651" s="43" t="str">
        <f>IF(AND(Home!$A$1&gt;=Leave[[#This Row],[Start Time]],Home!$A$1&lt;=Leave[[#This Row],[End Time]]),"Aplica","No Aplica")</f>
        <v>No Aplica</v>
      </c>
      <c r="M1651" s="43" t="str">
        <f>IF(AND(Home!$A$1&gt;=Leave[[#This Row],[Start Time]],Home!$A$1&lt;=Leave[[#This Row],[End Time]]),Home!$A$1,"No Aplica")</f>
        <v>No Aplica</v>
      </c>
      <c r="N1651" s="43" t="str">
        <f>Leave[[#This Row],[User Code (Owning User) (Usuario)]]&amp;Leave[[#This Row],[fecha activa]]</f>
        <v>MIE2025120824040No Aplica</v>
      </c>
    </row>
    <row r="1652" spans="1:14" x14ac:dyDescent="0.3">
      <c r="A1652" s="43" t="s">
        <v>465</v>
      </c>
      <c r="B1652" s="3">
        <v>45904</v>
      </c>
      <c r="C1652" s="3">
        <v>45904</v>
      </c>
      <c r="D1652" s="43" t="s">
        <v>467</v>
      </c>
      <c r="E1652" s="43" t="s">
        <v>2398</v>
      </c>
      <c r="F1652" s="43" t="s">
        <v>2400</v>
      </c>
      <c r="G1652">
        <v>540</v>
      </c>
      <c r="H1652">
        <v>540</v>
      </c>
      <c r="I1652" s="43" t="s">
        <v>2399</v>
      </c>
      <c r="J1652" s="43" t="s">
        <v>1359</v>
      </c>
      <c r="K1652" s="43" t="s">
        <v>178</v>
      </c>
      <c r="L1652" s="43" t="str">
        <f>IF(AND(Home!$A$1&gt;=Leave[[#This Row],[Start Time]],Home!$A$1&lt;=Leave[[#This Row],[End Time]]),"Aplica","No Aplica")</f>
        <v>No Aplica</v>
      </c>
      <c r="M1652" s="43" t="str">
        <f>IF(AND(Home!$A$1&gt;=Leave[[#This Row],[Start Time]],Home!$A$1&lt;=Leave[[#This Row],[End Time]]),Home!$A$1,"No Aplica")</f>
        <v>No Aplica</v>
      </c>
      <c r="N1652" s="43" t="str">
        <f>Leave[[#This Row],[User Code (Owning User) (Usuario)]]&amp;Leave[[#This Row],[fecha activa]]</f>
        <v>MIE2025120824040No Aplica</v>
      </c>
    </row>
    <row r="1653" spans="1:14" x14ac:dyDescent="0.3">
      <c r="A1653" s="43" t="s">
        <v>465</v>
      </c>
      <c r="B1653" s="3">
        <v>45930</v>
      </c>
      <c r="C1653" s="3">
        <v>45930</v>
      </c>
      <c r="D1653" s="43" t="s">
        <v>621</v>
      </c>
      <c r="E1653" s="43" t="s">
        <v>1566</v>
      </c>
      <c r="F1653" s="43" t="s">
        <v>1568</v>
      </c>
      <c r="G1653">
        <v>60</v>
      </c>
      <c r="H1653">
        <v>60</v>
      </c>
      <c r="I1653" s="43" t="s">
        <v>1567</v>
      </c>
      <c r="J1653" s="43" t="s">
        <v>1863</v>
      </c>
      <c r="K1653" s="43" t="s">
        <v>179</v>
      </c>
      <c r="L1653" s="43" t="str">
        <f>IF(AND(Home!$A$1&gt;=Leave[[#This Row],[Start Time]],Home!$A$1&lt;=Leave[[#This Row],[End Time]]),"Aplica","No Aplica")</f>
        <v>No Aplica</v>
      </c>
      <c r="M1653" s="43" t="str">
        <f>IF(AND(Home!$A$1&gt;=Leave[[#This Row],[Start Time]],Home!$A$1&lt;=Leave[[#This Row],[End Time]]),Home!$A$1,"No Aplica")</f>
        <v>No Aplica</v>
      </c>
      <c r="N1653" s="43" t="str">
        <f>Leave[[#This Row],[User Code (Owning User) (Usuario)]]&amp;Leave[[#This Row],[fecha activa]]</f>
        <v>MIE2025190321752No Aplica</v>
      </c>
    </row>
    <row r="1654" spans="1:14" x14ac:dyDescent="0.3">
      <c r="A1654" s="43" t="s">
        <v>601</v>
      </c>
      <c r="B1654" s="3">
        <v>45918</v>
      </c>
      <c r="C1654" s="3">
        <v>45918</v>
      </c>
      <c r="D1654" s="43" t="s">
        <v>2625</v>
      </c>
      <c r="E1654" s="43" t="s">
        <v>1566</v>
      </c>
      <c r="F1654" s="43" t="s">
        <v>1568</v>
      </c>
      <c r="G1654">
        <v>540</v>
      </c>
      <c r="H1654">
        <v>540</v>
      </c>
      <c r="I1654" s="43" t="s">
        <v>1567</v>
      </c>
      <c r="J1654" s="43" t="s">
        <v>1863</v>
      </c>
      <c r="K1654" s="43" t="s">
        <v>179</v>
      </c>
      <c r="L1654" s="43" t="str">
        <f>IF(AND(Home!$A$1&gt;=Leave[[#This Row],[Start Time]],Home!$A$1&lt;=Leave[[#This Row],[End Time]]),"Aplica","No Aplica")</f>
        <v>No Aplica</v>
      </c>
      <c r="M1654" s="43" t="str">
        <f>IF(AND(Home!$A$1&gt;=Leave[[#This Row],[Start Time]],Home!$A$1&lt;=Leave[[#This Row],[End Time]]),Home!$A$1,"No Aplica")</f>
        <v>No Aplica</v>
      </c>
      <c r="N1654" s="43" t="str">
        <f>Leave[[#This Row],[User Code (Owning User) (Usuario)]]&amp;Leave[[#This Row],[fecha activa]]</f>
        <v>MIE2025190321752No Aplica</v>
      </c>
    </row>
    <row r="1655" spans="1:14" x14ac:dyDescent="0.3">
      <c r="A1655" s="43" t="s">
        <v>601</v>
      </c>
      <c r="B1655" s="3">
        <v>45917</v>
      </c>
      <c r="C1655" s="3">
        <v>45917</v>
      </c>
      <c r="D1655" s="43" t="s">
        <v>2625</v>
      </c>
      <c r="E1655" s="43" t="s">
        <v>1566</v>
      </c>
      <c r="F1655" s="43" t="s">
        <v>1568</v>
      </c>
      <c r="G1655">
        <v>270</v>
      </c>
      <c r="H1655">
        <v>270</v>
      </c>
      <c r="I1655" s="43" t="s">
        <v>1567</v>
      </c>
      <c r="J1655" s="43" t="s">
        <v>1863</v>
      </c>
      <c r="K1655" s="43" t="s">
        <v>179</v>
      </c>
      <c r="L1655" s="43" t="str">
        <f>IF(AND(Home!$A$1&gt;=Leave[[#This Row],[Start Time]],Home!$A$1&lt;=Leave[[#This Row],[End Time]]),"Aplica","No Aplica")</f>
        <v>No Aplica</v>
      </c>
      <c r="M1655" s="43" t="str">
        <f>IF(AND(Home!$A$1&gt;=Leave[[#This Row],[Start Time]],Home!$A$1&lt;=Leave[[#This Row],[End Time]]),Home!$A$1,"No Aplica")</f>
        <v>No Aplica</v>
      </c>
      <c r="N1655" s="43" t="str">
        <f>Leave[[#This Row],[User Code (Owning User) (Usuario)]]&amp;Leave[[#This Row],[fecha activa]]</f>
        <v>MIE2025190321752No Aplica</v>
      </c>
    </row>
    <row r="1656" spans="1:14" x14ac:dyDescent="0.3">
      <c r="A1656" s="43" t="s">
        <v>465</v>
      </c>
      <c r="B1656" s="3">
        <v>45928</v>
      </c>
      <c r="C1656" s="3">
        <v>45928</v>
      </c>
      <c r="D1656" s="43" t="s">
        <v>495</v>
      </c>
      <c r="E1656" s="43" t="s">
        <v>1566</v>
      </c>
      <c r="F1656" s="43" t="s">
        <v>1568</v>
      </c>
      <c r="G1656">
        <v>540</v>
      </c>
      <c r="H1656">
        <v>540</v>
      </c>
      <c r="I1656" s="43" t="s">
        <v>1567</v>
      </c>
      <c r="J1656" s="43" t="s">
        <v>1863</v>
      </c>
      <c r="K1656" s="43" t="s">
        <v>179</v>
      </c>
      <c r="L1656" s="43" t="str">
        <f>IF(AND(Home!$A$1&gt;=Leave[[#This Row],[Start Time]],Home!$A$1&lt;=Leave[[#This Row],[End Time]]),"Aplica","No Aplica")</f>
        <v>No Aplica</v>
      </c>
      <c r="M1656" s="43" t="str">
        <f>IF(AND(Home!$A$1&gt;=Leave[[#This Row],[Start Time]],Home!$A$1&lt;=Leave[[#This Row],[End Time]]),Home!$A$1,"No Aplica")</f>
        <v>No Aplica</v>
      </c>
      <c r="N1656" s="43" t="str">
        <f>Leave[[#This Row],[User Code (Owning User) (Usuario)]]&amp;Leave[[#This Row],[fecha activa]]</f>
        <v>MIE2025190321752No Aplica</v>
      </c>
    </row>
    <row r="1657" spans="1:14" x14ac:dyDescent="0.3">
      <c r="A1657" s="43" t="s">
        <v>465</v>
      </c>
      <c r="B1657" s="3">
        <v>45927</v>
      </c>
      <c r="C1657" s="3">
        <v>45927</v>
      </c>
      <c r="D1657" s="43" t="s">
        <v>621</v>
      </c>
      <c r="E1657" s="43" t="s">
        <v>1566</v>
      </c>
      <c r="F1657" s="43" t="s">
        <v>1568</v>
      </c>
      <c r="G1657">
        <v>60</v>
      </c>
      <c r="H1657">
        <v>60</v>
      </c>
      <c r="I1657" s="43" t="s">
        <v>1567</v>
      </c>
      <c r="J1657" s="43" t="s">
        <v>1863</v>
      </c>
      <c r="K1657" s="43" t="s">
        <v>179</v>
      </c>
      <c r="L1657" s="43" t="str">
        <f>IF(AND(Home!$A$1&gt;=Leave[[#This Row],[Start Time]],Home!$A$1&lt;=Leave[[#This Row],[End Time]]),"Aplica","No Aplica")</f>
        <v>No Aplica</v>
      </c>
      <c r="M1657" s="43" t="str">
        <f>IF(AND(Home!$A$1&gt;=Leave[[#This Row],[Start Time]],Home!$A$1&lt;=Leave[[#This Row],[End Time]]),Home!$A$1,"No Aplica")</f>
        <v>No Aplica</v>
      </c>
      <c r="N1657" s="43" t="str">
        <f>Leave[[#This Row],[User Code (Owning User) (Usuario)]]&amp;Leave[[#This Row],[fecha activa]]</f>
        <v>MIE2025190321752No Aplica</v>
      </c>
    </row>
    <row r="1658" spans="1:14" x14ac:dyDescent="0.3">
      <c r="A1658" s="43" t="s">
        <v>465</v>
      </c>
      <c r="B1658" s="3">
        <v>45925</v>
      </c>
      <c r="C1658" s="3">
        <v>45925</v>
      </c>
      <c r="D1658" s="43" t="s">
        <v>621</v>
      </c>
      <c r="E1658" s="43" t="s">
        <v>1566</v>
      </c>
      <c r="F1658" s="43" t="s">
        <v>1568</v>
      </c>
      <c r="G1658">
        <v>60</v>
      </c>
      <c r="H1658">
        <v>60</v>
      </c>
      <c r="I1658" s="43" t="s">
        <v>1567</v>
      </c>
      <c r="J1658" s="43" t="s">
        <v>1863</v>
      </c>
      <c r="K1658" s="43" t="s">
        <v>179</v>
      </c>
      <c r="L1658" s="43" t="str">
        <f>IF(AND(Home!$A$1&gt;=Leave[[#This Row],[Start Time]],Home!$A$1&lt;=Leave[[#This Row],[End Time]]),"Aplica","No Aplica")</f>
        <v>No Aplica</v>
      </c>
      <c r="M1658" s="43" t="str">
        <f>IF(AND(Home!$A$1&gt;=Leave[[#This Row],[Start Time]],Home!$A$1&lt;=Leave[[#This Row],[End Time]]),Home!$A$1,"No Aplica")</f>
        <v>No Aplica</v>
      </c>
      <c r="N1658" s="43" t="str">
        <f>Leave[[#This Row],[User Code (Owning User) (Usuario)]]&amp;Leave[[#This Row],[fecha activa]]</f>
        <v>MIE2025190321752No Aplica</v>
      </c>
    </row>
    <row r="1659" spans="1:14" x14ac:dyDescent="0.3">
      <c r="A1659" s="43" t="s">
        <v>465</v>
      </c>
      <c r="B1659" s="3">
        <v>45926</v>
      </c>
      <c r="C1659" s="3">
        <v>45926</v>
      </c>
      <c r="D1659" s="43" t="s">
        <v>621</v>
      </c>
      <c r="E1659" s="43" t="s">
        <v>1566</v>
      </c>
      <c r="F1659" s="43" t="s">
        <v>1568</v>
      </c>
      <c r="G1659">
        <v>60</v>
      </c>
      <c r="H1659">
        <v>60</v>
      </c>
      <c r="I1659" s="43" t="s">
        <v>1567</v>
      </c>
      <c r="J1659" s="43" t="s">
        <v>1863</v>
      </c>
      <c r="K1659" s="43" t="s">
        <v>179</v>
      </c>
      <c r="L1659" s="43" t="str">
        <f>IF(AND(Home!$A$1&gt;=Leave[[#This Row],[Start Time]],Home!$A$1&lt;=Leave[[#This Row],[End Time]]),"Aplica","No Aplica")</f>
        <v>No Aplica</v>
      </c>
      <c r="M1659" s="43" t="str">
        <f>IF(AND(Home!$A$1&gt;=Leave[[#This Row],[Start Time]],Home!$A$1&lt;=Leave[[#This Row],[End Time]]),Home!$A$1,"No Aplica")</f>
        <v>No Aplica</v>
      </c>
      <c r="N1659" s="43" t="str">
        <f>Leave[[#This Row],[User Code (Owning User) (Usuario)]]&amp;Leave[[#This Row],[fecha activa]]</f>
        <v>MIE2025190321752No Aplica</v>
      </c>
    </row>
    <row r="1660" spans="1:14" x14ac:dyDescent="0.3">
      <c r="A1660" s="43" t="s">
        <v>465</v>
      </c>
      <c r="B1660" s="3">
        <v>45924</v>
      </c>
      <c r="C1660" s="3">
        <v>45924</v>
      </c>
      <c r="D1660" s="43" t="s">
        <v>621</v>
      </c>
      <c r="E1660" s="43" t="s">
        <v>1566</v>
      </c>
      <c r="F1660" s="43" t="s">
        <v>1568</v>
      </c>
      <c r="G1660">
        <v>60</v>
      </c>
      <c r="H1660">
        <v>60</v>
      </c>
      <c r="I1660" s="43" t="s">
        <v>1567</v>
      </c>
      <c r="J1660" s="43" t="s">
        <v>1863</v>
      </c>
      <c r="K1660" s="43" t="s">
        <v>179</v>
      </c>
      <c r="L1660" s="43" t="str">
        <f>IF(AND(Home!$A$1&gt;=Leave[[#This Row],[Start Time]],Home!$A$1&lt;=Leave[[#This Row],[End Time]]),"Aplica","No Aplica")</f>
        <v>No Aplica</v>
      </c>
      <c r="M1660" s="43" t="str">
        <f>IF(AND(Home!$A$1&gt;=Leave[[#This Row],[Start Time]],Home!$A$1&lt;=Leave[[#This Row],[End Time]]),Home!$A$1,"No Aplica")</f>
        <v>No Aplica</v>
      </c>
      <c r="N1660" s="43" t="str">
        <f>Leave[[#This Row],[User Code (Owning User) (Usuario)]]&amp;Leave[[#This Row],[fecha activa]]</f>
        <v>MIE2025190321752No Aplica</v>
      </c>
    </row>
    <row r="1661" spans="1:14" x14ac:dyDescent="0.3">
      <c r="A1661" s="43" t="s">
        <v>465</v>
      </c>
      <c r="B1661" s="3">
        <v>45923</v>
      </c>
      <c r="C1661" s="3">
        <v>45923</v>
      </c>
      <c r="D1661" s="43" t="s">
        <v>495</v>
      </c>
      <c r="E1661" s="43" t="s">
        <v>1566</v>
      </c>
      <c r="F1661" s="43" t="s">
        <v>1568</v>
      </c>
      <c r="G1661">
        <v>540</v>
      </c>
      <c r="H1661">
        <v>540</v>
      </c>
      <c r="I1661" s="43" t="s">
        <v>1567</v>
      </c>
      <c r="J1661" s="43" t="s">
        <v>1863</v>
      </c>
      <c r="K1661" s="43" t="s">
        <v>179</v>
      </c>
      <c r="L1661" s="43" t="str">
        <f>IF(AND(Home!$A$1&gt;=Leave[[#This Row],[Start Time]],Home!$A$1&lt;=Leave[[#This Row],[End Time]]),"Aplica","No Aplica")</f>
        <v>No Aplica</v>
      </c>
      <c r="M1661" s="43" t="str">
        <f>IF(AND(Home!$A$1&gt;=Leave[[#This Row],[Start Time]],Home!$A$1&lt;=Leave[[#This Row],[End Time]]),Home!$A$1,"No Aplica")</f>
        <v>No Aplica</v>
      </c>
      <c r="N1661" s="43" t="str">
        <f>Leave[[#This Row],[User Code (Owning User) (Usuario)]]&amp;Leave[[#This Row],[fecha activa]]</f>
        <v>MIE2025190321752No Aplica</v>
      </c>
    </row>
    <row r="1662" spans="1:14" x14ac:dyDescent="0.3">
      <c r="A1662" s="43" t="s">
        <v>476</v>
      </c>
      <c r="B1662" s="3">
        <v>45921</v>
      </c>
      <c r="C1662" s="3">
        <v>45921</v>
      </c>
      <c r="D1662" s="43" t="s">
        <v>1505</v>
      </c>
      <c r="E1662" s="43" t="s">
        <v>1566</v>
      </c>
      <c r="F1662" s="43" t="s">
        <v>1568</v>
      </c>
      <c r="G1662">
        <v>180</v>
      </c>
      <c r="H1662">
        <v>180</v>
      </c>
      <c r="I1662" s="43" t="s">
        <v>1567</v>
      </c>
      <c r="J1662" s="43" t="s">
        <v>1863</v>
      </c>
      <c r="K1662" s="43" t="s">
        <v>179</v>
      </c>
      <c r="L1662" s="43" t="str">
        <f>IF(AND(Home!$A$1&gt;=Leave[[#This Row],[Start Time]],Home!$A$1&lt;=Leave[[#This Row],[End Time]]),"Aplica","No Aplica")</f>
        <v>No Aplica</v>
      </c>
      <c r="M1662" s="43" t="str">
        <f>IF(AND(Home!$A$1&gt;=Leave[[#This Row],[Start Time]],Home!$A$1&lt;=Leave[[#This Row],[End Time]]),Home!$A$1,"No Aplica")</f>
        <v>No Aplica</v>
      </c>
      <c r="N1662" s="43" t="str">
        <f>Leave[[#This Row],[User Code (Owning User) (Usuario)]]&amp;Leave[[#This Row],[fecha activa]]</f>
        <v>MIE2025190321752No Aplica</v>
      </c>
    </row>
    <row r="1663" spans="1:14" x14ac:dyDescent="0.3">
      <c r="A1663" s="43" t="s">
        <v>465</v>
      </c>
      <c r="B1663" s="3">
        <v>45920</v>
      </c>
      <c r="C1663" s="3">
        <v>45920</v>
      </c>
      <c r="D1663" s="43" t="s">
        <v>621</v>
      </c>
      <c r="E1663" s="43" t="s">
        <v>1566</v>
      </c>
      <c r="F1663" s="43" t="s">
        <v>1568</v>
      </c>
      <c r="G1663">
        <v>120</v>
      </c>
      <c r="H1663">
        <v>120</v>
      </c>
      <c r="I1663" s="43" t="s">
        <v>1567</v>
      </c>
      <c r="J1663" s="43" t="s">
        <v>1863</v>
      </c>
      <c r="K1663" s="43" t="s">
        <v>179</v>
      </c>
      <c r="L1663" s="43" t="str">
        <f>IF(AND(Home!$A$1&gt;=Leave[[#This Row],[Start Time]],Home!$A$1&lt;=Leave[[#This Row],[End Time]]),"Aplica","No Aplica")</f>
        <v>No Aplica</v>
      </c>
      <c r="M1663" s="43" t="str">
        <f>IF(AND(Home!$A$1&gt;=Leave[[#This Row],[Start Time]],Home!$A$1&lt;=Leave[[#This Row],[End Time]]),Home!$A$1,"No Aplica")</f>
        <v>No Aplica</v>
      </c>
      <c r="N1663" s="43" t="str">
        <f>Leave[[#This Row],[User Code (Owning User) (Usuario)]]&amp;Leave[[#This Row],[fecha activa]]</f>
        <v>MIE2025190321752No Aplica</v>
      </c>
    </row>
    <row r="1664" spans="1:14" x14ac:dyDescent="0.3">
      <c r="A1664" s="43" t="s">
        <v>465</v>
      </c>
      <c r="B1664" s="3">
        <v>45917</v>
      </c>
      <c r="C1664" s="3">
        <v>45917</v>
      </c>
      <c r="D1664" s="43" t="s">
        <v>621</v>
      </c>
      <c r="E1664" s="43" t="s">
        <v>1566</v>
      </c>
      <c r="F1664" s="43" t="s">
        <v>1568</v>
      </c>
      <c r="G1664">
        <v>120</v>
      </c>
      <c r="H1664">
        <v>120</v>
      </c>
      <c r="I1664" s="43" t="s">
        <v>1567</v>
      </c>
      <c r="J1664" s="43" t="s">
        <v>1863</v>
      </c>
      <c r="K1664" s="43" t="s">
        <v>179</v>
      </c>
      <c r="L1664" s="43" t="str">
        <f>IF(AND(Home!$A$1&gt;=Leave[[#This Row],[Start Time]],Home!$A$1&lt;=Leave[[#This Row],[End Time]]),"Aplica","No Aplica")</f>
        <v>No Aplica</v>
      </c>
      <c r="M1664" s="43" t="str">
        <f>IF(AND(Home!$A$1&gt;=Leave[[#This Row],[Start Time]],Home!$A$1&lt;=Leave[[#This Row],[End Time]]),Home!$A$1,"No Aplica")</f>
        <v>No Aplica</v>
      </c>
      <c r="N1664" s="43" t="str">
        <f>Leave[[#This Row],[User Code (Owning User) (Usuario)]]&amp;Leave[[#This Row],[fecha activa]]</f>
        <v>MIE2025190321752No Aplica</v>
      </c>
    </row>
    <row r="1665" spans="1:14" x14ac:dyDescent="0.3">
      <c r="A1665" s="43" t="s">
        <v>465</v>
      </c>
      <c r="B1665" s="3">
        <v>45904</v>
      </c>
      <c r="C1665" s="3">
        <v>45904</v>
      </c>
      <c r="D1665" s="43" t="s">
        <v>621</v>
      </c>
      <c r="E1665" s="43" t="s">
        <v>1566</v>
      </c>
      <c r="F1665" s="43" t="s">
        <v>1568</v>
      </c>
      <c r="G1665">
        <v>120</v>
      </c>
      <c r="H1665">
        <v>120</v>
      </c>
      <c r="I1665" s="43" t="s">
        <v>1567</v>
      </c>
      <c r="J1665" s="43" t="s">
        <v>1863</v>
      </c>
      <c r="K1665" s="43" t="s">
        <v>179</v>
      </c>
      <c r="L1665" s="43" t="str">
        <f>IF(AND(Home!$A$1&gt;=Leave[[#This Row],[Start Time]],Home!$A$1&lt;=Leave[[#This Row],[End Time]]),"Aplica","No Aplica")</f>
        <v>No Aplica</v>
      </c>
      <c r="M1665" s="43" t="str">
        <f>IF(AND(Home!$A$1&gt;=Leave[[#This Row],[Start Time]],Home!$A$1&lt;=Leave[[#This Row],[End Time]]),Home!$A$1,"No Aplica")</f>
        <v>No Aplica</v>
      </c>
      <c r="N1665" s="43" t="str">
        <f>Leave[[#This Row],[User Code (Owning User) (Usuario)]]&amp;Leave[[#This Row],[fecha activa]]</f>
        <v>MIE2025190321752No Aplica</v>
      </c>
    </row>
    <row r="1666" spans="1:14" x14ac:dyDescent="0.3">
      <c r="A1666" s="43" t="s">
        <v>465</v>
      </c>
      <c r="B1666" s="3">
        <v>45903</v>
      </c>
      <c r="C1666" s="3">
        <v>45903</v>
      </c>
      <c r="D1666" s="43" t="s">
        <v>2772</v>
      </c>
      <c r="E1666" s="43" t="s">
        <v>1566</v>
      </c>
      <c r="F1666" s="43" t="s">
        <v>1568</v>
      </c>
      <c r="G1666">
        <v>90</v>
      </c>
      <c r="H1666">
        <v>90</v>
      </c>
      <c r="I1666" s="43" t="s">
        <v>1567</v>
      </c>
      <c r="J1666" s="43" t="s">
        <v>1863</v>
      </c>
      <c r="K1666" s="43" t="s">
        <v>179</v>
      </c>
      <c r="L1666" s="43" t="str">
        <f>IF(AND(Home!$A$1&gt;=Leave[[#This Row],[Start Time]],Home!$A$1&lt;=Leave[[#This Row],[End Time]]),"Aplica","No Aplica")</f>
        <v>No Aplica</v>
      </c>
      <c r="M1666" s="43" t="str">
        <f>IF(AND(Home!$A$1&gt;=Leave[[#This Row],[Start Time]],Home!$A$1&lt;=Leave[[#This Row],[End Time]]),Home!$A$1,"No Aplica")</f>
        <v>No Aplica</v>
      </c>
      <c r="N1666" s="43" t="str">
        <f>Leave[[#This Row],[User Code (Owning User) (Usuario)]]&amp;Leave[[#This Row],[fecha activa]]</f>
        <v>MIE2025190321752No Aplica</v>
      </c>
    </row>
    <row r="1667" spans="1:14" x14ac:dyDescent="0.3">
      <c r="A1667" s="43" t="s">
        <v>465</v>
      </c>
      <c r="B1667" s="3">
        <v>45914</v>
      </c>
      <c r="C1667" s="3">
        <v>45914</v>
      </c>
      <c r="D1667" s="43" t="s">
        <v>495</v>
      </c>
      <c r="E1667" s="43" t="s">
        <v>1566</v>
      </c>
      <c r="F1667" s="43" t="s">
        <v>1568</v>
      </c>
      <c r="G1667">
        <v>540</v>
      </c>
      <c r="H1667">
        <v>540</v>
      </c>
      <c r="I1667" s="43" t="s">
        <v>1567</v>
      </c>
      <c r="J1667" s="43" t="s">
        <v>1863</v>
      </c>
      <c r="K1667" s="43" t="s">
        <v>179</v>
      </c>
      <c r="L1667" s="43" t="str">
        <f>IF(AND(Home!$A$1&gt;=Leave[[#This Row],[Start Time]],Home!$A$1&lt;=Leave[[#This Row],[End Time]]),"Aplica","No Aplica")</f>
        <v>No Aplica</v>
      </c>
      <c r="M1667" s="43" t="str">
        <f>IF(AND(Home!$A$1&gt;=Leave[[#This Row],[Start Time]],Home!$A$1&lt;=Leave[[#This Row],[End Time]]),Home!$A$1,"No Aplica")</f>
        <v>No Aplica</v>
      </c>
      <c r="N1667" s="43" t="str">
        <f>Leave[[#This Row],[User Code (Owning User) (Usuario)]]&amp;Leave[[#This Row],[fecha activa]]</f>
        <v>MIE2025190321752No Aplica</v>
      </c>
    </row>
    <row r="1668" spans="1:14" x14ac:dyDescent="0.3">
      <c r="A1668" s="43" t="s">
        <v>465</v>
      </c>
      <c r="B1668" s="3">
        <v>45913</v>
      </c>
      <c r="C1668" s="3">
        <v>45913</v>
      </c>
      <c r="D1668" s="43" t="s">
        <v>621</v>
      </c>
      <c r="E1668" s="43" t="s">
        <v>1566</v>
      </c>
      <c r="F1668" s="43" t="s">
        <v>1568</v>
      </c>
      <c r="G1668">
        <v>120</v>
      </c>
      <c r="H1668">
        <v>120</v>
      </c>
      <c r="I1668" s="43" t="s">
        <v>1567</v>
      </c>
      <c r="J1668" s="43" t="s">
        <v>1863</v>
      </c>
      <c r="K1668" s="43" t="s">
        <v>179</v>
      </c>
      <c r="L1668" s="43" t="str">
        <f>IF(AND(Home!$A$1&gt;=Leave[[#This Row],[Start Time]],Home!$A$1&lt;=Leave[[#This Row],[End Time]]),"Aplica","No Aplica")</f>
        <v>No Aplica</v>
      </c>
      <c r="M1668" s="43" t="str">
        <f>IF(AND(Home!$A$1&gt;=Leave[[#This Row],[Start Time]],Home!$A$1&lt;=Leave[[#This Row],[End Time]]),Home!$A$1,"No Aplica")</f>
        <v>No Aplica</v>
      </c>
      <c r="N1668" s="43" t="str">
        <f>Leave[[#This Row],[User Code (Owning User) (Usuario)]]&amp;Leave[[#This Row],[fecha activa]]</f>
        <v>MIE2025190321752No Aplica</v>
      </c>
    </row>
    <row r="1669" spans="1:14" x14ac:dyDescent="0.3">
      <c r="A1669" s="43" t="s">
        <v>465</v>
      </c>
      <c r="B1669" s="3">
        <v>45910</v>
      </c>
      <c r="C1669" s="3">
        <v>45910</v>
      </c>
      <c r="D1669" s="43" t="s">
        <v>621</v>
      </c>
      <c r="E1669" s="43" t="s">
        <v>1566</v>
      </c>
      <c r="F1669" s="43" t="s">
        <v>1568</v>
      </c>
      <c r="G1669">
        <v>120</v>
      </c>
      <c r="H1669">
        <v>120</v>
      </c>
      <c r="I1669" s="43" t="s">
        <v>1567</v>
      </c>
      <c r="J1669" s="43" t="s">
        <v>1863</v>
      </c>
      <c r="K1669" s="43" t="s">
        <v>179</v>
      </c>
      <c r="L1669" s="43" t="str">
        <f>IF(AND(Home!$A$1&gt;=Leave[[#This Row],[Start Time]],Home!$A$1&lt;=Leave[[#This Row],[End Time]]),"Aplica","No Aplica")</f>
        <v>No Aplica</v>
      </c>
      <c r="M1669" s="43" t="str">
        <f>IF(AND(Home!$A$1&gt;=Leave[[#This Row],[Start Time]],Home!$A$1&lt;=Leave[[#This Row],[End Time]]),Home!$A$1,"No Aplica")</f>
        <v>No Aplica</v>
      </c>
      <c r="N1669" s="43" t="str">
        <f>Leave[[#This Row],[User Code (Owning User) (Usuario)]]&amp;Leave[[#This Row],[fecha activa]]</f>
        <v>MIE2025190321752No Aplica</v>
      </c>
    </row>
    <row r="1670" spans="1:14" x14ac:dyDescent="0.3">
      <c r="A1670" s="43" t="s">
        <v>476</v>
      </c>
      <c r="B1670" s="3">
        <v>45907</v>
      </c>
      <c r="C1670" s="3">
        <v>45907</v>
      </c>
      <c r="D1670" s="43" t="s">
        <v>1505</v>
      </c>
      <c r="E1670" s="43" t="s">
        <v>1566</v>
      </c>
      <c r="F1670" s="43" t="s">
        <v>1568</v>
      </c>
      <c r="G1670">
        <v>180</v>
      </c>
      <c r="H1670">
        <v>180</v>
      </c>
      <c r="I1670" s="43" t="s">
        <v>1567</v>
      </c>
      <c r="J1670" s="43" t="s">
        <v>1863</v>
      </c>
      <c r="K1670" s="43" t="s">
        <v>179</v>
      </c>
      <c r="L1670" s="43" t="str">
        <f>IF(AND(Home!$A$1&gt;=Leave[[#This Row],[Start Time]],Home!$A$1&lt;=Leave[[#This Row],[End Time]]),"Aplica","No Aplica")</f>
        <v>No Aplica</v>
      </c>
      <c r="M1670" s="43" t="str">
        <f>IF(AND(Home!$A$1&gt;=Leave[[#This Row],[Start Time]],Home!$A$1&lt;=Leave[[#This Row],[End Time]]),Home!$A$1,"No Aplica")</f>
        <v>No Aplica</v>
      </c>
      <c r="N1670" s="43" t="str">
        <f>Leave[[#This Row],[User Code (Owning User) (Usuario)]]&amp;Leave[[#This Row],[fecha activa]]</f>
        <v>MIE2025190321752No Aplica</v>
      </c>
    </row>
    <row r="1671" spans="1:14" x14ac:dyDescent="0.3">
      <c r="A1671" s="43" t="s">
        <v>465</v>
      </c>
      <c r="B1671" s="3">
        <v>45906</v>
      </c>
      <c r="C1671" s="3">
        <v>45906</v>
      </c>
      <c r="D1671" s="43" t="s">
        <v>621</v>
      </c>
      <c r="E1671" s="43" t="s">
        <v>1566</v>
      </c>
      <c r="F1671" s="43" t="s">
        <v>1568</v>
      </c>
      <c r="G1671">
        <v>120</v>
      </c>
      <c r="H1671">
        <v>120</v>
      </c>
      <c r="I1671" s="43" t="s">
        <v>1567</v>
      </c>
      <c r="J1671" s="43" t="s">
        <v>1863</v>
      </c>
      <c r="K1671" s="43" t="s">
        <v>179</v>
      </c>
      <c r="L1671" s="43" t="str">
        <f>IF(AND(Home!$A$1&gt;=Leave[[#This Row],[Start Time]],Home!$A$1&lt;=Leave[[#This Row],[End Time]]),"Aplica","No Aplica")</f>
        <v>No Aplica</v>
      </c>
      <c r="M1671" s="43" t="str">
        <f>IF(AND(Home!$A$1&gt;=Leave[[#This Row],[Start Time]],Home!$A$1&lt;=Leave[[#This Row],[End Time]]),Home!$A$1,"No Aplica")</f>
        <v>No Aplica</v>
      </c>
      <c r="N1671" s="43" t="str">
        <f>Leave[[#This Row],[User Code (Owning User) (Usuario)]]&amp;Leave[[#This Row],[fecha activa]]</f>
        <v>MIE2025190321752No Aplica</v>
      </c>
    </row>
    <row r="1672" spans="1:14" x14ac:dyDescent="0.3">
      <c r="A1672" s="43" t="s">
        <v>465</v>
      </c>
      <c r="B1672" s="3">
        <v>45903</v>
      </c>
      <c r="C1672" s="3">
        <v>45903</v>
      </c>
      <c r="D1672" s="43" t="s">
        <v>621</v>
      </c>
      <c r="E1672" s="43" t="s">
        <v>1566</v>
      </c>
      <c r="F1672" s="43" t="s">
        <v>1568</v>
      </c>
      <c r="G1672">
        <v>120</v>
      </c>
      <c r="H1672">
        <v>120</v>
      </c>
      <c r="I1672" s="43" t="s">
        <v>1567</v>
      </c>
      <c r="J1672" s="43" t="s">
        <v>1863</v>
      </c>
      <c r="K1672" s="43" t="s">
        <v>179</v>
      </c>
      <c r="L1672" s="43" t="str">
        <f>IF(AND(Home!$A$1&gt;=Leave[[#This Row],[Start Time]],Home!$A$1&lt;=Leave[[#This Row],[End Time]]),"Aplica","No Aplica")</f>
        <v>No Aplica</v>
      </c>
      <c r="M1672" s="43" t="str">
        <f>IF(AND(Home!$A$1&gt;=Leave[[#This Row],[Start Time]],Home!$A$1&lt;=Leave[[#This Row],[End Time]]),Home!$A$1,"No Aplica")</f>
        <v>No Aplica</v>
      </c>
      <c r="N1672" s="43" t="str">
        <f>Leave[[#This Row],[User Code (Owning User) (Usuario)]]&amp;Leave[[#This Row],[fecha activa]]</f>
        <v>MIE2025190321752No Aplica</v>
      </c>
    </row>
    <row r="1673" spans="1:14" x14ac:dyDescent="0.3">
      <c r="A1673" s="43" t="s">
        <v>465</v>
      </c>
      <c r="B1673" s="3">
        <v>45902</v>
      </c>
      <c r="C1673" s="3">
        <v>45902</v>
      </c>
      <c r="D1673" s="43" t="s">
        <v>495</v>
      </c>
      <c r="E1673" s="43" t="s">
        <v>1566</v>
      </c>
      <c r="F1673" s="43" t="s">
        <v>1568</v>
      </c>
      <c r="G1673">
        <v>540</v>
      </c>
      <c r="H1673">
        <v>540</v>
      </c>
      <c r="I1673" s="43" t="s">
        <v>1567</v>
      </c>
      <c r="J1673" s="43" t="s">
        <v>1863</v>
      </c>
      <c r="K1673" s="43" t="s">
        <v>179</v>
      </c>
      <c r="L1673" s="43" t="str">
        <f>IF(AND(Home!$A$1&gt;=Leave[[#This Row],[Start Time]],Home!$A$1&lt;=Leave[[#This Row],[End Time]]),"Aplica","No Aplica")</f>
        <v>No Aplica</v>
      </c>
      <c r="M1673" s="43" t="str">
        <f>IF(AND(Home!$A$1&gt;=Leave[[#This Row],[Start Time]],Home!$A$1&lt;=Leave[[#This Row],[End Time]]),Home!$A$1,"No Aplica")</f>
        <v>No Aplica</v>
      </c>
      <c r="N1673" s="43" t="str">
        <f>Leave[[#This Row],[User Code (Owning User) (Usuario)]]&amp;Leave[[#This Row],[fecha activa]]</f>
        <v>MIE2025190321752No Aplica</v>
      </c>
    </row>
    <row r="1674" spans="1:14" x14ac:dyDescent="0.3">
      <c r="A1674" s="43" t="s">
        <v>465</v>
      </c>
      <c r="B1674" s="3">
        <v>45926</v>
      </c>
      <c r="C1674" s="3">
        <v>45926</v>
      </c>
      <c r="D1674" s="43" t="s">
        <v>842</v>
      </c>
      <c r="E1674" s="43" t="s">
        <v>325</v>
      </c>
      <c r="F1674" s="43" t="s">
        <v>336</v>
      </c>
      <c r="G1674">
        <v>60</v>
      </c>
      <c r="H1674">
        <v>60</v>
      </c>
      <c r="I1674" s="43" t="s">
        <v>1225</v>
      </c>
      <c r="J1674" s="43" t="s">
        <v>1051</v>
      </c>
      <c r="K1674" s="43" t="s">
        <v>177</v>
      </c>
      <c r="L1674" s="43" t="str">
        <f>IF(AND(Home!$A$1&gt;=Leave[[#This Row],[Start Time]],Home!$A$1&lt;=Leave[[#This Row],[End Time]]),"Aplica","No Aplica")</f>
        <v>No Aplica</v>
      </c>
      <c r="M1674" s="43" t="str">
        <f>IF(AND(Home!$A$1&gt;=Leave[[#This Row],[Start Time]],Home!$A$1&lt;=Leave[[#This Row],[End Time]]),Home!$A$1,"No Aplica")</f>
        <v>No Aplica</v>
      </c>
      <c r="N1674" s="43" t="str">
        <f>Leave[[#This Row],[User Code (Owning User) (Usuario)]]&amp;Leave[[#This Row],[fecha activa]]</f>
        <v>MIE2023260611718No Aplica</v>
      </c>
    </row>
    <row r="1675" spans="1:14" x14ac:dyDescent="0.3">
      <c r="A1675" s="43" t="s">
        <v>465</v>
      </c>
      <c r="B1675" s="3">
        <v>45925</v>
      </c>
      <c r="C1675" s="3">
        <v>45925</v>
      </c>
      <c r="D1675" s="43" t="s">
        <v>842</v>
      </c>
      <c r="E1675" s="43" t="s">
        <v>325</v>
      </c>
      <c r="F1675" s="43" t="s">
        <v>336</v>
      </c>
      <c r="G1675">
        <v>60</v>
      </c>
      <c r="H1675">
        <v>60</v>
      </c>
      <c r="I1675" s="43" t="s">
        <v>1225</v>
      </c>
      <c r="J1675" s="43" t="s">
        <v>1051</v>
      </c>
      <c r="K1675" s="43" t="s">
        <v>177</v>
      </c>
      <c r="L1675" s="43" t="str">
        <f>IF(AND(Home!$A$1&gt;=Leave[[#This Row],[Start Time]],Home!$A$1&lt;=Leave[[#This Row],[End Time]]),"Aplica","No Aplica")</f>
        <v>No Aplica</v>
      </c>
      <c r="M1675" s="43" t="str">
        <f>IF(AND(Home!$A$1&gt;=Leave[[#This Row],[Start Time]],Home!$A$1&lt;=Leave[[#This Row],[End Time]]),Home!$A$1,"No Aplica")</f>
        <v>No Aplica</v>
      </c>
      <c r="N1675" s="43" t="str">
        <f>Leave[[#This Row],[User Code (Owning User) (Usuario)]]&amp;Leave[[#This Row],[fecha activa]]</f>
        <v>MIE2023260611718No Aplica</v>
      </c>
    </row>
    <row r="1676" spans="1:14" x14ac:dyDescent="0.3">
      <c r="A1676" s="43" t="s">
        <v>465</v>
      </c>
      <c r="B1676" s="3">
        <v>45923</v>
      </c>
      <c r="C1676" s="3">
        <v>45923</v>
      </c>
      <c r="D1676" s="43" t="s">
        <v>842</v>
      </c>
      <c r="E1676" s="43" t="s">
        <v>325</v>
      </c>
      <c r="F1676" s="43" t="s">
        <v>336</v>
      </c>
      <c r="G1676">
        <v>60</v>
      </c>
      <c r="H1676">
        <v>60</v>
      </c>
      <c r="I1676" s="43" t="s">
        <v>1225</v>
      </c>
      <c r="J1676" s="43" t="s">
        <v>1051</v>
      </c>
      <c r="K1676" s="43" t="s">
        <v>177</v>
      </c>
      <c r="L1676" s="43" t="str">
        <f>IF(AND(Home!$A$1&gt;=Leave[[#This Row],[Start Time]],Home!$A$1&lt;=Leave[[#This Row],[End Time]]),"Aplica","No Aplica")</f>
        <v>No Aplica</v>
      </c>
      <c r="M1676" s="43" t="str">
        <f>IF(AND(Home!$A$1&gt;=Leave[[#This Row],[Start Time]],Home!$A$1&lt;=Leave[[#This Row],[End Time]]),Home!$A$1,"No Aplica")</f>
        <v>No Aplica</v>
      </c>
      <c r="N1676" s="43" t="str">
        <f>Leave[[#This Row],[User Code (Owning User) (Usuario)]]&amp;Leave[[#This Row],[fecha activa]]</f>
        <v>MIE2023260611718No Aplica</v>
      </c>
    </row>
    <row r="1677" spans="1:14" x14ac:dyDescent="0.3">
      <c r="A1677" s="43" t="s">
        <v>465</v>
      </c>
      <c r="B1677" s="3">
        <v>45922</v>
      </c>
      <c r="C1677" s="3">
        <v>45922</v>
      </c>
      <c r="D1677" s="43" t="s">
        <v>842</v>
      </c>
      <c r="E1677" s="43" t="s">
        <v>325</v>
      </c>
      <c r="F1677" s="43" t="s">
        <v>336</v>
      </c>
      <c r="G1677">
        <v>60</v>
      </c>
      <c r="H1677">
        <v>60</v>
      </c>
      <c r="I1677" s="43" t="s">
        <v>1225</v>
      </c>
      <c r="J1677" s="43" t="s">
        <v>1051</v>
      </c>
      <c r="K1677" s="43" t="s">
        <v>177</v>
      </c>
      <c r="L1677" s="43" t="str">
        <f>IF(AND(Home!$A$1&gt;=Leave[[#This Row],[Start Time]],Home!$A$1&lt;=Leave[[#This Row],[End Time]]),"Aplica","No Aplica")</f>
        <v>Aplica</v>
      </c>
      <c r="M1677" s="43">
        <f>IF(AND(Home!$A$1&gt;=Leave[[#This Row],[Start Time]],Home!$A$1&lt;=Leave[[#This Row],[End Time]]),Home!$A$1,"No Aplica")</f>
        <v>45922</v>
      </c>
      <c r="N1677" s="43" t="str">
        <f>Leave[[#This Row],[User Code (Owning User) (Usuario)]]&amp;Leave[[#This Row],[fecha activa]]</f>
        <v>MIE202326061171845922</v>
      </c>
    </row>
    <row r="1678" spans="1:14" x14ac:dyDescent="0.3">
      <c r="A1678" s="43" t="s">
        <v>465</v>
      </c>
      <c r="B1678" s="3">
        <v>45924</v>
      </c>
      <c r="C1678" s="3">
        <v>45924</v>
      </c>
      <c r="D1678" s="43" t="s">
        <v>469</v>
      </c>
      <c r="E1678" s="43" t="s">
        <v>325</v>
      </c>
      <c r="F1678" s="43" t="s">
        <v>336</v>
      </c>
      <c r="G1678">
        <v>540</v>
      </c>
      <c r="H1678">
        <v>540</v>
      </c>
      <c r="I1678" s="43" t="s">
        <v>1225</v>
      </c>
      <c r="J1678" s="43" t="s">
        <v>1051</v>
      </c>
      <c r="K1678" s="43" t="s">
        <v>177</v>
      </c>
      <c r="L1678" s="43" t="str">
        <f>IF(AND(Home!$A$1&gt;=Leave[[#This Row],[Start Time]],Home!$A$1&lt;=Leave[[#This Row],[End Time]]),"Aplica","No Aplica")</f>
        <v>No Aplica</v>
      </c>
      <c r="M1678" s="43" t="str">
        <f>IF(AND(Home!$A$1&gt;=Leave[[#This Row],[Start Time]],Home!$A$1&lt;=Leave[[#This Row],[End Time]]),Home!$A$1,"No Aplica")</f>
        <v>No Aplica</v>
      </c>
      <c r="N1678" s="43" t="str">
        <f>Leave[[#This Row],[User Code (Owning User) (Usuario)]]&amp;Leave[[#This Row],[fecha activa]]</f>
        <v>MIE2023260611718No Aplica</v>
      </c>
    </row>
    <row r="1679" spans="1:14" x14ac:dyDescent="0.3">
      <c r="A1679" s="43" t="s">
        <v>465</v>
      </c>
      <c r="B1679" s="3">
        <v>45919</v>
      </c>
      <c r="C1679" s="3">
        <v>45919</v>
      </c>
      <c r="D1679" s="43" t="s">
        <v>842</v>
      </c>
      <c r="E1679" s="43" t="s">
        <v>325</v>
      </c>
      <c r="F1679" s="43" t="s">
        <v>336</v>
      </c>
      <c r="G1679">
        <v>60</v>
      </c>
      <c r="H1679">
        <v>60</v>
      </c>
      <c r="I1679" s="43" t="s">
        <v>1225</v>
      </c>
      <c r="J1679" s="43" t="s">
        <v>1051</v>
      </c>
      <c r="K1679" s="43" t="s">
        <v>177</v>
      </c>
      <c r="L1679" s="43" t="str">
        <f>IF(AND(Home!$A$1&gt;=Leave[[#This Row],[Start Time]],Home!$A$1&lt;=Leave[[#This Row],[End Time]]),"Aplica","No Aplica")</f>
        <v>No Aplica</v>
      </c>
      <c r="M1679" s="43" t="str">
        <f>IF(AND(Home!$A$1&gt;=Leave[[#This Row],[Start Time]],Home!$A$1&lt;=Leave[[#This Row],[End Time]]),Home!$A$1,"No Aplica")</f>
        <v>No Aplica</v>
      </c>
      <c r="N1679" s="43" t="str">
        <f>Leave[[#This Row],[User Code (Owning User) (Usuario)]]&amp;Leave[[#This Row],[fecha activa]]</f>
        <v>MIE2023260611718No Aplica</v>
      </c>
    </row>
    <row r="1680" spans="1:14" x14ac:dyDescent="0.3">
      <c r="A1680" s="43" t="s">
        <v>465</v>
      </c>
      <c r="B1680" s="3">
        <v>45918</v>
      </c>
      <c r="C1680" s="3">
        <v>45918</v>
      </c>
      <c r="D1680" s="43" t="s">
        <v>842</v>
      </c>
      <c r="E1680" s="43" t="s">
        <v>325</v>
      </c>
      <c r="F1680" s="43" t="s">
        <v>336</v>
      </c>
      <c r="G1680">
        <v>60</v>
      </c>
      <c r="H1680">
        <v>60</v>
      </c>
      <c r="I1680" s="43" t="s">
        <v>1225</v>
      </c>
      <c r="J1680" s="43" t="s">
        <v>1051</v>
      </c>
      <c r="K1680" s="43" t="s">
        <v>177</v>
      </c>
      <c r="L1680" s="43" t="str">
        <f>IF(AND(Home!$A$1&gt;=Leave[[#This Row],[Start Time]],Home!$A$1&lt;=Leave[[#This Row],[End Time]]),"Aplica","No Aplica")</f>
        <v>No Aplica</v>
      </c>
      <c r="M1680" s="43" t="str">
        <f>IF(AND(Home!$A$1&gt;=Leave[[#This Row],[Start Time]],Home!$A$1&lt;=Leave[[#This Row],[End Time]]),Home!$A$1,"No Aplica")</f>
        <v>No Aplica</v>
      </c>
      <c r="N1680" s="43" t="str">
        <f>Leave[[#This Row],[User Code (Owning User) (Usuario)]]&amp;Leave[[#This Row],[fecha activa]]</f>
        <v>MIE2023260611718No Aplica</v>
      </c>
    </row>
    <row r="1681" spans="1:14" x14ac:dyDescent="0.3">
      <c r="A1681" s="43" t="s">
        <v>465</v>
      </c>
      <c r="B1681" s="3">
        <v>45917</v>
      </c>
      <c r="C1681" s="3">
        <v>45917</v>
      </c>
      <c r="D1681" s="43" t="s">
        <v>842</v>
      </c>
      <c r="E1681" s="43" t="s">
        <v>325</v>
      </c>
      <c r="F1681" s="43" t="s">
        <v>336</v>
      </c>
      <c r="G1681">
        <v>60</v>
      </c>
      <c r="H1681">
        <v>60</v>
      </c>
      <c r="I1681" s="43" t="s">
        <v>1225</v>
      </c>
      <c r="J1681" s="43" t="s">
        <v>1051</v>
      </c>
      <c r="K1681" s="43" t="s">
        <v>177</v>
      </c>
      <c r="L1681" s="43" t="str">
        <f>IF(AND(Home!$A$1&gt;=Leave[[#This Row],[Start Time]],Home!$A$1&lt;=Leave[[#This Row],[End Time]]),"Aplica","No Aplica")</f>
        <v>No Aplica</v>
      </c>
      <c r="M1681" s="43" t="str">
        <f>IF(AND(Home!$A$1&gt;=Leave[[#This Row],[Start Time]],Home!$A$1&lt;=Leave[[#This Row],[End Time]]),Home!$A$1,"No Aplica")</f>
        <v>No Aplica</v>
      </c>
      <c r="N1681" s="43" t="str">
        <f>Leave[[#This Row],[User Code (Owning User) (Usuario)]]&amp;Leave[[#This Row],[fecha activa]]</f>
        <v>MIE2023260611718No Aplica</v>
      </c>
    </row>
    <row r="1682" spans="1:14" x14ac:dyDescent="0.3">
      <c r="A1682" s="43" t="s">
        <v>465</v>
      </c>
      <c r="B1682" s="3">
        <v>45915</v>
      </c>
      <c r="C1682" s="3">
        <v>45915</v>
      </c>
      <c r="D1682" s="43" t="s">
        <v>842</v>
      </c>
      <c r="E1682" s="43" t="s">
        <v>325</v>
      </c>
      <c r="F1682" s="43" t="s">
        <v>336</v>
      </c>
      <c r="G1682">
        <v>60</v>
      </c>
      <c r="H1682">
        <v>60</v>
      </c>
      <c r="I1682" s="43" t="s">
        <v>1225</v>
      </c>
      <c r="J1682" s="43" t="s">
        <v>1051</v>
      </c>
      <c r="K1682" s="43" t="s">
        <v>177</v>
      </c>
      <c r="L1682" s="43" t="str">
        <f>IF(AND(Home!$A$1&gt;=Leave[[#This Row],[Start Time]],Home!$A$1&lt;=Leave[[#This Row],[End Time]]),"Aplica","No Aplica")</f>
        <v>No Aplica</v>
      </c>
      <c r="M1682" s="43" t="str">
        <f>IF(AND(Home!$A$1&gt;=Leave[[#This Row],[Start Time]],Home!$A$1&lt;=Leave[[#This Row],[End Time]]),Home!$A$1,"No Aplica")</f>
        <v>No Aplica</v>
      </c>
      <c r="N1682" s="43" t="str">
        <f>Leave[[#This Row],[User Code (Owning User) (Usuario)]]&amp;Leave[[#This Row],[fecha activa]]</f>
        <v>MIE2023260611718No Aplica</v>
      </c>
    </row>
    <row r="1683" spans="1:14" x14ac:dyDescent="0.3">
      <c r="A1683" s="43" t="s">
        <v>465</v>
      </c>
      <c r="B1683" s="3">
        <v>45916</v>
      </c>
      <c r="C1683" s="3">
        <v>45916</v>
      </c>
      <c r="D1683" s="43" t="s">
        <v>469</v>
      </c>
      <c r="E1683" s="43" t="s">
        <v>325</v>
      </c>
      <c r="F1683" s="43" t="s">
        <v>336</v>
      </c>
      <c r="G1683">
        <v>540</v>
      </c>
      <c r="H1683">
        <v>540</v>
      </c>
      <c r="I1683" s="43" t="s">
        <v>1225</v>
      </c>
      <c r="J1683" s="43" t="s">
        <v>1051</v>
      </c>
      <c r="K1683" s="43" t="s">
        <v>177</v>
      </c>
      <c r="L1683" s="43" t="str">
        <f>IF(AND(Home!$A$1&gt;=Leave[[#This Row],[Start Time]],Home!$A$1&lt;=Leave[[#This Row],[End Time]]),"Aplica","No Aplica")</f>
        <v>No Aplica</v>
      </c>
      <c r="M1683" s="43" t="str">
        <f>IF(AND(Home!$A$1&gt;=Leave[[#This Row],[Start Time]],Home!$A$1&lt;=Leave[[#This Row],[End Time]]),Home!$A$1,"No Aplica")</f>
        <v>No Aplica</v>
      </c>
      <c r="N1683" s="43" t="str">
        <f>Leave[[#This Row],[User Code (Owning User) (Usuario)]]&amp;Leave[[#This Row],[fecha activa]]</f>
        <v>MIE2023260611718No Aplica</v>
      </c>
    </row>
    <row r="1684" spans="1:14" x14ac:dyDescent="0.3">
      <c r="A1684" s="43" t="s">
        <v>465</v>
      </c>
      <c r="B1684" s="3">
        <v>45912</v>
      </c>
      <c r="C1684" s="3">
        <v>45912</v>
      </c>
      <c r="D1684" s="43" t="s">
        <v>842</v>
      </c>
      <c r="E1684" s="43" t="s">
        <v>325</v>
      </c>
      <c r="F1684" s="43" t="s">
        <v>336</v>
      </c>
      <c r="G1684">
        <v>60</v>
      </c>
      <c r="H1684">
        <v>60</v>
      </c>
      <c r="I1684" s="43" t="s">
        <v>1225</v>
      </c>
      <c r="J1684" s="43" t="s">
        <v>1051</v>
      </c>
      <c r="K1684" s="43" t="s">
        <v>177</v>
      </c>
      <c r="L1684" s="43" t="str">
        <f>IF(AND(Home!$A$1&gt;=Leave[[#This Row],[Start Time]],Home!$A$1&lt;=Leave[[#This Row],[End Time]]),"Aplica","No Aplica")</f>
        <v>No Aplica</v>
      </c>
      <c r="M1684" s="43" t="str">
        <f>IF(AND(Home!$A$1&gt;=Leave[[#This Row],[Start Time]],Home!$A$1&lt;=Leave[[#This Row],[End Time]]),Home!$A$1,"No Aplica")</f>
        <v>No Aplica</v>
      </c>
      <c r="N1684" s="43" t="str">
        <f>Leave[[#This Row],[User Code (Owning User) (Usuario)]]&amp;Leave[[#This Row],[fecha activa]]</f>
        <v>MIE2023260611718No Aplica</v>
      </c>
    </row>
    <row r="1685" spans="1:14" x14ac:dyDescent="0.3">
      <c r="A1685" s="43" t="s">
        <v>465</v>
      </c>
      <c r="B1685" s="3">
        <v>45911</v>
      </c>
      <c r="C1685" s="3">
        <v>45911</v>
      </c>
      <c r="D1685" s="43" t="s">
        <v>842</v>
      </c>
      <c r="E1685" s="43" t="s">
        <v>325</v>
      </c>
      <c r="F1685" s="43" t="s">
        <v>336</v>
      </c>
      <c r="G1685">
        <v>60</v>
      </c>
      <c r="H1685">
        <v>60</v>
      </c>
      <c r="I1685" s="43" t="s">
        <v>1225</v>
      </c>
      <c r="J1685" s="43" t="s">
        <v>1051</v>
      </c>
      <c r="K1685" s="43" t="s">
        <v>177</v>
      </c>
      <c r="L1685" s="43" t="str">
        <f>IF(AND(Home!$A$1&gt;=Leave[[#This Row],[Start Time]],Home!$A$1&lt;=Leave[[#This Row],[End Time]]),"Aplica","No Aplica")</f>
        <v>No Aplica</v>
      </c>
      <c r="M1685" s="43" t="str">
        <f>IF(AND(Home!$A$1&gt;=Leave[[#This Row],[Start Time]],Home!$A$1&lt;=Leave[[#This Row],[End Time]]),Home!$A$1,"No Aplica")</f>
        <v>No Aplica</v>
      </c>
      <c r="N1685" s="43" t="str">
        <f>Leave[[#This Row],[User Code (Owning User) (Usuario)]]&amp;Leave[[#This Row],[fecha activa]]</f>
        <v>MIE2023260611718No Aplica</v>
      </c>
    </row>
    <row r="1686" spans="1:14" x14ac:dyDescent="0.3">
      <c r="A1686" s="43" t="s">
        <v>465</v>
      </c>
      <c r="B1686" s="3">
        <v>45910</v>
      </c>
      <c r="C1686" s="3">
        <v>45910</v>
      </c>
      <c r="D1686" s="43" t="s">
        <v>842</v>
      </c>
      <c r="E1686" s="43" t="s">
        <v>325</v>
      </c>
      <c r="F1686" s="43" t="s">
        <v>336</v>
      </c>
      <c r="G1686">
        <v>60</v>
      </c>
      <c r="H1686">
        <v>60</v>
      </c>
      <c r="I1686" s="43" t="s">
        <v>1225</v>
      </c>
      <c r="J1686" s="43" t="s">
        <v>1051</v>
      </c>
      <c r="K1686" s="43" t="s">
        <v>177</v>
      </c>
      <c r="L1686" s="43" t="str">
        <f>IF(AND(Home!$A$1&gt;=Leave[[#This Row],[Start Time]],Home!$A$1&lt;=Leave[[#This Row],[End Time]]),"Aplica","No Aplica")</f>
        <v>No Aplica</v>
      </c>
      <c r="M1686" s="43" t="str">
        <f>IF(AND(Home!$A$1&gt;=Leave[[#This Row],[Start Time]],Home!$A$1&lt;=Leave[[#This Row],[End Time]]),Home!$A$1,"No Aplica")</f>
        <v>No Aplica</v>
      </c>
      <c r="N1686" s="43" t="str">
        <f>Leave[[#This Row],[User Code (Owning User) (Usuario)]]&amp;Leave[[#This Row],[fecha activa]]</f>
        <v>MIE2023260611718No Aplica</v>
      </c>
    </row>
    <row r="1687" spans="1:14" x14ac:dyDescent="0.3">
      <c r="A1687" s="43" t="s">
        <v>465</v>
      </c>
      <c r="B1687" s="3">
        <v>45908</v>
      </c>
      <c r="C1687" s="3">
        <v>45908</v>
      </c>
      <c r="D1687" s="43" t="s">
        <v>842</v>
      </c>
      <c r="E1687" s="43" t="s">
        <v>325</v>
      </c>
      <c r="F1687" s="43" t="s">
        <v>336</v>
      </c>
      <c r="G1687">
        <v>60</v>
      </c>
      <c r="H1687">
        <v>60</v>
      </c>
      <c r="I1687" s="43" t="s">
        <v>1225</v>
      </c>
      <c r="J1687" s="43" t="s">
        <v>1051</v>
      </c>
      <c r="K1687" s="43" t="s">
        <v>177</v>
      </c>
      <c r="L1687" s="43" t="str">
        <f>IF(AND(Home!$A$1&gt;=Leave[[#This Row],[Start Time]],Home!$A$1&lt;=Leave[[#This Row],[End Time]]),"Aplica","No Aplica")</f>
        <v>No Aplica</v>
      </c>
      <c r="M1687" s="43" t="str">
        <f>IF(AND(Home!$A$1&gt;=Leave[[#This Row],[Start Time]],Home!$A$1&lt;=Leave[[#This Row],[End Time]]),Home!$A$1,"No Aplica")</f>
        <v>No Aplica</v>
      </c>
      <c r="N1687" s="43" t="str">
        <f>Leave[[#This Row],[User Code (Owning User) (Usuario)]]&amp;Leave[[#This Row],[fecha activa]]</f>
        <v>MIE2023260611718No Aplica</v>
      </c>
    </row>
    <row r="1688" spans="1:14" x14ac:dyDescent="0.3">
      <c r="A1688" s="43" t="s">
        <v>465</v>
      </c>
      <c r="B1688" s="3">
        <v>45909</v>
      </c>
      <c r="C1688" s="3">
        <v>45909</v>
      </c>
      <c r="D1688" s="43" t="s">
        <v>469</v>
      </c>
      <c r="E1688" s="43" t="s">
        <v>325</v>
      </c>
      <c r="F1688" s="43" t="s">
        <v>336</v>
      </c>
      <c r="G1688">
        <v>540</v>
      </c>
      <c r="H1688">
        <v>540</v>
      </c>
      <c r="I1688" s="43" t="s">
        <v>1225</v>
      </c>
      <c r="J1688" s="43" t="s">
        <v>1051</v>
      </c>
      <c r="K1688" s="43" t="s">
        <v>177</v>
      </c>
      <c r="L1688" s="43" t="str">
        <f>IF(AND(Home!$A$1&gt;=Leave[[#This Row],[Start Time]],Home!$A$1&lt;=Leave[[#This Row],[End Time]]),"Aplica","No Aplica")</f>
        <v>No Aplica</v>
      </c>
      <c r="M1688" s="43" t="str">
        <f>IF(AND(Home!$A$1&gt;=Leave[[#This Row],[Start Time]],Home!$A$1&lt;=Leave[[#This Row],[End Time]]),Home!$A$1,"No Aplica")</f>
        <v>No Aplica</v>
      </c>
      <c r="N1688" s="43" t="str">
        <f>Leave[[#This Row],[User Code (Owning User) (Usuario)]]&amp;Leave[[#This Row],[fecha activa]]</f>
        <v>MIE2023260611718No Aplica</v>
      </c>
    </row>
    <row r="1689" spans="1:14" x14ac:dyDescent="0.3">
      <c r="A1689" s="43" t="s">
        <v>601</v>
      </c>
      <c r="B1689" s="3">
        <v>45925</v>
      </c>
      <c r="C1689" s="3">
        <v>45925</v>
      </c>
      <c r="D1689" s="43" t="s">
        <v>671</v>
      </c>
      <c r="E1689" s="43" t="s">
        <v>1720</v>
      </c>
      <c r="F1689" s="43" t="s">
        <v>1722</v>
      </c>
      <c r="G1689">
        <v>120</v>
      </c>
      <c r="H1689">
        <v>120</v>
      </c>
      <c r="I1689" s="43" t="s">
        <v>1721</v>
      </c>
      <c r="J1689" s="43" t="s">
        <v>1983</v>
      </c>
      <c r="K1689" s="43" t="s">
        <v>179</v>
      </c>
      <c r="L1689" s="43" t="str">
        <f>IF(AND(Home!$A$1&gt;=Leave[[#This Row],[Start Time]],Home!$A$1&lt;=Leave[[#This Row],[End Time]]),"Aplica","No Aplica")</f>
        <v>No Aplica</v>
      </c>
      <c r="M1689" s="43" t="str">
        <f>IF(AND(Home!$A$1&gt;=Leave[[#This Row],[Start Time]],Home!$A$1&lt;=Leave[[#This Row],[End Time]]),Home!$A$1,"No Aplica")</f>
        <v>No Aplica</v>
      </c>
      <c r="N1689" s="43" t="str">
        <f>Leave[[#This Row],[User Code (Owning User) (Usuario)]]&amp;Leave[[#This Row],[fecha activa]]</f>
        <v>MIE2025060522957No Aplica</v>
      </c>
    </row>
    <row r="1690" spans="1:14" x14ac:dyDescent="0.3">
      <c r="A1690" s="43" t="s">
        <v>468</v>
      </c>
      <c r="B1690" s="3">
        <v>45923</v>
      </c>
      <c r="C1690" s="3">
        <v>45923</v>
      </c>
      <c r="D1690" s="43" t="s">
        <v>469</v>
      </c>
      <c r="E1690" s="43" t="s">
        <v>1720</v>
      </c>
      <c r="F1690" s="43" t="s">
        <v>1722</v>
      </c>
      <c r="G1690">
        <v>1410</v>
      </c>
      <c r="H1690">
        <v>540</v>
      </c>
      <c r="I1690" s="43" t="s">
        <v>1721</v>
      </c>
      <c r="J1690" s="43" t="s">
        <v>1983</v>
      </c>
      <c r="K1690" s="43" t="s">
        <v>179</v>
      </c>
      <c r="L1690" s="43" t="str">
        <f>IF(AND(Home!$A$1&gt;=Leave[[#This Row],[Start Time]],Home!$A$1&lt;=Leave[[#This Row],[End Time]]),"Aplica","No Aplica")</f>
        <v>No Aplica</v>
      </c>
      <c r="M1690" s="43" t="str">
        <f>IF(AND(Home!$A$1&gt;=Leave[[#This Row],[Start Time]],Home!$A$1&lt;=Leave[[#This Row],[End Time]]),Home!$A$1,"No Aplica")</f>
        <v>No Aplica</v>
      </c>
      <c r="N1690" s="43" t="str">
        <f>Leave[[#This Row],[User Code (Owning User) (Usuario)]]&amp;Leave[[#This Row],[fecha activa]]</f>
        <v>MIE2025060522957No Aplica</v>
      </c>
    </row>
    <row r="1691" spans="1:14" x14ac:dyDescent="0.3">
      <c r="A1691" s="43" t="s">
        <v>601</v>
      </c>
      <c r="B1691" s="3">
        <v>45922</v>
      </c>
      <c r="C1691" s="3">
        <v>45922</v>
      </c>
      <c r="D1691" s="43" t="s">
        <v>671</v>
      </c>
      <c r="E1691" s="43" t="s">
        <v>1720</v>
      </c>
      <c r="F1691" s="43" t="s">
        <v>1722</v>
      </c>
      <c r="G1691">
        <v>120</v>
      </c>
      <c r="H1691">
        <v>120</v>
      </c>
      <c r="I1691" s="43" t="s">
        <v>1721</v>
      </c>
      <c r="J1691" s="43" t="s">
        <v>1983</v>
      </c>
      <c r="K1691" s="43" t="s">
        <v>179</v>
      </c>
      <c r="L1691" s="43" t="str">
        <f>IF(AND(Home!$A$1&gt;=Leave[[#This Row],[Start Time]],Home!$A$1&lt;=Leave[[#This Row],[End Time]]),"Aplica","No Aplica")</f>
        <v>Aplica</v>
      </c>
      <c r="M1691" s="43">
        <f>IF(AND(Home!$A$1&gt;=Leave[[#This Row],[Start Time]],Home!$A$1&lt;=Leave[[#This Row],[End Time]]),Home!$A$1,"No Aplica")</f>
        <v>45922</v>
      </c>
      <c r="N1691" s="43" t="str">
        <f>Leave[[#This Row],[User Code (Owning User) (Usuario)]]&amp;Leave[[#This Row],[fecha activa]]</f>
        <v>MIE202506052295745922</v>
      </c>
    </row>
    <row r="1692" spans="1:14" x14ac:dyDescent="0.3">
      <c r="A1692" s="43" t="s">
        <v>468</v>
      </c>
      <c r="B1692" s="3">
        <v>45916</v>
      </c>
      <c r="C1692" s="3">
        <v>45916</v>
      </c>
      <c r="D1692" s="43" t="s">
        <v>469</v>
      </c>
      <c r="E1692" s="43" t="s">
        <v>1720</v>
      </c>
      <c r="F1692" s="43" t="s">
        <v>1722</v>
      </c>
      <c r="G1692">
        <v>1410</v>
      </c>
      <c r="H1692">
        <v>540</v>
      </c>
      <c r="I1692" s="43" t="s">
        <v>1721</v>
      </c>
      <c r="J1692" s="43" t="s">
        <v>1983</v>
      </c>
      <c r="K1692" s="43" t="s">
        <v>179</v>
      </c>
      <c r="L1692" s="43" t="str">
        <f>IF(AND(Home!$A$1&gt;=Leave[[#This Row],[Start Time]],Home!$A$1&lt;=Leave[[#This Row],[End Time]]),"Aplica","No Aplica")</f>
        <v>No Aplica</v>
      </c>
      <c r="M1692" s="43" t="str">
        <f>IF(AND(Home!$A$1&gt;=Leave[[#This Row],[Start Time]],Home!$A$1&lt;=Leave[[#This Row],[End Time]]),Home!$A$1,"No Aplica")</f>
        <v>No Aplica</v>
      </c>
      <c r="N1692" s="43" t="str">
        <f>Leave[[#This Row],[User Code (Owning User) (Usuario)]]&amp;Leave[[#This Row],[fecha activa]]</f>
        <v>MIE2025060522957No Aplica</v>
      </c>
    </row>
    <row r="1693" spans="1:14" x14ac:dyDescent="0.3">
      <c r="A1693" s="43" t="s">
        <v>601</v>
      </c>
      <c r="B1693" s="3">
        <v>45915</v>
      </c>
      <c r="C1693" s="3">
        <v>45915</v>
      </c>
      <c r="D1693" s="43" t="s">
        <v>2039</v>
      </c>
      <c r="E1693" s="43" t="s">
        <v>1720</v>
      </c>
      <c r="F1693" s="43" t="s">
        <v>1722</v>
      </c>
      <c r="G1693">
        <v>240</v>
      </c>
      <c r="H1693">
        <v>240</v>
      </c>
      <c r="I1693" s="43" t="s">
        <v>1721</v>
      </c>
      <c r="J1693" s="43" t="s">
        <v>1983</v>
      </c>
      <c r="K1693" s="43" t="s">
        <v>179</v>
      </c>
      <c r="L1693" s="43" t="str">
        <f>IF(AND(Home!$A$1&gt;=Leave[[#This Row],[Start Time]],Home!$A$1&lt;=Leave[[#This Row],[End Time]]),"Aplica","No Aplica")</f>
        <v>No Aplica</v>
      </c>
      <c r="M1693" s="43" t="str">
        <f>IF(AND(Home!$A$1&gt;=Leave[[#This Row],[Start Time]],Home!$A$1&lt;=Leave[[#This Row],[End Time]]),Home!$A$1,"No Aplica")</f>
        <v>No Aplica</v>
      </c>
      <c r="N1693" s="43" t="str">
        <f>Leave[[#This Row],[User Code (Owning User) (Usuario)]]&amp;Leave[[#This Row],[fecha activa]]</f>
        <v>MIE2025060522957No Aplica</v>
      </c>
    </row>
    <row r="1694" spans="1:14" x14ac:dyDescent="0.3">
      <c r="A1694" s="43" t="s">
        <v>601</v>
      </c>
      <c r="B1694" s="3">
        <v>45911</v>
      </c>
      <c r="C1694" s="3">
        <v>45911</v>
      </c>
      <c r="D1694" s="43" t="s">
        <v>671</v>
      </c>
      <c r="E1694" s="43" t="s">
        <v>1720</v>
      </c>
      <c r="F1694" s="43" t="s">
        <v>1722</v>
      </c>
      <c r="G1694">
        <v>60</v>
      </c>
      <c r="H1694">
        <v>60</v>
      </c>
      <c r="I1694" s="43" t="s">
        <v>1721</v>
      </c>
      <c r="J1694" s="43" t="s">
        <v>1983</v>
      </c>
      <c r="K1694" s="43" t="s">
        <v>179</v>
      </c>
      <c r="L1694" s="43" t="str">
        <f>IF(AND(Home!$A$1&gt;=Leave[[#This Row],[Start Time]],Home!$A$1&lt;=Leave[[#This Row],[End Time]]),"Aplica","No Aplica")</f>
        <v>No Aplica</v>
      </c>
      <c r="M1694" s="43" t="str">
        <f>IF(AND(Home!$A$1&gt;=Leave[[#This Row],[Start Time]],Home!$A$1&lt;=Leave[[#This Row],[End Time]]),Home!$A$1,"No Aplica")</f>
        <v>No Aplica</v>
      </c>
      <c r="N1694" s="43" t="str">
        <f>Leave[[#This Row],[User Code (Owning User) (Usuario)]]&amp;Leave[[#This Row],[fecha activa]]</f>
        <v>MIE2025060522957No Aplica</v>
      </c>
    </row>
    <row r="1695" spans="1:14" x14ac:dyDescent="0.3">
      <c r="A1695" s="43" t="s">
        <v>601</v>
      </c>
      <c r="B1695" s="3">
        <v>45910</v>
      </c>
      <c r="C1695" s="3">
        <v>45910</v>
      </c>
      <c r="D1695" s="43" t="s">
        <v>671</v>
      </c>
      <c r="E1695" s="43" t="s">
        <v>1720</v>
      </c>
      <c r="F1695" s="43" t="s">
        <v>1722</v>
      </c>
      <c r="G1695">
        <v>60</v>
      </c>
      <c r="H1695">
        <v>60</v>
      </c>
      <c r="I1695" s="43" t="s">
        <v>1721</v>
      </c>
      <c r="J1695" s="43" t="s">
        <v>1983</v>
      </c>
      <c r="K1695" s="43" t="s">
        <v>179</v>
      </c>
      <c r="L1695" s="43" t="str">
        <f>IF(AND(Home!$A$1&gt;=Leave[[#This Row],[Start Time]],Home!$A$1&lt;=Leave[[#This Row],[End Time]]),"Aplica","No Aplica")</f>
        <v>No Aplica</v>
      </c>
      <c r="M1695" s="43" t="str">
        <f>IF(AND(Home!$A$1&gt;=Leave[[#This Row],[Start Time]],Home!$A$1&lt;=Leave[[#This Row],[End Time]]),Home!$A$1,"No Aplica")</f>
        <v>No Aplica</v>
      </c>
      <c r="N1695" s="43" t="str">
        <f>Leave[[#This Row],[User Code (Owning User) (Usuario)]]&amp;Leave[[#This Row],[fecha activa]]</f>
        <v>MIE2025060522957No Aplica</v>
      </c>
    </row>
    <row r="1696" spans="1:14" x14ac:dyDescent="0.3">
      <c r="A1696" s="43" t="s">
        <v>601</v>
      </c>
      <c r="B1696" s="3">
        <v>45909</v>
      </c>
      <c r="C1696" s="3">
        <v>45909</v>
      </c>
      <c r="D1696" s="43" t="s">
        <v>671</v>
      </c>
      <c r="E1696" s="43" t="s">
        <v>1720</v>
      </c>
      <c r="F1696" s="43" t="s">
        <v>1722</v>
      </c>
      <c r="G1696">
        <v>120</v>
      </c>
      <c r="H1696">
        <v>120</v>
      </c>
      <c r="I1696" s="43" t="s">
        <v>1721</v>
      </c>
      <c r="J1696" s="43" t="s">
        <v>1983</v>
      </c>
      <c r="K1696" s="43" t="s">
        <v>179</v>
      </c>
      <c r="L1696" s="43" t="str">
        <f>IF(AND(Home!$A$1&gt;=Leave[[#This Row],[Start Time]],Home!$A$1&lt;=Leave[[#This Row],[End Time]]),"Aplica","No Aplica")</f>
        <v>No Aplica</v>
      </c>
      <c r="M1696" s="43" t="str">
        <f>IF(AND(Home!$A$1&gt;=Leave[[#This Row],[Start Time]],Home!$A$1&lt;=Leave[[#This Row],[End Time]]),Home!$A$1,"No Aplica")</f>
        <v>No Aplica</v>
      </c>
      <c r="N1696" s="43" t="str">
        <f>Leave[[#This Row],[User Code (Owning User) (Usuario)]]&amp;Leave[[#This Row],[fecha activa]]</f>
        <v>MIE2025060522957No Aplica</v>
      </c>
    </row>
    <row r="1697" spans="1:14" x14ac:dyDescent="0.3">
      <c r="A1697" s="43" t="s">
        <v>471</v>
      </c>
      <c r="B1697" s="3">
        <v>45904</v>
      </c>
      <c r="C1697" s="3">
        <v>45904</v>
      </c>
      <c r="D1697" s="43" t="s">
        <v>2946</v>
      </c>
      <c r="E1697" s="43" t="s">
        <v>1720</v>
      </c>
      <c r="F1697" s="43" t="s">
        <v>1722</v>
      </c>
      <c r="G1697">
        <v>360</v>
      </c>
      <c r="H1697">
        <v>360</v>
      </c>
      <c r="I1697" s="43" t="s">
        <v>1721</v>
      </c>
      <c r="J1697" s="43" t="s">
        <v>1983</v>
      </c>
      <c r="K1697" s="43" t="s">
        <v>179</v>
      </c>
      <c r="L1697" s="43" t="str">
        <f>IF(AND(Home!$A$1&gt;=Leave[[#This Row],[Start Time]],Home!$A$1&lt;=Leave[[#This Row],[End Time]]),"Aplica","No Aplica")</f>
        <v>No Aplica</v>
      </c>
      <c r="M1697" s="43" t="str">
        <f>IF(AND(Home!$A$1&gt;=Leave[[#This Row],[Start Time]],Home!$A$1&lt;=Leave[[#This Row],[End Time]]),Home!$A$1,"No Aplica")</f>
        <v>No Aplica</v>
      </c>
      <c r="N1697" s="43" t="str">
        <f>Leave[[#This Row],[User Code (Owning User) (Usuario)]]&amp;Leave[[#This Row],[fecha activa]]</f>
        <v>MIE2025060522957No Aplica</v>
      </c>
    </row>
    <row r="1698" spans="1:14" x14ac:dyDescent="0.3">
      <c r="A1698" s="43" t="s">
        <v>468</v>
      </c>
      <c r="B1698" s="3">
        <v>45907</v>
      </c>
      <c r="C1698" s="3">
        <v>45907</v>
      </c>
      <c r="D1698" s="43" t="s">
        <v>495</v>
      </c>
      <c r="E1698" s="43" t="s">
        <v>1720</v>
      </c>
      <c r="F1698" s="43" t="s">
        <v>1722</v>
      </c>
      <c r="G1698">
        <v>1410</v>
      </c>
      <c r="H1698">
        <v>540</v>
      </c>
      <c r="I1698" s="43" t="s">
        <v>1721</v>
      </c>
      <c r="J1698" s="43" t="s">
        <v>1983</v>
      </c>
      <c r="K1698" s="43" t="s">
        <v>179</v>
      </c>
      <c r="L1698" s="43" t="str">
        <f>IF(AND(Home!$A$1&gt;=Leave[[#This Row],[Start Time]],Home!$A$1&lt;=Leave[[#This Row],[End Time]]),"Aplica","No Aplica")</f>
        <v>No Aplica</v>
      </c>
      <c r="M1698" s="43" t="str">
        <f>IF(AND(Home!$A$1&gt;=Leave[[#This Row],[Start Time]],Home!$A$1&lt;=Leave[[#This Row],[End Time]]),Home!$A$1,"No Aplica")</f>
        <v>No Aplica</v>
      </c>
      <c r="N1698" s="43" t="str">
        <f>Leave[[#This Row],[User Code (Owning User) (Usuario)]]&amp;Leave[[#This Row],[fecha activa]]</f>
        <v>MIE2025060522957No Aplica</v>
      </c>
    </row>
    <row r="1699" spans="1:14" x14ac:dyDescent="0.3">
      <c r="A1699" s="43" t="s">
        <v>601</v>
      </c>
      <c r="B1699" s="3">
        <v>45902</v>
      </c>
      <c r="C1699" s="3">
        <v>45902</v>
      </c>
      <c r="D1699" s="43" t="s">
        <v>2039</v>
      </c>
      <c r="E1699" s="43" t="s">
        <v>1720</v>
      </c>
      <c r="F1699" s="43" t="s">
        <v>1722</v>
      </c>
      <c r="G1699">
        <v>120</v>
      </c>
      <c r="H1699">
        <v>120</v>
      </c>
      <c r="I1699" s="43" t="s">
        <v>1721</v>
      </c>
      <c r="J1699" s="43" t="s">
        <v>1983</v>
      </c>
      <c r="K1699" s="43" t="s">
        <v>179</v>
      </c>
      <c r="L1699" s="43" t="str">
        <f>IF(AND(Home!$A$1&gt;=Leave[[#This Row],[Start Time]],Home!$A$1&lt;=Leave[[#This Row],[End Time]]),"Aplica","No Aplica")</f>
        <v>No Aplica</v>
      </c>
      <c r="M1699" s="43" t="str">
        <f>IF(AND(Home!$A$1&gt;=Leave[[#This Row],[Start Time]],Home!$A$1&lt;=Leave[[#This Row],[End Time]]),Home!$A$1,"No Aplica")</f>
        <v>No Aplica</v>
      </c>
      <c r="N1699" s="43" t="str">
        <f>Leave[[#This Row],[User Code (Owning User) (Usuario)]]&amp;Leave[[#This Row],[fecha activa]]</f>
        <v>MIE2025060522957No Aplica</v>
      </c>
    </row>
    <row r="1700" spans="1:14" x14ac:dyDescent="0.3">
      <c r="A1700" s="43" t="s">
        <v>468</v>
      </c>
      <c r="B1700" s="3">
        <v>45903</v>
      </c>
      <c r="C1700" s="3">
        <v>45903</v>
      </c>
      <c r="D1700" s="43" t="s">
        <v>469</v>
      </c>
      <c r="E1700" s="43" t="s">
        <v>1720</v>
      </c>
      <c r="F1700" s="43" t="s">
        <v>1722</v>
      </c>
      <c r="G1700">
        <v>1410</v>
      </c>
      <c r="H1700">
        <v>540</v>
      </c>
      <c r="I1700" s="43" t="s">
        <v>1721</v>
      </c>
      <c r="J1700" s="43" t="s">
        <v>1983</v>
      </c>
      <c r="K1700" s="43" t="s">
        <v>179</v>
      </c>
      <c r="L1700" s="43" t="str">
        <f>IF(AND(Home!$A$1&gt;=Leave[[#This Row],[Start Time]],Home!$A$1&lt;=Leave[[#This Row],[End Time]]),"Aplica","No Aplica")</f>
        <v>No Aplica</v>
      </c>
      <c r="M1700" s="43" t="str">
        <f>IF(AND(Home!$A$1&gt;=Leave[[#This Row],[Start Time]],Home!$A$1&lt;=Leave[[#This Row],[End Time]]),Home!$A$1,"No Aplica")</f>
        <v>No Aplica</v>
      </c>
      <c r="N1700" s="43" t="str">
        <f>Leave[[#This Row],[User Code (Owning User) (Usuario)]]&amp;Leave[[#This Row],[fecha activa]]</f>
        <v>MIE2025060522957No Aplica</v>
      </c>
    </row>
    <row r="1701" spans="1:14" x14ac:dyDescent="0.3">
      <c r="A1701" s="43" t="s">
        <v>601</v>
      </c>
      <c r="B1701" s="3">
        <v>45901</v>
      </c>
      <c r="C1701" s="3">
        <v>45901</v>
      </c>
      <c r="D1701" s="43" t="s">
        <v>671</v>
      </c>
      <c r="E1701" s="43" t="s">
        <v>1720</v>
      </c>
      <c r="F1701" s="43" t="s">
        <v>1722</v>
      </c>
      <c r="G1701">
        <v>120</v>
      </c>
      <c r="H1701">
        <v>120</v>
      </c>
      <c r="I1701" s="43" t="s">
        <v>1721</v>
      </c>
      <c r="J1701" s="43" t="s">
        <v>1983</v>
      </c>
      <c r="K1701" s="43" t="s">
        <v>179</v>
      </c>
      <c r="L1701" s="43" t="str">
        <f>IF(AND(Home!$A$1&gt;=Leave[[#This Row],[Start Time]],Home!$A$1&lt;=Leave[[#This Row],[End Time]]),"Aplica","No Aplica")</f>
        <v>No Aplica</v>
      </c>
      <c r="M1701" s="43" t="str">
        <f>IF(AND(Home!$A$1&gt;=Leave[[#This Row],[Start Time]],Home!$A$1&lt;=Leave[[#This Row],[End Time]]),Home!$A$1,"No Aplica")</f>
        <v>No Aplica</v>
      </c>
      <c r="N1701" s="43" t="str">
        <f>Leave[[#This Row],[User Code (Owning User) (Usuario)]]&amp;Leave[[#This Row],[fecha activa]]</f>
        <v>MIE2025060522957No Aplica</v>
      </c>
    </row>
    <row r="1702" spans="1:14" x14ac:dyDescent="0.3">
      <c r="A1702" s="43" t="s">
        <v>466</v>
      </c>
      <c r="B1702" s="3">
        <v>45915</v>
      </c>
      <c r="C1702" s="3">
        <v>45931</v>
      </c>
      <c r="D1702" s="43" t="s">
        <v>859</v>
      </c>
      <c r="E1702" s="43" t="s">
        <v>52</v>
      </c>
      <c r="F1702" s="43" t="s">
        <v>53</v>
      </c>
      <c r="G1702">
        <v>7140</v>
      </c>
      <c r="H1702">
        <v>540</v>
      </c>
      <c r="I1702" s="43" t="s">
        <v>960</v>
      </c>
      <c r="J1702" s="43" t="s">
        <v>974</v>
      </c>
      <c r="K1702" s="43" t="s">
        <v>177</v>
      </c>
      <c r="L1702" s="43" t="str">
        <f>IF(AND(Home!$A$1&gt;=Leave[[#This Row],[Start Time]],Home!$A$1&lt;=Leave[[#This Row],[End Time]]),"Aplica","No Aplica")</f>
        <v>Aplica</v>
      </c>
      <c r="M1702" s="43">
        <f>IF(AND(Home!$A$1&gt;=Leave[[#This Row],[Start Time]],Home!$A$1&lt;=Leave[[#This Row],[End Time]]),Home!$A$1,"No Aplica")</f>
        <v>45922</v>
      </c>
      <c r="N1702" s="43" t="str">
        <f>Leave[[#This Row],[User Code (Owning User) (Usuario)]]&amp;Leave[[#This Row],[fecha activa]]</f>
        <v>MIE20221410903545922</v>
      </c>
    </row>
    <row r="1703" spans="1:14" x14ac:dyDescent="0.3">
      <c r="A1703" s="43" t="s">
        <v>468</v>
      </c>
      <c r="B1703" s="3">
        <v>45910</v>
      </c>
      <c r="C1703" s="3">
        <v>45910</v>
      </c>
      <c r="D1703" s="43" t="s">
        <v>469</v>
      </c>
      <c r="E1703" s="43" t="s">
        <v>52</v>
      </c>
      <c r="F1703" s="43" t="s">
        <v>53</v>
      </c>
      <c r="G1703">
        <v>1410</v>
      </c>
      <c r="H1703">
        <v>540</v>
      </c>
      <c r="I1703" s="43" t="s">
        <v>960</v>
      </c>
      <c r="J1703" s="43" t="s">
        <v>974</v>
      </c>
      <c r="K1703" s="43" t="s">
        <v>177</v>
      </c>
      <c r="L1703" s="43" t="str">
        <f>IF(AND(Home!$A$1&gt;=Leave[[#This Row],[Start Time]],Home!$A$1&lt;=Leave[[#This Row],[End Time]]),"Aplica","No Aplica")</f>
        <v>No Aplica</v>
      </c>
      <c r="M1703" s="43" t="str">
        <f>IF(AND(Home!$A$1&gt;=Leave[[#This Row],[Start Time]],Home!$A$1&lt;=Leave[[#This Row],[End Time]]),Home!$A$1,"No Aplica")</f>
        <v>No Aplica</v>
      </c>
      <c r="N1703" s="43" t="str">
        <f>Leave[[#This Row],[User Code (Owning User) (Usuario)]]&amp;Leave[[#This Row],[fecha activa]]</f>
        <v>MIE202214109035No Aplica</v>
      </c>
    </row>
    <row r="1704" spans="1:14" x14ac:dyDescent="0.3">
      <c r="A1704" s="43" t="s">
        <v>468</v>
      </c>
      <c r="B1704" s="3">
        <v>45903</v>
      </c>
      <c r="C1704" s="3">
        <v>45903</v>
      </c>
      <c r="D1704" s="43" t="s">
        <v>469</v>
      </c>
      <c r="E1704" s="43" t="s">
        <v>52</v>
      </c>
      <c r="F1704" s="43" t="s">
        <v>53</v>
      </c>
      <c r="G1704">
        <v>1410</v>
      </c>
      <c r="H1704">
        <v>540</v>
      </c>
      <c r="I1704" s="43" t="s">
        <v>960</v>
      </c>
      <c r="J1704" s="43" t="s">
        <v>974</v>
      </c>
      <c r="K1704" s="43" t="s">
        <v>177</v>
      </c>
      <c r="L1704" s="43" t="str">
        <f>IF(AND(Home!$A$1&gt;=Leave[[#This Row],[Start Time]],Home!$A$1&lt;=Leave[[#This Row],[End Time]]),"Aplica","No Aplica")</f>
        <v>No Aplica</v>
      </c>
      <c r="M1704" s="43" t="str">
        <f>IF(AND(Home!$A$1&gt;=Leave[[#This Row],[Start Time]],Home!$A$1&lt;=Leave[[#This Row],[End Time]]),Home!$A$1,"No Aplica")</f>
        <v>No Aplica</v>
      </c>
      <c r="N1704" s="43" t="str">
        <f>Leave[[#This Row],[User Code (Owning User) (Usuario)]]&amp;Leave[[#This Row],[fecha activa]]</f>
        <v>MIE202214109035No Aplica</v>
      </c>
    </row>
    <row r="1705" spans="1:14" x14ac:dyDescent="0.3">
      <c r="A1705" s="43" t="s">
        <v>476</v>
      </c>
      <c r="B1705" s="3">
        <v>45928</v>
      </c>
      <c r="C1705" s="3">
        <v>45928</v>
      </c>
      <c r="D1705" s="43" t="s">
        <v>2061</v>
      </c>
      <c r="E1705" s="43" t="s">
        <v>107</v>
      </c>
      <c r="F1705" s="43" t="s">
        <v>108</v>
      </c>
      <c r="G1705">
        <v>540</v>
      </c>
      <c r="H1705">
        <v>540</v>
      </c>
      <c r="I1705" s="43" t="s">
        <v>1124</v>
      </c>
      <c r="J1705" s="43" t="s">
        <v>1036</v>
      </c>
      <c r="K1705" s="43" t="s">
        <v>178</v>
      </c>
      <c r="L1705" s="43" t="str">
        <f>IF(AND(Home!$A$1&gt;=Leave[[#This Row],[Start Time]],Home!$A$1&lt;=Leave[[#This Row],[End Time]]),"Aplica","No Aplica")</f>
        <v>No Aplica</v>
      </c>
      <c r="M1705" s="43" t="str">
        <f>IF(AND(Home!$A$1&gt;=Leave[[#This Row],[Start Time]],Home!$A$1&lt;=Leave[[#This Row],[End Time]]),Home!$A$1,"No Aplica")</f>
        <v>No Aplica</v>
      </c>
      <c r="N1705" s="43" t="str">
        <f>Leave[[#This Row],[User Code (Owning User) (Usuario)]]&amp;Leave[[#This Row],[fecha activa]]</f>
        <v>MIE202102072526No Aplica</v>
      </c>
    </row>
    <row r="1706" spans="1:14" x14ac:dyDescent="0.3">
      <c r="A1706" s="43" t="s">
        <v>476</v>
      </c>
      <c r="B1706" s="3">
        <v>45921</v>
      </c>
      <c r="C1706" s="3">
        <v>45921</v>
      </c>
      <c r="D1706" s="43" t="s">
        <v>2061</v>
      </c>
      <c r="E1706" s="43" t="s">
        <v>107</v>
      </c>
      <c r="F1706" s="43" t="s">
        <v>108</v>
      </c>
      <c r="G1706">
        <v>540</v>
      </c>
      <c r="H1706">
        <v>540</v>
      </c>
      <c r="I1706" s="43" t="s">
        <v>1124</v>
      </c>
      <c r="J1706" s="43" t="s">
        <v>1036</v>
      </c>
      <c r="K1706" s="43" t="s">
        <v>178</v>
      </c>
      <c r="L1706" s="43" t="str">
        <f>IF(AND(Home!$A$1&gt;=Leave[[#This Row],[Start Time]],Home!$A$1&lt;=Leave[[#This Row],[End Time]]),"Aplica","No Aplica")</f>
        <v>No Aplica</v>
      </c>
      <c r="M1706" s="43" t="str">
        <f>IF(AND(Home!$A$1&gt;=Leave[[#This Row],[Start Time]],Home!$A$1&lt;=Leave[[#This Row],[End Time]]),Home!$A$1,"No Aplica")</f>
        <v>No Aplica</v>
      </c>
      <c r="N1706" s="43" t="str">
        <f>Leave[[#This Row],[User Code (Owning User) (Usuario)]]&amp;Leave[[#This Row],[fecha activa]]</f>
        <v>MIE202102072526No Aplica</v>
      </c>
    </row>
    <row r="1707" spans="1:14" x14ac:dyDescent="0.3">
      <c r="A1707" s="43" t="s">
        <v>476</v>
      </c>
      <c r="B1707" s="3">
        <v>45914</v>
      </c>
      <c r="C1707" s="3">
        <v>45914</v>
      </c>
      <c r="D1707" s="43" t="s">
        <v>2061</v>
      </c>
      <c r="E1707" s="43" t="s">
        <v>107</v>
      </c>
      <c r="F1707" s="43" t="s">
        <v>108</v>
      </c>
      <c r="G1707">
        <v>540</v>
      </c>
      <c r="H1707">
        <v>540</v>
      </c>
      <c r="I1707" s="43" t="s">
        <v>1124</v>
      </c>
      <c r="J1707" s="43" t="s">
        <v>1036</v>
      </c>
      <c r="K1707" s="43" t="s">
        <v>178</v>
      </c>
      <c r="L1707" s="43" t="str">
        <f>IF(AND(Home!$A$1&gt;=Leave[[#This Row],[Start Time]],Home!$A$1&lt;=Leave[[#This Row],[End Time]]),"Aplica","No Aplica")</f>
        <v>No Aplica</v>
      </c>
      <c r="M1707" s="43" t="str">
        <f>IF(AND(Home!$A$1&gt;=Leave[[#This Row],[Start Time]],Home!$A$1&lt;=Leave[[#This Row],[End Time]]),Home!$A$1,"No Aplica")</f>
        <v>No Aplica</v>
      </c>
      <c r="N1707" s="43" t="str">
        <f>Leave[[#This Row],[User Code (Owning User) (Usuario)]]&amp;Leave[[#This Row],[fecha activa]]</f>
        <v>MIE202102072526No Aplica</v>
      </c>
    </row>
    <row r="1708" spans="1:14" x14ac:dyDescent="0.3">
      <c r="A1708" s="43" t="s">
        <v>476</v>
      </c>
      <c r="B1708" s="3">
        <v>45907</v>
      </c>
      <c r="C1708" s="3">
        <v>45907</v>
      </c>
      <c r="D1708" s="43" t="s">
        <v>2061</v>
      </c>
      <c r="E1708" s="43" t="s">
        <v>107</v>
      </c>
      <c r="F1708" s="43" t="s">
        <v>108</v>
      </c>
      <c r="G1708">
        <v>540</v>
      </c>
      <c r="H1708">
        <v>540</v>
      </c>
      <c r="I1708" s="43" t="s">
        <v>1124</v>
      </c>
      <c r="J1708" s="43" t="s">
        <v>1036</v>
      </c>
      <c r="K1708" s="43" t="s">
        <v>178</v>
      </c>
      <c r="L1708" s="43" t="str">
        <f>IF(AND(Home!$A$1&gt;=Leave[[#This Row],[Start Time]],Home!$A$1&lt;=Leave[[#This Row],[End Time]]),"Aplica","No Aplica")</f>
        <v>No Aplica</v>
      </c>
      <c r="M1708" s="43" t="str">
        <f>IF(AND(Home!$A$1&gt;=Leave[[#This Row],[Start Time]],Home!$A$1&lt;=Leave[[#This Row],[End Time]]),Home!$A$1,"No Aplica")</f>
        <v>No Aplica</v>
      </c>
      <c r="N1708" s="43" t="str">
        <f>Leave[[#This Row],[User Code (Owning User) (Usuario)]]&amp;Leave[[#This Row],[fecha activa]]</f>
        <v>MIE202102072526No Aplica</v>
      </c>
    </row>
    <row r="1709" spans="1:14" x14ac:dyDescent="0.3">
      <c r="A1709" s="43" t="s">
        <v>476</v>
      </c>
      <c r="B1709" s="3">
        <v>45927</v>
      </c>
      <c r="C1709" s="3">
        <v>45927</v>
      </c>
      <c r="D1709" s="43" t="s">
        <v>2018</v>
      </c>
      <c r="E1709" s="43" t="s">
        <v>228</v>
      </c>
      <c r="F1709" s="43" t="s">
        <v>229</v>
      </c>
      <c r="G1709">
        <v>180</v>
      </c>
      <c r="H1709">
        <v>180</v>
      </c>
      <c r="I1709" s="43" t="s">
        <v>993</v>
      </c>
      <c r="J1709" s="43" t="s">
        <v>983</v>
      </c>
      <c r="K1709" s="43" t="s">
        <v>223</v>
      </c>
      <c r="L1709" s="43" t="str">
        <f>IF(AND(Home!$A$1&gt;=Leave[[#This Row],[Start Time]],Home!$A$1&lt;=Leave[[#This Row],[End Time]]),"Aplica","No Aplica")</f>
        <v>No Aplica</v>
      </c>
      <c r="M1709" s="43" t="str">
        <f>IF(AND(Home!$A$1&gt;=Leave[[#This Row],[Start Time]],Home!$A$1&lt;=Leave[[#This Row],[End Time]]),Home!$A$1,"No Aplica")</f>
        <v>No Aplica</v>
      </c>
      <c r="N1709" s="43" t="str">
        <f>Leave[[#This Row],[User Code (Owning User) (Usuario)]]&amp;Leave[[#This Row],[fecha activa]]</f>
        <v>MIE2023230110109No Aplica</v>
      </c>
    </row>
    <row r="1710" spans="1:14" x14ac:dyDescent="0.3">
      <c r="A1710" s="43" t="s">
        <v>468</v>
      </c>
      <c r="B1710" s="3">
        <v>45928</v>
      </c>
      <c r="C1710" s="3">
        <v>45928</v>
      </c>
      <c r="D1710" s="43" t="s">
        <v>1416</v>
      </c>
      <c r="E1710" s="43" t="s">
        <v>228</v>
      </c>
      <c r="F1710" s="43" t="s">
        <v>229</v>
      </c>
      <c r="G1710">
        <v>540</v>
      </c>
      <c r="H1710">
        <v>540</v>
      </c>
      <c r="I1710" s="43" t="s">
        <v>993</v>
      </c>
      <c r="J1710" s="43" t="s">
        <v>983</v>
      </c>
      <c r="K1710" s="43" t="s">
        <v>223</v>
      </c>
      <c r="L1710" s="43" t="str">
        <f>IF(AND(Home!$A$1&gt;=Leave[[#This Row],[Start Time]],Home!$A$1&lt;=Leave[[#This Row],[End Time]]),"Aplica","No Aplica")</f>
        <v>No Aplica</v>
      </c>
      <c r="M1710" s="43" t="str">
        <f>IF(AND(Home!$A$1&gt;=Leave[[#This Row],[Start Time]],Home!$A$1&lt;=Leave[[#This Row],[End Time]]),Home!$A$1,"No Aplica")</f>
        <v>No Aplica</v>
      </c>
      <c r="N1710" s="43" t="str">
        <f>Leave[[#This Row],[User Code (Owning User) (Usuario)]]&amp;Leave[[#This Row],[fecha activa]]</f>
        <v>MIE2023230110109No Aplica</v>
      </c>
    </row>
    <row r="1711" spans="1:14" x14ac:dyDescent="0.3">
      <c r="A1711" s="43" t="s">
        <v>471</v>
      </c>
      <c r="B1711" s="3">
        <v>45922</v>
      </c>
      <c r="C1711" s="3">
        <v>45922</v>
      </c>
      <c r="D1711" s="43" t="s">
        <v>2016</v>
      </c>
      <c r="E1711" s="43" t="s">
        <v>228</v>
      </c>
      <c r="F1711" s="43" t="s">
        <v>229</v>
      </c>
      <c r="G1711">
        <v>540</v>
      </c>
      <c r="H1711">
        <v>540</v>
      </c>
      <c r="I1711" s="43" t="s">
        <v>993</v>
      </c>
      <c r="J1711" s="43" t="s">
        <v>983</v>
      </c>
      <c r="K1711" s="43" t="s">
        <v>223</v>
      </c>
      <c r="L1711" s="43" t="str">
        <f>IF(AND(Home!$A$1&gt;=Leave[[#This Row],[Start Time]],Home!$A$1&lt;=Leave[[#This Row],[End Time]]),"Aplica","No Aplica")</f>
        <v>Aplica</v>
      </c>
      <c r="M1711" s="43">
        <f>IF(AND(Home!$A$1&gt;=Leave[[#This Row],[Start Time]],Home!$A$1&lt;=Leave[[#This Row],[End Time]]),Home!$A$1,"No Aplica")</f>
        <v>45922</v>
      </c>
      <c r="N1711" s="43" t="str">
        <f>Leave[[#This Row],[User Code (Owning User) (Usuario)]]&amp;Leave[[#This Row],[fecha activa]]</f>
        <v>MIE202323011010945922</v>
      </c>
    </row>
    <row r="1712" spans="1:14" x14ac:dyDescent="0.3">
      <c r="A1712" s="43" t="s">
        <v>471</v>
      </c>
      <c r="B1712" s="3">
        <v>45912</v>
      </c>
      <c r="C1712" s="3">
        <v>45912</v>
      </c>
      <c r="D1712" s="43" t="s">
        <v>3487</v>
      </c>
      <c r="E1712" s="43" t="s">
        <v>228</v>
      </c>
      <c r="F1712" s="43" t="s">
        <v>229</v>
      </c>
      <c r="G1712">
        <v>90</v>
      </c>
      <c r="H1712">
        <v>90</v>
      </c>
      <c r="I1712" s="43" t="s">
        <v>993</v>
      </c>
      <c r="J1712" s="43" t="s">
        <v>983</v>
      </c>
      <c r="K1712" s="43" t="s">
        <v>223</v>
      </c>
      <c r="L1712" s="43" t="str">
        <f>IF(AND(Home!$A$1&gt;=Leave[[#This Row],[Start Time]],Home!$A$1&lt;=Leave[[#This Row],[End Time]]),"Aplica","No Aplica")</f>
        <v>No Aplica</v>
      </c>
      <c r="M1712" s="43" t="str">
        <f>IF(AND(Home!$A$1&gt;=Leave[[#This Row],[Start Time]],Home!$A$1&lt;=Leave[[#This Row],[End Time]]),Home!$A$1,"No Aplica")</f>
        <v>No Aplica</v>
      </c>
      <c r="N1712" s="43" t="str">
        <f>Leave[[#This Row],[User Code (Owning User) (Usuario)]]&amp;Leave[[#This Row],[fecha activa]]</f>
        <v>MIE2023230110109No Aplica</v>
      </c>
    </row>
    <row r="1713" spans="1:14" x14ac:dyDescent="0.3">
      <c r="A1713" s="43" t="s">
        <v>471</v>
      </c>
      <c r="B1713" s="3">
        <v>45909</v>
      </c>
      <c r="C1713" s="3">
        <v>45909</v>
      </c>
      <c r="D1713" s="43" t="s">
        <v>3317</v>
      </c>
      <c r="E1713" s="43" t="s">
        <v>228</v>
      </c>
      <c r="F1713" s="43" t="s">
        <v>229</v>
      </c>
      <c r="G1713">
        <v>270</v>
      </c>
      <c r="H1713">
        <v>270</v>
      </c>
      <c r="I1713" s="43" t="s">
        <v>993</v>
      </c>
      <c r="J1713" s="43" t="s">
        <v>983</v>
      </c>
      <c r="K1713" s="43" t="s">
        <v>223</v>
      </c>
      <c r="L1713" s="43" t="str">
        <f>IF(AND(Home!$A$1&gt;=Leave[[#This Row],[Start Time]],Home!$A$1&lt;=Leave[[#This Row],[End Time]]),"Aplica","No Aplica")</f>
        <v>No Aplica</v>
      </c>
      <c r="M1713" s="43" t="str">
        <f>IF(AND(Home!$A$1&gt;=Leave[[#This Row],[Start Time]],Home!$A$1&lt;=Leave[[#This Row],[End Time]]),Home!$A$1,"No Aplica")</f>
        <v>No Aplica</v>
      </c>
      <c r="N1713" s="43" t="str">
        <f>Leave[[#This Row],[User Code (Owning User) (Usuario)]]&amp;Leave[[#This Row],[fecha activa]]</f>
        <v>MIE2023230110109No Aplica</v>
      </c>
    </row>
    <row r="1714" spans="1:14" x14ac:dyDescent="0.3">
      <c r="A1714" s="43" t="s">
        <v>476</v>
      </c>
      <c r="B1714" s="3">
        <v>45920</v>
      </c>
      <c r="C1714" s="3">
        <v>45920</v>
      </c>
      <c r="D1714" s="43" t="s">
        <v>2018</v>
      </c>
      <c r="E1714" s="43" t="s">
        <v>228</v>
      </c>
      <c r="F1714" s="43" t="s">
        <v>229</v>
      </c>
      <c r="G1714">
        <v>180</v>
      </c>
      <c r="H1714">
        <v>180</v>
      </c>
      <c r="I1714" s="43" t="s">
        <v>993</v>
      </c>
      <c r="J1714" s="43" t="s">
        <v>983</v>
      </c>
      <c r="K1714" s="43" t="s">
        <v>223</v>
      </c>
      <c r="L1714" s="43" t="str">
        <f>IF(AND(Home!$A$1&gt;=Leave[[#This Row],[Start Time]],Home!$A$1&lt;=Leave[[#This Row],[End Time]]),"Aplica","No Aplica")</f>
        <v>No Aplica</v>
      </c>
      <c r="M1714" s="43" t="str">
        <f>IF(AND(Home!$A$1&gt;=Leave[[#This Row],[Start Time]],Home!$A$1&lt;=Leave[[#This Row],[End Time]]),Home!$A$1,"No Aplica")</f>
        <v>No Aplica</v>
      </c>
      <c r="N1714" s="43" t="str">
        <f>Leave[[#This Row],[User Code (Owning User) (Usuario)]]&amp;Leave[[#This Row],[fecha activa]]</f>
        <v>MIE2023230110109No Aplica</v>
      </c>
    </row>
    <row r="1715" spans="1:14" x14ac:dyDescent="0.3">
      <c r="A1715" s="43" t="s">
        <v>468</v>
      </c>
      <c r="B1715" s="3">
        <v>45921</v>
      </c>
      <c r="C1715" s="3">
        <v>45921</v>
      </c>
      <c r="D1715" s="43" t="s">
        <v>1416</v>
      </c>
      <c r="E1715" s="43" t="s">
        <v>228</v>
      </c>
      <c r="F1715" s="43" t="s">
        <v>229</v>
      </c>
      <c r="G1715">
        <v>540</v>
      </c>
      <c r="H1715">
        <v>540</v>
      </c>
      <c r="I1715" s="43" t="s">
        <v>993</v>
      </c>
      <c r="J1715" s="43" t="s">
        <v>983</v>
      </c>
      <c r="K1715" s="43" t="s">
        <v>223</v>
      </c>
      <c r="L1715" s="43" t="str">
        <f>IF(AND(Home!$A$1&gt;=Leave[[#This Row],[Start Time]],Home!$A$1&lt;=Leave[[#This Row],[End Time]]),"Aplica","No Aplica")</f>
        <v>No Aplica</v>
      </c>
      <c r="M1715" s="43" t="str">
        <f>IF(AND(Home!$A$1&gt;=Leave[[#This Row],[Start Time]],Home!$A$1&lt;=Leave[[#This Row],[End Time]]),Home!$A$1,"No Aplica")</f>
        <v>No Aplica</v>
      </c>
      <c r="N1715" s="43" t="str">
        <f>Leave[[#This Row],[User Code (Owning User) (Usuario)]]&amp;Leave[[#This Row],[fecha activa]]</f>
        <v>MIE2023230110109No Aplica</v>
      </c>
    </row>
    <row r="1716" spans="1:14" x14ac:dyDescent="0.3">
      <c r="A1716" s="43" t="s">
        <v>471</v>
      </c>
      <c r="B1716" s="3">
        <v>45915</v>
      </c>
      <c r="C1716" s="3">
        <v>45915</v>
      </c>
      <c r="D1716" s="43" t="s">
        <v>2690</v>
      </c>
      <c r="E1716" s="43" t="s">
        <v>228</v>
      </c>
      <c r="F1716" s="43" t="s">
        <v>229</v>
      </c>
      <c r="G1716">
        <v>540</v>
      </c>
      <c r="H1716">
        <v>540</v>
      </c>
      <c r="I1716" s="43" t="s">
        <v>993</v>
      </c>
      <c r="J1716" s="43" t="s">
        <v>983</v>
      </c>
      <c r="K1716" s="43" t="s">
        <v>223</v>
      </c>
      <c r="L1716" s="43" t="str">
        <f>IF(AND(Home!$A$1&gt;=Leave[[#This Row],[Start Time]],Home!$A$1&lt;=Leave[[#This Row],[End Time]]),"Aplica","No Aplica")</f>
        <v>No Aplica</v>
      </c>
      <c r="M1716" s="43" t="str">
        <f>IF(AND(Home!$A$1&gt;=Leave[[#This Row],[Start Time]],Home!$A$1&lt;=Leave[[#This Row],[End Time]]),Home!$A$1,"No Aplica")</f>
        <v>No Aplica</v>
      </c>
      <c r="N1716" s="43" t="str">
        <f>Leave[[#This Row],[User Code (Owning User) (Usuario)]]&amp;Leave[[#This Row],[fecha activa]]</f>
        <v>MIE2023230110109No Aplica</v>
      </c>
    </row>
    <row r="1717" spans="1:14" x14ac:dyDescent="0.3">
      <c r="A1717" s="43" t="s">
        <v>471</v>
      </c>
      <c r="B1717" s="3">
        <v>45905</v>
      </c>
      <c r="C1717" s="3">
        <v>45905</v>
      </c>
      <c r="D1717" s="43" t="s">
        <v>3083</v>
      </c>
      <c r="E1717" s="43" t="s">
        <v>228</v>
      </c>
      <c r="F1717" s="43" t="s">
        <v>229</v>
      </c>
      <c r="G1717">
        <v>180</v>
      </c>
      <c r="H1717">
        <v>180</v>
      </c>
      <c r="I1717" s="43" t="s">
        <v>993</v>
      </c>
      <c r="J1717" s="43" t="s">
        <v>983</v>
      </c>
      <c r="K1717" s="43" t="s">
        <v>223</v>
      </c>
      <c r="L1717" s="43" t="str">
        <f>IF(AND(Home!$A$1&gt;=Leave[[#This Row],[Start Time]],Home!$A$1&lt;=Leave[[#This Row],[End Time]]),"Aplica","No Aplica")</f>
        <v>No Aplica</v>
      </c>
      <c r="M1717" s="43" t="str">
        <f>IF(AND(Home!$A$1&gt;=Leave[[#This Row],[Start Time]],Home!$A$1&lt;=Leave[[#This Row],[End Time]]),Home!$A$1,"No Aplica")</f>
        <v>No Aplica</v>
      </c>
      <c r="N1717" s="43" t="str">
        <f>Leave[[#This Row],[User Code (Owning User) (Usuario)]]&amp;Leave[[#This Row],[fecha activa]]</f>
        <v>MIE2023230110109No Aplica</v>
      </c>
    </row>
    <row r="1718" spans="1:14" x14ac:dyDescent="0.3">
      <c r="A1718" s="43" t="s">
        <v>476</v>
      </c>
      <c r="B1718" s="3">
        <v>45913</v>
      </c>
      <c r="C1718" s="3">
        <v>45913</v>
      </c>
      <c r="D1718" s="43" t="s">
        <v>2018</v>
      </c>
      <c r="E1718" s="43" t="s">
        <v>228</v>
      </c>
      <c r="F1718" s="43" t="s">
        <v>229</v>
      </c>
      <c r="G1718">
        <v>180</v>
      </c>
      <c r="H1718">
        <v>180</v>
      </c>
      <c r="I1718" s="43" t="s">
        <v>993</v>
      </c>
      <c r="J1718" s="43" t="s">
        <v>983</v>
      </c>
      <c r="K1718" s="43" t="s">
        <v>223</v>
      </c>
      <c r="L1718" s="43" t="str">
        <f>IF(AND(Home!$A$1&gt;=Leave[[#This Row],[Start Time]],Home!$A$1&lt;=Leave[[#This Row],[End Time]]),"Aplica","No Aplica")</f>
        <v>No Aplica</v>
      </c>
      <c r="M1718" s="43" t="str">
        <f>IF(AND(Home!$A$1&gt;=Leave[[#This Row],[Start Time]],Home!$A$1&lt;=Leave[[#This Row],[End Time]]),Home!$A$1,"No Aplica")</f>
        <v>No Aplica</v>
      </c>
      <c r="N1718" s="43" t="str">
        <f>Leave[[#This Row],[User Code (Owning User) (Usuario)]]&amp;Leave[[#This Row],[fecha activa]]</f>
        <v>MIE2023230110109No Aplica</v>
      </c>
    </row>
    <row r="1719" spans="1:14" x14ac:dyDescent="0.3">
      <c r="A1719" s="43" t="s">
        <v>468</v>
      </c>
      <c r="B1719" s="3">
        <v>45914</v>
      </c>
      <c r="C1719" s="3">
        <v>45914</v>
      </c>
      <c r="D1719" s="43" t="s">
        <v>1416</v>
      </c>
      <c r="E1719" s="43" t="s">
        <v>228</v>
      </c>
      <c r="F1719" s="43" t="s">
        <v>229</v>
      </c>
      <c r="G1719">
        <v>540</v>
      </c>
      <c r="H1719">
        <v>540</v>
      </c>
      <c r="I1719" s="43" t="s">
        <v>993</v>
      </c>
      <c r="J1719" s="43" t="s">
        <v>983</v>
      </c>
      <c r="K1719" s="43" t="s">
        <v>223</v>
      </c>
      <c r="L1719" s="43" t="str">
        <f>IF(AND(Home!$A$1&gt;=Leave[[#This Row],[Start Time]],Home!$A$1&lt;=Leave[[#This Row],[End Time]]),"Aplica","No Aplica")</f>
        <v>No Aplica</v>
      </c>
      <c r="M1719" s="43" t="str">
        <f>IF(AND(Home!$A$1&gt;=Leave[[#This Row],[Start Time]],Home!$A$1&lt;=Leave[[#This Row],[End Time]]),Home!$A$1,"No Aplica")</f>
        <v>No Aplica</v>
      </c>
      <c r="N1719" s="43" t="str">
        <f>Leave[[#This Row],[User Code (Owning User) (Usuario)]]&amp;Leave[[#This Row],[fecha activa]]</f>
        <v>MIE2023230110109No Aplica</v>
      </c>
    </row>
    <row r="1720" spans="1:14" x14ac:dyDescent="0.3">
      <c r="A1720" s="43" t="s">
        <v>471</v>
      </c>
      <c r="B1720" s="3">
        <v>45908</v>
      </c>
      <c r="C1720" s="3">
        <v>45908</v>
      </c>
      <c r="D1720" s="43" t="s">
        <v>2016</v>
      </c>
      <c r="E1720" s="43" t="s">
        <v>228</v>
      </c>
      <c r="F1720" s="43" t="s">
        <v>229</v>
      </c>
      <c r="G1720">
        <v>540</v>
      </c>
      <c r="H1720">
        <v>540</v>
      </c>
      <c r="I1720" s="43" t="s">
        <v>993</v>
      </c>
      <c r="J1720" s="43" t="s">
        <v>983</v>
      </c>
      <c r="K1720" s="43" t="s">
        <v>223</v>
      </c>
      <c r="L1720" s="43" t="str">
        <f>IF(AND(Home!$A$1&gt;=Leave[[#This Row],[Start Time]],Home!$A$1&lt;=Leave[[#This Row],[End Time]]),"Aplica","No Aplica")</f>
        <v>No Aplica</v>
      </c>
      <c r="M1720" s="43" t="str">
        <f>IF(AND(Home!$A$1&gt;=Leave[[#This Row],[Start Time]],Home!$A$1&lt;=Leave[[#This Row],[End Time]]),Home!$A$1,"No Aplica")</f>
        <v>No Aplica</v>
      </c>
      <c r="N1720" s="43" t="str">
        <f>Leave[[#This Row],[User Code (Owning User) (Usuario)]]&amp;Leave[[#This Row],[fecha activa]]</f>
        <v>MIE2023230110109No Aplica</v>
      </c>
    </row>
    <row r="1721" spans="1:14" x14ac:dyDescent="0.3">
      <c r="A1721" s="43" t="s">
        <v>476</v>
      </c>
      <c r="B1721" s="3">
        <v>45906</v>
      </c>
      <c r="C1721" s="3">
        <v>45906</v>
      </c>
      <c r="D1721" s="43" t="s">
        <v>2018</v>
      </c>
      <c r="E1721" s="43" t="s">
        <v>228</v>
      </c>
      <c r="F1721" s="43" t="s">
        <v>229</v>
      </c>
      <c r="G1721">
        <v>180</v>
      </c>
      <c r="H1721">
        <v>180</v>
      </c>
      <c r="I1721" s="43" t="s">
        <v>993</v>
      </c>
      <c r="J1721" s="43" t="s">
        <v>983</v>
      </c>
      <c r="K1721" s="43" t="s">
        <v>223</v>
      </c>
      <c r="L1721" s="43" t="str">
        <f>IF(AND(Home!$A$1&gt;=Leave[[#This Row],[Start Time]],Home!$A$1&lt;=Leave[[#This Row],[End Time]]),"Aplica","No Aplica")</f>
        <v>No Aplica</v>
      </c>
      <c r="M1721" s="43" t="str">
        <f>IF(AND(Home!$A$1&gt;=Leave[[#This Row],[Start Time]],Home!$A$1&lt;=Leave[[#This Row],[End Time]]),Home!$A$1,"No Aplica")</f>
        <v>No Aplica</v>
      </c>
      <c r="N1721" s="43" t="str">
        <f>Leave[[#This Row],[User Code (Owning User) (Usuario)]]&amp;Leave[[#This Row],[fecha activa]]</f>
        <v>MIE2023230110109No Aplica</v>
      </c>
    </row>
    <row r="1722" spans="1:14" x14ac:dyDescent="0.3">
      <c r="A1722" s="43" t="s">
        <v>468</v>
      </c>
      <c r="B1722" s="3">
        <v>45907</v>
      </c>
      <c r="C1722" s="3">
        <v>45907</v>
      </c>
      <c r="D1722" s="43" t="s">
        <v>1416</v>
      </c>
      <c r="E1722" s="43" t="s">
        <v>228</v>
      </c>
      <c r="F1722" s="43" t="s">
        <v>229</v>
      </c>
      <c r="G1722">
        <v>540</v>
      </c>
      <c r="H1722">
        <v>540</v>
      </c>
      <c r="I1722" s="43" t="s">
        <v>993</v>
      </c>
      <c r="J1722" s="43" t="s">
        <v>983</v>
      </c>
      <c r="K1722" s="43" t="s">
        <v>223</v>
      </c>
      <c r="L1722" s="43" t="str">
        <f>IF(AND(Home!$A$1&gt;=Leave[[#This Row],[Start Time]],Home!$A$1&lt;=Leave[[#This Row],[End Time]]),"Aplica","No Aplica")</f>
        <v>No Aplica</v>
      </c>
      <c r="M1722" s="43" t="str">
        <f>IF(AND(Home!$A$1&gt;=Leave[[#This Row],[Start Time]],Home!$A$1&lt;=Leave[[#This Row],[End Time]]),Home!$A$1,"No Aplica")</f>
        <v>No Aplica</v>
      </c>
      <c r="N1722" s="43" t="str">
        <f>Leave[[#This Row],[User Code (Owning User) (Usuario)]]&amp;Leave[[#This Row],[fecha activa]]</f>
        <v>MIE2023230110109No Aplica</v>
      </c>
    </row>
    <row r="1723" spans="1:14" x14ac:dyDescent="0.3">
      <c r="A1723" s="43" t="s">
        <v>471</v>
      </c>
      <c r="B1723" s="3">
        <v>45901</v>
      </c>
      <c r="C1723" s="3">
        <v>45901</v>
      </c>
      <c r="D1723" s="43" t="s">
        <v>2690</v>
      </c>
      <c r="E1723" s="43" t="s">
        <v>228</v>
      </c>
      <c r="F1723" s="43" t="s">
        <v>229</v>
      </c>
      <c r="G1723">
        <v>540</v>
      </c>
      <c r="H1723">
        <v>540</v>
      </c>
      <c r="I1723" s="43" t="s">
        <v>993</v>
      </c>
      <c r="J1723" s="43" t="s">
        <v>983</v>
      </c>
      <c r="K1723" s="43" t="s">
        <v>223</v>
      </c>
      <c r="L1723" s="43" t="str">
        <f>IF(AND(Home!$A$1&gt;=Leave[[#This Row],[Start Time]],Home!$A$1&lt;=Leave[[#This Row],[End Time]]),"Aplica","No Aplica")</f>
        <v>No Aplica</v>
      </c>
      <c r="M1723" s="43" t="str">
        <f>IF(AND(Home!$A$1&gt;=Leave[[#This Row],[Start Time]],Home!$A$1&lt;=Leave[[#This Row],[End Time]]),Home!$A$1,"No Aplica")</f>
        <v>No Aplica</v>
      </c>
      <c r="N1723" s="43" t="str">
        <f>Leave[[#This Row],[User Code (Owning User) (Usuario)]]&amp;Leave[[#This Row],[fecha activa]]</f>
        <v>MIE2023230110109No Aplica</v>
      </c>
    </row>
    <row r="1724" spans="1:14" x14ac:dyDescent="0.3">
      <c r="A1724" s="43" t="s">
        <v>465</v>
      </c>
      <c r="B1724" s="3">
        <v>45928</v>
      </c>
      <c r="C1724" s="3">
        <v>45928</v>
      </c>
      <c r="D1724" s="43" t="s">
        <v>498</v>
      </c>
      <c r="E1724" s="43" t="s">
        <v>2164</v>
      </c>
      <c r="F1724" s="43" t="s">
        <v>2166</v>
      </c>
      <c r="G1724">
        <v>1410</v>
      </c>
      <c r="H1724">
        <v>540</v>
      </c>
      <c r="I1724" s="43" t="s">
        <v>2165</v>
      </c>
      <c r="J1724" s="43" t="s">
        <v>1047</v>
      </c>
      <c r="K1724" s="43" t="s">
        <v>178</v>
      </c>
      <c r="L1724" s="43" t="str">
        <f>IF(AND(Home!$A$1&gt;=Leave[[#This Row],[Start Time]],Home!$A$1&lt;=Leave[[#This Row],[End Time]]),"Aplica","No Aplica")</f>
        <v>No Aplica</v>
      </c>
      <c r="M1724" s="43" t="str">
        <f>IF(AND(Home!$A$1&gt;=Leave[[#This Row],[Start Time]],Home!$A$1&lt;=Leave[[#This Row],[End Time]]),Home!$A$1,"No Aplica")</f>
        <v>No Aplica</v>
      </c>
      <c r="N1724" s="43" t="str">
        <f>Leave[[#This Row],[User Code (Owning User) (Usuario)]]&amp;Leave[[#This Row],[fecha activa]]</f>
        <v>MIE2025250723827No Aplica</v>
      </c>
    </row>
    <row r="1725" spans="1:14" x14ac:dyDescent="0.3">
      <c r="A1725" s="43" t="s">
        <v>465</v>
      </c>
      <c r="B1725" s="3">
        <v>45920</v>
      </c>
      <c r="C1725" s="3">
        <v>45920</v>
      </c>
      <c r="D1725" s="43" t="s">
        <v>1505</v>
      </c>
      <c r="E1725" s="43" t="s">
        <v>2164</v>
      </c>
      <c r="F1725" s="43" t="s">
        <v>2166</v>
      </c>
      <c r="G1725">
        <v>90</v>
      </c>
      <c r="H1725">
        <v>90</v>
      </c>
      <c r="I1725" s="43" t="s">
        <v>2165</v>
      </c>
      <c r="J1725" s="43" t="s">
        <v>1047</v>
      </c>
      <c r="K1725" s="43" t="s">
        <v>178</v>
      </c>
      <c r="L1725" s="43" t="str">
        <f>IF(AND(Home!$A$1&gt;=Leave[[#This Row],[Start Time]],Home!$A$1&lt;=Leave[[#This Row],[End Time]]),"Aplica","No Aplica")</f>
        <v>No Aplica</v>
      </c>
      <c r="M1725" s="43" t="str">
        <f>IF(AND(Home!$A$1&gt;=Leave[[#This Row],[Start Time]],Home!$A$1&lt;=Leave[[#This Row],[End Time]]),Home!$A$1,"No Aplica")</f>
        <v>No Aplica</v>
      </c>
      <c r="N1725" s="43" t="str">
        <f>Leave[[#This Row],[User Code (Owning User) (Usuario)]]&amp;Leave[[#This Row],[fecha activa]]</f>
        <v>MIE2025250723827No Aplica</v>
      </c>
    </row>
    <row r="1726" spans="1:14" x14ac:dyDescent="0.3">
      <c r="A1726" s="43" t="s">
        <v>465</v>
      </c>
      <c r="B1726" s="3">
        <v>45913</v>
      </c>
      <c r="C1726" s="3">
        <v>45913</v>
      </c>
      <c r="D1726" s="43" t="s">
        <v>1459</v>
      </c>
      <c r="E1726" s="43" t="s">
        <v>2164</v>
      </c>
      <c r="F1726" s="43" t="s">
        <v>2166</v>
      </c>
      <c r="G1726">
        <v>90</v>
      </c>
      <c r="H1726">
        <v>90</v>
      </c>
      <c r="I1726" s="43" t="s">
        <v>2165</v>
      </c>
      <c r="J1726" s="43" t="s">
        <v>1047</v>
      </c>
      <c r="K1726" s="43" t="s">
        <v>178</v>
      </c>
      <c r="L1726" s="43" t="str">
        <f>IF(AND(Home!$A$1&gt;=Leave[[#This Row],[Start Time]],Home!$A$1&lt;=Leave[[#This Row],[End Time]]),"Aplica","No Aplica")</f>
        <v>No Aplica</v>
      </c>
      <c r="M1726" s="43" t="str">
        <f>IF(AND(Home!$A$1&gt;=Leave[[#This Row],[Start Time]],Home!$A$1&lt;=Leave[[#This Row],[End Time]]),Home!$A$1,"No Aplica")</f>
        <v>No Aplica</v>
      </c>
      <c r="N1726" s="43" t="str">
        <f>Leave[[#This Row],[User Code (Owning User) (Usuario)]]&amp;Leave[[#This Row],[fecha activa]]</f>
        <v>MIE2025250723827No Aplica</v>
      </c>
    </row>
    <row r="1727" spans="1:14" x14ac:dyDescent="0.3">
      <c r="A1727" s="43" t="s">
        <v>465</v>
      </c>
      <c r="B1727" s="3">
        <v>45921</v>
      </c>
      <c r="C1727" s="3">
        <v>45921</v>
      </c>
      <c r="D1727" s="43" t="s">
        <v>495</v>
      </c>
      <c r="E1727" s="43" t="s">
        <v>2164</v>
      </c>
      <c r="F1727" s="43" t="s">
        <v>2166</v>
      </c>
      <c r="G1727">
        <v>1410</v>
      </c>
      <c r="H1727">
        <v>540</v>
      </c>
      <c r="I1727" s="43" t="s">
        <v>2165</v>
      </c>
      <c r="J1727" s="43" t="s">
        <v>1047</v>
      </c>
      <c r="K1727" s="43" t="s">
        <v>178</v>
      </c>
      <c r="L1727" s="43" t="str">
        <f>IF(AND(Home!$A$1&gt;=Leave[[#This Row],[Start Time]],Home!$A$1&lt;=Leave[[#This Row],[End Time]]),"Aplica","No Aplica")</f>
        <v>No Aplica</v>
      </c>
      <c r="M1727" s="43" t="str">
        <f>IF(AND(Home!$A$1&gt;=Leave[[#This Row],[Start Time]],Home!$A$1&lt;=Leave[[#This Row],[End Time]]),Home!$A$1,"No Aplica")</f>
        <v>No Aplica</v>
      </c>
      <c r="N1727" s="43" t="str">
        <f>Leave[[#This Row],[User Code (Owning User) (Usuario)]]&amp;Leave[[#This Row],[fecha activa]]</f>
        <v>MIE2025250723827No Aplica</v>
      </c>
    </row>
    <row r="1728" spans="1:14" x14ac:dyDescent="0.3">
      <c r="A1728" s="43" t="s">
        <v>465</v>
      </c>
      <c r="B1728" s="3">
        <v>45914</v>
      </c>
      <c r="C1728" s="3">
        <v>45914</v>
      </c>
      <c r="D1728" s="43" t="s">
        <v>498</v>
      </c>
      <c r="E1728" s="43" t="s">
        <v>2164</v>
      </c>
      <c r="F1728" s="43" t="s">
        <v>2166</v>
      </c>
      <c r="G1728">
        <v>1410</v>
      </c>
      <c r="H1728">
        <v>540</v>
      </c>
      <c r="I1728" s="43" t="s">
        <v>2165</v>
      </c>
      <c r="J1728" s="43" t="s">
        <v>1047</v>
      </c>
      <c r="K1728" s="43" t="s">
        <v>178</v>
      </c>
      <c r="L1728" s="43" t="str">
        <f>IF(AND(Home!$A$1&gt;=Leave[[#This Row],[Start Time]],Home!$A$1&lt;=Leave[[#This Row],[End Time]]),"Aplica","No Aplica")</f>
        <v>No Aplica</v>
      </c>
      <c r="M1728" s="43" t="str">
        <f>IF(AND(Home!$A$1&gt;=Leave[[#This Row],[Start Time]],Home!$A$1&lt;=Leave[[#This Row],[End Time]]),Home!$A$1,"No Aplica")</f>
        <v>No Aplica</v>
      </c>
      <c r="N1728" s="43" t="str">
        <f>Leave[[#This Row],[User Code (Owning User) (Usuario)]]&amp;Leave[[#This Row],[fecha activa]]</f>
        <v>MIE2025250723827No Aplica</v>
      </c>
    </row>
    <row r="1729" spans="1:14" x14ac:dyDescent="0.3">
      <c r="A1729" s="43" t="s">
        <v>465</v>
      </c>
      <c r="B1729" s="3">
        <v>45907</v>
      </c>
      <c r="C1729" s="3">
        <v>45907</v>
      </c>
      <c r="D1729" s="43" t="s">
        <v>498</v>
      </c>
      <c r="E1729" s="43" t="s">
        <v>2164</v>
      </c>
      <c r="F1729" s="43" t="s">
        <v>2166</v>
      </c>
      <c r="G1729">
        <v>1410</v>
      </c>
      <c r="H1729">
        <v>540</v>
      </c>
      <c r="I1729" s="43" t="s">
        <v>2165</v>
      </c>
      <c r="J1729" s="43" t="s">
        <v>1047</v>
      </c>
      <c r="K1729" s="43" t="s">
        <v>178</v>
      </c>
      <c r="L1729" s="43" t="str">
        <f>IF(AND(Home!$A$1&gt;=Leave[[#This Row],[Start Time]],Home!$A$1&lt;=Leave[[#This Row],[End Time]]),"Aplica","No Aplica")</f>
        <v>No Aplica</v>
      </c>
      <c r="M1729" s="43" t="str">
        <f>IF(AND(Home!$A$1&gt;=Leave[[#This Row],[Start Time]],Home!$A$1&lt;=Leave[[#This Row],[End Time]]),Home!$A$1,"No Aplica")</f>
        <v>No Aplica</v>
      </c>
      <c r="N1729" s="43" t="str">
        <f>Leave[[#This Row],[User Code (Owning User) (Usuario)]]&amp;Leave[[#This Row],[fecha activa]]</f>
        <v>MIE2025250723827No Aplica</v>
      </c>
    </row>
    <row r="1730" spans="1:14" x14ac:dyDescent="0.3">
      <c r="A1730" s="43" t="s">
        <v>468</v>
      </c>
      <c r="B1730" s="3">
        <v>45921</v>
      </c>
      <c r="C1730" s="3">
        <v>45921</v>
      </c>
      <c r="D1730" s="43" t="s">
        <v>467</v>
      </c>
      <c r="E1730" s="43" t="s">
        <v>1781</v>
      </c>
      <c r="F1730" s="43" t="s">
        <v>1783</v>
      </c>
      <c r="G1730">
        <v>540</v>
      </c>
      <c r="H1730">
        <v>540</v>
      </c>
      <c r="I1730" s="43" t="s">
        <v>1782</v>
      </c>
      <c r="J1730" s="43" t="s">
        <v>2768</v>
      </c>
      <c r="K1730" s="43" t="s">
        <v>178</v>
      </c>
      <c r="L1730" s="43" t="str">
        <f>IF(AND(Home!$A$1&gt;=Leave[[#This Row],[Start Time]],Home!$A$1&lt;=Leave[[#This Row],[End Time]]),"Aplica","No Aplica")</f>
        <v>No Aplica</v>
      </c>
      <c r="M1730" s="43" t="str">
        <f>IF(AND(Home!$A$1&gt;=Leave[[#This Row],[Start Time]],Home!$A$1&lt;=Leave[[#This Row],[End Time]]),Home!$A$1,"No Aplica")</f>
        <v>No Aplica</v>
      </c>
      <c r="N1730" s="43" t="str">
        <f>Leave[[#This Row],[User Code (Owning User) (Usuario)]]&amp;Leave[[#This Row],[fecha activa]]</f>
        <v>MIE2025130523033No Aplica</v>
      </c>
    </row>
    <row r="1731" spans="1:14" x14ac:dyDescent="0.3">
      <c r="A1731" s="43" t="s">
        <v>468</v>
      </c>
      <c r="B1731" s="3">
        <v>45914</v>
      </c>
      <c r="C1731" s="3">
        <v>45914</v>
      </c>
      <c r="D1731" s="43" t="s">
        <v>467</v>
      </c>
      <c r="E1731" s="43" t="s">
        <v>1781</v>
      </c>
      <c r="F1731" s="43" t="s">
        <v>1783</v>
      </c>
      <c r="G1731">
        <v>540</v>
      </c>
      <c r="H1731">
        <v>540</v>
      </c>
      <c r="I1731" s="43" t="s">
        <v>1782</v>
      </c>
      <c r="J1731" s="43" t="s">
        <v>2768</v>
      </c>
      <c r="K1731" s="43" t="s">
        <v>178</v>
      </c>
      <c r="L1731" s="43" t="str">
        <f>IF(AND(Home!$A$1&gt;=Leave[[#This Row],[Start Time]],Home!$A$1&lt;=Leave[[#This Row],[End Time]]),"Aplica","No Aplica")</f>
        <v>No Aplica</v>
      </c>
      <c r="M1731" s="43" t="str">
        <f>IF(AND(Home!$A$1&gt;=Leave[[#This Row],[Start Time]],Home!$A$1&lt;=Leave[[#This Row],[End Time]]),Home!$A$1,"No Aplica")</f>
        <v>No Aplica</v>
      </c>
      <c r="N1731" s="43" t="str">
        <f>Leave[[#This Row],[User Code (Owning User) (Usuario)]]&amp;Leave[[#This Row],[fecha activa]]</f>
        <v>MIE2025130523033No Aplica</v>
      </c>
    </row>
    <row r="1732" spans="1:14" x14ac:dyDescent="0.3">
      <c r="A1732" s="43" t="s">
        <v>468</v>
      </c>
      <c r="B1732" s="3">
        <v>45907</v>
      </c>
      <c r="C1732" s="3">
        <v>45907</v>
      </c>
      <c r="D1732" s="43" t="s">
        <v>467</v>
      </c>
      <c r="E1732" s="43" t="s">
        <v>1781</v>
      </c>
      <c r="F1732" s="43" t="s">
        <v>1783</v>
      </c>
      <c r="G1732">
        <v>540</v>
      </c>
      <c r="H1732">
        <v>540</v>
      </c>
      <c r="I1732" s="43" t="s">
        <v>1782</v>
      </c>
      <c r="J1732" s="43" t="s">
        <v>2768</v>
      </c>
      <c r="K1732" s="43" t="s">
        <v>178</v>
      </c>
      <c r="L1732" s="43" t="str">
        <f>IF(AND(Home!$A$1&gt;=Leave[[#This Row],[Start Time]],Home!$A$1&lt;=Leave[[#This Row],[End Time]]),"Aplica","No Aplica")</f>
        <v>No Aplica</v>
      </c>
      <c r="M1732" s="43" t="str">
        <f>IF(AND(Home!$A$1&gt;=Leave[[#This Row],[Start Time]],Home!$A$1&lt;=Leave[[#This Row],[End Time]]),Home!$A$1,"No Aplica")</f>
        <v>No Aplica</v>
      </c>
      <c r="N1732" s="43" t="str">
        <f>Leave[[#This Row],[User Code (Owning User) (Usuario)]]&amp;Leave[[#This Row],[fecha activa]]</f>
        <v>MIE2025130523033No Aplica</v>
      </c>
    </row>
    <row r="1733" spans="1:14" x14ac:dyDescent="0.3">
      <c r="A1733" s="43" t="s">
        <v>465</v>
      </c>
      <c r="B1733" s="3">
        <v>45930</v>
      </c>
      <c r="C1733" s="3">
        <v>45930</v>
      </c>
      <c r="D1733" s="43" t="s">
        <v>712</v>
      </c>
      <c r="E1733" s="43" t="s">
        <v>500</v>
      </c>
      <c r="F1733" s="43" t="s">
        <v>501</v>
      </c>
      <c r="G1733">
        <v>60</v>
      </c>
      <c r="H1733">
        <v>60</v>
      </c>
      <c r="I1733" s="43" t="s">
        <v>1175</v>
      </c>
      <c r="J1733" s="43" t="s">
        <v>1863</v>
      </c>
      <c r="K1733" s="43" t="s">
        <v>179</v>
      </c>
      <c r="L1733" s="43" t="str">
        <f>IF(AND(Home!$A$1&gt;=Leave[[#This Row],[Start Time]],Home!$A$1&lt;=Leave[[#This Row],[End Time]]),"Aplica","No Aplica")</f>
        <v>No Aplica</v>
      </c>
      <c r="M1733" s="43" t="str">
        <f>IF(AND(Home!$A$1&gt;=Leave[[#This Row],[Start Time]],Home!$A$1&lt;=Leave[[#This Row],[End Time]]),Home!$A$1,"No Aplica")</f>
        <v>No Aplica</v>
      </c>
      <c r="N1733" s="43" t="str">
        <f>Leave[[#This Row],[User Code (Owning User) (Usuario)]]&amp;Leave[[#This Row],[fecha activa]]</f>
        <v>MIE2024140314681No Aplica</v>
      </c>
    </row>
    <row r="1734" spans="1:14" x14ac:dyDescent="0.3">
      <c r="A1734" s="43" t="s">
        <v>465</v>
      </c>
      <c r="B1734" s="3">
        <v>45918</v>
      </c>
      <c r="C1734" s="3">
        <v>45918</v>
      </c>
      <c r="D1734" s="43" t="s">
        <v>3436</v>
      </c>
      <c r="E1734" s="43" t="s">
        <v>500</v>
      </c>
      <c r="F1734" s="43" t="s">
        <v>501</v>
      </c>
      <c r="G1734">
        <v>60</v>
      </c>
      <c r="H1734">
        <v>60</v>
      </c>
      <c r="I1734" s="43" t="s">
        <v>1175</v>
      </c>
      <c r="J1734" s="43" t="s">
        <v>1863</v>
      </c>
      <c r="K1734" s="43" t="s">
        <v>179</v>
      </c>
      <c r="L1734" s="43" t="str">
        <f>IF(AND(Home!$A$1&gt;=Leave[[#This Row],[Start Time]],Home!$A$1&lt;=Leave[[#This Row],[End Time]]),"Aplica","No Aplica")</f>
        <v>No Aplica</v>
      </c>
      <c r="M1734" s="43" t="str">
        <f>IF(AND(Home!$A$1&gt;=Leave[[#This Row],[Start Time]],Home!$A$1&lt;=Leave[[#This Row],[End Time]]),Home!$A$1,"No Aplica")</f>
        <v>No Aplica</v>
      </c>
      <c r="N1734" s="43" t="str">
        <f>Leave[[#This Row],[User Code (Owning User) (Usuario)]]&amp;Leave[[#This Row],[fecha activa]]</f>
        <v>MIE2024140314681No Aplica</v>
      </c>
    </row>
    <row r="1735" spans="1:14" x14ac:dyDescent="0.3">
      <c r="A1735" s="43" t="s">
        <v>465</v>
      </c>
      <c r="B1735" s="3">
        <v>45917</v>
      </c>
      <c r="C1735" s="3">
        <v>45917</v>
      </c>
      <c r="D1735" s="43" t="s">
        <v>712</v>
      </c>
      <c r="E1735" s="43" t="s">
        <v>500</v>
      </c>
      <c r="F1735" s="43" t="s">
        <v>501</v>
      </c>
      <c r="G1735">
        <v>120</v>
      </c>
      <c r="H1735">
        <v>120</v>
      </c>
      <c r="I1735" s="43" t="s">
        <v>1175</v>
      </c>
      <c r="J1735" s="43" t="s">
        <v>1863</v>
      </c>
      <c r="K1735" s="43" t="s">
        <v>179</v>
      </c>
      <c r="L1735" s="43" t="str">
        <f>IF(AND(Home!$A$1&gt;=Leave[[#This Row],[Start Time]],Home!$A$1&lt;=Leave[[#This Row],[End Time]]),"Aplica","No Aplica")</f>
        <v>No Aplica</v>
      </c>
      <c r="M1735" s="43" t="str">
        <f>IF(AND(Home!$A$1&gt;=Leave[[#This Row],[Start Time]],Home!$A$1&lt;=Leave[[#This Row],[End Time]]),Home!$A$1,"No Aplica")</f>
        <v>No Aplica</v>
      </c>
      <c r="N1735" s="43" t="str">
        <f>Leave[[#This Row],[User Code (Owning User) (Usuario)]]&amp;Leave[[#This Row],[fecha activa]]</f>
        <v>MIE2024140314681No Aplica</v>
      </c>
    </row>
    <row r="1736" spans="1:14" x14ac:dyDescent="0.3">
      <c r="A1736" s="43" t="s">
        <v>465</v>
      </c>
      <c r="B1736" s="3">
        <v>45926</v>
      </c>
      <c r="C1736" s="3">
        <v>45926</v>
      </c>
      <c r="D1736" s="43" t="s">
        <v>712</v>
      </c>
      <c r="E1736" s="43" t="s">
        <v>500</v>
      </c>
      <c r="F1736" s="43" t="s">
        <v>501</v>
      </c>
      <c r="G1736">
        <v>60</v>
      </c>
      <c r="H1736">
        <v>60</v>
      </c>
      <c r="I1736" s="43" t="s">
        <v>1175</v>
      </c>
      <c r="J1736" s="43" t="s">
        <v>1863</v>
      </c>
      <c r="K1736" s="43" t="s">
        <v>179</v>
      </c>
      <c r="L1736" s="43" t="str">
        <f>IF(AND(Home!$A$1&gt;=Leave[[#This Row],[Start Time]],Home!$A$1&lt;=Leave[[#This Row],[End Time]]),"Aplica","No Aplica")</f>
        <v>No Aplica</v>
      </c>
      <c r="M1736" s="43" t="str">
        <f>IF(AND(Home!$A$1&gt;=Leave[[#This Row],[Start Time]],Home!$A$1&lt;=Leave[[#This Row],[End Time]]),Home!$A$1,"No Aplica")</f>
        <v>No Aplica</v>
      </c>
      <c r="N1736" s="43" t="str">
        <f>Leave[[#This Row],[User Code (Owning User) (Usuario)]]&amp;Leave[[#This Row],[fecha activa]]</f>
        <v>MIE2024140314681No Aplica</v>
      </c>
    </row>
    <row r="1737" spans="1:14" x14ac:dyDescent="0.3">
      <c r="A1737" s="43" t="s">
        <v>465</v>
      </c>
      <c r="B1737" s="3">
        <v>45925</v>
      </c>
      <c r="C1737" s="3">
        <v>45925</v>
      </c>
      <c r="D1737" s="43" t="s">
        <v>712</v>
      </c>
      <c r="E1737" s="43" t="s">
        <v>500</v>
      </c>
      <c r="F1737" s="43" t="s">
        <v>501</v>
      </c>
      <c r="G1737">
        <v>60</v>
      </c>
      <c r="H1737">
        <v>60</v>
      </c>
      <c r="I1737" s="43" t="s">
        <v>1175</v>
      </c>
      <c r="J1737" s="43" t="s">
        <v>1863</v>
      </c>
      <c r="K1737" s="43" t="s">
        <v>179</v>
      </c>
      <c r="L1737" s="43" t="str">
        <f>IF(AND(Home!$A$1&gt;=Leave[[#This Row],[Start Time]],Home!$A$1&lt;=Leave[[#This Row],[End Time]]),"Aplica","No Aplica")</f>
        <v>No Aplica</v>
      </c>
      <c r="M1737" s="43" t="str">
        <f>IF(AND(Home!$A$1&gt;=Leave[[#This Row],[Start Time]],Home!$A$1&lt;=Leave[[#This Row],[End Time]]),Home!$A$1,"No Aplica")</f>
        <v>No Aplica</v>
      </c>
      <c r="N1737" s="43" t="str">
        <f>Leave[[#This Row],[User Code (Owning User) (Usuario)]]&amp;Leave[[#This Row],[fecha activa]]</f>
        <v>MIE2024140314681No Aplica</v>
      </c>
    </row>
    <row r="1738" spans="1:14" x14ac:dyDescent="0.3">
      <c r="A1738" s="43" t="s">
        <v>465</v>
      </c>
      <c r="B1738" s="3">
        <v>45924</v>
      </c>
      <c r="C1738" s="3">
        <v>45924</v>
      </c>
      <c r="D1738" s="43" t="s">
        <v>712</v>
      </c>
      <c r="E1738" s="43" t="s">
        <v>500</v>
      </c>
      <c r="F1738" s="43" t="s">
        <v>501</v>
      </c>
      <c r="G1738">
        <v>60</v>
      </c>
      <c r="H1738">
        <v>60</v>
      </c>
      <c r="I1738" s="43" t="s">
        <v>1175</v>
      </c>
      <c r="J1738" s="43" t="s">
        <v>1863</v>
      </c>
      <c r="K1738" s="43" t="s">
        <v>179</v>
      </c>
      <c r="L1738" s="43" t="str">
        <f>IF(AND(Home!$A$1&gt;=Leave[[#This Row],[Start Time]],Home!$A$1&lt;=Leave[[#This Row],[End Time]]),"Aplica","No Aplica")</f>
        <v>No Aplica</v>
      </c>
      <c r="M1738" s="43" t="str">
        <f>IF(AND(Home!$A$1&gt;=Leave[[#This Row],[Start Time]],Home!$A$1&lt;=Leave[[#This Row],[End Time]]),Home!$A$1,"No Aplica")</f>
        <v>No Aplica</v>
      </c>
      <c r="N1738" s="43" t="str">
        <f>Leave[[#This Row],[User Code (Owning User) (Usuario)]]&amp;Leave[[#This Row],[fecha activa]]</f>
        <v>MIE2024140314681No Aplica</v>
      </c>
    </row>
    <row r="1739" spans="1:14" x14ac:dyDescent="0.3">
      <c r="A1739" s="43" t="s">
        <v>465</v>
      </c>
      <c r="B1739" s="3">
        <v>45923</v>
      </c>
      <c r="C1739" s="3">
        <v>45923</v>
      </c>
      <c r="D1739" s="43" t="s">
        <v>712</v>
      </c>
      <c r="E1739" s="43" t="s">
        <v>500</v>
      </c>
      <c r="F1739" s="43" t="s">
        <v>501</v>
      </c>
      <c r="G1739">
        <v>60</v>
      </c>
      <c r="H1739">
        <v>60</v>
      </c>
      <c r="I1739" s="43" t="s">
        <v>1175</v>
      </c>
      <c r="J1739" s="43" t="s">
        <v>1863</v>
      </c>
      <c r="K1739" s="43" t="s">
        <v>179</v>
      </c>
      <c r="L1739" s="43" t="str">
        <f>IF(AND(Home!$A$1&gt;=Leave[[#This Row],[Start Time]],Home!$A$1&lt;=Leave[[#This Row],[End Time]]),"Aplica","No Aplica")</f>
        <v>No Aplica</v>
      </c>
      <c r="M1739" s="43" t="str">
        <f>IF(AND(Home!$A$1&gt;=Leave[[#This Row],[Start Time]],Home!$A$1&lt;=Leave[[#This Row],[End Time]]),Home!$A$1,"No Aplica")</f>
        <v>No Aplica</v>
      </c>
      <c r="N1739" s="43" t="str">
        <f>Leave[[#This Row],[User Code (Owning User) (Usuario)]]&amp;Leave[[#This Row],[fecha activa]]</f>
        <v>MIE2024140314681No Aplica</v>
      </c>
    </row>
    <row r="1740" spans="1:14" x14ac:dyDescent="0.3">
      <c r="A1740" s="43" t="s">
        <v>465</v>
      </c>
      <c r="B1740" s="3">
        <v>45928</v>
      </c>
      <c r="C1740" s="3">
        <v>45928</v>
      </c>
      <c r="D1740" s="43" t="s">
        <v>469</v>
      </c>
      <c r="E1740" s="43" t="s">
        <v>500</v>
      </c>
      <c r="F1740" s="43" t="s">
        <v>501</v>
      </c>
      <c r="G1740">
        <v>540</v>
      </c>
      <c r="H1740">
        <v>540</v>
      </c>
      <c r="I1740" s="43" t="s">
        <v>1175</v>
      </c>
      <c r="J1740" s="43" t="s">
        <v>1863</v>
      </c>
      <c r="K1740" s="43" t="s">
        <v>179</v>
      </c>
      <c r="L1740" s="43" t="str">
        <f>IF(AND(Home!$A$1&gt;=Leave[[#This Row],[Start Time]],Home!$A$1&lt;=Leave[[#This Row],[End Time]]),"Aplica","No Aplica")</f>
        <v>No Aplica</v>
      </c>
      <c r="M1740" s="43" t="str">
        <f>IF(AND(Home!$A$1&gt;=Leave[[#This Row],[Start Time]],Home!$A$1&lt;=Leave[[#This Row],[End Time]]),Home!$A$1,"No Aplica")</f>
        <v>No Aplica</v>
      </c>
      <c r="N1740" s="43" t="str">
        <f>Leave[[#This Row],[User Code (Owning User) (Usuario)]]&amp;Leave[[#This Row],[fecha activa]]</f>
        <v>MIE2024140314681No Aplica</v>
      </c>
    </row>
    <row r="1741" spans="1:14" x14ac:dyDescent="0.3">
      <c r="A1741" s="43" t="s">
        <v>465</v>
      </c>
      <c r="B1741" s="3">
        <v>45912</v>
      </c>
      <c r="C1741" s="3">
        <v>45912</v>
      </c>
      <c r="D1741" s="43" t="s">
        <v>3436</v>
      </c>
      <c r="E1741" s="43" t="s">
        <v>500</v>
      </c>
      <c r="F1741" s="43" t="s">
        <v>501</v>
      </c>
      <c r="G1741">
        <v>120</v>
      </c>
      <c r="H1741">
        <v>120</v>
      </c>
      <c r="I1741" s="43" t="s">
        <v>1175</v>
      </c>
      <c r="J1741" s="43" t="s">
        <v>1863</v>
      </c>
      <c r="K1741" s="43" t="s">
        <v>179</v>
      </c>
      <c r="L1741" s="43" t="str">
        <f>IF(AND(Home!$A$1&gt;=Leave[[#This Row],[Start Time]],Home!$A$1&lt;=Leave[[#This Row],[End Time]]),"Aplica","No Aplica")</f>
        <v>No Aplica</v>
      </c>
      <c r="M1741" s="43" t="str">
        <f>IF(AND(Home!$A$1&gt;=Leave[[#This Row],[Start Time]],Home!$A$1&lt;=Leave[[#This Row],[End Time]]),Home!$A$1,"No Aplica")</f>
        <v>No Aplica</v>
      </c>
      <c r="N1741" s="43" t="str">
        <f>Leave[[#This Row],[User Code (Owning User) (Usuario)]]&amp;Leave[[#This Row],[fecha activa]]</f>
        <v>MIE2024140314681No Aplica</v>
      </c>
    </row>
    <row r="1742" spans="1:14" x14ac:dyDescent="0.3">
      <c r="A1742" s="43" t="s">
        <v>476</v>
      </c>
      <c r="B1742" s="3">
        <v>45912</v>
      </c>
      <c r="C1742" s="3">
        <v>45912</v>
      </c>
      <c r="D1742" s="43" t="s">
        <v>3437</v>
      </c>
      <c r="E1742" s="43" t="s">
        <v>500</v>
      </c>
      <c r="F1742" s="43" t="s">
        <v>501</v>
      </c>
      <c r="G1742">
        <v>30</v>
      </c>
      <c r="H1742">
        <v>30</v>
      </c>
      <c r="I1742" s="43" t="s">
        <v>1175</v>
      </c>
      <c r="J1742" s="43" t="s">
        <v>1863</v>
      </c>
      <c r="K1742" s="43" t="s">
        <v>179</v>
      </c>
      <c r="L1742" s="43" t="str">
        <f>IF(AND(Home!$A$1&gt;=Leave[[#This Row],[Start Time]],Home!$A$1&lt;=Leave[[#This Row],[End Time]]),"Aplica","No Aplica")</f>
        <v>No Aplica</v>
      </c>
      <c r="M1742" s="43" t="str">
        <f>IF(AND(Home!$A$1&gt;=Leave[[#This Row],[Start Time]],Home!$A$1&lt;=Leave[[#This Row],[End Time]]),Home!$A$1,"No Aplica")</f>
        <v>No Aplica</v>
      </c>
      <c r="N1742" s="43" t="str">
        <f>Leave[[#This Row],[User Code (Owning User) (Usuario)]]&amp;Leave[[#This Row],[fecha activa]]</f>
        <v>MIE2024140314681No Aplica</v>
      </c>
    </row>
    <row r="1743" spans="1:14" x14ac:dyDescent="0.3">
      <c r="A1743" s="43" t="s">
        <v>465</v>
      </c>
      <c r="B1743" s="3">
        <v>45909</v>
      </c>
      <c r="C1743" s="3">
        <v>45909</v>
      </c>
      <c r="D1743" s="43" t="s">
        <v>842</v>
      </c>
      <c r="E1743" s="43" t="s">
        <v>500</v>
      </c>
      <c r="F1743" s="43" t="s">
        <v>501</v>
      </c>
      <c r="G1743">
        <v>120</v>
      </c>
      <c r="H1743">
        <v>120</v>
      </c>
      <c r="I1743" s="43" t="s">
        <v>1175</v>
      </c>
      <c r="J1743" s="43" t="s">
        <v>1863</v>
      </c>
      <c r="K1743" s="43" t="s">
        <v>179</v>
      </c>
      <c r="L1743" s="43" t="str">
        <f>IF(AND(Home!$A$1&gt;=Leave[[#This Row],[Start Time]],Home!$A$1&lt;=Leave[[#This Row],[End Time]]),"Aplica","No Aplica")</f>
        <v>No Aplica</v>
      </c>
      <c r="M1743" s="43" t="str">
        <f>IF(AND(Home!$A$1&gt;=Leave[[#This Row],[Start Time]],Home!$A$1&lt;=Leave[[#This Row],[End Time]]),Home!$A$1,"No Aplica")</f>
        <v>No Aplica</v>
      </c>
      <c r="N1743" s="43" t="str">
        <f>Leave[[#This Row],[User Code (Owning User) (Usuario)]]&amp;Leave[[#This Row],[fecha activa]]</f>
        <v>MIE2024140314681No Aplica</v>
      </c>
    </row>
    <row r="1744" spans="1:14" x14ac:dyDescent="0.3">
      <c r="A1744" s="43" t="s">
        <v>601</v>
      </c>
      <c r="B1744" s="3">
        <v>45908</v>
      </c>
      <c r="C1744" s="3">
        <v>45908</v>
      </c>
      <c r="D1744" s="43" t="s">
        <v>3252</v>
      </c>
      <c r="E1744" s="43" t="s">
        <v>500</v>
      </c>
      <c r="F1744" s="43" t="s">
        <v>501</v>
      </c>
      <c r="G1744">
        <v>210</v>
      </c>
      <c r="H1744">
        <v>210</v>
      </c>
      <c r="I1744" s="43" t="s">
        <v>1175</v>
      </c>
      <c r="J1744" s="43" t="s">
        <v>1863</v>
      </c>
      <c r="K1744" s="43" t="s">
        <v>179</v>
      </c>
      <c r="L1744" s="43" t="str">
        <f>IF(AND(Home!$A$1&gt;=Leave[[#This Row],[Start Time]],Home!$A$1&lt;=Leave[[#This Row],[End Time]]),"Aplica","No Aplica")</f>
        <v>No Aplica</v>
      </c>
      <c r="M1744" s="43" t="str">
        <f>IF(AND(Home!$A$1&gt;=Leave[[#This Row],[Start Time]],Home!$A$1&lt;=Leave[[#This Row],[End Time]]),Home!$A$1,"No Aplica")</f>
        <v>No Aplica</v>
      </c>
      <c r="N1744" s="43" t="str">
        <f>Leave[[#This Row],[User Code (Owning User) (Usuario)]]&amp;Leave[[#This Row],[fecha activa]]</f>
        <v>MIE2024140314681No Aplica</v>
      </c>
    </row>
    <row r="1745" spans="1:14" x14ac:dyDescent="0.3">
      <c r="A1745" s="43" t="s">
        <v>465</v>
      </c>
      <c r="B1745" s="3">
        <v>45920</v>
      </c>
      <c r="C1745" s="3">
        <v>45920</v>
      </c>
      <c r="D1745" s="43" t="s">
        <v>712</v>
      </c>
      <c r="E1745" s="43" t="s">
        <v>500</v>
      </c>
      <c r="F1745" s="43" t="s">
        <v>501</v>
      </c>
      <c r="G1745">
        <v>120</v>
      </c>
      <c r="H1745">
        <v>120</v>
      </c>
      <c r="I1745" s="43" t="s">
        <v>1175</v>
      </c>
      <c r="J1745" s="43" t="s">
        <v>1863</v>
      </c>
      <c r="K1745" s="43" t="s">
        <v>179</v>
      </c>
      <c r="L1745" s="43" t="str">
        <f>IF(AND(Home!$A$1&gt;=Leave[[#This Row],[Start Time]],Home!$A$1&lt;=Leave[[#This Row],[End Time]]),"Aplica","No Aplica")</f>
        <v>No Aplica</v>
      </c>
      <c r="M1745" s="43" t="str">
        <f>IF(AND(Home!$A$1&gt;=Leave[[#This Row],[Start Time]],Home!$A$1&lt;=Leave[[#This Row],[End Time]]),Home!$A$1,"No Aplica")</f>
        <v>No Aplica</v>
      </c>
      <c r="N1745" s="43" t="str">
        <f>Leave[[#This Row],[User Code (Owning User) (Usuario)]]&amp;Leave[[#This Row],[fecha activa]]</f>
        <v>MIE2024140314681No Aplica</v>
      </c>
    </row>
    <row r="1746" spans="1:14" x14ac:dyDescent="0.3">
      <c r="A1746" s="43" t="s">
        <v>465</v>
      </c>
      <c r="B1746" s="3">
        <v>45916</v>
      </c>
      <c r="C1746" s="3">
        <v>45916</v>
      </c>
      <c r="D1746" s="43" t="s">
        <v>712</v>
      </c>
      <c r="E1746" s="43" t="s">
        <v>500</v>
      </c>
      <c r="F1746" s="43" t="s">
        <v>501</v>
      </c>
      <c r="G1746">
        <v>120</v>
      </c>
      <c r="H1746">
        <v>120</v>
      </c>
      <c r="I1746" s="43" t="s">
        <v>1175</v>
      </c>
      <c r="J1746" s="43" t="s">
        <v>1863</v>
      </c>
      <c r="K1746" s="43" t="s">
        <v>179</v>
      </c>
      <c r="L1746" s="43" t="str">
        <f>IF(AND(Home!$A$1&gt;=Leave[[#This Row],[Start Time]],Home!$A$1&lt;=Leave[[#This Row],[End Time]]),"Aplica","No Aplica")</f>
        <v>No Aplica</v>
      </c>
      <c r="M1746" s="43" t="str">
        <f>IF(AND(Home!$A$1&gt;=Leave[[#This Row],[Start Time]],Home!$A$1&lt;=Leave[[#This Row],[End Time]]),Home!$A$1,"No Aplica")</f>
        <v>No Aplica</v>
      </c>
      <c r="N1746" s="43" t="str">
        <f>Leave[[#This Row],[User Code (Owning User) (Usuario)]]&amp;Leave[[#This Row],[fecha activa]]</f>
        <v>MIE2024140314681No Aplica</v>
      </c>
    </row>
    <row r="1747" spans="1:14" x14ac:dyDescent="0.3">
      <c r="A1747" s="43" t="s">
        <v>465</v>
      </c>
      <c r="B1747" s="3">
        <v>45921</v>
      </c>
      <c r="C1747" s="3">
        <v>45921</v>
      </c>
      <c r="D1747" s="43" t="s">
        <v>469</v>
      </c>
      <c r="E1747" s="43" t="s">
        <v>500</v>
      </c>
      <c r="F1747" s="43" t="s">
        <v>501</v>
      </c>
      <c r="G1747">
        <v>540</v>
      </c>
      <c r="H1747">
        <v>540</v>
      </c>
      <c r="I1747" s="43" t="s">
        <v>1175</v>
      </c>
      <c r="J1747" s="43" t="s">
        <v>1863</v>
      </c>
      <c r="K1747" s="43" t="s">
        <v>179</v>
      </c>
      <c r="L1747" s="43" t="str">
        <f>IF(AND(Home!$A$1&gt;=Leave[[#This Row],[Start Time]],Home!$A$1&lt;=Leave[[#This Row],[End Time]]),"Aplica","No Aplica")</f>
        <v>No Aplica</v>
      </c>
      <c r="M1747" s="43" t="str">
        <f>IF(AND(Home!$A$1&gt;=Leave[[#This Row],[Start Time]],Home!$A$1&lt;=Leave[[#This Row],[End Time]]),Home!$A$1,"No Aplica")</f>
        <v>No Aplica</v>
      </c>
      <c r="N1747" s="43" t="str">
        <f>Leave[[#This Row],[User Code (Owning User) (Usuario)]]&amp;Leave[[#This Row],[fecha activa]]</f>
        <v>MIE2024140314681No Aplica</v>
      </c>
    </row>
    <row r="1748" spans="1:14" x14ac:dyDescent="0.3">
      <c r="A1748" s="43" t="s">
        <v>465</v>
      </c>
      <c r="B1748" s="3">
        <v>45902</v>
      </c>
      <c r="C1748" s="3">
        <v>45902</v>
      </c>
      <c r="D1748" s="43" t="s">
        <v>712</v>
      </c>
      <c r="E1748" s="43" t="s">
        <v>500</v>
      </c>
      <c r="F1748" s="43" t="s">
        <v>501</v>
      </c>
      <c r="G1748">
        <v>150</v>
      </c>
      <c r="H1748">
        <v>150</v>
      </c>
      <c r="I1748" s="43" t="s">
        <v>1175</v>
      </c>
      <c r="J1748" s="43" t="s">
        <v>1863</v>
      </c>
      <c r="K1748" s="43" t="s">
        <v>179</v>
      </c>
      <c r="L1748" s="43" t="str">
        <f>IF(AND(Home!$A$1&gt;=Leave[[#This Row],[Start Time]],Home!$A$1&lt;=Leave[[#This Row],[End Time]]),"Aplica","No Aplica")</f>
        <v>No Aplica</v>
      </c>
      <c r="M1748" s="43" t="str">
        <f>IF(AND(Home!$A$1&gt;=Leave[[#This Row],[Start Time]],Home!$A$1&lt;=Leave[[#This Row],[End Time]]),Home!$A$1,"No Aplica")</f>
        <v>No Aplica</v>
      </c>
      <c r="N1748" s="43" t="str">
        <f>Leave[[#This Row],[User Code (Owning User) (Usuario)]]&amp;Leave[[#This Row],[fecha activa]]</f>
        <v>MIE2024140314681No Aplica</v>
      </c>
    </row>
    <row r="1749" spans="1:14" x14ac:dyDescent="0.3">
      <c r="A1749" s="43" t="s">
        <v>465</v>
      </c>
      <c r="B1749" s="3">
        <v>45913</v>
      </c>
      <c r="C1749" s="3">
        <v>45913</v>
      </c>
      <c r="D1749" s="43" t="s">
        <v>712</v>
      </c>
      <c r="E1749" s="43" t="s">
        <v>500</v>
      </c>
      <c r="F1749" s="43" t="s">
        <v>501</v>
      </c>
      <c r="G1749">
        <v>120</v>
      </c>
      <c r="H1749">
        <v>120</v>
      </c>
      <c r="I1749" s="43" t="s">
        <v>1175</v>
      </c>
      <c r="J1749" s="43" t="s">
        <v>1863</v>
      </c>
      <c r="K1749" s="43" t="s">
        <v>179</v>
      </c>
      <c r="L1749" s="43" t="str">
        <f>IF(AND(Home!$A$1&gt;=Leave[[#This Row],[Start Time]],Home!$A$1&lt;=Leave[[#This Row],[End Time]]),"Aplica","No Aplica")</f>
        <v>No Aplica</v>
      </c>
      <c r="M1749" s="43" t="str">
        <f>IF(AND(Home!$A$1&gt;=Leave[[#This Row],[Start Time]],Home!$A$1&lt;=Leave[[#This Row],[End Time]]),Home!$A$1,"No Aplica")</f>
        <v>No Aplica</v>
      </c>
      <c r="N1749" s="43" t="str">
        <f>Leave[[#This Row],[User Code (Owning User) (Usuario)]]&amp;Leave[[#This Row],[fecha activa]]</f>
        <v>MIE2024140314681No Aplica</v>
      </c>
    </row>
    <row r="1750" spans="1:14" x14ac:dyDescent="0.3">
      <c r="A1750" s="43" t="s">
        <v>465</v>
      </c>
      <c r="B1750" s="3">
        <v>45909</v>
      </c>
      <c r="C1750" s="3">
        <v>45909</v>
      </c>
      <c r="D1750" s="43" t="s">
        <v>712</v>
      </c>
      <c r="E1750" s="43" t="s">
        <v>500</v>
      </c>
      <c r="F1750" s="43" t="s">
        <v>501</v>
      </c>
      <c r="G1750">
        <v>120</v>
      </c>
      <c r="H1750">
        <v>120</v>
      </c>
      <c r="I1750" s="43" t="s">
        <v>1175</v>
      </c>
      <c r="J1750" s="43" t="s">
        <v>1863</v>
      </c>
      <c r="K1750" s="43" t="s">
        <v>179</v>
      </c>
      <c r="L1750" s="43" t="str">
        <f>IF(AND(Home!$A$1&gt;=Leave[[#This Row],[Start Time]],Home!$A$1&lt;=Leave[[#This Row],[End Time]]),"Aplica","No Aplica")</f>
        <v>No Aplica</v>
      </c>
      <c r="M1750" s="43" t="str">
        <f>IF(AND(Home!$A$1&gt;=Leave[[#This Row],[Start Time]],Home!$A$1&lt;=Leave[[#This Row],[End Time]]),Home!$A$1,"No Aplica")</f>
        <v>No Aplica</v>
      </c>
      <c r="N1750" s="43" t="str">
        <f>Leave[[#This Row],[User Code (Owning User) (Usuario)]]&amp;Leave[[#This Row],[fecha activa]]</f>
        <v>MIE2024140314681No Aplica</v>
      </c>
    </row>
    <row r="1751" spans="1:14" x14ac:dyDescent="0.3">
      <c r="A1751" s="43" t="s">
        <v>465</v>
      </c>
      <c r="B1751" s="3">
        <v>45914</v>
      </c>
      <c r="C1751" s="3">
        <v>45914</v>
      </c>
      <c r="D1751" s="43" t="s">
        <v>469</v>
      </c>
      <c r="E1751" s="43" t="s">
        <v>500</v>
      </c>
      <c r="F1751" s="43" t="s">
        <v>501</v>
      </c>
      <c r="G1751">
        <v>540</v>
      </c>
      <c r="H1751">
        <v>540</v>
      </c>
      <c r="I1751" s="43" t="s">
        <v>1175</v>
      </c>
      <c r="J1751" s="43" t="s">
        <v>1863</v>
      </c>
      <c r="K1751" s="43" t="s">
        <v>179</v>
      </c>
      <c r="L1751" s="43" t="str">
        <f>IF(AND(Home!$A$1&gt;=Leave[[#This Row],[Start Time]],Home!$A$1&lt;=Leave[[#This Row],[End Time]]),"Aplica","No Aplica")</f>
        <v>No Aplica</v>
      </c>
      <c r="M1751" s="43" t="str">
        <f>IF(AND(Home!$A$1&gt;=Leave[[#This Row],[Start Time]],Home!$A$1&lt;=Leave[[#This Row],[End Time]]),Home!$A$1,"No Aplica")</f>
        <v>No Aplica</v>
      </c>
      <c r="N1751" s="43" t="str">
        <f>Leave[[#This Row],[User Code (Owning User) (Usuario)]]&amp;Leave[[#This Row],[fecha activa]]</f>
        <v>MIE2024140314681No Aplica</v>
      </c>
    </row>
    <row r="1752" spans="1:14" x14ac:dyDescent="0.3">
      <c r="A1752" s="43" t="s">
        <v>476</v>
      </c>
      <c r="B1752" s="3">
        <v>45905</v>
      </c>
      <c r="C1752" s="3">
        <v>45905</v>
      </c>
      <c r="D1752" s="43" t="s">
        <v>491</v>
      </c>
      <c r="E1752" s="43" t="s">
        <v>500</v>
      </c>
      <c r="F1752" s="43" t="s">
        <v>501</v>
      </c>
      <c r="G1752">
        <v>30</v>
      </c>
      <c r="H1752">
        <v>30</v>
      </c>
      <c r="I1752" s="43" t="s">
        <v>1175</v>
      </c>
      <c r="J1752" s="43" t="s">
        <v>1863</v>
      </c>
      <c r="K1752" s="43" t="s">
        <v>179</v>
      </c>
      <c r="L1752" s="43" t="str">
        <f>IF(AND(Home!$A$1&gt;=Leave[[#This Row],[Start Time]],Home!$A$1&lt;=Leave[[#This Row],[End Time]]),"Aplica","No Aplica")</f>
        <v>No Aplica</v>
      </c>
      <c r="M1752" s="43" t="str">
        <f>IF(AND(Home!$A$1&gt;=Leave[[#This Row],[Start Time]],Home!$A$1&lt;=Leave[[#This Row],[End Time]]),Home!$A$1,"No Aplica")</f>
        <v>No Aplica</v>
      </c>
      <c r="N1752" s="43" t="str">
        <f>Leave[[#This Row],[User Code (Owning User) (Usuario)]]&amp;Leave[[#This Row],[fecha activa]]</f>
        <v>MIE2024140314681No Aplica</v>
      </c>
    </row>
    <row r="1753" spans="1:14" x14ac:dyDescent="0.3">
      <c r="A1753" s="43" t="s">
        <v>476</v>
      </c>
      <c r="B1753" s="3">
        <v>45904</v>
      </c>
      <c r="C1753" s="3">
        <v>45904</v>
      </c>
      <c r="D1753" s="43" t="s">
        <v>491</v>
      </c>
      <c r="E1753" s="43" t="s">
        <v>500</v>
      </c>
      <c r="F1753" s="43" t="s">
        <v>501</v>
      </c>
      <c r="G1753">
        <v>30</v>
      </c>
      <c r="H1753">
        <v>30</v>
      </c>
      <c r="I1753" s="43" t="s">
        <v>1175</v>
      </c>
      <c r="J1753" s="43" t="s">
        <v>1863</v>
      </c>
      <c r="K1753" s="43" t="s">
        <v>179</v>
      </c>
      <c r="L1753" s="43" t="str">
        <f>IF(AND(Home!$A$1&gt;=Leave[[#This Row],[Start Time]],Home!$A$1&lt;=Leave[[#This Row],[End Time]]),"Aplica","No Aplica")</f>
        <v>No Aplica</v>
      </c>
      <c r="M1753" s="43" t="str">
        <f>IF(AND(Home!$A$1&gt;=Leave[[#This Row],[Start Time]],Home!$A$1&lt;=Leave[[#This Row],[End Time]]),Home!$A$1,"No Aplica")</f>
        <v>No Aplica</v>
      </c>
      <c r="N1753" s="43" t="str">
        <f>Leave[[#This Row],[User Code (Owning User) (Usuario)]]&amp;Leave[[#This Row],[fecha activa]]</f>
        <v>MIE2024140314681No Aplica</v>
      </c>
    </row>
    <row r="1754" spans="1:14" x14ac:dyDescent="0.3">
      <c r="A1754" s="43" t="s">
        <v>476</v>
      </c>
      <c r="B1754" s="3">
        <v>45903</v>
      </c>
      <c r="C1754" s="3">
        <v>45903</v>
      </c>
      <c r="D1754" s="43" t="s">
        <v>491</v>
      </c>
      <c r="E1754" s="43" t="s">
        <v>500</v>
      </c>
      <c r="F1754" s="43" t="s">
        <v>501</v>
      </c>
      <c r="G1754">
        <v>30</v>
      </c>
      <c r="H1754">
        <v>30</v>
      </c>
      <c r="I1754" s="43" t="s">
        <v>1175</v>
      </c>
      <c r="J1754" s="43" t="s">
        <v>1863</v>
      </c>
      <c r="K1754" s="43" t="s">
        <v>179</v>
      </c>
      <c r="L1754" s="43" t="str">
        <f>IF(AND(Home!$A$1&gt;=Leave[[#This Row],[Start Time]],Home!$A$1&lt;=Leave[[#This Row],[End Time]]),"Aplica","No Aplica")</f>
        <v>No Aplica</v>
      </c>
      <c r="M1754" s="43" t="str">
        <f>IF(AND(Home!$A$1&gt;=Leave[[#This Row],[Start Time]],Home!$A$1&lt;=Leave[[#This Row],[End Time]]),Home!$A$1,"No Aplica")</f>
        <v>No Aplica</v>
      </c>
      <c r="N1754" s="43" t="str">
        <f>Leave[[#This Row],[User Code (Owning User) (Usuario)]]&amp;Leave[[#This Row],[fecha activa]]</f>
        <v>MIE2024140314681No Aplica</v>
      </c>
    </row>
    <row r="1755" spans="1:14" x14ac:dyDescent="0.3">
      <c r="A1755" s="43" t="s">
        <v>476</v>
      </c>
      <c r="B1755" s="3">
        <v>45902</v>
      </c>
      <c r="C1755" s="3">
        <v>45902</v>
      </c>
      <c r="D1755" s="43" t="s">
        <v>491</v>
      </c>
      <c r="E1755" s="43" t="s">
        <v>500</v>
      </c>
      <c r="F1755" s="43" t="s">
        <v>501</v>
      </c>
      <c r="G1755">
        <v>30</v>
      </c>
      <c r="H1755">
        <v>30</v>
      </c>
      <c r="I1755" s="43" t="s">
        <v>1175</v>
      </c>
      <c r="J1755" s="43" t="s">
        <v>1863</v>
      </c>
      <c r="K1755" s="43" t="s">
        <v>179</v>
      </c>
      <c r="L1755" s="43" t="str">
        <f>IF(AND(Home!$A$1&gt;=Leave[[#This Row],[Start Time]],Home!$A$1&lt;=Leave[[#This Row],[End Time]]),"Aplica","No Aplica")</f>
        <v>No Aplica</v>
      </c>
      <c r="M1755" s="43" t="str">
        <f>IF(AND(Home!$A$1&gt;=Leave[[#This Row],[Start Time]],Home!$A$1&lt;=Leave[[#This Row],[End Time]]),Home!$A$1,"No Aplica")</f>
        <v>No Aplica</v>
      </c>
      <c r="N1755" s="43" t="str">
        <f>Leave[[#This Row],[User Code (Owning User) (Usuario)]]&amp;Leave[[#This Row],[fecha activa]]</f>
        <v>MIE2024140314681No Aplica</v>
      </c>
    </row>
    <row r="1756" spans="1:14" x14ac:dyDescent="0.3">
      <c r="A1756" s="43" t="s">
        <v>476</v>
      </c>
      <c r="B1756" s="3">
        <v>45901</v>
      </c>
      <c r="C1756" s="3">
        <v>45901</v>
      </c>
      <c r="D1756" s="43" t="s">
        <v>491</v>
      </c>
      <c r="E1756" s="43" t="s">
        <v>500</v>
      </c>
      <c r="F1756" s="43" t="s">
        <v>501</v>
      </c>
      <c r="G1756">
        <v>30</v>
      </c>
      <c r="H1756">
        <v>30</v>
      </c>
      <c r="I1756" s="43" t="s">
        <v>1175</v>
      </c>
      <c r="J1756" s="43" t="s">
        <v>1863</v>
      </c>
      <c r="K1756" s="43" t="s">
        <v>179</v>
      </c>
      <c r="L1756" s="43" t="str">
        <f>IF(AND(Home!$A$1&gt;=Leave[[#This Row],[Start Time]],Home!$A$1&lt;=Leave[[#This Row],[End Time]]),"Aplica","No Aplica")</f>
        <v>No Aplica</v>
      </c>
      <c r="M1756" s="43" t="str">
        <f>IF(AND(Home!$A$1&gt;=Leave[[#This Row],[Start Time]],Home!$A$1&lt;=Leave[[#This Row],[End Time]]),Home!$A$1,"No Aplica")</f>
        <v>No Aplica</v>
      </c>
      <c r="N1756" s="43" t="str">
        <f>Leave[[#This Row],[User Code (Owning User) (Usuario)]]&amp;Leave[[#This Row],[fecha activa]]</f>
        <v>MIE2024140314681No Aplica</v>
      </c>
    </row>
    <row r="1757" spans="1:14" x14ac:dyDescent="0.3">
      <c r="A1757" s="43" t="s">
        <v>465</v>
      </c>
      <c r="B1757" s="3">
        <v>45906</v>
      </c>
      <c r="C1757" s="3">
        <v>45906</v>
      </c>
      <c r="D1757" s="43" t="s">
        <v>712</v>
      </c>
      <c r="E1757" s="43" t="s">
        <v>500</v>
      </c>
      <c r="F1757" s="43" t="s">
        <v>501</v>
      </c>
      <c r="G1757">
        <v>240</v>
      </c>
      <c r="H1757">
        <v>240</v>
      </c>
      <c r="I1757" s="43" t="s">
        <v>1175</v>
      </c>
      <c r="J1757" s="43" t="s">
        <v>1863</v>
      </c>
      <c r="K1757" s="43" t="s">
        <v>179</v>
      </c>
      <c r="L1757" s="43" t="str">
        <f>IF(AND(Home!$A$1&gt;=Leave[[#This Row],[Start Time]],Home!$A$1&lt;=Leave[[#This Row],[End Time]]),"Aplica","No Aplica")</f>
        <v>No Aplica</v>
      </c>
      <c r="M1757" s="43" t="str">
        <f>IF(AND(Home!$A$1&gt;=Leave[[#This Row],[Start Time]],Home!$A$1&lt;=Leave[[#This Row],[End Time]]),Home!$A$1,"No Aplica")</f>
        <v>No Aplica</v>
      </c>
      <c r="N1757" s="43" t="str">
        <f>Leave[[#This Row],[User Code (Owning User) (Usuario)]]&amp;Leave[[#This Row],[fecha activa]]</f>
        <v>MIE2024140314681No Aplica</v>
      </c>
    </row>
    <row r="1758" spans="1:14" x14ac:dyDescent="0.3">
      <c r="A1758" s="43" t="s">
        <v>476</v>
      </c>
      <c r="B1758" s="3">
        <v>45906</v>
      </c>
      <c r="C1758" s="3">
        <v>45906</v>
      </c>
      <c r="D1758" s="43" t="s">
        <v>491</v>
      </c>
      <c r="E1758" s="43" t="s">
        <v>500</v>
      </c>
      <c r="F1758" s="43" t="s">
        <v>501</v>
      </c>
      <c r="G1758">
        <v>60</v>
      </c>
      <c r="H1758">
        <v>60</v>
      </c>
      <c r="I1758" s="43" t="s">
        <v>1175</v>
      </c>
      <c r="J1758" s="43" t="s">
        <v>1863</v>
      </c>
      <c r="K1758" s="43" t="s">
        <v>179</v>
      </c>
      <c r="L1758" s="43" t="str">
        <f>IF(AND(Home!$A$1&gt;=Leave[[#This Row],[Start Time]],Home!$A$1&lt;=Leave[[#This Row],[End Time]]),"Aplica","No Aplica")</f>
        <v>No Aplica</v>
      </c>
      <c r="M1758" s="43" t="str">
        <f>IF(AND(Home!$A$1&gt;=Leave[[#This Row],[Start Time]],Home!$A$1&lt;=Leave[[#This Row],[End Time]]),Home!$A$1,"No Aplica")</f>
        <v>No Aplica</v>
      </c>
      <c r="N1758" s="43" t="str">
        <f>Leave[[#This Row],[User Code (Owning User) (Usuario)]]&amp;Leave[[#This Row],[fecha activa]]</f>
        <v>MIE2024140314681No Aplica</v>
      </c>
    </row>
    <row r="1759" spans="1:14" x14ac:dyDescent="0.3">
      <c r="A1759" s="43" t="s">
        <v>465</v>
      </c>
      <c r="B1759" s="3">
        <v>45907</v>
      </c>
      <c r="C1759" s="3">
        <v>45907</v>
      </c>
      <c r="D1759" s="43" t="s">
        <v>469</v>
      </c>
      <c r="E1759" s="43" t="s">
        <v>500</v>
      </c>
      <c r="F1759" s="43" t="s">
        <v>501</v>
      </c>
      <c r="G1759">
        <v>540</v>
      </c>
      <c r="H1759">
        <v>540</v>
      </c>
      <c r="I1759" s="43" t="s">
        <v>1175</v>
      </c>
      <c r="J1759" s="43" t="s">
        <v>1863</v>
      </c>
      <c r="K1759" s="43" t="s">
        <v>179</v>
      </c>
      <c r="L1759" s="43" t="str">
        <f>IF(AND(Home!$A$1&gt;=Leave[[#This Row],[Start Time]],Home!$A$1&lt;=Leave[[#This Row],[End Time]]),"Aplica","No Aplica")</f>
        <v>No Aplica</v>
      </c>
      <c r="M1759" s="43" t="str">
        <f>IF(AND(Home!$A$1&gt;=Leave[[#This Row],[Start Time]],Home!$A$1&lt;=Leave[[#This Row],[End Time]]),Home!$A$1,"No Aplica")</f>
        <v>No Aplica</v>
      </c>
      <c r="N1759" s="43" t="str">
        <f>Leave[[#This Row],[User Code (Owning User) (Usuario)]]&amp;Leave[[#This Row],[fecha activa]]</f>
        <v>MIE2024140314681No Aplica</v>
      </c>
    </row>
    <row r="1760" spans="1:14" x14ac:dyDescent="0.3">
      <c r="A1760" s="43" t="s">
        <v>468</v>
      </c>
      <c r="B1760" s="3">
        <v>45924</v>
      </c>
      <c r="C1760" s="3">
        <v>45924</v>
      </c>
      <c r="D1760" s="43" t="s">
        <v>467</v>
      </c>
      <c r="E1760" s="43" t="s">
        <v>827</v>
      </c>
      <c r="F1760" s="43" t="s">
        <v>828</v>
      </c>
      <c r="G1760">
        <v>600</v>
      </c>
      <c r="H1760">
        <v>540</v>
      </c>
      <c r="I1760" s="43" t="s">
        <v>1067</v>
      </c>
      <c r="J1760" s="43" t="s">
        <v>1487</v>
      </c>
      <c r="K1760" s="43" t="s">
        <v>177</v>
      </c>
      <c r="L1760" s="43" t="str">
        <f>IF(AND(Home!$A$1&gt;=Leave[[#This Row],[Start Time]],Home!$A$1&lt;=Leave[[#This Row],[End Time]]),"Aplica","No Aplica")</f>
        <v>No Aplica</v>
      </c>
      <c r="M1760" s="43" t="str">
        <f>IF(AND(Home!$A$1&gt;=Leave[[#This Row],[Start Time]],Home!$A$1&lt;=Leave[[#This Row],[End Time]]),Home!$A$1,"No Aplica")</f>
        <v>No Aplica</v>
      </c>
      <c r="N1760" s="43" t="str">
        <f>Leave[[#This Row],[User Code (Owning User) (Usuario)]]&amp;Leave[[#This Row],[fecha activa]]</f>
        <v>MIE2024291118486No Aplica</v>
      </c>
    </row>
    <row r="1761" spans="1:14" x14ac:dyDescent="0.3">
      <c r="A1761" s="43" t="s">
        <v>1757</v>
      </c>
      <c r="B1761" s="3">
        <v>45908</v>
      </c>
      <c r="C1761" s="3">
        <v>45908</v>
      </c>
      <c r="D1761" s="43" t="s">
        <v>3173</v>
      </c>
      <c r="E1761" s="43" t="s">
        <v>827</v>
      </c>
      <c r="F1761" s="43" t="s">
        <v>828</v>
      </c>
      <c r="G1761">
        <v>480</v>
      </c>
      <c r="H1761">
        <v>480</v>
      </c>
      <c r="I1761" s="43" t="s">
        <v>1067</v>
      </c>
      <c r="J1761" s="43" t="s">
        <v>1487</v>
      </c>
      <c r="K1761" s="43" t="s">
        <v>177</v>
      </c>
      <c r="L1761" s="43" t="str">
        <f>IF(AND(Home!$A$1&gt;=Leave[[#This Row],[Start Time]],Home!$A$1&lt;=Leave[[#This Row],[End Time]]),"Aplica","No Aplica")</f>
        <v>No Aplica</v>
      </c>
      <c r="M1761" s="43" t="str">
        <f>IF(AND(Home!$A$1&gt;=Leave[[#This Row],[Start Time]],Home!$A$1&lt;=Leave[[#This Row],[End Time]]),Home!$A$1,"No Aplica")</f>
        <v>No Aplica</v>
      </c>
      <c r="N1761" s="43" t="str">
        <f>Leave[[#This Row],[User Code (Owning User) (Usuario)]]&amp;Leave[[#This Row],[fecha activa]]</f>
        <v>MIE2024291118486No Aplica</v>
      </c>
    </row>
    <row r="1762" spans="1:14" x14ac:dyDescent="0.3">
      <c r="A1762" s="43" t="s">
        <v>468</v>
      </c>
      <c r="B1762" s="3">
        <v>45917</v>
      </c>
      <c r="C1762" s="3">
        <v>45917</v>
      </c>
      <c r="D1762" s="43" t="s">
        <v>467</v>
      </c>
      <c r="E1762" s="43" t="s">
        <v>827</v>
      </c>
      <c r="F1762" s="43" t="s">
        <v>828</v>
      </c>
      <c r="G1762">
        <v>540</v>
      </c>
      <c r="H1762">
        <v>540</v>
      </c>
      <c r="I1762" s="43" t="s">
        <v>1067</v>
      </c>
      <c r="J1762" s="43" t="s">
        <v>1487</v>
      </c>
      <c r="K1762" s="43" t="s">
        <v>177</v>
      </c>
      <c r="L1762" s="43" t="str">
        <f>IF(AND(Home!$A$1&gt;=Leave[[#This Row],[Start Time]],Home!$A$1&lt;=Leave[[#This Row],[End Time]]),"Aplica","No Aplica")</f>
        <v>No Aplica</v>
      </c>
      <c r="M1762" s="43" t="str">
        <f>IF(AND(Home!$A$1&gt;=Leave[[#This Row],[Start Time]],Home!$A$1&lt;=Leave[[#This Row],[End Time]]),Home!$A$1,"No Aplica")</f>
        <v>No Aplica</v>
      </c>
      <c r="N1762" s="43" t="str">
        <f>Leave[[#This Row],[User Code (Owning User) (Usuario)]]&amp;Leave[[#This Row],[fecha activa]]</f>
        <v>MIE2024291118486No Aplica</v>
      </c>
    </row>
    <row r="1763" spans="1:14" x14ac:dyDescent="0.3">
      <c r="A1763" s="43" t="s">
        <v>468</v>
      </c>
      <c r="B1763" s="3">
        <v>45910</v>
      </c>
      <c r="C1763" s="3">
        <v>45910</v>
      </c>
      <c r="D1763" s="43" t="s">
        <v>467</v>
      </c>
      <c r="E1763" s="43" t="s">
        <v>827</v>
      </c>
      <c r="F1763" s="43" t="s">
        <v>828</v>
      </c>
      <c r="G1763">
        <v>540</v>
      </c>
      <c r="H1763">
        <v>540</v>
      </c>
      <c r="I1763" s="43" t="s">
        <v>1067</v>
      </c>
      <c r="J1763" s="43" t="s">
        <v>1487</v>
      </c>
      <c r="K1763" s="43" t="s">
        <v>177</v>
      </c>
      <c r="L1763" s="43" t="str">
        <f>IF(AND(Home!$A$1&gt;=Leave[[#This Row],[Start Time]],Home!$A$1&lt;=Leave[[#This Row],[End Time]]),"Aplica","No Aplica")</f>
        <v>No Aplica</v>
      </c>
      <c r="M1763" s="43" t="str">
        <f>IF(AND(Home!$A$1&gt;=Leave[[#This Row],[Start Time]],Home!$A$1&lt;=Leave[[#This Row],[End Time]]),Home!$A$1,"No Aplica")</f>
        <v>No Aplica</v>
      </c>
      <c r="N1763" s="43" t="str">
        <f>Leave[[#This Row],[User Code (Owning User) (Usuario)]]&amp;Leave[[#This Row],[fecha activa]]</f>
        <v>MIE2024291118486No Aplica</v>
      </c>
    </row>
    <row r="1764" spans="1:14" x14ac:dyDescent="0.3">
      <c r="A1764" s="43" t="s">
        <v>468</v>
      </c>
      <c r="B1764" s="3">
        <v>45903</v>
      </c>
      <c r="C1764" s="3">
        <v>45903</v>
      </c>
      <c r="D1764" s="43" t="s">
        <v>467</v>
      </c>
      <c r="E1764" s="43" t="s">
        <v>827</v>
      </c>
      <c r="F1764" s="43" t="s">
        <v>828</v>
      </c>
      <c r="G1764">
        <v>540</v>
      </c>
      <c r="H1764">
        <v>540</v>
      </c>
      <c r="I1764" s="43" t="s">
        <v>1067</v>
      </c>
      <c r="J1764" s="43" t="s">
        <v>1487</v>
      </c>
      <c r="K1764" s="43" t="s">
        <v>177</v>
      </c>
      <c r="L1764" s="43" t="str">
        <f>IF(AND(Home!$A$1&gt;=Leave[[#This Row],[Start Time]],Home!$A$1&lt;=Leave[[#This Row],[End Time]]),"Aplica","No Aplica")</f>
        <v>No Aplica</v>
      </c>
      <c r="M1764" s="43" t="str">
        <f>IF(AND(Home!$A$1&gt;=Leave[[#This Row],[Start Time]],Home!$A$1&lt;=Leave[[#This Row],[End Time]]),Home!$A$1,"No Aplica")</f>
        <v>No Aplica</v>
      </c>
      <c r="N1764" s="43" t="str">
        <f>Leave[[#This Row],[User Code (Owning User) (Usuario)]]&amp;Leave[[#This Row],[fecha activa]]</f>
        <v>MIE2024291118486No Aplica</v>
      </c>
    </row>
    <row r="1765" spans="1:14" x14ac:dyDescent="0.3">
      <c r="A1765" s="43" t="s">
        <v>468</v>
      </c>
      <c r="B1765" s="3">
        <v>45928</v>
      </c>
      <c r="C1765" s="3">
        <v>45928</v>
      </c>
      <c r="D1765" s="43" t="s">
        <v>3530</v>
      </c>
      <c r="E1765" s="43" t="s">
        <v>2180</v>
      </c>
      <c r="F1765" s="43" t="s">
        <v>2182</v>
      </c>
      <c r="G1765">
        <v>540</v>
      </c>
      <c r="H1765">
        <v>540</v>
      </c>
      <c r="I1765" s="43" t="s">
        <v>2181</v>
      </c>
      <c r="J1765" s="43" t="s">
        <v>1990</v>
      </c>
      <c r="K1765" s="43" t="s">
        <v>178</v>
      </c>
      <c r="L1765" s="43" t="str">
        <f>IF(AND(Home!$A$1&gt;=Leave[[#This Row],[Start Time]],Home!$A$1&lt;=Leave[[#This Row],[End Time]]),"Aplica","No Aplica")</f>
        <v>No Aplica</v>
      </c>
      <c r="M1765" s="43" t="str">
        <f>IF(AND(Home!$A$1&gt;=Leave[[#This Row],[Start Time]],Home!$A$1&lt;=Leave[[#This Row],[End Time]]),Home!$A$1,"No Aplica")</f>
        <v>No Aplica</v>
      </c>
      <c r="N1765" s="43" t="str">
        <f>Leave[[#This Row],[User Code (Owning User) (Usuario)]]&amp;Leave[[#This Row],[fecha activa]]</f>
        <v>MIE2025280723851No Aplica</v>
      </c>
    </row>
    <row r="1766" spans="1:14" x14ac:dyDescent="0.3">
      <c r="A1766" s="43" t="s">
        <v>471</v>
      </c>
      <c r="B1766" s="3">
        <v>45927</v>
      </c>
      <c r="C1766" s="3">
        <v>45927</v>
      </c>
      <c r="D1766" s="43" t="s">
        <v>621</v>
      </c>
      <c r="E1766" s="43" t="s">
        <v>2180</v>
      </c>
      <c r="F1766" s="43" t="s">
        <v>2182</v>
      </c>
      <c r="G1766">
        <v>300</v>
      </c>
      <c r="H1766">
        <v>300</v>
      </c>
      <c r="I1766" s="43" t="s">
        <v>2181</v>
      </c>
      <c r="J1766" s="43" t="s">
        <v>1990</v>
      </c>
      <c r="K1766" s="43" t="s">
        <v>178</v>
      </c>
      <c r="L1766" s="43" t="str">
        <f>IF(AND(Home!$A$1&gt;=Leave[[#This Row],[Start Time]],Home!$A$1&lt;=Leave[[#This Row],[End Time]]),"Aplica","No Aplica")</f>
        <v>No Aplica</v>
      </c>
      <c r="M1766" s="43" t="str">
        <f>IF(AND(Home!$A$1&gt;=Leave[[#This Row],[Start Time]],Home!$A$1&lt;=Leave[[#This Row],[End Time]]),Home!$A$1,"No Aplica")</f>
        <v>No Aplica</v>
      </c>
      <c r="N1766" s="43" t="str">
        <f>Leave[[#This Row],[User Code (Owning User) (Usuario)]]&amp;Leave[[#This Row],[fecha activa]]</f>
        <v>MIE2025280723851No Aplica</v>
      </c>
    </row>
    <row r="1767" spans="1:14" x14ac:dyDescent="0.3">
      <c r="A1767" s="43" t="s">
        <v>471</v>
      </c>
      <c r="B1767" s="3">
        <v>45920</v>
      </c>
      <c r="C1767" s="3">
        <v>45920</v>
      </c>
      <c r="D1767" s="43" t="s">
        <v>3186</v>
      </c>
      <c r="E1767" s="43" t="s">
        <v>2180</v>
      </c>
      <c r="F1767" s="43" t="s">
        <v>2182</v>
      </c>
      <c r="G1767">
        <v>300</v>
      </c>
      <c r="H1767">
        <v>300</v>
      </c>
      <c r="I1767" s="43" t="s">
        <v>2181</v>
      </c>
      <c r="J1767" s="43" t="s">
        <v>1990</v>
      </c>
      <c r="K1767" s="43" t="s">
        <v>178</v>
      </c>
      <c r="L1767" s="43" t="str">
        <f>IF(AND(Home!$A$1&gt;=Leave[[#This Row],[Start Time]],Home!$A$1&lt;=Leave[[#This Row],[End Time]]),"Aplica","No Aplica")</f>
        <v>No Aplica</v>
      </c>
      <c r="M1767" s="43" t="str">
        <f>IF(AND(Home!$A$1&gt;=Leave[[#This Row],[Start Time]],Home!$A$1&lt;=Leave[[#This Row],[End Time]]),Home!$A$1,"No Aplica")</f>
        <v>No Aplica</v>
      </c>
      <c r="N1767" s="43" t="str">
        <f>Leave[[#This Row],[User Code (Owning User) (Usuario)]]&amp;Leave[[#This Row],[fecha activa]]</f>
        <v>MIE2025280723851No Aplica</v>
      </c>
    </row>
    <row r="1768" spans="1:14" x14ac:dyDescent="0.3">
      <c r="A1768" s="43" t="s">
        <v>468</v>
      </c>
      <c r="B1768" s="3">
        <v>45921</v>
      </c>
      <c r="C1768" s="3">
        <v>45921</v>
      </c>
      <c r="D1768" s="43" t="s">
        <v>3187</v>
      </c>
      <c r="E1768" s="43" t="s">
        <v>2180</v>
      </c>
      <c r="F1768" s="43" t="s">
        <v>2182</v>
      </c>
      <c r="G1768">
        <v>540</v>
      </c>
      <c r="H1768">
        <v>540</v>
      </c>
      <c r="I1768" s="43" t="s">
        <v>2181</v>
      </c>
      <c r="J1768" s="43" t="s">
        <v>1990</v>
      </c>
      <c r="K1768" s="43" t="s">
        <v>178</v>
      </c>
      <c r="L1768" s="43" t="str">
        <f>IF(AND(Home!$A$1&gt;=Leave[[#This Row],[Start Time]],Home!$A$1&lt;=Leave[[#This Row],[End Time]]),"Aplica","No Aplica")</f>
        <v>No Aplica</v>
      </c>
      <c r="M1768" s="43" t="str">
        <f>IF(AND(Home!$A$1&gt;=Leave[[#This Row],[Start Time]],Home!$A$1&lt;=Leave[[#This Row],[End Time]]),Home!$A$1,"No Aplica")</f>
        <v>No Aplica</v>
      </c>
      <c r="N1768" s="43" t="str">
        <f>Leave[[#This Row],[User Code (Owning User) (Usuario)]]&amp;Leave[[#This Row],[fecha activa]]</f>
        <v>MIE2025280723851No Aplica</v>
      </c>
    </row>
    <row r="1769" spans="1:14" x14ac:dyDescent="0.3">
      <c r="A1769" s="43" t="s">
        <v>471</v>
      </c>
      <c r="B1769" s="3">
        <v>45902</v>
      </c>
      <c r="C1769" s="3">
        <v>45902</v>
      </c>
      <c r="D1769" s="43" t="s">
        <v>1864</v>
      </c>
      <c r="E1769" s="43" t="s">
        <v>2180</v>
      </c>
      <c r="F1769" s="43" t="s">
        <v>2182</v>
      </c>
      <c r="G1769">
        <v>300</v>
      </c>
      <c r="H1769">
        <v>300</v>
      </c>
      <c r="I1769" s="43" t="s">
        <v>2181</v>
      </c>
      <c r="J1769" s="43" t="s">
        <v>1990</v>
      </c>
      <c r="K1769" s="43" t="s">
        <v>178</v>
      </c>
      <c r="L1769" s="43" t="str">
        <f>IF(AND(Home!$A$1&gt;=Leave[[#This Row],[Start Time]],Home!$A$1&lt;=Leave[[#This Row],[End Time]]),"Aplica","No Aplica")</f>
        <v>No Aplica</v>
      </c>
      <c r="M1769" s="43" t="str">
        <f>IF(AND(Home!$A$1&gt;=Leave[[#This Row],[Start Time]],Home!$A$1&lt;=Leave[[#This Row],[End Time]]),Home!$A$1,"No Aplica")</f>
        <v>No Aplica</v>
      </c>
      <c r="N1769" s="43" t="str">
        <f>Leave[[#This Row],[User Code (Owning User) (Usuario)]]&amp;Leave[[#This Row],[fecha activa]]</f>
        <v>MIE2025280723851No Aplica</v>
      </c>
    </row>
    <row r="1770" spans="1:14" x14ac:dyDescent="0.3">
      <c r="A1770" s="43" t="s">
        <v>468</v>
      </c>
      <c r="B1770" s="3">
        <v>45907</v>
      </c>
      <c r="C1770" s="3">
        <v>45907</v>
      </c>
      <c r="D1770" s="43" t="s">
        <v>2445</v>
      </c>
      <c r="E1770" s="43" t="s">
        <v>2180</v>
      </c>
      <c r="F1770" s="43" t="s">
        <v>2182</v>
      </c>
      <c r="G1770">
        <v>540</v>
      </c>
      <c r="H1770">
        <v>540</v>
      </c>
      <c r="I1770" s="43" t="s">
        <v>2181</v>
      </c>
      <c r="J1770" s="43" t="s">
        <v>1990</v>
      </c>
      <c r="K1770" s="43" t="s">
        <v>178</v>
      </c>
      <c r="L1770" s="43" t="str">
        <f>IF(AND(Home!$A$1&gt;=Leave[[#This Row],[Start Time]],Home!$A$1&lt;=Leave[[#This Row],[End Time]]),"Aplica","No Aplica")</f>
        <v>No Aplica</v>
      </c>
      <c r="M1770" s="43" t="str">
        <f>IF(AND(Home!$A$1&gt;=Leave[[#This Row],[Start Time]],Home!$A$1&lt;=Leave[[#This Row],[End Time]]),Home!$A$1,"No Aplica")</f>
        <v>No Aplica</v>
      </c>
      <c r="N1770" s="43" t="str">
        <f>Leave[[#This Row],[User Code (Owning User) (Usuario)]]&amp;Leave[[#This Row],[fecha activa]]</f>
        <v>MIE2025280723851No Aplica</v>
      </c>
    </row>
    <row r="1771" spans="1:14" x14ac:dyDescent="0.3">
      <c r="A1771" s="43" t="s">
        <v>471</v>
      </c>
      <c r="B1771" s="3">
        <v>45906</v>
      </c>
      <c r="C1771" s="3">
        <v>45906</v>
      </c>
      <c r="D1771" s="43" t="s">
        <v>671</v>
      </c>
      <c r="E1771" s="43" t="s">
        <v>2180</v>
      </c>
      <c r="F1771" s="43" t="s">
        <v>2182</v>
      </c>
      <c r="G1771">
        <v>300</v>
      </c>
      <c r="H1771">
        <v>300</v>
      </c>
      <c r="I1771" s="43" t="s">
        <v>2181</v>
      </c>
      <c r="J1771" s="43" t="s">
        <v>1990</v>
      </c>
      <c r="K1771" s="43" t="s">
        <v>178</v>
      </c>
      <c r="L1771" s="43" t="str">
        <f>IF(AND(Home!$A$1&gt;=Leave[[#This Row],[Start Time]],Home!$A$1&lt;=Leave[[#This Row],[End Time]]),"Aplica","No Aplica")</f>
        <v>No Aplica</v>
      </c>
      <c r="M1771" s="43" t="str">
        <f>IF(AND(Home!$A$1&gt;=Leave[[#This Row],[Start Time]],Home!$A$1&lt;=Leave[[#This Row],[End Time]]),Home!$A$1,"No Aplica")</f>
        <v>No Aplica</v>
      </c>
      <c r="N1771" s="43" t="str">
        <f>Leave[[#This Row],[User Code (Owning User) (Usuario)]]&amp;Leave[[#This Row],[fecha activa]]</f>
        <v>MIE2025280723851No Aplica</v>
      </c>
    </row>
    <row r="1772" spans="1:14" x14ac:dyDescent="0.3">
      <c r="A1772" s="43" t="s">
        <v>471</v>
      </c>
      <c r="B1772" s="3">
        <v>45908</v>
      </c>
      <c r="C1772" s="3">
        <v>45908</v>
      </c>
      <c r="D1772" s="43" t="s">
        <v>3239</v>
      </c>
      <c r="E1772" s="43" t="s">
        <v>2347</v>
      </c>
      <c r="F1772" s="43" t="s">
        <v>2349</v>
      </c>
      <c r="G1772">
        <v>90</v>
      </c>
      <c r="H1772">
        <v>90</v>
      </c>
      <c r="I1772" s="43" t="s">
        <v>2348</v>
      </c>
      <c r="J1772" s="43" t="s">
        <v>1128</v>
      </c>
      <c r="K1772" s="43" t="s">
        <v>178</v>
      </c>
      <c r="L1772" s="43" t="str">
        <f>IF(AND(Home!$A$1&gt;=Leave[[#This Row],[Start Time]],Home!$A$1&lt;=Leave[[#This Row],[End Time]]),"Aplica","No Aplica")</f>
        <v>No Aplica</v>
      </c>
      <c r="M1772" s="43" t="str">
        <f>IF(AND(Home!$A$1&gt;=Leave[[#This Row],[Start Time]],Home!$A$1&lt;=Leave[[#This Row],[End Time]]),Home!$A$1,"No Aplica")</f>
        <v>No Aplica</v>
      </c>
      <c r="N1772" s="43" t="str">
        <f>Leave[[#This Row],[User Code (Owning User) (Usuario)]]&amp;Leave[[#This Row],[fecha activa]]</f>
        <v>MIE2025080823987No Aplica</v>
      </c>
    </row>
    <row r="1773" spans="1:14" x14ac:dyDescent="0.3">
      <c r="A1773" s="43" t="s">
        <v>471</v>
      </c>
      <c r="B1773" s="3">
        <v>45903</v>
      </c>
      <c r="C1773" s="3">
        <v>45903</v>
      </c>
      <c r="D1773" s="43" t="s">
        <v>2858</v>
      </c>
      <c r="E1773" s="43" t="s">
        <v>2347</v>
      </c>
      <c r="F1773" s="43" t="s">
        <v>2349</v>
      </c>
      <c r="G1773">
        <v>300</v>
      </c>
      <c r="H1773">
        <v>300</v>
      </c>
      <c r="I1773" s="43" t="s">
        <v>2348</v>
      </c>
      <c r="J1773" s="43" t="s">
        <v>1128</v>
      </c>
      <c r="K1773" s="43" t="s">
        <v>178</v>
      </c>
      <c r="L1773" s="43" t="str">
        <f>IF(AND(Home!$A$1&gt;=Leave[[#This Row],[Start Time]],Home!$A$1&lt;=Leave[[#This Row],[End Time]]),"Aplica","No Aplica")</f>
        <v>No Aplica</v>
      </c>
      <c r="M1773" s="43" t="str">
        <f>IF(AND(Home!$A$1&gt;=Leave[[#This Row],[Start Time]],Home!$A$1&lt;=Leave[[#This Row],[End Time]]),Home!$A$1,"No Aplica")</f>
        <v>No Aplica</v>
      </c>
      <c r="N1773" s="43" t="str">
        <f>Leave[[#This Row],[User Code (Owning User) (Usuario)]]&amp;Leave[[#This Row],[fecha activa]]</f>
        <v>MIE2025080823987No Aplica</v>
      </c>
    </row>
    <row r="1774" spans="1:14" x14ac:dyDescent="0.3">
      <c r="A1774" s="43" t="s">
        <v>468</v>
      </c>
      <c r="B1774" s="3">
        <v>45904</v>
      </c>
      <c r="C1774" s="3">
        <v>45904</v>
      </c>
      <c r="D1774" s="43" t="s">
        <v>469</v>
      </c>
      <c r="E1774" s="43" t="s">
        <v>2347</v>
      </c>
      <c r="F1774" s="43" t="s">
        <v>2349</v>
      </c>
      <c r="G1774">
        <v>480</v>
      </c>
      <c r="H1774">
        <v>480</v>
      </c>
      <c r="I1774" s="43" t="s">
        <v>2348</v>
      </c>
      <c r="J1774" s="43" t="s">
        <v>1128</v>
      </c>
      <c r="K1774" s="43" t="s">
        <v>178</v>
      </c>
      <c r="L1774" s="43" t="str">
        <f>IF(AND(Home!$A$1&gt;=Leave[[#This Row],[Start Time]],Home!$A$1&lt;=Leave[[#This Row],[End Time]]),"Aplica","No Aplica")</f>
        <v>No Aplica</v>
      </c>
      <c r="M1774" s="43" t="str">
        <f>IF(AND(Home!$A$1&gt;=Leave[[#This Row],[Start Time]],Home!$A$1&lt;=Leave[[#This Row],[End Time]]),Home!$A$1,"No Aplica")</f>
        <v>No Aplica</v>
      </c>
      <c r="N1774" s="43" t="str">
        <f>Leave[[#This Row],[User Code (Owning User) (Usuario)]]&amp;Leave[[#This Row],[fecha activa]]</f>
        <v>MIE2025080823987No Aplica</v>
      </c>
    </row>
    <row r="1775" spans="1:14" x14ac:dyDescent="0.3">
      <c r="A1775" s="43" t="s">
        <v>465</v>
      </c>
      <c r="B1775" s="3">
        <v>45926</v>
      </c>
      <c r="C1775" s="3">
        <v>45926</v>
      </c>
      <c r="D1775" s="43" t="s">
        <v>2299</v>
      </c>
      <c r="E1775" s="43" t="s">
        <v>1596</v>
      </c>
      <c r="F1775" s="43" t="s">
        <v>1598</v>
      </c>
      <c r="G1775">
        <v>60</v>
      </c>
      <c r="H1775">
        <v>60</v>
      </c>
      <c r="I1775" s="43" t="s">
        <v>1597</v>
      </c>
      <c r="J1775" s="43" t="s">
        <v>1487</v>
      </c>
      <c r="K1775" s="43" t="s">
        <v>177</v>
      </c>
      <c r="L1775" s="43" t="str">
        <f>IF(AND(Home!$A$1&gt;=Leave[[#This Row],[Start Time]],Home!$A$1&lt;=Leave[[#This Row],[End Time]]),"Aplica","No Aplica")</f>
        <v>No Aplica</v>
      </c>
      <c r="M1775" s="43" t="str">
        <f>IF(AND(Home!$A$1&gt;=Leave[[#This Row],[Start Time]],Home!$A$1&lt;=Leave[[#This Row],[End Time]]),Home!$A$1,"No Aplica")</f>
        <v>No Aplica</v>
      </c>
      <c r="N1775" s="43" t="str">
        <f>Leave[[#This Row],[User Code (Owning User) (Usuario)]]&amp;Leave[[#This Row],[fecha activa]]</f>
        <v>MIE2025020422053No Aplica</v>
      </c>
    </row>
    <row r="1776" spans="1:14" x14ac:dyDescent="0.3">
      <c r="A1776" s="43" t="s">
        <v>465</v>
      </c>
      <c r="B1776" s="3">
        <v>45925</v>
      </c>
      <c r="C1776" s="3">
        <v>45925</v>
      </c>
      <c r="D1776" s="43" t="s">
        <v>2299</v>
      </c>
      <c r="E1776" s="43" t="s">
        <v>1596</v>
      </c>
      <c r="F1776" s="43" t="s">
        <v>1598</v>
      </c>
      <c r="G1776">
        <v>60</v>
      </c>
      <c r="H1776">
        <v>60</v>
      </c>
      <c r="I1776" s="43" t="s">
        <v>1597</v>
      </c>
      <c r="J1776" s="43" t="s">
        <v>1487</v>
      </c>
      <c r="K1776" s="43" t="s">
        <v>177</v>
      </c>
      <c r="L1776" s="43" t="str">
        <f>IF(AND(Home!$A$1&gt;=Leave[[#This Row],[Start Time]],Home!$A$1&lt;=Leave[[#This Row],[End Time]]),"Aplica","No Aplica")</f>
        <v>No Aplica</v>
      </c>
      <c r="M1776" s="43" t="str">
        <f>IF(AND(Home!$A$1&gt;=Leave[[#This Row],[Start Time]],Home!$A$1&lt;=Leave[[#This Row],[End Time]]),Home!$A$1,"No Aplica")</f>
        <v>No Aplica</v>
      </c>
      <c r="N1776" s="43" t="str">
        <f>Leave[[#This Row],[User Code (Owning User) (Usuario)]]&amp;Leave[[#This Row],[fecha activa]]</f>
        <v>MIE2025020422053No Aplica</v>
      </c>
    </row>
    <row r="1777" spans="1:14" x14ac:dyDescent="0.3">
      <c r="A1777" s="43" t="s">
        <v>465</v>
      </c>
      <c r="B1777" s="3">
        <v>45924</v>
      </c>
      <c r="C1777" s="3">
        <v>45924</v>
      </c>
      <c r="D1777" s="43" t="s">
        <v>469</v>
      </c>
      <c r="E1777" s="43" t="s">
        <v>1596</v>
      </c>
      <c r="F1777" s="43" t="s">
        <v>1598</v>
      </c>
      <c r="G1777">
        <v>540</v>
      </c>
      <c r="H1777">
        <v>540</v>
      </c>
      <c r="I1777" s="43" t="s">
        <v>1597</v>
      </c>
      <c r="J1777" s="43" t="s">
        <v>1487</v>
      </c>
      <c r="K1777" s="43" t="s">
        <v>177</v>
      </c>
      <c r="L1777" s="43" t="str">
        <f>IF(AND(Home!$A$1&gt;=Leave[[#This Row],[Start Time]],Home!$A$1&lt;=Leave[[#This Row],[End Time]]),"Aplica","No Aplica")</f>
        <v>No Aplica</v>
      </c>
      <c r="M1777" s="43" t="str">
        <f>IF(AND(Home!$A$1&gt;=Leave[[#This Row],[Start Time]],Home!$A$1&lt;=Leave[[#This Row],[End Time]]),Home!$A$1,"No Aplica")</f>
        <v>No Aplica</v>
      </c>
      <c r="N1777" s="43" t="str">
        <f>Leave[[#This Row],[User Code (Owning User) (Usuario)]]&amp;Leave[[#This Row],[fecha activa]]</f>
        <v>MIE2025020422053No Aplica</v>
      </c>
    </row>
    <row r="1778" spans="1:14" x14ac:dyDescent="0.3">
      <c r="A1778" s="43" t="s">
        <v>465</v>
      </c>
      <c r="B1778" s="3">
        <v>45923</v>
      </c>
      <c r="C1778" s="3">
        <v>45923</v>
      </c>
      <c r="D1778" s="43" t="s">
        <v>2299</v>
      </c>
      <c r="E1778" s="43" t="s">
        <v>1596</v>
      </c>
      <c r="F1778" s="43" t="s">
        <v>1598</v>
      </c>
      <c r="G1778">
        <v>60</v>
      </c>
      <c r="H1778">
        <v>60</v>
      </c>
      <c r="I1778" s="43" t="s">
        <v>1597</v>
      </c>
      <c r="J1778" s="43" t="s">
        <v>1487</v>
      </c>
      <c r="K1778" s="43" t="s">
        <v>177</v>
      </c>
      <c r="L1778" s="43" t="str">
        <f>IF(AND(Home!$A$1&gt;=Leave[[#This Row],[Start Time]],Home!$A$1&lt;=Leave[[#This Row],[End Time]]),"Aplica","No Aplica")</f>
        <v>No Aplica</v>
      </c>
      <c r="M1778" s="43" t="str">
        <f>IF(AND(Home!$A$1&gt;=Leave[[#This Row],[Start Time]],Home!$A$1&lt;=Leave[[#This Row],[End Time]]),Home!$A$1,"No Aplica")</f>
        <v>No Aplica</v>
      </c>
      <c r="N1778" s="43" t="str">
        <f>Leave[[#This Row],[User Code (Owning User) (Usuario)]]&amp;Leave[[#This Row],[fecha activa]]</f>
        <v>MIE2025020422053No Aplica</v>
      </c>
    </row>
    <row r="1779" spans="1:14" x14ac:dyDescent="0.3">
      <c r="A1779" s="43" t="s">
        <v>465</v>
      </c>
      <c r="B1779" s="3">
        <v>45922</v>
      </c>
      <c r="C1779" s="3">
        <v>45922</v>
      </c>
      <c r="D1779" s="43" t="s">
        <v>2299</v>
      </c>
      <c r="E1779" s="43" t="s">
        <v>1596</v>
      </c>
      <c r="F1779" s="43" t="s">
        <v>1598</v>
      </c>
      <c r="G1779">
        <v>60</v>
      </c>
      <c r="H1779">
        <v>60</v>
      </c>
      <c r="I1779" s="43" t="s">
        <v>1597</v>
      </c>
      <c r="J1779" s="43" t="s">
        <v>1487</v>
      </c>
      <c r="K1779" s="43" t="s">
        <v>177</v>
      </c>
      <c r="L1779" s="43" t="str">
        <f>IF(AND(Home!$A$1&gt;=Leave[[#This Row],[Start Time]],Home!$A$1&lt;=Leave[[#This Row],[End Time]]),"Aplica","No Aplica")</f>
        <v>Aplica</v>
      </c>
      <c r="M1779" s="43">
        <f>IF(AND(Home!$A$1&gt;=Leave[[#This Row],[Start Time]],Home!$A$1&lt;=Leave[[#This Row],[End Time]]),Home!$A$1,"No Aplica")</f>
        <v>45922</v>
      </c>
      <c r="N1779" s="43" t="str">
        <f>Leave[[#This Row],[User Code (Owning User) (Usuario)]]&amp;Leave[[#This Row],[fecha activa]]</f>
        <v>MIE202502042205345922</v>
      </c>
    </row>
    <row r="1780" spans="1:14" x14ac:dyDescent="0.3">
      <c r="A1780" s="43" t="s">
        <v>465</v>
      </c>
      <c r="B1780" s="3">
        <v>45918</v>
      </c>
      <c r="C1780" s="3">
        <v>45918</v>
      </c>
      <c r="D1780" s="43" t="s">
        <v>2299</v>
      </c>
      <c r="E1780" s="43" t="s">
        <v>1596</v>
      </c>
      <c r="F1780" s="43" t="s">
        <v>1598</v>
      </c>
      <c r="G1780">
        <v>60</v>
      </c>
      <c r="H1780">
        <v>60</v>
      </c>
      <c r="I1780" s="43" t="s">
        <v>1597</v>
      </c>
      <c r="J1780" s="43" t="s">
        <v>1487</v>
      </c>
      <c r="K1780" s="43" t="s">
        <v>177</v>
      </c>
      <c r="L1780" s="43" t="str">
        <f>IF(AND(Home!$A$1&gt;=Leave[[#This Row],[Start Time]],Home!$A$1&lt;=Leave[[#This Row],[End Time]]),"Aplica","No Aplica")</f>
        <v>No Aplica</v>
      </c>
      <c r="M1780" s="43" t="str">
        <f>IF(AND(Home!$A$1&gt;=Leave[[#This Row],[Start Time]],Home!$A$1&lt;=Leave[[#This Row],[End Time]]),Home!$A$1,"No Aplica")</f>
        <v>No Aplica</v>
      </c>
      <c r="N1780" s="43" t="str">
        <f>Leave[[#This Row],[User Code (Owning User) (Usuario)]]&amp;Leave[[#This Row],[fecha activa]]</f>
        <v>MIE2025020422053No Aplica</v>
      </c>
    </row>
    <row r="1781" spans="1:14" x14ac:dyDescent="0.3">
      <c r="A1781" s="43" t="s">
        <v>465</v>
      </c>
      <c r="B1781" s="3">
        <v>45919</v>
      </c>
      <c r="C1781" s="3">
        <v>45919</v>
      </c>
      <c r="D1781" s="43" t="s">
        <v>2299</v>
      </c>
      <c r="E1781" s="43" t="s">
        <v>1596</v>
      </c>
      <c r="F1781" s="43" t="s">
        <v>1598</v>
      </c>
      <c r="G1781">
        <v>60</v>
      </c>
      <c r="H1781">
        <v>60</v>
      </c>
      <c r="I1781" s="43" t="s">
        <v>1597</v>
      </c>
      <c r="J1781" s="43" t="s">
        <v>1487</v>
      </c>
      <c r="K1781" s="43" t="s">
        <v>177</v>
      </c>
      <c r="L1781" s="43" t="str">
        <f>IF(AND(Home!$A$1&gt;=Leave[[#This Row],[Start Time]],Home!$A$1&lt;=Leave[[#This Row],[End Time]]),"Aplica","No Aplica")</f>
        <v>No Aplica</v>
      </c>
      <c r="M1781" s="43" t="str">
        <f>IF(AND(Home!$A$1&gt;=Leave[[#This Row],[Start Time]],Home!$A$1&lt;=Leave[[#This Row],[End Time]]),Home!$A$1,"No Aplica")</f>
        <v>No Aplica</v>
      </c>
      <c r="N1781" s="43" t="str">
        <f>Leave[[#This Row],[User Code (Owning User) (Usuario)]]&amp;Leave[[#This Row],[fecha activa]]</f>
        <v>MIE2025020422053No Aplica</v>
      </c>
    </row>
    <row r="1782" spans="1:14" x14ac:dyDescent="0.3">
      <c r="A1782" s="43" t="s">
        <v>465</v>
      </c>
      <c r="B1782" s="3">
        <v>45917</v>
      </c>
      <c r="C1782" s="3">
        <v>45917</v>
      </c>
      <c r="D1782" s="43" t="s">
        <v>469</v>
      </c>
      <c r="E1782" s="43" t="s">
        <v>1596</v>
      </c>
      <c r="F1782" s="43" t="s">
        <v>1598</v>
      </c>
      <c r="G1782">
        <v>540</v>
      </c>
      <c r="H1782">
        <v>540</v>
      </c>
      <c r="I1782" s="43" t="s">
        <v>1597</v>
      </c>
      <c r="J1782" s="43" t="s">
        <v>1487</v>
      </c>
      <c r="K1782" s="43" t="s">
        <v>177</v>
      </c>
      <c r="L1782" s="43" t="str">
        <f>IF(AND(Home!$A$1&gt;=Leave[[#This Row],[Start Time]],Home!$A$1&lt;=Leave[[#This Row],[End Time]]),"Aplica","No Aplica")</f>
        <v>No Aplica</v>
      </c>
      <c r="M1782" s="43" t="str">
        <f>IF(AND(Home!$A$1&gt;=Leave[[#This Row],[Start Time]],Home!$A$1&lt;=Leave[[#This Row],[End Time]]),Home!$A$1,"No Aplica")</f>
        <v>No Aplica</v>
      </c>
      <c r="N1782" s="43" t="str">
        <f>Leave[[#This Row],[User Code (Owning User) (Usuario)]]&amp;Leave[[#This Row],[fecha activa]]</f>
        <v>MIE2025020422053No Aplica</v>
      </c>
    </row>
    <row r="1783" spans="1:14" x14ac:dyDescent="0.3">
      <c r="A1783" s="43" t="s">
        <v>465</v>
      </c>
      <c r="B1783" s="3">
        <v>45916</v>
      </c>
      <c r="C1783" s="3">
        <v>45916</v>
      </c>
      <c r="D1783" s="43" t="s">
        <v>2299</v>
      </c>
      <c r="E1783" s="43" t="s">
        <v>1596</v>
      </c>
      <c r="F1783" s="43" t="s">
        <v>1598</v>
      </c>
      <c r="G1783">
        <v>60</v>
      </c>
      <c r="H1783">
        <v>60</v>
      </c>
      <c r="I1783" s="43" t="s">
        <v>1597</v>
      </c>
      <c r="J1783" s="43" t="s">
        <v>1487</v>
      </c>
      <c r="K1783" s="43" t="s">
        <v>177</v>
      </c>
      <c r="L1783" s="43" t="str">
        <f>IF(AND(Home!$A$1&gt;=Leave[[#This Row],[Start Time]],Home!$A$1&lt;=Leave[[#This Row],[End Time]]),"Aplica","No Aplica")</f>
        <v>No Aplica</v>
      </c>
      <c r="M1783" s="43" t="str">
        <f>IF(AND(Home!$A$1&gt;=Leave[[#This Row],[Start Time]],Home!$A$1&lt;=Leave[[#This Row],[End Time]]),Home!$A$1,"No Aplica")</f>
        <v>No Aplica</v>
      </c>
      <c r="N1783" s="43" t="str">
        <f>Leave[[#This Row],[User Code (Owning User) (Usuario)]]&amp;Leave[[#This Row],[fecha activa]]</f>
        <v>MIE2025020422053No Aplica</v>
      </c>
    </row>
    <row r="1784" spans="1:14" x14ac:dyDescent="0.3">
      <c r="A1784" s="43" t="s">
        <v>465</v>
      </c>
      <c r="B1784" s="3">
        <v>45915</v>
      </c>
      <c r="C1784" s="3">
        <v>45915</v>
      </c>
      <c r="D1784" s="43" t="s">
        <v>2299</v>
      </c>
      <c r="E1784" s="43" t="s">
        <v>1596</v>
      </c>
      <c r="F1784" s="43" t="s">
        <v>1598</v>
      </c>
      <c r="G1784">
        <v>60</v>
      </c>
      <c r="H1784">
        <v>60</v>
      </c>
      <c r="I1784" s="43" t="s">
        <v>1597</v>
      </c>
      <c r="J1784" s="43" t="s">
        <v>1487</v>
      </c>
      <c r="K1784" s="43" t="s">
        <v>177</v>
      </c>
      <c r="L1784" s="43" t="str">
        <f>IF(AND(Home!$A$1&gt;=Leave[[#This Row],[Start Time]],Home!$A$1&lt;=Leave[[#This Row],[End Time]]),"Aplica","No Aplica")</f>
        <v>No Aplica</v>
      </c>
      <c r="M1784" s="43" t="str">
        <f>IF(AND(Home!$A$1&gt;=Leave[[#This Row],[Start Time]],Home!$A$1&lt;=Leave[[#This Row],[End Time]]),Home!$A$1,"No Aplica")</f>
        <v>No Aplica</v>
      </c>
      <c r="N1784" s="43" t="str">
        <f>Leave[[#This Row],[User Code (Owning User) (Usuario)]]&amp;Leave[[#This Row],[fecha activa]]</f>
        <v>MIE2025020422053No Aplica</v>
      </c>
    </row>
    <row r="1785" spans="1:14" x14ac:dyDescent="0.3">
      <c r="A1785" s="43" t="s">
        <v>465</v>
      </c>
      <c r="B1785" s="3">
        <v>45902</v>
      </c>
      <c r="C1785" s="3">
        <v>45902</v>
      </c>
      <c r="D1785" s="43" t="s">
        <v>1864</v>
      </c>
      <c r="E1785" s="43" t="s">
        <v>1596</v>
      </c>
      <c r="F1785" s="43" t="s">
        <v>1598</v>
      </c>
      <c r="G1785">
        <v>120</v>
      </c>
      <c r="H1785">
        <v>120</v>
      </c>
      <c r="I1785" s="43" t="s">
        <v>1597</v>
      </c>
      <c r="J1785" s="43" t="s">
        <v>1487</v>
      </c>
      <c r="K1785" s="43" t="s">
        <v>177</v>
      </c>
      <c r="L1785" s="43" t="str">
        <f>IF(AND(Home!$A$1&gt;=Leave[[#This Row],[Start Time]],Home!$A$1&lt;=Leave[[#This Row],[End Time]]),"Aplica","No Aplica")</f>
        <v>No Aplica</v>
      </c>
      <c r="M1785" s="43" t="str">
        <f>IF(AND(Home!$A$1&gt;=Leave[[#This Row],[Start Time]],Home!$A$1&lt;=Leave[[#This Row],[End Time]]),Home!$A$1,"No Aplica")</f>
        <v>No Aplica</v>
      </c>
      <c r="N1785" s="43" t="str">
        <f>Leave[[#This Row],[User Code (Owning User) (Usuario)]]&amp;Leave[[#This Row],[fecha activa]]</f>
        <v>MIE2025020422053No Aplica</v>
      </c>
    </row>
    <row r="1786" spans="1:14" x14ac:dyDescent="0.3">
      <c r="A1786" s="43" t="s">
        <v>465</v>
      </c>
      <c r="B1786" s="3">
        <v>45912</v>
      </c>
      <c r="C1786" s="3">
        <v>45912</v>
      </c>
      <c r="D1786" s="43" t="s">
        <v>2299</v>
      </c>
      <c r="E1786" s="43" t="s">
        <v>1596</v>
      </c>
      <c r="F1786" s="43" t="s">
        <v>1598</v>
      </c>
      <c r="G1786">
        <v>60</v>
      </c>
      <c r="H1786">
        <v>60</v>
      </c>
      <c r="I1786" s="43" t="s">
        <v>1597</v>
      </c>
      <c r="J1786" s="43" t="s">
        <v>1487</v>
      </c>
      <c r="K1786" s="43" t="s">
        <v>177</v>
      </c>
      <c r="L1786" s="43" t="str">
        <f>IF(AND(Home!$A$1&gt;=Leave[[#This Row],[Start Time]],Home!$A$1&lt;=Leave[[#This Row],[End Time]]),"Aplica","No Aplica")</f>
        <v>No Aplica</v>
      </c>
      <c r="M1786" s="43" t="str">
        <f>IF(AND(Home!$A$1&gt;=Leave[[#This Row],[Start Time]],Home!$A$1&lt;=Leave[[#This Row],[End Time]]),Home!$A$1,"No Aplica")</f>
        <v>No Aplica</v>
      </c>
      <c r="N1786" s="43" t="str">
        <f>Leave[[#This Row],[User Code (Owning User) (Usuario)]]&amp;Leave[[#This Row],[fecha activa]]</f>
        <v>MIE2025020422053No Aplica</v>
      </c>
    </row>
    <row r="1787" spans="1:14" x14ac:dyDescent="0.3">
      <c r="A1787" s="43" t="s">
        <v>465</v>
      </c>
      <c r="B1787" s="3">
        <v>45910</v>
      </c>
      <c r="C1787" s="3">
        <v>45910</v>
      </c>
      <c r="D1787" s="43" t="s">
        <v>2299</v>
      </c>
      <c r="E1787" s="43" t="s">
        <v>1596</v>
      </c>
      <c r="F1787" s="43" t="s">
        <v>1598</v>
      </c>
      <c r="G1787">
        <v>60</v>
      </c>
      <c r="H1787">
        <v>60</v>
      </c>
      <c r="I1787" s="43" t="s">
        <v>1597</v>
      </c>
      <c r="J1787" s="43" t="s">
        <v>1487</v>
      </c>
      <c r="K1787" s="43" t="s">
        <v>177</v>
      </c>
      <c r="L1787" s="43" t="str">
        <f>IF(AND(Home!$A$1&gt;=Leave[[#This Row],[Start Time]],Home!$A$1&lt;=Leave[[#This Row],[End Time]]),"Aplica","No Aplica")</f>
        <v>No Aplica</v>
      </c>
      <c r="M1787" s="43" t="str">
        <f>IF(AND(Home!$A$1&gt;=Leave[[#This Row],[Start Time]],Home!$A$1&lt;=Leave[[#This Row],[End Time]]),Home!$A$1,"No Aplica")</f>
        <v>No Aplica</v>
      </c>
      <c r="N1787" s="43" t="str">
        <f>Leave[[#This Row],[User Code (Owning User) (Usuario)]]&amp;Leave[[#This Row],[fecha activa]]</f>
        <v>MIE2025020422053No Aplica</v>
      </c>
    </row>
    <row r="1788" spans="1:14" x14ac:dyDescent="0.3">
      <c r="A1788" s="43" t="s">
        <v>465</v>
      </c>
      <c r="B1788" s="3">
        <v>45911</v>
      </c>
      <c r="C1788" s="3">
        <v>45911</v>
      </c>
      <c r="D1788" s="43" t="s">
        <v>2299</v>
      </c>
      <c r="E1788" s="43" t="s">
        <v>1596</v>
      </c>
      <c r="F1788" s="43" t="s">
        <v>1598</v>
      </c>
      <c r="G1788">
        <v>60</v>
      </c>
      <c r="H1788">
        <v>60</v>
      </c>
      <c r="I1788" s="43" t="s">
        <v>1597</v>
      </c>
      <c r="J1788" s="43" t="s">
        <v>1487</v>
      </c>
      <c r="K1788" s="43" t="s">
        <v>177</v>
      </c>
      <c r="L1788" s="43" t="str">
        <f>IF(AND(Home!$A$1&gt;=Leave[[#This Row],[Start Time]],Home!$A$1&lt;=Leave[[#This Row],[End Time]]),"Aplica","No Aplica")</f>
        <v>No Aplica</v>
      </c>
      <c r="M1788" s="43" t="str">
        <f>IF(AND(Home!$A$1&gt;=Leave[[#This Row],[Start Time]],Home!$A$1&lt;=Leave[[#This Row],[End Time]]),Home!$A$1,"No Aplica")</f>
        <v>No Aplica</v>
      </c>
      <c r="N1788" s="43" t="str">
        <f>Leave[[#This Row],[User Code (Owning User) (Usuario)]]&amp;Leave[[#This Row],[fecha activa]]</f>
        <v>MIE2025020422053No Aplica</v>
      </c>
    </row>
    <row r="1789" spans="1:14" x14ac:dyDescent="0.3">
      <c r="A1789" s="43" t="s">
        <v>465</v>
      </c>
      <c r="B1789" s="3">
        <v>45909</v>
      </c>
      <c r="C1789" s="3">
        <v>45909</v>
      </c>
      <c r="D1789" s="43" t="s">
        <v>469</v>
      </c>
      <c r="E1789" s="43" t="s">
        <v>1596</v>
      </c>
      <c r="F1789" s="43" t="s">
        <v>1598</v>
      </c>
      <c r="G1789">
        <v>540</v>
      </c>
      <c r="H1789">
        <v>540</v>
      </c>
      <c r="I1789" s="43" t="s">
        <v>1597</v>
      </c>
      <c r="J1789" s="43" t="s">
        <v>1487</v>
      </c>
      <c r="K1789" s="43" t="s">
        <v>177</v>
      </c>
      <c r="L1789" s="43" t="str">
        <f>IF(AND(Home!$A$1&gt;=Leave[[#This Row],[Start Time]],Home!$A$1&lt;=Leave[[#This Row],[End Time]]),"Aplica","No Aplica")</f>
        <v>No Aplica</v>
      </c>
      <c r="M1789" s="43" t="str">
        <f>IF(AND(Home!$A$1&gt;=Leave[[#This Row],[Start Time]],Home!$A$1&lt;=Leave[[#This Row],[End Time]]),Home!$A$1,"No Aplica")</f>
        <v>No Aplica</v>
      </c>
      <c r="N1789" s="43" t="str">
        <f>Leave[[#This Row],[User Code (Owning User) (Usuario)]]&amp;Leave[[#This Row],[fecha activa]]</f>
        <v>MIE2025020422053No Aplica</v>
      </c>
    </row>
    <row r="1790" spans="1:14" x14ac:dyDescent="0.3">
      <c r="A1790" s="43" t="s">
        <v>465</v>
      </c>
      <c r="B1790" s="3">
        <v>45908</v>
      </c>
      <c r="C1790" s="3">
        <v>45908</v>
      </c>
      <c r="D1790" s="43" t="s">
        <v>2299</v>
      </c>
      <c r="E1790" s="43" t="s">
        <v>1596</v>
      </c>
      <c r="F1790" s="43" t="s">
        <v>1598</v>
      </c>
      <c r="G1790">
        <v>60</v>
      </c>
      <c r="H1790">
        <v>60</v>
      </c>
      <c r="I1790" s="43" t="s">
        <v>1597</v>
      </c>
      <c r="J1790" s="43" t="s">
        <v>1487</v>
      </c>
      <c r="K1790" s="43" t="s">
        <v>177</v>
      </c>
      <c r="L1790" s="43" t="str">
        <f>IF(AND(Home!$A$1&gt;=Leave[[#This Row],[Start Time]],Home!$A$1&lt;=Leave[[#This Row],[End Time]]),"Aplica","No Aplica")</f>
        <v>No Aplica</v>
      </c>
      <c r="M1790" s="43" t="str">
        <f>IF(AND(Home!$A$1&gt;=Leave[[#This Row],[Start Time]],Home!$A$1&lt;=Leave[[#This Row],[End Time]]),Home!$A$1,"No Aplica")</f>
        <v>No Aplica</v>
      </c>
      <c r="N1790" s="43" t="str">
        <f>Leave[[#This Row],[User Code (Owning User) (Usuario)]]&amp;Leave[[#This Row],[fecha activa]]</f>
        <v>MIE2025020422053No Aplica</v>
      </c>
    </row>
    <row r="1791" spans="1:14" x14ac:dyDescent="0.3">
      <c r="A1791" s="43" t="s">
        <v>465</v>
      </c>
      <c r="B1791" s="3">
        <v>45905</v>
      </c>
      <c r="C1791" s="3">
        <v>45905</v>
      </c>
      <c r="D1791" s="43" t="s">
        <v>469</v>
      </c>
      <c r="E1791" s="43" t="s">
        <v>1596</v>
      </c>
      <c r="F1791" s="43" t="s">
        <v>1598</v>
      </c>
      <c r="G1791">
        <v>540</v>
      </c>
      <c r="H1791">
        <v>540</v>
      </c>
      <c r="I1791" s="43" t="s">
        <v>1597</v>
      </c>
      <c r="J1791" s="43" t="s">
        <v>1487</v>
      </c>
      <c r="K1791" s="43" t="s">
        <v>177</v>
      </c>
      <c r="L1791" s="43" t="str">
        <f>IF(AND(Home!$A$1&gt;=Leave[[#This Row],[Start Time]],Home!$A$1&lt;=Leave[[#This Row],[End Time]]),"Aplica","No Aplica")</f>
        <v>No Aplica</v>
      </c>
      <c r="M1791" s="43" t="str">
        <f>IF(AND(Home!$A$1&gt;=Leave[[#This Row],[Start Time]],Home!$A$1&lt;=Leave[[#This Row],[End Time]]),Home!$A$1,"No Aplica")</f>
        <v>No Aplica</v>
      </c>
      <c r="N1791" s="43" t="str">
        <f>Leave[[#This Row],[User Code (Owning User) (Usuario)]]&amp;Leave[[#This Row],[fecha activa]]</f>
        <v>MIE2025020422053No Aplica</v>
      </c>
    </row>
    <row r="1792" spans="1:14" x14ac:dyDescent="0.3">
      <c r="A1792" s="43" t="s">
        <v>465</v>
      </c>
      <c r="B1792" s="3">
        <v>45904</v>
      </c>
      <c r="C1792" s="3">
        <v>45904</v>
      </c>
      <c r="D1792" s="43" t="s">
        <v>2299</v>
      </c>
      <c r="E1792" s="43" t="s">
        <v>1596</v>
      </c>
      <c r="F1792" s="43" t="s">
        <v>1598</v>
      </c>
      <c r="G1792">
        <v>60</v>
      </c>
      <c r="H1792">
        <v>60</v>
      </c>
      <c r="I1792" s="43" t="s">
        <v>1597</v>
      </c>
      <c r="J1792" s="43" t="s">
        <v>1487</v>
      </c>
      <c r="K1792" s="43" t="s">
        <v>177</v>
      </c>
      <c r="L1792" s="43" t="str">
        <f>IF(AND(Home!$A$1&gt;=Leave[[#This Row],[Start Time]],Home!$A$1&lt;=Leave[[#This Row],[End Time]]),"Aplica","No Aplica")</f>
        <v>No Aplica</v>
      </c>
      <c r="M1792" s="43" t="str">
        <f>IF(AND(Home!$A$1&gt;=Leave[[#This Row],[Start Time]],Home!$A$1&lt;=Leave[[#This Row],[End Time]]),Home!$A$1,"No Aplica")</f>
        <v>No Aplica</v>
      </c>
      <c r="N1792" s="43" t="str">
        <f>Leave[[#This Row],[User Code (Owning User) (Usuario)]]&amp;Leave[[#This Row],[fecha activa]]</f>
        <v>MIE2025020422053No Aplica</v>
      </c>
    </row>
    <row r="1793" spans="1:14" x14ac:dyDescent="0.3">
      <c r="A1793" s="43" t="s">
        <v>465</v>
      </c>
      <c r="B1793" s="3">
        <v>45903</v>
      </c>
      <c r="C1793" s="3">
        <v>45903</v>
      </c>
      <c r="D1793" s="43" t="s">
        <v>2299</v>
      </c>
      <c r="E1793" s="43" t="s">
        <v>1596</v>
      </c>
      <c r="F1793" s="43" t="s">
        <v>1598</v>
      </c>
      <c r="G1793">
        <v>60</v>
      </c>
      <c r="H1793">
        <v>60</v>
      </c>
      <c r="I1793" s="43" t="s">
        <v>1597</v>
      </c>
      <c r="J1793" s="43" t="s">
        <v>1487</v>
      </c>
      <c r="K1793" s="43" t="s">
        <v>177</v>
      </c>
      <c r="L1793" s="43" t="str">
        <f>IF(AND(Home!$A$1&gt;=Leave[[#This Row],[Start Time]],Home!$A$1&lt;=Leave[[#This Row],[End Time]]),"Aplica","No Aplica")</f>
        <v>No Aplica</v>
      </c>
      <c r="M1793" s="43" t="str">
        <f>IF(AND(Home!$A$1&gt;=Leave[[#This Row],[Start Time]],Home!$A$1&lt;=Leave[[#This Row],[End Time]]),Home!$A$1,"No Aplica")</f>
        <v>No Aplica</v>
      </c>
      <c r="N1793" s="43" t="str">
        <f>Leave[[#This Row],[User Code (Owning User) (Usuario)]]&amp;Leave[[#This Row],[fecha activa]]</f>
        <v>MIE2025020422053No Aplica</v>
      </c>
    </row>
    <row r="1794" spans="1:14" x14ac:dyDescent="0.3">
      <c r="A1794" s="43" t="s">
        <v>465</v>
      </c>
      <c r="B1794" s="3">
        <v>45902</v>
      </c>
      <c r="C1794" s="3">
        <v>45902</v>
      </c>
      <c r="D1794" s="43" t="s">
        <v>2299</v>
      </c>
      <c r="E1794" s="43" t="s">
        <v>1596</v>
      </c>
      <c r="F1794" s="43" t="s">
        <v>1598</v>
      </c>
      <c r="G1794">
        <v>0</v>
      </c>
      <c r="H1794">
        <v>0</v>
      </c>
      <c r="I1794" s="43" t="s">
        <v>1597</v>
      </c>
      <c r="J1794" s="43" t="s">
        <v>1487</v>
      </c>
      <c r="K1794" s="43" t="s">
        <v>177</v>
      </c>
      <c r="L1794" s="43" t="str">
        <f>IF(AND(Home!$A$1&gt;=Leave[[#This Row],[Start Time]],Home!$A$1&lt;=Leave[[#This Row],[End Time]]),"Aplica","No Aplica")</f>
        <v>No Aplica</v>
      </c>
      <c r="M1794" s="43" t="str">
        <f>IF(AND(Home!$A$1&gt;=Leave[[#This Row],[Start Time]],Home!$A$1&lt;=Leave[[#This Row],[End Time]]),Home!$A$1,"No Aplica")</f>
        <v>No Aplica</v>
      </c>
      <c r="N1794" s="43" t="str">
        <f>Leave[[#This Row],[User Code (Owning User) (Usuario)]]&amp;Leave[[#This Row],[fecha activa]]</f>
        <v>MIE2025020422053No Aplica</v>
      </c>
    </row>
    <row r="1795" spans="1:14" x14ac:dyDescent="0.3">
      <c r="A1795" s="43" t="s">
        <v>465</v>
      </c>
      <c r="B1795" s="3">
        <v>45901</v>
      </c>
      <c r="C1795" s="3">
        <v>45901</v>
      </c>
      <c r="D1795" s="43" t="s">
        <v>2299</v>
      </c>
      <c r="E1795" s="43" t="s">
        <v>1596</v>
      </c>
      <c r="F1795" s="43" t="s">
        <v>1598</v>
      </c>
      <c r="G1795">
        <v>60</v>
      </c>
      <c r="H1795">
        <v>60</v>
      </c>
      <c r="I1795" s="43" t="s">
        <v>1597</v>
      </c>
      <c r="J1795" s="43" t="s">
        <v>1487</v>
      </c>
      <c r="K1795" s="43" t="s">
        <v>177</v>
      </c>
      <c r="L1795" s="43" t="str">
        <f>IF(AND(Home!$A$1&gt;=Leave[[#This Row],[Start Time]],Home!$A$1&lt;=Leave[[#This Row],[End Time]]),"Aplica","No Aplica")</f>
        <v>No Aplica</v>
      </c>
      <c r="M1795" s="43" t="str">
        <f>IF(AND(Home!$A$1&gt;=Leave[[#This Row],[Start Time]],Home!$A$1&lt;=Leave[[#This Row],[End Time]]),Home!$A$1,"No Aplica")</f>
        <v>No Aplica</v>
      </c>
      <c r="N1795" s="43" t="str">
        <f>Leave[[#This Row],[User Code (Owning User) (Usuario)]]&amp;Leave[[#This Row],[fecha activa]]</f>
        <v>MIE2025020422053No Aplica</v>
      </c>
    </row>
    <row r="1796" spans="1:14" x14ac:dyDescent="0.3">
      <c r="A1796" s="43" t="s">
        <v>465</v>
      </c>
      <c r="B1796" s="3">
        <v>45905</v>
      </c>
      <c r="C1796" s="3">
        <v>45905</v>
      </c>
      <c r="D1796" s="43" t="s">
        <v>470</v>
      </c>
      <c r="E1796" s="43" t="s">
        <v>1660</v>
      </c>
      <c r="F1796" s="43" t="s">
        <v>1662</v>
      </c>
      <c r="G1796">
        <v>300</v>
      </c>
      <c r="H1796">
        <v>300</v>
      </c>
      <c r="I1796" s="43" t="s">
        <v>1661</v>
      </c>
      <c r="J1796" s="43" t="s">
        <v>1047</v>
      </c>
      <c r="K1796" s="43" t="s">
        <v>178</v>
      </c>
      <c r="L1796" s="43" t="str">
        <f>IF(AND(Home!$A$1&gt;=Leave[[#This Row],[Start Time]],Home!$A$1&lt;=Leave[[#This Row],[End Time]]),"Aplica","No Aplica")</f>
        <v>No Aplica</v>
      </c>
      <c r="M1796" s="43" t="str">
        <f>IF(AND(Home!$A$1&gt;=Leave[[#This Row],[Start Time]],Home!$A$1&lt;=Leave[[#This Row],[End Time]]),Home!$A$1,"No Aplica")</f>
        <v>No Aplica</v>
      </c>
      <c r="N1796" s="43" t="str">
        <f>Leave[[#This Row],[User Code (Owning User) (Usuario)]]&amp;Leave[[#This Row],[fecha activa]]</f>
        <v>MIE2025230422681No Aplica</v>
      </c>
    </row>
    <row r="1797" spans="1:14" x14ac:dyDescent="0.3">
      <c r="A1797" s="43" t="s">
        <v>471</v>
      </c>
      <c r="B1797" s="3">
        <v>45921</v>
      </c>
      <c r="C1797" s="3">
        <v>45921</v>
      </c>
      <c r="D1797" s="43" t="s">
        <v>3121</v>
      </c>
      <c r="E1797" s="43" t="s">
        <v>1660</v>
      </c>
      <c r="F1797" s="43" t="s">
        <v>1662</v>
      </c>
      <c r="G1797">
        <v>240</v>
      </c>
      <c r="H1797">
        <v>240</v>
      </c>
      <c r="I1797" s="43" t="s">
        <v>1661</v>
      </c>
      <c r="J1797" s="43" t="s">
        <v>1047</v>
      </c>
      <c r="K1797" s="43" t="s">
        <v>178</v>
      </c>
      <c r="L1797" s="43" t="str">
        <f>IF(AND(Home!$A$1&gt;=Leave[[#This Row],[Start Time]],Home!$A$1&lt;=Leave[[#This Row],[End Time]]),"Aplica","No Aplica")</f>
        <v>No Aplica</v>
      </c>
      <c r="M1797" s="43" t="str">
        <f>IF(AND(Home!$A$1&gt;=Leave[[#This Row],[Start Time]],Home!$A$1&lt;=Leave[[#This Row],[End Time]]),Home!$A$1,"No Aplica")</f>
        <v>No Aplica</v>
      </c>
      <c r="N1797" s="43" t="str">
        <f>Leave[[#This Row],[User Code (Owning User) (Usuario)]]&amp;Leave[[#This Row],[fecha activa]]</f>
        <v>MIE2025230422681No Aplica</v>
      </c>
    </row>
    <row r="1798" spans="1:14" x14ac:dyDescent="0.3">
      <c r="A1798" s="43" t="s">
        <v>465</v>
      </c>
      <c r="B1798" s="3">
        <v>45928</v>
      </c>
      <c r="C1798" s="3">
        <v>45928</v>
      </c>
      <c r="D1798" s="43" t="s">
        <v>475</v>
      </c>
      <c r="E1798" s="43" t="s">
        <v>1660</v>
      </c>
      <c r="F1798" s="43" t="s">
        <v>1662</v>
      </c>
      <c r="G1798">
        <v>300</v>
      </c>
      <c r="H1798">
        <v>300</v>
      </c>
      <c r="I1798" s="43" t="s">
        <v>1661</v>
      </c>
      <c r="J1798" s="43" t="s">
        <v>1047</v>
      </c>
      <c r="K1798" s="43" t="s">
        <v>178</v>
      </c>
      <c r="L1798" s="43" t="str">
        <f>IF(AND(Home!$A$1&gt;=Leave[[#This Row],[Start Time]],Home!$A$1&lt;=Leave[[#This Row],[End Time]]),"Aplica","No Aplica")</f>
        <v>No Aplica</v>
      </c>
      <c r="M1798" s="43" t="str">
        <f>IF(AND(Home!$A$1&gt;=Leave[[#This Row],[Start Time]],Home!$A$1&lt;=Leave[[#This Row],[End Time]]),Home!$A$1,"No Aplica")</f>
        <v>No Aplica</v>
      </c>
      <c r="N1798" s="43" t="str">
        <f>Leave[[#This Row],[User Code (Owning User) (Usuario)]]&amp;Leave[[#This Row],[fecha activa]]</f>
        <v>MIE2025230422681No Aplica</v>
      </c>
    </row>
    <row r="1799" spans="1:14" x14ac:dyDescent="0.3">
      <c r="A1799" s="43" t="s">
        <v>468</v>
      </c>
      <c r="B1799" s="3">
        <v>45923</v>
      </c>
      <c r="C1799" s="3">
        <v>45923</v>
      </c>
      <c r="D1799" s="43" t="s">
        <v>469</v>
      </c>
      <c r="E1799" s="43" t="s">
        <v>2042</v>
      </c>
      <c r="F1799" s="43" t="s">
        <v>2044</v>
      </c>
      <c r="G1799">
        <v>1380</v>
      </c>
      <c r="H1799">
        <v>540</v>
      </c>
      <c r="I1799" s="43" t="s">
        <v>2043</v>
      </c>
      <c r="J1799" s="43" t="s">
        <v>1105</v>
      </c>
      <c r="K1799" s="43" t="s">
        <v>177</v>
      </c>
      <c r="L1799" s="43" t="str">
        <f>IF(AND(Home!$A$1&gt;=Leave[[#This Row],[Start Time]],Home!$A$1&lt;=Leave[[#This Row],[End Time]]),"Aplica","No Aplica")</f>
        <v>No Aplica</v>
      </c>
      <c r="M1799" s="43" t="str">
        <f>IF(AND(Home!$A$1&gt;=Leave[[#This Row],[Start Time]],Home!$A$1&lt;=Leave[[#This Row],[End Time]]),Home!$A$1,"No Aplica")</f>
        <v>No Aplica</v>
      </c>
      <c r="N1799" s="43" t="str">
        <f>Leave[[#This Row],[User Code (Owning User) (Usuario)]]&amp;Leave[[#This Row],[fecha activa]]</f>
        <v>MIE2025090723628No Aplica</v>
      </c>
    </row>
    <row r="1800" spans="1:14" x14ac:dyDescent="0.3">
      <c r="A1800" s="43" t="s">
        <v>468</v>
      </c>
      <c r="B1800" s="3">
        <v>45916</v>
      </c>
      <c r="C1800" s="3">
        <v>45916</v>
      </c>
      <c r="D1800" s="43" t="s">
        <v>469</v>
      </c>
      <c r="E1800" s="43" t="s">
        <v>2042</v>
      </c>
      <c r="F1800" s="43" t="s">
        <v>2044</v>
      </c>
      <c r="G1800">
        <v>1380</v>
      </c>
      <c r="H1800">
        <v>540</v>
      </c>
      <c r="I1800" s="43" t="s">
        <v>2043</v>
      </c>
      <c r="J1800" s="43" t="s">
        <v>1105</v>
      </c>
      <c r="K1800" s="43" t="s">
        <v>177</v>
      </c>
      <c r="L1800" s="43" t="str">
        <f>IF(AND(Home!$A$1&gt;=Leave[[#This Row],[Start Time]],Home!$A$1&lt;=Leave[[#This Row],[End Time]]),"Aplica","No Aplica")</f>
        <v>No Aplica</v>
      </c>
      <c r="M1800" s="43" t="str">
        <f>IF(AND(Home!$A$1&gt;=Leave[[#This Row],[Start Time]],Home!$A$1&lt;=Leave[[#This Row],[End Time]]),Home!$A$1,"No Aplica")</f>
        <v>No Aplica</v>
      </c>
      <c r="N1800" s="43" t="str">
        <f>Leave[[#This Row],[User Code (Owning User) (Usuario)]]&amp;Leave[[#This Row],[fecha activa]]</f>
        <v>MIE2025090723628No Aplica</v>
      </c>
    </row>
    <row r="1801" spans="1:14" x14ac:dyDescent="0.3">
      <c r="A1801" s="43" t="s">
        <v>468</v>
      </c>
      <c r="B1801" s="3">
        <v>45902</v>
      </c>
      <c r="C1801" s="3">
        <v>45902</v>
      </c>
      <c r="D1801" s="43" t="s">
        <v>469</v>
      </c>
      <c r="E1801" s="43" t="s">
        <v>2042</v>
      </c>
      <c r="F1801" s="43" t="s">
        <v>2044</v>
      </c>
      <c r="G1801">
        <v>1380</v>
      </c>
      <c r="H1801">
        <v>540</v>
      </c>
      <c r="I1801" s="43" t="s">
        <v>2043</v>
      </c>
      <c r="J1801" s="43" t="s">
        <v>1105</v>
      </c>
      <c r="K1801" s="43" t="s">
        <v>177</v>
      </c>
      <c r="L1801" s="43" t="str">
        <f>IF(AND(Home!$A$1&gt;=Leave[[#This Row],[Start Time]],Home!$A$1&lt;=Leave[[#This Row],[End Time]]),"Aplica","No Aplica")</f>
        <v>No Aplica</v>
      </c>
      <c r="M1801" s="43" t="str">
        <f>IF(AND(Home!$A$1&gt;=Leave[[#This Row],[Start Time]],Home!$A$1&lt;=Leave[[#This Row],[End Time]]),Home!$A$1,"No Aplica")</f>
        <v>No Aplica</v>
      </c>
      <c r="N1801" s="43" t="str">
        <f>Leave[[#This Row],[User Code (Owning User) (Usuario)]]&amp;Leave[[#This Row],[fecha activa]]</f>
        <v>MIE2025090723628No Aplica</v>
      </c>
    </row>
    <row r="1802" spans="1:14" x14ac:dyDescent="0.3">
      <c r="A1802" s="43" t="s">
        <v>1757</v>
      </c>
      <c r="B1802" s="3">
        <v>45918</v>
      </c>
      <c r="C1802" s="3">
        <v>45918</v>
      </c>
      <c r="D1802" s="43" t="s">
        <v>3731</v>
      </c>
      <c r="E1802" s="43" t="s">
        <v>3515</v>
      </c>
      <c r="F1802" s="43" t="s">
        <v>3517</v>
      </c>
      <c r="G1802">
        <v>60</v>
      </c>
      <c r="H1802">
        <v>60</v>
      </c>
      <c r="I1802" s="43" t="s">
        <v>3516</v>
      </c>
      <c r="J1802" s="43" t="s">
        <v>2146</v>
      </c>
      <c r="K1802" s="43" t="s">
        <v>179</v>
      </c>
      <c r="L1802" s="43" t="str">
        <f>IF(AND(Home!$A$1&gt;=Leave[[#This Row],[Start Time]],Home!$A$1&lt;=Leave[[#This Row],[End Time]]),"Aplica","No Aplica")</f>
        <v>No Aplica</v>
      </c>
      <c r="M1802" s="43" t="str">
        <f>IF(AND(Home!$A$1&gt;=Leave[[#This Row],[Start Time]],Home!$A$1&lt;=Leave[[#This Row],[End Time]]),Home!$A$1,"No Aplica")</f>
        <v>No Aplica</v>
      </c>
      <c r="N1802" s="43" t="str">
        <f>Leave[[#This Row],[User Code (Owning User) (Usuario)]]&amp;Leave[[#This Row],[fecha activa]]</f>
        <v>MIE2025150924433No Aplica</v>
      </c>
    </row>
    <row r="1803" spans="1:14" x14ac:dyDescent="0.3">
      <c r="A1803" s="43" t="s">
        <v>468</v>
      </c>
      <c r="B1803" s="3">
        <v>45917</v>
      </c>
      <c r="C1803" s="3">
        <v>45917</v>
      </c>
      <c r="D1803" s="43" t="s">
        <v>469</v>
      </c>
      <c r="E1803" s="43" t="s">
        <v>3515</v>
      </c>
      <c r="F1803" s="43" t="s">
        <v>3517</v>
      </c>
      <c r="G1803">
        <v>1410</v>
      </c>
      <c r="H1803">
        <v>540</v>
      </c>
      <c r="I1803" s="43" t="s">
        <v>3516</v>
      </c>
      <c r="J1803" s="43" t="s">
        <v>2146</v>
      </c>
      <c r="K1803" s="43" t="s">
        <v>179</v>
      </c>
      <c r="L1803" s="43" t="str">
        <f>IF(AND(Home!$A$1&gt;=Leave[[#This Row],[Start Time]],Home!$A$1&lt;=Leave[[#This Row],[End Time]]),"Aplica","No Aplica")</f>
        <v>No Aplica</v>
      </c>
      <c r="M1803" s="43" t="str">
        <f>IF(AND(Home!$A$1&gt;=Leave[[#This Row],[Start Time]],Home!$A$1&lt;=Leave[[#This Row],[End Time]]),Home!$A$1,"No Aplica")</f>
        <v>No Aplica</v>
      </c>
      <c r="N1803" s="43" t="str">
        <f>Leave[[#This Row],[User Code (Owning User) (Usuario)]]&amp;Leave[[#This Row],[fecha activa]]</f>
        <v>MIE2025150924433No Aplica</v>
      </c>
    </row>
    <row r="1804" spans="1:14" x14ac:dyDescent="0.3">
      <c r="A1804" s="43" t="s">
        <v>465</v>
      </c>
      <c r="B1804" s="3">
        <v>45926</v>
      </c>
      <c r="C1804" s="3">
        <v>45926</v>
      </c>
      <c r="D1804" s="43" t="s">
        <v>2280</v>
      </c>
      <c r="E1804" s="43" t="s">
        <v>3515</v>
      </c>
      <c r="F1804" s="43" t="s">
        <v>3517</v>
      </c>
      <c r="G1804">
        <v>60</v>
      </c>
      <c r="H1804">
        <v>60</v>
      </c>
      <c r="I1804" s="43" t="s">
        <v>3516</v>
      </c>
      <c r="J1804" s="43" t="s">
        <v>2146</v>
      </c>
      <c r="K1804" s="43" t="s">
        <v>179</v>
      </c>
      <c r="L1804" s="43" t="str">
        <f>IF(AND(Home!$A$1&gt;=Leave[[#This Row],[Start Time]],Home!$A$1&lt;=Leave[[#This Row],[End Time]]),"Aplica","No Aplica")</f>
        <v>No Aplica</v>
      </c>
      <c r="M1804" s="43" t="str">
        <f>IF(AND(Home!$A$1&gt;=Leave[[#This Row],[Start Time]],Home!$A$1&lt;=Leave[[#This Row],[End Time]]),Home!$A$1,"No Aplica")</f>
        <v>No Aplica</v>
      </c>
      <c r="N1804" s="43" t="str">
        <f>Leave[[#This Row],[User Code (Owning User) (Usuario)]]&amp;Leave[[#This Row],[fecha activa]]</f>
        <v>MIE2025150924433No Aplica</v>
      </c>
    </row>
    <row r="1805" spans="1:14" x14ac:dyDescent="0.3">
      <c r="A1805" s="43" t="s">
        <v>465</v>
      </c>
      <c r="B1805" s="3">
        <v>45925</v>
      </c>
      <c r="C1805" s="3">
        <v>45925</v>
      </c>
      <c r="D1805" s="43" t="s">
        <v>2280</v>
      </c>
      <c r="E1805" s="43" t="s">
        <v>3515</v>
      </c>
      <c r="F1805" s="43" t="s">
        <v>3517</v>
      </c>
      <c r="G1805">
        <v>60</v>
      </c>
      <c r="H1805">
        <v>60</v>
      </c>
      <c r="I1805" s="43" t="s">
        <v>3516</v>
      </c>
      <c r="J1805" s="43" t="s">
        <v>2146</v>
      </c>
      <c r="K1805" s="43" t="s">
        <v>179</v>
      </c>
      <c r="L1805" s="43" t="str">
        <f>IF(AND(Home!$A$1&gt;=Leave[[#This Row],[Start Time]],Home!$A$1&lt;=Leave[[#This Row],[End Time]]),"Aplica","No Aplica")</f>
        <v>No Aplica</v>
      </c>
      <c r="M1805" s="43" t="str">
        <f>IF(AND(Home!$A$1&gt;=Leave[[#This Row],[Start Time]],Home!$A$1&lt;=Leave[[#This Row],[End Time]]),Home!$A$1,"No Aplica")</f>
        <v>No Aplica</v>
      </c>
      <c r="N1805" s="43" t="str">
        <f>Leave[[#This Row],[User Code (Owning User) (Usuario)]]&amp;Leave[[#This Row],[fecha activa]]</f>
        <v>MIE2025150924433No Aplica</v>
      </c>
    </row>
    <row r="1806" spans="1:14" x14ac:dyDescent="0.3">
      <c r="A1806" s="43" t="s">
        <v>465</v>
      </c>
      <c r="B1806" s="3">
        <v>45923</v>
      </c>
      <c r="C1806" s="3">
        <v>45923</v>
      </c>
      <c r="D1806" s="43" t="s">
        <v>2039</v>
      </c>
      <c r="E1806" s="43" t="s">
        <v>3515</v>
      </c>
      <c r="F1806" s="43" t="s">
        <v>3517</v>
      </c>
      <c r="G1806">
        <v>60</v>
      </c>
      <c r="H1806">
        <v>60</v>
      </c>
      <c r="I1806" s="43" t="s">
        <v>3516</v>
      </c>
      <c r="J1806" s="43" t="s">
        <v>2146</v>
      </c>
      <c r="K1806" s="43" t="s">
        <v>179</v>
      </c>
      <c r="L1806" s="43" t="str">
        <f>IF(AND(Home!$A$1&gt;=Leave[[#This Row],[Start Time]],Home!$A$1&lt;=Leave[[#This Row],[End Time]]),"Aplica","No Aplica")</f>
        <v>No Aplica</v>
      </c>
      <c r="M1806" s="43" t="str">
        <f>IF(AND(Home!$A$1&gt;=Leave[[#This Row],[Start Time]],Home!$A$1&lt;=Leave[[#This Row],[End Time]]),Home!$A$1,"No Aplica")</f>
        <v>No Aplica</v>
      </c>
      <c r="N1806" s="43" t="str">
        <f>Leave[[#This Row],[User Code (Owning User) (Usuario)]]&amp;Leave[[#This Row],[fecha activa]]</f>
        <v>MIE2025150924433No Aplica</v>
      </c>
    </row>
    <row r="1807" spans="1:14" x14ac:dyDescent="0.3">
      <c r="A1807" s="43" t="s">
        <v>471</v>
      </c>
      <c r="B1807" s="3">
        <v>45922</v>
      </c>
      <c r="C1807" s="3">
        <v>45922</v>
      </c>
      <c r="D1807" s="43" t="s">
        <v>647</v>
      </c>
      <c r="E1807" s="43" t="s">
        <v>3515</v>
      </c>
      <c r="F1807" s="43" t="s">
        <v>3517</v>
      </c>
      <c r="G1807">
        <v>60</v>
      </c>
      <c r="H1807">
        <v>60</v>
      </c>
      <c r="I1807" s="43" t="s">
        <v>3516</v>
      </c>
      <c r="J1807" s="43" t="s">
        <v>2146</v>
      </c>
      <c r="K1807" s="43" t="s">
        <v>179</v>
      </c>
      <c r="L1807" s="43" t="str">
        <f>IF(AND(Home!$A$1&gt;=Leave[[#This Row],[Start Time]],Home!$A$1&lt;=Leave[[#This Row],[End Time]]),"Aplica","No Aplica")</f>
        <v>Aplica</v>
      </c>
      <c r="M1807" s="43">
        <f>IF(AND(Home!$A$1&gt;=Leave[[#This Row],[Start Time]],Home!$A$1&lt;=Leave[[#This Row],[End Time]]),Home!$A$1,"No Aplica")</f>
        <v>45922</v>
      </c>
      <c r="N1807" s="43" t="str">
        <f>Leave[[#This Row],[User Code (Owning User) (Usuario)]]&amp;Leave[[#This Row],[fecha activa]]</f>
        <v>MIE202515092443345922</v>
      </c>
    </row>
    <row r="1808" spans="1:14" x14ac:dyDescent="0.3">
      <c r="A1808" s="43" t="s">
        <v>468</v>
      </c>
      <c r="B1808" s="3">
        <v>45924</v>
      </c>
      <c r="C1808" s="3">
        <v>45924</v>
      </c>
      <c r="D1808" s="43" t="s">
        <v>469</v>
      </c>
      <c r="E1808" s="43" t="s">
        <v>3515</v>
      </c>
      <c r="F1808" s="43" t="s">
        <v>3517</v>
      </c>
      <c r="G1808">
        <v>1410</v>
      </c>
      <c r="H1808">
        <v>540</v>
      </c>
      <c r="I1808" s="43" t="s">
        <v>3516</v>
      </c>
      <c r="J1808" s="43" t="s">
        <v>2146</v>
      </c>
      <c r="K1808" s="43" t="s">
        <v>179</v>
      </c>
      <c r="L1808" s="43" t="str">
        <f>IF(AND(Home!$A$1&gt;=Leave[[#This Row],[Start Time]],Home!$A$1&lt;=Leave[[#This Row],[End Time]]),"Aplica","No Aplica")</f>
        <v>No Aplica</v>
      </c>
      <c r="M1808" s="43" t="str">
        <f>IF(AND(Home!$A$1&gt;=Leave[[#This Row],[Start Time]],Home!$A$1&lt;=Leave[[#This Row],[End Time]]),Home!$A$1,"No Aplica")</f>
        <v>No Aplica</v>
      </c>
      <c r="N1808" s="43" t="str">
        <f>Leave[[#This Row],[User Code (Owning User) (Usuario)]]&amp;Leave[[#This Row],[fecha activa]]</f>
        <v>MIE2025150924433No Aplica</v>
      </c>
    </row>
    <row r="1809" spans="1:14" x14ac:dyDescent="0.3">
      <c r="A1809" s="43" t="s">
        <v>465</v>
      </c>
      <c r="B1809" s="3">
        <v>45915</v>
      </c>
      <c r="C1809" s="3">
        <v>45915</v>
      </c>
      <c r="D1809" s="43" t="s">
        <v>3519</v>
      </c>
      <c r="E1809" s="43" t="s">
        <v>3515</v>
      </c>
      <c r="F1809" s="43" t="s">
        <v>3517</v>
      </c>
      <c r="G1809">
        <v>210</v>
      </c>
      <c r="H1809">
        <v>210</v>
      </c>
      <c r="I1809" s="43" t="s">
        <v>3516</v>
      </c>
      <c r="J1809" s="43" t="s">
        <v>2146</v>
      </c>
      <c r="K1809" s="43" t="s">
        <v>179</v>
      </c>
      <c r="L1809" s="43" t="str">
        <f>IF(AND(Home!$A$1&gt;=Leave[[#This Row],[Start Time]],Home!$A$1&lt;=Leave[[#This Row],[End Time]]),"Aplica","No Aplica")</f>
        <v>No Aplica</v>
      </c>
      <c r="M1809" s="43" t="str">
        <f>IF(AND(Home!$A$1&gt;=Leave[[#This Row],[Start Time]],Home!$A$1&lt;=Leave[[#This Row],[End Time]]),Home!$A$1,"No Aplica")</f>
        <v>No Aplica</v>
      </c>
      <c r="N1809" s="43" t="str">
        <f>Leave[[#This Row],[User Code (Owning User) (Usuario)]]&amp;Leave[[#This Row],[fecha activa]]</f>
        <v>MIE2025150924433No Aplica</v>
      </c>
    </row>
    <row r="1810" spans="1:14" x14ac:dyDescent="0.3">
      <c r="A1810" s="43" t="s">
        <v>476</v>
      </c>
      <c r="B1810" s="3">
        <v>45921</v>
      </c>
      <c r="C1810" s="3">
        <v>45921</v>
      </c>
      <c r="D1810" s="43" t="s">
        <v>3764</v>
      </c>
      <c r="E1810" s="43" t="s">
        <v>1382</v>
      </c>
      <c r="F1810" s="43" t="s">
        <v>1384</v>
      </c>
      <c r="G1810">
        <v>60</v>
      </c>
      <c r="H1810">
        <v>60</v>
      </c>
      <c r="I1810" s="43" t="s">
        <v>1383</v>
      </c>
      <c r="J1810" s="43" t="s">
        <v>972</v>
      </c>
      <c r="K1810" s="43" t="s">
        <v>178</v>
      </c>
      <c r="L1810" s="43" t="str">
        <f>IF(AND(Home!$A$1&gt;=Leave[[#This Row],[Start Time]],Home!$A$1&lt;=Leave[[#This Row],[End Time]]),"Aplica","No Aplica")</f>
        <v>No Aplica</v>
      </c>
      <c r="M1810" s="43" t="str">
        <f>IF(AND(Home!$A$1&gt;=Leave[[#This Row],[Start Time]],Home!$A$1&lt;=Leave[[#This Row],[End Time]]),Home!$A$1,"No Aplica")</f>
        <v>No Aplica</v>
      </c>
      <c r="N1810" s="43" t="str">
        <f>Leave[[#This Row],[User Code (Owning User) (Usuario)]]&amp;Leave[[#This Row],[fecha activa]]</f>
        <v>MIE2025300120670No Aplica</v>
      </c>
    </row>
    <row r="1811" spans="1:14" x14ac:dyDescent="0.3">
      <c r="A1811" s="43" t="s">
        <v>471</v>
      </c>
      <c r="B1811" s="3">
        <v>45919</v>
      </c>
      <c r="C1811" s="3">
        <v>45919</v>
      </c>
      <c r="D1811" s="43" t="s">
        <v>3765</v>
      </c>
      <c r="E1811" s="43" t="s">
        <v>1382</v>
      </c>
      <c r="F1811" s="43" t="s">
        <v>1384</v>
      </c>
      <c r="G1811">
        <v>60</v>
      </c>
      <c r="H1811">
        <v>60</v>
      </c>
      <c r="I1811" s="43" t="s">
        <v>1383</v>
      </c>
      <c r="J1811" s="43" t="s">
        <v>972</v>
      </c>
      <c r="K1811" s="43" t="s">
        <v>178</v>
      </c>
      <c r="L1811" s="43" t="str">
        <f>IF(AND(Home!$A$1&gt;=Leave[[#This Row],[Start Time]],Home!$A$1&lt;=Leave[[#This Row],[End Time]]),"Aplica","No Aplica")</f>
        <v>No Aplica</v>
      </c>
      <c r="M1811" s="43" t="str">
        <f>IF(AND(Home!$A$1&gt;=Leave[[#This Row],[Start Time]],Home!$A$1&lt;=Leave[[#This Row],[End Time]]),Home!$A$1,"No Aplica")</f>
        <v>No Aplica</v>
      </c>
      <c r="N1811" s="43" t="str">
        <f>Leave[[#This Row],[User Code (Owning User) (Usuario)]]&amp;Leave[[#This Row],[fecha activa]]</f>
        <v>MIE2025300120670No Aplica</v>
      </c>
    </row>
    <row r="1812" spans="1:14" x14ac:dyDescent="0.3">
      <c r="A1812" s="43" t="s">
        <v>468</v>
      </c>
      <c r="B1812" s="3">
        <v>45918</v>
      </c>
      <c r="C1812" s="3">
        <v>45918</v>
      </c>
      <c r="D1812" s="43" t="s">
        <v>577</v>
      </c>
      <c r="E1812" s="43" t="s">
        <v>1382</v>
      </c>
      <c r="F1812" s="43" t="s">
        <v>1384</v>
      </c>
      <c r="G1812">
        <v>540</v>
      </c>
      <c r="H1812">
        <v>540</v>
      </c>
      <c r="I1812" s="43" t="s">
        <v>1383</v>
      </c>
      <c r="J1812" s="43" t="s">
        <v>972</v>
      </c>
      <c r="K1812" s="43" t="s">
        <v>178</v>
      </c>
      <c r="L1812" s="43" t="str">
        <f>IF(AND(Home!$A$1&gt;=Leave[[#This Row],[Start Time]],Home!$A$1&lt;=Leave[[#This Row],[End Time]]),"Aplica","No Aplica")</f>
        <v>No Aplica</v>
      </c>
      <c r="M1812" s="43" t="str">
        <f>IF(AND(Home!$A$1&gt;=Leave[[#This Row],[Start Time]],Home!$A$1&lt;=Leave[[#This Row],[End Time]]),Home!$A$1,"No Aplica")</f>
        <v>No Aplica</v>
      </c>
      <c r="N1812" s="43" t="str">
        <f>Leave[[#This Row],[User Code (Owning User) (Usuario)]]&amp;Leave[[#This Row],[fecha activa]]</f>
        <v>MIE2025300120670No Aplica</v>
      </c>
    </row>
    <row r="1813" spans="1:14" x14ac:dyDescent="0.3">
      <c r="A1813" s="43" t="s">
        <v>471</v>
      </c>
      <c r="B1813" s="3">
        <v>45917</v>
      </c>
      <c r="C1813" s="3">
        <v>45917</v>
      </c>
      <c r="D1813" s="43" t="s">
        <v>621</v>
      </c>
      <c r="E1813" s="43" t="s">
        <v>1382</v>
      </c>
      <c r="F1813" s="43" t="s">
        <v>1384</v>
      </c>
      <c r="G1813">
        <v>60</v>
      </c>
      <c r="H1813">
        <v>60</v>
      </c>
      <c r="I1813" s="43" t="s">
        <v>1383</v>
      </c>
      <c r="J1813" s="43" t="s">
        <v>972</v>
      </c>
      <c r="K1813" s="43" t="s">
        <v>178</v>
      </c>
      <c r="L1813" s="43" t="str">
        <f>IF(AND(Home!$A$1&gt;=Leave[[#This Row],[Start Time]],Home!$A$1&lt;=Leave[[#This Row],[End Time]]),"Aplica","No Aplica")</f>
        <v>No Aplica</v>
      </c>
      <c r="M1813" s="43" t="str">
        <f>IF(AND(Home!$A$1&gt;=Leave[[#This Row],[Start Time]],Home!$A$1&lt;=Leave[[#This Row],[End Time]]),Home!$A$1,"No Aplica")</f>
        <v>No Aplica</v>
      </c>
      <c r="N1813" s="43" t="str">
        <f>Leave[[#This Row],[User Code (Owning User) (Usuario)]]&amp;Leave[[#This Row],[fecha activa]]</f>
        <v>MIE2025300120670No Aplica</v>
      </c>
    </row>
    <row r="1814" spans="1:14" x14ac:dyDescent="0.3">
      <c r="A1814" s="43" t="s">
        <v>471</v>
      </c>
      <c r="B1814" s="3">
        <v>45916</v>
      </c>
      <c r="C1814" s="3">
        <v>45916</v>
      </c>
      <c r="D1814" s="43" t="s">
        <v>3646</v>
      </c>
      <c r="E1814" s="43" t="s">
        <v>1382</v>
      </c>
      <c r="F1814" s="43" t="s">
        <v>1384</v>
      </c>
      <c r="G1814">
        <v>60</v>
      </c>
      <c r="H1814">
        <v>60</v>
      </c>
      <c r="I1814" s="43" t="s">
        <v>1383</v>
      </c>
      <c r="J1814" s="43" t="s">
        <v>972</v>
      </c>
      <c r="K1814" s="43" t="s">
        <v>178</v>
      </c>
      <c r="L1814" s="43" t="str">
        <f>IF(AND(Home!$A$1&gt;=Leave[[#This Row],[Start Time]],Home!$A$1&lt;=Leave[[#This Row],[End Time]]),"Aplica","No Aplica")</f>
        <v>No Aplica</v>
      </c>
      <c r="M1814" s="43" t="str">
        <f>IF(AND(Home!$A$1&gt;=Leave[[#This Row],[Start Time]],Home!$A$1&lt;=Leave[[#This Row],[End Time]]),Home!$A$1,"No Aplica")</f>
        <v>No Aplica</v>
      </c>
      <c r="N1814" s="43" t="str">
        <f>Leave[[#This Row],[User Code (Owning User) (Usuario)]]&amp;Leave[[#This Row],[fecha activa]]</f>
        <v>MIE2025300120670No Aplica</v>
      </c>
    </row>
    <row r="1815" spans="1:14" x14ac:dyDescent="0.3">
      <c r="A1815" s="43" t="s">
        <v>471</v>
      </c>
      <c r="B1815" s="3">
        <v>45915</v>
      </c>
      <c r="C1815" s="3">
        <v>45915</v>
      </c>
      <c r="D1815" s="43" t="s">
        <v>621</v>
      </c>
      <c r="E1815" s="43" t="s">
        <v>1382</v>
      </c>
      <c r="F1815" s="43" t="s">
        <v>1384</v>
      </c>
      <c r="G1815">
        <v>60</v>
      </c>
      <c r="H1815">
        <v>60</v>
      </c>
      <c r="I1815" s="43" t="s">
        <v>1383</v>
      </c>
      <c r="J1815" s="43" t="s">
        <v>972</v>
      </c>
      <c r="K1815" s="43" t="s">
        <v>178</v>
      </c>
      <c r="L1815" s="43" t="str">
        <f>IF(AND(Home!$A$1&gt;=Leave[[#This Row],[Start Time]],Home!$A$1&lt;=Leave[[#This Row],[End Time]]),"Aplica","No Aplica")</f>
        <v>No Aplica</v>
      </c>
      <c r="M1815" s="43" t="str">
        <f>IF(AND(Home!$A$1&gt;=Leave[[#This Row],[Start Time]],Home!$A$1&lt;=Leave[[#This Row],[End Time]]),Home!$A$1,"No Aplica")</f>
        <v>No Aplica</v>
      </c>
      <c r="N1815" s="43" t="str">
        <f>Leave[[#This Row],[User Code (Owning User) (Usuario)]]&amp;Leave[[#This Row],[fecha activa]]</f>
        <v>MIE2025300120670No Aplica</v>
      </c>
    </row>
    <row r="1816" spans="1:14" x14ac:dyDescent="0.3">
      <c r="A1816" s="43" t="s">
        <v>476</v>
      </c>
      <c r="B1816" s="3">
        <v>45914</v>
      </c>
      <c r="C1816" s="3">
        <v>45914</v>
      </c>
      <c r="D1816" s="43" t="s">
        <v>1505</v>
      </c>
      <c r="E1816" s="43" t="s">
        <v>1382</v>
      </c>
      <c r="F1816" s="43" t="s">
        <v>1384</v>
      </c>
      <c r="G1816">
        <v>60</v>
      </c>
      <c r="H1816">
        <v>60</v>
      </c>
      <c r="I1816" s="43" t="s">
        <v>1383</v>
      </c>
      <c r="J1816" s="43" t="s">
        <v>972</v>
      </c>
      <c r="K1816" s="43" t="s">
        <v>178</v>
      </c>
      <c r="L1816" s="43" t="str">
        <f>IF(AND(Home!$A$1&gt;=Leave[[#This Row],[Start Time]],Home!$A$1&lt;=Leave[[#This Row],[End Time]]),"Aplica","No Aplica")</f>
        <v>No Aplica</v>
      </c>
      <c r="M1816" s="43" t="str">
        <f>IF(AND(Home!$A$1&gt;=Leave[[#This Row],[Start Time]],Home!$A$1&lt;=Leave[[#This Row],[End Time]]),Home!$A$1,"No Aplica")</f>
        <v>No Aplica</v>
      </c>
      <c r="N1816" s="43" t="str">
        <f>Leave[[#This Row],[User Code (Owning User) (Usuario)]]&amp;Leave[[#This Row],[fecha activa]]</f>
        <v>MIE2025300120670No Aplica</v>
      </c>
    </row>
    <row r="1817" spans="1:14" x14ac:dyDescent="0.3">
      <c r="A1817" s="43" t="s">
        <v>468</v>
      </c>
      <c r="B1817" s="3">
        <v>45911</v>
      </c>
      <c r="C1817" s="3">
        <v>45911</v>
      </c>
      <c r="D1817" s="43" t="s">
        <v>577</v>
      </c>
      <c r="E1817" s="43" t="s">
        <v>1382</v>
      </c>
      <c r="F1817" s="43" t="s">
        <v>1384</v>
      </c>
      <c r="G1817">
        <v>540</v>
      </c>
      <c r="H1817">
        <v>540</v>
      </c>
      <c r="I1817" s="43" t="s">
        <v>1383</v>
      </c>
      <c r="J1817" s="43" t="s">
        <v>972</v>
      </c>
      <c r="K1817" s="43" t="s">
        <v>178</v>
      </c>
      <c r="L1817" s="43" t="str">
        <f>IF(AND(Home!$A$1&gt;=Leave[[#This Row],[Start Time]],Home!$A$1&lt;=Leave[[#This Row],[End Time]]),"Aplica","No Aplica")</f>
        <v>No Aplica</v>
      </c>
      <c r="M1817" s="43" t="str">
        <f>IF(AND(Home!$A$1&gt;=Leave[[#This Row],[Start Time]],Home!$A$1&lt;=Leave[[#This Row],[End Time]]),Home!$A$1,"No Aplica")</f>
        <v>No Aplica</v>
      </c>
      <c r="N1817" s="43" t="str">
        <f>Leave[[#This Row],[User Code (Owning User) (Usuario)]]&amp;Leave[[#This Row],[fecha activa]]</f>
        <v>MIE2025300120670No Aplica</v>
      </c>
    </row>
    <row r="1818" spans="1:14" x14ac:dyDescent="0.3">
      <c r="A1818" s="43" t="s">
        <v>471</v>
      </c>
      <c r="B1818" s="3">
        <v>45912</v>
      </c>
      <c r="C1818" s="3">
        <v>45912</v>
      </c>
      <c r="D1818" s="43" t="s">
        <v>621</v>
      </c>
      <c r="E1818" s="43" t="s">
        <v>1382</v>
      </c>
      <c r="F1818" s="43" t="s">
        <v>1384</v>
      </c>
      <c r="G1818">
        <v>480</v>
      </c>
      <c r="H1818">
        <v>480</v>
      </c>
      <c r="I1818" s="43" t="s">
        <v>1383</v>
      </c>
      <c r="J1818" s="43" t="s">
        <v>972</v>
      </c>
      <c r="K1818" s="43" t="s">
        <v>178</v>
      </c>
      <c r="L1818" s="43" t="str">
        <f>IF(AND(Home!$A$1&gt;=Leave[[#This Row],[Start Time]],Home!$A$1&lt;=Leave[[#This Row],[End Time]]),"Aplica","No Aplica")</f>
        <v>No Aplica</v>
      </c>
      <c r="M1818" s="43" t="str">
        <f>IF(AND(Home!$A$1&gt;=Leave[[#This Row],[Start Time]],Home!$A$1&lt;=Leave[[#This Row],[End Time]]),Home!$A$1,"No Aplica")</f>
        <v>No Aplica</v>
      </c>
      <c r="N1818" s="43" t="str">
        <f>Leave[[#This Row],[User Code (Owning User) (Usuario)]]&amp;Leave[[#This Row],[fecha activa]]</f>
        <v>MIE2025300120670No Aplica</v>
      </c>
    </row>
    <row r="1819" spans="1:14" x14ac:dyDescent="0.3">
      <c r="A1819" s="43" t="s">
        <v>471</v>
      </c>
      <c r="B1819" s="3">
        <v>45910</v>
      </c>
      <c r="C1819" s="3">
        <v>45910</v>
      </c>
      <c r="D1819" s="43" t="s">
        <v>621</v>
      </c>
      <c r="E1819" s="43" t="s">
        <v>1382</v>
      </c>
      <c r="F1819" s="43" t="s">
        <v>1384</v>
      </c>
      <c r="G1819">
        <v>60</v>
      </c>
      <c r="H1819">
        <v>60</v>
      </c>
      <c r="I1819" s="43" t="s">
        <v>1383</v>
      </c>
      <c r="J1819" s="43" t="s">
        <v>972</v>
      </c>
      <c r="K1819" s="43" t="s">
        <v>178</v>
      </c>
      <c r="L1819" s="43" t="str">
        <f>IF(AND(Home!$A$1&gt;=Leave[[#This Row],[Start Time]],Home!$A$1&lt;=Leave[[#This Row],[End Time]]),"Aplica","No Aplica")</f>
        <v>No Aplica</v>
      </c>
      <c r="M1819" s="43" t="str">
        <f>IF(AND(Home!$A$1&gt;=Leave[[#This Row],[Start Time]],Home!$A$1&lt;=Leave[[#This Row],[End Time]]),Home!$A$1,"No Aplica")</f>
        <v>No Aplica</v>
      </c>
      <c r="N1819" s="43" t="str">
        <f>Leave[[#This Row],[User Code (Owning User) (Usuario)]]&amp;Leave[[#This Row],[fecha activa]]</f>
        <v>MIE2025300120670No Aplica</v>
      </c>
    </row>
    <row r="1820" spans="1:14" x14ac:dyDescent="0.3">
      <c r="A1820" s="43" t="s">
        <v>471</v>
      </c>
      <c r="B1820" s="3">
        <v>45909</v>
      </c>
      <c r="C1820" s="3">
        <v>45909</v>
      </c>
      <c r="D1820" s="43" t="s">
        <v>621</v>
      </c>
      <c r="E1820" s="43" t="s">
        <v>1382</v>
      </c>
      <c r="F1820" s="43" t="s">
        <v>1384</v>
      </c>
      <c r="G1820">
        <v>60</v>
      </c>
      <c r="H1820">
        <v>60</v>
      </c>
      <c r="I1820" s="43" t="s">
        <v>1383</v>
      </c>
      <c r="J1820" s="43" t="s">
        <v>972</v>
      </c>
      <c r="K1820" s="43" t="s">
        <v>178</v>
      </c>
      <c r="L1820" s="43" t="str">
        <f>IF(AND(Home!$A$1&gt;=Leave[[#This Row],[Start Time]],Home!$A$1&lt;=Leave[[#This Row],[End Time]]),"Aplica","No Aplica")</f>
        <v>No Aplica</v>
      </c>
      <c r="M1820" s="43" t="str">
        <f>IF(AND(Home!$A$1&gt;=Leave[[#This Row],[Start Time]],Home!$A$1&lt;=Leave[[#This Row],[End Time]]),Home!$A$1,"No Aplica")</f>
        <v>No Aplica</v>
      </c>
      <c r="N1820" s="43" t="str">
        <f>Leave[[#This Row],[User Code (Owning User) (Usuario)]]&amp;Leave[[#This Row],[fecha activa]]</f>
        <v>MIE2025300120670No Aplica</v>
      </c>
    </row>
    <row r="1821" spans="1:14" x14ac:dyDescent="0.3">
      <c r="A1821" s="43" t="s">
        <v>471</v>
      </c>
      <c r="B1821" s="3">
        <v>45908</v>
      </c>
      <c r="C1821" s="3">
        <v>45908</v>
      </c>
      <c r="D1821" s="43" t="s">
        <v>2292</v>
      </c>
      <c r="E1821" s="43" t="s">
        <v>1382</v>
      </c>
      <c r="F1821" s="43" t="s">
        <v>1384</v>
      </c>
      <c r="G1821">
        <v>60</v>
      </c>
      <c r="H1821">
        <v>60</v>
      </c>
      <c r="I1821" s="43" t="s">
        <v>1383</v>
      </c>
      <c r="J1821" s="43" t="s">
        <v>972</v>
      </c>
      <c r="K1821" s="43" t="s">
        <v>178</v>
      </c>
      <c r="L1821" s="43" t="str">
        <f>IF(AND(Home!$A$1&gt;=Leave[[#This Row],[Start Time]],Home!$A$1&lt;=Leave[[#This Row],[End Time]]),"Aplica","No Aplica")</f>
        <v>No Aplica</v>
      </c>
      <c r="M1821" s="43" t="str">
        <f>IF(AND(Home!$A$1&gt;=Leave[[#This Row],[Start Time]],Home!$A$1&lt;=Leave[[#This Row],[End Time]]),Home!$A$1,"No Aplica")</f>
        <v>No Aplica</v>
      </c>
      <c r="N1821" s="43" t="str">
        <f>Leave[[#This Row],[User Code (Owning User) (Usuario)]]&amp;Leave[[#This Row],[fecha activa]]</f>
        <v>MIE2025300120670No Aplica</v>
      </c>
    </row>
    <row r="1822" spans="1:14" x14ac:dyDescent="0.3">
      <c r="A1822" s="43" t="s">
        <v>476</v>
      </c>
      <c r="B1822" s="3">
        <v>45907</v>
      </c>
      <c r="C1822" s="3">
        <v>45907</v>
      </c>
      <c r="D1822" s="43" t="s">
        <v>1505</v>
      </c>
      <c r="E1822" s="43" t="s">
        <v>1382</v>
      </c>
      <c r="F1822" s="43" t="s">
        <v>1384</v>
      </c>
      <c r="G1822">
        <v>60</v>
      </c>
      <c r="H1822">
        <v>60</v>
      </c>
      <c r="I1822" s="43" t="s">
        <v>1383</v>
      </c>
      <c r="J1822" s="43" t="s">
        <v>972</v>
      </c>
      <c r="K1822" s="43" t="s">
        <v>178</v>
      </c>
      <c r="L1822" s="43" t="str">
        <f>IF(AND(Home!$A$1&gt;=Leave[[#This Row],[Start Time]],Home!$A$1&lt;=Leave[[#This Row],[End Time]]),"Aplica","No Aplica")</f>
        <v>No Aplica</v>
      </c>
      <c r="M1822" s="43" t="str">
        <f>IF(AND(Home!$A$1&gt;=Leave[[#This Row],[Start Time]],Home!$A$1&lt;=Leave[[#This Row],[End Time]]),Home!$A$1,"No Aplica")</f>
        <v>No Aplica</v>
      </c>
      <c r="N1822" s="43" t="str">
        <f>Leave[[#This Row],[User Code (Owning User) (Usuario)]]&amp;Leave[[#This Row],[fecha activa]]</f>
        <v>MIE2025300120670No Aplica</v>
      </c>
    </row>
    <row r="1823" spans="1:14" x14ac:dyDescent="0.3">
      <c r="A1823" s="43" t="s">
        <v>476</v>
      </c>
      <c r="B1823" s="3">
        <v>45928</v>
      </c>
      <c r="C1823" s="3">
        <v>45928</v>
      </c>
      <c r="D1823" s="43" t="s">
        <v>490</v>
      </c>
      <c r="E1823" s="43" t="s">
        <v>1928</v>
      </c>
      <c r="F1823" s="43" t="s">
        <v>1930</v>
      </c>
      <c r="G1823">
        <v>570</v>
      </c>
      <c r="H1823">
        <v>540</v>
      </c>
      <c r="I1823" s="43" t="s">
        <v>1929</v>
      </c>
      <c r="J1823" s="43" t="s">
        <v>1036</v>
      </c>
      <c r="K1823" s="43" t="s">
        <v>178</v>
      </c>
      <c r="L1823" s="43" t="str">
        <f>IF(AND(Home!$A$1&gt;=Leave[[#This Row],[Start Time]],Home!$A$1&lt;=Leave[[#This Row],[End Time]]),"Aplica","No Aplica")</f>
        <v>No Aplica</v>
      </c>
      <c r="M1823" s="43" t="str">
        <f>IF(AND(Home!$A$1&gt;=Leave[[#This Row],[Start Time]],Home!$A$1&lt;=Leave[[#This Row],[End Time]]),Home!$A$1,"No Aplica")</f>
        <v>No Aplica</v>
      </c>
      <c r="N1823" s="43" t="str">
        <f>Leave[[#This Row],[User Code (Owning User) (Usuario)]]&amp;Leave[[#This Row],[fecha activa]]</f>
        <v>MIE2025160623379No Aplica</v>
      </c>
    </row>
    <row r="1824" spans="1:14" x14ac:dyDescent="0.3">
      <c r="A1824" s="43" t="s">
        <v>476</v>
      </c>
      <c r="B1824" s="3">
        <v>45927</v>
      </c>
      <c r="C1824" s="3">
        <v>45927</v>
      </c>
      <c r="D1824" s="43" t="s">
        <v>490</v>
      </c>
      <c r="E1824" s="43" t="s">
        <v>1928</v>
      </c>
      <c r="F1824" s="43" t="s">
        <v>1930</v>
      </c>
      <c r="G1824">
        <v>180</v>
      </c>
      <c r="H1824">
        <v>180</v>
      </c>
      <c r="I1824" s="43" t="s">
        <v>1929</v>
      </c>
      <c r="J1824" s="43" t="s">
        <v>1036</v>
      </c>
      <c r="K1824" s="43" t="s">
        <v>178</v>
      </c>
      <c r="L1824" s="43" t="str">
        <f>IF(AND(Home!$A$1&gt;=Leave[[#This Row],[Start Time]],Home!$A$1&lt;=Leave[[#This Row],[End Time]]),"Aplica","No Aplica")</f>
        <v>No Aplica</v>
      </c>
      <c r="M1824" s="43" t="str">
        <f>IF(AND(Home!$A$1&gt;=Leave[[#This Row],[Start Time]],Home!$A$1&lt;=Leave[[#This Row],[End Time]]),Home!$A$1,"No Aplica")</f>
        <v>No Aplica</v>
      </c>
      <c r="N1824" s="43" t="str">
        <f>Leave[[#This Row],[User Code (Owning User) (Usuario)]]&amp;Leave[[#This Row],[fecha activa]]</f>
        <v>MIE2025160623379No Aplica</v>
      </c>
    </row>
    <row r="1825" spans="1:14" x14ac:dyDescent="0.3">
      <c r="A1825" s="43" t="s">
        <v>476</v>
      </c>
      <c r="B1825" s="3">
        <v>45921</v>
      </c>
      <c r="C1825" s="3">
        <v>45921</v>
      </c>
      <c r="D1825" s="43" t="s">
        <v>491</v>
      </c>
      <c r="E1825" s="43" t="s">
        <v>1928</v>
      </c>
      <c r="F1825" s="43" t="s">
        <v>1930</v>
      </c>
      <c r="G1825">
        <v>540</v>
      </c>
      <c r="H1825">
        <v>540</v>
      </c>
      <c r="I1825" s="43" t="s">
        <v>1929</v>
      </c>
      <c r="J1825" s="43" t="s">
        <v>1036</v>
      </c>
      <c r="K1825" s="43" t="s">
        <v>178</v>
      </c>
      <c r="L1825" s="43" t="str">
        <f>IF(AND(Home!$A$1&gt;=Leave[[#This Row],[Start Time]],Home!$A$1&lt;=Leave[[#This Row],[End Time]]),"Aplica","No Aplica")</f>
        <v>No Aplica</v>
      </c>
      <c r="M1825" s="43" t="str">
        <f>IF(AND(Home!$A$1&gt;=Leave[[#This Row],[Start Time]],Home!$A$1&lt;=Leave[[#This Row],[End Time]]),Home!$A$1,"No Aplica")</f>
        <v>No Aplica</v>
      </c>
      <c r="N1825" s="43" t="str">
        <f>Leave[[#This Row],[User Code (Owning User) (Usuario)]]&amp;Leave[[#This Row],[fecha activa]]</f>
        <v>MIE2025160623379No Aplica</v>
      </c>
    </row>
    <row r="1826" spans="1:14" x14ac:dyDescent="0.3">
      <c r="A1826" s="43" t="s">
        <v>476</v>
      </c>
      <c r="B1826" s="3">
        <v>45920</v>
      </c>
      <c r="C1826" s="3">
        <v>45920</v>
      </c>
      <c r="D1826" s="43" t="s">
        <v>491</v>
      </c>
      <c r="E1826" s="43" t="s">
        <v>1928</v>
      </c>
      <c r="F1826" s="43" t="s">
        <v>1930</v>
      </c>
      <c r="G1826">
        <v>240</v>
      </c>
      <c r="H1826">
        <v>240</v>
      </c>
      <c r="I1826" s="43" t="s">
        <v>1929</v>
      </c>
      <c r="J1826" s="43" t="s">
        <v>1036</v>
      </c>
      <c r="K1826" s="43" t="s">
        <v>178</v>
      </c>
      <c r="L1826" s="43" t="str">
        <f>IF(AND(Home!$A$1&gt;=Leave[[#This Row],[Start Time]],Home!$A$1&lt;=Leave[[#This Row],[End Time]]),"Aplica","No Aplica")</f>
        <v>No Aplica</v>
      </c>
      <c r="M1826" s="43" t="str">
        <f>IF(AND(Home!$A$1&gt;=Leave[[#This Row],[Start Time]],Home!$A$1&lt;=Leave[[#This Row],[End Time]]),Home!$A$1,"No Aplica")</f>
        <v>No Aplica</v>
      </c>
      <c r="N1826" s="43" t="str">
        <f>Leave[[#This Row],[User Code (Owning User) (Usuario)]]&amp;Leave[[#This Row],[fecha activa]]</f>
        <v>MIE2025160623379No Aplica</v>
      </c>
    </row>
    <row r="1827" spans="1:14" x14ac:dyDescent="0.3">
      <c r="A1827" s="43" t="s">
        <v>471</v>
      </c>
      <c r="B1827" s="3">
        <v>45907</v>
      </c>
      <c r="C1827" s="3">
        <v>45907</v>
      </c>
      <c r="D1827" s="43" t="s">
        <v>490</v>
      </c>
      <c r="E1827" s="43" t="s">
        <v>1928</v>
      </c>
      <c r="F1827" s="43" t="s">
        <v>1930</v>
      </c>
      <c r="G1827">
        <v>540</v>
      </c>
      <c r="H1827">
        <v>540</v>
      </c>
      <c r="I1827" s="43" t="s">
        <v>1929</v>
      </c>
      <c r="J1827" s="43" t="s">
        <v>1036</v>
      </c>
      <c r="K1827" s="43" t="s">
        <v>178</v>
      </c>
      <c r="L1827" s="43" t="str">
        <f>IF(AND(Home!$A$1&gt;=Leave[[#This Row],[Start Time]],Home!$A$1&lt;=Leave[[#This Row],[End Time]]),"Aplica","No Aplica")</f>
        <v>No Aplica</v>
      </c>
      <c r="M1827" s="43" t="str">
        <f>IF(AND(Home!$A$1&gt;=Leave[[#This Row],[Start Time]],Home!$A$1&lt;=Leave[[#This Row],[End Time]]),Home!$A$1,"No Aplica")</f>
        <v>No Aplica</v>
      </c>
      <c r="N1827" s="43" t="str">
        <f>Leave[[#This Row],[User Code (Owning User) (Usuario)]]&amp;Leave[[#This Row],[fecha activa]]</f>
        <v>MIE2025160623379No Aplica</v>
      </c>
    </row>
    <row r="1828" spans="1:14" x14ac:dyDescent="0.3">
      <c r="A1828" s="43" t="s">
        <v>476</v>
      </c>
      <c r="B1828" s="3">
        <v>45906</v>
      </c>
      <c r="C1828" s="3">
        <v>45906</v>
      </c>
      <c r="D1828" s="43" t="s">
        <v>490</v>
      </c>
      <c r="E1828" s="43" t="s">
        <v>1928</v>
      </c>
      <c r="F1828" s="43" t="s">
        <v>1930</v>
      </c>
      <c r="G1828">
        <v>210</v>
      </c>
      <c r="H1828">
        <v>210</v>
      </c>
      <c r="I1828" s="43" t="s">
        <v>1929</v>
      </c>
      <c r="J1828" s="43" t="s">
        <v>1036</v>
      </c>
      <c r="K1828" s="43" t="s">
        <v>178</v>
      </c>
      <c r="L1828" s="43" t="str">
        <f>IF(AND(Home!$A$1&gt;=Leave[[#This Row],[Start Time]],Home!$A$1&lt;=Leave[[#This Row],[End Time]]),"Aplica","No Aplica")</f>
        <v>No Aplica</v>
      </c>
      <c r="M1828" s="43" t="str">
        <f>IF(AND(Home!$A$1&gt;=Leave[[#This Row],[Start Time]],Home!$A$1&lt;=Leave[[#This Row],[End Time]]),Home!$A$1,"No Aplica")</f>
        <v>No Aplica</v>
      </c>
      <c r="N1828" s="43" t="str">
        <f>Leave[[#This Row],[User Code (Owning User) (Usuario)]]&amp;Leave[[#This Row],[fecha activa]]</f>
        <v>MIE2025160623379No Aplica</v>
      </c>
    </row>
    <row r="1829" spans="1:14" x14ac:dyDescent="0.3">
      <c r="A1829" s="43" t="s">
        <v>471</v>
      </c>
      <c r="B1829" s="3">
        <v>45922</v>
      </c>
      <c r="C1829" s="3">
        <v>45922</v>
      </c>
      <c r="D1829" s="43" t="s">
        <v>2287</v>
      </c>
      <c r="E1829" s="43" t="s">
        <v>1925</v>
      </c>
      <c r="F1829" s="43" t="s">
        <v>1927</v>
      </c>
      <c r="G1829">
        <v>120</v>
      </c>
      <c r="H1829">
        <v>120</v>
      </c>
      <c r="I1829" s="43" t="s">
        <v>1926</v>
      </c>
      <c r="J1829" s="43" t="s">
        <v>1975</v>
      </c>
      <c r="K1829" s="43" t="s">
        <v>178</v>
      </c>
      <c r="L1829" s="43" t="str">
        <f>IF(AND(Home!$A$1&gt;=Leave[[#This Row],[Start Time]],Home!$A$1&lt;=Leave[[#This Row],[End Time]]),"Aplica","No Aplica")</f>
        <v>Aplica</v>
      </c>
      <c r="M1829" s="43">
        <f>IF(AND(Home!$A$1&gt;=Leave[[#This Row],[Start Time]],Home!$A$1&lt;=Leave[[#This Row],[End Time]]),Home!$A$1,"No Aplica")</f>
        <v>45922</v>
      </c>
      <c r="N1829" s="43" t="str">
        <f>Leave[[#This Row],[User Code (Owning User) (Usuario)]]&amp;Leave[[#This Row],[fecha activa]]</f>
        <v>MIE202516062338045922</v>
      </c>
    </row>
    <row r="1830" spans="1:14" x14ac:dyDescent="0.3">
      <c r="A1830" s="43" t="s">
        <v>468</v>
      </c>
      <c r="B1830" s="3">
        <v>45928</v>
      </c>
      <c r="C1830" s="3">
        <v>45928</v>
      </c>
      <c r="D1830" s="43" t="s">
        <v>499</v>
      </c>
      <c r="E1830" s="43" t="s">
        <v>1925</v>
      </c>
      <c r="F1830" s="43" t="s">
        <v>1927</v>
      </c>
      <c r="G1830">
        <v>540</v>
      </c>
      <c r="H1830">
        <v>540</v>
      </c>
      <c r="I1830" s="43" t="s">
        <v>1926</v>
      </c>
      <c r="J1830" s="43" t="s">
        <v>1975</v>
      </c>
      <c r="K1830" s="43" t="s">
        <v>178</v>
      </c>
      <c r="L1830" s="43" t="str">
        <f>IF(AND(Home!$A$1&gt;=Leave[[#This Row],[Start Time]],Home!$A$1&lt;=Leave[[#This Row],[End Time]]),"Aplica","No Aplica")</f>
        <v>No Aplica</v>
      </c>
      <c r="M1830" s="43" t="str">
        <f>IF(AND(Home!$A$1&gt;=Leave[[#This Row],[Start Time]],Home!$A$1&lt;=Leave[[#This Row],[End Time]]),Home!$A$1,"No Aplica")</f>
        <v>No Aplica</v>
      </c>
      <c r="N1830" s="43" t="str">
        <f>Leave[[#This Row],[User Code (Owning User) (Usuario)]]&amp;Leave[[#This Row],[fecha activa]]</f>
        <v>MIE2025160623380No Aplica</v>
      </c>
    </row>
    <row r="1831" spans="1:14" x14ac:dyDescent="0.3">
      <c r="A1831" s="43" t="s">
        <v>468</v>
      </c>
      <c r="B1831" s="3">
        <v>45921</v>
      </c>
      <c r="C1831" s="3">
        <v>45921</v>
      </c>
      <c r="D1831" s="43" t="s">
        <v>499</v>
      </c>
      <c r="E1831" s="43" t="s">
        <v>1925</v>
      </c>
      <c r="F1831" s="43" t="s">
        <v>1927</v>
      </c>
      <c r="G1831">
        <v>540</v>
      </c>
      <c r="H1831">
        <v>540</v>
      </c>
      <c r="I1831" s="43" t="s">
        <v>1926</v>
      </c>
      <c r="J1831" s="43" t="s">
        <v>1975</v>
      </c>
      <c r="K1831" s="43" t="s">
        <v>178</v>
      </c>
      <c r="L1831" s="43" t="str">
        <f>IF(AND(Home!$A$1&gt;=Leave[[#This Row],[Start Time]],Home!$A$1&lt;=Leave[[#This Row],[End Time]]),"Aplica","No Aplica")</f>
        <v>No Aplica</v>
      </c>
      <c r="M1831" s="43" t="str">
        <f>IF(AND(Home!$A$1&gt;=Leave[[#This Row],[Start Time]],Home!$A$1&lt;=Leave[[#This Row],[End Time]]),Home!$A$1,"No Aplica")</f>
        <v>No Aplica</v>
      </c>
      <c r="N1831" s="43" t="str">
        <f>Leave[[#This Row],[User Code (Owning User) (Usuario)]]&amp;Leave[[#This Row],[fecha activa]]</f>
        <v>MIE2025160623380No Aplica</v>
      </c>
    </row>
    <row r="1832" spans="1:14" x14ac:dyDescent="0.3">
      <c r="A1832" s="43" t="s">
        <v>471</v>
      </c>
      <c r="B1832" s="3">
        <v>45903</v>
      </c>
      <c r="C1832" s="3">
        <v>45903</v>
      </c>
      <c r="D1832" s="43" t="s">
        <v>2886</v>
      </c>
      <c r="E1832" s="43" t="s">
        <v>1925</v>
      </c>
      <c r="F1832" s="43" t="s">
        <v>1927</v>
      </c>
      <c r="G1832">
        <v>120</v>
      </c>
      <c r="H1832">
        <v>120</v>
      </c>
      <c r="I1832" s="43" t="s">
        <v>1926</v>
      </c>
      <c r="J1832" s="43" t="s">
        <v>1975</v>
      </c>
      <c r="K1832" s="43" t="s">
        <v>178</v>
      </c>
      <c r="L1832" s="43" t="str">
        <f>IF(AND(Home!$A$1&gt;=Leave[[#This Row],[Start Time]],Home!$A$1&lt;=Leave[[#This Row],[End Time]]),"Aplica","No Aplica")</f>
        <v>No Aplica</v>
      </c>
      <c r="M1832" s="43" t="str">
        <f>IF(AND(Home!$A$1&gt;=Leave[[#This Row],[Start Time]],Home!$A$1&lt;=Leave[[#This Row],[End Time]]),Home!$A$1,"No Aplica")</f>
        <v>No Aplica</v>
      </c>
      <c r="N1832" s="43" t="str">
        <f>Leave[[#This Row],[User Code (Owning User) (Usuario)]]&amp;Leave[[#This Row],[fecha activa]]</f>
        <v>MIE2025160623380No Aplica</v>
      </c>
    </row>
    <row r="1833" spans="1:14" x14ac:dyDescent="0.3">
      <c r="A1833" s="43" t="s">
        <v>468</v>
      </c>
      <c r="B1833" s="3">
        <v>45914</v>
      </c>
      <c r="C1833" s="3">
        <v>45914</v>
      </c>
      <c r="D1833" s="43" t="s">
        <v>499</v>
      </c>
      <c r="E1833" s="43" t="s">
        <v>1925</v>
      </c>
      <c r="F1833" s="43" t="s">
        <v>1927</v>
      </c>
      <c r="G1833">
        <v>540</v>
      </c>
      <c r="H1833">
        <v>540</v>
      </c>
      <c r="I1833" s="43" t="s">
        <v>1926</v>
      </c>
      <c r="J1833" s="43" t="s">
        <v>1975</v>
      </c>
      <c r="K1833" s="43" t="s">
        <v>178</v>
      </c>
      <c r="L1833" s="43" t="str">
        <f>IF(AND(Home!$A$1&gt;=Leave[[#This Row],[Start Time]],Home!$A$1&lt;=Leave[[#This Row],[End Time]]),"Aplica","No Aplica")</f>
        <v>No Aplica</v>
      </c>
      <c r="M1833" s="43" t="str">
        <f>IF(AND(Home!$A$1&gt;=Leave[[#This Row],[Start Time]],Home!$A$1&lt;=Leave[[#This Row],[End Time]]),Home!$A$1,"No Aplica")</f>
        <v>No Aplica</v>
      </c>
      <c r="N1833" s="43" t="str">
        <f>Leave[[#This Row],[User Code (Owning User) (Usuario)]]&amp;Leave[[#This Row],[fecha activa]]</f>
        <v>MIE2025160623380No Aplica</v>
      </c>
    </row>
    <row r="1834" spans="1:14" x14ac:dyDescent="0.3">
      <c r="A1834" s="43" t="s">
        <v>468</v>
      </c>
      <c r="B1834" s="3">
        <v>45906</v>
      </c>
      <c r="C1834" s="3">
        <v>45906</v>
      </c>
      <c r="D1834" s="43" t="s">
        <v>499</v>
      </c>
      <c r="E1834" s="43" t="s">
        <v>1925</v>
      </c>
      <c r="F1834" s="43" t="s">
        <v>1927</v>
      </c>
      <c r="G1834">
        <v>540</v>
      </c>
      <c r="H1834">
        <v>540</v>
      </c>
      <c r="I1834" s="43" t="s">
        <v>1926</v>
      </c>
      <c r="J1834" s="43" t="s">
        <v>1975</v>
      </c>
      <c r="K1834" s="43" t="s">
        <v>178</v>
      </c>
      <c r="L1834" s="43" t="str">
        <f>IF(AND(Home!$A$1&gt;=Leave[[#This Row],[Start Time]],Home!$A$1&lt;=Leave[[#This Row],[End Time]]),"Aplica","No Aplica")</f>
        <v>No Aplica</v>
      </c>
      <c r="M1834" s="43" t="str">
        <f>IF(AND(Home!$A$1&gt;=Leave[[#This Row],[Start Time]],Home!$A$1&lt;=Leave[[#This Row],[End Time]]),Home!$A$1,"No Aplica")</f>
        <v>No Aplica</v>
      </c>
      <c r="N1834" s="43" t="str">
        <f>Leave[[#This Row],[User Code (Owning User) (Usuario)]]&amp;Leave[[#This Row],[fecha activa]]</f>
        <v>MIE2025160623380No Aplica</v>
      </c>
    </row>
    <row r="1835" spans="1:14" x14ac:dyDescent="0.3">
      <c r="A1835" s="43" t="s">
        <v>471</v>
      </c>
      <c r="B1835" s="3">
        <v>45919</v>
      </c>
      <c r="C1835" s="3">
        <v>45919</v>
      </c>
      <c r="D1835" s="43" t="s">
        <v>3782</v>
      </c>
      <c r="E1835" s="43" t="s">
        <v>370</v>
      </c>
      <c r="F1835" s="43" t="s">
        <v>371</v>
      </c>
      <c r="G1835">
        <v>120</v>
      </c>
      <c r="H1835">
        <v>120</v>
      </c>
      <c r="I1835" s="43" t="s">
        <v>1210</v>
      </c>
      <c r="J1835" s="43" t="s">
        <v>1037</v>
      </c>
      <c r="K1835" s="43" t="s">
        <v>178</v>
      </c>
      <c r="L1835" s="43" t="str">
        <f>IF(AND(Home!$A$1&gt;=Leave[[#This Row],[Start Time]],Home!$A$1&lt;=Leave[[#This Row],[End Time]]),"Aplica","No Aplica")</f>
        <v>No Aplica</v>
      </c>
      <c r="M1835" s="43" t="str">
        <f>IF(AND(Home!$A$1&gt;=Leave[[#This Row],[Start Time]],Home!$A$1&lt;=Leave[[#This Row],[End Time]]),Home!$A$1,"No Aplica")</f>
        <v>No Aplica</v>
      </c>
      <c r="N1835" s="43" t="str">
        <f>Leave[[#This Row],[User Code (Owning User) (Usuario)]]&amp;Leave[[#This Row],[fecha activa]]</f>
        <v>MIE2023190912621No Aplica</v>
      </c>
    </row>
    <row r="1836" spans="1:14" x14ac:dyDescent="0.3">
      <c r="A1836" s="43" t="s">
        <v>471</v>
      </c>
      <c r="B1836" s="3">
        <v>45919</v>
      </c>
      <c r="C1836" s="3">
        <v>45919</v>
      </c>
      <c r="D1836" s="43" t="s">
        <v>3783</v>
      </c>
      <c r="E1836" s="43" t="s">
        <v>370</v>
      </c>
      <c r="F1836" s="43" t="s">
        <v>371</v>
      </c>
      <c r="G1836">
        <v>120</v>
      </c>
      <c r="H1836">
        <v>120</v>
      </c>
      <c r="I1836" s="43" t="s">
        <v>1210</v>
      </c>
      <c r="J1836" s="43" t="s">
        <v>1037</v>
      </c>
      <c r="K1836" s="43" t="s">
        <v>178</v>
      </c>
      <c r="L1836" s="43" t="str">
        <f>IF(AND(Home!$A$1&gt;=Leave[[#This Row],[Start Time]],Home!$A$1&lt;=Leave[[#This Row],[End Time]]),"Aplica","No Aplica")</f>
        <v>No Aplica</v>
      </c>
      <c r="M1836" s="43" t="str">
        <f>IF(AND(Home!$A$1&gt;=Leave[[#This Row],[Start Time]],Home!$A$1&lt;=Leave[[#This Row],[End Time]]),Home!$A$1,"No Aplica")</f>
        <v>No Aplica</v>
      </c>
      <c r="N1836" s="43" t="str">
        <f>Leave[[#This Row],[User Code (Owning User) (Usuario)]]&amp;Leave[[#This Row],[fecha activa]]</f>
        <v>MIE2023190912621No Aplica</v>
      </c>
    </row>
    <row r="1837" spans="1:14" x14ac:dyDescent="0.3">
      <c r="A1837" s="43" t="s">
        <v>465</v>
      </c>
      <c r="B1837" s="3">
        <v>45928</v>
      </c>
      <c r="C1837" s="3">
        <v>45928</v>
      </c>
      <c r="D1837" s="43" t="s">
        <v>467</v>
      </c>
      <c r="E1837" s="43" t="s">
        <v>370</v>
      </c>
      <c r="F1837" s="43" t="s">
        <v>371</v>
      </c>
      <c r="G1837">
        <v>540</v>
      </c>
      <c r="H1837">
        <v>540</v>
      </c>
      <c r="I1837" s="43" t="s">
        <v>1210</v>
      </c>
      <c r="J1837" s="43" t="s">
        <v>1037</v>
      </c>
      <c r="K1837" s="43" t="s">
        <v>178</v>
      </c>
      <c r="L1837" s="43" t="str">
        <f>IF(AND(Home!$A$1&gt;=Leave[[#This Row],[Start Time]],Home!$A$1&lt;=Leave[[#This Row],[End Time]]),"Aplica","No Aplica")</f>
        <v>No Aplica</v>
      </c>
      <c r="M1837" s="43" t="str">
        <f>IF(AND(Home!$A$1&gt;=Leave[[#This Row],[Start Time]],Home!$A$1&lt;=Leave[[#This Row],[End Time]]),Home!$A$1,"No Aplica")</f>
        <v>No Aplica</v>
      </c>
      <c r="N1837" s="43" t="str">
        <f>Leave[[#This Row],[User Code (Owning User) (Usuario)]]&amp;Leave[[#This Row],[fecha activa]]</f>
        <v>MIE2023190912621No Aplica</v>
      </c>
    </row>
    <row r="1838" spans="1:14" x14ac:dyDescent="0.3">
      <c r="A1838" s="43" t="s">
        <v>471</v>
      </c>
      <c r="B1838" s="3">
        <v>45927</v>
      </c>
      <c r="C1838" s="3">
        <v>45927</v>
      </c>
      <c r="D1838" s="43" t="s">
        <v>1896</v>
      </c>
      <c r="E1838" s="43" t="s">
        <v>370</v>
      </c>
      <c r="F1838" s="43" t="s">
        <v>371</v>
      </c>
      <c r="G1838">
        <v>60</v>
      </c>
      <c r="H1838">
        <v>60</v>
      </c>
      <c r="I1838" s="43" t="s">
        <v>1210</v>
      </c>
      <c r="J1838" s="43" t="s">
        <v>1037</v>
      </c>
      <c r="K1838" s="43" t="s">
        <v>178</v>
      </c>
      <c r="L1838" s="43" t="str">
        <f>IF(AND(Home!$A$1&gt;=Leave[[#This Row],[Start Time]],Home!$A$1&lt;=Leave[[#This Row],[End Time]]),"Aplica","No Aplica")</f>
        <v>No Aplica</v>
      </c>
      <c r="M1838" s="43" t="str">
        <f>IF(AND(Home!$A$1&gt;=Leave[[#This Row],[Start Time]],Home!$A$1&lt;=Leave[[#This Row],[End Time]]),Home!$A$1,"No Aplica")</f>
        <v>No Aplica</v>
      </c>
      <c r="N1838" s="43" t="str">
        <f>Leave[[#This Row],[User Code (Owning User) (Usuario)]]&amp;Leave[[#This Row],[fecha activa]]</f>
        <v>MIE2023190912621No Aplica</v>
      </c>
    </row>
    <row r="1839" spans="1:14" x14ac:dyDescent="0.3">
      <c r="A1839" s="43" t="s">
        <v>471</v>
      </c>
      <c r="B1839" s="3">
        <v>45927</v>
      </c>
      <c r="C1839" s="3">
        <v>45927</v>
      </c>
      <c r="D1839" s="43" t="s">
        <v>521</v>
      </c>
      <c r="E1839" s="43" t="s">
        <v>370</v>
      </c>
      <c r="F1839" s="43" t="s">
        <v>371</v>
      </c>
      <c r="G1839">
        <v>60</v>
      </c>
      <c r="H1839">
        <v>60</v>
      </c>
      <c r="I1839" s="43" t="s">
        <v>1210</v>
      </c>
      <c r="J1839" s="43" t="s">
        <v>1037</v>
      </c>
      <c r="K1839" s="43" t="s">
        <v>178</v>
      </c>
      <c r="L1839" s="43" t="str">
        <f>IF(AND(Home!$A$1&gt;=Leave[[#This Row],[Start Time]],Home!$A$1&lt;=Leave[[#This Row],[End Time]]),"Aplica","No Aplica")</f>
        <v>No Aplica</v>
      </c>
      <c r="M1839" s="43" t="str">
        <f>IF(AND(Home!$A$1&gt;=Leave[[#This Row],[Start Time]],Home!$A$1&lt;=Leave[[#This Row],[End Time]]),Home!$A$1,"No Aplica")</f>
        <v>No Aplica</v>
      </c>
      <c r="N1839" s="43" t="str">
        <f>Leave[[#This Row],[User Code (Owning User) (Usuario)]]&amp;Leave[[#This Row],[fecha activa]]</f>
        <v>MIE2023190912621No Aplica</v>
      </c>
    </row>
    <row r="1840" spans="1:14" x14ac:dyDescent="0.3">
      <c r="A1840" s="43" t="s">
        <v>471</v>
      </c>
      <c r="B1840" s="3">
        <v>45925</v>
      </c>
      <c r="C1840" s="3">
        <v>45925</v>
      </c>
      <c r="D1840" s="43" t="s">
        <v>521</v>
      </c>
      <c r="E1840" s="43" t="s">
        <v>370</v>
      </c>
      <c r="F1840" s="43" t="s">
        <v>371</v>
      </c>
      <c r="G1840">
        <v>60</v>
      </c>
      <c r="H1840">
        <v>60</v>
      </c>
      <c r="I1840" s="43" t="s">
        <v>1210</v>
      </c>
      <c r="J1840" s="43" t="s">
        <v>1037</v>
      </c>
      <c r="K1840" s="43" t="s">
        <v>178</v>
      </c>
      <c r="L1840" s="43" t="str">
        <f>IF(AND(Home!$A$1&gt;=Leave[[#This Row],[Start Time]],Home!$A$1&lt;=Leave[[#This Row],[End Time]]),"Aplica","No Aplica")</f>
        <v>No Aplica</v>
      </c>
      <c r="M1840" s="43" t="str">
        <f>IF(AND(Home!$A$1&gt;=Leave[[#This Row],[Start Time]],Home!$A$1&lt;=Leave[[#This Row],[End Time]]),Home!$A$1,"No Aplica")</f>
        <v>No Aplica</v>
      </c>
      <c r="N1840" s="43" t="str">
        <f>Leave[[#This Row],[User Code (Owning User) (Usuario)]]&amp;Leave[[#This Row],[fecha activa]]</f>
        <v>MIE2023190912621No Aplica</v>
      </c>
    </row>
    <row r="1841" spans="1:14" x14ac:dyDescent="0.3">
      <c r="A1841" s="43" t="s">
        <v>471</v>
      </c>
      <c r="B1841" s="3">
        <v>45924</v>
      </c>
      <c r="C1841" s="3">
        <v>45924</v>
      </c>
      <c r="D1841" s="43" t="s">
        <v>2278</v>
      </c>
      <c r="E1841" s="43" t="s">
        <v>370</v>
      </c>
      <c r="F1841" s="43" t="s">
        <v>371</v>
      </c>
      <c r="G1841">
        <v>60</v>
      </c>
      <c r="H1841">
        <v>60</v>
      </c>
      <c r="I1841" s="43" t="s">
        <v>1210</v>
      </c>
      <c r="J1841" s="43" t="s">
        <v>1037</v>
      </c>
      <c r="K1841" s="43" t="s">
        <v>178</v>
      </c>
      <c r="L1841" s="43" t="str">
        <f>IF(AND(Home!$A$1&gt;=Leave[[#This Row],[Start Time]],Home!$A$1&lt;=Leave[[#This Row],[End Time]]),"Aplica","No Aplica")</f>
        <v>No Aplica</v>
      </c>
      <c r="M1841" s="43" t="str">
        <f>IF(AND(Home!$A$1&gt;=Leave[[#This Row],[Start Time]],Home!$A$1&lt;=Leave[[#This Row],[End Time]]),Home!$A$1,"No Aplica")</f>
        <v>No Aplica</v>
      </c>
      <c r="N1841" s="43" t="str">
        <f>Leave[[#This Row],[User Code (Owning User) (Usuario)]]&amp;Leave[[#This Row],[fecha activa]]</f>
        <v>MIE2023190912621No Aplica</v>
      </c>
    </row>
    <row r="1842" spans="1:14" x14ac:dyDescent="0.3">
      <c r="A1842" s="43" t="s">
        <v>471</v>
      </c>
      <c r="B1842" s="3">
        <v>45920</v>
      </c>
      <c r="C1842" s="3">
        <v>45920</v>
      </c>
      <c r="D1842" s="43" t="s">
        <v>1896</v>
      </c>
      <c r="E1842" s="43" t="s">
        <v>370</v>
      </c>
      <c r="F1842" s="43" t="s">
        <v>371</v>
      </c>
      <c r="G1842">
        <v>60</v>
      </c>
      <c r="H1842">
        <v>60</v>
      </c>
      <c r="I1842" s="43" t="s">
        <v>1210</v>
      </c>
      <c r="J1842" s="43" t="s">
        <v>1037</v>
      </c>
      <c r="K1842" s="43" t="s">
        <v>178</v>
      </c>
      <c r="L1842" s="43" t="str">
        <f>IF(AND(Home!$A$1&gt;=Leave[[#This Row],[Start Time]],Home!$A$1&lt;=Leave[[#This Row],[End Time]]),"Aplica","No Aplica")</f>
        <v>No Aplica</v>
      </c>
      <c r="M1842" s="43" t="str">
        <f>IF(AND(Home!$A$1&gt;=Leave[[#This Row],[Start Time]],Home!$A$1&lt;=Leave[[#This Row],[End Time]]),Home!$A$1,"No Aplica")</f>
        <v>No Aplica</v>
      </c>
      <c r="N1842" s="43" t="str">
        <f>Leave[[#This Row],[User Code (Owning User) (Usuario)]]&amp;Leave[[#This Row],[fecha activa]]</f>
        <v>MIE2023190912621No Aplica</v>
      </c>
    </row>
    <row r="1843" spans="1:14" x14ac:dyDescent="0.3">
      <c r="A1843" s="43" t="s">
        <v>471</v>
      </c>
      <c r="B1843" s="3">
        <v>45920</v>
      </c>
      <c r="C1843" s="3">
        <v>45920</v>
      </c>
      <c r="D1843" s="43" t="s">
        <v>1896</v>
      </c>
      <c r="E1843" s="43" t="s">
        <v>370</v>
      </c>
      <c r="F1843" s="43" t="s">
        <v>371</v>
      </c>
      <c r="G1843">
        <v>60</v>
      </c>
      <c r="H1843">
        <v>60</v>
      </c>
      <c r="I1843" s="43" t="s">
        <v>1210</v>
      </c>
      <c r="J1843" s="43" t="s">
        <v>1037</v>
      </c>
      <c r="K1843" s="43" t="s">
        <v>178</v>
      </c>
      <c r="L1843" s="43" t="str">
        <f>IF(AND(Home!$A$1&gt;=Leave[[#This Row],[Start Time]],Home!$A$1&lt;=Leave[[#This Row],[End Time]]),"Aplica","No Aplica")</f>
        <v>No Aplica</v>
      </c>
      <c r="M1843" s="43" t="str">
        <f>IF(AND(Home!$A$1&gt;=Leave[[#This Row],[Start Time]],Home!$A$1&lt;=Leave[[#This Row],[End Time]]),Home!$A$1,"No Aplica")</f>
        <v>No Aplica</v>
      </c>
      <c r="N1843" s="43" t="str">
        <f>Leave[[#This Row],[User Code (Owning User) (Usuario)]]&amp;Leave[[#This Row],[fecha activa]]</f>
        <v>MIE2023190912621No Aplica</v>
      </c>
    </row>
    <row r="1844" spans="1:14" x14ac:dyDescent="0.3">
      <c r="A1844" s="43" t="s">
        <v>471</v>
      </c>
      <c r="B1844" s="3">
        <v>45918</v>
      </c>
      <c r="C1844" s="3">
        <v>45918</v>
      </c>
      <c r="D1844" s="43" t="s">
        <v>1896</v>
      </c>
      <c r="E1844" s="43" t="s">
        <v>370</v>
      </c>
      <c r="F1844" s="43" t="s">
        <v>371</v>
      </c>
      <c r="G1844">
        <v>60</v>
      </c>
      <c r="H1844">
        <v>60</v>
      </c>
      <c r="I1844" s="43" t="s">
        <v>1210</v>
      </c>
      <c r="J1844" s="43" t="s">
        <v>1037</v>
      </c>
      <c r="K1844" s="43" t="s">
        <v>178</v>
      </c>
      <c r="L1844" s="43" t="str">
        <f>IF(AND(Home!$A$1&gt;=Leave[[#This Row],[Start Time]],Home!$A$1&lt;=Leave[[#This Row],[End Time]]),"Aplica","No Aplica")</f>
        <v>No Aplica</v>
      </c>
      <c r="M1844" s="43" t="str">
        <f>IF(AND(Home!$A$1&gt;=Leave[[#This Row],[Start Time]],Home!$A$1&lt;=Leave[[#This Row],[End Time]]),Home!$A$1,"No Aplica")</f>
        <v>No Aplica</v>
      </c>
      <c r="N1844" s="43" t="str">
        <f>Leave[[#This Row],[User Code (Owning User) (Usuario)]]&amp;Leave[[#This Row],[fecha activa]]</f>
        <v>MIE2023190912621No Aplica</v>
      </c>
    </row>
    <row r="1845" spans="1:14" x14ac:dyDescent="0.3">
      <c r="A1845" s="43" t="s">
        <v>471</v>
      </c>
      <c r="B1845" s="3">
        <v>45917</v>
      </c>
      <c r="C1845" s="3">
        <v>45917</v>
      </c>
      <c r="D1845" s="43" t="s">
        <v>1896</v>
      </c>
      <c r="E1845" s="43" t="s">
        <v>370</v>
      </c>
      <c r="F1845" s="43" t="s">
        <v>371</v>
      </c>
      <c r="G1845">
        <v>60</v>
      </c>
      <c r="H1845">
        <v>60</v>
      </c>
      <c r="I1845" s="43" t="s">
        <v>1210</v>
      </c>
      <c r="J1845" s="43" t="s">
        <v>1037</v>
      </c>
      <c r="K1845" s="43" t="s">
        <v>178</v>
      </c>
      <c r="L1845" s="43" t="str">
        <f>IF(AND(Home!$A$1&gt;=Leave[[#This Row],[Start Time]],Home!$A$1&lt;=Leave[[#This Row],[End Time]]),"Aplica","No Aplica")</f>
        <v>No Aplica</v>
      </c>
      <c r="M1845" s="43" t="str">
        <f>IF(AND(Home!$A$1&gt;=Leave[[#This Row],[Start Time]],Home!$A$1&lt;=Leave[[#This Row],[End Time]]),Home!$A$1,"No Aplica")</f>
        <v>No Aplica</v>
      </c>
      <c r="N1845" s="43" t="str">
        <f>Leave[[#This Row],[User Code (Owning User) (Usuario)]]&amp;Leave[[#This Row],[fecha activa]]</f>
        <v>MIE2023190912621No Aplica</v>
      </c>
    </row>
    <row r="1846" spans="1:14" x14ac:dyDescent="0.3">
      <c r="A1846" s="43" t="s">
        <v>465</v>
      </c>
      <c r="B1846" s="3">
        <v>45921</v>
      </c>
      <c r="C1846" s="3">
        <v>45921</v>
      </c>
      <c r="D1846" s="43" t="s">
        <v>473</v>
      </c>
      <c r="E1846" s="43" t="s">
        <v>370</v>
      </c>
      <c r="F1846" s="43" t="s">
        <v>371</v>
      </c>
      <c r="G1846">
        <v>540</v>
      </c>
      <c r="H1846">
        <v>540</v>
      </c>
      <c r="I1846" s="43" t="s">
        <v>1210</v>
      </c>
      <c r="J1846" s="43" t="s">
        <v>1037</v>
      </c>
      <c r="K1846" s="43" t="s">
        <v>178</v>
      </c>
      <c r="L1846" s="43" t="str">
        <f>IF(AND(Home!$A$1&gt;=Leave[[#This Row],[Start Time]],Home!$A$1&lt;=Leave[[#This Row],[End Time]]),"Aplica","No Aplica")</f>
        <v>No Aplica</v>
      </c>
      <c r="M1846" s="43" t="str">
        <f>IF(AND(Home!$A$1&gt;=Leave[[#This Row],[Start Time]],Home!$A$1&lt;=Leave[[#This Row],[End Time]]),Home!$A$1,"No Aplica")</f>
        <v>No Aplica</v>
      </c>
      <c r="N1846" s="43" t="str">
        <f>Leave[[#This Row],[User Code (Owning User) (Usuario)]]&amp;Leave[[#This Row],[fecha activa]]</f>
        <v>MIE2023190912621No Aplica</v>
      </c>
    </row>
    <row r="1847" spans="1:14" x14ac:dyDescent="0.3">
      <c r="A1847" s="43" t="s">
        <v>471</v>
      </c>
      <c r="B1847" s="3">
        <v>45905</v>
      </c>
      <c r="C1847" s="3">
        <v>45905</v>
      </c>
      <c r="D1847" s="43" t="s">
        <v>3094</v>
      </c>
      <c r="E1847" s="43" t="s">
        <v>370</v>
      </c>
      <c r="F1847" s="43" t="s">
        <v>371</v>
      </c>
      <c r="G1847">
        <v>90</v>
      </c>
      <c r="H1847">
        <v>90</v>
      </c>
      <c r="I1847" s="43" t="s">
        <v>1210</v>
      </c>
      <c r="J1847" s="43" t="s">
        <v>1037</v>
      </c>
      <c r="K1847" s="43" t="s">
        <v>178</v>
      </c>
      <c r="L1847" s="43" t="str">
        <f>IF(AND(Home!$A$1&gt;=Leave[[#This Row],[Start Time]],Home!$A$1&lt;=Leave[[#This Row],[End Time]]),"Aplica","No Aplica")</f>
        <v>No Aplica</v>
      </c>
      <c r="M1847" s="43" t="str">
        <f>IF(AND(Home!$A$1&gt;=Leave[[#This Row],[Start Time]],Home!$A$1&lt;=Leave[[#This Row],[End Time]]),Home!$A$1,"No Aplica")</f>
        <v>No Aplica</v>
      </c>
      <c r="N1847" s="43" t="str">
        <f>Leave[[#This Row],[User Code (Owning User) (Usuario)]]&amp;Leave[[#This Row],[fecha activa]]</f>
        <v>MIE2023190912621No Aplica</v>
      </c>
    </row>
    <row r="1848" spans="1:14" x14ac:dyDescent="0.3">
      <c r="A1848" s="43" t="s">
        <v>471</v>
      </c>
      <c r="B1848" s="3">
        <v>45905</v>
      </c>
      <c r="C1848" s="3">
        <v>45905</v>
      </c>
      <c r="D1848" s="43" t="s">
        <v>3094</v>
      </c>
      <c r="E1848" s="43" t="s">
        <v>370</v>
      </c>
      <c r="F1848" s="43" t="s">
        <v>371</v>
      </c>
      <c r="G1848">
        <v>90</v>
      </c>
      <c r="H1848">
        <v>90</v>
      </c>
      <c r="I1848" s="43" t="s">
        <v>1210</v>
      </c>
      <c r="J1848" s="43" t="s">
        <v>1037</v>
      </c>
      <c r="K1848" s="43" t="s">
        <v>178</v>
      </c>
      <c r="L1848" s="43" t="str">
        <f>IF(AND(Home!$A$1&gt;=Leave[[#This Row],[Start Time]],Home!$A$1&lt;=Leave[[#This Row],[End Time]]),"Aplica","No Aplica")</f>
        <v>No Aplica</v>
      </c>
      <c r="M1848" s="43" t="str">
        <f>IF(AND(Home!$A$1&gt;=Leave[[#This Row],[Start Time]],Home!$A$1&lt;=Leave[[#This Row],[End Time]]),Home!$A$1,"No Aplica")</f>
        <v>No Aplica</v>
      </c>
      <c r="N1848" s="43" t="str">
        <f>Leave[[#This Row],[User Code (Owning User) (Usuario)]]&amp;Leave[[#This Row],[fecha activa]]</f>
        <v>MIE2023190912621No Aplica</v>
      </c>
    </row>
    <row r="1849" spans="1:14" x14ac:dyDescent="0.3">
      <c r="A1849" s="43" t="s">
        <v>471</v>
      </c>
      <c r="B1849" s="3">
        <v>45913</v>
      </c>
      <c r="C1849" s="3">
        <v>45913</v>
      </c>
      <c r="D1849" s="43" t="s">
        <v>1896</v>
      </c>
      <c r="E1849" s="43" t="s">
        <v>370</v>
      </c>
      <c r="F1849" s="43" t="s">
        <v>371</v>
      </c>
      <c r="G1849">
        <v>60</v>
      </c>
      <c r="H1849">
        <v>60</v>
      </c>
      <c r="I1849" s="43" t="s">
        <v>1210</v>
      </c>
      <c r="J1849" s="43" t="s">
        <v>1037</v>
      </c>
      <c r="K1849" s="43" t="s">
        <v>178</v>
      </c>
      <c r="L1849" s="43" t="str">
        <f>IF(AND(Home!$A$1&gt;=Leave[[#This Row],[Start Time]],Home!$A$1&lt;=Leave[[#This Row],[End Time]]),"Aplica","No Aplica")</f>
        <v>No Aplica</v>
      </c>
      <c r="M1849" s="43" t="str">
        <f>IF(AND(Home!$A$1&gt;=Leave[[#This Row],[Start Time]],Home!$A$1&lt;=Leave[[#This Row],[End Time]]),Home!$A$1,"No Aplica")</f>
        <v>No Aplica</v>
      </c>
      <c r="N1849" s="43" t="str">
        <f>Leave[[#This Row],[User Code (Owning User) (Usuario)]]&amp;Leave[[#This Row],[fecha activa]]</f>
        <v>MIE2023190912621No Aplica</v>
      </c>
    </row>
    <row r="1850" spans="1:14" x14ac:dyDescent="0.3">
      <c r="A1850" s="43" t="s">
        <v>471</v>
      </c>
      <c r="B1850" s="3">
        <v>45913</v>
      </c>
      <c r="C1850" s="3">
        <v>45913</v>
      </c>
      <c r="D1850" s="43" t="s">
        <v>521</v>
      </c>
      <c r="E1850" s="43" t="s">
        <v>370</v>
      </c>
      <c r="F1850" s="43" t="s">
        <v>371</v>
      </c>
      <c r="G1850">
        <v>60</v>
      </c>
      <c r="H1850">
        <v>60</v>
      </c>
      <c r="I1850" s="43" t="s">
        <v>1210</v>
      </c>
      <c r="J1850" s="43" t="s">
        <v>1037</v>
      </c>
      <c r="K1850" s="43" t="s">
        <v>178</v>
      </c>
      <c r="L1850" s="43" t="str">
        <f>IF(AND(Home!$A$1&gt;=Leave[[#This Row],[Start Time]],Home!$A$1&lt;=Leave[[#This Row],[End Time]]),"Aplica","No Aplica")</f>
        <v>No Aplica</v>
      </c>
      <c r="M1850" s="43" t="str">
        <f>IF(AND(Home!$A$1&gt;=Leave[[#This Row],[Start Time]],Home!$A$1&lt;=Leave[[#This Row],[End Time]]),Home!$A$1,"No Aplica")</f>
        <v>No Aplica</v>
      </c>
      <c r="N1850" s="43" t="str">
        <f>Leave[[#This Row],[User Code (Owning User) (Usuario)]]&amp;Leave[[#This Row],[fecha activa]]</f>
        <v>MIE2023190912621No Aplica</v>
      </c>
    </row>
    <row r="1851" spans="1:14" x14ac:dyDescent="0.3">
      <c r="A1851" s="43" t="s">
        <v>471</v>
      </c>
      <c r="B1851" s="3">
        <v>45911</v>
      </c>
      <c r="C1851" s="3">
        <v>45911</v>
      </c>
      <c r="D1851" s="43" t="s">
        <v>521</v>
      </c>
      <c r="E1851" s="43" t="s">
        <v>370</v>
      </c>
      <c r="F1851" s="43" t="s">
        <v>371</v>
      </c>
      <c r="G1851">
        <v>60</v>
      </c>
      <c r="H1851">
        <v>60</v>
      </c>
      <c r="I1851" s="43" t="s">
        <v>1210</v>
      </c>
      <c r="J1851" s="43" t="s">
        <v>1037</v>
      </c>
      <c r="K1851" s="43" t="s">
        <v>178</v>
      </c>
      <c r="L1851" s="43" t="str">
        <f>IF(AND(Home!$A$1&gt;=Leave[[#This Row],[Start Time]],Home!$A$1&lt;=Leave[[#This Row],[End Time]]),"Aplica","No Aplica")</f>
        <v>No Aplica</v>
      </c>
      <c r="M1851" s="43" t="str">
        <f>IF(AND(Home!$A$1&gt;=Leave[[#This Row],[Start Time]],Home!$A$1&lt;=Leave[[#This Row],[End Time]]),Home!$A$1,"No Aplica")</f>
        <v>No Aplica</v>
      </c>
      <c r="N1851" s="43" t="str">
        <f>Leave[[#This Row],[User Code (Owning User) (Usuario)]]&amp;Leave[[#This Row],[fecha activa]]</f>
        <v>MIE2023190912621No Aplica</v>
      </c>
    </row>
    <row r="1852" spans="1:14" x14ac:dyDescent="0.3">
      <c r="A1852" s="43" t="s">
        <v>471</v>
      </c>
      <c r="B1852" s="3">
        <v>45910</v>
      </c>
      <c r="C1852" s="3">
        <v>45910</v>
      </c>
      <c r="D1852" s="43" t="s">
        <v>520</v>
      </c>
      <c r="E1852" s="43" t="s">
        <v>370</v>
      </c>
      <c r="F1852" s="43" t="s">
        <v>371</v>
      </c>
      <c r="G1852">
        <v>60</v>
      </c>
      <c r="H1852">
        <v>60</v>
      </c>
      <c r="I1852" s="43" t="s">
        <v>1210</v>
      </c>
      <c r="J1852" s="43" t="s">
        <v>1037</v>
      </c>
      <c r="K1852" s="43" t="s">
        <v>178</v>
      </c>
      <c r="L1852" s="43" t="str">
        <f>IF(AND(Home!$A$1&gt;=Leave[[#This Row],[Start Time]],Home!$A$1&lt;=Leave[[#This Row],[End Time]]),"Aplica","No Aplica")</f>
        <v>No Aplica</v>
      </c>
      <c r="M1852" s="43" t="str">
        <f>IF(AND(Home!$A$1&gt;=Leave[[#This Row],[Start Time]],Home!$A$1&lt;=Leave[[#This Row],[End Time]]),Home!$A$1,"No Aplica")</f>
        <v>No Aplica</v>
      </c>
      <c r="N1852" s="43" t="str">
        <f>Leave[[#This Row],[User Code (Owning User) (Usuario)]]&amp;Leave[[#This Row],[fecha activa]]</f>
        <v>MIE2023190912621No Aplica</v>
      </c>
    </row>
    <row r="1853" spans="1:14" x14ac:dyDescent="0.3">
      <c r="A1853" s="43" t="s">
        <v>465</v>
      </c>
      <c r="B1853" s="3">
        <v>45914</v>
      </c>
      <c r="C1853" s="3">
        <v>45914</v>
      </c>
      <c r="D1853" s="43" t="s">
        <v>473</v>
      </c>
      <c r="E1853" s="43" t="s">
        <v>370</v>
      </c>
      <c r="F1853" s="43" t="s">
        <v>371</v>
      </c>
      <c r="G1853">
        <v>540</v>
      </c>
      <c r="H1853">
        <v>540</v>
      </c>
      <c r="I1853" s="43" t="s">
        <v>1210</v>
      </c>
      <c r="J1853" s="43" t="s">
        <v>1037</v>
      </c>
      <c r="K1853" s="43" t="s">
        <v>178</v>
      </c>
      <c r="L1853" s="43" t="str">
        <f>IF(AND(Home!$A$1&gt;=Leave[[#This Row],[Start Time]],Home!$A$1&lt;=Leave[[#This Row],[End Time]]),"Aplica","No Aplica")</f>
        <v>No Aplica</v>
      </c>
      <c r="M1853" s="43" t="str">
        <f>IF(AND(Home!$A$1&gt;=Leave[[#This Row],[Start Time]],Home!$A$1&lt;=Leave[[#This Row],[End Time]]),Home!$A$1,"No Aplica")</f>
        <v>No Aplica</v>
      </c>
      <c r="N1853" s="43" t="str">
        <f>Leave[[#This Row],[User Code (Owning User) (Usuario)]]&amp;Leave[[#This Row],[fecha activa]]</f>
        <v>MIE2023190912621No Aplica</v>
      </c>
    </row>
    <row r="1854" spans="1:14" x14ac:dyDescent="0.3">
      <c r="A1854" s="43" t="s">
        <v>471</v>
      </c>
      <c r="B1854" s="3">
        <v>45904</v>
      </c>
      <c r="C1854" s="3">
        <v>45904</v>
      </c>
      <c r="D1854" s="43" t="s">
        <v>521</v>
      </c>
      <c r="E1854" s="43" t="s">
        <v>370</v>
      </c>
      <c r="F1854" s="43" t="s">
        <v>371</v>
      </c>
      <c r="G1854">
        <v>60</v>
      </c>
      <c r="H1854">
        <v>60</v>
      </c>
      <c r="I1854" s="43" t="s">
        <v>1210</v>
      </c>
      <c r="J1854" s="43" t="s">
        <v>1037</v>
      </c>
      <c r="K1854" s="43" t="s">
        <v>178</v>
      </c>
      <c r="L1854" s="43" t="str">
        <f>IF(AND(Home!$A$1&gt;=Leave[[#This Row],[Start Time]],Home!$A$1&lt;=Leave[[#This Row],[End Time]]),"Aplica","No Aplica")</f>
        <v>No Aplica</v>
      </c>
      <c r="M1854" s="43" t="str">
        <f>IF(AND(Home!$A$1&gt;=Leave[[#This Row],[Start Time]],Home!$A$1&lt;=Leave[[#This Row],[End Time]]),Home!$A$1,"No Aplica")</f>
        <v>No Aplica</v>
      </c>
      <c r="N1854" s="43" t="str">
        <f>Leave[[#This Row],[User Code (Owning User) (Usuario)]]&amp;Leave[[#This Row],[fecha activa]]</f>
        <v>MIE2023190912621No Aplica</v>
      </c>
    </row>
    <row r="1855" spans="1:14" x14ac:dyDescent="0.3">
      <c r="A1855" s="43" t="s">
        <v>471</v>
      </c>
      <c r="B1855" s="3">
        <v>45903</v>
      </c>
      <c r="C1855" s="3">
        <v>45903</v>
      </c>
      <c r="D1855" s="43" t="s">
        <v>2278</v>
      </c>
      <c r="E1855" s="43" t="s">
        <v>370</v>
      </c>
      <c r="F1855" s="43" t="s">
        <v>371</v>
      </c>
      <c r="G1855">
        <v>60</v>
      </c>
      <c r="H1855">
        <v>60</v>
      </c>
      <c r="I1855" s="43" t="s">
        <v>1210</v>
      </c>
      <c r="J1855" s="43" t="s">
        <v>1037</v>
      </c>
      <c r="K1855" s="43" t="s">
        <v>178</v>
      </c>
      <c r="L1855" s="43" t="str">
        <f>IF(AND(Home!$A$1&gt;=Leave[[#This Row],[Start Time]],Home!$A$1&lt;=Leave[[#This Row],[End Time]]),"Aplica","No Aplica")</f>
        <v>No Aplica</v>
      </c>
      <c r="M1855" s="43" t="str">
        <f>IF(AND(Home!$A$1&gt;=Leave[[#This Row],[Start Time]],Home!$A$1&lt;=Leave[[#This Row],[End Time]]),Home!$A$1,"No Aplica")</f>
        <v>No Aplica</v>
      </c>
      <c r="N1855" s="43" t="str">
        <f>Leave[[#This Row],[User Code (Owning User) (Usuario)]]&amp;Leave[[#This Row],[fecha activa]]</f>
        <v>MIE2023190912621No Aplica</v>
      </c>
    </row>
    <row r="1856" spans="1:14" x14ac:dyDescent="0.3">
      <c r="A1856" s="43" t="s">
        <v>471</v>
      </c>
      <c r="B1856" s="3">
        <v>45906</v>
      </c>
      <c r="C1856" s="3">
        <v>45906</v>
      </c>
      <c r="D1856" s="43" t="s">
        <v>2278</v>
      </c>
      <c r="E1856" s="43" t="s">
        <v>370</v>
      </c>
      <c r="F1856" s="43" t="s">
        <v>371</v>
      </c>
      <c r="G1856">
        <v>60</v>
      </c>
      <c r="H1856">
        <v>60</v>
      </c>
      <c r="I1856" s="43" t="s">
        <v>1210</v>
      </c>
      <c r="J1856" s="43" t="s">
        <v>1037</v>
      </c>
      <c r="K1856" s="43" t="s">
        <v>178</v>
      </c>
      <c r="L1856" s="43" t="str">
        <f>IF(AND(Home!$A$1&gt;=Leave[[#This Row],[Start Time]],Home!$A$1&lt;=Leave[[#This Row],[End Time]]),"Aplica","No Aplica")</f>
        <v>No Aplica</v>
      </c>
      <c r="M1856" s="43" t="str">
        <f>IF(AND(Home!$A$1&gt;=Leave[[#This Row],[Start Time]],Home!$A$1&lt;=Leave[[#This Row],[End Time]]),Home!$A$1,"No Aplica")</f>
        <v>No Aplica</v>
      </c>
      <c r="N1856" s="43" t="str">
        <f>Leave[[#This Row],[User Code (Owning User) (Usuario)]]&amp;Leave[[#This Row],[fecha activa]]</f>
        <v>MIE2023190912621No Aplica</v>
      </c>
    </row>
    <row r="1857" spans="1:14" x14ac:dyDescent="0.3">
      <c r="A1857" s="43" t="s">
        <v>471</v>
      </c>
      <c r="B1857" s="3">
        <v>45906</v>
      </c>
      <c r="C1857" s="3">
        <v>45906</v>
      </c>
      <c r="D1857" s="43" t="s">
        <v>1896</v>
      </c>
      <c r="E1857" s="43" t="s">
        <v>370</v>
      </c>
      <c r="F1857" s="43" t="s">
        <v>371</v>
      </c>
      <c r="G1857">
        <v>60</v>
      </c>
      <c r="H1857">
        <v>60</v>
      </c>
      <c r="I1857" s="43" t="s">
        <v>1210</v>
      </c>
      <c r="J1857" s="43" t="s">
        <v>1037</v>
      </c>
      <c r="K1857" s="43" t="s">
        <v>178</v>
      </c>
      <c r="L1857" s="43" t="str">
        <f>IF(AND(Home!$A$1&gt;=Leave[[#This Row],[Start Time]],Home!$A$1&lt;=Leave[[#This Row],[End Time]]),"Aplica","No Aplica")</f>
        <v>No Aplica</v>
      </c>
      <c r="M1857" s="43" t="str">
        <f>IF(AND(Home!$A$1&gt;=Leave[[#This Row],[Start Time]],Home!$A$1&lt;=Leave[[#This Row],[End Time]]),Home!$A$1,"No Aplica")</f>
        <v>No Aplica</v>
      </c>
      <c r="N1857" s="43" t="str">
        <f>Leave[[#This Row],[User Code (Owning User) (Usuario)]]&amp;Leave[[#This Row],[fecha activa]]</f>
        <v>MIE2023190912621No Aplica</v>
      </c>
    </row>
    <row r="1858" spans="1:14" x14ac:dyDescent="0.3">
      <c r="A1858" s="43" t="s">
        <v>465</v>
      </c>
      <c r="B1858" s="3">
        <v>45907</v>
      </c>
      <c r="C1858" s="3">
        <v>45907</v>
      </c>
      <c r="D1858" s="43" t="s">
        <v>473</v>
      </c>
      <c r="E1858" s="43" t="s">
        <v>370</v>
      </c>
      <c r="F1858" s="43" t="s">
        <v>371</v>
      </c>
      <c r="G1858">
        <v>540</v>
      </c>
      <c r="H1858">
        <v>540</v>
      </c>
      <c r="I1858" s="43" t="s">
        <v>1210</v>
      </c>
      <c r="J1858" s="43" t="s">
        <v>1037</v>
      </c>
      <c r="K1858" s="43" t="s">
        <v>178</v>
      </c>
      <c r="L1858" s="43" t="str">
        <f>IF(AND(Home!$A$1&gt;=Leave[[#This Row],[Start Time]],Home!$A$1&lt;=Leave[[#This Row],[End Time]]),"Aplica","No Aplica")</f>
        <v>No Aplica</v>
      </c>
      <c r="M1858" s="43" t="str">
        <f>IF(AND(Home!$A$1&gt;=Leave[[#This Row],[Start Time]],Home!$A$1&lt;=Leave[[#This Row],[End Time]]),Home!$A$1,"No Aplica")</f>
        <v>No Aplica</v>
      </c>
      <c r="N1858" s="43" t="str">
        <f>Leave[[#This Row],[User Code (Owning User) (Usuario)]]&amp;Leave[[#This Row],[fecha activa]]</f>
        <v>MIE2023190912621No Aplica</v>
      </c>
    </row>
    <row r="1859" spans="1:14" x14ac:dyDescent="0.3">
      <c r="A1859" s="43" t="s">
        <v>465</v>
      </c>
      <c r="B1859" s="3">
        <v>45916</v>
      </c>
      <c r="C1859" s="3">
        <v>45916</v>
      </c>
      <c r="D1859" s="43" t="s">
        <v>495</v>
      </c>
      <c r="E1859" s="43" t="s">
        <v>2065</v>
      </c>
      <c r="F1859" s="43" t="s">
        <v>2067</v>
      </c>
      <c r="G1859">
        <v>660</v>
      </c>
      <c r="H1859">
        <v>540</v>
      </c>
      <c r="I1859" s="43" t="s">
        <v>2066</v>
      </c>
      <c r="J1859" s="43" t="s">
        <v>1983</v>
      </c>
      <c r="K1859" s="43" t="s">
        <v>179</v>
      </c>
      <c r="L1859" s="43" t="str">
        <f>IF(AND(Home!$A$1&gt;=Leave[[#This Row],[Start Time]],Home!$A$1&lt;=Leave[[#This Row],[End Time]]),"Aplica","No Aplica")</f>
        <v>No Aplica</v>
      </c>
      <c r="M1859" s="43" t="str">
        <f>IF(AND(Home!$A$1&gt;=Leave[[#This Row],[Start Time]],Home!$A$1&lt;=Leave[[#This Row],[End Time]]),Home!$A$1,"No Aplica")</f>
        <v>No Aplica</v>
      </c>
      <c r="N1859" s="43" t="str">
        <f>Leave[[#This Row],[User Code (Owning User) (Usuario)]]&amp;Leave[[#This Row],[fecha activa]]</f>
        <v>MIE2025150723685No Aplica</v>
      </c>
    </row>
    <row r="1860" spans="1:14" x14ac:dyDescent="0.3">
      <c r="A1860" s="43" t="s">
        <v>465</v>
      </c>
      <c r="B1860" s="3">
        <v>45910</v>
      </c>
      <c r="C1860" s="3">
        <v>45910</v>
      </c>
      <c r="D1860" s="43" t="s">
        <v>642</v>
      </c>
      <c r="E1860" s="43" t="s">
        <v>2065</v>
      </c>
      <c r="F1860" s="43" t="s">
        <v>2067</v>
      </c>
      <c r="G1860">
        <v>60</v>
      </c>
      <c r="H1860">
        <v>60</v>
      </c>
      <c r="I1860" s="43" t="s">
        <v>2066</v>
      </c>
      <c r="J1860" s="43" t="s">
        <v>1983</v>
      </c>
      <c r="K1860" s="43" t="s">
        <v>179</v>
      </c>
      <c r="L1860" s="43" t="str">
        <f>IF(AND(Home!$A$1&gt;=Leave[[#This Row],[Start Time]],Home!$A$1&lt;=Leave[[#This Row],[End Time]]),"Aplica","No Aplica")</f>
        <v>No Aplica</v>
      </c>
      <c r="M1860" s="43" t="str">
        <f>IF(AND(Home!$A$1&gt;=Leave[[#This Row],[Start Time]],Home!$A$1&lt;=Leave[[#This Row],[End Time]]),Home!$A$1,"No Aplica")</f>
        <v>No Aplica</v>
      </c>
      <c r="N1860" s="43" t="str">
        <f>Leave[[#This Row],[User Code (Owning User) (Usuario)]]&amp;Leave[[#This Row],[fecha activa]]</f>
        <v>MIE2025150723685No Aplica</v>
      </c>
    </row>
    <row r="1861" spans="1:14" x14ac:dyDescent="0.3">
      <c r="A1861" s="43" t="s">
        <v>465</v>
      </c>
      <c r="B1861" s="3">
        <v>45909</v>
      </c>
      <c r="C1861" s="3">
        <v>45909</v>
      </c>
      <c r="D1861" s="43" t="s">
        <v>497</v>
      </c>
      <c r="E1861" s="43" t="s">
        <v>2065</v>
      </c>
      <c r="F1861" s="43" t="s">
        <v>2067</v>
      </c>
      <c r="G1861">
        <v>720</v>
      </c>
      <c r="H1861">
        <v>540</v>
      </c>
      <c r="I1861" s="43" t="s">
        <v>2066</v>
      </c>
      <c r="J1861" s="43" t="s">
        <v>1983</v>
      </c>
      <c r="K1861" s="43" t="s">
        <v>179</v>
      </c>
      <c r="L1861" s="43" t="str">
        <f>IF(AND(Home!$A$1&gt;=Leave[[#This Row],[Start Time]],Home!$A$1&lt;=Leave[[#This Row],[End Time]]),"Aplica","No Aplica")</f>
        <v>No Aplica</v>
      </c>
      <c r="M1861" s="43" t="str">
        <f>IF(AND(Home!$A$1&gt;=Leave[[#This Row],[Start Time]],Home!$A$1&lt;=Leave[[#This Row],[End Time]]),Home!$A$1,"No Aplica")</f>
        <v>No Aplica</v>
      </c>
      <c r="N1861" s="43" t="str">
        <f>Leave[[#This Row],[User Code (Owning User) (Usuario)]]&amp;Leave[[#This Row],[fecha activa]]</f>
        <v>MIE2025150723685No Aplica</v>
      </c>
    </row>
    <row r="1862" spans="1:14" x14ac:dyDescent="0.3">
      <c r="A1862" s="43" t="s">
        <v>465</v>
      </c>
      <c r="B1862" s="3">
        <v>45908</v>
      </c>
      <c r="C1862" s="3">
        <v>45908</v>
      </c>
      <c r="D1862" s="43" t="s">
        <v>655</v>
      </c>
      <c r="E1862" s="43" t="s">
        <v>2065</v>
      </c>
      <c r="F1862" s="43" t="s">
        <v>2067</v>
      </c>
      <c r="G1862">
        <v>60</v>
      </c>
      <c r="H1862">
        <v>60</v>
      </c>
      <c r="I1862" s="43" t="s">
        <v>2066</v>
      </c>
      <c r="J1862" s="43" t="s">
        <v>1983</v>
      </c>
      <c r="K1862" s="43" t="s">
        <v>179</v>
      </c>
      <c r="L1862" s="43" t="str">
        <f>IF(AND(Home!$A$1&gt;=Leave[[#This Row],[Start Time]],Home!$A$1&lt;=Leave[[#This Row],[End Time]]),"Aplica","No Aplica")</f>
        <v>No Aplica</v>
      </c>
      <c r="M1862" s="43" t="str">
        <f>IF(AND(Home!$A$1&gt;=Leave[[#This Row],[Start Time]],Home!$A$1&lt;=Leave[[#This Row],[End Time]]),Home!$A$1,"No Aplica")</f>
        <v>No Aplica</v>
      </c>
      <c r="N1862" s="43" t="str">
        <f>Leave[[#This Row],[User Code (Owning User) (Usuario)]]&amp;Leave[[#This Row],[fecha activa]]</f>
        <v>MIE2025150723685No Aplica</v>
      </c>
    </row>
    <row r="1863" spans="1:14" x14ac:dyDescent="0.3">
      <c r="A1863" s="43" t="s">
        <v>465</v>
      </c>
      <c r="B1863" s="3">
        <v>45905</v>
      </c>
      <c r="C1863" s="3">
        <v>45905</v>
      </c>
      <c r="D1863" s="43" t="s">
        <v>671</v>
      </c>
      <c r="E1863" s="43" t="s">
        <v>2065</v>
      </c>
      <c r="F1863" s="43" t="s">
        <v>2067</v>
      </c>
      <c r="G1863">
        <v>480</v>
      </c>
      <c r="H1863">
        <v>480</v>
      </c>
      <c r="I1863" s="43" t="s">
        <v>2066</v>
      </c>
      <c r="J1863" s="43" t="s">
        <v>1983</v>
      </c>
      <c r="K1863" s="43" t="s">
        <v>179</v>
      </c>
      <c r="L1863" s="43" t="str">
        <f>IF(AND(Home!$A$1&gt;=Leave[[#This Row],[Start Time]],Home!$A$1&lt;=Leave[[#This Row],[End Time]]),"Aplica","No Aplica")</f>
        <v>No Aplica</v>
      </c>
      <c r="M1863" s="43" t="str">
        <f>IF(AND(Home!$A$1&gt;=Leave[[#This Row],[Start Time]],Home!$A$1&lt;=Leave[[#This Row],[End Time]]),Home!$A$1,"No Aplica")</f>
        <v>No Aplica</v>
      </c>
      <c r="N1863" s="43" t="str">
        <f>Leave[[#This Row],[User Code (Owning User) (Usuario)]]&amp;Leave[[#This Row],[fecha activa]]</f>
        <v>MIE2025150723685No Aplica</v>
      </c>
    </row>
    <row r="1864" spans="1:14" x14ac:dyDescent="0.3">
      <c r="A1864" s="43" t="s">
        <v>471</v>
      </c>
      <c r="B1864" s="3">
        <v>45904</v>
      </c>
      <c r="C1864" s="3">
        <v>45904</v>
      </c>
      <c r="D1864" s="43" t="s">
        <v>2974</v>
      </c>
      <c r="E1864" s="43" t="s">
        <v>2065</v>
      </c>
      <c r="F1864" s="43" t="s">
        <v>2067</v>
      </c>
      <c r="G1864">
        <v>180</v>
      </c>
      <c r="H1864">
        <v>180</v>
      </c>
      <c r="I1864" s="43" t="s">
        <v>2066</v>
      </c>
      <c r="J1864" s="43" t="s">
        <v>1983</v>
      </c>
      <c r="K1864" s="43" t="s">
        <v>179</v>
      </c>
      <c r="L1864" s="43" t="str">
        <f>IF(AND(Home!$A$1&gt;=Leave[[#This Row],[Start Time]],Home!$A$1&lt;=Leave[[#This Row],[End Time]]),"Aplica","No Aplica")</f>
        <v>No Aplica</v>
      </c>
      <c r="M1864" s="43" t="str">
        <f>IF(AND(Home!$A$1&gt;=Leave[[#This Row],[Start Time]],Home!$A$1&lt;=Leave[[#This Row],[End Time]]),Home!$A$1,"No Aplica")</f>
        <v>No Aplica</v>
      </c>
      <c r="N1864" s="43" t="str">
        <f>Leave[[#This Row],[User Code (Owning User) (Usuario)]]&amp;Leave[[#This Row],[fecha activa]]</f>
        <v>MIE2025150723685No Aplica</v>
      </c>
    </row>
    <row r="1865" spans="1:14" x14ac:dyDescent="0.3">
      <c r="A1865" s="43" t="s">
        <v>465</v>
      </c>
      <c r="B1865" s="3">
        <v>45902</v>
      </c>
      <c r="C1865" s="3">
        <v>45902</v>
      </c>
      <c r="D1865" s="43" t="s">
        <v>495</v>
      </c>
      <c r="E1865" s="43" t="s">
        <v>2065</v>
      </c>
      <c r="F1865" s="43" t="s">
        <v>2067</v>
      </c>
      <c r="G1865">
        <v>540</v>
      </c>
      <c r="H1865">
        <v>540</v>
      </c>
      <c r="I1865" s="43" t="s">
        <v>2066</v>
      </c>
      <c r="J1865" s="43" t="s">
        <v>1983</v>
      </c>
      <c r="K1865" s="43" t="s">
        <v>179</v>
      </c>
      <c r="L1865" s="43" t="str">
        <f>IF(AND(Home!$A$1&gt;=Leave[[#This Row],[Start Time]],Home!$A$1&lt;=Leave[[#This Row],[End Time]]),"Aplica","No Aplica")</f>
        <v>No Aplica</v>
      </c>
      <c r="M1865" s="43" t="str">
        <f>IF(AND(Home!$A$1&gt;=Leave[[#This Row],[Start Time]],Home!$A$1&lt;=Leave[[#This Row],[End Time]]),Home!$A$1,"No Aplica")</f>
        <v>No Aplica</v>
      </c>
      <c r="N1865" s="43" t="str">
        <f>Leave[[#This Row],[User Code (Owning User) (Usuario)]]&amp;Leave[[#This Row],[fecha activa]]</f>
        <v>MIE2025150723685No Aplica</v>
      </c>
    </row>
    <row r="1866" spans="1:14" x14ac:dyDescent="0.3">
      <c r="A1866" s="43" t="s">
        <v>465</v>
      </c>
      <c r="B1866" s="3">
        <v>45902</v>
      </c>
      <c r="C1866" s="3">
        <v>45902</v>
      </c>
      <c r="D1866" s="43" t="s">
        <v>495</v>
      </c>
      <c r="E1866" s="43" t="s">
        <v>2065</v>
      </c>
      <c r="F1866" s="43" t="s">
        <v>2067</v>
      </c>
      <c r="G1866">
        <v>540</v>
      </c>
      <c r="H1866">
        <v>540</v>
      </c>
      <c r="I1866" s="43" t="s">
        <v>2066</v>
      </c>
      <c r="J1866" s="43" t="s">
        <v>1983</v>
      </c>
      <c r="K1866" s="43" t="s">
        <v>179</v>
      </c>
      <c r="L1866" s="43" t="str">
        <f>IF(AND(Home!$A$1&gt;=Leave[[#This Row],[Start Time]],Home!$A$1&lt;=Leave[[#This Row],[End Time]]),"Aplica","No Aplica")</f>
        <v>No Aplica</v>
      </c>
      <c r="M1866" s="43" t="str">
        <f>IF(AND(Home!$A$1&gt;=Leave[[#This Row],[Start Time]],Home!$A$1&lt;=Leave[[#This Row],[End Time]]),Home!$A$1,"No Aplica")</f>
        <v>No Aplica</v>
      </c>
      <c r="N1866" s="43" t="str">
        <f>Leave[[#This Row],[User Code (Owning User) (Usuario)]]&amp;Leave[[#This Row],[fecha activa]]</f>
        <v>MIE2025150723685No Aplica</v>
      </c>
    </row>
    <row r="1867" spans="1:14" x14ac:dyDescent="0.3">
      <c r="A1867" s="43" t="s">
        <v>465</v>
      </c>
      <c r="B1867" s="3">
        <v>45902</v>
      </c>
      <c r="C1867" s="3">
        <v>45902</v>
      </c>
      <c r="D1867" s="43" t="s">
        <v>495</v>
      </c>
      <c r="E1867" s="43" t="s">
        <v>2065</v>
      </c>
      <c r="F1867" s="43" t="s">
        <v>2067</v>
      </c>
      <c r="G1867">
        <v>540</v>
      </c>
      <c r="H1867">
        <v>540</v>
      </c>
      <c r="I1867" s="43" t="s">
        <v>2066</v>
      </c>
      <c r="J1867" s="43" t="s">
        <v>1983</v>
      </c>
      <c r="K1867" s="43" t="s">
        <v>179</v>
      </c>
      <c r="L1867" s="43" t="str">
        <f>IF(AND(Home!$A$1&gt;=Leave[[#This Row],[Start Time]],Home!$A$1&lt;=Leave[[#This Row],[End Time]]),"Aplica","No Aplica")</f>
        <v>No Aplica</v>
      </c>
      <c r="M1867" s="43" t="str">
        <f>IF(AND(Home!$A$1&gt;=Leave[[#This Row],[Start Time]],Home!$A$1&lt;=Leave[[#This Row],[End Time]]),Home!$A$1,"No Aplica")</f>
        <v>No Aplica</v>
      </c>
      <c r="N1867" s="43" t="str">
        <f>Leave[[#This Row],[User Code (Owning User) (Usuario)]]&amp;Leave[[#This Row],[fecha activa]]</f>
        <v>MIE2025150723685No Aplica</v>
      </c>
    </row>
    <row r="1868" spans="1:14" x14ac:dyDescent="0.3">
      <c r="A1868" s="43" t="s">
        <v>471</v>
      </c>
      <c r="B1868" s="3">
        <v>45901</v>
      </c>
      <c r="C1868" s="3">
        <v>45901</v>
      </c>
      <c r="D1868" s="43" t="s">
        <v>1864</v>
      </c>
      <c r="E1868" s="43" t="s">
        <v>2065</v>
      </c>
      <c r="F1868" s="43" t="s">
        <v>2067</v>
      </c>
      <c r="G1868">
        <v>240</v>
      </c>
      <c r="H1868">
        <v>240</v>
      </c>
      <c r="I1868" s="43" t="s">
        <v>2066</v>
      </c>
      <c r="J1868" s="43" t="s">
        <v>1983</v>
      </c>
      <c r="K1868" s="43" t="s">
        <v>179</v>
      </c>
      <c r="L1868" s="43" t="str">
        <f>IF(AND(Home!$A$1&gt;=Leave[[#This Row],[Start Time]],Home!$A$1&lt;=Leave[[#This Row],[End Time]]),"Aplica","No Aplica")</f>
        <v>No Aplica</v>
      </c>
      <c r="M1868" s="43" t="str">
        <f>IF(AND(Home!$A$1&gt;=Leave[[#This Row],[Start Time]],Home!$A$1&lt;=Leave[[#This Row],[End Time]]),Home!$A$1,"No Aplica")</f>
        <v>No Aplica</v>
      </c>
      <c r="N1868" s="43" t="str">
        <f>Leave[[#This Row],[User Code (Owning User) (Usuario)]]&amp;Leave[[#This Row],[fecha activa]]</f>
        <v>MIE2025150723685No Aplica</v>
      </c>
    </row>
    <row r="1869" spans="1:14" x14ac:dyDescent="0.3">
      <c r="A1869" s="43" t="s">
        <v>471</v>
      </c>
      <c r="B1869" s="3">
        <v>45930</v>
      </c>
      <c r="C1869" s="3">
        <v>45930</v>
      </c>
      <c r="D1869" s="43" t="s">
        <v>493</v>
      </c>
      <c r="E1869" s="43" t="s">
        <v>1609</v>
      </c>
      <c r="F1869" s="43" t="s">
        <v>1611</v>
      </c>
      <c r="G1869">
        <v>60</v>
      </c>
      <c r="H1869">
        <v>60</v>
      </c>
      <c r="I1869" s="43" t="s">
        <v>1610</v>
      </c>
      <c r="J1869" s="43" t="s">
        <v>2226</v>
      </c>
      <c r="K1869" s="43" t="s">
        <v>177</v>
      </c>
      <c r="L1869" s="43" t="str">
        <f>IF(AND(Home!$A$1&gt;=Leave[[#This Row],[Start Time]],Home!$A$1&lt;=Leave[[#This Row],[End Time]]),"Aplica","No Aplica")</f>
        <v>No Aplica</v>
      </c>
      <c r="M1869" s="43" t="str">
        <f>IF(AND(Home!$A$1&gt;=Leave[[#This Row],[Start Time]],Home!$A$1&lt;=Leave[[#This Row],[End Time]]),Home!$A$1,"No Aplica")</f>
        <v>No Aplica</v>
      </c>
      <c r="N1869" s="43" t="str">
        <f>Leave[[#This Row],[User Code (Owning User) (Usuario)]]&amp;Leave[[#This Row],[fecha activa]]</f>
        <v>MIE2025030422101No Aplica</v>
      </c>
    </row>
    <row r="1870" spans="1:14" x14ac:dyDescent="0.3">
      <c r="A1870" s="43" t="s">
        <v>471</v>
      </c>
      <c r="B1870" s="3">
        <v>45929</v>
      </c>
      <c r="C1870" s="3">
        <v>45929</v>
      </c>
      <c r="D1870" s="43" t="s">
        <v>493</v>
      </c>
      <c r="E1870" s="43" t="s">
        <v>1609</v>
      </c>
      <c r="F1870" s="43" t="s">
        <v>1611</v>
      </c>
      <c r="G1870">
        <v>60</v>
      </c>
      <c r="H1870">
        <v>60</v>
      </c>
      <c r="I1870" s="43" t="s">
        <v>1610</v>
      </c>
      <c r="J1870" s="43" t="s">
        <v>2226</v>
      </c>
      <c r="K1870" s="43" t="s">
        <v>177</v>
      </c>
      <c r="L1870" s="43" t="str">
        <f>IF(AND(Home!$A$1&gt;=Leave[[#This Row],[Start Time]],Home!$A$1&lt;=Leave[[#This Row],[End Time]]),"Aplica","No Aplica")</f>
        <v>No Aplica</v>
      </c>
      <c r="M1870" s="43" t="str">
        <f>IF(AND(Home!$A$1&gt;=Leave[[#This Row],[Start Time]],Home!$A$1&lt;=Leave[[#This Row],[End Time]]),Home!$A$1,"No Aplica")</f>
        <v>No Aplica</v>
      </c>
      <c r="N1870" s="43" t="str">
        <f>Leave[[#This Row],[User Code (Owning User) (Usuario)]]&amp;Leave[[#This Row],[fecha activa]]</f>
        <v>MIE2025030422101No Aplica</v>
      </c>
    </row>
    <row r="1871" spans="1:14" x14ac:dyDescent="0.3">
      <c r="A1871" s="43" t="s">
        <v>471</v>
      </c>
      <c r="B1871" s="3">
        <v>45926</v>
      </c>
      <c r="C1871" s="3">
        <v>45926</v>
      </c>
      <c r="D1871" s="43" t="s">
        <v>493</v>
      </c>
      <c r="E1871" s="43" t="s">
        <v>1609</v>
      </c>
      <c r="F1871" s="43" t="s">
        <v>1611</v>
      </c>
      <c r="G1871">
        <v>60</v>
      </c>
      <c r="H1871">
        <v>60</v>
      </c>
      <c r="I1871" s="43" t="s">
        <v>1610</v>
      </c>
      <c r="J1871" s="43" t="s">
        <v>2226</v>
      </c>
      <c r="K1871" s="43" t="s">
        <v>177</v>
      </c>
      <c r="L1871" s="43" t="str">
        <f>IF(AND(Home!$A$1&gt;=Leave[[#This Row],[Start Time]],Home!$A$1&lt;=Leave[[#This Row],[End Time]]),"Aplica","No Aplica")</f>
        <v>No Aplica</v>
      </c>
      <c r="M1871" s="43" t="str">
        <f>IF(AND(Home!$A$1&gt;=Leave[[#This Row],[Start Time]],Home!$A$1&lt;=Leave[[#This Row],[End Time]]),Home!$A$1,"No Aplica")</f>
        <v>No Aplica</v>
      </c>
      <c r="N1871" s="43" t="str">
        <f>Leave[[#This Row],[User Code (Owning User) (Usuario)]]&amp;Leave[[#This Row],[fecha activa]]</f>
        <v>MIE2025030422101No Aplica</v>
      </c>
    </row>
    <row r="1872" spans="1:14" x14ac:dyDescent="0.3">
      <c r="A1872" s="43" t="s">
        <v>468</v>
      </c>
      <c r="B1872" s="3">
        <v>45925</v>
      </c>
      <c r="C1872" s="3">
        <v>45925</v>
      </c>
      <c r="D1872" s="43" t="s">
        <v>577</v>
      </c>
      <c r="E1872" s="43" t="s">
        <v>1609</v>
      </c>
      <c r="F1872" s="43" t="s">
        <v>1611</v>
      </c>
      <c r="G1872">
        <v>1410</v>
      </c>
      <c r="H1872">
        <v>540</v>
      </c>
      <c r="I1872" s="43" t="s">
        <v>1610</v>
      </c>
      <c r="J1872" s="43" t="s">
        <v>2226</v>
      </c>
      <c r="K1872" s="43" t="s">
        <v>177</v>
      </c>
      <c r="L1872" s="43" t="str">
        <f>IF(AND(Home!$A$1&gt;=Leave[[#This Row],[Start Time]],Home!$A$1&lt;=Leave[[#This Row],[End Time]]),"Aplica","No Aplica")</f>
        <v>No Aplica</v>
      </c>
      <c r="M1872" s="43" t="str">
        <f>IF(AND(Home!$A$1&gt;=Leave[[#This Row],[Start Time]],Home!$A$1&lt;=Leave[[#This Row],[End Time]]),Home!$A$1,"No Aplica")</f>
        <v>No Aplica</v>
      </c>
      <c r="N1872" s="43" t="str">
        <f>Leave[[#This Row],[User Code (Owning User) (Usuario)]]&amp;Leave[[#This Row],[fecha activa]]</f>
        <v>MIE2025030422101No Aplica</v>
      </c>
    </row>
    <row r="1873" spans="1:14" x14ac:dyDescent="0.3">
      <c r="A1873" s="43" t="s">
        <v>471</v>
      </c>
      <c r="B1873" s="3">
        <v>45924</v>
      </c>
      <c r="C1873" s="3">
        <v>45924</v>
      </c>
      <c r="D1873" s="43" t="s">
        <v>2057</v>
      </c>
      <c r="E1873" s="43" t="s">
        <v>1609</v>
      </c>
      <c r="F1873" s="43" t="s">
        <v>1611</v>
      </c>
      <c r="G1873">
        <v>60</v>
      </c>
      <c r="H1873">
        <v>60</v>
      </c>
      <c r="I1873" s="43" t="s">
        <v>1610</v>
      </c>
      <c r="J1873" s="43" t="s">
        <v>2226</v>
      </c>
      <c r="K1873" s="43" t="s">
        <v>177</v>
      </c>
      <c r="L1873" s="43" t="str">
        <f>IF(AND(Home!$A$1&gt;=Leave[[#This Row],[Start Time]],Home!$A$1&lt;=Leave[[#This Row],[End Time]]),"Aplica","No Aplica")</f>
        <v>No Aplica</v>
      </c>
      <c r="M1873" s="43" t="str">
        <f>IF(AND(Home!$A$1&gt;=Leave[[#This Row],[Start Time]],Home!$A$1&lt;=Leave[[#This Row],[End Time]]),Home!$A$1,"No Aplica")</f>
        <v>No Aplica</v>
      </c>
      <c r="N1873" s="43" t="str">
        <f>Leave[[#This Row],[User Code (Owning User) (Usuario)]]&amp;Leave[[#This Row],[fecha activa]]</f>
        <v>MIE2025030422101No Aplica</v>
      </c>
    </row>
    <row r="1874" spans="1:14" x14ac:dyDescent="0.3">
      <c r="A1874" s="43" t="s">
        <v>471</v>
      </c>
      <c r="B1874" s="3">
        <v>45923</v>
      </c>
      <c r="C1874" s="3">
        <v>45923</v>
      </c>
      <c r="D1874" s="43" t="s">
        <v>493</v>
      </c>
      <c r="E1874" s="43" t="s">
        <v>1609</v>
      </c>
      <c r="F1874" s="43" t="s">
        <v>1611</v>
      </c>
      <c r="G1874">
        <v>60</v>
      </c>
      <c r="H1874">
        <v>60</v>
      </c>
      <c r="I1874" s="43" t="s">
        <v>1610</v>
      </c>
      <c r="J1874" s="43" t="s">
        <v>2226</v>
      </c>
      <c r="K1874" s="43" t="s">
        <v>177</v>
      </c>
      <c r="L1874" s="43" t="str">
        <f>IF(AND(Home!$A$1&gt;=Leave[[#This Row],[Start Time]],Home!$A$1&lt;=Leave[[#This Row],[End Time]]),"Aplica","No Aplica")</f>
        <v>No Aplica</v>
      </c>
      <c r="M1874" s="43" t="str">
        <f>IF(AND(Home!$A$1&gt;=Leave[[#This Row],[Start Time]],Home!$A$1&lt;=Leave[[#This Row],[End Time]]),Home!$A$1,"No Aplica")</f>
        <v>No Aplica</v>
      </c>
      <c r="N1874" s="43" t="str">
        <f>Leave[[#This Row],[User Code (Owning User) (Usuario)]]&amp;Leave[[#This Row],[fecha activa]]</f>
        <v>MIE2025030422101No Aplica</v>
      </c>
    </row>
    <row r="1875" spans="1:14" x14ac:dyDescent="0.3">
      <c r="A1875" s="43" t="s">
        <v>471</v>
      </c>
      <c r="B1875" s="3">
        <v>45922</v>
      </c>
      <c r="C1875" s="3">
        <v>45922</v>
      </c>
      <c r="D1875" s="43" t="s">
        <v>493</v>
      </c>
      <c r="E1875" s="43" t="s">
        <v>1609</v>
      </c>
      <c r="F1875" s="43" t="s">
        <v>1611</v>
      </c>
      <c r="G1875">
        <v>60</v>
      </c>
      <c r="H1875">
        <v>60</v>
      </c>
      <c r="I1875" s="43" t="s">
        <v>1610</v>
      </c>
      <c r="J1875" s="43" t="s">
        <v>2226</v>
      </c>
      <c r="K1875" s="43" t="s">
        <v>177</v>
      </c>
      <c r="L1875" s="43" t="str">
        <f>IF(AND(Home!$A$1&gt;=Leave[[#This Row],[Start Time]],Home!$A$1&lt;=Leave[[#This Row],[End Time]]),"Aplica","No Aplica")</f>
        <v>Aplica</v>
      </c>
      <c r="M1875" s="43">
        <f>IF(AND(Home!$A$1&gt;=Leave[[#This Row],[Start Time]],Home!$A$1&lt;=Leave[[#This Row],[End Time]]),Home!$A$1,"No Aplica")</f>
        <v>45922</v>
      </c>
      <c r="N1875" s="43" t="str">
        <f>Leave[[#This Row],[User Code (Owning User) (Usuario)]]&amp;Leave[[#This Row],[fecha activa]]</f>
        <v>MIE202503042210145922</v>
      </c>
    </row>
    <row r="1876" spans="1:14" x14ac:dyDescent="0.3">
      <c r="A1876" s="43" t="s">
        <v>471</v>
      </c>
      <c r="B1876" s="3">
        <v>45919</v>
      </c>
      <c r="C1876" s="3">
        <v>45919</v>
      </c>
      <c r="D1876" s="43" t="s">
        <v>493</v>
      </c>
      <c r="E1876" s="43" t="s">
        <v>1609</v>
      </c>
      <c r="F1876" s="43" t="s">
        <v>1611</v>
      </c>
      <c r="G1876">
        <v>60</v>
      </c>
      <c r="H1876">
        <v>60</v>
      </c>
      <c r="I1876" s="43" t="s">
        <v>1610</v>
      </c>
      <c r="J1876" s="43" t="s">
        <v>2226</v>
      </c>
      <c r="K1876" s="43" t="s">
        <v>177</v>
      </c>
      <c r="L1876" s="43" t="str">
        <f>IF(AND(Home!$A$1&gt;=Leave[[#This Row],[Start Time]],Home!$A$1&lt;=Leave[[#This Row],[End Time]]),"Aplica","No Aplica")</f>
        <v>No Aplica</v>
      </c>
      <c r="M1876" s="43" t="str">
        <f>IF(AND(Home!$A$1&gt;=Leave[[#This Row],[Start Time]],Home!$A$1&lt;=Leave[[#This Row],[End Time]]),Home!$A$1,"No Aplica")</f>
        <v>No Aplica</v>
      </c>
      <c r="N1876" s="43" t="str">
        <f>Leave[[#This Row],[User Code (Owning User) (Usuario)]]&amp;Leave[[#This Row],[fecha activa]]</f>
        <v>MIE2025030422101No Aplica</v>
      </c>
    </row>
    <row r="1877" spans="1:14" x14ac:dyDescent="0.3">
      <c r="A1877" s="43" t="s">
        <v>468</v>
      </c>
      <c r="B1877" s="3">
        <v>45915</v>
      </c>
      <c r="C1877" s="3">
        <v>45915</v>
      </c>
      <c r="D1877" s="43" t="s">
        <v>577</v>
      </c>
      <c r="E1877" s="43" t="s">
        <v>1609</v>
      </c>
      <c r="F1877" s="43" t="s">
        <v>1611</v>
      </c>
      <c r="G1877">
        <v>1410</v>
      </c>
      <c r="H1877">
        <v>540</v>
      </c>
      <c r="I1877" s="43" t="s">
        <v>1610</v>
      </c>
      <c r="J1877" s="43" t="s">
        <v>2226</v>
      </c>
      <c r="K1877" s="43" t="s">
        <v>177</v>
      </c>
      <c r="L1877" s="43" t="str">
        <f>IF(AND(Home!$A$1&gt;=Leave[[#This Row],[Start Time]],Home!$A$1&lt;=Leave[[#This Row],[End Time]]),"Aplica","No Aplica")</f>
        <v>No Aplica</v>
      </c>
      <c r="M1877" s="43" t="str">
        <f>IF(AND(Home!$A$1&gt;=Leave[[#This Row],[Start Time]],Home!$A$1&lt;=Leave[[#This Row],[End Time]]),Home!$A$1,"No Aplica")</f>
        <v>No Aplica</v>
      </c>
      <c r="N1877" s="43" t="str">
        <f>Leave[[#This Row],[User Code (Owning User) (Usuario)]]&amp;Leave[[#This Row],[fecha activa]]</f>
        <v>MIE2025030422101No Aplica</v>
      </c>
    </row>
    <row r="1878" spans="1:14" x14ac:dyDescent="0.3">
      <c r="A1878" s="43" t="s">
        <v>471</v>
      </c>
      <c r="B1878" s="3">
        <v>45918</v>
      </c>
      <c r="C1878" s="3">
        <v>45918</v>
      </c>
      <c r="D1878" s="43" t="s">
        <v>493</v>
      </c>
      <c r="E1878" s="43" t="s">
        <v>1609</v>
      </c>
      <c r="F1878" s="43" t="s">
        <v>1611</v>
      </c>
      <c r="G1878">
        <v>60</v>
      </c>
      <c r="H1878">
        <v>60</v>
      </c>
      <c r="I1878" s="43" t="s">
        <v>1610</v>
      </c>
      <c r="J1878" s="43" t="s">
        <v>2226</v>
      </c>
      <c r="K1878" s="43" t="s">
        <v>177</v>
      </c>
      <c r="L1878" s="43" t="str">
        <f>IF(AND(Home!$A$1&gt;=Leave[[#This Row],[Start Time]],Home!$A$1&lt;=Leave[[#This Row],[End Time]]),"Aplica","No Aplica")</f>
        <v>No Aplica</v>
      </c>
      <c r="M1878" s="43" t="str">
        <f>IF(AND(Home!$A$1&gt;=Leave[[#This Row],[Start Time]],Home!$A$1&lt;=Leave[[#This Row],[End Time]]),Home!$A$1,"No Aplica")</f>
        <v>No Aplica</v>
      </c>
      <c r="N1878" s="43" t="str">
        <f>Leave[[#This Row],[User Code (Owning User) (Usuario)]]&amp;Leave[[#This Row],[fecha activa]]</f>
        <v>MIE2025030422101No Aplica</v>
      </c>
    </row>
    <row r="1879" spans="1:14" x14ac:dyDescent="0.3">
      <c r="A1879" s="43" t="s">
        <v>471</v>
      </c>
      <c r="B1879" s="3">
        <v>45917</v>
      </c>
      <c r="C1879" s="3">
        <v>45917</v>
      </c>
      <c r="D1879" s="43" t="s">
        <v>493</v>
      </c>
      <c r="E1879" s="43" t="s">
        <v>1609</v>
      </c>
      <c r="F1879" s="43" t="s">
        <v>1611</v>
      </c>
      <c r="G1879">
        <v>60</v>
      </c>
      <c r="H1879">
        <v>60</v>
      </c>
      <c r="I1879" s="43" t="s">
        <v>1610</v>
      </c>
      <c r="J1879" s="43" t="s">
        <v>2226</v>
      </c>
      <c r="K1879" s="43" t="s">
        <v>177</v>
      </c>
      <c r="L1879" s="43" t="str">
        <f>IF(AND(Home!$A$1&gt;=Leave[[#This Row],[Start Time]],Home!$A$1&lt;=Leave[[#This Row],[End Time]]),"Aplica","No Aplica")</f>
        <v>No Aplica</v>
      </c>
      <c r="M1879" s="43" t="str">
        <f>IF(AND(Home!$A$1&gt;=Leave[[#This Row],[Start Time]],Home!$A$1&lt;=Leave[[#This Row],[End Time]]),Home!$A$1,"No Aplica")</f>
        <v>No Aplica</v>
      </c>
      <c r="N1879" s="43" t="str">
        <f>Leave[[#This Row],[User Code (Owning User) (Usuario)]]&amp;Leave[[#This Row],[fecha activa]]</f>
        <v>MIE2025030422101No Aplica</v>
      </c>
    </row>
    <row r="1880" spans="1:14" x14ac:dyDescent="0.3">
      <c r="A1880" s="43" t="s">
        <v>471</v>
      </c>
      <c r="B1880" s="3">
        <v>45916</v>
      </c>
      <c r="C1880" s="3">
        <v>45916</v>
      </c>
      <c r="D1880" s="43" t="s">
        <v>493</v>
      </c>
      <c r="E1880" s="43" t="s">
        <v>1609</v>
      </c>
      <c r="F1880" s="43" t="s">
        <v>1611</v>
      </c>
      <c r="G1880">
        <v>60</v>
      </c>
      <c r="H1880">
        <v>60</v>
      </c>
      <c r="I1880" s="43" t="s">
        <v>1610</v>
      </c>
      <c r="J1880" s="43" t="s">
        <v>2226</v>
      </c>
      <c r="K1880" s="43" t="s">
        <v>177</v>
      </c>
      <c r="L1880" s="43" t="str">
        <f>IF(AND(Home!$A$1&gt;=Leave[[#This Row],[Start Time]],Home!$A$1&lt;=Leave[[#This Row],[End Time]]),"Aplica","No Aplica")</f>
        <v>No Aplica</v>
      </c>
      <c r="M1880" s="43" t="str">
        <f>IF(AND(Home!$A$1&gt;=Leave[[#This Row],[Start Time]],Home!$A$1&lt;=Leave[[#This Row],[End Time]]),Home!$A$1,"No Aplica")</f>
        <v>No Aplica</v>
      </c>
      <c r="N1880" s="43" t="str">
        <f>Leave[[#This Row],[User Code (Owning User) (Usuario)]]&amp;Leave[[#This Row],[fecha activa]]</f>
        <v>MIE2025030422101No Aplica</v>
      </c>
    </row>
    <row r="1881" spans="1:14" x14ac:dyDescent="0.3">
      <c r="A1881" s="43" t="s">
        <v>471</v>
      </c>
      <c r="B1881" s="3">
        <v>45912</v>
      </c>
      <c r="C1881" s="3">
        <v>45912</v>
      </c>
      <c r="D1881" s="43" t="s">
        <v>493</v>
      </c>
      <c r="E1881" s="43" t="s">
        <v>1609</v>
      </c>
      <c r="F1881" s="43" t="s">
        <v>1611</v>
      </c>
      <c r="G1881">
        <v>60</v>
      </c>
      <c r="H1881">
        <v>60</v>
      </c>
      <c r="I1881" s="43" t="s">
        <v>1610</v>
      </c>
      <c r="J1881" s="43" t="s">
        <v>2226</v>
      </c>
      <c r="K1881" s="43" t="s">
        <v>177</v>
      </c>
      <c r="L1881" s="43" t="str">
        <f>IF(AND(Home!$A$1&gt;=Leave[[#This Row],[Start Time]],Home!$A$1&lt;=Leave[[#This Row],[End Time]]),"Aplica","No Aplica")</f>
        <v>No Aplica</v>
      </c>
      <c r="M1881" s="43" t="str">
        <f>IF(AND(Home!$A$1&gt;=Leave[[#This Row],[Start Time]],Home!$A$1&lt;=Leave[[#This Row],[End Time]]),Home!$A$1,"No Aplica")</f>
        <v>No Aplica</v>
      </c>
      <c r="N1881" s="43" t="str">
        <f>Leave[[#This Row],[User Code (Owning User) (Usuario)]]&amp;Leave[[#This Row],[fecha activa]]</f>
        <v>MIE2025030422101No Aplica</v>
      </c>
    </row>
    <row r="1882" spans="1:14" x14ac:dyDescent="0.3">
      <c r="A1882" s="43" t="s">
        <v>471</v>
      </c>
      <c r="B1882" s="3">
        <v>45911</v>
      </c>
      <c r="C1882" s="3">
        <v>45911</v>
      </c>
      <c r="D1882" s="43" t="s">
        <v>493</v>
      </c>
      <c r="E1882" s="43" t="s">
        <v>1609</v>
      </c>
      <c r="F1882" s="43" t="s">
        <v>1611</v>
      </c>
      <c r="G1882">
        <v>60</v>
      </c>
      <c r="H1882">
        <v>60</v>
      </c>
      <c r="I1882" s="43" t="s">
        <v>1610</v>
      </c>
      <c r="J1882" s="43" t="s">
        <v>2226</v>
      </c>
      <c r="K1882" s="43" t="s">
        <v>177</v>
      </c>
      <c r="L1882" s="43" t="str">
        <f>IF(AND(Home!$A$1&gt;=Leave[[#This Row],[Start Time]],Home!$A$1&lt;=Leave[[#This Row],[End Time]]),"Aplica","No Aplica")</f>
        <v>No Aplica</v>
      </c>
      <c r="M1882" s="43" t="str">
        <f>IF(AND(Home!$A$1&gt;=Leave[[#This Row],[Start Time]],Home!$A$1&lt;=Leave[[#This Row],[End Time]]),Home!$A$1,"No Aplica")</f>
        <v>No Aplica</v>
      </c>
      <c r="N1882" s="43" t="str">
        <f>Leave[[#This Row],[User Code (Owning User) (Usuario)]]&amp;Leave[[#This Row],[fecha activa]]</f>
        <v>MIE2025030422101No Aplica</v>
      </c>
    </row>
    <row r="1883" spans="1:14" x14ac:dyDescent="0.3">
      <c r="A1883" s="43" t="s">
        <v>468</v>
      </c>
      <c r="B1883" s="3">
        <v>45910</v>
      </c>
      <c r="C1883" s="3">
        <v>45910</v>
      </c>
      <c r="D1883" s="43" t="s">
        <v>467</v>
      </c>
      <c r="E1883" s="43" t="s">
        <v>1609</v>
      </c>
      <c r="F1883" s="43" t="s">
        <v>1611</v>
      </c>
      <c r="G1883">
        <v>1410</v>
      </c>
      <c r="H1883">
        <v>540</v>
      </c>
      <c r="I1883" s="43" t="s">
        <v>1610</v>
      </c>
      <c r="J1883" s="43" t="s">
        <v>2226</v>
      </c>
      <c r="K1883" s="43" t="s">
        <v>177</v>
      </c>
      <c r="L1883" s="43" t="str">
        <f>IF(AND(Home!$A$1&gt;=Leave[[#This Row],[Start Time]],Home!$A$1&lt;=Leave[[#This Row],[End Time]]),"Aplica","No Aplica")</f>
        <v>No Aplica</v>
      </c>
      <c r="M1883" s="43" t="str">
        <f>IF(AND(Home!$A$1&gt;=Leave[[#This Row],[Start Time]],Home!$A$1&lt;=Leave[[#This Row],[End Time]]),Home!$A$1,"No Aplica")</f>
        <v>No Aplica</v>
      </c>
      <c r="N1883" s="43" t="str">
        <f>Leave[[#This Row],[User Code (Owning User) (Usuario)]]&amp;Leave[[#This Row],[fecha activa]]</f>
        <v>MIE2025030422101No Aplica</v>
      </c>
    </row>
    <row r="1884" spans="1:14" x14ac:dyDescent="0.3">
      <c r="A1884" s="43" t="s">
        <v>471</v>
      </c>
      <c r="B1884" s="3">
        <v>45909</v>
      </c>
      <c r="C1884" s="3">
        <v>45909</v>
      </c>
      <c r="D1884" s="43" t="s">
        <v>493</v>
      </c>
      <c r="E1884" s="43" t="s">
        <v>1609</v>
      </c>
      <c r="F1884" s="43" t="s">
        <v>1611</v>
      </c>
      <c r="G1884">
        <v>60</v>
      </c>
      <c r="H1884">
        <v>60</v>
      </c>
      <c r="I1884" s="43" t="s">
        <v>1610</v>
      </c>
      <c r="J1884" s="43" t="s">
        <v>2226</v>
      </c>
      <c r="K1884" s="43" t="s">
        <v>177</v>
      </c>
      <c r="L1884" s="43" t="str">
        <f>IF(AND(Home!$A$1&gt;=Leave[[#This Row],[Start Time]],Home!$A$1&lt;=Leave[[#This Row],[End Time]]),"Aplica","No Aplica")</f>
        <v>No Aplica</v>
      </c>
      <c r="M1884" s="43" t="str">
        <f>IF(AND(Home!$A$1&gt;=Leave[[#This Row],[Start Time]],Home!$A$1&lt;=Leave[[#This Row],[End Time]]),Home!$A$1,"No Aplica")</f>
        <v>No Aplica</v>
      </c>
      <c r="N1884" s="43" t="str">
        <f>Leave[[#This Row],[User Code (Owning User) (Usuario)]]&amp;Leave[[#This Row],[fecha activa]]</f>
        <v>MIE2025030422101No Aplica</v>
      </c>
    </row>
    <row r="1885" spans="1:14" x14ac:dyDescent="0.3">
      <c r="A1885" s="43" t="s">
        <v>471</v>
      </c>
      <c r="B1885" s="3">
        <v>45908</v>
      </c>
      <c r="C1885" s="3">
        <v>45908</v>
      </c>
      <c r="D1885" s="43" t="s">
        <v>493</v>
      </c>
      <c r="E1885" s="43" t="s">
        <v>1609</v>
      </c>
      <c r="F1885" s="43" t="s">
        <v>1611</v>
      </c>
      <c r="G1885">
        <v>60</v>
      </c>
      <c r="H1885">
        <v>60</v>
      </c>
      <c r="I1885" s="43" t="s">
        <v>1610</v>
      </c>
      <c r="J1885" s="43" t="s">
        <v>2226</v>
      </c>
      <c r="K1885" s="43" t="s">
        <v>177</v>
      </c>
      <c r="L1885" s="43" t="str">
        <f>IF(AND(Home!$A$1&gt;=Leave[[#This Row],[Start Time]],Home!$A$1&lt;=Leave[[#This Row],[End Time]]),"Aplica","No Aplica")</f>
        <v>No Aplica</v>
      </c>
      <c r="M1885" s="43" t="str">
        <f>IF(AND(Home!$A$1&gt;=Leave[[#This Row],[Start Time]],Home!$A$1&lt;=Leave[[#This Row],[End Time]]),Home!$A$1,"No Aplica")</f>
        <v>No Aplica</v>
      </c>
      <c r="N1885" s="43" t="str">
        <f>Leave[[#This Row],[User Code (Owning User) (Usuario)]]&amp;Leave[[#This Row],[fecha activa]]</f>
        <v>MIE2025030422101No Aplica</v>
      </c>
    </row>
    <row r="1886" spans="1:14" x14ac:dyDescent="0.3">
      <c r="A1886" s="43" t="s">
        <v>471</v>
      </c>
      <c r="B1886" s="3">
        <v>45905</v>
      </c>
      <c r="C1886" s="3">
        <v>45905</v>
      </c>
      <c r="D1886" s="43" t="s">
        <v>493</v>
      </c>
      <c r="E1886" s="43" t="s">
        <v>1609</v>
      </c>
      <c r="F1886" s="43" t="s">
        <v>1611</v>
      </c>
      <c r="G1886">
        <v>60</v>
      </c>
      <c r="H1886">
        <v>60</v>
      </c>
      <c r="I1886" s="43" t="s">
        <v>1610</v>
      </c>
      <c r="J1886" s="43" t="s">
        <v>2226</v>
      </c>
      <c r="K1886" s="43" t="s">
        <v>177</v>
      </c>
      <c r="L1886" s="43" t="str">
        <f>IF(AND(Home!$A$1&gt;=Leave[[#This Row],[Start Time]],Home!$A$1&lt;=Leave[[#This Row],[End Time]]),"Aplica","No Aplica")</f>
        <v>No Aplica</v>
      </c>
      <c r="M1886" s="43" t="str">
        <f>IF(AND(Home!$A$1&gt;=Leave[[#This Row],[Start Time]],Home!$A$1&lt;=Leave[[#This Row],[End Time]]),Home!$A$1,"No Aplica")</f>
        <v>No Aplica</v>
      </c>
      <c r="N1886" s="43" t="str">
        <f>Leave[[#This Row],[User Code (Owning User) (Usuario)]]&amp;Leave[[#This Row],[fecha activa]]</f>
        <v>MIE2025030422101No Aplica</v>
      </c>
    </row>
    <row r="1887" spans="1:14" x14ac:dyDescent="0.3">
      <c r="A1887" s="43" t="s">
        <v>471</v>
      </c>
      <c r="B1887" s="3">
        <v>45904</v>
      </c>
      <c r="C1887" s="3">
        <v>45904</v>
      </c>
      <c r="D1887" s="43" t="s">
        <v>493</v>
      </c>
      <c r="E1887" s="43" t="s">
        <v>1609</v>
      </c>
      <c r="F1887" s="43" t="s">
        <v>1611</v>
      </c>
      <c r="G1887">
        <v>60</v>
      </c>
      <c r="H1887">
        <v>60</v>
      </c>
      <c r="I1887" s="43" t="s">
        <v>1610</v>
      </c>
      <c r="J1887" s="43" t="s">
        <v>2226</v>
      </c>
      <c r="K1887" s="43" t="s">
        <v>177</v>
      </c>
      <c r="L1887" s="43" t="str">
        <f>IF(AND(Home!$A$1&gt;=Leave[[#This Row],[Start Time]],Home!$A$1&lt;=Leave[[#This Row],[End Time]]),"Aplica","No Aplica")</f>
        <v>No Aplica</v>
      </c>
      <c r="M1887" s="43" t="str">
        <f>IF(AND(Home!$A$1&gt;=Leave[[#This Row],[Start Time]],Home!$A$1&lt;=Leave[[#This Row],[End Time]]),Home!$A$1,"No Aplica")</f>
        <v>No Aplica</v>
      </c>
      <c r="N1887" s="43" t="str">
        <f>Leave[[#This Row],[User Code (Owning User) (Usuario)]]&amp;Leave[[#This Row],[fecha activa]]</f>
        <v>MIE2025030422101No Aplica</v>
      </c>
    </row>
    <row r="1888" spans="1:14" x14ac:dyDescent="0.3">
      <c r="A1888" s="43" t="s">
        <v>471</v>
      </c>
      <c r="B1888" s="3">
        <v>45902</v>
      </c>
      <c r="C1888" s="3">
        <v>45902</v>
      </c>
      <c r="D1888" s="43" t="s">
        <v>493</v>
      </c>
      <c r="E1888" s="43" t="s">
        <v>1609</v>
      </c>
      <c r="F1888" s="43" t="s">
        <v>1611</v>
      </c>
      <c r="G1888">
        <v>60</v>
      </c>
      <c r="H1888">
        <v>60</v>
      </c>
      <c r="I1888" s="43" t="s">
        <v>1610</v>
      </c>
      <c r="J1888" s="43" t="s">
        <v>2226</v>
      </c>
      <c r="K1888" s="43" t="s">
        <v>177</v>
      </c>
      <c r="L1888" s="43" t="str">
        <f>IF(AND(Home!$A$1&gt;=Leave[[#This Row],[Start Time]],Home!$A$1&lt;=Leave[[#This Row],[End Time]]),"Aplica","No Aplica")</f>
        <v>No Aplica</v>
      </c>
      <c r="M1888" s="43" t="str">
        <f>IF(AND(Home!$A$1&gt;=Leave[[#This Row],[Start Time]],Home!$A$1&lt;=Leave[[#This Row],[End Time]]),Home!$A$1,"No Aplica")</f>
        <v>No Aplica</v>
      </c>
      <c r="N1888" s="43" t="str">
        <f>Leave[[#This Row],[User Code (Owning User) (Usuario)]]&amp;Leave[[#This Row],[fecha activa]]</f>
        <v>MIE2025030422101No Aplica</v>
      </c>
    </row>
    <row r="1889" spans="1:14" x14ac:dyDescent="0.3">
      <c r="A1889" s="43" t="s">
        <v>471</v>
      </c>
      <c r="B1889" s="3">
        <v>45901</v>
      </c>
      <c r="C1889" s="3">
        <v>45901</v>
      </c>
      <c r="D1889" s="43" t="s">
        <v>493</v>
      </c>
      <c r="E1889" s="43" t="s">
        <v>1609</v>
      </c>
      <c r="F1889" s="43" t="s">
        <v>1611</v>
      </c>
      <c r="G1889">
        <v>60</v>
      </c>
      <c r="H1889">
        <v>60</v>
      </c>
      <c r="I1889" s="43" t="s">
        <v>1610</v>
      </c>
      <c r="J1889" s="43" t="s">
        <v>2226</v>
      </c>
      <c r="K1889" s="43" t="s">
        <v>177</v>
      </c>
      <c r="L1889" s="43" t="str">
        <f>IF(AND(Home!$A$1&gt;=Leave[[#This Row],[Start Time]],Home!$A$1&lt;=Leave[[#This Row],[End Time]]),"Aplica","No Aplica")</f>
        <v>No Aplica</v>
      </c>
      <c r="M1889" s="43" t="str">
        <f>IF(AND(Home!$A$1&gt;=Leave[[#This Row],[Start Time]],Home!$A$1&lt;=Leave[[#This Row],[End Time]]),Home!$A$1,"No Aplica")</f>
        <v>No Aplica</v>
      </c>
      <c r="N1889" s="43" t="str">
        <f>Leave[[#This Row],[User Code (Owning User) (Usuario)]]&amp;Leave[[#This Row],[fecha activa]]</f>
        <v>MIE2025030422101No Aplica</v>
      </c>
    </row>
    <row r="1890" spans="1:14" x14ac:dyDescent="0.3">
      <c r="A1890" s="43" t="s">
        <v>468</v>
      </c>
      <c r="B1890" s="3">
        <v>45903</v>
      </c>
      <c r="C1890" s="3">
        <v>45903</v>
      </c>
      <c r="D1890" s="43" t="s">
        <v>577</v>
      </c>
      <c r="E1890" s="43" t="s">
        <v>1609</v>
      </c>
      <c r="F1890" s="43" t="s">
        <v>1611</v>
      </c>
      <c r="G1890">
        <v>1410</v>
      </c>
      <c r="H1890">
        <v>540</v>
      </c>
      <c r="I1890" s="43" t="s">
        <v>1610</v>
      </c>
      <c r="J1890" s="43" t="s">
        <v>2226</v>
      </c>
      <c r="K1890" s="43" t="s">
        <v>177</v>
      </c>
      <c r="L1890" s="43" t="str">
        <f>IF(AND(Home!$A$1&gt;=Leave[[#This Row],[Start Time]],Home!$A$1&lt;=Leave[[#This Row],[End Time]]),"Aplica","No Aplica")</f>
        <v>No Aplica</v>
      </c>
      <c r="M1890" s="43" t="str">
        <f>IF(AND(Home!$A$1&gt;=Leave[[#This Row],[Start Time]],Home!$A$1&lt;=Leave[[#This Row],[End Time]]),Home!$A$1,"No Aplica")</f>
        <v>No Aplica</v>
      </c>
      <c r="N1890" s="43" t="str">
        <f>Leave[[#This Row],[User Code (Owning User) (Usuario)]]&amp;Leave[[#This Row],[fecha activa]]</f>
        <v>MIE2025030422101No Aplica</v>
      </c>
    </row>
    <row r="1891" spans="1:14" x14ac:dyDescent="0.3">
      <c r="A1891" s="43" t="s">
        <v>465</v>
      </c>
      <c r="B1891" s="3">
        <v>45925</v>
      </c>
      <c r="C1891" s="3">
        <v>45925</v>
      </c>
      <c r="D1891" s="43" t="s">
        <v>521</v>
      </c>
      <c r="E1891" s="43" t="s">
        <v>256</v>
      </c>
      <c r="F1891" s="43" t="s">
        <v>257</v>
      </c>
      <c r="G1891">
        <v>60</v>
      </c>
      <c r="H1891">
        <v>60</v>
      </c>
      <c r="I1891" s="43" t="s">
        <v>926</v>
      </c>
      <c r="J1891" s="43" t="s">
        <v>1045</v>
      </c>
      <c r="K1891" s="43" t="s">
        <v>177</v>
      </c>
      <c r="L1891" s="43" t="str">
        <f>IF(AND(Home!$A$1&gt;=Leave[[#This Row],[Start Time]],Home!$A$1&lt;=Leave[[#This Row],[End Time]]),"Aplica","No Aplica")</f>
        <v>No Aplica</v>
      </c>
      <c r="M1891" s="43" t="str">
        <f>IF(AND(Home!$A$1&gt;=Leave[[#This Row],[Start Time]],Home!$A$1&lt;=Leave[[#This Row],[End Time]]),Home!$A$1,"No Aplica")</f>
        <v>No Aplica</v>
      </c>
      <c r="N1891" s="43" t="str">
        <f>Leave[[#This Row],[User Code (Owning User) (Usuario)]]&amp;Leave[[#This Row],[fecha activa]]</f>
        <v>MIE2023010310495No Aplica</v>
      </c>
    </row>
    <row r="1892" spans="1:14" x14ac:dyDescent="0.3">
      <c r="A1892" s="43" t="s">
        <v>465</v>
      </c>
      <c r="B1892" s="3">
        <v>45923</v>
      </c>
      <c r="C1892" s="3">
        <v>45923</v>
      </c>
      <c r="D1892" s="43" t="s">
        <v>3633</v>
      </c>
      <c r="E1892" s="43" t="s">
        <v>256</v>
      </c>
      <c r="F1892" s="43" t="s">
        <v>257</v>
      </c>
      <c r="G1892">
        <v>180</v>
      </c>
      <c r="H1892">
        <v>180</v>
      </c>
      <c r="I1892" s="43" t="s">
        <v>926</v>
      </c>
      <c r="J1892" s="43" t="s">
        <v>1045</v>
      </c>
      <c r="K1892" s="43" t="s">
        <v>177</v>
      </c>
      <c r="L1892" s="43" t="str">
        <f>IF(AND(Home!$A$1&gt;=Leave[[#This Row],[Start Time]],Home!$A$1&lt;=Leave[[#This Row],[End Time]]),"Aplica","No Aplica")</f>
        <v>No Aplica</v>
      </c>
      <c r="M1892" s="43" t="str">
        <f>IF(AND(Home!$A$1&gt;=Leave[[#This Row],[Start Time]],Home!$A$1&lt;=Leave[[#This Row],[End Time]]),Home!$A$1,"No Aplica")</f>
        <v>No Aplica</v>
      </c>
      <c r="N1892" s="43" t="str">
        <f>Leave[[#This Row],[User Code (Owning User) (Usuario)]]&amp;Leave[[#This Row],[fecha activa]]</f>
        <v>MIE2023010310495No Aplica</v>
      </c>
    </row>
    <row r="1893" spans="1:14" x14ac:dyDescent="0.3">
      <c r="A1893" s="43" t="s">
        <v>465</v>
      </c>
      <c r="B1893" s="3">
        <v>45922</v>
      </c>
      <c r="C1893" s="3">
        <v>45922</v>
      </c>
      <c r="D1893" s="43" t="s">
        <v>521</v>
      </c>
      <c r="E1893" s="43" t="s">
        <v>256</v>
      </c>
      <c r="F1893" s="43" t="s">
        <v>257</v>
      </c>
      <c r="G1893">
        <v>60</v>
      </c>
      <c r="H1893">
        <v>60</v>
      </c>
      <c r="I1893" s="43" t="s">
        <v>926</v>
      </c>
      <c r="J1893" s="43" t="s">
        <v>1045</v>
      </c>
      <c r="K1893" s="43" t="s">
        <v>177</v>
      </c>
      <c r="L1893" s="43" t="str">
        <f>IF(AND(Home!$A$1&gt;=Leave[[#This Row],[Start Time]],Home!$A$1&lt;=Leave[[#This Row],[End Time]]),"Aplica","No Aplica")</f>
        <v>Aplica</v>
      </c>
      <c r="M1893" s="43">
        <f>IF(AND(Home!$A$1&gt;=Leave[[#This Row],[Start Time]],Home!$A$1&lt;=Leave[[#This Row],[End Time]]),Home!$A$1,"No Aplica")</f>
        <v>45922</v>
      </c>
      <c r="N1893" s="43" t="str">
        <f>Leave[[#This Row],[User Code (Owning User) (Usuario)]]&amp;Leave[[#This Row],[fecha activa]]</f>
        <v>MIE202301031049545922</v>
      </c>
    </row>
    <row r="1894" spans="1:14" x14ac:dyDescent="0.3">
      <c r="A1894" s="43" t="s">
        <v>468</v>
      </c>
      <c r="B1894" s="3">
        <v>45924</v>
      </c>
      <c r="C1894" s="3">
        <v>45924</v>
      </c>
      <c r="D1894" s="43" t="s">
        <v>474</v>
      </c>
      <c r="E1894" s="43" t="s">
        <v>256</v>
      </c>
      <c r="F1894" s="43" t="s">
        <v>257</v>
      </c>
      <c r="G1894">
        <v>540</v>
      </c>
      <c r="H1894">
        <v>540</v>
      </c>
      <c r="I1894" s="43" t="s">
        <v>926</v>
      </c>
      <c r="J1894" s="43" t="s">
        <v>1045</v>
      </c>
      <c r="K1894" s="43" t="s">
        <v>177</v>
      </c>
      <c r="L1894" s="43" t="str">
        <f>IF(AND(Home!$A$1&gt;=Leave[[#This Row],[Start Time]],Home!$A$1&lt;=Leave[[#This Row],[End Time]]),"Aplica","No Aplica")</f>
        <v>No Aplica</v>
      </c>
      <c r="M1894" s="43" t="str">
        <f>IF(AND(Home!$A$1&gt;=Leave[[#This Row],[Start Time]],Home!$A$1&lt;=Leave[[#This Row],[End Time]]),Home!$A$1,"No Aplica")</f>
        <v>No Aplica</v>
      </c>
      <c r="N1894" s="43" t="str">
        <f>Leave[[#This Row],[User Code (Owning User) (Usuario)]]&amp;Leave[[#This Row],[fecha activa]]</f>
        <v>MIE2023010310495No Aplica</v>
      </c>
    </row>
    <row r="1895" spans="1:14" x14ac:dyDescent="0.3">
      <c r="A1895" s="43" t="s">
        <v>465</v>
      </c>
      <c r="B1895" s="3">
        <v>45918</v>
      </c>
      <c r="C1895" s="3">
        <v>45918</v>
      </c>
      <c r="D1895" s="43" t="s">
        <v>521</v>
      </c>
      <c r="E1895" s="43" t="s">
        <v>256</v>
      </c>
      <c r="F1895" s="43" t="s">
        <v>257</v>
      </c>
      <c r="G1895">
        <v>60</v>
      </c>
      <c r="H1895">
        <v>60</v>
      </c>
      <c r="I1895" s="43" t="s">
        <v>926</v>
      </c>
      <c r="J1895" s="43" t="s">
        <v>1045</v>
      </c>
      <c r="K1895" s="43" t="s">
        <v>177</v>
      </c>
      <c r="L1895" s="43" t="str">
        <f>IF(AND(Home!$A$1&gt;=Leave[[#This Row],[Start Time]],Home!$A$1&lt;=Leave[[#This Row],[End Time]]),"Aplica","No Aplica")</f>
        <v>No Aplica</v>
      </c>
      <c r="M1895" s="43" t="str">
        <f>IF(AND(Home!$A$1&gt;=Leave[[#This Row],[Start Time]],Home!$A$1&lt;=Leave[[#This Row],[End Time]]),Home!$A$1,"No Aplica")</f>
        <v>No Aplica</v>
      </c>
      <c r="N1895" s="43" t="str">
        <f>Leave[[#This Row],[User Code (Owning User) (Usuario)]]&amp;Leave[[#This Row],[fecha activa]]</f>
        <v>MIE2023010310495No Aplica</v>
      </c>
    </row>
    <row r="1896" spans="1:14" x14ac:dyDescent="0.3">
      <c r="A1896" s="43" t="s">
        <v>465</v>
      </c>
      <c r="B1896" s="3">
        <v>45917</v>
      </c>
      <c r="C1896" s="3">
        <v>45917</v>
      </c>
      <c r="D1896" s="43" t="s">
        <v>521</v>
      </c>
      <c r="E1896" s="43" t="s">
        <v>256</v>
      </c>
      <c r="F1896" s="43" t="s">
        <v>257</v>
      </c>
      <c r="G1896">
        <v>60</v>
      </c>
      <c r="H1896">
        <v>60</v>
      </c>
      <c r="I1896" s="43" t="s">
        <v>926</v>
      </c>
      <c r="J1896" s="43" t="s">
        <v>1045</v>
      </c>
      <c r="K1896" s="43" t="s">
        <v>177</v>
      </c>
      <c r="L1896" s="43" t="str">
        <f>IF(AND(Home!$A$1&gt;=Leave[[#This Row],[Start Time]],Home!$A$1&lt;=Leave[[#This Row],[End Time]]),"Aplica","No Aplica")</f>
        <v>No Aplica</v>
      </c>
      <c r="M1896" s="43" t="str">
        <f>IF(AND(Home!$A$1&gt;=Leave[[#This Row],[Start Time]],Home!$A$1&lt;=Leave[[#This Row],[End Time]]),Home!$A$1,"No Aplica")</f>
        <v>No Aplica</v>
      </c>
      <c r="N1896" s="43" t="str">
        <f>Leave[[#This Row],[User Code (Owning User) (Usuario)]]&amp;Leave[[#This Row],[fecha activa]]</f>
        <v>MIE2023010310495No Aplica</v>
      </c>
    </row>
    <row r="1897" spans="1:14" x14ac:dyDescent="0.3">
      <c r="A1897" s="43" t="s">
        <v>465</v>
      </c>
      <c r="B1897" s="3">
        <v>45915</v>
      </c>
      <c r="C1897" s="3">
        <v>45915</v>
      </c>
      <c r="D1897" s="43" t="s">
        <v>3297</v>
      </c>
      <c r="E1897" s="43" t="s">
        <v>256</v>
      </c>
      <c r="F1897" s="43" t="s">
        <v>257</v>
      </c>
      <c r="G1897">
        <v>180</v>
      </c>
      <c r="H1897">
        <v>180</v>
      </c>
      <c r="I1897" s="43" t="s">
        <v>926</v>
      </c>
      <c r="J1897" s="43" t="s">
        <v>1045</v>
      </c>
      <c r="K1897" s="43" t="s">
        <v>177</v>
      </c>
      <c r="L1897" s="43" t="str">
        <f>IF(AND(Home!$A$1&gt;=Leave[[#This Row],[Start Time]],Home!$A$1&lt;=Leave[[#This Row],[End Time]]),"Aplica","No Aplica")</f>
        <v>No Aplica</v>
      </c>
      <c r="M1897" s="43" t="str">
        <f>IF(AND(Home!$A$1&gt;=Leave[[#This Row],[Start Time]],Home!$A$1&lt;=Leave[[#This Row],[End Time]]),Home!$A$1,"No Aplica")</f>
        <v>No Aplica</v>
      </c>
      <c r="N1897" s="43" t="str">
        <f>Leave[[#This Row],[User Code (Owning User) (Usuario)]]&amp;Leave[[#This Row],[fecha activa]]</f>
        <v>MIE2023010310495No Aplica</v>
      </c>
    </row>
    <row r="1898" spans="1:14" x14ac:dyDescent="0.3">
      <c r="A1898" s="43" t="s">
        <v>468</v>
      </c>
      <c r="B1898" s="3">
        <v>45916</v>
      </c>
      <c r="C1898" s="3">
        <v>45916</v>
      </c>
      <c r="D1898" s="43" t="s">
        <v>474</v>
      </c>
      <c r="E1898" s="43" t="s">
        <v>256</v>
      </c>
      <c r="F1898" s="43" t="s">
        <v>257</v>
      </c>
      <c r="G1898">
        <v>540</v>
      </c>
      <c r="H1898">
        <v>540</v>
      </c>
      <c r="I1898" s="43" t="s">
        <v>926</v>
      </c>
      <c r="J1898" s="43" t="s">
        <v>1045</v>
      </c>
      <c r="K1898" s="43" t="s">
        <v>177</v>
      </c>
      <c r="L1898" s="43" t="str">
        <f>IF(AND(Home!$A$1&gt;=Leave[[#This Row],[Start Time]],Home!$A$1&lt;=Leave[[#This Row],[End Time]]),"Aplica","No Aplica")</f>
        <v>No Aplica</v>
      </c>
      <c r="M1898" s="43" t="str">
        <f>IF(AND(Home!$A$1&gt;=Leave[[#This Row],[Start Time]],Home!$A$1&lt;=Leave[[#This Row],[End Time]]),Home!$A$1,"No Aplica")</f>
        <v>No Aplica</v>
      </c>
      <c r="N1898" s="43" t="str">
        <f>Leave[[#This Row],[User Code (Owning User) (Usuario)]]&amp;Leave[[#This Row],[fecha activa]]</f>
        <v>MIE2023010310495No Aplica</v>
      </c>
    </row>
    <row r="1899" spans="1:14" x14ac:dyDescent="0.3">
      <c r="A1899" s="43" t="s">
        <v>465</v>
      </c>
      <c r="B1899" s="3">
        <v>45912</v>
      </c>
      <c r="C1899" s="3">
        <v>45912</v>
      </c>
      <c r="D1899" s="43" t="s">
        <v>2779</v>
      </c>
      <c r="E1899" s="43" t="s">
        <v>256</v>
      </c>
      <c r="F1899" s="43" t="s">
        <v>257</v>
      </c>
      <c r="G1899">
        <v>180</v>
      </c>
      <c r="H1899">
        <v>180</v>
      </c>
      <c r="I1899" s="43" t="s">
        <v>926</v>
      </c>
      <c r="J1899" s="43" t="s">
        <v>1045</v>
      </c>
      <c r="K1899" s="43" t="s">
        <v>177</v>
      </c>
      <c r="L1899" s="43" t="str">
        <f>IF(AND(Home!$A$1&gt;=Leave[[#This Row],[Start Time]],Home!$A$1&lt;=Leave[[#This Row],[End Time]]),"Aplica","No Aplica")</f>
        <v>No Aplica</v>
      </c>
      <c r="M1899" s="43" t="str">
        <f>IF(AND(Home!$A$1&gt;=Leave[[#This Row],[Start Time]],Home!$A$1&lt;=Leave[[#This Row],[End Time]]),Home!$A$1,"No Aplica")</f>
        <v>No Aplica</v>
      </c>
      <c r="N1899" s="43" t="str">
        <f>Leave[[#This Row],[User Code (Owning User) (Usuario)]]&amp;Leave[[#This Row],[fecha activa]]</f>
        <v>MIE2023010310495No Aplica</v>
      </c>
    </row>
    <row r="1900" spans="1:14" x14ac:dyDescent="0.3">
      <c r="A1900" s="43" t="s">
        <v>465</v>
      </c>
      <c r="B1900" s="3">
        <v>45910</v>
      </c>
      <c r="C1900" s="3">
        <v>45910</v>
      </c>
      <c r="D1900" s="43" t="s">
        <v>521</v>
      </c>
      <c r="E1900" s="43" t="s">
        <v>256</v>
      </c>
      <c r="F1900" s="43" t="s">
        <v>257</v>
      </c>
      <c r="G1900">
        <v>60</v>
      </c>
      <c r="H1900">
        <v>60</v>
      </c>
      <c r="I1900" s="43" t="s">
        <v>926</v>
      </c>
      <c r="J1900" s="43" t="s">
        <v>1045</v>
      </c>
      <c r="K1900" s="43" t="s">
        <v>177</v>
      </c>
      <c r="L1900" s="43" t="str">
        <f>IF(AND(Home!$A$1&gt;=Leave[[#This Row],[Start Time]],Home!$A$1&lt;=Leave[[#This Row],[End Time]]),"Aplica","No Aplica")</f>
        <v>No Aplica</v>
      </c>
      <c r="M1900" s="43" t="str">
        <f>IF(AND(Home!$A$1&gt;=Leave[[#This Row],[Start Time]],Home!$A$1&lt;=Leave[[#This Row],[End Time]]),Home!$A$1,"No Aplica")</f>
        <v>No Aplica</v>
      </c>
      <c r="N1900" s="43" t="str">
        <f>Leave[[#This Row],[User Code (Owning User) (Usuario)]]&amp;Leave[[#This Row],[fecha activa]]</f>
        <v>MIE2023010310495No Aplica</v>
      </c>
    </row>
    <row r="1901" spans="1:14" x14ac:dyDescent="0.3">
      <c r="A1901" s="43" t="s">
        <v>465</v>
      </c>
      <c r="B1901" s="3">
        <v>45909</v>
      </c>
      <c r="C1901" s="3">
        <v>45909</v>
      </c>
      <c r="D1901" s="43" t="s">
        <v>521</v>
      </c>
      <c r="E1901" s="43" t="s">
        <v>256</v>
      </c>
      <c r="F1901" s="43" t="s">
        <v>257</v>
      </c>
      <c r="G1901">
        <v>60</v>
      </c>
      <c r="H1901">
        <v>60</v>
      </c>
      <c r="I1901" s="43" t="s">
        <v>926</v>
      </c>
      <c r="J1901" s="43" t="s">
        <v>1045</v>
      </c>
      <c r="K1901" s="43" t="s">
        <v>177</v>
      </c>
      <c r="L1901" s="43" t="str">
        <f>IF(AND(Home!$A$1&gt;=Leave[[#This Row],[Start Time]],Home!$A$1&lt;=Leave[[#This Row],[End Time]]),"Aplica","No Aplica")</f>
        <v>No Aplica</v>
      </c>
      <c r="M1901" s="43" t="str">
        <f>IF(AND(Home!$A$1&gt;=Leave[[#This Row],[Start Time]],Home!$A$1&lt;=Leave[[#This Row],[End Time]]),Home!$A$1,"No Aplica")</f>
        <v>No Aplica</v>
      </c>
      <c r="N1901" s="43" t="str">
        <f>Leave[[#This Row],[User Code (Owning User) (Usuario)]]&amp;Leave[[#This Row],[fecha activa]]</f>
        <v>MIE2023010310495No Aplica</v>
      </c>
    </row>
    <row r="1902" spans="1:14" x14ac:dyDescent="0.3">
      <c r="A1902" s="43" t="s">
        <v>468</v>
      </c>
      <c r="B1902" s="3">
        <v>45908</v>
      </c>
      <c r="C1902" s="3">
        <v>45908</v>
      </c>
      <c r="D1902" s="43" t="s">
        <v>474</v>
      </c>
      <c r="E1902" s="43" t="s">
        <v>256</v>
      </c>
      <c r="F1902" s="43" t="s">
        <v>257</v>
      </c>
      <c r="G1902">
        <v>540</v>
      </c>
      <c r="H1902">
        <v>540</v>
      </c>
      <c r="I1902" s="43" t="s">
        <v>926</v>
      </c>
      <c r="J1902" s="43" t="s">
        <v>1045</v>
      </c>
      <c r="K1902" s="43" t="s">
        <v>177</v>
      </c>
      <c r="L1902" s="43" t="str">
        <f>IF(AND(Home!$A$1&gt;=Leave[[#This Row],[Start Time]],Home!$A$1&lt;=Leave[[#This Row],[End Time]]),"Aplica","No Aplica")</f>
        <v>No Aplica</v>
      </c>
      <c r="M1902" s="43" t="str">
        <f>IF(AND(Home!$A$1&gt;=Leave[[#This Row],[Start Time]],Home!$A$1&lt;=Leave[[#This Row],[End Time]]),Home!$A$1,"No Aplica")</f>
        <v>No Aplica</v>
      </c>
      <c r="N1902" s="43" t="str">
        <f>Leave[[#This Row],[User Code (Owning User) (Usuario)]]&amp;Leave[[#This Row],[fecha activa]]</f>
        <v>MIE2023010310495No Aplica</v>
      </c>
    </row>
    <row r="1903" spans="1:14" x14ac:dyDescent="0.3">
      <c r="A1903" s="43" t="s">
        <v>465</v>
      </c>
      <c r="B1903" s="3">
        <v>45905</v>
      </c>
      <c r="C1903" s="3">
        <v>45905</v>
      </c>
      <c r="D1903" s="43" t="s">
        <v>521</v>
      </c>
      <c r="E1903" s="43" t="s">
        <v>256</v>
      </c>
      <c r="F1903" s="43" t="s">
        <v>257</v>
      </c>
      <c r="G1903">
        <v>60</v>
      </c>
      <c r="H1903">
        <v>60</v>
      </c>
      <c r="I1903" s="43" t="s">
        <v>926</v>
      </c>
      <c r="J1903" s="43" t="s">
        <v>1045</v>
      </c>
      <c r="K1903" s="43" t="s">
        <v>177</v>
      </c>
      <c r="L1903" s="43" t="str">
        <f>IF(AND(Home!$A$1&gt;=Leave[[#This Row],[Start Time]],Home!$A$1&lt;=Leave[[#This Row],[End Time]]),"Aplica","No Aplica")</f>
        <v>No Aplica</v>
      </c>
      <c r="M1903" s="43" t="str">
        <f>IF(AND(Home!$A$1&gt;=Leave[[#This Row],[Start Time]],Home!$A$1&lt;=Leave[[#This Row],[End Time]]),Home!$A$1,"No Aplica")</f>
        <v>No Aplica</v>
      </c>
      <c r="N1903" s="43" t="str">
        <f>Leave[[#This Row],[User Code (Owning User) (Usuario)]]&amp;Leave[[#This Row],[fecha activa]]</f>
        <v>MIE2023010310495No Aplica</v>
      </c>
    </row>
    <row r="1904" spans="1:14" x14ac:dyDescent="0.3">
      <c r="A1904" s="43" t="s">
        <v>465</v>
      </c>
      <c r="B1904" s="3">
        <v>45904</v>
      </c>
      <c r="C1904" s="3">
        <v>45904</v>
      </c>
      <c r="D1904" s="43" t="s">
        <v>521</v>
      </c>
      <c r="E1904" s="43" t="s">
        <v>256</v>
      </c>
      <c r="F1904" s="43" t="s">
        <v>257</v>
      </c>
      <c r="G1904">
        <v>60</v>
      </c>
      <c r="H1904">
        <v>60</v>
      </c>
      <c r="I1904" s="43" t="s">
        <v>926</v>
      </c>
      <c r="J1904" s="43" t="s">
        <v>1045</v>
      </c>
      <c r="K1904" s="43" t="s">
        <v>177</v>
      </c>
      <c r="L1904" s="43" t="str">
        <f>IF(AND(Home!$A$1&gt;=Leave[[#This Row],[Start Time]],Home!$A$1&lt;=Leave[[#This Row],[End Time]]),"Aplica","No Aplica")</f>
        <v>No Aplica</v>
      </c>
      <c r="M1904" s="43" t="str">
        <f>IF(AND(Home!$A$1&gt;=Leave[[#This Row],[Start Time]],Home!$A$1&lt;=Leave[[#This Row],[End Time]]),Home!$A$1,"No Aplica")</f>
        <v>No Aplica</v>
      </c>
      <c r="N1904" s="43" t="str">
        <f>Leave[[#This Row],[User Code (Owning User) (Usuario)]]&amp;Leave[[#This Row],[fecha activa]]</f>
        <v>MIE2023010310495No Aplica</v>
      </c>
    </row>
    <row r="1905" spans="1:14" x14ac:dyDescent="0.3">
      <c r="A1905" s="43" t="s">
        <v>465</v>
      </c>
      <c r="B1905" s="3">
        <v>45902</v>
      </c>
      <c r="C1905" s="3">
        <v>45902</v>
      </c>
      <c r="D1905" s="43" t="s">
        <v>521</v>
      </c>
      <c r="E1905" s="43" t="s">
        <v>256</v>
      </c>
      <c r="F1905" s="43" t="s">
        <v>257</v>
      </c>
      <c r="G1905">
        <v>60</v>
      </c>
      <c r="H1905">
        <v>60</v>
      </c>
      <c r="I1905" s="43" t="s">
        <v>926</v>
      </c>
      <c r="J1905" s="43" t="s">
        <v>1045</v>
      </c>
      <c r="K1905" s="43" t="s">
        <v>177</v>
      </c>
      <c r="L1905" s="43" t="str">
        <f>IF(AND(Home!$A$1&gt;=Leave[[#This Row],[Start Time]],Home!$A$1&lt;=Leave[[#This Row],[End Time]]),"Aplica","No Aplica")</f>
        <v>No Aplica</v>
      </c>
      <c r="M1905" s="43" t="str">
        <f>IF(AND(Home!$A$1&gt;=Leave[[#This Row],[Start Time]],Home!$A$1&lt;=Leave[[#This Row],[End Time]]),Home!$A$1,"No Aplica")</f>
        <v>No Aplica</v>
      </c>
      <c r="N1905" s="43" t="str">
        <f>Leave[[#This Row],[User Code (Owning User) (Usuario)]]&amp;Leave[[#This Row],[fecha activa]]</f>
        <v>MIE2023010310495No Aplica</v>
      </c>
    </row>
    <row r="1906" spans="1:14" x14ac:dyDescent="0.3">
      <c r="A1906" s="43" t="s">
        <v>465</v>
      </c>
      <c r="B1906" s="3">
        <v>45901</v>
      </c>
      <c r="C1906" s="3">
        <v>45901</v>
      </c>
      <c r="D1906" s="43" t="s">
        <v>521</v>
      </c>
      <c r="E1906" s="43" t="s">
        <v>256</v>
      </c>
      <c r="F1906" s="43" t="s">
        <v>257</v>
      </c>
      <c r="G1906">
        <v>60</v>
      </c>
      <c r="H1906">
        <v>60</v>
      </c>
      <c r="I1906" s="43" t="s">
        <v>926</v>
      </c>
      <c r="J1906" s="43" t="s">
        <v>1045</v>
      </c>
      <c r="K1906" s="43" t="s">
        <v>177</v>
      </c>
      <c r="L1906" s="43" t="str">
        <f>IF(AND(Home!$A$1&gt;=Leave[[#This Row],[Start Time]],Home!$A$1&lt;=Leave[[#This Row],[End Time]]),"Aplica","No Aplica")</f>
        <v>No Aplica</v>
      </c>
      <c r="M1906" s="43" t="str">
        <f>IF(AND(Home!$A$1&gt;=Leave[[#This Row],[Start Time]],Home!$A$1&lt;=Leave[[#This Row],[End Time]]),Home!$A$1,"No Aplica")</f>
        <v>No Aplica</v>
      </c>
      <c r="N1906" s="43" t="str">
        <f>Leave[[#This Row],[User Code (Owning User) (Usuario)]]&amp;Leave[[#This Row],[fecha activa]]</f>
        <v>MIE2023010310495No Aplica</v>
      </c>
    </row>
    <row r="1907" spans="1:14" x14ac:dyDescent="0.3">
      <c r="A1907" s="43" t="s">
        <v>468</v>
      </c>
      <c r="B1907" s="3">
        <v>45903</v>
      </c>
      <c r="C1907" s="3">
        <v>45903</v>
      </c>
      <c r="D1907" s="43" t="s">
        <v>474</v>
      </c>
      <c r="E1907" s="43" t="s">
        <v>256</v>
      </c>
      <c r="F1907" s="43" t="s">
        <v>257</v>
      </c>
      <c r="G1907">
        <v>540</v>
      </c>
      <c r="H1907">
        <v>540</v>
      </c>
      <c r="I1907" s="43" t="s">
        <v>926</v>
      </c>
      <c r="J1907" s="43" t="s">
        <v>1045</v>
      </c>
      <c r="K1907" s="43" t="s">
        <v>177</v>
      </c>
      <c r="L1907" s="43" t="str">
        <f>IF(AND(Home!$A$1&gt;=Leave[[#This Row],[Start Time]],Home!$A$1&lt;=Leave[[#This Row],[End Time]]),"Aplica","No Aplica")</f>
        <v>No Aplica</v>
      </c>
      <c r="M1907" s="43" t="str">
        <f>IF(AND(Home!$A$1&gt;=Leave[[#This Row],[Start Time]],Home!$A$1&lt;=Leave[[#This Row],[End Time]]),Home!$A$1,"No Aplica")</f>
        <v>No Aplica</v>
      </c>
      <c r="N1907" s="43" t="str">
        <f>Leave[[#This Row],[User Code (Owning User) (Usuario)]]&amp;Leave[[#This Row],[fecha activa]]</f>
        <v>MIE2023010310495No Aplica</v>
      </c>
    </row>
    <row r="1908" spans="1:14" x14ac:dyDescent="0.3">
      <c r="A1908" s="43" t="s">
        <v>465</v>
      </c>
      <c r="B1908" s="3">
        <v>45923</v>
      </c>
      <c r="C1908" s="3">
        <v>45923</v>
      </c>
      <c r="D1908" s="43" t="s">
        <v>469</v>
      </c>
      <c r="E1908" s="43" t="s">
        <v>1326</v>
      </c>
      <c r="F1908" s="43" t="s">
        <v>1327</v>
      </c>
      <c r="G1908">
        <v>540</v>
      </c>
      <c r="H1908">
        <v>540</v>
      </c>
      <c r="I1908" s="43" t="s">
        <v>2022</v>
      </c>
      <c r="J1908" s="43" t="s">
        <v>1031</v>
      </c>
      <c r="K1908" s="43" t="s">
        <v>177</v>
      </c>
      <c r="L1908" s="43" t="str">
        <f>IF(AND(Home!$A$1&gt;=Leave[[#This Row],[Start Time]],Home!$A$1&lt;=Leave[[#This Row],[End Time]]),"Aplica","No Aplica")</f>
        <v>No Aplica</v>
      </c>
      <c r="M1908" s="43" t="str">
        <f>IF(AND(Home!$A$1&gt;=Leave[[#This Row],[Start Time]],Home!$A$1&lt;=Leave[[#This Row],[End Time]]),Home!$A$1,"No Aplica")</f>
        <v>No Aplica</v>
      </c>
      <c r="N1908" s="43" t="str">
        <f>Leave[[#This Row],[User Code (Owning User) (Usuario)]]&amp;Leave[[#This Row],[fecha activa]]</f>
        <v>MIE2025140120262No Aplica</v>
      </c>
    </row>
    <row r="1909" spans="1:14" x14ac:dyDescent="0.3">
      <c r="A1909" s="43" t="s">
        <v>465</v>
      </c>
      <c r="B1909" s="3">
        <v>45909</v>
      </c>
      <c r="C1909" s="3">
        <v>45909</v>
      </c>
      <c r="D1909" s="43" t="s">
        <v>469</v>
      </c>
      <c r="E1909" s="43" t="s">
        <v>1326</v>
      </c>
      <c r="F1909" s="43" t="s">
        <v>1327</v>
      </c>
      <c r="G1909">
        <v>540</v>
      </c>
      <c r="H1909">
        <v>540</v>
      </c>
      <c r="I1909" s="43" t="s">
        <v>2022</v>
      </c>
      <c r="J1909" s="43" t="s">
        <v>1031</v>
      </c>
      <c r="K1909" s="43" t="s">
        <v>177</v>
      </c>
      <c r="L1909" s="43" t="str">
        <f>IF(AND(Home!$A$1&gt;=Leave[[#This Row],[Start Time]],Home!$A$1&lt;=Leave[[#This Row],[End Time]]),"Aplica","No Aplica")</f>
        <v>No Aplica</v>
      </c>
      <c r="M1909" s="43" t="str">
        <f>IF(AND(Home!$A$1&gt;=Leave[[#This Row],[Start Time]],Home!$A$1&lt;=Leave[[#This Row],[End Time]]),Home!$A$1,"No Aplica")</f>
        <v>No Aplica</v>
      </c>
      <c r="N1909" s="43" t="str">
        <f>Leave[[#This Row],[User Code (Owning User) (Usuario)]]&amp;Leave[[#This Row],[fecha activa]]</f>
        <v>MIE2025140120262No Aplica</v>
      </c>
    </row>
    <row r="1910" spans="1:14" x14ac:dyDescent="0.3">
      <c r="A1910" s="43" t="s">
        <v>471</v>
      </c>
      <c r="B1910" s="3">
        <v>45919</v>
      </c>
      <c r="C1910" s="3">
        <v>45919</v>
      </c>
      <c r="D1910" s="43" t="s">
        <v>621</v>
      </c>
      <c r="E1910" s="43" t="s">
        <v>748</v>
      </c>
      <c r="F1910" s="43" t="s">
        <v>749</v>
      </c>
      <c r="G1910">
        <v>60</v>
      </c>
      <c r="H1910">
        <v>60</v>
      </c>
      <c r="I1910" s="43" t="s">
        <v>1147</v>
      </c>
      <c r="J1910" s="43" t="s">
        <v>1034</v>
      </c>
      <c r="K1910" s="43" t="s">
        <v>178</v>
      </c>
      <c r="L1910" s="43" t="str">
        <f>IF(AND(Home!$A$1&gt;=Leave[[#This Row],[Start Time]],Home!$A$1&lt;=Leave[[#This Row],[End Time]]),"Aplica","No Aplica")</f>
        <v>No Aplica</v>
      </c>
      <c r="M1910" s="43" t="str">
        <f>IF(AND(Home!$A$1&gt;=Leave[[#This Row],[Start Time]],Home!$A$1&lt;=Leave[[#This Row],[End Time]]),Home!$A$1,"No Aplica")</f>
        <v>No Aplica</v>
      </c>
      <c r="N1910" s="43" t="str">
        <f>Leave[[#This Row],[User Code (Owning User) (Usuario)]]&amp;Leave[[#This Row],[fecha activa]]</f>
        <v>MIE2024111017815No Aplica</v>
      </c>
    </row>
    <row r="1911" spans="1:14" x14ac:dyDescent="0.3">
      <c r="A1911" s="43" t="s">
        <v>471</v>
      </c>
      <c r="B1911" s="3">
        <v>45918</v>
      </c>
      <c r="C1911" s="3">
        <v>45918</v>
      </c>
      <c r="D1911" s="43" t="s">
        <v>621</v>
      </c>
      <c r="E1911" s="43" t="s">
        <v>748</v>
      </c>
      <c r="F1911" s="43" t="s">
        <v>749</v>
      </c>
      <c r="G1911">
        <v>60</v>
      </c>
      <c r="H1911">
        <v>60</v>
      </c>
      <c r="I1911" s="43" t="s">
        <v>1147</v>
      </c>
      <c r="J1911" s="43" t="s">
        <v>1034</v>
      </c>
      <c r="K1911" s="43" t="s">
        <v>178</v>
      </c>
      <c r="L1911" s="43" t="str">
        <f>IF(AND(Home!$A$1&gt;=Leave[[#This Row],[Start Time]],Home!$A$1&lt;=Leave[[#This Row],[End Time]]),"Aplica","No Aplica")</f>
        <v>No Aplica</v>
      </c>
      <c r="M1911" s="43" t="str">
        <f>IF(AND(Home!$A$1&gt;=Leave[[#This Row],[Start Time]],Home!$A$1&lt;=Leave[[#This Row],[End Time]]),Home!$A$1,"No Aplica")</f>
        <v>No Aplica</v>
      </c>
      <c r="N1911" s="43" t="str">
        <f>Leave[[#This Row],[User Code (Owning User) (Usuario)]]&amp;Leave[[#This Row],[fecha activa]]</f>
        <v>MIE2024111017815No Aplica</v>
      </c>
    </row>
    <row r="1912" spans="1:14" x14ac:dyDescent="0.3">
      <c r="A1912" s="43" t="s">
        <v>471</v>
      </c>
      <c r="B1912" s="3">
        <v>45916</v>
      </c>
      <c r="C1912" s="3">
        <v>45916</v>
      </c>
      <c r="D1912" s="43" t="s">
        <v>621</v>
      </c>
      <c r="E1912" s="43" t="s">
        <v>748</v>
      </c>
      <c r="F1912" s="43" t="s">
        <v>749</v>
      </c>
      <c r="G1912">
        <v>60</v>
      </c>
      <c r="H1912">
        <v>60</v>
      </c>
      <c r="I1912" s="43" t="s">
        <v>1147</v>
      </c>
      <c r="J1912" s="43" t="s">
        <v>1034</v>
      </c>
      <c r="K1912" s="43" t="s">
        <v>178</v>
      </c>
      <c r="L1912" s="43" t="str">
        <f>IF(AND(Home!$A$1&gt;=Leave[[#This Row],[Start Time]],Home!$A$1&lt;=Leave[[#This Row],[End Time]]),"Aplica","No Aplica")</f>
        <v>No Aplica</v>
      </c>
      <c r="M1912" s="43" t="str">
        <f>IF(AND(Home!$A$1&gt;=Leave[[#This Row],[Start Time]],Home!$A$1&lt;=Leave[[#This Row],[End Time]]),Home!$A$1,"No Aplica")</f>
        <v>No Aplica</v>
      </c>
      <c r="N1912" s="43" t="str">
        <f>Leave[[#This Row],[User Code (Owning User) (Usuario)]]&amp;Leave[[#This Row],[fecha activa]]</f>
        <v>MIE2024111017815No Aplica</v>
      </c>
    </row>
    <row r="1913" spans="1:14" x14ac:dyDescent="0.3">
      <c r="A1913" s="43" t="s">
        <v>471</v>
      </c>
      <c r="B1913" s="3">
        <v>45915</v>
      </c>
      <c r="C1913" s="3">
        <v>45915</v>
      </c>
      <c r="D1913" s="43" t="s">
        <v>621</v>
      </c>
      <c r="E1913" s="43" t="s">
        <v>748</v>
      </c>
      <c r="F1913" s="43" t="s">
        <v>749</v>
      </c>
      <c r="G1913">
        <v>60</v>
      </c>
      <c r="H1913">
        <v>60</v>
      </c>
      <c r="I1913" s="43" t="s">
        <v>1147</v>
      </c>
      <c r="J1913" s="43" t="s">
        <v>1034</v>
      </c>
      <c r="K1913" s="43" t="s">
        <v>178</v>
      </c>
      <c r="L1913" s="43" t="str">
        <f>IF(AND(Home!$A$1&gt;=Leave[[#This Row],[Start Time]],Home!$A$1&lt;=Leave[[#This Row],[End Time]]),"Aplica","No Aplica")</f>
        <v>No Aplica</v>
      </c>
      <c r="M1913" s="43" t="str">
        <f>IF(AND(Home!$A$1&gt;=Leave[[#This Row],[Start Time]],Home!$A$1&lt;=Leave[[#This Row],[End Time]]),Home!$A$1,"No Aplica")</f>
        <v>No Aplica</v>
      </c>
      <c r="N1913" s="43" t="str">
        <f>Leave[[#This Row],[User Code (Owning User) (Usuario)]]&amp;Leave[[#This Row],[fecha activa]]</f>
        <v>MIE2024111017815No Aplica</v>
      </c>
    </row>
    <row r="1914" spans="1:14" x14ac:dyDescent="0.3">
      <c r="A1914" s="43" t="s">
        <v>468</v>
      </c>
      <c r="B1914" s="3">
        <v>45914</v>
      </c>
      <c r="C1914" s="3">
        <v>45914</v>
      </c>
      <c r="D1914" s="43" t="s">
        <v>470</v>
      </c>
      <c r="E1914" s="43" t="s">
        <v>748</v>
      </c>
      <c r="F1914" s="43" t="s">
        <v>749</v>
      </c>
      <c r="G1914">
        <v>480</v>
      </c>
      <c r="H1914">
        <v>480</v>
      </c>
      <c r="I1914" s="43" t="s">
        <v>1147</v>
      </c>
      <c r="J1914" s="43" t="s">
        <v>1034</v>
      </c>
      <c r="K1914" s="43" t="s">
        <v>178</v>
      </c>
      <c r="L1914" s="43" t="str">
        <f>IF(AND(Home!$A$1&gt;=Leave[[#This Row],[Start Time]],Home!$A$1&lt;=Leave[[#This Row],[End Time]]),"Aplica","No Aplica")</f>
        <v>No Aplica</v>
      </c>
      <c r="M1914" s="43" t="str">
        <f>IF(AND(Home!$A$1&gt;=Leave[[#This Row],[Start Time]],Home!$A$1&lt;=Leave[[#This Row],[End Time]]),Home!$A$1,"No Aplica")</f>
        <v>No Aplica</v>
      </c>
      <c r="N1914" s="43" t="str">
        <f>Leave[[#This Row],[User Code (Owning User) (Usuario)]]&amp;Leave[[#This Row],[fecha activa]]</f>
        <v>MIE2024111017815No Aplica</v>
      </c>
    </row>
    <row r="1915" spans="1:14" x14ac:dyDescent="0.3">
      <c r="A1915" s="43" t="s">
        <v>468</v>
      </c>
      <c r="B1915" s="3">
        <v>45911</v>
      </c>
      <c r="C1915" s="3">
        <v>45911</v>
      </c>
      <c r="D1915" s="43" t="s">
        <v>469</v>
      </c>
      <c r="E1915" s="43" t="s">
        <v>748</v>
      </c>
      <c r="F1915" s="43" t="s">
        <v>749</v>
      </c>
      <c r="G1915">
        <v>540</v>
      </c>
      <c r="H1915">
        <v>540</v>
      </c>
      <c r="I1915" s="43" t="s">
        <v>1147</v>
      </c>
      <c r="J1915" s="43" t="s">
        <v>1034</v>
      </c>
      <c r="K1915" s="43" t="s">
        <v>178</v>
      </c>
      <c r="L1915" s="43" t="str">
        <f>IF(AND(Home!$A$1&gt;=Leave[[#This Row],[Start Time]],Home!$A$1&lt;=Leave[[#This Row],[End Time]]),"Aplica","No Aplica")</f>
        <v>No Aplica</v>
      </c>
      <c r="M1915" s="43" t="str">
        <f>IF(AND(Home!$A$1&gt;=Leave[[#This Row],[Start Time]],Home!$A$1&lt;=Leave[[#This Row],[End Time]]),Home!$A$1,"No Aplica")</f>
        <v>No Aplica</v>
      </c>
      <c r="N1915" s="43" t="str">
        <f>Leave[[#This Row],[User Code (Owning User) (Usuario)]]&amp;Leave[[#This Row],[fecha activa]]</f>
        <v>MIE2024111017815No Aplica</v>
      </c>
    </row>
    <row r="1916" spans="1:14" x14ac:dyDescent="0.3">
      <c r="A1916" s="43" t="s">
        <v>471</v>
      </c>
      <c r="B1916" s="3">
        <v>45910</v>
      </c>
      <c r="C1916" s="3">
        <v>45910</v>
      </c>
      <c r="D1916" s="43" t="s">
        <v>621</v>
      </c>
      <c r="E1916" s="43" t="s">
        <v>748</v>
      </c>
      <c r="F1916" s="43" t="s">
        <v>749</v>
      </c>
      <c r="G1916">
        <v>120</v>
      </c>
      <c r="H1916">
        <v>120</v>
      </c>
      <c r="I1916" s="43" t="s">
        <v>1147</v>
      </c>
      <c r="J1916" s="43" t="s">
        <v>1034</v>
      </c>
      <c r="K1916" s="43" t="s">
        <v>178</v>
      </c>
      <c r="L1916" s="43" t="str">
        <f>IF(AND(Home!$A$1&gt;=Leave[[#This Row],[Start Time]],Home!$A$1&lt;=Leave[[#This Row],[End Time]]),"Aplica","No Aplica")</f>
        <v>No Aplica</v>
      </c>
      <c r="M1916" s="43" t="str">
        <f>IF(AND(Home!$A$1&gt;=Leave[[#This Row],[Start Time]],Home!$A$1&lt;=Leave[[#This Row],[End Time]]),Home!$A$1,"No Aplica")</f>
        <v>No Aplica</v>
      </c>
      <c r="N1916" s="43" t="str">
        <f>Leave[[#This Row],[User Code (Owning User) (Usuario)]]&amp;Leave[[#This Row],[fecha activa]]</f>
        <v>MIE2024111017815No Aplica</v>
      </c>
    </row>
    <row r="1917" spans="1:14" x14ac:dyDescent="0.3">
      <c r="A1917" s="43" t="s">
        <v>471</v>
      </c>
      <c r="B1917" s="3">
        <v>45908</v>
      </c>
      <c r="C1917" s="3">
        <v>45908</v>
      </c>
      <c r="D1917" s="43" t="s">
        <v>621</v>
      </c>
      <c r="E1917" s="43" t="s">
        <v>748</v>
      </c>
      <c r="F1917" s="43" t="s">
        <v>749</v>
      </c>
      <c r="G1917">
        <v>120</v>
      </c>
      <c r="H1917">
        <v>120</v>
      </c>
      <c r="I1917" s="43" t="s">
        <v>1147</v>
      </c>
      <c r="J1917" s="43" t="s">
        <v>1034</v>
      </c>
      <c r="K1917" s="43" t="s">
        <v>178</v>
      </c>
      <c r="L1917" s="43" t="str">
        <f>IF(AND(Home!$A$1&gt;=Leave[[#This Row],[Start Time]],Home!$A$1&lt;=Leave[[#This Row],[End Time]]),"Aplica","No Aplica")</f>
        <v>No Aplica</v>
      </c>
      <c r="M1917" s="43" t="str">
        <f>IF(AND(Home!$A$1&gt;=Leave[[#This Row],[Start Time]],Home!$A$1&lt;=Leave[[#This Row],[End Time]]),Home!$A$1,"No Aplica")</f>
        <v>No Aplica</v>
      </c>
      <c r="N1917" s="43" t="str">
        <f>Leave[[#This Row],[User Code (Owning User) (Usuario)]]&amp;Leave[[#This Row],[fecha activa]]</f>
        <v>MIE2024111017815No Aplica</v>
      </c>
    </row>
    <row r="1918" spans="1:14" x14ac:dyDescent="0.3">
      <c r="A1918" s="43" t="s">
        <v>471</v>
      </c>
      <c r="B1918" s="3">
        <v>45906</v>
      </c>
      <c r="C1918" s="3">
        <v>45906</v>
      </c>
      <c r="D1918" s="43" t="s">
        <v>621</v>
      </c>
      <c r="E1918" s="43" t="s">
        <v>748</v>
      </c>
      <c r="F1918" s="43" t="s">
        <v>749</v>
      </c>
      <c r="G1918">
        <v>30</v>
      </c>
      <c r="H1918">
        <v>30</v>
      </c>
      <c r="I1918" s="43" t="s">
        <v>1147</v>
      </c>
      <c r="J1918" s="43" t="s">
        <v>1034</v>
      </c>
      <c r="K1918" s="43" t="s">
        <v>178</v>
      </c>
      <c r="L1918" s="43" t="str">
        <f>IF(AND(Home!$A$1&gt;=Leave[[#This Row],[Start Time]],Home!$A$1&lt;=Leave[[#This Row],[End Time]]),"Aplica","No Aplica")</f>
        <v>No Aplica</v>
      </c>
      <c r="M1918" s="43" t="str">
        <f>IF(AND(Home!$A$1&gt;=Leave[[#This Row],[Start Time]],Home!$A$1&lt;=Leave[[#This Row],[End Time]]),Home!$A$1,"No Aplica")</f>
        <v>No Aplica</v>
      </c>
      <c r="N1918" s="43" t="str">
        <f>Leave[[#This Row],[User Code (Owning User) (Usuario)]]&amp;Leave[[#This Row],[fecha activa]]</f>
        <v>MIE2024111017815No Aplica</v>
      </c>
    </row>
    <row r="1919" spans="1:14" x14ac:dyDescent="0.3">
      <c r="A1919" s="43" t="s">
        <v>471</v>
      </c>
      <c r="B1919" s="3">
        <v>45906</v>
      </c>
      <c r="C1919" s="3">
        <v>45906</v>
      </c>
      <c r="D1919" s="43" t="s">
        <v>621</v>
      </c>
      <c r="E1919" s="43" t="s">
        <v>748</v>
      </c>
      <c r="F1919" s="43" t="s">
        <v>749</v>
      </c>
      <c r="G1919">
        <v>30</v>
      </c>
      <c r="H1919">
        <v>30</v>
      </c>
      <c r="I1919" s="43" t="s">
        <v>1147</v>
      </c>
      <c r="J1919" s="43" t="s">
        <v>1034</v>
      </c>
      <c r="K1919" s="43" t="s">
        <v>178</v>
      </c>
      <c r="L1919" s="43" t="str">
        <f>IF(AND(Home!$A$1&gt;=Leave[[#This Row],[Start Time]],Home!$A$1&lt;=Leave[[#This Row],[End Time]]),"Aplica","No Aplica")</f>
        <v>No Aplica</v>
      </c>
      <c r="M1919" s="43" t="str">
        <f>IF(AND(Home!$A$1&gt;=Leave[[#This Row],[Start Time]],Home!$A$1&lt;=Leave[[#This Row],[End Time]]),Home!$A$1,"No Aplica")</f>
        <v>No Aplica</v>
      </c>
      <c r="N1919" s="43" t="str">
        <f>Leave[[#This Row],[User Code (Owning User) (Usuario)]]&amp;Leave[[#This Row],[fecha activa]]</f>
        <v>MIE2024111017815No Aplica</v>
      </c>
    </row>
    <row r="1920" spans="1:14" x14ac:dyDescent="0.3">
      <c r="A1920" s="43" t="s">
        <v>468</v>
      </c>
      <c r="B1920" s="3">
        <v>45905</v>
      </c>
      <c r="C1920" s="3">
        <v>45905</v>
      </c>
      <c r="D1920" s="43" t="s">
        <v>469</v>
      </c>
      <c r="E1920" s="43" t="s">
        <v>748</v>
      </c>
      <c r="F1920" s="43" t="s">
        <v>749</v>
      </c>
      <c r="G1920">
        <v>540</v>
      </c>
      <c r="H1920">
        <v>540</v>
      </c>
      <c r="I1920" s="43" t="s">
        <v>1147</v>
      </c>
      <c r="J1920" s="43" t="s">
        <v>1034</v>
      </c>
      <c r="K1920" s="43" t="s">
        <v>178</v>
      </c>
      <c r="L1920" s="43" t="str">
        <f>IF(AND(Home!$A$1&gt;=Leave[[#This Row],[Start Time]],Home!$A$1&lt;=Leave[[#This Row],[End Time]]),"Aplica","No Aplica")</f>
        <v>No Aplica</v>
      </c>
      <c r="M1920" s="43" t="str">
        <f>IF(AND(Home!$A$1&gt;=Leave[[#This Row],[Start Time]],Home!$A$1&lt;=Leave[[#This Row],[End Time]]),Home!$A$1,"No Aplica")</f>
        <v>No Aplica</v>
      </c>
      <c r="N1920" s="43" t="str">
        <f>Leave[[#This Row],[User Code (Owning User) (Usuario)]]&amp;Leave[[#This Row],[fecha activa]]</f>
        <v>MIE2024111017815No Aplica</v>
      </c>
    </row>
    <row r="1921" spans="1:14" x14ac:dyDescent="0.3">
      <c r="A1921" s="43" t="s">
        <v>471</v>
      </c>
      <c r="B1921" s="3">
        <v>45902</v>
      </c>
      <c r="C1921" s="3">
        <v>45902</v>
      </c>
      <c r="D1921" s="43" t="s">
        <v>621</v>
      </c>
      <c r="E1921" s="43" t="s">
        <v>748</v>
      </c>
      <c r="F1921" s="43" t="s">
        <v>749</v>
      </c>
      <c r="G1921">
        <v>60</v>
      </c>
      <c r="H1921">
        <v>60</v>
      </c>
      <c r="I1921" s="43" t="s">
        <v>1147</v>
      </c>
      <c r="J1921" s="43" t="s">
        <v>1034</v>
      </c>
      <c r="K1921" s="43" t="s">
        <v>178</v>
      </c>
      <c r="L1921" s="43" t="str">
        <f>IF(AND(Home!$A$1&gt;=Leave[[#This Row],[Start Time]],Home!$A$1&lt;=Leave[[#This Row],[End Time]]),"Aplica","No Aplica")</f>
        <v>No Aplica</v>
      </c>
      <c r="M1921" s="43" t="str">
        <f>IF(AND(Home!$A$1&gt;=Leave[[#This Row],[Start Time]],Home!$A$1&lt;=Leave[[#This Row],[End Time]]),Home!$A$1,"No Aplica")</f>
        <v>No Aplica</v>
      </c>
      <c r="N1921" s="43" t="str">
        <f>Leave[[#This Row],[User Code (Owning User) (Usuario)]]&amp;Leave[[#This Row],[fecha activa]]</f>
        <v>MIE2024111017815No Aplica</v>
      </c>
    </row>
    <row r="1922" spans="1:14" x14ac:dyDescent="0.3">
      <c r="A1922" s="43" t="s">
        <v>471</v>
      </c>
      <c r="B1922" s="3">
        <v>45901</v>
      </c>
      <c r="C1922" s="3">
        <v>45901</v>
      </c>
      <c r="D1922" s="43" t="s">
        <v>621</v>
      </c>
      <c r="E1922" s="43" t="s">
        <v>748</v>
      </c>
      <c r="F1922" s="43" t="s">
        <v>749</v>
      </c>
      <c r="G1922">
        <v>30</v>
      </c>
      <c r="H1922">
        <v>30</v>
      </c>
      <c r="I1922" s="43" t="s">
        <v>1147</v>
      </c>
      <c r="J1922" s="43" t="s">
        <v>1034</v>
      </c>
      <c r="K1922" s="43" t="s">
        <v>178</v>
      </c>
      <c r="L1922" s="43" t="str">
        <f>IF(AND(Home!$A$1&gt;=Leave[[#This Row],[Start Time]],Home!$A$1&lt;=Leave[[#This Row],[End Time]]),"Aplica","No Aplica")</f>
        <v>No Aplica</v>
      </c>
      <c r="M1922" s="43" t="str">
        <f>IF(AND(Home!$A$1&gt;=Leave[[#This Row],[Start Time]],Home!$A$1&lt;=Leave[[#This Row],[End Time]]),Home!$A$1,"No Aplica")</f>
        <v>No Aplica</v>
      </c>
      <c r="N1922" s="43" t="str">
        <f>Leave[[#This Row],[User Code (Owning User) (Usuario)]]&amp;Leave[[#This Row],[fecha activa]]</f>
        <v>MIE2024111017815No Aplica</v>
      </c>
    </row>
    <row r="1923" spans="1:14" x14ac:dyDescent="0.3">
      <c r="A1923" s="43" t="s">
        <v>471</v>
      </c>
      <c r="B1923" s="3">
        <v>45901</v>
      </c>
      <c r="C1923" s="3">
        <v>45901</v>
      </c>
      <c r="D1923" s="43" t="s">
        <v>621</v>
      </c>
      <c r="E1923" s="43" t="s">
        <v>748</v>
      </c>
      <c r="F1923" s="43" t="s">
        <v>749</v>
      </c>
      <c r="G1923">
        <v>30</v>
      </c>
      <c r="H1923">
        <v>30</v>
      </c>
      <c r="I1923" s="43" t="s">
        <v>1147</v>
      </c>
      <c r="J1923" s="43" t="s">
        <v>1034</v>
      </c>
      <c r="K1923" s="43" t="s">
        <v>178</v>
      </c>
      <c r="L1923" s="43" t="str">
        <f>IF(AND(Home!$A$1&gt;=Leave[[#This Row],[Start Time]],Home!$A$1&lt;=Leave[[#This Row],[End Time]]),"Aplica","No Aplica")</f>
        <v>No Aplica</v>
      </c>
      <c r="M1923" s="43" t="str">
        <f>IF(AND(Home!$A$1&gt;=Leave[[#This Row],[Start Time]],Home!$A$1&lt;=Leave[[#This Row],[End Time]]),Home!$A$1,"No Aplica")</f>
        <v>No Aplica</v>
      </c>
      <c r="N1923" s="43" t="str">
        <f>Leave[[#This Row],[User Code (Owning User) (Usuario)]]&amp;Leave[[#This Row],[fecha activa]]</f>
        <v>MIE2024111017815No Aplica</v>
      </c>
    </row>
    <row r="1924" spans="1:14" x14ac:dyDescent="0.3">
      <c r="A1924" s="43" t="s">
        <v>465</v>
      </c>
      <c r="B1924" s="3">
        <v>45916</v>
      </c>
      <c r="C1924" s="3">
        <v>45916</v>
      </c>
      <c r="D1924" s="43" t="s">
        <v>2276</v>
      </c>
      <c r="E1924" s="43" t="s">
        <v>2401</v>
      </c>
      <c r="F1924" s="43" t="s">
        <v>2403</v>
      </c>
      <c r="G1924">
        <v>480</v>
      </c>
      <c r="H1924">
        <v>480</v>
      </c>
      <c r="I1924" s="43" t="s">
        <v>2402</v>
      </c>
      <c r="J1924" s="43" t="s">
        <v>1983</v>
      </c>
      <c r="K1924" s="43" t="s">
        <v>179</v>
      </c>
      <c r="L1924" s="43" t="str">
        <f>IF(AND(Home!$A$1&gt;=Leave[[#This Row],[Start Time]],Home!$A$1&lt;=Leave[[#This Row],[End Time]]),"Aplica","No Aplica")</f>
        <v>No Aplica</v>
      </c>
      <c r="M1924" s="43" t="str">
        <f>IF(AND(Home!$A$1&gt;=Leave[[#This Row],[Start Time]],Home!$A$1&lt;=Leave[[#This Row],[End Time]]),Home!$A$1,"No Aplica")</f>
        <v>No Aplica</v>
      </c>
      <c r="N1924" s="43" t="str">
        <f>Leave[[#This Row],[User Code (Owning User) (Usuario)]]&amp;Leave[[#This Row],[fecha activa]]</f>
        <v>MIE2025120824038No Aplica</v>
      </c>
    </row>
    <row r="1925" spans="1:14" x14ac:dyDescent="0.3">
      <c r="A1925" s="43" t="s">
        <v>465</v>
      </c>
      <c r="B1925" s="3">
        <v>45912</v>
      </c>
      <c r="C1925" s="3">
        <v>45912</v>
      </c>
      <c r="D1925" s="43" t="s">
        <v>3442</v>
      </c>
      <c r="E1925" s="43" t="s">
        <v>2401</v>
      </c>
      <c r="F1925" s="43" t="s">
        <v>2403</v>
      </c>
      <c r="G1925">
        <v>30</v>
      </c>
      <c r="H1925">
        <v>30</v>
      </c>
      <c r="I1925" s="43" t="s">
        <v>2402</v>
      </c>
      <c r="J1925" s="43" t="s">
        <v>1983</v>
      </c>
      <c r="K1925" s="43" t="s">
        <v>179</v>
      </c>
      <c r="L1925" s="43" t="str">
        <f>IF(AND(Home!$A$1&gt;=Leave[[#This Row],[Start Time]],Home!$A$1&lt;=Leave[[#This Row],[End Time]]),"Aplica","No Aplica")</f>
        <v>No Aplica</v>
      </c>
      <c r="M1925" s="43" t="str">
        <f>IF(AND(Home!$A$1&gt;=Leave[[#This Row],[Start Time]],Home!$A$1&lt;=Leave[[#This Row],[End Time]]),Home!$A$1,"No Aplica")</f>
        <v>No Aplica</v>
      </c>
      <c r="N1925" s="43" t="str">
        <f>Leave[[#This Row],[User Code (Owning User) (Usuario)]]&amp;Leave[[#This Row],[fecha activa]]</f>
        <v>MIE2025120824038No Aplica</v>
      </c>
    </row>
    <row r="1926" spans="1:14" x14ac:dyDescent="0.3">
      <c r="A1926" s="43" t="s">
        <v>465</v>
      </c>
      <c r="B1926" s="3">
        <v>45911</v>
      </c>
      <c r="C1926" s="3">
        <v>45911</v>
      </c>
      <c r="D1926" s="43" t="s">
        <v>2276</v>
      </c>
      <c r="E1926" s="43" t="s">
        <v>2401</v>
      </c>
      <c r="F1926" s="43" t="s">
        <v>2403</v>
      </c>
      <c r="G1926">
        <v>420</v>
      </c>
      <c r="H1926">
        <v>420</v>
      </c>
      <c r="I1926" s="43" t="s">
        <v>2402</v>
      </c>
      <c r="J1926" s="43" t="s">
        <v>1983</v>
      </c>
      <c r="K1926" s="43" t="s">
        <v>179</v>
      </c>
      <c r="L1926" s="43" t="str">
        <f>IF(AND(Home!$A$1&gt;=Leave[[#This Row],[Start Time]],Home!$A$1&lt;=Leave[[#This Row],[End Time]]),"Aplica","No Aplica")</f>
        <v>No Aplica</v>
      </c>
      <c r="M1926" s="43" t="str">
        <f>IF(AND(Home!$A$1&gt;=Leave[[#This Row],[Start Time]],Home!$A$1&lt;=Leave[[#This Row],[End Time]]),Home!$A$1,"No Aplica")</f>
        <v>No Aplica</v>
      </c>
      <c r="N1926" s="43" t="str">
        <f>Leave[[#This Row],[User Code (Owning User) (Usuario)]]&amp;Leave[[#This Row],[fecha activa]]</f>
        <v>MIE2025120824038No Aplica</v>
      </c>
    </row>
    <row r="1927" spans="1:14" x14ac:dyDescent="0.3">
      <c r="A1927" s="43" t="s">
        <v>465</v>
      </c>
      <c r="B1927" s="3">
        <v>45909</v>
      </c>
      <c r="C1927" s="3">
        <v>45909</v>
      </c>
      <c r="D1927" s="43" t="s">
        <v>621</v>
      </c>
      <c r="E1927" s="43" t="s">
        <v>2401</v>
      </c>
      <c r="F1927" s="43" t="s">
        <v>2403</v>
      </c>
      <c r="G1927">
        <v>480</v>
      </c>
      <c r="H1927">
        <v>480</v>
      </c>
      <c r="I1927" s="43" t="s">
        <v>2402</v>
      </c>
      <c r="J1927" s="43" t="s">
        <v>1983</v>
      </c>
      <c r="K1927" s="43" t="s">
        <v>179</v>
      </c>
      <c r="L1927" s="43" t="str">
        <f>IF(AND(Home!$A$1&gt;=Leave[[#This Row],[Start Time]],Home!$A$1&lt;=Leave[[#This Row],[End Time]]),"Aplica","No Aplica")</f>
        <v>No Aplica</v>
      </c>
      <c r="M1927" s="43" t="str">
        <f>IF(AND(Home!$A$1&gt;=Leave[[#This Row],[Start Time]],Home!$A$1&lt;=Leave[[#This Row],[End Time]]),Home!$A$1,"No Aplica")</f>
        <v>No Aplica</v>
      </c>
      <c r="N1927" s="43" t="str">
        <f>Leave[[#This Row],[User Code (Owning User) (Usuario)]]&amp;Leave[[#This Row],[fecha activa]]</f>
        <v>MIE2025120824038No Aplica</v>
      </c>
    </row>
    <row r="1928" spans="1:14" x14ac:dyDescent="0.3">
      <c r="A1928" s="43" t="s">
        <v>465</v>
      </c>
      <c r="B1928" s="3">
        <v>45908</v>
      </c>
      <c r="C1928" s="3">
        <v>45908</v>
      </c>
      <c r="D1928" s="43" t="s">
        <v>621</v>
      </c>
      <c r="E1928" s="43" t="s">
        <v>2401</v>
      </c>
      <c r="F1928" s="43" t="s">
        <v>2403</v>
      </c>
      <c r="G1928">
        <v>480</v>
      </c>
      <c r="H1928">
        <v>480</v>
      </c>
      <c r="I1928" s="43" t="s">
        <v>2402</v>
      </c>
      <c r="J1928" s="43" t="s">
        <v>1983</v>
      </c>
      <c r="K1928" s="43" t="s">
        <v>179</v>
      </c>
      <c r="L1928" s="43" t="str">
        <f>IF(AND(Home!$A$1&gt;=Leave[[#This Row],[Start Time]],Home!$A$1&lt;=Leave[[#This Row],[End Time]]),"Aplica","No Aplica")</f>
        <v>No Aplica</v>
      </c>
      <c r="M1928" s="43" t="str">
        <f>IF(AND(Home!$A$1&gt;=Leave[[#This Row],[Start Time]],Home!$A$1&lt;=Leave[[#This Row],[End Time]]),Home!$A$1,"No Aplica")</f>
        <v>No Aplica</v>
      </c>
      <c r="N1928" s="43" t="str">
        <f>Leave[[#This Row],[User Code (Owning User) (Usuario)]]&amp;Leave[[#This Row],[fecha activa]]</f>
        <v>MIE2025120824038No Aplica</v>
      </c>
    </row>
    <row r="1929" spans="1:14" x14ac:dyDescent="0.3">
      <c r="A1929" s="43" t="s">
        <v>465</v>
      </c>
      <c r="B1929" s="3">
        <v>45904</v>
      </c>
      <c r="C1929" s="3">
        <v>45904</v>
      </c>
      <c r="D1929" s="43" t="s">
        <v>2967</v>
      </c>
      <c r="E1929" s="43" t="s">
        <v>2401</v>
      </c>
      <c r="F1929" s="43" t="s">
        <v>2403</v>
      </c>
      <c r="G1929">
        <v>270</v>
      </c>
      <c r="H1929">
        <v>270</v>
      </c>
      <c r="I1929" s="43" t="s">
        <v>2402</v>
      </c>
      <c r="J1929" s="43" t="s">
        <v>1983</v>
      </c>
      <c r="K1929" s="43" t="s">
        <v>179</v>
      </c>
      <c r="L1929" s="43" t="str">
        <f>IF(AND(Home!$A$1&gt;=Leave[[#This Row],[Start Time]],Home!$A$1&lt;=Leave[[#This Row],[End Time]]),"Aplica","No Aplica")</f>
        <v>No Aplica</v>
      </c>
      <c r="M1929" s="43" t="str">
        <f>IF(AND(Home!$A$1&gt;=Leave[[#This Row],[Start Time]],Home!$A$1&lt;=Leave[[#This Row],[End Time]]),Home!$A$1,"No Aplica")</f>
        <v>No Aplica</v>
      </c>
      <c r="N1929" s="43" t="str">
        <f>Leave[[#This Row],[User Code (Owning User) (Usuario)]]&amp;Leave[[#This Row],[fecha activa]]</f>
        <v>MIE2025120824038No Aplica</v>
      </c>
    </row>
    <row r="1930" spans="1:14" x14ac:dyDescent="0.3">
      <c r="A1930" s="43" t="s">
        <v>465</v>
      </c>
      <c r="B1930" s="3">
        <v>45903</v>
      </c>
      <c r="C1930" s="3">
        <v>45903</v>
      </c>
      <c r="D1930" s="43" t="s">
        <v>2778</v>
      </c>
      <c r="E1930" s="43" t="s">
        <v>2401</v>
      </c>
      <c r="F1930" s="43" t="s">
        <v>2403</v>
      </c>
      <c r="G1930">
        <v>480</v>
      </c>
      <c r="H1930">
        <v>480</v>
      </c>
      <c r="I1930" s="43" t="s">
        <v>2402</v>
      </c>
      <c r="J1930" s="43" t="s">
        <v>1983</v>
      </c>
      <c r="K1930" s="43" t="s">
        <v>179</v>
      </c>
      <c r="L1930" s="43" t="str">
        <f>IF(AND(Home!$A$1&gt;=Leave[[#This Row],[Start Time]],Home!$A$1&lt;=Leave[[#This Row],[End Time]]),"Aplica","No Aplica")</f>
        <v>No Aplica</v>
      </c>
      <c r="M1930" s="43" t="str">
        <f>IF(AND(Home!$A$1&gt;=Leave[[#This Row],[Start Time]],Home!$A$1&lt;=Leave[[#This Row],[End Time]]),Home!$A$1,"No Aplica")</f>
        <v>No Aplica</v>
      </c>
      <c r="N1930" s="43" t="str">
        <f>Leave[[#This Row],[User Code (Owning User) (Usuario)]]&amp;Leave[[#This Row],[fecha activa]]</f>
        <v>MIE2025120824038No Aplica</v>
      </c>
    </row>
    <row r="1931" spans="1:14" x14ac:dyDescent="0.3">
      <c r="A1931" s="43" t="s">
        <v>465</v>
      </c>
      <c r="B1931" s="3">
        <v>45901</v>
      </c>
      <c r="C1931" s="3">
        <v>45901</v>
      </c>
      <c r="D1931" s="43" t="s">
        <v>1864</v>
      </c>
      <c r="E1931" s="43" t="s">
        <v>2401</v>
      </c>
      <c r="F1931" s="43" t="s">
        <v>2403</v>
      </c>
      <c r="G1931">
        <v>240</v>
      </c>
      <c r="H1931">
        <v>240</v>
      </c>
      <c r="I1931" s="43" t="s">
        <v>2402</v>
      </c>
      <c r="J1931" s="43" t="s">
        <v>1983</v>
      </c>
      <c r="K1931" s="43" t="s">
        <v>179</v>
      </c>
      <c r="L1931" s="43" t="str">
        <f>IF(AND(Home!$A$1&gt;=Leave[[#This Row],[Start Time]],Home!$A$1&lt;=Leave[[#This Row],[End Time]]),"Aplica","No Aplica")</f>
        <v>No Aplica</v>
      </c>
      <c r="M1931" s="43" t="str">
        <f>IF(AND(Home!$A$1&gt;=Leave[[#This Row],[Start Time]],Home!$A$1&lt;=Leave[[#This Row],[End Time]]),Home!$A$1,"No Aplica")</f>
        <v>No Aplica</v>
      </c>
      <c r="N1931" s="43" t="str">
        <f>Leave[[#This Row],[User Code (Owning User) (Usuario)]]&amp;Leave[[#This Row],[fecha activa]]</f>
        <v>MIE2025120824038No Aplica</v>
      </c>
    </row>
    <row r="1932" spans="1:14" x14ac:dyDescent="0.3">
      <c r="A1932" s="43" t="s">
        <v>465</v>
      </c>
      <c r="B1932" s="3">
        <v>45924</v>
      </c>
      <c r="C1932" s="3">
        <v>45924</v>
      </c>
      <c r="D1932" s="43" t="s">
        <v>3672</v>
      </c>
      <c r="E1932" s="43" t="s">
        <v>522</v>
      </c>
      <c r="F1932" s="43" t="s">
        <v>523</v>
      </c>
      <c r="G1932">
        <v>600</v>
      </c>
      <c r="H1932">
        <v>540</v>
      </c>
      <c r="I1932" s="43" t="s">
        <v>1308</v>
      </c>
      <c r="J1932" s="43" t="s">
        <v>974</v>
      </c>
      <c r="K1932" s="43" t="s">
        <v>177</v>
      </c>
      <c r="L1932" s="43" t="str">
        <f>IF(AND(Home!$A$1&gt;=Leave[[#This Row],[Start Time]],Home!$A$1&lt;=Leave[[#This Row],[End Time]]),"Aplica","No Aplica")</f>
        <v>No Aplica</v>
      </c>
      <c r="M1932" s="43" t="str">
        <f>IF(AND(Home!$A$1&gt;=Leave[[#This Row],[Start Time]],Home!$A$1&lt;=Leave[[#This Row],[End Time]]),Home!$A$1,"No Aplica")</f>
        <v>No Aplica</v>
      </c>
      <c r="N1932" s="43" t="str">
        <f>Leave[[#This Row],[User Code (Owning User) (Usuario)]]&amp;Leave[[#This Row],[fecha activa]]</f>
        <v>MIE2024160415077No Aplica</v>
      </c>
    </row>
    <row r="1933" spans="1:14" x14ac:dyDescent="0.3">
      <c r="A1933" s="43" t="s">
        <v>465</v>
      </c>
      <c r="B1933" s="3">
        <v>45917</v>
      </c>
      <c r="C1933" s="3">
        <v>45917</v>
      </c>
      <c r="D1933" s="43" t="s">
        <v>495</v>
      </c>
      <c r="E1933" s="43" t="s">
        <v>522</v>
      </c>
      <c r="F1933" s="43" t="s">
        <v>523</v>
      </c>
      <c r="G1933">
        <v>0</v>
      </c>
      <c r="H1933">
        <v>0</v>
      </c>
      <c r="I1933" s="43" t="s">
        <v>1308</v>
      </c>
      <c r="J1933" s="43" t="s">
        <v>974</v>
      </c>
      <c r="K1933" s="43" t="s">
        <v>177</v>
      </c>
      <c r="L1933" s="43" t="str">
        <f>IF(AND(Home!$A$1&gt;=Leave[[#This Row],[Start Time]],Home!$A$1&lt;=Leave[[#This Row],[End Time]]),"Aplica","No Aplica")</f>
        <v>No Aplica</v>
      </c>
      <c r="M1933" s="43" t="str">
        <f>IF(AND(Home!$A$1&gt;=Leave[[#This Row],[Start Time]],Home!$A$1&lt;=Leave[[#This Row],[End Time]]),Home!$A$1,"No Aplica")</f>
        <v>No Aplica</v>
      </c>
      <c r="N1933" s="43" t="str">
        <f>Leave[[#This Row],[User Code (Owning User) (Usuario)]]&amp;Leave[[#This Row],[fecha activa]]</f>
        <v>MIE2024160415077No Aplica</v>
      </c>
    </row>
    <row r="1934" spans="1:14" x14ac:dyDescent="0.3">
      <c r="A1934" s="43" t="s">
        <v>465</v>
      </c>
      <c r="B1934" s="3">
        <v>45910</v>
      </c>
      <c r="C1934" s="3">
        <v>45910</v>
      </c>
      <c r="D1934" s="43" t="s">
        <v>495</v>
      </c>
      <c r="E1934" s="43" t="s">
        <v>522</v>
      </c>
      <c r="F1934" s="43" t="s">
        <v>523</v>
      </c>
      <c r="G1934">
        <v>0</v>
      </c>
      <c r="H1934">
        <v>0</v>
      </c>
      <c r="I1934" s="43" t="s">
        <v>1308</v>
      </c>
      <c r="J1934" s="43" t="s">
        <v>974</v>
      </c>
      <c r="K1934" s="43" t="s">
        <v>177</v>
      </c>
      <c r="L1934" s="43" t="str">
        <f>IF(AND(Home!$A$1&gt;=Leave[[#This Row],[Start Time]],Home!$A$1&lt;=Leave[[#This Row],[End Time]]),"Aplica","No Aplica")</f>
        <v>No Aplica</v>
      </c>
      <c r="M1934" s="43" t="str">
        <f>IF(AND(Home!$A$1&gt;=Leave[[#This Row],[Start Time]],Home!$A$1&lt;=Leave[[#This Row],[End Time]]),Home!$A$1,"No Aplica")</f>
        <v>No Aplica</v>
      </c>
      <c r="N1934" s="43" t="str">
        <f>Leave[[#This Row],[User Code (Owning User) (Usuario)]]&amp;Leave[[#This Row],[fecha activa]]</f>
        <v>MIE2024160415077No Aplica</v>
      </c>
    </row>
    <row r="1935" spans="1:14" x14ac:dyDescent="0.3">
      <c r="A1935" s="43" t="s">
        <v>465</v>
      </c>
      <c r="B1935" s="3">
        <v>45908</v>
      </c>
      <c r="C1935" s="3">
        <v>45908</v>
      </c>
      <c r="D1935" s="43" t="s">
        <v>495</v>
      </c>
      <c r="E1935" s="43" t="s">
        <v>522</v>
      </c>
      <c r="F1935" s="43" t="s">
        <v>523</v>
      </c>
      <c r="G1935">
        <v>0</v>
      </c>
      <c r="H1935">
        <v>0</v>
      </c>
      <c r="I1935" s="43" t="s">
        <v>1308</v>
      </c>
      <c r="J1935" s="43" t="s">
        <v>974</v>
      </c>
      <c r="K1935" s="43" t="s">
        <v>177</v>
      </c>
      <c r="L1935" s="43" t="str">
        <f>IF(AND(Home!$A$1&gt;=Leave[[#This Row],[Start Time]],Home!$A$1&lt;=Leave[[#This Row],[End Time]]),"Aplica","No Aplica")</f>
        <v>No Aplica</v>
      </c>
      <c r="M1935" s="43" t="str">
        <f>IF(AND(Home!$A$1&gt;=Leave[[#This Row],[Start Time]],Home!$A$1&lt;=Leave[[#This Row],[End Time]]),Home!$A$1,"No Aplica")</f>
        <v>No Aplica</v>
      </c>
      <c r="N1935" s="43" t="str">
        <f>Leave[[#This Row],[User Code (Owning User) (Usuario)]]&amp;Leave[[#This Row],[fecha activa]]</f>
        <v>MIE2024160415077No Aplica</v>
      </c>
    </row>
    <row r="1936" spans="1:14" x14ac:dyDescent="0.3">
      <c r="A1936" s="43" t="s">
        <v>465</v>
      </c>
      <c r="B1936" s="3">
        <v>45903</v>
      </c>
      <c r="C1936" s="3">
        <v>45903</v>
      </c>
      <c r="D1936" s="43" t="s">
        <v>497</v>
      </c>
      <c r="E1936" s="43" t="s">
        <v>522</v>
      </c>
      <c r="F1936" s="43" t="s">
        <v>523</v>
      </c>
      <c r="G1936">
        <v>540</v>
      </c>
      <c r="H1936">
        <v>540</v>
      </c>
      <c r="I1936" s="43" t="s">
        <v>1308</v>
      </c>
      <c r="J1936" s="43" t="s">
        <v>974</v>
      </c>
      <c r="K1936" s="43" t="s">
        <v>177</v>
      </c>
      <c r="L1936" s="43" t="str">
        <f>IF(AND(Home!$A$1&gt;=Leave[[#This Row],[Start Time]],Home!$A$1&lt;=Leave[[#This Row],[End Time]]),"Aplica","No Aplica")</f>
        <v>No Aplica</v>
      </c>
      <c r="M1936" s="43" t="str">
        <f>IF(AND(Home!$A$1&gt;=Leave[[#This Row],[Start Time]],Home!$A$1&lt;=Leave[[#This Row],[End Time]]),Home!$A$1,"No Aplica")</f>
        <v>No Aplica</v>
      </c>
      <c r="N1936" s="43" t="str">
        <f>Leave[[#This Row],[User Code (Owning User) (Usuario)]]&amp;Leave[[#This Row],[fecha activa]]</f>
        <v>MIE2024160415077No Aplica</v>
      </c>
    </row>
    <row r="1937" spans="1:14" x14ac:dyDescent="0.3">
      <c r="A1937" s="43" t="s">
        <v>476</v>
      </c>
      <c r="B1937" s="3">
        <v>45928</v>
      </c>
      <c r="C1937" s="3">
        <v>45928</v>
      </c>
      <c r="D1937" s="43" t="s">
        <v>491</v>
      </c>
      <c r="E1937" s="43" t="s">
        <v>3701</v>
      </c>
      <c r="F1937" s="43" t="s">
        <v>3703</v>
      </c>
      <c r="G1937">
        <v>540</v>
      </c>
      <c r="H1937">
        <v>540</v>
      </c>
      <c r="I1937" s="43" t="s">
        <v>3702</v>
      </c>
      <c r="J1937" s="43" t="s">
        <v>1863</v>
      </c>
      <c r="K1937" s="43" t="s">
        <v>179</v>
      </c>
      <c r="L1937" s="43" t="str">
        <f>IF(AND(Home!$A$1&gt;=Leave[[#This Row],[Start Time]],Home!$A$1&lt;=Leave[[#This Row],[End Time]]),"Aplica","No Aplica")</f>
        <v>No Aplica</v>
      </c>
      <c r="M1937" s="43" t="str">
        <f>IF(AND(Home!$A$1&gt;=Leave[[#This Row],[Start Time]],Home!$A$1&lt;=Leave[[#This Row],[End Time]]),Home!$A$1,"No Aplica")</f>
        <v>No Aplica</v>
      </c>
      <c r="N1937" s="43" t="str">
        <f>Leave[[#This Row],[User Code (Owning User) (Usuario)]]&amp;Leave[[#This Row],[fecha activa]]</f>
        <v>MIE2025180924518No Aplica</v>
      </c>
    </row>
    <row r="1938" spans="1:14" x14ac:dyDescent="0.3">
      <c r="A1938" s="43" t="s">
        <v>476</v>
      </c>
      <c r="B1938" s="3">
        <v>45927</v>
      </c>
      <c r="C1938" s="3">
        <v>45927</v>
      </c>
      <c r="D1938" s="43" t="s">
        <v>490</v>
      </c>
      <c r="E1938" s="43" t="s">
        <v>3701</v>
      </c>
      <c r="F1938" s="43" t="s">
        <v>3703</v>
      </c>
      <c r="G1938">
        <v>300</v>
      </c>
      <c r="H1938">
        <v>300</v>
      </c>
      <c r="I1938" s="43" t="s">
        <v>3702</v>
      </c>
      <c r="J1938" s="43" t="s">
        <v>1863</v>
      </c>
      <c r="K1938" s="43" t="s">
        <v>179</v>
      </c>
      <c r="L1938" s="43" t="str">
        <f>IF(AND(Home!$A$1&gt;=Leave[[#This Row],[Start Time]],Home!$A$1&lt;=Leave[[#This Row],[End Time]]),"Aplica","No Aplica")</f>
        <v>No Aplica</v>
      </c>
      <c r="M1938" s="43" t="str">
        <f>IF(AND(Home!$A$1&gt;=Leave[[#This Row],[Start Time]],Home!$A$1&lt;=Leave[[#This Row],[End Time]]),Home!$A$1,"No Aplica")</f>
        <v>No Aplica</v>
      </c>
      <c r="N1938" s="43" t="str">
        <f>Leave[[#This Row],[User Code (Owning User) (Usuario)]]&amp;Leave[[#This Row],[fecha activa]]</f>
        <v>MIE2025180924518No Aplica</v>
      </c>
    </row>
    <row r="1939" spans="1:14" x14ac:dyDescent="0.3">
      <c r="A1939" s="43" t="s">
        <v>476</v>
      </c>
      <c r="B1939" s="3">
        <v>45920</v>
      </c>
      <c r="C1939" s="3">
        <v>45920</v>
      </c>
      <c r="D1939" s="43" t="s">
        <v>491</v>
      </c>
      <c r="E1939" s="43" t="s">
        <v>3701</v>
      </c>
      <c r="F1939" s="43" t="s">
        <v>3703</v>
      </c>
      <c r="G1939">
        <v>300</v>
      </c>
      <c r="H1939">
        <v>300</v>
      </c>
      <c r="I1939" s="43" t="s">
        <v>3702</v>
      </c>
      <c r="J1939" s="43" t="s">
        <v>1863</v>
      </c>
      <c r="K1939" s="43" t="s">
        <v>179</v>
      </c>
      <c r="L1939" s="43" t="str">
        <f>IF(AND(Home!$A$1&gt;=Leave[[#This Row],[Start Time]],Home!$A$1&lt;=Leave[[#This Row],[End Time]]),"Aplica","No Aplica")</f>
        <v>No Aplica</v>
      </c>
      <c r="M1939" s="43" t="str">
        <f>IF(AND(Home!$A$1&gt;=Leave[[#This Row],[Start Time]],Home!$A$1&lt;=Leave[[#This Row],[End Time]]),Home!$A$1,"No Aplica")</f>
        <v>No Aplica</v>
      </c>
      <c r="N1939" s="43" t="str">
        <f>Leave[[#This Row],[User Code (Owning User) (Usuario)]]&amp;Leave[[#This Row],[fecha activa]]</f>
        <v>MIE2025180924518No Aplica</v>
      </c>
    </row>
    <row r="1940" spans="1:14" x14ac:dyDescent="0.3">
      <c r="A1940" s="43" t="s">
        <v>476</v>
      </c>
      <c r="B1940" s="3">
        <v>45921</v>
      </c>
      <c r="C1940" s="3">
        <v>45921</v>
      </c>
      <c r="D1940" s="43" t="s">
        <v>491</v>
      </c>
      <c r="E1940" s="43" t="s">
        <v>3701</v>
      </c>
      <c r="F1940" s="43" t="s">
        <v>3703</v>
      </c>
      <c r="G1940">
        <v>540</v>
      </c>
      <c r="H1940">
        <v>540</v>
      </c>
      <c r="I1940" s="43" t="s">
        <v>3702</v>
      </c>
      <c r="J1940" s="43" t="s">
        <v>1863</v>
      </c>
      <c r="K1940" s="43" t="s">
        <v>179</v>
      </c>
      <c r="L1940" s="43" t="str">
        <f>IF(AND(Home!$A$1&gt;=Leave[[#This Row],[Start Time]],Home!$A$1&lt;=Leave[[#This Row],[End Time]]),"Aplica","No Aplica")</f>
        <v>No Aplica</v>
      </c>
      <c r="M1940" s="43" t="str">
        <f>IF(AND(Home!$A$1&gt;=Leave[[#This Row],[Start Time]],Home!$A$1&lt;=Leave[[#This Row],[End Time]]),Home!$A$1,"No Aplica")</f>
        <v>No Aplica</v>
      </c>
      <c r="N1940" s="43" t="str">
        <f>Leave[[#This Row],[User Code (Owning User) (Usuario)]]&amp;Leave[[#This Row],[fecha activa]]</f>
        <v>MIE2025180924518No Aplica</v>
      </c>
    </row>
    <row r="1941" spans="1:14" x14ac:dyDescent="0.3">
      <c r="A1941" s="43" t="s">
        <v>465</v>
      </c>
      <c r="B1941" s="3">
        <v>45919</v>
      </c>
      <c r="C1941" s="3">
        <v>45919</v>
      </c>
      <c r="D1941" s="43" t="s">
        <v>3766</v>
      </c>
      <c r="E1941" s="43" t="s">
        <v>3701</v>
      </c>
      <c r="F1941" s="43" t="s">
        <v>3703</v>
      </c>
      <c r="G1941">
        <v>240</v>
      </c>
      <c r="H1941">
        <v>240</v>
      </c>
      <c r="I1941" s="43" t="s">
        <v>3702</v>
      </c>
      <c r="J1941" s="43" t="s">
        <v>1863</v>
      </c>
      <c r="K1941" s="43" t="s">
        <v>179</v>
      </c>
      <c r="L1941" s="43" t="str">
        <f>IF(AND(Home!$A$1&gt;=Leave[[#This Row],[Start Time]],Home!$A$1&lt;=Leave[[#This Row],[End Time]]),"Aplica","No Aplica")</f>
        <v>No Aplica</v>
      </c>
      <c r="M1941" s="43" t="str">
        <f>IF(AND(Home!$A$1&gt;=Leave[[#This Row],[Start Time]],Home!$A$1&lt;=Leave[[#This Row],[End Time]]),Home!$A$1,"No Aplica")</f>
        <v>No Aplica</v>
      </c>
      <c r="N1941" s="43" t="str">
        <f>Leave[[#This Row],[User Code (Owning User) (Usuario)]]&amp;Leave[[#This Row],[fecha activa]]</f>
        <v>MIE2025180924518No Aplica</v>
      </c>
    </row>
    <row r="1942" spans="1:14" x14ac:dyDescent="0.3">
      <c r="A1942" s="43" t="s">
        <v>471</v>
      </c>
      <c r="B1942" s="3">
        <v>45918</v>
      </c>
      <c r="C1942" s="3">
        <v>45918</v>
      </c>
      <c r="D1942" s="43" t="s">
        <v>3594</v>
      </c>
      <c r="E1942" s="43" t="s">
        <v>226</v>
      </c>
      <c r="F1942" s="43" t="s">
        <v>227</v>
      </c>
      <c r="G1942">
        <v>480</v>
      </c>
      <c r="H1942">
        <v>480</v>
      </c>
      <c r="I1942" s="43" t="s">
        <v>1120</v>
      </c>
      <c r="J1942" s="43" t="s">
        <v>983</v>
      </c>
      <c r="K1942" s="43" t="s">
        <v>223</v>
      </c>
      <c r="L1942" s="43" t="str">
        <f>IF(AND(Home!$A$1&gt;=Leave[[#This Row],[Start Time]],Home!$A$1&lt;=Leave[[#This Row],[End Time]]),"Aplica","No Aplica")</f>
        <v>No Aplica</v>
      </c>
      <c r="M1942" s="43" t="str">
        <f>IF(AND(Home!$A$1&gt;=Leave[[#This Row],[Start Time]],Home!$A$1&lt;=Leave[[#This Row],[End Time]]),Home!$A$1,"No Aplica")</f>
        <v>No Aplica</v>
      </c>
      <c r="N1942" s="43" t="str">
        <f>Leave[[#This Row],[User Code (Owning User) (Usuario)]]&amp;Leave[[#This Row],[fecha activa]]</f>
        <v>MIE2023230110107No Aplica</v>
      </c>
    </row>
    <row r="1943" spans="1:14" x14ac:dyDescent="0.3">
      <c r="A1943" s="43" t="s">
        <v>471</v>
      </c>
      <c r="B1943" s="3">
        <v>45917</v>
      </c>
      <c r="C1943" s="3">
        <v>45917</v>
      </c>
      <c r="D1943" s="43" t="s">
        <v>3595</v>
      </c>
      <c r="E1943" s="43" t="s">
        <v>226</v>
      </c>
      <c r="F1943" s="43" t="s">
        <v>227</v>
      </c>
      <c r="G1943">
        <v>480</v>
      </c>
      <c r="H1943">
        <v>480</v>
      </c>
      <c r="I1943" s="43" t="s">
        <v>1120</v>
      </c>
      <c r="J1943" s="43" t="s">
        <v>983</v>
      </c>
      <c r="K1943" s="43" t="s">
        <v>223</v>
      </c>
      <c r="L1943" s="43" t="str">
        <f>IF(AND(Home!$A$1&gt;=Leave[[#This Row],[Start Time]],Home!$A$1&lt;=Leave[[#This Row],[End Time]]),"Aplica","No Aplica")</f>
        <v>No Aplica</v>
      </c>
      <c r="M1943" s="43" t="str">
        <f>IF(AND(Home!$A$1&gt;=Leave[[#This Row],[Start Time]],Home!$A$1&lt;=Leave[[#This Row],[End Time]]),Home!$A$1,"No Aplica")</f>
        <v>No Aplica</v>
      </c>
      <c r="N1943" s="43" t="str">
        <f>Leave[[#This Row],[User Code (Owning User) (Usuario)]]&amp;Leave[[#This Row],[fecha activa]]</f>
        <v>MIE2023230110107No Aplica</v>
      </c>
    </row>
    <row r="1944" spans="1:14" x14ac:dyDescent="0.3">
      <c r="A1944" s="43" t="s">
        <v>465</v>
      </c>
      <c r="B1944" s="3">
        <v>45928</v>
      </c>
      <c r="C1944" s="3">
        <v>45928</v>
      </c>
      <c r="D1944" s="43" t="s">
        <v>1539</v>
      </c>
      <c r="E1944" s="43" t="s">
        <v>226</v>
      </c>
      <c r="F1944" s="43" t="s">
        <v>227</v>
      </c>
      <c r="G1944">
        <v>540</v>
      </c>
      <c r="H1944">
        <v>540</v>
      </c>
      <c r="I1944" s="43" t="s">
        <v>1120</v>
      </c>
      <c r="J1944" s="43" t="s">
        <v>983</v>
      </c>
      <c r="K1944" s="43" t="s">
        <v>223</v>
      </c>
      <c r="L1944" s="43" t="str">
        <f>IF(AND(Home!$A$1&gt;=Leave[[#This Row],[Start Time]],Home!$A$1&lt;=Leave[[#This Row],[End Time]]),"Aplica","No Aplica")</f>
        <v>No Aplica</v>
      </c>
      <c r="M1944" s="43" t="str">
        <f>IF(AND(Home!$A$1&gt;=Leave[[#This Row],[Start Time]],Home!$A$1&lt;=Leave[[#This Row],[End Time]]),Home!$A$1,"No Aplica")</f>
        <v>No Aplica</v>
      </c>
      <c r="N1944" s="43" t="str">
        <f>Leave[[#This Row],[User Code (Owning User) (Usuario)]]&amp;Leave[[#This Row],[fecha activa]]</f>
        <v>MIE2023230110107No Aplica</v>
      </c>
    </row>
    <row r="1945" spans="1:14" x14ac:dyDescent="0.3">
      <c r="A1945" s="43" t="s">
        <v>476</v>
      </c>
      <c r="B1945" s="3">
        <v>45927</v>
      </c>
      <c r="C1945" s="3">
        <v>45927</v>
      </c>
      <c r="D1945" s="43" t="s">
        <v>1635</v>
      </c>
      <c r="E1945" s="43" t="s">
        <v>226</v>
      </c>
      <c r="F1945" s="43" t="s">
        <v>227</v>
      </c>
      <c r="G1945">
        <v>180</v>
      </c>
      <c r="H1945">
        <v>180</v>
      </c>
      <c r="I1945" s="43" t="s">
        <v>1120</v>
      </c>
      <c r="J1945" s="43" t="s">
        <v>983</v>
      </c>
      <c r="K1945" s="43" t="s">
        <v>223</v>
      </c>
      <c r="L1945" s="43" t="str">
        <f>IF(AND(Home!$A$1&gt;=Leave[[#This Row],[Start Time]],Home!$A$1&lt;=Leave[[#This Row],[End Time]]),"Aplica","No Aplica")</f>
        <v>No Aplica</v>
      </c>
      <c r="M1945" s="43" t="str">
        <f>IF(AND(Home!$A$1&gt;=Leave[[#This Row],[Start Time]],Home!$A$1&lt;=Leave[[#This Row],[End Time]]),Home!$A$1,"No Aplica")</f>
        <v>No Aplica</v>
      </c>
      <c r="N1945" s="43" t="str">
        <f>Leave[[#This Row],[User Code (Owning User) (Usuario)]]&amp;Leave[[#This Row],[fecha activa]]</f>
        <v>MIE2023230110107No Aplica</v>
      </c>
    </row>
    <row r="1946" spans="1:14" x14ac:dyDescent="0.3">
      <c r="A1946" s="43" t="s">
        <v>471</v>
      </c>
      <c r="B1946" s="3">
        <v>45922</v>
      </c>
      <c r="C1946" s="3">
        <v>45922</v>
      </c>
      <c r="D1946" s="43" t="s">
        <v>3596</v>
      </c>
      <c r="E1946" s="43" t="s">
        <v>226</v>
      </c>
      <c r="F1946" s="43" t="s">
        <v>227</v>
      </c>
      <c r="G1946">
        <v>540</v>
      </c>
      <c r="H1946">
        <v>540</v>
      </c>
      <c r="I1946" s="43" t="s">
        <v>1120</v>
      </c>
      <c r="J1946" s="43" t="s">
        <v>983</v>
      </c>
      <c r="K1946" s="43" t="s">
        <v>223</v>
      </c>
      <c r="L1946" s="43" t="str">
        <f>IF(AND(Home!$A$1&gt;=Leave[[#This Row],[Start Time]],Home!$A$1&lt;=Leave[[#This Row],[End Time]]),"Aplica","No Aplica")</f>
        <v>Aplica</v>
      </c>
      <c r="M1946" s="43">
        <f>IF(AND(Home!$A$1&gt;=Leave[[#This Row],[Start Time]],Home!$A$1&lt;=Leave[[#This Row],[End Time]]),Home!$A$1,"No Aplica")</f>
        <v>45922</v>
      </c>
      <c r="N1946" s="43" t="str">
        <f>Leave[[#This Row],[User Code (Owning User) (Usuario)]]&amp;Leave[[#This Row],[fecha activa]]</f>
        <v>MIE202323011010745922</v>
      </c>
    </row>
    <row r="1947" spans="1:14" x14ac:dyDescent="0.3">
      <c r="A1947" s="43" t="s">
        <v>471</v>
      </c>
      <c r="B1947" s="3">
        <v>45910</v>
      </c>
      <c r="C1947" s="3">
        <v>45910</v>
      </c>
      <c r="D1947" s="43" t="s">
        <v>510</v>
      </c>
      <c r="E1947" s="43" t="s">
        <v>226</v>
      </c>
      <c r="F1947" s="43" t="s">
        <v>227</v>
      </c>
      <c r="G1947">
        <v>30</v>
      </c>
      <c r="H1947">
        <v>30</v>
      </c>
      <c r="I1947" s="43" t="s">
        <v>1120</v>
      </c>
      <c r="J1947" s="43" t="s">
        <v>983</v>
      </c>
      <c r="K1947" s="43" t="s">
        <v>223</v>
      </c>
      <c r="L1947" s="43" t="str">
        <f>IF(AND(Home!$A$1&gt;=Leave[[#This Row],[Start Time]],Home!$A$1&lt;=Leave[[#This Row],[End Time]]),"Aplica","No Aplica")</f>
        <v>No Aplica</v>
      </c>
      <c r="M1947" s="43" t="str">
        <f>IF(AND(Home!$A$1&gt;=Leave[[#This Row],[Start Time]],Home!$A$1&lt;=Leave[[#This Row],[End Time]]),Home!$A$1,"No Aplica")</f>
        <v>No Aplica</v>
      </c>
      <c r="N1947" s="43" t="str">
        <f>Leave[[#This Row],[User Code (Owning User) (Usuario)]]&amp;Leave[[#This Row],[fecha activa]]</f>
        <v>MIE2023230110107No Aplica</v>
      </c>
    </row>
    <row r="1948" spans="1:14" x14ac:dyDescent="0.3">
      <c r="A1948" s="43" t="s">
        <v>465</v>
      </c>
      <c r="B1948" s="3">
        <v>45921</v>
      </c>
      <c r="C1948" s="3">
        <v>45921</v>
      </c>
      <c r="D1948" s="43" t="s">
        <v>495</v>
      </c>
      <c r="E1948" s="43" t="s">
        <v>226</v>
      </c>
      <c r="F1948" s="43" t="s">
        <v>227</v>
      </c>
      <c r="G1948">
        <v>540</v>
      </c>
      <c r="H1948">
        <v>540</v>
      </c>
      <c r="I1948" s="43" t="s">
        <v>1120</v>
      </c>
      <c r="J1948" s="43" t="s">
        <v>983</v>
      </c>
      <c r="K1948" s="43" t="s">
        <v>223</v>
      </c>
      <c r="L1948" s="43" t="str">
        <f>IF(AND(Home!$A$1&gt;=Leave[[#This Row],[Start Time]],Home!$A$1&lt;=Leave[[#This Row],[End Time]]),"Aplica","No Aplica")</f>
        <v>No Aplica</v>
      </c>
      <c r="M1948" s="43" t="str">
        <f>IF(AND(Home!$A$1&gt;=Leave[[#This Row],[Start Time]],Home!$A$1&lt;=Leave[[#This Row],[End Time]]),Home!$A$1,"No Aplica")</f>
        <v>No Aplica</v>
      </c>
      <c r="N1948" s="43" t="str">
        <f>Leave[[#This Row],[User Code (Owning User) (Usuario)]]&amp;Leave[[#This Row],[fecha activa]]</f>
        <v>MIE2023230110107No Aplica</v>
      </c>
    </row>
    <row r="1949" spans="1:14" x14ac:dyDescent="0.3">
      <c r="A1949" s="43" t="s">
        <v>476</v>
      </c>
      <c r="B1949" s="3">
        <v>45920</v>
      </c>
      <c r="C1949" s="3">
        <v>45920</v>
      </c>
      <c r="D1949" s="43" t="s">
        <v>491</v>
      </c>
      <c r="E1949" s="43" t="s">
        <v>226</v>
      </c>
      <c r="F1949" s="43" t="s">
        <v>227</v>
      </c>
      <c r="G1949">
        <v>180</v>
      </c>
      <c r="H1949">
        <v>180</v>
      </c>
      <c r="I1949" s="43" t="s">
        <v>1120</v>
      </c>
      <c r="J1949" s="43" t="s">
        <v>983</v>
      </c>
      <c r="K1949" s="43" t="s">
        <v>223</v>
      </c>
      <c r="L1949" s="43" t="str">
        <f>IF(AND(Home!$A$1&gt;=Leave[[#This Row],[Start Time]],Home!$A$1&lt;=Leave[[#This Row],[End Time]]),"Aplica","No Aplica")</f>
        <v>No Aplica</v>
      </c>
      <c r="M1949" s="43" t="str">
        <f>IF(AND(Home!$A$1&gt;=Leave[[#This Row],[Start Time]],Home!$A$1&lt;=Leave[[#This Row],[End Time]]),Home!$A$1,"No Aplica")</f>
        <v>No Aplica</v>
      </c>
      <c r="N1949" s="43" t="str">
        <f>Leave[[#This Row],[User Code (Owning User) (Usuario)]]&amp;Leave[[#This Row],[fecha activa]]</f>
        <v>MIE2023230110107No Aplica</v>
      </c>
    </row>
    <row r="1950" spans="1:14" x14ac:dyDescent="0.3">
      <c r="A1950" s="43" t="s">
        <v>471</v>
      </c>
      <c r="B1950" s="3">
        <v>45915</v>
      </c>
      <c r="C1950" s="3">
        <v>45915</v>
      </c>
      <c r="D1950" s="43" t="s">
        <v>496</v>
      </c>
      <c r="E1950" s="43" t="s">
        <v>226</v>
      </c>
      <c r="F1950" s="43" t="s">
        <v>227</v>
      </c>
      <c r="G1950">
        <v>540</v>
      </c>
      <c r="H1950">
        <v>540</v>
      </c>
      <c r="I1950" s="43" t="s">
        <v>1120</v>
      </c>
      <c r="J1950" s="43" t="s">
        <v>983</v>
      </c>
      <c r="K1950" s="43" t="s">
        <v>223</v>
      </c>
      <c r="L1950" s="43" t="str">
        <f>IF(AND(Home!$A$1&gt;=Leave[[#This Row],[Start Time]],Home!$A$1&lt;=Leave[[#This Row],[End Time]]),"Aplica","No Aplica")</f>
        <v>No Aplica</v>
      </c>
      <c r="M1950" s="43" t="str">
        <f>IF(AND(Home!$A$1&gt;=Leave[[#This Row],[Start Time]],Home!$A$1&lt;=Leave[[#This Row],[End Time]]),Home!$A$1,"No Aplica")</f>
        <v>No Aplica</v>
      </c>
      <c r="N1950" s="43" t="str">
        <f>Leave[[#This Row],[User Code (Owning User) (Usuario)]]&amp;Leave[[#This Row],[fecha activa]]</f>
        <v>MIE2023230110107No Aplica</v>
      </c>
    </row>
    <row r="1951" spans="1:14" x14ac:dyDescent="0.3">
      <c r="A1951" s="43" t="s">
        <v>471</v>
      </c>
      <c r="B1951" s="3">
        <v>45905</v>
      </c>
      <c r="C1951" s="3">
        <v>45905</v>
      </c>
      <c r="D1951" s="43" t="s">
        <v>2999</v>
      </c>
      <c r="E1951" s="43" t="s">
        <v>226</v>
      </c>
      <c r="F1951" s="43" t="s">
        <v>227</v>
      </c>
      <c r="G1951">
        <v>90</v>
      </c>
      <c r="H1951">
        <v>90</v>
      </c>
      <c r="I1951" s="43" t="s">
        <v>1120</v>
      </c>
      <c r="J1951" s="43" t="s">
        <v>983</v>
      </c>
      <c r="K1951" s="43" t="s">
        <v>223</v>
      </c>
      <c r="L1951" s="43" t="str">
        <f>IF(AND(Home!$A$1&gt;=Leave[[#This Row],[Start Time]],Home!$A$1&lt;=Leave[[#This Row],[End Time]]),"Aplica","No Aplica")</f>
        <v>No Aplica</v>
      </c>
      <c r="M1951" s="43" t="str">
        <f>IF(AND(Home!$A$1&gt;=Leave[[#This Row],[Start Time]],Home!$A$1&lt;=Leave[[#This Row],[End Time]]),Home!$A$1,"No Aplica")</f>
        <v>No Aplica</v>
      </c>
      <c r="N1951" s="43" t="str">
        <f>Leave[[#This Row],[User Code (Owning User) (Usuario)]]&amp;Leave[[#This Row],[fecha activa]]</f>
        <v>MIE2023230110107No Aplica</v>
      </c>
    </row>
    <row r="1952" spans="1:14" x14ac:dyDescent="0.3">
      <c r="A1952" s="43" t="s">
        <v>471</v>
      </c>
      <c r="B1952" s="3">
        <v>45903</v>
      </c>
      <c r="C1952" s="3">
        <v>45903</v>
      </c>
      <c r="D1952" s="43" t="s">
        <v>2911</v>
      </c>
      <c r="E1952" s="43" t="s">
        <v>226</v>
      </c>
      <c r="F1952" s="43" t="s">
        <v>227</v>
      </c>
      <c r="G1952">
        <v>210</v>
      </c>
      <c r="H1952">
        <v>210</v>
      </c>
      <c r="I1952" s="43" t="s">
        <v>1120</v>
      </c>
      <c r="J1952" s="43" t="s">
        <v>983</v>
      </c>
      <c r="K1952" s="43" t="s">
        <v>223</v>
      </c>
      <c r="L1952" s="43" t="str">
        <f>IF(AND(Home!$A$1&gt;=Leave[[#This Row],[Start Time]],Home!$A$1&lt;=Leave[[#This Row],[End Time]]),"Aplica","No Aplica")</f>
        <v>No Aplica</v>
      </c>
      <c r="M1952" s="43" t="str">
        <f>IF(AND(Home!$A$1&gt;=Leave[[#This Row],[Start Time]],Home!$A$1&lt;=Leave[[#This Row],[End Time]]),Home!$A$1,"No Aplica")</f>
        <v>No Aplica</v>
      </c>
      <c r="N1952" s="43" t="str">
        <f>Leave[[#This Row],[User Code (Owning User) (Usuario)]]&amp;Leave[[#This Row],[fecha activa]]</f>
        <v>MIE2023230110107No Aplica</v>
      </c>
    </row>
    <row r="1953" spans="1:14" x14ac:dyDescent="0.3">
      <c r="A1953" s="43" t="s">
        <v>465</v>
      </c>
      <c r="B1953" s="3">
        <v>45914</v>
      </c>
      <c r="C1953" s="3">
        <v>45914</v>
      </c>
      <c r="D1953" s="43" t="s">
        <v>495</v>
      </c>
      <c r="E1953" s="43" t="s">
        <v>226</v>
      </c>
      <c r="F1953" s="43" t="s">
        <v>227</v>
      </c>
      <c r="G1953">
        <v>540</v>
      </c>
      <c r="H1953">
        <v>540</v>
      </c>
      <c r="I1953" s="43" t="s">
        <v>1120</v>
      </c>
      <c r="J1953" s="43" t="s">
        <v>983</v>
      </c>
      <c r="K1953" s="43" t="s">
        <v>223</v>
      </c>
      <c r="L1953" s="43" t="str">
        <f>IF(AND(Home!$A$1&gt;=Leave[[#This Row],[Start Time]],Home!$A$1&lt;=Leave[[#This Row],[End Time]]),"Aplica","No Aplica")</f>
        <v>No Aplica</v>
      </c>
      <c r="M1953" s="43" t="str">
        <f>IF(AND(Home!$A$1&gt;=Leave[[#This Row],[Start Time]],Home!$A$1&lt;=Leave[[#This Row],[End Time]]),Home!$A$1,"No Aplica")</f>
        <v>No Aplica</v>
      </c>
      <c r="N1953" s="43" t="str">
        <f>Leave[[#This Row],[User Code (Owning User) (Usuario)]]&amp;Leave[[#This Row],[fecha activa]]</f>
        <v>MIE2023230110107No Aplica</v>
      </c>
    </row>
    <row r="1954" spans="1:14" x14ac:dyDescent="0.3">
      <c r="A1954" s="43" t="s">
        <v>476</v>
      </c>
      <c r="B1954" s="3">
        <v>45913</v>
      </c>
      <c r="C1954" s="3">
        <v>45913</v>
      </c>
      <c r="D1954" s="43" t="s">
        <v>491</v>
      </c>
      <c r="E1954" s="43" t="s">
        <v>226</v>
      </c>
      <c r="F1954" s="43" t="s">
        <v>227</v>
      </c>
      <c r="G1954">
        <v>180</v>
      </c>
      <c r="H1954">
        <v>180</v>
      </c>
      <c r="I1954" s="43" t="s">
        <v>1120</v>
      </c>
      <c r="J1954" s="43" t="s">
        <v>983</v>
      </c>
      <c r="K1954" s="43" t="s">
        <v>223</v>
      </c>
      <c r="L1954" s="43" t="str">
        <f>IF(AND(Home!$A$1&gt;=Leave[[#This Row],[Start Time]],Home!$A$1&lt;=Leave[[#This Row],[End Time]]),"Aplica","No Aplica")</f>
        <v>No Aplica</v>
      </c>
      <c r="M1954" s="43" t="str">
        <f>IF(AND(Home!$A$1&gt;=Leave[[#This Row],[Start Time]],Home!$A$1&lt;=Leave[[#This Row],[End Time]]),Home!$A$1,"No Aplica")</f>
        <v>No Aplica</v>
      </c>
      <c r="N1954" s="43" t="str">
        <f>Leave[[#This Row],[User Code (Owning User) (Usuario)]]&amp;Leave[[#This Row],[fecha activa]]</f>
        <v>MIE2023230110107No Aplica</v>
      </c>
    </row>
    <row r="1955" spans="1:14" x14ac:dyDescent="0.3">
      <c r="A1955" s="43" t="s">
        <v>471</v>
      </c>
      <c r="B1955" s="3">
        <v>45908</v>
      </c>
      <c r="C1955" s="3">
        <v>45908</v>
      </c>
      <c r="D1955" s="43" t="s">
        <v>1865</v>
      </c>
      <c r="E1955" s="43" t="s">
        <v>226</v>
      </c>
      <c r="F1955" s="43" t="s">
        <v>227</v>
      </c>
      <c r="G1955">
        <v>540</v>
      </c>
      <c r="H1955">
        <v>540</v>
      </c>
      <c r="I1955" s="43" t="s">
        <v>1120</v>
      </c>
      <c r="J1955" s="43" t="s">
        <v>983</v>
      </c>
      <c r="K1955" s="43" t="s">
        <v>223</v>
      </c>
      <c r="L1955" s="43" t="str">
        <f>IF(AND(Home!$A$1&gt;=Leave[[#This Row],[Start Time]],Home!$A$1&lt;=Leave[[#This Row],[End Time]]),"Aplica","No Aplica")</f>
        <v>No Aplica</v>
      </c>
      <c r="M1955" s="43" t="str">
        <f>IF(AND(Home!$A$1&gt;=Leave[[#This Row],[Start Time]],Home!$A$1&lt;=Leave[[#This Row],[End Time]]),Home!$A$1,"No Aplica")</f>
        <v>No Aplica</v>
      </c>
      <c r="N1955" s="43" t="str">
        <f>Leave[[#This Row],[User Code (Owning User) (Usuario)]]&amp;Leave[[#This Row],[fecha activa]]</f>
        <v>MIE2023230110107No Aplica</v>
      </c>
    </row>
    <row r="1956" spans="1:14" x14ac:dyDescent="0.3">
      <c r="A1956" s="43" t="s">
        <v>465</v>
      </c>
      <c r="B1956" s="3">
        <v>45907</v>
      </c>
      <c r="C1956" s="3">
        <v>45907</v>
      </c>
      <c r="D1956" s="43" t="s">
        <v>1539</v>
      </c>
      <c r="E1956" s="43" t="s">
        <v>226</v>
      </c>
      <c r="F1956" s="43" t="s">
        <v>227</v>
      </c>
      <c r="G1956">
        <v>540</v>
      </c>
      <c r="H1956">
        <v>540</v>
      </c>
      <c r="I1956" s="43" t="s">
        <v>1120</v>
      </c>
      <c r="J1956" s="43" t="s">
        <v>983</v>
      </c>
      <c r="K1956" s="43" t="s">
        <v>223</v>
      </c>
      <c r="L1956" s="43" t="str">
        <f>IF(AND(Home!$A$1&gt;=Leave[[#This Row],[Start Time]],Home!$A$1&lt;=Leave[[#This Row],[End Time]]),"Aplica","No Aplica")</f>
        <v>No Aplica</v>
      </c>
      <c r="M1956" s="43" t="str">
        <f>IF(AND(Home!$A$1&gt;=Leave[[#This Row],[Start Time]],Home!$A$1&lt;=Leave[[#This Row],[End Time]]),Home!$A$1,"No Aplica")</f>
        <v>No Aplica</v>
      </c>
      <c r="N1956" s="43" t="str">
        <f>Leave[[#This Row],[User Code (Owning User) (Usuario)]]&amp;Leave[[#This Row],[fecha activa]]</f>
        <v>MIE2023230110107No Aplica</v>
      </c>
    </row>
    <row r="1957" spans="1:14" x14ac:dyDescent="0.3">
      <c r="A1957" s="43" t="s">
        <v>476</v>
      </c>
      <c r="B1957" s="3">
        <v>45906</v>
      </c>
      <c r="C1957" s="3">
        <v>45906</v>
      </c>
      <c r="D1957" s="43" t="s">
        <v>1635</v>
      </c>
      <c r="E1957" s="43" t="s">
        <v>226</v>
      </c>
      <c r="F1957" s="43" t="s">
        <v>227</v>
      </c>
      <c r="G1957">
        <v>180</v>
      </c>
      <c r="H1957">
        <v>180</v>
      </c>
      <c r="I1957" s="43" t="s">
        <v>1120</v>
      </c>
      <c r="J1957" s="43" t="s">
        <v>983</v>
      </c>
      <c r="K1957" s="43" t="s">
        <v>223</v>
      </c>
      <c r="L1957" s="43" t="str">
        <f>IF(AND(Home!$A$1&gt;=Leave[[#This Row],[Start Time]],Home!$A$1&lt;=Leave[[#This Row],[End Time]]),"Aplica","No Aplica")</f>
        <v>No Aplica</v>
      </c>
      <c r="M1957" s="43" t="str">
        <f>IF(AND(Home!$A$1&gt;=Leave[[#This Row],[Start Time]],Home!$A$1&lt;=Leave[[#This Row],[End Time]]),Home!$A$1,"No Aplica")</f>
        <v>No Aplica</v>
      </c>
      <c r="N1957" s="43" t="str">
        <f>Leave[[#This Row],[User Code (Owning User) (Usuario)]]&amp;Leave[[#This Row],[fecha activa]]</f>
        <v>MIE2023230110107No Aplica</v>
      </c>
    </row>
    <row r="1958" spans="1:14" x14ac:dyDescent="0.3">
      <c r="A1958" s="43" t="s">
        <v>471</v>
      </c>
      <c r="B1958" s="3">
        <v>45901</v>
      </c>
      <c r="C1958" s="3">
        <v>45901</v>
      </c>
      <c r="D1958" s="43" t="s">
        <v>2705</v>
      </c>
      <c r="E1958" s="43" t="s">
        <v>226</v>
      </c>
      <c r="F1958" s="43" t="s">
        <v>227</v>
      </c>
      <c r="G1958">
        <v>540</v>
      </c>
      <c r="H1958">
        <v>540</v>
      </c>
      <c r="I1958" s="43" t="s">
        <v>1120</v>
      </c>
      <c r="J1958" s="43" t="s">
        <v>983</v>
      </c>
      <c r="K1958" s="43" t="s">
        <v>223</v>
      </c>
      <c r="L1958" s="43" t="str">
        <f>IF(AND(Home!$A$1&gt;=Leave[[#This Row],[Start Time]],Home!$A$1&lt;=Leave[[#This Row],[End Time]]),"Aplica","No Aplica")</f>
        <v>No Aplica</v>
      </c>
      <c r="M1958" s="43" t="str">
        <f>IF(AND(Home!$A$1&gt;=Leave[[#This Row],[Start Time]],Home!$A$1&lt;=Leave[[#This Row],[End Time]]),Home!$A$1,"No Aplica")</f>
        <v>No Aplica</v>
      </c>
      <c r="N1958" s="43" t="str">
        <f>Leave[[#This Row],[User Code (Owning User) (Usuario)]]&amp;Leave[[#This Row],[fecha activa]]</f>
        <v>MIE2023230110107No Aplica</v>
      </c>
    </row>
    <row r="1959" spans="1:14" x14ac:dyDescent="0.3">
      <c r="A1959" s="43" t="s">
        <v>468</v>
      </c>
      <c r="B1959" s="3">
        <v>45928</v>
      </c>
      <c r="C1959" s="3">
        <v>45928</v>
      </c>
      <c r="D1959" s="43" t="s">
        <v>469</v>
      </c>
      <c r="E1959" s="43" t="s">
        <v>1839</v>
      </c>
      <c r="F1959" s="43" t="s">
        <v>1840</v>
      </c>
      <c r="G1959">
        <v>540</v>
      </c>
      <c r="H1959">
        <v>540</v>
      </c>
      <c r="I1959" s="43" t="s">
        <v>1862</v>
      </c>
      <c r="J1959" s="43" t="s">
        <v>1446</v>
      </c>
      <c r="K1959" s="43" t="s">
        <v>178</v>
      </c>
      <c r="L1959" s="43" t="str">
        <f>IF(AND(Home!$A$1&gt;=Leave[[#This Row],[Start Time]],Home!$A$1&lt;=Leave[[#This Row],[End Time]]),"Aplica","No Aplica")</f>
        <v>No Aplica</v>
      </c>
      <c r="M1959" s="43" t="str">
        <f>IF(AND(Home!$A$1&gt;=Leave[[#This Row],[Start Time]],Home!$A$1&lt;=Leave[[#This Row],[End Time]]),Home!$A$1,"No Aplica")</f>
        <v>No Aplica</v>
      </c>
      <c r="N1959" s="43" t="str">
        <f>Leave[[#This Row],[User Code (Owning User) (Usuario)]]&amp;Leave[[#This Row],[fecha activa]]</f>
        <v>MIE2025290523235No Aplica</v>
      </c>
    </row>
    <row r="1960" spans="1:14" x14ac:dyDescent="0.3">
      <c r="A1960" s="43" t="s">
        <v>471</v>
      </c>
      <c r="B1960" s="3">
        <v>45927</v>
      </c>
      <c r="C1960" s="3">
        <v>45927</v>
      </c>
      <c r="D1960" s="43" t="s">
        <v>621</v>
      </c>
      <c r="E1960" s="43" t="s">
        <v>1839</v>
      </c>
      <c r="F1960" s="43" t="s">
        <v>1840</v>
      </c>
      <c r="G1960">
        <v>300</v>
      </c>
      <c r="H1960">
        <v>300</v>
      </c>
      <c r="I1960" s="43" t="s">
        <v>1862</v>
      </c>
      <c r="J1960" s="43" t="s">
        <v>1446</v>
      </c>
      <c r="K1960" s="43" t="s">
        <v>178</v>
      </c>
      <c r="L1960" s="43" t="str">
        <f>IF(AND(Home!$A$1&gt;=Leave[[#This Row],[Start Time]],Home!$A$1&lt;=Leave[[#This Row],[End Time]]),"Aplica","No Aplica")</f>
        <v>No Aplica</v>
      </c>
      <c r="M1960" s="43" t="str">
        <f>IF(AND(Home!$A$1&gt;=Leave[[#This Row],[Start Time]],Home!$A$1&lt;=Leave[[#This Row],[End Time]]),Home!$A$1,"No Aplica")</f>
        <v>No Aplica</v>
      </c>
      <c r="N1960" s="43" t="str">
        <f>Leave[[#This Row],[User Code (Owning User) (Usuario)]]&amp;Leave[[#This Row],[fecha activa]]</f>
        <v>MIE2025290523235No Aplica</v>
      </c>
    </row>
    <row r="1961" spans="1:14" x14ac:dyDescent="0.3">
      <c r="A1961" s="43" t="s">
        <v>468</v>
      </c>
      <c r="B1961" s="3">
        <v>45921</v>
      </c>
      <c r="C1961" s="3">
        <v>45921</v>
      </c>
      <c r="D1961" s="43" t="s">
        <v>469</v>
      </c>
      <c r="E1961" s="43" t="s">
        <v>1839</v>
      </c>
      <c r="F1961" s="43" t="s">
        <v>1840</v>
      </c>
      <c r="G1961">
        <v>540</v>
      </c>
      <c r="H1961">
        <v>540</v>
      </c>
      <c r="I1961" s="43" t="s">
        <v>1862</v>
      </c>
      <c r="J1961" s="43" t="s">
        <v>1446</v>
      </c>
      <c r="K1961" s="43" t="s">
        <v>178</v>
      </c>
      <c r="L1961" s="43" t="str">
        <f>IF(AND(Home!$A$1&gt;=Leave[[#This Row],[Start Time]],Home!$A$1&lt;=Leave[[#This Row],[End Time]]),"Aplica","No Aplica")</f>
        <v>No Aplica</v>
      </c>
      <c r="M1961" s="43" t="str">
        <f>IF(AND(Home!$A$1&gt;=Leave[[#This Row],[Start Time]],Home!$A$1&lt;=Leave[[#This Row],[End Time]]),Home!$A$1,"No Aplica")</f>
        <v>No Aplica</v>
      </c>
      <c r="N1961" s="43" t="str">
        <f>Leave[[#This Row],[User Code (Owning User) (Usuario)]]&amp;Leave[[#This Row],[fecha activa]]</f>
        <v>MIE2025290523235No Aplica</v>
      </c>
    </row>
    <row r="1962" spans="1:14" x14ac:dyDescent="0.3">
      <c r="A1962" s="43" t="s">
        <v>471</v>
      </c>
      <c r="B1962" s="3">
        <v>45920</v>
      </c>
      <c r="C1962" s="3">
        <v>45920</v>
      </c>
      <c r="D1962" s="43" t="s">
        <v>621</v>
      </c>
      <c r="E1962" s="43" t="s">
        <v>1839</v>
      </c>
      <c r="F1962" s="43" t="s">
        <v>1840</v>
      </c>
      <c r="G1962">
        <v>300</v>
      </c>
      <c r="H1962">
        <v>300</v>
      </c>
      <c r="I1962" s="43" t="s">
        <v>1862</v>
      </c>
      <c r="J1962" s="43" t="s">
        <v>1446</v>
      </c>
      <c r="K1962" s="43" t="s">
        <v>178</v>
      </c>
      <c r="L1962" s="43" t="str">
        <f>IF(AND(Home!$A$1&gt;=Leave[[#This Row],[Start Time]],Home!$A$1&lt;=Leave[[#This Row],[End Time]]),"Aplica","No Aplica")</f>
        <v>No Aplica</v>
      </c>
      <c r="M1962" s="43" t="str">
        <f>IF(AND(Home!$A$1&gt;=Leave[[#This Row],[Start Time]],Home!$A$1&lt;=Leave[[#This Row],[End Time]]),Home!$A$1,"No Aplica")</f>
        <v>No Aplica</v>
      </c>
      <c r="N1962" s="43" t="str">
        <f>Leave[[#This Row],[User Code (Owning User) (Usuario)]]&amp;Leave[[#This Row],[fecha activa]]</f>
        <v>MIE2025290523235No Aplica</v>
      </c>
    </row>
    <row r="1963" spans="1:14" x14ac:dyDescent="0.3">
      <c r="A1963" s="43" t="s">
        <v>471</v>
      </c>
      <c r="B1963" s="3">
        <v>45902</v>
      </c>
      <c r="C1963" s="3">
        <v>45902</v>
      </c>
      <c r="D1963" s="43" t="s">
        <v>2804</v>
      </c>
      <c r="E1963" s="43" t="s">
        <v>1839</v>
      </c>
      <c r="F1963" s="43" t="s">
        <v>1840</v>
      </c>
      <c r="G1963">
        <v>240</v>
      </c>
      <c r="H1963">
        <v>240</v>
      </c>
      <c r="I1963" s="43" t="s">
        <v>1862</v>
      </c>
      <c r="J1963" s="43" t="s">
        <v>1446</v>
      </c>
      <c r="K1963" s="43" t="s">
        <v>178</v>
      </c>
      <c r="L1963" s="43" t="str">
        <f>IF(AND(Home!$A$1&gt;=Leave[[#This Row],[Start Time]],Home!$A$1&lt;=Leave[[#This Row],[End Time]]),"Aplica","No Aplica")</f>
        <v>No Aplica</v>
      </c>
      <c r="M1963" s="43" t="str">
        <f>IF(AND(Home!$A$1&gt;=Leave[[#This Row],[Start Time]],Home!$A$1&lt;=Leave[[#This Row],[End Time]]),Home!$A$1,"No Aplica")</f>
        <v>No Aplica</v>
      </c>
      <c r="N1963" s="43" t="str">
        <f>Leave[[#This Row],[User Code (Owning User) (Usuario)]]&amp;Leave[[#This Row],[fecha activa]]</f>
        <v>MIE2025290523235No Aplica</v>
      </c>
    </row>
    <row r="1964" spans="1:14" x14ac:dyDescent="0.3">
      <c r="A1964" s="43" t="s">
        <v>468</v>
      </c>
      <c r="B1964" s="3">
        <v>45914</v>
      </c>
      <c r="C1964" s="3">
        <v>45914</v>
      </c>
      <c r="D1964" s="43" t="s">
        <v>469</v>
      </c>
      <c r="E1964" s="43" t="s">
        <v>1839</v>
      </c>
      <c r="F1964" s="43" t="s">
        <v>1840</v>
      </c>
      <c r="G1964">
        <v>540</v>
      </c>
      <c r="H1964">
        <v>540</v>
      </c>
      <c r="I1964" s="43" t="s">
        <v>1862</v>
      </c>
      <c r="J1964" s="43" t="s">
        <v>1446</v>
      </c>
      <c r="K1964" s="43" t="s">
        <v>178</v>
      </c>
      <c r="L1964" s="43" t="str">
        <f>IF(AND(Home!$A$1&gt;=Leave[[#This Row],[Start Time]],Home!$A$1&lt;=Leave[[#This Row],[End Time]]),"Aplica","No Aplica")</f>
        <v>No Aplica</v>
      </c>
      <c r="M1964" s="43" t="str">
        <f>IF(AND(Home!$A$1&gt;=Leave[[#This Row],[Start Time]],Home!$A$1&lt;=Leave[[#This Row],[End Time]]),Home!$A$1,"No Aplica")</f>
        <v>No Aplica</v>
      </c>
      <c r="N1964" s="43" t="str">
        <f>Leave[[#This Row],[User Code (Owning User) (Usuario)]]&amp;Leave[[#This Row],[fecha activa]]</f>
        <v>MIE2025290523235No Aplica</v>
      </c>
    </row>
    <row r="1965" spans="1:14" x14ac:dyDescent="0.3">
      <c r="A1965" s="43" t="s">
        <v>471</v>
      </c>
      <c r="B1965" s="3">
        <v>45913</v>
      </c>
      <c r="C1965" s="3">
        <v>45913</v>
      </c>
      <c r="D1965" s="43" t="s">
        <v>621</v>
      </c>
      <c r="E1965" s="43" t="s">
        <v>1839</v>
      </c>
      <c r="F1965" s="43" t="s">
        <v>1840</v>
      </c>
      <c r="G1965">
        <v>300</v>
      </c>
      <c r="H1965">
        <v>300</v>
      </c>
      <c r="I1965" s="43" t="s">
        <v>1862</v>
      </c>
      <c r="J1965" s="43" t="s">
        <v>1446</v>
      </c>
      <c r="K1965" s="43" t="s">
        <v>178</v>
      </c>
      <c r="L1965" s="43" t="str">
        <f>IF(AND(Home!$A$1&gt;=Leave[[#This Row],[Start Time]],Home!$A$1&lt;=Leave[[#This Row],[End Time]]),"Aplica","No Aplica")</f>
        <v>No Aplica</v>
      </c>
      <c r="M1965" s="43" t="str">
        <f>IF(AND(Home!$A$1&gt;=Leave[[#This Row],[Start Time]],Home!$A$1&lt;=Leave[[#This Row],[End Time]]),Home!$A$1,"No Aplica")</f>
        <v>No Aplica</v>
      </c>
      <c r="N1965" s="43" t="str">
        <f>Leave[[#This Row],[User Code (Owning User) (Usuario)]]&amp;Leave[[#This Row],[fecha activa]]</f>
        <v>MIE2025290523235No Aplica</v>
      </c>
    </row>
    <row r="1966" spans="1:14" x14ac:dyDescent="0.3">
      <c r="A1966" s="43" t="s">
        <v>468</v>
      </c>
      <c r="B1966" s="3">
        <v>45907</v>
      </c>
      <c r="C1966" s="3">
        <v>45907</v>
      </c>
      <c r="D1966" s="43" t="s">
        <v>469</v>
      </c>
      <c r="E1966" s="43" t="s">
        <v>1839</v>
      </c>
      <c r="F1966" s="43" t="s">
        <v>1840</v>
      </c>
      <c r="G1966">
        <v>540</v>
      </c>
      <c r="H1966">
        <v>540</v>
      </c>
      <c r="I1966" s="43" t="s">
        <v>1862</v>
      </c>
      <c r="J1966" s="43" t="s">
        <v>1446</v>
      </c>
      <c r="K1966" s="43" t="s">
        <v>178</v>
      </c>
      <c r="L1966" s="43" t="str">
        <f>IF(AND(Home!$A$1&gt;=Leave[[#This Row],[Start Time]],Home!$A$1&lt;=Leave[[#This Row],[End Time]]),"Aplica","No Aplica")</f>
        <v>No Aplica</v>
      </c>
      <c r="M1966" s="43" t="str">
        <f>IF(AND(Home!$A$1&gt;=Leave[[#This Row],[Start Time]],Home!$A$1&lt;=Leave[[#This Row],[End Time]]),Home!$A$1,"No Aplica")</f>
        <v>No Aplica</v>
      </c>
      <c r="N1966" s="43" t="str">
        <f>Leave[[#This Row],[User Code (Owning User) (Usuario)]]&amp;Leave[[#This Row],[fecha activa]]</f>
        <v>MIE2025290523235No Aplica</v>
      </c>
    </row>
    <row r="1967" spans="1:14" x14ac:dyDescent="0.3">
      <c r="A1967" s="43" t="s">
        <v>471</v>
      </c>
      <c r="B1967" s="3">
        <v>45906</v>
      </c>
      <c r="C1967" s="3">
        <v>45906</v>
      </c>
      <c r="D1967" s="43" t="s">
        <v>621</v>
      </c>
      <c r="E1967" s="43" t="s">
        <v>1839</v>
      </c>
      <c r="F1967" s="43" t="s">
        <v>1840</v>
      </c>
      <c r="G1967">
        <v>300</v>
      </c>
      <c r="H1967">
        <v>300</v>
      </c>
      <c r="I1967" s="43" t="s">
        <v>1862</v>
      </c>
      <c r="J1967" s="43" t="s">
        <v>1446</v>
      </c>
      <c r="K1967" s="43" t="s">
        <v>178</v>
      </c>
      <c r="L1967" s="43" t="str">
        <f>IF(AND(Home!$A$1&gt;=Leave[[#This Row],[Start Time]],Home!$A$1&lt;=Leave[[#This Row],[End Time]]),"Aplica","No Aplica")</f>
        <v>No Aplica</v>
      </c>
      <c r="M1967" s="43" t="str">
        <f>IF(AND(Home!$A$1&gt;=Leave[[#This Row],[Start Time]],Home!$A$1&lt;=Leave[[#This Row],[End Time]]),Home!$A$1,"No Aplica")</f>
        <v>No Aplica</v>
      </c>
      <c r="N1967" s="43" t="str">
        <f>Leave[[#This Row],[User Code (Owning User) (Usuario)]]&amp;Leave[[#This Row],[fecha activa]]</f>
        <v>MIE2025290523235No Aplica</v>
      </c>
    </row>
    <row r="1968" spans="1:14" x14ac:dyDescent="0.3">
      <c r="A1968" s="43" t="s">
        <v>471</v>
      </c>
      <c r="B1968" s="3">
        <v>45926</v>
      </c>
      <c r="C1968" s="3">
        <v>45926</v>
      </c>
      <c r="D1968" s="43" t="s">
        <v>493</v>
      </c>
      <c r="E1968" s="43" t="s">
        <v>1735</v>
      </c>
      <c r="F1968" s="43" t="s">
        <v>1737</v>
      </c>
      <c r="G1968">
        <v>60</v>
      </c>
      <c r="H1968">
        <v>60</v>
      </c>
      <c r="I1968" s="43" t="s">
        <v>1736</v>
      </c>
      <c r="J1968" s="43" t="s">
        <v>1105</v>
      </c>
      <c r="K1968" s="43" t="s">
        <v>177</v>
      </c>
      <c r="L1968" s="43" t="str">
        <f>IF(AND(Home!$A$1&gt;=Leave[[#This Row],[Start Time]],Home!$A$1&lt;=Leave[[#This Row],[End Time]]),"Aplica","No Aplica")</f>
        <v>No Aplica</v>
      </c>
      <c r="M1968" s="43" t="str">
        <f>IF(AND(Home!$A$1&gt;=Leave[[#This Row],[Start Time]],Home!$A$1&lt;=Leave[[#This Row],[End Time]]),Home!$A$1,"No Aplica")</f>
        <v>No Aplica</v>
      </c>
      <c r="N1968" s="43" t="str">
        <f>Leave[[#This Row],[User Code (Owning User) (Usuario)]]&amp;Leave[[#This Row],[fecha activa]]</f>
        <v>MIE2025080522986No Aplica</v>
      </c>
    </row>
    <row r="1969" spans="1:14" x14ac:dyDescent="0.3">
      <c r="A1969" s="43" t="s">
        <v>471</v>
      </c>
      <c r="B1969" s="3">
        <v>45925</v>
      </c>
      <c r="C1969" s="3">
        <v>45925</v>
      </c>
      <c r="D1969" s="43" t="s">
        <v>493</v>
      </c>
      <c r="E1969" s="43" t="s">
        <v>1735</v>
      </c>
      <c r="F1969" s="43" t="s">
        <v>1737</v>
      </c>
      <c r="G1969">
        <v>60</v>
      </c>
      <c r="H1969">
        <v>60</v>
      </c>
      <c r="I1969" s="43" t="s">
        <v>1736</v>
      </c>
      <c r="J1969" s="43" t="s">
        <v>1105</v>
      </c>
      <c r="K1969" s="43" t="s">
        <v>177</v>
      </c>
      <c r="L1969" s="43" t="str">
        <f>IF(AND(Home!$A$1&gt;=Leave[[#This Row],[Start Time]],Home!$A$1&lt;=Leave[[#This Row],[End Time]]),"Aplica","No Aplica")</f>
        <v>No Aplica</v>
      </c>
      <c r="M1969" s="43" t="str">
        <f>IF(AND(Home!$A$1&gt;=Leave[[#This Row],[Start Time]],Home!$A$1&lt;=Leave[[#This Row],[End Time]]),Home!$A$1,"No Aplica")</f>
        <v>No Aplica</v>
      </c>
      <c r="N1969" s="43" t="str">
        <f>Leave[[#This Row],[User Code (Owning User) (Usuario)]]&amp;Leave[[#This Row],[fecha activa]]</f>
        <v>MIE2025080522986No Aplica</v>
      </c>
    </row>
    <row r="1970" spans="1:14" x14ac:dyDescent="0.3">
      <c r="A1970" s="43" t="s">
        <v>471</v>
      </c>
      <c r="B1970" s="3">
        <v>45923</v>
      </c>
      <c r="C1970" s="3">
        <v>45923</v>
      </c>
      <c r="D1970" s="43" t="s">
        <v>493</v>
      </c>
      <c r="E1970" s="43" t="s">
        <v>1735</v>
      </c>
      <c r="F1970" s="43" t="s">
        <v>1737</v>
      </c>
      <c r="G1970">
        <v>60</v>
      </c>
      <c r="H1970">
        <v>60</v>
      </c>
      <c r="I1970" s="43" t="s">
        <v>1736</v>
      </c>
      <c r="J1970" s="43" t="s">
        <v>1105</v>
      </c>
      <c r="K1970" s="43" t="s">
        <v>177</v>
      </c>
      <c r="L1970" s="43" t="str">
        <f>IF(AND(Home!$A$1&gt;=Leave[[#This Row],[Start Time]],Home!$A$1&lt;=Leave[[#This Row],[End Time]]),"Aplica","No Aplica")</f>
        <v>No Aplica</v>
      </c>
      <c r="M1970" s="43" t="str">
        <f>IF(AND(Home!$A$1&gt;=Leave[[#This Row],[Start Time]],Home!$A$1&lt;=Leave[[#This Row],[End Time]]),Home!$A$1,"No Aplica")</f>
        <v>No Aplica</v>
      </c>
      <c r="N1970" s="43" t="str">
        <f>Leave[[#This Row],[User Code (Owning User) (Usuario)]]&amp;Leave[[#This Row],[fecha activa]]</f>
        <v>MIE2025080522986No Aplica</v>
      </c>
    </row>
    <row r="1971" spans="1:14" x14ac:dyDescent="0.3">
      <c r="A1971" s="43" t="s">
        <v>471</v>
      </c>
      <c r="B1971" s="3">
        <v>45922</v>
      </c>
      <c r="C1971" s="3">
        <v>45922</v>
      </c>
      <c r="D1971" s="43" t="s">
        <v>493</v>
      </c>
      <c r="E1971" s="43" t="s">
        <v>1735</v>
      </c>
      <c r="F1971" s="43" t="s">
        <v>1737</v>
      </c>
      <c r="G1971">
        <v>60</v>
      </c>
      <c r="H1971">
        <v>60</v>
      </c>
      <c r="I1971" s="43" t="s">
        <v>1736</v>
      </c>
      <c r="J1971" s="43" t="s">
        <v>1105</v>
      </c>
      <c r="K1971" s="43" t="s">
        <v>177</v>
      </c>
      <c r="L1971" s="43" t="str">
        <f>IF(AND(Home!$A$1&gt;=Leave[[#This Row],[Start Time]],Home!$A$1&lt;=Leave[[#This Row],[End Time]]),"Aplica","No Aplica")</f>
        <v>Aplica</v>
      </c>
      <c r="M1971" s="43">
        <f>IF(AND(Home!$A$1&gt;=Leave[[#This Row],[Start Time]],Home!$A$1&lt;=Leave[[#This Row],[End Time]]),Home!$A$1,"No Aplica")</f>
        <v>45922</v>
      </c>
      <c r="N1971" s="43" t="str">
        <f>Leave[[#This Row],[User Code (Owning User) (Usuario)]]&amp;Leave[[#This Row],[fecha activa]]</f>
        <v>MIE202508052298645922</v>
      </c>
    </row>
    <row r="1972" spans="1:14" x14ac:dyDescent="0.3">
      <c r="A1972" s="43" t="s">
        <v>468</v>
      </c>
      <c r="B1972" s="3">
        <v>45924</v>
      </c>
      <c r="C1972" s="3">
        <v>45924</v>
      </c>
      <c r="D1972" s="43" t="s">
        <v>851</v>
      </c>
      <c r="E1972" s="43" t="s">
        <v>1735</v>
      </c>
      <c r="F1972" s="43" t="s">
        <v>1737</v>
      </c>
      <c r="G1972">
        <v>1380</v>
      </c>
      <c r="H1972">
        <v>540</v>
      </c>
      <c r="I1972" s="43" t="s">
        <v>1736</v>
      </c>
      <c r="J1972" s="43" t="s">
        <v>1105</v>
      </c>
      <c r="K1972" s="43" t="s">
        <v>177</v>
      </c>
      <c r="L1972" s="43" t="str">
        <f>IF(AND(Home!$A$1&gt;=Leave[[#This Row],[Start Time]],Home!$A$1&lt;=Leave[[#This Row],[End Time]]),"Aplica","No Aplica")</f>
        <v>No Aplica</v>
      </c>
      <c r="M1972" s="43" t="str">
        <f>IF(AND(Home!$A$1&gt;=Leave[[#This Row],[Start Time]],Home!$A$1&lt;=Leave[[#This Row],[End Time]]),Home!$A$1,"No Aplica")</f>
        <v>No Aplica</v>
      </c>
      <c r="N1972" s="43" t="str">
        <f>Leave[[#This Row],[User Code (Owning User) (Usuario)]]&amp;Leave[[#This Row],[fecha activa]]</f>
        <v>MIE2025080522986No Aplica</v>
      </c>
    </row>
    <row r="1973" spans="1:14" x14ac:dyDescent="0.3">
      <c r="A1973" s="43" t="s">
        <v>471</v>
      </c>
      <c r="B1973" s="3">
        <v>45919</v>
      </c>
      <c r="C1973" s="3">
        <v>45919</v>
      </c>
      <c r="D1973" s="43" t="s">
        <v>493</v>
      </c>
      <c r="E1973" s="43" t="s">
        <v>1735</v>
      </c>
      <c r="F1973" s="43" t="s">
        <v>1737</v>
      </c>
      <c r="G1973">
        <v>60</v>
      </c>
      <c r="H1973">
        <v>60</v>
      </c>
      <c r="I1973" s="43" t="s">
        <v>1736</v>
      </c>
      <c r="J1973" s="43" t="s">
        <v>1105</v>
      </c>
      <c r="K1973" s="43" t="s">
        <v>177</v>
      </c>
      <c r="L1973" s="43" t="str">
        <f>IF(AND(Home!$A$1&gt;=Leave[[#This Row],[Start Time]],Home!$A$1&lt;=Leave[[#This Row],[End Time]]),"Aplica","No Aplica")</f>
        <v>No Aplica</v>
      </c>
      <c r="M1973" s="43" t="str">
        <f>IF(AND(Home!$A$1&gt;=Leave[[#This Row],[Start Time]],Home!$A$1&lt;=Leave[[#This Row],[End Time]]),Home!$A$1,"No Aplica")</f>
        <v>No Aplica</v>
      </c>
      <c r="N1973" s="43" t="str">
        <f>Leave[[#This Row],[User Code (Owning User) (Usuario)]]&amp;Leave[[#This Row],[fecha activa]]</f>
        <v>MIE2025080522986No Aplica</v>
      </c>
    </row>
    <row r="1974" spans="1:14" x14ac:dyDescent="0.3">
      <c r="A1974" s="43" t="s">
        <v>471</v>
      </c>
      <c r="B1974" s="3">
        <v>45918</v>
      </c>
      <c r="C1974" s="3">
        <v>45918</v>
      </c>
      <c r="D1974" s="43" t="s">
        <v>493</v>
      </c>
      <c r="E1974" s="43" t="s">
        <v>1735</v>
      </c>
      <c r="F1974" s="43" t="s">
        <v>1737</v>
      </c>
      <c r="G1974">
        <v>60</v>
      </c>
      <c r="H1974">
        <v>60</v>
      </c>
      <c r="I1974" s="43" t="s">
        <v>1736</v>
      </c>
      <c r="J1974" s="43" t="s">
        <v>1105</v>
      </c>
      <c r="K1974" s="43" t="s">
        <v>177</v>
      </c>
      <c r="L1974" s="43" t="str">
        <f>IF(AND(Home!$A$1&gt;=Leave[[#This Row],[Start Time]],Home!$A$1&lt;=Leave[[#This Row],[End Time]]),"Aplica","No Aplica")</f>
        <v>No Aplica</v>
      </c>
      <c r="M1974" s="43" t="str">
        <f>IF(AND(Home!$A$1&gt;=Leave[[#This Row],[Start Time]],Home!$A$1&lt;=Leave[[#This Row],[End Time]]),Home!$A$1,"No Aplica")</f>
        <v>No Aplica</v>
      </c>
      <c r="N1974" s="43" t="str">
        <f>Leave[[#This Row],[User Code (Owning User) (Usuario)]]&amp;Leave[[#This Row],[fecha activa]]</f>
        <v>MIE2025080522986No Aplica</v>
      </c>
    </row>
    <row r="1975" spans="1:14" x14ac:dyDescent="0.3">
      <c r="A1975" s="43" t="s">
        <v>471</v>
      </c>
      <c r="B1975" s="3">
        <v>45917</v>
      </c>
      <c r="C1975" s="3">
        <v>45917</v>
      </c>
      <c r="D1975" s="43" t="s">
        <v>493</v>
      </c>
      <c r="E1975" s="43" t="s">
        <v>1735</v>
      </c>
      <c r="F1975" s="43" t="s">
        <v>1737</v>
      </c>
      <c r="G1975">
        <v>60</v>
      </c>
      <c r="H1975">
        <v>60</v>
      </c>
      <c r="I1975" s="43" t="s">
        <v>1736</v>
      </c>
      <c r="J1975" s="43" t="s">
        <v>1105</v>
      </c>
      <c r="K1975" s="43" t="s">
        <v>177</v>
      </c>
      <c r="L1975" s="43" t="str">
        <f>IF(AND(Home!$A$1&gt;=Leave[[#This Row],[Start Time]],Home!$A$1&lt;=Leave[[#This Row],[End Time]]),"Aplica","No Aplica")</f>
        <v>No Aplica</v>
      </c>
      <c r="M1975" s="43" t="str">
        <f>IF(AND(Home!$A$1&gt;=Leave[[#This Row],[Start Time]],Home!$A$1&lt;=Leave[[#This Row],[End Time]]),Home!$A$1,"No Aplica")</f>
        <v>No Aplica</v>
      </c>
      <c r="N1975" s="43" t="str">
        <f>Leave[[#This Row],[User Code (Owning User) (Usuario)]]&amp;Leave[[#This Row],[fecha activa]]</f>
        <v>MIE2025080522986No Aplica</v>
      </c>
    </row>
    <row r="1976" spans="1:14" x14ac:dyDescent="0.3">
      <c r="A1976" s="43" t="s">
        <v>471</v>
      </c>
      <c r="B1976" s="3">
        <v>45916</v>
      </c>
      <c r="C1976" s="3">
        <v>45916</v>
      </c>
      <c r="D1976" s="43" t="s">
        <v>493</v>
      </c>
      <c r="E1976" s="43" t="s">
        <v>1735</v>
      </c>
      <c r="F1976" s="43" t="s">
        <v>1737</v>
      </c>
      <c r="G1976">
        <v>60</v>
      </c>
      <c r="H1976">
        <v>60</v>
      </c>
      <c r="I1976" s="43" t="s">
        <v>1736</v>
      </c>
      <c r="J1976" s="43" t="s">
        <v>1105</v>
      </c>
      <c r="K1976" s="43" t="s">
        <v>177</v>
      </c>
      <c r="L1976" s="43" t="str">
        <f>IF(AND(Home!$A$1&gt;=Leave[[#This Row],[Start Time]],Home!$A$1&lt;=Leave[[#This Row],[End Time]]),"Aplica","No Aplica")</f>
        <v>No Aplica</v>
      </c>
      <c r="M1976" s="43" t="str">
        <f>IF(AND(Home!$A$1&gt;=Leave[[#This Row],[Start Time]],Home!$A$1&lt;=Leave[[#This Row],[End Time]]),Home!$A$1,"No Aplica")</f>
        <v>No Aplica</v>
      </c>
      <c r="N1976" s="43" t="str">
        <f>Leave[[#This Row],[User Code (Owning User) (Usuario)]]&amp;Leave[[#This Row],[fecha activa]]</f>
        <v>MIE2025080522986No Aplica</v>
      </c>
    </row>
    <row r="1977" spans="1:14" x14ac:dyDescent="0.3">
      <c r="A1977" s="43" t="s">
        <v>468</v>
      </c>
      <c r="B1977" s="3">
        <v>45915</v>
      </c>
      <c r="C1977" s="3">
        <v>45915</v>
      </c>
      <c r="D1977" s="43" t="s">
        <v>1653</v>
      </c>
      <c r="E1977" s="43" t="s">
        <v>1735</v>
      </c>
      <c r="F1977" s="43" t="s">
        <v>1737</v>
      </c>
      <c r="G1977">
        <v>1380</v>
      </c>
      <c r="H1977">
        <v>540</v>
      </c>
      <c r="I1977" s="43" t="s">
        <v>1736</v>
      </c>
      <c r="J1977" s="43" t="s">
        <v>1105</v>
      </c>
      <c r="K1977" s="43" t="s">
        <v>177</v>
      </c>
      <c r="L1977" s="43" t="str">
        <f>IF(AND(Home!$A$1&gt;=Leave[[#This Row],[Start Time]],Home!$A$1&lt;=Leave[[#This Row],[End Time]]),"Aplica","No Aplica")</f>
        <v>No Aplica</v>
      </c>
      <c r="M1977" s="43" t="str">
        <f>IF(AND(Home!$A$1&gt;=Leave[[#This Row],[Start Time]],Home!$A$1&lt;=Leave[[#This Row],[End Time]]),Home!$A$1,"No Aplica")</f>
        <v>No Aplica</v>
      </c>
      <c r="N1977" s="43" t="str">
        <f>Leave[[#This Row],[User Code (Owning User) (Usuario)]]&amp;Leave[[#This Row],[fecha activa]]</f>
        <v>MIE2025080522986No Aplica</v>
      </c>
    </row>
    <row r="1978" spans="1:14" x14ac:dyDescent="0.3">
      <c r="A1978" s="43" t="s">
        <v>471</v>
      </c>
      <c r="B1978" s="3">
        <v>45912</v>
      </c>
      <c r="C1978" s="3">
        <v>45912</v>
      </c>
      <c r="D1978" s="43" t="s">
        <v>493</v>
      </c>
      <c r="E1978" s="43" t="s">
        <v>1735</v>
      </c>
      <c r="F1978" s="43" t="s">
        <v>1737</v>
      </c>
      <c r="G1978">
        <v>60</v>
      </c>
      <c r="H1978">
        <v>60</v>
      </c>
      <c r="I1978" s="43" t="s">
        <v>1736</v>
      </c>
      <c r="J1978" s="43" t="s">
        <v>1105</v>
      </c>
      <c r="K1978" s="43" t="s">
        <v>177</v>
      </c>
      <c r="L1978" s="43" t="str">
        <f>IF(AND(Home!$A$1&gt;=Leave[[#This Row],[Start Time]],Home!$A$1&lt;=Leave[[#This Row],[End Time]]),"Aplica","No Aplica")</f>
        <v>No Aplica</v>
      </c>
      <c r="M1978" s="43" t="str">
        <f>IF(AND(Home!$A$1&gt;=Leave[[#This Row],[Start Time]],Home!$A$1&lt;=Leave[[#This Row],[End Time]]),Home!$A$1,"No Aplica")</f>
        <v>No Aplica</v>
      </c>
      <c r="N1978" s="43" t="str">
        <f>Leave[[#This Row],[User Code (Owning User) (Usuario)]]&amp;Leave[[#This Row],[fecha activa]]</f>
        <v>MIE2025080522986No Aplica</v>
      </c>
    </row>
    <row r="1979" spans="1:14" x14ac:dyDescent="0.3">
      <c r="A1979" s="43" t="s">
        <v>471</v>
      </c>
      <c r="B1979" s="3">
        <v>45911</v>
      </c>
      <c r="C1979" s="3">
        <v>45911</v>
      </c>
      <c r="D1979" s="43" t="s">
        <v>493</v>
      </c>
      <c r="E1979" s="43" t="s">
        <v>1735</v>
      </c>
      <c r="F1979" s="43" t="s">
        <v>1737</v>
      </c>
      <c r="G1979">
        <v>60</v>
      </c>
      <c r="H1979">
        <v>60</v>
      </c>
      <c r="I1979" s="43" t="s">
        <v>1736</v>
      </c>
      <c r="J1979" s="43" t="s">
        <v>1105</v>
      </c>
      <c r="K1979" s="43" t="s">
        <v>177</v>
      </c>
      <c r="L1979" s="43" t="str">
        <f>IF(AND(Home!$A$1&gt;=Leave[[#This Row],[Start Time]],Home!$A$1&lt;=Leave[[#This Row],[End Time]]),"Aplica","No Aplica")</f>
        <v>No Aplica</v>
      </c>
      <c r="M1979" s="43" t="str">
        <f>IF(AND(Home!$A$1&gt;=Leave[[#This Row],[Start Time]],Home!$A$1&lt;=Leave[[#This Row],[End Time]]),Home!$A$1,"No Aplica")</f>
        <v>No Aplica</v>
      </c>
      <c r="N1979" s="43" t="str">
        <f>Leave[[#This Row],[User Code (Owning User) (Usuario)]]&amp;Leave[[#This Row],[fecha activa]]</f>
        <v>MIE2025080522986No Aplica</v>
      </c>
    </row>
    <row r="1980" spans="1:14" x14ac:dyDescent="0.3">
      <c r="A1980" s="43" t="s">
        <v>471</v>
      </c>
      <c r="B1980" s="3">
        <v>45910</v>
      </c>
      <c r="C1980" s="3">
        <v>45910</v>
      </c>
      <c r="D1980" s="43" t="s">
        <v>493</v>
      </c>
      <c r="E1980" s="43" t="s">
        <v>1735</v>
      </c>
      <c r="F1980" s="43" t="s">
        <v>1737</v>
      </c>
      <c r="G1980">
        <v>60</v>
      </c>
      <c r="H1980">
        <v>60</v>
      </c>
      <c r="I1980" s="43" t="s">
        <v>1736</v>
      </c>
      <c r="J1980" s="43" t="s">
        <v>1105</v>
      </c>
      <c r="K1980" s="43" t="s">
        <v>177</v>
      </c>
      <c r="L1980" s="43" t="str">
        <f>IF(AND(Home!$A$1&gt;=Leave[[#This Row],[Start Time]],Home!$A$1&lt;=Leave[[#This Row],[End Time]]),"Aplica","No Aplica")</f>
        <v>No Aplica</v>
      </c>
      <c r="M1980" s="43" t="str">
        <f>IF(AND(Home!$A$1&gt;=Leave[[#This Row],[Start Time]],Home!$A$1&lt;=Leave[[#This Row],[End Time]]),Home!$A$1,"No Aplica")</f>
        <v>No Aplica</v>
      </c>
      <c r="N1980" s="43" t="str">
        <f>Leave[[#This Row],[User Code (Owning User) (Usuario)]]&amp;Leave[[#This Row],[fecha activa]]</f>
        <v>MIE2025080522986No Aplica</v>
      </c>
    </row>
    <row r="1981" spans="1:14" x14ac:dyDescent="0.3">
      <c r="A1981" s="43" t="s">
        <v>471</v>
      </c>
      <c r="B1981" s="3">
        <v>45909</v>
      </c>
      <c r="C1981" s="3">
        <v>45909</v>
      </c>
      <c r="D1981" s="43" t="s">
        <v>493</v>
      </c>
      <c r="E1981" s="43" t="s">
        <v>1735</v>
      </c>
      <c r="F1981" s="43" t="s">
        <v>1737</v>
      </c>
      <c r="G1981">
        <v>60</v>
      </c>
      <c r="H1981">
        <v>60</v>
      </c>
      <c r="I1981" s="43" t="s">
        <v>1736</v>
      </c>
      <c r="J1981" s="43" t="s">
        <v>1105</v>
      </c>
      <c r="K1981" s="43" t="s">
        <v>177</v>
      </c>
      <c r="L1981" s="43" t="str">
        <f>IF(AND(Home!$A$1&gt;=Leave[[#This Row],[Start Time]],Home!$A$1&lt;=Leave[[#This Row],[End Time]]),"Aplica","No Aplica")</f>
        <v>No Aplica</v>
      </c>
      <c r="M1981" s="43" t="str">
        <f>IF(AND(Home!$A$1&gt;=Leave[[#This Row],[Start Time]],Home!$A$1&lt;=Leave[[#This Row],[End Time]]),Home!$A$1,"No Aplica")</f>
        <v>No Aplica</v>
      </c>
      <c r="N1981" s="43" t="str">
        <f>Leave[[#This Row],[User Code (Owning User) (Usuario)]]&amp;Leave[[#This Row],[fecha activa]]</f>
        <v>MIE2025080522986No Aplica</v>
      </c>
    </row>
    <row r="1982" spans="1:14" x14ac:dyDescent="0.3">
      <c r="A1982" s="43" t="s">
        <v>468</v>
      </c>
      <c r="B1982" s="3">
        <v>45908</v>
      </c>
      <c r="C1982" s="3">
        <v>45908</v>
      </c>
      <c r="D1982" s="43" t="s">
        <v>1653</v>
      </c>
      <c r="E1982" s="43" t="s">
        <v>1735</v>
      </c>
      <c r="F1982" s="43" t="s">
        <v>1737</v>
      </c>
      <c r="G1982">
        <v>1380</v>
      </c>
      <c r="H1982">
        <v>540</v>
      </c>
      <c r="I1982" s="43" t="s">
        <v>1736</v>
      </c>
      <c r="J1982" s="43" t="s">
        <v>1105</v>
      </c>
      <c r="K1982" s="43" t="s">
        <v>177</v>
      </c>
      <c r="L1982" s="43" t="str">
        <f>IF(AND(Home!$A$1&gt;=Leave[[#This Row],[Start Time]],Home!$A$1&lt;=Leave[[#This Row],[End Time]]),"Aplica","No Aplica")</f>
        <v>No Aplica</v>
      </c>
      <c r="M1982" s="43" t="str">
        <f>IF(AND(Home!$A$1&gt;=Leave[[#This Row],[Start Time]],Home!$A$1&lt;=Leave[[#This Row],[End Time]]),Home!$A$1,"No Aplica")</f>
        <v>No Aplica</v>
      </c>
      <c r="N1982" s="43" t="str">
        <f>Leave[[#This Row],[User Code (Owning User) (Usuario)]]&amp;Leave[[#This Row],[fecha activa]]</f>
        <v>MIE2025080522986No Aplica</v>
      </c>
    </row>
    <row r="1983" spans="1:14" x14ac:dyDescent="0.3">
      <c r="A1983" s="43" t="s">
        <v>471</v>
      </c>
      <c r="B1983" s="3">
        <v>45905</v>
      </c>
      <c r="C1983" s="3">
        <v>45905</v>
      </c>
      <c r="D1983" s="43" t="s">
        <v>2670</v>
      </c>
      <c r="E1983" s="43" t="s">
        <v>1735</v>
      </c>
      <c r="F1983" s="43" t="s">
        <v>1737</v>
      </c>
      <c r="G1983">
        <v>60</v>
      </c>
      <c r="H1983">
        <v>60</v>
      </c>
      <c r="I1983" s="43" t="s">
        <v>1736</v>
      </c>
      <c r="J1983" s="43" t="s">
        <v>1105</v>
      </c>
      <c r="K1983" s="43" t="s">
        <v>177</v>
      </c>
      <c r="L1983" s="43" t="str">
        <f>IF(AND(Home!$A$1&gt;=Leave[[#This Row],[Start Time]],Home!$A$1&lt;=Leave[[#This Row],[End Time]]),"Aplica","No Aplica")</f>
        <v>No Aplica</v>
      </c>
      <c r="M1983" s="43" t="str">
        <f>IF(AND(Home!$A$1&gt;=Leave[[#This Row],[Start Time]],Home!$A$1&lt;=Leave[[#This Row],[End Time]]),Home!$A$1,"No Aplica")</f>
        <v>No Aplica</v>
      </c>
      <c r="N1983" s="43" t="str">
        <f>Leave[[#This Row],[User Code (Owning User) (Usuario)]]&amp;Leave[[#This Row],[fecha activa]]</f>
        <v>MIE2025080522986No Aplica</v>
      </c>
    </row>
    <row r="1984" spans="1:14" x14ac:dyDescent="0.3">
      <c r="A1984" s="43" t="s">
        <v>471</v>
      </c>
      <c r="B1984" s="3">
        <v>45904</v>
      </c>
      <c r="C1984" s="3">
        <v>45904</v>
      </c>
      <c r="D1984" s="43" t="s">
        <v>493</v>
      </c>
      <c r="E1984" s="43" t="s">
        <v>1735</v>
      </c>
      <c r="F1984" s="43" t="s">
        <v>1737</v>
      </c>
      <c r="G1984">
        <v>60</v>
      </c>
      <c r="H1984">
        <v>60</v>
      </c>
      <c r="I1984" s="43" t="s">
        <v>1736</v>
      </c>
      <c r="J1984" s="43" t="s">
        <v>1105</v>
      </c>
      <c r="K1984" s="43" t="s">
        <v>177</v>
      </c>
      <c r="L1984" s="43" t="str">
        <f>IF(AND(Home!$A$1&gt;=Leave[[#This Row],[Start Time]],Home!$A$1&lt;=Leave[[#This Row],[End Time]]),"Aplica","No Aplica")</f>
        <v>No Aplica</v>
      </c>
      <c r="M1984" s="43" t="str">
        <f>IF(AND(Home!$A$1&gt;=Leave[[#This Row],[Start Time]],Home!$A$1&lt;=Leave[[#This Row],[End Time]]),Home!$A$1,"No Aplica")</f>
        <v>No Aplica</v>
      </c>
      <c r="N1984" s="43" t="str">
        <f>Leave[[#This Row],[User Code (Owning User) (Usuario)]]&amp;Leave[[#This Row],[fecha activa]]</f>
        <v>MIE2025080522986No Aplica</v>
      </c>
    </row>
    <row r="1985" spans="1:14" x14ac:dyDescent="0.3">
      <c r="A1985" s="43" t="s">
        <v>471</v>
      </c>
      <c r="B1985" s="3">
        <v>45903</v>
      </c>
      <c r="C1985" s="3">
        <v>45903</v>
      </c>
      <c r="D1985" s="43" t="s">
        <v>493</v>
      </c>
      <c r="E1985" s="43" t="s">
        <v>1735</v>
      </c>
      <c r="F1985" s="43" t="s">
        <v>1737</v>
      </c>
      <c r="G1985">
        <v>60</v>
      </c>
      <c r="H1985">
        <v>60</v>
      </c>
      <c r="I1985" s="43" t="s">
        <v>1736</v>
      </c>
      <c r="J1985" s="43" t="s">
        <v>1105</v>
      </c>
      <c r="K1985" s="43" t="s">
        <v>177</v>
      </c>
      <c r="L1985" s="43" t="str">
        <f>IF(AND(Home!$A$1&gt;=Leave[[#This Row],[Start Time]],Home!$A$1&lt;=Leave[[#This Row],[End Time]]),"Aplica","No Aplica")</f>
        <v>No Aplica</v>
      </c>
      <c r="M1985" s="43" t="str">
        <f>IF(AND(Home!$A$1&gt;=Leave[[#This Row],[Start Time]],Home!$A$1&lt;=Leave[[#This Row],[End Time]]),Home!$A$1,"No Aplica")</f>
        <v>No Aplica</v>
      </c>
      <c r="N1985" s="43" t="str">
        <f>Leave[[#This Row],[User Code (Owning User) (Usuario)]]&amp;Leave[[#This Row],[fecha activa]]</f>
        <v>MIE2025080522986No Aplica</v>
      </c>
    </row>
    <row r="1986" spans="1:14" x14ac:dyDescent="0.3">
      <c r="A1986" s="43" t="s">
        <v>471</v>
      </c>
      <c r="B1986" s="3">
        <v>45902</v>
      </c>
      <c r="C1986" s="3">
        <v>45902</v>
      </c>
      <c r="D1986" s="43" t="s">
        <v>493</v>
      </c>
      <c r="E1986" s="43" t="s">
        <v>1735</v>
      </c>
      <c r="F1986" s="43" t="s">
        <v>1737</v>
      </c>
      <c r="G1986">
        <v>60</v>
      </c>
      <c r="H1986">
        <v>60</v>
      </c>
      <c r="I1986" s="43" t="s">
        <v>1736</v>
      </c>
      <c r="J1986" s="43" t="s">
        <v>1105</v>
      </c>
      <c r="K1986" s="43" t="s">
        <v>177</v>
      </c>
      <c r="L1986" s="43" t="str">
        <f>IF(AND(Home!$A$1&gt;=Leave[[#This Row],[Start Time]],Home!$A$1&lt;=Leave[[#This Row],[End Time]]),"Aplica","No Aplica")</f>
        <v>No Aplica</v>
      </c>
      <c r="M1986" s="43" t="str">
        <f>IF(AND(Home!$A$1&gt;=Leave[[#This Row],[Start Time]],Home!$A$1&lt;=Leave[[#This Row],[End Time]]),Home!$A$1,"No Aplica")</f>
        <v>No Aplica</v>
      </c>
      <c r="N1986" s="43" t="str">
        <f>Leave[[#This Row],[User Code (Owning User) (Usuario)]]&amp;Leave[[#This Row],[fecha activa]]</f>
        <v>MIE2025080522986No Aplica</v>
      </c>
    </row>
    <row r="1987" spans="1:14" x14ac:dyDescent="0.3">
      <c r="A1987" s="43" t="s">
        <v>468</v>
      </c>
      <c r="B1987" s="3">
        <v>45901</v>
      </c>
      <c r="C1987" s="3">
        <v>45901</v>
      </c>
      <c r="D1987" s="43" t="s">
        <v>2604</v>
      </c>
      <c r="E1987" s="43" t="s">
        <v>1735</v>
      </c>
      <c r="F1987" s="43" t="s">
        <v>1737</v>
      </c>
      <c r="G1987">
        <v>1380</v>
      </c>
      <c r="H1987">
        <v>540</v>
      </c>
      <c r="I1987" s="43" t="s">
        <v>1736</v>
      </c>
      <c r="J1987" s="43" t="s">
        <v>1105</v>
      </c>
      <c r="K1987" s="43" t="s">
        <v>177</v>
      </c>
      <c r="L1987" s="43" t="str">
        <f>IF(AND(Home!$A$1&gt;=Leave[[#This Row],[Start Time]],Home!$A$1&lt;=Leave[[#This Row],[End Time]]),"Aplica","No Aplica")</f>
        <v>No Aplica</v>
      </c>
      <c r="M1987" s="43" t="str">
        <f>IF(AND(Home!$A$1&gt;=Leave[[#This Row],[Start Time]],Home!$A$1&lt;=Leave[[#This Row],[End Time]]),Home!$A$1,"No Aplica")</f>
        <v>No Aplica</v>
      </c>
      <c r="N1987" s="43" t="str">
        <f>Leave[[#This Row],[User Code (Owning User) (Usuario)]]&amp;Leave[[#This Row],[fecha activa]]</f>
        <v>MIE2025080522986No Aplica</v>
      </c>
    </row>
    <row r="1988" spans="1:14" x14ac:dyDescent="0.3">
      <c r="A1988" s="43" t="s">
        <v>471</v>
      </c>
      <c r="B1988" s="3">
        <v>45916</v>
      </c>
      <c r="C1988" s="3">
        <v>45916</v>
      </c>
      <c r="D1988" s="43" t="s">
        <v>3631</v>
      </c>
      <c r="E1988" s="43" t="s">
        <v>1784</v>
      </c>
      <c r="F1988" s="43" t="s">
        <v>1786</v>
      </c>
      <c r="G1988">
        <v>210</v>
      </c>
      <c r="H1988">
        <v>210</v>
      </c>
      <c r="I1988" s="43" t="s">
        <v>1785</v>
      </c>
      <c r="J1988" s="43" t="s">
        <v>980</v>
      </c>
      <c r="K1988" s="43" t="s">
        <v>178</v>
      </c>
      <c r="L1988" s="43" t="str">
        <f>IF(AND(Home!$A$1&gt;=Leave[[#This Row],[Start Time]],Home!$A$1&lt;=Leave[[#This Row],[End Time]]),"Aplica","No Aplica")</f>
        <v>No Aplica</v>
      </c>
      <c r="M1988" s="43" t="str">
        <f>IF(AND(Home!$A$1&gt;=Leave[[#This Row],[Start Time]],Home!$A$1&lt;=Leave[[#This Row],[End Time]]),Home!$A$1,"No Aplica")</f>
        <v>No Aplica</v>
      </c>
      <c r="N1988" s="43" t="str">
        <f>Leave[[#This Row],[User Code (Owning User) (Usuario)]]&amp;Leave[[#This Row],[fecha activa]]</f>
        <v>MIE2025130523032No Aplica</v>
      </c>
    </row>
    <row r="1989" spans="1:14" x14ac:dyDescent="0.3">
      <c r="A1989" s="43" t="s">
        <v>476</v>
      </c>
      <c r="B1989" s="3">
        <v>45928</v>
      </c>
      <c r="C1989" s="3">
        <v>45928</v>
      </c>
      <c r="D1989" s="43" t="s">
        <v>3538</v>
      </c>
      <c r="E1989" s="43" t="s">
        <v>1784</v>
      </c>
      <c r="F1989" s="43" t="s">
        <v>1786</v>
      </c>
      <c r="G1989">
        <v>540</v>
      </c>
      <c r="H1989">
        <v>540</v>
      </c>
      <c r="I1989" s="43" t="s">
        <v>1785</v>
      </c>
      <c r="J1989" s="43" t="s">
        <v>980</v>
      </c>
      <c r="K1989" s="43" t="s">
        <v>178</v>
      </c>
      <c r="L1989" s="43" t="str">
        <f>IF(AND(Home!$A$1&gt;=Leave[[#This Row],[Start Time]],Home!$A$1&lt;=Leave[[#This Row],[End Time]]),"Aplica","No Aplica")</f>
        <v>No Aplica</v>
      </c>
      <c r="M1989" s="43" t="str">
        <f>IF(AND(Home!$A$1&gt;=Leave[[#This Row],[Start Time]],Home!$A$1&lt;=Leave[[#This Row],[End Time]]),Home!$A$1,"No Aplica")</f>
        <v>No Aplica</v>
      </c>
      <c r="N1989" s="43" t="str">
        <f>Leave[[#This Row],[User Code (Owning User) (Usuario)]]&amp;Leave[[#This Row],[fecha activa]]</f>
        <v>MIE2025130523032No Aplica</v>
      </c>
    </row>
    <row r="1990" spans="1:14" x14ac:dyDescent="0.3">
      <c r="A1990" s="43" t="s">
        <v>476</v>
      </c>
      <c r="B1990" s="3">
        <v>45913</v>
      </c>
      <c r="C1990" s="3">
        <v>45913</v>
      </c>
      <c r="D1990" s="43" t="s">
        <v>1505</v>
      </c>
      <c r="E1990" s="43" t="s">
        <v>1784</v>
      </c>
      <c r="F1990" s="43" t="s">
        <v>1786</v>
      </c>
      <c r="G1990">
        <v>30</v>
      </c>
      <c r="H1990">
        <v>30</v>
      </c>
      <c r="I1990" s="43" t="s">
        <v>1785</v>
      </c>
      <c r="J1990" s="43" t="s">
        <v>980</v>
      </c>
      <c r="K1990" s="43" t="s">
        <v>178</v>
      </c>
      <c r="L1990" s="43" t="str">
        <f>IF(AND(Home!$A$1&gt;=Leave[[#This Row],[Start Time]],Home!$A$1&lt;=Leave[[#This Row],[End Time]]),"Aplica","No Aplica")</f>
        <v>No Aplica</v>
      </c>
      <c r="M1990" s="43" t="str">
        <f>IF(AND(Home!$A$1&gt;=Leave[[#This Row],[Start Time]],Home!$A$1&lt;=Leave[[#This Row],[End Time]]),Home!$A$1,"No Aplica")</f>
        <v>No Aplica</v>
      </c>
      <c r="N1990" s="43" t="str">
        <f>Leave[[#This Row],[User Code (Owning User) (Usuario)]]&amp;Leave[[#This Row],[fecha activa]]</f>
        <v>MIE2025130523032No Aplica</v>
      </c>
    </row>
    <row r="1991" spans="1:14" x14ac:dyDescent="0.3">
      <c r="A1991" s="43" t="s">
        <v>476</v>
      </c>
      <c r="B1991" s="3">
        <v>45913</v>
      </c>
      <c r="C1991" s="3">
        <v>45913</v>
      </c>
      <c r="D1991" s="43" t="s">
        <v>3015</v>
      </c>
      <c r="E1991" s="43" t="s">
        <v>1784</v>
      </c>
      <c r="F1991" s="43" t="s">
        <v>1786</v>
      </c>
      <c r="G1991">
        <v>60</v>
      </c>
      <c r="H1991">
        <v>60</v>
      </c>
      <c r="I1991" s="43" t="s">
        <v>1785</v>
      </c>
      <c r="J1991" s="43" t="s">
        <v>980</v>
      </c>
      <c r="K1991" s="43" t="s">
        <v>178</v>
      </c>
      <c r="L1991" s="43" t="str">
        <f>IF(AND(Home!$A$1&gt;=Leave[[#This Row],[Start Time]],Home!$A$1&lt;=Leave[[#This Row],[End Time]]),"Aplica","No Aplica")</f>
        <v>No Aplica</v>
      </c>
      <c r="M1991" s="43" t="str">
        <f>IF(AND(Home!$A$1&gt;=Leave[[#This Row],[Start Time]],Home!$A$1&lt;=Leave[[#This Row],[End Time]]),Home!$A$1,"No Aplica")</f>
        <v>No Aplica</v>
      </c>
      <c r="N1991" s="43" t="str">
        <f>Leave[[#This Row],[User Code (Owning User) (Usuario)]]&amp;Leave[[#This Row],[fecha activa]]</f>
        <v>MIE2025130523032No Aplica</v>
      </c>
    </row>
    <row r="1992" spans="1:14" x14ac:dyDescent="0.3">
      <c r="A1992" s="43" t="s">
        <v>476</v>
      </c>
      <c r="B1992" s="3">
        <v>45911</v>
      </c>
      <c r="C1992" s="3">
        <v>45911</v>
      </c>
      <c r="D1992" s="43" t="s">
        <v>491</v>
      </c>
      <c r="E1992" s="43" t="s">
        <v>1784</v>
      </c>
      <c r="F1992" s="43" t="s">
        <v>1786</v>
      </c>
      <c r="G1992">
        <v>60</v>
      </c>
      <c r="H1992">
        <v>60</v>
      </c>
      <c r="I1992" s="43" t="s">
        <v>1785</v>
      </c>
      <c r="J1992" s="43" t="s">
        <v>980</v>
      </c>
      <c r="K1992" s="43" t="s">
        <v>178</v>
      </c>
      <c r="L1992" s="43" t="str">
        <f>IF(AND(Home!$A$1&gt;=Leave[[#This Row],[Start Time]],Home!$A$1&lt;=Leave[[#This Row],[End Time]]),"Aplica","No Aplica")</f>
        <v>No Aplica</v>
      </c>
      <c r="M1992" s="43" t="str">
        <f>IF(AND(Home!$A$1&gt;=Leave[[#This Row],[Start Time]],Home!$A$1&lt;=Leave[[#This Row],[End Time]]),Home!$A$1,"No Aplica")</f>
        <v>No Aplica</v>
      </c>
      <c r="N1992" s="43" t="str">
        <f>Leave[[#This Row],[User Code (Owning User) (Usuario)]]&amp;Leave[[#This Row],[fecha activa]]</f>
        <v>MIE2025130523032No Aplica</v>
      </c>
    </row>
    <row r="1993" spans="1:14" x14ac:dyDescent="0.3">
      <c r="A1993" s="43" t="s">
        <v>476</v>
      </c>
      <c r="B1993" s="3">
        <v>45910</v>
      </c>
      <c r="C1993" s="3">
        <v>45910</v>
      </c>
      <c r="D1993" s="43" t="s">
        <v>491</v>
      </c>
      <c r="E1993" s="43" t="s">
        <v>1784</v>
      </c>
      <c r="F1993" s="43" t="s">
        <v>1786</v>
      </c>
      <c r="G1993">
        <v>60</v>
      </c>
      <c r="H1993">
        <v>60</v>
      </c>
      <c r="I1993" s="43" t="s">
        <v>1785</v>
      </c>
      <c r="J1993" s="43" t="s">
        <v>980</v>
      </c>
      <c r="K1993" s="43" t="s">
        <v>178</v>
      </c>
      <c r="L1993" s="43" t="str">
        <f>IF(AND(Home!$A$1&gt;=Leave[[#This Row],[Start Time]],Home!$A$1&lt;=Leave[[#This Row],[End Time]]),"Aplica","No Aplica")</f>
        <v>No Aplica</v>
      </c>
      <c r="M1993" s="43" t="str">
        <f>IF(AND(Home!$A$1&gt;=Leave[[#This Row],[Start Time]],Home!$A$1&lt;=Leave[[#This Row],[End Time]]),Home!$A$1,"No Aplica")</f>
        <v>No Aplica</v>
      </c>
      <c r="N1993" s="43" t="str">
        <f>Leave[[#This Row],[User Code (Owning User) (Usuario)]]&amp;Leave[[#This Row],[fecha activa]]</f>
        <v>MIE2025130523032No Aplica</v>
      </c>
    </row>
    <row r="1994" spans="1:14" x14ac:dyDescent="0.3">
      <c r="A1994" s="43" t="s">
        <v>476</v>
      </c>
      <c r="B1994" s="3">
        <v>45921</v>
      </c>
      <c r="C1994" s="3">
        <v>45921</v>
      </c>
      <c r="D1994" s="43" t="s">
        <v>3109</v>
      </c>
      <c r="E1994" s="43" t="s">
        <v>1784</v>
      </c>
      <c r="F1994" s="43" t="s">
        <v>1786</v>
      </c>
      <c r="G1994">
        <v>540</v>
      </c>
      <c r="H1994">
        <v>540</v>
      </c>
      <c r="I1994" s="43" t="s">
        <v>1785</v>
      </c>
      <c r="J1994" s="43" t="s">
        <v>980</v>
      </c>
      <c r="K1994" s="43" t="s">
        <v>178</v>
      </c>
      <c r="L1994" s="43" t="str">
        <f>IF(AND(Home!$A$1&gt;=Leave[[#This Row],[Start Time]],Home!$A$1&lt;=Leave[[#This Row],[End Time]]),"Aplica","No Aplica")</f>
        <v>No Aplica</v>
      </c>
      <c r="M1994" s="43" t="str">
        <f>IF(AND(Home!$A$1&gt;=Leave[[#This Row],[Start Time]],Home!$A$1&lt;=Leave[[#This Row],[End Time]]),Home!$A$1,"No Aplica")</f>
        <v>No Aplica</v>
      </c>
      <c r="N1994" s="43" t="str">
        <f>Leave[[#This Row],[User Code (Owning User) (Usuario)]]&amp;Leave[[#This Row],[fecha activa]]</f>
        <v>MIE2025130523032No Aplica</v>
      </c>
    </row>
    <row r="1995" spans="1:14" x14ac:dyDescent="0.3">
      <c r="A1995" s="43" t="s">
        <v>476</v>
      </c>
      <c r="B1995" s="3">
        <v>45906</v>
      </c>
      <c r="C1995" s="3">
        <v>45906</v>
      </c>
      <c r="D1995" s="43" t="s">
        <v>3015</v>
      </c>
      <c r="E1995" s="43" t="s">
        <v>1784</v>
      </c>
      <c r="F1995" s="43" t="s">
        <v>1786</v>
      </c>
      <c r="G1995">
        <v>120</v>
      </c>
      <c r="H1995">
        <v>120</v>
      </c>
      <c r="I1995" s="43" t="s">
        <v>1785</v>
      </c>
      <c r="J1995" s="43" t="s">
        <v>980</v>
      </c>
      <c r="K1995" s="43" t="s">
        <v>178</v>
      </c>
      <c r="L1995" s="43" t="str">
        <f>IF(AND(Home!$A$1&gt;=Leave[[#This Row],[Start Time]],Home!$A$1&lt;=Leave[[#This Row],[End Time]]),"Aplica","No Aplica")</f>
        <v>No Aplica</v>
      </c>
      <c r="M1995" s="43" t="str">
        <f>IF(AND(Home!$A$1&gt;=Leave[[#This Row],[Start Time]],Home!$A$1&lt;=Leave[[#This Row],[End Time]]),Home!$A$1,"No Aplica")</f>
        <v>No Aplica</v>
      </c>
      <c r="N1995" s="43" t="str">
        <f>Leave[[#This Row],[User Code (Owning User) (Usuario)]]&amp;Leave[[#This Row],[fecha activa]]</f>
        <v>MIE2025130523032No Aplica</v>
      </c>
    </row>
    <row r="1996" spans="1:14" x14ac:dyDescent="0.3">
      <c r="A1996" s="43" t="s">
        <v>476</v>
      </c>
      <c r="B1996" s="3">
        <v>45906</v>
      </c>
      <c r="C1996" s="3">
        <v>45906</v>
      </c>
      <c r="D1996" s="43" t="s">
        <v>3015</v>
      </c>
      <c r="E1996" s="43" t="s">
        <v>1784</v>
      </c>
      <c r="F1996" s="43" t="s">
        <v>1786</v>
      </c>
      <c r="G1996">
        <v>120</v>
      </c>
      <c r="H1996">
        <v>120</v>
      </c>
      <c r="I1996" s="43" t="s">
        <v>1785</v>
      </c>
      <c r="J1996" s="43" t="s">
        <v>980</v>
      </c>
      <c r="K1996" s="43" t="s">
        <v>178</v>
      </c>
      <c r="L1996" s="43" t="str">
        <f>IF(AND(Home!$A$1&gt;=Leave[[#This Row],[Start Time]],Home!$A$1&lt;=Leave[[#This Row],[End Time]]),"Aplica","No Aplica")</f>
        <v>No Aplica</v>
      </c>
      <c r="M1996" s="43" t="str">
        <f>IF(AND(Home!$A$1&gt;=Leave[[#This Row],[Start Time]],Home!$A$1&lt;=Leave[[#This Row],[End Time]]),Home!$A$1,"No Aplica")</f>
        <v>No Aplica</v>
      </c>
      <c r="N1996" s="43" t="str">
        <f>Leave[[#This Row],[User Code (Owning User) (Usuario)]]&amp;Leave[[#This Row],[fecha activa]]</f>
        <v>MIE2025130523032No Aplica</v>
      </c>
    </row>
    <row r="1997" spans="1:14" x14ac:dyDescent="0.3">
      <c r="A1997" s="43" t="s">
        <v>471</v>
      </c>
      <c r="B1997" s="3">
        <v>45905</v>
      </c>
      <c r="C1997" s="3">
        <v>45905</v>
      </c>
      <c r="D1997" s="43" t="s">
        <v>3016</v>
      </c>
      <c r="E1997" s="43" t="s">
        <v>1784</v>
      </c>
      <c r="F1997" s="43" t="s">
        <v>1786</v>
      </c>
      <c r="G1997">
        <v>60</v>
      </c>
      <c r="H1997">
        <v>60</v>
      </c>
      <c r="I1997" s="43" t="s">
        <v>1785</v>
      </c>
      <c r="J1997" s="43" t="s">
        <v>980</v>
      </c>
      <c r="K1997" s="43" t="s">
        <v>178</v>
      </c>
      <c r="L1997" s="43" t="str">
        <f>IF(AND(Home!$A$1&gt;=Leave[[#This Row],[Start Time]],Home!$A$1&lt;=Leave[[#This Row],[End Time]]),"Aplica","No Aplica")</f>
        <v>No Aplica</v>
      </c>
      <c r="M1997" s="43" t="str">
        <f>IF(AND(Home!$A$1&gt;=Leave[[#This Row],[Start Time]],Home!$A$1&lt;=Leave[[#This Row],[End Time]]),Home!$A$1,"No Aplica")</f>
        <v>No Aplica</v>
      </c>
      <c r="N1997" s="43" t="str">
        <f>Leave[[#This Row],[User Code (Owning User) (Usuario)]]&amp;Leave[[#This Row],[fecha activa]]</f>
        <v>MIE2025130523032No Aplica</v>
      </c>
    </row>
    <row r="1998" spans="1:14" x14ac:dyDescent="0.3">
      <c r="A1998" s="43" t="s">
        <v>471</v>
      </c>
      <c r="B1998" s="3">
        <v>45905</v>
      </c>
      <c r="C1998" s="3">
        <v>45905</v>
      </c>
      <c r="D1998" s="43" t="s">
        <v>3017</v>
      </c>
      <c r="E1998" s="43" t="s">
        <v>1784</v>
      </c>
      <c r="F1998" s="43" t="s">
        <v>1786</v>
      </c>
      <c r="G1998">
        <v>120</v>
      </c>
      <c r="H1998">
        <v>120</v>
      </c>
      <c r="I1998" s="43" t="s">
        <v>1785</v>
      </c>
      <c r="J1998" s="43" t="s">
        <v>980</v>
      </c>
      <c r="K1998" s="43" t="s">
        <v>178</v>
      </c>
      <c r="L1998" s="43" t="str">
        <f>IF(AND(Home!$A$1&gt;=Leave[[#This Row],[Start Time]],Home!$A$1&lt;=Leave[[#This Row],[End Time]]),"Aplica","No Aplica")</f>
        <v>No Aplica</v>
      </c>
      <c r="M1998" s="43" t="str">
        <f>IF(AND(Home!$A$1&gt;=Leave[[#This Row],[Start Time]],Home!$A$1&lt;=Leave[[#This Row],[End Time]]),Home!$A$1,"No Aplica")</f>
        <v>No Aplica</v>
      </c>
      <c r="N1998" s="43" t="str">
        <f>Leave[[#This Row],[User Code (Owning User) (Usuario)]]&amp;Leave[[#This Row],[fecha activa]]</f>
        <v>MIE2025130523032No Aplica</v>
      </c>
    </row>
    <row r="1999" spans="1:14" x14ac:dyDescent="0.3">
      <c r="A1999" s="43" t="s">
        <v>471</v>
      </c>
      <c r="B1999" s="3">
        <v>45903</v>
      </c>
      <c r="C1999" s="3">
        <v>45903</v>
      </c>
      <c r="D1999" s="43" t="s">
        <v>2843</v>
      </c>
      <c r="E1999" s="43" t="s">
        <v>1784</v>
      </c>
      <c r="F1999" s="43" t="s">
        <v>1786</v>
      </c>
      <c r="G1999">
        <v>30</v>
      </c>
      <c r="H1999">
        <v>30</v>
      </c>
      <c r="I1999" s="43" t="s">
        <v>1785</v>
      </c>
      <c r="J1999" s="43" t="s">
        <v>980</v>
      </c>
      <c r="K1999" s="43" t="s">
        <v>178</v>
      </c>
      <c r="L1999" s="43" t="str">
        <f>IF(AND(Home!$A$1&gt;=Leave[[#This Row],[Start Time]],Home!$A$1&lt;=Leave[[#This Row],[End Time]]),"Aplica","No Aplica")</f>
        <v>No Aplica</v>
      </c>
      <c r="M1999" s="43" t="str">
        <f>IF(AND(Home!$A$1&gt;=Leave[[#This Row],[Start Time]],Home!$A$1&lt;=Leave[[#This Row],[End Time]]),Home!$A$1,"No Aplica")</f>
        <v>No Aplica</v>
      </c>
      <c r="N1999" s="43" t="str">
        <f>Leave[[#This Row],[User Code (Owning User) (Usuario)]]&amp;Leave[[#This Row],[fecha activa]]</f>
        <v>MIE2025130523032No Aplica</v>
      </c>
    </row>
    <row r="2000" spans="1:14" x14ac:dyDescent="0.3">
      <c r="A2000" s="43" t="s">
        <v>601</v>
      </c>
      <c r="B2000" s="3">
        <v>45902</v>
      </c>
      <c r="C2000" s="3">
        <v>45902</v>
      </c>
      <c r="D2000" s="43" t="s">
        <v>2808</v>
      </c>
      <c r="E2000" s="43" t="s">
        <v>1784</v>
      </c>
      <c r="F2000" s="43" t="s">
        <v>1786</v>
      </c>
      <c r="G2000">
        <v>90</v>
      </c>
      <c r="H2000">
        <v>90</v>
      </c>
      <c r="I2000" s="43" t="s">
        <v>1785</v>
      </c>
      <c r="J2000" s="43" t="s">
        <v>980</v>
      </c>
      <c r="K2000" s="43" t="s">
        <v>178</v>
      </c>
      <c r="L2000" s="43" t="str">
        <f>IF(AND(Home!$A$1&gt;=Leave[[#This Row],[Start Time]],Home!$A$1&lt;=Leave[[#This Row],[End Time]]),"Aplica","No Aplica")</f>
        <v>No Aplica</v>
      </c>
      <c r="M2000" s="43" t="str">
        <f>IF(AND(Home!$A$1&gt;=Leave[[#This Row],[Start Time]],Home!$A$1&lt;=Leave[[#This Row],[End Time]]),Home!$A$1,"No Aplica")</f>
        <v>No Aplica</v>
      </c>
      <c r="N2000" s="43" t="str">
        <f>Leave[[#This Row],[User Code (Owning User) (Usuario)]]&amp;Leave[[#This Row],[fecha activa]]</f>
        <v>MIE2025130523032No Aplica</v>
      </c>
    </row>
    <row r="2001" spans="1:14" x14ac:dyDescent="0.3">
      <c r="A2001" s="43" t="s">
        <v>2300</v>
      </c>
      <c r="B2001" s="3">
        <v>45901</v>
      </c>
      <c r="C2001" s="3">
        <v>45901</v>
      </c>
      <c r="D2001" s="43" t="s">
        <v>2625</v>
      </c>
      <c r="E2001" s="43" t="s">
        <v>1784</v>
      </c>
      <c r="F2001" s="43" t="s">
        <v>1786</v>
      </c>
      <c r="G2001">
        <v>570</v>
      </c>
      <c r="H2001">
        <v>540</v>
      </c>
      <c r="I2001" s="43" t="s">
        <v>1785</v>
      </c>
      <c r="J2001" s="43" t="s">
        <v>980</v>
      </c>
      <c r="K2001" s="43" t="s">
        <v>178</v>
      </c>
      <c r="L2001" s="43" t="str">
        <f>IF(AND(Home!$A$1&gt;=Leave[[#This Row],[Start Time]],Home!$A$1&lt;=Leave[[#This Row],[End Time]]),"Aplica","No Aplica")</f>
        <v>No Aplica</v>
      </c>
      <c r="M2001" s="43" t="str">
        <f>IF(AND(Home!$A$1&gt;=Leave[[#This Row],[Start Time]],Home!$A$1&lt;=Leave[[#This Row],[End Time]]),Home!$A$1,"No Aplica")</f>
        <v>No Aplica</v>
      </c>
      <c r="N2001" s="43" t="str">
        <f>Leave[[#This Row],[User Code (Owning User) (Usuario)]]&amp;Leave[[#This Row],[fecha activa]]</f>
        <v>MIE2025130523032No Aplica</v>
      </c>
    </row>
    <row r="2002" spans="1:14" x14ac:dyDescent="0.3">
      <c r="A2002" s="43" t="s">
        <v>476</v>
      </c>
      <c r="B2002" s="3">
        <v>45914</v>
      </c>
      <c r="C2002" s="3">
        <v>45914</v>
      </c>
      <c r="D2002" s="43" t="s">
        <v>2028</v>
      </c>
      <c r="E2002" s="43" t="s">
        <v>1784</v>
      </c>
      <c r="F2002" s="43" t="s">
        <v>1786</v>
      </c>
      <c r="G2002">
        <v>540</v>
      </c>
      <c r="H2002">
        <v>540</v>
      </c>
      <c r="I2002" s="43" t="s">
        <v>1785</v>
      </c>
      <c r="J2002" s="43" t="s">
        <v>980</v>
      </c>
      <c r="K2002" s="43" t="s">
        <v>178</v>
      </c>
      <c r="L2002" s="43" t="str">
        <f>IF(AND(Home!$A$1&gt;=Leave[[#This Row],[Start Time]],Home!$A$1&lt;=Leave[[#This Row],[End Time]]),"Aplica","No Aplica")</f>
        <v>No Aplica</v>
      </c>
      <c r="M2002" s="43" t="str">
        <f>IF(AND(Home!$A$1&gt;=Leave[[#This Row],[Start Time]],Home!$A$1&lt;=Leave[[#This Row],[End Time]]),Home!$A$1,"No Aplica")</f>
        <v>No Aplica</v>
      </c>
      <c r="N2002" s="43" t="str">
        <f>Leave[[#This Row],[User Code (Owning User) (Usuario)]]&amp;Leave[[#This Row],[fecha activa]]</f>
        <v>MIE2025130523032No Aplica</v>
      </c>
    </row>
    <row r="2003" spans="1:14" x14ac:dyDescent="0.3">
      <c r="A2003" s="43" t="s">
        <v>476</v>
      </c>
      <c r="B2003" s="3">
        <v>45907</v>
      </c>
      <c r="C2003" s="3">
        <v>45907</v>
      </c>
      <c r="D2003" s="43" t="s">
        <v>2028</v>
      </c>
      <c r="E2003" s="43" t="s">
        <v>1784</v>
      </c>
      <c r="F2003" s="43" t="s">
        <v>1786</v>
      </c>
      <c r="G2003">
        <v>540</v>
      </c>
      <c r="H2003">
        <v>540</v>
      </c>
      <c r="I2003" s="43" t="s">
        <v>1785</v>
      </c>
      <c r="J2003" s="43" t="s">
        <v>980</v>
      </c>
      <c r="K2003" s="43" t="s">
        <v>178</v>
      </c>
      <c r="L2003" s="43" t="str">
        <f>IF(AND(Home!$A$1&gt;=Leave[[#This Row],[Start Time]],Home!$A$1&lt;=Leave[[#This Row],[End Time]]),"Aplica","No Aplica")</f>
        <v>No Aplica</v>
      </c>
      <c r="M2003" s="43" t="str">
        <f>IF(AND(Home!$A$1&gt;=Leave[[#This Row],[Start Time]],Home!$A$1&lt;=Leave[[#This Row],[End Time]]),Home!$A$1,"No Aplica")</f>
        <v>No Aplica</v>
      </c>
      <c r="N2003" s="43" t="str">
        <f>Leave[[#This Row],[User Code (Owning User) (Usuario)]]&amp;Leave[[#This Row],[fecha activa]]</f>
        <v>MIE2025130523032No Aplica</v>
      </c>
    </row>
    <row r="2004" spans="1:14" x14ac:dyDescent="0.3">
      <c r="A2004" s="43" t="s">
        <v>465</v>
      </c>
      <c r="B2004" s="3">
        <v>45930</v>
      </c>
      <c r="C2004" s="3">
        <v>45930</v>
      </c>
      <c r="D2004" s="43" t="s">
        <v>621</v>
      </c>
      <c r="E2004" s="43" t="s">
        <v>1940</v>
      </c>
      <c r="F2004" s="43" t="s">
        <v>1942</v>
      </c>
      <c r="G2004">
        <v>60</v>
      </c>
      <c r="H2004">
        <v>60</v>
      </c>
      <c r="I2004" s="43" t="s">
        <v>1941</v>
      </c>
      <c r="J2004" s="43" t="s">
        <v>1863</v>
      </c>
      <c r="K2004" s="43" t="s">
        <v>179</v>
      </c>
      <c r="L2004" s="43" t="str">
        <f>IF(AND(Home!$A$1&gt;=Leave[[#This Row],[Start Time]],Home!$A$1&lt;=Leave[[#This Row],[End Time]]),"Aplica","No Aplica")</f>
        <v>No Aplica</v>
      </c>
      <c r="M2004" s="43" t="str">
        <f>IF(AND(Home!$A$1&gt;=Leave[[#This Row],[Start Time]],Home!$A$1&lt;=Leave[[#This Row],[End Time]]),Home!$A$1,"No Aplica")</f>
        <v>No Aplica</v>
      </c>
      <c r="N2004" s="43" t="str">
        <f>Leave[[#This Row],[User Code (Owning User) (Usuario)]]&amp;Leave[[#This Row],[fecha activa]]</f>
        <v>MIE2025200623429No Aplica</v>
      </c>
    </row>
    <row r="2005" spans="1:14" x14ac:dyDescent="0.3">
      <c r="A2005" s="43" t="s">
        <v>465</v>
      </c>
      <c r="B2005" s="3">
        <v>45924</v>
      </c>
      <c r="C2005" s="3">
        <v>45924</v>
      </c>
      <c r="D2005" s="43" t="s">
        <v>621</v>
      </c>
      <c r="E2005" s="43" t="s">
        <v>1940</v>
      </c>
      <c r="F2005" s="43" t="s">
        <v>1942</v>
      </c>
      <c r="G2005">
        <v>60</v>
      </c>
      <c r="H2005">
        <v>60</v>
      </c>
      <c r="I2005" s="43" t="s">
        <v>1941</v>
      </c>
      <c r="J2005" s="43" t="s">
        <v>1863</v>
      </c>
      <c r="K2005" s="43" t="s">
        <v>179</v>
      </c>
      <c r="L2005" s="43" t="str">
        <f>IF(AND(Home!$A$1&gt;=Leave[[#This Row],[Start Time]],Home!$A$1&lt;=Leave[[#This Row],[End Time]]),"Aplica","No Aplica")</f>
        <v>No Aplica</v>
      </c>
      <c r="M2005" s="43" t="str">
        <f>IF(AND(Home!$A$1&gt;=Leave[[#This Row],[Start Time]],Home!$A$1&lt;=Leave[[#This Row],[End Time]]),Home!$A$1,"No Aplica")</f>
        <v>No Aplica</v>
      </c>
      <c r="N2005" s="43" t="str">
        <f>Leave[[#This Row],[User Code (Owning User) (Usuario)]]&amp;Leave[[#This Row],[fecha activa]]</f>
        <v>MIE2025200623429No Aplica</v>
      </c>
    </row>
    <row r="2006" spans="1:14" x14ac:dyDescent="0.3">
      <c r="A2006" s="43" t="s">
        <v>465</v>
      </c>
      <c r="B2006" s="3">
        <v>45925</v>
      </c>
      <c r="C2006" s="3">
        <v>45925</v>
      </c>
      <c r="D2006" s="43" t="s">
        <v>469</v>
      </c>
      <c r="E2006" s="43" t="s">
        <v>1940</v>
      </c>
      <c r="F2006" s="43" t="s">
        <v>1942</v>
      </c>
      <c r="G2006">
        <v>540</v>
      </c>
      <c r="H2006">
        <v>540</v>
      </c>
      <c r="I2006" s="43" t="s">
        <v>1941</v>
      </c>
      <c r="J2006" s="43" t="s">
        <v>1863</v>
      </c>
      <c r="K2006" s="43" t="s">
        <v>179</v>
      </c>
      <c r="L2006" s="43" t="str">
        <f>IF(AND(Home!$A$1&gt;=Leave[[#This Row],[Start Time]],Home!$A$1&lt;=Leave[[#This Row],[End Time]]),"Aplica","No Aplica")</f>
        <v>No Aplica</v>
      </c>
      <c r="M2006" s="43" t="str">
        <f>IF(AND(Home!$A$1&gt;=Leave[[#This Row],[Start Time]],Home!$A$1&lt;=Leave[[#This Row],[End Time]]),Home!$A$1,"No Aplica")</f>
        <v>No Aplica</v>
      </c>
      <c r="N2006" s="43" t="str">
        <f>Leave[[#This Row],[User Code (Owning User) (Usuario)]]&amp;Leave[[#This Row],[fecha activa]]</f>
        <v>MIE2025200623429No Aplica</v>
      </c>
    </row>
    <row r="2007" spans="1:14" x14ac:dyDescent="0.3">
      <c r="A2007" s="43" t="s">
        <v>465</v>
      </c>
      <c r="B2007" s="3">
        <v>45928</v>
      </c>
      <c r="C2007" s="3">
        <v>45928</v>
      </c>
      <c r="D2007" s="43" t="s">
        <v>491</v>
      </c>
      <c r="E2007" s="43" t="s">
        <v>1940</v>
      </c>
      <c r="F2007" s="43" t="s">
        <v>1942</v>
      </c>
      <c r="G2007">
        <v>540</v>
      </c>
      <c r="H2007">
        <v>540</v>
      </c>
      <c r="I2007" s="43" t="s">
        <v>1941</v>
      </c>
      <c r="J2007" s="43" t="s">
        <v>1863</v>
      </c>
      <c r="K2007" s="43" t="s">
        <v>179</v>
      </c>
      <c r="L2007" s="43" t="str">
        <f>IF(AND(Home!$A$1&gt;=Leave[[#This Row],[Start Time]],Home!$A$1&lt;=Leave[[#This Row],[End Time]]),"Aplica","No Aplica")</f>
        <v>No Aplica</v>
      </c>
      <c r="M2007" s="43" t="str">
        <f>IF(AND(Home!$A$1&gt;=Leave[[#This Row],[Start Time]],Home!$A$1&lt;=Leave[[#This Row],[End Time]]),Home!$A$1,"No Aplica")</f>
        <v>No Aplica</v>
      </c>
      <c r="N2007" s="43" t="str">
        <f>Leave[[#This Row],[User Code (Owning User) (Usuario)]]&amp;Leave[[#This Row],[fecha activa]]</f>
        <v>MIE2025200623429No Aplica</v>
      </c>
    </row>
    <row r="2008" spans="1:14" x14ac:dyDescent="0.3">
      <c r="A2008" s="43" t="s">
        <v>465</v>
      </c>
      <c r="B2008" s="3">
        <v>45927</v>
      </c>
      <c r="C2008" s="3">
        <v>45927</v>
      </c>
      <c r="D2008" s="43" t="s">
        <v>621</v>
      </c>
      <c r="E2008" s="43" t="s">
        <v>1940</v>
      </c>
      <c r="F2008" s="43" t="s">
        <v>1942</v>
      </c>
      <c r="G2008">
        <v>60</v>
      </c>
      <c r="H2008">
        <v>60</v>
      </c>
      <c r="I2008" s="43" t="s">
        <v>1941</v>
      </c>
      <c r="J2008" s="43" t="s">
        <v>1863</v>
      </c>
      <c r="K2008" s="43" t="s">
        <v>179</v>
      </c>
      <c r="L2008" s="43" t="str">
        <f>IF(AND(Home!$A$1&gt;=Leave[[#This Row],[Start Time]],Home!$A$1&lt;=Leave[[#This Row],[End Time]]),"Aplica","No Aplica")</f>
        <v>No Aplica</v>
      </c>
      <c r="M2008" s="43" t="str">
        <f>IF(AND(Home!$A$1&gt;=Leave[[#This Row],[Start Time]],Home!$A$1&lt;=Leave[[#This Row],[End Time]]),Home!$A$1,"No Aplica")</f>
        <v>No Aplica</v>
      </c>
      <c r="N2008" s="43" t="str">
        <f>Leave[[#This Row],[User Code (Owning User) (Usuario)]]&amp;Leave[[#This Row],[fecha activa]]</f>
        <v>MIE2025200623429No Aplica</v>
      </c>
    </row>
    <row r="2009" spans="1:14" x14ac:dyDescent="0.3">
      <c r="A2009" s="43" t="s">
        <v>465</v>
      </c>
      <c r="B2009" s="3">
        <v>45926</v>
      </c>
      <c r="C2009" s="3">
        <v>45926</v>
      </c>
      <c r="D2009" s="43" t="s">
        <v>621</v>
      </c>
      <c r="E2009" s="43" t="s">
        <v>1940</v>
      </c>
      <c r="F2009" s="43" t="s">
        <v>1942</v>
      </c>
      <c r="G2009">
        <v>60</v>
      </c>
      <c r="H2009">
        <v>60</v>
      </c>
      <c r="I2009" s="43" t="s">
        <v>1941</v>
      </c>
      <c r="J2009" s="43" t="s">
        <v>1863</v>
      </c>
      <c r="K2009" s="43" t="s">
        <v>179</v>
      </c>
      <c r="L2009" s="43" t="str">
        <f>IF(AND(Home!$A$1&gt;=Leave[[#This Row],[Start Time]],Home!$A$1&lt;=Leave[[#This Row],[End Time]]),"Aplica","No Aplica")</f>
        <v>No Aplica</v>
      </c>
      <c r="M2009" s="43" t="str">
        <f>IF(AND(Home!$A$1&gt;=Leave[[#This Row],[Start Time]],Home!$A$1&lt;=Leave[[#This Row],[End Time]]),Home!$A$1,"No Aplica")</f>
        <v>No Aplica</v>
      </c>
      <c r="N2009" s="43" t="str">
        <f>Leave[[#This Row],[User Code (Owning User) (Usuario)]]&amp;Leave[[#This Row],[fecha activa]]</f>
        <v>MIE2025200623429No Aplica</v>
      </c>
    </row>
    <row r="2010" spans="1:14" x14ac:dyDescent="0.3">
      <c r="A2010" s="43" t="s">
        <v>465</v>
      </c>
      <c r="B2010" s="3">
        <v>45923</v>
      </c>
      <c r="C2010" s="3">
        <v>45923</v>
      </c>
      <c r="D2010" s="43" t="s">
        <v>621</v>
      </c>
      <c r="E2010" s="43" t="s">
        <v>1940</v>
      </c>
      <c r="F2010" s="43" t="s">
        <v>1942</v>
      </c>
      <c r="G2010">
        <v>60</v>
      </c>
      <c r="H2010">
        <v>60</v>
      </c>
      <c r="I2010" s="43" t="s">
        <v>1941</v>
      </c>
      <c r="J2010" s="43" t="s">
        <v>1863</v>
      </c>
      <c r="K2010" s="43" t="s">
        <v>179</v>
      </c>
      <c r="L2010" s="43" t="str">
        <f>IF(AND(Home!$A$1&gt;=Leave[[#This Row],[Start Time]],Home!$A$1&lt;=Leave[[#This Row],[End Time]]),"Aplica","No Aplica")</f>
        <v>No Aplica</v>
      </c>
      <c r="M2010" s="43" t="str">
        <f>IF(AND(Home!$A$1&gt;=Leave[[#This Row],[Start Time]],Home!$A$1&lt;=Leave[[#This Row],[End Time]]),Home!$A$1,"No Aplica")</f>
        <v>No Aplica</v>
      </c>
      <c r="N2010" s="43" t="str">
        <f>Leave[[#This Row],[User Code (Owning User) (Usuario)]]&amp;Leave[[#This Row],[fecha activa]]</f>
        <v>MIE2025200623429No Aplica</v>
      </c>
    </row>
    <row r="2011" spans="1:14" x14ac:dyDescent="0.3">
      <c r="A2011" s="43" t="s">
        <v>601</v>
      </c>
      <c r="B2011" s="3">
        <v>45913</v>
      </c>
      <c r="C2011" s="3">
        <v>45913</v>
      </c>
      <c r="D2011" s="43" t="s">
        <v>3427</v>
      </c>
      <c r="E2011" s="43" t="s">
        <v>1940</v>
      </c>
      <c r="F2011" s="43" t="s">
        <v>1942</v>
      </c>
      <c r="G2011">
        <v>60</v>
      </c>
      <c r="H2011">
        <v>60</v>
      </c>
      <c r="I2011" s="43" t="s">
        <v>1941</v>
      </c>
      <c r="J2011" s="43" t="s">
        <v>1863</v>
      </c>
      <c r="K2011" s="43" t="s">
        <v>179</v>
      </c>
      <c r="L2011" s="43" t="str">
        <f>IF(AND(Home!$A$1&gt;=Leave[[#This Row],[Start Time]],Home!$A$1&lt;=Leave[[#This Row],[End Time]]),"Aplica","No Aplica")</f>
        <v>No Aplica</v>
      </c>
      <c r="M2011" s="43" t="str">
        <f>IF(AND(Home!$A$1&gt;=Leave[[#This Row],[Start Time]],Home!$A$1&lt;=Leave[[#This Row],[End Time]]),Home!$A$1,"No Aplica")</f>
        <v>No Aplica</v>
      </c>
      <c r="N2011" s="43" t="str">
        <f>Leave[[#This Row],[User Code (Owning User) (Usuario)]]&amp;Leave[[#This Row],[fecha activa]]</f>
        <v>MIE2025200623429No Aplica</v>
      </c>
    </row>
    <row r="2012" spans="1:14" x14ac:dyDescent="0.3">
      <c r="A2012" s="43" t="s">
        <v>476</v>
      </c>
      <c r="B2012" s="3">
        <v>45921</v>
      </c>
      <c r="C2012" s="3">
        <v>45921</v>
      </c>
      <c r="D2012" s="43" t="s">
        <v>491</v>
      </c>
      <c r="E2012" s="43" t="s">
        <v>1940</v>
      </c>
      <c r="F2012" s="43" t="s">
        <v>1942</v>
      </c>
      <c r="G2012">
        <v>240</v>
      </c>
      <c r="H2012">
        <v>240</v>
      </c>
      <c r="I2012" s="43" t="s">
        <v>1941</v>
      </c>
      <c r="J2012" s="43" t="s">
        <v>1863</v>
      </c>
      <c r="K2012" s="43" t="s">
        <v>179</v>
      </c>
      <c r="L2012" s="43" t="str">
        <f>IF(AND(Home!$A$1&gt;=Leave[[#This Row],[Start Time]],Home!$A$1&lt;=Leave[[#This Row],[End Time]]),"Aplica","No Aplica")</f>
        <v>No Aplica</v>
      </c>
      <c r="M2012" s="43" t="str">
        <f>IF(AND(Home!$A$1&gt;=Leave[[#This Row],[Start Time]],Home!$A$1&lt;=Leave[[#This Row],[End Time]]),Home!$A$1,"No Aplica")</f>
        <v>No Aplica</v>
      </c>
      <c r="N2012" s="43" t="str">
        <f>Leave[[#This Row],[User Code (Owning User) (Usuario)]]&amp;Leave[[#This Row],[fecha activa]]</f>
        <v>MIE2025200623429No Aplica</v>
      </c>
    </row>
    <row r="2013" spans="1:14" x14ac:dyDescent="0.3">
      <c r="A2013" s="43" t="s">
        <v>465</v>
      </c>
      <c r="B2013" s="3">
        <v>45917</v>
      </c>
      <c r="C2013" s="3">
        <v>45917</v>
      </c>
      <c r="D2013" s="43" t="s">
        <v>621</v>
      </c>
      <c r="E2013" s="43" t="s">
        <v>1940</v>
      </c>
      <c r="F2013" s="43" t="s">
        <v>1942</v>
      </c>
      <c r="G2013">
        <v>120</v>
      </c>
      <c r="H2013">
        <v>120</v>
      </c>
      <c r="I2013" s="43" t="s">
        <v>1941</v>
      </c>
      <c r="J2013" s="43" t="s">
        <v>1863</v>
      </c>
      <c r="K2013" s="43" t="s">
        <v>179</v>
      </c>
      <c r="L2013" s="43" t="str">
        <f>IF(AND(Home!$A$1&gt;=Leave[[#This Row],[Start Time]],Home!$A$1&lt;=Leave[[#This Row],[End Time]]),"Aplica","No Aplica")</f>
        <v>No Aplica</v>
      </c>
      <c r="M2013" s="43" t="str">
        <f>IF(AND(Home!$A$1&gt;=Leave[[#This Row],[Start Time]],Home!$A$1&lt;=Leave[[#This Row],[End Time]]),Home!$A$1,"No Aplica")</f>
        <v>No Aplica</v>
      </c>
      <c r="N2013" s="43" t="str">
        <f>Leave[[#This Row],[User Code (Owning User) (Usuario)]]&amp;Leave[[#This Row],[fecha activa]]</f>
        <v>MIE2025200623429No Aplica</v>
      </c>
    </row>
    <row r="2014" spans="1:14" x14ac:dyDescent="0.3">
      <c r="A2014" s="43" t="s">
        <v>465</v>
      </c>
      <c r="B2014" s="3">
        <v>45916</v>
      </c>
      <c r="C2014" s="3">
        <v>45916</v>
      </c>
      <c r="D2014" s="43" t="s">
        <v>2470</v>
      </c>
      <c r="E2014" s="43" t="s">
        <v>1940</v>
      </c>
      <c r="F2014" s="43" t="s">
        <v>1942</v>
      </c>
      <c r="G2014">
        <v>120</v>
      </c>
      <c r="H2014">
        <v>120</v>
      </c>
      <c r="I2014" s="43" t="s">
        <v>1941</v>
      </c>
      <c r="J2014" s="43" t="s">
        <v>1863</v>
      </c>
      <c r="K2014" s="43" t="s">
        <v>179</v>
      </c>
      <c r="L2014" s="43" t="str">
        <f>IF(AND(Home!$A$1&gt;=Leave[[#This Row],[Start Time]],Home!$A$1&lt;=Leave[[#This Row],[End Time]]),"Aplica","No Aplica")</f>
        <v>No Aplica</v>
      </c>
      <c r="M2014" s="43" t="str">
        <f>IF(AND(Home!$A$1&gt;=Leave[[#This Row],[Start Time]],Home!$A$1&lt;=Leave[[#This Row],[End Time]]),Home!$A$1,"No Aplica")</f>
        <v>No Aplica</v>
      </c>
      <c r="N2014" s="43" t="str">
        <f>Leave[[#This Row],[User Code (Owning User) (Usuario)]]&amp;Leave[[#This Row],[fecha activa]]</f>
        <v>MIE2025200623429No Aplica</v>
      </c>
    </row>
    <row r="2015" spans="1:14" x14ac:dyDescent="0.3">
      <c r="A2015" s="43" t="s">
        <v>465</v>
      </c>
      <c r="B2015" s="3">
        <v>45914</v>
      </c>
      <c r="C2015" s="3">
        <v>45914</v>
      </c>
      <c r="D2015" s="43" t="s">
        <v>491</v>
      </c>
      <c r="E2015" s="43" t="s">
        <v>1940</v>
      </c>
      <c r="F2015" s="43" t="s">
        <v>1942</v>
      </c>
      <c r="G2015">
        <v>540</v>
      </c>
      <c r="H2015">
        <v>540</v>
      </c>
      <c r="I2015" s="43" t="s">
        <v>1941</v>
      </c>
      <c r="J2015" s="43" t="s">
        <v>1863</v>
      </c>
      <c r="K2015" s="43" t="s">
        <v>179</v>
      </c>
      <c r="L2015" s="43" t="str">
        <f>IF(AND(Home!$A$1&gt;=Leave[[#This Row],[Start Time]],Home!$A$1&lt;=Leave[[#This Row],[End Time]]),"Aplica","No Aplica")</f>
        <v>No Aplica</v>
      </c>
      <c r="M2015" s="43" t="str">
        <f>IF(AND(Home!$A$1&gt;=Leave[[#This Row],[Start Time]],Home!$A$1&lt;=Leave[[#This Row],[End Time]]),Home!$A$1,"No Aplica")</f>
        <v>No Aplica</v>
      </c>
      <c r="N2015" s="43" t="str">
        <f>Leave[[#This Row],[User Code (Owning User) (Usuario)]]&amp;Leave[[#This Row],[fecha activa]]</f>
        <v>MIE2025200623429No Aplica</v>
      </c>
    </row>
    <row r="2016" spans="1:14" x14ac:dyDescent="0.3">
      <c r="A2016" s="43" t="s">
        <v>465</v>
      </c>
      <c r="B2016" s="3">
        <v>45911</v>
      </c>
      <c r="C2016" s="3">
        <v>45911</v>
      </c>
      <c r="D2016" s="43" t="s">
        <v>712</v>
      </c>
      <c r="E2016" s="43" t="s">
        <v>1940</v>
      </c>
      <c r="F2016" s="43" t="s">
        <v>1942</v>
      </c>
      <c r="G2016">
        <v>120</v>
      </c>
      <c r="H2016">
        <v>120</v>
      </c>
      <c r="I2016" s="43" t="s">
        <v>1941</v>
      </c>
      <c r="J2016" s="43" t="s">
        <v>1863</v>
      </c>
      <c r="K2016" s="43" t="s">
        <v>179</v>
      </c>
      <c r="L2016" s="43" t="str">
        <f>IF(AND(Home!$A$1&gt;=Leave[[#This Row],[Start Time]],Home!$A$1&lt;=Leave[[#This Row],[End Time]]),"Aplica","No Aplica")</f>
        <v>No Aplica</v>
      </c>
      <c r="M2016" s="43" t="str">
        <f>IF(AND(Home!$A$1&gt;=Leave[[#This Row],[Start Time]],Home!$A$1&lt;=Leave[[#This Row],[End Time]]),Home!$A$1,"No Aplica")</f>
        <v>No Aplica</v>
      </c>
      <c r="N2016" s="43" t="str">
        <f>Leave[[#This Row],[User Code (Owning User) (Usuario)]]&amp;Leave[[#This Row],[fecha activa]]</f>
        <v>MIE2025200623429No Aplica</v>
      </c>
    </row>
    <row r="2017" spans="1:14" x14ac:dyDescent="0.3">
      <c r="A2017" s="43" t="s">
        <v>465</v>
      </c>
      <c r="B2017" s="3">
        <v>45910</v>
      </c>
      <c r="C2017" s="3">
        <v>45910</v>
      </c>
      <c r="D2017" s="43" t="s">
        <v>712</v>
      </c>
      <c r="E2017" s="43" t="s">
        <v>1940</v>
      </c>
      <c r="F2017" s="43" t="s">
        <v>1942</v>
      </c>
      <c r="G2017">
        <v>120</v>
      </c>
      <c r="H2017">
        <v>120</v>
      </c>
      <c r="I2017" s="43" t="s">
        <v>1941</v>
      </c>
      <c r="J2017" s="43" t="s">
        <v>1863</v>
      </c>
      <c r="K2017" s="43" t="s">
        <v>179</v>
      </c>
      <c r="L2017" s="43" t="str">
        <f>IF(AND(Home!$A$1&gt;=Leave[[#This Row],[Start Time]],Home!$A$1&lt;=Leave[[#This Row],[End Time]]),"Aplica","No Aplica")</f>
        <v>No Aplica</v>
      </c>
      <c r="M2017" s="43" t="str">
        <f>IF(AND(Home!$A$1&gt;=Leave[[#This Row],[Start Time]],Home!$A$1&lt;=Leave[[#This Row],[End Time]]),Home!$A$1,"No Aplica")</f>
        <v>No Aplica</v>
      </c>
      <c r="N2017" s="43" t="str">
        <f>Leave[[#This Row],[User Code (Owning User) (Usuario)]]&amp;Leave[[#This Row],[fecha activa]]</f>
        <v>MIE2025200623429No Aplica</v>
      </c>
    </row>
    <row r="2018" spans="1:14" x14ac:dyDescent="0.3">
      <c r="A2018" s="43" t="s">
        <v>465</v>
      </c>
      <c r="B2018" s="3">
        <v>45909</v>
      </c>
      <c r="C2018" s="3">
        <v>45909</v>
      </c>
      <c r="D2018" s="43" t="s">
        <v>2279</v>
      </c>
      <c r="E2018" s="43" t="s">
        <v>1940</v>
      </c>
      <c r="F2018" s="43" t="s">
        <v>1942</v>
      </c>
      <c r="G2018">
        <v>540</v>
      </c>
      <c r="H2018">
        <v>540</v>
      </c>
      <c r="I2018" s="43" t="s">
        <v>1941</v>
      </c>
      <c r="J2018" s="43" t="s">
        <v>1863</v>
      </c>
      <c r="K2018" s="43" t="s">
        <v>179</v>
      </c>
      <c r="L2018" s="43" t="str">
        <f>IF(AND(Home!$A$1&gt;=Leave[[#This Row],[Start Time]],Home!$A$1&lt;=Leave[[#This Row],[End Time]]),"Aplica","No Aplica")</f>
        <v>No Aplica</v>
      </c>
      <c r="M2018" s="43" t="str">
        <f>IF(AND(Home!$A$1&gt;=Leave[[#This Row],[Start Time]],Home!$A$1&lt;=Leave[[#This Row],[End Time]]),Home!$A$1,"No Aplica")</f>
        <v>No Aplica</v>
      </c>
      <c r="N2018" s="43" t="str">
        <f>Leave[[#This Row],[User Code (Owning User) (Usuario)]]&amp;Leave[[#This Row],[fecha activa]]</f>
        <v>MIE2025200623429No Aplica</v>
      </c>
    </row>
    <row r="2019" spans="1:14" x14ac:dyDescent="0.3">
      <c r="A2019" s="43" t="s">
        <v>476</v>
      </c>
      <c r="B2019" s="3">
        <v>45907</v>
      </c>
      <c r="C2019" s="3">
        <v>45907</v>
      </c>
      <c r="D2019" s="43" t="s">
        <v>491</v>
      </c>
      <c r="E2019" s="43" t="s">
        <v>1940</v>
      </c>
      <c r="F2019" s="43" t="s">
        <v>1942</v>
      </c>
      <c r="G2019">
        <v>240</v>
      </c>
      <c r="H2019">
        <v>240</v>
      </c>
      <c r="I2019" s="43" t="s">
        <v>1941</v>
      </c>
      <c r="J2019" s="43" t="s">
        <v>1863</v>
      </c>
      <c r="K2019" s="43" t="s">
        <v>179</v>
      </c>
      <c r="L2019" s="43" t="str">
        <f>IF(AND(Home!$A$1&gt;=Leave[[#This Row],[Start Time]],Home!$A$1&lt;=Leave[[#This Row],[End Time]]),"Aplica","No Aplica")</f>
        <v>No Aplica</v>
      </c>
      <c r="M2019" s="43" t="str">
        <f>IF(AND(Home!$A$1&gt;=Leave[[#This Row],[Start Time]],Home!$A$1&lt;=Leave[[#This Row],[End Time]]),Home!$A$1,"No Aplica")</f>
        <v>No Aplica</v>
      </c>
      <c r="N2019" s="43" t="str">
        <f>Leave[[#This Row],[User Code (Owning User) (Usuario)]]&amp;Leave[[#This Row],[fecha activa]]</f>
        <v>MIE2025200623429No Aplica</v>
      </c>
    </row>
    <row r="2020" spans="1:14" x14ac:dyDescent="0.3">
      <c r="A2020" s="43" t="s">
        <v>465</v>
      </c>
      <c r="B2020" s="3">
        <v>45902</v>
      </c>
      <c r="C2020" s="3">
        <v>45902</v>
      </c>
      <c r="D2020" s="43" t="s">
        <v>2470</v>
      </c>
      <c r="E2020" s="43" t="s">
        <v>1940</v>
      </c>
      <c r="F2020" s="43" t="s">
        <v>1942</v>
      </c>
      <c r="G2020">
        <v>120</v>
      </c>
      <c r="H2020">
        <v>120</v>
      </c>
      <c r="I2020" s="43" t="s">
        <v>1941</v>
      </c>
      <c r="J2020" s="43" t="s">
        <v>1863</v>
      </c>
      <c r="K2020" s="43" t="s">
        <v>179</v>
      </c>
      <c r="L2020" s="43" t="str">
        <f>IF(AND(Home!$A$1&gt;=Leave[[#This Row],[Start Time]],Home!$A$1&lt;=Leave[[#This Row],[End Time]]),"Aplica","No Aplica")</f>
        <v>No Aplica</v>
      </c>
      <c r="M2020" s="43" t="str">
        <f>IF(AND(Home!$A$1&gt;=Leave[[#This Row],[Start Time]],Home!$A$1&lt;=Leave[[#This Row],[End Time]]),Home!$A$1,"No Aplica")</f>
        <v>No Aplica</v>
      </c>
      <c r="N2020" s="43" t="str">
        <f>Leave[[#This Row],[User Code (Owning User) (Usuario)]]&amp;Leave[[#This Row],[fecha activa]]</f>
        <v>MIE2025200623429No Aplica</v>
      </c>
    </row>
    <row r="2021" spans="1:14" x14ac:dyDescent="0.3">
      <c r="A2021" s="43" t="s">
        <v>465</v>
      </c>
      <c r="B2021" s="3">
        <v>45904</v>
      </c>
      <c r="C2021" s="3">
        <v>45904</v>
      </c>
      <c r="D2021" s="43" t="s">
        <v>2017</v>
      </c>
      <c r="E2021" s="43" t="s">
        <v>1940</v>
      </c>
      <c r="F2021" s="43" t="s">
        <v>1942</v>
      </c>
      <c r="G2021">
        <v>120</v>
      </c>
      <c r="H2021">
        <v>120</v>
      </c>
      <c r="I2021" s="43" t="s">
        <v>1941</v>
      </c>
      <c r="J2021" s="43" t="s">
        <v>1863</v>
      </c>
      <c r="K2021" s="43" t="s">
        <v>179</v>
      </c>
      <c r="L2021" s="43" t="str">
        <f>IF(AND(Home!$A$1&gt;=Leave[[#This Row],[Start Time]],Home!$A$1&lt;=Leave[[#This Row],[End Time]]),"Aplica","No Aplica")</f>
        <v>No Aplica</v>
      </c>
      <c r="M2021" s="43" t="str">
        <f>IF(AND(Home!$A$1&gt;=Leave[[#This Row],[Start Time]],Home!$A$1&lt;=Leave[[#This Row],[End Time]]),Home!$A$1,"No Aplica")</f>
        <v>No Aplica</v>
      </c>
      <c r="N2021" s="43" t="str">
        <f>Leave[[#This Row],[User Code (Owning User) (Usuario)]]&amp;Leave[[#This Row],[fecha activa]]</f>
        <v>MIE2025200623429No Aplica</v>
      </c>
    </row>
    <row r="2022" spans="1:14" x14ac:dyDescent="0.3">
      <c r="A2022" s="43" t="s">
        <v>465</v>
      </c>
      <c r="B2022" s="3">
        <v>45903</v>
      </c>
      <c r="C2022" s="3">
        <v>45903</v>
      </c>
      <c r="D2022" s="43" t="s">
        <v>469</v>
      </c>
      <c r="E2022" s="43" t="s">
        <v>1940</v>
      </c>
      <c r="F2022" s="43" t="s">
        <v>1942</v>
      </c>
      <c r="G2022">
        <v>540</v>
      </c>
      <c r="H2022">
        <v>540</v>
      </c>
      <c r="I2022" s="43" t="s">
        <v>1941</v>
      </c>
      <c r="J2022" s="43" t="s">
        <v>1863</v>
      </c>
      <c r="K2022" s="43" t="s">
        <v>179</v>
      </c>
      <c r="L2022" s="43" t="str">
        <f>IF(AND(Home!$A$1&gt;=Leave[[#This Row],[Start Time]],Home!$A$1&lt;=Leave[[#This Row],[End Time]]),"Aplica","No Aplica")</f>
        <v>No Aplica</v>
      </c>
      <c r="M2022" s="43" t="str">
        <f>IF(AND(Home!$A$1&gt;=Leave[[#This Row],[Start Time]],Home!$A$1&lt;=Leave[[#This Row],[End Time]]),Home!$A$1,"No Aplica")</f>
        <v>No Aplica</v>
      </c>
      <c r="N2022" s="43" t="str">
        <f>Leave[[#This Row],[User Code (Owning User) (Usuario)]]&amp;Leave[[#This Row],[fecha activa]]</f>
        <v>MIE2025200623429No Aplica</v>
      </c>
    </row>
    <row r="2023" spans="1:14" x14ac:dyDescent="0.3">
      <c r="A2023" s="43" t="s">
        <v>465</v>
      </c>
      <c r="B2023" s="3">
        <v>45913</v>
      </c>
      <c r="C2023" s="3">
        <v>45913</v>
      </c>
      <c r="D2023" s="43" t="s">
        <v>3428</v>
      </c>
      <c r="E2023" s="43" t="s">
        <v>39</v>
      </c>
      <c r="F2023" s="43" t="s">
        <v>40</v>
      </c>
      <c r="G2023">
        <v>540</v>
      </c>
      <c r="H2023">
        <v>540</v>
      </c>
      <c r="I2023" s="43" t="s">
        <v>956</v>
      </c>
      <c r="J2023" s="43" t="s">
        <v>1990</v>
      </c>
      <c r="K2023" s="43" t="s">
        <v>178</v>
      </c>
      <c r="L2023" s="43" t="str">
        <f>IF(AND(Home!$A$1&gt;=Leave[[#This Row],[Start Time]],Home!$A$1&lt;=Leave[[#This Row],[End Time]]),"Aplica","No Aplica")</f>
        <v>No Aplica</v>
      </c>
      <c r="M2023" s="43" t="str">
        <f>IF(AND(Home!$A$1&gt;=Leave[[#This Row],[Start Time]],Home!$A$1&lt;=Leave[[#This Row],[End Time]]),Home!$A$1,"No Aplica")</f>
        <v>No Aplica</v>
      </c>
      <c r="N2023" s="43" t="str">
        <f>Leave[[#This Row],[User Code (Owning User) (Usuario)]]&amp;Leave[[#This Row],[fecha activa]]</f>
        <v>MIE202224109223No Aplica</v>
      </c>
    </row>
    <row r="2024" spans="1:14" x14ac:dyDescent="0.3">
      <c r="A2024" s="43" t="s">
        <v>465</v>
      </c>
      <c r="B2024" s="3">
        <v>45911</v>
      </c>
      <c r="C2024" s="3">
        <v>45911</v>
      </c>
      <c r="D2024" s="43" t="s">
        <v>3322</v>
      </c>
      <c r="E2024" s="43" t="s">
        <v>39</v>
      </c>
      <c r="F2024" s="43" t="s">
        <v>40</v>
      </c>
      <c r="G2024">
        <v>660</v>
      </c>
      <c r="H2024">
        <v>540</v>
      </c>
      <c r="I2024" s="43" t="s">
        <v>956</v>
      </c>
      <c r="J2024" s="43" t="s">
        <v>1990</v>
      </c>
      <c r="K2024" s="43" t="s">
        <v>178</v>
      </c>
      <c r="L2024" s="43" t="str">
        <f>IF(AND(Home!$A$1&gt;=Leave[[#This Row],[Start Time]],Home!$A$1&lt;=Leave[[#This Row],[End Time]]),"Aplica","No Aplica")</f>
        <v>No Aplica</v>
      </c>
      <c r="M2024" s="43" t="str">
        <f>IF(AND(Home!$A$1&gt;=Leave[[#This Row],[Start Time]],Home!$A$1&lt;=Leave[[#This Row],[End Time]]),Home!$A$1,"No Aplica")</f>
        <v>No Aplica</v>
      </c>
      <c r="N2024" s="43" t="str">
        <f>Leave[[#This Row],[User Code (Owning User) (Usuario)]]&amp;Leave[[#This Row],[fecha activa]]</f>
        <v>MIE202224109223No Aplica</v>
      </c>
    </row>
    <row r="2025" spans="1:14" x14ac:dyDescent="0.3">
      <c r="A2025" s="43" t="s">
        <v>468</v>
      </c>
      <c r="B2025" s="3">
        <v>45921</v>
      </c>
      <c r="C2025" s="3">
        <v>45921</v>
      </c>
      <c r="D2025" s="43" t="s">
        <v>469</v>
      </c>
      <c r="E2025" s="43" t="s">
        <v>39</v>
      </c>
      <c r="F2025" s="43" t="s">
        <v>40</v>
      </c>
      <c r="G2025">
        <v>540</v>
      </c>
      <c r="H2025">
        <v>540</v>
      </c>
      <c r="I2025" s="43" t="s">
        <v>956</v>
      </c>
      <c r="J2025" s="43" t="s">
        <v>1990</v>
      </c>
      <c r="K2025" s="43" t="s">
        <v>178</v>
      </c>
      <c r="L2025" s="43" t="str">
        <f>IF(AND(Home!$A$1&gt;=Leave[[#This Row],[Start Time]],Home!$A$1&lt;=Leave[[#This Row],[End Time]]),"Aplica","No Aplica")</f>
        <v>No Aplica</v>
      </c>
      <c r="M2025" s="43" t="str">
        <f>IF(AND(Home!$A$1&gt;=Leave[[#This Row],[Start Time]],Home!$A$1&lt;=Leave[[#This Row],[End Time]]),Home!$A$1,"No Aplica")</f>
        <v>No Aplica</v>
      </c>
      <c r="N2025" s="43" t="str">
        <f>Leave[[#This Row],[User Code (Owning User) (Usuario)]]&amp;Leave[[#This Row],[fecha activa]]</f>
        <v>MIE202224109223No Aplica</v>
      </c>
    </row>
    <row r="2026" spans="1:14" x14ac:dyDescent="0.3">
      <c r="A2026" s="43" t="s">
        <v>466</v>
      </c>
      <c r="B2026" s="3">
        <v>45920</v>
      </c>
      <c r="C2026" s="3">
        <v>45920</v>
      </c>
      <c r="D2026" s="43" t="s">
        <v>3211</v>
      </c>
      <c r="E2026" s="43" t="s">
        <v>39</v>
      </c>
      <c r="F2026" s="43" t="s">
        <v>40</v>
      </c>
      <c r="G2026">
        <v>300</v>
      </c>
      <c r="H2026">
        <v>300</v>
      </c>
      <c r="I2026" s="43" t="s">
        <v>956</v>
      </c>
      <c r="J2026" s="43" t="s">
        <v>1990</v>
      </c>
      <c r="K2026" s="43" t="s">
        <v>178</v>
      </c>
      <c r="L2026" s="43" t="str">
        <f>IF(AND(Home!$A$1&gt;=Leave[[#This Row],[Start Time]],Home!$A$1&lt;=Leave[[#This Row],[End Time]]),"Aplica","No Aplica")</f>
        <v>No Aplica</v>
      </c>
      <c r="M2026" s="43" t="str">
        <f>IF(AND(Home!$A$1&gt;=Leave[[#This Row],[Start Time]],Home!$A$1&lt;=Leave[[#This Row],[End Time]]),Home!$A$1,"No Aplica")</f>
        <v>No Aplica</v>
      </c>
      <c r="N2026" s="43" t="str">
        <f>Leave[[#This Row],[User Code (Owning User) (Usuario)]]&amp;Leave[[#This Row],[fecha activa]]</f>
        <v>MIE202224109223No Aplica</v>
      </c>
    </row>
    <row r="2027" spans="1:14" x14ac:dyDescent="0.3">
      <c r="A2027" s="43" t="s">
        <v>466</v>
      </c>
      <c r="B2027" s="3">
        <v>45919</v>
      </c>
      <c r="C2027" s="3">
        <v>45919</v>
      </c>
      <c r="D2027" s="43" t="s">
        <v>3211</v>
      </c>
      <c r="E2027" s="43" t="s">
        <v>39</v>
      </c>
      <c r="F2027" s="43" t="s">
        <v>40</v>
      </c>
      <c r="G2027">
        <v>540</v>
      </c>
      <c r="H2027">
        <v>540</v>
      </c>
      <c r="I2027" s="43" t="s">
        <v>956</v>
      </c>
      <c r="J2027" s="43" t="s">
        <v>1990</v>
      </c>
      <c r="K2027" s="43" t="s">
        <v>178</v>
      </c>
      <c r="L2027" s="43" t="str">
        <f>IF(AND(Home!$A$1&gt;=Leave[[#This Row],[Start Time]],Home!$A$1&lt;=Leave[[#This Row],[End Time]]),"Aplica","No Aplica")</f>
        <v>No Aplica</v>
      </c>
      <c r="M2027" s="43" t="str">
        <f>IF(AND(Home!$A$1&gt;=Leave[[#This Row],[Start Time]],Home!$A$1&lt;=Leave[[#This Row],[End Time]]),Home!$A$1,"No Aplica")</f>
        <v>No Aplica</v>
      </c>
      <c r="N2027" s="43" t="str">
        <f>Leave[[#This Row],[User Code (Owning User) (Usuario)]]&amp;Leave[[#This Row],[fecha activa]]</f>
        <v>MIE202224109223No Aplica</v>
      </c>
    </row>
    <row r="2028" spans="1:14" x14ac:dyDescent="0.3">
      <c r="A2028" s="43" t="s">
        <v>466</v>
      </c>
      <c r="B2028" s="3">
        <v>45918</v>
      </c>
      <c r="C2028" s="3">
        <v>45918</v>
      </c>
      <c r="D2028" s="43" t="s">
        <v>3211</v>
      </c>
      <c r="E2028" s="43" t="s">
        <v>39</v>
      </c>
      <c r="F2028" s="43" t="s">
        <v>40</v>
      </c>
      <c r="G2028">
        <v>540</v>
      </c>
      <c r="H2028">
        <v>540</v>
      </c>
      <c r="I2028" s="43" t="s">
        <v>956</v>
      </c>
      <c r="J2028" s="43" t="s">
        <v>1990</v>
      </c>
      <c r="K2028" s="43" t="s">
        <v>178</v>
      </c>
      <c r="L2028" s="43" t="str">
        <f>IF(AND(Home!$A$1&gt;=Leave[[#This Row],[Start Time]],Home!$A$1&lt;=Leave[[#This Row],[End Time]]),"Aplica","No Aplica")</f>
        <v>No Aplica</v>
      </c>
      <c r="M2028" s="43" t="str">
        <f>IF(AND(Home!$A$1&gt;=Leave[[#This Row],[Start Time]],Home!$A$1&lt;=Leave[[#This Row],[End Time]]),Home!$A$1,"No Aplica")</f>
        <v>No Aplica</v>
      </c>
      <c r="N2028" s="43" t="str">
        <f>Leave[[#This Row],[User Code (Owning User) (Usuario)]]&amp;Leave[[#This Row],[fecha activa]]</f>
        <v>MIE202224109223No Aplica</v>
      </c>
    </row>
    <row r="2029" spans="1:14" x14ac:dyDescent="0.3">
      <c r="A2029" s="43" t="s">
        <v>466</v>
      </c>
      <c r="B2029" s="3">
        <v>45917</v>
      </c>
      <c r="C2029" s="3">
        <v>45917</v>
      </c>
      <c r="D2029" s="43" t="s">
        <v>3211</v>
      </c>
      <c r="E2029" s="43" t="s">
        <v>39</v>
      </c>
      <c r="F2029" s="43" t="s">
        <v>40</v>
      </c>
      <c r="G2029">
        <v>540</v>
      </c>
      <c r="H2029">
        <v>540</v>
      </c>
      <c r="I2029" s="43" t="s">
        <v>956</v>
      </c>
      <c r="J2029" s="43" t="s">
        <v>1990</v>
      </c>
      <c r="K2029" s="43" t="s">
        <v>178</v>
      </c>
      <c r="L2029" s="43" t="str">
        <f>IF(AND(Home!$A$1&gt;=Leave[[#This Row],[Start Time]],Home!$A$1&lt;=Leave[[#This Row],[End Time]]),"Aplica","No Aplica")</f>
        <v>No Aplica</v>
      </c>
      <c r="M2029" s="43" t="str">
        <f>IF(AND(Home!$A$1&gt;=Leave[[#This Row],[Start Time]],Home!$A$1&lt;=Leave[[#This Row],[End Time]]),Home!$A$1,"No Aplica")</f>
        <v>No Aplica</v>
      </c>
      <c r="N2029" s="43" t="str">
        <f>Leave[[#This Row],[User Code (Owning User) (Usuario)]]&amp;Leave[[#This Row],[fecha activa]]</f>
        <v>MIE202224109223No Aplica</v>
      </c>
    </row>
    <row r="2030" spans="1:14" x14ac:dyDescent="0.3">
      <c r="A2030" s="43" t="s">
        <v>466</v>
      </c>
      <c r="B2030" s="3">
        <v>45916</v>
      </c>
      <c r="C2030" s="3">
        <v>45916</v>
      </c>
      <c r="D2030" s="43" t="s">
        <v>3211</v>
      </c>
      <c r="E2030" s="43" t="s">
        <v>39</v>
      </c>
      <c r="F2030" s="43" t="s">
        <v>40</v>
      </c>
      <c r="G2030">
        <v>540</v>
      </c>
      <c r="H2030">
        <v>540</v>
      </c>
      <c r="I2030" s="43" t="s">
        <v>956</v>
      </c>
      <c r="J2030" s="43" t="s">
        <v>1990</v>
      </c>
      <c r="K2030" s="43" t="s">
        <v>178</v>
      </c>
      <c r="L2030" s="43" t="str">
        <f>IF(AND(Home!$A$1&gt;=Leave[[#This Row],[Start Time]],Home!$A$1&lt;=Leave[[#This Row],[End Time]]),"Aplica","No Aplica")</f>
        <v>No Aplica</v>
      </c>
      <c r="M2030" s="43" t="str">
        <f>IF(AND(Home!$A$1&gt;=Leave[[#This Row],[Start Time]],Home!$A$1&lt;=Leave[[#This Row],[End Time]]),Home!$A$1,"No Aplica")</f>
        <v>No Aplica</v>
      </c>
      <c r="N2030" s="43" t="str">
        <f>Leave[[#This Row],[User Code (Owning User) (Usuario)]]&amp;Leave[[#This Row],[fecha activa]]</f>
        <v>MIE202224109223No Aplica</v>
      </c>
    </row>
    <row r="2031" spans="1:14" x14ac:dyDescent="0.3">
      <c r="A2031" s="43" t="s">
        <v>466</v>
      </c>
      <c r="B2031" s="3">
        <v>45915</v>
      </c>
      <c r="C2031" s="3">
        <v>45915</v>
      </c>
      <c r="D2031" s="43" t="s">
        <v>3212</v>
      </c>
      <c r="E2031" s="43" t="s">
        <v>39</v>
      </c>
      <c r="F2031" s="43" t="s">
        <v>40</v>
      </c>
      <c r="G2031">
        <v>540</v>
      </c>
      <c r="H2031">
        <v>540</v>
      </c>
      <c r="I2031" s="43" t="s">
        <v>956</v>
      </c>
      <c r="J2031" s="43" t="s">
        <v>1990</v>
      </c>
      <c r="K2031" s="43" t="s">
        <v>178</v>
      </c>
      <c r="L2031" s="43" t="str">
        <f>IF(AND(Home!$A$1&gt;=Leave[[#This Row],[Start Time]],Home!$A$1&lt;=Leave[[#This Row],[End Time]]),"Aplica","No Aplica")</f>
        <v>No Aplica</v>
      </c>
      <c r="M2031" s="43" t="str">
        <f>IF(AND(Home!$A$1&gt;=Leave[[#This Row],[Start Time]],Home!$A$1&lt;=Leave[[#This Row],[End Time]]),Home!$A$1,"No Aplica")</f>
        <v>No Aplica</v>
      </c>
      <c r="N2031" s="43" t="str">
        <f>Leave[[#This Row],[User Code (Owning User) (Usuario)]]&amp;Leave[[#This Row],[fecha activa]]</f>
        <v>MIE202224109223No Aplica</v>
      </c>
    </row>
    <row r="2032" spans="1:14" x14ac:dyDescent="0.3">
      <c r="A2032" s="43" t="s">
        <v>468</v>
      </c>
      <c r="B2032" s="3">
        <v>45914</v>
      </c>
      <c r="C2032" s="3">
        <v>45914</v>
      </c>
      <c r="D2032" s="43" t="s">
        <v>469</v>
      </c>
      <c r="E2032" s="43" t="s">
        <v>39</v>
      </c>
      <c r="F2032" s="43" t="s">
        <v>40</v>
      </c>
      <c r="G2032">
        <v>540</v>
      </c>
      <c r="H2032">
        <v>540</v>
      </c>
      <c r="I2032" s="43" t="s">
        <v>956</v>
      </c>
      <c r="J2032" s="43" t="s">
        <v>1990</v>
      </c>
      <c r="K2032" s="43" t="s">
        <v>178</v>
      </c>
      <c r="L2032" s="43" t="str">
        <f>IF(AND(Home!$A$1&gt;=Leave[[#This Row],[Start Time]],Home!$A$1&lt;=Leave[[#This Row],[End Time]]),"Aplica","No Aplica")</f>
        <v>No Aplica</v>
      </c>
      <c r="M2032" s="43" t="str">
        <f>IF(AND(Home!$A$1&gt;=Leave[[#This Row],[Start Time]],Home!$A$1&lt;=Leave[[#This Row],[End Time]]),Home!$A$1,"No Aplica")</f>
        <v>No Aplica</v>
      </c>
      <c r="N2032" s="43" t="str">
        <f>Leave[[#This Row],[User Code (Owning User) (Usuario)]]&amp;Leave[[#This Row],[fecha activa]]</f>
        <v>MIE202224109223No Aplica</v>
      </c>
    </row>
    <row r="2033" spans="1:14" x14ac:dyDescent="0.3">
      <c r="A2033" s="43" t="s">
        <v>468</v>
      </c>
      <c r="B2033" s="3">
        <v>45907</v>
      </c>
      <c r="C2033" s="3">
        <v>45907</v>
      </c>
      <c r="D2033" s="43" t="s">
        <v>469</v>
      </c>
      <c r="E2033" s="43" t="s">
        <v>39</v>
      </c>
      <c r="F2033" s="43" t="s">
        <v>40</v>
      </c>
      <c r="G2033">
        <v>540</v>
      </c>
      <c r="H2033">
        <v>540</v>
      </c>
      <c r="I2033" s="43" t="s">
        <v>956</v>
      </c>
      <c r="J2033" s="43" t="s">
        <v>1990</v>
      </c>
      <c r="K2033" s="43" t="s">
        <v>178</v>
      </c>
      <c r="L2033" s="43" t="str">
        <f>IF(AND(Home!$A$1&gt;=Leave[[#This Row],[Start Time]],Home!$A$1&lt;=Leave[[#This Row],[End Time]]),"Aplica","No Aplica")</f>
        <v>No Aplica</v>
      </c>
      <c r="M2033" s="43" t="str">
        <f>IF(AND(Home!$A$1&gt;=Leave[[#This Row],[Start Time]],Home!$A$1&lt;=Leave[[#This Row],[End Time]]),Home!$A$1,"No Aplica")</f>
        <v>No Aplica</v>
      </c>
      <c r="N2033" s="43" t="str">
        <f>Leave[[#This Row],[User Code (Owning User) (Usuario)]]&amp;Leave[[#This Row],[fecha activa]]</f>
        <v>MIE202224109223No Aplica</v>
      </c>
    </row>
    <row r="2034" spans="1:14" x14ac:dyDescent="0.3">
      <c r="A2034" s="43" t="s">
        <v>465</v>
      </c>
      <c r="B2034" s="3">
        <v>45922</v>
      </c>
      <c r="C2034" s="3">
        <v>45922</v>
      </c>
      <c r="D2034" s="43" t="s">
        <v>469</v>
      </c>
      <c r="E2034" s="43" t="s">
        <v>413</v>
      </c>
      <c r="F2034" s="43" t="s">
        <v>414</v>
      </c>
      <c r="G2034">
        <v>540</v>
      </c>
      <c r="H2034">
        <v>540</v>
      </c>
      <c r="I2034" s="43" t="s">
        <v>1194</v>
      </c>
      <c r="J2034" s="43" t="s">
        <v>1128</v>
      </c>
      <c r="K2034" s="43" t="s">
        <v>178</v>
      </c>
      <c r="L2034" s="43" t="str">
        <f>IF(AND(Home!$A$1&gt;=Leave[[#This Row],[Start Time]],Home!$A$1&lt;=Leave[[#This Row],[End Time]]),"Aplica","No Aplica")</f>
        <v>Aplica</v>
      </c>
      <c r="M2034" s="43">
        <f>IF(AND(Home!$A$1&gt;=Leave[[#This Row],[Start Time]],Home!$A$1&lt;=Leave[[#This Row],[End Time]]),Home!$A$1,"No Aplica")</f>
        <v>45922</v>
      </c>
      <c r="N2034" s="43" t="str">
        <f>Leave[[#This Row],[User Code (Owning User) (Usuario)]]&amp;Leave[[#This Row],[fecha activa]]</f>
        <v>MIE202328111357345922</v>
      </c>
    </row>
    <row r="2035" spans="1:14" x14ac:dyDescent="0.3">
      <c r="A2035" s="43" t="s">
        <v>465</v>
      </c>
      <c r="B2035" s="3">
        <v>45909</v>
      </c>
      <c r="C2035" s="3">
        <v>45909</v>
      </c>
      <c r="D2035" s="43" t="s">
        <v>469</v>
      </c>
      <c r="E2035" s="43" t="s">
        <v>413</v>
      </c>
      <c r="F2035" s="43" t="s">
        <v>414</v>
      </c>
      <c r="G2035">
        <v>540</v>
      </c>
      <c r="H2035">
        <v>540</v>
      </c>
      <c r="I2035" s="43" t="s">
        <v>1194</v>
      </c>
      <c r="J2035" s="43" t="s">
        <v>1128</v>
      </c>
      <c r="K2035" s="43" t="s">
        <v>178</v>
      </c>
      <c r="L2035" s="43" t="str">
        <f>IF(AND(Home!$A$1&gt;=Leave[[#This Row],[Start Time]],Home!$A$1&lt;=Leave[[#This Row],[End Time]]),"Aplica","No Aplica")</f>
        <v>No Aplica</v>
      </c>
      <c r="M2035" s="43" t="str">
        <f>IF(AND(Home!$A$1&gt;=Leave[[#This Row],[Start Time]],Home!$A$1&lt;=Leave[[#This Row],[End Time]]),Home!$A$1,"No Aplica")</f>
        <v>No Aplica</v>
      </c>
      <c r="N2035" s="43" t="str">
        <f>Leave[[#This Row],[User Code (Owning User) (Usuario)]]&amp;Leave[[#This Row],[fecha activa]]</f>
        <v>MIE2023281113573No Aplica</v>
      </c>
    </row>
    <row r="2036" spans="1:14" x14ac:dyDescent="0.3">
      <c r="A2036" s="43" t="s">
        <v>471</v>
      </c>
      <c r="B2036" s="3">
        <v>45905</v>
      </c>
      <c r="C2036" s="3">
        <v>45905</v>
      </c>
      <c r="D2036" s="43" t="s">
        <v>642</v>
      </c>
      <c r="E2036" s="43" t="s">
        <v>413</v>
      </c>
      <c r="F2036" s="43" t="s">
        <v>414</v>
      </c>
      <c r="G2036">
        <v>120</v>
      </c>
      <c r="H2036">
        <v>120</v>
      </c>
      <c r="I2036" s="43" t="s">
        <v>1194</v>
      </c>
      <c r="J2036" s="43" t="s">
        <v>1128</v>
      </c>
      <c r="K2036" s="43" t="s">
        <v>178</v>
      </c>
      <c r="L2036" s="43" t="str">
        <f>IF(AND(Home!$A$1&gt;=Leave[[#This Row],[Start Time]],Home!$A$1&lt;=Leave[[#This Row],[End Time]]),"Aplica","No Aplica")</f>
        <v>No Aplica</v>
      </c>
      <c r="M2036" s="43" t="str">
        <f>IF(AND(Home!$A$1&gt;=Leave[[#This Row],[Start Time]],Home!$A$1&lt;=Leave[[#This Row],[End Time]]),Home!$A$1,"No Aplica")</f>
        <v>No Aplica</v>
      </c>
      <c r="N2036" s="43" t="str">
        <f>Leave[[#This Row],[User Code (Owning User) (Usuario)]]&amp;Leave[[#This Row],[fecha activa]]</f>
        <v>MIE2023281113573No Aplica</v>
      </c>
    </row>
    <row r="2037" spans="1:14" x14ac:dyDescent="0.3">
      <c r="A2037" s="43" t="s">
        <v>465</v>
      </c>
      <c r="B2037" s="3">
        <v>45904</v>
      </c>
      <c r="C2037" s="3">
        <v>45904</v>
      </c>
      <c r="D2037" s="43" t="s">
        <v>467</v>
      </c>
      <c r="E2037" s="43" t="s">
        <v>413</v>
      </c>
      <c r="F2037" s="43" t="s">
        <v>414</v>
      </c>
      <c r="G2037">
        <v>540</v>
      </c>
      <c r="H2037">
        <v>540</v>
      </c>
      <c r="I2037" s="43" t="s">
        <v>1194</v>
      </c>
      <c r="J2037" s="43" t="s">
        <v>1128</v>
      </c>
      <c r="K2037" s="43" t="s">
        <v>178</v>
      </c>
      <c r="L2037" s="43" t="str">
        <f>IF(AND(Home!$A$1&gt;=Leave[[#This Row],[Start Time]],Home!$A$1&lt;=Leave[[#This Row],[End Time]]),"Aplica","No Aplica")</f>
        <v>No Aplica</v>
      </c>
      <c r="M2037" s="43" t="str">
        <f>IF(AND(Home!$A$1&gt;=Leave[[#This Row],[Start Time]],Home!$A$1&lt;=Leave[[#This Row],[End Time]]),Home!$A$1,"No Aplica")</f>
        <v>No Aplica</v>
      </c>
      <c r="N2037" s="43" t="str">
        <f>Leave[[#This Row],[User Code (Owning User) (Usuario)]]&amp;Leave[[#This Row],[fecha activa]]</f>
        <v>MIE2023281113573No Aplica</v>
      </c>
    </row>
    <row r="2038" spans="1:14" x14ac:dyDescent="0.3">
      <c r="A2038" s="43" t="s">
        <v>471</v>
      </c>
      <c r="B2038" s="3">
        <v>45903</v>
      </c>
      <c r="C2038" s="3">
        <v>45903</v>
      </c>
      <c r="D2038" s="43" t="s">
        <v>2867</v>
      </c>
      <c r="E2038" s="43" t="s">
        <v>413</v>
      </c>
      <c r="F2038" s="43" t="s">
        <v>414</v>
      </c>
      <c r="G2038">
        <v>240</v>
      </c>
      <c r="H2038">
        <v>240</v>
      </c>
      <c r="I2038" s="43" t="s">
        <v>1194</v>
      </c>
      <c r="J2038" s="43" t="s">
        <v>1128</v>
      </c>
      <c r="K2038" s="43" t="s">
        <v>178</v>
      </c>
      <c r="L2038" s="43" t="str">
        <f>IF(AND(Home!$A$1&gt;=Leave[[#This Row],[Start Time]],Home!$A$1&lt;=Leave[[#This Row],[End Time]]),"Aplica","No Aplica")</f>
        <v>No Aplica</v>
      </c>
      <c r="M2038" s="43" t="str">
        <f>IF(AND(Home!$A$1&gt;=Leave[[#This Row],[Start Time]],Home!$A$1&lt;=Leave[[#This Row],[End Time]]),Home!$A$1,"No Aplica")</f>
        <v>No Aplica</v>
      </c>
      <c r="N2038" s="43" t="str">
        <f>Leave[[#This Row],[User Code (Owning User) (Usuario)]]&amp;Leave[[#This Row],[fecha activa]]</f>
        <v>MIE2023281113573No Aplica</v>
      </c>
    </row>
    <row r="2039" spans="1:14" x14ac:dyDescent="0.3">
      <c r="A2039" s="43" t="s">
        <v>465</v>
      </c>
      <c r="B2039" s="3">
        <v>45922</v>
      </c>
      <c r="C2039" s="3">
        <v>45922</v>
      </c>
      <c r="D2039" s="43" t="s">
        <v>2807</v>
      </c>
      <c r="E2039" s="43" t="s">
        <v>583</v>
      </c>
      <c r="F2039" s="43" t="s">
        <v>584</v>
      </c>
      <c r="G2039">
        <v>60</v>
      </c>
      <c r="H2039">
        <v>60</v>
      </c>
      <c r="I2039" s="43" t="s">
        <v>1287</v>
      </c>
      <c r="J2039" s="43" t="s">
        <v>3716</v>
      </c>
      <c r="K2039" s="43" t="s">
        <v>178</v>
      </c>
      <c r="L2039" s="43" t="str">
        <f>IF(AND(Home!$A$1&gt;=Leave[[#This Row],[Start Time]],Home!$A$1&lt;=Leave[[#This Row],[End Time]]),"Aplica","No Aplica")</f>
        <v>Aplica</v>
      </c>
      <c r="M2039" s="43">
        <f>IF(AND(Home!$A$1&gt;=Leave[[#This Row],[Start Time]],Home!$A$1&lt;=Leave[[#This Row],[End Time]]),Home!$A$1,"No Aplica")</f>
        <v>45922</v>
      </c>
      <c r="N2039" s="43" t="str">
        <f>Leave[[#This Row],[User Code (Owning User) (Usuario)]]&amp;Leave[[#This Row],[fecha activa]]</f>
        <v>MIE202414051572945922</v>
      </c>
    </row>
    <row r="2040" spans="1:14" x14ac:dyDescent="0.3">
      <c r="A2040" s="43" t="s">
        <v>465</v>
      </c>
      <c r="B2040" s="3">
        <v>45920</v>
      </c>
      <c r="C2040" s="3">
        <v>45920</v>
      </c>
      <c r="D2040" s="43" t="s">
        <v>3813</v>
      </c>
      <c r="E2040" s="43" t="s">
        <v>583</v>
      </c>
      <c r="F2040" s="43" t="s">
        <v>584</v>
      </c>
      <c r="G2040">
        <v>180</v>
      </c>
      <c r="H2040">
        <v>180</v>
      </c>
      <c r="I2040" s="43" t="s">
        <v>1287</v>
      </c>
      <c r="J2040" s="43" t="s">
        <v>3716</v>
      </c>
      <c r="K2040" s="43" t="s">
        <v>178</v>
      </c>
      <c r="L2040" s="43" t="str">
        <f>IF(AND(Home!$A$1&gt;=Leave[[#This Row],[Start Time]],Home!$A$1&lt;=Leave[[#This Row],[End Time]]),"Aplica","No Aplica")</f>
        <v>No Aplica</v>
      </c>
      <c r="M2040" s="43" t="str">
        <f>IF(AND(Home!$A$1&gt;=Leave[[#This Row],[Start Time]],Home!$A$1&lt;=Leave[[#This Row],[End Time]]),Home!$A$1,"No Aplica")</f>
        <v>No Aplica</v>
      </c>
      <c r="N2040" s="43" t="str">
        <f>Leave[[#This Row],[User Code (Owning User) (Usuario)]]&amp;Leave[[#This Row],[fecha activa]]</f>
        <v>MIE2024140515729No Aplica</v>
      </c>
    </row>
    <row r="2041" spans="1:14" x14ac:dyDescent="0.3">
      <c r="A2041" s="43" t="s">
        <v>465</v>
      </c>
      <c r="B2041" s="3">
        <v>45919</v>
      </c>
      <c r="C2041" s="3">
        <v>45919</v>
      </c>
      <c r="D2041" s="43" t="s">
        <v>3814</v>
      </c>
      <c r="E2041" s="43" t="s">
        <v>583</v>
      </c>
      <c r="F2041" s="43" t="s">
        <v>584</v>
      </c>
      <c r="G2041">
        <v>60</v>
      </c>
      <c r="H2041">
        <v>60</v>
      </c>
      <c r="I2041" s="43" t="s">
        <v>1287</v>
      </c>
      <c r="J2041" s="43" t="s">
        <v>3716</v>
      </c>
      <c r="K2041" s="43" t="s">
        <v>178</v>
      </c>
      <c r="L2041" s="43" t="str">
        <f>IF(AND(Home!$A$1&gt;=Leave[[#This Row],[Start Time]],Home!$A$1&lt;=Leave[[#This Row],[End Time]]),"Aplica","No Aplica")</f>
        <v>No Aplica</v>
      </c>
      <c r="M2041" s="43" t="str">
        <f>IF(AND(Home!$A$1&gt;=Leave[[#This Row],[Start Time]],Home!$A$1&lt;=Leave[[#This Row],[End Time]]),Home!$A$1,"No Aplica")</f>
        <v>No Aplica</v>
      </c>
      <c r="N2041" s="43" t="str">
        <f>Leave[[#This Row],[User Code (Owning User) (Usuario)]]&amp;Leave[[#This Row],[fecha activa]]</f>
        <v>MIE2024140515729No Aplica</v>
      </c>
    </row>
    <row r="2042" spans="1:14" x14ac:dyDescent="0.3">
      <c r="A2042" s="43" t="s">
        <v>465</v>
      </c>
      <c r="B2042" s="3">
        <v>45928</v>
      </c>
      <c r="C2042" s="3">
        <v>45928</v>
      </c>
      <c r="D2042" s="43" t="s">
        <v>3018</v>
      </c>
      <c r="E2042" s="43" t="s">
        <v>583</v>
      </c>
      <c r="F2042" s="43" t="s">
        <v>584</v>
      </c>
      <c r="G2042">
        <v>540</v>
      </c>
      <c r="H2042">
        <v>540</v>
      </c>
      <c r="I2042" s="43" t="s">
        <v>1287</v>
      </c>
      <c r="J2042" s="43" t="s">
        <v>3716</v>
      </c>
      <c r="K2042" s="43" t="s">
        <v>178</v>
      </c>
      <c r="L2042" s="43" t="str">
        <f>IF(AND(Home!$A$1&gt;=Leave[[#This Row],[Start Time]],Home!$A$1&lt;=Leave[[#This Row],[End Time]]),"Aplica","No Aplica")</f>
        <v>No Aplica</v>
      </c>
      <c r="M2042" s="43" t="str">
        <f>IF(AND(Home!$A$1&gt;=Leave[[#This Row],[Start Time]],Home!$A$1&lt;=Leave[[#This Row],[End Time]]),Home!$A$1,"No Aplica")</f>
        <v>No Aplica</v>
      </c>
      <c r="N2042" s="43" t="str">
        <f>Leave[[#This Row],[User Code (Owning User) (Usuario)]]&amp;Leave[[#This Row],[fecha activa]]</f>
        <v>MIE2024140515729No Aplica</v>
      </c>
    </row>
    <row r="2043" spans="1:14" x14ac:dyDescent="0.3">
      <c r="A2043" s="43" t="s">
        <v>465</v>
      </c>
      <c r="B2043" s="3">
        <v>45914</v>
      </c>
      <c r="C2043" s="3">
        <v>45914</v>
      </c>
      <c r="D2043" s="43" t="s">
        <v>3018</v>
      </c>
      <c r="E2043" s="43" t="s">
        <v>583</v>
      </c>
      <c r="F2043" s="43" t="s">
        <v>584</v>
      </c>
      <c r="G2043">
        <v>540</v>
      </c>
      <c r="H2043">
        <v>540</v>
      </c>
      <c r="I2043" s="43" t="s">
        <v>1287</v>
      </c>
      <c r="J2043" s="43" t="s">
        <v>3716</v>
      </c>
      <c r="K2043" s="43" t="s">
        <v>178</v>
      </c>
      <c r="L2043" s="43" t="str">
        <f>IF(AND(Home!$A$1&gt;=Leave[[#This Row],[Start Time]],Home!$A$1&lt;=Leave[[#This Row],[End Time]]),"Aplica","No Aplica")</f>
        <v>No Aplica</v>
      </c>
      <c r="M2043" s="43" t="str">
        <f>IF(AND(Home!$A$1&gt;=Leave[[#This Row],[Start Time]],Home!$A$1&lt;=Leave[[#This Row],[End Time]]),Home!$A$1,"No Aplica")</f>
        <v>No Aplica</v>
      </c>
      <c r="N2043" s="43" t="str">
        <f>Leave[[#This Row],[User Code (Owning User) (Usuario)]]&amp;Leave[[#This Row],[fecha activa]]</f>
        <v>MIE2024140515729No Aplica</v>
      </c>
    </row>
    <row r="2044" spans="1:14" x14ac:dyDescent="0.3">
      <c r="A2044" s="43" t="s">
        <v>465</v>
      </c>
      <c r="B2044" s="3">
        <v>45913</v>
      </c>
      <c r="C2044" s="3">
        <v>45913</v>
      </c>
      <c r="D2044" s="43" t="s">
        <v>3413</v>
      </c>
      <c r="E2044" s="43" t="s">
        <v>583</v>
      </c>
      <c r="F2044" s="43" t="s">
        <v>584</v>
      </c>
      <c r="G2044">
        <v>180</v>
      </c>
      <c r="H2044">
        <v>180</v>
      </c>
      <c r="I2044" s="43" t="s">
        <v>1287</v>
      </c>
      <c r="J2044" s="43" t="s">
        <v>3716</v>
      </c>
      <c r="K2044" s="43" t="s">
        <v>178</v>
      </c>
      <c r="L2044" s="43" t="str">
        <f>IF(AND(Home!$A$1&gt;=Leave[[#This Row],[Start Time]],Home!$A$1&lt;=Leave[[#This Row],[End Time]]),"Aplica","No Aplica")</f>
        <v>No Aplica</v>
      </c>
      <c r="M2044" s="43" t="str">
        <f>IF(AND(Home!$A$1&gt;=Leave[[#This Row],[Start Time]],Home!$A$1&lt;=Leave[[#This Row],[End Time]]),Home!$A$1,"No Aplica")</f>
        <v>No Aplica</v>
      </c>
      <c r="N2044" s="43" t="str">
        <f>Leave[[#This Row],[User Code (Owning User) (Usuario)]]&amp;Leave[[#This Row],[fecha activa]]</f>
        <v>MIE2024140515729No Aplica</v>
      </c>
    </row>
    <row r="2045" spans="1:14" x14ac:dyDescent="0.3">
      <c r="A2045" s="43" t="s">
        <v>465</v>
      </c>
      <c r="B2045" s="3">
        <v>45910</v>
      </c>
      <c r="C2045" s="3">
        <v>45910</v>
      </c>
      <c r="D2045" s="43" t="s">
        <v>2807</v>
      </c>
      <c r="E2045" s="43" t="s">
        <v>583</v>
      </c>
      <c r="F2045" s="43" t="s">
        <v>584</v>
      </c>
      <c r="G2045">
        <v>60</v>
      </c>
      <c r="H2045">
        <v>60</v>
      </c>
      <c r="I2045" s="43" t="s">
        <v>1287</v>
      </c>
      <c r="J2045" s="43" t="s">
        <v>3716</v>
      </c>
      <c r="K2045" s="43" t="s">
        <v>178</v>
      </c>
      <c r="L2045" s="43" t="str">
        <f>IF(AND(Home!$A$1&gt;=Leave[[#This Row],[Start Time]],Home!$A$1&lt;=Leave[[#This Row],[End Time]]),"Aplica","No Aplica")</f>
        <v>No Aplica</v>
      </c>
      <c r="M2045" s="43" t="str">
        <f>IF(AND(Home!$A$1&gt;=Leave[[#This Row],[Start Time]],Home!$A$1&lt;=Leave[[#This Row],[End Time]]),Home!$A$1,"No Aplica")</f>
        <v>No Aplica</v>
      </c>
      <c r="N2045" s="43" t="str">
        <f>Leave[[#This Row],[User Code (Owning User) (Usuario)]]&amp;Leave[[#This Row],[fecha activa]]</f>
        <v>MIE2024140515729No Aplica</v>
      </c>
    </row>
    <row r="2046" spans="1:14" x14ac:dyDescent="0.3">
      <c r="A2046" s="43" t="s">
        <v>465</v>
      </c>
      <c r="B2046" s="3">
        <v>45921</v>
      </c>
      <c r="C2046" s="3">
        <v>45921</v>
      </c>
      <c r="D2046" s="43" t="s">
        <v>3018</v>
      </c>
      <c r="E2046" s="43" t="s">
        <v>583</v>
      </c>
      <c r="F2046" s="43" t="s">
        <v>584</v>
      </c>
      <c r="G2046">
        <v>540</v>
      </c>
      <c r="H2046">
        <v>540</v>
      </c>
      <c r="I2046" s="43" t="s">
        <v>1287</v>
      </c>
      <c r="J2046" s="43" t="s">
        <v>3716</v>
      </c>
      <c r="K2046" s="43" t="s">
        <v>178</v>
      </c>
      <c r="L2046" s="43" t="str">
        <f>IF(AND(Home!$A$1&gt;=Leave[[#This Row],[Start Time]],Home!$A$1&lt;=Leave[[#This Row],[End Time]]),"Aplica","No Aplica")</f>
        <v>No Aplica</v>
      </c>
      <c r="M2046" s="43" t="str">
        <f>IF(AND(Home!$A$1&gt;=Leave[[#This Row],[Start Time]],Home!$A$1&lt;=Leave[[#This Row],[End Time]]),Home!$A$1,"No Aplica")</f>
        <v>No Aplica</v>
      </c>
      <c r="N2046" s="43" t="str">
        <f>Leave[[#This Row],[User Code (Owning User) (Usuario)]]&amp;Leave[[#This Row],[fecha activa]]</f>
        <v>MIE2024140515729No Aplica</v>
      </c>
    </row>
    <row r="2047" spans="1:14" x14ac:dyDescent="0.3">
      <c r="A2047" s="43" t="s">
        <v>465</v>
      </c>
      <c r="B2047" s="3">
        <v>45907</v>
      </c>
      <c r="C2047" s="3">
        <v>45907</v>
      </c>
      <c r="D2047" s="43" t="s">
        <v>3018</v>
      </c>
      <c r="E2047" s="43" t="s">
        <v>583</v>
      </c>
      <c r="F2047" s="43" t="s">
        <v>584</v>
      </c>
      <c r="G2047">
        <v>540</v>
      </c>
      <c r="H2047">
        <v>540</v>
      </c>
      <c r="I2047" s="43" t="s">
        <v>1287</v>
      </c>
      <c r="J2047" s="43" t="s">
        <v>3716</v>
      </c>
      <c r="K2047" s="43" t="s">
        <v>178</v>
      </c>
      <c r="L2047" s="43" t="str">
        <f>IF(AND(Home!$A$1&gt;=Leave[[#This Row],[Start Time]],Home!$A$1&lt;=Leave[[#This Row],[End Time]]),"Aplica","No Aplica")</f>
        <v>No Aplica</v>
      </c>
      <c r="M2047" s="43" t="str">
        <f>IF(AND(Home!$A$1&gt;=Leave[[#This Row],[Start Time]],Home!$A$1&lt;=Leave[[#This Row],[End Time]]),Home!$A$1,"No Aplica")</f>
        <v>No Aplica</v>
      </c>
      <c r="N2047" s="43" t="str">
        <f>Leave[[#This Row],[User Code (Owning User) (Usuario)]]&amp;Leave[[#This Row],[fecha activa]]</f>
        <v>MIE2024140515729No Aplica</v>
      </c>
    </row>
    <row r="2048" spans="1:14" x14ac:dyDescent="0.3">
      <c r="A2048" s="43" t="s">
        <v>465</v>
      </c>
      <c r="B2048" s="3">
        <v>45906</v>
      </c>
      <c r="C2048" s="3">
        <v>45906</v>
      </c>
      <c r="D2048" s="43" t="s">
        <v>3019</v>
      </c>
      <c r="E2048" s="43" t="s">
        <v>583</v>
      </c>
      <c r="F2048" s="43" t="s">
        <v>584</v>
      </c>
      <c r="G2048">
        <v>180</v>
      </c>
      <c r="H2048">
        <v>180</v>
      </c>
      <c r="I2048" s="43" t="s">
        <v>1287</v>
      </c>
      <c r="J2048" s="43" t="s">
        <v>3716</v>
      </c>
      <c r="K2048" s="43" t="s">
        <v>178</v>
      </c>
      <c r="L2048" s="43" t="str">
        <f>IF(AND(Home!$A$1&gt;=Leave[[#This Row],[Start Time]],Home!$A$1&lt;=Leave[[#This Row],[End Time]]),"Aplica","No Aplica")</f>
        <v>No Aplica</v>
      </c>
      <c r="M2048" s="43" t="str">
        <f>IF(AND(Home!$A$1&gt;=Leave[[#This Row],[Start Time]],Home!$A$1&lt;=Leave[[#This Row],[End Time]]),Home!$A$1,"No Aplica")</f>
        <v>No Aplica</v>
      </c>
      <c r="N2048" s="43" t="str">
        <f>Leave[[#This Row],[User Code (Owning User) (Usuario)]]&amp;Leave[[#This Row],[fecha activa]]</f>
        <v>MIE2024140515729No Aplica</v>
      </c>
    </row>
    <row r="2049" spans="1:14" x14ac:dyDescent="0.3">
      <c r="A2049" s="43" t="s">
        <v>465</v>
      </c>
      <c r="B2049" s="3">
        <v>45904</v>
      </c>
      <c r="C2049" s="3">
        <v>45904</v>
      </c>
      <c r="D2049" s="43" t="s">
        <v>1545</v>
      </c>
      <c r="E2049" s="43" t="s">
        <v>583</v>
      </c>
      <c r="F2049" s="43" t="s">
        <v>584</v>
      </c>
      <c r="G2049">
        <v>540</v>
      </c>
      <c r="H2049">
        <v>540</v>
      </c>
      <c r="I2049" s="43" t="s">
        <v>1287</v>
      </c>
      <c r="J2049" s="43" t="s">
        <v>3716</v>
      </c>
      <c r="K2049" s="43" t="s">
        <v>178</v>
      </c>
      <c r="L2049" s="43" t="str">
        <f>IF(AND(Home!$A$1&gt;=Leave[[#This Row],[Start Time]],Home!$A$1&lt;=Leave[[#This Row],[End Time]]),"Aplica","No Aplica")</f>
        <v>No Aplica</v>
      </c>
      <c r="M2049" s="43" t="str">
        <f>IF(AND(Home!$A$1&gt;=Leave[[#This Row],[Start Time]],Home!$A$1&lt;=Leave[[#This Row],[End Time]]),Home!$A$1,"No Aplica")</f>
        <v>No Aplica</v>
      </c>
      <c r="N2049" s="43" t="str">
        <f>Leave[[#This Row],[User Code (Owning User) (Usuario)]]&amp;Leave[[#This Row],[fecha activa]]</f>
        <v>MIE2024140515729No Aplica</v>
      </c>
    </row>
    <row r="2050" spans="1:14" x14ac:dyDescent="0.3">
      <c r="A2050" s="43" t="s">
        <v>465</v>
      </c>
      <c r="B2050" s="3">
        <v>45904</v>
      </c>
      <c r="C2050" s="3">
        <v>45904</v>
      </c>
      <c r="D2050" s="43" t="s">
        <v>1545</v>
      </c>
      <c r="E2050" s="43" t="s">
        <v>583</v>
      </c>
      <c r="F2050" s="43" t="s">
        <v>584</v>
      </c>
      <c r="G2050">
        <v>540</v>
      </c>
      <c r="H2050">
        <v>540</v>
      </c>
      <c r="I2050" s="43" t="s">
        <v>1287</v>
      </c>
      <c r="J2050" s="43" t="s">
        <v>3716</v>
      </c>
      <c r="K2050" s="43" t="s">
        <v>178</v>
      </c>
      <c r="L2050" s="43" t="str">
        <f>IF(AND(Home!$A$1&gt;=Leave[[#This Row],[Start Time]],Home!$A$1&lt;=Leave[[#This Row],[End Time]]),"Aplica","No Aplica")</f>
        <v>No Aplica</v>
      </c>
      <c r="M2050" s="43" t="str">
        <f>IF(AND(Home!$A$1&gt;=Leave[[#This Row],[Start Time]],Home!$A$1&lt;=Leave[[#This Row],[End Time]]),Home!$A$1,"No Aplica")</f>
        <v>No Aplica</v>
      </c>
      <c r="N2050" s="43" t="str">
        <f>Leave[[#This Row],[User Code (Owning User) (Usuario)]]&amp;Leave[[#This Row],[fecha activa]]</f>
        <v>MIE2024140515729No Aplica</v>
      </c>
    </row>
    <row r="2051" spans="1:14" x14ac:dyDescent="0.3">
      <c r="A2051" s="43" t="s">
        <v>465</v>
      </c>
      <c r="B2051" s="3">
        <v>45902</v>
      </c>
      <c r="C2051" s="3">
        <v>45902</v>
      </c>
      <c r="D2051" s="43" t="s">
        <v>2807</v>
      </c>
      <c r="E2051" s="43" t="s">
        <v>583</v>
      </c>
      <c r="F2051" s="43" t="s">
        <v>584</v>
      </c>
      <c r="G2051">
        <v>60</v>
      </c>
      <c r="H2051">
        <v>60</v>
      </c>
      <c r="I2051" s="43" t="s">
        <v>1287</v>
      </c>
      <c r="J2051" s="43" t="s">
        <v>3716</v>
      </c>
      <c r="K2051" s="43" t="s">
        <v>178</v>
      </c>
      <c r="L2051" s="43" t="str">
        <f>IF(AND(Home!$A$1&gt;=Leave[[#This Row],[Start Time]],Home!$A$1&lt;=Leave[[#This Row],[End Time]]),"Aplica","No Aplica")</f>
        <v>No Aplica</v>
      </c>
      <c r="M2051" s="43" t="str">
        <f>IF(AND(Home!$A$1&gt;=Leave[[#This Row],[Start Time]],Home!$A$1&lt;=Leave[[#This Row],[End Time]]),Home!$A$1,"No Aplica")</f>
        <v>No Aplica</v>
      </c>
      <c r="N2051" s="43" t="str">
        <f>Leave[[#This Row],[User Code (Owning User) (Usuario)]]&amp;Leave[[#This Row],[fecha activa]]</f>
        <v>MIE2024140515729No Aplica</v>
      </c>
    </row>
    <row r="2052" spans="1:14" x14ac:dyDescent="0.3">
      <c r="A2052" s="43" t="s">
        <v>471</v>
      </c>
      <c r="B2052" s="3">
        <v>45922</v>
      </c>
      <c r="C2052" s="3">
        <v>45922</v>
      </c>
      <c r="D2052" s="43" t="s">
        <v>3842</v>
      </c>
      <c r="E2052" s="43" t="s">
        <v>786</v>
      </c>
      <c r="F2052" s="43" t="s">
        <v>787</v>
      </c>
      <c r="G2052">
        <v>540</v>
      </c>
      <c r="H2052">
        <v>540</v>
      </c>
      <c r="I2052" s="43" t="s">
        <v>1129</v>
      </c>
      <c r="J2052" s="43" t="s">
        <v>559</v>
      </c>
      <c r="K2052" s="43" t="s">
        <v>560</v>
      </c>
      <c r="L2052" s="43" t="str">
        <f>IF(AND(Home!$A$1&gt;=Leave[[#This Row],[Start Time]],Home!$A$1&lt;=Leave[[#This Row],[End Time]]),"Aplica","No Aplica")</f>
        <v>Aplica</v>
      </c>
      <c r="M2052" s="43">
        <f>IF(AND(Home!$A$1&gt;=Leave[[#This Row],[Start Time]],Home!$A$1&lt;=Leave[[#This Row],[End Time]]),Home!$A$1,"No Aplica")</f>
        <v>45922</v>
      </c>
      <c r="N2052" s="43" t="str">
        <f>Leave[[#This Row],[User Code (Owning User) (Usuario)]]&amp;Leave[[#This Row],[fecha activa]]</f>
        <v>MIE202415111823545922</v>
      </c>
    </row>
    <row r="2053" spans="1:14" x14ac:dyDescent="0.3">
      <c r="A2053" s="43" t="s">
        <v>471</v>
      </c>
      <c r="B2053" s="3">
        <v>45920</v>
      </c>
      <c r="C2053" s="3">
        <v>45920</v>
      </c>
      <c r="D2053" s="43" t="s">
        <v>3778</v>
      </c>
      <c r="E2053" s="43" t="s">
        <v>786</v>
      </c>
      <c r="F2053" s="43" t="s">
        <v>787</v>
      </c>
      <c r="G2053">
        <v>540</v>
      </c>
      <c r="H2053">
        <v>540</v>
      </c>
      <c r="I2053" s="43" t="s">
        <v>1129</v>
      </c>
      <c r="J2053" s="43" t="s">
        <v>559</v>
      </c>
      <c r="K2053" s="43" t="s">
        <v>560</v>
      </c>
      <c r="L2053" s="43" t="str">
        <f>IF(AND(Home!$A$1&gt;=Leave[[#This Row],[Start Time]],Home!$A$1&lt;=Leave[[#This Row],[End Time]]),"Aplica","No Aplica")</f>
        <v>No Aplica</v>
      </c>
      <c r="M2053" s="43" t="str">
        <f>IF(AND(Home!$A$1&gt;=Leave[[#This Row],[Start Time]],Home!$A$1&lt;=Leave[[#This Row],[End Time]]),Home!$A$1,"No Aplica")</f>
        <v>No Aplica</v>
      </c>
      <c r="N2053" s="43" t="str">
        <f>Leave[[#This Row],[User Code (Owning User) (Usuario)]]&amp;Leave[[#This Row],[fecha activa]]</f>
        <v>MIE2024151118235No Aplica</v>
      </c>
    </row>
    <row r="2054" spans="1:14" x14ac:dyDescent="0.3">
      <c r="A2054" s="43" t="s">
        <v>471</v>
      </c>
      <c r="B2054" s="3">
        <v>45920</v>
      </c>
      <c r="C2054" s="3">
        <v>45920</v>
      </c>
      <c r="D2054" s="43" t="s">
        <v>3778</v>
      </c>
      <c r="E2054" s="43" t="s">
        <v>786</v>
      </c>
      <c r="F2054" s="43" t="s">
        <v>787</v>
      </c>
      <c r="G2054">
        <v>540</v>
      </c>
      <c r="H2054">
        <v>540</v>
      </c>
      <c r="I2054" s="43" t="s">
        <v>1129</v>
      </c>
      <c r="J2054" s="43" t="s">
        <v>559</v>
      </c>
      <c r="K2054" s="43" t="s">
        <v>560</v>
      </c>
      <c r="L2054" s="43" t="str">
        <f>IF(AND(Home!$A$1&gt;=Leave[[#This Row],[Start Time]],Home!$A$1&lt;=Leave[[#This Row],[End Time]]),"Aplica","No Aplica")</f>
        <v>No Aplica</v>
      </c>
      <c r="M2054" s="43" t="str">
        <f>IF(AND(Home!$A$1&gt;=Leave[[#This Row],[Start Time]],Home!$A$1&lt;=Leave[[#This Row],[End Time]]),Home!$A$1,"No Aplica")</f>
        <v>No Aplica</v>
      </c>
      <c r="N2054" s="43" t="str">
        <f>Leave[[#This Row],[User Code (Owning User) (Usuario)]]&amp;Leave[[#This Row],[fecha activa]]</f>
        <v>MIE2024151118235No Aplica</v>
      </c>
    </row>
    <row r="2055" spans="1:14" x14ac:dyDescent="0.3">
      <c r="A2055" s="43" t="s">
        <v>471</v>
      </c>
      <c r="B2055" s="3">
        <v>45919</v>
      </c>
      <c r="C2055" s="3">
        <v>45919</v>
      </c>
      <c r="D2055" s="43" t="s">
        <v>2950</v>
      </c>
      <c r="E2055" s="43" t="s">
        <v>786</v>
      </c>
      <c r="F2055" s="43" t="s">
        <v>787</v>
      </c>
      <c r="G2055">
        <v>180</v>
      </c>
      <c r="H2055">
        <v>180</v>
      </c>
      <c r="I2055" s="43" t="s">
        <v>1129</v>
      </c>
      <c r="J2055" s="43" t="s">
        <v>559</v>
      </c>
      <c r="K2055" s="43" t="s">
        <v>560</v>
      </c>
      <c r="L2055" s="43" t="str">
        <f>IF(AND(Home!$A$1&gt;=Leave[[#This Row],[Start Time]],Home!$A$1&lt;=Leave[[#This Row],[End Time]]),"Aplica","No Aplica")</f>
        <v>No Aplica</v>
      </c>
      <c r="M2055" s="43" t="str">
        <f>IF(AND(Home!$A$1&gt;=Leave[[#This Row],[Start Time]],Home!$A$1&lt;=Leave[[#This Row],[End Time]]),Home!$A$1,"No Aplica")</f>
        <v>No Aplica</v>
      </c>
      <c r="N2055" s="43" t="str">
        <f>Leave[[#This Row],[User Code (Owning User) (Usuario)]]&amp;Leave[[#This Row],[fecha activa]]</f>
        <v>MIE2024151118235No Aplica</v>
      </c>
    </row>
    <row r="2056" spans="1:14" x14ac:dyDescent="0.3">
      <c r="A2056" s="43" t="s">
        <v>471</v>
      </c>
      <c r="B2056" s="3">
        <v>45918</v>
      </c>
      <c r="C2056" s="3">
        <v>45918</v>
      </c>
      <c r="D2056" s="43" t="s">
        <v>2950</v>
      </c>
      <c r="E2056" s="43" t="s">
        <v>786</v>
      </c>
      <c r="F2056" s="43" t="s">
        <v>787</v>
      </c>
      <c r="G2056">
        <v>180</v>
      </c>
      <c r="H2056">
        <v>180</v>
      </c>
      <c r="I2056" s="43" t="s">
        <v>1129</v>
      </c>
      <c r="J2056" s="43" t="s">
        <v>559</v>
      </c>
      <c r="K2056" s="43" t="s">
        <v>560</v>
      </c>
      <c r="L2056" s="43" t="str">
        <f>IF(AND(Home!$A$1&gt;=Leave[[#This Row],[Start Time]],Home!$A$1&lt;=Leave[[#This Row],[End Time]]),"Aplica","No Aplica")</f>
        <v>No Aplica</v>
      </c>
      <c r="M2056" s="43" t="str">
        <f>IF(AND(Home!$A$1&gt;=Leave[[#This Row],[Start Time]],Home!$A$1&lt;=Leave[[#This Row],[End Time]]),Home!$A$1,"No Aplica")</f>
        <v>No Aplica</v>
      </c>
      <c r="N2056" s="43" t="str">
        <f>Leave[[#This Row],[User Code (Owning User) (Usuario)]]&amp;Leave[[#This Row],[fecha activa]]</f>
        <v>MIE2024151118235No Aplica</v>
      </c>
    </row>
    <row r="2057" spans="1:14" x14ac:dyDescent="0.3">
      <c r="A2057" s="43" t="s">
        <v>471</v>
      </c>
      <c r="B2057" s="3">
        <v>45917</v>
      </c>
      <c r="C2057" s="3">
        <v>45917</v>
      </c>
      <c r="D2057" s="43" t="s">
        <v>3667</v>
      </c>
      <c r="E2057" s="43" t="s">
        <v>786</v>
      </c>
      <c r="F2057" s="43" t="s">
        <v>787</v>
      </c>
      <c r="G2057">
        <v>540</v>
      </c>
      <c r="H2057">
        <v>540</v>
      </c>
      <c r="I2057" s="43" t="s">
        <v>1129</v>
      </c>
      <c r="J2057" s="43" t="s">
        <v>559</v>
      </c>
      <c r="K2057" s="43" t="s">
        <v>560</v>
      </c>
      <c r="L2057" s="43" t="str">
        <f>IF(AND(Home!$A$1&gt;=Leave[[#This Row],[Start Time]],Home!$A$1&lt;=Leave[[#This Row],[End Time]]),"Aplica","No Aplica")</f>
        <v>No Aplica</v>
      </c>
      <c r="M2057" s="43" t="str">
        <f>IF(AND(Home!$A$1&gt;=Leave[[#This Row],[Start Time]],Home!$A$1&lt;=Leave[[#This Row],[End Time]]),Home!$A$1,"No Aplica")</f>
        <v>No Aplica</v>
      </c>
      <c r="N2057" s="43" t="str">
        <f>Leave[[#This Row],[User Code (Owning User) (Usuario)]]&amp;Leave[[#This Row],[fecha activa]]</f>
        <v>MIE2024151118235No Aplica</v>
      </c>
    </row>
    <row r="2058" spans="1:14" x14ac:dyDescent="0.3">
      <c r="A2058" s="43" t="s">
        <v>471</v>
      </c>
      <c r="B2058" s="3">
        <v>45916</v>
      </c>
      <c r="C2058" s="3">
        <v>45916</v>
      </c>
      <c r="D2058" s="43" t="s">
        <v>2857</v>
      </c>
      <c r="E2058" s="43" t="s">
        <v>786</v>
      </c>
      <c r="F2058" s="43" t="s">
        <v>787</v>
      </c>
      <c r="G2058">
        <v>180</v>
      </c>
      <c r="H2058">
        <v>180</v>
      </c>
      <c r="I2058" s="43" t="s">
        <v>1129</v>
      </c>
      <c r="J2058" s="43" t="s">
        <v>559</v>
      </c>
      <c r="K2058" s="43" t="s">
        <v>560</v>
      </c>
      <c r="L2058" s="43" t="str">
        <f>IF(AND(Home!$A$1&gt;=Leave[[#This Row],[Start Time]],Home!$A$1&lt;=Leave[[#This Row],[End Time]]),"Aplica","No Aplica")</f>
        <v>No Aplica</v>
      </c>
      <c r="M2058" s="43" t="str">
        <f>IF(AND(Home!$A$1&gt;=Leave[[#This Row],[Start Time]],Home!$A$1&lt;=Leave[[#This Row],[End Time]]),Home!$A$1,"No Aplica")</f>
        <v>No Aplica</v>
      </c>
      <c r="N2058" s="43" t="str">
        <f>Leave[[#This Row],[User Code (Owning User) (Usuario)]]&amp;Leave[[#This Row],[fecha activa]]</f>
        <v>MIE2024151118235No Aplica</v>
      </c>
    </row>
    <row r="2059" spans="1:14" x14ac:dyDescent="0.3">
      <c r="A2059" s="43" t="s">
        <v>471</v>
      </c>
      <c r="B2059" s="3">
        <v>45915</v>
      </c>
      <c r="C2059" s="3">
        <v>45915</v>
      </c>
      <c r="D2059" s="43" t="s">
        <v>3623</v>
      </c>
      <c r="E2059" s="43" t="s">
        <v>786</v>
      </c>
      <c r="F2059" s="43" t="s">
        <v>787</v>
      </c>
      <c r="G2059">
        <v>540</v>
      </c>
      <c r="H2059">
        <v>540</v>
      </c>
      <c r="I2059" s="43" t="s">
        <v>1129</v>
      </c>
      <c r="J2059" s="43" t="s">
        <v>559</v>
      </c>
      <c r="K2059" s="43" t="s">
        <v>560</v>
      </c>
      <c r="L2059" s="43" t="str">
        <f>IF(AND(Home!$A$1&gt;=Leave[[#This Row],[Start Time]],Home!$A$1&lt;=Leave[[#This Row],[End Time]]),"Aplica","No Aplica")</f>
        <v>No Aplica</v>
      </c>
      <c r="M2059" s="43" t="str">
        <f>IF(AND(Home!$A$1&gt;=Leave[[#This Row],[Start Time]],Home!$A$1&lt;=Leave[[#This Row],[End Time]]),Home!$A$1,"No Aplica")</f>
        <v>No Aplica</v>
      </c>
      <c r="N2059" s="43" t="str">
        <f>Leave[[#This Row],[User Code (Owning User) (Usuario)]]&amp;Leave[[#This Row],[fecha activa]]</f>
        <v>MIE2024151118235No Aplica</v>
      </c>
    </row>
    <row r="2060" spans="1:14" x14ac:dyDescent="0.3">
      <c r="A2060" s="43" t="s">
        <v>471</v>
      </c>
      <c r="B2060" s="3">
        <v>45913</v>
      </c>
      <c r="C2060" s="3">
        <v>45913</v>
      </c>
      <c r="D2060" s="43" t="s">
        <v>3418</v>
      </c>
      <c r="E2060" s="43" t="s">
        <v>786</v>
      </c>
      <c r="F2060" s="43" t="s">
        <v>787</v>
      </c>
      <c r="G2060">
        <v>540</v>
      </c>
      <c r="H2060">
        <v>540</v>
      </c>
      <c r="I2060" s="43" t="s">
        <v>1129</v>
      </c>
      <c r="J2060" s="43" t="s">
        <v>559</v>
      </c>
      <c r="K2060" s="43" t="s">
        <v>560</v>
      </c>
      <c r="L2060" s="43" t="str">
        <f>IF(AND(Home!$A$1&gt;=Leave[[#This Row],[Start Time]],Home!$A$1&lt;=Leave[[#This Row],[End Time]]),"Aplica","No Aplica")</f>
        <v>No Aplica</v>
      </c>
      <c r="M2060" s="43" t="str">
        <f>IF(AND(Home!$A$1&gt;=Leave[[#This Row],[Start Time]],Home!$A$1&lt;=Leave[[#This Row],[End Time]]),Home!$A$1,"No Aplica")</f>
        <v>No Aplica</v>
      </c>
      <c r="N2060" s="43" t="str">
        <f>Leave[[#This Row],[User Code (Owning User) (Usuario)]]&amp;Leave[[#This Row],[fecha activa]]</f>
        <v>MIE2024151118235No Aplica</v>
      </c>
    </row>
    <row r="2061" spans="1:14" x14ac:dyDescent="0.3">
      <c r="A2061" s="43" t="s">
        <v>471</v>
      </c>
      <c r="B2061" s="3">
        <v>45912</v>
      </c>
      <c r="C2061" s="3">
        <v>45912</v>
      </c>
      <c r="D2061" s="43" t="s">
        <v>3419</v>
      </c>
      <c r="E2061" s="43" t="s">
        <v>786</v>
      </c>
      <c r="F2061" s="43" t="s">
        <v>787</v>
      </c>
      <c r="G2061">
        <v>180</v>
      </c>
      <c r="H2061">
        <v>180</v>
      </c>
      <c r="I2061" s="43" t="s">
        <v>1129</v>
      </c>
      <c r="J2061" s="43" t="s">
        <v>559</v>
      </c>
      <c r="K2061" s="43" t="s">
        <v>560</v>
      </c>
      <c r="L2061" s="43" t="str">
        <f>IF(AND(Home!$A$1&gt;=Leave[[#This Row],[Start Time]],Home!$A$1&lt;=Leave[[#This Row],[End Time]]),"Aplica","No Aplica")</f>
        <v>No Aplica</v>
      </c>
      <c r="M2061" s="43" t="str">
        <f>IF(AND(Home!$A$1&gt;=Leave[[#This Row],[Start Time]],Home!$A$1&lt;=Leave[[#This Row],[End Time]]),Home!$A$1,"No Aplica")</f>
        <v>No Aplica</v>
      </c>
      <c r="N2061" s="43" t="str">
        <f>Leave[[#This Row],[User Code (Owning User) (Usuario)]]&amp;Leave[[#This Row],[fecha activa]]</f>
        <v>MIE2024151118235No Aplica</v>
      </c>
    </row>
    <row r="2062" spans="1:14" x14ac:dyDescent="0.3">
      <c r="A2062" s="43" t="s">
        <v>471</v>
      </c>
      <c r="B2062" s="3">
        <v>45911</v>
      </c>
      <c r="C2062" s="3">
        <v>45911</v>
      </c>
      <c r="D2062" s="43" t="s">
        <v>2794</v>
      </c>
      <c r="E2062" s="43" t="s">
        <v>786</v>
      </c>
      <c r="F2062" s="43" t="s">
        <v>787</v>
      </c>
      <c r="G2062">
        <v>180</v>
      </c>
      <c r="H2062">
        <v>180</v>
      </c>
      <c r="I2062" s="43" t="s">
        <v>1129</v>
      </c>
      <c r="J2062" s="43" t="s">
        <v>559</v>
      </c>
      <c r="K2062" s="43" t="s">
        <v>560</v>
      </c>
      <c r="L2062" s="43" t="str">
        <f>IF(AND(Home!$A$1&gt;=Leave[[#This Row],[Start Time]],Home!$A$1&lt;=Leave[[#This Row],[End Time]]),"Aplica","No Aplica")</f>
        <v>No Aplica</v>
      </c>
      <c r="M2062" s="43" t="str">
        <f>IF(AND(Home!$A$1&gt;=Leave[[#This Row],[Start Time]],Home!$A$1&lt;=Leave[[#This Row],[End Time]]),Home!$A$1,"No Aplica")</f>
        <v>No Aplica</v>
      </c>
      <c r="N2062" s="43" t="str">
        <f>Leave[[#This Row],[User Code (Owning User) (Usuario)]]&amp;Leave[[#This Row],[fecha activa]]</f>
        <v>MIE2024151118235No Aplica</v>
      </c>
    </row>
    <row r="2063" spans="1:14" x14ac:dyDescent="0.3">
      <c r="A2063" s="43" t="s">
        <v>471</v>
      </c>
      <c r="B2063" s="3">
        <v>45910</v>
      </c>
      <c r="C2063" s="3">
        <v>45910</v>
      </c>
      <c r="D2063" s="43" t="s">
        <v>2950</v>
      </c>
      <c r="E2063" s="43" t="s">
        <v>786</v>
      </c>
      <c r="F2063" s="43" t="s">
        <v>787</v>
      </c>
      <c r="G2063">
        <v>180</v>
      </c>
      <c r="H2063">
        <v>180</v>
      </c>
      <c r="I2063" s="43" t="s">
        <v>1129</v>
      </c>
      <c r="J2063" s="43" t="s">
        <v>559</v>
      </c>
      <c r="K2063" s="43" t="s">
        <v>560</v>
      </c>
      <c r="L2063" s="43" t="str">
        <f>IF(AND(Home!$A$1&gt;=Leave[[#This Row],[Start Time]],Home!$A$1&lt;=Leave[[#This Row],[End Time]]),"Aplica","No Aplica")</f>
        <v>No Aplica</v>
      </c>
      <c r="M2063" s="43" t="str">
        <f>IF(AND(Home!$A$1&gt;=Leave[[#This Row],[Start Time]],Home!$A$1&lt;=Leave[[#This Row],[End Time]]),Home!$A$1,"No Aplica")</f>
        <v>No Aplica</v>
      </c>
      <c r="N2063" s="43" t="str">
        <f>Leave[[#This Row],[User Code (Owning User) (Usuario)]]&amp;Leave[[#This Row],[fecha activa]]</f>
        <v>MIE2024151118235No Aplica</v>
      </c>
    </row>
    <row r="2064" spans="1:14" x14ac:dyDescent="0.3">
      <c r="A2064" s="43" t="s">
        <v>471</v>
      </c>
      <c r="B2064" s="3">
        <v>45909</v>
      </c>
      <c r="C2064" s="3">
        <v>45909</v>
      </c>
      <c r="D2064" s="43" t="s">
        <v>3283</v>
      </c>
      <c r="E2064" s="43" t="s">
        <v>786</v>
      </c>
      <c r="F2064" s="43" t="s">
        <v>787</v>
      </c>
      <c r="G2064">
        <v>180</v>
      </c>
      <c r="H2064">
        <v>180</v>
      </c>
      <c r="I2064" s="43" t="s">
        <v>1129</v>
      </c>
      <c r="J2064" s="43" t="s">
        <v>559</v>
      </c>
      <c r="K2064" s="43" t="s">
        <v>560</v>
      </c>
      <c r="L2064" s="43" t="str">
        <f>IF(AND(Home!$A$1&gt;=Leave[[#This Row],[Start Time]],Home!$A$1&lt;=Leave[[#This Row],[End Time]]),"Aplica","No Aplica")</f>
        <v>No Aplica</v>
      </c>
      <c r="M2064" s="43" t="str">
        <f>IF(AND(Home!$A$1&gt;=Leave[[#This Row],[Start Time]],Home!$A$1&lt;=Leave[[#This Row],[End Time]]),Home!$A$1,"No Aplica")</f>
        <v>No Aplica</v>
      </c>
      <c r="N2064" s="43" t="str">
        <f>Leave[[#This Row],[User Code (Owning User) (Usuario)]]&amp;Leave[[#This Row],[fecha activa]]</f>
        <v>MIE2024151118235No Aplica</v>
      </c>
    </row>
    <row r="2065" spans="1:14" x14ac:dyDescent="0.3">
      <c r="A2065" s="43" t="s">
        <v>471</v>
      </c>
      <c r="B2065" s="3">
        <v>45908</v>
      </c>
      <c r="C2065" s="3">
        <v>45908</v>
      </c>
      <c r="D2065" s="43" t="s">
        <v>3203</v>
      </c>
      <c r="E2065" s="43" t="s">
        <v>786</v>
      </c>
      <c r="F2065" s="43" t="s">
        <v>787</v>
      </c>
      <c r="G2065">
        <v>540</v>
      </c>
      <c r="H2065">
        <v>540</v>
      </c>
      <c r="I2065" s="43" t="s">
        <v>1129</v>
      </c>
      <c r="J2065" s="43" t="s">
        <v>559</v>
      </c>
      <c r="K2065" s="43" t="s">
        <v>560</v>
      </c>
      <c r="L2065" s="43" t="str">
        <f>IF(AND(Home!$A$1&gt;=Leave[[#This Row],[Start Time]],Home!$A$1&lt;=Leave[[#This Row],[End Time]]),"Aplica","No Aplica")</f>
        <v>No Aplica</v>
      </c>
      <c r="M2065" s="43" t="str">
        <f>IF(AND(Home!$A$1&gt;=Leave[[#This Row],[Start Time]],Home!$A$1&lt;=Leave[[#This Row],[End Time]]),Home!$A$1,"No Aplica")</f>
        <v>No Aplica</v>
      </c>
      <c r="N2065" s="43" t="str">
        <f>Leave[[#This Row],[User Code (Owning User) (Usuario)]]&amp;Leave[[#This Row],[fecha activa]]</f>
        <v>MIE2024151118235No Aplica</v>
      </c>
    </row>
    <row r="2066" spans="1:14" x14ac:dyDescent="0.3">
      <c r="A2066" s="43" t="s">
        <v>471</v>
      </c>
      <c r="B2066" s="3">
        <v>45906</v>
      </c>
      <c r="C2066" s="3">
        <v>45906</v>
      </c>
      <c r="D2066" s="43" t="s">
        <v>3041</v>
      </c>
      <c r="E2066" s="43" t="s">
        <v>786</v>
      </c>
      <c r="F2066" s="43" t="s">
        <v>787</v>
      </c>
      <c r="G2066">
        <v>540</v>
      </c>
      <c r="H2066">
        <v>540</v>
      </c>
      <c r="I2066" s="43" t="s">
        <v>1129</v>
      </c>
      <c r="J2066" s="43" t="s">
        <v>559</v>
      </c>
      <c r="K2066" s="43" t="s">
        <v>560</v>
      </c>
      <c r="L2066" s="43" t="str">
        <f>IF(AND(Home!$A$1&gt;=Leave[[#This Row],[Start Time]],Home!$A$1&lt;=Leave[[#This Row],[End Time]]),"Aplica","No Aplica")</f>
        <v>No Aplica</v>
      </c>
      <c r="M2066" s="43" t="str">
        <f>IF(AND(Home!$A$1&gt;=Leave[[#This Row],[Start Time]],Home!$A$1&lt;=Leave[[#This Row],[End Time]]),Home!$A$1,"No Aplica")</f>
        <v>No Aplica</v>
      </c>
      <c r="N2066" s="43" t="str">
        <f>Leave[[#This Row],[User Code (Owning User) (Usuario)]]&amp;Leave[[#This Row],[fecha activa]]</f>
        <v>MIE2024151118235No Aplica</v>
      </c>
    </row>
    <row r="2067" spans="1:14" x14ac:dyDescent="0.3">
      <c r="A2067" s="43" t="s">
        <v>471</v>
      </c>
      <c r="B2067" s="3">
        <v>45905</v>
      </c>
      <c r="C2067" s="3">
        <v>45905</v>
      </c>
      <c r="D2067" s="43" t="s">
        <v>2794</v>
      </c>
      <c r="E2067" s="43" t="s">
        <v>786</v>
      </c>
      <c r="F2067" s="43" t="s">
        <v>787</v>
      </c>
      <c r="G2067">
        <v>240</v>
      </c>
      <c r="H2067">
        <v>240</v>
      </c>
      <c r="I2067" s="43" t="s">
        <v>1129</v>
      </c>
      <c r="J2067" s="43" t="s">
        <v>559</v>
      </c>
      <c r="K2067" s="43" t="s">
        <v>560</v>
      </c>
      <c r="L2067" s="43" t="str">
        <f>IF(AND(Home!$A$1&gt;=Leave[[#This Row],[Start Time]],Home!$A$1&lt;=Leave[[#This Row],[End Time]]),"Aplica","No Aplica")</f>
        <v>No Aplica</v>
      </c>
      <c r="M2067" s="43" t="str">
        <f>IF(AND(Home!$A$1&gt;=Leave[[#This Row],[Start Time]],Home!$A$1&lt;=Leave[[#This Row],[End Time]]),Home!$A$1,"No Aplica")</f>
        <v>No Aplica</v>
      </c>
      <c r="N2067" s="43" t="str">
        <f>Leave[[#This Row],[User Code (Owning User) (Usuario)]]&amp;Leave[[#This Row],[fecha activa]]</f>
        <v>MIE2024151118235No Aplica</v>
      </c>
    </row>
    <row r="2068" spans="1:14" x14ac:dyDescent="0.3">
      <c r="A2068" s="43" t="s">
        <v>471</v>
      </c>
      <c r="B2068" s="3">
        <v>45904</v>
      </c>
      <c r="C2068" s="3">
        <v>45904</v>
      </c>
      <c r="D2068" s="43" t="s">
        <v>2950</v>
      </c>
      <c r="E2068" s="43" t="s">
        <v>786</v>
      </c>
      <c r="F2068" s="43" t="s">
        <v>787</v>
      </c>
      <c r="G2068">
        <v>180</v>
      </c>
      <c r="H2068">
        <v>180</v>
      </c>
      <c r="I2068" s="43" t="s">
        <v>1129</v>
      </c>
      <c r="J2068" s="43" t="s">
        <v>559</v>
      </c>
      <c r="K2068" s="43" t="s">
        <v>560</v>
      </c>
      <c r="L2068" s="43" t="str">
        <f>IF(AND(Home!$A$1&gt;=Leave[[#This Row],[Start Time]],Home!$A$1&lt;=Leave[[#This Row],[End Time]]),"Aplica","No Aplica")</f>
        <v>No Aplica</v>
      </c>
      <c r="M2068" s="43" t="str">
        <f>IF(AND(Home!$A$1&gt;=Leave[[#This Row],[Start Time]],Home!$A$1&lt;=Leave[[#This Row],[End Time]]),Home!$A$1,"No Aplica")</f>
        <v>No Aplica</v>
      </c>
      <c r="N2068" s="43" t="str">
        <f>Leave[[#This Row],[User Code (Owning User) (Usuario)]]&amp;Leave[[#This Row],[fecha activa]]</f>
        <v>MIE2024151118235No Aplica</v>
      </c>
    </row>
    <row r="2069" spans="1:14" x14ac:dyDescent="0.3">
      <c r="A2069" s="43" t="s">
        <v>471</v>
      </c>
      <c r="B2069" s="3">
        <v>45903</v>
      </c>
      <c r="C2069" s="3">
        <v>45903</v>
      </c>
      <c r="D2069" s="43" t="s">
        <v>2857</v>
      </c>
      <c r="E2069" s="43" t="s">
        <v>786</v>
      </c>
      <c r="F2069" s="43" t="s">
        <v>787</v>
      </c>
      <c r="G2069">
        <v>180</v>
      </c>
      <c r="H2069">
        <v>180</v>
      </c>
      <c r="I2069" s="43" t="s">
        <v>1129</v>
      </c>
      <c r="J2069" s="43" t="s">
        <v>559</v>
      </c>
      <c r="K2069" s="43" t="s">
        <v>560</v>
      </c>
      <c r="L2069" s="43" t="str">
        <f>IF(AND(Home!$A$1&gt;=Leave[[#This Row],[Start Time]],Home!$A$1&lt;=Leave[[#This Row],[End Time]]),"Aplica","No Aplica")</f>
        <v>No Aplica</v>
      </c>
      <c r="M2069" s="43" t="str">
        <f>IF(AND(Home!$A$1&gt;=Leave[[#This Row],[Start Time]],Home!$A$1&lt;=Leave[[#This Row],[End Time]]),Home!$A$1,"No Aplica")</f>
        <v>No Aplica</v>
      </c>
      <c r="N2069" s="43" t="str">
        <f>Leave[[#This Row],[User Code (Owning User) (Usuario)]]&amp;Leave[[#This Row],[fecha activa]]</f>
        <v>MIE2024151118235No Aplica</v>
      </c>
    </row>
    <row r="2070" spans="1:14" x14ac:dyDescent="0.3">
      <c r="A2070" s="43" t="s">
        <v>471</v>
      </c>
      <c r="B2070" s="3">
        <v>45902</v>
      </c>
      <c r="C2070" s="3">
        <v>45902</v>
      </c>
      <c r="D2070" s="43" t="s">
        <v>2794</v>
      </c>
      <c r="E2070" s="43" t="s">
        <v>786</v>
      </c>
      <c r="F2070" s="43" t="s">
        <v>787</v>
      </c>
      <c r="G2070">
        <v>240</v>
      </c>
      <c r="H2070">
        <v>240</v>
      </c>
      <c r="I2070" s="43" t="s">
        <v>1129</v>
      </c>
      <c r="J2070" s="43" t="s">
        <v>559</v>
      </c>
      <c r="K2070" s="43" t="s">
        <v>560</v>
      </c>
      <c r="L2070" s="43" t="str">
        <f>IF(AND(Home!$A$1&gt;=Leave[[#This Row],[Start Time]],Home!$A$1&lt;=Leave[[#This Row],[End Time]]),"Aplica","No Aplica")</f>
        <v>No Aplica</v>
      </c>
      <c r="M2070" s="43" t="str">
        <f>IF(AND(Home!$A$1&gt;=Leave[[#This Row],[Start Time]],Home!$A$1&lt;=Leave[[#This Row],[End Time]]),Home!$A$1,"No Aplica")</f>
        <v>No Aplica</v>
      </c>
      <c r="N2070" s="43" t="str">
        <f>Leave[[#This Row],[User Code (Owning User) (Usuario)]]&amp;Leave[[#This Row],[fecha activa]]</f>
        <v>MIE2024151118235No Aplica</v>
      </c>
    </row>
    <row r="2071" spans="1:14" x14ac:dyDescent="0.3">
      <c r="A2071" s="43" t="s">
        <v>471</v>
      </c>
      <c r="B2071" s="3">
        <v>45901</v>
      </c>
      <c r="C2071" s="3">
        <v>45901</v>
      </c>
      <c r="D2071" s="43" t="s">
        <v>2609</v>
      </c>
      <c r="E2071" s="43" t="s">
        <v>786</v>
      </c>
      <c r="F2071" s="43" t="s">
        <v>787</v>
      </c>
      <c r="G2071">
        <v>540</v>
      </c>
      <c r="H2071">
        <v>540</v>
      </c>
      <c r="I2071" s="43" t="s">
        <v>1129</v>
      </c>
      <c r="J2071" s="43" t="s">
        <v>559</v>
      </c>
      <c r="K2071" s="43" t="s">
        <v>560</v>
      </c>
      <c r="L2071" s="43" t="str">
        <f>IF(AND(Home!$A$1&gt;=Leave[[#This Row],[Start Time]],Home!$A$1&lt;=Leave[[#This Row],[End Time]]),"Aplica","No Aplica")</f>
        <v>No Aplica</v>
      </c>
      <c r="M2071" s="43" t="str">
        <f>IF(AND(Home!$A$1&gt;=Leave[[#This Row],[Start Time]],Home!$A$1&lt;=Leave[[#This Row],[End Time]]),Home!$A$1,"No Aplica")</f>
        <v>No Aplica</v>
      </c>
      <c r="N2071" s="43" t="str">
        <f>Leave[[#This Row],[User Code (Owning User) (Usuario)]]&amp;Leave[[#This Row],[fecha activa]]</f>
        <v>MIE2024151118235No Aplica</v>
      </c>
    </row>
    <row r="2072" spans="1:14" x14ac:dyDescent="0.3">
      <c r="A2072" s="43" t="s">
        <v>477</v>
      </c>
      <c r="B2072" s="3">
        <v>45928</v>
      </c>
      <c r="C2072" s="3">
        <v>45928</v>
      </c>
      <c r="D2072" s="43" t="s">
        <v>470</v>
      </c>
      <c r="E2072" s="43" t="s">
        <v>786</v>
      </c>
      <c r="F2072" s="43" t="s">
        <v>787</v>
      </c>
      <c r="G2072">
        <v>540</v>
      </c>
      <c r="H2072">
        <v>540</v>
      </c>
      <c r="I2072" s="43" t="s">
        <v>1129</v>
      </c>
      <c r="J2072" s="43" t="s">
        <v>559</v>
      </c>
      <c r="K2072" s="43" t="s">
        <v>560</v>
      </c>
      <c r="L2072" s="43" t="str">
        <f>IF(AND(Home!$A$1&gt;=Leave[[#This Row],[Start Time]],Home!$A$1&lt;=Leave[[#This Row],[End Time]]),"Aplica","No Aplica")</f>
        <v>No Aplica</v>
      </c>
      <c r="M2072" s="43" t="str">
        <f>IF(AND(Home!$A$1&gt;=Leave[[#This Row],[Start Time]],Home!$A$1&lt;=Leave[[#This Row],[End Time]]),Home!$A$1,"No Aplica")</f>
        <v>No Aplica</v>
      </c>
      <c r="N2072" s="43" t="str">
        <f>Leave[[#This Row],[User Code (Owning User) (Usuario)]]&amp;Leave[[#This Row],[fecha activa]]</f>
        <v>MIE2024151118235No Aplica</v>
      </c>
    </row>
    <row r="2073" spans="1:14" x14ac:dyDescent="0.3">
      <c r="A2073" s="43" t="s">
        <v>477</v>
      </c>
      <c r="B2073" s="3">
        <v>45921</v>
      </c>
      <c r="C2073" s="3">
        <v>45921</v>
      </c>
      <c r="D2073" s="43" t="s">
        <v>475</v>
      </c>
      <c r="E2073" s="43" t="s">
        <v>786</v>
      </c>
      <c r="F2073" s="43" t="s">
        <v>787</v>
      </c>
      <c r="G2073">
        <v>540</v>
      </c>
      <c r="H2073">
        <v>540</v>
      </c>
      <c r="I2073" s="43" t="s">
        <v>1129</v>
      </c>
      <c r="J2073" s="43" t="s">
        <v>559</v>
      </c>
      <c r="K2073" s="43" t="s">
        <v>560</v>
      </c>
      <c r="L2073" s="43" t="str">
        <f>IF(AND(Home!$A$1&gt;=Leave[[#This Row],[Start Time]],Home!$A$1&lt;=Leave[[#This Row],[End Time]]),"Aplica","No Aplica")</f>
        <v>No Aplica</v>
      </c>
      <c r="M2073" s="43" t="str">
        <f>IF(AND(Home!$A$1&gt;=Leave[[#This Row],[Start Time]],Home!$A$1&lt;=Leave[[#This Row],[End Time]]),Home!$A$1,"No Aplica")</f>
        <v>No Aplica</v>
      </c>
      <c r="N2073" s="43" t="str">
        <f>Leave[[#This Row],[User Code (Owning User) (Usuario)]]&amp;Leave[[#This Row],[fecha activa]]</f>
        <v>MIE2024151118235No Aplica</v>
      </c>
    </row>
    <row r="2074" spans="1:14" x14ac:dyDescent="0.3">
      <c r="A2074" s="43" t="s">
        <v>477</v>
      </c>
      <c r="B2074" s="3">
        <v>45914</v>
      </c>
      <c r="C2074" s="3">
        <v>45914</v>
      </c>
      <c r="D2074" s="43" t="s">
        <v>475</v>
      </c>
      <c r="E2074" s="43" t="s">
        <v>786</v>
      </c>
      <c r="F2074" s="43" t="s">
        <v>787</v>
      </c>
      <c r="G2074">
        <v>540</v>
      </c>
      <c r="H2074">
        <v>540</v>
      </c>
      <c r="I2074" s="43" t="s">
        <v>1129</v>
      </c>
      <c r="J2074" s="43" t="s">
        <v>559</v>
      </c>
      <c r="K2074" s="43" t="s">
        <v>560</v>
      </c>
      <c r="L2074" s="43" t="str">
        <f>IF(AND(Home!$A$1&gt;=Leave[[#This Row],[Start Time]],Home!$A$1&lt;=Leave[[#This Row],[End Time]]),"Aplica","No Aplica")</f>
        <v>No Aplica</v>
      </c>
      <c r="M2074" s="43" t="str">
        <f>IF(AND(Home!$A$1&gt;=Leave[[#This Row],[Start Time]],Home!$A$1&lt;=Leave[[#This Row],[End Time]]),Home!$A$1,"No Aplica")</f>
        <v>No Aplica</v>
      </c>
      <c r="N2074" s="43" t="str">
        <f>Leave[[#This Row],[User Code (Owning User) (Usuario)]]&amp;Leave[[#This Row],[fecha activa]]</f>
        <v>MIE2024151118235No Aplica</v>
      </c>
    </row>
    <row r="2075" spans="1:14" x14ac:dyDescent="0.3">
      <c r="A2075" s="43" t="s">
        <v>477</v>
      </c>
      <c r="B2075" s="3">
        <v>45907</v>
      </c>
      <c r="C2075" s="3">
        <v>45907</v>
      </c>
      <c r="D2075" s="43" t="s">
        <v>470</v>
      </c>
      <c r="E2075" s="43" t="s">
        <v>786</v>
      </c>
      <c r="F2075" s="43" t="s">
        <v>787</v>
      </c>
      <c r="G2075">
        <v>540</v>
      </c>
      <c r="H2075">
        <v>540</v>
      </c>
      <c r="I2075" s="43" t="s">
        <v>1129</v>
      </c>
      <c r="J2075" s="43" t="s">
        <v>559</v>
      </c>
      <c r="K2075" s="43" t="s">
        <v>560</v>
      </c>
      <c r="L2075" s="43" t="str">
        <f>IF(AND(Home!$A$1&gt;=Leave[[#This Row],[Start Time]],Home!$A$1&lt;=Leave[[#This Row],[End Time]]),"Aplica","No Aplica")</f>
        <v>No Aplica</v>
      </c>
      <c r="M2075" s="43" t="str">
        <f>IF(AND(Home!$A$1&gt;=Leave[[#This Row],[Start Time]],Home!$A$1&lt;=Leave[[#This Row],[End Time]]),Home!$A$1,"No Aplica")</f>
        <v>No Aplica</v>
      </c>
      <c r="N2075" s="43" t="str">
        <f>Leave[[#This Row],[User Code (Owning User) (Usuario)]]&amp;Leave[[#This Row],[fecha activa]]</f>
        <v>MIE2024151118235No Aplica</v>
      </c>
    </row>
    <row r="2076" spans="1:14" x14ac:dyDescent="0.3">
      <c r="A2076" s="43" t="s">
        <v>476</v>
      </c>
      <c r="B2076" s="3">
        <v>45930</v>
      </c>
      <c r="C2076" s="3">
        <v>45930</v>
      </c>
      <c r="D2076" s="43" t="s">
        <v>3860</v>
      </c>
      <c r="E2076" s="43" t="s">
        <v>2024</v>
      </c>
      <c r="F2076" s="43" t="s">
        <v>2026</v>
      </c>
      <c r="G2076">
        <v>30</v>
      </c>
      <c r="H2076">
        <v>30</v>
      </c>
      <c r="I2076" s="43" t="s">
        <v>2025</v>
      </c>
      <c r="J2076" s="43" t="s">
        <v>1863</v>
      </c>
      <c r="K2076" s="43" t="s">
        <v>179</v>
      </c>
      <c r="L2076" s="43" t="str">
        <f>IF(AND(Home!$A$1&gt;=Leave[[#This Row],[Start Time]],Home!$A$1&lt;=Leave[[#This Row],[End Time]]),"Aplica","No Aplica")</f>
        <v>No Aplica</v>
      </c>
      <c r="M2076" s="43" t="str">
        <f>IF(AND(Home!$A$1&gt;=Leave[[#This Row],[Start Time]],Home!$A$1&lt;=Leave[[#This Row],[End Time]]),Home!$A$1,"No Aplica")</f>
        <v>No Aplica</v>
      </c>
      <c r="N2076" s="43" t="str">
        <f>Leave[[#This Row],[User Code (Owning User) (Usuario)]]&amp;Leave[[#This Row],[fecha activa]]</f>
        <v>MIE2025070723615No Aplica</v>
      </c>
    </row>
    <row r="2077" spans="1:14" x14ac:dyDescent="0.3">
      <c r="A2077" s="43" t="s">
        <v>476</v>
      </c>
      <c r="B2077" s="3">
        <v>45929</v>
      </c>
      <c r="C2077" s="3">
        <v>45929</v>
      </c>
      <c r="D2077" s="43" t="s">
        <v>2084</v>
      </c>
      <c r="E2077" s="43" t="s">
        <v>2024</v>
      </c>
      <c r="F2077" s="43" t="s">
        <v>2026</v>
      </c>
      <c r="G2077">
        <v>30</v>
      </c>
      <c r="H2077">
        <v>30</v>
      </c>
      <c r="I2077" s="43" t="s">
        <v>2025</v>
      </c>
      <c r="J2077" s="43" t="s">
        <v>1863</v>
      </c>
      <c r="K2077" s="43" t="s">
        <v>179</v>
      </c>
      <c r="L2077" s="43" t="str">
        <f>IF(AND(Home!$A$1&gt;=Leave[[#This Row],[Start Time]],Home!$A$1&lt;=Leave[[#This Row],[End Time]]),"Aplica","No Aplica")</f>
        <v>No Aplica</v>
      </c>
      <c r="M2077" s="43" t="str">
        <f>IF(AND(Home!$A$1&gt;=Leave[[#This Row],[Start Time]],Home!$A$1&lt;=Leave[[#This Row],[End Time]]),Home!$A$1,"No Aplica")</f>
        <v>No Aplica</v>
      </c>
      <c r="N2077" s="43" t="str">
        <f>Leave[[#This Row],[User Code (Owning User) (Usuario)]]&amp;Leave[[#This Row],[fecha activa]]</f>
        <v>MIE2025070723615No Aplica</v>
      </c>
    </row>
    <row r="2078" spans="1:14" x14ac:dyDescent="0.3">
      <c r="A2078" s="43" t="s">
        <v>476</v>
      </c>
      <c r="B2078" s="3">
        <v>45928</v>
      </c>
      <c r="C2078" s="3">
        <v>45928</v>
      </c>
      <c r="D2078" s="43" t="s">
        <v>3196</v>
      </c>
      <c r="E2078" s="43" t="s">
        <v>2024</v>
      </c>
      <c r="F2078" s="43" t="s">
        <v>2026</v>
      </c>
      <c r="G2078">
        <v>540</v>
      </c>
      <c r="H2078">
        <v>540</v>
      </c>
      <c r="I2078" s="43" t="s">
        <v>2025</v>
      </c>
      <c r="J2078" s="43" t="s">
        <v>1863</v>
      </c>
      <c r="K2078" s="43" t="s">
        <v>179</v>
      </c>
      <c r="L2078" s="43" t="str">
        <f>IF(AND(Home!$A$1&gt;=Leave[[#This Row],[Start Time]],Home!$A$1&lt;=Leave[[#This Row],[End Time]]),"Aplica","No Aplica")</f>
        <v>No Aplica</v>
      </c>
      <c r="M2078" s="43" t="str">
        <f>IF(AND(Home!$A$1&gt;=Leave[[#This Row],[Start Time]],Home!$A$1&lt;=Leave[[#This Row],[End Time]]),Home!$A$1,"No Aplica")</f>
        <v>No Aplica</v>
      </c>
      <c r="N2078" s="43" t="str">
        <f>Leave[[#This Row],[User Code (Owning User) (Usuario)]]&amp;Leave[[#This Row],[fecha activa]]</f>
        <v>MIE2025070723615No Aplica</v>
      </c>
    </row>
    <row r="2079" spans="1:14" x14ac:dyDescent="0.3">
      <c r="A2079" s="43" t="s">
        <v>465</v>
      </c>
      <c r="B2079" s="3">
        <v>45927</v>
      </c>
      <c r="C2079" s="3">
        <v>45927</v>
      </c>
      <c r="D2079" s="43" t="s">
        <v>2084</v>
      </c>
      <c r="E2079" s="43" t="s">
        <v>2024</v>
      </c>
      <c r="F2079" s="43" t="s">
        <v>2026</v>
      </c>
      <c r="G2079">
        <v>300</v>
      </c>
      <c r="H2079">
        <v>300</v>
      </c>
      <c r="I2079" s="43" t="s">
        <v>2025</v>
      </c>
      <c r="J2079" s="43" t="s">
        <v>1863</v>
      </c>
      <c r="K2079" s="43" t="s">
        <v>179</v>
      </c>
      <c r="L2079" s="43" t="str">
        <f>IF(AND(Home!$A$1&gt;=Leave[[#This Row],[Start Time]],Home!$A$1&lt;=Leave[[#This Row],[End Time]]),"Aplica","No Aplica")</f>
        <v>No Aplica</v>
      </c>
      <c r="M2079" s="43" t="str">
        <f>IF(AND(Home!$A$1&gt;=Leave[[#This Row],[Start Time]],Home!$A$1&lt;=Leave[[#This Row],[End Time]]),Home!$A$1,"No Aplica")</f>
        <v>No Aplica</v>
      </c>
      <c r="N2079" s="43" t="str">
        <f>Leave[[#This Row],[User Code (Owning User) (Usuario)]]&amp;Leave[[#This Row],[fecha activa]]</f>
        <v>MIE2025070723615No Aplica</v>
      </c>
    </row>
    <row r="2080" spans="1:14" x14ac:dyDescent="0.3">
      <c r="A2080" s="43" t="s">
        <v>476</v>
      </c>
      <c r="B2080" s="3">
        <v>45926</v>
      </c>
      <c r="C2080" s="3">
        <v>45926</v>
      </c>
      <c r="D2080" s="43" t="s">
        <v>2084</v>
      </c>
      <c r="E2080" s="43" t="s">
        <v>2024</v>
      </c>
      <c r="F2080" s="43" t="s">
        <v>2026</v>
      </c>
      <c r="G2080">
        <v>30</v>
      </c>
      <c r="H2080">
        <v>30</v>
      </c>
      <c r="I2080" s="43" t="s">
        <v>2025</v>
      </c>
      <c r="J2080" s="43" t="s">
        <v>1863</v>
      </c>
      <c r="K2080" s="43" t="s">
        <v>179</v>
      </c>
      <c r="L2080" s="43" t="str">
        <f>IF(AND(Home!$A$1&gt;=Leave[[#This Row],[Start Time]],Home!$A$1&lt;=Leave[[#This Row],[End Time]]),"Aplica","No Aplica")</f>
        <v>No Aplica</v>
      </c>
      <c r="M2080" s="43" t="str">
        <f>IF(AND(Home!$A$1&gt;=Leave[[#This Row],[Start Time]],Home!$A$1&lt;=Leave[[#This Row],[End Time]]),Home!$A$1,"No Aplica")</f>
        <v>No Aplica</v>
      </c>
      <c r="N2080" s="43" t="str">
        <f>Leave[[#This Row],[User Code (Owning User) (Usuario)]]&amp;Leave[[#This Row],[fecha activa]]</f>
        <v>MIE2025070723615No Aplica</v>
      </c>
    </row>
    <row r="2081" spans="1:14" x14ac:dyDescent="0.3">
      <c r="A2081" s="43" t="s">
        <v>476</v>
      </c>
      <c r="B2081" s="3">
        <v>45925</v>
      </c>
      <c r="C2081" s="3">
        <v>45925</v>
      </c>
      <c r="D2081" s="43" t="s">
        <v>2084</v>
      </c>
      <c r="E2081" s="43" t="s">
        <v>2024</v>
      </c>
      <c r="F2081" s="43" t="s">
        <v>2026</v>
      </c>
      <c r="G2081">
        <v>30</v>
      </c>
      <c r="H2081">
        <v>30</v>
      </c>
      <c r="I2081" s="43" t="s">
        <v>2025</v>
      </c>
      <c r="J2081" s="43" t="s">
        <v>1863</v>
      </c>
      <c r="K2081" s="43" t="s">
        <v>179</v>
      </c>
      <c r="L2081" s="43" t="str">
        <f>IF(AND(Home!$A$1&gt;=Leave[[#This Row],[Start Time]],Home!$A$1&lt;=Leave[[#This Row],[End Time]]),"Aplica","No Aplica")</f>
        <v>No Aplica</v>
      </c>
      <c r="M2081" s="43" t="str">
        <f>IF(AND(Home!$A$1&gt;=Leave[[#This Row],[Start Time]],Home!$A$1&lt;=Leave[[#This Row],[End Time]]),Home!$A$1,"No Aplica")</f>
        <v>No Aplica</v>
      </c>
      <c r="N2081" s="43" t="str">
        <f>Leave[[#This Row],[User Code (Owning User) (Usuario)]]&amp;Leave[[#This Row],[fecha activa]]</f>
        <v>MIE2025070723615No Aplica</v>
      </c>
    </row>
    <row r="2082" spans="1:14" x14ac:dyDescent="0.3">
      <c r="A2082" s="43" t="s">
        <v>476</v>
      </c>
      <c r="B2082" s="3">
        <v>45924</v>
      </c>
      <c r="C2082" s="3">
        <v>45924</v>
      </c>
      <c r="D2082" s="43" t="s">
        <v>3196</v>
      </c>
      <c r="E2082" s="43" t="s">
        <v>2024</v>
      </c>
      <c r="F2082" s="43" t="s">
        <v>2026</v>
      </c>
      <c r="G2082">
        <v>30</v>
      </c>
      <c r="H2082">
        <v>30</v>
      </c>
      <c r="I2082" s="43" t="s">
        <v>2025</v>
      </c>
      <c r="J2082" s="43" t="s">
        <v>1863</v>
      </c>
      <c r="K2082" s="43" t="s">
        <v>179</v>
      </c>
      <c r="L2082" s="43" t="str">
        <f>IF(AND(Home!$A$1&gt;=Leave[[#This Row],[Start Time]],Home!$A$1&lt;=Leave[[#This Row],[End Time]]),"Aplica","No Aplica")</f>
        <v>No Aplica</v>
      </c>
      <c r="M2082" s="43" t="str">
        <f>IF(AND(Home!$A$1&gt;=Leave[[#This Row],[Start Time]],Home!$A$1&lt;=Leave[[#This Row],[End Time]]),Home!$A$1,"No Aplica")</f>
        <v>No Aplica</v>
      </c>
      <c r="N2082" s="43" t="str">
        <f>Leave[[#This Row],[User Code (Owning User) (Usuario)]]&amp;Leave[[#This Row],[fecha activa]]</f>
        <v>MIE2025070723615No Aplica</v>
      </c>
    </row>
    <row r="2083" spans="1:14" x14ac:dyDescent="0.3">
      <c r="A2083" s="43" t="s">
        <v>476</v>
      </c>
      <c r="B2083" s="3">
        <v>45923</v>
      </c>
      <c r="C2083" s="3">
        <v>45923</v>
      </c>
      <c r="D2083" s="43" t="s">
        <v>2084</v>
      </c>
      <c r="E2083" s="43" t="s">
        <v>2024</v>
      </c>
      <c r="F2083" s="43" t="s">
        <v>2026</v>
      </c>
      <c r="G2083">
        <v>30</v>
      </c>
      <c r="H2083">
        <v>30</v>
      </c>
      <c r="I2083" s="43" t="s">
        <v>2025</v>
      </c>
      <c r="J2083" s="43" t="s">
        <v>1863</v>
      </c>
      <c r="K2083" s="43" t="s">
        <v>179</v>
      </c>
      <c r="L2083" s="43" t="str">
        <f>IF(AND(Home!$A$1&gt;=Leave[[#This Row],[Start Time]],Home!$A$1&lt;=Leave[[#This Row],[End Time]]),"Aplica","No Aplica")</f>
        <v>No Aplica</v>
      </c>
      <c r="M2083" s="43" t="str">
        <f>IF(AND(Home!$A$1&gt;=Leave[[#This Row],[Start Time]],Home!$A$1&lt;=Leave[[#This Row],[End Time]]),Home!$A$1,"No Aplica")</f>
        <v>No Aplica</v>
      </c>
      <c r="N2083" s="43" t="str">
        <f>Leave[[#This Row],[User Code (Owning User) (Usuario)]]&amp;Leave[[#This Row],[fecha activa]]</f>
        <v>MIE2025070723615No Aplica</v>
      </c>
    </row>
    <row r="2084" spans="1:14" x14ac:dyDescent="0.3">
      <c r="A2084" s="43" t="s">
        <v>476</v>
      </c>
      <c r="B2084" s="3">
        <v>45922</v>
      </c>
      <c r="C2084" s="3">
        <v>45922</v>
      </c>
      <c r="D2084" s="43" t="s">
        <v>2084</v>
      </c>
      <c r="E2084" s="43" t="s">
        <v>2024</v>
      </c>
      <c r="F2084" s="43" t="s">
        <v>2026</v>
      </c>
      <c r="G2084">
        <v>30</v>
      </c>
      <c r="H2084">
        <v>30</v>
      </c>
      <c r="I2084" s="43" t="s">
        <v>2025</v>
      </c>
      <c r="J2084" s="43" t="s">
        <v>1863</v>
      </c>
      <c r="K2084" s="43" t="s">
        <v>179</v>
      </c>
      <c r="L2084" s="43" t="str">
        <f>IF(AND(Home!$A$1&gt;=Leave[[#This Row],[Start Time]],Home!$A$1&lt;=Leave[[#This Row],[End Time]]),"Aplica","No Aplica")</f>
        <v>Aplica</v>
      </c>
      <c r="M2084" s="43">
        <f>IF(AND(Home!$A$1&gt;=Leave[[#This Row],[Start Time]],Home!$A$1&lt;=Leave[[#This Row],[End Time]]),Home!$A$1,"No Aplica")</f>
        <v>45922</v>
      </c>
      <c r="N2084" s="43" t="str">
        <f>Leave[[#This Row],[User Code (Owning User) (Usuario)]]&amp;Leave[[#This Row],[fecha activa]]</f>
        <v>MIE202507072361545922</v>
      </c>
    </row>
    <row r="2085" spans="1:14" x14ac:dyDescent="0.3">
      <c r="A2085" s="43" t="s">
        <v>465</v>
      </c>
      <c r="B2085" s="3">
        <v>45920</v>
      </c>
      <c r="C2085" s="3">
        <v>45920</v>
      </c>
      <c r="D2085" s="43" t="s">
        <v>3278</v>
      </c>
      <c r="E2085" s="43" t="s">
        <v>2024</v>
      </c>
      <c r="F2085" s="43" t="s">
        <v>2026</v>
      </c>
      <c r="G2085">
        <v>240</v>
      </c>
      <c r="H2085">
        <v>240</v>
      </c>
      <c r="I2085" s="43" t="s">
        <v>2025</v>
      </c>
      <c r="J2085" s="43" t="s">
        <v>1863</v>
      </c>
      <c r="K2085" s="43" t="s">
        <v>179</v>
      </c>
      <c r="L2085" s="43" t="str">
        <f>IF(AND(Home!$A$1&gt;=Leave[[#This Row],[Start Time]],Home!$A$1&lt;=Leave[[#This Row],[End Time]]),"Aplica","No Aplica")</f>
        <v>No Aplica</v>
      </c>
      <c r="M2085" s="43" t="str">
        <f>IF(AND(Home!$A$1&gt;=Leave[[#This Row],[Start Time]],Home!$A$1&lt;=Leave[[#This Row],[End Time]]),Home!$A$1,"No Aplica")</f>
        <v>No Aplica</v>
      </c>
      <c r="N2085" s="43" t="str">
        <f>Leave[[#This Row],[User Code (Owning User) (Usuario)]]&amp;Leave[[#This Row],[fecha activa]]</f>
        <v>MIE2025070723615No Aplica</v>
      </c>
    </row>
    <row r="2086" spans="1:14" x14ac:dyDescent="0.3">
      <c r="A2086" s="43" t="s">
        <v>465</v>
      </c>
      <c r="B2086" s="3">
        <v>45921</v>
      </c>
      <c r="C2086" s="3">
        <v>45921</v>
      </c>
      <c r="D2086" s="43" t="s">
        <v>3197</v>
      </c>
      <c r="E2086" s="43" t="s">
        <v>2024</v>
      </c>
      <c r="F2086" s="43" t="s">
        <v>2026</v>
      </c>
      <c r="G2086">
        <v>540</v>
      </c>
      <c r="H2086">
        <v>540</v>
      </c>
      <c r="I2086" s="43" t="s">
        <v>2025</v>
      </c>
      <c r="J2086" s="43" t="s">
        <v>1863</v>
      </c>
      <c r="K2086" s="43" t="s">
        <v>179</v>
      </c>
      <c r="L2086" s="43" t="str">
        <f>IF(AND(Home!$A$1&gt;=Leave[[#This Row],[Start Time]],Home!$A$1&lt;=Leave[[#This Row],[End Time]]),"Aplica","No Aplica")</f>
        <v>No Aplica</v>
      </c>
      <c r="M2086" s="43" t="str">
        <f>IF(AND(Home!$A$1&gt;=Leave[[#This Row],[Start Time]],Home!$A$1&lt;=Leave[[#This Row],[End Time]]),Home!$A$1,"No Aplica")</f>
        <v>No Aplica</v>
      </c>
      <c r="N2086" s="43" t="str">
        <f>Leave[[#This Row],[User Code (Owning User) (Usuario)]]&amp;Leave[[#This Row],[fecha activa]]</f>
        <v>MIE2025070723615No Aplica</v>
      </c>
    </row>
    <row r="2087" spans="1:14" x14ac:dyDescent="0.3">
      <c r="A2087" s="43" t="s">
        <v>476</v>
      </c>
      <c r="B2087" s="3">
        <v>45920</v>
      </c>
      <c r="C2087" s="3">
        <v>45920</v>
      </c>
      <c r="D2087" s="43" t="s">
        <v>3196</v>
      </c>
      <c r="E2087" s="43" t="s">
        <v>2024</v>
      </c>
      <c r="F2087" s="43" t="s">
        <v>2026</v>
      </c>
      <c r="G2087">
        <v>60</v>
      </c>
      <c r="H2087">
        <v>60</v>
      </c>
      <c r="I2087" s="43" t="s">
        <v>2025</v>
      </c>
      <c r="J2087" s="43" t="s">
        <v>1863</v>
      </c>
      <c r="K2087" s="43" t="s">
        <v>179</v>
      </c>
      <c r="L2087" s="43" t="str">
        <f>IF(AND(Home!$A$1&gt;=Leave[[#This Row],[Start Time]],Home!$A$1&lt;=Leave[[#This Row],[End Time]]),"Aplica","No Aplica")</f>
        <v>No Aplica</v>
      </c>
      <c r="M2087" s="43" t="str">
        <f>IF(AND(Home!$A$1&gt;=Leave[[#This Row],[Start Time]],Home!$A$1&lt;=Leave[[#This Row],[End Time]]),Home!$A$1,"No Aplica")</f>
        <v>No Aplica</v>
      </c>
      <c r="N2087" s="43" t="str">
        <f>Leave[[#This Row],[User Code (Owning User) (Usuario)]]&amp;Leave[[#This Row],[fecha activa]]</f>
        <v>MIE2025070723615No Aplica</v>
      </c>
    </row>
    <row r="2088" spans="1:14" x14ac:dyDescent="0.3">
      <c r="A2088" s="43" t="s">
        <v>476</v>
      </c>
      <c r="B2088" s="3">
        <v>45919</v>
      </c>
      <c r="C2088" s="3">
        <v>45919</v>
      </c>
      <c r="D2088" s="43" t="s">
        <v>3196</v>
      </c>
      <c r="E2088" s="43" t="s">
        <v>2024</v>
      </c>
      <c r="F2088" s="43" t="s">
        <v>2026</v>
      </c>
      <c r="G2088">
        <v>30</v>
      </c>
      <c r="H2088">
        <v>30</v>
      </c>
      <c r="I2088" s="43" t="s">
        <v>2025</v>
      </c>
      <c r="J2088" s="43" t="s">
        <v>1863</v>
      </c>
      <c r="K2088" s="43" t="s">
        <v>179</v>
      </c>
      <c r="L2088" s="43" t="str">
        <f>IF(AND(Home!$A$1&gt;=Leave[[#This Row],[Start Time]],Home!$A$1&lt;=Leave[[#This Row],[End Time]]),"Aplica","No Aplica")</f>
        <v>No Aplica</v>
      </c>
      <c r="M2088" s="43" t="str">
        <f>IF(AND(Home!$A$1&gt;=Leave[[#This Row],[Start Time]],Home!$A$1&lt;=Leave[[#This Row],[End Time]]),Home!$A$1,"No Aplica")</f>
        <v>No Aplica</v>
      </c>
      <c r="N2088" s="43" t="str">
        <f>Leave[[#This Row],[User Code (Owning User) (Usuario)]]&amp;Leave[[#This Row],[fecha activa]]</f>
        <v>MIE2025070723615No Aplica</v>
      </c>
    </row>
    <row r="2089" spans="1:14" x14ac:dyDescent="0.3">
      <c r="A2089" s="43" t="s">
        <v>476</v>
      </c>
      <c r="B2089" s="3">
        <v>45918</v>
      </c>
      <c r="C2089" s="3">
        <v>45918</v>
      </c>
      <c r="D2089" s="43" t="s">
        <v>3196</v>
      </c>
      <c r="E2089" s="43" t="s">
        <v>2024</v>
      </c>
      <c r="F2089" s="43" t="s">
        <v>2026</v>
      </c>
      <c r="G2089">
        <v>30</v>
      </c>
      <c r="H2089">
        <v>30</v>
      </c>
      <c r="I2089" s="43" t="s">
        <v>2025</v>
      </c>
      <c r="J2089" s="43" t="s">
        <v>1863</v>
      </c>
      <c r="K2089" s="43" t="s">
        <v>179</v>
      </c>
      <c r="L2089" s="43" t="str">
        <f>IF(AND(Home!$A$1&gt;=Leave[[#This Row],[Start Time]],Home!$A$1&lt;=Leave[[#This Row],[End Time]]),"Aplica","No Aplica")</f>
        <v>No Aplica</v>
      </c>
      <c r="M2089" s="43" t="str">
        <f>IF(AND(Home!$A$1&gt;=Leave[[#This Row],[Start Time]],Home!$A$1&lt;=Leave[[#This Row],[End Time]]),Home!$A$1,"No Aplica")</f>
        <v>No Aplica</v>
      </c>
      <c r="N2089" s="43" t="str">
        <f>Leave[[#This Row],[User Code (Owning User) (Usuario)]]&amp;Leave[[#This Row],[fecha activa]]</f>
        <v>MIE2025070723615No Aplica</v>
      </c>
    </row>
    <row r="2090" spans="1:14" x14ac:dyDescent="0.3">
      <c r="A2090" s="43" t="s">
        <v>476</v>
      </c>
      <c r="B2090" s="3">
        <v>45917</v>
      </c>
      <c r="C2090" s="3">
        <v>45917</v>
      </c>
      <c r="D2090" s="43" t="s">
        <v>3196</v>
      </c>
      <c r="E2090" s="43" t="s">
        <v>2024</v>
      </c>
      <c r="F2090" s="43" t="s">
        <v>2026</v>
      </c>
      <c r="G2090">
        <v>30</v>
      </c>
      <c r="H2090">
        <v>30</v>
      </c>
      <c r="I2090" s="43" t="s">
        <v>2025</v>
      </c>
      <c r="J2090" s="43" t="s">
        <v>1863</v>
      </c>
      <c r="K2090" s="43" t="s">
        <v>179</v>
      </c>
      <c r="L2090" s="43" t="str">
        <f>IF(AND(Home!$A$1&gt;=Leave[[#This Row],[Start Time]],Home!$A$1&lt;=Leave[[#This Row],[End Time]]),"Aplica","No Aplica")</f>
        <v>No Aplica</v>
      </c>
      <c r="M2090" s="43" t="str">
        <f>IF(AND(Home!$A$1&gt;=Leave[[#This Row],[Start Time]],Home!$A$1&lt;=Leave[[#This Row],[End Time]]),Home!$A$1,"No Aplica")</f>
        <v>No Aplica</v>
      </c>
      <c r="N2090" s="43" t="str">
        <f>Leave[[#This Row],[User Code (Owning User) (Usuario)]]&amp;Leave[[#This Row],[fecha activa]]</f>
        <v>MIE2025070723615No Aplica</v>
      </c>
    </row>
    <row r="2091" spans="1:14" x14ac:dyDescent="0.3">
      <c r="A2091" s="43" t="s">
        <v>476</v>
      </c>
      <c r="B2091" s="3">
        <v>45916</v>
      </c>
      <c r="C2091" s="3">
        <v>45916</v>
      </c>
      <c r="D2091" s="43" t="s">
        <v>3197</v>
      </c>
      <c r="E2091" s="43" t="s">
        <v>2024</v>
      </c>
      <c r="F2091" s="43" t="s">
        <v>2026</v>
      </c>
      <c r="G2091">
        <v>30</v>
      </c>
      <c r="H2091">
        <v>30</v>
      </c>
      <c r="I2091" s="43" t="s">
        <v>2025</v>
      </c>
      <c r="J2091" s="43" t="s">
        <v>1863</v>
      </c>
      <c r="K2091" s="43" t="s">
        <v>179</v>
      </c>
      <c r="L2091" s="43" t="str">
        <f>IF(AND(Home!$A$1&gt;=Leave[[#This Row],[Start Time]],Home!$A$1&lt;=Leave[[#This Row],[End Time]]),"Aplica","No Aplica")</f>
        <v>No Aplica</v>
      </c>
      <c r="M2091" s="43" t="str">
        <f>IF(AND(Home!$A$1&gt;=Leave[[#This Row],[Start Time]],Home!$A$1&lt;=Leave[[#This Row],[End Time]]),Home!$A$1,"No Aplica")</f>
        <v>No Aplica</v>
      </c>
      <c r="N2091" s="43" t="str">
        <f>Leave[[#This Row],[User Code (Owning User) (Usuario)]]&amp;Leave[[#This Row],[fecha activa]]</f>
        <v>MIE2025070723615No Aplica</v>
      </c>
    </row>
    <row r="2092" spans="1:14" x14ac:dyDescent="0.3">
      <c r="A2092" s="43" t="s">
        <v>476</v>
      </c>
      <c r="B2092" s="3">
        <v>45915</v>
      </c>
      <c r="C2092" s="3">
        <v>45915</v>
      </c>
      <c r="D2092" s="43" t="s">
        <v>3196</v>
      </c>
      <c r="E2092" s="43" t="s">
        <v>2024</v>
      </c>
      <c r="F2092" s="43" t="s">
        <v>2026</v>
      </c>
      <c r="G2092">
        <v>30</v>
      </c>
      <c r="H2092">
        <v>30</v>
      </c>
      <c r="I2092" s="43" t="s">
        <v>2025</v>
      </c>
      <c r="J2092" s="43" t="s">
        <v>1863</v>
      </c>
      <c r="K2092" s="43" t="s">
        <v>179</v>
      </c>
      <c r="L2092" s="43" t="str">
        <f>IF(AND(Home!$A$1&gt;=Leave[[#This Row],[Start Time]],Home!$A$1&lt;=Leave[[#This Row],[End Time]]),"Aplica","No Aplica")</f>
        <v>No Aplica</v>
      </c>
      <c r="M2092" s="43" t="str">
        <f>IF(AND(Home!$A$1&gt;=Leave[[#This Row],[Start Time]],Home!$A$1&lt;=Leave[[#This Row],[End Time]]),Home!$A$1,"No Aplica")</f>
        <v>No Aplica</v>
      </c>
      <c r="N2092" s="43" t="str">
        <f>Leave[[#This Row],[User Code (Owning User) (Usuario)]]&amp;Leave[[#This Row],[fecha activa]]</f>
        <v>MIE2025070723615No Aplica</v>
      </c>
    </row>
    <row r="2093" spans="1:14" x14ac:dyDescent="0.3">
      <c r="A2093" s="43" t="s">
        <v>476</v>
      </c>
      <c r="B2093" s="3">
        <v>45914</v>
      </c>
      <c r="C2093" s="3">
        <v>45914</v>
      </c>
      <c r="D2093" s="43" t="s">
        <v>2084</v>
      </c>
      <c r="E2093" s="43" t="s">
        <v>2024</v>
      </c>
      <c r="F2093" s="43" t="s">
        <v>2026</v>
      </c>
      <c r="G2093">
        <v>540</v>
      </c>
      <c r="H2093">
        <v>540</v>
      </c>
      <c r="I2093" s="43" t="s">
        <v>2025</v>
      </c>
      <c r="J2093" s="43" t="s">
        <v>1863</v>
      </c>
      <c r="K2093" s="43" t="s">
        <v>179</v>
      </c>
      <c r="L2093" s="43" t="str">
        <f>IF(AND(Home!$A$1&gt;=Leave[[#This Row],[Start Time]],Home!$A$1&lt;=Leave[[#This Row],[End Time]]),"Aplica","No Aplica")</f>
        <v>No Aplica</v>
      </c>
      <c r="M2093" s="43" t="str">
        <f>IF(AND(Home!$A$1&gt;=Leave[[#This Row],[Start Time]],Home!$A$1&lt;=Leave[[#This Row],[End Time]]),Home!$A$1,"No Aplica")</f>
        <v>No Aplica</v>
      </c>
      <c r="N2093" s="43" t="str">
        <f>Leave[[#This Row],[User Code (Owning User) (Usuario)]]&amp;Leave[[#This Row],[fecha activa]]</f>
        <v>MIE2025070723615No Aplica</v>
      </c>
    </row>
    <row r="2094" spans="1:14" x14ac:dyDescent="0.3">
      <c r="A2094" s="43" t="s">
        <v>465</v>
      </c>
      <c r="B2094" s="3">
        <v>45913</v>
      </c>
      <c r="C2094" s="3">
        <v>45913</v>
      </c>
      <c r="D2094" s="43" t="s">
        <v>2084</v>
      </c>
      <c r="E2094" s="43" t="s">
        <v>2024</v>
      </c>
      <c r="F2094" s="43" t="s">
        <v>2026</v>
      </c>
      <c r="G2094">
        <v>300</v>
      </c>
      <c r="H2094">
        <v>300</v>
      </c>
      <c r="I2094" s="43" t="s">
        <v>2025</v>
      </c>
      <c r="J2094" s="43" t="s">
        <v>1863</v>
      </c>
      <c r="K2094" s="43" t="s">
        <v>179</v>
      </c>
      <c r="L2094" s="43" t="str">
        <f>IF(AND(Home!$A$1&gt;=Leave[[#This Row],[Start Time]],Home!$A$1&lt;=Leave[[#This Row],[End Time]]),"Aplica","No Aplica")</f>
        <v>No Aplica</v>
      </c>
      <c r="M2094" s="43" t="str">
        <f>IF(AND(Home!$A$1&gt;=Leave[[#This Row],[Start Time]],Home!$A$1&lt;=Leave[[#This Row],[End Time]]),Home!$A$1,"No Aplica")</f>
        <v>No Aplica</v>
      </c>
      <c r="N2094" s="43" t="str">
        <f>Leave[[#This Row],[User Code (Owning User) (Usuario)]]&amp;Leave[[#This Row],[fecha activa]]</f>
        <v>MIE2025070723615No Aplica</v>
      </c>
    </row>
    <row r="2095" spans="1:14" x14ac:dyDescent="0.3">
      <c r="A2095" s="43" t="s">
        <v>476</v>
      </c>
      <c r="B2095" s="3">
        <v>45912</v>
      </c>
      <c r="C2095" s="3">
        <v>45912</v>
      </c>
      <c r="D2095" s="43" t="s">
        <v>842</v>
      </c>
      <c r="E2095" s="43" t="s">
        <v>2024</v>
      </c>
      <c r="F2095" s="43" t="s">
        <v>2026</v>
      </c>
      <c r="G2095">
        <v>30</v>
      </c>
      <c r="H2095">
        <v>30</v>
      </c>
      <c r="I2095" s="43" t="s">
        <v>2025</v>
      </c>
      <c r="J2095" s="43" t="s">
        <v>1863</v>
      </c>
      <c r="K2095" s="43" t="s">
        <v>179</v>
      </c>
      <c r="L2095" s="43" t="str">
        <f>IF(AND(Home!$A$1&gt;=Leave[[#This Row],[Start Time]],Home!$A$1&lt;=Leave[[#This Row],[End Time]]),"Aplica","No Aplica")</f>
        <v>No Aplica</v>
      </c>
      <c r="M2095" s="43" t="str">
        <f>IF(AND(Home!$A$1&gt;=Leave[[#This Row],[Start Time]],Home!$A$1&lt;=Leave[[#This Row],[End Time]]),Home!$A$1,"No Aplica")</f>
        <v>No Aplica</v>
      </c>
      <c r="N2095" s="43" t="str">
        <f>Leave[[#This Row],[User Code (Owning User) (Usuario)]]&amp;Leave[[#This Row],[fecha activa]]</f>
        <v>MIE2025070723615No Aplica</v>
      </c>
    </row>
    <row r="2096" spans="1:14" x14ac:dyDescent="0.3">
      <c r="A2096" s="43" t="s">
        <v>476</v>
      </c>
      <c r="B2096" s="3">
        <v>45911</v>
      </c>
      <c r="C2096" s="3">
        <v>45911</v>
      </c>
      <c r="D2096" s="43" t="s">
        <v>842</v>
      </c>
      <c r="E2096" s="43" t="s">
        <v>2024</v>
      </c>
      <c r="F2096" s="43" t="s">
        <v>2026</v>
      </c>
      <c r="G2096">
        <v>30</v>
      </c>
      <c r="H2096">
        <v>30</v>
      </c>
      <c r="I2096" s="43" t="s">
        <v>2025</v>
      </c>
      <c r="J2096" s="43" t="s">
        <v>1863</v>
      </c>
      <c r="K2096" s="43" t="s">
        <v>179</v>
      </c>
      <c r="L2096" s="43" t="str">
        <f>IF(AND(Home!$A$1&gt;=Leave[[#This Row],[Start Time]],Home!$A$1&lt;=Leave[[#This Row],[End Time]]),"Aplica","No Aplica")</f>
        <v>No Aplica</v>
      </c>
      <c r="M2096" s="43" t="str">
        <f>IF(AND(Home!$A$1&gt;=Leave[[#This Row],[Start Time]],Home!$A$1&lt;=Leave[[#This Row],[End Time]]),Home!$A$1,"No Aplica")</f>
        <v>No Aplica</v>
      </c>
      <c r="N2096" s="43" t="str">
        <f>Leave[[#This Row],[User Code (Owning User) (Usuario)]]&amp;Leave[[#This Row],[fecha activa]]</f>
        <v>MIE2025070723615No Aplica</v>
      </c>
    </row>
    <row r="2097" spans="1:14" x14ac:dyDescent="0.3">
      <c r="A2097" s="43" t="s">
        <v>476</v>
      </c>
      <c r="B2097" s="3">
        <v>45910</v>
      </c>
      <c r="C2097" s="3">
        <v>45910</v>
      </c>
      <c r="D2097" s="43" t="s">
        <v>842</v>
      </c>
      <c r="E2097" s="43" t="s">
        <v>2024</v>
      </c>
      <c r="F2097" s="43" t="s">
        <v>2026</v>
      </c>
      <c r="G2097">
        <v>30</v>
      </c>
      <c r="H2097">
        <v>30</v>
      </c>
      <c r="I2097" s="43" t="s">
        <v>2025</v>
      </c>
      <c r="J2097" s="43" t="s">
        <v>1863</v>
      </c>
      <c r="K2097" s="43" t="s">
        <v>179</v>
      </c>
      <c r="L2097" s="43" t="str">
        <f>IF(AND(Home!$A$1&gt;=Leave[[#This Row],[Start Time]],Home!$A$1&lt;=Leave[[#This Row],[End Time]]),"Aplica","No Aplica")</f>
        <v>No Aplica</v>
      </c>
      <c r="M2097" s="43" t="str">
        <f>IF(AND(Home!$A$1&gt;=Leave[[#This Row],[Start Time]],Home!$A$1&lt;=Leave[[#This Row],[End Time]]),Home!$A$1,"No Aplica")</f>
        <v>No Aplica</v>
      </c>
      <c r="N2097" s="43" t="str">
        <f>Leave[[#This Row],[User Code (Owning User) (Usuario)]]&amp;Leave[[#This Row],[fecha activa]]</f>
        <v>MIE2025070723615No Aplica</v>
      </c>
    </row>
    <row r="2098" spans="1:14" x14ac:dyDescent="0.3">
      <c r="A2098" s="43" t="s">
        <v>476</v>
      </c>
      <c r="B2098" s="3">
        <v>45909</v>
      </c>
      <c r="C2098" s="3">
        <v>45909</v>
      </c>
      <c r="D2098" s="43" t="s">
        <v>842</v>
      </c>
      <c r="E2098" s="43" t="s">
        <v>2024</v>
      </c>
      <c r="F2098" s="43" t="s">
        <v>2026</v>
      </c>
      <c r="G2098">
        <v>30</v>
      </c>
      <c r="H2098">
        <v>30</v>
      </c>
      <c r="I2098" s="43" t="s">
        <v>2025</v>
      </c>
      <c r="J2098" s="43" t="s">
        <v>1863</v>
      </c>
      <c r="K2098" s="43" t="s">
        <v>179</v>
      </c>
      <c r="L2098" s="43" t="str">
        <f>IF(AND(Home!$A$1&gt;=Leave[[#This Row],[Start Time]],Home!$A$1&lt;=Leave[[#This Row],[End Time]]),"Aplica","No Aplica")</f>
        <v>No Aplica</v>
      </c>
      <c r="M2098" s="43" t="str">
        <f>IF(AND(Home!$A$1&gt;=Leave[[#This Row],[Start Time]],Home!$A$1&lt;=Leave[[#This Row],[End Time]]),Home!$A$1,"No Aplica")</f>
        <v>No Aplica</v>
      </c>
      <c r="N2098" s="43" t="str">
        <f>Leave[[#This Row],[User Code (Owning User) (Usuario)]]&amp;Leave[[#This Row],[fecha activa]]</f>
        <v>MIE2025070723615No Aplica</v>
      </c>
    </row>
    <row r="2099" spans="1:14" x14ac:dyDescent="0.3">
      <c r="A2099" s="43" t="s">
        <v>476</v>
      </c>
      <c r="B2099" s="3">
        <v>45908</v>
      </c>
      <c r="C2099" s="3">
        <v>45908</v>
      </c>
      <c r="D2099" s="43" t="s">
        <v>842</v>
      </c>
      <c r="E2099" s="43" t="s">
        <v>2024</v>
      </c>
      <c r="F2099" s="43" t="s">
        <v>2026</v>
      </c>
      <c r="G2099">
        <v>30</v>
      </c>
      <c r="H2099">
        <v>30</v>
      </c>
      <c r="I2099" s="43" t="s">
        <v>2025</v>
      </c>
      <c r="J2099" s="43" t="s">
        <v>1863</v>
      </c>
      <c r="K2099" s="43" t="s">
        <v>179</v>
      </c>
      <c r="L2099" s="43" t="str">
        <f>IF(AND(Home!$A$1&gt;=Leave[[#This Row],[Start Time]],Home!$A$1&lt;=Leave[[#This Row],[End Time]]),"Aplica","No Aplica")</f>
        <v>No Aplica</v>
      </c>
      <c r="M2099" s="43" t="str">
        <f>IF(AND(Home!$A$1&gt;=Leave[[#This Row],[Start Time]],Home!$A$1&lt;=Leave[[#This Row],[End Time]]),Home!$A$1,"No Aplica")</f>
        <v>No Aplica</v>
      </c>
      <c r="N2099" s="43" t="str">
        <f>Leave[[#This Row],[User Code (Owning User) (Usuario)]]&amp;Leave[[#This Row],[fecha activa]]</f>
        <v>MIE2025070723615No Aplica</v>
      </c>
    </row>
    <row r="2100" spans="1:14" x14ac:dyDescent="0.3">
      <c r="A2100" s="43" t="s">
        <v>476</v>
      </c>
      <c r="B2100" s="3">
        <v>45907</v>
      </c>
      <c r="C2100" s="3">
        <v>45907</v>
      </c>
      <c r="D2100" s="43" t="s">
        <v>470</v>
      </c>
      <c r="E2100" s="43" t="s">
        <v>2024</v>
      </c>
      <c r="F2100" s="43" t="s">
        <v>2026</v>
      </c>
      <c r="G2100">
        <v>540</v>
      </c>
      <c r="H2100">
        <v>540</v>
      </c>
      <c r="I2100" s="43" t="s">
        <v>2025</v>
      </c>
      <c r="J2100" s="43" t="s">
        <v>1863</v>
      </c>
      <c r="K2100" s="43" t="s">
        <v>179</v>
      </c>
      <c r="L2100" s="43" t="str">
        <f>IF(AND(Home!$A$1&gt;=Leave[[#This Row],[Start Time]],Home!$A$1&lt;=Leave[[#This Row],[End Time]]),"Aplica","No Aplica")</f>
        <v>No Aplica</v>
      </c>
      <c r="M2100" s="43" t="str">
        <f>IF(AND(Home!$A$1&gt;=Leave[[#This Row],[Start Time]],Home!$A$1&lt;=Leave[[#This Row],[End Time]]),Home!$A$1,"No Aplica")</f>
        <v>No Aplica</v>
      </c>
      <c r="N2100" s="43" t="str">
        <f>Leave[[#This Row],[User Code (Owning User) (Usuario)]]&amp;Leave[[#This Row],[fecha activa]]</f>
        <v>MIE2025070723615No Aplica</v>
      </c>
    </row>
    <row r="2101" spans="1:14" x14ac:dyDescent="0.3">
      <c r="A2101" s="43" t="s">
        <v>465</v>
      </c>
      <c r="B2101" s="3">
        <v>45906</v>
      </c>
      <c r="C2101" s="3">
        <v>45906</v>
      </c>
      <c r="D2101" s="43" t="s">
        <v>842</v>
      </c>
      <c r="E2101" s="43" t="s">
        <v>2024</v>
      </c>
      <c r="F2101" s="43" t="s">
        <v>2026</v>
      </c>
      <c r="G2101">
        <v>120</v>
      </c>
      <c r="H2101">
        <v>120</v>
      </c>
      <c r="I2101" s="43" t="s">
        <v>2025</v>
      </c>
      <c r="J2101" s="43" t="s">
        <v>1863</v>
      </c>
      <c r="K2101" s="43" t="s">
        <v>179</v>
      </c>
      <c r="L2101" s="43" t="str">
        <f>IF(AND(Home!$A$1&gt;=Leave[[#This Row],[Start Time]],Home!$A$1&lt;=Leave[[#This Row],[End Time]]),"Aplica","No Aplica")</f>
        <v>No Aplica</v>
      </c>
      <c r="M2101" s="43" t="str">
        <f>IF(AND(Home!$A$1&gt;=Leave[[#This Row],[Start Time]],Home!$A$1&lt;=Leave[[#This Row],[End Time]]),Home!$A$1,"No Aplica")</f>
        <v>No Aplica</v>
      </c>
      <c r="N2101" s="43" t="str">
        <f>Leave[[#This Row],[User Code (Owning User) (Usuario)]]&amp;Leave[[#This Row],[fecha activa]]</f>
        <v>MIE2025070723615No Aplica</v>
      </c>
    </row>
    <row r="2102" spans="1:14" x14ac:dyDescent="0.3">
      <c r="A2102" s="43" t="s">
        <v>465</v>
      </c>
      <c r="B2102" s="3">
        <v>45903</v>
      </c>
      <c r="C2102" s="3">
        <v>45903</v>
      </c>
      <c r="D2102" s="43" t="s">
        <v>842</v>
      </c>
      <c r="E2102" s="43" t="s">
        <v>2024</v>
      </c>
      <c r="F2102" s="43" t="s">
        <v>2026</v>
      </c>
      <c r="G2102">
        <v>120</v>
      </c>
      <c r="H2102">
        <v>120</v>
      </c>
      <c r="I2102" s="43" t="s">
        <v>2025</v>
      </c>
      <c r="J2102" s="43" t="s">
        <v>1863</v>
      </c>
      <c r="K2102" s="43" t="s">
        <v>179</v>
      </c>
      <c r="L2102" s="43" t="str">
        <f>IF(AND(Home!$A$1&gt;=Leave[[#This Row],[Start Time]],Home!$A$1&lt;=Leave[[#This Row],[End Time]]),"Aplica","No Aplica")</f>
        <v>No Aplica</v>
      </c>
      <c r="M2102" s="43" t="str">
        <f>IF(AND(Home!$A$1&gt;=Leave[[#This Row],[Start Time]],Home!$A$1&lt;=Leave[[#This Row],[End Time]]),Home!$A$1,"No Aplica")</f>
        <v>No Aplica</v>
      </c>
      <c r="N2102" s="43" t="str">
        <f>Leave[[#This Row],[User Code (Owning User) (Usuario)]]&amp;Leave[[#This Row],[fecha activa]]</f>
        <v>MIE2025070723615No Aplica</v>
      </c>
    </row>
    <row r="2103" spans="1:14" x14ac:dyDescent="0.3">
      <c r="A2103" s="43" t="s">
        <v>601</v>
      </c>
      <c r="B2103" s="3">
        <v>45926</v>
      </c>
      <c r="C2103" s="3">
        <v>45926</v>
      </c>
      <c r="D2103" s="43" t="s">
        <v>621</v>
      </c>
      <c r="E2103" s="43" t="s">
        <v>1666</v>
      </c>
      <c r="F2103" s="43" t="s">
        <v>1668</v>
      </c>
      <c r="G2103">
        <v>60</v>
      </c>
      <c r="H2103">
        <v>60</v>
      </c>
      <c r="I2103" s="43" t="s">
        <v>1667</v>
      </c>
      <c r="J2103" s="43" t="s">
        <v>973</v>
      </c>
      <c r="K2103" s="43" t="s">
        <v>177</v>
      </c>
      <c r="L2103" s="43" t="str">
        <f>IF(AND(Home!$A$1&gt;=Leave[[#This Row],[Start Time]],Home!$A$1&lt;=Leave[[#This Row],[End Time]]),"Aplica","No Aplica")</f>
        <v>No Aplica</v>
      </c>
      <c r="M2103" s="43" t="str">
        <f>IF(AND(Home!$A$1&gt;=Leave[[#This Row],[Start Time]],Home!$A$1&lt;=Leave[[#This Row],[End Time]]),Home!$A$1,"No Aplica")</f>
        <v>No Aplica</v>
      </c>
      <c r="N2103" s="43" t="str">
        <f>Leave[[#This Row],[User Code (Owning User) (Usuario)]]&amp;Leave[[#This Row],[fecha activa]]</f>
        <v>MIE2025240422685No Aplica</v>
      </c>
    </row>
    <row r="2104" spans="1:14" x14ac:dyDescent="0.3">
      <c r="A2104" s="43" t="s">
        <v>601</v>
      </c>
      <c r="B2104" s="3">
        <v>45925</v>
      </c>
      <c r="C2104" s="3">
        <v>45925</v>
      </c>
      <c r="D2104" s="43" t="s">
        <v>621</v>
      </c>
      <c r="E2104" s="43" t="s">
        <v>1666</v>
      </c>
      <c r="F2104" s="43" t="s">
        <v>1668</v>
      </c>
      <c r="G2104">
        <v>60</v>
      </c>
      <c r="H2104">
        <v>60</v>
      </c>
      <c r="I2104" s="43" t="s">
        <v>1667</v>
      </c>
      <c r="J2104" s="43" t="s">
        <v>973</v>
      </c>
      <c r="K2104" s="43" t="s">
        <v>177</v>
      </c>
      <c r="L2104" s="43" t="str">
        <f>IF(AND(Home!$A$1&gt;=Leave[[#This Row],[Start Time]],Home!$A$1&lt;=Leave[[#This Row],[End Time]]),"Aplica","No Aplica")</f>
        <v>No Aplica</v>
      </c>
      <c r="M2104" s="43" t="str">
        <f>IF(AND(Home!$A$1&gt;=Leave[[#This Row],[Start Time]],Home!$A$1&lt;=Leave[[#This Row],[End Time]]),Home!$A$1,"No Aplica")</f>
        <v>No Aplica</v>
      </c>
      <c r="N2104" s="43" t="str">
        <f>Leave[[#This Row],[User Code (Owning User) (Usuario)]]&amp;Leave[[#This Row],[fecha activa]]</f>
        <v>MIE2025240422685No Aplica</v>
      </c>
    </row>
    <row r="2105" spans="1:14" x14ac:dyDescent="0.3">
      <c r="A2105" s="43" t="s">
        <v>601</v>
      </c>
      <c r="B2105" s="3">
        <v>45924</v>
      </c>
      <c r="C2105" s="3">
        <v>45924</v>
      </c>
      <c r="D2105" s="43" t="s">
        <v>621</v>
      </c>
      <c r="E2105" s="43" t="s">
        <v>1666</v>
      </c>
      <c r="F2105" s="43" t="s">
        <v>1668</v>
      </c>
      <c r="G2105">
        <v>60</v>
      </c>
      <c r="H2105">
        <v>60</v>
      </c>
      <c r="I2105" s="43" t="s">
        <v>1667</v>
      </c>
      <c r="J2105" s="43" t="s">
        <v>973</v>
      </c>
      <c r="K2105" s="43" t="s">
        <v>177</v>
      </c>
      <c r="L2105" s="43" t="str">
        <f>IF(AND(Home!$A$1&gt;=Leave[[#This Row],[Start Time]],Home!$A$1&lt;=Leave[[#This Row],[End Time]]),"Aplica","No Aplica")</f>
        <v>No Aplica</v>
      </c>
      <c r="M2105" s="43" t="str">
        <f>IF(AND(Home!$A$1&gt;=Leave[[#This Row],[Start Time]],Home!$A$1&lt;=Leave[[#This Row],[End Time]]),Home!$A$1,"No Aplica")</f>
        <v>No Aplica</v>
      </c>
      <c r="N2105" s="43" t="str">
        <f>Leave[[#This Row],[User Code (Owning User) (Usuario)]]&amp;Leave[[#This Row],[fecha activa]]</f>
        <v>MIE2025240422685No Aplica</v>
      </c>
    </row>
    <row r="2106" spans="1:14" x14ac:dyDescent="0.3">
      <c r="A2106" s="43" t="s">
        <v>468</v>
      </c>
      <c r="B2106" s="3">
        <v>45923</v>
      </c>
      <c r="C2106" s="3">
        <v>45923</v>
      </c>
      <c r="D2106" s="43" t="s">
        <v>469</v>
      </c>
      <c r="E2106" s="43" t="s">
        <v>1666</v>
      </c>
      <c r="F2106" s="43" t="s">
        <v>1668</v>
      </c>
      <c r="G2106">
        <v>540</v>
      </c>
      <c r="H2106">
        <v>540</v>
      </c>
      <c r="I2106" s="43" t="s">
        <v>1667</v>
      </c>
      <c r="J2106" s="43" t="s">
        <v>973</v>
      </c>
      <c r="K2106" s="43" t="s">
        <v>177</v>
      </c>
      <c r="L2106" s="43" t="str">
        <f>IF(AND(Home!$A$1&gt;=Leave[[#This Row],[Start Time]],Home!$A$1&lt;=Leave[[#This Row],[End Time]]),"Aplica","No Aplica")</f>
        <v>No Aplica</v>
      </c>
      <c r="M2106" s="43" t="str">
        <f>IF(AND(Home!$A$1&gt;=Leave[[#This Row],[Start Time]],Home!$A$1&lt;=Leave[[#This Row],[End Time]]),Home!$A$1,"No Aplica")</f>
        <v>No Aplica</v>
      </c>
      <c r="N2106" s="43" t="str">
        <f>Leave[[#This Row],[User Code (Owning User) (Usuario)]]&amp;Leave[[#This Row],[fecha activa]]</f>
        <v>MIE2025240422685No Aplica</v>
      </c>
    </row>
    <row r="2107" spans="1:14" x14ac:dyDescent="0.3">
      <c r="A2107" s="43" t="s">
        <v>601</v>
      </c>
      <c r="B2107" s="3">
        <v>45922</v>
      </c>
      <c r="C2107" s="3">
        <v>45922</v>
      </c>
      <c r="D2107" s="43" t="s">
        <v>621</v>
      </c>
      <c r="E2107" s="43" t="s">
        <v>1666</v>
      </c>
      <c r="F2107" s="43" t="s">
        <v>1668</v>
      </c>
      <c r="G2107">
        <v>60</v>
      </c>
      <c r="H2107">
        <v>60</v>
      </c>
      <c r="I2107" s="43" t="s">
        <v>1667</v>
      </c>
      <c r="J2107" s="43" t="s">
        <v>973</v>
      </c>
      <c r="K2107" s="43" t="s">
        <v>177</v>
      </c>
      <c r="L2107" s="43" t="str">
        <f>IF(AND(Home!$A$1&gt;=Leave[[#This Row],[Start Time]],Home!$A$1&lt;=Leave[[#This Row],[End Time]]),"Aplica","No Aplica")</f>
        <v>Aplica</v>
      </c>
      <c r="M2107" s="43">
        <f>IF(AND(Home!$A$1&gt;=Leave[[#This Row],[Start Time]],Home!$A$1&lt;=Leave[[#This Row],[End Time]]),Home!$A$1,"No Aplica")</f>
        <v>45922</v>
      </c>
      <c r="N2107" s="43" t="str">
        <f>Leave[[#This Row],[User Code (Owning User) (Usuario)]]&amp;Leave[[#This Row],[fecha activa]]</f>
        <v>MIE202524042268545922</v>
      </c>
    </row>
    <row r="2108" spans="1:14" x14ac:dyDescent="0.3">
      <c r="A2108" s="43" t="s">
        <v>601</v>
      </c>
      <c r="B2108" s="3">
        <v>45918</v>
      </c>
      <c r="C2108" s="3">
        <v>45918</v>
      </c>
      <c r="D2108" s="43" t="s">
        <v>621</v>
      </c>
      <c r="E2108" s="43" t="s">
        <v>1666</v>
      </c>
      <c r="F2108" s="43" t="s">
        <v>1668</v>
      </c>
      <c r="G2108">
        <v>60</v>
      </c>
      <c r="H2108">
        <v>60</v>
      </c>
      <c r="I2108" s="43" t="s">
        <v>1667</v>
      </c>
      <c r="J2108" s="43" t="s">
        <v>973</v>
      </c>
      <c r="K2108" s="43" t="s">
        <v>177</v>
      </c>
      <c r="L2108" s="43" t="str">
        <f>IF(AND(Home!$A$1&gt;=Leave[[#This Row],[Start Time]],Home!$A$1&lt;=Leave[[#This Row],[End Time]]),"Aplica","No Aplica")</f>
        <v>No Aplica</v>
      </c>
      <c r="M2108" s="43" t="str">
        <f>IF(AND(Home!$A$1&gt;=Leave[[#This Row],[Start Time]],Home!$A$1&lt;=Leave[[#This Row],[End Time]]),Home!$A$1,"No Aplica")</f>
        <v>No Aplica</v>
      </c>
      <c r="N2108" s="43" t="str">
        <f>Leave[[#This Row],[User Code (Owning User) (Usuario)]]&amp;Leave[[#This Row],[fecha activa]]</f>
        <v>MIE2025240422685No Aplica</v>
      </c>
    </row>
    <row r="2109" spans="1:14" x14ac:dyDescent="0.3">
      <c r="A2109" s="43" t="s">
        <v>601</v>
      </c>
      <c r="B2109" s="3">
        <v>45917</v>
      </c>
      <c r="C2109" s="3">
        <v>45917</v>
      </c>
      <c r="D2109" s="43" t="s">
        <v>621</v>
      </c>
      <c r="E2109" s="43" t="s">
        <v>1666</v>
      </c>
      <c r="F2109" s="43" t="s">
        <v>1668</v>
      </c>
      <c r="G2109">
        <v>60</v>
      </c>
      <c r="H2109">
        <v>60</v>
      </c>
      <c r="I2109" s="43" t="s">
        <v>1667</v>
      </c>
      <c r="J2109" s="43" t="s">
        <v>973</v>
      </c>
      <c r="K2109" s="43" t="s">
        <v>177</v>
      </c>
      <c r="L2109" s="43" t="str">
        <f>IF(AND(Home!$A$1&gt;=Leave[[#This Row],[Start Time]],Home!$A$1&lt;=Leave[[#This Row],[End Time]]),"Aplica","No Aplica")</f>
        <v>No Aplica</v>
      </c>
      <c r="M2109" s="43" t="str">
        <f>IF(AND(Home!$A$1&gt;=Leave[[#This Row],[Start Time]],Home!$A$1&lt;=Leave[[#This Row],[End Time]]),Home!$A$1,"No Aplica")</f>
        <v>No Aplica</v>
      </c>
      <c r="N2109" s="43" t="str">
        <f>Leave[[#This Row],[User Code (Owning User) (Usuario)]]&amp;Leave[[#This Row],[fecha activa]]</f>
        <v>MIE2025240422685No Aplica</v>
      </c>
    </row>
    <row r="2110" spans="1:14" x14ac:dyDescent="0.3">
      <c r="A2110" s="43" t="s">
        <v>601</v>
      </c>
      <c r="B2110" s="3">
        <v>45916</v>
      </c>
      <c r="C2110" s="3">
        <v>45916</v>
      </c>
      <c r="D2110" s="43" t="s">
        <v>621</v>
      </c>
      <c r="E2110" s="43" t="s">
        <v>1666</v>
      </c>
      <c r="F2110" s="43" t="s">
        <v>1668</v>
      </c>
      <c r="G2110">
        <v>60</v>
      </c>
      <c r="H2110">
        <v>60</v>
      </c>
      <c r="I2110" s="43" t="s">
        <v>1667</v>
      </c>
      <c r="J2110" s="43" t="s">
        <v>973</v>
      </c>
      <c r="K2110" s="43" t="s">
        <v>177</v>
      </c>
      <c r="L2110" s="43" t="str">
        <f>IF(AND(Home!$A$1&gt;=Leave[[#This Row],[Start Time]],Home!$A$1&lt;=Leave[[#This Row],[End Time]]),"Aplica","No Aplica")</f>
        <v>No Aplica</v>
      </c>
      <c r="M2110" s="43" t="str">
        <f>IF(AND(Home!$A$1&gt;=Leave[[#This Row],[Start Time]],Home!$A$1&lt;=Leave[[#This Row],[End Time]]),Home!$A$1,"No Aplica")</f>
        <v>No Aplica</v>
      </c>
      <c r="N2110" s="43" t="str">
        <f>Leave[[#This Row],[User Code (Owning User) (Usuario)]]&amp;Leave[[#This Row],[fecha activa]]</f>
        <v>MIE2025240422685No Aplica</v>
      </c>
    </row>
    <row r="2111" spans="1:14" x14ac:dyDescent="0.3">
      <c r="A2111" s="43" t="s">
        <v>601</v>
      </c>
      <c r="B2111" s="3">
        <v>45915</v>
      </c>
      <c r="C2111" s="3">
        <v>45915</v>
      </c>
      <c r="D2111" s="43" t="s">
        <v>621</v>
      </c>
      <c r="E2111" s="43" t="s">
        <v>1666</v>
      </c>
      <c r="F2111" s="43" t="s">
        <v>1668</v>
      </c>
      <c r="G2111">
        <v>60</v>
      </c>
      <c r="H2111">
        <v>60</v>
      </c>
      <c r="I2111" s="43" t="s">
        <v>1667</v>
      </c>
      <c r="J2111" s="43" t="s">
        <v>973</v>
      </c>
      <c r="K2111" s="43" t="s">
        <v>177</v>
      </c>
      <c r="L2111" s="43" t="str">
        <f>IF(AND(Home!$A$1&gt;=Leave[[#This Row],[Start Time]],Home!$A$1&lt;=Leave[[#This Row],[End Time]]),"Aplica","No Aplica")</f>
        <v>No Aplica</v>
      </c>
      <c r="M2111" s="43" t="str">
        <f>IF(AND(Home!$A$1&gt;=Leave[[#This Row],[Start Time]],Home!$A$1&lt;=Leave[[#This Row],[End Time]]),Home!$A$1,"No Aplica")</f>
        <v>No Aplica</v>
      </c>
      <c r="N2111" s="43" t="str">
        <f>Leave[[#This Row],[User Code (Owning User) (Usuario)]]&amp;Leave[[#This Row],[fecha activa]]</f>
        <v>MIE2025240422685No Aplica</v>
      </c>
    </row>
    <row r="2112" spans="1:14" x14ac:dyDescent="0.3">
      <c r="A2112" s="43" t="s">
        <v>468</v>
      </c>
      <c r="B2112" s="3">
        <v>45914</v>
      </c>
      <c r="C2112" s="3">
        <v>45914</v>
      </c>
      <c r="D2112" s="43" t="s">
        <v>469</v>
      </c>
      <c r="E2112" s="43" t="s">
        <v>1666</v>
      </c>
      <c r="F2112" s="43" t="s">
        <v>1668</v>
      </c>
      <c r="G2112">
        <v>540</v>
      </c>
      <c r="H2112">
        <v>540</v>
      </c>
      <c r="I2112" s="43" t="s">
        <v>1667</v>
      </c>
      <c r="J2112" s="43" t="s">
        <v>973</v>
      </c>
      <c r="K2112" s="43" t="s">
        <v>177</v>
      </c>
      <c r="L2112" s="43" t="str">
        <f>IF(AND(Home!$A$1&gt;=Leave[[#This Row],[Start Time]],Home!$A$1&lt;=Leave[[#This Row],[End Time]]),"Aplica","No Aplica")</f>
        <v>No Aplica</v>
      </c>
      <c r="M2112" s="43" t="str">
        <f>IF(AND(Home!$A$1&gt;=Leave[[#This Row],[Start Time]],Home!$A$1&lt;=Leave[[#This Row],[End Time]]),Home!$A$1,"No Aplica")</f>
        <v>No Aplica</v>
      </c>
      <c r="N2112" s="43" t="str">
        <f>Leave[[#This Row],[User Code (Owning User) (Usuario)]]&amp;Leave[[#This Row],[fecha activa]]</f>
        <v>MIE2025240422685No Aplica</v>
      </c>
    </row>
    <row r="2113" spans="1:14" x14ac:dyDescent="0.3">
      <c r="A2113" s="43" t="s">
        <v>601</v>
      </c>
      <c r="B2113" s="3">
        <v>45912</v>
      </c>
      <c r="C2113" s="3">
        <v>45912</v>
      </c>
      <c r="D2113" s="43" t="s">
        <v>621</v>
      </c>
      <c r="E2113" s="43" t="s">
        <v>1666</v>
      </c>
      <c r="F2113" s="43" t="s">
        <v>1668</v>
      </c>
      <c r="G2113">
        <v>60</v>
      </c>
      <c r="H2113">
        <v>60</v>
      </c>
      <c r="I2113" s="43" t="s">
        <v>1667</v>
      </c>
      <c r="J2113" s="43" t="s">
        <v>973</v>
      </c>
      <c r="K2113" s="43" t="s">
        <v>177</v>
      </c>
      <c r="L2113" s="43" t="str">
        <f>IF(AND(Home!$A$1&gt;=Leave[[#This Row],[Start Time]],Home!$A$1&lt;=Leave[[#This Row],[End Time]]),"Aplica","No Aplica")</f>
        <v>No Aplica</v>
      </c>
      <c r="M2113" s="43" t="str">
        <f>IF(AND(Home!$A$1&gt;=Leave[[#This Row],[Start Time]],Home!$A$1&lt;=Leave[[#This Row],[End Time]]),Home!$A$1,"No Aplica")</f>
        <v>No Aplica</v>
      </c>
      <c r="N2113" s="43" t="str">
        <f>Leave[[#This Row],[User Code (Owning User) (Usuario)]]&amp;Leave[[#This Row],[fecha activa]]</f>
        <v>MIE2025240422685No Aplica</v>
      </c>
    </row>
    <row r="2114" spans="1:14" x14ac:dyDescent="0.3">
      <c r="A2114" s="43" t="s">
        <v>601</v>
      </c>
      <c r="B2114" s="3">
        <v>45911</v>
      </c>
      <c r="C2114" s="3">
        <v>45911</v>
      </c>
      <c r="D2114" s="43" t="s">
        <v>621</v>
      </c>
      <c r="E2114" s="43" t="s">
        <v>1666</v>
      </c>
      <c r="F2114" s="43" t="s">
        <v>1668</v>
      </c>
      <c r="G2114">
        <v>60</v>
      </c>
      <c r="H2114">
        <v>60</v>
      </c>
      <c r="I2114" s="43" t="s">
        <v>1667</v>
      </c>
      <c r="J2114" s="43" t="s">
        <v>973</v>
      </c>
      <c r="K2114" s="43" t="s">
        <v>177</v>
      </c>
      <c r="L2114" s="43" t="str">
        <f>IF(AND(Home!$A$1&gt;=Leave[[#This Row],[Start Time]],Home!$A$1&lt;=Leave[[#This Row],[End Time]]),"Aplica","No Aplica")</f>
        <v>No Aplica</v>
      </c>
      <c r="M2114" s="43" t="str">
        <f>IF(AND(Home!$A$1&gt;=Leave[[#This Row],[Start Time]],Home!$A$1&lt;=Leave[[#This Row],[End Time]]),Home!$A$1,"No Aplica")</f>
        <v>No Aplica</v>
      </c>
      <c r="N2114" s="43" t="str">
        <f>Leave[[#This Row],[User Code (Owning User) (Usuario)]]&amp;Leave[[#This Row],[fecha activa]]</f>
        <v>MIE2025240422685No Aplica</v>
      </c>
    </row>
    <row r="2115" spans="1:14" x14ac:dyDescent="0.3">
      <c r="A2115" s="43" t="s">
        <v>468</v>
      </c>
      <c r="B2115" s="3">
        <v>45910</v>
      </c>
      <c r="C2115" s="3">
        <v>45910</v>
      </c>
      <c r="D2115" s="43" t="s">
        <v>2860</v>
      </c>
      <c r="E2115" s="43" t="s">
        <v>1666</v>
      </c>
      <c r="F2115" s="43" t="s">
        <v>1668</v>
      </c>
      <c r="G2115">
        <v>540</v>
      </c>
      <c r="H2115">
        <v>540</v>
      </c>
      <c r="I2115" s="43" t="s">
        <v>1667</v>
      </c>
      <c r="J2115" s="43" t="s">
        <v>973</v>
      </c>
      <c r="K2115" s="43" t="s">
        <v>177</v>
      </c>
      <c r="L2115" s="43" t="str">
        <f>IF(AND(Home!$A$1&gt;=Leave[[#This Row],[Start Time]],Home!$A$1&lt;=Leave[[#This Row],[End Time]]),"Aplica","No Aplica")</f>
        <v>No Aplica</v>
      </c>
      <c r="M2115" s="43" t="str">
        <f>IF(AND(Home!$A$1&gt;=Leave[[#This Row],[Start Time]],Home!$A$1&lt;=Leave[[#This Row],[End Time]]),Home!$A$1,"No Aplica")</f>
        <v>No Aplica</v>
      </c>
      <c r="N2115" s="43" t="str">
        <f>Leave[[#This Row],[User Code (Owning User) (Usuario)]]&amp;Leave[[#This Row],[fecha activa]]</f>
        <v>MIE2025240422685No Aplica</v>
      </c>
    </row>
    <row r="2116" spans="1:14" x14ac:dyDescent="0.3">
      <c r="A2116" s="43" t="s">
        <v>601</v>
      </c>
      <c r="B2116" s="3">
        <v>45909</v>
      </c>
      <c r="C2116" s="3">
        <v>45909</v>
      </c>
      <c r="D2116" s="43" t="s">
        <v>621</v>
      </c>
      <c r="E2116" s="43" t="s">
        <v>1666</v>
      </c>
      <c r="F2116" s="43" t="s">
        <v>1668</v>
      </c>
      <c r="G2116">
        <v>60</v>
      </c>
      <c r="H2116">
        <v>60</v>
      </c>
      <c r="I2116" s="43" t="s">
        <v>1667</v>
      </c>
      <c r="J2116" s="43" t="s">
        <v>973</v>
      </c>
      <c r="K2116" s="43" t="s">
        <v>177</v>
      </c>
      <c r="L2116" s="43" t="str">
        <f>IF(AND(Home!$A$1&gt;=Leave[[#This Row],[Start Time]],Home!$A$1&lt;=Leave[[#This Row],[End Time]]),"Aplica","No Aplica")</f>
        <v>No Aplica</v>
      </c>
      <c r="M2116" s="43" t="str">
        <f>IF(AND(Home!$A$1&gt;=Leave[[#This Row],[Start Time]],Home!$A$1&lt;=Leave[[#This Row],[End Time]]),Home!$A$1,"No Aplica")</f>
        <v>No Aplica</v>
      </c>
      <c r="N2116" s="43" t="str">
        <f>Leave[[#This Row],[User Code (Owning User) (Usuario)]]&amp;Leave[[#This Row],[fecha activa]]</f>
        <v>MIE2025240422685No Aplica</v>
      </c>
    </row>
    <row r="2117" spans="1:14" x14ac:dyDescent="0.3">
      <c r="A2117" s="43" t="s">
        <v>601</v>
      </c>
      <c r="B2117" s="3">
        <v>45908</v>
      </c>
      <c r="C2117" s="3">
        <v>45908</v>
      </c>
      <c r="D2117" s="43" t="s">
        <v>621</v>
      </c>
      <c r="E2117" s="43" t="s">
        <v>1666</v>
      </c>
      <c r="F2117" s="43" t="s">
        <v>1668</v>
      </c>
      <c r="G2117">
        <v>60</v>
      </c>
      <c r="H2117">
        <v>60</v>
      </c>
      <c r="I2117" s="43" t="s">
        <v>1667</v>
      </c>
      <c r="J2117" s="43" t="s">
        <v>973</v>
      </c>
      <c r="K2117" s="43" t="s">
        <v>177</v>
      </c>
      <c r="L2117" s="43" t="str">
        <f>IF(AND(Home!$A$1&gt;=Leave[[#This Row],[Start Time]],Home!$A$1&lt;=Leave[[#This Row],[End Time]]),"Aplica","No Aplica")</f>
        <v>No Aplica</v>
      </c>
      <c r="M2117" s="43" t="str">
        <f>IF(AND(Home!$A$1&gt;=Leave[[#This Row],[Start Time]],Home!$A$1&lt;=Leave[[#This Row],[End Time]]),Home!$A$1,"No Aplica")</f>
        <v>No Aplica</v>
      </c>
      <c r="N2117" s="43" t="str">
        <f>Leave[[#This Row],[User Code (Owning User) (Usuario)]]&amp;Leave[[#This Row],[fecha activa]]</f>
        <v>MIE2025240422685No Aplica</v>
      </c>
    </row>
    <row r="2118" spans="1:14" x14ac:dyDescent="0.3">
      <c r="A2118" s="43" t="s">
        <v>601</v>
      </c>
      <c r="B2118" s="3">
        <v>45905</v>
      </c>
      <c r="C2118" s="3">
        <v>45905</v>
      </c>
      <c r="D2118" s="43" t="s">
        <v>621</v>
      </c>
      <c r="E2118" s="43" t="s">
        <v>1666</v>
      </c>
      <c r="F2118" s="43" t="s">
        <v>1668</v>
      </c>
      <c r="G2118">
        <v>60</v>
      </c>
      <c r="H2118">
        <v>60</v>
      </c>
      <c r="I2118" s="43" t="s">
        <v>1667</v>
      </c>
      <c r="J2118" s="43" t="s">
        <v>973</v>
      </c>
      <c r="K2118" s="43" t="s">
        <v>177</v>
      </c>
      <c r="L2118" s="43" t="str">
        <f>IF(AND(Home!$A$1&gt;=Leave[[#This Row],[Start Time]],Home!$A$1&lt;=Leave[[#This Row],[End Time]]),"Aplica","No Aplica")</f>
        <v>No Aplica</v>
      </c>
      <c r="M2118" s="43" t="str">
        <f>IF(AND(Home!$A$1&gt;=Leave[[#This Row],[Start Time]],Home!$A$1&lt;=Leave[[#This Row],[End Time]]),Home!$A$1,"No Aplica")</f>
        <v>No Aplica</v>
      </c>
      <c r="N2118" s="43" t="str">
        <f>Leave[[#This Row],[User Code (Owning User) (Usuario)]]&amp;Leave[[#This Row],[fecha activa]]</f>
        <v>MIE2025240422685No Aplica</v>
      </c>
    </row>
    <row r="2119" spans="1:14" x14ac:dyDescent="0.3">
      <c r="A2119" s="43" t="s">
        <v>601</v>
      </c>
      <c r="B2119" s="3">
        <v>45904</v>
      </c>
      <c r="C2119" s="3">
        <v>45904</v>
      </c>
      <c r="D2119" s="43" t="s">
        <v>621</v>
      </c>
      <c r="E2119" s="43" t="s">
        <v>1666</v>
      </c>
      <c r="F2119" s="43" t="s">
        <v>1668</v>
      </c>
      <c r="G2119">
        <v>60</v>
      </c>
      <c r="H2119">
        <v>60</v>
      </c>
      <c r="I2119" s="43" t="s">
        <v>1667</v>
      </c>
      <c r="J2119" s="43" t="s">
        <v>973</v>
      </c>
      <c r="K2119" s="43" t="s">
        <v>177</v>
      </c>
      <c r="L2119" s="43" t="str">
        <f>IF(AND(Home!$A$1&gt;=Leave[[#This Row],[Start Time]],Home!$A$1&lt;=Leave[[#This Row],[End Time]]),"Aplica","No Aplica")</f>
        <v>No Aplica</v>
      </c>
      <c r="M2119" s="43" t="str">
        <f>IF(AND(Home!$A$1&gt;=Leave[[#This Row],[Start Time]],Home!$A$1&lt;=Leave[[#This Row],[End Time]]),Home!$A$1,"No Aplica")</f>
        <v>No Aplica</v>
      </c>
      <c r="N2119" s="43" t="str">
        <f>Leave[[#This Row],[User Code (Owning User) (Usuario)]]&amp;Leave[[#This Row],[fecha activa]]</f>
        <v>MIE2025240422685No Aplica</v>
      </c>
    </row>
    <row r="2120" spans="1:14" x14ac:dyDescent="0.3">
      <c r="A2120" s="43" t="s">
        <v>601</v>
      </c>
      <c r="B2120" s="3">
        <v>45903</v>
      </c>
      <c r="C2120" s="3">
        <v>45903</v>
      </c>
      <c r="D2120" s="43" t="s">
        <v>621</v>
      </c>
      <c r="E2120" s="43" t="s">
        <v>1666</v>
      </c>
      <c r="F2120" s="43" t="s">
        <v>1668</v>
      </c>
      <c r="G2120">
        <v>60</v>
      </c>
      <c r="H2120">
        <v>60</v>
      </c>
      <c r="I2120" s="43" t="s">
        <v>1667</v>
      </c>
      <c r="J2120" s="43" t="s">
        <v>973</v>
      </c>
      <c r="K2120" s="43" t="s">
        <v>177</v>
      </c>
      <c r="L2120" s="43" t="str">
        <f>IF(AND(Home!$A$1&gt;=Leave[[#This Row],[Start Time]],Home!$A$1&lt;=Leave[[#This Row],[End Time]]),"Aplica","No Aplica")</f>
        <v>No Aplica</v>
      </c>
      <c r="M2120" s="43" t="str">
        <f>IF(AND(Home!$A$1&gt;=Leave[[#This Row],[Start Time]],Home!$A$1&lt;=Leave[[#This Row],[End Time]]),Home!$A$1,"No Aplica")</f>
        <v>No Aplica</v>
      </c>
      <c r="N2120" s="43" t="str">
        <f>Leave[[#This Row],[User Code (Owning User) (Usuario)]]&amp;Leave[[#This Row],[fecha activa]]</f>
        <v>MIE2025240422685No Aplica</v>
      </c>
    </row>
    <row r="2121" spans="1:14" x14ac:dyDescent="0.3">
      <c r="A2121" s="43" t="s">
        <v>601</v>
      </c>
      <c r="B2121" s="3">
        <v>45902</v>
      </c>
      <c r="C2121" s="3">
        <v>45902</v>
      </c>
      <c r="D2121" s="43" t="s">
        <v>621</v>
      </c>
      <c r="E2121" s="43" t="s">
        <v>1666</v>
      </c>
      <c r="F2121" s="43" t="s">
        <v>1668</v>
      </c>
      <c r="G2121">
        <v>60</v>
      </c>
      <c r="H2121">
        <v>60</v>
      </c>
      <c r="I2121" s="43" t="s">
        <v>1667</v>
      </c>
      <c r="J2121" s="43" t="s">
        <v>973</v>
      </c>
      <c r="K2121" s="43" t="s">
        <v>177</v>
      </c>
      <c r="L2121" s="43" t="str">
        <f>IF(AND(Home!$A$1&gt;=Leave[[#This Row],[Start Time]],Home!$A$1&lt;=Leave[[#This Row],[End Time]]),"Aplica","No Aplica")</f>
        <v>No Aplica</v>
      </c>
      <c r="M2121" s="43" t="str">
        <f>IF(AND(Home!$A$1&gt;=Leave[[#This Row],[Start Time]],Home!$A$1&lt;=Leave[[#This Row],[End Time]]),Home!$A$1,"No Aplica")</f>
        <v>No Aplica</v>
      </c>
      <c r="N2121" s="43" t="str">
        <f>Leave[[#This Row],[User Code (Owning User) (Usuario)]]&amp;Leave[[#This Row],[fecha activa]]</f>
        <v>MIE2025240422685No Aplica</v>
      </c>
    </row>
    <row r="2122" spans="1:14" x14ac:dyDescent="0.3">
      <c r="A2122" s="43" t="s">
        <v>601</v>
      </c>
      <c r="B2122" s="3">
        <v>45901</v>
      </c>
      <c r="C2122" s="3">
        <v>45901</v>
      </c>
      <c r="D2122" s="43" t="s">
        <v>621</v>
      </c>
      <c r="E2122" s="43" t="s">
        <v>1666</v>
      </c>
      <c r="F2122" s="43" t="s">
        <v>1668</v>
      </c>
      <c r="G2122">
        <v>60</v>
      </c>
      <c r="H2122">
        <v>60</v>
      </c>
      <c r="I2122" s="43" t="s">
        <v>1667</v>
      </c>
      <c r="J2122" s="43" t="s">
        <v>973</v>
      </c>
      <c r="K2122" s="43" t="s">
        <v>177</v>
      </c>
      <c r="L2122" s="43" t="str">
        <f>IF(AND(Home!$A$1&gt;=Leave[[#This Row],[Start Time]],Home!$A$1&lt;=Leave[[#This Row],[End Time]]),"Aplica","No Aplica")</f>
        <v>No Aplica</v>
      </c>
      <c r="M2122" s="43" t="str">
        <f>IF(AND(Home!$A$1&gt;=Leave[[#This Row],[Start Time]],Home!$A$1&lt;=Leave[[#This Row],[End Time]]),Home!$A$1,"No Aplica")</f>
        <v>No Aplica</v>
      </c>
      <c r="N2122" s="43" t="str">
        <f>Leave[[#This Row],[User Code (Owning User) (Usuario)]]&amp;Leave[[#This Row],[fecha activa]]</f>
        <v>MIE2025240422685No Aplica</v>
      </c>
    </row>
    <row r="2123" spans="1:14" x14ac:dyDescent="0.3">
      <c r="A2123" s="43" t="s">
        <v>601</v>
      </c>
      <c r="B2123" s="3">
        <v>45924</v>
      </c>
      <c r="C2123" s="3">
        <v>45924</v>
      </c>
      <c r="D2123" s="43" t="s">
        <v>670</v>
      </c>
      <c r="E2123" s="43" t="s">
        <v>457</v>
      </c>
      <c r="F2123" s="43" t="s">
        <v>458</v>
      </c>
      <c r="G2123">
        <v>120</v>
      </c>
      <c r="H2123">
        <v>120</v>
      </c>
      <c r="I2123" s="43" t="s">
        <v>1177</v>
      </c>
      <c r="J2123" s="43" t="s">
        <v>973</v>
      </c>
      <c r="K2123" s="43" t="s">
        <v>177</v>
      </c>
      <c r="L2123" s="43" t="str">
        <f>IF(AND(Home!$A$1&gt;=Leave[[#This Row],[Start Time]],Home!$A$1&lt;=Leave[[#This Row],[End Time]]),"Aplica","No Aplica")</f>
        <v>No Aplica</v>
      </c>
      <c r="M2123" s="43" t="str">
        <f>IF(AND(Home!$A$1&gt;=Leave[[#This Row],[Start Time]],Home!$A$1&lt;=Leave[[#This Row],[End Time]]),Home!$A$1,"No Aplica")</f>
        <v>No Aplica</v>
      </c>
      <c r="N2123" s="43" t="str">
        <f>Leave[[#This Row],[User Code (Owning User) (Usuario)]]&amp;Leave[[#This Row],[fecha activa]]</f>
        <v>MIE2024080314626No Aplica</v>
      </c>
    </row>
    <row r="2124" spans="1:14" x14ac:dyDescent="0.3">
      <c r="A2124" s="43" t="s">
        <v>465</v>
      </c>
      <c r="B2124" s="3">
        <v>45923</v>
      </c>
      <c r="C2124" s="3">
        <v>45923</v>
      </c>
      <c r="D2124" s="43" t="s">
        <v>469</v>
      </c>
      <c r="E2124" s="43" t="s">
        <v>457</v>
      </c>
      <c r="F2124" s="43" t="s">
        <v>458</v>
      </c>
      <c r="G2124">
        <v>420</v>
      </c>
      <c r="H2124">
        <v>420</v>
      </c>
      <c r="I2124" s="43" t="s">
        <v>1177</v>
      </c>
      <c r="J2124" s="43" t="s">
        <v>973</v>
      </c>
      <c r="K2124" s="43" t="s">
        <v>177</v>
      </c>
      <c r="L2124" s="43" t="str">
        <f>IF(AND(Home!$A$1&gt;=Leave[[#This Row],[Start Time]],Home!$A$1&lt;=Leave[[#This Row],[End Time]]),"Aplica","No Aplica")</f>
        <v>No Aplica</v>
      </c>
      <c r="M2124" s="43" t="str">
        <f>IF(AND(Home!$A$1&gt;=Leave[[#This Row],[Start Time]],Home!$A$1&lt;=Leave[[#This Row],[End Time]]),Home!$A$1,"No Aplica")</f>
        <v>No Aplica</v>
      </c>
      <c r="N2124" s="43" t="str">
        <f>Leave[[#This Row],[User Code (Owning User) (Usuario)]]&amp;Leave[[#This Row],[fecha activa]]</f>
        <v>MIE2024080314626No Aplica</v>
      </c>
    </row>
    <row r="2125" spans="1:14" x14ac:dyDescent="0.3">
      <c r="A2125" s="43" t="s">
        <v>601</v>
      </c>
      <c r="B2125" s="3">
        <v>45922</v>
      </c>
      <c r="C2125" s="3">
        <v>45922</v>
      </c>
      <c r="D2125" s="43" t="s">
        <v>670</v>
      </c>
      <c r="E2125" s="43" t="s">
        <v>457</v>
      </c>
      <c r="F2125" s="43" t="s">
        <v>458</v>
      </c>
      <c r="G2125">
        <v>120</v>
      </c>
      <c r="H2125">
        <v>120</v>
      </c>
      <c r="I2125" s="43" t="s">
        <v>1177</v>
      </c>
      <c r="J2125" s="43" t="s">
        <v>973</v>
      </c>
      <c r="K2125" s="43" t="s">
        <v>177</v>
      </c>
      <c r="L2125" s="43" t="str">
        <f>IF(AND(Home!$A$1&gt;=Leave[[#This Row],[Start Time]],Home!$A$1&lt;=Leave[[#This Row],[End Time]]),"Aplica","No Aplica")</f>
        <v>Aplica</v>
      </c>
      <c r="M2125" s="43">
        <f>IF(AND(Home!$A$1&gt;=Leave[[#This Row],[Start Time]],Home!$A$1&lt;=Leave[[#This Row],[End Time]]),Home!$A$1,"No Aplica")</f>
        <v>45922</v>
      </c>
      <c r="N2125" s="43" t="str">
        <f>Leave[[#This Row],[User Code (Owning User) (Usuario)]]&amp;Leave[[#This Row],[fecha activa]]</f>
        <v>MIE202408031462645922</v>
      </c>
    </row>
    <row r="2126" spans="1:14" x14ac:dyDescent="0.3">
      <c r="A2126" s="43" t="s">
        <v>601</v>
      </c>
      <c r="B2126" s="3">
        <v>45916</v>
      </c>
      <c r="C2126" s="3">
        <v>45916</v>
      </c>
      <c r="D2126" s="43" t="s">
        <v>670</v>
      </c>
      <c r="E2126" s="43" t="s">
        <v>457</v>
      </c>
      <c r="F2126" s="43" t="s">
        <v>458</v>
      </c>
      <c r="G2126">
        <v>120</v>
      </c>
      <c r="H2126">
        <v>120</v>
      </c>
      <c r="I2126" s="43" t="s">
        <v>1177</v>
      </c>
      <c r="J2126" s="43" t="s">
        <v>973</v>
      </c>
      <c r="K2126" s="43" t="s">
        <v>177</v>
      </c>
      <c r="L2126" s="43" t="str">
        <f>IF(AND(Home!$A$1&gt;=Leave[[#This Row],[Start Time]],Home!$A$1&lt;=Leave[[#This Row],[End Time]]),"Aplica","No Aplica")</f>
        <v>No Aplica</v>
      </c>
      <c r="M2126" s="43" t="str">
        <f>IF(AND(Home!$A$1&gt;=Leave[[#This Row],[Start Time]],Home!$A$1&lt;=Leave[[#This Row],[End Time]]),Home!$A$1,"No Aplica")</f>
        <v>No Aplica</v>
      </c>
      <c r="N2126" s="43" t="str">
        <f>Leave[[#This Row],[User Code (Owning User) (Usuario)]]&amp;Leave[[#This Row],[fecha activa]]</f>
        <v>MIE2024080314626No Aplica</v>
      </c>
    </row>
    <row r="2127" spans="1:14" x14ac:dyDescent="0.3">
      <c r="A2127" s="43" t="s">
        <v>601</v>
      </c>
      <c r="B2127" s="3">
        <v>45915</v>
      </c>
      <c r="C2127" s="3">
        <v>45915</v>
      </c>
      <c r="D2127" s="43" t="s">
        <v>3346</v>
      </c>
      <c r="E2127" s="43" t="s">
        <v>457</v>
      </c>
      <c r="F2127" s="43" t="s">
        <v>458</v>
      </c>
      <c r="G2127">
        <v>120</v>
      </c>
      <c r="H2127">
        <v>120</v>
      </c>
      <c r="I2127" s="43" t="s">
        <v>1177</v>
      </c>
      <c r="J2127" s="43" t="s">
        <v>973</v>
      </c>
      <c r="K2127" s="43" t="s">
        <v>177</v>
      </c>
      <c r="L2127" s="43" t="str">
        <f>IF(AND(Home!$A$1&gt;=Leave[[#This Row],[Start Time]],Home!$A$1&lt;=Leave[[#This Row],[End Time]]),"Aplica","No Aplica")</f>
        <v>No Aplica</v>
      </c>
      <c r="M2127" s="43" t="str">
        <f>IF(AND(Home!$A$1&gt;=Leave[[#This Row],[Start Time]],Home!$A$1&lt;=Leave[[#This Row],[End Time]]),Home!$A$1,"No Aplica")</f>
        <v>No Aplica</v>
      </c>
      <c r="N2127" s="43" t="str">
        <f>Leave[[#This Row],[User Code (Owning User) (Usuario)]]&amp;Leave[[#This Row],[fecha activa]]</f>
        <v>MIE2024080314626No Aplica</v>
      </c>
    </row>
    <row r="2128" spans="1:14" x14ac:dyDescent="0.3">
      <c r="A2128" s="43" t="s">
        <v>465</v>
      </c>
      <c r="B2128" s="3">
        <v>45909</v>
      </c>
      <c r="C2128" s="3">
        <v>45909</v>
      </c>
      <c r="D2128" s="43" t="s">
        <v>469</v>
      </c>
      <c r="E2128" s="43" t="s">
        <v>457</v>
      </c>
      <c r="F2128" s="43" t="s">
        <v>458</v>
      </c>
      <c r="G2128">
        <v>540</v>
      </c>
      <c r="H2128">
        <v>540</v>
      </c>
      <c r="I2128" s="43" t="s">
        <v>1177</v>
      </c>
      <c r="J2128" s="43" t="s">
        <v>973</v>
      </c>
      <c r="K2128" s="43" t="s">
        <v>177</v>
      </c>
      <c r="L2128" s="43" t="str">
        <f>IF(AND(Home!$A$1&gt;=Leave[[#This Row],[Start Time]],Home!$A$1&lt;=Leave[[#This Row],[End Time]]),"Aplica","No Aplica")</f>
        <v>No Aplica</v>
      </c>
      <c r="M2128" s="43" t="str">
        <f>IF(AND(Home!$A$1&gt;=Leave[[#This Row],[Start Time]],Home!$A$1&lt;=Leave[[#This Row],[End Time]]),Home!$A$1,"No Aplica")</f>
        <v>No Aplica</v>
      </c>
      <c r="N2128" s="43" t="str">
        <f>Leave[[#This Row],[User Code (Owning User) (Usuario)]]&amp;Leave[[#This Row],[fecha activa]]</f>
        <v>MIE2024080314626No Aplica</v>
      </c>
    </row>
    <row r="2129" spans="1:14" x14ac:dyDescent="0.3">
      <c r="A2129" s="43" t="s">
        <v>601</v>
      </c>
      <c r="B2129" s="3">
        <v>45910</v>
      </c>
      <c r="C2129" s="3">
        <v>45910</v>
      </c>
      <c r="D2129" s="43" t="s">
        <v>670</v>
      </c>
      <c r="E2129" s="43" t="s">
        <v>457</v>
      </c>
      <c r="F2129" s="43" t="s">
        <v>458</v>
      </c>
      <c r="G2129">
        <v>120</v>
      </c>
      <c r="H2129">
        <v>120</v>
      </c>
      <c r="I2129" s="43" t="s">
        <v>1177</v>
      </c>
      <c r="J2129" s="43" t="s">
        <v>973</v>
      </c>
      <c r="K2129" s="43" t="s">
        <v>177</v>
      </c>
      <c r="L2129" s="43" t="str">
        <f>IF(AND(Home!$A$1&gt;=Leave[[#This Row],[Start Time]],Home!$A$1&lt;=Leave[[#This Row],[End Time]]),"Aplica","No Aplica")</f>
        <v>No Aplica</v>
      </c>
      <c r="M2129" s="43" t="str">
        <f>IF(AND(Home!$A$1&gt;=Leave[[#This Row],[Start Time]],Home!$A$1&lt;=Leave[[#This Row],[End Time]]),Home!$A$1,"No Aplica")</f>
        <v>No Aplica</v>
      </c>
      <c r="N2129" s="43" t="str">
        <f>Leave[[#This Row],[User Code (Owning User) (Usuario)]]&amp;Leave[[#This Row],[fecha activa]]</f>
        <v>MIE2024080314626No Aplica</v>
      </c>
    </row>
    <row r="2130" spans="1:14" x14ac:dyDescent="0.3">
      <c r="A2130" s="43" t="s">
        <v>601</v>
      </c>
      <c r="B2130" s="3">
        <v>45908</v>
      </c>
      <c r="C2130" s="3">
        <v>45908</v>
      </c>
      <c r="D2130" s="43" t="s">
        <v>621</v>
      </c>
      <c r="E2130" s="43" t="s">
        <v>457</v>
      </c>
      <c r="F2130" s="43" t="s">
        <v>458</v>
      </c>
      <c r="G2130">
        <v>120</v>
      </c>
      <c r="H2130">
        <v>120</v>
      </c>
      <c r="I2130" s="43" t="s">
        <v>1177</v>
      </c>
      <c r="J2130" s="43" t="s">
        <v>973</v>
      </c>
      <c r="K2130" s="43" t="s">
        <v>177</v>
      </c>
      <c r="L2130" s="43" t="str">
        <f>IF(AND(Home!$A$1&gt;=Leave[[#This Row],[Start Time]],Home!$A$1&lt;=Leave[[#This Row],[End Time]]),"Aplica","No Aplica")</f>
        <v>No Aplica</v>
      </c>
      <c r="M2130" s="43" t="str">
        <f>IF(AND(Home!$A$1&gt;=Leave[[#This Row],[Start Time]],Home!$A$1&lt;=Leave[[#This Row],[End Time]]),Home!$A$1,"No Aplica")</f>
        <v>No Aplica</v>
      </c>
      <c r="N2130" s="43" t="str">
        <f>Leave[[#This Row],[User Code (Owning User) (Usuario)]]&amp;Leave[[#This Row],[fecha activa]]</f>
        <v>MIE2024080314626No Aplica</v>
      </c>
    </row>
    <row r="2131" spans="1:14" x14ac:dyDescent="0.3">
      <c r="A2131" s="43" t="s">
        <v>601</v>
      </c>
      <c r="B2131" s="3">
        <v>45904</v>
      </c>
      <c r="C2131" s="3">
        <v>45904</v>
      </c>
      <c r="D2131" s="43" t="s">
        <v>670</v>
      </c>
      <c r="E2131" s="43" t="s">
        <v>457</v>
      </c>
      <c r="F2131" s="43" t="s">
        <v>458</v>
      </c>
      <c r="G2131">
        <v>120</v>
      </c>
      <c r="H2131">
        <v>120</v>
      </c>
      <c r="I2131" s="43" t="s">
        <v>1177</v>
      </c>
      <c r="J2131" s="43" t="s">
        <v>973</v>
      </c>
      <c r="K2131" s="43" t="s">
        <v>177</v>
      </c>
      <c r="L2131" s="43" t="str">
        <f>IF(AND(Home!$A$1&gt;=Leave[[#This Row],[Start Time]],Home!$A$1&lt;=Leave[[#This Row],[End Time]]),"Aplica","No Aplica")</f>
        <v>No Aplica</v>
      </c>
      <c r="M2131" s="43" t="str">
        <f>IF(AND(Home!$A$1&gt;=Leave[[#This Row],[Start Time]],Home!$A$1&lt;=Leave[[#This Row],[End Time]]),Home!$A$1,"No Aplica")</f>
        <v>No Aplica</v>
      </c>
      <c r="N2131" s="43" t="str">
        <f>Leave[[#This Row],[User Code (Owning User) (Usuario)]]&amp;Leave[[#This Row],[fecha activa]]</f>
        <v>MIE2024080314626No Aplica</v>
      </c>
    </row>
    <row r="2132" spans="1:14" x14ac:dyDescent="0.3">
      <c r="A2132" s="43" t="s">
        <v>601</v>
      </c>
      <c r="B2132" s="3">
        <v>45903</v>
      </c>
      <c r="C2132" s="3">
        <v>45903</v>
      </c>
      <c r="D2132" s="43" t="s">
        <v>670</v>
      </c>
      <c r="E2132" s="43" t="s">
        <v>457</v>
      </c>
      <c r="F2132" s="43" t="s">
        <v>458</v>
      </c>
      <c r="G2132">
        <v>120</v>
      </c>
      <c r="H2132">
        <v>120</v>
      </c>
      <c r="I2132" s="43" t="s">
        <v>1177</v>
      </c>
      <c r="J2132" s="43" t="s">
        <v>973</v>
      </c>
      <c r="K2132" s="43" t="s">
        <v>177</v>
      </c>
      <c r="L2132" s="43" t="str">
        <f>IF(AND(Home!$A$1&gt;=Leave[[#This Row],[Start Time]],Home!$A$1&lt;=Leave[[#This Row],[End Time]]),"Aplica","No Aplica")</f>
        <v>No Aplica</v>
      </c>
      <c r="M2132" s="43" t="str">
        <f>IF(AND(Home!$A$1&gt;=Leave[[#This Row],[Start Time]],Home!$A$1&lt;=Leave[[#This Row],[End Time]]),Home!$A$1,"No Aplica")</f>
        <v>No Aplica</v>
      </c>
      <c r="N2132" s="43" t="str">
        <f>Leave[[#This Row],[User Code (Owning User) (Usuario)]]&amp;Leave[[#This Row],[fecha activa]]</f>
        <v>MIE2024080314626No Aplica</v>
      </c>
    </row>
    <row r="2133" spans="1:14" x14ac:dyDescent="0.3">
      <c r="A2133" s="43" t="s">
        <v>465</v>
      </c>
      <c r="B2133" s="3">
        <v>45902</v>
      </c>
      <c r="C2133" s="3">
        <v>45902</v>
      </c>
      <c r="D2133" s="43" t="s">
        <v>469</v>
      </c>
      <c r="E2133" s="43" t="s">
        <v>457</v>
      </c>
      <c r="F2133" s="43" t="s">
        <v>458</v>
      </c>
      <c r="G2133">
        <v>540</v>
      </c>
      <c r="H2133">
        <v>540</v>
      </c>
      <c r="I2133" s="43" t="s">
        <v>1177</v>
      </c>
      <c r="J2133" s="43" t="s">
        <v>973</v>
      </c>
      <c r="K2133" s="43" t="s">
        <v>177</v>
      </c>
      <c r="L2133" s="43" t="str">
        <f>IF(AND(Home!$A$1&gt;=Leave[[#This Row],[Start Time]],Home!$A$1&lt;=Leave[[#This Row],[End Time]]),"Aplica","No Aplica")</f>
        <v>No Aplica</v>
      </c>
      <c r="M2133" s="43" t="str">
        <f>IF(AND(Home!$A$1&gt;=Leave[[#This Row],[Start Time]],Home!$A$1&lt;=Leave[[#This Row],[End Time]]),Home!$A$1,"No Aplica")</f>
        <v>No Aplica</v>
      </c>
      <c r="N2133" s="43" t="str">
        <f>Leave[[#This Row],[User Code (Owning User) (Usuario)]]&amp;Leave[[#This Row],[fecha activa]]</f>
        <v>MIE2024080314626No Aplica</v>
      </c>
    </row>
    <row r="2134" spans="1:14" x14ac:dyDescent="0.3">
      <c r="A2134" s="43" t="s">
        <v>465</v>
      </c>
      <c r="B2134" s="3">
        <v>45926</v>
      </c>
      <c r="C2134" s="3">
        <v>45926</v>
      </c>
      <c r="D2134" s="43" t="s">
        <v>3064</v>
      </c>
      <c r="E2134" s="43" t="s">
        <v>628</v>
      </c>
      <c r="F2134" s="43" t="s">
        <v>629</v>
      </c>
      <c r="G2134">
        <v>60</v>
      </c>
      <c r="H2134">
        <v>60</v>
      </c>
      <c r="I2134" s="43" t="s">
        <v>1269</v>
      </c>
      <c r="J2134" s="43" t="s">
        <v>850</v>
      </c>
      <c r="K2134" s="43" t="s">
        <v>177</v>
      </c>
      <c r="L2134" s="43" t="str">
        <f>IF(AND(Home!$A$1&gt;=Leave[[#This Row],[Start Time]],Home!$A$1&lt;=Leave[[#This Row],[End Time]]),"Aplica","No Aplica")</f>
        <v>No Aplica</v>
      </c>
      <c r="M2134" s="43" t="str">
        <f>IF(AND(Home!$A$1&gt;=Leave[[#This Row],[Start Time]],Home!$A$1&lt;=Leave[[#This Row],[End Time]]),Home!$A$1,"No Aplica")</f>
        <v>No Aplica</v>
      </c>
      <c r="N2134" s="43" t="str">
        <f>Leave[[#This Row],[User Code (Owning User) (Usuario)]]&amp;Leave[[#This Row],[fecha activa]]</f>
        <v>MIE2024240616179No Aplica</v>
      </c>
    </row>
    <row r="2135" spans="1:14" x14ac:dyDescent="0.3">
      <c r="A2135" s="43" t="s">
        <v>465</v>
      </c>
      <c r="B2135" s="3">
        <v>45925</v>
      </c>
      <c r="C2135" s="3">
        <v>45925</v>
      </c>
      <c r="D2135" s="43" t="s">
        <v>3065</v>
      </c>
      <c r="E2135" s="43" t="s">
        <v>628</v>
      </c>
      <c r="F2135" s="43" t="s">
        <v>629</v>
      </c>
      <c r="G2135">
        <v>60</v>
      </c>
      <c r="H2135">
        <v>60</v>
      </c>
      <c r="I2135" s="43" t="s">
        <v>1269</v>
      </c>
      <c r="J2135" s="43" t="s">
        <v>850</v>
      </c>
      <c r="K2135" s="43" t="s">
        <v>177</v>
      </c>
      <c r="L2135" s="43" t="str">
        <f>IF(AND(Home!$A$1&gt;=Leave[[#This Row],[Start Time]],Home!$A$1&lt;=Leave[[#This Row],[End Time]]),"Aplica","No Aplica")</f>
        <v>No Aplica</v>
      </c>
      <c r="M2135" s="43" t="str">
        <f>IF(AND(Home!$A$1&gt;=Leave[[#This Row],[Start Time]],Home!$A$1&lt;=Leave[[#This Row],[End Time]]),Home!$A$1,"No Aplica")</f>
        <v>No Aplica</v>
      </c>
      <c r="N2135" s="43" t="str">
        <f>Leave[[#This Row],[User Code (Owning User) (Usuario)]]&amp;Leave[[#This Row],[fecha activa]]</f>
        <v>MIE2024240616179No Aplica</v>
      </c>
    </row>
    <row r="2136" spans="1:14" x14ac:dyDescent="0.3">
      <c r="A2136" s="43" t="s">
        <v>465</v>
      </c>
      <c r="B2136" s="3">
        <v>45924</v>
      </c>
      <c r="C2136" s="3">
        <v>45924</v>
      </c>
      <c r="D2136" s="43" t="s">
        <v>3066</v>
      </c>
      <c r="E2136" s="43" t="s">
        <v>628</v>
      </c>
      <c r="F2136" s="43" t="s">
        <v>629</v>
      </c>
      <c r="G2136">
        <v>60</v>
      </c>
      <c r="H2136">
        <v>60</v>
      </c>
      <c r="I2136" s="43" t="s">
        <v>1269</v>
      </c>
      <c r="J2136" s="43" t="s">
        <v>850</v>
      </c>
      <c r="K2136" s="43" t="s">
        <v>177</v>
      </c>
      <c r="L2136" s="43" t="str">
        <f>IF(AND(Home!$A$1&gt;=Leave[[#This Row],[Start Time]],Home!$A$1&lt;=Leave[[#This Row],[End Time]]),"Aplica","No Aplica")</f>
        <v>No Aplica</v>
      </c>
      <c r="M2136" s="43" t="str">
        <f>IF(AND(Home!$A$1&gt;=Leave[[#This Row],[Start Time]],Home!$A$1&lt;=Leave[[#This Row],[End Time]]),Home!$A$1,"No Aplica")</f>
        <v>No Aplica</v>
      </c>
      <c r="N2136" s="43" t="str">
        <f>Leave[[#This Row],[User Code (Owning User) (Usuario)]]&amp;Leave[[#This Row],[fecha activa]]</f>
        <v>MIE2024240616179No Aplica</v>
      </c>
    </row>
    <row r="2137" spans="1:14" x14ac:dyDescent="0.3">
      <c r="A2137" s="43" t="s">
        <v>465</v>
      </c>
      <c r="B2137" s="3">
        <v>45922</v>
      </c>
      <c r="C2137" s="3">
        <v>45922</v>
      </c>
      <c r="D2137" s="43" t="s">
        <v>3067</v>
      </c>
      <c r="E2137" s="43" t="s">
        <v>628</v>
      </c>
      <c r="F2137" s="43" t="s">
        <v>629</v>
      </c>
      <c r="G2137">
        <v>60</v>
      </c>
      <c r="H2137">
        <v>60</v>
      </c>
      <c r="I2137" s="43" t="s">
        <v>1269</v>
      </c>
      <c r="J2137" s="43" t="s">
        <v>850</v>
      </c>
      <c r="K2137" s="43" t="s">
        <v>177</v>
      </c>
      <c r="L2137" s="43" t="str">
        <f>IF(AND(Home!$A$1&gt;=Leave[[#This Row],[Start Time]],Home!$A$1&lt;=Leave[[#This Row],[End Time]]),"Aplica","No Aplica")</f>
        <v>Aplica</v>
      </c>
      <c r="M2137" s="43">
        <f>IF(AND(Home!$A$1&gt;=Leave[[#This Row],[Start Time]],Home!$A$1&lt;=Leave[[#This Row],[End Time]]),Home!$A$1,"No Aplica")</f>
        <v>45922</v>
      </c>
      <c r="N2137" s="43" t="str">
        <f>Leave[[#This Row],[User Code (Owning User) (Usuario)]]&amp;Leave[[#This Row],[fecha activa]]</f>
        <v>MIE202424061617945922</v>
      </c>
    </row>
    <row r="2138" spans="1:14" x14ac:dyDescent="0.3">
      <c r="A2138" s="43" t="s">
        <v>465</v>
      </c>
      <c r="B2138" s="3">
        <v>45923</v>
      </c>
      <c r="C2138" s="3">
        <v>45923</v>
      </c>
      <c r="D2138" s="43" t="s">
        <v>3576</v>
      </c>
      <c r="E2138" s="43" t="s">
        <v>628</v>
      </c>
      <c r="F2138" s="43" t="s">
        <v>629</v>
      </c>
      <c r="G2138">
        <v>540</v>
      </c>
      <c r="H2138">
        <v>540</v>
      </c>
      <c r="I2138" s="43" t="s">
        <v>1269</v>
      </c>
      <c r="J2138" s="43" t="s">
        <v>850</v>
      </c>
      <c r="K2138" s="43" t="s">
        <v>177</v>
      </c>
      <c r="L2138" s="43" t="str">
        <f>IF(AND(Home!$A$1&gt;=Leave[[#This Row],[Start Time]],Home!$A$1&lt;=Leave[[#This Row],[End Time]]),"Aplica","No Aplica")</f>
        <v>No Aplica</v>
      </c>
      <c r="M2138" s="43" t="str">
        <f>IF(AND(Home!$A$1&gt;=Leave[[#This Row],[Start Time]],Home!$A$1&lt;=Leave[[#This Row],[End Time]]),Home!$A$1,"No Aplica")</f>
        <v>No Aplica</v>
      </c>
      <c r="N2138" s="43" t="str">
        <f>Leave[[#This Row],[User Code (Owning User) (Usuario)]]&amp;Leave[[#This Row],[fecha activa]]</f>
        <v>MIE2024240616179No Aplica</v>
      </c>
    </row>
    <row r="2139" spans="1:14" x14ac:dyDescent="0.3">
      <c r="A2139" s="43" t="s">
        <v>465</v>
      </c>
      <c r="B2139" s="3">
        <v>45919</v>
      </c>
      <c r="C2139" s="3">
        <v>45919</v>
      </c>
      <c r="D2139" s="43" t="s">
        <v>3180</v>
      </c>
      <c r="E2139" s="43" t="s">
        <v>628</v>
      </c>
      <c r="F2139" s="43" t="s">
        <v>629</v>
      </c>
      <c r="G2139">
        <v>60</v>
      </c>
      <c r="H2139">
        <v>60</v>
      </c>
      <c r="I2139" s="43" t="s">
        <v>1269</v>
      </c>
      <c r="J2139" s="43" t="s">
        <v>850</v>
      </c>
      <c r="K2139" s="43" t="s">
        <v>177</v>
      </c>
      <c r="L2139" s="43" t="str">
        <f>IF(AND(Home!$A$1&gt;=Leave[[#This Row],[Start Time]],Home!$A$1&lt;=Leave[[#This Row],[End Time]]),"Aplica","No Aplica")</f>
        <v>No Aplica</v>
      </c>
      <c r="M2139" s="43" t="str">
        <f>IF(AND(Home!$A$1&gt;=Leave[[#This Row],[Start Time]],Home!$A$1&lt;=Leave[[#This Row],[End Time]]),Home!$A$1,"No Aplica")</f>
        <v>No Aplica</v>
      </c>
      <c r="N2139" s="43" t="str">
        <f>Leave[[#This Row],[User Code (Owning User) (Usuario)]]&amp;Leave[[#This Row],[fecha activa]]</f>
        <v>MIE2024240616179No Aplica</v>
      </c>
    </row>
    <row r="2140" spans="1:14" x14ac:dyDescent="0.3">
      <c r="A2140" s="43" t="s">
        <v>465</v>
      </c>
      <c r="B2140" s="3">
        <v>45918</v>
      </c>
      <c r="C2140" s="3">
        <v>45918</v>
      </c>
      <c r="D2140" s="43" t="s">
        <v>3181</v>
      </c>
      <c r="E2140" s="43" t="s">
        <v>628</v>
      </c>
      <c r="F2140" s="43" t="s">
        <v>629</v>
      </c>
      <c r="G2140">
        <v>60</v>
      </c>
      <c r="H2140">
        <v>60</v>
      </c>
      <c r="I2140" s="43" t="s">
        <v>1269</v>
      </c>
      <c r="J2140" s="43" t="s">
        <v>850</v>
      </c>
      <c r="K2140" s="43" t="s">
        <v>177</v>
      </c>
      <c r="L2140" s="43" t="str">
        <f>IF(AND(Home!$A$1&gt;=Leave[[#This Row],[Start Time]],Home!$A$1&lt;=Leave[[#This Row],[End Time]]),"Aplica","No Aplica")</f>
        <v>No Aplica</v>
      </c>
      <c r="M2140" s="43" t="str">
        <f>IF(AND(Home!$A$1&gt;=Leave[[#This Row],[Start Time]],Home!$A$1&lt;=Leave[[#This Row],[End Time]]),Home!$A$1,"No Aplica")</f>
        <v>No Aplica</v>
      </c>
      <c r="N2140" s="43" t="str">
        <f>Leave[[#This Row],[User Code (Owning User) (Usuario)]]&amp;Leave[[#This Row],[fecha activa]]</f>
        <v>MIE2024240616179No Aplica</v>
      </c>
    </row>
    <row r="2141" spans="1:14" x14ac:dyDescent="0.3">
      <c r="A2141" s="43" t="s">
        <v>465</v>
      </c>
      <c r="B2141" s="3">
        <v>45917</v>
      </c>
      <c r="C2141" s="3">
        <v>45917</v>
      </c>
      <c r="D2141" s="43" t="s">
        <v>3182</v>
      </c>
      <c r="E2141" s="43" t="s">
        <v>628</v>
      </c>
      <c r="F2141" s="43" t="s">
        <v>629</v>
      </c>
      <c r="G2141">
        <v>60</v>
      </c>
      <c r="H2141">
        <v>60</v>
      </c>
      <c r="I2141" s="43" t="s">
        <v>1269</v>
      </c>
      <c r="J2141" s="43" t="s">
        <v>850</v>
      </c>
      <c r="K2141" s="43" t="s">
        <v>177</v>
      </c>
      <c r="L2141" s="43" t="str">
        <f>IF(AND(Home!$A$1&gt;=Leave[[#This Row],[Start Time]],Home!$A$1&lt;=Leave[[#This Row],[End Time]]),"Aplica","No Aplica")</f>
        <v>No Aplica</v>
      </c>
      <c r="M2141" s="43" t="str">
        <f>IF(AND(Home!$A$1&gt;=Leave[[#This Row],[Start Time]],Home!$A$1&lt;=Leave[[#This Row],[End Time]]),Home!$A$1,"No Aplica")</f>
        <v>No Aplica</v>
      </c>
      <c r="N2141" s="43" t="str">
        <f>Leave[[#This Row],[User Code (Owning User) (Usuario)]]&amp;Leave[[#This Row],[fecha activa]]</f>
        <v>MIE2024240616179No Aplica</v>
      </c>
    </row>
    <row r="2142" spans="1:14" x14ac:dyDescent="0.3">
      <c r="A2142" s="43" t="s">
        <v>465</v>
      </c>
      <c r="B2142" s="3">
        <v>45915</v>
      </c>
      <c r="C2142" s="3">
        <v>45915</v>
      </c>
      <c r="D2142" s="43" t="s">
        <v>3183</v>
      </c>
      <c r="E2142" s="43" t="s">
        <v>628</v>
      </c>
      <c r="F2142" s="43" t="s">
        <v>629</v>
      </c>
      <c r="G2142">
        <v>60</v>
      </c>
      <c r="H2142">
        <v>60</v>
      </c>
      <c r="I2142" s="43" t="s">
        <v>1269</v>
      </c>
      <c r="J2142" s="43" t="s">
        <v>850</v>
      </c>
      <c r="K2142" s="43" t="s">
        <v>177</v>
      </c>
      <c r="L2142" s="43" t="str">
        <f>IF(AND(Home!$A$1&gt;=Leave[[#This Row],[Start Time]],Home!$A$1&lt;=Leave[[#This Row],[End Time]]),"Aplica","No Aplica")</f>
        <v>No Aplica</v>
      </c>
      <c r="M2142" s="43" t="str">
        <f>IF(AND(Home!$A$1&gt;=Leave[[#This Row],[Start Time]],Home!$A$1&lt;=Leave[[#This Row],[End Time]]),Home!$A$1,"No Aplica")</f>
        <v>No Aplica</v>
      </c>
      <c r="N2142" s="43" t="str">
        <f>Leave[[#This Row],[User Code (Owning User) (Usuario)]]&amp;Leave[[#This Row],[fecha activa]]</f>
        <v>MIE2024240616179No Aplica</v>
      </c>
    </row>
    <row r="2143" spans="1:14" x14ac:dyDescent="0.3">
      <c r="A2143" s="43" t="s">
        <v>465</v>
      </c>
      <c r="B2143" s="3">
        <v>45916</v>
      </c>
      <c r="C2143" s="3">
        <v>45916</v>
      </c>
      <c r="D2143" s="43" t="s">
        <v>3068</v>
      </c>
      <c r="E2143" s="43" t="s">
        <v>628</v>
      </c>
      <c r="F2143" s="43" t="s">
        <v>629</v>
      </c>
      <c r="G2143">
        <v>540</v>
      </c>
      <c r="H2143">
        <v>540</v>
      </c>
      <c r="I2143" s="43" t="s">
        <v>1269</v>
      </c>
      <c r="J2143" s="43" t="s">
        <v>850</v>
      </c>
      <c r="K2143" s="43" t="s">
        <v>177</v>
      </c>
      <c r="L2143" s="43" t="str">
        <f>IF(AND(Home!$A$1&gt;=Leave[[#This Row],[Start Time]],Home!$A$1&lt;=Leave[[#This Row],[End Time]]),"Aplica","No Aplica")</f>
        <v>No Aplica</v>
      </c>
      <c r="M2143" s="43" t="str">
        <f>IF(AND(Home!$A$1&gt;=Leave[[#This Row],[Start Time]],Home!$A$1&lt;=Leave[[#This Row],[End Time]]),Home!$A$1,"No Aplica")</f>
        <v>No Aplica</v>
      </c>
      <c r="N2143" s="43" t="str">
        <f>Leave[[#This Row],[User Code (Owning User) (Usuario)]]&amp;Leave[[#This Row],[fecha activa]]</f>
        <v>MIE2024240616179No Aplica</v>
      </c>
    </row>
    <row r="2144" spans="1:14" x14ac:dyDescent="0.3">
      <c r="A2144" s="43" t="s">
        <v>465</v>
      </c>
      <c r="B2144" s="3">
        <v>45912</v>
      </c>
      <c r="C2144" s="3">
        <v>45912</v>
      </c>
      <c r="D2144" s="43" t="s">
        <v>3064</v>
      </c>
      <c r="E2144" s="43" t="s">
        <v>628</v>
      </c>
      <c r="F2144" s="43" t="s">
        <v>629</v>
      </c>
      <c r="G2144">
        <v>60</v>
      </c>
      <c r="H2144">
        <v>60</v>
      </c>
      <c r="I2144" s="43" t="s">
        <v>1269</v>
      </c>
      <c r="J2144" s="43" t="s">
        <v>850</v>
      </c>
      <c r="K2144" s="43" t="s">
        <v>177</v>
      </c>
      <c r="L2144" s="43" t="str">
        <f>IF(AND(Home!$A$1&gt;=Leave[[#This Row],[Start Time]],Home!$A$1&lt;=Leave[[#This Row],[End Time]]),"Aplica","No Aplica")</f>
        <v>No Aplica</v>
      </c>
      <c r="M2144" s="43" t="str">
        <f>IF(AND(Home!$A$1&gt;=Leave[[#This Row],[Start Time]],Home!$A$1&lt;=Leave[[#This Row],[End Time]]),Home!$A$1,"No Aplica")</f>
        <v>No Aplica</v>
      </c>
      <c r="N2144" s="43" t="str">
        <f>Leave[[#This Row],[User Code (Owning User) (Usuario)]]&amp;Leave[[#This Row],[fecha activa]]</f>
        <v>MIE2024240616179No Aplica</v>
      </c>
    </row>
    <row r="2145" spans="1:14" x14ac:dyDescent="0.3">
      <c r="A2145" s="43" t="s">
        <v>465</v>
      </c>
      <c r="B2145" s="3">
        <v>45911</v>
      </c>
      <c r="C2145" s="3">
        <v>45911</v>
      </c>
      <c r="D2145" s="43" t="s">
        <v>3065</v>
      </c>
      <c r="E2145" s="43" t="s">
        <v>628</v>
      </c>
      <c r="F2145" s="43" t="s">
        <v>629</v>
      </c>
      <c r="G2145">
        <v>60</v>
      </c>
      <c r="H2145">
        <v>60</v>
      </c>
      <c r="I2145" s="43" t="s">
        <v>1269</v>
      </c>
      <c r="J2145" s="43" t="s">
        <v>850</v>
      </c>
      <c r="K2145" s="43" t="s">
        <v>177</v>
      </c>
      <c r="L2145" s="43" t="str">
        <f>IF(AND(Home!$A$1&gt;=Leave[[#This Row],[Start Time]],Home!$A$1&lt;=Leave[[#This Row],[End Time]]),"Aplica","No Aplica")</f>
        <v>No Aplica</v>
      </c>
      <c r="M2145" s="43" t="str">
        <f>IF(AND(Home!$A$1&gt;=Leave[[#This Row],[Start Time]],Home!$A$1&lt;=Leave[[#This Row],[End Time]]),Home!$A$1,"No Aplica")</f>
        <v>No Aplica</v>
      </c>
      <c r="N2145" s="43" t="str">
        <f>Leave[[#This Row],[User Code (Owning User) (Usuario)]]&amp;Leave[[#This Row],[fecha activa]]</f>
        <v>MIE2024240616179No Aplica</v>
      </c>
    </row>
    <row r="2146" spans="1:14" x14ac:dyDescent="0.3">
      <c r="A2146" s="43" t="s">
        <v>465</v>
      </c>
      <c r="B2146" s="3">
        <v>45910</v>
      </c>
      <c r="C2146" s="3">
        <v>45910</v>
      </c>
      <c r="D2146" s="43" t="s">
        <v>3066</v>
      </c>
      <c r="E2146" s="43" t="s">
        <v>628</v>
      </c>
      <c r="F2146" s="43" t="s">
        <v>629</v>
      </c>
      <c r="G2146">
        <v>60</v>
      </c>
      <c r="H2146">
        <v>60</v>
      </c>
      <c r="I2146" s="43" t="s">
        <v>1269</v>
      </c>
      <c r="J2146" s="43" t="s">
        <v>850</v>
      </c>
      <c r="K2146" s="43" t="s">
        <v>177</v>
      </c>
      <c r="L2146" s="43" t="str">
        <f>IF(AND(Home!$A$1&gt;=Leave[[#This Row],[Start Time]],Home!$A$1&lt;=Leave[[#This Row],[End Time]]),"Aplica","No Aplica")</f>
        <v>No Aplica</v>
      </c>
      <c r="M2146" s="43" t="str">
        <f>IF(AND(Home!$A$1&gt;=Leave[[#This Row],[Start Time]],Home!$A$1&lt;=Leave[[#This Row],[End Time]]),Home!$A$1,"No Aplica")</f>
        <v>No Aplica</v>
      </c>
      <c r="N2146" s="43" t="str">
        <f>Leave[[#This Row],[User Code (Owning User) (Usuario)]]&amp;Leave[[#This Row],[fecha activa]]</f>
        <v>MIE2024240616179No Aplica</v>
      </c>
    </row>
    <row r="2147" spans="1:14" x14ac:dyDescent="0.3">
      <c r="A2147" s="43" t="s">
        <v>465</v>
      </c>
      <c r="B2147" s="3">
        <v>45908</v>
      </c>
      <c r="C2147" s="3">
        <v>45908</v>
      </c>
      <c r="D2147" s="43" t="s">
        <v>3067</v>
      </c>
      <c r="E2147" s="43" t="s">
        <v>628</v>
      </c>
      <c r="F2147" s="43" t="s">
        <v>629</v>
      </c>
      <c r="G2147">
        <v>60</v>
      </c>
      <c r="H2147">
        <v>60</v>
      </c>
      <c r="I2147" s="43" t="s">
        <v>1269</v>
      </c>
      <c r="J2147" s="43" t="s">
        <v>850</v>
      </c>
      <c r="K2147" s="43" t="s">
        <v>177</v>
      </c>
      <c r="L2147" s="43" t="str">
        <f>IF(AND(Home!$A$1&gt;=Leave[[#This Row],[Start Time]],Home!$A$1&lt;=Leave[[#This Row],[End Time]]),"Aplica","No Aplica")</f>
        <v>No Aplica</v>
      </c>
      <c r="M2147" s="43" t="str">
        <f>IF(AND(Home!$A$1&gt;=Leave[[#This Row],[Start Time]],Home!$A$1&lt;=Leave[[#This Row],[End Time]]),Home!$A$1,"No Aplica")</f>
        <v>No Aplica</v>
      </c>
      <c r="N2147" s="43" t="str">
        <f>Leave[[#This Row],[User Code (Owning User) (Usuario)]]&amp;Leave[[#This Row],[fecha activa]]</f>
        <v>MIE2024240616179No Aplica</v>
      </c>
    </row>
    <row r="2148" spans="1:14" x14ac:dyDescent="0.3">
      <c r="A2148" s="43" t="s">
        <v>465</v>
      </c>
      <c r="B2148" s="3">
        <v>45909</v>
      </c>
      <c r="C2148" s="3">
        <v>45909</v>
      </c>
      <c r="D2148" s="43" t="s">
        <v>3068</v>
      </c>
      <c r="E2148" s="43" t="s">
        <v>628</v>
      </c>
      <c r="F2148" s="43" t="s">
        <v>629</v>
      </c>
      <c r="G2148">
        <v>540</v>
      </c>
      <c r="H2148">
        <v>540</v>
      </c>
      <c r="I2148" s="43" t="s">
        <v>1269</v>
      </c>
      <c r="J2148" s="43" t="s">
        <v>850</v>
      </c>
      <c r="K2148" s="43" t="s">
        <v>177</v>
      </c>
      <c r="L2148" s="43" t="str">
        <f>IF(AND(Home!$A$1&gt;=Leave[[#This Row],[Start Time]],Home!$A$1&lt;=Leave[[#This Row],[End Time]]),"Aplica","No Aplica")</f>
        <v>No Aplica</v>
      </c>
      <c r="M2148" s="43" t="str">
        <f>IF(AND(Home!$A$1&gt;=Leave[[#This Row],[Start Time]],Home!$A$1&lt;=Leave[[#This Row],[End Time]]),Home!$A$1,"No Aplica")</f>
        <v>No Aplica</v>
      </c>
      <c r="N2148" s="43" t="str">
        <f>Leave[[#This Row],[User Code (Owning User) (Usuario)]]&amp;Leave[[#This Row],[fecha activa]]</f>
        <v>MIE2024240616179No Aplica</v>
      </c>
    </row>
    <row r="2149" spans="1:14" x14ac:dyDescent="0.3">
      <c r="A2149" s="43" t="s">
        <v>465</v>
      </c>
      <c r="B2149" s="3">
        <v>45903</v>
      </c>
      <c r="C2149" s="3">
        <v>45903</v>
      </c>
      <c r="D2149" s="43" t="s">
        <v>2876</v>
      </c>
      <c r="E2149" s="43" t="s">
        <v>628</v>
      </c>
      <c r="F2149" s="43" t="s">
        <v>629</v>
      </c>
      <c r="G2149">
        <v>180</v>
      </c>
      <c r="H2149">
        <v>180</v>
      </c>
      <c r="I2149" s="43" t="s">
        <v>1269</v>
      </c>
      <c r="J2149" s="43" t="s">
        <v>850</v>
      </c>
      <c r="K2149" s="43" t="s">
        <v>177</v>
      </c>
      <c r="L2149" s="43" t="str">
        <f>IF(AND(Home!$A$1&gt;=Leave[[#This Row],[Start Time]],Home!$A$1&lt;=Leave[[#This Row],[End Time]]),"Aplica","No Aplica")</f>
        <v>No Aplica</v>
      </c>
      <c r="M2149" s="43" t="str">
        <f>IF(AND(Home!$A$1&gt;=Leave[[#This Row],[Start Time]],Home!$A$1&lt;=Leave[[#This Row],[End Time]]),Home!$A$1,"No Aplica")</f>
        <v>No Aplica</v>
      </c>
      <c r="N2149" s="43" t="str">
        <f>Leave[[#This Row],[User Code (Owning User) (Usuario)]]&amp;Leave[[#This Row],[fecha activa]]</f>
        <v>MIE2024240616179No Aplica</v>
      </c>
    </row>
    <row r="2150" spans="1:14" x14ac:dyDescent="0.3">
      <c r="A2150" s="43" t="s">
        <v>465</v>
      </c>
      <c r="B2150" s="3">
        <v>45902</v>
      </c>
      <c r="C2150" s="3">
        <v>45902</v>
      </c>
      <c r="D2150" s="43" t="s">
        <v>2505</v>
      </c>
      <c r="E2150" s="43" t="s">
        <v>628</v>
      </c>
      <c r="F2150" s="43" t="s">
        <v>629</v>
      </c>
      <c r="G2150">
        <v>540</v>
      </c>
      <c r="H2150">
        <v>540</v>
      </c>
      <c r="I2150" s="43" t="s">
        <v>1269</v>
      </c>
      <c r="J2150" s="43" t="s">
        <v>850</v>
      </c>
      <c r="K2150" s="43" t="s">
        <v>177</v>
      </c>
      <c r="L2150" s="43" t="str">
        <f>IF(AND(Home!$A$1&gt;=Leave[[#This Row],[Start Time]],Home!$A$1&lt;=Leave[[#This Row],[End Time]]),"Aplica","No Aplica")</f>
        <v>No Aplica</v>
      </c>
      <c r="M2150" s="43" t="str">
        <f>IF(AND(Home!$A$1&gt;=Leave[[#This Row],[Start Time]],Home!$A$1&lt;=Leave[[#This Row],[End Time]]),Home!$A$1,"No Aplica")</f>
        <v>No Aplica</v>
      </c>
      <c r="N2150" s="43" t="str">
        <f>Leave[[#This Row],[User Code (Owning User) (Usuario)]]&amp;Leave[[#This Row],[fecha activa]]</f>
        <v>MIE2024240616179No Aplica</v>
      </c>
    </row>
    <row r="2151" spans="1:14" x14ac:dyDescent="0.3">
      <c r="A2151" s="43" t="s">
        <v>465</v>
      </c>
      <c r="B2151" s="3">
        <v>45925</v>
      </c>
      <c r="C2151" s="3">
        <v>45925</v>
      </c>
      <c r="D2151" s="43" t="s">
        <v>3614</v>
      </c>
      <c r="E2151" s="43" t="s">
        <v>3388</v>
      </c>
      <c r="F2151" s="43" t="s">
        <v>3390</v>
      </c>
      <c r="G2151">
        <v>180</v>
      </c>
      <c r="H2151">
        <v>180</v>
      </c>
      <c r="I2151" s="43" t="s">
        <v>3389</v>
      </c>
      <c r="J2151" s="43" t="s">
        <v>1045</v>
      </c>
      <c r="K2151" s="43" t="s">
        <v>177</v>
      </c>
      <c r="L2151" s="43" t="str">
        <f>IF(AND(Home!$A$1&gt;=Leave[[#This Row],[Start Time]],Home!$A$1&lt;=Leave[[#This Row],[End Time]]),"Aplica","No Aplica")</f>
        <v>No Aplica</v>
      </c>
      <c r="M2151" s="43" t="str">
        <f>IF(AND(Home!$A$1&gt;=Leave[[#This Row],[Start Time]],Home!$A$1&lt;=Leave[[#This Row],[End Time]]),Home!$A$1,"No Aplica")</f>
        <v>No Aplica</v>
      </c>
      <c r="N2151" s="43" t="str">
        <f>Leave[[#This Row],[User Code (Owning User) (Usuario)]]&amp;Leave[[#This Row],[fecha activa]]</f>
        <v>MIE2025120924419No Aplica</v>
      </c>
    </row>
    <row r="2152" spans="1:14" x14ac:dyDescent="0.3">
      <c r="A2152" s="43" t="s">
        <v>465</v>
      </c>
      <c r="B2152" s="3">
        <v>45924</v>
      </c>
      <c r="C2152" s="3">
        <v>45924</v>
      </c>
      <c r="D2152" s="43" t="s">
        <v>3272</v>
      </c>
      <c r="E2152" s="43" t="s">
        <v>3388</v>
      </c>
      <c r="F2152" s="43" t="s">
        <v>3390</v>
      </c>
      <c r="G2152">
        <v>180</v>
      </c>
      <c r="H2152">
        <v>180</v>
      </c>
      <c r="I2152" s="43" t="s">
        <v>3389</v>
      </c>
      <c r="J2152" s="43" t="s">
        <v>1045</v>
      </c>
      <c r="K2152" s="43" t="s">
        <v>177</v>
      </c>
      <c r="L2152" s="43" t="str">
        <f>IF(AND(Home!$A$1&gt;=Leave[[#This Row],[Start Time]],Home!$A$1&lt;=Leave[[#This Row],[End Time]]),"Aplica","No Aplica")</f>
        <v>No Aplica</v>
      </c>
      <c r="M2152" s="43" t="str">
        <f>IF(AND(Home!$A$1&gt;=Leave[[#This Row],[Start Time]],Home!$A$1&lt;=Leave[[#This Row],[End Time]]),Home!$A$1,"No Aplica")</f>
        <v>No Aplica</v>
      </c>
      <c r="N2152" s="43" t="str">
        <f>Leave[[#This Row],[User Code (Owning User) (Usuario)]]&amp;Leave[[#This Row],[fecha activa]]</f>
        <v>MIE2025120924419No Aplica</v>
      </c>
    </row>
    <row r="2153" spans="1:14" x14ac:dyDescent="0.3">
      <c r="A2153" s="43" t="s">
        <v>468</v>
      </c>
      <c r="B2153" s="3">
        <v>45923</v>
      </c>
      <c r="C2153" s="3">
        <v>45923</v>
      </c>
      <c r="D2153" s="43" t="s">
        <v>1595</v>
      </c>
      <c r="E2153" s="43" t="s">
        <v>3388</v>
      </c>
      <c r="F2153" s="43" t="s">
        <v>3390</v>
      </c>
      <c r="G2153">
        <v>540</v>
      </c>
      <c r="H2153">
        <v>540</v>
      </c>
      <c r="I2153" s="43" t="s">
        <v>3389</v>
      </c>
      <c r="J2153" s="43" t="s">
        <v>1045</v>
      </c>
      <c r="K2153" s="43" t="s">
        <v>177</v>
      </c>
      <c r="L2153" s="43" t="str">
        <f>IF(AND(Home!$A$1&gt;=Leave[[#This Row],[Start Time]],Home!$A$1&lt;=Leave[[#This Row],[End Time]]),"Aplica","No Aplica")</f>
        <v>No Aplica</v>
      </c>
      <c r="M2153" s="43" t="str">
        <f>IF(AND(Home!$A$1&gt;=Leave[[#This Row],[Start Time]],Home!$A$1&lt;=Leave[[#This Row],[End Time]]),Home!$A$1,"No Aplica")</f>
        <v>No Aplica</v>
      </c>
      <c r="N2153" s="43" t="str">
        <f>Leave[[#This Row],[User Code (Owning User) (Usuario)]]&amp;Leave[[#This Row],[fecha activa]]</f>
        <v>MIE2025120924419No Aplica</v>
      </c>
    </row>
    <row r="2154" spans="1:14" x14ac:dyDescent="0.3">
      <c r="A2154" s="43" t="s">
        <v>471</v>
      </c>
      <c r="B2154" s="3">
        <v>45917</v>
      </c>
      <c r="C2154" s="3">
        <v>45917</v>
      </c>
      <c r="D2154" s="43" t="s">
        <v>3615</v>
      </c>
      <c r="E2154" s="43" t="s">
        <v>3388</v>
      </c>
      <c r="F2154" s="43" t="s">
        <v>3390</v>
      </c>
      <c r="G2154">
        <v>540</v>
      </c>
      <c r="H2154">
        <v>540</v>
      </c>
      <c r="I2154" s="43" t="s">
        <v>3389</v>
      </c>
      <c r="J2154" s="43" t="s">
        <v>1045</v>
      </c>
      <c r="K2154" s="43" t="s">
        <v>177</v>
      </c>
      <c r="L2154" s="43" t="str">
        <f>IF(AND(Home!$A$1&gt;=Leave[[#This Row],[Start Time]],Home!$A$1&lt;=Leave[[#This Row],[End Time]]),"Aplica","No Aplica")</f>
        <v>No Aplica</v>
      </c>
      <c r="M2154" s="43" t="str">
        <f>IF(AND(Home!$A$1&gt;=Leave[[#This Row],[Start Time]],Home!$A$1&lt;=Leave[[#This Row],[End Time]]),Home!$A$1,"No Aplica")</f>
        <v>No Aplica</v>
      </c>
      <c r="N2154" s="43" t="str">
        <f>Leave[[#This Row],[User Code (Owning User) (Usuario)]]&amp;Leave[[#This Row],[fecha activa]]</f>
        <v>MIE2025120924419No Aplica</v>
      </c>
    </row>
    <row r="2155" spans="1:14" x14ac:dyDescent="0.3">
      <c r="A2155" s="43" t="s">
        <v>471</v>
      </c>
      <c r="B2155" s="3">
        <v>45916</v>
      </c>
      <c r="C2155" s="3">
        <v>45916</v>
      </c>
      <c r="D2155" s="43" t="s">
        <v>3616</v>
      </c>
      <c r="E2155" s="43" t="s">
        <v>3388</v>
      </c>
      <c r="F2155" s="43" t="s">
        <v>3390</v>
      </c>
      <c r="G2155">
        <v>540</v>
      </c>
      <c r="H2155">
        <v>540</v>
      </c>
      <c r="I2155" s="43" t="s">
        <v>3389</v>
      </c>
      <c r="J2155" s="43" t="s">
        <v>1045</v>
      </c>
      <c r="K2155" s="43" t="s">
        <v>177</v>
      </c>
      <c r="L2155" s="43" t="str">
        <f>IF(AND(Home!$A$1&gt;=Leave[[#This Row],[Start Time]],Home!$A$1&lt;=Leave[[#This Row],[End Time]]),"Aplica","No Aplica")</f>
        <v>No Aplica</v>
      </c>
      <c r="M2155" s="43" t="str">
        <f>IF(AND(Home!$A$1&gt;=Leave[[#This Row],[Start Time]],Home!$A$1&lt;=Leave[[#This Row],[End Time]]),Home!$A$1,"No Aplica")</f>
        <v>No Aplica</v>
      </c>
      <c r="N2155" s="43" t="str">
        <f>Leave[[#This Row],[User Code (Owning User) (Usuario)]]&amp;Leave[[#This Row],[fecha activa]]</f>
        <v>MIE2025120924419No Aplica</v>
      </c>
    </row>
    <row r="2156" spans="1:14" x14ac:dyDescent="0.3">
      <c r="A2156" s="43" t="s">
        <v>465</v>
      </c>
      <c r="B2156" s="3">
        <v>45930</v>
      </c>
      <c r="C2156" s="3">
        <v>45930</v>
      </c>
      <c r="D2156" s="43" t="s">
        <v>602</v>
      </c>
      <c r="E2156" s="43" t="s">
        <v>674</v>
      </c>
      <c r="F2156" s="43" t="s">
        <v>675</v>
      </c>
      <c r="G2156">
        <v>60</v>
      </c>
      <c r="H2156">
        <v>60</v>
      </c>
      <c r="I2156" s="43" t="s">
        <v>1251</v>
      </c>
      <c r="J2156" s="43" t="s">
        <v>1863</v>
      </c>
      <c r="K2156" s="43" t="s">
        <v>179</v>
      </c>
      <c r="L2156" s="43" t="str">
        <f>IF(AND(Home!$A$1&gt;=Leave[[#This Row],[Start Time]],Home!$A$1&lt;=Leave[[#This Row],[End Time]]),"Aplica","No Aplica")</f>
        <v>No Aplica</v>
      </c>
      <c r="M2156" s="43" t="str">
        <f>IF(AND(Home!$A$1&gt;=Leave[[#This Row],[Start Time]],Home!$A$1&lt;=Leave[[#This Row],[End Time]]),Home!$A$1,"No Aplica")</f>
        <v>No Aplica</v>
      </c>
      <c r="N2156" s="43" t="str">
        <f>Leave[[#This Row],[User Code (Owning User) (Usuario)]]&amp;Leave[[#This Row],[fecha activa]]</f>
        <v>MIE2024080817061No Aplica</v>
      </c>
    </row>
    <row r="2157" spans="1:14" x14ac:dyDescent="0.3">
      <c r="A2157" s="43" t="s">
        <v>465</v>
      </c>
      <c r="B2157" s="3">
        <v>45918</v>
      </c>
      <c r="C2157" s="3">
        <v>45918</v>
      </c>
      <c r="D2157" s="43" t="s">
        <v>3725</v>
      </c>
      <c r="E2157" s="43" t="s">
        <v>674</v>
      </c>
      <c r="F2157" s="43" t="s">
        <v>675</v>
      </c>
      <c r="G2157">
        <v>60</v>
      </c>
      <c r="H2157">
        <v>60</v>
      </c>
      <c r="I2157" s="43" t="s">
        <v>1251</v>
      </c>
      <c r="J2157" s="43" t="s">
        <v>1863</v>
      </c>
      <c r="K2157" s="43" t="s">
        <v>179</v>
      </c>
      <c r="L2157" s="43" t="str">
        <f>IF(AND(Home!$A$1&gt;=Leave[[#This Row],[Start Time]],Home!$A$1&lt;=Leave[[#This Row],[End Time]]),"Aplica","No Aplica")</f>
        <v>No Aplica</v>
      </c>
      <c r="M2157" s="43" t="str">
        <f>IF(AND(Home!$A$1&gt;=Leave[[#This Row],[Start Time]],Home!$A$1&lt;=Leave[[#This Row],[End Time]]),Home!$A$1,"No Aplica")</f>
        <v>No Aplica</v>
      </c>
      <c r="N2157" s="43" t="str">
        <f>Leave[[#This Row],[User Code (Owning User) (Usuario)]]&amp;Leave[[#This Row],[fecha activa]]</f>
        <v>MIE2024080817061No Aplica</v>
      </c>
    </row>
    <row r="2158" spans="1:14" x14ac:dyDescent="0.3">
      <c r="A2158" s="43" t="s">
        <v>465</v>
      </c>
      <c r="B2158" s="3">
        <v>45928</v>
      </c>
      <c r="C2158" s="3">
        <v>45928</v>
      </c>
      <c r="D2158" s="43" t="s">
        <v>497</v>
      </c>
      <c r="E2158" s="43" t="s">
        <v>674</v>
      </c>
      <c r="F2158" s="43" t="s">
        <v>675</v>
      </c>
      <c r="G2158">
        <v>540</v>
      </c>
      <c r="H2158">
        <v>540</v>
      </c>
      <c r="I2158" s="43" t="s">
        <v>1251</v>
      </c>
      <c r="J2158" s="43" t="s">
        <v>1863</v>
      </c>
      <c r="K2158" s="43" t="s">
        <v>179</v>
      </c>
      <c r="L2158" s="43" t="str">
        <f>IF(AND(Home!$A$1&gt;=Leave[[#This Row],[Start Time]],Home!$A$1&lt;=Leave[[#This Row],[End Time]]),"Aplica","No Aplica")</f>
        <v>No Aplica</v>
      </c>
      <c r="M2158" s="43" t="str">
        <f>IF(AND(Home!$A$1&gt;=Leave[[#This Row],[Start Time]],Home!$A$1&lt;=Leave[[#This Row],[End Time]]),Home!$A$1,"No Aplica")</f>
        <v>No Aplica</v>
      </c>
      <c r="N2158" s="43" t="str">
        <f>Leave[[#This Row],[User Code (Owning User) (Usuario)]]&amp;Leave[[#This Row],[fecha activa]]</f>
        <v>MIE2024080817061No Aplica</v>
      </c>
    </row>
    <row r="2159" spans="1:14" x14ac:dyDescent="0.3">
      <c r="A2159" s="43" t="s">
        <v>465</v>
      </c>
      <c r="B2159" s="3">
        <v>45926</v>
      </c>
      <c r="C2159" s="3">
        <v>45926</v>
      </c>
      <c r="D2159" s="43" t="s">
        <v>1325</v>
      </c>
      <c r="E2159" s="43" t="s">
        <v>674</v>
      </c>
      <c r="F2159" s="43" t="s">
        <v>675</v>
      </c>
      <c r="G2159">
        <v>60</v>
      </c>
      <c r="H2159">
        <v>60</v>
      </c>
      <c r="I2159" s="43" t="s">
        <v>1251</v>
      </c>
      <c r="J2159" s="43" t="s">
        <v>1863</v>
      </c>
      <c r="K2159" s="43" t="s">
        <v>179</v>
      </c>
      <c r="L2159" s="43" t="str">
        <f>IF(AND(Home!$A$1&gt;=Leave[[#This Row],[Start Time]],Home!$A$1&lt;=Leave[[#This Row],[End Time]]),"Aplica","No Aplica")</f>
        <v>No Aplica</v>
      </c>
      <c r="M2159" s="43" t="str">
        <f>IF(AND(Home!$A$1&gt;=Leave[[#This Row],[Start Time]],Home!$A$1&lt;=Leave[[#This Row],[End Time]]),Home!$A$1,"No Aplica")</f>
        <v>No Aplica</v>
      </c>
      <c r="N2159" s="43" t="str">
        <f>Leave[[#This Row],[User Code (Owning User) (Usuario)]]&amp;Leave[[#This Row],[fecha activa]]</f>
        <v>MIE2024080817061No Aplica</v>
      </c>
    </row>
    <row r="2160" spans="1:14" x14ac:dyDescent="0.3">
      <c r="A2160" s="43" t="s">
        <v>465</v>
      </c>
      <c r="B2160" s="3">
        <v>45925</v>
      </c>
      <c r="C2160" s="3">
        <v>45925</v>
      </c>
      <c r="D2160" s="43" t="s">
        <v>2059</v>
      </c>
      <c r="E2160" s="43" t="s">
        <v>674</v>
      </c>
      <c r="F2160" s="43" t="s">
        <v>675</v>
      </c>
      <c r="G2160">
        <v>60</v>
      </c>
      <c r="H2160">
        <v>60</v>
      </c>
      <c r="I2160" s="43" t="s">
        <v>1251</v>
      </c>
      <c r="J2160" s="43" t="s">
        <v>1863</v>
      </c>
      <c r="K2160" s="43" t="s">
        <v>179</v>
      </c>
      <c r="L2160" s="43" t="str">
        <f>IF(AND(Home!$A$1&gt;=Leave[[#This Row],[Start Time]],Home!$A$1&lt;=Leave[[#This Row],[End Time]]),"Aplica","No Aplica")</f>
        <v>No Aplica</v>
      </c>
      <c r="M2160" s="43" t="str">
        <f>IF(AND(Home!$A$1&gt;=Leave[[#This Row],[Start Time]],Home!$A$1&lt;=Leave[[#This Row],[End Time]]),Home!$A$1,"No Aplica")</f>
        <v>No Aplica</v>
      </c>
      <c r="N2160" s="43" t="str">
        <f>Leave[[#This Row],[User Code (Owning User) (Usuario)]]&amp;Leave[[#This Row],[fecha activa]]</f>
        <v>MIE2024080817061No Aplica</v>
      </c>
    </row>
    <row r="2161" spans="1:14" x14ac:dyDescent="0.3">
      <c r="A2161" s="43" t="s">
        <v>465</v>
      </c>
      <c r="B2161" s="3">
        <v>45924</v>
      </c>
      <c r="C2161" s="3">
        <v>45924</v>
      </c>
      <c r="D2161" s="43" t="s">
        <v>497</v>
      </c>
      <c r="E2161" s="43" t="s">
        <v>674</v>
      </c>
      <c r="F2161" s="43" t="s">
        <v>675</v>
      </c>
      <c r="G2161">
        <v>540</v>
      </c>
      <c r="H2161">
        <v>540</v>
      </c>
      <c r="I2161" s="43" t="s">
        <v>1251</v>
      </c>
      <c r="J2161" s="43" t="s">
        <v>1863</v>
      </c>
      <c r="K2161" s="43" t="s">
        <v>179</v>
      </c>
      <c r="L2161" s="43" t="str">
        <f>IF(AND(Home!$A$1&gt;=Leave[[#This Row],[Start Time]],Home!$A$1&lt;=Leave[[#This Row],[End Time]]),"Aplica","No Aplica")</f>
        <v>No Aplica</v>
      </c>
      <c r="M2161" s="43" t="str">
        <f>IF(AND(Home!$A$1&gt;=Leave[[#This Row],[Start Time]],Home!$A$1&lt;=Leave[[#This Row],[End Time]]),Home!$A$1,"No Aplica")</f>
        <v>No Aplica</v>
      </c>
      <c r="N2161" s="43" t="str">
        <f>Leave[[#This Row],[User Code (Owning User) (Usuario)]]&amp;Leave[[#This Row],[fecha activa]]</f>
        <v>MIE2024080817061No Aplica</v>
      </c>
    </row>
    <row r="2162" spans="1:14" x14ac:dyDescent="0.3">
      <c r="A2162" s="43" t="s">
        <v>465</v>
      </c>
      <c r="B2162" s="3">
        <v>45923</v>
      </c>
      <c r="C2162" s="3">
        <v>45923</v>
      </c>
      <c r="D2162" s="43" t="s">
        <v>670</v>
      </c>
      <c r="E2162" s="43" t="s">
        <v>674</v>
      </c>
      <c r="F2162" s="43" t="s">
        <v>675</v>
      </c>
      <c r="G2162">
        <v>60</v>
      </c>
      <c r="H2162">
        <v>60</v>
      </c>
      <c r="I2162" s="43" t="s">
        <v>1251</v>
      </c>
      <c r="J2162" s="43" t="s">
        <v>1863</v>
      </c>
      <c r="K2162" s="43" t="s">
        <v>179</v>
      </c>
      <c r="L2162" s="43" t="str">
        <f>IF(AND(Home!$A$1&gt;=Leave[[#This Row],[Start Time]],Home!$A$1&lt;=Leave[[#This Row],[End Time]]),"Aplica","No Aplica")</f>
        <v>No Aplica</v>
      </c>
      <c r="M2162" s="43" t="str">
        <f>IF(AND(Home!$A$1&gt;=Leave[[#This Row],[Start Time]],Home!$A$1&lt;=Leave[[#This Row],[End Time]]),Home!$A$1,"No Aplica")</f>
        <v>No Aplica</v>
      </c>
      <c r="N2162" s="43" t="str">
        <f>Leave[[#This Row],[User Code (Owning User) (Usuario)]]&amp;Leave[[#This Row],[fecha activa]]</f>
        <v>MIE2024080817061No Aplica</v>
      </c>
    </row>
    <row r="2163" spans="1:14" x14ac:dyDescent="0.3">
      <c r="A2163" s="43" t="s">
        <v>476</v>
      </c>
      <c r="B2163" s="3">
        <v>45921</v>
      </c>
      <c r="C2163" s="3">
        <v>45921</v>
      </c>
      <c r="D2163" s="43" t="s">
        <v>1505</v>
      </c>
      <c r="E2163" s="43" t="s">
        <v>674</v>
      </c>
      <c r="F2163" s="43" t="s">
        <v>675</v>
      </c>
      <c r="G2163">
        <v>180</v>
      </c>
      <c r="H2163">
        <v>180</v>
      </c>
      <c r="I2163" s="43" t="s">
        <v>1251</v>
      </c>
      <c r="J2163" s="43" t="s">
        <v>1863</v>
      </c>
      <c r="K2163" s="43" t="s">
        <v>179</v>
      </c>
      <c r="L2163" s="43" t="str">
        <f>IF(AND(Home!$A$1&gt;=Leave[[#This Row],[Start Time]],Home!$A$1&lt;=Leave[[#This Row],[End Time]]),"Aplica","No Aplica")</f>
        <v>No Aplica</v>
      </c>
      <c r="M2163" s="43" t="str">
        <f>IF(AND(Home!$A$1&gt;=Leave[[#This Row],[Start Time]],Home!$A$1&lt;=Leave[[#This Row],[End Time]]),Home!$A$1,"No Aplica")</f>
        <v>No Aplica</v>
      </c>
      <c r="N2163" s="43" t="str">
        <f>Leave[[#This Row],[User Code (Owning User) (Usuario)]]&amp;Leave[[#This Row],[fecha activa]]</f>
        <v>MIE2024080817061No Aplica</v>
      </c>
    </row>
    <row r="2164" spans="1:14" x14ac:dyDescent="0.3">
      <c r="A2164" s="43" t="s">
        <v>465</v>
      </c>
      <c r="B2164" s="3">
        <v>45920</v>
      </c>
      <c r="C2164" s="3">
        <v>45920</v>
      </c>
      <c r="D2164" s="43" t="s">
        <v>670</v>
      </c>
      <c r="E2164" s="43" t="s">
        <v>674</v>
      </c>
      <c r="F2164" s="43" t="s">
        <v>675</v>
      </c>
      <c r="G2164">
        <v>120</v>
      </c>
      <c r="H2164">
        <v>120</v>
      </c>
      <c r="I2164" s="43" t="s">
        <v>1251</v>
      </c>
      <c r="J2164" s="43" t="s">
        <v>1863</v>
      </c>
      <c r="K2164" s="43" t="s">
        <v>179</v>
      </c>
      <c r="L2164" s="43" t="str">
        <f>IF(AND(Home!$A$1&gt;=Leave[[#This Row],[Start Time]],Home!$A$1&lt;=Leave[[#This Row],[End Time]]),"Aplica","No Aplica")</f>
        <v>No Aplica</v>
      </c>
      <c r="M2164" s="43" t="str">
        <f>IF(AND(Home!$A$1&gt;=Leave[[#This Row],[Start Time]],Home!$A$1&lt;=Leave[[#This Row],[End Time]]),Home!$A$1,"No Aplica")</f>
        <v>No Aplica</v>
      </c>
      <c r="N2164" s="43" t="str">
        <f>Leave[[#This Row],[User Code (Owning User) (Usuario)]]&amp;Leave[[#This Row],[fecha activa]]</f>
        <v>MIE2024080817061No Aplica</v>
      </c>
    </row>
    <row r="2165" spans="1:14" x14ac:dyDescent="0.3">
      <c r="A2165" s="43" t="s">
        <v>465</v>
      </c>
      <c r="B2165" s="3">
        <v>45917</v>
      </c>
      <c r="C2165" s="3">
        <v>45917</v>
      </c>
      <c r="D2165" s="43" t="s">
        <v>670</v>
      </c>
      <c r="E2165" s="43" t="s">
        <v>674</v>
      </c>
      <c r="F2165" s="43" t="s">
        <v>675</v>
      </c>
      <c r="G2165">
        <v>120</v>
      </c>
      <c r="H2165">
        <v>120</v>
      </c>
      <c r="I2165" s="43" t="s">
        <v>1251</v>
      </c>
      <c r="J2165" s="43" t="s">
        <v>1863</v>
      </c>
      <c r="K2165" s="43" t="s">
        <v>179</v>
      </c>
      <c r="L2165" s="43" t="str">
        <f>IF(AND(Home!$A$1&gt;=Leave[[#This Row],[Start Time]],Home!$A$1&lt;=Leave[[#This Row],[End Time]]),"Aplica","No Aplica")</f>
        <v>No Aplica</v>
      </c>
      <c r="M2165" s="43" t="str">
        <f>IF(AND(Home!$A$1&gt;=Leave[[#This Row],[Start Time]],Home!$A$1&lt;=Leave[[#This Row],[End Time]]),Home!$A$1,"No Aplica")</f>
        <v>No Aplica</v>
      </c>
      <c r="N2165" s="43" t="str">
        <f>Leave[[#This Row],[User Code (Owning User) (Usuario)]]&amp;Leave[[#This Row],[fecha activa]]</f>
        <v>MIE2024080817061No Aplica</v>
      </c>
    </row>
    <row r="2166" spans="1:14" x14ac:dyDescent="0.3">
      <c r="A2166" s="43" t="s">
        <v>465</v>
      </c>
      <c r="B2166" s="3">
        <v>45904</v>
      </c>
      <c r="C2166" s="3">
        <v>45904</v>
      </c>
      <c r="D2166" s="43" t="s">
        <v>2971</v>
      </c>
      <c r="E2166" s="43" t="s">
        <v>674</v>
      </c>
      <c r="F2166" s="43" t="s">
        <v>675</v>
      </c>
      <c r="G2166">
        <v>120</v>
      </c>
      <c r="H2166">
        <v>120</v>
      </c>
      <c r="I2166" s="43" t="s">
        <v>1251</v>
      </c>
      <c r="J2166" s="43" t="s">
        <v>1863</v>
      </c>
      <c r="K2166" s="43" t="s">
        <v>179</v>
      </c>
      <c r="L2166" s="43" t="str">
        <f>IF(AND(Home!$A$1&gt;=Leave[[#This Row],[Start Time]],Home!$A$1&lt;=Leave[[#This Row],[End Time]]),"Aplica","No Aplica")</f>
        <v>No Aplica</v>
      </c>
      <c r="M2166" s="43" t="str">
        <f>IF(AND(Home!$A$1&gt;=Leave[[#This Row],[Start Time]],Home!$A$1&lt;=Leave[[#This Row],[End Time]]),Home!$A$1,"No Aplica")</f>
        <v>No Aplica</v>
      </c>
      <c r="N2166" s="43" t="str">
        <f>Leave[[#This Row],[User Code (Owning User) (Usuario)]]&amp;Leave[[#This Row],[fecha activa]]</f>
        <v>MIE2024080817061No Aplica</v>
      </c>
    </row>
    <row r="2167" spans="1:14" x14ac:dyDescent="0.3">
      <c r="A2167" s="43" t="s">
        <v>465</v>
      </c>
      <c r="B2167" s="3">
        <v>45904</v>
      </c>
      <c r="C2167" s="3">
        <v>45904</v>
      </c>
      <c r="D2167" s="43" t="s">
        <v>2972</v>
      </c>
      <c r="E2167" s="43" t="s">
        <v>674</v>
      </c>
      <c r="F2167" s="43" t="s">
        <v>675</v>
      </c>
      <c r="G2167">
        <v>120</v>
      </c>
      <c r="H2167">
        <v>120</v>
      </c>
      <c r="I2167" s="43" t="s">
        <v>1251</v>
      </c>
      <c r="J2167" s="43" t="s">
        <v>1863</v>
      </c>
      <c r="K2167" s="43" t="s">
        <v>179</v>
      </c>
      <c r="L2167" s="43" t="str">
        <f>IF(AND(Home!$A$1&gt;=Leave[[#This Row],[Start Time]],Home!$A$1&lt;=Leave[[#This Row],[End Time]]),"Aplica","No Aplica")</f>
        <v>No Aplica</v>
      </c>
      <c r="M2167" s="43" t="str">
        <f>IF(AND(Home!$A$1&gt;=Leave[[#This Row],[Start Time]],Home!$A$1&lt;=Leave[[#This Row],[End Time]]),Home!$A$1,"No Aplica")</f>
        <v>No Aplica</v>
      </c>
      <c r="N2167" s="43" t="str">
        <f>Leave[[#This Row],[User Code (Owning User) (Usuario)]]&amp;Leave[[#This Row],[fecha activa]]</f>
        <v>MIE2024080817061No Aplica</v>
      </c>
    </row>
    <row r="2168" spans="1:14" x14ac:dyDescent="0.3">
      <c r="A2168" s="43" t="s">
        <v>465</v>
      </c>
      <c r="B2168" s="3">
        <v>45914</v>
      </c>
      <c r="C2168" s="3">
        <v>45914</v>
      </c>
      <c r="D2168" s="43" t="s">
        <v>495</v>
      </c>
      <c r="E2168" s="43" t="s">
        <v>674</v>
      </c>
      <c r="F2168" s="43" t="s">
        <v>675</v>
      </c>
      <c r="G2168">
        <v>540</v>
      </c>
      <c r="H2168">
        <v>540</v>
      </c>
      <c r="I2168" s="43" t="s">
        <v>1251</v>
      </c>
      <c r="J2168" s="43" t="s">
        <v>1863</v>
      </c>
      <c r="K2168" s="43" t="s">
        <v>179</v>
      </c>
      <c r="L2168" s="43" t="str">
        <f>IF(AND(Home!$A$1&gt;=Leave[[#This Row],[Start Time]],Home!$A$1&lt;=Leave[[#This Row],[End Time]]),"Aplica","No Aplica")</f>
        <v>No Aplica</v>
      </c>
      <c r="M2168" s="43" t="str">
        <f>IF(AND(Home!$A$1&gt;=Leave[[#This Row],[Start Time]],Home!$A$1&lt;=Leave[[#This Row],[End Time]]),Home!$A$1,"No Aplica")</f>
        <v>No Aplica</v>
      </c>
      <c r="N2168" s="43" t="str">
        <f>Leave[[#This Row],[User Code (Owning User) (Usuario)]]&amp;Leave[[#This Row],[fecha activa]]</f>
        <v>MIE2024080817061No Aplica</v>
      </c>
    </row>
    <row r="2169" spans="1:14" x14ac:dyDescent="0.3">
      <c r="A2169" s="43" t="s">
        <v>465</v>
      </c>
      <c r="B2169" s="3">
        <v>45913</v>
      </c>
      <c r="C2169" s="3">
        <v>45913</v>
      </c>
      <c r="D2169" s="43" t="s">
        <v>670</v>
      </c>
      <c r="E2169" s="43" t="s">
        <v>674</v>
      </c>
      <c r="F2169" s="43" t="s">
        <v>675</v>
      </c>
      <c r="G2169">
        <v>120</v>
      </c>
      <c r="H2169">
        <v>120</v>
      </c>
      <c r="I2169" s="43" t="s">
        <v>1251</v>
      </c>
      <c r="J2169" s="43" t="s">
        <v>1863</v>
      </c>
      <c r="K2169" s="43" t="s">
        <v>179</v>
      </c>
      <c r="L2169" s="43" t="str">
        <f>IF(AND(Home!$A$1&gt;=Leave[[#This Row],[Start Time]],Home!$A$1&lt;=Leave[[#This Row],[End Time]]),"Aplica","No Aplica")</f>
        <v>No Aplica</v>
      </c>
      <c r="M2169" s="43" t="str">
        <f>IF(AND(Home!$A$1&gt;=Leave[[#This Row],[Start Time]],Home!$A$1&lt;=Leave[[#This Row],[End Time]]),Home!$A$1,"No Aplica")</f>
        <v>No Aplica</v>
      </c>
      <c r="N2169" s="43" t="str">
        <f>Leave[[#This Row],[User Code (Owning User) (Usuario)]]&amp;Leave[[#This Row],[fecha activa]]</f>
        <v>MIE2024080817061No Aplica</v>
      </c>
    </row>
    <row r="2170" spans="1:14" x14ac:dyDescent="0.3">
      <c r="A2170" s="43" t="s">
        <v>465</v>
      </c>
      <c r="B2170" s="3">
        <v>45910</v>
      </c>
      <c r="C2170" s="3">
        <v>45910</v>
      </c>
      <c r="D2170" s="43" t="s">
        <v>670</v>
      </c>
      <c r="E2170" s="43" t="s">
        <v>674</v>
      </c>
      <c r="F2170" s="43" t="s">
        <v>675</v>
      </c>
      <c r="G2170">
        <v>120</v>
      </c>
      <c r="H2170">
        <v>120</v>
      </c>
      <c r="I2170" s="43" t="s">
        <v>1251</v>
      </c>
      <c r="J2170" s="43" t="s">
        <v>1863</v>
      </c>
      <c r="K2170" s="43" t="s">
        <v>179</v>
      </c>
      <c r="L2170" s="43" t="str">
        <f>IF(AND(Home!$A$1&gt;=Leave[[#This Row],[Start Time]],Home!$A$1&lt;=Leave[[#This Row],[End Time]]),"Aplica","No Aplica")</f>
        <v>No Aplica</v>
      </c>
      <c r="M2170" s="43" t="str">
        <f>IF(AND(Home!$A$1&gt;=Leave[[#This Row],[Start Time]],Home!$A$1&lt;=Leave[[#This Row],[End Time]]),Home!$A$1,"No Aplica")</f>
        <v>No Aplica</v>
      </c>
      <c r="N2170" s="43" t="str">
        <f>Leave[[#This Row],[User Code (Owning User) (Usuario)]]&amp;Leave[[#This Row],[fecha activa]]</f>
        <v>MIE2024080817061No Aplica</v>
      </c>
    </row>
    <row r="2171" spans="1:14" x14ac:dyDescent="0.3">
      <c r="A2171" s="43" t="s">
        <v>465</v>
      </c>
      <c r="B2171" s="3">
        <v>45909</v>
      </c>
      <c r="C2171" s="3">
        <v>45909</v>
      </c>
      <c r="D2171" s="43" t="s">
        <v>495</v>
      </c>
      <c r="E2171" s="43" t="s">
        <v>674</v>
      </c>
      <c r="F2171" s="43" t="s">
        <v>675</v>
      </c>
      <c r="G2171">
        <v>540</v>
      </c>
      <c r="H2171">
        <v>540</v>
      </c>
      <c r="I2171" s="43" t="s">
        <v>1251</v>
      </c>
      <c r="J2171" s="43" t="s">
        <v>1863</v>
      </c>
      <c r="K2171" s="43" t="s">
        <v>179</v>
      </c>
      <c r="L2171" s="43" t="str">
        <f>IF(AND(Home!$A$1&gt;=Leave[[#This Row],[Start Time]],Home!$A$1&lt;=Leave[[#This Row],[End Time]]),"Aplica","No Aplica")</f>
        <v>No Aplica</v>
      </c>
      <c r="M2171" s="43" t="str">
        <f>IF(AND(Home!$A$1&gt;=Leave[[#This Row],[Start Time]],Home!$A$1&lt;=Leave[[#This Row],[End Time]]),Home!$A$1,"No Aplica")</f>
        <v>No Aplica</v>
      </c>
      <c r="N2171" s="43" t="str">
        <f>Leave[[#This Row],[User Code (Owning User) (Usuario)]]&amp;Leave[[#This Row],[fecha activa]]</f>
        <v>MIE2024080817061No Aplica</v>
      </c>
    </row>
    <row r="2172" spans="1:14" x14ac:dyDescent="0.3">
      <c r="A2172" s="43" t="s">
        <v>476</v>
      </c>
      <c r="B2172" s="3">
        <v>45907</v>
      </c>
      <c r="C2172" s="3">
        <v>45907</v>
      </c>
      <c r="D2172" s="43" t="s">
        <v>1505</v>
      </c>
      <c r="E2172" s="43" t="s">
        <v>674</v>
      </c>
      <c r="F2172" s="43" t="s">
        <v>675</v>
      </c>
      <c r="G2172">
        <v>180</v>
      </c>
      <c r="H2172">
        <v>180</v>
      </c>
      <c r="I2172" s="43" t="s">
        <v>1251</v>
      </c>
      <c r="J2172" s="43" t="s">
        <v>1863</v>
      </c>
      <c r="K2172" s="43" t="s">
        <v>179</v>
      </c>
      <c r="L2172" s="43" t="str">
        <f>IF(AND(Home!$A$1&gt;=Leave[[#This Row],[Start Time]],Home!$A$1&lt;=Leave[[#This Row],[End Time]]),"Aplica","No Aplica")</f>
        <v>No Aplica</v>
      </c>
      <c r="M2172" s="43" t="str">
        <f>IF(AND(Home!$A$1&gt;=Leave[[#This Row],[Start Time]],Home!$A$1&lt;=Leave[[#This Row],[End Time]]),Home!$A$1,"No Aplica")</f>
        <v>No Aplica</v>
      </c>
      <c r="N2172" s="43" t="str">
        <f>Leave[[#This Row],[User Code (Owning User) (Usuario)]]&amp;Leave[[#This Row],[fecha activa]]</f>
        <v>MIE2024080817061No Aplica</v>
      </c>
    </row>
    <row r="2173" spans="1:14" x14ac:dyDescent="0.3">
      <c r="A2173" s="43" t="s">
        <v>465</v>
      </c>
      <c r="B2173" s="3">
        <v>45906</v>
      </c>
      <c r="C2173" s="3">
        <v>45906</v>
      </c>
      <c r="D2173" s="43" t="s">
        <v>670</v>
      </c>
      <c r="E2173" s="43" t="s">
        <v>674</v>
      </c>
      <c r="F2173" s="43" t="s">
        <v>675</v>
      </c>
      <c r="G2173">
        <v>120</v>
      </c>
      <c r="H2173">
        <v>120</v>
      </c>
      <c r="I2173" s="43" t="s">
        <v>1251</v>
      </c>
      <c r="J2173" s="43" t="s">
        <v>1863</v>
      </c>
      <c r="K2173" s="43" t="s">
        <v>179</v>
      </c>
      <c r="L2173" s="43" t="str">
        <f>IF(AND(Home!$A$1&gt;=Leave[[#This Row],[Start Time]],Home!$A$1&lt;=Leave[[#This Row],[End Time]]),"Aplica","No Aplica")</f>
        <v>No Aplica</v>
      </c>
      <c r="M2173" s="43" t="str">
        <f>IF(AND(Home!$A$1&gt;=Leave[[#This Row],[Start Time]],Home!$A$1&lt;=Leave[[#This Row],[End Time]]),Home!$A$1,"No Aplica")</f>
        <v>No Aplica</v>
      </c>
      <c r="N2173" s="43" t="str">
        <f>Leave[[#This Row],[User Code (Owning User) (Usuario)]]&amp;Leave[[#This Row],[fecha activa]]</f>
        <v>MIE2024080817061No Aplica</v>
      </c>
    </row>
    <row r="2174" spans="1:14" x14ac:dyDescent="0.3">
      <c r="A2174" s="43" t="s">
        <v>465</v>
      </c>
      <c r="B2174" s="3">
        <v>45903</v>
      </c>
      <c r="C2174" s="3">
        <v>45903</v>
      </c>
      <c r="D2174" s="43" t="s">
        <v>670</v>
      </c>
      <c r="E2174" s="43" t="s">
        <v>674</v>
      </c>
      <c r="F2174" s="43" t="s">
        <v>675</v>
      </c>
      <c r="G2174">
        <v>120</v>
      </c>
      <c r="H2174">
        <v>120</v>
      </c>
      <c r="I2174" s="43" t="s">
        <v>1251</v>
      </c>
      <c r="J2174" s="43" t="s">
        <v>1863</v>
      </c>
      <c r="K2174" s="43" t="s">
        <v>179</v>
      </c>
      <c r="L2174" s="43" t="str">
        <f>IF(AND(Home!$A$1&gt;=Leave[[#This Row],[Start Time]],Home!$A$1&lt;=Leave[[#This Row],[End Time]]),"Aplica","No Aplica")</f>
        <v>No Aplica</v>
      </c>
      <c r="M2174" s="43" t="str">
        <f>IF(AND(Home!$A$1&gt;=Leave[[#This Row],[Start Time]],Home!$A$1&lt;=Leave[[#This Row],[End Time]]),Home!$A$1,"No Aplica")</f>
        <v>No Aplica</v>
      </c>
      <c r="N2174" s="43" t="str">
        <f>Leave[[#This Row],[User Code (Owning User) (Usuario)]]&amp;Leave[[#This Row],[fecha activa]]</f>
        <v>MIE2024080817061No Aplica</v>
      </c>
    </row>
    <row r="2175" spans="1:14" x14ac:dyDescent="0.3">
      <c r="A2175" s="43" t="s">
        <v>465</v>
      </c>
      <c r="B2175" s="3">
        <v>45902</v>
      </c>
      <c r="C2175" s="3">
        <v>45902</v>
      </c>
      <c r="D2175" s="43" t="s">
        <v>495</v>
      </c>
      <c r="E2175" s="43" t="s">
        <v>674</v>
      </c>
      <c r="F2175" s="43" t="s">
        <v>675</v>
      </c>
      <c r="G2175">
        <v>540</v>
      </c>
      <c r="H2175">
        <v>540</v>
      </c>
      <c r="I2175" s="43" t="s">
        <v>1251</v>
      </c>
      <c r="J2175" s="43" t="s">
        <v>1863</v>
      </c>
      <c r="K2175" s="43" t="s">
        <v>179</v>
      </c>
      <c r="L2175" s="43" t="str">
        <f>IF(AND(Home!$A$1&gt;=Leave[[#This Row],[Start Time]],Home!$A$1&lt;=Leave[[#This Row],[End Time]]),"Aplica","No Aplica")</f>
        <v>No Aplica</v>
      </c>
      <c r="M2175" s="43" t="str">
        <f>IF(AND(Home!$A$1&gt;=Leave[[#This Row],[Start Time]],Home!$A$1&lt;=Leave[[#This Row],[End Time]]),Home!$A$1,"No Aplica")</f>
        <v>No Aplica</v>
      </c>
      <c r="N2175" s="43" t="str">
        <f>Leave[[#This Row],[User Code (Owning User) (Usuario)]]&amp;Leave[[#This Row],[fecha activa]]</f>
        <v>MIE2024080817061No Aplica</v>
      </c>
    </row>
    <row r="2176" spans="1:14" x14ac:dyDescent="0.3">
      <c r="A2176" s="43" t="s">
        <v>468</v>
      </c>
      <c r="B2176" s="3">
        <v>45915</v>
      </c>
      <c r="C2176" s="3">
        <v>45915</v>
      </c>
      <c r="D2176" s="43" t="s">
        <v>467</v>
      </c>
      <c r="E2176" s="43" t="s">
        <v>1328</v>
      </c>
      <c r="F2176" s="43" t="s">
        <v>1330</v>
      </c>
      <c r="G2176">
        <v>480</v>
      </c>
      <c r="H2176">
        <v>480</v>
      </c>
      <c r="I2176" s="43" t="s">
        <v>1329</v>
      </c>
      <c r="J2176" s="43" t="s">
        <v>1031</v>
      </c>
      <c r="K2176" s="43" t="s">
        <v>177</v>
      </c>
      <c r="L2176" s="43" t="str">
        <f>IF(AND(Home!$A$1&gt;=Leave[[#This Row],[Start Time]],Home!$A$1&lt;=Leave[[#This Row],[End Time]]),"Aplica","No Aplica")</f>
        <v>No Aplica</v>
      </c>
      <c r="M2176" s="43" t="str">
        <f>IF(AND(Home!$A$1&gt;=Leave[[#This Row],[Start Time]],Home!$A$1&lt;=Leave[[#This Row],[End Time]]),Home!$A$1,"No Aplica")</f>
        <v>No Aplica</v>
      </c>
      <c r="N2176" s="43" t="str">
        <f>Leave[[#This Row],[User Code (Owning User) (Usuario)]]&amp;Leave[[#This Row],[fecha activa]]</f>
        <v>MIE2025140120261No Aplica</v>
      </c>
    </row>
    <row r="2177" spans="1:14" x14ac:dyDescent="0.3">
      <c r="A2177" s="43" t="s">
        <v>477</v>
      </c>
      <c r="B2177" s="3">
        <v>45904</v>
      </c>
      <c r="C2177" s="3">
        <v>45904</v>
      </c>
      <c r="D2177" s="43" t="s">
        <v>1866</v>
      </c>
      <c r="E2177" s="43" t="s">
        <v>2316</v>
      </c>
      <c r="F2177" s="43" t="s">
        <v>2318</v>
      </c>
      <c r="G2177">
        <v>540</v>
      </c>
      <c r="H2177">
        <v>540</v>
      </c>
      <c r="I2177" s="43" t="s">
        <v>2317</v>
      </c>
      <c r="J2177" s="43" t="s">
        <v>1040</v>
      </c>
      <c r="K2177" s="43" t="s">
        <v>179</v>
      </c>
      <c r="L2177" s="43" t="str">
        <f>IF(AND(Home!$A$1&gt;=Leave[[#This Row],[Start Time]],Home!$A$1&lt;=Leave[[#This Row],[End Time]]),"Aplica","No Aplica")</f>
        <v>No Aplica</v>
      </c>
      <c r="M2177" s="43" t="str">
        <f>IF(AND(Home!$A$1&gt;=Leave[[#This Row],[Start Time]],Home!$A$1&lt;=Leave[[#This Row],[End Time]]),Home!$A$1,"No Aplica")</f>
        <v>No Aplica</v>
      </c>
      <c r="N2177" s="43" t="str">
        <f>Leave[[#This Row],[User Code (Owning User) (Usuario)]]&amp;Leave[[#This Row],[fecha activa]]</f>
        <v>MIE2025050823917No Aplica</v>
      </c>
    </row>
    <row r="2178" spans="1:14" x14ac:dyDescent="0.3">
      <c r="A2178" s="43" t="s">
        <v>477</v>
      </c>
      <c r="B2178" s="3">
        <v>45926</v>
      </c>
      <c r="C2178" s="3">
        <v>45926</v>
      </c>
      <c r="D2178" s="43" t="s">
        <v>1866</v>
      </c>
      <c r="E2178" s="43" t="s">
        <v>2316</v>
      </c>
      <c r="F2178" s="43" t="s">
        <v>2318</v>
      </c>
      <c r="G2178">
        <v>540</v>
      </c>
      <c r="H2178">
        <v>540</v>
      </c>
      <c r="I2178" s="43" t="s">
        <v>2317</v>
      </c>
      <c r="J2178" s="43" t="s">
        <v>1040</v>
      </c>
      <c r="K2178" s="43" t="s">
        <v>179</v>
      </c>
      <c r="L2178" s="43" t="str">
        <f>IF(AND(Home!$A$1&gt;=Leave[[#This Row],[Start Time]],Home!$A$1&lt;=Leave[[#This Row],[End Time]]),"Aplica","No Aplica")</f>
        <v>No Aplica</v>
      </c>
      <c r="M2178" s="43" t="str">
        <f>IF(AND(Home!$A$1&gt;=Leave[[#This Row],[Start Time]],Home!$A$1&lt;=Leave[[#This Row],[End Time]]),Home!$A$1,"No Aplica")</f>
        <v>No Aplica</v>
      </c>
      <c r="N2178" s="43" t="str">
        <f>Leave[[#This Row],[User Code (Owning User) (Usuario)]]&amp;Leave[[#This Row],[fecha activa]]</f>
        <v>MIE2025050823917No Aplica</v>
      </c>
    </row>
    <row r="2179" spans="1:14" x14ac:dyDescent="0.3">
      <c r="A2179" s="43" t="s">
        <v>477</v>
      </c>
      <c r="B2179" s="3">
        <v>45925</v>
      </c>
      <c r="C2179" s="3">
        <v>45925</v>
      </c>
      <c r="D2179" s="43" t="s">
        <v>1866</v>
      </c>
      <c r="E2179" s="43" t="s">
        <v>2316</v>
      </c>
      <c r="F2179" s="43" t="s">
        <v>2318</v>
      </c>
      <c r="G2179">
        <v>540</v>
      </c>
      <c r="H2179">
        <v>540</v>
      </c>
      <c r="I2179" s="43" t="s">
        <v>2317</v>
      </c>
      <c r="J2179" s="43" t="s">
        <v>1040</v>
      </c>
      <c r="K2179" s="43" t="s">
        <v>179</v>
      </c>
      <c r="L2179" s="43" t="str">
        <f>IF(AND(Home!$A$1&gt;=Leave[[#This Row],[Start Time]],Home!$A$1&lt;=Leave[[#This Row],[End Time]]),"Aplica","No Aplica")</f>
        <v>No Aplica</v>
      </c>
      <c r="M2179" s="43" t="str">
        <f>IF(AND(Home!$A$1&gt;=Leave[[#This Row],[Start Time]],Home!$A$1&lt;=Leave[[#This Row],[End Time]]),Home!$A$1,"No Aplica")</f>
        <v>No Aplica</v>
      </c>
      <c r="N2179" s="43" t="str">
        <f>Leave[[#This Row],[User Code (Owning User) (Usuario)]]&amp;Leave[[#This Row],[fecha activa]]</f>
        <v>MIE2025050823917No Aplica</v>
      </c>
    </row>
    <row r="2180" spans="1:14" x14ac:dyDescent="0.3">
      <c r="A2180" s="43" t="s">
        <v>477</v>
      </c>
      <c r="B2180" s="3">
        <v>45924</v>
      </c>
      <c r="C2180" s="3">
        <v>45924</v>
      </c>
      <c r="D2180" s="43" t="s">
        <v>1866</v>
      </c>
      <c r="E2180" s="43" t="s">
        <v>2316</v>
      </c>
      <c r="F2180" s="43" t="s">
        <v>2318</v>
      </c>
      <c r="G2180">
        <v>540</v>
      </c>
      <c r="H2180">
        <v>540</v>
      </c>
      <c r="I2180" s="43" t="s">
        <v>2317</v>
      </c>
      <c r="J2180" s="43" t="s">
        <v>1040</v>
      </c>
      <c r="K2180" s="43" t="s">
        <v>179</v>
      </c>
      <c r="L2180" s="43" t="str">
        <f>IF(AND(Home!$A$1&gt;=Leave[[#This Row],[Start Time]],Home!$A$1&lt;=Leave[[#This Row],[End Time]]),"Aplica","No Aplica")</f>
        <v>No Aplica</v>
      </c>
      <c r="M2180" s="43" t="str">
        <f>IF(AND(Home!$A$1&gt;=Leave[[#This Row],[Start Time]],Home!$A$1&lt;=Leave[[#This Row],[End Time]]),Home!$A$1,"No Aplica")</f>
        <v>No Aplica</v>
      </c>
      <c r="N2180" s="43" t="str">
        <f>Leave[[#This Row],[User Code (Owning User) (Usuario)]]&amp;Leave[[#This Row],[fecha activa]]</f>
        <v>MIE2025050823917No Aplica</v>
      </c>
    </row>
    <row r="2181" spans="1:14" x14ac:dyDescent="0.3">
      <c r="A2181" s="43" t="s">
        <v>477</v>
      </c>
      <c r="B2181" s="3">
        <v>45923</v>
      </c>
      <c r="C2181" s="3">
        <v>45923</v>
      </c>
      <c r="D2181" s="43" t="s">
        <v>1866</v>
      </c>
      <c r="E2181" s="43" t="s">
        <v>2316</v>
      </c>
      <c r="F2181" s="43" t="s">
        <v>2318</v>
      </c>
      <c r="G2181">
        <v>540</v>
      </c>
      <c r="H2181">
        <v>540</v>
      </c>
      <c r="I2181" s="43" t="s">
        <v>2317</v>
      </c>
      <c r="J2181" s="43" t="s">
        <v>1040</v>
      </c>
      <c r="K2181" s="43" t="s">
        <v>179</v>
      </c>
      <c r="L2181" s="43" t="str">
        <f>IF(AND(Home!$A$1&gt;=Leave[[#This Row],[Start Time]],Home!$A$1&lt;=Leave[[#This Row],[End Time]]),"Aplica","No Aplica")</f>
        <v>No Aplica</v>
      </c>
      <c r="M2181" s="43" t="str">
        <f>IF(AND(Home!$A$1&gt;=Leave[[#This Row],[Start Time]],Home!$A$1&lt;=Leave[[#This Row],[End Time]]),Home!$A$1,"No Aplica")</f>
        <v>No Aplica</v>
      </c>
      <c r="N2181" s="43" t="str">
        <f>Leave[[#This Row],[User Code (Owning User) (Usuario)]]&amp;Leave[[#This Row],[fecha activa]]</f>
        <v>MIE2025050823917No Aplica</v>
      </c>
    </row>
    <row r="2182" spans="1:14" x14ac:dyDescent="0.3">
      <c r="A2182" s="43" t="s">
        <v>477</v>
      </c>
      <c r="B2182" s="3">
        <v>45922</v>
      </c>
      <c r="C2182" s="3">
        <v>45922</v>
      </c>
      <c r="D2182" s="43" t="s">
        <v>1866</v>
      </c>
      <c r="E2182" s="43" t="s">
        <v>2316</v>
      </c>
      <c r="F2182" s="43" t="s">
        <v>2318</v>
      </c>
      <c r="G2182">
        <v>540</v>
      </c>
      <c r="H2182">
        <v>540</v>
      </c>
      <c r="I2182" s="43" t="s">
        <v>2317</v>
      </c>
      <c r="J2182" s="43" t="s">
        <v>1040</v>
      </c>
      <c r="K2182" s="43" t="s">
        <v>179</v>
      </c>
      <c r="L2182" s="43" t="str">
        <f>IF(AND(Home!$A$1&gt;=Leave[[#This Row],[Start Time]],Home!$A$1&lt;=Leave[[#This Row],[End Time]]),"Aplica","No Aplica")</f>
        <v>Aplica</v>
      </c>
      <c r="M2182" s="43">
        <f>IF(AND(Home!$A$1&gt;=Leave[[#This Row],[Start Time]],Home!$A$1&lt;=Leave[[#This Row],[End Time]]),Home!$A$1,"No Aplica")</f>
        <v>45922</v>
      </c>
      <c r="N2182" s="43" t="str">
        <f>Leave[[#This Row],[User Code (Owning User) (Usuario)]]&amp;Leave[[#This Row],[fecha activa]]</f>
        <v>MIE202505082391745922</v>
      </c>
    </row>
    <row r="2183" spans="1:14" x14ac:dyDescent="0.3">
      <c r="A2183" s="43" t="s">
        <v>477</v>
      </c>
      <c r="B2183" s="3">
        <v>45921</v>
      </c>
      <c r="C2183" s="3">
        <v>45921</v>
      </c>
      <c r="D2183" s="43" t="s">
        <v>1866</v>
      </c>
      <c r="E2183" s="43" t="s">
        <v>2316</v>
      </c>
      <c r="F2183" s="43" t="s">
        <v>2318</v>
      </c>
      <c r="G2183">
        <v>540</v>
      </c>
      <c r="H2183">
        <v>540</v>
      </c>
      <c r="I2183" s="43" t="s">
        <v>2317</v>
      </c>
      <c r="J2183" s="43" t="s">
        <v>1040</v>
      </c>
      <c r="K2183" s="43" t="s">
        <v>179</v>
      </c>
      <c r="L2183" s="43" t="str">
        <f>IF(AND(Home!$A$1&gt;=Leave[[#This Row],[Start Time]],Home!$A$1&lt;=Leave[[#This Row],[End Time]]),"Aplica","No Aplica")</f>
        <v>No Aplica</v>
      </c>
      <c r="M2183" s="43" t="str">
        <f>IF(AND(Home!$A$1&gt;=Leave[[#This Row],[Start Time]],Home!$A$1&lt;=Leave[[#This Row],[End Time]]),Home!$A$1,"No Aplica")</f>
        <v>No Aplica</v>
      </c>
      <c r="N2183" s="43" t="str">
        <f>Leave[[#This Row],[User Code (Owning User) (Usuario)]]&amp;Leave[[#This Row],[fecha activa]]</f>
        <v>MIE2025050823917No Aplica</v>
      </c>
    </row>
    <row r="2184" spans="1:14" x14ac:dyDescent="0.3">
      <c r="A2184" s="43" t="s">
        <v>477</v>
      </c>
      <c r="B2184" s="3">
        <v>45920</v>
      </c>
      <c r="C2184" s="3">
        <v>45920</v>
      </c>
      <c r="D2184" s="43" t="s">
        <v>1866</v>
      </c>
      <c r="E2184" s="43" t="s">
        <v>2316</v>
      </c>
      <c r="F2184" s="43" t="s">
        <v>2318</v>
      </c>
      <c r="G2184">
        <v>540</v>
      </c>
      <c r="H2184">
        <v>540</v>
      </c>
      <c r="I2184" s="43" t="s">
        <v>2317</v>
      </c>
      <c r="J2184" s="43" t="s">
        <v>1040</v>
      </c>
      <c r="K2184" s="43" t="s">
        <v>179</v>
      </c>
      <c r="L2184" s="43" t="str">
        <f>IF(AND(Home!$A$1&gt;=Leave[[#This Row],[Start Time]],Home!$A$1&lt;=Leave[[#This Row],[End Time]]),"Aplica","No Aplica")</f>
        <v>No Aplica</v>
      </c>
      <c r="M2184" s="43" t="str">
        <f>IF(AND(Home!$A$1&gt;=Leave[[#This Row],[Start Time]],Home!$A$1&lt;=Leave[[#This Row],[End Time]]),Home!$A$1,"No Aplica")</f>
        <v>No Aplica</v>
      </c>
      <c r="N2184" s="43" t="str">
        <f>Leave[[#This Row],[User Code (Owning User) (Usuario)]]&amp;Leave[[#This Row],[fecha activa]]</f>
        <v>MIE2025050823917No Aplica</v>
      </c>
    </row>
    <row r="2185" spans="1:14" x14ac:dyDescent="0.3">
      <c r="A2185" s="43" t="s">
        <v>477</v>
      </c>
      <c r="B2185" s="3">
        <v>45919</v>
      </c>
      <c r="C2185" s="3">
        <v>45919</v>
      </c>
      <c r="D2185" s="43" t="s">
        <v>1866</v>
      </c>
      <c r="E2185" s="43" t="s">
        <v>2316</v>
      </c>
      <c r="F2185" s="43" t="s">
        <v>2318</v>
      </c>
      <c r="G2185">
        <v>540</v>
      </c>
      <c r="H2185">
        <v>540</v>
      </c>
      <c r="I2185" s="43" t="s">
        <v>2317</v>
      </c>
      <c r="J2185" s="43" t="s">
        <v>1040</v>
      </c>
      <c r="K2185" s="43" t="s">
        <v>179</v>
      </c>
      <c r="L2185" s="43" t="str">
        <f>IF(AND(Home!$A$1&gt;=Leave[[#This Row],[Start Time]],Home!$A$1&lt;=Leave[[#This Row],[End Time]]),"Aplica","No Aplica")</f>
        <v>No Aplica</v>
      </c>
      <c r="M2185" s="43" t="str">
        <f>IF(AND(Home!$A$1&gt;=Leave[[#This Row],[Start Time]],Home!$A$1&lt;=Leave[[#This Row],[End Time]]),Home!$A$1,"No Aplica")</f>
        <v>No Aplica</v>
      </c>
      <c r="N2185" s="43" t="str">
        <f>Leave[[#This Row],[User Code (Owning User) (Usuario)]]&amp;Leave[[#This Row],[fecha activa]]</f>
        <v>MIE2025050823917No Aplica</v>
      </c>
    </row>
    <row r="2186" spans="1:14" x14ac:dyDescent="0.3">
      <c r="A2186" s="43" t="s">
        <v>477</v>
      </c>
      <c r="B2186" s="3">
        <v>45918</v>
      </c>
      <c r="C2186" s="3">
        <v>45918</v>
      </c>
      <c r="D2186" s="43" t="s">
        <v>1866</v>
      </c>
      <c r="E2186" s="43" t="s">
        <v>2316</v>
      </c>
      <c r="F2186" s="43" t="s">
        <v>2318</v>
      </c>
      <c r="G2186">
        <v>540</v>
      </c>
      <c r="H2186">
        <v>540</v>
      </c>
      <c r="I2186" s="43" t="s">
        <v>2317</v>
      </c>
      <c r="J2186" s="43" t="s">
        <v>1040</v>
      </c>
      <c r="K2186" s="43" t="s">
        <v>179</v>
      </c>
      <c r="L2186" s="43" t="str">
        <f>IF(AND(Home!$A$1&gt;=Leave[[#This Row],[Start Time]],Home!$A$1&lt;=Leave[[#This Row],[End Time]]),"Aplica","No Aplica")</f>
        <v>No Aplica</v>
      </c>
      <c r="M2186" s="43" t="str">
        <f>IF(AND(Home!$A$1&gt;=Leave[[#This Row],[Start Time]],Home!$A$1&lt;=Leave[[#This Row],[End Time]]),Home!$A$1,"No Aplica")</f>
        <v>No Aplica</v>
      </c>
      <c r="N2186" s="43" t="str">
        <f>Leave[[#This Row],[User Code (Owning User) (Usuario)]]&amp;Leave[[#This Row],[fecha activa]]</f>
        <v>MIE2025050823917No Aplica</v>
      </c>
    </row>
    <row r="2187" spans="1:14" x14ac:dyDescent="0.3">
      <c r="A2187" s="43" t="s">
        <v>477</v>
      </c>
      <c r="B2187" s="3">
        <v>45917</v>
      </c>
      <c r="C2187" s="3">
        <v>45917</v>
      </c>
      <c r="D2187" s="43" t="s">
        <v>1866</v>
      </c>
      <c r="E2187" s="43" t="s">
        <v>2316</v>
      </c>
      <c r="F2187" s="43" t="s">
        <v>2318</v>
      </c>
      <c r="G2187">
        <v>540</v>
      </c>
      <c r="H2187">
        <v>540</v>
      </c>
      <c r="I2187" s="43" t="s">
        <v>2317</v>
      </c>
      <c r="J2187" s="43" t="s">
        <v>1040</v>
      </c>
      <c r="K2187" s="43" t="s">
        <v>179</v>
      </c>
      <c r="L2187" s="43" t="str">
        <f>IF(AND(Home!$A$1&gt;=Leave[[#This Row],[Start Time]],Home!$A$1&lt;=Leave[[#This Row],[End Time]]),"Aplica","No Aplica")</f>
        <v>No Aplica</v>
      </c>
      <c r="M2187" s="43" t="str">
        <f>IF(AND(Home!$A$1&gt;=Leave[[#This Row],[Start Time]],Home!$A$1&lt;=Leave[[#This Row],[End Time]]),Home!$A$1,"No Aplica")</f>
        <v>No Aplica</v>
      </c>
      <c r="N2187" s="43" t="str">
        <f>Leave[[#This Row],[User Code (Owning User) (Usuario)]]&amp;Leave[[#This Row],[fecha activa]]</f>
        <v>MIE2025050823917No Aplica</v>
      </c>
    </row>
    <row r="2188" spans="1:14" x14ac:dyDescent="0.3">
      <c r="A2188" s="43" t="s">
        <v>477</v>
      </c>
      <c r="B2188" s="3">
        <v>45916</v>
      </c>
      <c r="C2188" s="3">
        <v>45916</v>
      </c>
      <c r="D2188" s="43" t="s">
        <v>1866</v>
      </c>
      <c r="E2188" s="43" t="s">
        <v>2316</v>
      </c>
      <c r="F2188" s="43" t="s">
        <v>2318</v>
      </c>
      <c r="G2188">
        <v>540</v>
      </c>
      <c r="H2188">
        <v>540</v>
      </c>
      <c r="I2188" s="43" t="s">
        <v>2317</v>
      </c>
      <c r="J2188" s="43" t="s">
        <v>1040</v>
      </c>
      <c r="K2188" s="43" t="s">
        <v>179</v>
      </c>
      <c r="L2188" s="43" t="str">
        <f>IF(AND(Home!$A$1&gt;=Leave[[#This Row],[Start Time]],Home!$A$1&lt;=Leave[[#This Row],[End Time]]),"Aplica","No Aplica")</f>
        <v>No Aplica</v>
      </c>
      <c r="M2188" s="43" t="str">
        <f>IF(AND(Home!$A$1&gt;=Leave[[#This Row],[Start Time]],Home!$A$1&lt;=Leave[[#This Row],[End Time]]),Home!$A$1,"No Aplica")</f>
        <v>No Aplica</v>
      </c>
      <c r="N2188" s="43" t="str">
        <f>Leave[[#This Row],[User Code (Owning User) (Usuario)]]&amp;Leave[[#This Row],[fecha activa]]</f>
        <v>MIE2025050823917No Aplica</v>
      </c>
    </row>
    <row r="2189" spans="1:14" x14ac:dyDescent="0.3">
      <c r="A2189" s="43" t="s">
        <v>477</v>
      </c>
      <c r="B2189" s="3">
        <v>45915</v>
      </c>
      <c r="C2189" s="3">
        <v>45915</v>
      </c>
      <c r="D2189" s="43" t="s">
        <v>1866</v>
      </c>
      <c r="E2189" s="43" t="s">
        <v>2316</v>
      </c>
      <c r="F2189" s="43" t="s">
        <v>2318</v>
      </c>
      <c r="G2189">
        <v>540</v>
      </c>
      <c r="H2189">
        <v>540</v>
      </c>
      <c r="I2189" s="43" t="s">
        <v>2317</v>
      </c>
      <c r="J2189" s="43" t="s">
        <v>1040</v>
      </c>
      <c r="K2189" s="43" t="s">
        <v>179</v>
      </c>
      <c r="L2189" s="43" t="str">
        <f>IF(AND(Home!$A$1&gt;=Leave[[#This Row],[Start Time]],Home!$A$1&lt;=Leave[[#This Row],[End Time]]),"Aplica","No Aplica")</f>
        <v>No Aplica</v>
      </c>
      <c r="M2189" s="43" t="str">
        <f>IF(AND(Home!$A$1&gt;=Leave[[#This Row],[Start Time]],Home!$A$1&lt;=Leave[[#This Row],[End Time]]),Home!$A$1,"No Aplica")</f>
        <v>No Aplica</v>
      </c>
      <c r="N2189" s="43" t="str">
        <f>Leave[[#This Row],[User Code (Owning User) (Usuario)]]&amp;Leave[[#This Row],[fecha activa]]</f>
        <v>MIE2025050823917No Aplica</v>
      </c>
    </row>
    <row r="2190" spans="1:14" x14ac:dyDescent="0.3">
      <c r="A2190" s="43" t="s">
        <v>477</v>
      </c>
      <c r="B2190" s="3">
        <v>45914</v>
      </c>
      <c r="C2190" s="3">
        <v>45914</v>
      </c>
      <c r="D2190" s="43" t="s">
        <v>1866</v>
      </c>
      <c r="E2190" s="43" t="s">
        <v>2316</v>
      </c>
      <c r="F2190" s="43" t="s">
        <v>2318</v>
      </c>
      <c r="G2190">
        <v>540</v>
      </c>
      <c r="H2190">
        <v>540</v>
      </c>
      <c r="I2190" s="43" t="s">
        <v>2317</v>
      </c>
      <c r="J2190" s="43" t="s">
        <v>1040</v>
      </c>
      <c r="K2190" s="43" t="s">
        <v>179</v>
      </c>
      <c r="L2190" s="43" t="str">
        <f>IF(AND(Home!$A$1&gt;=Leave[[#This Row],[Start Time]],Home!$A$1&lt;=Leave[[#This Row],[End Time]]),"Aplica","No Aplica")</f>
        <v>No Aplica</v>
      </c>
      <c r="M2190" s="43" t="str">
        <f>IF(AND(Home!$A$1&gt;=Leave[[#This Row],[Start Time]],Home!$A$1&lt;=Leave[[#This Row],[End Time]]),Home!$A$1,"No Aplica")</f>
        <v>No Aplica</v>
      </c>
      <c r="N2190" s="43" t="str">
        <f>Leave[[#This Row],[User Code (Owning User) (Usuario)]]&amp;Leave[[#This Row],[fecha activa]]</f>
        <v>MIE2025050823917No Aplica</v>
      </c>
    </row>
    <row r="2191" spans="1:14" x14ac:dyDescent="0.3">
      <c r="A2191" s="43" t="s">
        <v>477</v>
      </c>
      <c r="B2191" s="3">
        <v>45913</v>
      </c>
      <c r="C2191" s="3">
        <v>45913</v>
      </c>
      <c r="D2191" s="43" t="s">
        <v>1866</v>
      </c>
      <c r="E2191" s="43" t="s">
        <v>2316</v>
      </c>
      <c r="F2191" s="43" t="s">
        <v>2318</v>
      </c>
      <c r="G2191">
        <v>540</v>
      </c>
      <c r="H2191">
        <v>540</v>
      </c>
      <c r="I2191" s="43" t="s">
        <v>2317</v>
      </c>
      <c r="J2191" s="43" t="s">
        <v>1040</v>
      </c>
      <c r="K2191" s="43" t="s">
        <v>179</v>
      </c>
      <c r="L2191" s="43" t="str">
        <f>IF(AND(Home!$A$1&gt;=Leave[[#This Row],[Start Time]],Home!$A$1&lt;=Leave[[#This Row],[End Time]]),"Aplica","No Aplica")</f>
        <v>No Aplica</v>
      </c>
      <c r="M2191" s="43" t="str">
        <f>IF(AND(Home!$A$1&gt;=Leave[[#This Row],[Start Time]],Home!$A$1&lt;=Leave[[#This Row],[End Time]]),Home!$A$1,"No Aplica")</f>
        <v>No Aplica</v>
      </c>
      <c r="N2191" s="43" t="str">
        <f>Leave[[#This Row],[User Code (Owning User) (Usuario)]]&amp;Leave[[#This Row],[fecha activa]]</f>
        <v>MIE2025050823917No Aplica</v>
      </c>
    </row>
    <row r="2192" spans="1:14" x14ac:dyDescent="0.3">
      <c r="A2192" s="43" t="s">
        <v>477</v>
      </c>
      <c r="B2192" s="3">
        <v>45912</v>
      </c>
      <c r="C2192" s="3">
        <v>45912</v>
      </c>
      <c r="D2192" s="43" t="s">
        <v>1866</v>
      </c>
      <c r="E2192" s="43" t="s">
        <v>2316</v>
      </c>
      <c r="F2192" s="43" t="s">
        <v>2318</v>
      </c>
      <c r="G2192">
        <v>540</v>
      </c>
      <c r="H2192">
        <v>540</v>
      </c>
      <c r="I2192" s="43" t="s">
        <v>2317</v>
      </c>
      <c r="J2192" s="43" t="s">
        <v>1040</v>
      </c>
      <c r="K2192" s="43" t="s">
        <v>179</v>
      </c>
      <c r="L2192" s="43" t="str">
        <f>IF(AND(Home!$A$1&gt;=Leave[[#This Row],[Start Time]],Home!$A$1&lt;=Leave[[#This Row],[End Time]]),"Aplica","No Aplica")</f>
        <v>No Aplica</v>
      </c>
      <c r="M2192" s="43" t="str">
        <f>IF(AND(Home!$A$1&gt;=Leave[[#This Row],[Start Time]],Home!$A$1&lt;=Leave[[#This Row],[End Time]]),Home!$A$1,"No Aplica")</f>
        <v>No Aplica</v>
      </c>
      <c r="N2192" s="43" t="str">
        <f>Leave[[#This Row],[User Code (Owning User) (Usuario)]]&amp;Leave[[#This Row],[fecha activa]]</f>
        <v>MIE2025050823917No Aplica</v>
      </c>
    </row>
    <row r="2193" spans="1:14" x14ac:dyDescent="0.3">
      <c r="A2193" s="43" t="s">
        <v>477</v>
      </c>
      <c r="B2193" s="3">
        <v>45911</v>
      </c>
      <c r="C2193" s="3">
        <v>45911</v>
      </c>
      <c r="D2193" s="43" t="s">
        <v>1866</v>
      </c>
      <c r="E2193" s="43" t="s">
        <v>2316</v>
      </c>
      <c r="F2193" s="43" t="s">
        <v>2318</v>
      </c>
      <c r="G2193">
        <v>540</v>
      </c>
      <c r="H2193">
        <v>540</v>
      </c>
      <c r="I2193" s="43" t="s">
        <v>2317</v>
      </c>
      <c r="J2193" s="43" t="s">
        <v>1040</v>
      </c>
      <c r="K2193" s="43" t="s">
        <v>179</v>
      </c>
      <c r="L2193" s="43" t="str">
        <f>IF(AND(Home!$A$1&gt;=Leave[[#This Row],[Start Time]],Home!$A$1&lt;=Leave[[#This Row],[End Time]]),"Aplica","No Aplica")</f>
        <v>No Aplica</v>
      </c>
      <c r="M2193" s="43" t="str">
        <f>IF(AND(Home!$A$1&gt;=Leave[[#This Row],[Start Time]],Home!$A$1&lt;=Leave[[#This Row],[End Time]]),Home!$A$1,"No Aplica")</f>
        <v>No Aplica</v>
      </c>
      <c r="N2193" s="43" t="str">
        <f>Leave[[#This Row],[User Code (Owning User) (Usuario)]]&amp;Leave[[#This Row],[fecha activa]]</f>
        <v>MIE2025050823917No Aplica</v>
      </c>
    </row>
    <row r="2194" spans="1:14" x14ac:dyDescent="0.3">
      <c r="A2194" s="43" t="s">
        <v>477</v>
      </c>
      <c r="B2194" s="3">
        <v>45910</v>
      </c>
      <c r="C2194" s="3">
        <v>45910</v>
      </c>
      <c r="D2194" s="43" t="s">
        <v>1866</v>
      </c>
      <c r="E2194" s="43" t="s">
        <v>2316</v>
      </c>
      <c r="F2194" s="43" t="s">
        <v>2318</v>
      </c>
      <c r="G2194">
        <v>540</v>
      </c>
      <c r="H2194">
        <v>540</v>
      </c>
      <c r="I2194" s="43" t="s">
        <v>2317</v>
      </c>
      <c r="J2194" s="43" t="s">
        <v>1040</v>
      </c>
      <c r="K2194" s="43" t="s">
        <v>179</v>
      </c>
      <c r="L2194" s="43" t="str">
        <f>IF(AND(Home!$A$1&gt;=Leave[[#This Row],[Start Time]],Home!$A$1&lt;=Leave[[#This Row],[End Time]]),"Aplica","No Aplica")</f>
        <v>No Aplica</v>
      </c>
      <c r="M2194" s="43" t="str">
        <f>IF(AND(Home!$A$1&gt;=Leave[[#This Row],[Start Time]],Home!$A$1&lt;=Leave[[#This Row],[End Time]]),Home!$A$1,"No Aplica")</f>
        <v>No Aplica</v>
      </c>
      <c r="N2194" s="43" t="str">
        <f>Leave[[#This Row],[User Code (Owning User) (Usuario)]]&amp;Leave[[#This Row],[fecha activa]]</f>
        <v>MIE2025050823917No Aplica</v>
      </c>
    </row>
    <row r="2195" spans="1:14" x14ac:dyDescent="0.3">
      <c r="A2195" s="43" t="s">
        <v>477</v>
      </c>
      <c r="B2195" s="3">
        <v>45909</v>
      </c>
      <c r="C2195" s="3">
        <v>45909</v>
      </c>
      <c r="D2195" s="43" t="s">
        <v>1866</v>
      </c>
      <c r="E2195" s="43" t="s">
        <v>2316</v>
      </c>
      <c r="F2195" s="43" t="s">
        <v>2318</v>
      </c>
      <c r="G2195">
        <v>540</v>
      </c>
      <c r="H2195">
        <v>540</v>
      </c>
      <c r="I2195" s="43" t="s">
        <v>2317</v>
      </c>
      <c r="J2195" s="43" t="s">
        <v>1040</v>
      </c>
      <c r="K2195" s="43" t="s">
        <v>179</v>
      </c>
      <c r="L2195" s="43" t="str">
        <f>IF(AND(Home!$A$1&gt;=Leave[[#This Row],[Start Time]],Home!$A$1&lt;=Leave[[#This Row],[End Time]]),"Aplica","No Aplica")</f>
        <v>No Aplica</v>
      </c>
      <c r="M2195" s="43" t="str">
        <f>IF(AND(Home!$A$1&gt;=Leave[[#This Row],[Start Time]],Home!$A$1&lt;=Leave[[#This Row],[End Time]]),Home!$A$1,"No Aplica")</f>
        <v>No Aplica</v>
      </c>
      <c r="N2195" s="43" t="str">
        <f>Leave[[#This Row],[User Code (Owning User) (Usuario)]]&amp;Leave[[#This Row],[fecha activa]]</f>
        <v>MIE2025050823917No Aplica</v>
      </c>
    </row>
    <row r="2196" spans="1:14" x14ac:dyDescent="0.3">
      <c r="A2196" s="43" t="s">
        <v>477</v>
      </c>
      <c r="B2196" s="3">
        <v>45908</v>
      </c>
      <c r="C2196" s="3">
        <v>45908</v>
      </c>
      <c r="D2196" s="43" t="s">
        <v>1866</v>
      </c>
      <c r="E2196" s="43" t="s">
        <v>2316</v>
      </c>
      <c r="F2196" s="43" t="s">
        <v>2318</v>
      </c>
      <c r="G2196">
        <v>540</v>
      </c>
      <c r="H2196">
        <v>540</v>
      </c>
      <c r="I2196" s="43" t="s">
        <v>2317</v>
      </c>
      <c r="J2196" s="43" t="s">
        <v>1040</v>
      </c>
      <c r="K2196" s="43" t="s">
        <v>179</v>
      </c>
      <c r="L2196" s="43" t="str">
        <f>IF(AND(Home!$A$1&gt;=Leave[[#This Row],[Start Time]],Home!$A$1&lt;=Leave[[#This Row],[End Time]]),"Aplica","No Aplica")</f>
        <v>No Aplica</v>
      </c>
      <c r="M2196" s="43" t="str">
        <f>IF(AND(Home!$A$1&gt;=Leave[[#This Row],[Start Time]],Home!$A$1&lt;=Leave[[#This Row],[End Time]]),Home!$A$1,"No Aplica")</f>
        <v>No Aplica</v>
      </c>
      <c r="N2196" s="43" t="str">
        <f>Leave[[#This Row],[User Code (Owning User) (Usuario)]]&amp;Leave[[#This Row],[fecha activa]]</f>
        <v>MIE2025050823917No Aplica</v>
      </c>
    </row>
    <row r="2197" spans="1:14" x14ac:dyDescent="0.3">
      <c r="A2197" s="43" t="s">
        <v>477</v>
      </c>
      <c r="B2197" s="3">
        <v>45907</v>
      </c>
      <c r="C2197" s="3">
        <v>45907</v>
      </c>
      <c r="D2197" s="43" t="s">
        <v>1866</v>
      </c>
      <c r="E2197" s="43" t="s">
        <v>2316</v>
      </c>
      <c r="F2197" s="43" t="s">
        <v>2318</v>
      </c>
      <c r="G2197">
        <v>540</v>
      </c>
      <c r="H2197">
        <v>540</v>
      </c>
      <c r="I2197" s="43" t="s">
        <v>2317</v>
      </c>
      <c r="J2197" s="43" t="s">
        <v>1040</v>
      </c>
      <c r="K2197" s="43" t="s">
        <v>179</v>
      </c>
      <c r="L2197" s="43" t="str">
        <f>IF(AND(Home!$A$1&gt;=Leave[[#This Row],[Start Time]],Home!$A$1&lt;=Leave[[#This Row],[End Time]]),"Aplica","No Aplica")</f>
        <v>No Aplica</v>
      </c>
      <c r="M2197" s="43" t="str">
        <f>IF(AND(Home!$A$1&gt;=Leave[[#This Row],[Start Time]],Home!$A$1&lt;=Leave[[#This Row],[End Time]]),Home!$A$1,"No Aplica")</f>
        <v>No Aplica</v>
      </c>
      <c r="N2197" s="43" t="str">
        <f>Leave[[#This Row],[User Code (Owning User) (Usuario)]]&amp;Leave[[#This Row],[fecha activa]]</f>
        <v>MIE2025050823917No Aplica</v>
      </c>
    </row>
    <row r="2198" spans="1:14" x14ac:dyDescent="0.3">
      <c r="A2198" s="43" t="s">
        <v>477</v>
      </c>
      <c r="B2198" s="3">
        <v>45906</v>
      </c>
      <c r="C2198" s="3">
        <v>45906</v>
      </c>
      <c r="D2198" s="43" t="s">
        <v>1866</v>
      </c>
      <c r="E2198" s="43" t="s">
        <v>2316</v>
      </c>
      <c r="F2198" s="43" t="s">
        <v>2318</v>
      </c>
      <c r="G2198">
        <v>540</v>
      </c>
      <c r="H2198">
        <v>540</v>
      </c>
      <c r="I2198" s="43" t="s">
        <v>2317</v>
      </c>
      <c r="J2198" s="43" t="s">
        <v>1040</v>
      </c>
      <c r="K2198" s="43" t="s">
        <v>179</v>
      </c>
      <c r="L2198" s="43" t="str">
        <f>IF(AND(Home!$A$1&gt;=Leave[[#This Row],[Start Time]],Home!$A$1&lt;=Leave[[#This Row],[End Time]]),"Aplica","No Aplica")</f>
        <v>No Aplica</v>
      </c>
      <c r="M2198" s="43" t="str">
        <f>IF(AND(Home!$A$1&gt;=Leave[[#This Row],[Start Time]],Home!$A$1&lt;=Leave[[#This Row],[End Time]]),Home!$A$1,"No Aplica")</f>
        <v>No Aplica</v>
      </c>
      <c r="N2198" s="43" t="str">
        <f>Leave[[#This Row],[User Code (Owning User) (Usuario)]]&amp;Leave[[#This Row],[fecha activa]]</f>
        <v>MIE2025050823917No Aplica</v>
      </c>
    </row>
    <row r="2199" spans="1:14" x14ac:dyDescent="0.3">
      <c r="A2199" s="43" t="s">
        <v>477</v>
      </c>
      <c r="B2199" s="3">
        <v>45905</v>
      </c>
      <c r="C2199" s="3">
        <v>45905</v>
      </c>
      <c r="D2199" s="43" t="s">
        <v>1866</v>
      </c>
      <c r="E2199" s="43" t="s">
        <v>2316</v>
      </c>
      <c r="F2199" s="43" t="s">
        <v>2318</v>
      </c>
      <c r="G2199">
        <v>540</v>
      </c>
      <c r="H2199">
        <v>540</v>
      </c>
      <c r="I2199" s="43" t="s">
        <v>2317</v>
      </c>
      <c r="J2199" s="43" t="s">
        <v>1040</v>
      </c>
      <c r="K2199" s="43" t="s">
        <v>179</v>
      </c>
      <c r="L2199" s="43" t="str">
        <f>IF(AND(Home!$A$1&gt;=Leave[[#This Row],[Start Time]],Home!$A$1&lt;=Leave[[#This Row],[End Time]]),"Aplica","No Aplica")</f>
        <v>No Aplica</v>
      </c>
      <c r="M2199" s="43" t="str">
        <f>IF(AND(Home!$A$1&gt;=Leave[[#This Row],[Start Time]],Home!$A$1&lt;=Leave[[#This Row],[End Time]]),Home!$A$1,"No Aplica")</f>
        <v>No Aplica</v>
      </c>
      <c r="N2199" s="43" t="str">
        <f>Leave[[#This Row],[User Code (Owning User) (Usuario)]]&amp;Leave[[#This Row],[fecha activa]]</f>
        <v>MIE2025050823917No Aplica</v>
      </c>
    </row>
    <row r="2200" spans="1:14" x14ac:dyDescent="0.3">
      <c r="A2200" s="43" t="s">
        <v>477</v>
      </c>
      <c r="B2200" s="3">
        <v>45903</v>
      </c>
      <c r="C2200" s="3">
        <v>45903</v>
      </c>
      <c r="D2200" s="43" t="s">
        <v>1866</v>
      </c>
      <c r="E2200" s="43" t="s">
        <v>2316</v>
      </c>
      <c r="F2200" s="43" t="s">
        <v>2318</v>
      </c>
      <c r="G2200">
        <v>540</v>
      </c>
      <c r="H2200">
        <v>540</v>
      </c>
      <c r="I2200" s="43" t="s">
        <v>2317</v>
      </c>
      <c r="J2200" s="43" t="s">
        <v>1040</v>
      </c>
      <c r="K2200" s="43" t="s">
        <v>179</v>
      </c>
      <c r="L2200" s="43" t="str">
        <f>IF(AND(Home!$A$1&gt;=Leave[[#This Row],[Start Time]],Home!$A$1&lt;=Leave[[#This Row],[End Time]]),"Aplica","No Aplica")</f>
        <v>No Aplica</v>
      </c>
      <c r="M2200" s="43" t="str">
        <f>IF(AND(Home!$A$1&gt;=Leave[[#This Row],[Start Time]],Home!$A$1&lt;=Leave[[#This Row],[End Time]]),Home!$A$1,"No Aplica")</f>
        <v>No Aplica</v>
      </c>
      <c r="N2200" s="43" t="str">
        <f>Leave[[#This Row],[User Code (Owning User) (Usuario)]]&amp;Leave[[#This Row],[fecha activa]]</f>
        <v>MIE2025050823917No Aplica</v>
      </c>
    </row>
    <row r="2201" spans="1:14" x14ac:dyDescent="0.3">
      <c r="A2201" s="43" t="s">
        <v>477</v>
      </c>
      <c r="B2201" s="3">
        <v>45902</v>
      </c>
      <c r="C2201" s="3">
        <v>45902</v>
      </c>
      <c r="D2201" s="43" t="s">
        <v>1866</v>
      </c>
      <c r="E2201" s="43" t="s">
        <v>2316</v>
      </c>
      <c r="F2201" s="43" t="s">
        <v>2318</v>
      </c>
      <c r="G2201">
        <v>540</v>
      </c>
      <c r="H2201">
        <v>540</v>
      </c>
      <c r="I2201" s="43" t="s">
        <v>2317</v>
      </c>
      <c r="J2201" s="43" t="s">
        <v>1040</v>
      </c>
      <c r="K2201" s="43" t="s">
        <v>179</v>
      </c>
      <c r="L2201" s="43" t="str">
        <f>IF(AND(Home!$A$1&gt;=Leave[[#This Row],[Start Time]],Home!$A$1&lt;=Leave[[#This Row],[End Time]]),"Aplica","No Aplica")</f>
        <v>No Aplica</v>
      </c>
      <c r="M2201" s="43" t="str">
        <f>IF(AND(Home!$A$1&gt;=Leave[[#This Row],[Start Time]],Home!$A$1&lt;=Leave[[#This Row],[End Time]]),Home!$A$1,"No Aplica")</f>
        <v>No Aplica</v>
      </c>
      <c r="N2201" s="43" t="str">
        <f>Leave[[#This Row],[User Code (Owning User) (Usuario)]]&amp;Leave[[#This Row],[fecha activa]]</f>
        <v>MIE2025050823917No Aplica</v>
      </c>
    </row>
    <row r="2202" spans="1:14" x14ac:dyDescent="0.3">
      <c r="A2202" s="43" t="s">
        <v>477</v>
      </c>
      <c r="B2202" s="3">
        <v>45901</v>
      </c>
      <c r="C2202" s="3">
        <v>45901</v>
      </c>
      <c r="D2202" s="43" t="s">
        <v>1866</v>
      </c>
      <c r="E2202" s="43" t="s">
        <v>2316</v>
      </c>
      <c r="F2202" s="43" t="s">
        <v>2318</v>
      </c>
      <c r="G2202">
        <v>540</v>
      </c>
      <c r="H2202">
        <v>540</v>
      </c>
      <c r="I2202" s="43" t="s">
        <v>2317</v>
      </c>
      <c r="J2202" s="43" t="s">
        <v>1040</v>
      </c>
      <c r="K2202" s="43" t="s">
        <v>179</v>
      </c>
      <c r="L2202" s="43" t="str">
        <f>IF(AND(Home!$A$1&gt;=Leave[[#This Row],[Start Time]],Home!$A$1&lt;=Leave[[#This Row],[End Time]]),"Aplica","No Aplica")</f>
        <v>No Aplica</v>
      </c>
      <c r="M2202" s="43" t="str">
        <f>IF(AND(Home!$A$1&gt;=Leave[[#This Row],[Start Time]],Home!$A$1&lt;=Leave[[#This Row],[End Time]]),Home!$A$1,"No Aplica")</f>
        <v>No Aplica</v>
      </c>
      <c r="N2202" s="43" t="str">
        <f>Leave[[#This Row],[User Code (Owning User) (Usuario)]]&amp;Leave[[#This Row],[fecha activa]]</f>
        <v>MIE2025050823917No Aplica</v>
      </c>
    </row>
    <row r="2203" spans="1:14" x14ac:dyDescent="0.3">
      <c r="A2203" s="43" t="s">
        <v>468</v>
      </c>
      <c r="B2203" s="3">
        <v>45917</v>
      </c>
      <c r="C2203" s="3">
        <v>45917</v>
      </c>
      <c r="D2203" s="43" t="s">
        <v>467</v>
      </c>
      <c r="E2203" s="43" t="s">
        <v>2590</v>
      </c>
      <c r="F2203" s="43" t="s">
        <v>2592</v>
      </c>
      <c r="G2203">
        <v>660</v>
      </c>
      <c r="H2203">
        <v>540</v>
      </c>
      <c r="I2203" s="43" t="s">
        <v>2591</v>
      </c>
      <c r="J2203" s="43" t="s">
        <v>1487</v>
      </c>
      <c r="K2203" s="43" t="s">
        <v>177</v>
      </c>
      <c r="L2203" s="43" t="str">
        <f>IF(AND(Home!$A$1&gt;=Leave[[#This Row],[Start Time]],Home!$A$1&lt;=Leave[[#This Row],[End Time]]),"Aplica","No Aplica")</f>
        <v>No Aplica</v>
      </c>
      <c r="M2203" s="43" t="str">
        <f>IF(AND(Home!$A$1&gt;=Leave[[#This Row],[Start Time]],Home!$A$1&lt;=Leave[[#This Row],[End Time]]),Home!$A$1,"No Aplica")</f>
        <v>No Aplica</v>
      </c>
      <c r="N2203" s="43" t="str">
        <f>Leave[[#This Row],[User Code (Owning User) (Usuario)]]&amp;Leave[[#This Row],[fecha activa]]</f>
        <v>MIE2025010924262No Aplica</v>
      </c>
    </row>
    <row r="2204" spans="1:14" x14ac:dyDescent="0.3">
      <c r="A2204" s="43" t="s">
        <v>468</v>
      </c>
      <c r="B2204" s="3">
        <v>45915</v>
      </c>
      <c r="C2204" s="3">
        <v>45915</v>
      </c>
      <c r="D2204" s="43" t="s">
        <v>469</v>
      </c>
      <c r="E2204" s="43" t="s">
        <v>2590</v>
      </c>
      <c r="F2204" s="43" t="s">
        <v>2592</v>
      </c>
      <c r="G2204">
        <v>600</v>
      </c>
      <c r="H2204">
        <v>540</v>
      </c>
      <c r="I2204" s="43" t="s">
        <v>2591</v>
      </c>
      <c r="J2204" s="43" t="s">
        <v>1487</v>
      </c>
      <c r="K2204" s="43" t="s">
        <v>177</v>
      </c>
      <c r="L2204" s="43" t="str">
        <f>IF(AND(Home!$A$1&gt;=Leave[[#This Row],[Start Time]],Home!$A$1&lt;=Leave[[#This Row],[End Time]]),"Aplica","No Aplica")</f>
        <v>No Aplica</v>
      </c>
      <c r="M2204" s="43" t="str">
        <f>IF(AND(Home!$A$1&gt;=Leave[[#This Row],[Start Time]],Home!$A$1&lt;=Leave[[#This Row],[End Time]]),Home!$A$1,"No Aplica")</f>
        <v>No Aplica</v>
      </c>
      <c r="N2204" s="43" t="str">
        <f>Leave[[#This Row],[User Code (Owning User) (Usuario)]]&amp;Leave[[#This Row],[fecha activa]]</f>
        <v>MIE2025010924262No Aplica</v>
      </c>
    </row>
    <row r="2205" spans="1:14" x14ac:dyDescent="0.3">
      <c r="A2205" s="43" t="s">
        <v>468</v>
      </c>
      <c r="B2205" s="3">
        <v>45903</v>
      </c>
      <c r="C2205" s="3">
        <v>45903</v>
      </c>
      <c r="D2205" s="43" t="s">
        <v>3420</v>
      </c>
      <c r="E2205" s="43" t="s">
        <v>2590</v>
      </c>
      <c r="F2205" s="43" t="s">
        <v>2592</v>
      </c>
      <c r="G2205">
        <v>150</v>
      </c>
      <c r="H2205">
        <v>150</v>
      </c>
      <c r="I2205" s="43" t="s">
        <v>2591</v>
      </c>
      <c r="J2205" s="43" t="s">
        <v>1487</v>
      </c>
      <c r="K2205" s="43" t="s">
        <v>177</v>
      </c>
      <c r="L2205" s="43" t="str">
        <f>IF(AND(Home!$A$1&gt;=Leave[[#This Row],[Start Time]],Home!$A$1&lt;=Leave[[#This Row],[End Time]]),"Aplica","No Aplica")</f>
        <v>No Aplica</v>
      </c>
      <c r="M2205" s="43" t="str">
        <f>IF(AND(Home!$A$1&gt;=Leave[[#This Row],[Start Time]],Home!$A$1&lt;=Leave[[#This Row],[End Time]]),Home!$A$1,"No Aplica")</f>
        <v>No Aplica</v>
      </c>
      <c r="N2205" s="43" t="str">
        <f>Leave[[#This Row],[User Code (Owning User) (Usuario)]]&amp;Leave[[#This Row],[fecha activa]]</f>
        <v>MIE2025010924262No Aplica</v>
      </c>
    </row>
    <row r="2206" spans="1:14" x14ac:dyDescent="0.3">
      <c r="A2206" s="43" t="s">
        <v>468</v>
      </c>
      <c r="B2206" s="3">
        <v>45912</v>
      </c>
      <c r="C2206" s="3">
        <v>45912</v>
      </c>
      <c r="D2206" s="43" t="s">
        <v>3421</v>
      </c>
      <c r="E2206" s="43" t="s">
        <v>2590</v>
      </c>
      <c r="F2206" s="43" t="s">
        <v>2592</v>
      </c>
      <c r="G2206">
        <v>90</v>
      </c>
      <c r="H2206">
        <v>90</v>
      </c>
      <c r="I2206" s="43" t="s">
        <v>2591</v>
      </c>
      <c r="J2206" s="43" t="s">
        <v>1487</v>
      </c>
      <c r="K2206" s="43" t="s">
        <v>177</v>
      </c>
      <c r="L2206" s="43" t="str">
        <f>IF(AND(Home!$A$1&gt;=Leave[[#This Row],[Start Time]],Home!$A$1&lt;=Leave[[#This Row],[End Time]]),"Aplica","No Aplica")</f>
        <v>No Aplica</v>
      </c>
      <c r="M2206" s="43" t="str">
        <f>IF(AND(Home!$A$1&gt;=Leave[[#This Row],[Start Time]],Home!$A$1&lt;=Leave[[#This Row],[End Time]]),Home!$A$1,"No Aplica")</f>
        <v>No Aplica</v>
      </c>
      <c r="N2206" s="43" t="str">
        <f>Leave[[#This Row],[User Code (Owning User) (Usuario)]]&amp;Leave[[#This Row],[fecha activa]]</f>
        <v>MIE2025010924262No Aplica</v>
      </c>
    </row>
    <row r="2207" spans="1:14" x14ac:dyDescent="0.3">
      <c r="A2207" s="43" t="s">
        <v>468</v>
      </c>
      <c r="B2207" s="3">
        <v>45908</v>
      </c>
      <c r="C2207" s="3">
        <v>45908</v>
      </c>
      <c r="D2207" s="43" t="s">
        <v>469</v>
      </c>
      <c r="E2207" s="43" t="s">
        <v>2590</v>
      </c>
      <c r="F2207" s="43" t="s">
        <v>2592</v>
      </c>
      <c r="G2207">
        <v>540</v>
      </c>
      <c r="H2207">
        <v>540</v>
      </c>
      <c r="I2207" s="43" t="s">
        <v>2591</v>
      </c>
      <c r="J2207" s="43" t="s">
        <v>1487</v>
      </c>
      <c r="K2207" s="43" t="s">
        <v>177</v>
      </c>
      <c r="L2207" s="43" t="str">
        <f>IF(AND(Home!$A$1&gt;=Leave[[#This Row],[Start Time]],Home!$A$1&lt;=Leave[[#This Row],[End Time]]),"Aplica","No Aplica")</f>
        <v>No Aplica</v>
      </c>
      <c r="M2207" s="43" t="str">
        <f>IF(AND(Home!$A$1&gt;=Leave[[#This Row],[Start Time]],Home!$A$1&lt;=Leave[[#This Row],[End Time]]),Home!$A$1,"No Aplica")</f>
        <v>No Aplica</v>
      </c>
      <c r="N2207" s="43" t="str">
        <f>Leave[[#This Row],[User Code (Owning User) (Usuario)]]&amp;Leave[[#This Row],[fecha activa]]</f>
        <v>MIE2025010924262No Aplica</v>
      </c>
    </row>
    <row r="2208" spans="1:14" x14ac:dyDescent="0.3">
      <c r="A2208" s="43" t="s">
        <v>465</v>
      </c>
      <c r="B2208" s="3">
        <v>45918</v>
      </c>
      <c r="C2208" s="3">
        <v>45918</v>
      </c>
      <c r="D2208" s="43" t="s">
        <v>467</v>
      </c>
      <c r="E2208" s="43" t="s">
        <v>2123</v>
      </c>
      <c r="F2208" s="43" t="s">
        <v>2125</v>
      </c>
      <c r="G2208">
        <v>540</v>
      </c>
      <c r="H2208">
        <v>540</v>
      </c>
      <c r="I2208" s="43" t="s">
        <v>2124</v>
      </c>
      <c r="J2208" s="43" t="s">
        <v>2412</v>
      </c>
      <c r="K2208" s="43" t="s">
        <v>177</v>
      </c>
      <c r="L2208" s="43" t="str">
        <f>IF(AND(Home!$A$1&gt;=Leave[[#This Row],[Start Time]],Home!$A$1&lt;=Leave[[#This Row],[End Time]]),"Aplica","No Aplica")</f>
        <v>No Aplica</v>
      </c>
      <c r="M2208" s="43" t="str">
        <f>IF(AND(Home!$A$1&gt;=Leave[[#This Row],[Start Time]],Home!$A$1&lt;=Leave[[#This Row],[End Time]]),Home!$A$1,"No Aplica")</f>
        <v>No Aplica</v>
      </c>
      <c r="N2208" s="43" t="str">
        <f>Leave[[#This Row],[User Code (Owning User) (Usuario)]]&amp;Leave[[#This Row],[fecha activa]]</f>
        <v>MIE2025180723747No Aplica</v>
      </c>
    </row>
    <row r="2209" spans="1:14" x14ac:dyDescent="0.3">
      <c r="A2209" s="43" t="s">
        <v>465</v>
      </c>
      <c r="B2209" s="3">
        <v>45919</v>
      </c>
      <c r="C2209" s="3">
        <v>45919</v>
      </c>
      <c r="D2209" s="43" t="s">
        <v>493</v>
      </c>
      <c r="E2209" s="43" t="s">
        <v>2123</v>
      </c>
      <c r="F2209" s="43" t="s">
        <v>2125</v>
      </c>
      <c r="G2209">
        <v>60</v>
      </c>
      <c r="H2209">
        <v>60</v>
      </c>
      <c r="I2209" s="43" t="s">
        <v>2124</v>
      </c>
      <c r="J2209" s="43" t="s">
        <v>2412</v>
      </c>
      <c r="K2209" s="43" t="s">
        <v>177</v>
      </c>
      <c r="L2209" s="43" t="str">
        <f>IF(AND(Home!$A$1&gt;=Leave[[#This Row],[Start Time]],Home!$A$1&lt;=Leave[[#This Row],[End Time]]),"Aplica","No Aplica")</f>
        <v>No Aplica</v>
      </c>
      <c r="M2209" s="43" t="str">
        <f>IF(AND(Home!$A$1&gt;=Leave[[#This Row],[Start Time]],Home!$A$1&lt;=Leave[[#This Row],[End Time]]),Home!$A$1,"No Aplica")</f>
        <v>No Aplica</v>
      </c>
      <c r="N2209" s="43" t="str">
        <f>Leave[[#This Row],[User Code (Owning User) (Usuario)]]&amp;Leave[[#This Row],[fecha activa]]</f>
        <v>MIE2025180723747No Aplica</v>
      </c>
    </row>
    <row r="2210" spans="1:14" x14ac:dyDescent="0.3">
      <c r="A2210" s="43" t="s">
        <v>465</v>
      </c>
      <c r="B2210" s="3">
        <v>45917</v>
      </c>
      <c r="C2210" s="3">
        <v>45917</v>
      </c>
      <c r="D2210" s="43" t="s">
        <v>493</v>
      </c>
      <c r="E2210" s="43" t="s">
        <v>2123</v>
      </c>
      <c r="F2210" s="43" t="s">
        <v>2125</v>
      </c>
      <c r="G2210">
        <v>60</v>
      </c>
      <c r="H2210">
        <v>60</v>
      </c>
      <c r="I2210" s="43" t="s">
        <v>2124</v>
      </c>
      <c r="J2210" s="43" t="s">
        <v>2412</v>
      </c>
      <c r="K2210" s="43" t="s">
        <v>177</v>
      </c>
      <c r="L2210" s="43" t="str">
        <f>IF(AND(Home!$A$1&gt;=Leave[[#This Row],[Start Time]],Home!$A$1&lt;=Leave[[#This Row],[End Time]]),"Aplica","No Aplica")</f>
        <v>No Aplica</v>
      </c>
      <c r="M2210" s="43" t="str">
        <f>IF(AND(Home!$A$1&gt;=Leave[[#This Row],[Start Time]],Home!$A$1&lt;=Leave[[#This Row],[End Time]]),Home!$A$1,"No Aplica")</f>
        <v>No Aplica</v>
      </c>
      <c r="N2210" s="43" t="str">
        <f>Leave[[#This Row],[User Code (Owning User) (Usuario)]]&amp;Leave[[#This Row],[fecha activa]]</f>
        <v>MIE2025180723747No Aplica</v>
      </c>
    </row>
    <row r="2211" spans="1:14" x14ac:dyDescent="0.3">
      <c r="A2211" s="43" t="s">
        <v>465</v>
      </c>
      <c r="B2211" s="3">
        <v>45916</v>
      </c>
      <c r="C2211" s="3">
        <v>45916</v>
      </c>
      <c r="D2211" s="43" t="s">
        <v>493</v>
      </c>
      <c r="E2211" s="43" t="s">
        <v>2123</v>
      </c>
      <c r="F2211" s="43" t="s">
        <v>2125</v>
      </c>
      <c r="G2211">
        <v>60</v>
      </c>
      <c r="H2211">
        <v>60</v>
      </c>
      <c r="I2211" s="43" t="s">
        <v>2124</v>
      </c>
      <c r="J2211" s="43" t="s">
        <v>2412</v>
      </c>
      <c r="K2211" s="43" t="s">
        <v>177</v>
      </c>
      <c r="L2211" s="43" t="str">
        <f>IF(AND(Home!$A$1&gt;=Leave[[#This Row],[Start Time]],Home!$A$1&lt;=Leave[[#This Row],[End Time]]),"Aplica","No Aplica")</f>
        <v>No Aplica</v>
      </c>
      <c r="M2211" s="43" t="str">
        <f>IF(AND(Home!$A$1&gt;=Leave[[#This Row],[Start Time]],Home!$A$1&lt;=Leave[[#This Row],[End Time]]),Home!$A$1,"No Aplica")</f>
        <v>No Aplica</v>
      </c>
      <c r="N2211" s="43" t="str">
        <f>Leave[[#This Row],[User Code (Owning User) (Usuario)]]&amp;Leave[[#This Row],[fecha activa]]</f>
        <v>MIE2025180723747No Aplica</v>
      </c>
    </row>
    <row r="2212" spans="1:14" x14ac:dyDescent="0.3">
      <c r="A2212" s="43" t="s">
        <v>465</v>
      </c>
      <c r="B2212" s="3">
        <v>45915</v>
      </c>
      <c r="C2212" s="3">
        <v>45915</v>
      </c>
      <c r="D2212" s="43" t="s">
        <v>493</v>
      </c>
      <c r="E2212" s="43" t="s">
        <v>2123</v>
      </c>
      <c r="F2212" s="43" t="s">
        <v>2125</v>
      </c>
      <c r="G2212">
        <v>60</v>
      </c>
      <c r="H2212">
        <v>60</v>
      </c>
      <c r="I2212" s="43" t="s">
        <v>2124</v>
      </c>
      <c r="J2212" s="43" t="s">
        <v>2412</v>
      </c>
      <c r="K2212" s="43" t="s">
        <v>177</v>
      </c>
      <c r="L2212" s="43" t="str">
        <f>IF(AND(Home!$A$1&gt;=Leave[[#This Row],[Start Time]],Home!$A$1&lt;=Leave[[#This Row],[End Time]]),"Aplica","No Aplica")</f>
        <v>No Aplica</v>
      </c>
      <c r="M2212" s="43" t="str">
        <f>IF(AND(Home!$A$1&gt;=Leave[[#This Row],[Start Time]],Home!$A$1&lt;=Leave[[#This Row],[End Time]]),Home!$A$1,"No Aplica")</f>
        <v>No Aplica</v>
      </c>
      <c r="N2212" s="43" t="str">
        <f>Leave[[#This Row],[User Code (Owning User) (Usuario)]]&amp;Leave[[#This Row],[fecha activa]]</f>
        <v>MIE2025180723747No Aplica</v>
      </c>
    </row>
    <row r="2213" spans="1:14" x14ac:dyDescent="0.3">
      <c r="A2213" s="43" t="s">
        <v>465</v>
      </c>
      <c r="B2213" s="3">
        <v>45912</v>
      </c>
      <c r="C2213" s="3">
        <v>45912</v>
      </c>
      <c r="D2213" s="43" t="s">
        <v>493</v>
      </c>
      <c r="E2213" s="43" t="s">
        <v>2123</v>
      </c>
      <c r="F2213" s="43" t="s">
        <v>2125</v>
      </c>
      <c r="G2213">
        <v>60</v>
      </c>
      <c r="H2213">
        <v>60</v>
      </c>
      <c r="I2213" s="43" t="s">
        <v>2124</v>
      </c>
      <c r="J2213" s="43" t="s">
        <v>2412</v>
      </c>
      <c r="K2213" s="43" t="s">
        <v>177</v>
      </c>
      <c r="L2213" s="43" t="str">
        <f>IF(AND(Home!$A$1&gt;=Leave[[#This Row],[Start Time]],Home!$A$1&lt;=Leave[[#This Row],[End Time]]),"Aplica","No Aplica")</f>
        <v>No Aplica</v>
      </c>
      <c r="M2213" s="43" t="str">
        <f>IF(AND(Home!$A$1&gt;=Leave[[#This Row],[Start Time]],Home!$A$1&lt;=Leave[[#This Row],[End Time]]),Home!$A$1,"No Aplica")</f>
        <v>No Aplica</v>
      </c>
      <c r="N2213" s="43" t="str">
        <f>Leave[[#This Row],[User Code (Owning User) (Usuario)]]&amp;Leave[[#This Row],[fecha activa]]</f>
        <v>MIE2025180723747No Aplica</v>
      </c>
    </row>
    <row r="2214" spans="1:14" x14ac:dyDescent="0.3">
      <c r="A2214" s="43" t="s">
        <v>465</v>
      </c>
      <c r="B2214" s="3">
        <v>45911</v>
      </c>
      <c r="C2214" s="3">
        <v>45911</v>
      </c>
      <c r="D2214" s="43" t="s">
        <v>467</v>
      </c>
      <c r="E2214" s="43" t="s">
        <v>2123</v>
      </c>
      <c r="F2214" s="43" t="s">
        <v>2125</v>
      </c>
      <c r="G2214">
        <v>540</v>
      </c>
      <c r="H2214">
        <v>540</v>
      </c>
      <c r="I2214" s="43" t="s">
        <v>2124</v>
      </c>
      <c r="J2214" s="43" t="s">
        <v>2412</v>
      </c>
      <c r="K2214" s="43" t="s">
        <v>177</v>
      </c>
      <c r="L2214" s="43" t="str">
        <f>IF(AND(Home!$A$1&gt;=Leave[[#This Row],[Start Time]],Home!$A$1&lt;=Leave[[#This Row],[End Time]]),"Aplica","No Aplica")</f>
        <v>No Aplica</v>
      </c>
      <c r="M2214" s="43" t="str">
        <f>IF(AND(Home!$A$1&gt;=Leave[[#This Row],[Start Time]],Home!$A$1&lt;=Leave[[#This Row],[End Time]]),Home!$A$1,"No Aplica")</f>
        <v>No Aplica</v>
      </c>
      <c r="N2214" s="43" t="str">
        <f>Leave[[#This Row],[User Code (Owning User) (Usuario)]]&amp;Leave[[#This Row],[fecha activa]]</f>
        <v>MIE2025180723747No Aplica</v>
      </c>
    </row>
    <row r="2215" spans="1:14" x14ac:dyDescent="0.3">
      <c r="A2215" s="43" t="s">
        <v>465</v>
      </c>
      <c r="B2215" s="3">
        <v>45910</v>
      </c>
      <c r="C2215" s="3">
        <v>45910</v>
      </c>
      <c r="D2215" s="43" t="s">
        <v>493</v>
      </c>
      <c r="E2215" s="43" t="s">
        <v>2123</v>
      </c>
      <c r="F2215" s="43" t="s">
        <v>2125</v>
      </c>
      <c r="G2215">
        <v>60</v>
      </c>
      <c r="H2215">
        <v>60</v>
      </c>
      <c r="I2215" s="43" t="s">
        <v>2124</v>
      </c>
      <c r="J2215" s="43" t="s">
        <v>2412</v>
      </c>
      <c r="K2215" s="43" t="s">
        <v>177</v>
      </c>
      <c r="L2215" s="43" t="str">
        <f>IF(AND(Home!$A$1&gt;=Leave[[#This Row],[Start Time]],Home!$A$1&lt;=Leave[[#This Row],[End Time]]),"Aplica","No Aplica")</f>
        <v>No Aplica</v>
      </c>
      <c r="M2215" s="43" t="str">
        <f>IF(AND(Home!$A$1&gt;=Leave[[#This Row],[Start Time]],Home!$A$1&lt;=Leave[[#This Row],[End Time]]),Home!$A$1,"No Aplica")</f>
        <v>No Aplica</v>
      </c>
      <c r="N2215" s="43" t="str">
        <f>Leave[[#This Row],[User Code (Owning User) (Usuario)]]&amp;Leave[[#This Row],[fecha activa]]</f>
        <v>MIE2025180723747No Aplica</v>
      </c>
    </row>
    <row r="2216" spans="1:14" x14ac:dyDescent="0.3">
      <c r="A2216" s="43" t="s">
        <v>465</v>
      </c>
      <c r="B2216" s="3">
        <v>45909</v>
      </c>
      <c r="C2216" s="3">
        <v>45909</v>
      </c>
      <c r="D2216" s="43" t="s">
        <v>493</v>
      </c>
      <c r="E2216" s="43" t="s">
        <v>2123</v>
      </c>
      <c r="F2216" s="43" t="s">
        <v>2125</v>
      </c>
      <c r="G2216">
        <v>60</v>
      </c>
      <c r="H2216">
        <v>60</v>
      </c>
      <c r="I2216" s="43" t="s">
        <v>2124</v>
      </c>
      <c r="J2216" s="43" t="s">
        <v>2412</v>
      </c>
      <c r="K2216" s="43" t="s">
        <v>177</v>
      </c>
      <c r="L2216" s="43" t="str">
        <f>IF(AND(Home!$A$1&gt;=Leave[[#This Row],[Start Time]],Home!$A$1&lt;=Leave[[#This Row],[End Time]]),"Aplica","No Aplica")</f>
        <v>No Aplica</v>
      </c>
      <c r="M2216" s="43" t="str">
        <f>IF(AND(Home!$A$1&gt;=Leave[[#This Row],[Start Time]],Home!$A$1&lt;=Leave[[#This Row],[End Time]]),Home!$A$1,"No Aplica")</f>
        <v>No Aplica</v>
      </c>
      <c r="N2216" s="43" t="str">
        <f>Leave[[#This Row],[User Code (Owning User) (Usuario)]]&amp;Leave[[#This Row],[fecha activa]]</f>
        <v>MIE2025180723747No Aplica</v>
      </c>
    </row>
    <row r="2217" spans="1:14" x14ac:dyDescent="0.3">
      <c r="A2217" s="43" t="s">
        <v>465</v>
      </c>
      <c r="B2217" s="3">
        <v>45908</v>
      </c>
      <c r="C2217" s="3">
        <v>45908</v>
      </c>
      <c r="D2217" s="43" t="s">
        <v>493</v>
      </c>
      <c r="E2217" s="43" t="s">
        <v>2123</v>
      </c>
      <c r="F2217" s="43" t="s">
        <v>2125</v>
      </c>
      <c r="G2217">
        <v>60</v>
      </c>
      <c r="H2217">
        <v>60</v>
      </c>
      <c r="I2217" s="43" t="s">
        <v>2124</v>
      </c>
      <c r="J2217" s="43" t="s">
        <v>2412</v>
      </c>
      <c r="K2217" s="43" t="s">
        <v>177</v>
      </c>
      <c r="L2217" s="43" t="str">
        <f>IF(AND(Home!$A$1&gt;=Leave[[#This Row],[Start Time]],Home!$A$1&lt;=Leave[[#This Row],[End Time]]),"Aplica","No Aplica")</f>
        <v>No Aplica</v>
      </c>
      <c r="M2217" s="43" t="str">
        <f>IF(AND(Home!$A$1&gt;=Leave[[#This Row],[Start Time]],Home!$A$1&lt;=Leave[[#This Row],[End Time]]),Home!$A$1,"No Aplica")</f>
        <v>No Aplica</v>
      </c>
      <c r="N2217" s="43" t="str">
        <f>Leave[[#This Row],[User Code (Owning User) (Usuario)]]&amp;Leave[[#This Row],[fecha activa]]</f>
        <v>MIE2025180723747No Aplica</v>
      </c>
    </row>
    <row r="2218" spans="1:14" x14ac:dyDescent="0.3">
      <c r="A2218" s="43" t="s">
        <v>465</v>
      </c>
      <c r="B2218" s="3">
        <v>45905</v>
      </c>
      <c r="C2218" s="3">
        <v>45905</v>
      </c>
      <c r="D2218" s="43" t="s">
        <v>493</v>
      </c>
      <c r="E2218" s="43" t="s">
        <v>2123</v>
      </c>
      <c r="F2218" s="43" t="s">
        <v>2125</v>
      </c>
      <c r="G2218">
        <v>60</v>
      </c>
      <c r="H2218">
        <v>60</v>
      </c>
      <c r="I2218" s="43" t="s">
        <v>2124</v>
      </c>
      <c r="J2218" s="43" t="s">
        <v>2412</v>
      </c>
      <c r="K2218" s="43" t="s">
        <v>177</v>
      </c>
      <c r="L2218" s="43" t="str">
        <f>IF(AND(Home!$A$1&gt;=Leave[[#This Row],[Start Time]],Home!$A$1&lt;=Leave[[#This Row],[End Time]]),"Aplica","No Aplica")</f>
        <v>No Aplica</v>
      </c>
      <c r="M2218" s="43" t="str">
        <f>IF(AND(Home!$A$1&gt;=Leave[[#This Row],[Start Time]],Home!$A$1&lt;=Leave[[#This Row],[End Time]]),Home!$A$1,"No Aplica")</f>
        <v>No Aplica</v>
      </c>
      <c r="N2218" s="43" t="str">
        <f>Leave[[#This Row],[User Code (Owning User) (Usuario)]]&amp;Leave[[#This Row],[fecha activa]]</f>
        <v>MIE2025180723747No Aplica</v>
      </c>
    </row>
    <row r="2219" spans="1:14" x14ac:dyDescent="0.3">
      <c r="A2219" s="43" t="s">
        <v>465</v>
      </c>
      <c r="B2219" s="3">
        <v>45904</v>
      </c>
      <c r="C2219" s="3">
        <v>45904</v>
      </c>
      <c r="D2219" s="43" t="s">
        <v>2681</v>
      </c>
      <c r="E2219" s="43" t="s">
        <v>2123</v>
      </c>
      <c r="F2219" s="43" t="s">
        <v>2125</v>
      </c>
      <c r="G2219">
        <v>480</v>
      </c>
      <c r="H2219">
        <v>480</v>
      </c>
      <c r="I2219" s="43" t="s">
        <v>2124</v>
      </c>
      <c r="J2219" s="43" t="s">
        <v>2412</v>
      </c>
      <c r="K2219" s="43" t="s">
        <v>177</v>
      </c>
      <c r="L2219" s="43" t="str">
        <f>IF(AND(Home!$A$1&gt;=Leave[[#This Row],[Start Time]],Home!$A$1&lt;=Leave[[#This Row],[End Time]]),"Aplica","No Aplica")</f>
        <v>No Aplica</v>
      </c>
      <c r="M2219" s="43" t="str">
        <f>IF(AND(Home!$A$1&gt;=Leave[[#This Row],[Start Time]],Home!$A$1&lt;=Leave[[#This Row],[End Time]]),Home!$A$1,"No Aplica")</f>
        <v>No Aplica</v>
      </c>
      <c r="N2219" s="43" t="str">
        <f>Leave[[#This Row],[User Code (Owning User) (Usuario)]]&amp;Leave[[#This Row],[fecha activa]]</f>
        <v>MIE2025180723747No Aplica</v>
      </c>
    </row>
    <row r="2220" spans="1:14" x14ac:dyDescent="0.3">
      <c r="A2220" s="43" t="s">
        <v>465</v>
      </c>
      <c r="B2220" s="3">
        <v>45903</v>
      </c>
      <c r="C2220" s="3">
        <v>45903</v>
      </c>
      <c r="D2220" s="43" t="s">
        <v>493</v>
      </c>
      <c r="E2220" s="43" t="s">
        <v>2123</v>
      </c>
      <c r="F2220" s="43" t="s">
        <v>2125</v>
      </c>
      <c r="G2220">
        <v>60</v>
      </c>
      <c r="H2220">
        <v>60</v>
      </c>
      <c r="I2220" s="43" t="s">
        <v>2124</v>
      </c>
      <c r="J2220" s="43" t="s">
        <v>2412</v>
      </c>
      <c r="K2220" s="43" t="s">
        <v>177</v>
      </c>
      <c r="L2220" s="43" t="str">
        <f>IF(AND(Home!$A$1&gt;=Leave[[#This Row],[Start Time]],Home!$A$1&lt;=Leave[[#This Row],[End Time]]),"Aplica","No Aplica")</f>
        <v>No Aplica</v>
      </c>
      <c r="M2220" s="43" t="str">
        <f>IF(AND(Home!$A$1&gt;=Leave[[#This Row],[Start Time]],Home!$A$1&lt;=Leave[[#This Row],[End Time]]),Home!$A$1,"No Aplica")</f>
        <v>No Aplica</v>
      </c>
      <c r="N2220" s="43" t="str">
        <f>Leave[[#This Row],[User Code (Owning User) (Usuario)]]&amp;Leave[[#This Row],[fecha activa]]</f>
        <v>MIE2025180723747No Aplica</v>
      </c>
    </row>
    <row r="2221" spans="1:14" x14ac:dyDescent="0.3">
      <c r="A2221" s="43" t="s">
        <v>465</v>
      </c>
      <c r="B2221" s="3">
        <v>45902</v>
      </c>
      <c r="C2221" s="3">
        <v>45902</v>
      </c>
      <c r="D2221" s="43" t="s">
        <v>493</v>
      </c>
      <c r="E2221" s="43" t="s">
        <v>2123</v>
      </c>
      <c r="F2221" s="43" t="s">
        <v>2125</v>
      </c>
      <c r="G2221">
        <v>60</v>
      </c>
      <c r="H2221">
        <v>60</v>
      </c>
      <c r="I2221" s="43" t="s">
        <v>2124</v>
      </c>
      <c r="J2221" s="43" t="s">
        <v>2412</v>
      </c>
      <c r="K2221" s="43" t="s">
        <v>177</v>
      </c>
      <c r="L2221" s="43" t="str">
        <f>IF(AND(Home!$A$1&gt;=Leave[[#This Row],[Start Time]],Home!$A$1&lt;=Leave[[#This Row],[End Time]]),"Aplica","No Aplica")</f>
        <v>No Aplica</v>
      </c>
      <c r="M2221" s="43" t="str">
        <f>IF(AND(Home!$A$1&gt;=Leave[[#This Row],[Start Time]],Home!$A$1&lt;=Leave[[#This Row],[End Time]]),Home!$A$1,"No Aplica")</f>
        <v>No Aplica</v>
      </c>
      <c r="N2221" s="43" t="str">
        <f>Leave[[#This Row],[User Code (Owning User) (Usuario)]]&amp;Leave[[#This Row],[fecha activa]]</f>
        <v>MIE2025180723747No Aplica</v>
      </c>
    </row>
    <row r="2222" spans="1:14" x14ac:dyDescent="0.3">
      <c r="A2222" s="43" t="s">
        <v>465</v>
      </c>
      <c r="B2222" s="3">
        <v>45901</v>
      </c>
      <c r="C2222" s="3">
        <v>45901</v>
      </c>
      <c r="D2222" s="43" t="s">
        <v>493</v>
      </c>
      <c r="E2222" s="43" t="s">
        <v>2123</v>
      </c>
      <c r="F2222" s="43" t="s">
        <v>2125</v>
      </c>
      <c r="G2222">
        <v>60</v>
      </c>
      <c r="H2222">
        <v>60</v>
      </c>
      <c r="I2222" s="43" t="s">
        <v>2124</v>
      </c>
      <c r="J2222" s="43" t="s">
        <v>2412</v>
      </c>
      <c r="K2222" s="43" t="s">
        <v>177</v>
      </c>
      <c r="L2222" s="43" t="str">
        <f>IF(AND(Home!$A$1&gt;=Leave[[#This Row],[Start Time]],Home!$A$1&lt;=Leave[[#This Row],[End Time]]),"Aplica","No Aplica")</f>
        <v>No Aplica</v>
      </c>
      <c r="M2222" s="43" t="str">
        <f>IF(AND(Home!$A$1&gt;=Leave[[#This Row],[Start Time]],Home!$A$1&lt;=Leave[[#This Row],[End Time]]),Home!$A$1,"No Aplica")</f>
        <v>No Aplica</v>
      </c>
      <c r="N2222" s="43" t="str">
        <f>Leave[[#This Row],[User Code (Owning User) (Usuario)]]&amp;Leave[[#This Row],[fecha activa]]</f>
        <v>MIE2025180723747No Aplica</v>
      </c>
    </row>
    <row r="2223" spans="1:14" x14ac:dyDescent="0.3">
      <c r="A2223" s="43" t="s">
        <v>465</v>
      </c>
      <c r="B2223" s="3">
        <v>45930</v>
      </c>
      <c r="C2223" s="3">
        <v>45930</v>
      </c>
      <c r="D2223" s="43" t="s">
        <v>469</v>
      </c>
      <c r="E2223" s="43" t="s">
        <v>117</v>
      </c>
      <c r="F2223" s="43" t="s">
        <v>118</v>
      </c>
      <c r="G2223">
        <v>540</v>
      </c>
      <c r="H2223">
        <v>540</v>
      </c>
      <c r="I2223" s="43" t="s">
        <v>1009</v>
      </c>
      <c r="J2223" s="43" t="s">
        <v>1036</v>
      </c>
      <c r="K2223" s="43" t="s">
        <v>178</v>
      </c>
      <c r="L2223" s="43" t="str">
        <f>IF(AND(Home!$A$1&gt;=Leave[[#This Row],[Start Time]],Home!$A$1&lt;=Leave[[#This Row],[End Time]]),"Aplica","No Aplica")</f>
        <v>No Aplica</v>
      </c>
      <c r="M2223" s="43" t="str">
        <f>IF(AND(Home!$A$1&gt;=Leave[[#This Row],[Start Time]],Home!$A$1&lt;=Leave[[#This Row],[End Time]]),Home!$A$1,"No Aplica")</f>
        <v>No Aplica</v>
      </c>
      <c r="N2223" s="43" t="str">
        <f>Leave[[#This Row],[User Code (Owning User) (Usuario)]]&amp;Leave[[#This Row],[fecha activa]]</f>
        <v>MIE202102072091No Aplica</v>
      </c>
    </row>
    <row r="2224" spans="1:14" x14ac:dyDescent="0.3">
      <c r="A2224" s="43" t="s">
        <v>465</v>
      </c>
      <c r="B2224" s="3">
        <v>45917</v>
      </c>
      <c r="C2224" s="3">
        <v>45917</v>
      </c>
      <c r="D2224" s="43" t="s">
        <v>474</v>
      </c>
      <c r="E2224" s="43" t="s">
        <v>117</v>
      </c>
      <c r="F2224" s="43" t="s">
        <v>118</v>
      </c>
      <c r="G2224">
        <v>540</v>
      </c>
      <c r="H2224">
        <v>540</v>
      </c>
      <c r="I2224" s="43" t="s">
        <v>1009</v>
      </c>
      <c r="J2224" s="43" t="s">
        <v>1036</v>
      </c>
      <c r="K2224" s="43" t="s">
        <v>178</v>
      </c>
      <c r="L2224" s="43" t="str">
        <f>IF(AND(Home!$A$1&gt;=Leave[[#This Row],[Start Time]],Home!$A$1&lt;=Leave[[#This Row],[End Time]]),"Aplica","No Aplica")</f>
        <v>No Aplica</v>
      </c>
      <c r="M2224" s="43" t="str">
        <f>IF(AND(Home!$A$1&gt;=Leave[[#This Row],[Start Time]],Home!$A$1&lt;=Leave[[#This Row],[End Time]]),Home!$A$1,"No Aplica")</f>
        <v>No Aplica</v>
      </c>
      <c r="N2224" s="43" t="str">
        <f>Leave[[#This Row],[User Code (Owning User) (Usuario)]]&amp;Leave[[#This Row],[fecha activa]]</f>
        <v>MIE202102072091No Aplica</v>
      </c>
    </row>
    <row r="2225" spans="1:14" x14ac:dyDescent="0.3">
      <c r="A2225" s="43" t="s">
        <v>465</v>
      </c>
      <c r="B2225" s="3">
        <v>45921</v>
      </c>
      <c r="C2225" s="3">
        <v>45921</v>
      </c>
      <c r="D2225" s="43" t="s">
        <v>475</v>
      </c>
      <c r="E2225" s="43" t="s">
        <v>117</v>
      </c>
      <c r="F2225" s="43" t="s">
        <v>118</v>
      </c>
      <c r="G2225">
        <v>480</v>
      </c>
      <c r="H2225">
        <v>480</v>
      </c>
      <c r="I2225" s="43" t="s">
        <v>1009</v>
      </c>
      <c r="J2225" s="43" t="s">
        <v>1036</v>
      </c>
      <c r="K2225" s="43" t="s">
        <v>178</v>
      </c>
      <c r="L2225" s="43" t="str">
        <f>IF(AND(Home!$A$1&gt;=Leave[[#This Row],[Start Time]],Home!$A$1&lt;=Leave[[#This Row],[End Time]]),"Aplica","No Aplica")</f>
        <v>No Aplica</v>
      </c>
      <c r="M2225" s="43" t="str">
        <f>IF(AND(Home!$A$1&gt;=Leave[[#This Row],[Start Time]],Home!$A$1&lt;=Leave[[#This Row],[End Time]]),Home!$A$1,"No Aplica")</f>
        <v>No Aplica</v>
      </c>
      <c r="N2225" s="43" t="str">
        <f>Leave[[#This Row],[User Code (Owning User) (Usuario)]]&amp;Leave[[#This Row],[fecha activa]]</f>
        <v>MIE202102072091No Aplica</v>
      </c>
    </row>
    <row r="2226" spans="1:14" x14ac:dyDescent="0.3">
      <c r="A2226" s="43" t="s">
        <v>471</v>
      </c>
      <c r="B2226" s="3">
        <v>45905</v>
      </c>
      <c r="C2226" s="3">
        <v>45905</v>
      </c>
      <c r="D2226" s="43" t="s">
        <v>3153</v>
      </c>
      <c r="E2226" s="43" t="s">
        <v>117</v>
      </c>
      <c r="F2226" s="43" t="s">
        <v>118</v>
      </c>
      <c r="G2226">
        <v>90</v>
      </c>
      <c r="H2226">
        <v>90</v>
      </c>
      <c r="I2226" s="43" t="s">
        <v>1009</v>
      </c>
      <c r="J2226" s="43" t="s">
        <v>1036</v>
      </c>
      <c r="K2226" s="43" t="s">
        <v>178</v>
      </c>
      <c r="L2226" s="43" t="str">
        <f>IF(AND(Home!$A$1&gt;=Leave[[#This Row],[Start Time]],Home!$A$1&lt;=Leave[[#This Row],[End Time]]),"Aplica","No Aplica")</f>
        <v>No Aplica</v>
      </c>
      <c r="M2226" s="43" t="str">
        <f>IF(AND(Home!$A$1&gt;=Leave[[#This Row],[Start Time]],Home!$A$1&lt;=Leave[[#This Row],[End Time]]),Home!$A$1,"No Aplica")</f>
        <v>No Aplica</v>
      </c>
      <c r="N2226" s="43" t="str">
        <f>Leave[[#This Row],[User Code (Owning User) (Usuario)]]&amp;Leave[[#This Row],[fecha activa]]</f>
        <v>MIE202102072091No Aplica</v>
      </c>
    </row>
    <row r="2227" spans="1:14" x14ac:dyDescent="0.3">
      <c r="A2227" s="43" t="s">
        <v>471</v>
      </c>
      <c r="B2227" s="3">
        <v>45903</v>
      </c>
      <c r="C2227" s="3">
        <v>45903</v>
      </c>
      <c r="D2227" s="43" t="s">
        <v>2864</v>
      </c>
      <c r="E2227" s="43" t="s">
        <v>117</v>
      </c>
      <c r="F2227" s="43" t="s">
        <v>118</v>
      </c>
      <c r="G2227">
        <v>180</v>
      </c>
      <c r="H2227">
        <v>180</v>
      </c>
      <c r="I2227" s="43" t="s">
        <v>1009</v>
      </c>
      <c r="J2227" s="43" t="s">
        <v>1036</v>
      </c>
      <c r="K2227" s="43" t="s">
        <v>178</v>
      </c>
      <c r="L2227" s="43" t="str">
        <f>IF(AND(Home!$A$1&gt;=Leave[[#This Row],[Start Time]],Home!$A$1&lt;=Leave[[#This Row],[End Time]]),"Aplica","No Aplica")</f>
        <v>No Aplica</v>
      </c>
      <c r="M2227" s="43" t="str">
        <f>IF(AND(Home!$A$1&gt;=Leave[[#This Row],[Start Time]],Home!$A$1&lt;=Leave[[#This Row],[End Time]]),Home!$A$1,"No Aplica")</f>
        <v>No Aplica</v>
      </c>
      <c r="N2227" s="43" t="str">
        <f>Leave[[#This Row],[User Code (Owning User) (Usuario)]]&amp;Leave[[#This Row],[fecha activa]]</f>
        <v>MIE202102072091No Aplica</v>
      </c>
    </row>
    <row r="2228" spans="1:14" x14ac:dyDescent="0.3">
      <c r="A2228" s="43" t="s">
        <v>465</v>
      </c>
      <c r="B2228" s="3">
        <v>45907</v>
      </c>
      <c r="C2228" s="3">
        <v>45907</v>
      </c>
      <c r="D2228" s="43" t="s">
        <v>475</v>
      </c>
      <c r="E2228" s="43" t="s">
        <v>117</v>
      </c>
      <c r="F2228" s="43" t="s">
        <v>118</v>
      </c>
      <c r="G2228">
        <v>480</v>
      </c>
      <c r="H2228">
        <v>480</v>
      </c>
      <c r="I2228" s="43" t="s">
        <v>1009</v>
      </c>
      <c r="J2228" s="43" t="s">
        <v>1036</v>
      </c>
      <c r="K2228" s="43" t="s">
        <v>178</v>
      </c>
      <c r="L2228" s="43" t="str">
        <f>IF(AND(Home!$A$1&gt;=Leave[[#This Row],[Start Time]],Home!$A$1&lt;=Leave[[#This Row],[End Time]]),"Aplica","No Aplica")</f>
        <v>No Aplica</v>
      </c>
      <c r="M2228" s="43" t="str">
        <f>IF(AND(Home!$A$1&gt;=Leave[[#This Row],[Start Time]],Home!$A$1&lt;=Leave[[#This Row],[End Time]]),Home!$A$1,"No Aplica")</f>
        <v>No Aplica</v>
      </c>
      <c r="N2228" s="43" t="str">
        <f>Leave[[#This Row],[User Code (Owning User) (Usuario)]]&amp;Leave[[#This Row],[fecha activa]]</f>
        <v>MIE202102072091No Aplica</v>
      </c>
    </row>
    <row r="2229" spans="1:14" x14ac:dyDescent="0.3">
      <c r="A2229" s="43" t="s">
        <v>465</v>
      </c>
      <c r="B2229" s="3">
        <v>45902</v>
      </c>
      <c r="C2229" s="3">
        <v>45902</v>
      </c>
      <c r="D2229" s="43" t="s">
        <v>474</v>
      </c>
      <c r="E2229" s="43" t="s">
        <v>117</v>
      </c>
      <c r="F2229" s="43" t="s">
        <v>118</v>
      </c>
      <c r="G2229">
        <v>540</v>
      </c>
      <c r="H2229">
        <v>540</v>
      </c>
      <c r="I2229" s="43" t="s">
        <v>1009</v>
      </c>
      <c r="J2229" s="43" t="s">
        <v>1036</v>
      </c>
      <c r="K2229" s="43" t="s">
        <v>178</v>
      </c>
      <c r="L2229" s="43" t="str">
        <f>IF(AND(Home!$A$1&gt;=Leave[[#This Row],[Start Time]],Home!$A$1&lt;=Leave[[#This Row],[End Time]]),"Aplica","No Aplica")</f>
        <v>No Aplica</v>
      </c>
      <c r="M2229" s="43" t="str">
        <f>IF(AND(Home!$A$1&gt;=Leave[[#This Row],[Start Time]],Home!$A$1&lt;=Leave[[#This Row],[End Time]]),Home!$A$1,"No Aplica")</f>
        <v>No Aplica</v>
      </c>
      <c r="N2229" s="43" t="str">
        <f>Leave[[#This Row],[User Code (Owning User) (Usuario)]]&amp;Leave[[#This Row],[fecha activa]]</f>
        <v>MIE202102072091No Aplica</v>
      </c>
    </row>
    <row r="2230" spans="1:14" x14ac:dyDescent="0.3">
      <c r="A2230" s="43" t="s">
        <v>465</v>
      </c>
      <c r="B2230" s="3">
        <v>45928</v>
      </c>
      <c r="C2230" s="3">
        <v>45928</v>
      </c>
      <c r="D2230" s="43" t="s">
        <v>2115</v>
      </c>
      <c r="E2230" s="43" t="s">
        <v>85</v>
      </c>
      <c r="F2230" s="43" t="s">
        <v>86</v>
      </c>
      <c r="G2230">
        <v>540</v>
      </c>
      <c r="H2230">
        <v>540</v>
      </c>
      <c r="I2230" s="43" t="s">
        <v>997</v>
      </c>
      <c r="J2230" s="43" t="s">
        <v>1026</v>
      </c>
      <c r="K2230" s="43" t="s">
        <v>178</v>
      </c>
      <c r="L2230" s="43" t="str">
        <f>IF(AND(Home!$A$1&gt;=Leave[[#This Row],[Start Time]],Home!$A$1&lt;=Leave[[#This Row],[End Time]]),"Aplica","No Aplica")</f>
        <v>No Aplica</v>
      </c>
      <c r="M2230" s="43" t="str">
        <f>IF(AND(Home!$A$1&gt;=Leave[[#This Row],[Start Time]],Home!$A$1&lt;=Leave[[#This Row],[End Time]]),Home!$A$1,"No Aplica")</f>
        <v>No Aplica</v>
      </c>
      <c r="N2230" s="43" t="str">
        <f>Leave[[#This Row],[User Code (Owning User) (Usuario)]]&amp;Leave[[#This Row],[fecha activa]]</f>
        <v>MIE202209067083No Aplica</v>
      </c>
    </row>
    <row r="2231" spans="1:14" x14ac:dyDescent="0.3">
      <c r="A2231" s="43" t="s">
        <v>471</v>
      </c>
      <c r="B2231" s="3">
        <v>45922</v>
      </c>
      <c r="C2231" s="3">
        <v>45922</v>
      </c>
      <c r="D2231" s="43" t="s">
        <v>724</v>
      </c>
      <c r="E2231" s="43" t="s">
        <v>85</v>
      </c>
      <c r="F2231" s="43" t="s">
        <v>86</v>
      </c>
      <c r="G2231">
        <v>540</v>
      </c>
      <c r="H2231">
        <v>540</v>
      </c>
      <c r="I2231" s="43" t="s">
        <v>997</v>
      </c>
      <c r="J2231" s="43" t="s">
        <v>1026</v>
      </c>
      <c r="K2231" s="43" t="s">
        <v>178</v>
      </c>
      <c r="L2231" s="43" t="str">
        <f>IF(AND(Home!$A$1&gt;=Leave[[#This Row],[Start Time]],Home!$A$1&lt;=Leave[[#This Row],[End Time]]),"Aplica","No Aplica")</f>
        <v>Aplica</v>
      </c>
      <c r="M2231" s="43">
        <f>IF(AND(Home!$A$1&gt;=Leave[[#This Row],[Start Time]],Home!$A$1&lt;=Leave[[#This Row],[End Time]]),Home!$A$1,"No Aplica")</f>
        <v>45922</v>
      </c>
      <c r="N2231" s="43" t="str">
        <f>Leave[[#This Row],[User Code (Owning User) (Usuario)]]&amp;Leave[[#This Row],[fecha activa]]</f>
        <v>MIE20220906708345922</v>
      </c>
    </row>
    <row r="2232" spans="1:14" x14ac:dyDescent="0.3">
      <c r="A2232" s="43" t="s">
        <v>465</v>
      </c>
      <c r="B2232" s="3">
        <v>45921</v>
      </c>
      <c r="C2232" s="3">
        <v>45921</v>
      </c>
      <c r="D2232" s="43" t="s">
        <v>2115</v>
      </c>
      <c r="E2232" s="43" t="s">
        <v>85</v>
      </c>
      <c r="F2232" s="43" t="s">
        <v>86</v>
      </c>
      <c r="G2232">
        <v>540</v>
      </c>
      <c r="H2232">
        <v>540</v>
      </c>
      <c r="I2232" s="43" t="s">
        <v>997</v>
      </c>
      <c r="J2232" s="43" t="s">
        <v>1026</v>
      </c>
      <c r="K2232" s="43" t="s">
        <v>178</v>
      </c>
      <c r="L2232" s="43" t="str">
        <f>IF(AND(Home!$A$1&gt;=Leave[[#This Row],[Start Time]],Home!$A$1&lt;=Leave[[#This Row],[End Time]]),"Aplica","No Aplica")</f>
        <v>No Aplica</v>
      </c>
      <c r="M2232" s="43" t="str">
        <f>IF(AND(Home!$A$1&gt;=Leave[[#This Row],[Start Time]],Home!$A$1&lt;=Leave[[#This Row],[End Time]]),Home!$A$1,"No Aplica")</f>
        <v>No Aplica</v>
      </c>
      <c r="N2232" s="43" t="str">
        <f>Leave[[#This Row],[User Code (Owning User) (Usuario)]]&amp;Leave[[#This Row],[fecha activa]]</f>
        <v>MIE202209067083No Aplica</v>
      </c>
    </row>
    <row r="2233" spans="1:14" x14ac:dyDescent="0.3">
      <c r="A2233" s="43" t="s">
        <v>471</v>
      </c>
      <c r="B2233" s="3">
        <v>45915</v>
      </c>
      <c r="C2233" s="3">
        <v>45915</v>
      </c>
      <c r="D2233" s="43" t="s">
        <v>724</v>
      </c>
      <c r="E2233" s="43" t="s">
        <v>85</v>
      </c>
      <c r="F2233" s="43" t="s">
        <v>86</v>
      </c>
      <c r="G2233">
        <v>540</v>
      </c>
      <c r="H2233">
        <v>540</v>
      </c>
      <c r="I2233" s="43" t="s">
        <v>997</v>
      </c>
      <c r="J2233" s="43" t="s">
        <v>1026</v>
      </c>
      <c r="K2233" s="43" t="s">
        <v>178</v>
      </c>
      <c r="L2233" s="43" t="str">
        <f>IF(AND(Home!$A$1&gt;=Leave[[#This Row],[Start Time]],Home!$A$1&lt;=Leave[[#This Row],[End Time]]),"Aplica","No Aplica")</f>
        <v>No Aplica</v>
      </c>
      <c r="M2233" s="43" t="str">
        <f>IF(AND(Home!$A$1&gt;=Leave[[#This Row],[Start Time]],Home!$A$1&lt;=Leave[[#This Row],[End Time]]),Home!$A$1,"No Aplica")</f>
        <v>No Aplica</v>
      </c>
      <c r="N2233" s="43" t="str">
        <f>Leave[[#This Row],[User Code (Owning User) (Usuario)]]&amp;Leave[[#This Row],[fecha activa]]</f>
        <v>MIE202209067083No Aplica</v>
      </c>
    </row>
    <row r="2234" spans="1:14" x14ac:dyDescent="0.3">
      <c r="A2234" s="43" t="s">
        <v>471</v>
      </c>
      <c r="B2234" s="3">
        <v>45905</v>
      </c>
      <c r="C2234" s="3">
        <v>45905</v>
      </c>
      <c r="D2234" s="43" t="s">
        <v>3151</v>
      </c>
      <c r="E2234" s="43" t="s">
        <v>85</v>
      </c>
      <c r="F2234" s="43" t="s">
        <v>86</v>
      </c>
      <c r="G2234">
        <v>300</v>
      </c>
      <c r="H2234">
        <v>300</v>
      </c>
      <c r="I2234" s="43" t="s">
        <v>997</v>
      </c>
      <c r="J2234" s="43" t="s">
        <v>1026</v>
      </c>
      <c r="K2234" s="43" t="s">
        <v>178</v>
      </c>
      <c r="L2234" s="43" t="str">
        <f>IF(AND(Home!$A$1&gt;=Leave[[#This Row],[Start Time]],Home!$A$1&lt;=Leave[[#This Row],[End Time]]),"Aplica","No Aplica")</f>
        <v>No Aplica</v>
      </c>
      <c r="M2234" s="43" t="str">
        <f>IF(AND(Home!$A$1&gt;=Leave[[#This Row],[Start Time]],Home!$A$1&lt;=Leave[[#This Row],[End Time]]),Home!$A$1,"No Aplica")</f>
        <v>No Aplica</v>
      </c>
      <c r="N2234" s="43" t="str">
        <f>Leave[[#This Row],[User Code (Owning User) (Usuario)]]&amp;Leave[[#This Row],[fecha activa]]</f>
        <v>MIE202209067083No Aplica</v>
      </c>
    </row>
    <row r="2235" spans="1:14" x14ac:dyDescent="0.3">
      <c r="A2235" s="43" t="s">
        <v>471</v>
      </c>
      <c r="B2235" s="3">
        <v>45904</v>
      </c>
      <c r="C2235" s="3">
        <v>45904</v>
      </c>
      <c r="D2235" s="43" t="s">
        <v>3152</v>
      </c>
      <c r="E2235" s="43" t="s">
        <v>85</v>
      </c>
      <c r="F2235" s="43" t="s">
        <v>86</v>
      </c>
      <c r="G2235">
        <v>660</v>
      </c>
      <c r="H2235">
        <v>540</v>
      </c>
      <c r="I2235" s="43" t="s">
        <v>997</v>
      </c>
      <c r="J2235" s="43" t="s">
        <v>1026</v>
      </c>
      <c r="K2235" s="43" t="s">
        <v>178</v>
      </c>
      <c r="L2235" s="43" t="str">
        <f>IF(AND(Home!$A$1&gt;=Leave[[#This Row],[Start Time]],Home!$A$1&lt;=Leave[[#This Row],[End Time]]),"Aplica","No Aplica")</f>
        <v>No Aplica</v>
      </c>
      <c r="M2235" s="43" t="str">
        <f>IF(AND(Home!$A$1&gt;=Leave[[#This Row],[Start Time]],Home!$A$1&lt;=Leave[[#This Row],[End Time]]),Home!$A$1,"No Aplica")</f>
        <v>No Aplica</v>
      </c>
      <c r="N2235" s="43" t="str">
        <f>Leave[[#This Row],[User Code (Owning User) (Usuario)]]&amp;Leave[[#This Row],[fecha activa]]</f>
        <v>MIE202209067083No Aplica</v>
      </c>
    </row>
    <row r="2236" spans="1:14" x14ac:dyDescent="0.3">
      <c r="A2236" s="43" t="s">
        <v>465</v>
      </c>
      <c r="B2236" s="3">
        <v>45914</v>
      </c>
      <c r="C2236" s="3">
        <v>45914</v>
      </c>
      <c r="D2236" s="43" t="s">
        <v>2115</v>
      </c>
      <c r="E2236" s="43" t="s">
        <v>85</v>
      </c>
      <c r="F2236" s="43" t="s">
        <v>86</v>
      </c>
      <c r="G2236">
        <v>540</v>
      </c>
      <c r="H2236">
        <v>540</v>
      </c>
      <c r="I2236" s="43" t="s">
        <v>997</v>
      </c>
      <c r="J2236" s="43" t="s">
        <v>1026</v>
      </c>
      <c r="K2236" s="43" t="s">
        <v>178</v>
      </c>
      <c r="L2236" s="43" t="str">
        <f>IF(AND(Home!$A$1&gt;=Leave[[#This Row],[Start Time]],Home!$A$1&lt;=Leave[[#This Row],[End Time]]),"Aplica","No Aplica")</f>
        <v>No Aplica</v>
      </c>
      <c r="M2236" s="43" t="str">
        <f>IF(AND(Home!$A$1&gt;=Leave[[#This Row],[Start Time]],Home!$A$1&lt;=Leave[[#This Row],[End Time]]),Home!$A$1,"No Aplica")</f>
        <v>No Aplica</v>
      </c>
      <c r="N2236" s="43" t="str">
        <f>Leave[[#This Row],[User Code (Owning User) (Usuario)]]&amp;Leave[[#This Row],[fecha activa]]</f>
        <v>MIE202209067083No Aplica</v>
      </c>
    </row>
    <row r="2237" spans="1:14" x14ac:dyDescent="0.3">
      <c r="A2237" s="43" t="s">
        <v>471</v>
      </c>
      <c r="B2237" s="3">
        <v>45908</v>
      </c>
      <c r="C2237" s="3">
        <v>45908</v>
      </c>
      <c r="D2237" s="43" t="s">
        <v>724</v>
      </c>
      <c r="E2237" s="43" t="s">
        <v>85</v>
      </c>
      <c r="F2237" s="43" t="s">
        <v>86</v>
      </c>
      <c r="G2237">
        <v>540</v>
      </c>
      <c r="H2237">
        <v>540</v>
      </c>
      <c r="I2237" s="43" t="s">
        <v>997</v>
      </c>
      <c r="J2237" s="43" t="s">
        <v>1026</v>
      </c>
      <c r="K2237" s="43" t="s">
        <v>178</v>
      </c>
      <c r="L2237" s="43" t="str">
        <f>IF(AND(Home!$A$1&gt;=Leave[[#This Row],[Start Time]],Home!$A$1&lt;=Leave[[#This Row],[End Time]]),"Aplica","No Aplica")</f>
        <v>No Aplica</v>
      </c>
      <c r="M2237" s="43" t="str">
        <f>IF(AND(Home!$A$1&gt;=Leave[[#This Row],[Start Time]],Home!$A$1&lt;=Leave[[#This Row],[End Time]]),Home!$A$1,"No Aplica")</f>
        <v>No Aplica</v>
      </c>
      <c r="N2237" s="43" t="str">
        <f>Leave[[#This Row],[User Code (Owning User) (Usuario)]]&amp;Leave[[#This Row],[fecha activa]]</f>
        <v>MIE202209067083No Aplica</v>
      </c>
    </row>
    <row r="2238" spans="1:14" x14ac:dyDescent="0.3">
      <c r="A2238" s="43" t="s">
        <v>465</v>
      </c>
      <c r="B2238" s="3">
        <v>45907</v>
      </c>
      <c r="C2238" s="3">
        <v>45907</v>
      </c>
      <c r="D2238" s="43" t="s">
        <v>2115</v>
      </c>
      <c r="E2238" s="43" t="s">
        <v>85</v>
      </c>
      <c r="F2238" s="43" t="s">
        <v>86</v>
      </c>
      <c r="G2238">
        <v>540</v>
      </c>
      <c r="H2238">
        <v>540</v>
      </c>
      <c r="I2238" s="43" t="s">
        <v>997</v>
      </c>
      <c r="J2238" s="43" t="s">
        <v>1026</v>
      </c>
      <c r="K2238" s="43" t="s">
        <v>178</v>
      </c>
      <c r="L2238" s="43" t="str">
        <f>IF(AND(Home!$A$1&gt;=Leave[[#This Row],[Start Time]],Home!$A$1&lt;=Leave[[#This Row],[End Time]]),"Aplica","No Aplica")</f>
        <v>No Aplica</v>
      </c>
      <c r="M2238" s="43" t="str">
        <f>IF(AND(Home!$A$1&gt;=Leave[[#This Row],[Start Time]],Home!$A$1&lt;=Leave[[#This Row],[End Time]]),Home!$A$1,"No Aplica")</f>
        <v>No Aplica</v>
      </c>
      <c r="N2238" s="43" t="str">
        <f>Leave[[#This Row],[User Code (Owning User) (Usuario)]]&amp;Leave[[#This Row],[fecha activa]]</f>
        <v>MIE202209067083No Aplica</v>
      </c>
    </row>
    <row r="2239" spans="1:14" x14ac:dyDescent="0.3">
      <c r="A2239" s="43" t="s">
        <v>471</v>
      </c>
      <c r="B2239" s="3">
        <v>45901</v>
      </c>
      <c r="C2239" s="3">
        <v>45901</v>
      </c>
      <c r="D2239" s="43" t="s">
        <v>724</v>
      </c>
      <c r="E2239" s="43" t="s">
        <v>85</v>
      </c>
      <c r="F2239" s="43" t="s">
        <v>86</v>
      </c>
      <c r="G2239">
        <v>540</v>
      </c>
      <c r="H2239">
        <v>540</v>
      </c>
      <c r="I2239" s="43" t="s">
        <v>997</v>
      </c>
      <c r="J2239" s="43" t="s">
        <v>1026</v>
      </c>
      <c r="K2239" s="43" t="s">
        <v>178</v>
      </c>
      <c r="L2239" s="43" t="str">
        <f>IF(AND(Home!$A$1&gt;=Leave[[#This Row],[Start Time]],Home!$A$1&lt;=Leave[[#This Row],[End Time]]),"Aplica","No Aplica")</f>
        <v>No Aplica</v>
      </c>
      <c r="M2239" s="43" t="str">
        <f>IF(AND(Home!$A$1&gt;=Leave[[#This Row],[Start Time]],Home!$A$1&lt;=Leave[[#This Row],[End Time]]),Home!$A$1,"No Aplica")</f>
        <v>No Aplica</v>
      </c>
      <c r="N2239" s="43" t="str">
        <f>Leave[[#This Row],[User Code (Owning User) (Usuario)]]&amp;Leave[[#This Row],[fecha activa]]</f>
        <v>MIE202209067083No Aplica</v>
      </c>
    </row>
    <row r="2240" spans="1:14" x14ac:dyDescent="0.3">
      <c r="A2240" s="43" t="s">
        <v>468</v>
      </c>
      <c r="B2240" s="3">
        <v>45924</v>
      </c>
      <c r="C2240" s="3">
        <v>45924</v>
      </c>
      <c r="D2240" s="43" t="s">
        <v>469</v>
      </c>
      <c r="E2240" s="43" t="s">
        <v>2523</v>
      </c>
      <c r="F2240" s="43" t="s">
        <v>2525</v>
      </c>
      <c r="G2240">
        <v>540</v>
      </c>
      <c r="H2240">
        <v>540</v>
      </c>
      <c r="I2240" s="43" t="s">
        <v>2524</v>
      </c>
      <c r="J2240" s="43" t="s">
        <v>1045</v>
      </c>
      <c r="K2240" s="43" t="s">
        <v>177</v>
      </c>
      <c r="L2240" s="43" t="str">
        <f>IF(AND(Home!$A$1&gt;=Leave[[#This Row],[Start Time]],Home!$A$1&lt;=Leave[[#This Row],[End Time]]),"Aplica","No Aplica")</f>
        <v>No Aplica</v>
      </c>
      <c r="M2240" s="43" t="str">
        <f>IF(AND(Home!$A$1&gt;=Leave[[#This Row],[Start Time]],Home!$A$1&lt;=Leave[[#This Row],[End Time]]),Home!$A$1,"No Aplica")</f>
        <v>No Aplica</v>
      </c>
      <c r="N2240" s="43" t="str">
        <f>Leave[[#This Row],[User Code (Owning User) (Usuario)]]&amp;Leave[[#This Row],[fecha activa]]</f>
        <v>MIE2025260824199No Aplica</v>
      </c>
    </row>
    <row r="2241" spans="1:14" x14ac:dyDescent="0.3">
      <c r="A2241" s="43" t="s">
        <v>465</v>
      </c>
      <c r="B2241" s="3">
        <v>45925</v>
      </c>
      <c r="C2241" s="3">
        <v>45925</v>
      </c>
      <c r="D2241" s="43" t="s">
        <v>642</v>
      </c>
      <c r="E2241" s="43" t="s">
        <v>2523</v>
      </c>
      <c r="F2241" s="43" t="s">
        <v>2525</v>
      </c>
      <c r="G2241">
        <v>120</v>
      </c>
      <c r="H2241">
        <v>120</v>
      </c>
      <c r="I2241" s="43" t="s">
        <v>2524</v>
      </c>
      <c r="J2241" s="43" t="s">
        <v>1045</v>
      </c>
      <c r="K2241" s="43" t="s">
        <v>177</v>
      </c>
      <c r="L2241" s="43" t="str">
        <f>IF(AND(Home!$A$1&gt;=Leave[[#This Row],[Start Time]],Home!$A$1&lt;=Leave[[#This Row],[End Time]]),"Aplica","No Aplica")</f>
        <v>No Aplica</v>
      </c>
      <c r="M2241" s="43" t="str">
        <f>IF(AND(Home!$A$1&gt;=Leave[[#This Row],[Start Time]],Home!$A$1&lt;=Leave[[#This Row],[End Time]]),Home!$A$1,"No Aplica")</f>
        <v>No Aplica</v>
      </c>
      <c r="N2241" s="43" t="str">
        <f>Leave[[#This Row],[User Code (Owning User) (Usuario)]]&amp;Leave[[#This Row],[fecha activa]]</f>
        <v>MIE2025260824199No Aplica</v>
      </c>
    </row>
    <row r="2242" spans="1:14" x14ac:dyDescent="0.3">
      <c r="A2242" s="43" t="s">
        <v>465</v>
      </c>
      <c r="B2242" s="3">
        <v>45923</v>
      </c>
      <c r="C2242" s="3">
        <v>45923</v>
      </c>
      <c r="D2242" s="43" t="s">
        <v>469</v>
      </c>
      <c r="E2242" s="43" t="s">
        <v>2523</v>
      </c>
      <c r="F2242" s="43" t="s">
        <v>2525</v>
      </c>
      <c r="G2242">
        <v>540</v>
      </c>
      <c r="H2242">
        <v>540</v>
      </c>
      <c r="I2242" s="43" t="s">
        <v>2524</v>
      </c>
      <c r="J2242" s="43" t="s">
        <v>1045</v>
      </c>
      <c r="K2242" s="43" t="s">
        <v>177</v>
      </c>
      <c r="L2242" s="43" t="str">
        <f>IF(AND(Home!$A$1&gt;=Leave[[#This Row],[Start Time]],Home!$A$1&lt;=Leave[[#This Row],[End Time]]),"Aplica","No Aplica")</f>
        <v>No Aplica</v>
      </c>
      <c r="M2242" s="43" t="str">
        <f>IF(AND(Home!$A$1&gt;=Leave[[#This Row],[Start Time]],Home!$A$1&lt;=Leave[[#This Row],[End Time]]),Home!$A$1,"No Aplica")</f>
        <v>No Aplica</v>
      </c>
      <c r="N2242" s="43" t="str">
        <f>Leave[[#This Row],[User Code (Owning User) (Usuario)]]&amp;Leave[[#This Row],[fecha activa]]</f>
        <v>MIE2025260824199No Aplica</v>
      </c>
    </row>
    <row r="2243" spans="1:14" x14ac:dyDescent="0.3">
      <c r="A2243" s="43" t="s">
        <v>465</v>
      </c>
      <c r="B2243" s="3">
        <v>45917</v>
      </c>
      <c r="C2243" s="3">
        <v>45917</v>
      </c>
      <c r="D2243" s="43" t="s">
        <v>2662</v>
      </c>
      <c r="E2243" s="43" t="s">
        <v>2523</v>
      </c>
      <c r="F2243" s="43" t="s">
        <v>2525</v>
      </c>
      <c r="G2243">
        <v>180</v>
      </c>
      <c r="H2243">
        <v>180</v>
      </c>
      <c r="I2243" s="43" t="s">
        <v>2524</v>
      </c>
      <c r="J2243" s="43" t="s">
        <v>1045</v>
      </c>
      <c r="K2243" s="43" t="s">
        <v>177</v>
      </c>
      <c r="L2243" s="43" t="str">
        <f>IF(AND(Home!$A$1&gt;=Leave[[#This Row],[Start Time]],Home!$A$1&lt;=Leave[[#This Row],[End Time]]),"Aplica","No Aplica")</f>
        <v>No Aplica</v>
      </c>
      <c r="M2243" s="43" t="str">
        <f>IF(AND(Home!$A$1&gt;=Leave[[#This Row],[Start Time]],Home!$A$1&lt;=Leave[[#This Row],[End Time]]),Home!$A$1,"No Aplica")</f>
        <v>No Aplica</v>
      </c>
      <c r="N2243" s="43" t="str">
        <f>Leave[[#This Row],[User Code (Owning User) (Usuario)]]&amp;Leave[[#This Row],[fecha activa]]</f>
        <v>MIE2025260824199No Aplica</v>
      </c>
    </row>
    <row r="2244" spans="1:14" x14ac:dyDescent="0.3">
      <c r="A2244" s="43" t="s">
        <v>465</v>
      </c>
      <c r="B2244" s="3">
        <v>45915</v>
      </c>
      <c r="C2244" s="3">
        <v>45915</v>
      </c>
      <c r="D2244" s="43" t="s">
        <v>3272</v>
      </c>
      <c r="E2244" s="43" t="s">
        <v>2523</v>
      </c>
      <c r="F2244" s="43" t="s">
        <v>2525</v>
      </c>
      <c r="G2244">
        <v>180</v>
      </c>
      <c r="H2244">
        <v>180</v>
      </c>
      <c r="I2244" s="43" t="s">
        <v>2524</v>
      </c>
      <c r="J2244" s="43" t="s">
        <v>1045</v>
      </c>
      <c r="K2244" s="43" t="s">
        <v>177</v>
      </c>
      <c r="L2244" s="43" t="str">
        <f>IF(AND(Home!$A$1&gt;=Leave[[#This Row],[Start Time]],Home!$A$1&lt;=Leave[[#This Row],[End Time]]),"Aplica","No Aplica")</f>
        <v>No Aplica</v>
      </c>
      <c r="M2244" s="43" t="str">
        <f>IF(AND(Home!$A$1&gt;=Leave[[#This Row],[Start Time]],Home!$A$1&lt;=Leave[[#This Row],[End Time]]),Home!$A$1,"No Aplica")</f>
        <v>No Aplica</v>
      </c>
      <c r="N2244" s="43" t="str">
        <f>Leave[[#This Row],[User Code (Owning User) (Usuario)]]&amp;Leave[[#This Row],[fecha activa]]</f>
        <v>MIE2025260824199No Aplica</v>
      </c>
    </row>
    <row r="2245" spans="1:14" x14ac:dyDescent="0.3">
      <c r="A2245" s="43" t="s">
        <v>465</v>
      </c>
      <c r="B2245" s="3">
        <v>45916</v>
      </c>
      <c r="C2245" s="3">
        <v>45916</v>
      </c>
      <c r="D2245" s="43" t="s">
        <v>474</v>
      </c>
      <c r="E2245" s="43" t="s">
        <v>2523</v>
      </c>
      <c r="F2245" s="43" t="s">
        <v>2525</v>
      </c>
      <c r="G2245">
        <v>540</v>
      </c>
      <c r="H2245">
        <v>540</v>
      </c>
      <c r="I2245" s="43" t="s">
        <v>2524</v>
      </c>
      <c r="J2245" s="43" t="s">
        <v>1045</v>
      </c>
      <c r="K2245" s="43" t="s">
        <v>177</v>
      </c>
      <c r="L2245" s="43" t="str">
        <f>IF(AND(Home!$A$1&gt;=Leave[[#This Row],[Start Time]],Home!$A$1&lt;=Leave[[#This Row],[End Time]]),"Aplica","No Aplica")</f>
        <v>No Aplica</v>
      </c>
      <c r="M2245" s="43" t="str">
        <f>IF(AND(Home!$A$1&gt;=Leave[[#This Row],[Start Time]],Home!$A$1&lt;=Leave[[#This Row],[End Time]]),Home!$A$1,"No Aplica")</f>
        <v>No Aplica</v>
      </c>
      <c r="N2245" s="43" t="str">
        <f>Leave[[#This Row],[User Code (Owning User) (Usuario)]]&amp;Leave[[#This Row],[fecha activa]]</f>
        <v>MIE2025260824199No Aplica</v>
      </c>
    </row>
    <row r="2246" spans="1:14" x14ac:dyDescent="0.3">
      <c r="A2246" s="43" t="s">
        <v>465</v>
      </c>
      <c r="B2246" s="3">
        <v>45911</v>
      </c>
      <c r="C2246" s="3">
        <v>45911</v>
      </c>
      <c r="D2246" s="43" t="s">
        <v>642</v>
      </c>
      <c r="E2246" s="43" t="s">
        <v>2523</v>
      </c>
      <c r="F2246" s="43" t="s">
        <v>2525</v>
      </c>
      <c r="G2246">
        <v>120</v>
      </c>
      <c r="H2246">
        <v>120</v>
      </c>
      <c r="I2246" s="43" t="s">
        <v>2524</v>
      </c>
      <c r="J2246" s="43" t="s">
        <v>1045</v>
      </c>
      <c r="K2246" s="43" t="s">
        <v>177</v>
      </c>
      <c r="L2246" s="43" t="str">
        <f>IF(AND(Home!$A$1&gt;=Leave[[#This Row],[Start Time]],Home!$A$1&lt;=Leave[[#This Row],[End Time]]),"Aplica","No Aplica")</f>
        <v>No Aplica</v>
      </c>
      <c r="M2246" s="43" t="str">
        <f>IF(AND(Home!$A$1&gt;=Leave[[#This Row],[Start Time]],Home!$A$1&lt;=Leave[[#This Row],[End Time]]),Home!$A$1,"No Aplica")</f>
        <v>No Aplica</v>
      </c>
      <c r="N2246" s="43" t="str">
        <f>Leave[[#This Row],[User Code (Owning User) (Usuario)]]&amp;Leave[[#This Row],[fecha activa]]</f>
        <v>MIE2025260824199No Aplica</v>
      </c>
    </row>
    <row r="2247" spans="1:14" x14ac:dyDescent="0.3">
      <c r="A2247" s="43" t="s">
        <v>465</v>
      </c>
      <c r="B2247" s="3">
        <v>45910</v>
      </c>
      <c r="C2247" s="3">
        <v>45910</v>
      </c>
      <c r="D2247" s="43" t="s">
        <v>642</v>
      </c>
      <c r="E2247" s="43" t="s">
        <v>2523</v>
      </c>
      <c r="F2247" s="43" t="s">
        <v>2525</v>
      </c>
      <c r="G2247">
        <v>120</v>
      </c>
      <c r="H2247">
        <v>120</v>
      </c>
      <c r="I2247" s="43" t="s">
        <v>2524</v>
      </c>
      <c r="J2247" s="43" t="s">
        <v>1045</v>
      </c>
      <c r="K2247" s="43" t="s">
        <v>177</v>
      </c>
      <c r="L2247" s="43" t="str">
        <f>IF(AND(Home!$A$1&gt;=Leave[[#This Row],[Start Time]],Home!$A$1&lt;=Leave[[#This Row],[End Time]]),"Aplica","No Aplica")</f>
        <v>No Aplica</v>
      </c>
      <c r="M2247" s="43" t="str">
        <f>IF(AND(Home!$A$1&gt;=Leave[[#This Row],[Start Time]],Home!$A$1&lt;=Leave[[#This Row],[End Time]]),Home!$A$1,"No Aplica")</f>
        <v>No Aplica</v>
      </c>
      <c r="N2247" s="43" t="str">
        <f>Leave[[#This Row],[User Code (Owning User) (Usuario)]]&amp;Leave[[#This Row],[fecha activa]]</f>
        <v>MIE2025260824199No Aplica</v>
      </c>
    </row>
    <row r="2248" spans="1:14" x14ac:dyDescent="0.3">
      <c r="A2248" s="43" t="s">
        <v>468</v>
      </c>
      <c r="B2248" s="3">
        <v>45908</v>
      </c>
      <c r="C2248" s="3">
        <v>45908</v>
      </c>
      <c r="D2248" s="43" t="s">
        <v>1595</v>
      </c>
      <c r="E2248" s="43" t="s">
        <v>2523</v>
      </c>
      <c r="F2248" s="43" t="s">
        <v>2525</v>
      </c>
      <c r="G2248">
        <v>540</v>
      </c>
      <c r="H2248">
        <v>540</v>
      </c>
      <c r="I2248" s="43" t="s">
        <v>2524</v>
      </c>
      <c r="J2248" s="43" t="s">
        <v>1045</v>
      </c>
      <c r="K2248" s="43" t="s">
        <v>177</v>
      </c>
      <c r="L2248" s="43" t="str">
        <f>IF(AND(Home!$A$1&gt;=Leave[[#This Row],[Start Time]],Home!$A$1&lt;=Leave[[#This Row],[End Time]]),"Aplica","No Aplica")</f>
        <v>No Aplica</v>
      </c>
      <c r="M2248" s="43" t="str">
        <f>IF(AND(Home!$A$1&gt;=Leave[[#This Row],[Start Time]],Home!$A$1&lt;=Leave[[#This Row],[End Time]]),Home!$A$1,"No Aplica")</f>
        <v>No Aplica</v>
      </c>
      <c r="N2248" s="43" t="str">
        <f>Leave[[#This Row],[User Code (Owning User) (Usuario)]]&amp;Leave[[#This Row],[fecha activa]]</f>
        <v>MIE2025260824199No Aplica</v>
      </c>
    </row>
    <row r="2249" spans="1:14" x14ac:dyDescent="0.3">
      <c r="A2249" s="43" t="s">
        <v>465</v>
      </c>
      <c r="B2249" s="3">
        <v>45904</v>
      </c>
      <c r="C2249" s="3">
        <v>45904</v>
      </c>
      <c r="D2249" s="43" t="s">
        <v>642</v>
      </c>
      <c r="E2249" s="43" t="s">
        <v>2523</v>
      </c>
      <c r="F2249" s="43" t="s">
        <v>2525</v>
      </c>
      <c r="G2249">
        <v>120</v>
      </c>
      <c r="H2249">
        <v>120</v>
      </c>
      <c r="I2249" s="43" t="s">
        <v>2524</v>
      </c>
      <c r="J2249" s="43" t="s">
        <v>1045</v>
      </c>
      <c r="K2249" s="43" t="s">
        <v>177</v>
      </c>
      <c r="L2249" s="43" t="str">
        <f>IF(AND(Home!$A$1&gt;=Leave[[#This Row],[Start Time]],Home!$A$1&lt;=Leave[[#This Row],[End Time]]),"Aplica","No Aplica")</f>
        <v>No Aplica</v>
      </c>
      <c r="M2249" s="43" t="str">
        <f>IF(AND(Home!$A$1&gt;=Leave[[#This Row],[Start Time]],Home!$A$1&lt;=Leave[[#This Row],[End Time]]),Home!$A$1,"No Aplica")</f>
        <v>No Aplica</v>
      </c>
      <c r="N2249" s="43" t="str">
        <f>Leave[[#This Row],[User Code (Owning User) (Usuario)]]&amp;Leave[[#This Row],[fecha activa]]</f>
        <v>MIE2025260824199No Aplica</v>
      </c>
    </row>
    <row r="2250" spans="1:14" x14ac:dyDescent="0.3">
      <c r="A2250" s="43" t="s">
        <v>465</v>
      </c>
      <c r="B2250" s="3">
        <v>45901</v>
      </c>
      <c r="C2250" s="3">
        <v>45901</v>
      </c>
      <c r="D2250" s="43" t="s">
        <v>655</v>
      </c>
      <c r="E2250" s="43" t="s">
        <v>2523</v>
      </c>
      <c r="F2250" s="43" t="s">
        <v>2525</v>
      </c>
      <c r="G2250">
        <v>120</v>
      </c>
      <c r="H2250">
        <v>120</v>
      </c>
      <c r="I2250" s="43" t="s">
        <v>2524</v>
      </c>
      <c r="J2250" s="43" t="s">
        <v>1045</v>
      </c>
      <c r="K2250" s="43" t="s">
        <v>177</v>
      </c>
      <c r="L2250" s="43" t="str">
        <f>IF(AND(Home!$A$1&gt;=Leave[[#This Row],[Start Time]],Home!$A$1&lt;=Leave[[#This Row],[End Time]]),"Aplica","No Aplica")</f>
        <v>No Aplica</v>
      </c>
      <c r="M2250" s="43" t="str">
        <f>IF(AND(Home!$A$1&gt;=Leave[[#This Row],[Start Time]],Home!$A$1&lt;=Leave[[#This Row],[End Time]]),Home!$A$1,"No Aplica")</f>
        <v>No Aplica</v>
      </c>
      <c r="N2250" s="43" t="str">
        <f>Leave[[#This Row],[User Code (Owning User) (Usuario)]]&amp;Leave[[#This Row],[fecha activa]]</f>
        <v>MIE2025260824199No Aplica</v>
      </c>
    </row>
    <row r="2251" spans="1:14" x14ac:dyDescent="0.3">
      <c r="A2251" s="43" t="s">
        <v>468</v>
      </c>
      <c r="B2251" s="3">
        <v>45903</v>
      </c>
      <c r="C2251" s="3">
        <v>45903</v>
      </c>
      <c r="D2251" s="43" t="s">
        <v>1595</v>
      </c>
      <c r="E2251" s="43" t="s">
        <v>2523</v>
      </c>
      <c r="F2251" s="43" t="s">
        <v>2525</v>
      </c>
      <c r="G2251">
        <v>540</v>
      </c>
      <c r="H2251">
        <v>540</v>
      </c>
      <c r="I2251" s="43" t="s">
        <v>2524</v>
      </c>
      <c r="J2251" s="43" t="s">
        <v>1045</v>
      </c>
      <c r="K2251" s="43" t="s">
        <v>177</v>
      </c>
      <c r="L2251" s="43" t="str">
        <f>IF(AND(Home!$A$1&gt;=Leave[[#This Row],[Start Time]],Home!$A$1&lt;=Leave[[#This Row],[End Time]]),"Aplica","No Aplica")</f>
        <v>No Aplica</v>
      </c>
      <c r="M2251" s="43" t="str">
        <f>IF(AND(Home!$A$1&gt;=Leave[[#This Row],[Start Time]],Home!$A$1&lt;=Leave[[#This Row],[End Time]]),Home!$A$1,"No Aplica")</f>
        <v>No Aplica</v>
      </c>
      <c r="N2251" s="43" t="str">
        <f>Leave[[#This Row],[User Code (Owning User) (Usuario)]]&amp;Leave[[#This Row],[fecha activa]]</f>
        <v>MIE2025260824199No Aplica</v>
      </c>
    </row>
    <row r="2252" spans="1:14" x14ac:dyDescent="0.3">
      <c r="A2252" s="43" t="s">
        <v>468</v>
      </c>
      <c r="B2252" s="3">
        <v>45915</v>
      </c>
      <c r="C2252" s="3">
        <v>45915</v>
      </c>
      <c r="D2252" s="43" t="s">
        <v>469</v>
      </c>
      <c r="E2252" s="43" t="s">
        <v>1811</v>
      </c>
      <c r="F2252" s="43" t="s">
        <v>1813</v>
      </c>
      <c r="G2252">
        <v>1380</v>
      </c>
      <c r="H2252">
        <v>540</v>
      </c>
      <c r="I2252" s="43" t="s">
        <v>1812</v>
      </c>
      <c r="J2252" s="43" t="s">
        <v>974</v>
      </c>
      <c r="K2252" s="43" t="s">
        <v>177</v>
      </c>
      <c r="L2252" s="43" t="str">
        <f>IF(AND(Home!$A$1&gt;=Leave[[#This Row],[Start Time]],Home!$A$1&lt;=Leave[[#This Row],[End Time]]),"Aplica","No Aplica")</f>
        <v>No Aplica</v>
      </c>
      <c r="M2252" s="43" t="str">
        <f>IF(AND(Home!$A$1&gt;=Leave[[#This Row],[Start Time]],Home!$A$1&lt;=Leave[[#This Row],[End Time]]),Home!$A$1,"No Aplica")</f>
        <v>No Aplica</v>
      </c>
      <c r="N2252" s="43" t="str">
        <f>Leave[[#This Row],[User Code (Owning User) (Usuario)]]&amp;Leave[[#This Row],[fecha activa]]</f>
        <v>MIE2025150523064No Aplica</v>
      </c>
    </row>
    <row r="2253" spans="1:14" x14ac:dyDescent="0.3">
      <c r="A2253" s="43" t="s">
        <v>468</v>
      </c>
      <c r="B2253" s="3">
        <v>45929</v>
      </c>
      <c r="C2253" s="3">
        <v>45929</v>
      </c>
      <c r="D2253" s="43" t="s">
        <v>469</v>
      </c>
      <c r="E2253" s="43" t="s">
        <v>1626</v>
      </c>
      <c r="F2253" s="43" t="s">
        <v>1628</v>
      </c>
      <c r="G2253">
        <v>0</v>
      </c>
      <c r="H2253">
        <v>0</v>
      </c>
      <c r="I2253" s="43" t="s">
        <v>1627</v>
      </c>
      <c r="J2253" s="43" t="s">
        <v>974</v>
      </c>
      <c r="K2253" s="43" t="s">
        <v>177</v>
      </c>
      <c r="L2253" s="43" t="str">
        <f>IF(AND(Home!$A$1&gt;=Leave[[#This Row],[Start Time]],Home!$A$1&lt;=Leave[[#This Row],[End Time]]),"Aplica","No Aplica")</f>
        <v>No Aplica</v>
      </c>
      <c r="M2253" s="43" t="str">
        <f>IF(AND(Home!$A$1&gt;=Leave[[#This Row],[Start Time]],Home!$A$1&lt;=Leave[[#This Row],[End Time]]),Home!$A$1,"No Aplica")</f>
        <v>No Aplica</v>
      </c>
      <c r="N2253" s="43" t="str">
        <f>Leave[[#This Row],[User Code (Owning User) (Usuario)]]&amp;Leave[[#This Row],[fecha activa]]</f>
        <v>MIE2025070422165No Aplica</v>
      </c>
    </row>
    <row r="2254" spans="1:14" x14ac:dyDescent="0.3">
      <c r="A2254" s="43" t="s">
        <v>468</v>
      </c>
      <c r="B2254" s="3">
        <v>45922</v>
      </c>
      <c r="C2254" s="3">
        <v>45922</v>
      </c>
      <c r="D2254" s="43" t="s">
        <v>469</v>
      </c>
      <c r="E2254" s="43" t="s">
        <v>1626</v>
      </c>
      <c r="F2254" s="43" t="s">
        <v>1628</v>
      </c>
      <c r="G2254">
        <v>0</v>
      </c>
      <c r="H2254">
        <v>0</v>
      </c>
      <c r="I2254" s="43" t="s">
        <v>1627</v>
      </c>
      <c r="J2254" s="43" t="s">
        <v>974</v>
      </c>
      <c r="K2254" s="43" t="s">
        <v>177</v>
      </c>
      <c r="L2254" s="43" t="str">
        <f>IF(AND(Home!$A$1&gt;=Leave[[#This Row],[Start Time]],Home!$A$1&lt;=Leave[[#This Row],[End Time]]),"Aplica","No Aplica")</f>
        <v>Aplica</v>
      </c>
      <c r="M2254" s="43">
        <f>IF(AND(Home!$A$1&gt;=Leave[[#This Row],[Start Time]],Home!$A$1&lt;=Leave[[#This Row],[End Time]]),Home!$A$1,"No Aplica")</f>
        <v>45922</v>
      </c>
      <c r="N2254" s="43" t="str">
        <f>Leave[[#This Row],[User Code (Owning User) (Usuario)]]&amp;Leave[[#This Row],[fecha activa]]</f>
        <v>MIE202507042216545922</v>
      </c>
    </row>
    <row r="2255" spans="1:14" x14ac:dyDescent="0.3">
      <c r="A2255" s="43" t="s">
        <v>468</v>
      </c>
      <c r="B2255" s="3">
        <v>45915</v>
      </c>
      <c r="C2255" s="3">
        <v>45915</v>
      </c>
      <c r="D2255" s="43" t="s">
        <v>469</v>
      </c>
      <c r="E2255" s="43" t="s">
        <v>1626</v>
      </c>
      <c r="F2255" s="43" t="s">
        <v>1628</v>
      </c>
      <c r="G2255">
        <v>0</v>
      </c>
      <c r="H2255">
        <v>0</v>
      </c>
      <c r="I2255" s="43" t="s">
        <v>1627</v>
      </c>
      <c r="J2255" s="43" t="s">
        <v>974</v>
      </c>
      <c r="K2255" s="43" t="s">
        <v>177</v>
      </c>
      <c r="L2255" s="43" t="str">
        <f>IF(AND(Home!$A$1&gt;=Leave[[#This Row],[Start Time]],Home!$A$1&lt;=Leave[[#This Row],[End Time]]),"Aplica","No Aplica")</f>
        <v>No Aplica</v>
      </c>
      <c r="M2255" s="43" t="str">
        <f>IF(AND(Home!$A$1&gt;=Leave[[#This Row],[Start Time]],Home!$A$1&lt;=Leave[[#This Row],[End Time]]),Home!$A$1,"No Aplica")</f>
        <v>No Aplica</v>
      </c>
      <c r="N2255" s="43" t="str">
        <f>Leave[[#This Row],[User Code (Owning User) (Usuario)]]&amp;Leave[[#This Row],[fecha activa]]</f>
        <v>MIE2025070422165No Aplica</v>
      </c>
    </row>
    <row r="2256" spans="1:14" x14ac:dyDescent="0.3">
      <c r="A2256" s="43" t="s">
        <v>468</v>
      </c>
      <c r="B2256" s="3">
        <v>45908</v>
      </c>
      <c r="C2256" s="3">
        <v>45908</v>
      </c>
      <c r="D2256" s="43" t="s">
        <v>469</v>
      </c>
      <c r="E2256" s="43" t="s">
        <v>1626</v>
      </c>
      <c r="F2256" s="43" t="s">
        <v>1628</v>
      </c>
      <c r="G2256">
        <v>0</v>
      </c>
      <c r="H2256">
        <v>0</v>
      </c>
      <c r="I2256" s="43" t="s">
        <v>1627</v>
      </c>
      <c r="J2256" s="43" t="s">
        <v>974</v>
      </c>
      <c r="K2256" s="43" t="s">
        <v>177</v>
      </c>
      <c r="L2256" s="43" t="str">
        <f>IF(AND(Home!$A$1&gt;=Leave[[#This Row],[Start Time]],Home!$A$1&lt;=Leave[[#This Row],[End Time]]),"Aplica","No Aplica")</f>
        <v>No Aplica</v>
      </c>
      <c r="M2256" s="43" t="str">
        <f>IF(AND(Home!$A$1&gt;=Leave[[#This Row],[Start Time]],Home!$A$1&lt;=Leave[[#This Row],[End Time]]),Home!$A$1,"No Aplica")</f>
        <v>No Aplica</v>
      </c>
      <c r="N2256" s="43" t="str">
        <f>Leave[[#This Row],[User Code (Owning User) (Usuario)]]&amp;Leave[[#This Row],[fecha activa]]</f>
        <v>MIE2025070422165No Aplica</v>
      </c>
    </row>
    <row r="2257" spans="1:14" x14ac:dyDescent="0.3">
      <c r="A2257" s="43" t="s">
        <v>465</v>
      </c>
      <c r="B2257" s="3">
        <v>45926</v>
      </c>
      <c r="C2257" s="3">
        <v>45926</v>
      </c>
      <c r="D2257" s="43" t="s">
        <v>670</v>
      </c>
      <c r="E2257" s="43" t="s">
        <v>48</v>
      </c>
      <c r="F2257" s="43" t="s">
        <v>49</v>
      </c>
      <c r="G2257">
        <v>60</v>
      </c>
      <c r="H2257">
        <v>60</v>
      </c>
      <c r="I2257" s="43" t="s">
        <v>1243</v>
      </c>
      <c r="J2257" s="43" t="s">
        <v>1503</v>
      </c>
      <c r="K2257" s="43" t="s">
        <v>177</v>
      </c>
      <c r="L2257" s="43" t="str">
        <f>IF(AND(Home!$A$1&gt;=Leave[[#This Row],[Start Time]],Home!$A$1&lt;=Leave[[#This Row],[End Time]]),"Aplica","No Aplica")</f>
        <v>No Aplica</v>
      </c>
      <c r="M2257" s="43" t="str">
        <f>IF(AND(Home!$A$1&gt;=Leave[[#This Row],[Start Time]],Home!$A$1&lt;=Leave[[#This Row],[End Time]]),Home!$A$1,"No Aplica")</f>
        <v>No Aplica</v>
      </c>
      <c r="N2257" s="43" t="str">
        <f>Leave[[#This Row],[User Code (Owning User) (Usuario)]]&amp;Leave[[#This Row],[fecha activa]]</f>
        <v>MIE202214109041No Aplica</v>
      </c>
    </row>
    <row r="2258" spans="1:14" x14ac:dyDescent="0.3">
      <c r="A2258" s="43" t="s">
        <v>465</v>
      </c>
      <c r="B2258" s="3">
        <v>45925</v>
      </c>
      <c r="C2258" s="3">
        <v>45925</v>
      </c>
      <c r="D2258" s="43" t="s">
        <v>670</v>
      </c>
      <c r="E2258" s="43" t="s">
        <v>48</v>
      </c>
      <c r="F2258" s="43" t="s">
        <v>49</v>
      </c>
      <c r="G2258">
        <v>60</v>
      </c>
      <c r="H2258">
        <v>60</v>
      </c>
      <c r="I2258" s="43" t="s">
        <v>1243</v>
      </c>
      <c r="J2258" s="43" t="s">
        <v>1503</v>
      </c>
      <c r="K2258" s="43" t="s">
        <v>177</v>
      </c>
      <c r="L2258" s="43" t="str">
        <f>IF(AND(Home!$A$1&gt;=Leave[[#This Row],[Start Time]],Home!$A$1&lt;=Leave[[#This Row],[End Time]]),"Aplica","No Aplica")</f>
        <v>No Aplica</v>
      </c>
      <c r="M2258" s="43" t="str">
        <f>IF(AND(Home!$A$1&gt;=Leave[[#This Row],[Start Time]],Home!$A$1&lt;=Leave[[#This Row],[End Time]]),Home!$A$1,"No Aplica")</f>
        <v>No Aplica</v>
      </c>
      <c r="N2258" s="43" t="str">
        <f>Leave[[#This Row],[User Code (Owning User) (Usuario)]]&amp;Leave[[#This Row],[fecha activa]]</f>
        <v>MIE202214109041No Aplica</v>
      </c>
    </row>
    <row r="2259" spans="1:14" x14ac:dyDescent="0.3">
      <c r="A2259" s="43" t="s">
        <v>468</v>
      </c>
      <c r="B2259" s="3">
        <v>45924</v>
      </c>
      <c r="C2259" s="3">
        <v>45924</v>
      </c>
      <c r="D2259" s="43" t="s">
        <v>2279</v>
      </c>
      <c r="E2259" s="43" t="s">
        <v>48</v>
      </c>
      <c r="F2259" s="43" t="s">
        <v>49</v>
      </c>
      <c r="G2259">
        <v>540</v>
      </c>
      <c r="H2259">
        <v>540</v>
      </c>
      <c r="I2259" s="43" t="s">
        <v>1243</v>
      </c>
      <c r="J2259" s="43" t="s">
        <v>1503</v>
      </c>
      <c r="K2259" s="43" t="s">
        <v>177</v>
      </c>
      <c r="L2259" s="43" t="str">
        <f>IF(AND(Home!$A$1&gt;=Leave[[#This Row],[Start Time]],Home!$A$1&lt;=Leave[[#This Row],[End Time]]),"Aplica","No Aplica")</f>
        <v>No Aplica</v>
      </c>
      <c r="M2259" s="43" t="str">
        <f>IF(AND(Home!$A$1&gt;=Leave[[#This Row],[Start Time]],Home!$A$1&lt;=Leave[[#This Row],[End Time]]),Home!$A$1,"No Aplica")</f>
        <v>No Aplica</v>
      </c>
      <c r="N2259" s="43" t="str">
        <f>Leave[[#This Row],[User Code (Owning User) (Usuario)]]&amp;Leave[[#This Row],[fecha activa]]</f>
        <v>MIE202214109041No Aplica</v>
      </c>
    </row>
    <row r="2260" spans="1:14" x14ac:dyDescent="0.3">
      <c r="A2260" s="43" t="s">
        <v>465</v>
      </c>
      <c r="B2260" s="3">
        <v>45923</v>
      </c>
      <c r="C2260" s="3">
        <v>45923</v>
      </c>
      <c r="D2260" s="43" t="s">
        <v>670</v>
      </c>
      <c r="E2260" s="43" t="s">
        <v>48</v>
      </c>
      <c r="F2260" s="43" t="s">
        <v>49</v>
      </c>
      <c r="G2260">
        <v>60</v>
      </c>
      <c r="H2260">
        <v>60</v>
      </c>
      <c r="I2260" s="43" t="s">
        <v>1243</v>
      </c>
      <c r="J2260" s="43" t="s">
        <v>1503</v>
      </c>
      <c r="K2260" s="43" t="s">
        <v>177</v>
      </c>
      <c r="L2260" s="43" t="str">
        <f>IF(AND(Home!$A$1&gt;=Leave[[#This Row],[Start Time]],Home!$A$1&lt;=Leave[[#This Row],[End Time]]),"Aplica","No Aplica")</f>
        <v>No Aplica</v>
      </c>
      <c r="M2260" s="43" t="str">
        <f>IF(AND(Home!$A$1&gt;=Leave[[#This Row],[Start Time]],Home!$A$1&lt;=Leave[[#This Row],[End Time]]),Home!$A$1,"No Aplica")</f>
        <v>No Aplica</v>
      </c>
      <c r="N2260" s="43" t="str">
        <f>Leave[[#This Row],[User Code (Owning User) (Usuario)]]&amp;Leave[[#This Row],[fecha activa]]</f>
        <v>MIE202214109041No Aplica</v>
      </c>
    </row>
    <row r="2261" spans="1:14" x14ac:dyDescent="0.3">
      <c r="A2261" s="43" t="s">
        <v>465</v>
      </c>
      <c r="B2261" s="3">
        <v>45922</v>
      </c>
      <c r="C2261" s="3">
        <v>45922</v>
      </c>
      <c r="D2261" s="43" t="s">
        <v>670</v>
      </c>
      <c r="E2261" s="43" t="s">
        <v>48</v>
      </c>
      <c r="F2261" s="43" t="s">
        <v>49</v>
      </c>
      <c r="G2261">
        <v>60</v>
      </c>
      <c r="H2261">
        <v>60</v>
      </c>
      <c r="I2261" s="43" t="s">
        <v>1243</v>
      </c>
      <c r="J2261" s="43" t="s">
        <v>1503</v>
      </c>
      <c r="K2261" s="43" t="s">
        <v>177</v>
      </c>
      <c r="L2261" s="43" t="str">
        <f>IF(AND(Home!$A$1&gt;=Leave[[#This Row],[Start Time]],Home!$A$1&lt;=Leave[[#This Row],[End Time]]),"Aplica","No Aplica")</f>
        <v>Aplica</v>
      </c>
      <c r="M2261" s="43">
        <f>IF(AND(Home!$A$1&gt;=Leave[[#This Row],[Start Time]],Home!$A$1&lt;=Leave[[#This Row],[End Time]]),Home!$A$1,"No Aplica")</f>
        <v>45922</v>
      </c>
      <c r="N2261" s="43" t="str">
        <f>Leave[[#This Row],[User Code (Owning User) (Usuario)]]&amp;Leave[[#This Row],[fecha activa]]</f>
        <v>MIE20221410904145922</v>
      </c>
    </row>
    <row r="2262" spans="1:14" x14ac:dyDescent="0.3">
      <c r="A2262" s="43" t="s">
        <v>465</v>
      </c>
      <c r="B2262" s="3">
        <v>45919</v>
      </c>
      <c r="C2262" s="3">
        <v>45919</v>
      </c>
      <c r="D2262" s="43" t="s">
        <v>670</v>
      </c>
      <c r="E2262" s="43" t="s">
        <v>48</v>
      </c>
      <c r="F2262" s="43" t="s">
        <v>49</v>
      </c>
      <c r="G2262">
        <v>60</v>
      </c>
      <c r="H2262">
        <v>60</v>
      </c>
      <c r="I2262" s="43" t="s">
        <v>1243</v>
      </c>
      <c r="J2262" s="43" t="s">
        <v>1503</v>
      </c>
      <c r="K2262" s="43" t="s">
        <v>177</v>
      </c>
      <c r="L2262" s="43" t="str">
        <f>IF(AND(Home!$A$1&gt;=Leave[[#This Row],[Start Time]],Home!$A$1&lt;=Leave[[#This Row],[End Time]]),"Aplica","No Aplica")</f>
        <v>No Aplica</v>
      </c>
      <c r="M2262" s="43" t="str">
        <f>IF(AND(Home!$A$1&gt;=Leave[[#This Row],[Start Time]],Home!$A$1&lt;=Leave[[#This Row],[End Time]]),Home!$A$1,"No Aplica")</f>
        <v>No Aplica</v>
      </c>
      <c r="N2262" s="43" t="str">
        <f>Leave[[#This Row],[User Code (Owning User) (Usuario)]]&amp;Leave[[#This Row],[fecha activa]]</f>
        <v>MIE202214109041No Aplica</v>
      </c>
    </row>
    <row r="2263" spans="1:14" x14ac:dyDescent="0.3">
      <c r="A2263" s="43" t="s">
        <v>465</v>
      </c>
      <c r="B2263" s="3">
        <v>45918</v>
      </c>
      <c r="C2263" s="3">
        <v>45918</v>
      </c>
      <c r="D2263" s="43" t="s">
        <v>670</v>
      </c>
      <c r="E2263" s="43" t="s">
        <v>48</v>
      </c>
      <c r="F2263" s="43" t="s">
        <v>49</v>
      </c>
      <c r="G2263">
        <v>60</v>
      </c>
      <c r="H2263">
        <v>60</v>
      </c>
      <c r="I2263" s="43" t="s">
        <v>1243</v>
      </c>
      <c r="J2263" s="43" t="s">
        <v>1503</v>
      </c>
      <c r="K2263" s="43" t="s">
        <v>177</v>
      </c>
      <c r="L2263" s="43" t="str">
        <f>IF(AND(Home!$A$1&gt;=Leave[[#This Row],[Start Time]],Home!$A$1&lt;=Leave[[#This Row],[End Time]]),"Aplica","No Aplica")</f>
        <v>No Aplica</v>
      </c>
      <c r="M2263" s="43" t="str">
        <f>IF(AND(Home!$A$1&gt;=Leave[[#This Row],[Start Time]],Home!$A$1&lt;=Leave[[#This Row],[End Time]]),Home!$A$1,"No Aplica")</f>
        <v>No Aplica</v>
      </c>
      <c r="N2263" s="43" t="str">
        <f>Leave[[#This Row],[User Code (Owning User) (Usuario)]]&amp;Leave[[#This Row],[fecha activa]]</f>
        <v>MIE202214109041No Aplica</v>
      </c>
    </row>
    <row r="2264" spans="1:14" x14ac:dyDescent="0.3">
      <c r="A2264" s="43" t="s">
        <v>468</v>
      </c>
      <c r="B2264" s="3">
        <v>45917</v>
      </c>
      <c r="C2264" s="3">
        <v>45917</v>
      </c>
      <c r="D2264" s="43" t="s">
        <v>2267</v>
      </c>
      <c r="E2264" s="43" t="s">
        <v>48</v>
      </c>
      <c r="F2264" s="43" t="s">
        <v>49</v>
      </c>
      <c r="G2264">
        <v>540</v>
      </c>
      <c r="H2264">
        <v>540</v>
      </c>
      <c r="I2264" s="43" t="s">
        <v>1243</v>
      </c>
      <c r="J2264" s="43" t="s">
        <v>1503</v>
      </c>
      <c r="K2264" s="43" t="s">
        <v>177</v>
      </c>
      <c r="L2264" s="43" t="str">
        <f>IF(AND(Home!$A$1&gt;=Leave[[#This Row],[Start Time]],Home!$A$1&lt;=Leave[[#This Row],[End Time]]),"Aplica","No Aplica")</f>
        <v>No Aplica</v>
      </c>
      <c r="M2264" s="43" t="str">
        <f>IF(AND(Home!$A$1&gt;=Leave[[#This Row],[Start Time]],Home!$A$1&lt;=Leave[[#This Row],[End Time]]),Home!$A$1,"No Aplica")</f>
        <v>No Aplica</v>
      </c>
      <c r="N2264" s="43" t="str">
        <f>Leave[[#This Row],[User Code (Owning User) (Usuario)]]&amp;Leave[[#This Row],[fecha activa]]</f>
        <v>MIE202214109041No Aplica</v>
      </c>
    </row>
    <row r="2265" spans="1:14" x14ac:dyDescent="0.3">
      <c r="A2265" s="43" t="s">
        <v>465</v>
      </c>
      <c r="B2265" s="3">
        <v>45916</v>
      </c>
      <c r="C2265" s="3">
        <v>45916</v>
      </c>
      <c r="D2265" s="43" t="s">
        <v>670</v>
      </c>
      <c r="E2265" s="43" t="s">
        <v>48</v>
      </c>
      <c r="F2265" s="43" t="s">
        <v>49</v>
      </c>
      <c r="G2265">
        <v>60</v>
      </c>
      <c r="H2265">
        <v>60</v>
      </c>
      <c r="I2265" s="43" t="s">
        <v>1243</v>
      </c>
      <c r="J2265" s="43" t="s">
        <v>1503</v>
      </c>
      <c r="K2265" s="43" t="s">
        <v>177</v>
      </c>
      <c r="L2265" s="43" t="str">
        <f>IF(AND(Home!$A$1&gt;=Leave[[#This Row],[Start Time]],Home!$A$1&lt;=Leave[[#This Row],[End Time]]),"Aplica","No Aplica")</f>
        <v>No Aplica</v>
      </c>
      <c r="M2265" s="43" t="str">
        <f>IF(AND(Home!$A$1&gt;=Leave[[#This Row],[Start Time]],Home!$A$1&lt;=Leave[[#This Row],[End Time]]),Home!$A$1,"No Aplica")</f>
        <v>No Aplica</v>
      </c>
      <c r="N2265" s="43" t="str">
        <f>Leave[[#This Row],[User Code (Owning User) (Usuario)]]&amp;Leave[[#This Row],[fecha activa]]</f>
        <v>MIE202214109041No Aplica</v>
      </c>
    </row>
    <row r="2266" spans="1:14" x14ac:dyDescent="0.3">
      <c r="A2266" s="43" t="s">
        <v>465</v>
      </c>
      <c r="B2266" s="3">
        <v>45915</v>
      </c>
      <c r="C2266" s="3">
        <v>45915</v>
      </c>
      <c r="D2266" s="43" t="s">
        <v>602</v>
      </c>
      <c r="E2266" s="43" t="s">
        <v>48</v>
      </c>
      <c r="F2266" s="43" t="s">
        <v>49</v>
      </c>
      <c r="G2266">
        <v>60</v>
      </c>
      <c r="H2266">
        <v>60</v>
      </c>
      <c r="I2266" s="43" t="s">
        <v>1243</v>
      </c>
      <c r="J2266" s="43" t="s">
        <v>1503</v>
      </c>
      <c r="K2266" s="43" t="s">
        <v>177</v>
      </c>
      <c r="L2266" s="43" t="str">
        <f>IF(AND(Home!$A$1&gt;=Leave[[#This Row],[Start Time]],Home!$A$1&lt;=Leave[[#This Row],[End Time]]),"Aplica","No Aplica")</f>
        <v>No Aplica</v>
      </c>
      <c r="M2266" s="43" t="str">
        <f>IF(AND(Home!$A$1&gt;=Leave[[#This Row],[Start Time]],Home!$A$1&lt;=Leave[[#This Row],[End Time]]),Home!$A$1,"No Aplica")</f>
        <v>No Aplica</v>
      </c>
      <c r="N2266" s="43" t="str">
        <f>Leave[[#This Row],[User Code (Owning User) (Usuario)]]&amp;Leave[[#This Row],[fecha activa]]</f>
        <v>MIE202214109041No Aplica</v>
      </c>
    </row>
    <row r="2267" spans="1:14" x14ac:dyDescent="0.3">
      <c r="A2267" s="43" t="s">
        <v>468</v>
      </c>
      <c r="B2267" s="3">
        <v>45911</v>
      </c>
      <c r="C2267" s="3">
        <v>45911</v>
      </c>
      <c r="D2267" s="43" t="s">
        <v>2267</v>
      </c>
      <c r="E2267" s="43" t="s">
        <v>48</v>
      </c>
      <c r="F2267" s="43" t="s">
        <v>49</v>
      </c>
      <c r="G2267">
        <v>540</v>
      </c>
      <c r="H2267">
        <v>540</v>
      </c>
      <c r="I2267" s="43" t="s">
        <v>1243</v>
      </c>
      <c r="J2267" s="43" t="s">
        <v>1503</v>
      </c>
      <c r="K2267" s="43" t="s">
        <v>177</v>
      </c>
      <c r="L2267" s="43" t="str">
        <f>IF(AND(Home!$A$1&gt;=Leave[[#This Row],[Start Time]],Home!$A$1&lt;=Leave[[#This Row],[End Time]]),"Aplica","No Aplica")</f>
        <v>No Aplica</v>
      </c>
      <c r="M2267" s="43" t="str">
        <f>IF(AND(Home!$A$1&gt;=Leave[[#This Row],[Start Time]],Home!$A$1&lt;=Leave[[#This Row],[End Time]]),Home!$A$1,"No Aplica")</f>
        <v>No Aplica</v>
      </c>
      <c r="N2267" s="43" t="str">
        <f>Leave[[#This Row],[User Code (Owning User) (Usuario)]]&amp;Leave[[#This Row],[fecha activa]]</f>
        <v>MIE202214109041No Aplica</v>
      </c>
    </row>
    <row r="2268" spans="1:14" x14ac:dyDescent="0.3">
      <c r="A2268" s="43" t="s">
        <v>465</v>
      </c>
      <c r="B2268" s="3">
        <v>45910</v>
      </c>
      <c r="C2268" s="3">
        <v>45910</v>
      </c>
      <c r="D2268" s="43" t="s">
        <v>670</v>
      </c>
      <c r="E2268" s="43" t="s">
        <v>48</v>
      </c>
      <c r="F2268" s="43" t="s">
        <v>49</v>
      </c>
      <c r="G2268">
        <v>60</v>
      </c>
      <c r="H2268">
        <v>60</v>
      </c>
      <c r="I2268" s="43" t="s">
        <v>1243</v>
      </c>
      <c r="J2268" s="43" t="s">
        <v>1503</v>
      </c>
      <c r="K2268" s="43" t="s">
        <v>177</v>
      </c>
      <c r="L2268" s="43" t="str">
        <f>IF(AND(Home!$A$1&gt;=Leave[[#This Row],[Start Time]],Home!$A$1&lt;=Leave[[#This Row],[End Time]]),"Aplica","No Aplica")</f>
        <v>No Aplica</v>
      </c>
      <c r="M2268" s="43" t="str">
        <f>IF(AND(Home!$A$1&gt;=Leave[[#This Row],[Start Time]],Home!$A$1&lt;=Leave[[#This Row],[End Time]]),Home!$A$1,"No Aplica")</f>
        <v>No Aplica</v>
      </c>
      <c r="N2268" s="43" t="str">
        <f>Leave[[#This Row],[User Code (Owning User) (Usuario)]]&amp;Leave[[#This Row],[fecha activa]]</f>
        <v>MIE202214109041No Aplica</v>
      </c>
    </row>
    <row r="2269" spans="1:14" x14ac:dyDescent="0.3">
      <c r="A2269" s="43" t="s">
        <v>465</v>
      </c>
      <c r="B2269" s="3">
        <v>45912</v>
      </c>
      <c r="C2269" s="3">
        <v>45912</v>
      </c>
      <c r="D2269" s="43" t="s">
        <v>670</v>
      </c>
      <c r="E2269" s="43" t="s">
        <v>48</v>
      </c>
      <c r="F2269" s="43" t="s">
        <v>49</v>
      </c>
      <c r="G2269">
        <v>60</v>
      </c>
      <c r="H2269">
        <v>60</v>
      </c>
      <c r="I2269" s="43" t="s">
        <v>1243</v>
      </c>
      <c r="J2269" s="43" t="s">
        <v>1503</v>
      </c>
      <c r="K2269" s="43" t="s">
        <v>177</v>
      </c>
      <c r="L2269" s="43" t="str">
        <f>IF(AND(Home!$A$1&gt;=Leave[[#This Row],[Start Time]],Home!$A$1&lt;=Leave[[#This Row],[End Time]]),"Aplica","No Aplica")</f>
        <v>No Aplica</v>
      </c>
      <c r="M2269" s="43" t="str">
        <f>IF(AND(Home!$A$1&gt;=Leave[[#This Row],[Start Time]],Home!$A$1&lt;=Leave[[#This Row],[End Time]]),Home!$A$1,"No Aplica")</f>
        <v>No Aplica</v>
      </c>
      <c r="N2269" s="43" t="str">
        <f>Leave[[#This Row],[User Code (Owning User) (Usuario)]]&amp;Leave[[#This Row],[fecha activa]]</f>
        <v>MIE202214109041No Aplica</v>
      </c>
    </row>
    <row r="2270" spans="1:14" x14ac:dyDescent="0.3">
      <c r="A2270" s="43" t="s">
        <v>465</v>
      </c>
      <c r="B2270" s="3">
        <v>45909</v>
      </c>
      <c r="C2270" s="3">
        <v>45909</v>
      </c>
      <c r="D2270" s="43" t="s">
        <v>670</v>
      </c>
      <c r="E2270" s="43" t="s">
        <v>48</v>
      </c>
      <c r="F2270" s="43" t="s">
        <v>49</v>
      </c>
      <c r="G2270">
        <v>60</v>
      </c>
      <c r="H2270">
        <v>60</v>
      </c>
      <c r="I2270" s="43" t="s">
        <v>1243</v>
      </c>
      <c r="J2270" s="43" t="s">
        <v>1503</v>
      </c>
      <c r="K2270" s="43" t="s">
        <v>177</v>
      </c>
      <c r="L2270" s="43" t="str">
        <f>IF(AND(Home!$A$1&gt;=Leave[[#This Row],[Start Time]],Home!$A$1&lt;=Leave[[#This Row],[End Time]]),"Aplica","No Aplica")</f>
        <v>No Aplica</v>
      </c>
      <c r="M2270" s="43" t="str">
        <f>IF(AND(Home!$A$1&gt;=Leave[[#This Row],[Start Time]],Home!$A$1&lt;=Leave[[#This Row],[End Time]]),Home!$A$1,"No Aplica")</f>
        <v>No Aplica</v>
      </c>
      <c r="N2270" s="43" t="str">
        <f>Leave[[#This Row],[User Code (Owning User) (Usuario)]]&amp;Leave[[#This Row],[fecha activa]]</f>
        <v>MIE202214109041No Aplica</v>
      </c>
    </row>
    <row r="2271" spans="1:14" x14ac:dyDescent="0.3">
      <c r="A2271" s="43" t="s">
        <v>465</v>
      </c>
      <c r="B2271" s="3">
        <v>45908</v>
      </c>
      <c r="C2271" s="3">
        <v>45908</v>
      </c>
      <c r="D2271" s="43" t="s">
        <v>670</v>
      </c>
      <c r="E2271" s="43" t="s">
        <v>48</v>
      </c>
      <c r="F2271" s="43" t="s">
        <v>49</v>
      </c>
      <c r="G2271">
        <v>60</v>
      </c>
      <c r="H2271">
        <v>60</v>
      </c>
      <c r="I2271" s="43" t="s">
        <v>1243</v>
      </c>
      <c r="J2271" s="43" t="s">
        <v>1503</v>
      </c>
      <c r="K2271" s="43" t="s">
        <v>177</v>
      </c>
      <c r="L2271" s="43" t="str">
        <f>IF(AND(Home!$A$1&gt;=Leave[[#This Row],[Start Time]],Home!$A$1&lt;=Leave[[#This Row],[End Time]]),"Aplica","No Aplica")</f>
        <v>No Aplica</v>
      </c>
      <c r="M2271" s="43" t="str">
        <f>IF(AND(Home!$A$1&gt;=Leave[[#This Row],[Start Time]],Home!$A$1&lt;=Leave[[#This Row],[End Time]]),Home!$A$1,"No Aplica")</f>
        <v>No Aplica</v>
      </c>
      <c r="N2271" s="43" t="str">
        <f>Leave[[#This Row],[User Code (Owning User) (Usuario)]]&amp;Leave[[#This Row],[fecha activa]]</f>
        <v>MIE202214109041No Aplica</v>
      </c>
    </row>
    <row r="2272" spans="1:14" x14ac:dyDescent="0.3">
      <c r="A2272" s="43" t="s">
        <v>465</v>
      </c>
      <c r="B2272" s="3">
        <v>45905</v>
      </c>
      <c r="C2272" s="3">
        <v>45905</v>
      </c>
      <c r="D2272" s="43" t="s">
        <v>670</v>
      </c>
      <c r="E2272" s="43" t="s">
        <v>48</v>
      </c>
      <c r="F2272" s="43" t="s">
        <v>49</v>
      </c>
      <c r="G2272">
        <v>60</v>
      </c>
      <c r="H2272">
        <v>60</v>
      </c>
      <c r="I2272" s="43" t="s">
        <v>1243</v>
      </c>
      <c r="J2272" s="43" t="s">
        <v>1503</v>
      </c>
      <c r="K2272" s="43" t="s">
        <v>177</v>
      </c>
      <c r="L2272" s="43" t="str">
        <f>IF(AND(Home!$A$1&gt;=Leave[[#This Row],[Start Time]],Home!$A$1&lt;=Leave[[#This Row],[End Time]]),"Aplica","No Aplica")</f>
        <v>No Aplica</v>
      </c>
      <c r="M2272" s="43" t="str">
        <f>IF(AND(Home!$A$1&gt;=Leave[[#This Row],[Start Time]],Home!$A$1&lt;=Leave[[#This Row],[End Time]]),Home!$A$1,"No Aplica")</f>
        <v>No Aplica</v>
      </c>
      <c r="N2272" s="43" t="str">
        <f>Leave[[#This Row],[User Code (Owning User) (Usuario)]]&amp;Leave[[#This Row],[fecha activa]]</f>
        <v>MIE202214109041No Aplica</v>
      </c>
    </row>
    <row r="2273" spans="1:14" x14ac:dyDescent="0.3">
      <c r="A2273" s="43" t="s">
        <v>465</v>
      </c>
      <c r="B2273" s="3">
        <v>45904</v>
      </c>
      <c r="C2273" s="3">
        <v>45904</v>
      </c>
      <c r="D2273" s="43" t="s">
        <v>670</v>
      </c>
      <c r="E2273" s="43" t="s">
        <v>48</v>
      </c>
      <c r="F2273" s="43" t="s">
        <v>49</v>
      </c>
      <c r="G2273">
        <v>60</v>
      </c>
      <c r="H2273">
        <v>60</v>
      </c>
      <c r="I2273" s="43" t="s">
        <v>1243</v>
      </c>
      <c r="J2273" s="43" t="s">
        <v>1503</v>
      </c>
      <c r="K2273" s="43" t="s">
        <v>177</v>
      </c>
      <c r="L2273" s="43" t="str">
        <f>IF(AND(Home!$A$1&gt;=Leave[[#This Row],[Start Time]],Home!$A$1&lt;=Leave[[#This Row],[End Time]]),"Aplica","No Aplica")</f>
        <v>No Aplica</v>
      </c>
      <c r="M2273" s="43" t="str">
        <f>IF(AND(Home!$A$1&gt;=Leave[[#This Row],[Start Time]],Home!$A$1&lt;=Leave[[#This Row],[End Time]]),Home!$A$1,"No Aplica")</f>
        <v>No Aplica</v>
      </c>
      <c r="N2273" s="43" t="str">
        <f>Leave[[#This Row],[User Code (Owning User) (Usuario)]]&amp;Leave[[#This Row],[fecha activa]]</f>
        <v>MIE202214109041No Aplica</v>
      </c>
    </row>
    <row r="2274" spans="1:14" x14ac:dyDescent="0.3">
      <c r="A2274" s="43" t="s">
        <v>465</v>
      </c>
      <c r="B2274" s="3">
        <v>45903</v>
      </c>
      <c r="C2274" s="3">
        <v>45903</v>
      </c>
      <c r="D2274" s="43" t="s">
        <v>670</v>
      </c>
      <c r="E2274" s="43" t="s">
        <v>48</v>
      </c>
      <c r="F2274" s="43" t="s">
        <v>49</v>
      </c>
      <c r="G2274">
        <v>60</v>
      </c>
      <c r="H2274">
        <v>60</v>
      </c>
      <c r="I2274" s="43" t="s">
        <v>1243</v>
      </c>
      <c r="J2274" s="43" t="s">
        <v>1503</v>
      </c>
      <c r="K2274" s="43" t="s">
        <v>177</v>
      </c>
      <c r="L2274" s="43" t="str">
        <f>IF(AND(Home!$A$1&gt;=Leave[[#This Row],[Start Time]],Home!$A$1&lt;=Leave[[#This Row],[End Time]]),"Aplica","No Aplica")</f>
        <v>No Aplica</v>
      </c>
      <c r="M2274" s="43" t="str">
        <f>IF(AND(Home!$A$1&gt;=Leave[[#This Row],[Start Time]],Home!$A$1&lt;=Leave[[#This Row],[End Time]]),Home!$A$1,"No Aplica")</f>
        <v>No Aplica</v>
      </c>
      <c r="N2274" s="43" t="str">
        <f>Leave[[#This Row],[User Code (Owning User) (Usuario)]]&amp;Leave[[#This Row],[fecha activa]]</f>
        <v>MIE202214109041No Aplica</v>
      </c>
    </row>
    <row r="2275" spans="1:14" x14ac:dyDescent="0.3">
      <c r="A2275" s="43" t="s">
        <v>465</v>
      </c>
      <c r="B2275" s="3">
        <v>45902</v>
      </c>
      <c r="C2275" s="3">
        <v>45902</v>
      </c>
      <c r="D2275" s="43" t="s">
        <v>670</v>
      </c>
      <c r="E2275" s="43" t="s">
        <v>48</v>
      </c>
      <c r="F2275" s="43" t="s">
        <v>49</v>
      </c>
      <c r="G2275">
        <v>60</v>
      </c>
      <c r="H2275">
        <v>60</v>
      </c>
      <c r="I2275" s="43" t="s">
        <v>1243</v>
      </c>
      <c r="J2275" s="43" t="s">
        <v>1503</v>
      </c>
      <c r="K2275" s="43" t="s">
        <v>177</v>
      </c>
      <c r="L2275" s="43" t="str">
        <f>IF(AND(Home!$A$1&gt;=Leave[[#This Row],[Start Time]],Home!$A$1&lt;=Leave[[#This Row],[End Time]]),"Aplica","No Aplica")</f>
        <v>No Aplica</v>
      </c>
      <c r="M2275" s="43" t="str">
        <f>IF(AND(Home!$A$1&gt;=Leave[[#This Row],[Start Time]],Home!$A$1&lt;=Leave[[#This Row],[End Time]]),Home!$A$1,"No Aplica")</f>
        <v>No Aplica</v>
      </c>
      <c r="N2275" s="43" t="str">
        <f>Leave[[#This Row],[User Code (Owning User) (Usuario)]]&amp;Leave[[#This Row],[fecha activa]]</f>
        <v>MIE202214109041No Aplica</v>
      </c>
    </row>
    <row r="2276" spans="1:14" x14ac:dyDescent="0.3">
      <c r="A2276" s="43" t="s">
        <v>468</v>
      </c>
      <c r="B2276" s="3">
        <v>45901</v>
      </c>
      <c r="C2276" s="3">
        <v>45901</v>
      </c>
      <c r="D2276" s="43" t="s">
        <v>2267</v>
      </c>
      <c r="E2276" s="43" t="s">
        <v>48</v>
      </c>
      <c r="F2276" s="43" t="s">
        <v>49</v>
      </c>
      <c r="G2276">
        <v>540</v>
      </c>
      <c r="H2276">
        <v>540</v>
      </c>
      <c r="I2276" s="43" t="s">
        <v>1243</v>
      </c>
      <c r="J2276" s="43" t="s">
        <v>1503</v>
      </c>
      <c r="K2276" s="43" t="s">
        <v>177</v>
      </c>
      <c r="L2276" s="43" t="str">
        <f>IF(AND(Home!$A$1&gt;=Leave[[#This Row],[Start Time]],Home!$A$1&lt;=Leave[[#This Row],[End Time]]),"Aplica","No Aplica")</f>
        <v>No Aplica</v>
      </c>
      <c r="M2276" s="43" t="str">
        <f>IF(AND(Home!$A$1&gt;=Leave[[#This Row],[Start Time]],Home!$A$1&lt;=Leave[[#This Row],[End Time]]),Home!$A$1,"No Aplica")</f>
        <v>No Aplica</v>
      </c>
      <c r="N2276" s="43" t="str">
        <f>Leave[[#This Row],[User Code (Owning User) (Usuario)]]&amp;Leave[[#This Row],[fecha activa]]</f>
        <v>MIE202214109041No Aplica</v>
      </c>
    </row>
    <row r="2277" spans="1:14" x14ac:dyDescent="0.3">
      <c r="A2277" s="43" t="s">
        <v>471</v>
      </c>
      <c r="B2277" s="3">
        <v>45926</v>
      </c>
      <c r="C2277" s="3">
        <v>45926</v>
      </c>
      <c r="D2277" s="43" t="s">
        <v>2046</v>
      </c>
      <c r="E2277" s="43" t="s">
        <v>194</v>
      </c>
      <c r="F2277" s="43" t="s">
        <v>195</v>
      </c>
      <c r="G2277">
        <v>60</v>
      </c>
      <c r="H2277">
        <v>60</v>
      </c>
      <c r="I2277" s="43" t="s">
        <v>938</v>
      </c>
      <c r="J2277" s="43" t="s">
        <v>1105</v>
      </c>
      <c r="K2277" s="43" t="s">
        <v>177</v>
      </c>
      <c r="L2277" s="43" t="str">
        <f>IF(AND(Home!$A$1&gt;=Leave[[#This Row],[Start Time]],Home!$A$1&lt;=Leave[[#This Row],[End Time]]),"Aplica","No Aplica")</f>
        <v>No Aplica</v>
      </c>
      <c r="M2277" s="43" t="str">
        <f>IF(AND(Home!$A$1&gt;=Leave[[#This Row],[Start Time]],Home!$A$1&lt;=Leave[[#This Row],[End Time]]),Home!$A$1,"No Aplica")</f>
        <v>No Aplica</v>
      </c>
      <c r="N2277" s="43" t="str">
        <f>Leave[[#This Row],[User Code (Owning User) (Usuario)]]&amp;Leave[[#This Row],[fecha activa]]</f>
        <v>MIE202302019869No Aplica</v>
      </c>
    </row>
    <row r="2278" spans="1:14" x14ac:dyDescent="0.3">
      <c r="A2278" s="43" t="s">
        <v>471</v>
      </c>
      <c r="B2278" s="3">
        <v>45924</v>
      </c>
      <c r="C2278" s="3">
        <v>45924</v>
      </c>
      <c r="D2278" s="43" t="s">
        <v>2046</v>
      </c>
      <c r="E2278" s="43" t="s">
        <v>194</v>
      </c>
      <c r="F2278" s="43" t="s">
        <v>195</v>
      </c>
      <c r="G2278">
        <v>60</v>
      </c>
      <c r="H2278">
        <v>60</v>
      </c>
      <c r="I2278" s="43" t="s">
        <v>938</v>
      </c>
      <c r="J2278" s="43" t="s">
        <v>1105</v>
      </c>
      <c r="K2278" s="43" t="s">
        <v>177</v>
      </c>
      <c r="L2278" s="43" t="str">
        <f>IF(AND(Home!$A$1&gt;=Leave[[#This Row],[Start Time]],Home!$A$1&lt;=Leave[[#This Row],[End Time]]),"Aplica","No Aplica")</f>
        <v>No Aplica</v>
      </c>
      <c r="M2278" s="43" t="str">
        <f>IF(AND(Home!$A$1&gt;=Leave[[#This Row],[Start Time]],Home!$A$1&lt;=Leave[[#This Row],[End Time]]),Home!$A$1,"No Aplica")</f>
        <v>No Aplica</v>
      </c>
      <c r="N2278" s="43" t="str">
        <f>Leave[[#This Row],[User Code (Owning User) (Usuario)]]&amp;Leave[[#This Row],[fecha activa]]</f>
        <v>MIE202302019869No Aplica</v>
      </c>
    </row>
    <row r="2279" spans="1:14" x14ac:dyDescent="0.3">
      <c r="A2279" s="43" t="s">
        <v>471</v>
      </c>
      <c r="B2279" s="3">
        <v>45923</v>
      </c>
      <c r="C2279" s="3">
        <v>45923</v>
      </c>
      <c r="D2279" s="43" t="s">
        <v>2046</v>
      </c>
      <c r="E2279" s="43" t="s">
        <v>194</v>
      </c>
      <c r="F2279" s="43" t="s">
        <v>195</v>
      </c>
      <c r="G2279">
        <v>60</v>
      </c>
      <c r="H2279">
        <v>60</v>
      </c>
      <c r="I2279" s="43" t="s">
        <v>938</v>
      </c>
      <c r="J2279" s="43" t="s">
        <v>1105</v>
      </c>
      <c r="K2279" s="43" t="s">
        <v>177</v>
      </c>
      <c r="L2279" s="43" t="str">
        <f>IF(AND(Home!$A$1&gt;=Leave[[#This Row],[Start Time]],Home!$A$1&lt;=Leave[[#This Row],[End Time]]),"Aplica","No Aplica")</f>
        <v>No Aplica</v>
      </c>
      <c r="M2279" s="43" t="str">
        <f>IF(AND(Home!$A$1&gt;=Leave[[#This Row],[Start Time]],Home!$A$1&lt;=Leave[[#This Row],[End Time]]),Home!$A$1,"No Aplica")</f>
        <v>No Aplica</v>
      </c>
      <c r="N2279" s="43" t="str">
        <f>Leave[[#This Row],[User Code (Owning User) (Usuario)]]&amp;Leave[[#This Row],[fecha activa]]</f>
        <v>MIE202302019869No Aplica</v>
      </c>
    </row>
    <row r="2280" spans="1:14" x14ac:dyDescent="0.3">
      <c r="A2280" s="43" t="s">
        <v>471</v>
      </c>
      <c r="B2280" s="3">
        <v>45922</v>
      </c>
      <c r="C2280" s="3">
        <v>45922</v>
      </c>
      <c r="D2280" s="43" t="s">
        <v>2046</v>
      </c>
      <c r="E2280" s="43" t="s">
        <v>194</v>
      </c>
      <c r="F2280" s="43" t="s">
        <v>195</v>
      </c>
      <c r="G2280">
        <v>60</v>
      </c>
      <c r="H2280">
        <v>60</v>
      </c>
      <c r="I2280" s="43" t="s">
        <v>938</v>
      </c>
      <c r="J2280" s="43" t="s">
        <v>1105</v>
      </c>
      <c r="K2280" s="43" t="s">
        <v>177</v>
      </c>
      <c r="L2280" s="43" t="str">
        <f>IF(AND(Home!$A$1&gt;=Leave[[#This Row],[Start Time]],Home!$A$1&lt;=Leave[[#This Row],[End Time]]),"Aplica","No Aplica")</f>
        <v>Aplica</v>
      </c>
      <c r="M2280" s="43">
        <f>IF(AND(Home!$A$1&gt;=Leave[[#This Row],[Start Time]],Home!$A$1&lt;=Leave[[#This Row],[End Time]]),Home!$A$1,"No Aplica")</f>
        <v>45922</v>
      </c>
      <c r="N2280" s="43" t="str">
        <f>Leave[[#This Row],[User Code (Owning User) (Usuario)]]&amp;Leave[[#This Row],[fecha activa]]</f>
        <v>MIE20230201986945922</v>
      </c>
    </row>
    <row r="2281" spans="1:14" x14ac:dyDescent="0.3">
      <c r="A2281" s="43" t="s">
        <v>465</v>
      </c>
      <c r="B2281" s="3">
        <v>45925</v>
      </c>
      <c r="C2281" s="3">
        <v>45925</v>
      </c>
      <c r="D2281" s="43" t="s">
        <v>473</v>
      </c>
      <c r="E2281" s="43" t="s">
        <v>194</v>
      </c>
      <c r="F2281" s="43" t="s">
        <v>195</v>
      </c>
      <c r="G2281">
        <v>1410</v>
      </c>
      <c r="H2281">
        <v>540</v>
      </c>
      <c r="I2281" s="43" t="s">
        <v>938</v>
      </c>
      <c r="J2281" s="43" t="s">
        <v>1105</v>
      </c>
      <c r="K2281" s="43" t="s">
        <v>177</v>
      </c>
      <c r="L2281" s="43" t="str">
        <f>IF(AND(Home!$A$1&gt;=Leave[[#This Row],[Start Time]],Home!$A$1&lt;=Leave[[#This Row],[End Time]]),"Aplica","No Aplica")</f>
        <v>No Aplica</v>
      </c>
      <c r="M2281" s="43" t="str">
        <f>IF(AND(Home!$A$1&gt;=Leave[[#This Row],[Start Time]],Home!$A$1&lt;=Leave[[#This Row],[End Time]]),Home!$A$1,"No Aplica")</f>
        <v>No Aplica</v>
      </c>
      <c r="N2281" s="43" t="str">
        <f>Leave[[#This Row],[User Code (Owning User) (Usuario)]]&amp;Leave[[#This Row],[fecha activa]]</f>
        <v>MIE202302019869No Aplica</v>
      </c>
    </row>
    <row r="2282" spans="1:14" x14ac:dyDescent="0.3">
      <c r="A2282" s="43" t="s">
        <v>471</v>
      </c>
      <c r="B2282" s="3">
        <v>45918</v>
      </c>
      <c r="C2282" s="3">
        <v>45918</v>
      </c>
      <c r="D2282" s="43" t="s">
        <v>2046</v>
      </c>
      <c r="E2282" s="43" t="s">
        <v>194</v>
      </c>
      <c r="F2282" s="43" t="s">
        <v>195</v>
      </c>
      <c r="G2282">
        <v>60</v>
      </c>
      <c r="H2282">
        <v>60</v>
      </c>
      <c r="I2282" s="43" t="s">
        <v>938</v>
      </c>
      <c r="J2282" s="43" t="s">
        <v>1105</v>
      </c>
      <c r="K2282" s="43" t="s">
        <v>177</v>
      </c>
      <c r="L2282" s="43" t="str">
        <f>IF(AND(Home!$A$1&gt;=Leave[[#This Row],[Start Time]],Home!$A$1&lt;=Leave[[#This Row],[End Time]]),"Aplica","No Aplica")</f>
        <v>No Aplica</v>
      </c>
      <c r="M2282" s="43" t="str">
        <f>IF(AND(Home!$A$1&gt;=Leave[[#This Row],[Start Time]],Home!$A$1&lt;=Leave[[#This Row],[End Time]]),Home!$A$1,"No Aplica")</f>
        <v>No Aplica</v>
      </c>
      <c r="N2282" s="43" t="str">
        <f>Leave[[#This Row],[User Code (Owning User) (Usuario)]]&amp;Leave[[#This Row],[fecha activa]]</f>
        <v>MIE202302019869No Aplica</v>
      </c>
    </row>
    <row r="2283" spans="1:14" x14ac:dyDescent="0.3">
      <c r="A2283" s="43" t="s">
        <v>471</v>
      </c>
      <c r="B2283" s="3">
        <v>45917</v>
      </c>
      <c r="C2283" s="3">
        <v>45917</v>
      </c>
      <c r="D2283" s="43" t="s">
        <v>2046</v>
      </c>
      <c r="E2283" s="43" t="s">
        <v>194</v>
      </c>
      <c r="F2283" s="43" t="s">
        <v>195</v>
      </c>
      <c r="G2283">
        <v>60</v>
      </c>
      <c r="H2283">
        <v>60</v>
      </c>
      <c r="I2283" s="43" t="s">
        <v>938</v>
      </c>
      <c r="J2283" s="43" t="s">
        <v>1105</v>
      </c>
      <c r="K2283" s="43" t="s">
        <v>177</v>
      </c>
      <c r="L2283" s="43" t="str">
        <f>IF(AND(Home!$A$1&gt;=Leave[[#This Row],[Start Time]],Home!$A$1&lt;=Leave[[#This Row],[End Time]]),"Aplica","No Aplica")</f>
        <v>No Aplica</v>
      </c>
      <c r="M2283" s="43" t="str">
        <f>IF(AND(Home!$A$1&gt;=Leave[[#This Row],[Start Time]],Home!$A$1&lt;=Leave[[#This Row],[End Time]]),Home!$A$1,"No Aplica")</f>
        <v>No Aplica</v>
      </c>
      <c r="N2283" s="43" t="str">
        <f>Leave[[#This Row],[User Code (Owning User) (Usuario)]]&amp;Leave[[#This Row],[fecha activa]]</f>
        <v>MIE202302019869No Aplica</v>
      </c>
    </row>
    <row r="2284" spans="1:14" x14ac:dyDescent="0.3">
      <c r="A2284" s="43" t="s">
        <v>471</v>
      </c>
      <c r="B2284" s="3">
        <v>45916</v>
      </c>
      <c r="C2284" s="3">
        <v>45916</v>
      </c>
      <c r="D2284" s="43" t="s">
        <v>2046</v>
      </c>
      <c r="E2284" s="43" t="s">
        <v>194</v>
      </c>
      <c r="F2284" s="43" t="s">
        <v>195</v>
      </c>
      <c r="G2284">
        <v>60</v>
      </c>
      <c r="H2284">
        <v>60</v>
      </c>
      <c r="I2284" s="43" t="s">
        <v>938</v>
      </c>
      <c r="J2284" s="43" t="s">
        <v>1105</v>
      </c>
      <c r="K2284" s="43" t="s">
        <v>177</v>
      </c>
      <c r="L2284" s="43" t="str">
        <f>IF(AND(Home!$A$1&gt;=Leave[[#This Row],[Start Time]],Home!$A$1&lt;=Leave[[#This Row],[End Time]]),"Aplica","No Aplica")</f>
        <v>No Aplica</v>
      </c>
      <c r="M2284" s="43" t="str">
        <f>IF(AND(Home!$A$1&gt;=Leave[[#This Row],[Start Time]],Home!$A$1&lt;=Leave[[#This Row],[End Time]]),Home!$A$1,"No Aplica")</f>
        <v>No Aplica</v>
      </c>
      <c r="N2284" s="43" t="str">
        <f>Leave[[#This Row],[User Code (Owning User) (Usuario)]]&amp;Leave[[#This Row],[fecha activa]]</f>
        <v>MIE202302019869No Aplica</v>
      </c>
    </row>
    <row r="2285" spans="1:14" x14ac:dyDescent="0.3">
      <c r="A2285" s="43" t="s">
        <v>471</v>
      </c>
      <c r="B2285" s="3">
        <v>45915</v>
      </c>
      <c r="C2285" s="3">
        <v>45915</v>
      </c>
      <c r="D2285" s="43" t="s">
        <v>2046</v>
      </c>
      <c r="E2285" s="43" t="s">
        <v>194</v>
      </c>
      <c r="F2285" s="43" t="s">
        <v>195</v>
      </c>
      <c r="G2285">
        <v>60</v>
      </c>
      <c r="H2285">
        <v>60</v>
      </c>
      <c r="I2285" s="43" t="s">
        <v>938</v>
      </c>
      <c r="J2285" s="43" t="s">
        <v>1105</v>
      </c>
      <c r="K2285" s="43" t="s">
        <v>177</v>
      </c>
      <c r="L2285" s="43" t="str">
        <f>IF(AND(Home!$A$1&gt;=Leave[[#This Row],[Start Time]],Home!$A$1&lt;=Leave[[#This Row],[End Time]]),"Aplica","No Aplica")</f>
        <v>No Aplica</v>
      </c>
      <c r="M2285" s="43" t="str">
        <f>IF(AND(Home!$A$1&gt;=Leave[[#This Row],[Start Time]],Home!$A$1&lt;=Leave[[#This Row],[End Time]]),Home!$A$1,"No Aplica")</f>
        <v>No Aplica</v>
      </c>
      <c r="N2285" s="43" t="str">
        <f>Leave[[#This Row],[User Code (Owning User) (Usuario)]]&amp;Leave[[#This Row],[fecha activa]]</f>
        <v>MIE202302019869No Aplica</v>
      </c>
    </row>
    <row r="2286" spans="1:14" x14ac:dyDescent="0.3">
      <c r="A2286" s="43" t="s">
        <v>465</v>
      </c>
      <c r="B2286" s="3">
        <v>45919</v>
      </c>
      <c r="C2286" s="3">
        <v>45919</v>
      </c>
      <c r="D2286" s="43" t="s">
        <v>469</v>
      </c>
      <c r="E2286" s="43" t="s">
        <v>194</v>
      </c>
      <c r="F2286" s="43" t="s">
        <v>195</v>
      </c>
      <c r="G2286">
        <v>1410</v>
      </c>
      <c r="H2286">
        <v>540</v>
      </c>
      <c r="I2286" s="43" t="s">
        <v>938</v>
      </c>
      <c r="J2286" s="43" t="s">
        <v>1105</v>
      </c>
      <c r="K2286" s="43" t="s">
        <v>177</v>
      </c>
      <c r="L2286" s="43" t="str">
        <f>IF(AND(Home!$A$1&gt;=Leave[[#This Row],[Start Time]],Home!$A$1&lt;=Leave[[#This Row],[End Time]]),"Aplica","No Aplica")</f>
        <v>No Aplica</v>
      </c>
      <c r="M2286" s="43" t="str">
        <f>IF(AND(Home!$A$1&gt;=Leave[[#This Row],[Start Time]],Home!$A$1&lt;=Leave[[#This Row],[End Time]]),Home!$A$1,"No Aplica")</f>
        <v>No Aplica</v>
      </c>
      <c r="N2286" s="43" t="str">
        <f>Leave[[#This Row],[User Code (Owning User) (Usuario)]]&amp;Leave[[#This Row],[fecha activa]]</f>
        <v>MIE202302019869No Aplica</v>
      </c>
    </row>
    <row r="2287" spans="1:14" x14ac:dyDescent="0.3">
      <c r="A2287" s="43" t="s">
        <v>471</v>
      </c>
      <c r="B2287" s="3">
        <v>45912</v>
      </c>
      <c r="C2287" s="3">
        <v>45912</v>
      </c>
      <c r="D2287" s="43" t="s">
        <v>2046</v>
      </c>
      <c r="E2287" s="43" t="s">
        <v>194</v>
      </c>
      <c r="F2287" s="43" t="s">
        <v>195</v>
      </c>
      <c r="G2287">
        <v>60</v>
      </c>
      <c r="H2287">
        <v>60</v>
      </c>
      <c r="I2287" s="43" t="s">
        <v>938</v>
      </c>
      <c r="J2287" s="43" t="s">
        <v>1105</v>
      </c>
      <c r="K2287" s="43" t="s">
        <v>177</v>
      </c>
      <c r="L2287" s="43" t="str">
        <f>IF(AND(Home!$A$1&gt;=Leave[[#This Row],[Start Time]],Home!$A$1&lt;=Leave[[#This Row],[End Time]]),"Aplica","No Aplica")</f>
        <v>No Aplica</v>
      </c>
      <c r="M2287" s="43" t="str">
        <f>IF(AND(Home!$A$1&gt;=Leave[[#This Row],[Start Time]],Home!$A$1&lt;=Leave[[#This Row],[End Time]]),Home!$A$1,"No Aplica")</f>
        <v>No Aplica</v>
      </c>
      <c r="N2287" s="43" t="str">
        <f>Leave[[#This Row],[User Code (Owning User) (Usuario)]]&amp;Leave[[#This Row],[fecha activa]]</f>
        <v>MIE202302019869No Aplica</v>
      </c>
    </row>
    <row r="2288" spans="1:14" x14ac:dyDescent="0.3">
      <c r="A2288" s="43" t="s">
        <v>471</v>
      </c>
      <c r="B2288" s="3">
        <v>45911</v>
      </c>
      <c r="C2288" s="3">
        <v>45911</v>
      </c>
      <c r="D2288" s="43" t="s">
        <v>2046</v>
      </c>
      <c r="E2288" s="43" t="s">
        <v>194</v>
      </c>
      <c r="F2288" s="43" t="s">
        <v>195</v>
      </c>
      <c r="G2288">
        <v>60</v>
      </c>
      <c r="H2288">
        <v>60</v>
      </c>
      <c r="I2288" s="43" t="s">
        <v>938</v>
      </c>
      <c r="J2288" s="43" t="s">
        <v>1105</v>
      </c>
      <c r="K2288" s="43" t="s">
        <v>177</v>
      </c>
      <c r="L2288" s="43" t="str">
        <f>IF(AND(Home!$A$1&gt;=Leave[[#This Row],[Start Time]],Home!$A$1&lt;=Leave[[#This Row],[End Time]]),"Aplica","No Aplica")</f>
        <v>No Aplica</v>
      </c>
      <c r="M2288" s="43" t="str">
        <f>IF(AND(Home!$A$1&gt;=Leave[[#This Row],[Start Time]],Home!$A$1&lt;=Leave[[#This Row],[End Time]]),Home!$A$1,"No Aplica")</f>
        <v>No Aplica</v>
      </c>
      <c r="N2288" s="43" t="str">
        <f>Leave[[#This Row],[User Code (Owning User) (Usuario)]]&amp;Leave[[#This Row],[fecha activa]]</f>
        <v>MIE202302019869No Aplica</v>
      </c>
    </row>
    <row r="2289" spans="1:14" x14ac:dyDescent="0.3">
      <c r="A2289" s="43" t="s">
        <v>471</v>
      </c>
      <c r="B2289" s="3">
        <v>45910</v>
      </c>
      <c r="C2289" s="3">
        <v>45910</v>
      </c>
      <c r="D2289" s="43" t="s">
        <v>2046</v>
      </c>
      <c r="E2289" s="43" t="s">
        <v>194</v>
      </c>
      <c r="F2289" s="43" t="s">
        <v>195</v>
      </c>
      <c r="G2289">
        <v>60</v>
      </c>
      <c r="H2289">
        <v>60</v>
      </c>
      <c r="I2289" s="43" t="s">
        <v>938</v>
      </c>
      <c r="J2289" s="43" t="s">
        <v>1105</v>
      </c>
      <c r="K2289" s="43" t="s">
        <v>177</v>
      </c>
      <c r="L2289" s="43" t="str">
        <f>IF(AND(Home!$A$1&gt;=Leave[[#This Row],[Start Time]],Home!$A$1&lt;=Leave[[#This Row],[End Time]]),"Aplica","No Aplica")</f>
        <v>No Aplica</v>
      </c>
      <c r="M2289" s="43" t="str">
        <f>IF(AND(Home!$A$1&gt;=Leave[[#This Row],[Start Time]],Home!$A$1&lt;=Leave[[#This Row],[End Time]]),Home!$A$1,"No Aplica")</f>
        <v>No Aplica</v>
      </c>
      <c r="N2289" s="43" t="str">
        <f>Leave[[#This Row],[User Code (Owning User) (Usuario)]]&amp;Leave[[#This Row],[fecha activa]]</f>
        <v>MIE202302019869No Aplica</v>
      </c>
    </row>
    <row r="2290" spans="1:14" x14ac:dyDescent="0.3">
      <c r="A2290" s="43" t="s">
        <v>471</v>
      </c>
      <c r="B2290" s="3">
        <v>45908</v>
      </c>
      <c r="C2290" s="3">
        <v>45908</v>
      </c>
      <c r="D2290" s="43" t="s">
        <v>2046</v>
      </c>
      <c r="E2290" s="43" t="s">
        <v>194</v>
      </c>
      <c r="F2290" s="43" t="s">
        <v>195</v>
      </c>
      <c r="G2290">
        <v>60</v>
      </c>
      <c r="H2290">
        <v>60</v>
      </c>
      <c r="I2290" s="43" t="s">
        <v>938</v>
      </c>
      <c r="J2290" s="43" t="s">
        <v>1105</v>
      </c>
      <c r="K2290" s="43" t="s">
        <v>177</v>
      </c>
      <c r="L2290" s="43" t="str">
        <f>IF(AND(Home!$A$1&gt;=Leave[[#This Row],[Start Time]],Home!$A$1&lt;=Leave[[#This Row],[End Time]]),"Aplica","No Aplica")</f>
        <v>No Aplica</v>
      </c>
      <c r="M2290" s="43" t="str">
        <f>IF(AND(Home!$A$1&gt;=Leave[[#This Row],[Start Time]],Home!$A$1&lt;=Leave[[#This Row],[End Time]]),Home!$A$1,"No Aplica")</f>
        <v>No Aplica</v>
      </c>
      <c r="N2290" s="43" t="str">
        <f>Leave[[#This Row],[User Code (Owning User) (Usuario)]]&amp;Leave[[#This Row],[fecha activa]]</f>
        <v>MIE202302019869No Aplica</v>
      </c>
    </row>
    <row r="2291" spans="1:14" x14ac:dyDescent="0.3">
      <c r="A2291" s="43" t="s">
        <v>465</v>
      </c>
      <c r="B2291" s="3">
        <v>45909</v>
      </c>
      <c r="C2291" s="3">
        <v>45909</v>
      </c>
      <c r="D2291" s="43" t="s">
        <v>473</v>
      </c>
      <c r="E2291" s="43" t="s">
        <v>194</v>
      </c>
      <c r="F2291" s="43" t="s">
        <v>195</v>
      </c>
      <c r="G2291">
        <v>1410</v>
      </c>
      <c r="H2291">
        <v>540</v>
      </c>
      <c r="I2291" s="43" t="s">
        <v>938</v>
      </c>
      <c r="J2291" s="43" t="s">
        <v>1105</v>
      </c>
      <c r="K2291" s="43" t="s">
        <v>177</v>
      </c>
      <c r="L2291" s="43" t="str">
        <f>IF(AND(Home!$A$1&gt;=Leave[[#This Row],[Start Time]],Home!$A$1&lt;=Leave[[#This Row],[End Time]]),"Aplica","No Aplica")</f>
        <v>No Aplica</v>
      </c>
      <c r="M2291" s="43" t="str">
        <f>IF(AND(Home!$A$1&gt;=Leave[[#This Row],[Start Time]],Home!$A$1&lt;=Leave[[#This Row],[End Time]]),Home!$A$1,"No Aplica")</f>
        <v>No Aplica</v>
      </c>
      <c r="N2291" s="43" t="str">
        <f>Leave[[#This Row],[User Code (Owning User) (Usuario)]]&amp;Leave[[#This Row],[fecha activa]]</f>
        <v>MIE202302019869No Aplica</v>
      </c>
    </row>
    <row r="2292" spans="1:14" x14ac:dyDescent="0.3">
      <c r="A2292" s="43" t="s">
        <v>471</v>
      </c>
      <c r="B2292" s="3">
        <v>45905</v>
      </c>
      <c r="C2292" s="3">
        <v>45905</v>
      </c>
      <c r="D2292" s="43" t="s">
        <v>2046</v>
      </c>
      <c r="E2292" s="43" t="s">
        <v>194</v>
      </c>
      <c r="F2292" s="43" t="s">
        <v>195</v>
      </c>
      <c r="G2292">
        <v>60</v>
      </c>
      <c r="H2292">
        <v>60</v>
      </c>
      <c r="I2292" s="43" t="s">
        <v>938</v>
      </c>
      <c r="J2292" s="43" t="s">
        <v>1105</v>
      </c>
      <c r="K2292" s="43" t="s">
        <v>177</v>
      </c>
      <c r="L2292" s="43" t="str">
        <f>IF(AND(Home!$A$1&gt;=Leave[[#This Row],[Start Time]],Home!$A$1&lt;=Leave[[#This Row],[End Time]]),"Aplica","No Aplica")</f>
        <v>No Aplica</v>
      </c>
      <c r="M2292" s="43" t="str">
        <f>IF(AND(Home!$A$1&gt;=Leave[[#This Row],[Start Time]],Home!$A$1&lt;=Leave[[#This Row],[End Time]]),Home!$A$1,"No Aplica")</f>
        <v>No Aplica</v>
      </c>
      <c r="N2292" s="43" t="str">
        <f>Leave[[#This Row],[User Code (Owning User) (Usuario)]]&amp;Leave[[#This Row],[fecha activa]]</f>
        <v>MIE202302019869No Aplica</v>
      </c>
    </row>
    <row r="2293" spans="1:14" x14ac:dyDescent="0.3">
      <c r="A2293" s="43" t="s">
        <v>471</v>
      </c>
      <c r="B2293" s="3">
        <v>45904</v>
      </c>
      <c r="C2293" s="3">
        <v>45904</v>
      </c>
      <c r="D2293" s="43" t="s">
        <v>2046</v>
      </c>
      <c r="E2293" s="43" t="s">
        <v>194</v>
      </c>
      <c r="F2293" s="43" t="s">
        <v>195</v>
      </c>
      <c r="G2293">
        <v>60</v>
      </c>
      <c r="H2293">
        <v>60</v>
      </c>
      <c r="I2293" s="43" t="s">
        <v>938</v>
      </c>
      <c r="J2293" s="43" t="s">
        <v>1105</v>
      </c>
      <c r="K2293" s="43" t="s">
        <v>177</v>
      </c>
      <c r="L2293" s="43" t="str">
        <f>IF(AND(Home!$A$1&gt;=Leave[[#This Row],[Start Time]],Home!$A$1&lt;=Leave[[#This Row],[End Time]]),"Aplica","No Aplica")</f>
        <v>No Aplica</v>
      </c>
      <c r="M2293" s="43" t="str">
        <f>IF(AND(Home!$A$1&gt;=Leave[[#This Row],[Start Time]],Home!$A$1&lt;=Leave[[#This Row],[End Time]]),Home!$A$1,"No Aplica")</f>
        <v>No Aplica</v>
      </c>
      <c r="N2293" s="43" t="str">
        <f>Leave[[#This Row],[User Code (Owning User) (Usuario)]]&amp;Leave[[#This Row],[fecha activa]]</f>
        <v>MIE202302019869No Aplica</v>
      </c>
    </row>
    <row r="2294" spans="1:14" x14ac:dyDescent="0.3">
      <c r="A2294" s="43" t="s">
        <v>471</v>
      </c>
      <c r="B2294" s="3">
        <v>45903</v>
      </c>
      <c r="C2294" s="3">
        <v>45903</v>
      </c>
      <c r="D2294" s="43" t="s">
        <v>2046</v>
      </c>
      <c r="E2294" s="43" t="s">
        <v>194</v>
      </c>
      <c r="F2294" s="43" t="s">
        <v>195</v>
      </c>
      <c r="G2294">
        <v>60</v>
      </c>
      <c r="H2294">
        <v>60</v>
      </c>
      <c r="I2294" s="43" t="s">
        <v>938</v>
      </c>
      <c r="J2294" s="43" t="s">
        <v>1105</v>
      </c>
      <c r="K2294" s="43" t="s">
        <v>177</v>
      </c>
      <c r="L2294" s="43" t="str">
        <f>IF(AND(Home!$A$1&gt;=Leave[[#This Row],[Start Time]],Home!$A$1&lt;=Leave[[#This Row],[End Time]]),"Aplica","No Aplica")</f>
        <v>No Aplica</v>
      </c>
      <c r="M2294" s="43" t="str">
        <f>IF(AND(Home!$A$1&gt;=Leave[[#This Row],[Start Time]],Home!$A$1&lt;=Leave[[#This Row],[End Time]]),Home!$A$1,"No Aplica")</f>
        <v>No Aplica</v>
      </c>
      <c r="N2294" s="43" t="str">
        <f>Leave[[#This Row],[User Code (Owning User) (Usuario)]]&amp;Leave[[#This Row],[fecha activa]]</f>
        <v>MIE202302019869No Aplica</v>
      </c>
    </row>
    <row r="2295" spans="1:14" x14ac:dyDescent="0.3">
      <c r="A2295" s="43" t="s">
        <v>471</v>
      </c>
      <c r="B2295" s="3">
        <v>45901</v>
      </c>
      <c r="C2295" s="3">
        <v>45901</v>
      </c>
      <c r="D2295" s="43" t="s">
        <v>2046</v>
      </c>
      <c r="E2295" s="43" t="s">
        <v>194</v>
      </c>
      <c r="F2295" s="43" t="s">
        <v>195</v>
      </c>
      <c r="G2295">
        <v>60</v>
      </c>
      <c r="H2295">
        <v>60</v>
      </c>
      <c r="I2295" s="43" t="s">
        <v>938</v>
      </c>
      <c r="J2295" s="43" t="s">
        <v>1105</v>
      </c>
      <c r="K2295" s="43" t="s">
        <v>177</v>
      </c>
      <c r="L2295" s="43" t="str">
        <f>IF(AND(Home!$A$1&gt;=Leave[[#This Row],[Start Time]],Home!$A$1&lt;=Leave[[#This Row],[End Time]]),"Aplica","No Aplica")</f>
        <v>No Aplica</v>
      </c>
      <c r="M2295" s="43" t="str">
        <f>IF(AND(Home!$A$1&gt;=Leave[[#This Row],[Start Time]],Home!$A$1&lt;=Leave[[#This Row],[End Time]]),Home!$A$1,"No Aplica")</f>
        <v>No Aplica</v>
      </c>
      <c r="N2295" s="43" t="str">
        <f>Leave[[#This Row],[User Code (Owning User) (Usuario)]]&amp;Leave[[#This Row],[fecha activa]]</f>
        <v>MIE202302019869No Aplica</v>
      </c>
    </row>
    <row r="2296" spans="1:14" x14ac:dyDescent="0.3">
      <c r="A2296" s="43" t="s">
        <v>465</v>
      </c>
      <c r="B2296" s="3">
        <v>45902</v>
      </c>
      <c r="C2296" s="3">
        <v>45902</v>
      </c>
      <c r="D2296" s="43" t="s">
        <v>473</v>
      </c>
      <c r="E2296" s="43" t="s">
        <v>194</v>
      </c>
      <c r="F2296" s="43" t="s">
        <v>195</v>
      </c>
      <c r="G2296">
        <v>1410</v>
      </c>
      <c r="H2296">
        <v>540</v>
      </c>
      <c r="I2296" s="43" t="s">
        <v>938</v>
      </c>
      <c r="J2296" s="43" t="s">
        <v>1105</v>
      </c>
      <c r="K2296" s="43" t="s">
        <v>177</v>
      </c>
      <c r="L2296" s="43" t="str">
        <f>IF(AND(Home!$A$1&gt;=Leave[[#This Row],[Start Time]],Home!$A$1&lt;=Leave[[#This Row],[End Time]]),"Aplica","No Aplica")</f>
        <v>No Aplica</v>
      </c>
      <c r="M2296" s="43" t="str">
        <f>IF(AND(Home!$A$1&gt;=Leave[[#This Row],[Start Time]],Home!$A$1&lt;=Leave[[#This Row],[End Time]]),Home!$A$1,"No Aplica")</f>
        <v>No Aplica</v>
      </c>
      <c r="N2296" s="43" t="str">
        <f>Leave[[#This Row],[User Code (Owning User) (Usuario)]]&amp;Leave[[#This Row],[fecha activa]]</f>
        <v>MIE202302019869No Aplica</v>
      </c>
    </row>
    <row r="2297" spans="1:14" x14ac:dyDescent="0.3">
      <c r="A2297" s="43" t="s">
        <v>465</v>
      </c>
      <c r="B2297" s="3">
        <v>45928</v>
      </c>
      <c r="C2297" s="3">
        <v>45928</v>
      </c>
      <c r="D2297" s="43" t="s">
        <v>470</v>
      </c>
      <c r="E2297" s="43" t="s">
        <v>234</v>
      </c>
      <c r="F2297" s="43" t="s">
        <v>235</v>
      </c>
      <c r="G2297">
        <v>540</v>
      </c>
      <c r="H2297">
        <v>540</v>
      </c>
      <c r="I2297" s="43" t="s">
        <v>935</v>
      </c>
      <c r="J2297" s="43" t="s">
        <v>1040</v>
      </c>
      <c r="K2297" s="43" t="s">
        <v>179</v>
      </c>
      <c r="L2297" s="43" t="str">
        <f>IF(AND(Home!$A$1&gt;=Leave[[#This Row],[Start Time]],Home!$A$1&lt;=Leave[[#This Row],[End Time]]),"Aplica","No Aplica")</f>
        <v>No Aplica</v>
      </c>
      <c r="M2297" s="43" t="str">
        <f>IF(AND(Home!$A$1&gt;=Leave[[#This Row],[Start Time]],Home!$A$1&lt;=Leave[[#This Row],[End Time]]),Home!$A$1,"No Aplica")</f>
        <v>No Aplica</v>
      </c>
      <c r="N2297" s="43" t="str">
        <f>Leave[[#This Row],[User Code (Owning User) (Usuario)]]&amp;Leave[[#This Row],[fecha activa]]</f>
        <v>MIE2023230110094No Aplica</v>
      </c>
    </row>
    <row r="2298" spans="1:14" x14ac:dyDescent="0.3">
      <c r="A2298" s="43" t="s">
        <v>465</v>
      </c>
      <c r="B2298" s="3">
        <v>45927</v>
      </c>
      <c r="C2298" s="3">
        <v>45927</v>
      </c>
      <c r="D2298" s="43" t="s">
        <v>2248</v>
      </c>
      <c r="E2298" s="43" t="s">
        <v>234</v>
      </c>
      <c r="F2298" s="43" t="s">
        <v>235</v>
      </c>
      <c r="G2298">
        <v>240</v>
      </c>
      <c r="H2298">
        <v>240</v>
      </c>
      <c r="I2298" s="43" t="s">
        <v>935</v>
      </c>
      <c r="J2298" s="43" t="s">
        <v>1040</v>
      </c>
      <c r="K2298" s="43" t="s">
        <v>179</v>
      </c>
      <c r="L2298" s="43" t="str">
        <f>IF(AND(Home!$A$1&gt;=Leave[[#This Row],[Start Time]],Home!$A$1&lt;=Leave[[#This Row],[End Time]]),"Aplica","No Aplica")</f>
        <v>No Aplica</v>
      </c>
      <c r="M2298" s="43" t="str">
        <f>IF(AND(Home!$A$1&gt;=Leave[[#This Row],[Start Time]],Home!$A$1&lt;=Leave[[#This Row],[End Time]]),Home!$A$1,"No Aplica")</f>
        <v>No Aplica</v>
      </c>
      <c r="N2298" s="43" t="str">
        <f>Leave[[#This Row],[User Code (Owning User) (Usuario)]]&amp;Leave[[#This Row],[fecha activa]]</f>
        <v>MIE2023230110094No Aplica</v>
      </c>
    </row>
    <row r="2299" spans="1:14" x14ac:dyDescent="0.3">
      <c r="A2299" s="43" t="s">
        <v>465</v>
      </c>
      <c r="B2299" s="3">
        <v>45913</v>
      </c>
      <c r="C2299" s="3">
        <v>45913</v>
      </c>
      <c r="D2299" s="43" t="s">
        <v>3490</v>
      </c>
      <c r="E2299" s="43" t="s">
        <v>234</v>
      </c>
      <c r="F2299" s="43" t="s">
        <v>235</v>
      </c>
      <c r="G2299">
        <v>30</v>
      </c>
      <c r="H2299">
        <v>30</v>
      </c>
      <c r="I2299" s="43" t="s">
        <v>935</v>
      </c>
      <c r="J2299" s="43" t="s">
        <v>1040</v>
      </c>
      <c r="K2299" s="43" t="s">
        <v>179</v>
      </c>
      <c r="L2299" s="43" t="str">
        <f>IF(AND(Home!$A$1&gt;=Leave[[#This Row],[Start Time]],Home!$A$1&lt;=Leave[[#This Row],[End Time]]),"Aplica","No Aplica")</f>
        <v>No Aplica</v>
      </c>
      <c r="M2299" s="43" t="str">
        <f>IF(AND(Home!$A$1&gt;=Leave[[#This Row],[Start Time]],Home!$A$1&lt;=Leave[[#This Row],[End Time]]),Home!$A$1,"No Aplica")</f>
        <v>No Aplica</v>
      </c>
      <c r="N2299" s="43" t="str">
        <f>Leave[[#This Row],[User Code (Owning User) (Usuario)]]&amp;Leave[[#This Row],[fecha activa]]</f>
        <v>MIE2023230110094No Aplica</v>
      </c>
    </row>
    <row r="2300" spans="1:14" x14ac:dyDescent="0.3">
      <c r="A2300" s="43" t="s">
        <v>465</v>
      </c>
      <c r="B2300" s="3">
        <v>45911</v>
      </c>
      <c r="C2300" s="3">
        <v>45911</v>
      </c>
      <c r="D2300" s="43" t="s">
        <v>2287</v>
      </c>
      <c r="E2300" s="43" t="s">
        <v>234</v>
      </c>
      <c r="F2300" s="43" t="s">
        <v>235</v>
      </c>
      <c r="G2300">
        <v>30</v>
      </c>
      <c r="H2300">
        <v>30</v>
      </c>
      <c r="I2300" s="43" t="s">
        <v>935</v>
      </c>
      <c r="J2300" s="43" t="s">
        <v>1040</v>
      </c>
      <c r="K2300" s="43" t="s">
        <v>179</v>
      </c>
      <c r="L2300" s="43" t="str">
        <f>IF(AND(Home!$A$1&gt;=Leave[[#This Row],[Start Time]],Home!$A$1&lt;=Leave[[#This Row],[End Time]]),"Aplica","No Aplica")</f>
        <v>No Aplica</v>
      </c>
      <c r="M2300" s="43" t="str">
        <f>IF(AND(Home!$A$1&gt;=Leave[[#This Row],[Start Time]],Home!$A$1&lt;=Leave[[#This Row],[End Time]]),Home!$A$1,"No Aplica")</f>
        <v>No Aplica</v>
      </c>
      <c r="N2300" s="43" t="str">
        <f>Leave[[#This Row],[User Code (Owning User) (Usuario)]]&amp;Leave[[#This Row],[fecha activa]]</f>
        <v>MIE2023230110094No Aplica</v>
      </c>
    </row>
    <row r="2301" spans="1:14" x14ac:dyDescent="0.3">
      <c r="A2301" s="43" t="s">
        <v>465</v>
      </c>
      <c r="B2301" s="3">
        <v>45920</v>
      </c>
      <c r="C2301" s="3">
        <v>45920</v>
      </c>
      <c r="D2301" s="43" t="s">
        <v>2991</v>
      </c>
      <c r="E2301" s="43" t="s">
        <v>234</v>
      </c>
      <c r="F2301" s="43" t="s">
        <v>235</v>
      </c>
      <c r="G2301">
        <v>240</v>
      </c>
      <c r="H2301">
        <v>240</v>
      </c>
      <c r="I2301" s="43" t="s">
        <v>935</v>
      </c>
      <c r="J2301" s="43" t="s">
        <v>1040</v>
      </c>
      <c r="K2301" s="43" t="s">
        <v>179</v>
      </c>
      <c r="L2301" s="43" t="str">
        <f>IF(AND(Home!$A$1&gt;=Leave[[#This Row],[Start Time]],Home!$A$1&lt;=Leave[[#This Row],[End Time]]),"Aplica","No Aplica")</f>
        <v>No Aplica</v>
      </c>
      <c r="M2301" s="43" t="str">
        <f>IF(AND(Home!$A$1&gt;=Leave[[#This Row],[Start Time]],Home!$A$1&lt;=Leave[[#This Row],[End Time]]),Home!$A$1,"No Aplica")</f>
        <v>No Aplica</v>
      </c>
      <c r="N2301" s="43" t="str">
        <f>Leave[[#This Row],[User Code (Owning User) (Usuario)]]&amp;Leave[[#This Row],[fecha activa]]</f>
        <v>MIE2023230110094No Aplica</v>
      </c>
    </row>
    <row r="2302" spans="1:14" x14ac:dyDescent="0.3">
      <c r="A2302" s="43" t="s">
        <v>465</v>
      </c>
      <c r="B2302" s="3">
        <v>45921</v>
      </c>
      <c r="C2302" s="3">
        <v>45921</v>
      </c>
      <c r="D2302" s="43" t="s">
        <v>470</v>
      </c>
      <c r="E2302" s="43" t="s">
        <v>234</v>
      </c>
      <c r="F2302" s="43" t="s">
        <v>235</v>
      </c>
      <c r="G2302">
        <v>540</v>
      </c>
      <c r="H2302">
        <v>540</v>
      </c>
      <c r="I2302" s="43" t="s">
        <v>935</v>
      </c>
      <c r="J2302" s="43" t="s">
        <v>1040</v>
      </c>
      <c r="K2302" s="43" t="s">
        <v>179</v>
      </c>
      <c r="L2302" s="43" t="str">
        <f>IF(AND(Home!$A$1&gt;=Leave[[#This Row],[Start Time]],Home!$A$1&lt;=Leave[[#This Row],[End Time]]),"Aplica","No Aplica")</f>
        <v>No Aplica</v>
      </c>
      <c r="M2302" s="43" t="str">
        <f>IF(AND(Home!$A$1&gt;=Leave[[#This Row],[Start Time]],Home!$A$1&lt;=Leave[[#This Row],[End Time]]),Home!$A$1,"No Aplica")</f>
        <v>No Aplica</v>
      </c>
      <c r="N2302" s="43" t="str">
        <f>Leave[[#This Row],[User Code (Owning User) (Usuario)]]&amp;Leave[[#This Row],[fecha activa]]</f>
        <v>MIE2023230110094No Aplica</v>
      </c>
    </row>
    <row r="2303" spans="1:14" x14ac:dyDescent="0.3">
      <c r="A2303" s="43" t="s">
        <v>476</v>
      </c>
      <c r="B2303" s="3">
        <v>45905</v>
      </c>
      <c r="C2303" s="3">
        <v>45905</v>
      </c>
      <c r="D2303" s="43" t="s">
        <v>2992</v>
      </c>
      <c r="E2303" s="43" t="s">
        <v>234</v>
      </c>
      <c r="F2303" s="43" t="s">
        <v>235</v>
      </c>
      <c r="G2303">
        <v>30</v>
      </c>
      <c r="H2303">
        <v>30</v>
      </c>
      <c r="I2303" s="43" t="s">
        <v>935</v>
      </c>
      <c r="J2303" s="43" t="s">
        <v>1040</v>
      </c>
      <c r="K2303" s="43" t="s">
        <v>179</v>
      </c>
      <c r="L2303" s="43" t="str">
        <f>IF(AND(Home!$A$1&gt;=Leave[[#This Row],[Start Time]],Home!$A$1&lt;=Leave[[#This Row],[End Time]]),"Aplica","No Aplica")</f>
        <v>No Aplica</v>
      </c>
      <c r="M2303" s="43" t="str">
        <f>IF(AND(Home!$A$1&gt;=Leave[[#This Row],[Start Time]],Home!$A$1&lt;=Leave[[#This Row],[End Time]]),Home!$A$1,"No Aplica")</f>
        <v>No Aplica</v>
      </c>
      <c r="N2303" s="43" t="str">
        <f>Leave[[#This Row],[User Code (Owning User) (Usuario)]]&amp;Leave[[#This Row],[fecha activa]]</f>
        <v>MIE2023230110094No Aplica</v>
      </c>
    </row>
    <row r="2304" spans="1:14" x14ac:dyDescent="0.3">
      <c r="A2304" s="43" t="s">
        <v>465</v>
      </c>
      <c r="B2304" s="3">
        <v>45904</v>
      </c>
      <c r="C2304" s="3">
        <v>45904</v>
      </c>
      <c r="D2304" s="43" t="s">
        <v>2973</v>
      </c>
      <c r="E2304" s="43" t="s">
        <v>234</v>
      </c>
      <c r="F2304" s="43" t="s">
        <v>235</v>
      </c>
      <c r="G2304">
        <v>150</v>
      </c>
      <c r="H2304">
        <v>150</v>
      </c>
      <c r="I2304" s="43" t="s">
        <v>935</v>
      </c>
      <c r="J2304" s="43" t="s">
        <v>1040</v>
      </c>
      <c r="K2304" s="43" t="s">
        <v>179</v>
      </c>
      <c r="L2304" s="43" t="str">
        <f>IF(AND(Home!$A$1&gt;=Leave[[#This Row],[Start Time]],Home!$A$1&lt;=Leave[[#This Row],[End Time]]),"Aplica","No Aplica")</f>
        <v>No Aplica</v>
      </c>
      <c r="M2304" s="43" t="str">
        <f>IF(AND(Home!$A$1&gt;=Leave[[#This Row],[Start Time]],Home!$A$1&lt;=Leave[[#This Row],[End Time]]),Home!$A$1,"No Aplica")</f>
        <v>No Aplica</v>
      </c>
      <c r="N2304" s="43" t="str">
        <f>Leave[[#This Row],[User Code (Owning User) (Usuario)]]&amp;Leave[[#This Row],[fecha activa]]</f>
        <v>MIE2023230110094No Aplica</v>
      </c>
    </row>
    <row r="2305" spans="1:14" x14ac:dyDescent="0.3">
      <c r="A2305" s="43" t="s">
        <v>465</v>
      </c>
      <c r="B2305" s="3">
        <v>45914</v>
      </c>
      <c r="C2305" s="3">
        <v>45914</v>
      </c>
      <c r="D2305" s="43" t="s">
        <v>470</v>
      </c>
      <c r="E2305" s="43" t="s">
        <v>234</v>
      </c>
      <c r="F2305" s="43" t="s">
        <v>235</v>
      </c>
      <c r="G2305">
        <v>540</v>
      </c>
      <c r="H2305">
        <v>540</v>
      </c>
      <c r="I2305" s="43" t="s">
        <v>935</v>
      </c>
      <c r="J2305" s="43" t="s">
        <v>1040</v>
      </c>
      <c r="K2305" s="43" t="s">
        <v>179</v>
      </c>
      <c r="L2305" s="43" t="str">
        <f>IF(AND(Home!$A$1&gt;=Leave[[#This Row],[Start Time]],Home!$A$1&lt;=Leave[[#This Row],[End Time]]),"Aplica","No Aplica")</f>
        <v>No Aplica</v>
      </c>
      <c r="M2305" s="43" t="str">
        <f>IF(AND(Home!$A$1&gt;=Leave[[#This Row],[Start Time]],Home!$A$1&lt;=Leave[[#This Row],[End Time]]),Home!$A$1,"No Aplica")</f>
        <v>No Aplica</v>
      </c>
      <c r="N2305" s="43" t="str">
        <f>Leave[[#This Row],[User Code (Owning User) (Usuario)]]&amp;Leave[[#This Row],[fecha activa]]</f>
        <v>MIE2023230110094No Aplica</v>
      </c>
    </row>
    <row r="2306" spans="1:14" x14ac:dyDescent="0.3">
      <c r="A2306" s="43" t="s">
        <v>465</v>
      </c>
      <c r="B2306" s="3">
        <v>45913</v>
      </c>
      <c r="C2306" s="3">
        <v>45913</v>
      </c>
      <c r="D2306" s="43" t="s">
        <v>2056</v>
      </c>
      <c r="E2306" s="43" t="s">
        <v>234</v>
      </c>
      <c r="F2306" s="43" t="s">
        <v>235</v>
      </c>
      <c r="G2306">
        <v>240</v>
      </c>
      <c r="H2306">
        <v>240</v>
      </c>
      <c r="I2306" s="43" t="s">
        <v>935</v>
      </c>
      <c r="J2306" s="43" t="s">
        <v>1040</v>
      </c>
      <c r="K2306" s="43" t="s">
        <v>179</v>
      </c>
      <c r="L2306" s="43" t="str">
        <f>IF(AND(Home!$A$1&gt;=Leave[[#This Row],[Start Time]],Home!$A$1&lt;=Leave[[#This Row],[End Time]]),"Aplica","No Aplica")</f>
        <v>No Aplica</v>
      </c>
      <c r="M2306" s="43" t="str">
        <f>IF(AND(Home!$A$1&gt;=Leave[[#This Row],[Start Time]],Home!$A$1&lt;=Leave[[#This Row],[End Time]]),Home!$A$1,"No Aplica")</f>
        <v>No Aplica</v>
      </c>
      <c r="N2306" s="43" t="str">
        <f>Leave[[#This Row],[User Code (Owning User) (Usuario)]]&amp;Leave[[#This Row],[fecha activa]]</f>
        <v>MIE2023230110094No Aplica</v>
      </c>
    </row>
    <row r="2307" spans="1:14" x14ac:dyDescent="0.3">
      <c r="A2307" s="43" t="s">
        <v>465</v>
      </c>
      <c r="B2307" s="3">
        <v>45906</v>
      </c>
      <c r="C2307" s="3">
        <v>45906</v>
      </c>
      <c r="D2307" s="43" t="s">
        <v>2248</v>
      </c>
      <c r="E2307" s="43" t="s">
        <v>234</v>
      </c>
      <c r="F2307" s="43" t="s">
        <v>235</v>
      </c>
      <c r="G2307">
        <v>240</v>
      </c>
      <c r="H2307">
        <v>240</v>
      </c>
      <c r="I2307" s="43" t="s">
        <v>935</v>
      </c>
      <c r="J2307" s="43" t="s">
        <v>1040</v>
      </c>
      <c r="K2307" s="43" t="s">
        <v>179</v>
      </c>
      <c r="L2307" s="43" t="str">
        <f>IF(AND(Home!$A$1&gt;=Leave[[#This Row],[Start Time]],Home!$A$1&lt;=Leave[[#This Row],[End Time]]),"Aplica","No Aplica")</f>
        <v>No Aplica</v>
      </c>
      <c r="M2307" s="43" t="str">
        <f>IF(AND(Home!$A$1&gt;=Leave[[#This Row],[Start Time]],Home!$A$1&lt;=Leave[[#This Row],[End Time]]),Home!$A$1,"No Aplica")</f>
        <v>No Aplica</v>
      </c>
      <c r="N2307" s="43" t="str">
        <f>Leave[[#This Row],[User Code (Owning User) (Usuario)]]&amp;Leave[[#This Row],[fecha activa]]</f>
        <v>MIE2023230110094No Aplica</v>
      </c>
    </row>
    <row r="2308" spans="1:14" x14ac:dyDescent="0.3">
      <c r="A2308" s="43" t="s">
        <v>465</v>
      </c>
      <c r="B2308" s="3">
        <v>45907</v>
      </c>
      <c r="C2308" s="3">
        <v>45907</v>
      </c>
      <c r="D2308" s="43" t="s">
        <v>470</v>
      </c>
      <c r="E2308" s="43" t="s">
        <v>234</v>
      </c>
      <c r="F2308" s="43" t="s">
        <v>235</v>
      </c>
      <c r="G2308">
        <v>540</v>
      </c>
      <c r="H2308">
        <v>540</v>
      </c>
      <c r="I2308" s="43" t="s">
        <v>935</v>
      </c>
      <c r="J2308" s="43" t="s">
        <v>1040</v>
      </c>
      <c r="K2308" s="43" t="s">
        <v>179</v>
      </c>
      <c r="L2308" s="43" t="str">
        <f>IF(AND(Home!$A$1&gt;=Leave[[#This Row],[Start Time]],Home!$A$1&lt;=Leave[[#This Row],[End Time]]),"Aplica","No Aplica")</f>
        <v>No Aplica</v>
      </c>
      <c r="M2308" s="43" t="str">
        <f>IF(AND(Home!$A$1&gt;=Leave[[#This Row],[Start Time]],Home!$A$1&lt;=Leave[[#This Row],[End Time]]),Home!$A$1,"No Aplica")</f>
        <v>No Aplica</v>
      </c>
      <c r="N2308" s="43" t="str">
        <f>Leave[[#This Row],[User Code (Owning User) (Usuario)]]&amp;Leave[[#This Row],[fecha activa]]</f>
        <v>MIE2023230110094No Aplica</v>
      </c>
    </row>
    <row r="2309" spans="1:14" x14ac:dyDescent="0.3">
      <c r="A2309" s="43" t="s">
        <v>601</v>
      </c>
      <c r="B2309" s="3">
        <v>45917</v>
      </c>
      <c r="C2309" s="3">
        <v>45917</v>
      </c>
      <c r="D2309" s="43" t="s">
        <v>3676</v>
      </c>
      <c r="E2309" s="43" t="s">
        <v>82</v>
      </c>
      <c r="F2309" s="43" t="s">
        <v>83</v>
      </c>
      <c r="G2309">
        <v>450</v>
      </c>
      <c r="H2309">
        <v>450</v>
      </c>
      <c r="I2309" s="43" t="s">
        <v>996</v>
      </c>
      <c r="J2309" s="43" t="s">
        <v>2768</v>
      </c>
      <c r="K2309" s="43" t="s">
        <v>178</v>
      </c>
      <c r="L2309" s="43" t="str">
        <f>IF(AND(Home!$A$1&gt;=Leave[[#This Row],[Start Time]],Home!$A$1&lt;=Leave[[#This Row],[End Time]]),"Aplica","No Aplica")</f>
        <v>No Aplica</v>
      </c>
      <c r="M2309" s="43" t="str">
        <f>IF(AND(Home!$A$1&gt;=Leave[[#This Row],[Start Time]],Home!$A$1&lt;=Leave[[#This Row],[End Time]]),Home!$A$1,"No Aplica")</f>
        <v>No Aplica</v>
      </c>
      <c r="N2309" s="43" t="str">
        <f>Leave[[#This Row],[User Code (Owning User) (Usuario)]]&amp;Leave[[#This Row],[fecha activa]]</f>
        <v>MIE202213067120No Aplica</v>
      </c>
    </row>
    <row r="2310" spans="1:14" x14ac:dyDescent="0.3">
      <c r="A2310" s="43" t="s">
        <v>468</v>
      </c>
      <c r="B2310" s="3">
        <v>45919</v>
      </c>
      <c r="C2310" s="3">
        <v>45919</v>
      </c>
      <c r="D2310" s="43" t="s">
        <v>469</v>
      </c>
      <c r="E2310" s="43" t="s">
        <v>82</v>
      </c>
      <c r="F2310" s="43" t="s">
        <v>83</v>
      </c>
      <c r="G2310">
        <v>540</v>
      </c>
      <c r="H2310">
        <v>540</v>
      </c>
      <c r="I2310" s="43" t="s">
        <v>996</v>
      </c>
      <c r="J2310" s="43" t="s">
        <v>2768</v>
      </c>
      <c r="K2310" s="43" t="s">
        <v>178</v>
      </c>
      <c r="L2310" s="43" t="str">
        <f>IF(AND(Home!$A$1&gt;=Leave[[#This Row],[Start Time]],Home!$A$1&lt;=Leave[[#This Row],[End Time]]),"Aplica","No Aplica")</f>
        <v>No Aplica</v>
      </c>
      <c r="M2310" s="43" t="str">
        <f>IF(AND(Home!$A$1&gt;=Leave[[#This Row],[Start Time]],Home!$A$1&lt;=Leave[[#This Row],[End Time]]),Home!$A$1,"No Aplica")</f>
        <v>No Aplica</v>
      </c>
      <c r="N2310" s="43" t="str">
        <f>Leave[[#This Row],[User Code (Owning User) (Usuario)]]&amp;Leave[[#This Row],[fecha activa]]</f>
        <v>MIE202213067120No Aplica</v>
      </c>
    </row>
    <row r="2311" spans="1:14" x14ac:dyDescent="0.3">
      <c r="A2311" s="43" t="s">
        <v>468</v>
      </c>
      <c r="B2311" s="3">
        <v>45911</v>
      </c>
      <c r="C2311" s="3">
        <v>45911</v>
      </c>
      <c r="D2311" s="43" t="s">
        <v>469</v>
      </c>
      <c r="E2311" s="43" t="s">
        <v>82</v>
      </c>
      <c r="F2311" s="43" t="s">
        <v>83</v>
      </c>
      <c r="G2311">
        <v>540</v>
      </c>
      <c r="H2311">
        <v>540</v>
      </c>
      <c r="I2311" s="43" t="s">
        <v>996</v>
      </c>
      <c r="J2311" s="43" t="s">
        <v>2768</v>
      </c>
      <c r="K2311" s="43" t="s">
        <v>178</v>
      </c>
      <c r="L2311" s="43" t="str">
        <f>IF(AND(Home!$A$1&gt;=Leave[[#This Row],[Start Time]],Home!$A$1&lt;=Leave[[#This Row],[End Time]]),"Aplica","No Aplica")</f>
        <v>No Aplica</v>
      </c>
      <c r="M2311" s="43" t="str">
        <f>IF(AND(Home!$A$1&gt;=Leave[[#This Row],[Start Time]],Home!$A$1&lt;=Leave[[#This Row],[End Time]]),Home!$A$1,"No Aplica")</f>
        <v>No Aplica</v>
      </c>
      <c r="N2311" s="43" t="str">
        <f>Leave[[#This Row],[User Code (Owning User) (Usuario)]]&amp;Leave[[#This Row],[fecha activa]]</f>
        <v>MIE202213067120No Aplica</v>
      </c>
    </row>
    <row r="2312" spans="1:14" x14ac:dyDescent="0.3">
      <c r="A2312" s="43" t="s">
        <v>468</v>
      </c>
      <c r="B2312" s="3">
        <v>45923</v>
      </c>
      <c r="C2312" s="3">
        <v>45923</v>
      </c>
      <c r="D2312" s="43" t="s">
        <v>3551</v>
      </c>
      <c r="E2312" s="43" t="s">
        <v>885</v>
      </c>
      <c r="F2312" s="43" t="s">
        <v>886</v>
      </c>
      <c r="G2312">
        <v>540</v>
      </c>
      <c r="H2312">
        <v>540</v>
      </c>
      <c r="I2312" s="43" t="s">
        <v>1056</v>
      </c>
      <c r="J2312" s="43" t="s">
        <v>2768</v>
      </c>
      <c r="K2312" s="43" t="s">
        <v>178</v>
      </c>
      <c r="L2312" s="43" t="str">
        <f>IF(AND(Home!$A$1&gt;=Leave[[#This Row],[Start Time]],Home!$A$1&lt;=Leave[[#This Row],[End Time]]),"Aplica","No Aplica")</f>
        <v>No Aplica</v>
      </c>
      <c r="M2312" s="43" t="str">
        <f>IF(AND(Home!$A$1&gt;=Leave[[#This Row],[Start Time]],Home!$A$1&lt;=Leave[[#This Row],[End Time]]),Home!$A$1,"No Aplica")</f>
        <v>No Aplica</v>
      </c>
      <c r="N2312" s="43" t="str">
        <f>Leave[[#This Row],[User Code (Owning User) (Usuario)]]&amp;Leave[[#This Row],[fecha activa]]</f>
        <v>MIE2024101219068No Aplica</v>
      </c>
    </row>
    <row r="2313" spans="1:14" x14ac:dyDescent="0.3">
      <c r="A2313" s="43" t="s">
        <v>468</v>
      </c>
      <c r="B2313" s="3">
        <v>45917</v>
      </c>
      <c r="C2313" s="3">
        <v>45917</v>
      </c>
      <c r="D2313" s="43" t="s">
        <v>577</v>
      </c>
      <c r="E2313" s="43" t="s">
        <v>885</v>
      </c>
      <c r="F2313" s="43" t="s">
        <v>886</v>
      </c>
      <c r="G2313">
        <v>540</v>
      </c>
      <c r="H2313">
        <v>540</v>
      </c>
      <c r="I2313" s="43" t="s">
        <v>1056</v>
      </c>
      <c r="J2313" s="43" t="s">
        <v>2768</v>
      </c>
      <c r="K2313" s="43" t="s">
        <v>178</v>
      </c>
      <c r="L2313" s="43" t="str">
        <f>IF(AND(Home!$A$1&gt;=Leave[[#This Row],[Start Time]],Home!$A$1&lt;=Leave[[#This Row],[End Time]]),"Aplica","No Aplica")</f>
        <v>No Aplica</v>
      </c>
      <c r="M2313" s="43" t="str">
        <f>IF(AND(Home!$A$1&gt;=Leave[[#This Row],[Start Time]],Home!$A$1&lt;=Leave[[#This Row],[End Time]]),Home!$A$1,"No Aplica")</f>
        <v>No Aplica</v>
      </c>
      <c r="N2313" s="43" t="str">
        <f>Leave[[#This Row],[User Code (Owning User) (Usuario)]]&amp;Leave[[#This Row],[fecha activa]]</f>
        <v>MIE2024101219068No Aplica</v>
      </c>
    </row>
    <row r="2314" spans="1:14" x14ac:dyDescent="0.3">
      <c r="A2314" s="43" t="s">
        <v>468</v>
      </c>
      <c r="B2314" s="3">
        <v>45909</v>
      </c>
      <c r="C2314" s="3">
        <v>45909</v>
      </c>
      <c r="D2314" s="43" t="s">
        <v>577</v>
      </c>
      <c r="E2314" s="43" t="s">
        <v>885</v>
      </c>
      <c r="F2314" s="43" t="s">
        <v>886</v>
      </c>
      <c r="G2314">
        <v>540</v>
      </c>
      <c r="H2314">
        <v>540</v>
      </c>
      <c r="I2314" s="43" t="s">
        <v>1056</v>
      </c>
      <c r="J2314" s="43" t="s">
        <v>2768</v>
      </c>
      <c r="K2314" s="43" t="s">
        <v>178</v>
      </c>
      <c r="L2314" s="43" t="str">
        <f>IF(AND(Home!$A$1&gt;=Leave[[#This Row],[Start Time]],Home!$A$1&lt;=Leave[[#This Row],[End Time]]),"Aplica","No Aplica")</f>
        <v>No Aplica</v>
      </c>
      <c r="M2314" s="43" t="str">
        <f>IF(AND(Home!$A$1&gt;=Leave[[#This Row],[Start Time]],Home!$A$1&lt;=Leave[[#This Row],[End Time]]),Home!$A$1,"No Aplica")</f>
        <v>No Aplica</v>
      </c>
      <c r="N2314" s="43" t="str">
        <f>Leave[[#This Row],[User Code (Owning User) (Usuario)]]&amp;Leave[[#This Row],[fecha activa]]</f>
        <v>MIE2024101219068No Aplica</v>
      </c>
    </row>
    <row r="2315" spans="1:14" x14ac:dyDescent="0.3">
      <c r="A2315" s="43" t="s">
        <v>468</v>
      </c>
      <c r="B2315" s="3">
        <v>45907</v>
      </c>
      <c r="C2315" s="3">
        <v>45907</v>
      </c>
      <c r="D2315" s="43" t="s">
        <v>577</v>
      </c>
      <c r="E2315" s="43" t="s">
        <v>885</v>
      </c>
      <c r="F2315" s="43" t="s">
        <v>886</v>
      </c>
      <c r="G2315">
        <v>540</v>
      </c>
      <c r="H2315">
        <v>540</v>
      </c>
      <c r="I2315" s="43" t="s">
        <v>1056</v>
      </c>
      <c r="J2315" s="43" t="s">
        <v>2768</v>
      </c>
      <c r="K2315" s="43" t="s">
        <v>178</v>
      </c>
      <c r="L2315" s="43" t="str">
        <f>IF(AND(Home!$A$1&gt;=Leave[[#This Row],[Start Time]],Home!$A$1&lt;=Leave[[#This Row],[End Time]]),"Aplica","No Aplica")</f>
        <v>No Aplica</v>
      </c>
      <c r="M2315" s="43" t="str">
        <f>IF(AND(Home!$A$1&gt;=Leave[[#This Row],[Start Time]],Home!$A$1&lt;=Leave[[#This Row],[End Time]]),Home!$A$1,"No Aplica")</f>
        <v>No Aplica</v>
      </c>
      <c r="N2315" s="43" t="str">
        <f>Leave[[#This Row],[User Code (Owning User) (Usuario)]]&amp;Leave[[#This Row],[fecha activa]]</f>
        <v>MIE2024101219068No Aplica</v>
      </c>
    </row>
    <row r="2316" spans="1:14" x14ac:dyDescent="0.3">
      <c r="A2316" s="43" t="s">
        <v>465</v>
      </c>
      <c r="B2316" s="3">
        <v>45921</v>
      </c>
      <c r="C2316" s="3">
        <v>45921</v>
      </c>
      <c r="D2316" s="43" t="s">
        <v>495</v>
      </c>
      <c r="E2316" s="43" t="s">
        <v>1741</v>
      </c>
      <c r="F2316" s="43" t="s">
        <v>1743</v>
      </c>
      <c r="G2316">
        <v>480</v>
      </c>
      <c r="H2316">
        <v>480</v>
      </c>
      <c r="I2316" s="43" t="s">
        <v>1742</v>
      </c>
      <c r="J2316" s="43" t="s">
        <v>1128</v>
      </c>
      <c r="K2316" s="43" t="s">
        <v>178</v>
      </c>
      <c r="L2316" s="43" t="str">
        <f>IF(AND(Home!$A$1&gt;=Leave[[#This Row],[Start Time]],Home!$A$1&lt;=Leave[[#This Row],[End Time]]),"Aplica","No Aplica")</f>
        <v>No Aplica</v>
      </c>
      <c r="M2316" s="43" t="str">
        <f>IF(AND(Home!$A$1&gt;=Leave[[#This Row],[Start Time]],Home!$A$1&lt;=Leave[[#This Row],[End Time]]),Home!$A$1,"No Aplica")</f>
        <v>No Aplica</v>
      </c>
      <c r="N2316" s="43" t="str">
        <f>Leave[[#This Row],[User Code (Owning User) (Usuario)]]&amp;Leave[[#This Row],[fecha activa]]</f>
        <v>MIE2025090522999No Aplica</v>
      </c>
    </row>
    <row r="2317" spans="1:14" x14ac:dyDescent="0.3">
      <c r="A2317" s="43" t="s">
        <v>471</v>
      </c>
      <c r="B2317" s="3">
        <v>45919</v>
      </c>
      <c r="C2317" s="3">
        <v>45919</v>
      </c>
      <c r="D2317" s="43" t="s">
        <v>520</v>
      </c>
      <c r="E2317" s="43" t="s">
        <v>1741</v>
      </c>
      <c r="F2317" s="43" t="s">
        <v>1743</v>
      </c>
      <c r="G2317">
        <v>60</v>
      </c>
      <c r="H2317">
        <v>60</v>
      </c>
      <c r="I2317" s="43" t="s">
        <v>1742</v>
      </c>
      <c r="J2317" s="43" t="s">
        <v>1128</v>
      </c>
      <c r="K2317" s="43" t="s">
        <v>178</v>
      </c>
      <c r="L2317" s="43" t="str">
        <f>IF(AND(Home!$A$1&gt;=Leave[[#This Row],[Start Time]],Home!$A$1&lt;=Leave[[#This Row],[End Time]]),"Aplica","No Aplica")</f>
        <v>No Aplica</v>
      </c>
      <c r="M2317" s="43" t="str">
        <f>IF(AND(Home!$A$1&gt;=Leave[[#This Row],[Start Time]],Home!$A$1&lt;=Leave[[#This Row],[End Time]]),Home!$A$1,"No Aplica")</f>
        <v>No Aplica</v>
      </c>
      <c r="N2317" s="43" t="str">
        <f>Leave[[#This Row],[User Code (Owning User) (Usuario)]]&amp;Leave[[#This Row],[fecha activa]]</f>
        <v>MIE2025090522999No Aplica</v>
      </c>
    </row>
    <row r="2318" spans="1:14" x14ac:dyDescent="0.3">
      <c r="A2318" s="43" t="s">
        <v>471</v>
      </c>
      <c r="B2318" s="3">
        <v>45918</v>
      </c>
      <c r="C2318" s="3">
        <v>45918</v>
      </c>
      <c r="D2318" s="43" t="s">
        <v>521</v>
      </c>
      <c r="E2318" s="43" t="s">
        <v>1741</v>
      </c>
      <c r="F2318" s="43" t="s">
        <v>1743</v>
      </c>
      <c r="G2318">
        <v>60</v>
      </c>
      <c r="H2318">
        <v>60</v>
      </c>
      <c r="I2318" s="43" t="s">
        <v>1742</v>
      </c>
      <c r="J2318" s="43" t="s">
        <v>1128</v>
      </c>
      <c r="K2318" s="43" t="s">
        <v>178</v>
      </c>
      <c r="L2318" s="43" t="str">
        <f>IF(AND(Home!$A$1&gt;=Leave[[#This Row],[Start Time]],Home!$A$1&lt;=Leave[[#This Row],[End Time]]),"Aplica","No Aplica")</f>
        <v>No Aplica</v>
      </c>
      <c r="M2318" s="43" t="str">
        <f>IF(AND(Home!$A$1&gt;=Leave[[#This Row],[Start Time]],Home!$A$1&lt;=Leave[[#This Row],[End Time]]),Home!$A$1,"No Aplica")</f>
        <v>No Aplica</v>
      </c>
      <c r="N2318" s="43" t="str">
        <f>Leave[[#This Row],[User Code (Owning User) (Usuario)]]&amp;Leave[[#This Row],[fecha activa]]</f>
        <v>MIE2025090522999No Aplica</v>
      </c>
    </row>
    <row r="2319" spans="1:14" x14ac:dyDescent="0.3">
      <c r="A2319" s="43" t="s">
        <v>465</v>
      </c>
      <c r="B2319" s="3">
        <v>45917</v>
      </c>
      <c r="C2319" s="3">
        <v>45917</v>
      </c>
      <c r="D2319" s="43" t="s">
        <v>498</v>
      </c>
      <c r="E2319" s="43" t="s">
        <v>1741</v>
      </c>
      <c r="F2319" s="43" t="s">
        <v>1743</v>
      </c>
      <c r="G2319">
        <v>540</v>
      </c>
      <c r="H2319">
        <v>540</v>
      </c>
      <c r="I2319" s="43" t="s">
        <v>1742</v>
      </c>
      <c r="J2319" s="43" t="s">
        <v>1128</v>
      </c>
      <c r="K2319" s="43" t="s">
        <v>178</v>
      </c>
      <c r="L2319" s="43" t="str">
        <f>IF(AND(Home!$A$1&gt;=Leave[[#This Row],[Start Time]],Home!$A$1&lt;=Leave[[#This Row],[End Time]]),"Aplica","No Aplica")</f>
        <v>No Aplica</v>
      </c>
      <c r="M2319" s="43" t="str">
        <f>IF(AND(Home!$A$1&gt;=Leave[[#This Row],[Start Time]],Home!$A$1&lt;=Leave[[#This Row],[End Time]]),Home!$A$1,"No Aplica")</f>
        <v>No Aplica</v>
      </c>
      <c r="N2319" s="43" t="str">
        <f>Leave[[#This Row],[User Code (Owning User) (Usuario)]]&amp;Leave[[#This Row],[fecha activa]]</f>
        <v>MIE2025090522999No Aplica</v>
      </c>
    </row>
    <row r="2320" spans="1:14" x14ac:dyDescent="0.3">
      <c r="A2320" s="43" t="s">
        <v>471</v>
      </c>
      <c r="B2320" s="3">
        <v>45916</v>
      </c>
      <c r="C2320" s="3">
        <v>45916</v>
      </c>
      <c r="D2320" s="43" t="s">
        <v>520</v>
      </c>
      <c r="E2320" s="43" t="s">
        <v>1741</v>
      </c>
      <c r="F2320" s="43" t="s">
        <v>1743</v>
      </c>
      <c r="G2320">
        <v>60</v>
      </c>
      <c r="H2320">
        <v>60</v>
      </c>
      <c r="I2320" s="43" t="s">
        <v>1742</v>
      </c>
      <c r="J2320" s="43" t="s">
        <v>1128</v>
      </c>
      <c r="K2320" s="43" t="s">
        <v>178</v>
      </c>
      <c r="L2320" s="43" t="str">
        <f>IF(AND(Home!$A$1&gt;=Leave[[#This Row],[Start Time]],Home!$A$1&lt;=Leave[[#This Row],[End Time]]),"Aplica","No Aplica")</f>
        <v>No Aplica</v>
      </c>
      <c r="M2320" s="43" t="str">
        <f>IF(AND(Home!$A$1&gt;=Leave[[#This Row],[Start Time]],Home!$A$1&lt;=Leave[[#This Row],[End Time]]),Home!$A$1,"No Aplica")</f>
        <v>No Aplica</v>
      </c>
      <c r="N2320" s="43" t="str">
        <f>Leave[[#This Row],[User Code (Owning User) (Usuario)]]&amp;Leave[[#This Row],[fecha activa]]</f>
        <v>MIE2025090522999No Aplica</v>
      </c>
    </row>
    <row r="2321" spans="1:14" x14ac:dyDescent="0.3">
      <c r="A2321" s="43" t="s">
        <v>471</v>
      </c>
      <c r="B2321" s="3">
        <v>45915</v>
      </c>
      <c r="C2321" s="3">
        <v>45915</v>
      </c>
      <c r="D2321" s="43" t="s">
        <v>520</v>
      </c>
      <c r="E2321" s="43" t="s">
        <v>1741</v>
      </c>
      <c r="F2321" s="43" t="s">
        <v>1743</v>
      </c>
      <c r="G2321">
        <v>60</v>
      </c>
      <c r="H2321">
        <v>60</v>
      </c>
      <c r="I2321" s="43" t="s">
        <v>1742</v>
      </c>
      <c r="J2321" s="43" t="s">
        <v>1128</v>
      </c>
      <c r="K2321" s="43" t="s">
        <v>178</v>
      </c>
      <c r="L2321" s="43" t="str">
        <f>IF(AND(Home!$A$1&gt;=Leave[[#This Row],[Start Time]],Home!$A$1&lt;=Leave[[#This Row],[End Time]]),"Aplica","No Aplica")</f>
        <v>No Aplica</v>
      </c>
      <c r="M2321" s="43" t="str">
        <f>IF(AND(Home!$A$1&gt;=Leave[[#This Row],[Start Time]],Home!$A$1&lt;=Leave[[#This Row],[End Time]]),Home!$A$1,"No Aplica")</f>
        <v>No Aplica</v>
      </c>
      <c r="N2321" s="43" t="str">
        <f>Leave[[#This Row],[User Code (Owning User) (Usuario)]]&amp;Leave[[#This Row],[fecha activa]]</f>
        <v>MIE2025090522999No Aplica</v>
      </c>
    </row>
    <row r="2322" spans="1:14" x14ac:dyDescent="0.3">
      <c r="A2322" s="43" t="s">
        <v>471</v>
      </c>
      <c r="B2322" s="3">
        <v>45914</v>
      </c>
      <c r="C2322" s="3">
        <v>45914</v>
      </c>
      <c r="D2322" s="43" t="s">
        <v>521</v>
      </c>
      <c r="E2322" s="43" t="s">
        <v>1741</v>
      </c>
      <c r="F2322" s="43" t="s">
        <v>1743</v>
      </c>
      <c r="G2322">
        <v>60</v>
      </c>
      <c r="H2322">
        <v>60</v>
      </c>
      <c r="I2322" s="43" t="s">
        <v>1742</v>
      </c>
      <c r="J2322" s="43" t="s">
        <v>1128</v>
      </c>
      <c r="K2322" s="43" t="s">
        <v>178</v>
      </c>
      <c r="L2322" s="43" t="str">
        <f>IF(AND(Home!$A$1&gt;=Leave[[#This Row],[Start Time]],Home!$A$1&lt;=Leave[[#This Row],[End Time]]),"Aplica","No Aplica")</f>
        <v>No Aplica</v>
      </c>
      <c r="M2322" s="43" t="str">
        <f>IF(AND(Home!$A$1&gt;=Leave[[#This Row],[Start Time]],Home!$A$1&lt;=Leave[[#This Row],[End Time]]),Home!$A$1,"No Aplica")</f>
        <v>No Aplica</v>
      </c>
      <c r="N2322" s="43" t="str">
        <f>Leave[[#This Row],[User Code (Owning User) (Usuario)]]&amp;Leave[[#This Row],[fecha activa]]</f>
        <v>MIE2025090522999No Aplica</v>
      </c>
    </row>
    <row r="2323" spans="1:14" x14ac:dyDescent="0.3">
      <c r="A2323" s="43" t="s">
        <v>471</v>
      </c>
      <c r="B2323" s="3">
        <v>45911</v>
      </c>
      <c r="C2323" s="3">
        <v>45911</v>
      </c>
      <c r="D2323" s="43" t="s">
        <v>520</v>
      </c>
      <c r="E2323" s="43" t="s">
        <v>1741</v>
      </c>
      <c r="F2323" s="43" t="s">
        <v>1743</v>
      </c>
      <c r="G2323">
        <v>60</v>
      </c>
      <c r="H2323">
        <v>60</v>
      </c>
      <c r="I2323" s="43" t="s">
        <v>1742</v>
      </c>
      <c r="J2323" s="43" t="s">
        <v>1128</v>
      </c>
      <c r="K2323" s="43" t="s">
        <v>178</v>
      </c>
      <c r="L2323" s="43" t="str">
        <f>IF(AND(Home!$A$1&gt;=Leave[[#This Row],[Start Time]],Home!$A$1&lt;=Leave[[#This Row],[End Time]]),"Aplica","No Aplica")</f>
        <v>No Aplica</v>
      </c>
      <c r="M2323" s="43" t="str">
        <f>IF(AND(Home!$A$1&gt;=Leave[[#This Row],[Start Time]],Home!$A$1&lt;=Leave[[#This Row],[End Time]]),Home!$A$1,"No Aplica")</f>
        <v>No Aplica</v>
      </c>
      <c r="N2323" s="43" t="str">
        <f>Leave[[#This Row],[User Code (Owning User) (Usuario)]]&amp;Leave[[#This Row],[fecha activa]]</f>
        <v>MIE2025090522999No Aplica</v>
      </c>
    </row>
    <row r="2324" spans="1:14" x14ac:dyDescent="0.3">
      <c r="A2324" s="43" t="s">
        <v>471</v>
      </c>
      <c r="B2324" s="3">
        <v>45910</v>
      </c>
      <c r="C2324" s="3">
        <v>45910</v>
      </c>
      <c r="D2324" s="43" t="s">
        <v>520</v>
      </c>
      <c r="E2324" s="43" t="s">
        <v>1741</v>
      </c>
      <c r="F2324" s="43" t="s">
        <v>1743</v>
      </c>
      <c r="G2324">
        <v>60</v>
      </c>
      <c r="H2324">
        <v>60</v>
      </c>
      <c r="I2324" s="43" t="s">
        <v>1742</v>
      </c>
      <c r="J2324" s="43" t="s">
        <v>1128</v>
      </c>
      <c r="K2324" s="43" t="s">
        <v>178</v>
      </c>
      <c r="L2324" s="43" t="str">
        <f>IF(AND(Home!$A$1&gt;=Leave[[#This Row],[Start Time]],Home!$A$1&lt;=Leave[[#This Row],[End Time]]),"Aplica","No Aplica")</f>
        <v>No Aplica</v>
      </c>
      <c r="M2324" s="43" t="str">
        <f>IF(AND(Home!$A$1&gt;=Leave[[#This Row],[Start Time]],Home!$A$1&lt;=Leave[[#This Row],[End Time]]),Home!$A$1,"No Aplica")</f>
        <v>No Aplica</v>
      </c>
      <c r="N2324" s="43" t="str">
        <f>Leave[[#This Row],[User Code (Owning User) (Usuario)]]&amp;Leave[[#This Row],[fecha activa]]</f>
        <v>MIE2025090522999No Aplica</v>
      </c>
    </row>
    <row r="2325" spans="1:14" x14ac:dyDescent="0.3">
      <c r="A2325" s="43" t="s">
        <v>465</v>
      </c>
      <c r="B2325" s="3">
        <v>45909</v>
      </c>
      <c r="C2325" s="3">
        <v>45909</v>
      </c>
      <c r="D2325" s="43" t="s">
        <v>495</v>
      </c>
      <c r="E2325" s="43" t="s">
        <v>1741</v>
      </c>
      <c r="F2325" s="43" t="s">
        <v>1743</v>
      </c>
      <c r="G2325">
        <v>540</v>
      </c>
      <c r="H2325">
        <v>540</v>
      </c>
      <c r="I2325" s="43" t="s">
        <v>1742</v>
      </c>
      <c r="J2325" s="43" t="s">
        <v>1128</v>
      </c>
      <c r="K2325" s="43" t="s">
        <v>178</v>
      </c>
      <c r="L2325" s="43" t="str">
        <f>IF(AND(Home!$A$1&gt;=Leave[[#This Row],[Start Time]],Home!$A$1&lt;=Leave[[#This Row],[End Time]]),"Aplica","No Aplica")</f>
        <v>No Aplica</v>
      </c>
      <c r="M2325" s="43" t="str">
        <f>IF(AND(Home!$A$1&gt;=Leave[[#This Row],[Start Time]],Home!$A$1&lt;=Leave[[#This Row],[End Time]]),Home!$A$1,"No Aplica")</f>
        <v>No Aplica</v>
      </c>
      <c r="N2325" s="43" t="str">
        <f>Leave[[#This Row],[User Code (Owning User) (Usuario)]]&amp;Leave[[#This Row],[fecha activa]]</f>
        <v>MIE2025090522999No Aplica</v>
      </c>
    </row>
    <row r="2326" spans="1:14" x14ac:dyDescent="0.3">
      <c r="A2326" s="43" t="s">
        <v>471</v>
      </c>
      <c r="B2326" s="3">
        <v>45908</v>
      </c>
      <c r="C2326" s="3">
        <v>45908</v>
      </c>
      <c r="D2326" s="43" t="s">
        <v>521</v>
      </c>
      <c r="E2326" s="43" t="s">
        <v>1741</v>
      </c>
      <c r="F2326" s="43" t="s">
        <v>1743</v>
      </c>
      <c r="G2326">
        <v>60</v>
      </c>
      <c r="H2326">
        <v>60</v>
      </c>
      <c r="I2326" s="43" t="s">
        <v>1742</v>
      </c>
      <c r="J2326" s="43" t="s">
        <v>1128</v>
      </c>
      <c r="K2326" s="43" t="s">
        <v>178</v>
      </c>
      <c r="L2326" s="43" t="str">
        <f>IF(AND(Home!$A$1&gt;=Leave[[#This Row],[Start Time]],Home!$A$1&lt;=Leave[[#This Row],[End Time]]),"Aplica","No Aplica")</f>
        <v>No Aplica</v>
      </c>
      <c r="M2326" s="43" t="str">
        <f>IF(AND(Home!$A$1&gt;=Leave[[#This Row],[Start Time]],Home!$A$1&lt;=Leave[[#This Row],[End Time]]),Home!$A$1,"No Aplica")</f>
        <v>No Aplica</v>
      </c>
      <c r="N2326" s="43" t="str">
        <f>Leave[[#This Row],[User Code (Owning User) (Usuario)]]&amp;Leave[[#This Row],[fecha activa]]</f>
        <v>MIE2025090522999No Aplica</v>
      </c>
    </row>
    <row r="2327" spans="1:14" x14ac:dyDescent="0.3">
      <c r="A2327" s="43" t="s">
        <v>471</v>
      </c>
      <c r="B2327" s="3">
        <v>45907</v>
      </c>
      <c r="C2327" s="3">
        <v>45907</v>
      </c>
      <c r="D2327" s="43" t="s">
        <v>3126</v>
      </c>
      <c r="E2327" s="43" t="s">
        <v>1741</v>
      </c>
      <c r="F2327" s="43" t="s">
        <v>1743</v>
      </c>
      <c r="G2327">
        <v>60</v>
      </c>
      <c r="H2327">
        <v>60</v>
      </c>
      <c r="I2327" s="43" t="s">
        <v>1742</v>
      </c>
      <c r="J2327" s="43" t="s">
        <v>1128</v>
      </c>
      <c r="K2327" s="43" t="s">
        <v>178</v>
      </c>
      <c r="L2327" s="43" t="str">
        <f>IF(AND(Home!$A$1&gt;=Leave[[#This Row],[Start Time]],Home!$A$1&lt;=Leave[[#This Row],[End Time]]),"Aplica","No Aplica")</f>
        <v>No Aplica</v>
      </c>
      <c r="M2327" s="43" t="str">
        <f>IF(AND(Home!$A$1&gt;=Leave[[#This Row],[Start Time]],Home!$A$1&lt;=Leave[[#This Row],[End Time]]),Home!$A$1,"No Aplica")</f>
        <v>No Aplica</v>
      </c>
      <c r="N2327" s="43" t="str">
        <f>Leave[[#This Row],[User Code (Owning User) (Usuario)]]&amp;Leave[[#This Row],[fecha activa]]</f>
        <v>MIE2025090522999No Aplica</v>
      </c>
    </row>
    <row r="2328" spans="1:14" x14ac:dyDescent="0.3">
      <c r="A2328" s="43" t="s">
        <v>471</v>
      </c>
      <c r="B2328" s="3">
        <v>45906</v>
      </c>
      <c r="C2328" s="3">
        <v>45906</v>
      </c>
      <c r="D2328" s="43" t="s">
        <v>521</v>
      </c>
      <c r="E2328" s="43" t="s">
        <v>1741</v>
      </c>
      <c r="F2328" s="43" t="s">
        <v>1743</v>
      </c>
      <c r="G2328">
        <v>60</v>
      </c>
      <c r="H2328">
        <v>60</v>
      </c>
      <c r="I2328" s="43" t="s">
        <v>1742</v>
      </c>
      <c r="J2328" s="43" t="s">
        <v>1128</v>
      </c>
      <c r="K2328" s="43" t="s">
        <v>178</v>
      </c>
      <c r="L2328" s="43" t="str">
        <f>IF(AND(Home!$A$1&gt;=Leave[[#This Row],[Start Time]],Home!$A$1&lt;=Leave[[#This Row],[End Time]]),"Aplica","No Aplica")</f>
        <v>No Aplica</v>
      </c>
      <c r="M2328" s="43" t="str">
        <f>IF(AND(Home!$A$1&gt;=Leave[[#This Row],[Start Time]],Home!$A$1&lt;=Leave[[#This Row],[End Time]]),Home!$A$1,"No Aplica")</f>
        <v>No Aplica</v>
      </c>
      <c r="N2328" s="43" t="str">
        <f>Leave[[#This Row],[User Code (Owning User) (Usuario)]]&amp;Leave[[#This Row],[fecha activa]]</f>
        <v>MIE2025090522999No Aplica</v>
      </c>
    </row>
    <row r="2329" spans="1:14" x14ac:dyDescent="0.3">
      <c r="A2329" s="43" t="s">
        <v>471</v>
      </c>
      <c r="B2329" s="3">
        <v>45905</v>
      </c>
      <c r="C2329" s="3">
        <v>45905</v>
      </c>
      <c r="D2329" s="43" t="s">
        <v>3044</v>
      </c>
      <c r="E2329" s="43" t="s">
        <v>1741</v>
      </c>
      <c r="F2329" s="43" t="s">
        <v>1743</v>
      </c>
      <c r="G2329">
        <v>240</v>
      </c>
      <c r="H2329">
        <v>240</v>
      </c>
      <c r="I2329" s="43" t="s">
        <v>1742</v>
      </c>
      <c r="J2329" s="43" t="s">
        <v>1128</v>
      </c>
      <c r="K2329" s="43" t="s">
        <v>178</v>
      </c>
      <c r="L2329" s="43" t="str">
        <f>IF(AND(Home!$A$1&gt;=Leave[[#This Row],[Start Time]],Home!$A$1&lt;=Leave[[#This Row],[End Time]]),"Aplica","No Aplica")</f>
        <v>No Aplica</v>
      </c>
      <c r="M2329" s="43" t="str">
        <f>IF(AND(Home!$A$1&gt;=Leave[[#This Row],[Start Time]],Home!$A$1&lt;=Leave[[#This Row],[End Time]]),Home!$A$1,"No Aplica")</f>
        <v>No Aplica</v>
      </c>
      <c r="N2329" s="43" t="str">
        <f>Leave[[#This Row],[User Code (Owning User) (Usuario)]]&amp;Leave[[#This Row],[fecha activa]]</f>
        <v>MIE2025090522999No Aplica</v>
      </c>
    </row>
    <row r="2330" spans="1:14" x14ac:dyDescent="0.3">
      <c r="A2330" s="43" t="s">
        <v>465</v>
      </c>
      <c r="B2330" s="3">
        <v>45904</v>
      </c>
      <c r="C2330" s="3">
        <v>45904</v>
      </c>
      <c r="D2330" s="43" t="s">
        <v>495</v>
      </c>
      <c r="E2330" s="43" t="s">
        <v>1741</v>
      </c>
      <c r="F2330" s="43" t="s">
        <v>1743</v>
      </c>
      <c r="G2330">
        <v>540</v>
      </c>
      <c r="H2330">
        <v>540</v>
      </c>
      <c r="I2330" s="43" t="s">
        <v>1742</v>
      </c>
      <c r="J2330" s="43" t="s">
        <v>1128</v>
      </c>
      <c r="K2330" s="43" t="s">
        <v>178</v>
      </c>
      <c r="L2330" s="43" t="str">
        <f>IF(AND(Home!$A$1&gt;=Leave[[#This Row],[Start Time]],Home!$A$1&lt;=Leave[[#This Row],[End Time]]),"Aplica","No Aplica")</f>
        <v>No Aplica</v>
      </c>
      <c r="M2330" s="43" t="str">
        <f>IF(AND(Home!$A$1&gt;=Leave[[#This Row],[Start Time]],Home!$A$1&lt;=Leave[[#This Row],[End Time]]),Home!$A$1,"No Aplica")</f>
        <v>No Aplica</v>
      </c>
      <c r="N2330" s="43" t="str">
        <f>Leave[[#This Row],[User Code (Owning User) (Usuario)]]&amp;Leave[[#This Row],[fecha activa]]</f>
        <v>MIE2025090522999No Aplica</v>
      </c>
    </row>
    <row r="2331" spans="1:14" x14ac:dyDescent="0.3">
      <c r="A2331" s="43" t="s">
        <v>471</v>
      </c>
      <c r="B2331" s="3">
        <v>45902</v>
      </c>
      <c r="C2331" s="3">
        <v>45902</v>
      </c>
      <c r="D2331" s="43" t="s">
        <v>521</v>
      </c>
      <c r="E2331" s="43" t="s">
        <v>1741</v>
      </c>
      <c r="F2331" s="43" t="s">
        <v>1743</v>
      </c>
      <c r="G2331">
        <v>60</v>
      </c>
      <c r="H2331">
        <v>60</v>
      </c>
      <c r="I2331" s="43" t="s">
        <v>1742</v>
      </c>
      <c r="J2331" s="43" t="s">
        <v>1128</v>
      </c>
      <c r="K2331" s="43" t="s">
        <v>178</v>
      </c>
      <c r="L2331" s="43" t="str">
        <f>IF(AND(Home!$A$1&gt;=Leave[[#This Row],[Start Time]],Home!$A$1&lt;=Leave[[#This Row],[End Time]]),"Aplica","No Aplica")</f>
        <v>No Aplica</v>
      </c>
      <c r="M2331" s="43" t="str">
        <f>IF(AND(Home!$A$1&gt;=Leave[[#This Row],[Start Time]],Home!$A$1&lt;=Leave[[#This Row],[End Time]]),Home!$A$1,"No Aplica")</f>
        <v>No Aplica</v>
      </c>
      <c r="N2331" s="43" t="str">
        <f>Leave[[#This Row],[User Code (Owning User) (Usuario)]]&amp;Leave[[#This Row],[fecha activa]]</f>
        <v>MIE2025090522999No Aplica</v>
      </c>
    </row>
    <row r="2332" spans="1:14" x14ac:dyDescent="0.3">
      <c r="A2332" s="43" t="s">
        <v>471</v>
      </c>
      <c r="B2332" s="3">
        <v>45901</v>
      </c>
      <c r="C2332" s="3">
        <v>45901</v>
      </c>
      <c r="D2332" s="43" t="s">
        <v>2626</v>
      </c>
      <c r="E2332" s="43" t="s">
        <v>1741</v>
      </c>
      <c r="F2332" s="43" t="s">
        <v>1743</v>
      </c>
      <c r="G2332">
        <v>60</v>
      </c>
      <c r="H2332">
        <v>60</v>
      </c>
      <c r="I2332" s="43" t="s">
        <v>1742</v>
      </c>
      <c r="J2332" s="43" t="s">
        <v>1128</v>
      </c>
      <c r="K2332" s="43" t="s">
        <v>178</v>
      </c>
      <c r="L2332" s="43" t="str">
        <f>IF(AND(Home!$A$1&gt;=Leave[[#This Row],[Start Time]],Home!$A$1&lt;=Leave[[#This Row],[End Time]]),"Aplica","No Aplica")</f>
        <v>No Aplica</v>
      </c>
      <c r="M2332" s="43" t="str">
        <f>IF(AND(Home!$A$1&gt;=Leave[[#This Row],[Start Time]],Home!$A$1&lt;=Leave[[#This Row],[End Time]]),Home!$A$1,"No Aplica")</f>
        <v>No Aplica</v>
      </c>
      <c r="N2332" s="43" t="str">
        <f>Leave[[#This Row],[User Code (Owning User) (Usuario)]]&amp;Leave[[#This Row],[fecha activa]]</f>
        <v>MIE2025090522999No Aplica</v>
      </c>
    </row>
    <row r="2333" spans="1:14" x14ac:dyDescent="0.3">
      <c r="A2333" s="43" t="s">
        <v>601</v>
      </c>
      <c r="B2333" s="3">
        <v>45930</v>
      </c>
      <c r="C2333" s="3">
        <v>45930</v>
      </c>
      <c r="D2333" s="43" t="s">
        <v>493</v>
      </c>
      <c r="E2333" s="43" t="s">
        <v>2406</v>
      </c>
      <c r="F2333" s="43" t="s">
        <v>2408</v>
      </c>
      <c r="G2333">
        <v>60</v>
      </c>
      <c r="H2333">
        <v>60</v>
      </c>
      <c r="I2333" s="43" t="s">
        <v>2407</v>
      </c>
      <c r="J2333" s="43" t="s">
        <v>1503</v>
      </c>
      <c r="K2333" s="43" t="s">
        <v>177</v>
      </c>
      <c r="L2333" s="43" t="str">
        <f>IF(AND(Home!$A$1&gt;=Leave[[#This Row],[Start Time]],Home!$A$1&lt;=Leave[[#This Row],[End Time]]),"Aplica","No Aplica")</f>
        <v>No Aplica</v>
      </c>
      <c r="M2333" s="43" t="str">
        <f>IF(AND(Home!$A$1&gt;=Leave[[#This Row],[Start Time]],Home!$A$1&lt;=Leave[[#This Row],[End Time]]),Home!$A$1,"No Aplica")</f>
        <v>No Aplica</v>
      </c>
      <c r="N2333" s="43" t="str">
        <f>Leave[[#This Row],[User Code (Owning User) (Usuario)]]&amp;Leave[[#This Row],[fecha activa]]</f>
        <v>MIE2025130824074No Aplica</v>
      </c>
    </row>
    <row r="2334" spans="1:14" x14ac:dyDescent="0.3">
      <c r="A2334" s="43" t="s">
        <v>601</v>
      </c>
      <c r="B2334" s="3">
        <v>45929</v>
      </c>
      <c r="C2334" s="3">
        <v>45929</v>
      </c>
      <c r="D2334" s="43" t="s">
        <v>493</v>
      </c>
      <c r="E2334" s="43" t="s">
        <v>2406</v>
      </c>
      <c r="F2334" s="43" t="s">
        <v>2408</v>
      </c>
      <c r="G2334">
        <v>60</v>
      </c>
      <c r="H2334">
        <v>60</v>
      </c>
      <c r="I2334" s="43" t="s">
        <v>2407</v>
      </c>
      <c r="J2334" s="43" t="s">
        <v>1503</v>
      </c>
      <c r="K2334" s="43" t="s">
        <v>177</v>
      </c>
      <c r="L2334" s="43" t="str">
        <f>IF(AND(Home!$A$1&gt;=Leave[[#This Row],[Start Time]],Home!$A$1&lt;=Leave[[#This Row],[End Time]]),"Aplica","No Aplica")</f>
        <v>No Aplica</v>
      </c>
      <c r="M2334" s="43" t="str">
        <f>IF(AND(Home!$A$1&gt;=Leave[[#This Row],[Start Time]],Home!$A$1&lt;=Leave[[#This Row],[End Time]]),Home!$A$1,"No Aplica")</f>
        <v>No Aplica</v>
      </c>
      <c r="N2334" s="43" t="str">
        <f>Leave[[#This Row],[User Code (Owning User) (Usuario)]]&amp;Leave[[#This Row],[fecha activa]]</f>
        <v>MIE2025130824074No Aplica</v>
      </c>
    </row>
    <row r="2335" spans="1:14" x14ac:dyDescent="0.3">
      <c r="A2335" s="43" t="s">
        <v>601</v>
      </c>
      <c r="B2335" s="3">
        <v>45926</v>
      </c>
      <c r="C2335" s="3">
        <v>45926</v>
      </c>
      <c r="D2335" s="43" t="s">
        <v>493</v>
      </c>
      <c r="E2335" s="43" t="s">
        <v>2406</v>
      </c>
      <c r="F2335" s="43" t="s">
        <v>2408</v>
      </c>
      <c r="G2335">
        <v>60</v>
      </c>
      <c r="H2335">
        <v>60</v>
      </c>
      <c r="I2335" s="43" t="s">
        <v>2407</v>
      </c>
      <c r="J2335" s="43" t="s">
        <v>1503</v>
      </c>
      <c r="K2335" s="43" t="s">
        <v>177</v>
      </c>
      <c r="L2335" s="43" t="str">
        <f>IF(AND(Home!$A$1&gt;=Leave[[#This Row],[Start Time]],Home!$A$1&lt;=Leave[[#This Row],[End Time]]),"Aplica","No Aplica")</f>
        <v>No Aplica</v>
      </c>
      <c r="M2335" s="43" t="str">
        <f>IF(AND(Home!$A$1&gt;=Leave[[#This Row],[Start Time]],Home!$A$1&lt;=Leave[[#This Row],[End Time]]),Home!$A$1,"No Aplica")</f>
        <v>No Aplica</v>
      </c>
      <c r="N2335" s="43" t="str">
        <f>Leave[[#This Row],[User Code (Owning User) (Usuario)]]&amp;Leave[[#This Row],[fecha activa]]</f>
        <v>MIE2025130824074No Aplica</v>
      </c>
    </row>
    <row r="2336" spans="1:14" x14ac:dyDescent="0.3">
      <c r="A2336" s="43" t="s">
        <v>601</v>
      </c>
      <c r="B2336" s="3">
        <v>45925</v>
      </c>
      <c r="C2336" s="3">
        <v>45925</v>
      </c>
      <c r="D2336" s="43" t="s">
        <v>493</v>
      </c>
      <c r="E2336" s="43" t="s">
        <v>2406</v>
      </c>
      <c r="F2336" s="43" t="s">
        <v>2408</v>
      </c>
      <c r="G2336">
        <v>60</v>
      </c>
      <c r="H2336">
        <v>60</v>
      </c>
      <c r="I2336" s="43" t="s">
        <v>2407</v>
      </c>
      <c r="J2336" s="43" t="s">
        <v>1503</v>
      </c>
      <c r="K2336" s="43" t="s">
        <v>177</v>
      </c>
      <c r="L2336" s="43" t="str">
        <f>IF(AND(Home!$A$1&gt;=Leave[[#This Row],[Start Time]],Home!$A$1&lt;=Leave[[#This Row],[End Time]]),"Aplica","No Aplica")</f>
        <v>No Aplica</v>
      </c>
      <c r="M2336" s="43" t="str">
        <f>IF(AND(Home!$A$1&gt;=Leave[[#This Row],[Start Time]],Home!$A$1&lt;=Leave[[#This Row],[End Time]]),Home!$A$1,"No Aplica")</f>
        <v>No Aplica</v>
      </c>
      <c r="N2336" s="43" t="str">
        <f>Leave[[#This Row],[User Code (Owning User) (Usuario)]]&amp;Leave[[#This Row],[fecha activa]]</f>
        <v>MIE2025130824074No Aplica</v>
      </c>
    </row>
    <row r="2337" spans="1:14" x14ac:dyDescent="0.3">
      <c r="A2337" s="43" t="s">
        <v>468</v>
      </c>
      <c r="B2337" s="3">
        <v>45924</v>
      </c>
      <c r="C2337" s="3">
        <v>45924</v>
      </c>
      <c r="D2337" s="43" t="s">
        <v>2279</v>
      </c>
      <c r="E2337" s="43" t="s">
        <v>2406</v>
      </c>
      <c r="F2337" s="43" t="s">
        <v>2408</v>
      </c>
      <c r="G2337">
        <v>540</v>
      </c>
      <c r="H2337">
        <v>540</v>
      </c>
      <c r="I2337" s="43" t="s">
        <v>2407</v>
      </c>
      <c r="J2337" s="43" t="s">
        <v>1503</v>
      </c>
      <c r="K2337" s="43" t="s">
        <v>177</v>
      </c>
      <c r="L2337" s="43" t="str">
        <f>IF(AND(Home!$A$1&gt;=Leave[[#This Row],[Start Time]],Home!$A$1&lt;=Leave[[#This Row],[End Time]]),"Aplica","No Aplica")</f>
        <v>No Aplica</v>
      </c>
      <c r="M2337" s="43" t="str">
        <f>IF(AND(Home!$A$1&gt;=Leave[[#This Row],[Start Time]],Home!$A$1&lt;=Leave[[#This Row],[End Time]]),Home!$A$1,"No Aplica")</f>
        <v>No Aplica</v>
      </c>
      <c r="N2337" s="43" t="str">
        <f>Leave[[#This Row],[User Code (Owning User) (Usuario)]]&amp;Leave[[#This Row],[fecha activa]]</f>
        <v>MIE2025130824074No Aplica</v>
      </c>
    </row>
    <row r="2338" spans="1:14" x14ac:dyDescent="0.3">
      <c r="A2338" s="43" t="s">
        <v>601</v>
      </c>
      <c r="B2338" s="3">
        <v>45923</v>
      </c>
      <c r="C2338" s="3">
        <v>45923</v>
      </c>
      <c r="D2338" s="43" t="s">
        <v>493</v>
      </c>
      <c r="E2338" s="43" t="s">
        <v>2406</v>
      </c>
      <c r="F2338" s="43" t="s">
        <v>2408</v>
      </c>
      <c r="G2338">
        <v>60</v>
      </c>
      <c r="H2338">
        <v>60</v>
      </c>
      <c r="I2338" s="43" t="s">
        <v>2407</v>
      </c>
      <c r="J2338" s="43" t="s">
        <v>1503</v>
      </c>
      <c r="K2338" s="43" t="s">
        <v>177</v>
      </c>
      <c r="L2338" s="43" t="str">
        <f>IF(AND(Home!$A$1&gt;=Leave[[#This Row],[Start Time]],Home!$A$1&lt;=Leave[[#This Row],[End Time]]),"Aplica","No Aplica")</f>
        <v>No Aplica</v>
      </c>
      <c r="M2338" s="43" t="str">
        <f>IF(AND(Home!$A$1&gt;=Leave[[#This Row],[Start Time]],Home!$A$1&lt;=Leave[[#This Row],[End Time]]),Home!$A$1,"No Aplica")</f>
        <v>No Aplica</v>
      </c>
      <c r="N2338" s="43" t="str">
        <f>Leave[[#This Row],[User Code (Owning User) (Usuario)]]&amp;Leave[[#This Row],[fecha activa]]</f>
        <v>MIE2025130824074No Aplica</v>
      </c>
    </row>
    <row r="2339" spans="1:14" x14ac:dyDescent="0.3">
      <c r="A2339" s="43" t="s">
        <v>601</v>
      </c>
      <c r="B2339" s="3">
        <v>45922</v>
      </c>
      <c r="C2339" s="3">
        <v>45922</v>
      </c>
      <c r="D2339" s="43" t="s">
        <v>493</v>
      </c>
      <c r="E2339" s="43" t="s">
        <v>2406</v>
      </c>
      <c r="F2339" s="43" t="s">
        <v>2408</v>
      </c>
      <c r="G2339">
        <v>60</v>
      </c>
      <c r="H2339">
        <v>60</v>
      </c>
      <c r="I2339" s="43" t="s">
        <v>2407</v>
      </c>
      <c r="J2339" s="43" t="s">
        <v>1503</v>
      </c>
      <c r="K2339" s="43" t="s">
        <v>177</v>
      </c>
      <c r="L2339" s="43" t="str">
        <f>IF(AND(Home!$A$1&gt;=Leave[[#This Row],[Start Time]],Home!$A$1&lt;=Leave[[#This Row],[End Time]]),"Aplica","No Aplica")</f>
        <v>Aplica</v>
      </c>
      <c r="M2339" s="43">
        <f>IF(AND(Home!$A$1&gt;=Leave[[#This Row],[Start Time]],Home!$A$1&lt;=Leave[[#This Row],[End Time]]),Home!$A$1,"No Aplica")</f>
        <v>45922</v>
      </c>
      <c r="N2339" s="43" t="str">
        <f>Leave[[#This Row],[User Code (Owning User) (Usuario)]]&amp;Leave[[#This Row],[fecha activa]]</f>
        <v>MIE202513082407445922</v>
      </c>
    </row>
    <row r="2340" spans="1:14" x14ac:dyDescent="0.3">
      <c r="A2340" s="43" t="s">
        <v>601</v>
      </c>
      <c r="B2340" s="3">
        <v>45919</v>
      </c>
      <c r="C2340" s="3">
        <v>45919</v>
      </c>
      <c r="D2340" s="43" t="s">
        <v>647</v>
      </c>
      <c r="E2340" s="43" t="s">
        <v>2406</v>
      </c>
      <c r="F2340" s="43" t="s">
        <v>2408</v>
      </c>
      <c r="G2340">
        <v>60</v>
      </c>
      <c r="H2340">
        <v>60</v>
      </c>
      <c r="I2340" s="43" t="s">
        <v>2407</v>
      </c>
      <c r="J2340" s="43" t="s">
        <v>1503</v>
      </c>
      <c r="K2340" s="43" t="s">
        <v>177</v>
      </c>
      <c r="L2340" s="43" t="str">
        <f>IF(AND(Home!$A$1&gt;=Leave[[#This Row],[Start Time]],Home!$A$1&lt;=Leave[[#This Row],[End Time]]),"Aplica","No Aplica")</f>
        <v>No Aplica</v>
      </c>
      <c r="M2340" s="43" t="str">
        <f>IF(AND(Home!$A$1&gt;=Leave[[#This Row],[Start Time]],Home!$A$1&lt;=Leave[[#This Row],[End Time]]),Home!$A$1,"No Aplica")</f>
        <v>No Aplica</v>
      </c>
      <c r="N2340" s="43" t="str">
        <f>Leave[[#This Row],[User Code (Owning User) (Usuario)]]&amp;Leave[[#This Row],[fecha activa]]</f>
        <v>MIE2025130824074No Aplica</v>
      </c>
    </row>
    <row r="2341" spans="1:14" x14ac:dyDescent="0.3">
      <c r="A2341" s="43" t="s">
        <v>601</v>
      </c>
      <c r="B2341" s="3">
        <v>45918</v>
      </c>
      <c r="C2341" s="3">
        <v>45918</v>
      </c>
      <c r="D2341" s="43" t="s">
        <v>647</v>
      </c>
      <c r="E2341" s="43" t="s">
        <v>2406</v>
      </c>
      <c r="F2341" s="43" t="s">
        <v>2408</v>
      </c>
      <c r="G2341">
        <v>60</v>
      </c>
      <c r="H2341">
        <v>60</v>
      </c>
      <c r="I2341" s="43" t="s">
        <v>2407</v>
      </c>
      <c r="J2341" s="43" t="s">
        <v>1503</v>
      </c>
      <c r="K2341" s="43" t="s">
        <v>177</v>
      </c>
      <c r="L2341" s="43" t="str">
        <f>IF(AND(Home!$A$1&gt;=Leave[[#This Row],[Start Time]],Home!$A$1&lt;=Leave[[#This Row],[End Time]]),"Aplica","No Aplica")</f>
        <v>No Aplica</v>
      </c>
      <c r="M2341" s="43" t="str">
        <f>IF(AND(Home!$A$1&gt;=Leave[[#This Row],[Start Time]],Home!$A$1&lt;=Leave[[#This Row],[End Time]]),Home!$A$1,"No Aplica")</f>
        <v>No Aplica</v>
      </c>
      <c r="N2341" s="43" t="str">
        <f>Leave[[#This Row],[User Code (Owning User) (Usuario)]]&amp;Leave[[#This Row],[fecha activa]]</f>
        <v>MIE2025130824074No Aplica</v>
      </c>
    </row>
    <row r="2342" spans="1:14" x14ac:dyDescent="0.3">
      <c r="A2342" s="43" t="s">
        <v>601</v>
      </c>
      <c r="B2342" s="3">
        <v>45916</v>
      </c>
      <c r="C2342" s="3">
        <v>45916</v>
      </c>
      <c r="D2342" s="43" t="s">
        <v>647</v>
      </c>
      <c r="E2342" s="43" t="s">
        <v>2406</v>
      </c>
      <c r="F2342" s="43" t="s">
        <v>2408</v>
      </c>
      <c r="G2342">
        <v>60</v>
      </c>
      <c r="H2342">
        <v>60</v>
      </c>
      <c r="I2342" s="43" t="s">
        <v>2407</v>
      </c>
      <c r="J2342" s="43" t="s">
        <v>1503</v>
      </c>
      <c r="K2342" s="43" t="s">
        <v>177</v>
      </c>
      <c r="L2342" s="43" t="str">
        <f>IF(AND(Home!$A$1&gt;=Leave[[#This Row],[Start Time]],Home!$A$1&lt;=Leave[[#This Row],[End Time]]),"Aplica","No Aplica")</f>
        <v>No Aplica</v>
      </c>
      <c r="M2342" s="43" t="str">
        <f>IF(AND(Home!$A$1&gt;=Leave[[#This Row],[Start Time]],Home!$A$1&lt;=Leave[[#This Row],[End Time]]),Home!$A$1,"No Aplica")</f>
        <v>No Aplica</v>
      </c>
      <c r="N2342" s="43" t="str">
        <f>Leave[[#This Row],[User Code (Owning User) (Usuario)]]&amp;Leave[[#This Row],[fecha activa]]</f>
        <v>MIE2025130824074No Aplica</v>
      </c>
    </row>
    <row r="2343" spans="1:14" x14ac:dyDescent="0.3">
      <c r="A2343" s="43" t="s">
        <v>601</v>
      </c>
      <c r="B2343" s="3">
        <v>45915</v>
      </c>
      <c r="C2343" s="3">
        <v>45915</v>
      </c>
      <c r="D2343" s="43" t="s">
        <v>2813</v>
      </c>
      <c r="E2343" s="43" t="s">
        <v>2406</v>
      </c>
      <c r="F2343" s="43" t="s">
        <v>2408</v>
      </c>
      <c r="G2343">
        <v>60</v>
      </c>
      <c r="H2343">
        <v>60</v>
      </c>
      <c r="I2343" s="43" t="s">
        <v>2407</v>
      </c>
      <c r="J2343" s="43" t="s">
        <v>1503</v>
      </c>
      <c r="K2343" s="43" t="s">
        <v>177</v>
      </c>
      <c r="L2343" s="43" t="str">
        <f>IF(AND(Home!$A$1&gt;=Leave[[#This Row],[Start Time]],Home!$A$1&lt;=Leave[[#This Row],[End Time]]),"Aplica","No Aplica")</f>
        <v>No Aplica</v>
      </c>
      <c r="M2343" s="43" t="str">
        <f>IF(AND(Home!$A$1&gt;=Leave[[#This Row],[Start Time]],Home!$A$1&lt;=Leave[[#This Row],[End Time]]),Home!$A$1,"No Aplica")</f>
        <v>No Aplica</v>
      </c>
      <c r="N2343" s="43" t="str">
        <f>Leave[[#This Row],[User Code (Owning User) (Usuario)]]&amp;Leave[[#This Row],[fecha activa]]</f>
        <v>MIE2025130824074No Aplica</v>
      </c>
    </row>
    <row r="2344" spans="1:14" x14ac:dyDescent="0.3">
      <c r="A2344" s="43" t="s">
        <v>468</v>
      </c>
      <c r="B2344" s="3">
        <v>45917</v>
      </c>
      <c r="C2344" s="3">
        <v>45917</v>
      </c>
      <c r="D2344" s="43" t="s">
        <v>469</v>
      </c>
      <c r="E2344" s="43" t="s">
        <v>2406</v>
      </c>
      <c r="F2344" s="43" t="s">
        <v>2408</v>
      </c>
      <c r="G2344">
        <v>540</v>
      </c>
      <c r="H2344">
        <v>540</v>
      </c>
      <c r="I2344" s="43" t="s">
        <v>2407</v>
      </c>
      <c r="J2344" s="43" t="s">
        <v>1503</v>
      </c>
      <c r="K2344" s="43" t="s">
        <v>177</v>
      </c>
      <c r="L2344" s="43" t="str">
        <f>IF(AND(Home!$A$1&gt;=Leave[[#This Row],[Start Time]],Home!$A$1&lt;=Leave[[#This Row],[End Time]]),"Aplica","No Aplica")</f>
        <v>No Aplica</v>
      </c>
      <c r="M2344" s="43" t="str">
        <f>IF(AND(Home!$A$1&gt;=Leave[[#This Row],[Start Time]],Home!$A$1&lt;=Leave[[#This Row],[End Time]]),Home!$A$1,"No Aplica")</f>
        <v>No Aplica</v>
      </c>
      <c r="N2344" s="43" t="str">
        <f>Leave[[#This Row],[User Code (Owning User) (Usuario)]]&amp;Leave[[#This Row],[fecha activa]]</f>
        <v>MIE2025130824074No Aplica</v>
      </c>
    </row>
    <row r="2345" spans="1:14" x14ac:dyDescent="0.3">
      <c r="A2345" s="43" t="s">
        <v>601</v>
      </c>
      <c r="B2345" s="3">
        <v>45912</v>
      </c>
      <c r="C2345" s="3">
        <v>45912</v>
      </c>
      <c r="D2345" s="43" t="s">
        <v>493</v>
      </c>
      <c r="E2345" s="43" t="s">
        <v>2406</v>
      </c>
      <c r="F2345" s="43" t="s">
        <v>2408</v>
      </c>
      <c r="G2345">
        <v>60</v>
      </c>
      <c r="H2345">
        <v>60</v>
      </c>
      <c r="I2345" s="43" t="s">
        <v>2407</v>
      </c>
      <c r="J2345" s="43" t="s">
        <v>1503</v>
      </c>
      <c r="K2345" s="43" t="s">
        <v>177</v>
      </c>
      <c r="L2345" s="43" t="str">
        <f>IF(AND(Home!$A$1&gt;=Leave[[#This Row],[Start Time]],Home!$A$1&lt;=Leave[[#This Row],[End Time]]),"Aplica","No Aplica")</f>
        <v>No Aplica</v>
      </c>
      <c r="M2345" s="43" t="str">
        <f>IF(AND(Home!$A$1&gt;=Leave[[#This Row],[Start Time]],Home!$A$1&lt;=Leave[[#This Row],[End Time]]),Home!$A$1,"No Aplica")</f>
        <v>No Aplica</v>
      </c>
      <c r="N2345" s="43" t="str">
        <f>Leave[[#This Row],[User Code (Owning User) (Usuario)]]&amp;Leave[[#This Row],[fecha activa]]</f>
        <v>MIE2025130824074No Aplica</v>
      </c>
    </row>
    <row r="2346" spans="1:14" x14ac:dyDescent="0.3">
      <c r="A2346" s="43" t="s">
        <v>601</v>
      </c>
      <c r="B2346" s="3">
        <v>45911</v>
      </c>
      <c r="C2346" s="3">
        <v>45911</v>
      </c>
      <c r="D2346" s="43" t="s">
        <v>493</v>
      </c>
      <c r="E2346" s="43" t="s">
        <v>2406</v>
      </c>
      <c r="F2346" s="43" t="s">
        <v>2408</v>
      </c>
      <c r="G2346">
        <v>60</v>
      </c>
      <c r="H2346">
        <v>60</v>
      </c>
      <c r="I2346" s="43" t="s">
        <v>2407</v>
      </c>
      <c r="J2346" s="43" t="s">
        <v>1503</v>
      </c>
      <c r="K2346" s="43" t="s">
        <v>177</v>
      </c>
      <c r="L2346" s="43" t="str">
        <f>IF(AND(Home!$A$1&gt;=Leave[[#This Row],[Start Time]],Home!$A$1&lt;=Leave[[#This Row],[End Time]]),"Aplica","No Aplica")</f>
        <v>No Aplica</v>
      </c>
      <c r="M2346" s="43" t="str">
        <f>IF(AND(Home!$A$1&gt;=Leave[[#This Row],[Start Time]],Home!$A$1&lt;=Leave[[#This Row],[End Time]]),Home!$A$1,"No Aplica")</f>
        <v>No Aplica</v>
      </c>
      <c r="N2346" s="43" t="str">
        <f>Leave[[#This Row],[User Code (Owning User) (Usuario)]]&amp;Leave[[#This Row],[fecha activa]]</f>
        <v>MIE2025130824074No Aplica</v>
      </c>
    </row>
    <row r="2347" spans="1:14" x14ac:dyDescent="0.3">
      <c r="A2347" s="43" t="s">
        <v>468</v>
      </c>
      <c r="B2347" s="3">
        <v>45910</v>
      </c>
      <c r="C2347" s="3">
        <v>45910</v>
      </c>
      <c r="D2347" s="43" t="s">
        <v>469</v>
      </c>
      <c r="E2347" s="43" t="s">
        <v>2406</v>
      </c>
      <c r="F2347" s="43" t="s">
        <v>2408</v>
      </c>
      <c r="G2347">
        <v>540</v>
      </c>
      <c r="H2347">
        <v>540</v>
      </c>
      <c r="I2347" s="43" t="s">
        <v>2407</v>
      </c>
      <c r="J2347" s="43" t="s">
        <v>1503</v>
      </c>
      <c r="K2347" s="43" t="s">
        <v>177</v>
      </c>
      <c r="L2347" s="43" t="str">
        <f>IF(AND(Home!$A$1&gt;=Leave[[#This Row],[Start Time]],Home!$A$1&lt;=Leave[[#This Row],[End Time]]),"Aplica","No Aplica")</f>
        <v>No Aplica</v>
      </c>
      <c r="M2347" s="43" t="str">
        <f>IF(AND(Home!$A$1&gt;=Leave[[#This Row],[Start Time]],Home!$A$1&lt;=Leave[[#This Row],[End Time]]),Home!$A$1,"No Aplica")</f>
        <v>No Aplica</v>
      </c>
      <c r="N2347" s="43" t="str">
        <f>Leave[[#This Row],[User Code (Owning User) (Usuario)]]&amp;Leave[[#This Row],[fecha activa]]</f>
        <v>MIE2025130824074No Aplica</v>
      </c>
    </row>
    <row r="2348" spans="1:14" x14ac:dyDescent="0.3">
      <c r="A2348" s="43" t="s">
        <v>601</v>
      </c>
      <c r="B2348" s="3">
        <v>45909</v>
      </c>
      <c r="C2348" s="3">
        <v>45909</v>
      </c>
      <c r="D2348" s="43" t="s">
        <v>647</v>
      </c>
      <c r="E2348" s="43" t="s">
        <v>2406</v>
      </c>
      <c r="F2348" s="43" t="s">
        <v>2408</v>
      </c>
      <c r="G2348">
        <v>60</v>
      </c>
      <c r="H2348">
        <v>60</v>
      </c>
      <c r="I2348" s="43" t="s">
        <v>2407</v>
      </c>
      <c r="J2348" s="43" t="s">
        <v>1503</v>
      </c>
      <c r="K2348" s="43" t="s">
        <v>177</v>
      </c>
      <c r="L2348" s="43" t="str">
        <f>IF(AND(Home!$A$1&gt;=Leave[[#This Row],[Start Time]],Home!$A$1&lt;=Leave[[#This Row],[End Time]]),"Aplica","No Aplica")</f>
        <v>No Aplica</v>
      </c>
      <c r="M2348" s="43" t="str">
        <f>IF(AND(Home!$A$1&gt;=Leave[[#This Row],[Start Time]],Home!$A$1&lt;=Leave[[#This Row],[End Time]]),Home!$A$1,"No Aplica")</f>
        <v>No Aplica</v>
      </c>
      <c r="N2348" s="43" t="str">
        <f>Leave[[#This Row],[User Code (Owning User) (Usuario)]]&amp;Leave[[#This Row],[fecha activa]]</f>
        <v>MIE2025130824074No Aplica</v>
      </c>
    </row>
    <row r="2349" spans="1:14" x14ac:dyDescent="0.3">
      <c r="A2349" s="43" t="s">
        <v>601</v>
      </c>
      <c r="B2349" s="3">
        <v>45908</v>
      </c>
      <c r="C2349" s="3">
        <v>45908</v>
      </c>
      <c r="D2349" s="43" t="s">
        <v>493</v>
      </c>
      <c r="E2349" s="43" t="s">
        <v>2406</v>
      </c>
      <c r="F2349" s="43" t="s">
        <v>2408</v>
      </c>
      <c r="G2349">
        <v>60</v>
      </c>
      <c r="H2349">
        <v>60</v>
      </c>
      <c r="I2349" s="43" t="s">
        <v>2407</v>
      </c>
      <c r="J2349" s="43" t="s">
        <v>1503</v>
      </c>
      <c r="K2349" s="43" t="s">
        <v>177</v>
      </c>
      <c r="L2349" s="43" t="str">
        <f>IF(AND(Home!$A$1&gt;=Leave[[#This Row],[Start Time]],Home!$A$1&lt;=Leave[[#This Row],[End Time]]),"Aplica","No Aplica")</f>
        <v>No Aplica</v>
      </c>
      <c r="M2349" s="43" t="str">
        <f>IF(AND(Home!$A$1&gt;=Leave[[#This Row],[Start Time]],Home!$A$1&lt;=Leave[[#This Row],[End Time]]),Home!$A$1,"No Aplica")</f>
        <v>No Aplica</v>
      </c>
      <c r="N2349" s="43" t="str">
        <f>Leave[[#This Row],[User Code (Owning User) (Usuario)]]&amp;Leave[[#This Row],[fecha activa]]</f>
        <v>MIE2025130824074No Aplica</v>
      </c>
    </row>
    <row r="2350" spans="1:14" x14ac:dyDescent="0.3">
      <c r="A2350" s="43" t="s">
        <v>468</v>
      </c>
      <c r="B2350" s="3">
        <v>45925</v>
      </c>
      <c r="C2350" s="3">
        <v>45925</v>
      </c>
      <c r="D2350" s="43" t="s">
        <v>474</v>
      </c>
      <c r="E2350" s="43" t="s">
        <v>2220</v>
      </c>
      <c r="F2350" s="43" t="s">
        <v>2222</v>
      </c>
      <c r="G2350">
        <v>540</v>
      </c>
      <c r="H2350">
        <v>540</v>
      </c>
      <c r="I2350" s="43" t="s">
        <v>2221</v>
      </c>
      <c r="J2350" s="43" t="s">
        <v>1033</v>
      </c>
      <c r="K2350" s="43" t="s">
        <v>178</v>
      </c>
      <c r="L2350" s="43" t="str">
        <f>IF(AND(Home!$A$1&gt;=Leave[[#This Row],[Start Time]],Home!$A$1&lt;=Leave[[#This Row],[End Time]]),"Aplica","No Aplica")</f>
        <v>No Aplica</v>
      </c>
      <c r="M2350" s="43" t="str">
        <f>IF(AND(Home!$A$1&gt;=Leave[[#This Row],[Start Time]],Home!$A$1&lt;=Leave[[#This Row],[End Time]]),Home!$A$1,"No Aplica")</f>
        <v>No Aplica</v>
      </c>
      <c r="N2350" s="43" t="str">
        <f>Leave[[#This Row],[User Code (Owning User) (Usuario)]]&amp;Leave[[#This Row],[fecha activa]]</f>
        <v>MIE2025300723872No Aplica</v>
      </c>
    </row>
    <row r="2351" spans="1:14" x14ac:dyDescent="0.3">
      <c r="A2351" s="43" t="s">
        <v>468</v>
      </c>
      <c r="B2351" s="3">
        <v>45923</v>
      </c>
      <c r="C2351" s="3">
        <v>45923</v>
      </c>
      <c r="D2351" s="43" t="s">
        <v>3578</v>
      </c>
      <c r="E2351" s="43" t="s">
        <v>2220</v>
      </c>
      <c r="F2351" s="43" t="s">
        <v>2222</v>
      </c>
      <c r="G2351">
        <v>540</v>
      </c>
      <c r="H2351">
        <v>540</v>
      </c>
      <c r="I2351" s="43" t="s">
        <v>2221</v>
      </c>
      <c r="J2351" s="43" t="s">
        <v>1033</v>
      </c>
      <c r="K2351" s="43" t="s">
        <v>178</v>
      </c>
      <c r="L2351" s="43" t="str">
        <f>IF(AND(Home!$A$1&gt;=Leave[[#This Row],[Start Time]],Home!$A$1&lt;=Leave[[#This Row],[End Time]]),"Aplica","No Aplica")</f>
        <v>No Aplica</v>
      </c>
      <c r="M2351" s="43" t="str">
        <f>IF(AND(Home!$A$1&gt;=Leave[[#This Row],[Start Time]],Home!$A$1&lt;=Leave[[#This Row],[End Time]]),Home!$A$1,"No Aplica")</f>
        <v>No Aplica</v>
      </c>
      <c r="N2351" s="43" t="str">
        <f>Leave[[#This Row],[User Code (Owning User) (Usuario)]]&amp;Leave[[#This Row],[fecha activa]]</f>
        <v>MIE2025300723872No Aplica</v>
      </c>
    </row>
    <row r="2352" spans="1:14" x14ac:dyDescent="0.3">
      <c r="A2352" s="43" t="s">
        <v>465</v>
      </c>
      <c r="B2352" s="3">
        <v>45922</v>
      </c>
      <c r="C2352" s="3">
        <v>45922</v>
      </c>
      <c r="D2352" s="43" t="s">
        <v>3636</v>
      </c>
      <c r="E2352" s="43" t="s">
        <v>123</v>
      </c>
      <c r="F2352" s="43" t="s">
        <v>124</v>
      </c>
      <c r="G2352">
        <v>540</v>
      </c>
      <c r="H2352">
        <v>540</v>
      </c>
      <c r="I2352" s="43" t="s">
        <v>1012</v>
      </c>
      <c r="J2352" s="43" t="s">
        <v>1487</v>
      </c>
      <c r="K2352" s="43" t="s">
        <v>177</v>
      </c>
      <c r="L2352" s="43" t="str">
        <f>IF(AND(Home!$A$1&gt;=Leave[[#This Row],[Start Time]],Home!$A$1&lt;=Leave[[#This Row],[End Time]]),"Aplica","No Aplica")</f>
        <v>Aplica</v>
      </c>
      <c r="M2352" s="43">
        <f>IF(AND(Home!$A$1&gt;=Leave[[#This Row],[Start Time]],Home!$A$1&lt;=Leave[[#This Row],[End Time]]),Home!$A$1,"No Aplica")</f>
        <v>45922</v>
      </c>
      <c r="N2352" s="43" t="str">
        <f>Leave[[#This Row],[User Code (Owning User) (Usuario)]]&amp;Leave[[#This Row],[fecha activa]]</f>
        <v>MIE20210207203345922</v>
      </c>
    </row>
    <row r="2353" spans="1:14" x14ac:dyDescent="0.3">
      <c r="A2353" s="43" t="s">
        <v>468</v>
      </c>
      <c r="B2353" s="3">
        <v>45908</v>
      </c>
      <c r="C2353" s="3">
        <v>45909</v>
      </c>
      <c r="D2353" s="43" t="s">
        <v>469</v>
      </c>
      <c r="E2353" s="43" t="s">
        <v>123</v>
      </c>
      <c r="F2353" s="43" t="s">
        <v>124</v>
      </c>
      <c r="G2353">
        <v>840</v>
      </c>
      <c r="H2353">
        <v>540</v>
      </c>
      <c r="I2353" s="43" t="s">
        <v>1012</v>
      </c>
      <c r="J2353" s="43" t="s">
        <v>1487</v>
      </c>
      <c r="K2353" s="43" t="s">
        <v>177</v>
      </c>
      <c r="L2353" s="43" t="str">
        <f>IF(AND(Home!$A$1&gt;=Leave[[#This Row],[Start Time]],Home!$A$1&lt;=Leave[[#This Row],[End Time]]),"Aplica","No Aplica")</f>
        <v>No Aplica</v>
      </c>
      <c r="M2353" s="43" t="str">
        <f>IF(AND(Home!$A$1&gt;=Leave[[#This Row],[Start Time]],Home!$A$1&lt;=Leave[[#This Row],[End Time]]),Home!$A$1,"No Aplica")</f>
        <v>No Aplica</v>
      </c>
      <c r="N2353" s="43" t="str">
        <f>Leave[[#This Row],[User Code (Owning User) (Usuario)]]&amp;Leave[[#This Row],[fecha activa]]</f>
        <v>MIE202102072033No Aplica</v>
      </c>
    </row>
    <row r="2354" spans="1:14" x14ac:dyDescent="0.3">
      <c r="A2354" s="43" t="s">
        <v>468</v>
      </c>
      <c r="B2354" s="3">
        <v>45923</v>
      </c>
      <c r="C2354" s="3">
        <v>45923</v>
      </c>
      <c r="D2354" s="43" t="s">
        <v>475</v>
      </c>
      <c r="E2354" s="43" t="s">
        <v>1787</v>
      </c>
      <c r="F2354" s="43" t="s">
        <v>1789</v>
      </c>
      <c r="G2354">
        <v>540</v>
      </c>
      <c r="H2354">
        <v>540</v>
      </c>
      <c r="I2354" s="43" t="s">
        <v>1788</v>
      </c>
      <c r="J2354" s="43" t="s">
        <v>1033</v>
      </c>
      <c r="K2354" s="43" t="s">
        <v>178</v>
      </c>
      <c r="L2354" s="43" t="str">
        <f>IF(AND(Home!$A$1&gt;=Leave[[#This Row],[Start Time]],Home!$A$1&lt;=Leave[[#This Row],[End Time]]),"Aplica","No Aplica")</f>
        <v>No Aplica</v>
      </c>
      <c r="M2354" s="43" t="str">
        <f>IF(AND(Home!$A$1&gt;=Leave[[#This Row],[Start Time]],Home!$A$1&lt;=Leave[[#This Row],[End Time]]),Home!$A$1,"No Aplica")</f>
        <v>No Aplica</v>
      </c>
      <c r="N2354" s="43" t="str">
        <f>Leave[[#This Row],[User Code (Owning User) (Usuario)]]&amp;Leave[[#This Row],[fecha activa]]</f>
        <v>MIE2025130523030No Aplica</v>
      </c>
    </row>
    <row r="2355" spans="1:14" x14ac:dyDescent="0.3">
      <c r="A2355" s="43" t="s">
        <v>468</v>
      </c>
      <c r="B2355" s="3">
        <v>45917</v>
      </c>
      <c r="C2355" s="3">
        <v>45917</v>
      </c>
      <c r="D2355" s="43" t="s">
        <v>475</v>
      </c>
      <c r="E2355" s="43" t="s">
        <v>1787</v>
      </c>
      <c r="F2355" s="43" t="s">
        <v>1789</v>
      </c>
      <c r="G2355">
        <v>540</v>
      </c>
      <c r="H2355">
        <v>540</v>
      </c>
      <c r="I2355" s="43" t="s">
        <v>1788</v>
      </c>
      <c r="J2355" s="43" t="s">
        <v>1033</v>
      </c>
      <c r="K2355" s="43" t="s">
        <v>178</v>
      </c>
      <c r="L2355" s="43" t="str">
        <f>IF(AND(Home!$A$1&gt;=Leave[[#This Row],[Start Time]],Home!$A$1&lt;=Leave[[#This Row],[End Time]]),"Aplica","No Aplica")</f>
        <v>No Aplica</v>
      </c>
      <c r="M2355" s="43" t="str">
        <f>IF(AND(Home!$A$1&gt;=Leave[[#This Row],[Start Time]],Home!$A$1&lt;=Leave[[#This Row],[End Time]]),Home!$A$1,"No Aplica")</f>
        <v>No Aplica</v>
      </c>
      <c r="N2355" s="43" t="str">
        <f>Leave[[#This Row],[User Code (Owning User) (Usuario)]]&amp;Leave[[#This Row],[fecha activa]]</f>
        <v>MIE2025130523030No Aplica</v>
      </c>
    </row>
    <row r="2356" spans="1:14" x14ac:dyDescent="0.3">
      <c r="A2356" s="43" t="s">
        <v>468</v>
      </c>
      <c r="B2356" s="3">
        <v>45911</v>
      </c>
      <c r="C2356" s="3">
        <v>45911</v>
      </c>
      <c r="D2356" s="43" t="s">
        <v>475</v>
      </c>
      <c r="E2356" s="43" t="s">
        <v>1787</v>
      </c>
      <c r="F2356" s="43" t="s">
        <v>1789</v>
      </c>
      <c r="G2356">
        <v>540</v>
      </c>
      <c r="H2356">
        <v>540</v>
      </c>
      <c r="I2356" s="43" t="s">
        <v>1788</v>
      </c>
      <c r="J2356" s="43" t="s">
        <v>1033</v>
      </c>
      <c r="K2356" s="43" t="s">
        <v>178</v>
      </c>
      <c r="L2356" s="43" t="str">
        <f>IF(AND(Home!$A$1&gt;=Leave[[#This Row],[Start Time]],Home!$A$1&lt;=Leave[[#This Row],[End Time]]),"Aplica","No Aplica")</f>
        <v>No Aplica</v>
      </c>
      <c r="M2356" s="43" t="str">
        <f>IF(AND(Home!$A$1&gt;=Leave[[#This Row],[Start Time]],Home!$A$1&lt;=Leave[[#This Row],[End Time]]),Home!$A$1,"No Aplica")</f>
        <v>No Aplica</v>
      </c>
      <c r="N2356" s="43" t="str">
        <f>Leave[[#This Row],[User Code (Owning User) (Usuario)]]&amp;Leave[[#This Row],[fecha activa]]</f>
        <v>MIE2025130523030No Aplica</v>
      </c>
    </row>
    <row r="2357" spans="1:14" x14ac:dyDescent="0.3">
      <c r="A2357" s="43" t="s">
        <v>468</v>
      </c>
      <c r="B2357" s="3">
        <v>45907</v>
      </c>
      <c r="C2357" s="3">
        <v>45907</v>
      </c>
      <c r="D2357" s="43" t="s">
        <v>475</v>
      </c>
      <c r="E2357" s="43" t="s">
        <v>1787</v>
      </c>
      <c r="F2357" s="43" t="s">
        <v>1789</v>
      </c>
      <c r="G2357">
        <v>540</v>
      </c>
      <c r="H2357">
        <v>540</v>
      </c>
      <c r="I2357" s="43" t="s">
        <v>1788</v>
      </c>
      <c r="J2357" s="43" t="s">
        <v>1033</v>
      </c>
      <c r="K2357" s="43" t="s">
        <v>178</v>
      </c>
      <c r="L2357" s="43" t="str">
        <f>IF(AND(Home!$A$1&gt;=Leave[[#This Row],[Start Time]],Home!$A$1&lt;=Leave[[#This Row],[End Time]]),"Aplica","No Aplica")</f>
        <v>No Aplica</v>
      </c>
      <c r="M2357" s="43" t="str">
        <f>IF(AND(Home!$A$1&gt;=Leave[[#This Row],[Start Time]],Home!$A$1&lt;=Leave[[#This Row],[End Time]]),Home!$A$1,"No Aplica")</f>
        <v>No Aplica</v>
      </c>
      <c r="N2357" s="43" t="str">
        <f>Leave[[#This Row],[User Code (Owning User) (Usuario)]]&amp;Leave[[#This Row],[fecha activa]]</f>
        <v>MIE2025130523030No Aplica</v>
      </c>
    </row>
    <row r="2358" spans="1:14" x14ac:dyDescent="0.3">
      <c r="A2358" s="43" t="s">
        <v>601</v>
      </c>
      <c r="B2358" s="3">
        <v>45922</v>
      </c>
      <c r="C2358" s="3">
        <v>45922</v>
      </c>
      <c r="D2358" s="43" t="s">
        <v>3427</v>
      </c>
      <c r="E2358" s="43" t="s">
        <v>353</v>
      </c>
      <c r="F2358" s="43" t="s">
        <v>354</v>
      </c>
      <c r="G2358">
        <v>540</v>
      </c>
      <c r="H2358">
        <v>540</v>
      </c>
      <c r="I2358" s="43" t="s">
        <v>1216</v>
      </c>
      <c r="J2358" s="43" t="s">
        <v>1040</v>
      </c>
      <c r="K2358" s="43" t="s">
        <v>179</v>
      </c>
      <c r="L2358" s="43" t="str">
        <f>IF(AND(Home!$A$1&gt;=Leave[[#This Row],[Start Time]],Home!$A$1&lt;=Leave[[#This Row],[End Time]]),"Aplica","No Aplica")</f>
        <v>Aplica</v>
      </c>
      <c r="M2358" s="43">
        <f>IF(AND(Home!$A$1&gt;=Leave[[#This Row],[Start Time]],Home!$A$1&lt;=Leave[[#This Row],[End Time]]),Home!$A$1,"No Aplica")</f>
        <v>45922</v>
      </c>
      <c r="N2358" s="43" t="str">
        <f>Leave[[#This Row],[User Code (Owning User) (Usuario)]]&amp;Leave[[#This Row],[fecha activa]]</f>
        <v>MIE202323081235945922</v>
      </c>
    </row>
    <row r="2359" spans="1:14" x14ac:dyDescent="0.3">
      <c r="A2359" s="43" t="s">
        <v>465</v>
      </c>
      <c r="B2359" s="3">
        <v>45928</v>
      </c>
      <c r="C2359" s="3">
        <v>45928</v>
      </c>
      <c r="D2359" s="43" t="s">
        <v>635</v>
      </c>
      <c r="E2359" s="43" t="s">
        <v>353</v>
      </c>
      <c r="F2359" s="43" t="s">
        <v>354</v>
      </c>
      <c r="G2359">
        <v>540</v>
      </c>
      <c r="H2359">
        <v>540</v>
      </c>
      <c r="I2359" s="43" t="s">
        <v>1216</v>
      </c>
      <c r="J2359" s="43" t="s">
        <v>1040</v>
      </c>
      <c r="K2359" s="43" t="s">
        <v>179</v>
      </c>
      <c r="L2359" s="43" t="str">
        <f>IF(AND(Home!$A$1&gt;=Leave[[#This Row],[Start Time]],Home!$A$1&lt;=Leave[[#This Row],[End Time]]),"Aplica","No Aplica")</f>
        <v>No Aplica</v>
      </c>
      <c r="M2359" s="43" t="str">
        <f>IF(AND(Home!$A$1&gt;=Leave[[#This Row],[Start Time]],Home!$A$1&lt;=Leave[[#This Row],[End Time]]),Home!$A$1,"No Aplica")</f>
        <v>No Aplica</v>
      </c>
      <c r="N2359" s="43" t="str">
        <f>Leave[[#This Row],[User Code (Owning User) (Usuario)]]&amp;Leave[[#This Row],[fecha activa]]</f>
        <v>MIE2023230812359No Aplica</v>
      </c>
    </row>
    <row r="2360" spans="1:14" x14ac:dyDescent="0.3">
      <c r="A2360" s="43" t="s">
        <v>471</v>
      </c>
      <c r="B2360" s="3">
        <v>45927</v>
      </c>
      <c r="C2360" s="3">
        <v>45927</v>
      </c>
      <c r="D2360" s="43" t="s">
        <v>1864</v>
      </c>
      <c r="E2360" s="43" t="s">
        <v>353</v>
      </c>
      <c r="F2360" s="43" t="s">
        <v>354</v>
      </c>
      <c r="G2360">
        <v>0</v>
      </c>
      <c r="H2360">
        <v>0</v>
      </c>
      <c r="I2360" s="43" t="s">
        <v>1216</v>
      </c>
      <c r="J2360" s="43" t="s">
        <v>1040</v>
      </c>
      <c r="K2360" s="43" t="s">
        <v>179</v>
      </c>
      <c r="L2360" s="43" t="str">
        <f>IF(AND(Home!$A$1&gt;=Leave[[#This Row],[Start Time]],Home!$A$1&lt;=Leave[[#This Row],[End Time]]),"Aplica","No Aplica")</f>
        <v>No Aplica</v>
      </c>
      <c r="M2360" s="43" t="str">
        <f>IF(AND(Home!$A$1&gt;=Leave[[#This Row],[Start Time]],Home!$A$1&lt;=Leave[[#This Row],[End Time]]),Home!$A$1,"No Aplica")</f>
        <v>No Aplica</v>
      </c>
      <c r="N2360" s="43" t="str">
        <f>Leave[[#This Row],[User Code (Owning User) (Usuario)]]&amp;Leave[[#This Row],[fecha activa]]</f>
        <v>MIE2023230812359No Aplica</v>
      </c>
    </row>
    <row r="2361" spans="1:14" x14ac:dyDescent="0.3">
      <c r="A2361" s="43" t="s">
        <v>601</v>
      </c>
      <c r="B2361" s="3">
        <v>45911</v>
      </c>
      <c r="C2361" s="3">
        <v>45911</v>
      </c>
      <c r="D2361" s="43" t="s">
        <v>3347</v>
      </c>
      <c r="E2361" s="43" t="s">
        <v>353</v>
      </c>
      <c r="F2361" s="43" t="s">
        <v>354</v>
      </c>
      <c r="G2361">
        <v>90</v>
      </c>
      <c r="H2361">
        <v>90</v>
      </c>
      <c r="I2361" s="43" t="s">
        <v>1216</v>
      </c>
      <c r="J2361" s="43" t="s">
        <v>1040</v>
      </c>
      <c r="K2361" s="43" t="s">
        <v>179</v>
      </c>
      <c r="L2361" s="43" t="str">
        <f>IF(AND(Home!$A$1&gt;=Leave[[#This Row],[Start Time]],Home!$A$1&lt;=Leave[[#This Row],[End Time]]),"Aplica","No Aplica")</f>
        <v>No Aplica</v>
      </c>
      <c r="M2361" s="43" t="str">
        <f>IF(AND(Home!$A$1&gt;=Leave[[#This Row],[Start Time]],Home!$A$1&lt;=Leave[[#This Row],[End Time]]),Home!$A$1,"No Aplica")</f>
        <v>No Aplica</v>
      </c>
      <c r="N2361" s="43" t="str">
        <f>Leave[[#This Row],[User Code (Owning User) (Usuario)]]&amp;Leave[[#This Row],[fecha activa]]</f>
        <v>MIE2023230812359No Aplica</v>
      </c>
    </row>
    <row r="2362" spans="1:14" x14ac:dyDescent="0.3">
      <c r="A2362" s="43" t="s">
        <v>465</v>
      </c>
      <c r="B2362" s="3">
        <v>45921</v>
      </c>
      <c r="C2362" s="3">
        <v>45921</v>
      </c>
      <c r="D2362" s="43" t="s">
        <v>635</v>
      </c>
      <c r="E2362" s="43" t="s">
        <v>353</v>
      </c>
      <c r="F2362" s="43" t="s">
        <v>354</v>
      </c>
      <c r="G2362">
        <v>540</v>
      </c>
      <c r="H2362">
        <v>540</v>
      </c>
      <c r="I2362" s="43" t="s">
        <v>1216</v>
      </c>
      <c r="J2362" s="43" t="s">
        <v>1040</v>
      </c>
      <c r="K2362" s="43" t="s">
        <v>179</v>
      </c>
      <c r="L2362" s="43" t="str">
        <f>IF(AND(Home!$A$1&gt;=Leave[[#This Row],[Start Time]],Home!$A$1&lt;=Leave[[#This Row],[End Time]]),"Aplica","No Aplica")</f>
        <v>No Aplica</v>
      </c>
      <c r="M2362" s="43" t="str">
        <f>IF(AND(Home!$A$1&gt;=Leave[[#This Row],[Start Time]],Home!$A$1&lt;=Leave[[#This Row],[End Time]]),Home!$A$1,"No Aplica")</f>
        <v>No Aplica</v>
      </c>
      <c r="N2362" s="43" t="str">
        <f>Leave[[#This Row],[User Code (Owning User) (Usuario)]]&amp;Leave[[#This Row],[fecha activa]]</f>
        <v>MIE2023230812359No Aplica</v>
      </c>
    </row>
    <row r="2363" spans="1:14" x14ac:dyDescent="0.3">
      <c r="A2363" s="43" t="s">
        <v>471</v>
      </c>
      <c r="B2363" s="3">
        <v>45920</v>
      </c>
      <c r="C2363" s="3">
        <v>45920</v>
      </c>
      <c r="D2363" s="43" t="s">
        <v>669</v>
      </c>
      <c r="E2363" s="43" t="s">
        <v>353</v>
      </c>
      <c r="F2363" s="43" t="s">
        <v>354</v>
      </c>
      <c r="G2363">
        <v>240</v>
      </c>
      <c r="H2363">
        <v>240</v>
      </c>
      <c r="I2363" s="43" t="s">
        <v>1216</v>
      </c>
      <c r="J2363" s="43" t="s">
        <v>1040</v>
      </c>
      <c r="K2363" s="43" t="s">
        <v>179</v>
      </c>
      <c r="L2363" s="43" t="str">
        <f>IF(AND(Home!$A$1&gt;=Leave[[#This Row],[Start Time]],Home!$A$1&lt;=Leave[[#This Row],[End Time]]),"Aplica","No Aplica")</f>
        <v>No Aplica</v>
      </c>
      <c r="M2363" s="43" t="str">
        <f>IF(AND(Home!$A$1&gt;=Leave[[#This Row],[Start Time]],Home!$A$1&lt;=Leave[[#This Row],[End Time]]),Home!$A$1,"No Aplica")</f>
        <v>No Aplica</v>
      </c>
      <c r="N2363" s="43" t="str">
        <f>Leave[[#This Row],[User Code (Owning User) (Usuario)]]&amp;Leave[[#This Row],[fecha activa]]</f>
        <v>MIE2023230812359No Aplica</v>
      </c>
    </row>
    <row r="2364" spans="1:14" x14ac:dyDescent="0.3">
      <c r="A2364" s="43" t="s">
        <v>601</v>
      </c>
      <c r="B2364" s="3">
        <v>45903</v>
      </c>
      <c r="C2364" s="3">
        <v>45903</v>
      </c>
      <c r="D2364" s="43" t="s">
        <v>2287</v>
      </c>
      <c r="E2364" s="43" t="s">
        <v>353</v>
      </c>
      <c r="F2364" s="43" t="s">
        <v>354</v>
      </c>
      <c r="G2364">
        <v>30</v>
      </c>
      <c r="H2364">
        <v>30</v>
      </c>
      <c r="I2364" s="43" t="s">
        <v>1216</v>
      </c>
      <c r="J2364" s="43" t="s">
        <v>1040</v>
      </c>
      <c r="K2364" s="43" t="s">
        <v>179</v>
      </c>
      <c r="L2364" s="43" t="str">
        <f>IF(AND(Home!$A$1&gt;=Leave[[#This Row],[Start Time]],Home!$A$1&lt;=Leave[[#This Row],[End Time]]),"Aplica","No Aplica")</f>
        <v>No Aplica</v>
      </c>
      <c r="M2364" s="43" t="str">
        <f>IF(AND(Home!$A$1&gt;=Leave[[#This Row],[Start Time]],Home!$A$1&lt;=Leave[[#This Row],[End Time]]),Home!$A$1,"No Aplica")</f>
        <v>No Aplica</v>
      </c>
      <c r="N2364" s="43" t="str">
        <f>Leave[[#This Row],[User Code (Owning User) (Usuario)]]&amp;Leave[[#This Row],[fecha activa]]</f>
        <v>MIE2023230812359No Aplica</v>
      </c>
    </row>
    <row r="2365" spans="1:14" x14ac:dyDescent="0.3">
      <c r="A2365" s="43" t="s">
        <v>465</v>
      </c>
      <c r="B2365" s="3">
        <v>45914</v>
      </c>
      <c r="C2365" s="3">
        <v>45914</v>
      </c>
      <c r="D2365" s="43" t="s">
        <v>635</v>
      </c>
      <c r="E2365" s="43" t="s">
        <v>353</v>
      </c>
      <c r="F2365" s="43" t="s">
        <v>354</v>
      </c>
      <c r="G2365">
        <v>540</v>
      </c>
      <c r="H2365">
        <v>540</v>
      </c>
      <c r="I2365" s="43" t="s">
        <v>1216</v>
      </c>
      <c r="J2365" s="43" t="s">
        <v>1040</v>
      </c>
      <c r="K2365" s="43" t="s">
        <v>179</v>
      </c>
      <c r="L2365" s="43" t="str">
        <f>IF(AND(Home!$A$1&gt;=Leave[[#This Row],[Start Time]],Home!$A$1&lt;=Leave[[#This Row],[End Time]]),"Aplica","No Aplica")</f>
        <v>No Aplica</v>
      </c>
      <c r="M2365" s="43" t="str">
        <f>IF(AND(Home!$A$1&gt;=Leave[[#This Row],[Start Time]],Home!$A$1&lt;=Leave[[#This Row],[End Time]]),Home!$A$1,"No Aplica")</f>
        <v>No Aplica</v>
      </c>
      <c r="N2365" s="43" t="str">
        <f>Leave[[#This Row],[User Code (Owning User) (Usuario)]]&amp;Leave[[#This Row],[fecha activa]]</f>
        <v>MIE2023230812359No Aplica</v>
      </c>
    </row>
    <row r="2366" spans="1:14" x14ac:dyDescent="0.3">
      <c r="A2366" s="43" t="s">
        <v>471</v>
      </c>
      <c r="B2366" s="3">
        <v>45913</v>
      </c>
      <c r="C2366" s="3">
        <v>45913</v>
      </c>
      <c r="D2366" s="43" t="s">
        <v>1864</v>
      </c>
      <c r="E2366" s="43" t="s">
        <v>353</v>
      </c>
      <c r="F2366" s="43" t="s">
        <v>354</v>
      </c>
      <c r="G2366">
        <v>240</v>
      </c>
      <c r="H2366">
        <v>240</v>
      </c>
      <c r="I2366" s="43" t="s">
        <v>1216</v>
      </c>
      <c r="J2366" s="43" t="s">
        <v>1040</v>
      </c>
      <c r="K2366" s="43" t="s">
        <v>179</v>
      </c>
      <c r="L2366" s="43" t="str">
        <f>IF(AND(Home!$A$1&gt;=Leave[[#This Row],[Start Time]],Home!$A$1&lt;=Leave[[#This Row],[End Time]]),"Aplica","No Aplica")</f>
        <v>No Aplica</v>
      </c>
      <c r="M2366" s="43" t="str">
        <f>IF(AND(Home!$A$1&gt;=Leave[[#This Row],[Start Time]],Home!$A$1&lt;=Leave[[#This Row],[End Time]]),Home!$A$1,"No Aplica")</f>
        <v>No Aplica</v>
      </c>
      <c r="N2366" s="43" t="str">
        <f>Leave[[#This Row],[User Code (Owning User) (Usuario)]]&amp;Leave[[#This Row],[fecha activa]]</f>
        <v>MIE2023230812359No Aplica</v>
      </c>
    </row>
    <row r="2367" spans="1:14" x14ac:dyDescent="0.3">
      <c r="A2367" s="43" t="s">
        <v>465</v>
      </c>
      <c r="B2367" s="3">
        <v>45907</v>
      </c>
      <c r="C2367" s="3">
        <v>45907</v>
      </c>
      <c r="D2367" s="43" t="s">
        <v>635</v>
      </c>
      <c r="E2367" s="43" t="s">
        <v>353</v>
      </c>
      <c r="F2367" s="43" t="s">
        <v>354</v>
      </c>
      <c r="G2367">
        <v>540</v>
      </c>
      <c r="H2367">
        <v>540</v>
      </c>
      <c r="I2367" s="43" t="s">
        <v>1216</v>
      </c>
      <c r="J2367" s="43" t="s">
        <v>1040</v>
      </c>
      <c r="K2367" s="43" t="s">
        <v>179</v>
      </c>
      <c r="L2367" s="43" t="str">
        <f>IF(AND(Home!$A$1&gt;=Leave[[#This Row],[Start Time]],Home!$A$1&lt;=Leave[[#This Row],[End Time]]),"Aplica","No Aplica")</f>
        <v>No Aplica</v>
      </c>
      <c r="M2367" s="43" t="str">
        <f>IF(AND(Home!$A$1&gt;=Leave[[#This Row],[Start Time]],Home!$A$1&lt;=Leave[[#This Row],[End Time]]),Home!$A$1,"No Aplica")</f>
        <v>No Aplica</v>
      </c>
      <c r="N2367" s="43" t="str">
        <f>Leave[[#This Row],[User Code (Owning User) (Usuario)]]&amp;Leave[[#This Row],[fecha activa]]</f>
        <v>MIE2023230812359No Aplica</v>
      </c>
    </row>
    <row r="2368" spans="1:14" x14ac:dyDescent="0.3">
      <c r="A2368" s="43" t="s">
        <v>471</v>
      </c>
      <c r="B2368" s="3">
        <v>45906</v>
      </c>
      <c r="C2368" s="3">
        <v>45906</v>
      </c>
      <c r="D2368" s="43" t="s">
        <v>1864</v>
      </c>
      <c r="E2368" s="43" t="s">
        <v>353</v>
      </c>
      <c r="F2368" s="43" t="s">
        <v>354</v>
      </c>
      <c r="G2368">
        <v>240</v>
      </c>
      <c r="H2368">
        <v>240</v>
      </c>
      <c r="I2368" s="43" t="s">
        <v>1216</v>
      </c>
      <c r="J2368" s="43" t="s">
        <v>1040</v>
      </c>
      <c r="K2368" s="43" t="s">
        <v>179</v>
      </c>
      <c r="L2368" s="43" t="str">
        <f>IF(AND(Home!$A$1&gt;=Leave[[#This Row],[Start Time]],Home!$A$1&lt;=Leave[[#This Row],[End Time]]),"Aplica","No Aplica")</f>
        <v>No Aplica</v>
      </c>
      <c r="M2368" s="43" t="str">
        <f>IF(AND(Home!$A$1&gt;=Leave[[#This Row],[Start Time]],Home!$A$1&lt;=Leave[[#This Row],[End Time]]),Home!$A$1,"No Aplica")</f>
        <v>No Aplica</v>
      </c>
      <c r="N2368" s="43" t="str">
        <f>Leave[[#This Row],[User Code (Owning User) (Usuario)]]&amp;Leave[[#This Row],[fecha activa]]</f>
        <v>MIE2023230812359No Aplica</v>
      </c>
    </row>
    <row r="2369" spans="1:14" x14ac:dyDescent="0.3">
      <c r="A2369" s="43" t="s">
        <v>601</v>
      </c>
      <c r="B2369" s="3">
        <v>45928</v>
      </c>
      <c r="C2369" s="3">
        <v>45928</v>
      </c>
      <c r="D2369" s="43" t="s">
        <v>2331</v>
      </c>
      <c r="E2369" s="43" t="s">
        <v>692</v>
      </c>
      <c r="F2369" s="43" t="s">
        <v>693</v>
      </c>
      <c r="G2369">
        <v>480</v>
      </c>
      <c r="H2369">
        <v>480</v>
      </c>
      <c r="I2369" s="43" t="s">
        <v>1172</v>
      </c>
      <c r="J2369" s="43" t="s">
        <v>973</v>
      </c>
      <c r="K2369" s="43" t="s">
        <v>177</v>
      </c>
      <c r="L2369" s="43" t="str">
        <f>IF(AND(Home!$A$1&gt;=Leave[[#This Row],[Start Time]],Home!$A$1&lt;=Leave[[#This Row],[End Time]]),"Aplica","No Aplica")</f>
        <v>No Aplica</v>
      </c>
      <c r="M2369" s="43" t="str">
        <f>IF(AND(Home!$A$1&gt;=Leave[[#This Row],[Start Time]],Home!$A$1&lt;=Leave[[#This Row],[End Time]]),Home!$A$1,"No Aplica")</f>
        <v>No Aplica</v>
      </c>
      <c r="N2369" s="43" t="str">
        <f>Leave[[#This Row],[User Code (Owning User) (Usuario)]]&amp;Leave[[#This Row],[fecha activa]]</f>
        <v>MIE2024200817199No Aplica</v>
      </c>
    </row>
    <row r="2370" spans="1:14" x14ac:dyDescent="0.3">
      <c r="A2370" s="43" t="s">
        <v>601</v>
      </c>
      <c r="B2370" s="3">
        <v>45925</v>
      </c>
      <c r="C2370" s="3">
        <v>45925</v>
      </c>
      <c r="D2370" s="43" t="s">
        <v>621</v>
      </c>
      <c r="E2370" s="43" t="s">
        <v>692</v>
      </c>
      <c r="F2370" s="43" t="s">
        <v>693</v>
      </c>
      <c r="G2370">
        <v>480</v>
      </c>
      <c r="H2370">
        <v>480</v>
      </c>
      <c r="I2370" s="43" t="s">
        <v>1172</v>
      </c>
      <c r="J2370" s="43" t="s">
        <v>973</v>
      </c>
      <c r="K2370" s="43" t="s">
        <v>177</v>
      </c>
      <c r="L2370" s="43" t="str">
        <f>IF(AND(Home!$A$1&gt;=Leave[[#This Row],[Start Time]],Home!$A$1&lt;=Leave[[#This Row],[End Time]]),"Aplica","No Aplica")</f>
        <v>No Aplica</v>
      </c>
      <c r="M2370" s="43" t="str">
        <f>IF(AND(Home!$A$1&gt;=Leave[[#This Row],[Start Time]],Home!$A$1&lt;=Leave[[#This Row],[End Time]]),Home!$A$1,"No Aplica")</f>
        <v>No Aplica</v>
      </c>
      <c r="N2370" s="43" t="str">
        <f>Leave[[#This Row],[User Code (Owning User) (Usuario)]]&amp;Leave[[#This Row],[fecha activa]]</f>
        <v>MIE2024200817199No Aplica</v>
      </c>
    </row>
    <row r="2371" spans="1:14" x14ac:dyDescent="0.3">
      <c r="A2371" s="43" t="s">
        <v>601</v>
      </c>
      <c r="B2371" s="3">
        <v>45924</v>
      </c>
      <c r="C2371" s="3">
        <v>45924</v>
      </c>
      <c r="D2371" s="43" t="s">
        <v>621</v>
      </c>
      <c r="E2371" s="43" t="s">
        <v>692</v>
      </c>
      <c r="F2371" s="43" t="s">
        <v>693</v>
      </c>
      <c r="G2371">
        <v>420</v>
      </c>
      <c r="H2371">
        <v>420</v>
      </c>
      <c r="I2371" s="43" t="s">
        <v>1172</v>
      </c>
      <c r="J2371" s="43" t="s">
        <v>973</v>
      </c>
      <c r="K2371" s="43" t="s">
        <v>177</v>
      </c>
      <c r="L2371" s="43" t="str">
        <f>IF(AND(Home!$A$1&gt;=Leave[[#This Row],[Start Time]],Home!$A$1&lt;=Leave[[#This Row],[End Time]]),"Aplica","No Aplica")</f>
        <v>No Aplica</v>
      </c>
      <c r="M2371" s="43" t="str">
        <f>IF(AND(Home!$A$1&gt;=Leave[[#This Row],[Start Time]],Home!$A$1&lt;=Leave[[#This Row],[End Time]]),Home!$A$1,"No Aplica")</f>
        <v>No Aplica</v>
      </c>
      <c r="N2371" s="43" t="str">
        <f>Leave[[#This Row],[User Code (Owning User) (Usuario)]]&amp;Leave[[#This Row],[fecha activa]]</f>
        <v>MIE2024200817199No Aplica</v>
      </c>
    </row>
    <row r="2372" spans="1:14" x14ac:dyDescent="0.3">
      <c r="A2372" s="43" t="s">
        <v>465</v>
      </c>
      <c r="B2372" s="3">
        <v>45922</v>
      </c>
      <c r="C2372" s="3">
        <v>45922</v>
      </c>
      <c r="D2372" s="43" t="s">
        <v>469</v>
      </c>
      <c r="E2372" s="43" t="s">
        <v>692</v>
      </c>
      <c r="F2372" s="43" t="s">
        <v>693</v>
      </c>
      <c r="G2372">
        <v>540</v>
      </c>
      <c r="H2372">
        <v>540</v>
      </c>
      <c r="I2372" s="43" t="s">
        <v>1172</v>
      </c>
      <c r="J2372" s="43" t="s">
        <v>973</v>
      </c>
      <c r="K2372" s="43" t="s">
        <v>177</v>
      </c>
      <c r="L2372" s="43" t="str">
        <f>IF(AND(Home!$A$1&gt;=Leave[[#This Row],[Start Time]],Home!$A$1&lt;=Leave[[#This Row],[End Time]]),"Aplica","No Aplica")</f>
        <v>Aplica</v>
      </c>
      <c r="M2372" s="43">
        <f>IF(AND(Home!$A$1&gt;=Leave[[#This Row],[Start Time]],Home!$A$1&lt;=Leave[[#This Row],[End Time]]),Home!$A$1,"No Aplica")</f>
        <v>45922</v>
      </c>
      <c r="N2372" s="43" t="str">
        <f>Leave[[#This Row],[User Code (Owning User) (Usuario)]]&amp;Leave[[#This Row],[fecha activa]]</f>
        <v>MIE202420081719945922</v>
      </c>
    </row>
    <row r="2373" spans="1:14" x14ac:dyDescent="0.3">
      <c r="A2373" s="43" t="s">
        <v>465</v>
      </c>
      <c r="B2373" s="3">
        <v>45921</v>
      </c>
      <c r="C2373" s="3">
        <v>45921</v>
      </c>
      <c r="D2373" s="43" t="s">
        <v>469</v>
      </c>
      <c r="E2373" s="43" t="s">
        <v>692</v>
      </c>
      <c r="F2373" s="43" t="s">
        <v>693</v>
      </c>
      <c r="G2373">
        <v>540</v>
      </c>
      <c r="H2373">
        <v>540</v>
      </c>
      <c r="I2373" s="43" t="s">
        <v>1172</v>
      </c>
      <c r="J2373" s="43" t="s">
        <v>973</v>
      </c>
      <c r="K2373" s="43" t="s">
        <v>177</v>
      </c>
      <c r="L2373" s="43" t="str">
        <f>IF(AND(Home!$A$1&gt;=Leave[[#This Row],[Start Time]],Home!$A$1&lt;=Leave[[#This Row],[End Time]]),"Aplica","No Aplica")</f>
        <v>No Aplica</v>
      </c>
      <c r="M2373" s="43" t="str">
        <f>IF(AND(Home!$A$1&gt;=Leave[[#This Row],[Start Time]],Home!$A$1&lt;=Leave[[#This Row],[End Time]]),Home!$A$1,"No Aplica")</f>
        <v>No Aplica</v>
      </c>
      <c r="N2373" s="43" t="str">
        <f>Leave[[#This Row],[User Code (Owning User) (Usuario)]]&amp;Leave[[#This Row],[fecha activa]]</f>
        <v>MIE2024200817199No Aplica</v>
      </c>
    </row>
    <row r="2374" spans="1:14" x14ac:dyDescent="0.3">
      <c r="A2374" s="43" t="s">
        <v>601</v>
      </c>
      <c r="B2374" s="3">
        <v>45918</v>
      </c>
      <c r="C2374" s="3">
        <v>45918</v>
      </c>
      <c r="D2374" s="43" t="s">
        <v>621</v>
      </c>
      <c r="E2374" s="43" t="s">
        <v>692</v>
      </c>
      <c r="F2374" s="43" t="s">
        <v>693</v>
      </c>
      <c r="G2374">
        <v>420</v>
      </c>
      <c r="H2374">
        <v>420</v>
      </c>
      <c r="I2374" s="43" t="s">
        <v>1172</v>
      </c>
      <c r="J2374" s="43" t="s">
        <v>973</v>
      </c>
      <c r="K2374" s="43" t="s">
        <v>177</v>
      </c>
      <c r="L2374" s="43" t="str">
        <f>IF(AND(Home!$A$1&gt;=Leave[[#This Row],[Start Time]],Home!$A$1&lt;=Leave[[#This Row],[End Time]]),"Aplica","No Aplica")</f>
        <v>No Aplica</v>
      </c>
      <c r="M2374" s="43" t="str">
        <f>IF(AND(Home!$A$1&gt;=Leave[[#This Row],[Start Time]],Home!$A$1&lt;=Leave[[#This Row],[End Time]]),Home!$A$1,"No Aplica")</f>
        <v>No Aplica</v>
      </c>
      <c r="N2374" s="43" t="str">
        <f>Leave[[#This Row],[User Code (Owning User) (Usuario)]]&amp;Leave[[#This Row],[fecha activa]]</f>
        <v>MIE2024200817199No Aplica</v>
      </c>
    </row>
    <row r="2375" spans="1:14" x14ac:dyDescent="0.3">
      <c r="A2375" s="43" t="s">
        <v>465</v>
      </c>
      <c r="B2375" s="3">
        <v>45917</v>
      </c>
      <c r="C2375" s="3">
        <v>45917</v>
      </c>
      <c r="D2375" s="43" t="s">
        <v>469</v>
      </c>
      <c r="E2375" s="43" t="s">
        <v>692</v>
      </c>
      <c r="F2375" s="43" t="s">
        <v>693</v>
      </c>
      <c r="G2375">
        <v>540</v>
      </c>
      <c r="H2375">
        <v>540</v>
      </c>
      <c r="I2375" s="43" t="s">
        <v>1172</v>
      </c>
      <c r="J2375" s="43" t="s">
        <v>973</v>
      </c>
      <c r="K2375" s="43" t="s">
        <v>177</v>
      </c>
      <c r="L2375" s="43" t="str">
        <f>IF(AND(Home!$A$1&gt;=Leave[[#This Row],[Start Time]],Home!$A$1&lt;=Leave[[#This Row],[End Time]]),"Aplica","No Aplica")</f>
        <v>No Aplica</v>
      </c>
      <c r="M2375" s="43" t="str">
        <f>IF(AND(Home!$A$1&gt;=Leave[[#This Row],[Start Time]],Home!$A$1&lt;=Leave[[#This Row],[End Time]]),Home!$A$1,"No Aplica")</f>
        <v>No Aplica</v>
      </c>
      <c r="N2375" s="43" t="str">
        <f>Leave[[#This Row],[User Code (Owning User) (Usuario)]]&amp;Leave[[#This Row],[fecha activa]]</f>
        <v>MIE2024200817199No Aplica</v>
      </c>
    </row>
    <row r="2376" spans="1:14" x14ac:dyDescent="0.3">
      <c r="A2376" s="43" t="s">
        <v>601</v>
      </c>
      <c r="B2376" s="3">
        <v>45916</v>
      </c>
      <c r="C2376" s="3">
        <v>45916</v>
      </c>
      <c r="D2376" s="43" t="s">
        <v>621</v>
      </c>
      <c r="E2376" s="43" t="s">
        <v>692</v>
      </c>
      <c r="F2376" s="43" t="s">
        <v>693</v>
      </c>
      <c r="G2376">
        <v>420</v>
      </c>
      <c r="H2376">
        <v>420</v>
      </c>
      <c r="I2376" s="43" t="s">
        <v>1172</v>
      </c>
      <c r="J2376" s="43" t="s">
        <v>973</v>
      </c>
      <c r="K2376" s="43" t="s">
        <v>177</v>
      </c>
      <c r="L2376" s="43" t="str">
        <f>IF(AND(Home!$A$1&gt;=Leave[[#This Row],[Start Time]],Home!$A$1&lt;=Leave[[#This Row],[End Time]]),"Aplica","No Aplica")</f>
        <v>No Aplica</v>
      </c>
      <c r="M2376" s="43" t="str">
        <f>IF(AND(Home!$A$1&gt;=Leave[[#This Row],[Start Time]],Home!$A$1&lt;=Leave[[#This Row],[End Time]]),Home!$A$1,"No Aplica")</f>
        <v>No Aplica</v>
      </c>
      <c r="N2376" s="43" t="str">
        <f>Leave[[#This Row],[User Code (Owning User) (Usuario)]]&amp;Leave[[#This Row],[fecha activa]]</f>
        <v>MIE2024200817199No Aplica</v>
      </c>
    </row>
    <row r="2377" spans="1:14" x14ac:dyDescent="0.3">
      <c r="A2377" s="43" t="s">
        <v>601</v>
      </c>
      <c r="B2377" s="3">
        <v>45914</v>
      </c>
      <c r="C2377" s="3">
        <v>45914</v>
      </c>
      <c r="D2377" s="43" t="s">
        <v>2331</v>
      </c>
      <c r="E2377" s="43" t="s">
        <v>692</v>
      </c>
      <c r="F2377" s="43" t="s">
        <v>693</v>
      </c>
      <c r="G2377">
        <v>480</v>
      </c>
      <c r="H2377">
        <v>480</v>
      </c>
      <c r="I2377" s="43" t="s">
        <v>1172</v>
      </c>
      <c r="J2377" s="43" t="s">
        <v>973</v>
      </c>
      <c r="K2377" s="43" t="s">
        <v>177</v>
      </c>
      <c r="L2377" s="43" t="str">
        <f>IF(AND(Home!$A$1&gt;=Leave[[#This Row],[Start Time]],Home!$A$1&lt;=Leave[[#This Row],[End Time]]),"Aplica","No Aplica")</f>
        <v>No Aplica</v>
      </c>
      <c r="M2377" s="43" t="str">
        <f>IF(AND(Home!$A$1&gt;=Leave[[#This Row],[Start Time]],Home!$A$1&lt;=Leave[[#This Row],[End Time]]),Home!$A$1,"No Aplica")</f>
        <v>No Aplica</v>
      </c>
      <c r="N2377" s="43" t="str">
        <f>Leave[[#This Row],[User Code (Owning User) (Usuario)]]&amp;Leave[[#This Row],[fecha activa]]</f>
        <v>MIE2024200817199No Aplica</v>
      </c>
    </row>
    <row r="2378" spans="1:14" x14ac:dyDescent="0.3">
      <c r="A2378" s="43" t="s">
        <v>601</v>
      </c>
      <c r="B2378" s="3">
        <v>45912</v>
      </c>
      <c r="C2378" s="3">
        <v>45912</v>
      </c>
      <c r="D2378" s="43" t="s">
        <v>621</v>
      </c>
      <c r="E2378" s="43" t="s">
        <v>692</v>
      </c>
      <c r="F2378" s="43" t="s">
        <v>693</v>
      </c>
      <c r="G2378">
        <v>420</v>
      </c>
      <c r="H2378">
        <v>420</v>
      </c>
      <c r="I2378" s="43" t="s">
        <v>1172</v>
      </c>
      <c r="J2378" s="43" t="s">
        <v>973</v>
      </c>
      <c r="K2378" s="43" t="s">
        <v>177</v>
      </c>
      <c r="L2378" s="43" t="str">
        <f>IF(AND(Home!$A$1&gt;=Leave[[#This Row],[Start Time]],Home!$A$1&lt;=Leave[[#This Row],[End Time]]),"Aplica","No Aplica")</f>
        <v>No Aplica</v>
      </c>
      <c r="M2378" s="43" t="str">
        <f>IF(AND(Home!$A$1&gt;=Leave[[#This Row],[Start Time]],Home!$A$1&lt;=Leave[[#This Row],[End Time]]),Home!$A$1,"No Aplica")</f>
        <v>No Aplica</v>
      </c>
      <c r="N2378" s="43" t="str">
        <f>Leave[[#This Row],[User Code (Owning User) (Usuario)]]&amp;Leave[[#This Row],[fecha activa]]</f>
        <v>MIE2024200817199No Aplica</v>
      </c>
    </row>
    <row r="2379" spans="1:14" x14ac:dyDescent="0.3">
      <c r="A2379" s="43" t="s">
        <v>601</v>
      </c>
      <c r="B2379" s="3">
        <v>45910</v>
      </c>
      <c r="C2379" s="3">
        <v>45910</v>
      </c>
      <c r="D2379" s="43" t="s">
        <v>621</v>
      </c>
      <c r="E2379" s="43" t="s">
        <v>692</v>
      </c>
      <c r="F2379" s="43" t="s">
        <v>693</v>
      </c>
      <c r="G2379">
        <v>480</v>
      </c>
      <c r="H2379">
        <v>480</v>
      </c>
      <c r="I2379" s="43" t="s">
        <v>1172</v>
      </c>
      <c r="J2379" s="43" t="s">
        <v>973</v>
      </c>
      <c r="K2379" s="43" t="s">
        <v>177</v>
      </c>
      <c r="L2379" s="43" t="str">
        <f>IF(AND(Home!$A$1&gt;=Leave[[#This Row],[Start Time]],Home!$A$1&lt;=Leave[[#This Row],[End Time]]),"Aplica","No Aplica")</f>
        <v>No Aplica</v>
      </c>
      <c r="M2379" s="43" t="str">
        <f>IF(AND(Home!$A$1&gt;=Leave[[#This Row],[Start Time]],Home!$A$1&lt;=Leave[[#This Row],[End Time]]),Home!$A$1,"No Aplica")</f>
        <v>No Aplica</v>
      </c>
      <c r="N2379" s="43" t="str">
        <f>Leave[[#This Row],[User Code (Owning User) (Usuario)]]&amp;Leave[[#This Row],[fecha activa]]</f>
        <v>MIE2024200817199No Aplica</v>
      </c>
    </row>
    <row r="2380" spans="1:14" x14ac:dyDescent="0.3">
      <c r="A2380" s="43" t="s">
        <v>465</v>
      </c>
      <c r="B2380" s="3">
        <v>45908</v>
      </c>
      <c r="C2380" s="3">
        <v>45908</v>
      </c>
      <c r="D2380" s="43" t="s">
        <v>469</v>
      </c>
      <c r="E2380" s="43" t="s">
        <v>692</v>
      </c>
      <c r="F2380" s="43" t="s">
        <v>693</v>
      </c>
      <c r="G2380">
        <v>540</v>
      </c>
      <c r="H2380">
        <v>540</v>
      </c>
      <c r="I2380" s="43" t="s">
        <v>1172</v>
      </c>
      <c r="J2380" s="43" t="s">
        <v>973</v>
      </c>
      <c r="K2380" s="43" t="s">
        <v>177</v>
      </c>
      <c r="L2380" s="43" t="str">
        <f>IF(AND(Home!$A$1&gt;=Leave[[#This Row],[Start Time]],Home!$A$1&lt;=Leave[[#This Row],[End Time]]),"Aplica","No Aplica")</f>
        <v>No Aplica</v>
      </c>
      <c r="M2380" s="43" t="str">
        <f>IF(AND(Home!$A$1&gt;=Leave[[#This Row],[Start Time]],Home!$A$1&lt;=Leave[[#This Row],[End Time]]),Home!$A$1,"No Aplica")</f>
        <v>No Aplica</v>
      </c>
      <c r="N2380" s="43" t="str">
        <f>Leave[[#This Row],[User Code (Owning User) (Usuario)]]&amp;Leave[[#This Row],[fecha activa]]</f>
        <v>MIE2024200817199No Aplica</v>
      </c>
    </row>
    <row r="2381" spans="1:14" x14ac:dyDescent="0.3">
      <c r="A2381" s="43" t="s">
        <v>465</v>
      </c>
      <c r="B2381" s="3">
        <v>45901</v>
      </c>
      <c r="C2381" s="3">
        <v>45901</v>
      </c>
      <c r="D2381" s="43" t="s">
        <v>469</v>
      </c>
      <c r="E2381" s="43" t="s">
        <v>692</v>
      </c>
      <c r="F2381" s="43" t="s">
        <v>693</v>
      </c>
      <c r="G2381">
        <v>540</v>
      </c>
      <c r="H2381">
        <v>540</v>
      </c>
      <c r="I2381" s="43" t="s">
        <v>1172</v>
      </c>
      <c r="J2381" s="43" t="s">
        <v>973</v>
      </c>
      <c r="K2381" s="43" t="s">
        <v>177</v>
      </c>
      <c r="L2381" s="43" t="str">
        <f>IF(AND(Home!$A$1&gt;=Leave[[#This Row],[Start Time]],Home!$A$1&lt;=Leave[[#This Row],[End Time]]),"Aplica","No Aplica")</f>
        <v>No Aplica</v>
      </c>
      <c r="M2381" s="43" t="str">
        <f>IF(AND(Home!$A$1&gt;=Leave[[#This Row],[Start Time]],Home!$A$1&lt;=Leave[[#This Row],[End Time]]),Home!$A$1,"No Aplica")</f>
        <v>No Aplica</v>
      </c>
      <c r="N2381" s="43" t="str">
        <f>Leave[[#This Row],[User Code (Owning User) (Usuario)]]&amp;Leave[[#This Row],[fecha activa]]</f>
        <v>MIE2024200817199No Aplica</v>
      </c>
    </row>
    <row r="2382" spans="1:14" x14ac:dyDescent="0.3">
      <c r="A2382" s="43" t="s">
        <v>601</v>
      </c>
      <c r="B2382" s="3">
        <v>45904</v>
      </c>
      <c r="C2382" s="3">
        <v>45904</v>
      </c>
      <c r="D2382" s="43" t="s">
        <v>842</v>
      </c>
      <c r="E2382" s="43" t="s">
        <v>692</v>
      </c>
      <c r="F2382" s="43" t="s">
        <v>693</v>
      </c>
      <c r="G2382">
        <v>480</v>
      </c>
      <c r="H2382">
        <v>480</v>
      </c>
      <c r="I2382" s="43" t="s">
        <v>1172</v>
      </c>
      <c r="J2382" s="43" t="s">
        <v>973</v>
      </c>
      <c r="K2382" s="43" t="s">
        <v>177</v>
      </c>
      <c r="L2382" s="43" t="str">
        <f>IF(AND(Home!$A$1&gt;=Leave[[#This Row],[Start Time]],Home!$A$1&lt;=Leave[[#This Row],[End Time]]),"Aplica","No Aplica")</f>
        <v>No Aplica</v>
      </c>
      <c r="M2382" s="43" t="str">
        <f>IF(AND(Home!$A$1&gt;=Leave[[#This Row],[Start Time]],Home!$A$1&lt;=Leave[[#This Row],[End Time]]),Home!$A$1,"No Aplica")</f>
        <v>No Aplica</v>
      </c>
      <c r="N2382" s="43" t="str">
        <f>Leave[[#This Row],[User Code (Owning User) (Usuario)]]&amp;Leave[[#This Row],[fecha activa]]</f>
        <v>MIE2024200817199No Aplica</v>
      </c>
    </row>
    <row r="2383" spans="1:14" x14ac:dyDescent="0.3">
      <c r="A2383" s="43" t="s">
        <v>601</v>
      </c>
      <c r="B2383" s="3">
        <v>45903</v>
      </c>
      <c r="C2383" s="3">
        <v>45903</v>
      </c>
      <c r="D2383" s="43" t="s">
        <v>842</v>
      </c>
      <c r="E2383" s="43" t="s">
        <v>692</v>
      </c>
      <c r="F2383" s="43" t="s">
        <v>693</v>
      </c>
      <c r="G2383">
        <v>420</v>
      </c>
      <c r="H2383">
        <v>420</v>
      </c>
      <c r="I2383" s="43" t="s">
        <v>1172</v>
      </c>
      <c r="J2383" s="43" t="s">
        <v>973</v>
      </c>
      <c r="K2383" s="43" t="s">
        <v>177</v>
      </c>
      <c r="L2383" s="43" t="str">
        <f>IF(AND(Home!$A$1&gt;=Leave[[#This Row],[Start Time]],Home!$A$1&lt;=Leave[[#This Row],[End Time]]),"Aplica","No Aplica")</f>
        <v>No Aplica</v>
      </c>
      <c r="M2383" s="43" t="str">
        <f>IF(AND(Home!$A$1&gt;=Leave[[#This Row],[Start Time]],Home!$A$1&lt;=Leave[[#This Row],[End Time]]),Home!$A$1,"No Aplica")</f>
        <v>No Aplica</v>
      </c>
      <c r="N2383" s="43" t="str">
        <f>Leave[[#This Row],[User Code (Owning User) (Usuario)]]&amp;Leave[[#This Row],[fecha activa]]</f>
        <v>MIE2024200817199No Aplica</v>
      </c>
    </row>
    <row r="2384" spans="1:14" x14ac:dyDescent="0.3">
      <c r="A2384" s="43" t="s">
        <v>465</v>
      </c>
      <c r="B2384" s="3">
        <v>45902</v>
      </c>
      <c r="C2384" s="3">
        <v>45902</v>
      </c>
      <c r="D2384" s="43" t="s">
        <v>469</v>
      </c>
      <c r="E2384" s="43" t="s">
        <v>692</v>
      </c>
      <c r="F2384" s="43" t="s">
        <v>693</v>
      </c>
      <c r="G2384">
        <v>540</v>
      </c>
      <c r="H2384">
        <v>540</v>
      </c>
      <c r="I2384" s="43" t="s">
        <v>1172</v>
      </c>
      <c r="J2384" s="43" t="s">
        <v>973</v>
      </c>
      <c r="K2384" s="43" t="s">
        <v>177</v>
      </c>
      <c r="L2384" s="43" t="str">
        <f>IF(AND(Home!$A$1&gt;=Leave[[#This Row],[Start Time]],Home!$A$1&lt;=Leave[[#This Row],[End Time]]),"Aplica","No Aplica")</f>
        <v>No Aplica</v>
      </c>
      <c r="M2384" s="43" t="str">
        <f>IF(AND(Home!$A$1&gt;=Leave[[#This Row],[Start Time]],Home!$A$1&lt;=Leave[[#This Row],[End Time]]),Home!$A$1,"No Aplica")</f>
        <v>No Aplica</v>
      </c>
      <c r="N2384" s="43" t="str">
        <f>Leave[[#This Row],[User Code (Owning User) (Usuario)]]&amp;Leave[[#This Row],[fecha activa]]</f>
        <v>MIE2024200817199No Aplica</v>
      </c>
    </row>
    <row r="2385" spans="1:14" x14ac:dyDescent="0.3">
      <c r="A2385" s="43" t="s">
        <v>465</v>
      </c>
      <c r="B2385" s="3">
        <v>45925</v>
      </c>
      <c r="C2385" s="3">
        <v>45925</v>
      </c>
      <c r="D2385" s="43" t="s">
        <v>3568</v>
      </c>
      <c r="E2385" s="43" t="s">
        <v>1400</v>
      </c>
      <c r="F2385" s="43" t="s">
        <v>1402</v>
      </c>
      <c r="G2385">
        <v>60</v>
      </c>
      <c r="H2385">
        <v>60</v>
      </c>
      <c r="I2385" s="43" t="s">
        <v>1401</v>
      </c>
      <c r="J2385" s="43" t="s">
        <v>1045</v>
      </c>
      <c r="K2385" s="43" t="s">
        <v>177</v>
      </c>
      <c r="L2385" s="43" t="str">
        <f>IF(AND(Home!$A$1&gt;=Leave[[#This Row],[Start Time]],Home!$A$1&lt;=Leave[[#This Row],[End Time]]),"Aplica","No Aplica")</f>
        <v>No Aplica</v>
      </c>
      <c r="M2385" s="43" t="str">
        <f>IF(AND(Home!$A$1&gt;=Leave[[#This Row],[Start Time]],Home!$A$1&lt;=Leave[[#This Row],[End Time]]),Home!$A$1,"No Aplica")</f>
        <v>No Aplica</v>
      </c>
      <c r="N2385" s="43" t="str">
        <f>Leave[[#This Row],[User Code (Owning User) (Usuario)]]&amp;Leave[[#This Row],[fecha activa]]</f>
        <v>MIE2025310120708No Aplica</v>
      </c>
    </row>
    <row r="2386" spans="1:14" x14ac:dyDescent="0.3">
      <c r="A2386" s="43" t="s">
        <v>465</v>
      </c>
      <c r="B2386" s="3">
        <v>45924</v>
      </c>
      <c r="C2386" s="3">
        <v>45924</v>
      </c>
      <c r="D2386" s="43" t="s">
        <v>3236</v>
      </c>
      <c r="E2386" s="43" t="s">
        <v>1400</v>
      </c>
      <c r="F2386" s="43" t="s">
        <v>1402</v>
      </c>
      <c r="G2386">
        <v>180</v>
      </c>
      <c r="H2386">
        <v>180</v>
      </c>
      <c r="I2386" s="43" t="s">
        <v>1401</v>
      </c>
      <c r="J2386" s="43" t="s">
        <v>1045</v>
      </c>
      <c r="K2386" s="43" t="s">
        <v>177</v>
      </c>
      <c r="L2386" s="43" t="str">
        <f>IF(AND(Home!$A$1&gt;=Leave[[#This Row],[Start Time]],Home!$A$1&lt;=Leave[[#This Row],[End Time]]),"Aplica","No Aplica")</f>
        <v>No Aplica</v>
      </c>
      <c r="M2386" s="43" t="str">
        <f>IF(AND(Home!$A$1&gt;=Leave[[#This Row],[Start Time]],Home!$A$1&lt;=Leave[[#This Row],[End Time]]),Home!$A$1,"No Aplica")</f>
        <v>No Aplica</v>
      </c>
      <c r="N2386" s="43" t="str">
        <f>Leave[[#This Row],[User Code (Owning User) (Usuario)]]&amp;Leave[[#This Row],[fecha activa]]</f>
        <v>MIE2025310120708No Aplica</v>
      </c>
    </row>
    <row r="2387" spans="1:14" x14ac:dyDescent="0.3">
      <c r="A2387" s="43" t="s">
        <v>465</v>
      </c>
      <c r="B2387" s="3">
        <v>45923</v>
      </c>
      <c r="C2387" s="3">
        <v>45923</v>
      </c>
      <c r="D2387" s="43" t="s">
        <v>3235</v>
      </c>
      <c r="E2387" s="43" t="s">
        <v>1400</v>
      </c>
      <c r="F2387" s="43" t="s">
        <v>1402</v>
      </c>
      <c r="G2387">
        <v>60</v>
      </c>
      <c r="H2387">
        <v>60</v>
      </c>
      <c r="I2387" s="43" t="s">
        <v>1401</v>
      </c>
      <c r="J2387" s="43" t="s">
        <v>1045</v>
      </c>
      <c r="K2387" s="43" t="s">
        <v>177</v>
      </c>
      <c r="L2387" s="43" t="str">
        <f>IF(AND(Home!$A$1&gt;=Leave[[#This Row],[Start Time]],Home!$A$1&lt;=Leave[[#This Row],[End Time]]),"Aplica","No Aplica")</f>
        <v>No Aplica</v>
      </c>
      <c r="M2387" s="43" t="str">
        <f>IF(AND(Home!$A$1&gt;=Leave[[#This Row],[Start Time]],Home!$A$1&lt;=Leave[[#This Row],[End Time]]),Home!$A$1,"No Aplica")</f>
        <v>No Aplica</v>
      </c>
      <c r="N2387" s="43" t="str">
        <f>Leave[[#This Row],[User Code (Owning User) (Usuario)]]&amp;Leave[[#This Row],[fecha activa]]</f>
        <v>MIE2025310120708No Aplica</v>
      </c>
    </row>
    <row r="2388" spans="1:14" x14ac:dyDescent="0.3">
      <c r="A2388" s="43" t="s">
        <v>465</v>
      </c>
      <c r="B2388" s="3">
        <v>45922</v>
      </c>
      <c r="C2388" s="3">
        <v>45922</v>
      </c>
      <c r="D2388" s="43" t="s">
        <v>2405</v>
      </c>
      <c r="E2388" s="43" t="s">
        <v>1400</v>
      </c>
      <c r="F2388" s="43" t="s">
        <v>1402</v>
      </c>
      <c r="G2388">
        <v>540</v>
      </c>
      <c r="H2388">
        <v>540</v>
      </c>
      <c r="I2388" s="43" t="s">
        <v>1401</v>
      </c>
      <c r="J2388" s="43" t="s">
        <v>1045</v>
      </c>
      <c r="K2388" s="43" t="s">
        <v>177</v>
      </c>
      <c r="L2388" s="43" t="str">
        <f>IF(AND(Home!$A$1&gt;=Leave[[#This Row],[Start Time]],Home!$A$1&lt;=Leave[[#This Row],[End Time]]),"Aplica","No Aplica")</f>
        <v>Aplica</v>
      </c>
      <c r="M2388" s="43">
        <f>IF(AND(Home!$A$1&gt;=Leave[[#This Row],[Start Time]],Home!$A$1&lt;=Leave[[#This Row],[End Time]]),Home!$A$1,"No Aplica")</f>
        <v>45922</v>
      </c>
      <c r="N2388" s="43" t="str">
        <f>Leave[[#This Row],[User Code (Owning User) (Usuario)]]&amp;Leave[[#This Row],[fecha activa]]</f>
        <v>MIE202531012070845922</v>
      </c>
    </row>
    <row r="2389" spans="1:14" x14ac:dyDescent="0.3">
      <c r="A2389" s="43" t="s">
        <v>465</v>
      </c>
      <c r="B2389" s="3">
        <v>45918</v>
      </c>
      <c r="C2389" s="3">
        <v>45918</v>
      </c>
      <c r="D2389" s="43" t="s">
        <v>3235</v>
      </c>
      <c r="E2389" s="43" t="s">
        <v>1400</v>
      </c>
      <c r="F2389" s="43" t="s">
        <v>1402</v>
      </c>
      <c r="G2389">
        <v>60</v>
      </c>
      <c r="H2389">
        <v>60</v>
      </c>
      <c r="I2389" s="43" t="s">
        <v>1401</v>
      </c>
      <c r="J2389" s="43" t="s">
        <v>1045</v>
      </c>
      <c r="K2389" s="43" t="s">
        <v>177</v>
      </c>
      <c r="L2389" s="43" t="str">
        <f>IF(AND(Home!$A$1&gt;=Leave[[#This Row],[Start Time]],Home!$A$1&lt;=Leave[[#This Row],[End Time]]),"Aplica","No Aplica")</f>
        <v>No Aplica</v>
      </c>
      <c r="M2389" s="43" t="str">
        <f>IF(AND(Home!$A$1&gt;=Leave[[#This Row],[Start Time]],Home!$A$1&lt;=Leave[[#This Row],[End Time]]),Home!$A$1,"No Aplica")</f>
        <v>No Aplica</v>
      </c>
      <c r="N2389" s="43" t="str">
        <f>Leave[[#This Row],[User Code (Owning User) (Usuario)]]&amp;Leave[[#This Row],[fecha activa]]</f>
        <v>MIE2025310120708No Aplica</v>
      </c>
    </row>
    <row r="2390" spans="1:14" x14ac:dyDescent="0.3">
      <c r="A2390" s="43" t="s">
        <v>465</v>
      </c>
      <c r="B2390" s="3">
        <v>45917</v>
      </c>
      <c r="C2390" s="3">
        <v>45917</v>
      </c>
      <c r="D2390" s="43" t="s">
        <v>3236</v>
      </c>
      <c r="E2390" s="43" t="s">
        <v>1400</v>
      </c>
      <c r="F2390" s="43" t="s">
        <v>1402</v>
      </c>
      <c r="G2390">
        <v>180</v>
      </c>
      <c r="H2390">
        <v>180</v>
      </c>
      <c r="I2390" s="43" t="s">
        <v>1401</v>
      </c>
      <c r="J2390" s="43" t="s">
        <v>1045</v>
      </c>
      <c r="K2390" s="43" t="s">
        <v>177</v>
      </c>
      <c r="L2390" s="43" t="str">
        <f>IF(AND(Home!$A$1&gt;=Leave[[#This Row],[Start Time]],Home!$A$1&lt;=Leave[[#This Row],[End Time]]),"Aplica","No Aplica")</f>
        <v>No Aplica</v>
      </c>
      <c r="M2390" s="43" t="str">
        <f>IF(AND(Home!$A$1&gt;=Leave[[#This Row],[Start Time]],Home!$A$1&lt;=Leave[[#This Row],[End Time]]),Home!$A$1,"No Aplica")</f>
        <v>No Aplica</v>
      </c>
      <c r="N2390" s="43" t="str">
        <f>Leave[[#This Row],[User Code (Owning User) (Usuario)]]&amp;Leave[[#This Row],[fecha activa]]</f>
        <v>MIE2025310120708No Aplica</v>
      </c>
    </row>
    <row r="2391" spans="1:14" x14ac:dyDescent="0.3">
      <c r="A2391" s="43" t="s">
        <v>465</v>
      </c>
      <c r="B2391" s="3">
        <v>45916</v>
      </c>
      <c r="C2391" s="3">
        <v>45916</v>
      </c>
      <c r="D2391" s="43" t="s">
        <v>1896</v>
      </c>
      <c r="E2391" s="43" t="s">
        <v>1400</v>
      </c>
      <c r="F2391" s="43" t="s">
        <v>1402</v>
      </c>
      <c r="G2391">
        <v>60</v>
      </c>
      <c r="H2391">
        <v>60</v>
      </c>
      <c r="I2391" s="43" t="s">
        <v>1401</v>
      </c>
      <c r="J2391" s="43" t="s">
        <v>1045</v>
      </c>
      <c r="K2391" s="43" t="s">
        <v>177</v>
      </c>
      <c r="L2391" s="43" t="str">
        <f>IF(AND(Home!$A$1&gt;=Leave[[#This Row],[Start Time]],Home!$A$1&lt;=Leave[[#This Row],[End Time]]),"Aplica","No Aplica")</f>
        <v>No Aplica</v>
      </c>
      <c r="M2391" s="43" t="str">
        <f>IF(AND(Home!$A$1&gt;=Leave[[#This Row],[Start Time]],Home!$A$1&lt;=Leave[[#This Row],[End Time]]),Home!$A$1,"No Aplica")</f>
        <v>No Aplica</v>
      </c>
      <c r="N2391" s="43" t="str">
        <f>Leave[[#This Row],[User Code (Owning User) (Usuario)]]&amp;Leave[[#This Row],[fecha activa]]</f>
        <v>MIE2025310120708No Aplica</v>
      </c>
    </row>
    <row r="2392" spans="1:14" x14ac:dyDescent="0.3">
      <c r="A2392" s="43" t="s">
        <v>465</v>
      </c>
      <c r="B2392" s="3">
        <v>45915</v>
      </c>
      <c r="C2392" s="3">
        <v>45915</v>
      </c>
      <c r="D2392" s="43" t="s">
        <v>2405</v>
      </c>
      <c r="E2392" s="43" t="s">
        <v>1400</v>
      </c>
      <c r="F2392" s="43" t="s">
        <v>1402</v>
      </c>
      <c r="G2392">
        <v>540</v>
      </c>
      <c r="H2392">
        <v>540</v>
      </c>
      <c r="I2392" s="43" t="s">
        <v>1401</v>
      </c>
      <c r="J2392" s="43" t="s">
        <v>1045</v>
      </c>
      <c r="K2392" s="43" t="s">
        <v>177</v>
      </c>
      <c r="L2392" s="43" t="str">
        <f>IF(AND(Home!$A$1&gt;=Leave[[#This Row],[Start Time]],Home!$A$1&lt;=Leave[[#This Row],[End Time]]),"Aplica","No Aplica")</f>
        <v>No Aplica</v>
      </c>
      <c r="M2392" s="43" t="str">
        <f>IF(AND(Home!$A$1&gt;=Leave[[#This Row],[Start Time]],Home!$A$1&lt;=Leave[[#This Row],[End Time]]),Home!$A$1,"No Aplica")</f>
        <v>No Aplica</v>
      </c>
      <c r="N2392" s="43" t="str">
        <f>Leave[[#This Row],[User Code (Owning User) (Usuario)]]&amp;Leave[[#This Row],[fecha activa]]</f>
        <v>MIE2025310120708No Aplica</v>
      </c>
    </row>
    <row r="2393" spans="1:14" x14ac:dyDescent="0.3">
      <c r="A2393" s="43" t="s">
        <v>465</v>
      </c>
      <c r="B2393" s="3">
        <v>45911</v>
      </c>
      <c r="C2393" s="3">
        <v>45911</v>
      </c>
      <c r="D2393" s="43" t="s">
        <v>2784</v>
      </c>
      <c r="E2393" s="43" t="s">
        <v>1400</v>
      </c>
      <c r="F2393" s="43" t="s">
        <v>1402</v>
      </c>
      <c r="G2393">
        <v>60</v>
      </c>
      <c r="H2393">
        <v>60</v>
      </c>
      <c r="I2393" s="43" t="s">
        <v>1401</v>
      </c>
      <c r="J2393" s="43" t="s">
        <v>1045</v>
      </c>
      <c r="K2393" s="43" t="s">
        <v>177</v>
      </c>
      <c r="L2393" s="43" t="str">
        <f>IF(AND(Home!$A$1&gt;=Leave[[#This Row],[Start Time]],Home!$A$1&lt;=Leave[[#This Row],[End Time]]),"Aplica","No Aplica")</f>
        <v>No Aplica</v>
      </c>
      <c r="M2393" s="43" t="str">
        <f>IF(AND(Home!$A$1&gt;=Leave[[#This Row],[Start Time]],Home!$A$1&lt;=Leave[[#This Row],[End Time]]),Home!$A$1,"No Aplica")</f>
        <v>No Aplica</v>
      </c>
      <c r="N2393" s="43" t="str">
        <f>Leave[[#This Row],[User Code (Owning User) (Usuario)]]&amp;Leave[[#This Row],[fecha activa]]</f>
        <v>MIE2025310120708No Aplica</v>
      </c>
    </row>
    <row r="2394" spans="1:14" x14ac:dyDescent="0.3">
      <c r="A2394" s="43" t="s">
        <v>465</v>
      </c>
      <c r="B2394" s="3">
        <v>45910</v>
      </c>
      <c r="C2394" s="3">
        <v>45910</v>
      </c>
      <c r="D2394" s="43" t="s">
        <v>2785</v>
      </c>
      <c r="E2394" s="43" t="s">
        <v>1400</v>
      </c>
      <c r="F2394" s="43" t="s">
        <v>1402</v>
      </c>
      <c r="G2394">
        <v>180</v>
      </c>
      <c r="H2394">
        <v>180</v>
      </c>
      <c r="I2394" s="43" t="s">
        <v>1401</v>
      </c>
      <c r="J2394" s="43" t="s">
        <v>1045</v>
      </c>
      <c r="K2394" s="43" t="s">
        <v>177</v>
      </c>
      <c r="L2394" s="43" t="str">
        <f>IF(AND(Home!$A$1&gt;=Leave[[#This Row],[Start Time]],Home!$A$1&lt;=Leave[[#This Row],[End Time]]),"Aplica","No Aplica")</f>
        <v>No Aplica</v>
      </c>
      <c r="M2394" s="43" t="str">
        <f>IF(AND(Home!$A$1&gt;=Leave[[#This Row],[Start Time]],Home!$A$1&lt;=Leave[[#This Row],[End Time]]),Home!$A$1,"No Aplica")</f>
        <v>No Aplica</v>
      </c>
      <c r="N2394" s="43" t="str">
        <f>Leave[[#This Row],[User Code (Owning User) (Usuario)]]&amp;Leave[[#This Row],[fecha activa]]</f>
        <v>MIE2025310120708No Aplica</v>
      </c>
    </row>
    <row r="2395" spans="1:14" x14ac:dyDescent="0.3">
      <c r="A2395" s="43" t="s">
        <v>465</v>
      </c>
      <c r="B2395" s="3">
        <v>45909</v>
      </c>
      <c r="C2395" s="3">
        <v>45909</v>
      </c>
      <c r="D2395" s="43" t="s">
        <v>1931</v>
      </c>
      <c r="E2395" s="43" t="s">
        <v>1400</v>
      </c>
      <c r="F2395" s="43" t="s">
        <v>1402</v>
      </c>
      <c r="G2395">
        <v>60</v>
      </c>
      <c r="H2395">
        <v>60</v>
      </c>
      <c r="I2395" s="43" t="s">
        <v>1401</v>
      </c>
      <c r="J2395" s="43" t="s">
        <v>1045</v>
      </c>
      <c r="K2395" s="43" t="s">
        <v>177</v>
      </c>
      <c r="L2395" s="43" t="str">
        <f>IF(AND(Home!$A$1&gt;=Leave[[#This Row],[Start Time]],Home!$A$1&lt;=Leave[[#This Row],[End Time]]),"Aplica","No Aplica")</f>
        <v>No Aplica</v>
      </c>
      <c r="M2395" s="43" t="str">
        <f>IF(AND(Home!$A$1&gt;=Leave[[#This Row],[Start Time]],Home!$A$1&lt;=Leave[[#This Row],[End Time]]),Home!$A$1,"No Aplica")</f>
        <v>No Aplica</v>
      </c>
      <c r="N2395" s="43" t="str">
        <f>Leave[[#This Row],[User Code (Owning User) (Usuario)]]&amp;Leave[[#This Row],[fecha activa]]</f>
        <v>MIE2025310120708No Aplica</v>
      </c>
    </row>
    <row r="2396" spans="1:14" x14ac:dyDescent="0.3">
      <c r="A2396" s="43" t="s">
        <v>465</v>
      </c>
      <c r="B2396" s="3">
        <v>45908</v>
      </c>
      <c r="C2396" s="3">
        <v>45908</v>
      </c>
      <c r="D2396" s="43" t="s">
        <v>2405</v>
      </c>
      <c r="E2396" s="43" t="s">
        <v>1400</v>
      </c>
      <c r="F2396" s="43" t="s">
        <v>1402</v>
      </c>
      <c r="G2396">
        <v>540</v>
      </c>
      <c r="H2396">
        <v>540</v>
      </c>
      <c r="I2396" s="43" t="s">
        <v>1401</v>
      </c>
      <c r="J2396" s="43" t="s">
        <v>1045</v>
      </c>
      <c r="K2396" s="43" t="s">
        <v>177</v>
      </c>
      <c r="L2396" s="43" t="str">
        <f>IF(AND(Home!$A$1&gt;=Leave[[#This Row],[Start Time]],Home!$A$1&lt;=Leave[[#This Row],[End Time]]),"Aplica","No Aplica")</f>
        <v>No Aplica</v>
      </c>
      <c r="M2396" s="43" t="str">
        <f>IF(AND(Home!$A$1&gt;=Leave[[#This Row],[Start Time]],Home!$A$1&lt;=Leave[[#This Row],[End Time]]),Home!$A$1,"No Aplica")</f>
        <v>No Aplica</v>
      </c>
      <c r="N2396" s="43" t="str">
        <f>Leave[[#This Row],[User Code (Owning User) (Usuario)]]&amp;Leave[[#This Row],[fecha activa]]</f>
        <v>MIE2025310120708No Aplica</v>
      </c>
    </row>
    <row r="2397" spans="1:14" x14ac:dyDescent="0.3">
      <c r="A2397" s="43" t="s">
        <v>465</v>
      </c>
      <c r="B2397" s="3">
        <v>45905</v>
      </c>
      <c r="C2397" s="3">
        <v>45905</v>
      </c>
      <c r="D2397" s="43" t="s">
        <v>1896</v>
      </c>
      <c r="E2397" s="43" t="s">
        <v>1400</v>
      </c>
      <c r="F2397" s="43" t="s">
        <v>1402</v>
      </c>
      <c r="G2397">
        <v>60</v>
      </c>
      <c r="H2397">
        <v>60</v>
      </c>
      <c r="I2397" s="43" t="s">
        <v>1401</v>
      </c>
      <c r="J2397" s="43" t="s">
        <v>1045</v>
      </c>
      <c r="K2397" s="43" t="s">
        <v>177</v>
      </c>
      <c r="L2397" s="43" t="str">
        <f>IF(AND(Home!$A$1&gt;=Leave[[#This Row],[Start Time]],Home!$A$1&lt;=Leave[[#This Row],[End Time]]),"Aplica","No Aplica")</f>
        <v>No Aplica</v>
      </c>
      <c r="M2397" s="43" t="str">
        <f>IF(AND(Home!$A$1&gt;=Leave[[#This Row],[Start Time]],Home!$A$1&lt;=Leave[[#This Row],[End Time]]),Home!$A$1,"No Aplica")</f>
        <v>No Aplica</v>
      </c>
      <c r="N2397" s="43" t="str">
        <f>Leave[[#This Row],[User Code (Owning User) (Usuario)]]&amp;Leave[[#This Row],[fecha activa]]</f>
        <v>MIE2025310120708No Aplica</v>
      </c>
    </row>
    <row r="2398" spans="1:14" x14ac:dyDescent="0.3">
      <c r="A2398" s="43" t="s">
        <v>465</v>
      </c>
      <c r="B2398" s="3">
        <v>45903</v>
      </c>
      <c r="C2398" s="3">
        <v>45903</v>
      </c>
      <c r="D2398" s="43" t="s">
        <v>1896</v>
      </c>
      <c r="E2398" s="43" t="s">
        <v>1400</v>
      </c>
      <c r="F2398" s="43" t="s">
        <v>1402</v>
      </c>
      <c r="G2398">
        <v>60</v>
      </c>
      <c r="H2398">
        <v>60</v>
      </c>
      <c r="I2398" s="43" t="s">
        <v>1401</v>
      </c>
      <c r="J2398" s="43" t="s">
        <v>1045</v>
      </c>
      <c r="K2398" s="43" t="s">
        <v>177</v>
      </c>
      <c r="L2398" s="43" t="str">
        <f>IF(AND(Home!$A$1&gt;=Leave[[#This Row],[Start Time]],Home!$A$1&lt;=Leave[[#This Row],[End Time]]),"Aplica","No Aplica")</f>
        <v>No Aplica</v>
      </c>
      <c r="M2398" s="43" t="str">
        <f>IF(AND(Home!$A$1&gt;=Leave[[#This Row],[Start Time]],Home!$A$1&lt;=Leave[[#This Row],[End Time]]),Home!$A$1,"No Aplica")</f>
        <v>No Aplica</v>
      </c>
      <c r="N2398" s="43" t="str">
        <f>Leave[[#This Row],[User Code (Owning User) (Usuario)]]&amp;Leave[[#This Row],[fecha activa]]</f>
        <v>MIE2025310120708No Aplica</v>
      </c>
    </row>
    <row r="2399" spans="1:14" x14ac:dyDescent="0.3">
      <c r="A2399" s="43" t="s">
        <v>465</v>
      </c>
      <c r="B2399" s="3">
        <v>45902</v>
      </c>
      <c r="C2399" s="3">
        <v>45902</v>
      </c>
      <c r="D2399" s="43" t="s">
        <v>2244</v>
      </c>
      <c r="E2399" s="43" t="s">
        <v>1400</v>
      </c>
      <c r="F2399" s="43" t="s">
        <v>1402</v>
      </c>
      <c r="G2399">
        <v>60</v>
      </c>
      <c r="H2399">
        <v>60</v>
      </c>
      <c r="I2399" s="43" t="s">
        <v>1401</v>
      </c>
      <c r="J2399" s="43" t="s">
        <v>1045</v>
      </c>
      <c r="K2399" s="43" t="s">
        <v>177</v>
      </c>
      <c r="L2399" s="43" t="str">
        <f>IF(AND(Home!$A$1&gt;=Leave[[#This Row],[Start Time]],Home!$A$1&lt;=Leave[[#This Row],[End Time]]),"Aplica","No Aplica")</f>
        <v>No Aplica</v>
      </c>
      <c r="M2399" s="43" t="str">
        <f>IF(AND(Home!$A$1&gt;=Leave[[#This Row],[Start Time]],Home!$A$1&lt;=Leave[[#This Row],[End Time]]),Home!$A$1,"No Aplica")</f>
        <v>No Aplica</v>
      </c>
      <c r="N2399" s="43" t="str">
        <f>Leave[[#This Row],[User Code (Owning User) (Usuario)]]&amp;Leave[[#This Row],[fecha activa]]</f>
        <v>MIE2025310120708No Aplica</v>
      </c>
    </row>
    <row r="2400" spans="1:14" x14ac:dyDescent="0.3">
      <c r="A2400" s="43" t="s">
        <v>465</v>
      </c>
      <c r="B2400" s="3">
        <v>45901</v>
      </c>
      <c r="C2400" s="3">
        <v>45901</v>
      </c>
      <c r="D2400" s="43" t="s">
        <v>2663</v>
      </c>
      <c r="E2400" s="43" t="s">
        <v>1400</v>
      </c>
      <c r="F2400" s="43" t="s">
        <v>1402</v>
      </c>
      <c r="G2400">
        <v>540</v>
      </c>
      <c r="H2400">
        <v>540</v>
      </c>
      <c r="I2400" s="43" t="s">
        <v>1401</v>
      </c>
      <c r="J2400" s="43" t="s">
        <v>1045</v>
      </c>
      <c r="K2400" s="43" t="s">
        <v>177</v>
      </c>
      <c r="L2400" s="43" t="str">
        <f>IF(AND(Home!$A$1&gt;=Leave[[#This Row],[Start Time]],Home!$A$1&lt;=Leave[[#This Row],[End Time]]),"Aplica","No Aplica")</f>
        <v>No Aplica</v>
      </c>
      <c r="M2400" s="43" t="str">
        <f>IF(AND(Home!$A$1&gt;=Leave[[#This Row],[Start Time]],Home!$A$1&lt;=Leave[[#This Row],[End Time]]),Home!$A$1,"No Aplica")</f>
        <v>No Aplica</v>
      </c>
      <c r="N2400" s="43" t="str">
        <f>Leave[[#This Row],[User Code (Owning User) (Usuario)]]&amp;Leave[[#This Row],[fecha activa]]</f>
        <v>MIE2025310120708No Aplica</v>
      </c>
    </row>
    <row r="2401" spans="1:14" x14ac:dyDescent="0.3">
      <c r="A2401" s="43" t="s">
        <v>471</v>
      </c>
      <c r="B2401" s="3">
        <v>45912</v>
      </c>
      <c r="C2401" s="3">
        <v>45912</v>
      </c>
      <c r="D2401" s="43" t="s">
        <v>3452</v>
      </c>
      <c r="E2401" s="43" t="s">
        <v>2174</v>
      </c>
      <c r="F2401" s="43" t="s">
        <v>2176</v>
      </c>
      <c r="G2401">
        <v>120</v>
      </c>
      <c r="H2401">
        <v>120</v>
      </c>
      <c r="I2401" s="43" t="s">
        <v>2175</v>
      </c>
      <c r="J2401" s="43" t="s">
        <v>1487</v>
      </c>
      <c r="K2401" s="43" t="s">
        <v>177</v>
      </c>
      <c r="L2401" s="43" t="str">
        <f>IF(AND(Home!$A$1&gt;=Leave[[#This Row],[Start Time]],Home!$A$1&lt;=Leave[[#This Row],[End Time]]),"Aplica","No Aplica")</f>
        <v>No Aplica</v>
      </c>
      <c r="M2401" s="43" t="str">
        <f>IF(AND(Home!$A$1&gt;=Leave[[#This Row],[Start Time]],Home!$A$1&lt;=Leave[[#This Row],[End Time]]),Home!$A$1,"No Aplica")</f>
        <v>No Aplica</v>
      </c>
      <c r="N2401" s="43" t="str">
        <f>Leave[[#This Row],[User Code (Owning User) (Usuario)]]&amp;Leave[[#This Row],[fecha activa]]</f>
        <v>MIE2025280723854No Aplica</v>
      </c>
    </row>
    <row r="2402" spans="1:14" x14ac:dyDescent="0.3">
      <c r="A2402" s="43" t="s">
        <v>468</v>
      </c>
      <c r="B2402" s="3">
        <v>45922</v>
      </c>
      <c r="C2402" s="3">
        <v>45922</v>
      </c>
      <c r="D2402" s="43" t="s">
        <v>3113</v>
      </c>
      <c r="E2402" s="43" t="s">
        <v>2174</v>
      </c>
      <c r="F2402" s="43" t="s">
        <v>2176</v>
      </c>
      <c r="G2402">
        <v>540</v>
      </c>
      <c r="H2402">
        <v>540</v>
      </c>
      <c r="I2402" s="43" t="s">
        <v>2175</v>
      </c>
      <c r="J2402" s="43" t="s">
        <v>1487</v>
      </c>
      <c r="K2402" s="43" t="s">
        <v>177</v>
      </c>
      <c r="L2402" s="43" t="str">
        <f>IF(AND(Home!$A$1&gt;=Leave[[#This Row],[Start Time]],Home!$A$1&lt;=Leave[[#This Row],[End Time]]),"Aplica","No Aplica")</f>
        <v>Aplica</v>
      </c>
      <c r="M2402" s="43">
        <f>IF(AND(Home!$A$1&gt;=Leave[[#This Row],[Start Time]],Home!$A$1&lt;=Leave[[#This Row],[End Time]]),Home!$A$1,"No Aplica")</f>
        <v>45922</v>
      </c>
      <c r="N2402" s="43" t="str">
        <f>Leave[[#This Row],[User Code (Owning User) (Usuario)]]&amp;Leave[[#This Row],[fecha activa]]</f>
        <v>MIE202528072385445922</v>
      </c>
    </row>
    <row r="2403" spans="1:14" x14ac:dyDescent="0.3">
      <c r="A2403" s="43" t="s">
        <v>468</v>
      </c>
      <c r="B2403" s="3">
        <v>45916</v>
      </c>
      <c r="C2403" s="3">
        <v>45916</v>
      </c>
      <c r="D2403" s="43" t="s">
        <v>467</v>
      </c>
      <c r="E2403" s="43" t="s">
        <v>2174</v>
      </c>
      <c r="F2403" s="43" t="s">
        <v>2176</v>
      </c>
      <c r="G2403">
        <v>540</v>
      </c>
      <c r="H2403">
        <v>540</v>
      </c>
      <c r="I2403" s="43" t="s">
        <v>2175</v>
      </c>
      <c r="J2403" s="43" t="s">
        <v>1487</v>
      </c>
      <c r="K2403" s="43" t="s">
        <v>177</v>
      </c>
      <c r="L2403" s="43" t="str">
        <f>IF(AND(Home!$A$1&gt;=Leave[[#This Row],[Start Time]],Home!$A$1&lt;=Leave[[#This Row],[End Time]]),"Aplica","No Aplica")</f>
        <v>No Aplica</v>
      </c>
      <c r="M2403" s="43" t="str">
        <f>IF(AND(Home!$A$1&gt;=Leave[[#This Row],[Start Time]],Home!$A$1&lt;=Leave[[#This Row],[End Time]]),Home!$A$1,"No Aplica")</f>
        <v>No Aplica</v>
      </c>
      <c r="N2403" s="43" t="str">
        <f>Leave[[#This Row],[User Code (Owning User) (Usuario)]]&amp;Leave[[#This Row],[fecha activa]]</f>
        <v>MIE2025280723854No Aplica</v>
      </c>
    </row>
    <row r="2404" spans="1:14" x14ac:dyDescent="0.3">
      <c r="A2404" s="43" t="s">
        <v>465</v>
      </c>
      <c r="B2404" s="3">
        <v>45910</v>
      </c>
      <c r="C2404" s="3">
        <v>45910</v>
      </c>
      <c r="D2404" s="43" t="s">
        <v>467</v>
      </c>
      <c r="E2404" s="43" t="s">
        <v>2174</v>
      </c>
      <c r="F2404" s="43" t="s">
        <v>2176</v>
      </c>
      <c r="G2404">
        <v>540</v>
      </c>
      <c r="H2404">
        <v>540</v>
      </c>
      <c r="I2404" s="43" t="s">
        <v>2175</v>
      </c>
      <c r="J2404" s="43" t="s">
        <v>1487</v>
      </c>
      <c r="K2404" s="43" t="s">
        <v>177</v>
      </c>
      <c r="L2404" s="43" t="str">
        <f>IF(AND(Home!$A$1&gt;=Leave[[#This Row],[Start Time]],Home!$A$1&lt;=Leave[[#This Row],[End Time]]),"Aplica","No Aplica")</f>
        <v>No Aplica</v>
      </c>
      <c r="M2404" s="43" t="str">
        <f>IF(AND(Home!$A$1&gt;=Leave[[#This Row],[Start Time]],Home!$A$1&lt;=Leave[[#This Row],[End Time]]),Home!$A$1,"No Aplica")</f>
        <v>No Aplica</v>
      </c>
      <c r="N2404" s="43" t="str">
        <f>Leave[[#This Row],[User Code (Owning User) (Usuario)]]&amp;Leave[[#This Row],[fecha activa]]</f>
        <v>MIE2025280723854No Aplica</v>
      </c>
    </row>
    <row r="2405" spans="1:14" x14ac:dyDescent="0.3">
      <c r="A2405" s="43" t="s">
        <v>465</v>
      </c>
      <c r="B2405" s="3">
        <v>45903</v>
      </c>
      <c r="C2405" s="3">
        <v>45903</v>
      </c>
      <c r="D2405" s="43" t="s">
        <v>467</v>
      </c>
      <c r="E2405" s="43" t="s">
        <v>2174</v>
      </c>
      <c r="F2405" s="43" t="s">
        <v>2176</v>
      </c>
      <c r="G2405">
        <v>540</v>
      </c>
      <c r="H2405">
        <v>540</v>
      </c>
      <c r="I2405" s="43" t="s">
        <v>2175</v>
      </c>
      <c r="J2405" s="43" t="s">
        <v>1487</v>
      </c>
      <c r="K2405" s="43" t="s">
        <v>177</v>
      </c>
      <c r="L2405" s="43" t="str">
        <f>IF(AND(Home!$A$1&gt;=Leave[[#This Row],[Start Time]],Home!$A$1&lt;=Leave[[#This Row],[End Time]]),"Aplica","No Aplica")</f>
        <v>No Aplica</v>
      </c>
      <c r="M2405" s="43" t="str">
        <f>IF(AND(Home!$A$1&gt;=Leave[[#This Row],[Start Time]],Home!$A$1&lt;=Leave[[#This Row],[End Time]]),Home!$A$1,"No Aplica")</f>
        <v>No Aplica</v>
      </c>
      <c r="N2405" s="43" t="str">
        <f>Leave[[#This Row],[User Code (Owning User) (Usuario)]]&amp;Leave[[#This Row],[fecha activa]]</f>
        <v>MIE2025280723854No Aplica</v>
      </c>
    </row>
    <row r="2406" spans="1:14" x14ac:dyDescent="0.3">
      <c r="A2406" s="43" t="s">
        <v>471</v>
      </c>
      <c r="B2406" s="3">
        <v>45901</v>
      </c>
      <c r="C2406" s="3">
        <v>45901</v>
      </c>
      <c r="D2406" s="43" t="s">
        <v>2608</v>
      </c>
      <c r="E2406" s="43" t="s">
        <v>2174</v>
      </c>
      <c r="F2406" s="43" t="s">
        <v>2176</v>
      </c>
      <c r="G2406">
        <v>540</v>
      </c>
      <c r="H2406">
        <v>540</v>
      </c>
      <c r="I2406" s="43" t="s">
        <v>2175</v>
      </c>
      <c r="J2406" s="43" t="s">
        <v>1487</v>
      </c>
      <c r="K2406" s="43" t="s">
        <v>177</v>
      </c>
      <c r="L2406" s="43" t="str">
        <f>IF(AND(Home!$A$1&gt;=Leave[[#This Row],[Start Time]],Home!$A$1&lt;=Leave[[#This Row],[End Time]]),"Aplica","No Aplica")</f>
        <v>No Aplica</v>
      </c>
      <c r="M2406" s="43" t="str">
        <f>IF(AND(Home!$A$1&gt;=Leave[[#This Row],[Start Time]],Home!$A$1&lt;=Leave[[#This Row],[End Time]]),Home!$A$1,"No Aplica")</f>
        <v>No Aplica</v>
      </c>
      <c r="N2406" s="43" t="str">
        <f>Leave[[#This Row],[User Code (Owning User) (Usuario)]]&amp;Leave[[#This Row],[fecha activa]]</f>
        <v>MIE2025280723854No Aplica</v>
      </c>
    </row>
    <row r="2407" spans="1:14" x14ac:dyDescent="0.3">
      <c r="A2407" s="43" t="s">
        <v>468</v>
      </c>
      <c r="B2407" s="3">
        <v>45928</v>
      </c>
      <c r="C2407" s="3">
        <v>45928</v>
      </c>
      <c r="D2407" s="43" t="s">
        <v>474</v>
      </c>
      <c r="E2407" s="43" t="s">
        <v>1554</v>
      </c>
      <c r="F2407" s="43" t="s">
        <v>1556</v>
      </c>
      <c r="G2407">
        <v>1410</v>
      </c>
      <c r="H2407">
        <v>540</v>
      </c>
      <c r="I2407" s="43" t="s">
        <v>1555</v>
      </c>
      <c r="J2407" s="43" t="s">
        <v>3663</v>
      </c>
      <c r="K2407" s="43" t="s">
        <v>179</v>
      </c>
      <c r="L2407" s="43" t="str">
        <f>IF(AND(Home!$A$1&gt;=Leave[[#This Row],[Start Time]],Home!$A$1&lt;=Leave[[#This Row],[End Time]]),"Aplica","No Aplica")</f>
        <v>No Aplica</v>
      </c>
      <c r="M2407" s="43" t="str">
        <f>IF(AND(Home!$A$1&gt;=Leave[[#This Row],[Start Time]],Home!$A$1&lt;=Leave[[#This Row],[End Time]]),Home!$A$1,"No Aplica")</f>
        <v>No Aplica</v>
      </c>
      <c r="N2407" s="43" t="str">
        <f>Leave[[#This Row],[User Code (Owning User) (Usuario)]]&amp;Leave[[#This Row],[fecha activa]]</f>
        <v>MIE2025170321693No Aplica</v>
      </c>
    </row>
    <row r="2408" spans="1:14" x14ac:dyDescent="0.3">
      <c r="A2408" s="43" t="s">
        <v>476</v>
      </c>
      <c r="B2408" s="3">
        <v>45927</v>
      </c>
      <c r="C2408" s="3">
        <v>45927</v>
      </c>
      <c r="D2408" s="43" t="s">
        <v>1459</v>
      </c>
      <c r="E2408" s="43" t="s">
        <v>1554</v>
      </c>
      <c r="F2408" s="43" t="s">
        <v>1556</v>
      </c>
      <c r="G2408">
        <v>240</v>
      </c>
      <c r="H2408">
        <v>240</v>
      </c>
      <c r="I2408" s="43" t="s">
        <v>1555</v>
      </c>
      <c r="J2408" s="43" t="s">
        <v>3663</v>
      </c>
      <c r="K2408" s="43" t="s">
        <v>179</v>
      </c>
      <c r="L2408" s="43" t="str">
        <f>IF(AND(Home!$A$1&gt;=Leave[[#This Row],[Start Time]],Home!$A$1&lt;=Leave[[#This Row],[End Time]]),"Aplica","No Aplica")</f>
        <v>No Aplica</v>
      </c>
      <c r="M2408" s="43" t="str">
        <f>IF(AND(Home!$A$1&gt;=Leave[[#This Row],[Start Time]],Home!$A$1&lt;=Leave[[#This Row],[End Time]]),Home!$A$1,"No Aplica")</f>
        <v>No Aplica</v>
      </c>
      <c r="N2408" s="43" t="str">
        <f>Leave[[#This Row],[User Code (Owning User) (Usuario)]]&amp;Leave[[#This Row],[fecha activa]]</f>
        <v>MIE2025170321693No Aplica</v>
      </c>
    </row>
    <row r="2409" spans="1:14" x14ac:dyDescent="0.3">
      <c r="A2409" s="43" t="s">
        <v>468</v>
      </c>
      <c r="B2409" s="3">
        <v>45921</v>
      </c>
      <c r="C2409" s="3">
        <v>45921</v>
      </c>
      <c r="D2409" s="43" t="s">
        <v>474</v>
      </c>
      <c r="E2409" s="43" t="s">
        <v>1554</v>
      </c>
      <c r="F2409" s="43" t="s">
        <v>1556</v>
      </c>
      <c r="G2409">
        <v>1410</v>
      </c>
      <c r="H2409">
        <v>540</v>
      </c>
      <c r="I2409" s="43" t="s">
        <v>1555</v>
      </c>
      <c r="J2409" s="43" t="s">
        <v>3663</v>
      </c>
      <c r="K2409" s="43" t="s">
        <v>179</v>
      </c>
      <c r="L2409" s="43" t="str">
        <f>IF(AND(Home!$A$1&gt;=Leave[[#This Row],[Start Time]],Home!$A$1&lt;=Leave[[#This Row],[End Time]]),"Aplica","No Aplica")</f>
        <v>No Aplica</v>
      </c>
      <c r="M2409" s="43" t="str">
        <f>IF(AND(Home!$A$1&gt;=Leave[[#This Row],[Start Time]],Home!$A$1&lt;=Leave[[#This Row],[End Time]]),Home!$A$1,"No Aplica")</f>
        <v>No Aplica</v>
      </c>
      <c r="N2409" s="43" t="str">
        <f>Leave[[#This Row],[User Code (Owning User) (Usuario)]]&amp;Leave[[#This Row],[fecha activa]]</f>
        <v>MIE2025170321693No Aplica</v>
      </c>
    </row>
    <row r="2410" spans="1:14" x14ac:dyDescent="0.3">
      <c r="A2410" s="43" t="s">
        <v>476</v>
      </c>
      <c r="B2410" s="3">
        <v>45920</v>
      </c>
      <c r="C2410" s="3">
        <v>45920</v>
      </c>
      <c r="D2410" s="43" t="s">
        <v>1459</v>
      </c>
      <c r="E2410" s="43" t="s">
        <v>1554</v>
      </c>
      <c r="F2410" s="43" t="s">
        <v>1556</v>
      </c>
      <c r="G2410">
        <v>240</v>
      </c>
      <c r="H2410">
        <v>240</v>
      </c>
      <c r="I2410" s="43" t="s">
        <v>1555</v>
      </c>
      <c r="J2410" s="43" t="s">
        <v>3663</v>
      </c>
      <c r="K2410" s="43" t="s">
        <v>179</v>
      </c>
      <c r="L2410" s="43" t="str">
        <f>IF(AND(Home!$A$1&gt;=Leave[[#This Row],[Start Time]],Home!$A$1&lt;=Leave[[#This Row],[End Time]]),"Aplica","No Aplica")</f>
        <v>No Aplica</v>
      </c>
      <c r="M2410" s="43" t="str">
        <f>IF(AND(Home!$A$1&gt;=Leave[[#This Row],[Start Time]],Home!$A$1&lt;=Leave[[#This Row],[End Time]]),Home!$A$1,"No Aplica")</f>
        <v>No Aplica</v>
      </c>
      <c r="N2410" s="43" t="str">
        <f>Leave[[#This Row],[User Code (Owning User) (Usuario)]]&amp;Leave[[#This Row],[fecha activa]]</f>
        <v>MIE2025170321693No Aplica</v>
      </c>
    </row>
    <row r="2411" spans="1:14" x14ac:dyDescent="0.3">
      <c r="A2411" s="43" t="s">
        <v>468</v>
      </c>
      <c r="B2411" s="3">
        <v>45914</v>
      </c>
      <c r="C2411" s="3">
        <v>45914</v>
      </c>
      <c r="D2411" s="43" t="s">
        <v>474</v>
      </c>
      <c r="E2411" s="43" t="s">
        <v>1554</v>
      </c>
      <c r="F2411" s="43" t="s">
        <v>1556</v>
      </c>
      <c r="G2411">
        <v>1410</v>
      </c>
      <c r="H2411">
        <v>540</v>
      </c>
      <c r="I2411" s="43" t="s">
        <v>1555</v>
      </c>
      <c r="J2411" s="43" t="s">
        <v>3663</v>
      </c>
      <c r="K2411" s="43" t="s">
        <v>179</v>
      </c>
      <c r="L2411" s="43" t="str">
        <f>IF(AND(Home!$A$1&gt;=Leave[[#This Row],[Start Time]],Home!$A$1&lt;=Leave[[#This Row],[End Time]]),"Aplica","No Aplica")</f>
        <v>No Aplica</v>
      </c>
      <c r="M2411" s="43" t="str">
        <f>IF(AND(Home!$A$1&gt;=Leave[[#This Row],[Start Time]],Home!$A$1&lt;=Leave[[#This Row],[End Time]]),Home!$A$1,"No Aplica")</f>
        <v>No Aplica</v>
      </c>
      <c r="N2411" s="43" t="str">
        <f>Leave[[#This Row],[User Code (Owning User) (Usuario)]]&amp;Leave[[#This Row],[fecha activa]]</f>
        <v>MIE2025170321693No Aplica</v>
      </c>
    </row>
    <row r="2412" spans="1:14" x14ac:dyDescent="0.3">
      <c r="A2412" s="43" t="s">
        <v>601</v>
      </c>
      <c r="B2412" s="3">
        <v>45906</v>
      </c>
      <c r="C2412" s="3">
        <v>45906</v>
      </c>
      <c r="D2412" s="43" t="s">
        <v>2960</v>
      </c>
      <c r="E2412" s="43" t="s">
        <v>1554</v>
      </c>
      <c r="F2412" s="43" t="s">
        <v>1556</v>
      </c>
      <c r="G2412">
        <v>240</v>
      </c>
      <c r="H2412">
        <v>240</v>
      </c>
      <c r="I2412" s="43" t="s">
        <v>1555</v>
      </c>
      <c r="J2412" s="43" t="s">
        <v>3663</v>
      </c>
      <c r="K2412" s="43" t="s">
        <v>179</v>
      </c>
      <c r="L2412" s="43" t="str">
        <f>IF(AND(Home!$A$1&gt;=Leave[[#This Row],[Start Time]],Home!$A$1&lt;=Leave[[#This Row],[End Time]]),"Aplica","No Aplica")</f>
        <v>No Aplica</v>
      </c>
      <c r="M2412" s="43" t="str">
        <f>IF(AND(Home!$A$1&gt;=Leave[[#This Row],[Start Time]],Home!$A$1&lt;=Leave[[#This Row],[End Time]]),Home!$A$1,"No Aplica")</f>
        <v>No Aplica</v>
      </c>
      <c r="N2412" s="43" t="str">
        <f>Leave[[#This Row],[User Code (Owning User) (Usuario)]]&amp;Leave[[#This Row],[fecha activa]]</f>
        <v>MIE2025170321693No Aplica</v>
      </c>
    </row>
    <row r="2413" spans="1:14" x14ac:dyDescent="0.3">
      <c r="A2413" s="43" t="s">
        <v>471</v>
      </c>
      <c r="B2413" s="3">
        <v>45904</v>
      </c>
      <c r="C2413" s="3">
        <v>45904</v>
      </c>
      <c r="D2413" s="43" t="s">
        <v>2961</v>
      </c>
      <c r="E2413" s="43" t="s">
        <v>1554</v>
      </c>
      <c r="F2413" s="43" t="s">
        <v>1556</v>
      </c>
      <c r="G2413">
        <v>390</v>
      </c>
      <c r="H2413">
        <v>390</v>
      </c>
      <c r="I2413" s="43" t="s">
        <v>1555</v>
      </c>
      <c r="J2413" s="43" t="s">
        <v>3663</v>
      </c>
      <c r="K2413" s="43" t="s">
        <v>179</v>
      </c>
      <c r="L2413" s="43" t="str">
        <f>IF(AND(Home!$A$1&gt;=Leave[[#This Row],[Start Time]],Home!$A$1&lt;=Leave[[#This Row],[End Time]]),"Aplica","No Aplica")</f>
        <v>No Aplica</v>
      </c>
      <c r="M2413" s="43" t="str">
        <f>IF(AND(Home!$A$1&gt;=Leave[[#This Row],[Start Time]],Home!$A$1&lt;=Leave[[#This Row],[End Time]]),Home!$A$1,"No Aplica")</f>
        <v>No Aplica</v>
      </c>
      <c r="N2413" s="43" t="str">
        <f>Leave[[#This Row],[User Code (Owning User) (Usuario)]]&amp;Leave[[#This Row],[fecha activa]]</f>
        <v>MIE2025170321693No Aplica</v>
      </c>
    </row>
    <row r="2414" spans="1:14" x14ac:dyDescent="0.3">
      <c r="A2414" s="43" t="s">
        <v>468</v>
      </c>
      <c r="B2414" s="3">
        <v>45907</v>
      </c>
      <c r="C2414" s="3">
        <v>45907</v>
      </c>
      <c r="D2414" s="43" t="s">
        <v>474</v>
      </c>
      <c r="E2414" s="43" t="s">
        <v>1554</v>
      </c>
      <c r="F2414" s="43" t="s">
        <v>1556</v>
      </c>
      <c r="G2414">
        <v>1410</v>
      </c>
      <c r="H2414">
        <v>540</v>
      </c>
      <c r="I2414" s="43" t="s">
        <v>1555</v>
      </c>
      <c r="J2414" s="43" t="s">
        <v>3663</v>
      </c>
      <c r="K2414" s="43" t="s">
        <v>179</v>
      </c>
      <c r="L2414" s="43" t="str">
        <f>IF(AND(Home!$A$1&gt;=Leave[[#This Row],[Start Time]],Home!$A$1&lt;=Leave[[#This Row],[End Time]]),"Aplica","No Aplica")</f>
        <v>No Aplica</v>
      </c>
      <c r="M2414" s="43" t="str">
        <f>IF(AND(Home!$A$1&gt;=Leave[[#This Row],[Start Time]],Home!$A$1&lt;=Leave[[#This Row],[End Time]]),Home!$A$1,"No Aplica")</f>
        <v>No Aplica</v>
      </c>
      <c r="N2414" s="43" t="str">
        <f>Leave[[#This Row],[User Code (Owning User) (Usuario)]]&amp;Leave[[#This Row],[fecha activa]]</f>
        <v>MIE2025170321693No Aplica</v>
      </c>
    </row>
    <row r="2415" spans="1:14" x14ac:dyDescent="0.3">
      <c r="A2415" s="43" t="s">
        <v>476</v>
      </c>
      <c r="B2415" s="3">
        <v>45906</v>
      </c>
      <c r="C2415" s="3">
        <v>45906</v>
      </c>
      <c r="D2415" s="43" t="s">
        <v>1459</v>
      </c>
      <c r="E2415" s="43" t="s">
        <v>1554</v>
      </c>
      <c r="F2415" s="43" t="s">
        <v>1556</v>
      </c>
      <c r="G2415">
        <v>240</v>
      </c>
      <c r="H2415">
        <v>240</v>
      </c>
      <c r="I2415" s="43" t="s">
        <v>1555</v>
      </c>
      <c r="J2415" s="43" t="s">
        <v>3663</v>
      </c>
      <c r="K2415" s="43" t="s">
        <v>179</v>
      </c>
      <c r="L2415" s="43" t="str">
        <f>IF(AND(Home!$A$1&gt;=Leave[[#This Row],[Start Time]],Home!$A$1&lt;=Leave[[#This Row],[End Time]]),"Aplica","No Aplica")</f>
        <v>No Aplica</v>
      </c>
      <c r="M2415" s="43" t="str">
        <f>IF(AND(Home!$A$1&gt;=Leave[[#This Row],[Start Time]],Home!$A$1&lt;=Leave[[#This Row],[End Time]]),Home!$A$1,"No Aplica")</f>
        <v>No Aplica</v>
      </c>
      <c r="N2415" s="43" t="str">
        <f>Leave[[#This Row],[User Code (Owning User) (Usuario)]]&amp;Leave[[#This Row],[fecha activa]]</f>
        <v>MIE2025170321693No Aplica</v>
      </c>
    </row>
    <row r="2416" spans="1:14" x14ac:dyDescent="0.3">
      <c r="A2416" s="43" t="s">
        <v>465</v>
      </c>
      <c r="B2416" s="3">
        <v>45928</v>
      </c>
      <c r="C2416" s="3">
        <v>45928</v>
      </c>
      <c r="D2416" s="43" t="s">
        <v>474</v>
      </c>
      <c r="E2416" s="43" t="s">
        <v>1409</v>
      </c>
      <c r="F2416" s="43" t="s">
        <v>1411</v>
      </c>
      <c r="G2416">
        <v>720</v>
      </c>
      <c r="H2416">
        <v>540</v>
      </c>
      <c r="I2416" s="43" t="s">
        <v>1410</v>
      </c>
      <c r="J2416" s="43" t="s">
        <v>1033</v>
      </c>
      <c r="K2416" s="43" t="s">
        <v>178</v>
      </c>
      <c r="L2416" s="43" t="str">
        <f>IF(AND(Home!$A$1&gt;=Leave[[#This Row],[Start Time]],Home!$A$1&lt;=Leave[[#This Row],[End Time]]),"Aplica","No Aplica")</f>
        <v>No Aplica</v>
      </c>
      <c r="M2416" s="43" t="str">
        <f>IF(AND(Home!$A$1&gt;=Leave[[#This Row],[Start Time]],Home!$A$1&lt;=Leave[[#This Row],[End Time]]),Home!$A$1,"No Aplica")</f>
        <v>No Aplica</v>
      </c>
      <c r="N2416" s="43" t="str">
        <f>Leave[[#This Row],[User Code (Owning User) (Usuario)]]&amp;Leave[[#This Row],[fecha activa]]</f>
        <v>MIE2025040220725No Aplica</v>
      </c>
    </row>
    <row r="2417" spans="1:14" x14ac:dyDescent="0.3">
      <c r="A2417" s="43" t="s">
        <v>465</v>
      </c>
      <c r="B2417" s="3">
        <v>45913</v>
      </c>
      <c r="C2417" s="3">
        <v>45913</v>
      </c>
      <c r="D2417" s="43" t="s">
        <v>469</v>
      </c>
      <c r="E2417" s="43" t="s">
        <v>1409</v>
      </c>
      <c r="F2417" s="43" t="s">
        <v>1411</v>
      </c>
      <c r="G2417">
        <v>720</v>
      </c>
      <c r="H2417">
        <v>540</v>
      </c>
      <c r="I2417" s="43" t="s">
        <v>1410</v>
      </c>
      <c r="J2417" s="43" t="s">
        <v>1033</v>
      </c>
      <c r="K2417" s="43" t="s">
        <v>178</v>
      </c>
      <c r="L2417" s="43" t="str">
        <f>IF(AND(Home!$A$1&gt;=Leave[[#This Row],[Start Time]],Home!$A$1&lt;=Leave[[#This Row],[End Time]]),"Aplica","No Aplica")</f>
        <v>No Aplica</v>
      </c>
      <c r="M2417" s="43" t="str">
        <f>IF(AND(Home!$A$1&gt;=Leave[[#This Row],[Start Time]],Home!$A$1&lt;=Leave[[#This Row],[End Time]]),Home!$A$1,"No Aplica")</f>
        <v>No Aplica</v>
      </c>
      <c r="N2417" s="43" t="str">
        <f>Leave[[#This Row],[User Code (Owning User) (Usuario)]]&amp;Leave[[#This Row],[fecha activa]]</f>
        <v>MIE2025040220725No Aplica</v>
      </c>
    </row>
    <row r="2418" spans="1:14" x14ac:dyDescent="0.3">
      <c r="A2418" s="43" t="s">
        <v>465</v>
      </c>
      <c r="B2418" s="3">
        <v>45907</v>
      </c>
      <c r="C2418" s="3">
        <v>45907</v>
      </c>
      <c r="D2418" s="43" t="s">
        <v>469</v>
      </c>
      <c r="E2418" s="43" t="s">
        <v>1409</v>
      </c>
      <c r="F2418" s="43" t="s">
        <v>1411</v>
      </c>
      <c r="G2418">
        <v>720</v>
      </c>
      <c r="H2418">
        <v>540</v>
      </c>
      <c r="I2418" s="43" t="s">
        <v>1410</v>
      </c>
      <c r="J2418" s="43" t="s">
        <v>1033</v>
      </c>
      <c r="K2418" s="43" t="s">
        <v>178</v>
      </c>
      <c r="L2418" s="43" t="str">
        <f>IF(AND(Home!$A$1&gt;=Leave[[#This Row],[Start Time]],Home!$A$1&lt;=Leave[[#This Row],[End Time]]),"Aplica","No Aplica")</f>
        <v>No Aplica</v>
      </c>
      <c r="M2418" s="43" t="str">
        <f>IF(AND(Home!$A$1&gt;=Leave[[#This Row],[Start Time]],Home!$A$1&lt;=Leave[[#This Row],[End Time]]),Home!$A$1,"No Aplica")</f>
        <v>No Aplica</v>
      </c>
      <c r="N2418" s="43" t="str">
        <f>Leave[[#This Row],[User Code (Owning User) (Usuario)]]&amp;Leave[[#This Row],[fecha activa]]</f>
        <v>MIE2025040220725No Aplica</v>
      </c>
    </row>
    <row r="2419" spans="1:14" x14ac:dyDescent="0.3">
      <c r="A2419" s="43" t="s">
        <v>465</v>
      </c>
      <c r="B2419" s="3">
        <v>45911</v>
      </c>
      <c r="C2419" s="3">
        <v>45911</v>
      </c>
      <c r="D2419" s="43" t="s">
        <v>3458</v>
      </c>
      <c r="E2419" s="43" t="s">
        <v>720</v>
      </c>
      <c r="F2419" s="43" t="s">
        <v>721</v>
      </c>
      <c r="G2419">
        <v>60</v>
      </c>
      <c r="H2419">
        <v>60</v>
      </c>
      <c r="I2419" s="43" t="s">
        <v>1156</v>
      </c>
      <c r="J2419" s="43" t="s">
        <v>2412</v>
      </c>
      <c r="K2419" s="43" t="s">
        <v>177</v>
      </c>
      <c r="L2419" s="43" t="str">
        <f>IF(AND(Home!$A$1&gt;=Leave[[#This Row],[Start Time]],Home!$A$1&lt;=Leave[[#This Row],[End Time]]),"Aplica","No Aplica")</f>
        <v>No Aplica</v>
      </c>
      <c r="M2419" s="43" t="str">
        <f>IF(AND(Home!$A$1&gt;=Leave[[#This Row],[Start Time]],Home!$A$1&lt;=Leave[[#This Row],[End Time]]),Home!$A$1,"No Aplica")</f>
        <v>No Aplica</v>
      </c>
      <c r="N2419" s="43" t="str">
        <f>Leave[[#This Row],[User Code (Owning User) (Usuario)]]&amp;Leave[[#This Row],[fecha activa]]</f>
        <v>MIE2024270917696No Aplica</v>
      </c>
    </row>
    <row r="2420" spans="1:14" x14ac:dyDescent="0.3">
      <c r="A2420" s="43" t="s">
        <v>465</v>
      </c>
      <c r="B2420" s="3">
        <v>45919</v>
      </c>
      <c r="C2420" s="3">
        <v>45919</v>
      </c>
      <c r="D2420" s="43" t="s">
        <v>602</v>
      </c>
      <c r="E2420" s="43" t="s">
        <v>720</v>
      </c>
      <c r="F2420" s="43" t="s">
        <v>721</v>
      </c>
      <c r="G2420">
        <v>60</v>
      </c>
      <c r="H2420">
        <v>60</v>
      </c>
      <c r="I2420" s="43" t="s">
        <v>1156</v>
      </c>
      <c r="J2420" s="43" t="s">
        <v>2412</v>
      </c>
      <c r="K2420" s="43" t="s">
        <v>177</v>
      </c>
      <c r="L2420" s="43" t="str">
        <f>IF(AND(Home!$A$1&gt;=Leave[[#This Row],[Start Time]],Home!$A$1&lt;=Leave[[#This Row],[End Time]]),"Aplica","No Aplica")</f>
        <v>No Aplica</v>
      </c>
      <c r="M2420" s="43" t="str">
        <f>IF(AND(Home!$A$1&gt;=Leave[[#This Row],[Start Time]],Home!$A$1&lt;=Leave[[#This Row],[End Time]]),Home!$A$1,"No Aplica")</f>
        <v>No Aplica</v>
      </c>
      <c r="N2420" s="43" t="str">
        <f>Leave[[#This Row],[User Code (Owning User) (Usuario)]]&amp;Leave[[#This Row],[fecha activa]]</f>
        <v>MIE2024270917696No Aplica</v>
      </c>
    </row>
    <row r="2421" spans="1:14" x14ac:dyDescent="0.3">
      <c r="A2421" s="43" t="s">
        <v>465</v>
      </c>
      <c r="B2421" s="3">
        <v>45918</v>
      </c>
      <c r="C2421" s="3">
        <v>45918</v>
      </c>
      <c r="D2421" s="43" t="s">
        <v>2274</v>
      </c>
      <c r="E2421" s="43" t="s">
        <v>720</v>
      </c>
      <c r="F2421" s="43" t="s">
        <v>721</v>
      </c>
      <c r="G2421">
        <v>60</v>
      </c>
      <c r="H2421">
        <v>60</v>
      </c>
      <c r="I2421" s="43" t="s">
        <v>1156</v>
      </c>
      <c r="J2421" s="43" t="s">
        <v>2412</v>
      </c>
      <c r="K2421" s="43" t="s">
        <v>177</v>
      </c>
      <c r="L2421" s="43" t="str">
        <f>IF(AND(Home!$A$1&gt;=Leave[[#This Row],[Start Time]],Home!$A$1&lt;=Leave[[#This Row],[End Time]]),"Aplica","No Aplica")</f>
        <v>No Aplica</v>
      </c>
      <c r="M2421" s="43" t="str">
        <f>IF(AND(Home!$A$1&gt;=Leave[[#This Row],[Start Time]],Home!$A$1&lt;=Leave[[#This Row],[End Time]]),Home!$A$1,"No Aplica")</f>
        <v>No Aplica</v>
      </c>
      <c r="N2421" s="43" t="str">
        <f>Leave[[#This Row],[User Code (Owning User) (Usuario)]]&amp;Leave[[#This Row],[fecha activa]]</f>
        <v>MIE2024270917696No Aplica</v>
      </c>
    </row>
    <row r="2422" spans="1:14" x14ac:dyDescent="0.3">
      <c r="A2422" s="43" t="s">
        <v>468</v>
      </c>
      <c r="B2422" s="3">
        <v>45917</v>
      </c>
      <c r="C2422" s="3">
        <v>45917</v>
      </c>
      <c r="D2422" s="43" t="s">
        <v>467</v>
      </c>
      <c r="E2422" s="43" t="s">
        <v>720</v>
      </c>
      <c r="F2422" s="43" t="s">
        <v>721</v>
      </c>
      <c r="G2422">
        <v>540</v>
      </c>
      <c r="H2422">
        <v>540</v>
      </c>
      <c r="I2422" s="43" t="s">
        <v>1156</v>
      </c>
      <c r="J2422" s="43" t="s">
        <v>2412</v>
      </c>
      <c r="K2422" s="43" t="s">
        <v>177</v>
      </c>
      <c r="L2422" s="43" t="str">
        <f>IF(AND(Home!$A$1&gt;=Leave[[#This Row],[Start Time]],Home!$A$1&lt;=Leave[[#This Row],[End Time]]),"Aplica","No Aplica")</f>
        <v>No Aplica</v>
      </c>
      <c r="M2422" s="43" t="str">
        <f>IF(AND(Home!$A$1&gt;=Leave[[#This Row],[Start Time]],Home!$A$1&lt;=Leave[[#This Row],[End Time]]),Home!$A$1,"No Aplica")</f>
        <v>No Aplica</v>
      </c>
      <c r="N2422" s="43" t="str">
        <f>Leave[[#This Row],[User Code (Owning User) (Usuario)]]&amp;Leave[[#This Row],[fecha activa]]</f>
        <v>MIE2024270917696No Aplica</v>
      </c>
    </row>
    <row r="2423" spans="1:14" x14ac:dyDescent="0.3">
      <c r="A2423" s="43" t="s">
        <v>465</v>
      </c>
      <c r="B2423" s="3">
        <v>45916</v>
      </c>
      <c r="C2423" s="3">
        <v>45916</v>
      </c>
      <c r="D2423" s="43" t="s">
        <v>2059</v>
      </c>
      <c r="E2423" s="43" t="s">
        <v>720</v>
      </c>
      <c r="F2423" s="43" t="s">
        <v>721</v>
      </c>
      <c r="G2423">
        <v>60</v>
      </c>
      <c r="H2423">
        <v>60</v>
      </c>
      <c r="I2423" s="43" t="s">
        <v>1156</v>
      </c>
      <c r="J2423" s="43" t="s">
        <v>2412</v>
      </c>
      <c r="K2423" s="43" t="s">
        <v>177</v>
      </c>
      <c r="L2423" s="43" t="str">
        <f>IF(AND(Home!$A$1&gt;=Leave[[#This Row],[Start Time]],Home!$A$1&lt;=Leave[[#This Row],[End Time]]),"Aplica","No Aplica")</f>
        <v>No Aplica</v>
      </c>
      <c r="M2423" s="43" t="str">
        <f>IF(AND(Home!$A$1&gt;=Leave[[#This Row],[Start Time]],Home!$A$1&lt;=Leave[[#This Row],[End Time]]),Home!$A$1,"No Aplica")</f>
        <v>No Aplica</v>
      </c>
      <c r="N2423" s="43" t="str">
        <f>Leave[[#This Row],[User Code (Owning User) (Usuario)]]&amp;Leave[[#This Row],[fecha activa]]</f>
        <v>MIE2024270917696No Aplica</v>
      </c>
    </row>
    <row r="2424" spans="1:14" x14ac:dyDescent="0.3">
      <c r="A2424" s="43" t="s">
        <v>465</v>
      </c>
      <c r="B2424" s="3">
        <v>45915</v>
      </c>
      <c r="C2424" s="3">
        <v>45915</v>
      </c>
      <c r="D2424" s="43" t="s">
        <v>2274</v>
      </c>
      <c r="E2424" s="43" t="s">
        <v>720</v>
      </c>
      <c r="F2424" s="43" t="s">
        <v>721</v>
      </c>
      <c r="G2424">
        <v>60</v>
      </c>
      <c r="H2424">
        <v>60</v>
      </c>
      <c r="I2424" s="43" t="s">
        <v>1156</v>
      </c>
      <c r="J2424" s="43" t="s">
        <v>2412</v>
      </c>
      <c r="K2424" s="43" t="s">
        <v>177</v>
      </c>
      <c r="L2424" s="43" t="str">
        <f>IF(AND(Home!$A$1&gt;=Leave[[#This Row],[Start Time]],Home!$A$1&lt;=Leave[[#This Row],[End Time]]),"Aplica","No Aplica")</f>
        <v>No Aplica</v>
      </c>
      <c r="M2424" s="43" t="str">
        <f>IF(AND(Home!$A$1&gt;=Leave[[#This Row],[Start Time]],Home!$A$1&lt;=Leave[[#This Row],[End Time]]),Home!$A$1,"No Aplica")</f>
        <v>No Aplica</v>
      </c>
      <c r="N2424" s="43" t="str">
        <f>Leave[[#This Row],[User Code (Owning User) (Usuario)]]&amp;Leave[[#This Row],[fecha activa]]</f>
        <v>MIE2024270917696No Aplica</v>
      </c>
    </row>
    <row r="2425" spans="1:14" x14ac:dyDescent="0.3">
      <c r="A2425" s="43" t="s">
        <v>465</v>
      </c>
      <c r="B2425" s="3">
        <v>45904</v>
      </c>
      <c r="C2425" s="3">
        <v>45904</v>
      </c>
      <c r="D2425" s="43" t="s">
        <v>1864</v>
      </c>
      <c r="E2425" s="43" t="s">
        <v>720</v>
      </c>
      <c r="F2425" s="43" t="s">
        <v>721</v>
      </c>
      <c r="G2425">
        <v>240</v>
      </c>
      <c r="H2425">
        <v>240</v>
      </c>
      <c r="I2425" s="43" t="s">
        <v>1156</v>
      </c>
      <c r="J2425" s="43" t="s">
        <v>2412</v>
      </c>
      <c r="K2425" s="43" t="s">
        <v>177</v>
      </c>
      <c r="L2425" s="43" t="str">
        <f>IF(AND(Home!$A$1&gt;=Leave[[#This Row],[Start Time]],Home!$A$1&lt;=Leave[[#This Row],[End Time]]),"Aplica","No Aplica")</f>
        <v>No Aplica</v>
      </c>
      <c r="M2425" s="43" t="str">
        <f>IF(AND(Home!$A$1&gt;=Leave[[#This Row],[Start Time]],Home!$A$1&lt;=Leave[[#This Row],[End Time]]),Home!$A$1,"No Aplica")</f>
        <v>No Aplica</v>
      </c>
      <c r="N2425" s="43" t="str">
        <f>Leave[[#This Row],[User Code (Owning User) (Usuario)]]&amp;Leave[[#This Row],[fecha activa]]</f>
        <v>MIE2024270917696No Aplica</v>
      </c>
    </row>
    <row r="2426" spans="1:14" x14ac:dyDescent="0.3">
      <c r="A2426" s="43" t="s">
        <v>465</v>
      </c>
      <c r="B2426" s="3">
        <v>45912</v>
      </c>
      <c r="C2426" s="3">
        <v>45912</v>
      </c>
      <c r="D2426" s="43" t="s">
        <v>1995</v>
      </c>
      <c r="E2426" s="43" t="s">
        <v>720</v>
      </c>
      <c r="F2426" s="43" t="s">
        <v>721</v>
      </c>
      <c r="G2426">
        <v>60</v>
      </c>
      <c r="H2426">
        <v>60</v>
      </c>
      <c r="I2426" s="43" t="s">
        <v>1156</v>
      </c>
      <c r="J2426" s="43" t="s">
        <v>2412</v>
      </c>
      <c r="K2426" s="43" t="s">
        <v>177</v>
      </c>
      <c r="L2426" s="43" t="str">
        <f>IF(AND(Home!$A$1&gt;=Leave[[#This Row],[Start Time]],Home!$A$1&lt;=Leave[[#This Row],[End Time]]),"Aplica","No Aplica")</f>
        <v>No Aplica</v>
      </c>
      <c r="M2426" s="43" t="str">
        <f>IF(AND(Home!$A$1&gt;=Leave[[#This Row],[Start Time]],Home!$A$1&lt;=Leave[[#This Row],[End Time]]),Home!$A$1,"No Aplica")</f>
        <v>No Aplica</v>
      </c>
      <c r="N2426" s="43" t="str">
        <f>Leave[[#This Row],[User Code (Owning User) (Usuario)]]&amp;Leave[[#This Row],[fecha activa]]</f>
        <v>MIE2024270917696No Aplica</v>
      </c>
    </row>
    <row r="2427" spans="1:14" x14ac:dyDescent="0.3">
      <c r="A2427" s="43" t="s">
        <v>465</v>
      </c>
      <c r="B2427" s="3">
        <v>45911</v>
      </c>
      <c r="C2427" s="3">
        <v>45911</v>
      </c>
      <c r="D2427" s="43" t="s">
        <v>2059</v>
      </c>
      <c r="E2427" s="43" t="s">
        <v>720</v>
      </c>
      <c r="F2427" s="43" t="s">
        <v>721</v>
      </c>
      <c r="G2427">
        <v>60</v>
      </c>
      <c r="H2427">
        <v>60</v>
      </c>
      <c r="I2427" s="43" t="s">
        <v>1156</v>
      </c>
      <c r="J2427" s="43" t="s">
        <v>2412</v>
      </c>
      <c r="K2427" s="43" t="s">
        <v>177</v>
      </c>
      <c r="L2427" s="43" t="str">
        <f>IF(AND(Home!$A$1&gt;=Leave[[#This Row],[Start Time]],Home!$A$1&lt;=Leave[[#This Row],[End Time]]),"Aplica","No Aplica")</f>
        <v>No Aplica</v>
      </c>
      <c r="M2427" s="43" t="str">
        <f>IF(AND(Home!$A$1&gt;=Leave[[#This Row],[Start Time]],Home!$A$1&lt;=Leave[[#This Row],[End Time]]),Home!$A$1,"No Aplica")</f>
        <v>No Aplica</v>
      </c>
      <c r="N2427" s="43" t="str">
        <f>Leave[[#This Row],[User Code (Owning User) (Usuario)]]&amp;Leave[[#This Row],[fecha activa]]</f>
        <v>MIE2024270917696No Aplica</v>
      </c>
    </row>
    <row r="2428" spans="1:14" x14ac:dyDescent="0.3">
      <c r="A2428" s="43" t="s">
        <v>465</v>
      </c>
      <c r="B2428" s="3">
        <v>45909</v>
      </c>
      <c r="C2428" s="3">
        <v>45909</v>
      </c>
      <c r="D2428" s="43" t="s">
        <v>2059</v>
      </c>
      <c r="E2428" s="43" t="s">
        <v>720</v>
      </c>
      <c r="F2428" s="43" t="s">
        <v>721</v>
      </c>
      <c r="G2428">
        <v>60</v>
      </c>
      <c r="H2428">
        <v>60</v>
      </c>
      <c r="I2428" s="43" t="s">
        <v>1156</v>
      </c>
      <c r="J2428" s="43" t="s">
        <v>2412</v>
      </c>
      <c r="K2428" s="43" t="s">
        <v>177</v>
      </c>
      <c r="L2428" s="43" t="str">
        <f>IF(AND(Home!$A$1&gt;=Leave[[#This Row],[Start Time]],Home!$A$1&lt;=Leave[[#This Row],[End Time]]),"Aplica","No Aplica")</f>
        <v>No Aplica</v>
      </c>
      <c r="M2428" s="43" t="str">
        <f>IF(AND(Home!$A$1&gt;=Leave[[#This Row],[Start Time]],Home!$A$1&lt;=Leave[[#This Row],[End Time]]),Home!$A$1,"No Aplica")</f>
        <v>No Aplica</v>
      </c>
      <c r="N2428" s="43" t="str">
        <f>Leave[[#This Row],[User Code (Owning User) (Usuario)]]&amp;Leave[[#This Row],[fecha activa]]</f>
        <v>MIE2024270917696No Aplica</v>
      </c>
    </row>
    <row r="2429" spans="1:14" x14ac:dyDescent="0.3">
      <c r="A2429" s="43" t="s">
        <v>465</v>
      </c>
      <c r="B2429" s="3">
        <v>45908</v>
      </c>
      <c r="C2429" s="3">
        <v>45908</v>
      </c>
      <c r="D2429" s="43" t="s">
        <v>602</v>
      </c>
      <c r="E2429" s="43" t="s">
        <v>720</v>
      </c>
      <c r="F2429" s="43" t="s">
        <v>721</v>
      </c>
      <c r="G2429">
        <v>60</v>
      </c>
      <c r="H2429">
        <v>60</v>
      </c>
      <c r="I2429" s="43" t="s">
        <v>1156</v>
      </c>
      <c r="J2429" s="43" t="s">
        <v>2412</v>
      </c>
      <c r="K2429" s="43" t="s">
        <v>177</v>
      </c>
      <c r="L2429" s="43" t="str">
        <f>IF(AND(Home!$A$1&gt;=Leave[[#This Row],[Start Time]],Home!$A$1&lt;=Leave[[#This Row],[End Time]]),"Aplica","No Aplica")</f>
        <v>No Aplica</v>
      </c>
      <c r="M2429" s="43" t="str">
        <f>IF(AND(Home!$A$1&gt;=Leave[[#This Row],[Start Time]],Home!$A$1&lt;=Leave[[#This Row],[End Time]]),Home!$A$1,"No Aplica")</f>
        <v>No Aplica</v>
      </c>
      <c r="N2429" s="43" t="str">
        <f>Leave[[#This Row],[User Code (Owning User) (Usuario)]]&amp;Leave[[#This Row],[fecha activa]]</f>
        <v>MIE2024270917696No Aplica</v>
      </c>
    </row>
    <row r="2430" spans="1:14" x14ac:dyDescent="0.3">
      <c r="A2430" s="43" t="s">
        <v>465</v>
      </c>
      <c r="B2430" s="3">
        <v>45905</v>
      </c>
      <c r="C2430" s="3">
        <v>45905</v>
      </c>
      <c r="D2430" s="43" t="s">
        <v>2059</v>
      </c>
      <c r="E2430" s="43" t="s">
        <v>720</v>
      </c>
      <c r="F2430" s="43" t="s">
        <v>721</v>
      </c>
      <c r="G2430">
        <v>60</v>
      </c>
      <c r="H2430">
        <v>60</v>
      </c>
      <c r="I2430" s="43" t="s">
        <v>1156</v>
      </c>
      <c r="J2430" s="43" t="s">
        <v>2412</v>
      </c>
      <c r="K2430" s="43" t="s">
        <v>177</v>
      </c>
      <c r="L2430" s="43" t="str">
        <f>IF(AND(Home!$A$1&gt;=Leave[[#This Row],[Start Time]],Home!$A$1&lt;=Leave[[#This Row],[End Time]]),"Aplica","No Aplica")</f>
        <v>No Aplica</v>
      </c>
      <c r="M2430" s="43" t="str">
        <f>IF(AND(Home!$A$1&gt;=Leave[[#This Row],[Start Time]],Home!$A$1&lt;=Leave[[#This Row],[End Time]]),Home!$A$1,"No Aplica")</f>
        <v>No Aplica</v>
      </c>
      <c r="N2430" s="43" t="str">
        <f>Leave[[#This Row],[User Code (Owning User) (Usuario)]]&amp;Leave[[#This Row],[fecha activa]]</f>
        <v>MIE2024270917696No Aplica</v>
      </c>
    </row>
    <row r="2431" spans="1:14" x14ac:dyDescent="0.3">
      <c r="A2431" s="43" t="s">
        <v>465</v>
      </c>
      <c r="B2431" s="3">
        <v>45904</v>
      </c>
      <c r="C2431" s="3">
        <v>45904</v>
      </c>
      <c r="D2431" s="43" t="s">
        <v>602</v>
      </c>
      <c r="E2431" s="43" t="s">
        <v>720</v>
      </c>
      <c r="F2431" s="43" t="s">
        <v>721</v>
      </c>
      <c r="G2431">
        <v>60</v>
      </c>
      <c r="H2431">
        <v>60</v>
      </c>
      <c r="I2431" s="43" t="s">
        <v>1156</v>
      </c>
      <c r="J2431" s="43" t="s">
        <v>2412</v>
      </c>
      <c r="K2431" s="43" t="s">
        <v>177</v>
      </c>
      <c r="L2431" s="43" t="str">
        <f>IF(AND(Home!$A$1&gt;=Leave[[#This Row],[Start Time]],Home!$A$1&lt;=Leave[[#This Row],[End Time]]),"Aplica","No Aplica")</f>
        <v>No Aplica</v>
      </c>
      <c r="M2431" s="43" t="str">
        <f>IF(AND(Home!$A$1&gt;=Leave[[#This Row],[Start Time]],Home!$A$1&lt;=Leave[[#This Row],[End Time]]),Home!$A$1,"No Aplica")</f>
        <v>No Aplica</v>
      </c>
      <c r="N2431" s="43" t="str">
        <f>Leave[[#This Row],[User Code (Owning User) (Usuario)]]&amp;Leave[[#This Row],[fecha activa]]</f>
        <v>MIE2024270917696No Aplica</v>
      </c>
    </row>
    <row r="2432" spans="1:14" x14ac:dyDescent="0.3">
      <c r="A2432" s="43" t="s">
        <v>468</v>
      </c>
      <c r="B2432" s="3">
        <v>45903</v>
      </c>
      <c r="C2432" s="3">
        <v>45903</v>
      </c>
      <c r="D2432" s="43" t="s">
        <v>503</v>
      </c>
      <c r="E2432" s="43" t="s">
        <v>720</v>
      </c>
      <c r="F2432" s="43" t="s">
        <v>721</v>
      </c>
      <c r="G2432">
        <v>540</v>
      </c>
      <c r="H2432">
        <v>540</v>
      </c>
      <c r="I2432" s="43" t="s">
        <v>1156</v>
      </c>
      <c r="J2432" s="43" t="s">
        <v>2412</v>
      </c>
      <c r="K2432" s="43" t="s">
        <v>177</v>
      </c>
      <c r="L2432" s="43" t="str">
        <f>IF(AND(Home!$A$1&gt;=Leave[[#This Row],[Start Time]],Home!$A$1&lt;=Leave[[#This Row],[End Time]]),"Aplica","No Aplica")</f>
        <v>No Aplica</v>
      </c>
      <c r="M2432" s="43" t="str">
        <f>IF(AND(Home!$A$1&gt;=Leave[[#This Row],[Start Time]],Home!$A$1&lt;=Leave[[#This Row],[End Time]]),Home!$A$1,"No Aplica")</f>
        <v>No Aplica</v>
      </c>
      <c r="N2432" s="43" t="str">
        <f>Leave[[#This Row],[User Code (Owning User) (Usuario)]]&amp;Leave[[#This Row],[fecha activa]]</f>
        <v>MIE2024270917696No Aplica</v>
      </c>
    </row>
    <row r="2433" spans="1:14" x14ac:dyDescent="0.3">
      <c r="A2433" s="43" t="s">
        <v>465</v>
      </c>
      <c r="B2433" s="3">
        <v>45902</v>
      </c>
      <c r="C2433" s="3">
        <v>45902</v>
      </c>
      <c r="D2433" s="43" t="s">
        <v>2059</v>
      </c>
      <c r="E2433" s="43" t="s">
        <v>720</v>
      </c>
      <c r="F2433" s="43" t="s">
        <v>721</v>
      </c>
      <c r="G2433">
        <v>60</v>
      </c>
      <c r="H2433">
        <v>60</v>
      </c>
      <c r="I2433" s="43" t="s">
        <v>1156</v>
      </c>
      <c r="J2433" s="43" t="s">
        <v>2412</v>
      </c>
      <c r="K2433" s="43" t="s">
        <v>177</v>
      </c>
      <c r="L2433" s="43" t="str">
        <f>IF(AND(Home!$A$1&gt;=Leave[[#This Row],[Start Time]],Home!$A$1&lt;=Leave[[#This Row],[End Time]]),"Aplica","No Aplica")</f>
        <v>No Aplica</v>
      </c>
      <c r="M2433" s="43" t="str">
        <f>IF(AND(Home!$A$1&gt;=Leave[[#This Row],[Start Time]],Home!$A$1&lt;=Leave[[#This Row],[End Time]]),Home!$A$1,"No Aplica")</f>
        <v>No Aplica</v>
      </c>
      <c r="N2433" s="43" t="str">
        <f>Leave[[#This Row],[User Code (Owning User) (Usuario)]]&amp;Leave[[#This Row],[fecha activa]]</f>
        <v>MIE2024270917696No Aplica</v>
      </c>
    </row>
    <row r="2434" spans="1:14" x14ac:dyDescent="0.3">
      <c r="A2434" s="43" t="s">
        <v>465</v>
      </c>
      <c r="B2434" s="3">
        <v>45901</v>
      </c>
      <c r="C2434" s="3">
        <v>45901</v>
      </c>
      <c r="D2434" s="43" t="s">
        <v>2059</v>
      </c>
      <c r="E2434" s="43" t="s">
        <v>720</v>
      </c>
      <c r="F2434" s="43" t="s">
        <v>721</v>
      </c>
      <c r="G2434">
        <v>60</v>
      </c>
      <c r="H2434">
        <v>60</v>
      </c>
      <c r="I2434" s="43" t="s">
        <v>1156</v>
      </c>
      <c r="J2434" s="43" t="s">
        <v>2412</v>
      </c>
      <c r="K2434" s="43" t="s">
        <v>177</v>
      </c>
      <c r="L2434" s="43" t="str">
        <f>IF(AND(Home!$A$1&gt;=Leave[[#This Row],[Start Time]],Home!$A$1&lt;=Leave[[#This Row],[End Time]]),"Aplica","No Aplica")</f>
        <v>No Aplica</v>
      </c>
      <c r="M2434" s="43" t="str">
        <f>IF(AND(Home!$A$1&gt;=Leave[[#This Row],[Start Time]],Home!$A$1&lt;=Leave[[#This Row],[End Time]]),Home!$A$1,"No Aplica")</f>
        <v>No Aplica</v>
      </c>
      <c r="N2434" s="43" t="str">
        <f>Leave[[#This Row],[User Code (Owning User) (Usuario)]]&amp;Leave[[#This Row],[fecha activa]]</f>
        <v>MIE2024270917696No Aplica</v>
      </c>
    </row>
    <row r="2435" spans="1:14" x14ac:dyDescent="0.3">
      <c r="A2435" s="43" t="s">
        <v>471</v>
      </c>
      <c r="B2435" s="3">
        <v>45916</v>
      </c>
      <c r="C2435" s="3">
        <v>45916</v>
      </c>
      <c r="D2435" s="43" t="s">
        <v>3639</v>
      </c>
      <c r="E2435" s="43" t="s">
        <v>1571</v>
      </c>
      <c r="F2435" s="43" t="s">
        <v>1573</v>
      </c>
      <c r="G2435">
        <v>30</v>
      </c>
      <c r="H2435">
        <v>30</v>
      </c>
      <c r="I2435" s="43" t="s">
        <v>1572</v>
      </c>
      <c r="J2435" s="43" t="s">
        <v>1040</v>
      </c>
      <c r="K2435" s="43" t="s">
        <v>179</v>
      </c>
      <c r="L2435" s="43" t="str">
        <f>IF(AND(Home!$A$1&gt;=Leave[[#This Row],[Start Time]],Home!$A$1&lt;=Leave[[#This Row],[End Time]]),"Aplica","No Aplica")</f>
        <v>No Aplica</v>
      </c>
      <c r="M2435" s="43" t="str">
        <f>IF(AND(Home!$A$1&gt;=Leave[[#This Row],[Start Time]],Home!$A$1&lt;=Leave[[#This Row],[End Time]]),Home!$A$1,"No Aplica")</f>
        <v>No Aplica</v>
      </c>
      <c r="N2435" s="43" t="str">
        <f>Leave[[#This Row],[User Code (Owning User) (Usuario)]]&amp;Leave[[#This Row],[fecha activa]]</f>
        <v>MIE2025200321786No Aplica</v>
      </c>
    </row>
    <row r="2436" spans="1:14" x14ac:dyDescent="0.3">
      <c r="A2436" s="43" t="s">
        <v>465</v>
      </c>
      <c r="B2436" s="3">
        <v>45927</v>
      </c>
      <c r="C2436" s="3">
        <v>45927</v>
      </c>
      <c r="D2436" s="43" t="s">
        <v>3546</v>
      </c>
      <c r="E2436" s="43" t="s">
        <v>1571</v>
      </c>
      <c r="F2436" s="43" t="s">
        <v>1573</v>
      </c>
      <c r="G2436">
        <v>240</v>
      </c>
      <c r="H2436">
        <v>240</v>
      </c>
      <c r="I2436" s="43" t="s">
        <v>1572</v>
      </c>
      <c r="J2436" s="43" t="s">
        <v>1040</v>
      </c>
      <c r="K2436" s="43" t="s">
        <v>179</v>
      </c>
      <c r="L2436" s="43" t="str">
        <f>IF(AND(Home!$A$1&gt;=Leave[[#This Row],[Start Time]],Home!$A$1&lt;=Leave[[#This Row],[End Time]]),"Aplica","No Aplica")</f>
        <v>No Aplica</v>
      </c>
      <c r="M2436" s="43" t="str">
        <f>IF(AND(Home!$A$1&gt;=Leave[[#This Row],[Start Time]],Home!$A$1&lt;=Leave[[#This Row],[End Time]]),Home!$A$1,"No Aplica")</f>
        <v>No Aplica</v>
      </c>
      <c r="N2436" s="43" t="str">
        <f>Leave[[#This Row],[User Code (Owning User) (Usuario)]]&amp;Leave[[#This Row],[fecha activa]]</f>
        <v>MIE2025200321786No Aplica</v>
      </c>
    </row>
    <row r="2437" spans="1:14" x14ac:dyDescent="0.3">
      <c r="A2437" s="43" t="s">
        <v>465</v>
      </c>
      <c r="B2437" s="3">
        <v>45928</v>
      </c>
      <c r="C2437" s="3">
        <v>45928</v>
      </c>
      <c r="D2437" s="43" t="s">
        <v>2271</v>
      </c>
      <c r="E2437" s="43" t="s">
        <v>1571</v>
      </c>
      <c r="F2437" s="43" t="s">
        <v>1573</v>
      </c>
      <c r="G2437">
        <v>540</v>
      </c>
      <c r="H2437">
        <v>540</v>
      </c>
      <c r="I2437" s="43" t="s">
        <v>1572</v>
      </c>
      <c r="J2437" s="43" t="s">
        <v>1040</v>
      </c>
      <c r="K2437" s="43" t="s">
        <v>179</v>
      </c>
      <c r="L2437" s="43" t="str">
        <f>IF(AND(Home!$A$1&gt;=Leave[[#This Row],[Start Time]],Home!$A$1&lt;=Leave[[#This Row],[End Time]]),"Aplica","No Aplica")</f>
        <v>No Aplica</v>
      </c>
      <c r="M2437" s="43" t="str">
        <f>IF(AND(Home!$A$1&gt;=Leave[[#This Row],[Start Time]],Home!$A$1&lt;=Leave[[#This Row],[End Time]]),Home!$A$1,"No Aplica")</f>
        <v>No Aplica</v>
      </c>
      <c r="N2437" s="43" t="str">
        <f>Leave[[#This Row],[User Code (Owning User) (Usuario)]]&amp;Leave[[#This Row],[fecha activa]]</f>
        <v>MIE2025200321786No Aplica</v>
      </c>
    </row>
    <row r="2438" spans="1:14" x14ac:dyDescent="0.3">
      <c r="A2438" s="43" t="s">
        <v>465</v>
      </c>
      <c r="B2438" s="3">
        <v>45908</v>
      </c>
      <c r="C2438" s="3">
        <v>45908</v>
      </c>
      <c r="D2438" s="43" t="s">
        <v>1875</v>
      </c>
      <c r="E2438" s="43" t="s">
        <v>1571</v>
      </c>
      <c r="F2438" s="43" t="s">
        <v>1573</v>
      </c>
      <c r="G2438">
        <v>240</v>
      </c>
      <c r="H2438">
        <v>240</v>
      </c>
      <c r="I2438" s="43" t="s">
        <v>1572</v>
      </c>
      <c r="J2438" s="43" t="s">
        <v>1040</v>
      </c>
      <c r="K2438" s="43" t="s">
        <v>179</v>
      </c>
      <c r="L2438" s="43" t="str">
        <f>IF(AND(Home!$A$1&gt;=Leave[[#This Row],[Start Time]],Home!$A$1&lt;=Leave[[#This Row],[End Time]]),"Aplica","No Aplica")</f>
        <v>No Aplica</v>
      </c>
      <c r="M2438" s="43" t="str">
        <f>IF(AND(Home!$A$1&gt;=Leave[[#This Row],[Start Time]],Home!$A$1&lt;=Leave[[#This Row],[End Time]]),Home!$A$1,"No Aplica")</f>
        <v>No Aplica</v>
      </c>
      <c r="N2438" s="43" t="str">
        <f>Leave[[#This Row],[User Code (Owning User) (Usuario)]]&amp;Leave[[#This Row],[fecha activa]]</f>
        <v>MIE2025200321786No Aplica</v>
      </c>
    </row>
    <row r="2439" spans="1:14" x14ac:dyDescent="0.3">
      <c r="A2439" s="43" t="s">
        <v>465</v>
      </c>
      <c r="B2439" s="3">
        <v>45921</v>
      </c>
      <c r="C2439" s="3">
        <v>45921</v>
      </c>
      <c r="D2439" s="43" t="s">
        <v>2271</v>
      </c>
      <c r="E2439" s="43" t="s">
        <v>1571</v>
      </c>
      <c r="F2439" s="43" t="s">
        <v>1573</v>
      </c>
      <c r="G2439">
        <v>540</v>
      </c>
      <c r="H2439">
        <v>540</v>
      </c>
      <c r="I2439" s="43" t="s">
        <v>1572</v>
      </c>
      <c r="J2439" s="43" t="s">
        <v>1040</v>
      </c>
      <c r="K2439" s="43" t="s">
        <v>179</v>
      </c>
      <c r="L2439" s="43" t="str">
        <f>IF(AND(Home!$A$1&gt;=Leave[[#This Row],[Start Time]],Home!$A$1&lt;=Leave[[#This Row],[End Time]]),"Aplica","No Aplica")</f>
        <v>No Aplica</v>
      </c>
      <c r="M2439" s="43" t="str">
        <f>IF(AND(Home!$A$1&gt;=Leave[[#This Row],[Start Time]],Home!$A$1&lt;=Leave[[#This Row],[End Time]]),Home!$A$1,"No Aplica")</f>
        <v>No Aplica</v>
      </c>
      <c r="N2439" s="43" t="str">
        <f>Leave[[#This Row],[User Code (Owning User) (Usuario)]]&amp;Leave[[#This Row],[fecha activa]]</f>
        <v>MIE2025200321786No Aplica</v>
      </c>
    </row>
    <row r="2440" spans="1:14" x14ac:dyDescent="0.3">
      <c r="A2440" s="43" t="s">
        <v>471</v>
      </c>
      <c r="B2440" s="3">
        <v>45903</v>
      </c>
      <c r="C2440" s="3">
        <v>45903</v>
      </c>
      <c r="D2440" s="43" t="s">
        <v>2868</v>
      </c>
      <c r="E2440" s="43" t="s">
        <v>1571</v>
      </c>
      <c r="F2440" s="43" t="s">
        <v>1573</v>
      </c>
      <c r="G2440">
        <v>330</v>
      </c>
      <c r="H2440">
        <v>330</v>
      </c>
      <c r="I2440" s="43" t="s">
        <v>1572</v>
      </c>
      <c r="J2440" s="43" t="s">
        <v>1040</v>
      </c>
      <c r="K2440" s="43" t="s">
        <v>179</v>
      </c>
      <c r="L2440" s="43" t="str">
        <f>IF(AND(Home!$A$1&gt;=Leave[[#This Row],[Start Time]],Home!$A$1&lt;=Leave[[#This Row],[End Time]]),"Aplica","No Aplica")</f>
        <v>No Aplica</v>
      </c>
      <c r="M2440" s="43" t="str">
        <f>IF(AND(Home!$A$1&gt;=Leave[[#This Row],[Start Time]],Home!$A$1&lt;=Leave[[#This Row],[End Time]]),Home!$A$1,"No Aplica")</f>
        <v>No Aplica</v>
      </c>
      <c r="N2440" s="43" t="str">
        <f>Leave[[#This Row],[User Code (Owning User) (Usuario)]]&amp;Leave[[#This Row],[fecha activa]]</f>
        <v>MIE2025200321786No Aplica</v>
      </c>
    </row>
    <row r="2441" spans="1:14" x14ac:dyDescent="0.3">
      <c r="A2441" s="43" t="s">
        <v>465</v>
      </c>
      <c r="B2441" s="3">
        <v>45913</v>
      </c>
      <c r="C2441" s="3">
        <v>45913</v>
      </c>
      <c r="D2441" s="43" t="s">
        <v>2386</v>
      </c>
      <c r="E2441" s="43" t="s">
        <v>1571</v>
      </c>
      <c r="F2441" s="43" t="s">
        <v>1573</v>
      </c>
      <c r="G2441">
        <v>240</v>
      </c>
      <c r="H2441">
        <v>240</v>
      </c>
      <c r="I2441" s="43" t="s">
        <v>1572</v>
      </c>
      <c r="J2441" s="43" t="s">
        <v>1040</v>
      </c>
      <c r="K2441" s="43" t="s">
        <v>179</v>
      </c>
      <c r="L2441" s="43" t="str">
        <f>IF(AND(Home!$A$1&gt;=Leave[[#This Row],[Start Time]],Home!$A$1&lt;=Leave[[#This Row],[End Time]]),"Aplica","No Aplica")</f>
        <v>No Aplica</v>
      </c>
      <c r="M2441" s="43" t="str">
        <f>IF(AND(Home!$A$1&gt;=Leave[[#This Row],[Start Time]],Home!$A$1&lt;=Leave[[#This Row],[End Time]]),Home!$A$1,"No Aplica")</f>
        <v>No Aplica</v>
      </c>
      <c r="N2441" s="43" t="str">
        <f>Leave[[#This Row],[User Code (Owning User) (Usuario)]]&amp;Leave[[#This Row],[fecha activa]]</f>
        <v>MIE2025200321786No Aplica</v>
      </c>
    </row>
    <row r="2442" spans="1:14" x14ac:dyDescent="0.3">
      <c r="A2442" s="43" t="s">
        <v>465</v>
      </c>
      <c r="B2442" s="3">
        <v>45914</v>
      </c>
      <c r="C2442" s="3">
        <v>45914</v>
      </c>
      <c r="D2442" s="43" t="s">
        <v>2271</v>
      </c>
      <c r="E2442" s="43" t="s">
        <v>1571</v>
      </c>
      <c r="F2442" s="43" t="s">
        <v>1573</v>
      </c>
      <c r="G2442">
        <v>540</v>
      </c>
      <c r="H2442">
        <v>540</v>
      </c>
      <c r="I2442" s="43" t="s">
        <v>1572</v>
      </c>
      <c r="J2442" s="43" t="s">
        <v>1040</v>
      </c>
      <c r="K2442" s="43" t="s">
        <v>179</v>
      </c>
      <c r="L2442" s="43" t="str">
        <f>IF(AND(Home!$A$1&gt;=Leave[[#This Row],[Start Time]],Home!$A$1&lt;=Leave[[#This Row],[End Time]]),"Aplica","No Aplica")</f>
        <v>No Aplica</v>
      </c>
      <c r="M2442" s="43" t="str">
        <f>IF(AND(Home!$A$1&gt;=Leave[[#This Row],[Start Time]],Home!$A$1&lt;=Leave[[#This Row],[End Time]]),Home!$A$1,"No Aplica")</f>
        <v>No Aplica</v>
      </c>
      <c r="N2442" s="43" t="str">
        <f>Leave[[#This Row],[User Code (Owning User) (Usuario)]]&amp;Leave[[#This Row],[fecha activa]]</f>
        <v>MIE2025200321786No Aplica</v>
      </c>
    </row>
    <row r="2443" spans="1:14" x14ac:dyDescent="0.3">
      <c r="A2443" s="43" t="s">
        <v>465</v>
      </c>
      <c r="B2443" s="3">
        <v>45907</v>
      </c>
      <c r="C2443" s="3">
        <v>45907</v>
      </c>
      <c r="D2443" s="43" t="s">
        <v>2271</v>
      </c>
      <c r="E2443" s="43" t="s">
        <v>1571</v>
      </c>
      <c r="F2443" s="43" t="s">
        <v>1573</v>
      </c>
      <c r="G2443">
        <v>540</v>
      </c>
      <c r="H2443">
        <v>540</v>
      </c>
      <c r="I2443" s="43" t="s">
        <v>1572</v>
      </c>
      <c r="J2443" s="43" t="s">
        <v>1040</v>
      </c>
      <c r="K2443" s="43" t="s">
        <v>179</v>
      </c>
      <c r="L2443" s="43" t="str">
        <f>IF(AND(Home!$A$1&gt;=Leave[[#This Row],[Start Time]],Home!$A$1&lt;=Leave[[#This Row],[End Time]]),"Aplica","No Aplica")</f>
        <v>No Aplica</v>
      </c>
      <c r="M2443" s="43" t="str">
        <f>IF(AND(Home!$A$1&gt;=Leave[[#This Row],[Start Time]],Home!$A$1&lt;=Leave[[#This Row],[End Time]]),Home!$A$1,"No Aplica")</f>
        <v>No Aplica</v>
      </c>
      <c r="N2443" s="43" t="str">
        <f>Leave[[#This Row],[User Code (Owning User) (Usuario)]]&amp;Leave[[#This Row],[fecha activa]]</f>
        <v>MIE2025200321786No Aplica</v>
      </c>
    </row>
    <row r="2444" spans="1:14" x14ac:dyDescent="0.3">
      <c r="A2444" s="43" t="s">
        <v>465</v>
      </c>
      <c r="B2444" s="3">
        <v>45906</v>
      </c>
      <c r="C2444" s="3">
        <v>45906</v>
      </c>
      <c r="D2444" s="43" t="s">
        <v>2698</v>
      </c>
      <c r="E2444" s="43" t="s">
        <v>1571</v>
      </c>
      <c r="F2444" s="43" t="s">
        <v>1573</v>
      </c>
      <c r="G2444">
        <v>240</v>
      </c>
      <c r="H2444">
        <v>240</v>
      </c>
      <c r="I2444" s="43" t="s">
        <v>1572</v>
      </c>
      <c r="J2444" s="43" t="s">
        <v>1040</v>
      </c>
      <c r="K2444" s="43" t="s">
        <v>179</v>
      </c>
      <c r="L2444" s="43" t="str">
        <f>IF(AND(Home!$A$1&gt;=Leave[[#This Row],[Start Time]],Home!$A$1&lt;=Leave[[#This Row],[End Time]]),"Aplica","No Aplica")</f>
        <v>No Aplica</v>
      </c>
      <c r="M2444" s="43" t="str">
        <f>IF(AND(Home!$A$1&gt;=Leave[[#This Row],[Start Time]],Home!$A$1&lt;=Leave[[#This Row],[End Time]]),Home!$A$1,"No Aplica")</f>
        <v>No Aplica</v>
      </c>
      <c r="N2444" s="43" t="str">
        <f>Leave[[#This Row],[User Code (Owning User) (Usuario)]]&amp;Leave[[#This Row],[fecha activa]]</f>
        <v>MIE2025200321786No Aplica</v>
      </c>
    </row>
    <row r="2445" spans="1:14" x14ac:dyDescent="0.3">
      <c r="A2445" s="43" t="s">
        <v>468</v>
      </c>
      <c r="B2445" s="3">
        <v>45922</v>
      </c>
      <c r="C2445" s="3">
        <v>45922</v>
      </c>
      <c r="D2445" s="43" t="s">
        <v>469</v>
      </c>
      <c r="E2445" s="43" t="s">
        <v>3739</v>
      </c>
      <c r="F2445" s="43" t="s">
        <v>3741</v>
      </c>
      <c r="G2445">
        <v>1380</v>
      </c>
      <c r="H2445">
        <v>540</v>
      </c>
      <c r="I2445" s="43" t="s">
        <v>3740</v>
      </c>
      <c r="J2445" s="43" t="s">
        <v>3380</v>
      </c>
      <c r="K2445" s="43" t="s">
        <v>3381</v>
      </c>
      <c r="L2445" s="43" t="str">
        <f>IF(AND(Home!$A$1&gt;=Leave[[#This Row],[Start Time]],Home!$A$1&lt;=Leave[[#This Row],[End Time]]),"Aplica","No Aplica")</f>
        <v>Aplica</v>
      </c>
      <c r="M2445" s="43">
        <f>IF(AND(Home!$A$1&gt;=Leave[[#This Row],[Start Time]],Home!$A$1&lt;=Leave[[#This Row],[End Time]]),Home!$A$1,"No Aplica")</f>
        <v>45922</v>
      </c>
      <c r="N2445" s="43" t="str">
        <f>Leave[[#This Row],[User Code (Owning User) (Usuario)]]&amp;Leave[[#This Row],[fecha activa]]</f>
        <v>MIE202519092454245922</v>
      </c>
    </row>
    <row r="2446" spans="1:14" x14ac:dyDescent="0.3">
      <c r="A2446" s="43" t="s">
        <v>468</v>
      </c>
      <c r="B2446" s="3">
        <v>45921</v>
      </c>
      <c r="C2446" s="3">
        <v>45921</v>
      </c>
      <c r="D2446" s="43" t="s">
        <v>474</v>
      </c>
      <c r="E2446" s="43" t="s">
        <v>3739</v>
      </c>
      <c r="F2446" s="43" t="s">
        <v>3741</v>
      </c>
      <c r="G2446">
        <v>1380</v>
      </c>
      <c r="H2446">
        <v>540</v>
      </c>
      <c r="I2446" s="43" t="s">
        <v>3740</v>
      </c>
      <c r="J2446" s="43" t="s">
        <v>3380</v>
      </c>
      <c r="K2446" s="43" t="s">
        <v>3381</v>
      </c>
      <c r="L2446" s="43" t="str">
        <f>IF(AND(Home!$A$1&gt;=Leave[[#This Row],[Start Time]],Home!$A$1&lt;=Leave[[#This Row],[End Time]]),"Aplica","No Aplica")</f>
        <v>No Aplica</v>
      </c>
      <c r="M2446" s="43" t="str">
        <f>IF(AND(Home!$A$1&gt;=Leave[[#This Row],[Start Time]],Home!$A$1&lt;=Leave[[#This Row],[End Time]]),Home!$A$1,"No Aplica")</f>
        <v>No Aplica</v>
      </c>
      <c r="N2446" s="43" t="str">
        <f>Leave[[#This Row],[User Code (Owning User) (Usuario)]]&amp;Leave[[#This Row],[fecha activa]]</f>
        <v>MIE2025190924542No Aplica</v>
      </c>
    </row>
    <row r="2447" spans="1:14" x14ac:dyDescent="0.3">
      <c r="A2447" s="43" t="s">
        <v>465</v>
      </c>
      <c r="B2447" s="3">
        <v>45919</v>
      </c>
      <c r="C2447" s="3">
        <v>45919</v>
      </c>
      <c r="D2447" s="43" t="s">
        <v>493</v>
      </c>
      <c r="E2447" s="43" t="s">
        <v>3154</v>
      </c>
      <c r="F2447" s="43" t="s">
        <v>3156</v>
      </c>
      <c r="G2447">
        <v>60</v>
      </c>
      <c r="H2447">
        <v>60</v>
      </c>
      <c r="I2447" s="43" t="s">
        <v>3155</v>
      </c>
      <c r="J2447" s="43" t="s">
        <v>2146</v>
      </c>
      <c r="K2447" s="43" t="s">
        <v>179</v>
      </c>
      <c r="L2447" s="43" t="str">
        <f>IF(AND(Home!$A$1&gt;=Leave[[#This Row],[Start Time]],Home!$A$1&lt;=Leave[[#This Row],[End Time]]),"Aplica","No Aplica")</f>
        <v>No Aplica</v>
      </c>
      <c r="M2447" s="43" t="str">
        <f>IF(AND(Home!$A$1&gt;=Leave[[#This Row],[Start Time]],Home!$A$1&lt;=Leave[[#This Row],[End Time]]),Home!$A$1,"No Aplica")</f>
        <v>No Aplica</v>
      </c>
      <c r="N2447" s="43" t="str">
        <f>Leave[[#This Row],[User Code (Owning User) (Usuario)]]&amp;Leave[[#This Row],[fecha activa]]</f>
        <v>MIE2025090924343No Aplica</v>
      </c>
    </row>
    <row r="2448" spans="1:14" x14ac:dyDescent="0.3">
      <c r="A2448" s="43" t="s">
        <v>465</v>
      </c>
      <c r="B2448" s="3">
        <v>45918</v>
      </c>
      <c r="C2448" s="3">
        <v>45918</v>
      </c>
      <c r="D2448" s="43" t="s">
        <v>621</v>
      </c>
      <c r="E2448" s="43" t="s">
        <v>3154</v>
      </c>
      <c r="F2448" s="43" t="s">
        <v>3156</v>
      </c>
      <c r="G2448">
        <v>60</v>
      </c>
      <c r="H2448">
        <v>60</v>
      </c>
      <c r="I2448" s="43" t="s">
        <v>3155</v>
      </c>
      <c r="J2448" s="43" t="s">
        <v>2146</v>
      </c>
      <c r="K2448" s="43" t="s">
        <v>179</v>
      </c>
      <c r="L2448" s="43" t="str">
        <f>IF(AND(Home!$A$1&gt;=Leave[[#This Row],[Start Time]],Home!$A$1&lt;=Leave[[#This Row],[End Time]]),"Aplica","No Aplica")</f>
        <v>No Aplica</v>
      </c>
      <c r="M2448" s="43" t="str">
        <f>IF(AND(Home!$A$1&gt;=Leave[[#This Row],[Start Time]],Home!$A$1&lt;=Leave[[#This Row],[End Time]]),Home!$A$1,"No Aplica")</f>
        <v>No Aplica</v>
      </c>
      <c r="N2448" s="43" t="str">
        <f>Leave[[#This Row],[User Code (Owning User) (Usuario)]]&amp;Leave[[#This Row],[fecha activa]]</f>
        <v>MIE2025090924343No Aplica</v>
      </c>
    </row>
    <row r="2449" spans="1:14" x14ac:dyDescent="0.3">
      <c r="A2449" s="43" t="s">
        <v>468</v>
      </c>
      <c r="B2449" s="3">
        <v>45917</v>
      </c>
      <c r="C2449" s="3">
        <v>45917</v>
      </c>
      <c r="D2449" s="43" t="s">
        <v>474</v>
      </c>
      <c r="E2449" s="43" t="s">
        <v>3154</v>
      </c>
      <c r="F2449" s="43" t="s">
        <v>3156</v>
      </c>
      <c r="G2449">
        <v>1410</v>
      </c>
      <c r="H2449">
        <v>540</v>
      </c>
      <c r="I2449" s="43" t="s">
        <v>3155</v>
      </c>
      <c r="J2449" s="43" t="s">
        <v>2146</v>
      </c>
      <c r="K2449" s="43" t="s">
        <v>179</v>
      </c>
      <c r="L2449" s="43" t="str">
        <f>IF(AND(Home!$A$1&gt;=Leave[[#This Row],[Start Time]],Home!$A$1&lt;=Leave[[#This Row],[End Time]]),"Aplica","No Aplica")</f>
        <v>No Aplica</v>
      </c>
      <c r="M2449" s="43" t="str">
        <f>IF(AND(Home!$A$1&gt;=Leave[[#This Row],[Start Time]],Home!$A$1&lt;=Leave[[#This Row],[End Time]]),Home!$A$1,"No Aplica")</f>
        <v>No Aplica</v>
      </c>
      <c r="N2449" s="43" t="str">
        <f>Leave[[#This Row],[User Code (Owning User) (Usuario)]]&amp;Leave[[#This Row],[fecha activa]]</f>
        <v>MIE2025090924343No Aplica</v>
      </c>
    </row>
    <row r="2450" spans="1:14" x14ac:dyDescent="0.3">
      <c r="A2450" s="43" t="s">
        <v>465</v>
      </c>
      <c r="B2450" s="3">
        <v>45916</v>
      </c>
      <c r="C2450" s="3">
        <v>45916</v>
      </c>
      <c r="D2450" s="43" t="s">
        <v>621</v>
      </c>
      <c r="E2450" s="43" t="s">
        <v>3154</v>
      </c>
      <c r="F2450" s="43" t="s">
        <v>3156</v>
      </c>
      <c r="G2450">
        <v>60</v>
      </c>
      <c r="H2450">
        <v>60</v>
      </c>
      <c r="I2450" s="43" t="s">
        <v>3155</v>
      </c>
      <c r="J2450" s="43" t="s">
        <v>2146</v>
      </c>
      <c r="K2450" s="43" t="s">
        <v>179</v>
      </c>
      <c r="L2450" s="43" t="str">
        <f>IF(AND(Home!$A$1&gt;=Leave[[#This Row],[Start Time]],Home!$A$1&lt;=Leave[[#This Row],[End Time]]),"Aplica","No Aplica")</f>
        <v>No Aplica</v>
      </c>
      <c r="M2450" s="43" t="str">
        <f>IF(AND(Home!$A$1&gt;=Leave[[#This Row],[Start Time]],Home!$A$1&lt;=Leave[[#This Row],[End Time]]),Home!$A$1,"No Aplica")</f>
        <v>No Aplica</v>
      </c>
      <c r="N2450" s="43" t="str">
        <f>Leave[[#This Row],[User Code (Owning User) (Usuario)]]&amp;Leave[[#This Row],[fecha activa]]</f>
        <v>MIE2025090924343No Aplica</v>
      </c>
    </row>
    <row r="2451" spans="1:14" x14ac:dyDescent="0.3">
      <c r="A2451" s="43" t="s">
        <v>476</v>
      </c>
      <c r="B2451" s="3">
        <v>45921</v>
      </c>
      <c r="C2451" s="3">
        <v>45921</v>
      </c>
      <c r="D2451" s="43" t="s">
        <v>3131</v>
      </c>
      <c r="E2451" s="43" t="s">
        <v>902</v>
      </c>
      <c r="F2451" s="43" t="s">
        <v>903</v>
      </c>
      <c r="G2451">
        <v>60</v>
      </c>
      <c r="H2451">
        <v>60</v>
      </c>
      <c r="I2451" s="43" t="s">
        <v>1022</v>
      </c>
      <c r="J2451" s="43" t="s">
        <v>1035</v>
      </c>
      <c r="K2451" s="43" t="s">
        <v>178</v>
      </c>
      <c r="L2451" s="43" t="str">
        <f>IF(AND(Home!$A$1&gt;=Leave[[#This Row],[Start Time]],Home!$A$1&lt;=Leave[[#This Row],[End Time]]),"Aplica","No Aplica")</f>
        <v>No Aplica</v>
      </c>
      <c r="M2451" s="43" t="str">
        <f>IF(AND(Home!$A$1&gt;=Leave[[#This Row],[Start Time]],Home!$A$1&lt;=Leave[[#This Row],[End Time]]),Home!$A$1,"No Aplica")</f>
        <v>No Aplica</v>
      </c>
      <c r="N2451" s="43" t="str">
        <f>Leave[[#This Row],[User Code (Owning User) (Usuario)]]&amp;Leave[[#This Row],[fecha activa]]</f>
        <v>MIE2024131219936No Aplica</v>
      </c>
    </row>
    <row r="2452" spans="1:14" x14ac:dyDescent="0.3">
      <c r="A2452" s="43" t="s">
        <v>465</v>
      </c>
      <c r="B2452" s="3">
        <v>45919</v>
      </c>
      <c r="C2452" s="3">
        <v>45919</v>
      </c>
      <c r="D2452" s="43" t="s">
        <v>3612</v>
      </c>
      <c r="E2452" s="43" t="s">
        <v>902</v>
      </c>
      <c r="F2452" s="43" t="s">
        <v>903</v>
      </c>
      <c r="G2452">
        <v>60</v>
      </c>
      <c r="H2452">
        <v>60</v>
      </c>
      <c r="I2452" s="43" t="s">
        <v>1022</v>
      </c>
      <c r="J2452" s="43" t="s">
        <v>1035</v>
      </c>
      <c r="K2452" s="43" t="s">
        <v>178</v>
      </c>
      <c r="L2452" s="43" t="str">
        <f>IF(AND(Home!$A$1&gt;=Leave[[#This Row],[Start Time]],Home!$A$1&lt;=Leave[[#This Row],[End Time]]),"Aplica","No Aplica")</f>
        <v>No Aplica</v>
      </c>
      <c r="M2452" s="43" t="str">
        <f>IF(AND(Home!$A$1&gt;=Leave[[#This Row],[Start Time]],Home!$A$1&lt;=Leave[[#This Row],[End Time]]),Home!$A$1,"No Aplica")</f>
        <v>No Aplica</v>
      </c>
      <c r="N2452" s="43" t="str">
        <f>Leave[[#This Row],[User Code (Owning User) (Usuario)]]&amp;Leave[[#This Row],[fecha activa]]</f>
        <v>MIE2024131219936No Aplica</v>
      </c>
    </row>
    <row r="2453" spans="1:14" x14ac:dyDescent="0.3">
      <c r="A2453" s="43" t="s">
        <v>465</v>
      </c>
      <c r="B2453" s="3">
        <v>45918</v>
      </c>
      <c r="C2453" s="3">
        <v>45918</v>
      </c>
      <c r="D2453" s="43" t="s">
        <v>3613</v>
      </c>
      <c r="E2453" s="43" t="s">
        <v>902</v>
      </c>
      <c r="F2453" s="43" t="s">
        <v>903</v>
      </c>
      <c r="G2453">
        <v>60</v>
      </c>
      <c r="H2453">
        <v>60</v>
      </c>
      <c r="I2453" s="43" t="s">
        <v>1022</v>
      </c>
      <c r="J2453" s="43" t="s">
        <v>1035</v>
      </c>
      <c r="K2453" s="43" t="s">
        <v>178</v>
      </c>
      <c r="L2453" s="43" t="str">
        <f>IF(AND(Home!$A$1&gt;=Leave[[#This Row],[Start Time]],Home!$A$1&lt;=Leave[[#This Row],[End Time]]),"Aplica","No Aplica")</f>
        <v>No Aplica</v>
      </c>
      <c r="M2453" s="43" t="str">
        <f>IF(AND(Home!$A$1&gt;=Leave[[#This Row],[Start Time]],Home!$A$1&lt;=Leave[[#This Row],[End Time]]),Home!$A$1,"No Aplica")</f>
        <v>No Aplica</v>
      </c>
      <c r="N2453" s="43" t="str">
        <f>Leave[[#This Row],[User Code (Owning User) (Usuario)]]&amp;Leave[[#This Row],[fecha activa]]</f>
        <v>MIE2024131219936No Aplica</v>
      </c>
    </row>
    <row r="2454" spans="1:14" x14ac:dyDescent="0.3">
      <c r="A2454" s="43" t="s">
        <v>465</v>
      </c>
      <c r="B2454" s="3">
        <v>45917</v>
      </c>
      <c r="C2454" s="3">
        <v>45917</v>
      </c>
      <c r="D2454" s="43" t="s">
        <v>3612</v>
      </c>
      <c r="E2454" s="43" t="s">
        <v>902</v>
      </c>
      <c r="F2454" s="43" t="s">
        <v>903</v>
      </c>
      <c r="G2454">
        <v>60</v>
      </c>
      <c r="H2454">
        <v>60</v>
      </c>
      <c r="I2454" s="43" t="s">
        <v>1022</v>
      </c>
      <c r="J2454" s="43" t="s">
        <v>1035</v>
      </c>
      <c r="K2454" s="43" t="s">
        <v>178</v>
      </c>
      <c r="L2454" s="43" t="str">
        <f>IF(AND(Home!$A$1&gt;=Leave[[#This Row],[Start Time]],Home!$A$1&lt;=Leave[[#This Row],[End Time]]),"Aplica","No Aplica")</f>
        <v>No Aplica</v>
      </c>
      <c r="M2454" s="43" t="str">
        <f>IF(AND(Home!$A$1&gt;=Leave[[#This Row],[Start Time]],Home!$A$1&lt;=Leave[[#This Row],[End Time]]),Home!$A$1,"No Aplica")</f>
        <v>No Aplica</v>
      </c>
      <c r="N2454" s="43" t="str">
        <f>Leave[[#This Row],[User Code (Owning User) (Usuario)]]&amp;Leave[[#This Row],[fecha activa]]</f>
        <v>MIE2024131219936No Aplica</v>
      </c>
    </row>
    <row r="2455" spans="1:14" x14ac:dyDescent="0.3">
      <c r="A2455" s="43" t="s">
        <v>465</v>
      </c>
      <c r="B2455" s="3">
        <v>45916</v>
      </c>
      <c r="C2455" s="3">
        <v>45916</v>
      </c>
      <c r="D2455" s="43" t="s">
        <v>3561</v>
      </c>
      <c r="E2455" s="43" t="s">
        <v>902</v>
      </c>
      <c r="F2455" s="43" t="s">
        <v>903</v>
      </c>
      <c r="G2455">
        <v>60</v>
      </c>
      <c r="H2455">
        <v>60</v>
      </c>
      <c r="I2455" s="43" t="s">
        <v>1022</v>
      </c>
      <c r="J2455" s="43" t="s">
        <v>1035</v>
      </c>
      <c r="K2455" s="43" t="s">
        <v>178</v>
      </c>
      <c r="L2455" s="43" t="str">
        <f>IF(AND(Home!$A$1&gt;=Leave[[#This Row],[Start Time]],Home!$A$1&lt;=Leave[[#This Row],[End Time]]),"Aplica","No Aplica")</f>
        <v>No Aplica</v>
      </c>
      <c r="M2455" s="43" t="str">
        <f>IF(AND(Home!$A$1&gt;=Leave[[#This Row],[Start Time]],Home!$A$1&lt;=Leave[[#This Row],[End Time]]),Home!$A$1,"No Aplica")</f>
        <v>No Aplica</v>
      </c>
      <c r="N2455" s="43" t="str">
        <f>Leave[[#This Row],[User Code (Owning User) (Usuario)]]&amp;Leave[[#This Row],[fecha activa]]</f>
        <v>MIE2024131219936No Aplica</v>
      </c>
    </row>
    <row r="2456" spans="1:14" x14ac:dyDescent="0.3">
      <c r="A2456" s="43" t="s">
        <v>468</v>
      </c>
      <c r="B2456" s="3">
        <v>45914</v>
      </c>
      <c r="C2456" s="3">
        <v>45914</v>
      </c>
      <c r="D2456" s="43" t="s">
        <v>2083</v>
      </c>
      <c r="E2456" s="43" t="s">
        <v>902</v>
      </c>
      <c r="F2456" s="43" t="s">
        <v>903</v>
      </c>
      <c r="G2456">
        <v>540</v>
      </c>
      <c r="H2456">
        <v>540</v>
      </c>
      <c r="I2456" s="43" t="s">
        <v>1022</v>
      </c>
      <c r="J2456" s="43" t="s">
        <v>1035</v>
      </c>
      <c r="K2456" s="43" t="s">
        <v>178</v>
      </c>
      <c r="L2456" s="43" t="str">
        <f>IF(AND(Home!$A$1&gt;=Leave[[#This Row],[Start Time]],Home!$A$1&lt;=Leave[[#This Row],[End Time]]),"Aplica","No Aplica")</f>
        <v>No Aplica</v>
      </c>
      <c r="M2456" s="43" t="str">
        <f>IF(AND(Home!$A$1&gt;=Leave[[#This Row],[Start Time]],Home!$A$1&lt;=Leave[[#This Row],[End Time]]),Home!$A$1,"No Aplica")</f>
        <v>No Aplica</v>
      </c>
      <c r="N2456" s="43" t="str">
        <f>Leave[[#This Row],[User Code (Owning User) (Usuario)]]&amp;Leave[[#This Row],[fecha activa]]</f>
        <v>MIE2024131219936No Aplica</v>
      </c>
    </row>
    <row r="2457" spans="1:14" x14ac:dyDescent="0.3">
      <c r="A2457" s="43" t="s">
        <v>465</v>
      </c>
      <c r="B2457" s="3">
        <v>45911</v>
      </c>
      <c r="C2457" s="3">
        <v>45911</v>
      </c>
      <c r="D2457" s="43" t="s">
        <v>3096</v>
      </c>
      <c r="E2457" s="43" t="s">
        <v>902</v>
      </c>
      <c r="F2457" s="43" t="s">
        <v>903</v>
      </c>
      <c r="G2457">
        <v>240</v>
      </c>
      <c r="H2457">
        <v>240</v>
      </c>
      <c r="I2457" s="43" t="s">
        <v>1022</v>
      </c>
      <c r="J2457" s="43" t="s">
        <v>1035</v>
      </c>
      <c r="K2457" s="43" t="s">
        <v>178</v>
      </c>
      <c r="L2457" s="43" t="str">
        <f>IF(AND(Home!$A$1&gt;=Leave[[#This Row],[Start Time]],Home!$A$1&lt;=Leave[[#This Row],[End Time]]),"Aplica","No Aplica")</f>
        <v>No Aplica</v>
      </c>
      <c r="M2457" s="43" t="str">
        <f>IF(AND(Home!$A$1&gt;=Leave[[#This Row],[Start Time]],Home!$A$1&lt;=Leave[[#This Row],[End Time]]),Home!$A$1,"No Aplica")</f>
        <v>No Aplica</v>
      </c>
      <c r="N2457" s="43" t="str">
        <f>Leave[[#This Row],[User Code (Owning User) (Usuario)]]&amp;Leave[[#This Row],[fecha activa]]</f>
        <v>MIE2024131219936No Aplica</v>
      </c>
    </row>
    <row r="2458" spans="1:14" x14ac:dyDescent="0.3">
      <c r="A2458" s="43" t="s">
        <v>468</v>
      </c>
      <c r="B2458" s="3">
        <v>45909</v>
      </c>
      <c r="C2458" s="3">
        <v>45909</v>
      </c>
      <c r="D2458" s="43" t="s">
        <v>2083</v>
      </c>
      <c r="E2458" s="43" t="s">
        <v>902</v>
      </c>
      <c r="F2458" s="43" t="s">
        <v>903</v>
      </c>
      <c r="G2458">
        <v>540</v>
      </c>
      <c r="H2458">
        <v>540</v>
      </c>
      <c r="I2458" s="43" t="s">
        <v>1022</v>
      </c>
      <c r="J2458" s="43" t="s">
        <v>1035</v>
      </c>
      <c r="K2458" s="43" t="s">
        <v>178</v>
      </c>
      <c r="L2458" s="43" t="str">
        <f>IF(AND(Home!$A$1&gt;=Leave[[#This Row],[Start Time]],Home!$A$1&lt;=Leave[[#This Row],[End Time]]),"Aplica","No Aplica")</f>
        <v>No Aplica</v>
      </c>
      <c r="M2458" s="43" t="str">
        <f>IF(AND(Home!$A$1&gt;=Leave[[#This Row],[Start Time]],Home!$A$1&lt;=Leave[[#This Row],[End Time]]),Home!$A$1,"No Aplica")</f>
        <v>No Aplica</v>
      </c>
      <c r="N2458" s="43" t="str">
        <f>Leave[[#This Row],[User Code (Owning User) (Usuario)]]&amp;Leave[[#This Row],[fecha activa]]</f>
        <v>MIE2024131219936No Aplica</v>
      </c>
    </row>
    <row r="2459" spans="1:14" x14ac:dyDescent="0.3">
      <c r="A2459" s="43" t="s">
        <v>471</v>
      </c>
      <c r="B2459" s="3">
        <v>45907</v>
      </c>
      <c r="C2459" s="3">
        <v>45907</v>
      </c>
      <c r="D2459" s="43" t="s">
        <v>3131</v>
      </c>
      <c r="E2459" s="43" t="s">
        <v>902</v>
      </c>
      <c r="F2459" s="43" t="s">
        <v>903</v>
      </c>
      <c r="G2459">
        <v>60</v>
      </c>
      <c r="H2459">
        <v>60</v>
      </c>
      <c r="I2459" s="43" t="s">
        <v>1022</v>
      </c>
      <c r="J2459" s="43" t="s">
        <v>1035</v>
      </c>
      <c r="K2459" s="43" t="s">
        <v>178</v>
      </c>
      <c r="L2459" s="43" t="str">
        <f>IF(AND(Home!$A$1&gt;=Leave[[#This Row],[Start Time]],Home!$A$1&lt;=Leave[[#This Row],[End Time]]),"Aplica","No Aplica")</f>
        <v>No Aplica</v>
      </c>
      <c r="M2459" s="43" t="str">
        <f>IF(AND(Home!$A$1&gt;=Leave[[#This Row],[Start Time]],Home!$A$1&lt;=Leave[[#This Row],[End Time]]),Home!$A$1,"No Aplica")</f>
        <v>No Aplica</v>
      </c>
      <c r="N2459" s="43" t="str">
        <f>Leave[[#This Row],[User Code (Owning User) (Usuario)]]&amp;Leave[[#This Row],[fecha activa]]</f>
        <v>MIE2024131219936No Aplica</v>
      </c>
    </row>
    <row r="2460" spans="1:14" x14ac:dyDescent="0.3">
      <c r="A2460" s="43" t="s">
        <v>465</v>
      </c>
      <c r="B2460" s="3">
        <v>45905</v>
      </c>
      <c r="C2460" s="3">
        <v>45905</v>
      </c>
      <c r="D2460" s="43" t="s">
        <v>3096</v>
      </c>
      <c r="E2460" s="43" t="s">
        <v>902</v>
      </c>
      <c r="F2460" s="43" t="s">
        <v>903</v>
      </c>
      <c r="G2460">
        <v>120</v>
      </c>
      <c r="H2460">
        <v>120</v>
      </c>
      <c r="I2460" s="43" t="s">
        <v>1022</v>
      </c>
      <c r="J2460" s="43" t="s">
        <v>1035</v>
      </c>
      <c r="K2460" s="43" t="s">
        <v>178</v>
      </c>
      <c r="L2460" s="43" t="str">
        <f>IF(AND(Home!$A$1&gt;=Leave[[#This Row],[Start Time]],Home!$A$1&lt;=Leave[[#This Row],[End Time]]),"Aplica","No Aplica")</f>
        <v>No Aplica</v>
      </c>
      <c r="M2460" s="43" t="str">
        <f>IF(AND(Home!$A$1&gt;=Leave[[#This Row],[Start Time]],Home!$A$1&lt;=Leave[[#This Row],[End Time]]),Home!$A$1,"No Aplica")</f>
        <v>No Aplica</v>
      </c>
      <c r="N2460" s="43" t="str">
        <f>Leave[[#This Row],[User Code (Owning User) (Usuario)]]&amp;Leave[[#This Row],[fecha activa]]</f>
        <v>MIE2024131219936No Aplica</v>
      </c>
    </row>
    <row r="2461" spans="1:14" x14ac:dyDescent="0.3">
      <c r="A2461" s="43" t="s">
        <v>471</v>
      </c>
      <c r="B2461" s="3">
        <v>45904</v>
      </c>
      <c r="C2461" s="3">
        <v>45904</v>
      </c>
      <c r="D2461" s="43" t="s">
        <v>2828</v>
      </c>
      <c r="E2461" s="43" t="s">
        <v>902</v>
      </c>
      <c r="F2461" s="43" t="s">
        <v>903</v>
      </c>
      <c r="G2461">
        <v>120</v>
      </c>
      <c r="H2461">
        <v>120</v>
      </c>
      <c r="I2461" s="43" t="s">
        <v>1022</v>
      </c>
      <c r="J2461" s="43" t="s">
        <v>1035</v>
      </c>
      <c r="K2461" s="43" t="s">
        <v>178</v>
      </c>
      <c r="L2461" s="43" t="str">
        <f>IF(AND(Home!$A$1&gt;=Leave[[#This Row],[Start Time]],Home!$A$1&lt;=Leave[[#This Row],[End Time]]),"Aplica","No Aplica")</f>
        <v>No Aplica</v>
      </c>
      <c r="M2461" s="43" t="str">
        <f>IF(AND(Home!$A$1&gt;=Leave[[#This Row],[Start Time]],Home!$A$1&lt;=Leave[[#This Row],[End Time]]),Home!$A$1,"No Aplica")</f>
        <v>No Aplica</v>
      </c>
      <c r="N2461" s="43" t="str">
        <f>Leave[[#This Row],[User Code (Owning User) (Usuario)]]&amp;Leave[[#This Row],[fecha activa]]</f>
        <v>MIE2024131219936No Aplica</v>
      </c>
    </row>
    <row r="2462" spans="1:14" x14ac:dyDescent="0.3">
      <c r="A2462" s="43" t="s">
        <v>601</v>
      </c>
      <c r="B2462" s="3">
        <v>45922</v>
      </c>
      <c r="C2462" s="3">
        <v>45922</v>
      </c>
      <c r="D2462" s="43" t="s">
        <v>2287</v>
      </c>
      <c r="E2462" s="43" t="s">
        <v>704</v>
      </c>
      <c r="F2462" s="43" t="s">
        <v>705</v>
      </c>
      <c r="G2462">
        <v>30</v>
      </c>
      <c r="H2462">
        <v>30</v>
      </c>
      <c r="I2462" s="43" t="s">
        <v>1165</v>
      </c>
      <c r="J2462" s="43" t="s">
        <v>1040</v>
      </c>
      <c r="K2462" s="43" t="s">
        <v>179</v>
      </c>
      <c r="L2462" s="43" t="str">
        <f>IF(AND(Home!$A$1&gt;=Leave[[#This Row],[Start Time]],Home!$A$1&lt;=Leave[[#This Row],[End Time]]),"Aplica","No Aplica")</f>
        <v>Aplica</v>
      </c>
      <c r="M2462" s="43">
        <f>IF(AND(Home!$A$1&gt;=Leave[[#This Row],[Start Time]],Home!$A$1&lt;=Leave[[#This Row],[End Time]]),Home!$A$1,"No Aplica")</f>
        <v>45922</v>
      </c>
      <c r="N2462" s="43" t="str">
        <f>Leave[[#This Row],[User Code (Owning User) (Usuario)]]&amp;Leave[[#This Row],[fecha activa]]</f>
        <v>MIE202411091758545922</v>
      </c>
    </row>
    <row r="2463" spans="1:14" x14ac:dyDescent="0.3">
      <c r="A2463" s="43" t="s">
        <v>471</v>
      </c>
      <c r="B2463" s="3">
        <v>45927</v>
      </c>
      <c r="C2463" s="3">
        <v>45927</v>
      </c>
      <c r="D2463" s="43" t="s">
        <v>1864</v>
      </c>
      <c r="E2463" s="43" t="s">
        <v>704</v>
      </c>
      <c r="F2463" s="43" t="s">
        <v>705</v>
      </c>
      <c r="G2463">
        <v>270</v>
      </c>
      <c r="H2463">
        <v>270</v>
      </c>
      <c r="I2463" s="43" t="s">
        <v>1165</v>
      </c>
      <c r="J2463" s="43" t="s">
        <v>1040</v>
      </c>
      <c r="K2463" s="43" t="s">
        <v>179</v>
      </c>
      <c r="L2463" s="43" t="str">
        <f>IF(AND(Home!$A$1&gt;=Leave[[#This Row],[Start Time]],Home!$A$1&lt;=Leave[[#This Row],[End Time]]),"Aplica","No Aplica")</f>
        <v>No Aplica</v>
      </c>
      <c r="M2463" s="43" t="str">
        <f>IF(AND(Home!$A$1&gt;=Leave[[#This Row],[Start Time]],Home!$A$1&lt;=Leave[[#This Row],[End Time]]),Home!$A$1,"No Aplica")</f>
        <v>No Aplica</v>
      </c>
      <c r="N2463" s="43" t="str">
        <f>Leave[[#This Row],[User Code (Owning User) (Usuario)]]&amp;Leave[[#This Row],[fecha activa]]</f>
        <v>MIE2024110917585No Aplica</v>
      </c>
    </row>
    <row r="2464" spans="1:14" x14ac:dyDescent="0.3">
      <c r="A2464" s="43" t="s">
        <v>465</v>
      </c>
      <c r="B2464" s="3">
        <v>45928</v>
      </c>
      <c r="C2464" s="3">
        <v>45928</v>
      </c>
      <c r="D2464" s="43" t="s">
        <v>469</v>
      </c>
      <c r="E2464" s="43" t="s">
        <v>704</v>
      </c>
      <c r="F2464" s="43" t="s">
        <v>705</v>
      </c>
      <c r="G2464">
        <v>540</v>
      </c>
      <c r="H2464">
        <v>540</v>
      </c>
      <c r="I2464" s="43" t="s">
        <v>1165</v>
      </c>
      <c r="J2464" s="43" t="s">
        <v>1040</v>
      </c>
      <c r="K2464" s="43" t="s">
        <v>179</v>
      </c>
      <c r="L2464" s="43" t="str">
        <f>IF(AND(Home!$A$1&gt;=Leave[[#This Row],[Start Time]],Home!$A$1&lt;=Leave[[#This Row],[End Time]]),"Aplica","No Aplica")</f>
        <v>No Aplica</v>
      </c>
      <c r="M2464" s="43" t="str">
        <f>IF(AND(Home!$A$1&gt;=Leave[[#This Row],[Start Time]],Home!$A$1&lt;=Leave[[#This Row],[End Time]]),Home!$A$1,"No Aplica")</f>
        <v>No Aplica</v>
      </c>
      <c r="N2464" s="43" t="str">
        <f>Leave[[#This Row],[User Code (Owning User) (Usuario)]]&amp;Leave[[#This Row],[fecha activa]]</f>
        <v>MIE2024110917585No Aplica</v>
      </c>
    </row>
    <row r="2465" spans="1:14" x14ac:dyDescent="0.3">
      <c r="A2465" s="43" t="s">
        <v>465</v>
      </c>
      <c r="B2465" s="3">
        <v>45921</v>
      </c>
      <c r="C2465" s="3">
        <v>45921</v>
      </c>
      <c r="D2465" s="43" t="s">
        <v>469</v>
      </c>
      <c r="E2465" s="43" t="s">
        <v>704</v>
      </c>
      <c r="F2465" s="43" t="s">
        <v>705</v>
      </c>
      <c r="G2465">
        <v>540</v>
      </c>
      <c r="H2465">
        <v>540</v>
      </c>
      <c r="I2465" s="43" t="s">
        <v>1165</v>
      </c>
      <c r="J2465" s="43" t="s">
        <v>1040</v>
      </c>
      <c r="K2465" s="43" t="s">
        <v>179</v>
      </c>
      <c r="L2465" s="43" t="str">
        <f>IF(AND(Home!$A$1&gt;=Leave[[#This Row],[Start Time]],Home!$A$1&lt;=Leave[[#This Row],[End Time]]),"Aplica","No Aplica")</f>
        <v>No Aplica</v>
      </c>
      <c r="M2465" s="43" t="str">
        <f>IF(AND(Home!$A$1&gt;=Leave[[#This Row],[Start Time]],Home!$A$1&lt;=Leave[[#This Row],[End Time]]),Home!$A$1,"No Aplica")</f>
        <v>No Aplica</v>
      </c>
      <c r="N2465" s="43" t="str">
        <f>Leave[[#This Row],[User Code (Owning User) (Usuario)]]&amp;Leave[[#This Row],[fecha activa]]</f>
        <v>MIE2024110917585No Aplica</v>
      </c>
    </row>
    <row r="2466" spans="1:14" x14ac:dyDescent="0.3">
      <c r="A2466" s="43" t="s">
        <v>471</v>
      </c>
      <c r="B2466" s="3">
        <v>45920</v>
      </c>
      <c r="C2466" s="3">
        <v>45920</v>
      </c>
      <c r="D2466" s="43" t="s">
        <v>1864</v>
      </c>
      <c r="E2466" s="43" t="s">
        <v>704</v>
      </c>
      <c r="F2466" s="43" t="s">
        <v>705</v>
      </c>
      <c r="G2466">
        <v>270</v>
      </c>
      <c r="H2466">
        <v>270</v>
      </c>
      <c r="I2466" s="43" t="s">
        <v>1165</v>
      </c>
      <c r="J2466" s="43" t="s">
        <v>1040</v>
      </c>
      <c r="K2466" s="43" t="s">
        <v>179</v>
      </c>
      <c r="L2466" s="43" t="str">
        <f>IF(AND(Home!$A$1&gt;=Leave[[#This Row],[Start Time]],Home!$A$1&lt;=Leave[[#This Row],[End Time]]),"Aplica","No Aplica")</f>
        <v>No Aplica</v>
      </c>
      <c r="M2466" s="43" t="str">
        <f>IF(AND(Home!$A$1&gt;=Leave[[#This Row],[Start Time]],Home!$A$1&lt;=Leave[[#This Row],[End Time]]),Home!$A$1,"No Aplica")</f>
        <v>No Aplica</v>
      </c>
      <c r="N2466" s="43" t="str">
        <f>Leave[[#This Row],[User Code (Owning User) (Usuario)]]&amp;Leave[[#This Row],[fecha activa]]</f>
        <v>MIE2024110917585No Aplica</v>
      </c>
    </row>
    <row r="2467" spans="1:14" x14ac:dyDescent="0.3">
      <c r="A2467" s="43" t="s">
        <v>471</v>
      </c>
      <c r="B2467" s="3">
        <v>45903</v>
      </c>
      <c r="C2467" s="3">
        <v>45903</v>
      </c>
      <c r="D2467" s="43" t="s">
        <v>1864</v>
      </c>
      <c r="E2467" s="43" t="s">
        <v>704</v>
      </c>
      <c r="F2467" s="43" t="s">
        <v>705</v>
      </c>
      <c r="G2467">
        <v>270</v>
      </c>
      <c r="H2467">
        <v>270</v>
      </c>
      <c r="I2467" s="43" t="s">
        <v>1165</v>
      </c>
      <c r="J2467" s="43" t="s">
        <v>1040</v>
      </c>
      <c r="K2467" s="43" t="s">
        <v>179</v>
      </c>
      <c r="L2467" s="43" t="str">
        <f>IF(AND(Home!$A$1&gt;=Leave[[#This Row],[Start Time]],Home!$A$1&lt;=Leave[[#This Row],[End Time]]),"Aplica","No Aplica")</f>
        <v>No Aplica</v>
      </c>
      <c r="M2467" s="43" t="str">
        <f>IF(AND(Home!$A$1&gt;=Leave[[#This Row],[Start Time]],Home!$A$1&lt;=Leave[[#This Row],[End Time]]),Home!$A$1,"No Aplica")</f>
        <v>No Aplica</v>
      </c>
      <c r="N2467" s="43" t="str">
        <f>Leave[[#This Row],[User Code (Owning User) (Usuario)]]&amp;Leave[[#This Row],[fecha activa]]</f>
        <v>MIE2024110917585No Aplica</v>
      </c>
    </row>
    <row r="2468" spans="1:14" x14ac:dyDescent="0.3">
      <c r="A2468" s="43" t="s">
        <v>601</v>
      </c>
      <c r="B2468" s="3">
        <v>45901</v>
      </c>
      <c r="C2468" s="3">
        <v>45901</v>
      </c>
      <c r="D2468" s="43" t="s">
        <v>2287</v>
      </c>
      <c r="E2468" s="43" t="s">
        <v>704</v>
      </c>
      <c r="F2468" s="43" t="s">
        <v>705</v>
      </c>
      <c r="G2468">
        <v>90</v>
      </c>
      <c r="H2468">
        <v>90</v>
      </c>
      <c r="I2468" s="43" t="s">
        <v>1165</v>
      </c>
      <c r="J2468" s="43" t="s">
        <v>1040</v>
      </c>
      <c r="K2468" s="43" t="s">
        <v>179</v>
      </c>
      <c r="L2468" s="43" t="str">
        <f>IF(AND(Home!$A$1&gt;=Leave[[#This Row],[Start Time]],Home!$A$1&lt;=Leave[[#This Row],[End Time]]),"Aplica","No Aplica")</f>
        <v>No Aplica</v>
      </c>
      <c r="M2468" s="43" t="str">
        <f>IF(AND(Home!$A$1&gt;=Leave[[#This Row],[Start Time]],Home!$A$1&lt;=Leave[[#This Row],[End Time]]),Home!$A$1,"No Aplica")</f>
        <v>No Aplica</v>
      </c>
      <c r="N2468" s="43" t="str">
        <f>Leave[[#This Row],[User Code (Owning User) (Usuario)]]&amp;Leave[[#This Row],[fecha activa]]</f>
        <v>MIE2024110917585No Aplica</v>
      </c>
    </row>
    <row r="2469" spans="1:14" x14ac:dyDescent="0.3">
      <c r="A2469" s="43" t="s">
        <v>465</v>
      </c>
      <c r="B2469" s="3">
        <v>45914</v>
      </c>
      <c r="C2469" s="3">
        <v>45914</v>
      </c>
      <c r="D2469" s="43" t="s">
        <v>469</v>
      </c>
      <c r="E2469" s="43" t="s">
        <v>704</v>
      </c>
      <c r="F2469" s="43" t="s">
        <v>705</v>
      </c>
      <c r="G2469">
        <v>540</v>
      </c>
      <c r="H2469">
        <v>540</v>
      </c>
      <c r="I2469" s="43" t="s">
        <v>1165</v>
      </c>
      <c r="J2469" s="43" t="s">
        <v>1040</v>
      </c>
      <c r="K2469" s="43" t="s">
        <v>179</v>
      </c>
      <c r="L2469" s="43" t="str">
        <f>IF(AND(Home!$A$1&gt;=Leave[[#This Row],[Start Time]],Home!$A$1&lt;=Leave[[#This Row],[End Time]]),"Aplica","No Aplica")</f>
        <v>No Aplica</v>
      </c>
      <c r="M2469" s="43" t="str">
        <f>IF(AND(Home!$A$1&gt;=Leave[[#This Row],[Start Time]],Home!$A$1&lt;=Leave[[#This Row],[End Time]]),Home!$A$1,"No Aplica")</f>
        <v>No Aplica</v>
      </c>
      <c r="N2469" s="43" t="str">
        <f>Leave[[#This Row],[User Code (Owning User) (Usuario)]]&amp;Leave[[#This Row],[fecha activa]]</f>
        <v>MIE2024110917585No Aplica</v>
      </c>
    </row>
    <row r="2470" spans="1:14" x14ac:dyDescent="0.3">
      <c r="A2470" s="43" t="s">
        <v>471</v>
      </c>
      <c r="B2470" s="3">
        <v>45913</v>
      </c>
      <c r="C2470" s="3">
        <v>45913</v>
      </c>
      <c r="D2470" s="43" t="s">
        <v>1864</v>
      </c>
      <c r="E2470" s="43" t="s">
        <v>704</v>
      </c>
      <c r="F2470" s="43" t="s">
        <v>705</v>
      </c>
      <c r="G2470">
        <v>270</v>
      </c>
      <c r="H2470">
        <v>270</v>
      </c>
      <c r="I2470" s="43" t="s">
        <v>1165</v>
      </c>
      <c r="J2470" s="43" t="s">
        <v>1040</v>
      </c>
      <c r="K2470" s="43" t="s">
        <v>179</v>
      </c>
      <c r="L2470" s="43" t="str">
        <f>IF(AND(Home!$A$1&gt;=Leave[[#This Row],[Start Time]],Home!$A$1&lt;=Leave[[#This Row],[End Time]]),"Aplica","No Aplica")</f>
        <v>No Aplica</v>
      </c>
      <c r="M2470" s="43" t="str">
        <f>IF(AND(Home!$A$1&gt;=Leave[[#This Row],[Start Time]],Home!$A$1&lt;=Leave[[#This Row],[End Time]]),Home!$A$1,"No Aplica")</f>
        <v>No Aplica</v>
      </c>
      <c r="N2470" s="43" t="str">
        <f>Leave[[#This Row],[User Code (Owning User) (Usuario)]]&amp;Leave[[#This Row],[fecha activa]]</f>
        <v>MIE2024110917585No Aplica</v>
      </c>
    </row>
    <row r="2471" spans="1:14" x14ac:dyDescent="0.3">
      <c r="A2471" s="43" t="s">
        <v>465</v>
      </c>
      <c r="B2471" s="3">
        <v>45907</v>
      </c>
      <c r="C2471" s="3">
        <v>45907</v>
      </c>
      <c r="D2471" s="43" t="s">
        <v>469</v>
      </c>
      <c r="E2471" s="43" t="s">
        <v>704</v>
      </c>
      <c r="F2471" s="43" t="s">
        <v>705</v>
      </c>
      <c r="G2471">
        <v>540</v>
      </c>
      <c r="H2471">
        <v>540</v>
      </c>
      <c r="I2471" s="43" t="s">
        <v>1165</v>
      </c>
      <c r="J2471" s="43" t="s">
        <v>1040</v>
      </c>
      <c r="K2471" s="43" t="s">
        <v>179</v>
      </c>
      <c r="L2471" s="43" t="str">
        <f>IF(AND(Home!$A$1&gt;=Leave[[#This Row],[Start Time]],Home!$A$1&lt;=Leave[[#This Row],[End Time]]),"Aplica","No Aplica")</f>
        <v>No Aplica</v>
      </c>
      <c r="M2471" s="43" t="str">
        <f>IF(AND(Home!$A$1&gt;=Leave[[#This Row],[Start Time]],Home!$A$1&lt;=Leave[[#This Row],[End Time]]),Home!$A$1,"No Aplica")</f>
        <v>No Aplica</v>
      </c>
      <c r="N2471" s="43" t="str">
        <f>Leave[[#This Row],[User Code (Owning User) (Usuario)]]&amp;Leave[[#This Row],[fecha activa]]</f>
        <v>MIE2024110917585No Aplica</v>
      </c>
    </row>
    <row r="2472" spans="1:14" x14ac:dyDescent="0.3">
      <c r="A2472" s="43" t="s">
        <v>471</v>
      </c>
      <c r="B2472" s="3">
        <v>45906</v>
      </c>
      <c r="C2472" s="3">
        <v>45906</v>
      </c>
      <c r="D2472" s="43" t="s">
        <v>1864</v>
      </c>
      <c r="E2472" s="43" t="s">
        <v>704</v>
      </c>
      <c r="F2472" s="43" t="s">
        <v>705</v>
      </c>
      <c r="G2472">
        <v>270</v>
      </c>
      <c r="H2472">
        <v>270</v>
      </c>
      <c r="I2472" s="43" t="s">
        <v>1165</v>
      </c>
      <c r="J2472" s="43" t="s">
        <v>1040</v>
      </c>
      <c r="K2472" s="43" t="s">
        <v>179</v>
      </c>
      <c r="L2472" s="43" t="str">
        <f>IF(AND(Home!$A$1&gt;=Leave[[#This Row],[Start Time]],Home!$A$1&lt;=Leave[[#This Row],[End Time]]),"Aplica","No Aplica")</f>
        <v>No Aplica</v>
      </c>
      <c r="M2472" s="43" t="str">
        <f>IF(AND(Home!$A$1&gt;=Leave[[#This Row],[Start Time]],Home!$A$1&lt;=Leave[[#This Row],[End Time]]),Home!$A$1,"No Aplica")</f>
        <v>No Aplica</v>
      </c>
      <c r="N2472" s="43" t="str">
        <f>Leave[[#This Row],[User Code (Owning User) (Usuario)]]&amp;Leave[[#This Row],[fecha activa]]</f>
        <v>MIE2024110917585No Aplica</v>
      </c>
    </row>
    <row r="2473" spans="1:14" x14ac:dyDescent="0.3">
      <c r="A2473" s="43" t="s">
        <v>477</v>
      </c>
      <c r="B2473" s="3">
        <v>45923</v>
      </c>
      <c r="C2473" s="3">
        <v>45923</v>
      </c>
      <c r="D2473" s="43" t="s">
        <v>3847</v>
      </c>
      <c r="E2473" s="43" t="s">
        <v>2439</v>
      </c>
      <c r="F2473" s="43" t="s">
        <v>2441</v>
      </c>
      <c r="G2473">
        <v>540</v>
      </c>
      <c r="H2473">
        <v>540</v>
      </c>
      <c r="I2473" s="43" t="s">
        <v>2440</v>
      </c>
      <c r="J2473" s="43" t="s">
        <v>1043</v>
      </c>
      <c r="K2473" s="43" t="s">
        <v>177</v>
      </c>
      <c r="L2473" s="43" t="str">
        <f>IF(AND(Home!$A$1&gt;=Leave[[#This Row],[Start Time]],Home!$A$1&lt;=Leave[[#This Row],[End Time]]),"Aplica","No Aplica")</f>
        <v>No Aplica</v>
      </c>
      <c r="M2473" s="43" t="str">
        <f>IF(AND(Home!$A$1&gt;=Leave[[#This Row],[Start Time]],Home!$A$1&lt;=Leave[[#This Row],[End Time]]),Home!$A$1,"No Aplica")</f>
        <v>No Aplica</v>
      </c>
      <c r="N2473" s="43" t="str">
        <f>Leave[[#This Row],[User Code (Owning User) (Usuario)]]&amp;Leave[[#This Row],[fecha activa]]</f>
        <v>MIE2025140824081No Aplica</v>
      </c>
    </row>
    <row r="2474" spans="1:14" x14ac:dyDescent="0.3">
      <c r="A2474" s="43" t="s">
        <v>477</v>
      </c>
      <c r="B2474" s="3">
        <v>45918</v>
      </c>
      <c r="C2474" s="3">
        <v>45918</v>
      </c>
      <c r="D2474" s="43" t="s">
        <v>3717</v>
      </c>
      <c r="E2474" s="43" t="s">
        <v>2439</v>
      </c>
      <c r="F2474" s="43" t="s">
        <v>2441</v>
      </c>
      <c r="G2474">
        <v>120</v>
      </c>
      <c r="H2474">
        <v>120</v>
      </c>
      <c r="I2474" s="43" t="s">
        <v>2440</v>
      </c>
      <c r="J2474" s="43" t="s">
        <v>1043</v>
      </c>
      <c r="K2474" s="43" t="s">
        <v>177</v>
      </c>
      <c r="L2474" s="43" t="str">
        <f>IF(AND(Home!$A$1&gt;=Leave[[#This Row],[Start Time]],Home!$A$1&lt;=Leave[[#This Row],[End Time]]),"Aplica","No Aplica")</f>
        <v>No Aplica</v>
      </c>
      <c r="M2474" s="43" t="str">
        <f>IF(AND(Home!$A$1&gt;=Leave[[#This Row],[Start Time]],Home!$A$1&lt;=Leave[[#This Row],[End Time]]),Home!$A$1,"No Aplica")</f>
        <v>No Aplica</v>
      </c>
      <c r="N2474" s="43" t="str">
        <f>Leave[[#This Row],[User Code (Owning User) (Usuario)]]&amp;Leave[[#This Row],[fecha activa]]</f>
        <v>MIE2025140824081No Aplica</v>
      </c>
    </row>
    <row r="2475" spans="1:14" x14ac:dyDescent="0.3">
      <c r="A2475" s="43" t="s">
        <v>477</v>
      </c>
      <c r="B2475" s="3">
        <v>45918</v>
      </c>
      <c r="C2475" s="3">
        <v>45918</v>
      </c>
      <c r="D2475" s="43" t="s">
        <v>3718</v>
      </c>
      <c r="E2475" s="43" t="s">
        <v>2439</v>
      </c>
      <c r="F2475" s="43" t="s">
        <v>2441</v>
      </c>
      <c r="G2475">
        <v>60</v>
      </c>
      <c r="H2475">
        <v>60</v>
      </c>
      <c r="I2475" s="43" t="s">
        <v>2440</v>
      </c>
      <c r="J2475" s="43" t="s">
        <v>1043</v>
      </c>
      <c r="K2475" s="43" t="s">
        <v>177</v>
      </c>
      <c r="L2475" s="43" t="str">
        <f>IF(AND(Home!$A$1&gt;=Leave[[#This Row],[Start Time]],Home!$A$1&lt;=Leave[[#This Row],[End Time]]),"Aplica","No Aplica")</f>
        <v>No Aplica</v>
      </c>
      <c r="M2475" s="43" t="str">
        <f>IF(AND(Home!$A$1&gt;=Leave[[#This Row],[Start Time]],Home!$A$1&lt;=Leave[[#This Row],[End Time]]),Home!$A$1,"No Aplica")</f>
        <v>No Aplica</v>
      </c>
      <c r="N2475" s="43" t="str">
        <f>Leave[[#This Row],[User Code (Owning User) (Usuario)]]&amp;Leave[[#This Row],[fecha activa]]</f>
        <v>MIE2025140824081No Aplica</v>
      </c>
    </row>
    <row r="2476" spans="1:14" x14ac:dyDescent="0.3">
      <c r="A2476" s="43" t="s">
        <v>477</v>
      </c>
      <c r="B2476" s="3">
        <v>45910</v>
      </c>
      <c r="C2476" s="3">
        <v>45910</v>
      </c>
      <c r="D2476" s="43" t="s">
        <v>475</v>
      </c>
      <c r="E2476" s="43" t="s">
        <v>2439</v>
      </c>
      <c r="F2476" s="43" t="s">
        <v>2441</v>
      </c>
      <c r="G2476">
        <v>540</v>
      </c>
      <c r="H2476">
        <v>540</v>
      </c>
      <c r="I2476" s="43" t="s">
        <v>2440</v>
      </c>
      <c r="J2476" s="43" t="s">
        <v>1043</v>
      </c>
      <c r="K2476" s="43" t="s">
        <v>177</v>
      </c>
      <c r="L2476" s="43" t="str">
        <f>IF(AND(Home!$A$1&gt;=Leave[[#This Row],[Start Time]],Home!$A$1&lt;=Leave[[#This Row],[End Time]]),"Aplica","No Aplica")</f>
        <v>No Aplica</v>
      </c>
      <c r="M2476" s="43" t="str">
        <f>IF(AND(Home!$A$1&gt;=Leave[[#This Row],[Start Time]],Home!$A$1&lt;=Leave[[#This Row],[End Time]]),Home!$A$1,"No Aplica")</f>
        <v>No Aplica</v>
      </c>
      <c r="N2476" s="43" t="str">
        <f>Leave[[#This Row],[User Code (Owning User) (Usuario)]]&amp;Leave[[#This Row],[fecha activa]]</f>
        <v>MIE2025140824081No Aplica</v>
      </c>
    </row>
    <row r="2477" spans="1:14" x14ac:dyDescent="0.3">
      <c r="A2477" s="43" t="s">
        <v>468</v>
      </c>
      <c r="B2477" s="3">
        <v>45926</v>
      </c>
      <c r="C2477" s="3">
        <v>45926</v>
      </c>
      <c r="D2477" s="43" t="s">
        <v>1995</v>
      </c>
      <c r="E2477" s="43" t="s">
        <v>591</v>
      </c>
      <c r="F2477" s="43" t="s">
        <v>592</v>
      </c>
      <c r="G2477">
        <v>60</v>
      </c>
      <c r="H2477">
        <v>60</v>
      </c>
      <c r="I2477" s="43" t="s">
        <v>1282</v>
      </c>
      <c r="J2477" s="43" t="s">
        <v>1503</v>
      </c>
      <c r="K2477" s="43" t="s">
        <v>177</v>
      </c>
      <c r="L2477" s="43" t="str">
        <f>IF(AND(Home!$A$1&gt;=Leave[[#This Row],[Start Time]],Home!$A$1&lt;=Leave[[#This Row],[End Time]]),"Aplica","No Aplica")</f>
        <v>No Aplica</v>
      </c>
      <c r="M2477" s="43" t="str">
        <f>IF(AND(Home!$A$1&gt;=Leave[[#This Row],[Start Time]],Home!$A$1&lt;=Leave[[#This Row],[End Time]]),Home!$A$1,"No Aplica")</f>
        <v>No Aplica</v>
      </c>
      <c r="N2477" s="43" t="str">
        <f>Leave[[#This Row],[User Code (Owning User) (Usuario)]]&amp;Leave[[#This Row],[fecha activa]]</f>
        <v>MIE2024270515865No Aplica</v>
      </c>
    </row>
    <row r="2478" spans="1:14" x14ac:dyDescent="0.3">
      <c r="A2478" s="43" t="s">
        <v>468</v>
      </c>
      <c r="B2478" s="3">
        <v>45925</v>
      </c>
      <c r="C2478" s="3">
        <v>45925</v>
      </c>
      <c r="D2478" s="43" t="s">
        <v>1995</v>
      </c>
      <c r="E2478" s="43" t="s">
        <v>591</v>
      </c>
      <c r="F2478" s="43" t="s">
        <v>592</v>
      </c>
      <c r="G2478">
        <v>60</v>
      </c>
      <c r="H2478">
        <v>60</v>
      </c>
      <c r="I2478" s="43" t="s">
        <v>1282</v>
      </c>
      <c r="J2478" s="43" t="s">
        <v>1503</v>
      </c>
      <c r="K2478" s="43" t="s">
        <v>177</v>
      </c>
      <c r="L2478" s="43" t="str">
        <f>IF(AND(Home!$A$1&gt;=Leave[[#This Row],[Start Time]],Home!$A$1&lt;=Leave[[#This Row],[End Time]]),"Aplica","No Aplica")</f>
        <v>No Aplica</v>
      </c>
      <c r="M2478" s="43" t="str">
        <f>IF(AND(Home!$A$1&gt;=Leave[[#This Row],[Start Time]],Home!$A$1&lt;=Leave[[#This Row],[End Time]]),Home!$A$1,"No Aplica")</f>
        <v>No Aplica</v>
      </c>
      <c r="N2478" s="43" t="str">
        <f>Leave[[#This Row],[User Code (Owning User) (Usuario)]]&amp;Leave[[#This Row],[fecha activa]]</f>
        <v>MIE2024270515865No Aplica</v>
      </c>
    </row>
    <row r="2479" spans="1:14" x14ac:dyDescent="0.3">
      <c r="A2479" s="43" t="s">
        <v>468</v>
      </c>
      <c r="B2479" s="3">
        <v>45923</v>
      </c>
      <c r="C2479" s="3">
        <v>45923</v>
      </c>
      <c r="D2479" s="43" t="s">
        <v>1995</v>
      </c>
      <c r="E2479" s="43" t="s">
        <v>591</v>
      </c>
      <c r="F2479" s="43" t="s">
        <v>592</v>
      </c>
      <c r="G2479">
        <v>60</v>
      </c>
      <c r="H2479">
        <v>60</v>
      </c>
      <c r="I2479" s="43" t="s">
        <v>1282</v>
      </c>
      <c r="J2479" s="43" t="s">
        <v>1503</v>
      </c>
      <c r="K2479" s="43" t="s">
        <v>177</v>
      </c>
      <c r="L2479" s="43" t="str">
        <f>IF(AND(Home!$A$1&gt;=Leave[[#This Row],[Start Time]],Home!$A$1&lt;=Leave[[#This Row],[End Time]]),"Aplica","No Aplica")</f>
        <v>No Aplica</v>
      </c>
      <c r="M2479" s="43" t="str">
        <f>IF(AND(Home!$A$1&gt;=Leave[[#This Row],[Start Time]],Home!$A$1&lt;=Leave[[#This Row],[End Time]]),Home!$A$1,"No Aplica")</f>
        <v>No Aplica</v>
      </c>
      <c r="N2479" s="43" t="str">
        <f>Leave[[#This Row],[User Code (Owning User) (Usuario)]]&amp;Leave[[#This Row],[fecha activa]]</f>
        <v>MIE2024270515865No Aplica</v>
      </c>
    </row>
    <row r="2480" spans="1:14" x14ac:dyDescent="0.3">
      <c r="A2480" s="43" t="s">
        <v>468</v>
      </c>
      <c r="B2480" s="3">
        <v>45922</v>
      </c>
      <c r="C2480" s="3">
        <v>45922</v>
      </c>
      <c r="D2480" s="43" t="s">
        <v>1995</v>
      </c>
      <c r="E2480" s="43" t="s">
        <v>591</v>
      </c>
      <c r="F2480" s="43" t="s">
        <v>592</v>
      </c>
      <c r="G2480">
        <v>60</v>
      </c>
      <c r="H2480">
        <v>60</v>
      </c>
      <c r="I2480" s="43" t="s">
        <v>1282</v>
      </c>
      <c r="J2480" s="43" t="s">
        <v>1503</v>
      </c>
      <c r="K2480" s="43" t="s">
        <v>177</v>
      </c>
      <c r="L2480" s="43" t="str">
        <f>IF(AND(Home!$A$1&gt;=Leave[[#This Row],[Start Time]],Home!$A$1&lt;=Leave[[#This Row],[End Time]]),"Aplica","No Aplica")</f>
        <v>Aplica</v>
      </c>
      <c r="M2480" s="43">
        <f>IF(AND(Home!$A$1&gt;=Leave[[#This Row],[Start Time]],Home!$A$1&lt;=Leave[[#This Row],[End Time]]),Home!$A$1,"No Aplica")</f>
        <v>45922</v>
      </c>
      <c r="N2480" s="43" t="str">
        <f>Leave[[#This Row],[User Code (Owning User) (Usuario)]]&amp;Leave[[#This Row],[fecha activa]]</f>
        <v>MIE202427051586545922</v>
      </c>
    </row>
    <row r="2481" spans="1:14" x14ac:dyDescent="0.3">
      <c r="A2481" s="43" t="s">
        <v>468</v>
      </c>
      <c r="B2481" s="3">
        <v>45924</v>
      </c>
      <c r="C2481" s="3">
        <v>45924</v>
      </c>
      <c r="D2481" s="43" t="s">
        <v>467</v>
      </c>
      <c r="E2481" s="43" t="s">
        <v>591</v>
      </c>
      <c r="F2481" s="43" t="s">
        <v>592</v>
      </c>
      <c r="G2481">
        <v>540</v>
      </c>
      <c r="H2481">
        <v>540</v>
      </c>
      <c r="I2481" s="43" t="s">
        <v>1282</v>
      </c>
      <c r="J2481" s="43" t="s">
        <v>1503</v>
      </c>
      <c r="K2481" s="43" t="s">
        <v>177</v>
      </c>
      <c r="L2481" s="43" t="str">
        <f>IF(AND(Home!$A$1&gt;=Leave[[#This Row],[Start Time]],Home!$A$1&lt;=Leave[[#This Row],[End Time]]),"Aplica","No Aplica")</f>
        <v>No Aplica</v>
      </c>
      <c r="M2481" s="43" t="str">
        <f>IF(AND(Home!$A$1&gt;=Leave[[#This Row],[Start Time]],Home!$A$1&lt;=Leave[[#This Row],[End Time]]),Home!$A$1,"No Aplica")</f>
        <v>No Aplica</v>
      </c>
      <c r="N2481" s="43" t="str">
        <f>Leave[[#This Row],[User Code (Owning User) (Usuario)]]&amp;Leave[[#This Row],[fecha activa]]</f>
        <v>MIE2024270515865No Aplica</v>
      </c>
    </row>
    <row r="2482" spans="1:14" x14ac:dyDescent="0.3">
      <c r="A2482" s="43" t="s">
        <v>468</v>
      </c>
      <c r="B2482" s="3">
        <v>45902</v>
      </c>
      <c r="C2482" s="3">
        <v>45902</v>
      </c>
      <c r="D2482" s="43" t="s">
        <v>467</v>
      </c>
      <c r="E2482" s="43" t="s">
        <v>591</v>
      </c>
      <c r="F2482" s="43" t="s">
        <v>592</v>
      </c>
      <c r="G2482">
        <v>540</v>
      </c>
      <c r="H2482">
        <v>540</v>
      </c>
      <c r="I2482" s="43" t="s">
        <v>1282</v>
      </c>
      <c r="J2482" s="43" t="s">
        <v>1503</v>
      </c>
      <c r="K2482" s="43" t="s">
        <v>177</v>
      </c>
      <c r="L2482" s="43" t="str">
        <f>IF(AND(Home!$A$1&gt;=Leave[[#This Row],[Start Time]],Home!$A$1&lt;=Leave[[#This Row],[End Time]]),"Aplica","No Aplica")</f>
        <v>No Aplica</v>
      </c>
      <c r="M2482" s="43" t="str">
        <f>IF(AND(Home!$A$1&gt;=Leave[[#This Row],[Start Time]],Home!$A$1&lt;=Leave[[#This Row],[End Time]]),Home!$A$1,"No Aplica")</f>
        <v>No Aplica</v>
      </c>
      <c r="N2482" s="43" t="str">
        <f>Leave[[#This Row],[User Code (Owning User) (Usuario)]]&amp;Leave[[#This Row],[fecha activa]]</f>
        <v>MIE2024270515865No Aplica</v>
      </c>
    </row>
    <row r="2483" spans="1:14" x14ac:dyDescent="0.3">
      <c r="A2483" s="43" t="s">
        <v>468</v>
      </c>
      <c r="B2483" s="3">
        <v>45901</v>
      </c>
      <c r="C2483" s="3">
        <v>45901</v>
      </c>
      <c r="D2483" s="43" t="s">
        <v>1995</v>
      </c>
      <c r="E2483" s="43" t="s">
        <v>591</v>
      </c>
      <c r="F2483" s="43" t="s">
        <v>592</v>
      </c>
      <c r="G2483">
        <v>60</v>
      </c>
      <c r="H2483">
        <v>60</v>
      </c>
      <c r="I2483" s="43" t="s">
        <v>1282</v>
      </c>
      <c r="J2483" s="43" t="s">
        <v>1503</v>
      </c>
      <c r="K2483" s="43" t="s">
        <v>177</v>
      </c>
      <c r="L2483" s="43" t="str">
        <f>IF(AND(Home!$A$1&gt;=Leave[[#This Row],[Start Time]],Home!$A$1&lt;=Leave[[#This Row],[End Time]]),"Aplica","No Aplica")</f>
        <v>No Aplica</v>
      </c>
      <c r="M2483" s="43" t="str">
        <f>IF(AND(Home!$A$1&gt;=Leave[[#This Row],[Start Time]],Home!$A$1&lt;=Leave[[#This Row],[End Time]]),Home!$A$1,"No Aplica")</f>
        <v>No Aplica</v>
      </c>
      <c r="N2483" s="43" t="str">
        <f>Leave[[#This Row],[User Code (Owning User) (Usuario)]]&amp;Leave[[#This Row],[fecha activa]]</f>
        <v>MIE2024270515865No Aplica</v>
      </c>
    </row>
    <row r="2484" spans="1:14" x14ac:dyDescent="0.3">
      <c r="A2484" s="43" t="s">
        <v>466</v>
      </c>
      <c r="B2484" s="3">
        <v>45903</v>
      </c>
      <c r="C2484" s="3">
        <v>45919</v>
      </c>
      <c r="D2484" s="43" t="s">
        <v>2288</v>
      </c>
      <c r="E2484" s="43" t="s">
        <v>591</v>
      </c>
      <c r="F2484" s="43" t="s">
        <v>592</v>
      </c>
      <c r="G2484">
        <v>7140</v>
      </c>
      <c r="H2484">
        <v>540</v>
      </c>
      <c r="I2484" s="43" t="s">
        <v>1282</v>
      </c>
      <c r="J2484" s="43" t="s">
        <v>1503</v>
      </c>
      <c r="K2484" s="43" t="s">
        <v>177</v>
      </c>
      <c r="L2484" s="43" t="str">
        <f>IF(AND(Home!$A$1&gt;=Leave[[#This Row],[Start Time]],Home!$A$1&lt;=Leave[[#This Row],[End Time]]),"Aplica","No Aplica")</f>
        <v>No Aplica</v>
      </c>
      <c r="M2484" s="43" t="str">
        <f>IF(AND(Home!$A$1&gt;=Leave[[#This Row],[Start Time]],Home!$A$1&lt;=Leave[[#This Row],[End Time]]),Home!$A$1,"No Aplica")</f>
        <v>No Aplica</v>
      </c>
      <c r="N2484" s="43" t="str">
        <f>Leave[[#This Row],[User Code (Owning User) (Usuario)]]&amp;Leave[[#This Row],[fecha activa]]</f>
        <v>MIE2024270515865No Aplica</v>
      </c>
    </row>
    <row r="2485" spans="1:14" x14ac:dyDescent="0.3">
      <c r="A2485" s="43" t="s">
        <v>468</v>
      </c>
      <c r="B2485" s="3">
        <v>45921</v>
      </c>
      <c r="C2485" s="3">
        <v>45921</v>
      </c>
      <c r="D2485" s="43" t="s">
        <v>475</v>
      </c>
      <c r="E2485" s="43" t="s">
        <v>594</v>
      </c>
      <c r="F2485" s="43" t="s">
        <v>597</v>
      </c>
      <c r="G2485">
        <v>480</v>
      </c>
      <c r="H2485">
        <v>480</v>
      </c>
      <c r="I2485" s="43" t="s">
        <v>1280</v>
      </c>
      <c r="J2485" s="43" t="s">
        <v>1034</v>
      </c>
      <c r="K2485" s="43" t="s">
        <v>178</v>
      </c>
      <c r="L2485" s="43" t="str">
        <f>IF(AND(Home!$A$1&gt;=Leave[[#This Row],[Start Time]],Home!$A$1&lt;=Leave[[#This Row],[End Time]]),"Aplica","No Aplica")</f>
        <v>No Aplica</v>
      </c>
      <c r="M2485" s="43" t="str">
        <f>IF(AND(Home!$A$1&gt;=Leave[[#This Row],[Start Time]],Home!$A$1&lt;=Leave[[#This Row],[End Time]]),Home!$A$1,"No Aplica")</f>
        <v>No Aplica</v>
      </c>
      <c r="N2485" s="43" t="str">
        <f>Leave[[#This Row],[User Code (Owning User) (Usuario)]]&amp;Leave[[#This Row],[fecha activa]]</f>
        <v>MIE2024300515939No Aplica</v>
      </c>
    </row>
    <row r="2486" spans="1:14" x14ac:dyDescent="0.3">
      <c r="A2486" s="43" t="s">
        <v>471</v>
      </c>
      <c r="B2486" s="3">
        <v>45920</v>
      </c>
      <c r="C2486" s="3">
        <v>45920</v>
      </c>
      <c r="D2486" s="43" t="s">
        <v>3772</v>
      </c>
      <c r="E2486" s="43" t="s">
        <v>594</v>
      </c>
      <c r="F2486" s="43" t="s">
        <v>597</v>
      </c>
      <c r="G2486">
        <v>300</v>
      </c>
      <c r="H2486">
        <v>300</v>
      </c>
      <c r="I2486" s="43" t="s">
        <v>1280</v>
      </c>
      <c r="J2486" s="43" t="s">
        <v>1034</v>
      </c>
      <c r="K2486" s="43" t="s">
        <v>178</v>
      </c>
      <c r="L2486" s="43" t="str">
        <f>IF(AND(Home!$A$1&gt;=Leave[[#This Row],[Start Time]],Home!$A$1&lt;=Leave[[#This Row],[End Time]]),"Aplica","No Aplica")</f>
        <v>No Aplica</v>
      </c>
      <c r="M2486" s="43" t="str">
        <f>IF(AND(Home!$A$1&gt;=Leave[[#This Row],[Start Time]],Home!$A$1&lt;=Leave[[#This Row],[End Time]]),Home!$A$1,"No Aplica")</f>
        <v>No Aplica</v>
      </c>
      <c r="N2486" s="43" t="str">
        <f>Leave[[#This Row],[User Code (Owning User) (Usuario)]]&amp;Leave[[#This Row],[fecha activa]]</f>
        <v>MIE2024300515939No Aplica</v>
      </c>
    </row>
    <row r="2487" spans="1:14" x14ac:dyDescent="0.3">
      <c r="A2487" s="43" t="s">
        <v>468</v>
      </c>
      <c r="B2487" s="3">
        <v>45917</v>
      </c>
      <c r="C2487" s="3">
        <v>45917</v>
      </c>
      <c r="D2487" s="43" t="s">
        <v>474</v>
      </c>
      <c r="E2487" s="43" t="s">
        <v>594</v>
      </c>
      <c r="F2487" s="43" t="s">
        <v>597</v>
      </c>
      <c r="G2487">
        <v>540</v>
      </c>
      <c r="H2487">
        <v>540</v>
      </c>
      <c r="I2487" s="43" t="s">
        <v>1280</v>
      </c>
      <c r="J2487" s="43" t="s">
        <v>1034</v>
      </c>
      <c r="K2487" s="43" t="s">
        <v>178</v>
      </c>
      <c r="L2487" s="43" t="str">
        <f>IF(AND(Home!$A$1&gt;=Leave[[#This Row],[Start Time]],Home!$A$1&lt;=Leave[[#This Row],[End Time]]),"Aplica","No Aplica")</f>
        <v>No Aplica</v>
      </c>
      <c r="M2487" s="43" t="str">
        <f>IF(AND(Home!$A$1&gt;=Leave[[#This Row],[Start Time]],Home!$A$1&lt;=Leave[[#This Row],[End Time]]),Home!$A$1,"No Aplica")</f>
        <v>No Aplica</v>
      </c>
      <c r="N2487" s="43" t="str">
        <f>Leave[[#This Row],[User Code (Owning User) (Usuario)]]&amp;Leave[[#This Row],[fecha activa]]</f>
        <v>MIE2024300515939No Aplica</v>
      </c>
    </row>
    <row r="2488" spans="1:14" x14ac:dyDescent="0.3">
      <c r="A2488" s="43" t="s">
        <v>471</v>
      </c>
      <c r="B2488" s="3">
        <v>45913</v>
      </c>
      <c r="C2488" s="3">
        <v>45913</v>
      </c>
      <c r="D2488" s="43" t="s">
        <v>3423</v>
      </c>
      <c r="E2488" s="43" t="s">
        <v>594</v>
      </c>
      <c r="F2488" s="43" t="s">
        <v>597</v>
      </c>
      <c r="G2488">
        <v>300</v>
      </c>
      <c r="H2488">
        <v>300</v>
      </c>
      <c r="I2488" s="43" t="s">
        <v>1280</v>
      </c>
      <c r="J2488" s="43" t="s">
        <v>1034</v>
      </c>
      <c r="K2488" s="43" t="s">
        <v>178</v>
      </c>
      <c r="L2488" s="43" t="str">
        <f>IF(AND(Home!$A$1&gt;=Leave[[#This Row],[Start Time]],Home!$A$1&lt;=Leave[[#This Row],[End Time]]),"Aplica","No Aplica")</f>
        <v>No Aplica</v>
      </c>
      <c r="M2488" s="43" t="str">
        <f>IF(AND(Home!$A$1&gt;=Leave[[#This Row],[Start Time]],Home!$A$1&lt;=Leave[[#This Row],[End Time]]),Home!$A$1,"No Aplica")</f>
        <v>No Aplica</v>
      </c>
      <c r="N2488" s="43" t="str">
        <f>Leave[[#This Row],[User Code (Owning User) (Usuario)]]&amp;Leave[[#This Row],[fecha activa]]</f>
        <v>MIE2024300515939No Aplica</v>
      </c>
    </row>
    <row r="2489" spans="1:14" x14ac:dyDescent="0.3">
      <c r="A2489" s="43" t="s">
        <v>477</v>
      </c>
      <c r="B2489" s="3">
        <v>45911</v>
      </c>
      <c r="C2489" s="3">
        <v>45911</v>
      </c>
      <c r="D2489" s="43" t="s">
        <v>215</v>
      </c>
      <c r="E2489" s="43" t="s">
        <v>594</v>
      </c>
      <c r="F2489" s="43" t="s">
        <v>597</v>
      </c>
      <c r="G2489">
        <v>540</v>
      </c>
      <c r="H2489">
        <v>540</v>
      </c>
      <c r="I2489" s="43" t="s">
        <v>1280</v>
      </c>
      <c r="J2489" s="43" t="s">
        <v>1034</v>
      </c>
      <c r="K2489" s="43" t="s">
        <v>178</v>
      </c>
      <c r="L2489" s="43" t="str">
        <f>IF(AND(Home!$A$1&gt;=Leave[[#This Row],[Start Time]],Home!$A$1&lt;=Leave[[#This Row],[End Time]]),"Aplica","No Aplica")</f>
        <v>No Aplica</v>
      </c>
      <c r="M2489" s="43" t="str">
        <f>IF(AND(Home!$A$1&gt;=Leave[[#This Row],[Start Time]],Home!$A$1&lt;=Leave[[#This Row],[End Time]]),Home!$A$1,"No Aplica")</f>
        <v>No Aplica</v>
      </c>
      <c r="N2489" s="43" t="str">
        <f>Leave[[#This Row],[User Code (Owning User) (Usuario)]]&amp;Leave[[#This Row],[fecha activa]]</f>
        <v>MIE2024300515939No Aplica</v>
      </c>
    </row>
    <row r="2490" spans="1:14" x14ac:dyDescent="0.3">
      <c r="A2490" s="43" t="s">
        <v>477</v>
      </c>
      <c r="B2490" s="3">
        <v>45910</v>
      </c>
      <c r="C2490" s="3">
        <v>45910</v>
      </c>
      <c r="D2490" s="43" t="s">
        <v>215</v>
      </c>
      <c r="E2490" s="43" t="s">
        <v>594</v>
      </c>
      <c r="F2490" s="43" t="s">
        <v>597</v>
      </c>
      <c r="G2490">
        <v>540</v>
      </c>
      <c r="H2490">
        <v>540</v>
      </c>
      <c r="I2490" s="43" t="s">
        <v>1280</v>
      </c>
      <c r="J2490" s="43" t="s">
        <v>1034</v>
      </c>
      <c r="K2490" s="43" t="s">
        <v>178</v>
      </c>
      <c r="L2490" s="43" t="str">
        <f>IF(AND(Home!$A$1&gt;=Leave[[#This Row],[Start Time]],Home!$A$1&lt;=Leave[[#This Row],[End Time]]),"Aplica","No Aplica")</f>
        <v>No Aplica</v>
      </c>
      <c r="M2490" s="43" t="str">
        <f>IF(AND(Home!$A$1&gt;=Leave[[#This Row],[Start Time]],Home!$A$1&lt;=Leave[[#This Row],[End Time]]),Home!$A$1,"No Aplica")</f>
        <v>No Aplica</v>
      </c>
      <c r="N2490" s="43" t="str">
        <f>Leave[[#This Row],[User Code (Owning User) (Usuario)]]&amp;Leave[[#This Row],[fecha activa]]</f>
        <v>MIE2024300515939No Aplica</v>
      </c>
    </row>
    <row r="2491" spans="1:14" x14ac:dyDescent="0.3">
      <c r="A2491" s="43" t="s">
        <v>471</v>
      </c>
      <c r="B2491" s="3">
        <v>45909</v>
      </c>
      <c r="C2491" s="3">
        <v>45909</v>
      </c>
      <c r="D2491" s="43" t="s">
        <v>621</v>
      </c>
      <c r="E2491" s="43" t="s">
        <v>594</v>
      </c>
      <c r="F2491" s="43" t="s">
        <v>597</v>
      </c>
      <c r="G2491">
        <v>180</v>
      </c>
      <c r="H2491">
        <v>180</v>
      </c>
      <c r="I2491" s="43" t="s">
        <v>1280</v>
      </c>
      <c r="J2491" s="43" t="s">
        <v>1034</v>
      </c>
      <c r="K2491" s="43" t="s">
        <v>178</v>
      </c>
      <c r="L2491" s="43" t="str">
        <f>IF(AND(Home!$A$1&gt;=Leave[[#This Row],[Start Time]],Home!$A$1&lt;=Leave[[#This Row],[End Time]]),"Aplica","No Aplica")</f>
        <v>No Aplica</v>
      </c>
      <c r="M2491" s="43" t="str">
        <f>IF(AND(Home!$A$1&gt;=Leave[[#This Row],[Start Time]],Home!$A$1&lt;=Leave[[#This Row],[End Time]]),Home!$A$1,"No Aplica")</f>
        <v>No Aplica</v>
      </c>
      <c r="N2491" s="43" t="str">
        <f>Leave[[#This Row],[User Code (Owning User) (Usuario)]]&amp;Leave[[#This Row],[fecha activa]]</f>
        <v>MIE2024300515939No Aplica</v>
      </c>
    </row>
    <row r="2492" spans="1:14" x14ac:dyDescent="0.3">
      <c r="A2492" s="43" t="s">
        <v>468</v>
      </c>
      <c r="B2492" s="3">
        <v>45907</v>
      </c>
      <c r="C2492" s="3">
        <v>45907</v>
      </c>
      <c r="D2492" s="43" t="s">
        <v>475</v>
      </c>
      <c r="E2492" s="43" t="s">
        <v>594</v>
      </c>
      <c r="F2492" s="43" t="s">
        <v>597</v>
      </c>
      <c r="G2492">
        <v>480</v>
      </c>
      <c r="H2492">
        <v>480</v>
      </c>
      <c r="I2492" s="43" t="s">
        <v>1280</v>
      </c>
      <c r="J2492" s="43" t="s">
        <v>1034</v>
      </c>
      <c r="K2492" s="43" t="s">
        <v>178</v>
      </c>
      <c r="L2492" s="43" t="str">
        <f>IF(AND(Home!$A$1&gt;=Leave[[#This Row],[Start Time]],Home!$A$1&lt;=Leave[[#This Row],[End Time]]),"Aplica","No Aplica")</f>
        <v>No Aplica</v>
      </c>
      <c r="M2492" s="43" t="str">
        <f>IF(AND(Home!$A$1&gt;=Leave[[#This Row],[Start Time]],Home!$A$1&lt;=Leave[[#This Row],[End Time]]),Home!$A$1,"No Aplica")</f>
        <v>No Aplica</v>
      </c>
      <c r="N2492" s="43" t="str">
        <f>Leave[[#This Row],[User Code (Owning User) (Usuario)]]&amp;Leave[[#This Row],[fecha activa]]</f>
        <v>MIE2024300515939No Aplica</v>
      </c>
    </row>
    <row r="2493" spans="1:14" x14ac:dyDescent="0.3">
      <c r="A2493" s="43" t="s">
        <v>471</v>
      </c>
      <c r="B2493" s="3">
        <v>45906</v>
      </c>
      <c r="C2493" s="3">
        <v>45906</v>
      </c>
      <c r="D2493" s="43" t="s">
        <v>3043</v>
      </c>
      <c r="E2493" s="43" t="s">
        <v>594</v>
      </c>
      <c r="F2493" s="43" t="s">
        <v>597</v>
      </c>
      <c r="G2493">
        <v>540</v>
      </c>
      <c r="H2493">
        <v>540</v>
      </c>
      <c r="I2493" s="43" t="s">
        <v>1280</v>
      </c>
      <c r="J2493" s="43" t="s">
        <v>1034</v>
      </c>
      <c r="K2493" s="43" t="s">
        <v>178</v>
      </c>
      <c r="L2493" s="43" t="str">
        <f>IF(AND(Home!$A$1&gt;=Leave[[#This Row],[Start Time]],Home!$A$1&lt;=Leave[[#This Row],[End Time]]),"Aplica","No Aplica")</f>
        <v>No Aplica</v>
      </c>
      <c r="M2493" s="43" t="str">
        <f>IF(AND(Home!$A$1&gt;=Leave[[#This Row],[Start Time]],Home!$A$1&lt;=Leave[[#This Row],[End Time]]),Home!$A$1,"No Aplica")</f>
        <v>No Aplica</v>
      </c>
      <c r="N2493" s="43" t="str">
        <f>Leave[[#This Row],[User Code (Owning User) (Usuario)]]&amp;Leave[[#This Row],[fecha activa]]</f>
        <v>MIE2024300515939No Aplica</v>
      </c>
    </row>
    <row r="2494" spans="1:14" x14ac:dyDescent="0.3">
      <c r="A2494" s="43" t="s">
        <v>468</v>
      </c>
      <c r="B2494" s="3">
        <v>45903</v>
      </c>
      <c r="C2494" s="3">
        <v>45903</v>
      </c>
      <c r="D2494" s="43" t="s">
        <v>474</v>
      </c>
      <c r="E2494" s="43" t="s">
        <v>594</v>
      </c>
      <c r="F2494" s="43" t="s">
        <v>597</v>
      </c>
      <c r="G2494">
        <v>540</v>
      </c>
      <c r="H2494">
        <v>540</v>
      </c>
      <c r="I2494" s="43" t="s">
        <v>1280</v>
      </c>
      <c r="J2494" s="43" t="s">
        <v>1034</v>
      </c>
      <c r="K2494" s="43" t="s">
        <v>178</v>
      </c>
      <c r="L2494" s="43" t="str">
        <f>IF(AND(Home!$A$1&gt;=Leave[[#This Row],[Start Time]],Home!$A$1&lt;=Leave[[#This Row],[End Time]]),"Aplica","No Aplica")</f>
        <v>No Aplica</v>
      </c>
      <c r="M2494" s="43" t="str">
        <f>IF(AND(Home!$A$1&gt;=Leave[[#This Row],[Start Time]],Home!$A$1&lt;=Leave[[#This Row],[End Time]]),Home!$A$1,"No Aplica")</f>
        <v>No Aplica</v>
      </c>
      <c r="N2494" s="43" t="str">
        <f>Leave[[#This Row],[User Code (Owning User) (Usuario)]]&amp;Leave[[#This Row],[fecha activa]]</f>
        <v>MIE2024300515939No Aplica</v>
      </c>
    </row>
    <row r="2495" spans="1:14" x14ac:dyDescent="0.3">
      <c r="A2495" s="43" t="s">
        <v>466</v>
      </c>
      <c r="B2495" s="3">
        <v>45912</v>
      </c>
      <c r="C2495" s="3">
        <v>45912</v>
      </c>
      <c r="D2495" s="43" t="s">
        <v>859</v>
      </c>
      <c r="E2495" s="43" t="s">
        <v>718</v>
      </c>
      <c r="F2495" s="43" t="s">
        <v>719</v>
      </c>
      <c r="G2495">
        <v>480</v>
      </c>
      <c r="H2495">
        <v>480</v>
      </c>
      <c r="I2495" s="43" t="s">
        <v>1157</v>
      </c>
      <c r="J2495" s="43" t="s">
        <v>1487</v>
      </c>
      <c r="K2495" s="43" t="s">
        <v>177</v>
      </c>
      <c r="L2495" s="43" t="str">
        <f>IF(AND(Home!$A$1&gt;=Leave[[#This Row],[Start Time]],Home!$A$1&lt;=Leave[[#This Row],[End Time]]),"Aplica","No Aplica")</f>
        <v>No Aplica</v>
      </c>
      <c r="M2495" s="43" t="str">
        <f>IF(AND(Home!$A$1&gt;=Leave[[#This Row],[Start Time]],Home!$A$1&lt;=Leave[[#This Row],[End Time]]),Home!$A$1,"No Aplica")</f>
        <v>No Aplica</v>
      </c>
      <c r="N2495" s="43" t="str">
        <f>Leave[[#This Row],[User Code (Owning User) (Usuario)]]&amp;Leave[[#This Row],[fecha activa]]</f>
        <v>MIE2024240917672No Aplica</v>
      </c>
    </row>
    <row r="2496" spans="1:14" x14ac:dyDescent="0.3">
      <c r="A2496" s="43" t="s">
        <v>468</v>
      </c>
      <c r="B2496" s="3">
        <v>45911</v>
      </c>
      <c r="C2496" s="3">
        <v>45911</v>
      </c>
      <c r="D2496" s="43" t="s">
        <v>467</v>
      </c>
      <c r="E2496" s="43" t="s">
        <v>718</v>
      </c>
      <c r="F2496" s="43" t="s">
        <v>719</v>
      </c>
      <c r="G2496">
        <v>480</v>
      </c>
      <c r="H2496">
        <v>480</v>
      </c>
      <c r="I2496" s="43" t="s">
        <v>1157</v>
      </c>
      <c r="J2496" s="43" t="s">
        <v>1487</v>
      </c>
      <c r="K2496" s="43" t="s">
        <v>177</v>
      </c>
      <c r="L2496" s="43" t="str">
        <f>IF(AND(Home!$A$1&gt;=Leave[[#This Row],[Start Time]],Home!$A$1&lt;=Leave[[#This Row],[End Time]]),"Aplica","No Aplica")</f>
        <v>No Aplica</v>
      </c>
      <c r="M2496" s="43" t="str">
        <f>IF(AND(Home!$A$1&gt;=Leave[[#This Row],[Start Time]],Home!$A$1&lt;=Leave[[#This Row],[End Time]]),Home!$A$1,"No Aplica")</f>
        <v>No Aplica</v>
      </c>
      <c r="N2496" s="43" t="str">
        <f>Leave[[#This Row],[User Code (Owning User) (Usuario)]]&amp;Leave[[#This Row],[fecha activa]]</f>
        <v>MIE2024240917672No Aplica</v>
      </c>
    </row>
    <row r="2497" spans="1:14" x14ac:dyDescent="0.3">
      <c r="A2497" s="43" t="s">
        <v>465</v>
      </c>
      <c r="B2497" s="3">
        <v>45921</v>
      </c>
      <c r="C2497" s="3">
        <v>45921</v>
      </c>
      <c r="D2497" s="43" t="s">
        <v>3303</v>
      </c>
      <c r="E2497" s="43" t="s">
        <v>2758</v>
      </c>
      <c r="F2497" s="43" t="s">
        <v>2760</v>
      </c>
      <c r="G2497">
        <v>540</v>
      </c>
      <c r="H2497">
        <v>540</v>
      </c>
      <c r="I2497" s="43" t="s">
        <v>2759</v>
      </c>
      <c r="J2497" s="43" t="s">
        <v>3663</v>
      </c>
      <c r="K2497" s="43" t="s">
        <v>179</v>
      </c>
      <c r="L2497" s="43" t="str">
        <f>IF(AND(Home!$A$1&gt;=Leave[[#This Row],[Start Time]],Home!$A$1&lt;=Leave[[#This Row],[End Time]]),"Aplica","No Aplica")</f>
        <v>No Aplica</v>
      </c>
      <c r="M2497" s="43" t="str">
        <f>IF(AND(Home!$A$1&gt;=Leave[[#This Row],[Start Time]],Home!$A$1&lt;=Leave[[#This Row],[End Time]]),Home!$A$1,"No Aplica")</f>
        <v>No Aplica</v>
      </c>
      <c r="N2497" s="43" t="str">
        <f>Leave[[#This Row],[User Code (Owning User) (Usuario)]]&amp;Leave[[#This Row],[fecha activa]]</f>
        <v>MIE2025020924270No Aplica</v>
      </c>
    </row>
    <row r="2498" spans="1:14" x14ac:dyDescent="0.3">
      <c r="A2498" s="43" t="s">
        <v>465</v>
      </c>
      <c r="B2498" s="3">
        <v>45916</v>
      </c>
      <c r="C2498" s="3">
        <v>45916</v>
      </c>
      <c r="D2498" s="43" t="s">
        <v>467</v>
      </c>
      <c r="E2498" s="43" t="s">
        <v>2758</v>
      </c>
      <c r="F2498" s="43" t="s">
        <v>2760</v>
      </c>
      <c r="G2498">
        <v>540</v>
      </c>
      <c r="H2498">
        <v>540</v>
      </c>
      <c r="I2498" s="43" t="s">
        <v>2759</v>
      </c>
      <c r="J2498" s="43" t="s">
        <v>3663</v>
      </c>
      <c r="K2498" s="43" t="s">
        <v>179</v>
      </c>
      <c r="L2498" s="43" t="str">
        <f>IF(AND(Home!$A$1&gt;=Leave[[#This Row],[Start Time]],Home!$A$1&lt;=Leave[[#This Row],[End Time]]),"Aplica","No Aplica")</f>
        <v>No Aplica</v>
      </c>
      <c r="M2498" s="43" t="str">
        <f>IF(AND(Home!$A$1&gt;=Leave[[#This Row],[Start Time]],Home!$A$1&lt;=Leave[[#This Row],[End Time]]),Home!$A$1,"No Aplica")</f>
        <v>No Aplica</v>
      </c>
      <c r="N2498" s="43" t="str">
        <f>Leave[[#This Row],[User Code (Owning User) (Usuario)]]&amp;Leave[[#This Row],[fecha activa]]</f>
        <v>MIE2025020924270No Aplica</v>
      </c>
    </row>
    <row r="2499" spans="1:14" x14ac:dyDescent="0.3">
      <c r="A2499" s="43" t="s">
        <v>471</v>
      </c>
      <c r="B2499" s="3">
        <v>45909</v>
      </c>
      <c r="C2499" s="3">
        <v>45909</v>
      </c>
      <c r="D2499" s="43" t="s">
        <v>3304</v>
      </c>
      <c r="E2499" s="43" t="s">
        <v>2758</v>
      </c>
      <c r="F2499" s="43" t="s">
        <v>2760</v>
      </c>
      <c r="G2499">
        <v>540</v>
      </c>
      <c r="H2499">
        <v>540</v>
      </c>
      <c r="I2499" s="43" t="s">
        <v>2759</v>
      </c>
      <c r="J2499" s="43" t="s">
        <v>3663</v>
      </c>
      <c r="K2499" s="43" t="s">
        <v>179</v>
      </c>
      <c r="L2499" s="43" t="str">
        <f>IF(AND(Home!$A$1&gt;=Leave[[#This Row],[Start Time]],Home!$A$1&lt;=Leave[[#This Row],[End Time]]),"Aplica","No Aplica")</f>
        <v>No Aplica</v>
      </c>
      <c r="M2499" s="43" t="str">
        <f>IF(AND(Home!$A$1&gt;=Leave[[#This Row],[Start Time]],Home!$A$1&lt;=Leave[[#This Row],[End Time]]),Home!$A$1,"No Aplica")</f>
        <v>No Aplica</v>
      </c>
      <c r="N2499" s="43" t="str">
        <f>Leave[[#This Row],[User Code (Owning User) (Usuario)]]&amp;Leave[[#This Row],[fecha activa]]</f>
        <v>MIE2025020924270No Aplica</v>
      </c>
    </row>
    <row r="2500" spans="1:14" x14ac:dyDescent="0.3">
      <c r="A2500" s="43" t="s">
        <v>471</v>
      </c>
      <c r="B2500" s="3">
        <v>45909</v>
      </c>
      <c r="C2500" s="3">
        <v>45909</v>
      </c>
      <c r="D2500" s="43" t="s">
        <v>3304</v>
      </c>
      <c r="E2500" s="43" t="s">
        <v>2758</v>
      </c>
      <c r="F2500" s="43" t="s">
        <v>2760</v>
      </c>
      <c r="G2500">
        <v>540</v>
      </c>
      <c r="H2500">
        <v>540</v>
      </c>
      <c r="I2500" s="43" t="s">
        <v>2759</v>
      </c>
      <c r="J2500" s="43" t="s">
        <v>3663</v>
      </c>
      <c r="K2500" s="43" t="s">
        <v>179</v>
      </c>
      <c r="L2500" s="43" t="str">
        <f>IF(AND(Home!$A$1&gt;=Leave[[#This Row],[Start Time]],Home!$A$1&lt;=Leave[[#This Row],[End Time]]),"Aplica","No Aplica")</f>
        <v>No Aplica</v>
      </c>
      <c r="M2500" s="43" t="str">
        <f>IF(AND(Home!$A$1&gt;=Leave[[#This Row],[Start Time]],Home!$A$1&lt;=Leave[[#This Row],[End Time]]),Home!$A$1,"No Aplica")</f>
        <v>No Aplica</v>
      </c>
      <c r="N2500" s="43" t="str">
        <f>Leave[[#This Row],[User Code (Owning User) (Usuario)]]&amp;Leave[[#This Row],[fecha activa]]</f>
        <v>MIE2025020924270No Aplica</v>
      </c>
    </row>
    <row r="2501" spans="1:14" x14ac:dyDescent="0.3">
      <c r="A2501" s="43" t="s">
        <v>471</v>
      </c>
      <c r="B2501" s="3">
        <v>45904</v>
      </c>
      <c r="C2501" s="3">
        <v>45904</v>
      </c>
      <c r="D2501" s="43" t="s">
        <v>2951</v>
      </c>
      <c r="E2501" s="43" t="s">
        <v>2758</v>
      </c>
      <c r="F2501" s="43" t="s">
        <v>2760</v>
      </c>
      <c r="G2501">
        <v>540</v>
      </c>
      <c r="H2501">
        <v>540</v>
      </c>
      <c r="I2501" s="43" t="s">
        <v>2759</v>
      </c>
      <c r="J2501" s="43" t="s">
        <v>3663</v>
      </c>
      <c r="K2501" s="43" t="s">
        <v>179</v>
      </c>
      <c r="L2501" s="43" t="str">
        <f>IF(AND(Home!$A$1&gt;=Leave[[#This Row],[Start Time]],Home!$A$1&lt;=Leave[[#This Row],[End Time]]),"Aplica","No Aplica")</f>
        <v>No Aplica</v>
      </c>
      <c r="M2501" s="43" t="str">
        <f>IF(AND(Home!$A$1&gt;=Leave[[#This Row],[Start Time]],Home!$A$1&lt;=Leave[[#This Row],[End Time]]),Home!$A$1,"No Aplica")</f>
        <v>No Aplica</v>
      </c>
      <c r="N2501" s="43" t="str">
        <f>Leave[[#This Row],[User Code (Owning User) (Usuario)]]&amp;Leave[[#This Row],[fecha activa]]</f>
        <v>MIE2025020924270No Aplica</v>
      </c>
    </row>
    <row r="2502" spans="1:14" x14ac:dyDescent="0.3">
      <c r="A2502" s="43" t="s">
        <v>471</v>
      </c>
      <c r="B2502" s="3">
        <v>45903</v>
      </c>
      <c r="C2502" s="3">
        <v>45903</v>
      </c>
      <c r="D2502" s="43" t="s">
        <v>2829</v>
      </c>
      <c r="E2502" s="43" t="s">
        <v>2758</v>
      </c>
      <c r="F2502" s="43" t="s">
        <v>2760</v>
      </c>
      <c r="G2502">
        <v>360</v>
      </c>
      <c r="H2502">
        <v>360</v>
      </c>
      <c r="I2502" s="43" t="s">
        <v>2759</v>
      </c>
      <c r="J2502" s="43" t="s">
        <v>3663</v>
      </c>
      <c r="K2502" s="43" t="s">
        <v>179</v>
      </c>
      <c r="L2502" s="43" t="str">
        <f>IF(AND(Home!$A$1&gt;=Leave[[#This Row],[Start Time]],Home!$A$1&lt;=Leave[[#This Row],[End Time]]),"Aplica","No Aplica")</f>
        <v>No Aplica</v>
      </c>
      <c r="M2502" s="43" t="str">
        <f>IF(AND(Home!$A$1&gt;=Leave[[#This Row],[Start Time]],Home!$A$1&lt;=Leave[[#This Row],[End Time]]),Home!$A$1,"No Aplica")</f>
        <v>No Aplica</v>
      </c>
      <c r="N2502" s="43" t="str">
        <f>Leave[[#This Row],[User Code (Owning User) (Usuario)]]&amp;Leave[[#This Row],[fecha activa]]</f>
        <v>MIE2025020924270No Aplica</v>
      </c>
    </row>
    <row r="2503" spans="1:14" x14ac:dyDescent="0.3">
      <c r="A2503" s="43" t="s">
        <v>468</v>
      </c>
      <c r="B2503" s="3">
        <v>45924</v>
      </c>
      <c r="C2503" s="3">
        <v>45924</v>
      </c>
      <c r="D2503" s="43" t="s">
        <v>475</v>
      </c>
      <c r="E2503" s="43" t="s">
        <v>817</v>
      </c>
      <c r="F2503" s="43" t="s">
        <v>818</v>
      </c>
      <c r="G2503">
        <v>1380</v>
      </c>
      <c r="H2503">
        <v>540</v>
      </c>
      <c r="I2503" s="43" t="s">
        <v>1072</v>
      </c>
      <c r="J2503" s="43" t="s">
        <v>974</v>
      </c>
      <c r="K2503" s="43" t="s">
        <v>177</v>
      </c>
      <c r="L2503" s="43" t="str">
        <f>IF(AND(Home!$A$1&gt;=Leave[[#This Row],[Start Time]],Home!$A$1&lt;=Leave[[#This Row],[End Time]]),"Aplica","No Aplica")</f>
        <v>No Aplica</v>
      </c>
      <c r="M2503" s="43" t="str">
        <f>IF(AND(Home!$A$1&gt;=Leave[[#This Row],[Start Time]],Home!$A$1&lt;=Leave[[#This Row],[End Time]]),Home!$A$1,"No Aplica")</f>
        <v>No Aplica</v>
      </c>
      <c r="N2503" s="43" t="str">
        <f>Leave[[#This Row],[User Code (Owning User) (Usuario)]]&amp;Leave[[#This Row],[fecha activa]]</f>
        <v>MIE2024261118431No Aplica</v>
      </c>
    </row>
    <row r="2504" spans="1:14" x14ac:dyDescent="0.3">
      <c r="A2504" s="43" t="s">
        <v>468</v>
      </c>
      <c r="B2504" s="3">
        <v>45915</v>
      </c>
      <c r="C2504" s="3">
        <v>45915</v>
      </c>
      <c r="D2504" s="43" t="s">
        <v>475</v>
      </c>
      <c r="E2504" s="43" t="s">
        <v>817</v>
      </c>
      <c r="F2504" s="43" t="s">
        <v>818</v>
      </c>
      <c r="G2504">
        <v>1380</v>
      </c>
      <c r="H2504">
        <v>540</v>
      </c>
      <c r="I2504" s="43" t="s">
        <v>1072</v>
      </c>
      <c r="J2504" s="43" t="s">
        <v>974</v>
      </c>
      <c r="K2504" s="43" t="s">
        <v>177</v>
      </c>
      <c r="L2504" s="43" t="str">
        <f>IF(AND(Home!$A$1&gt;=Leave[[#This Row],[Start Time]],Home!$A$1&lt;=Leave[[#This Row],[End Time]]),"Aplica","No Aplica")</f>
        <v>No Aplica</v>
      </c>
      <c r="M2504" s="43" t="str">
        <f>IF(AND(Home!$A$1&gt;=Leave[[#This Row],[Start Time]],Home!$A$1&lt;=Leave[[#This Row],[End Time]]),Home!$A$1,"No Aplica")</f>
        <v>No Aplica</v>
      </c>
      <c r="N2504" s="43" t="str">
        <f>Leave[[#This Row],[User Code (Owning User) (Usuario)]]&amp;Leave[[#This Row],[fecha activa]]</f>
        <v>MIE2024261118431No Aplica</v>
      </c>
    </row>
    <row r="2505" spans="1:14" x14ac:dyDescent="0.3">
      <c r="A2505" s="43" t="s">
        <v>468</v>
      </c>
      <c r="B2505" s="3">
        <v>45909</v>
      </c>
      <c r="C2505" s="3">
        <v>45909</v>
      </c>
      <c r="D2505" s="43" t="s">
        <v>469</v>
      </c>
      <c r="E2505" s="43" t="s">
        <v>817</v>
      </c>
      <c r="F2505" s="43" t="s">
        <v>818</v>
      </c>
      <c r="G2505">
        <v>1380</v>
      </c>
      <c r="H2505">
        <v>540</v>
      </c>
      <c r="I2505" s="43" t="s">
        <v>1072</v>
      </c>
      <c r="J2505" s="43" t="s">
        <v>974</v>
      </c>
      <c r="K2505" s="43" t="s">
        <v>177</v>
      </c>
      <c r="L2505" s="43" t="str">
        <f>IF(AND(Home!$A$1&gt;=Leave[[#This Row],[Start Time]],Home!$A$1&lt;=Leave[[#This Row],[End Time]]),"Aplica","No Aplica")</f>
        <v>No Aplica</v>
      </c>
      <c r="M2505" s="43" t="str">
        <f>IF(AND(Home!$A$1&gt;=Leave[[#This Row],[Start Time]],Home!$A$1&lt;=Leave[[#This Row],[End Time]]),Home!$A$1,"No Aplica")</f>
        <v>No Aplica</v>
      </c>
      <c r="N2505" s="43" t="str">
        <f>Leave[[#This Row],[User Code (Owning User) (Usuario)]]&amp;Leave[[#This Row],[fecha activa]]</f>
        <v>MIE2024261118431No Aplica</v>
      </c>
    </row>
    <row r="2506" spans="1:14" x14ac:dyDescent="0.3">
      <c r="A2506" s="43" t="s">
        <v>468</v>
      </c>
      <c r="B2506" s="3">
        <v>45904</v>
      </c>
      <c r="C2506" s="3">
        <v>45904</v>
      </c>
      <c r="D2506" s="43" t="s">
        <v>1545</v>
      </c>
      <c r="E2506" s="43" t="s">
        <v>817</v>
      </c>
      <c r="F2506" s="43" t="s">
        <v>818</v>
      </c>
      <c r="G2506">
        <v>1380</v>
      </c>
      <c r="H2506">
        <v>540</v>
      </c>
      <c r="I2506" s="43" t="s">
        <v>1072</v>
      </c>
      <c r="J2506" s="43" t="s">
        <v>974</v>
      </c>
      <c r="K2506" s="43" t="s">
        <v>177</v>
      </c>
      <c r="L2506" s="43" t="str">
        <f>IF(AND(Home!$A$1&gt;=Leave[[#This Row],[Start Time]],Home!$A$1&lt;=Leave[[#This Row],[End Time]]),"Aplica","No Aplica")</f>
        <v>No Aplica</v>
      </c>
      <c r="M2506" s="43" t="str">
        <f>IF(AND(Home!$A$1&gt;=Leave[[#This Row],[Start Time]],Home!$A$1&lt;=Leave[[#This Row],[End Time]]),Home!$A$1,"No Aplica")</f>
        <v>No Aplica</v>
      </c>
      <c r="N2506" s="43" t="str">
        <f>Leave[[#This Row],[User Code (Owning User) (Usuario)]]&amp;Leave[[#This Row],[fecha activa]]</f>
        <v>MIE2024261118431No Aplica</v>
      </c>
    </row>
    <row r="2507" spans="1:14" x14ac:dyDescent="0.3">
      <c r="A2507" s="43" t="s">
        <v>601</v>
      </c>
      <c r="B2507" s="3">
        <v>45922</v>
      </c>
      <c r="C2507" s="3">
        <v>45922</v>
      </c>
      <c r="D2507" s="43" t="s">
        <v>2290</v>
      </c>
      <c r="E2507" s="43" t="s">
        <v>2526</v>
      </c>
      <c r="F2507" s="43" t="s">
        <v>2528</v>
      </c>
      <c r="G2507">
        <v>60</v>
      </c>
      <c r="H2507">
        <v>60</v>
      </c>
      <c r="I2507" s="43" t="s">
        <v>2527</v>
      </c>
      <c r="J2507" s="43" t="s">
        <v>1043</v>
      </c>
      <c r="K2507" s="43" t="s">
        <v>177</v>
      </c>
      <c r="L2507" s="43" t="str">
        <f>IF(AND(Home!$A$1&gt;=Leave[[#This Row],[Start Time]],Home!$A$1&lt;=Leave[[#This Row],[End Time]]),"Aplica","No Aplica")</f>
        <v>Aplica</v>
      </c>
      <c r="M2507" s="43">
        <f>IF(AND(Home!$A$1&gt;=Leave[[#This Row],[Start Time]],Home!$A$1&lt;=Leave[[#This Row],[End Time]]),Home!$A$1,"No Aplica")</f>
        <v>45922</v>
      </c>
      <c r="N2507" s="43" t="str">
        <f>Leave[[#This Row],[User Code (Owning User) (Usuario)]]&amp;Leave[[#This Row],[fecha activa]]</f>
        <v>MIE202526082419745922</v>
      </c>
    </row>
    <row r="2508" spans="1:14" x14ac:dyDescent="0.3">
      <c r="A2508" s="43" t="s">
        <v>601</v>
      </c>
      <c r="B2508" s="3">
        <v>45926</v>
      </c>
      <c r="C2508" s="3">
        <v>45926</v>
      </c>
      <c r="D2508" s="43" t="s">
        <v>2290</v>
      </c>
      <c r="E2508" s="43" t="s">
        <v>2526</v>
      </c>
      <c r="F2508" s="43" t="s">
        <v>2528</v>
      </c>
      <c r="G2508">
        <v>60</v>
      </c>
      <c r="H2508">
        <v>60</v>
      </c>
      <c r="I2508" s="43" t="s">
        <v>2527</v>
      </c>
      <c r="J2508" s="43" t="s">
        <v>1043</v>
      </c>
      <c r="K2508" s="43" t="s">
        <v>177</v>
      </c>
      <c r="L2508" s="43" t="str">
        <f>IF(AND(Home!$A$1&gt;=Leave[[#This Row],[Start Time]],Home!$A$1&lt;=Leave[[#This Row],[End Time]]),"Aplica","No Aplica")</f>
        <v>No Aplica</v>
      </c>
      <c r="M2508" s="43" t="str">
        <f>IF(AND(Home!$A$1&gt;=Leave[[#This Row],[Start Time]],Home!$A$1&lt;=Leave[[#This Row],[End Time]]),Home!$A$1,"No Aplica")</f>
        <v>No Aplica</v>
      </c>
      <c r="N2508" s="43" t="str">
        <f>Leave[[#This Row],[User Code (Owning User) (Usuario)]]&amp;Leave[[#This Row],[fecha activa]]</f>
        <v>MIE2025260824197No Aplica</v>
      </c>
    </row>
    <row r="2509" spans="1:14" x14ac:dyDescent="0.3">
      <c r="A2509" s="43" t="s">
        <v>601</v>
      </c>
      <c r="B2509" s="3">
        <v>45925</v>
      </c>
      <c r="C2509" s="3">
        <v>45925</v>
      </c>
      <c r="D2509" s="43" t="s">
        <v>2290</v>
      </c>
      <c r="E2509" s="43" t="s">
        <v>2526</v>
      </c>
      <c r="F2509" s="43" t="s">
        <v>2528</v>
      </c>
      <c r="G2509">
        <v>60</v>
      </c>
      <c r="H2509">
        <v>60</v>
      </c>
      <c r="I2509" s="43" t="s">
        <v>2527</v>
      </c>
      <c r="J2509" s="43" t="s">
        <v>1043</v>
      </c>
      <c r="K2509" s="43" t="s">
        <v>177</v>
      </c>
      <c r="L2509" s="43" t="str">
        <f>IF(AND(Home!$A$1&gt;=Leave[[#This Row],[Start Time]],Home!$A$1&lt;=Leave[[#This Row],[End Time]]),"Aplica","No Aplica")</f>
        <v>No Aplica</v>
      </c>
      <c r="M2509" s="43" t="str">
        <f>IF(AND(Home!$A$1&gt;=Leave[[#This Row],[Start Time]],Home!$A$1&lt;=Leave[[#This Row],[End Time]]),Home!$A$1,"No Aplica")</f>
        <v>No Aplica</v>
      </c>
      <c r="N2509" s="43" t="str">
        <f>Leave[[#This Row],[User Code (Owning User) (Usuario)]]&amp;Leave[[#This Row],[fecha activa]]</f>
        <v>MIE2025260824197No Aplica</v>
      </c>
    </row>
    <row r="2510" spans="1:14" x14ac:dyDescent="0.3">
      <c r="A2510" s="43" t="s">
        <v>465</v>
      </c>
      <c r="B2510" s="3">
        <v>45924</v>
      </c>
      <c r="C2510" s="3">
        <v>45924</v>
      </c>
      <c r="D2510" s="43" t="s">
        <v>2290</v>
      </c>
      <c r="E2510" s="43" t="s">
        <v>2526</v>
      </c>
      <c r="F2510" s="43" t="s">
        <v>2528</v>
      </c>
      <c r="G2510">
        <v>540</v>
      </c>
      <c r="H2510">
        <v>540</v>
      </c>
      <c r="I2510" s="43" t="s">
        <v>2527</v>
      </c>
      <c r="J2510" s="43" t="s">
        <v>1043</v>
      </c>
      <c r="K2510" s="43" t="s">
        <v>177</v>
      </c>
      <c r="L2510" s="43" t="str">
        <f>IF(AND(Home!$A$1&gt;=Leave[[#This Row],[Start Time]],Home!$A$1&lt;=Leave[[#This Row],[End Time]]),"Aplica","No Aplica")</f>
        <v>No Aplica</v>
      </c>
      <c r="M2510" s="43" t="str">
        <f>IF(AND(Home!$A$1&gt;=Leave[[#This Row],[Start Time]],Home!$A$1&lt;=Leave[[#This Row],[End Time]]),Home!$A$1,"No Aplica")</f>
        <v>No Aplica</v>
      </c>
      <c r="N2510" s="43" t="str">
        <f>Leave[[#This Row],[User Code (Owning User) (Usuario)]]&amp;Leave[[#This Row],[fecha activa]]</f>
        <v>MIE2025260824197No Aplica</v>
      </c>
    </row>
    <row r="2511" spans="1:14" x14ac:dyDescent="0.3">
      <c r="A2511" s="43" t="s">
        <v>601</v>
      </c>
      <c r="B2511" s="3">
        <v>45923</v>
      </c>
      <c r="C2511" s="3">
        <v>45923</v>
      </c>
      <c r="D2511" s="43" t="s">
        <v>2290</v>
      </c>
      <c r="E2511" s="43" t="s">
        <v>2526</v>
      </c>
      <c r="F2511" s="43" t="s">
        <v>2528</v>
      </c>
      <c r="G2511">
        <v>60</v>
      </c>
      <c r="H2511">
        <v>60</v>
      </c>
      <c r="I2511" s="43" t="s">
        <v>2527</v>
      </c>
      <c r="J2511" s="43" t="s">
        <v>1043</v>
      </c>
      <c r="K2511" s="43" t="s">
        <v>177</v>
      </c>
      <c r="L2511" s="43" t="str">
        <f>IF(AND(Home!$A$1&gt;=Leave[[#This Row],[Start Time]],Home!$A$1&lt;=Leave[[#This Row],[End Time]]),"Aplica","No Aplica")</f>
        <v>No Aplica</v>
      </c>
      <c r="M2511" s="43" t="str">
        <f>IF(AND(Home!$A$1&gt;=Leave[[#This Row],[Start Time]],Home!$A$1&lt;=Leave[[#This Row],[End Time]]),Home!$A$1,"No Aplica")</f>
        <v>No Aplica</v>
      </c>
      <c r="N2511" s="43" t="str">
        <f>Leave[[#This Row],[User Code (Owning User) (Usuario)]]&amp;Leave[[#This Row],[fecha activa]]</f>
        <v>MIE2025260824197No Aplica</v>
      </c>
    </row>
    <row r="2512" spans="1:14" x14ac:dyDescent="0.3">
      <c r="A2512" s="43" t="s">
        <v>601</v>
      </c>
      <c r="B2512" s="3">
        <v>45922</v>
      </c>
      <c r="C2512" s="3">
        <v>45922</v>
      </c>
      <c r="D2512" s="43" t="s">
        <v>2290</v>
      </c>
      <c r="E2512" s="43" t="s">
        <v>2526</v>
      </c>
      <c r="F2512" s="43" t="s">
        <v>2528</v>
      </c>
      <c r="G2512">
        <v>540</v>
      </c>
      <c r="H2512">
        <v>540</v>
      </c>
      <c r="I2512" s="43" t="s">
        <v>2527</v>
      </c>
      <c r="J2512" s="43" t="s">
        <v>1043</v>
      </c>
      <c r="K2512" s="43" t="s">
        <v>177</v>
      </c>
      <c r="L2512" s="43" t="str">
        <f>IF(AND(Home!$A$1&gt;=Leave[[#This Row],[Start Time]],Home!$A$1&lt;=Leave[[#This Row],[End Time]]),"Aplica","No Aplica")</f>
        <v>Aplica</v>
      </c>
      <c r="M2512" s="43">
        <f>IF(AND(Home!$A$1&gt;=Leave[[#This Row],[Start Time]],Home!$A$1&lt;=Leave[[#This Row],[End Time]]),Home!$A$1,"No Aplica")</f>
        <v>45922</v>
      </c>
      <c r="N2512" s="43" t="str">
        <f>Leave[[#This Row],[User Code (Owning User) (Usuario)]]&amp;Leave[[#This Row],[fecha activa]]</f>
        <v>MIE202526082419745922</v>
      </c>
    </row>
    <row r="2513" spans="1:14" x14ac:dyDescent="0.3">
      <c r="A2513" s="43" t="s">
        <v>601</v>
      </c>
      <c r="B2513" s="3">
        <v>45916</v>
      </c>
      <c r="C2513" s="3">
        <v>45916</v>
      </c>
      <c r="D2513" s="43" t="s">
        <v>474</v>
      </c>
      <c r="E2513" s="43" t="s">
        <v>2526</v>
      </c>
      <c r="F2513" s="43" t="s">
        <v>2528</v>
      </c>
      <c r="G2513">
        <v>480</v>
      </c>
      <c r="H2513">
        <v>480</v>
      </c>
      <c r="I2513" s="43" t="s">
        <v>2527</v>
      </c>
      <c r="J2513" s="43" t="s">
        <v>1043</v>
      </c>
      <c r="K2513" s="43" t="s">
        <v>177</v>
      </c>
      <c r="L2513" s="43" t="str">
        <f>IF(AND(Home!$A$1&gt;=Leave[[#This Row],[Start Time]],Home!$A$1&lt;=Leave[[#This Row],[End Time]]),"Aplica","No Aplica")</f>
        <v>No Aplica</v>
      </c>
      <c r="M2513" s="43" t="str">
        <f>IF(AND(Home!$A$1&gt;=Leave[[#This Row],[Start Time]],Home!$A$1&lt;=Leave[[#This Row],[End Time]]),Home!$A$1,"No Aplica")</f>
        <v>No Aplica</v>
      </c>
      <c r="N2513" s="43" t="str">
        <f>Leave[[#This Row],[User Code (Owning User) (Usuario)]]&amp;Leave[[#This Row],[fecha activa]]</f>
        <v>MIE2025260824197No Aplica</v>
      </c>
    </row>
    <row r="2514" spans="1:14" x14ac:dyDescent="0.3">
      <c r="A2514" s="43" t="s">
        <v>601</v>
      </c>
      <c r="B2514" s="3">
        <v>45919</v>
      </c>
      <c r="C2514" s="3">
        <v>45919</v>
      </c>
      <c r="D2514" s="43" t="s">
        <v>2290</v>
      </c>
      <c r="E2514" s="43" t="s">
        <v>2526</v>
      </c>
      <c r="F2514" s="43" t="s">
        <v>2528</v>
      </c>
      <c r="G2514">
        <v>60</v>
      </c>
      <c r="H2514">
        <v>60</v>
      </c>
      <c r="I2514" s="43" t="s">
        <v>2527</v>
      </c>
      <c r="J2514" s="43" t="s">
        <v>1043</v>
      </c>
      <c r="K2514" s="43" t="s">
        <v>177</v>
      </c>
      <c r="L2514" s="43" t="str">
        <f>IF(AND(Home!$A$1&gt;=Leave[[#This Row],[Start Time]],Home!$A$1&lt;=Leave[[#This Row],[End Time]]),"Aplica","No Aplica")</f>
        <v>No Aplica</v>
      </c>
      <c r="M2514" s="43" t="str">
        <f>IF(AND(Home!$A$1&gt;=Leave[[#This Row],[Start Time]],Home!$A$1&lt;=Leave[[#This Row],[End Time]]),Home!$A$1,"No Aplica")</f>
        <v>No Aplica</v>
      </c>
      <c r="N2514" s="43" t="str">
        <f>Leave[[#This Row],[User Code (Owning User) (Usuario)]]&amp;Leave[[#This Row],[fecha activa]]</f>
        <v>MIE2025260824197No Aplica</v>
      </c>
    </row>
    <row r="2515" spans="1:14" x14ac:dyDescent="0.3">
      <c r="A2515" s="43" t="s">
        <v>601</v>
      </c>
      <c r="B2515" s="3">
        <v>45918</v>
      </c>
      <c r="C2515" s="3">
        <v>45918</v>
      </c>
      <c r="D2515" s="43" t="s">
        <v>2290</v>
      </c>
      <c r="E2515" s="43" t="s">
        <v>2526</v>
      </c>
      <c r="F2515" s="43" t="s">
        <v>2528</v>
      </c>
      <c r="G2515">
        <v>60</v>
      </c>
      <c r="H2515">
        <v>60</v>
      </c>
      <c r="I2515" s="43" t="s">
        <v>2527</v>
      </c>
      <c r="J2515" s="43" t="s">
        <v>1043</v>
      </c>
      <c r="K2515" s="43" t="s">
        <v>177</v>
      </c>
      <c r="L2515" s="43" t="str">
        <f>IF(AND(Home!$A$1&gt;=Leave[[#This Row],[Start Time]],Home!$A$1&lt;=Leave[[#This Row],[End Time]]),"Aplica","No Aplica")</f>
        <v>No Aplica</v>
      </c>
      <c r="M2515" s="43" t="str">
        <f>IF(AND(Home!$A$1&gt;=Leave[[#This Row],[Start Time]],Home!$A$1&lt;=Leave[[#This Row],[End Time]]),Home!$A$1,"No Aplica")</f>
        <v>No Aplica</v>
      </c>
      <c r="N2515" s="43" t="str">
        <f>Leave[[#This Row],[User Code (Owning User) (Usuario)]]&amp;Leave[[#This Row],[fecha activa]]</f>
        <v>MIE2025260824197No Aplica</v>
      </c>
    </row>
    <row r="2516" spans="1:14" x14ac:dyDescent="0.3">
      <c r="A2516" s="43" t="s">
        <v>465</v>
      </c>
      <c r="B2516" s="3">
        <v>45917</v>
      </c>
      <c r="C2516" s="3">
        <v>45917</v>
      </c>
      <c r="D2516" s="43" t="s">
        <v>474</v>
      </c>
      <c r="E2516" s="43" t="s">
        <v>2526</v>
      </c>
      <c r="F2516" s="43" t="s">
        <v>2528</v>
      </c>
      <c r="G2516">
        <v>540</v>
      </c>
      <c r="H2516">
        <v>540</v>
      </c>
      <c r="I2516" s="43" t="s">
        <v>2527</v>
      </c>
      <c r="J2516" s="43" t="s">
        <v>1043</v>
      </c>
      <c r="K2516" s="43" t="s">
        <v>177</v>
      </c>
      <c r="L2516" s="43" t="str">
        <f>IF(AND(Home!$A$1&gt;=Leave[[#This Row],[Start Time]],Home!$A$1&lt;=Leave[[#This Row],[End Time]]),"Aplica","No Aplica")</f>
        <v>No Aplica</v>
      </c>
      <c r="M2516" s="43" t="str">
        <f>IF(AND(Home!$A$1&gt;=Leave[[#This Row],[Start Time]],Home!$A$1&lt;=Leave[[#This Row],[End Time]]),Home!$A$1,"No Aplica")</f>
        <v>No Aplica</v>
      </c>
      <c r="N2516" s="43" t="str">
        <f>Leave[[#This Row],[User Code (Owning User) (Usuario)]]&amp;Leave[[#This Row],[fecha activa]]</f>
        <v>MIE2025260824197No Aplica</v>
      </c>
    </row>
    <row r="2517" spans="1:14" x14ac:dyDescent="0.3">
      <c r="A2517" s="43" t="s">
        <v>601</v>
      </c>
      <c r="B2517" s="3">
        <v>45916</v>
      </c>
      <c r="C2517" s="3">
        <v>45916</v>
      </c>
      <c r="D2517" s="43" t="s">
        <v>2290</v>
      </c>
      <c r="E2517" s="43" t="s">
        <v>2526</v>
      </c>
      <c r="F2517" s="43" t="s">
        <v>2528</v>
      </c>
      <c r="G2517">
        <v>60</v>
      </c>
      <c r="H2517">
        <v>60</v>
      </c>
      <c r="I2517" s="43" t="s">
        <v>2527</v>
      </c>
      <c r="J2517" s="43" t="s">
        <v>1043</v>
      </c>
      <c r="K2517" s="43" t="s">
        <v>177</v>
      </c>
      <c r="L2517" s="43" t="str">
        <f>IF(AND(Home!$A$1&gt;=Leave[[#This Row],[Start Time]],Home!$A$1&lt;=Leave[[#This Row],[End Time]]),"Aplica","No Aplica")</f>
        <v>No Aplica</v>
      </c>
      <c r="M2517" s="43" t="str">
        <f>IF(AND(Home!$A$1&gt;=Leave[[#This Row],[Start Time]],Home!$A$1&lt;=Leave[[#This Row],[End Time]]),Home!$A$1,"No Aplica")</f>
        <v>No Aplica</v>
      </c>
      <c r="N2517" s="43" t="str">
        <f>Leave[[#This Row],[User Code (Owning User) (Usuario)]]&amp;Leave[[#This Row],[fecha activa]]</f>
        <v>MIE2025260824197No Aplica</v>
      </c>
    </row>
    <row r="2518" spans="1:14" x14ac:dyDescent="0.3">
      <c r="A2518" s="43" t="s">
        <v>601</v>
      </c>
      <c r="B2518" s="3">
        <v>45915</v>
      </c>
      <c r="C2518" s="3">
        <v>45915</v>
      </c>
      <c r="D2518" s="43" t="s">
        <v>2290</v>
      </c>
      <c r="E2518" s="43" t="s">
        <v>2526</v>
      </c>
      <c r="F2518" s="43" t="s">
        <v>2528</v>
      </c>
      <c r="G2518">
        <v>60</v>
      </c>
      <c r="H2518">
        <v>60</v>
      </c>
      <c r="I2518" s="43" t="s">
        <v>2527</v>
      </c>
      <c r="J2518" s="43" t="s">
        <v>1043</v>
      </c>
      <c r="K2518" s="43" t="s">
        <v>177</v>
      </c>
      <c r="L2518" s="43" t="str">
        <f>IF(AND(Home!$A$1&gt;=Leave[[#This Row],[Start Time]],Home!$A$1&lt;=Leave[[#This Row],[End Time]]),"Aplica","No Aplica")</f>
        <v>No Aplica</v>
      </c>
      <c r="M2518" s="43" t="str">
        <f>IF(AND(Home!$A$1&gt;=Leave[[#This Row],[Start Time]],Home!$A$1&lt;=Leave[[#This Row],[End Time]]),Home!$A$1,"No Aplica")</f>
        <v>No Aplica</v>
      </c>
      <c r="N2518" s="43" t="str">
        <f>Leave[[#This Row],[User Code (Owning User) (Usuario)]]&amp;Leave[[#This Row],[fecha activa]]</f>
        <v>MIE2025260824197No Aplica</v>
      </c>
    </row>
    <row r="2519" spans="1:14" x14ac:dyDescent="0.3">
      <c r="A2519" s="43" t="s">
        <v>601</v>
      </c>
      <c r="B2519" s="3">
        <v>45905</v>
      </c>
      <c r="C2519" s="3">
        <v>45905</v>
      </c>
      <c r="D2519" s="43" t="s">
        <v>2290</v>
      </c>
      <c r="E2519" s="43" t="s">
        <v>2526</v>
      </c>
      <c r="F2519" s="43" t="s">
        <v>2528</v>
      </c>
      <c r="G2519">
        <v>60</v>
      </c>
      <c r="H2519">
        <v>60</v>
      </c>
      <c r="I2519" s="43" t="s">
        <v>2527</v>
      </c>
      <c r="J2519" s="43" t="s">
        <v>1043</v>
      </c>
      <c r="K2519" s="43" t="s">
        <v>177</v>
      </c>
      <c r="L2519" s="43" t="str">
        <f>IF(AND(Home!$A$1&gt;=Leave[[#This Row],[Start Time]],Home!$A$1&lt;=Leave[[#This Row],[End Time]]),"Aplica","No Aplica")</f>
        <v>No Aplica</v>
      </c>
      <c r="M2519" s="43" t="str">
        <f>IF(AND(Home!$A$1&gt;=Leave[[#This Row],[Start Time]],Home!$A$1&lt;=Leave[[#This Row],[End Time]]),Home!$A$1,"No Aplica")</f>
        <v>No Aplica</v>
      </c>
      <c r="N2519" s="43" t="str">
        <f>Leave[[#This Row],[User Code (Owning User) (Usuario)]]&amp;Leave[[#This Row],[fecha activa]]</f>
        <v>MIE2025260824197No Aplica</v>
      </c>
    </row>
    <row r="2520" spans="1:14" x14ac:dyDescent="0.3">
      <c r="A2520" s="43" t="s">
        <v>465</v>
      </c>
      <c r="B2520" s="3">
        <v>45904</v>
      </c>
      <c r="C2520" s="3">
        <v>45904</v>
      </c>
      <c r="D2520" s="43" t="s">
        <v>469</v>
      </c>
      <c r="E2520" s="43" t="s">
        <v>2526</v>
      </c>
      <c r="F2520" s="43" t="s">
        <v>2528</v>
      </c>
      <c r="G2520">
        <v>540</v>
      </c>
      <c r="H2520">
        <v>540</v>
      </c>
      <c r="I2520" s="43" t="s">
        <v>2527</v>
      </c>
      <c r="J2520" s="43" t="s">
        <v>1043</v>
      </c>
      <c r="K2520" s="43" t="s">
        <v>177</v>
      </c>
      <c r="L2520" s="43" t="str">
        <f>IF(AND(Home!$A$1&gt;=Leave[[#This Row],[Start Time]],Home!$A$1&lt;=Leave[[#This Row],[End Time]]),"Aplica","No Aplica")</f>
        <v>No Aplica</v>
      </c>
      <c r="M2520" s="43" t="str">
        <f>IF(AND(Home!$A$1&gt;=Leave[[#This Row],[Start Time]],Home!$A$1&lt;=Leave[[#This Row],[End Time]]),Home!$A$1,"No Aplica")</f>
        <v>No Aplica</v>
      </c>
      <c r="N2520" s="43" t="str">
        <f>Leave[[#This Row],[User Code (Owning User) (Usuario)]]&amp;Leave[[#This Row],[fecha activa]]</f>
        <v>MIE2025260824197No Aplica</v>
      </c>
    </row>
    <row r="2521" spans="1:14" x14ac:dyDescent="0.3">
      <c r="A2521" s="43" t="s">
        <v>601</v>
      </c>
      <c r="B2521" s="3">
        <v>45903</v>
      </c>
      <c r="C2521" s="3">
        <v>45903</v>
      </c>
      <c r="D2521" s="43" t="s">
        <v>2290</v>
      </c>
      <c r="E2521" s="43" t="s">
        <v>2526</v>
      </c>
      <c r="F2521" s="43" t="s">
        <v>2528</v>
      </c>
      <c r="G2521">
        <v>60</v>
      </c>
      <c r="H2521">
        <v>60</v>
      </c>
      <c r="I2521" s="43" t="s">
        <v>2527</v>
      </c>
      <c r="J2521" s="43" t="s">
        <v>1043</v>
      </c>
      <c r="K2521" s="43" t="s">
        <v>177</v>
      </c>
      <c r="L2521" s="43" t="str">
        <f>IF(AND(Home!$A$1&gt;=Leave[[#This Row],[Start Time]],Home!$A$1&lt;=Leave[[#This Row],[End Time]]),"Aplica","No Aplica")</f>
        <v>No Aplica</v>
      </c>
      <c r="M2521" s="43" t="str">
        <f>IF(AND(Home!$A$1&gt;=Leave[[#This Row],[Start Time]],Home!$A$1&lt;=Leave[[#This Row],[End Time]]),Home!$A$1,"No Aplica")</f>
        <v>No Aplica</v>
      </c>
      <c r="N2521" s="43" t="str">
        <f>Leave[[#This Row],[User Code (Owning User) (Usuario)]]&amp;Leave[[#This Row],[fecha activa]]</f>
        <v>MIE2025260824197No Aplica</v>
      </c>
    </row>
    <row r="2522" spans="1:14" x14ac:dyDescent="0.3">
      <c r="A2522" s="43" t="s">
        <v>601</v>
      </c>
      <c r="B2522" s="3">
        <v>45902</v>
      </c>
      <c r="C2522" s="3">
        <v>45902</v>
      </c>
      <c r="D2522" s="43" t="s">
        <v>2290</v>
      </c>
      <c r="E2522" s="43" t="s">
        <v>2526</v>
      </c>
      <c r="F2522" s="43" t="s">
        <v>2528</v>
      </c>
      <c r="G2522">
        <v>60</v>
      </c>
      <c r="H2522">
        <v>60</v>
      </c>
      <c r="I2522" s="43" t="s">
        <v>2527</v>
      </c>
      <c r="J2522" s="43" t="s">
        <v>1043</v>
      </c>
      <c r="K2522" s="43" t="s">
        <v>177</v>
      </c>
      <c r="L2522" s="43" t="str">
        <f>IF(AND(Home!$A$1&gt;=Leave[[#This Row],[Start Time]],Home!$A$1&lt;=Leave[[#This Row],[End Time]]),"Aplica","No Aplica")</f>
        <v>No Aplica</v>
      </c>
      <c r="M2522" s="43" t="str">
        <f>IF(AND(Home!$A$1&gt;=Leave[[#This Row],[Start Time]],Home!$A$1&lt;=Leave[[#This Row],[End Time]]),Home!$A$1,"No Aplica")</f>
        <v>No Aplica</v>
      </c>
      <c r="N2522" s="43" t="str">
        <f>Leave[[#This Row],[User Code (Owning User) (Usuario)]]&amp;Leave[[#This Row],[fecha activa]]</f>
        <v>MIE2025260824197No Aplica</v>
      </c>
    </row>
    <row r="2523" spans="1:14" x14ac:dyDescent="0.3">
      <c r="A2523" s="43" t="s">
        <v>601</v>
      </c>
      <c r="B2523" s="3">
        <v>45912</v>
      </c>
      <c r="C2523" s="3">
        <v>45912</v>
      </c>
      <c r="D2523" s="43" t="s">
        <v>2359</v>
      </c>
      <c r="E2523" s="43" t="s">
        <v>2526</v>
      </c>
      <c r="F2523" s="43" t="s">
        <v>2528</v>
      </c>
      <c r="G2523">
        <v>60</v>
      </c>
      <c r="H2523">
        <v>60</v>
      </c>
      <c r="I2523" s="43" t="s">
        <v>2527</v>
      </c>
      <c r="J2523" s="43" t="s">
        <v>1043</v>
      </c>
      <c r="K2523" s="43" t="s">
        <v>177</v>
      </c>
      <c r="L2523" s="43" t="str">
        <f>IF(AND(Home!$A$1&gt;=Leave[[#This Row],[Start Time]],Home!$A$1&lt;=Leave[[#This Row],[End Time]]),"Aplica","No Aplica")</f>
        <v>No Aplica</v>
      </c>
      <c r="M2523" s="43" t="str">
        <f>IF(AND(Home!$A$1&gt;=Leave[[#This Row],[Start Time]],Home!$A$1&lt;=Leave[[#This Row],[End Time]]),Home!$A$1,"No Aplica")</f>
        <v>No Aplica</v>
      </c>
      <c r="N2523" s="43" t="str">
        <f>Leave[[#This Row],[User Code (Owning User) (Usuario)]]&amp;Leave[[#This Row],[fecha activa]]</f>
        <v>MIE2025260824197No Aplica</v>
      </c>
    </row>
    <row r="2524" spans="1:14" x14ac:dyDescent="0.3">
      <c r="A2524" s="43" t="s">
        <v>601</v>
      </c>
      <c r="B2524" s="3">
        <v>45911</v>
      </c>
      <c r="C2524" s="3">
        <v>45911</v>
      </c>
      <c r="D2524" s="43" t="s">
        <v>2359</v>
      </c>
      <c r="E2524" s="43" t="s">
        <v>2526</v>
      </c>
      <c r="F2524" s="43" t="s">
        <v>2528</v>
      </c>
      <c r="G2524">
        <v>60</v>
      </c>
      <c r="H2524">
        <v>60</v>
      </c>
      <c r="I2524" s="43" t="s">
        <v>2527</v>
      </c>
      <c r="J2524" s="43" t="s">
        <v>1043</v>
      </c>
      <c r="K2524" s="43" t="s">
        <v>177</v>
      </c>
      <c r="L2524" s="43" t="str">
        <f>IF(AND(Home!$A$1&gt;=Leave[[#This Row],[Start Time]],Home!$A$1&lt;=Leave[[#This Row],[End Time]]),"Aplica","No Aplica")</f>
        <v>No Aplica</v>
      </c>
      <c r="M2524" s="43" t="str">
        <f>IF(AND(Home!$A$1&gt;=Leave[[#This Row],[Start Time]],Home!$A$1&lt;=Leave[[#This Row],[End Time]]),Home!$A$1,"No Aplica")</f>
        <v>No Aplica</v>
      </c>
      <c r="N2524" s="43" t="str">
        <f>Leave[[#This Row],[User Code (Owning User) (Usuario)]]&amp;Leave[[#This Row],[fecha activa]]</f>
        <v>MIE2025260824197No Aplica</v>
      </c>
    </row>
    <row r="2525" spans="1:14" x14ac:dyDescent="0.3">
      <c r="A2525" s="43" t="s">
        <v>601</v>
      </c>
      <c r="B2525" s="3">
        <v>45909</v>
      </c>
      <c r="C2525" s="3">
        <v>45909</v>
      </c>
      <c r="D2525" s="43" t="s">
        <v>2359</v>
      </c>
      <c r="E2525" s="43" t="s">
        <v>2526</v>
      </c>
      <c r="F2525" s="43" t="s">
        <v>2528</v>
      </c>
      <c r="G2525">
        <v>60</v>
      </c>
      <c r="H2525">
        <v>60</v>
      </c>
      <c r="I2525" s="43" t="s">
        <v>2527</v>
      </c>
      <c r="J2525" s="43" t="s">
        <v>1043</v>
      </c>
      <c r="K2525" s="43" t="s">
        <v>177</v>
      </c>
      <c r="L2525" s="43" t="str">
        <f>IF(AND(Home!$A$1&gt;=Leave[[#This Row],[Start Time]],Home!$A$1&lt;=Leave[[#This Row],[End Time]]),"Aplica","No Aplica")</f>
        <v>No Aplica</v>
      </c>
      <c r="M2525" s="43" t="str">
        <f>IF(AND(Home!$A$1&gt;=Leave[[#This Row],[Start Time]],Home!$A$1&lt;=Leave[[#This Row],[End Time]]),Home!$A$1,"No Aplica")</f>
        <v>No Aplica</v>
      </c>
      <c r="N2525" s="43" t="str">
        <f>Leave[[#This Row],[User Code (Owning User) (Usuario)]]&amp;Leave[[#This Row],[fecha activa]]</f>
        <v>MIE2025260824197No Aplica</v>
      </c>
    </row>
    <row r="2526" spans="1:14" x14ac:dyDescent="0.3">
      <c r="A2526" s="43" t="s">
        <v>465</v>
      </c>
      <c r="B2526" s="3">
        <v>45910</v>
      </c>
      <c r="C2526" s="3">
        <v>45910</v>
      </c>
      <c r="D2526" s="43" t="s">
        <v>474</v>
      </c>
      <c r="E2526" s="43" t="s">
        <v>2526</v>
      </c>
      <c r="F2526" s="43" t="s">
        <v>2528</v>
      </c>
      <c r="G2526">
        <v>540</v>
      </c>
      <c r="H2526">
        <v>540</v>
      </c>
      <c r="I2526" s="43" t="s">
        <v>2527</v>
      </c>
      <c r="J2526" s="43" t="s">
        <v>1043</v>
      </c>
      <c r="K2526" s="43" t="s">
        <v>177</v>
      </c>
      <c r="L2526" s="43" t="str">
        <f>IF(AND(Home!$A$1&gt;=Leave[[#This Row],[Start Time]],Home!$A$1&lt;=Leave[[#This Row],[End Time]]),"Aplica","No Aplica")</f>
        <v>No Aplica</v>
      </c>
      <c r="M2526" s="43" t="str">
        <f>IF(AND(Home!$A$1&gt;=Leave[[#This Row],[Start Time]],Home!$A$1&lt;=Leave[[#This Row],[End Time]]),Home!$A$1,"No Aplica")</f>
        <v>No Aplica</v>
      </c>
      <c r="N2526" s="43" t="str">
        <f>Leave[[#This Row],[User Code (Owning User) (Usuario)]]&amp;Leave[[#This Row],[fecha activa]]</f>
        <v>MIE2025260824197No Aplica</v>
      </c>
    </row>
    <row r="2527" spans="1:14" x14ac:dyDescent="0.3">
      <c r="A2527" s="43" t="s">
        <v>601</v>
      </c>
      <c r="B2527" s="3">
        <v>45908</v>
      </c>
      <c r="C2527" s="3">
        <v>45908</v>
      </c>
      <c r="D2527" s="43" t="s">
        <v>2359</v>
      </c>
      <c r="E2527" s="43" t="s">
        <v>2526</v>
      </c>
      <c r="F2527" s="43" t="s">
        <v>2528</v>
      </c>
      <c r="G2527">
        <v>60</v>
      </c>
      <c r="H2527">
        <v>60</v>
      </c>
      <c r="I2527" s="43" t="s">
        <v>2527</v>
      </c>
      <c r="J2527" s="43" t="s">
        <v>1043</v>
      </c>
      <c r="K2527" s="43" t="s">
        <v>177</v>
      </c>
      <c r="L2527" s="43" t="str">
        <f>IF(AND(Home!$A$1&gt;=Leave[[#This Row],[Start Time]],Home!$A$1&lt;=Leave[[#This Row],[End Time]]),"Aplica","No Aplica")</f>
        <v>No Aplica</v>
      </c>
      <c r="M2527" s="43" t="str">
        <f>IF(AND(Home!$A$1&gt;=Leave[[#This Row],[Start Time]],Home!$A$1&lt;=Leave[[#This Row],[End Time]]),Home!$A$1,"No Aplica")</f>
        <v>No Aplica</v>
      </c>
      <c r="N2527" s="43" t="str">
        <f>Leave[[#This Row],[User Code (Owning User) (Usuario)]]&amp;Leave[[#This Row],[fecha activa]]</f>
        <v>MIE2025260824197No Aplica</v>
      </c>
    </row>
    <row r="2528" spans="1:14" x14ac:dyDescent="0.3">
      <c r="A2528" s="43" t="s">
        <v>601</v>
      </c>
      <c r="B2528" s="3">
        <v>45901</v>
      </c>
      <c r="C2528" s="3">
        <v>45901</v>
      </c>
      <c r="D2528" s="43" t="s">
        <v>493</v>
      </c>
      <c r="E2528" s="43" t="s">
        <v>2526</v>
      </c>
      <c r="F2528" s="43" t="s">
        <v>2528</v>
      </c>
      <c r="G2528">
        <v>60</v>
      </c>
      <c r="H2528">
        <v>60</v>
      </c>
      <c r="I2528" s="43" t="s">
        <v>2527</v>
      </c>
      <c r="J2528" s="43" t="s">
        <v>1043</v>
      </c>
      <c r="K2528" s="43" t="s">
        <v>177</v>
      </c>
      <c r="L2528" s="43" t="str">
        <f>IF(AND(Home!$A$1&gt;=Leave[[#This Row],[Start Time]],Home!$A$1&lt;=Leave[[#This Row],[End Time]]),"Aplica","No Aplica")</f>
        <v>No Aplica</v>
      </c>
      <c r="M2528" s="43" t="str">
        <f>IF(AND(Home!$A$1&gt;=Leave[[#This Row],[Start Time]],Home!$A$1&lt;=Leave[[#This Row],[End Time]]),Home!$A$1,"No Aplica")</f>
        <v>No Aplica</v>
      </c>
      <c r="N2528" s="43" t="str">
        <f>Leave[[#This Row],[User Code (Owning User) (Usuario)]]&amp;Leave[[#This Row],[fecha activa]]</f>
        <v>MIE2025260824197No Aplica</v>
      </c>
    </row>
    <row r="2529" spans="1:14" x14ac:dyDescent="0.3">
      <c r="A2529" s="43" t="s">
        <v>465</v>
      </c>
      <c r="B2529" s="3">
        <v>45928</v>
      </c>
      <c r="C2529" s="3">
        <v>45928</v>
      </c>
      <c r="D2529" s="43" t="s">
        <v>495</v>
      </c>
      <c r="E2529" s="43" t="s">
        <v>1510</v>
      </c>
      <c r="F2529" s="43" t="s">
        <v>1512</v>
      </c>
      <c r="G2529">
        <v>540</v>
      </c>
      <c r="H2529">
        <v>540</v>
      </c>
      <c r="I2529" s="43" t="s">
        <v>1511</v>
      </c>
      <c r="J2529" s="43" t="s">
        <v>1041</v>
      </c>
      <c r="K2529" s="43" t="s">
        <v>179</v>
      </c>
      <c r="L2529" s="43" t="str">
        <f>IF(AND(Home!$A$1&gt;=Leave[[#This Row],[Start Time]],Home!$A$1&lt;=Leave[[#This Row],[End Time]]),"Aplica","No Aplica")</f>
        <v>No Aplica</v>
      </c>
      <c r="M2529" s="43" t="str">
        <f>IF(AND(Home!$A$1&gt;=Leave[[#This Row],[Start Time]],Home!$A$1&lt;=Leave[[#This Row],[End Time]]),Home!$A$1,"No Aplica")</f>
        <v>No Aplica</v>
      </c>
      <c r="N2529" s="43" t="str">
        <f>Leave[[#This Row],[User Code (Owning User) (Usuario)]]&amp;Leave[[#This Row],[fecha activa]]</f>
        <v>MIE2025040321168No Aplica</v>
      </c>
    </row>
    <row r="2530" spans="1:14" x14ac:dyDescent="0.3">
      <c r="A2530" s="43" t="s">
        <v>465</v>
      </c>
      <c r="B2530" s="3">
        <v>45927</v>
      </c>
      <c r="C2530" s="3">
        <v>45927</v>
      </c>
      <c r="D2530" s="43" t="s">
        <v>2632</v>
      </c>
      <c r="E2530" s="43" t="s">
        <v>1510</v>
      </c>
      <c r="F2530" s="43" t="s">
        <v>1512</v>
      </c>
      <c r="G2530">
        <v>240</v>
      </c>
      <c r="H2530">
        <v>240</v>
      </c>
      <c r="I2530" s="43" t="s">
        <v>1511</v>
      </c>
      <c r="J2530" s="43" t="s">
        <v>1041</v>
      </c>
      <c r="K2530" s="43" t="s">
        <v>179</v>
      </c>
      <c r="L2530" s="43" t="str">
        <f>IF(AND(Home!$A$1&gt;=Leave[[#This Row],[Start Time]],Home!$A$1&lt;=Leave[[#This Row],[End Time]]),"Aplica","No Aplica")</f>
        <v>No Aplica</v>
      </c>
      <c r="M2530" s="43" t="str">
        <f>IF(AND(Home!$A$1&gt;=Leave[[#This Row],[Start Time]],Home!$A$1&lt;=Leave[[#This Row],[End Time]]),Home!$A$1,"No Aplica")</f>
        <v>No Aplica</v>
      </c>
      <c r="N2530" s="43" t="str">
        <f>Leave[[#This Row],[User Code (Owning User) (Usuario)]]&amp;Leave[[#This Row],[fecha activa]]</f>
        <v>MIE2025040321168No Aplica</v>
      </c>
    </row>
    <row r="2531" spans="1:14" x14ac:dyDescent="0.3">
      <c r="A2531" s="43" t="s">
        <v>465</v>
      </c>
      <c r="B2531" s="3">
        <v>45921</v>
      </c>
      <c r="C2531" s="3">
        <v>45921</v>
      </c>
      <c r="D2531" s="43" t="s">
        <v>495</v>
      </c>
      <c r="E2531" s="43" t="s">
        <v>1510</v>
      </c>
      <c r="F2531" s="43" t="s">
        <v>1512</v>
      </c>
      <c r="G2531">
        <v>540</v>
      </c>
      <c r="H2531">
        <v>540</v>
      </c>
      <c r="I2531" s="43" t="s">
        <v>1511</v>
      </c>
      <c r="J2531" s="43" t="s">
        <v>1041</v>
      </c>
      <c r="K2531" s="43" t="s">
        <v>179</v>
      </c>
      <c r="L2531" s="43" t="str">
        <f>IF(AND(Home!$A$1&gt;=Leave[[#This Row],[Start Time]],Home!$A$1&lt;=Leave[[#This Row],[End Time]]),"Aplica","No Aplica")</f>
        <v>No Aplica</v>
      </c>
      <c r="M2531" s="43" t="str">
        <f>IF(AND(Home!$A$1&gt;=Leave[[#This Row],[Start Time]],Home!$A$1&lt;=Leave[[#This Row],[End Time]]),Home!$A$1,"No Aplica")</f>
        <v>No Aplica</v>
      </c>
      <c r="N2531" s="43" t="str">
        <f>Leave[[#This Row],[User Code (Owning User) (Usuario)]]&amp;Leave[[#This Row],[fecha activa]]</f>
        <v>MIE2025040321168No Aplica</v>
      </c>
    </row>
    <row r="2532" spans="1:14" x14ac:dyDescent="0.3">
      <c r="A2532" s="43" t="s">
        <v>465</v>
      </c>
      <c r="B2532" s="3">
        <v>45920</v>
      </c>
      <c r="C2532" s="3">
        <v>45920</v>
      </c>
      <c r="D2532" s="43" t="s">
        <v>3119</v>
      </c>
      <c r="E2532" s="43" t="s">
        <v>1510</v>
      </c>
      <c r="F2532" s="43" t="s">
        <v>1512</v>
      </c>
      <c r="G2532">
        <v>240</v>
      </c>
      <c r="H2532">
        <v>240</v>
      </c>
      <c r="I2532" s="43" t="s">
        <v>1511</v>
      </c>
      <c r="J2532" s="43" t="s">
        <v>1041</v>
      </c>
      <c r="K2532" s="43" t="s">
        <v>179</v>
      </c>
      <c r="L2532" s="43" t="str">
        <f>IF(AND(Home!$A$1&gt;=Leave[[#This Row],[Start Time]],Home!$A$1&lt;=Leave[[#This Row],[End Time]]),"Aplica","No Aplica")</f>
        <v>No Aplica</v>
      </c>
      <c r="M2532" s="43" t="str">
        <f>IF(AND(Home!$A$1&gt;=Leave[[#This Row],[Start Time]],Home!$A$1&lt;=Leave[[#This Row],[End Time]]),Home!$A$1,"No Aplica")</f>
        <v>No Aplica</v>
      </c>
      <c r="N2532" s="43" t="str">
        <f>Leave[[#This Row],[User Code (Owning User) (Usuario)]]&amp;Leave[[#This Row],[fecha activa]]</f>
        <v>MIE2025040321168No Aplica</v>
      </c>
    </row>
    <row r="2533" spans="1:14" x14ac:dyDescent="0.3">
      <c r="A2533" s="43" t="s">
        <v>465</v>
      </c>
      <c r="B2533" s="3">
        <v>45906</v>
      </c>
      <c r="C2533" s="3">
        <v>45906</v>
      </c>
      <c r="D2533" s="43" t="s">
        <v>1545</v>
      </c>
      <c r="E2533" s="43" t="s">
        <v>1510</v>
      </c>
      <c r="F2533" s="43" t="s">
        <v>1512</v>
      </c>
      <c r="G2533">
        <v>480</v>
      </c>
      <c r="H2533">
        <v>480</v>
      </c>
      <c r="I2533" s="43" t="s">
        <v>1511</v>
      </c>
      <c r="J2533" s="43" t="s">
        <v>1041</v>
      </c>
      <c r="K2533" s="43" t="s">
        <v>179</v>
      </c>
      <c r="L2533" s="43" t="str">
        <f>IF(AND(Home!$A$1&gt;=Leave[[#This Row],[Start Time]],Home!$A$1&lt;=Leave[[#This Row],[End Time]]),"Aplica","No Aplica")</f>
        <v>No Aplica</v>
      </c>
      <c r="M2533" s="43" t="str">
        <f>IF(AND(Home!$A$1&gt;=Leave[[#This Row],[Start Time]],Home!$A$1&lt;=Leave[[#This Row],[End Time]]),Home!$A$1,"No Aplica")</f>
        <v>No Aplica</v>
      </c>
      <c r="N2533" s="43" t="str">
        <f>Leave[[#This Row],[User Code (Owning User) (Usuario)]]&amp;Leave[[#This Row],[fecha activa]]</f>
        <v>MIE2025040321168No Aplica</v>
      </c>
    </row>
    <row r="2534" spans="1:14" x14ac:dyDescent="0.3">
      <c r="A2534" s="43" t="s">
        <v>465</v>
      </c>
      <c r="B2534" s="3">
        <v>45903</v>
      </c>
      <c r="C2534" s="3">
        <v>45903</v>
      </c>
      <c r="D2534" s="43" t="s">
        <v>2772</v>
      </c>
      <c r="E2534" s="43" t="s">
        <v>1510</v>
      </c>
      <c r="F2534" s="43" t="s">
        <v>1512</v>
      </c>
      <c r="G2534">
        <v>150</v>
      </c>
      <c r="H2534">
        <v>150</v>
      </c>
      <c r="I2534" s="43" t="s">
        <v>1511</v>
      </c>
      <c r="J2534" s="43" t="s">
        <v>1041</v>
      </c>
      <c r="K2534" s="43" t="s">
        <v>179</v>
      </c>
      <c r="L2534" s="43" t="str">
        <f>IF(AND(Home!$A$1&gt;=Leave[[#This Row],[Start Time]],Home!$A$1&lt;=Leave[[#This Row],[End Time]]),"Aplica","No Aplica")</f>
        <v>No Aplica</v>
      </c>
      <c r="M2534" s="43" t="str">
        <f>IF(AND(Home!$A$1&gt;=Leave[[#This Row],[Start Time]],Home!$A$1&lt;=Leave[[#This Row],[End Time]]),Home!$A$1,"No Aplica")</f>
        <v>No Aplica</v>
      </c>
      <c r="N2534" s="43" t="str">
        <f>Leave[[#This Row],[User Code (Owning User) (Usuario)]]&amp;Leave[[#This Row],[fecha activa]]</f>
        <v>MIE2025040321168No Aplica</v>
      </c>
    </row>
    <row r="2535" spans="1:14" x14ac:dyDescent="0.3">
      <c r="A2535" s="43" t="s">
        <v>465</v>
      </c>
      <c r="B2535" s="3">
        <v>45914</v>
      </c>
      <c r="C2535" s="3">
        <v>45914</v>
      </c>
      <c r="D2535" s="43" t="s">
        <v>495</v>
      </c>
      <c r="E2535" s="43" t="s">
        <v>1510</v>
      </c>
      <c r="F2535" s="43" t="s">
        <v>1512</v>
      </c>
      <c r="G2535">
        <v>540</v>
      </c>
      <c r="H2535">
        <v>540</v>
      </c>
      <c r="I2535" s="43" t="s">
        <v>1511</v>
      </c>
      <c r="J2535" s="43" t="s">
        <v>1041</v>
      </c>
      <c r="K2535" s="43" t="s">
        <v>179</v>
      </c>
      <c r="L2535" s="43" t="str">
        <f>IF(AND(Home!$A$1&gt;=Leave[[#This Row],[Start Time]],Home!$A$1&lt;=Leave[[#This Row],[End Time]]),"Aplica","No Aplica")</f>
        <v>No Aplica</v>
      </c>
      <c r="M2535" s="43" t="str">
        <f>IF(AND(Home!$A$1&gt;=Leave[[#This Row],[Start Time]],Home!$A$1&lt;=Leave[[#This Row],[End Time]]),Home!$A$1,"No Aplica")</f>
        <v>No Aplica</v>
      </c>
      <c r="N2535" s="43" t="str">
        <f>Leave[[#This Row],[User Code (Owning User) (Usuario)]]&amp;Leave[[#This Row],[fecha activa]]</f>
        <v>MIE2025040321168No Aplica</v>
      </c>
    </row>
    <row r="2536" spans="1:14" x14ac:dyDescent="0.3">
      <c r="A2536" s="43" t="s">
        <v>465</v>
      </c>
      <c r="B2536" s="3">
        <v>45913</v>
      </c>
      <c r="C2536" s="3">
        <v>45913</v>
      </c>
      <c r="D2536" s="43" t="s">
        <v>2632</v>
      </c>
      <c r="E2536" s="43" t="s">
        <v>1510</v>
      </c>
      <c r="F2536" s="43" t="s">
        <v>1512</v>
      </c>
      <c r="G2536">
        <v>240</v>
      </c>
      <c r="H2536">
        <v>240</v>
      </c>
      <c r="I2536" s="43" t="s">
        <v>1511</v>
      </c>
      <c r="J2536" s="43" t="s">
        <v>1041</v>
      </c>
      <c r="K2536" s="43" t="s">
        <v>179</v>
      </c>
      <c r="L2536" s="43" t="str">
        <f>IF(AND(Home!$A$1&gt;=Leave[[#This Row],[Start Time]],Home!$A$1&lt;=Leave[[#This Row],[End Time]]),"Aplica","No Aplica")</f>
        <v>No Aplica</v>
      </c>
      <c r="M2536" s="43" t="str">
        <f>IF(AND(Home!$A$1&gt;=Leave[[#This Row],[Start Time]],Home!$A$1&lt;=Leave[[#This Row],[End Time]]),Home!$A$1,"No Aplica")</f>
        <v>No Aplica</v>
      </c>
      <c r="N2536" s="43" t="str">
        <f>Leave[[#This Row],[User Code (Owning User) (Usuario)]]&amp;Leave[[#This Row],[fecha activa]]</f>
        <v>MIE2025040321168No Aplica</v>
      </c>
    </row>
    <row r="2537" spans="1:14" x14ac:dyDescent="0.3">
      <c r="A2537" s="43" t="s">
        <v>465</v>
      </c>
      <c r="B2537" s="3">
        <v>45907</v>
      </c>
      <c r="C2537" s="3">
        <v>45907</v>
      </c>
      <c r="D2537" s="43" t="s">
        <v>495</v>
      </c>
      <c r="E2537" s="43" t="s">
        <v>1510</v>
      </c>
      <c r="F2537" s="43" t="s">
        <v>1512</v>
      </c>
      <c r="G2537">
        <v>540</v>
      </c>
      <c r="H2537">
        <v>540</v>
      </c>
      <c r="I2537" s="43" t="s">
        <v>1511</v>
      </c>
      <c r="J2537" s="43" t="s">
        <v>1041</v>
      </c>
      <c r="K2537" s="43" t="s">
        <v>179</v>
      </c>
      <c r="L2537" s="43" t="str">
        <f>IF(AND(Home!$A$1&gt;=Leave[[#This Row],[Start Time]],Home!$A$1&lt;=Leave[[#This Row],[End Time]]),"Aplica","No Aplica")</f>
        <v>No Aplica</v>
      </c>
      <c r="M2537" s="43" t="str">
        <f>IF(AND(Home!$A$1&gt;=Leave[[#This Row],[Start Time]],Home!$A$1&lt;=Leave[[#This Row],[End Time]]),Home!$A$1,"No Aplica")</f>
        <v>No Aplica</v>
      </c>
      <c r="N2537" s="43" t="str">
        <f>Leave[[#This Row],[User Code (Owning User) (Usuario)]]&amp;Leave[[#This Row],[fecha activa]]</f>
        <v>MIE2025040321168No Aplica</v>
      </c>
    </row>
    <row r="2538" spans="1:14" x14ac:dyDescent="0.3">
      <c r="A2538" s="43" t="s">
        <v>601</v>
      </c>
      <c r="B2538" s="3">
        <v>45923</v>
      </c>
      <c r="C2538" s="3">
        <v>45923</v>
      </c>
      <c r="D2538" s="43" t="s">
        <v>647</v>
      </c>
      <c r="E2538" s="43" t="s">
        <v>1453</v>
      </c>
      <c r="F2538" s="43" t="s">
        <v>1455</v>
      </c>
      <c r="G2538">
        <v>120</v>
      </c>
      <c r="H2538">
        <v>120</v>
      </c>
      <c r="I2538" s="43" t="s">
        <v>1454</v>
      </c>
      <c r="J2538" s="43" t="s">
        <v>973</v>
      </c>
      <c r="K2538" s="43" t="s">
        <v>177</v>
      </c>
      <c r="L2538" s="43" t="str">
        <f>IF(AND(Home!$A$1&gt;=Leave[[#This Row],[Start Time]],Home!$A$1&lt;=Leave[[#This Row],[End Time]]),"Aplica","No Aplica")</f>
        <v>No Aplica</v>
      </c>
      <c r="M2538" s="43" t="str">
        <f>IF(AND(Home!$A$1&gt;=Leave[[#This Row],[Start Time]],Home!$A$1&lt;=Leave[[#This Row],[End Time]]),Home!$A$1,"No Aplica")</f>
        <v>No Aplica</v>
      </c>
      <c r="N2538" s="43" t="str">
        <f>Leave[[#This Row],[User Code (Owning User) (Usuario)]]&amp;Leave[[#This Row],[fecha activa]]</f>
        <v>MIE2025200221003No Aplica</v>
      </c>
    </row>
    <row r="2539" spans="1:14" x14ac:dyDescent="0.3">
      <c r="A2539" s="43" t="s">
        <v>601</v>
      </c>
      <c r="B2539" s="3">
        <v>45922</v>
      </c>
      <c r="C2539" s="3">
        <v>45922</v>
      </c>
      <c r="D2539" s="43" t="s">
        <v>647</v>
      </c>
      <c r="E2539" s="43" t="s">
        <v>1453</v>
      </c>
      <c r="F2539" s="43" t="s">
        <v>1455</v>
      </c>
      <c r="G2539">
        <v>120</v>
      </c>
      <c r="H2539">
        <v>120</v>
      </c>
      <c r="I2539" s="43" t="s">
        <v>1454</v>
      </c>
      <c r="J2539" s="43" t="s">
        <v>973</v>
      </c>
      <c r="K2539" s="43" t="s">
        <v>177</v>
      </c>
      <c r="L2539" s="43" t="str">
        <f>IF(AND(Home!$A$1&gt;=Leave[[#This Row],[Start Time]],Home!$A$1&lt;=Leave[[#This Row],[End Time]]),"Aplica","No Aplica")</f>
        <v>Aplica</v>
      </c>
      <c r="M2539" s="43">
        <f>IF(AND(Home!$A$1&gt;=Leave[[#This Row],[Start Time]],Home!$A$1&lt;=Leave[[#This Row],[End Time]]),Home!$A$1,"No Aplica")</f>
        <v>45922</v>
      </c>
      <c r="N2539" s="43" t="str">
        <f>Leave[[#This Row],[User Code (Owning User) (Usuario)]]&amp;Leave[[#This Row],[fecha activa]]</f>
        <v>MIE202520022100345922</v>
      </c>
    </row>
    <row r="2540" spans="1:14" x14ac:dyDescent="0.3">
      <c r="A2540" s="43" t="s">
        <v>601</v>
      </c>
      <c r="B2540" s="3">
        <v>45916</v>
      </c>
      <c r="C2540" s="3">
        <v>45916</v>
      </c>
      <c r="D2540" s="43" t="s">
        <v>647</v>
      </c>
      <c r="E2540" s="43" t="s">
        <v>1453</v>
      </c>
      <c r="F2540" s="43" t="s">
        <v>1455</v>
      </c>
      <c r="G2540">
        <v>120</v>
      </c>
      <c r="H2540">
        <v>120</v>
      </c>
      <c r="I2540" s="43" t="s">
        <v>1454</v>
      </c>
      <c r="J2540" s="43" t="s">
        <v>973</v>
      </c>
      <c r="K2540" s="43" t="s">
        <v>177</v>
      </c>
      <c r="L2540" s="43" t="str">
        <f>IF(AND(Home!$A$1&gt;=Leave[[#This Row],[Start Time]],Home!$A$1&lt;=Leave[[#This Row],[End Time]]),"Aplica","No Aplica")</f>
        <v>No Aplica</v>
      </c>
      <c r="M2540" s="43" t="str">
        <f>IF(AND(Home!$A$1&gt;=Leave[[#This Row],[Start Time]],Home!$A$1&lt;=Leave[[#This Row],[End Time]]),Home!$A$1,"No Aplica")</f>
        <v>No Aplica</v>
      </c>
      <c r="N2540" s="43" t="str">
        <f>Leave[[#This Row],[User Code (Owning User) (Usuario)]]&amp;Leave[[#This Row],[fecha activa]]</f>
        <v>MIE2025200221003No Aplica</v>
      </c>
    </row>
    <row r="2541" spans="1:14" x14ac:dyDescent="0.3">
      <c r="A2541" s="43" t="s">
        <v>601</v>
      </c>
      <c r="B2541" s="3">
        <v>45915</v>
      </c>
      <c r="C2541" s="3">
        <v>45915</v>
      </c>
      <c r="D2541" s="43" t="s">
        <v>647</v>
      </c>
      <c r="E2541" s="43" t="s">
        <v>1453</v>
      </c>
      <c r="F2541" s="43" t="s">
        <v>1455</v>
      </c>
      <c r="G2541">
        <v>120</v>
      </c>
      <c r="H2541">
        <v>120</v>
      </c>
      <c r="I2541" s="43" t="s">
        <v>1454</v>
      </c>
      <c r="J2541" s="43" t="s">
        <v>973</v>
      </c>
      <c r="K2541" s="43" t="s">
        <v>177</v>
      </c>
      <c r="L2541" s="43" t="str">
        <f>IF(AND(Home!$A$1&gt;=Leave[[#This Row],[Start Time]],Home!$A$1&lt;=Leave[[#This Row],[End Time]]),"Aplica","No Aplica")</f>
        <v>No Aplica</v>
      </c>
      <c r="M2541" s="43" t="str">
        <f>IF(AND(Home!$A$1&gt;=Leave[[#This Row],[Start Time]],Home!$A$1&lt;=Leave[[#This Row],[End Time]]),Home!$A$1,"No Aplica")</f>
        <v>No Aplica</v>
      </c>
      <c r="N2541" s="43" t="str">
        <f>Leave[[#This Row],[User Code (Owning User) (Usuario)]]&amp;Leave[[#This Row],[fecha activa]]</f>
        <v>MIE2025200221003No Aplica</v>
      </c>
    </row>
    <row r="2542" spans="1:14" x14ac:dyDescent="0.3">
      <c r="A2542" s="43" t="s">
        <v>465</v>
      </c>
      <c r="B2542" s="3">
        <v>45914</v>
      </c>
      <c r="C2542" s="3">
        <v>45914</v>
      </c>
      <c r="D2542" s="43" t="s">
        <v>470</v>
      </c>
      <c r="E2542" s="43" t="s">
        <v>1453</v>
      </c>
      <c r="F2542" s="43" t="s">
        <v>1455</v>
      </c>
      <c r="G2542">
        <v>540</v>
      </c>
      <c r="H2542">
        <v>540</v>
      </c>
      <c r="I2542" s="43" t="s">
        <v>1454</v>
      </c>
      <c r="J2542" s="43" t="s">
        <v>973</v>
      </c>
      <c r="K2542" s="43" t="s">
        <v>177</v>
      </c>
      <c r="L2542" s="43" t="str">
        <f>IF(AND(Home!$A$1&gt;=Leave[[#This Row],[Start Time]],Home!$A$1&lt;=Leave[[#This Row],[End Time]]),"Aplica","No Aplica")</f>
        <v>No Aplica</v>
      </c>
      <c r="M2542" s="43" t="str">
        <f>IF(AND(Home!$A$1&gt;=Leave[[#This Row],[Start Time]],Home!$A$1&lt;=Leave[[#This Row],[End Time]]),Home!$A$1,"No Aplica")</f>
        <v>No Aplica</v>
      </c>
      <c r="N2542" s="43" t="str">
        <f>Leave[[#This Row],[User Code (Owning User) (Usuario)]]&amp;Leave[[#This Row],[fecha activa]]</f>
        <v>MIE2025200221003No Aplica</v>
      </c>
    </row>
    <row r="2543" spans="1:14" x14ac:dyDescent="0.3">
      <c r="A2543" s="43" t="s">
        <v>465</v>
      </c>
      <c r="B2543" s="3">
        <v>45910</v>
      </c>
      <c r="C2543" s="3">
        <v>45910</v>
      </c>
      <c r="D2543" s="43" t="s">
        <v>469</v>
      </c>
      <c r="E2543" s="43" t="s">
        <v>1453</v>
      </c>
      <c r="F2543" s="43" t="s">
        <v>1455</v>
      </c>
      <c r="G2543">
        <v>540</v>
      </c>
      <c r="H2543">
        <v>540</v>
      </c>
      <c r="I2543" s="43" t="s">
        <v>1454</v>
      </c>
      <c r="J2543" s="43" t="s">
        <v>973</v>
      </c>
      <c r="K2543" s="43" t="s">
        <v>177</v>
      </c>
      <c r="L2543" s="43" t="str">
        <f>IF(AND(Home!$A$1&gt;=Leave[[#This Row],[Start Time]],Home!$A$1&lt;=Leave[[#This Row],[End Time]]),"Aplica","No Aplica")</f>
        <v>No Aplica</v>
      </c>
      <c r="M2543" s="43" t="str">
        <f>IF(AND(Home!$A$1&gt;=Leave[[#This Row],[Start Time]],Home!$A$1&lt;=Leave[[#This Row],[End Time]]),Home!$A$1,"No Aplica")</f>
        <v>No Aplica</v>
      </c>
      <c r="N2543" s="43" t="str">
        <f>Leave[[#This Row],[User Code (Owning User) (Usuario)]]&amp;Leave[[#This Row],[fecha activa]]</f>
        <v>MIE2025200221003No Aplica</v>
      </c>
    </row>
    <row r="2544" spans="1:14" x14ac:dyDescent="0.3">
      <c r="A2544" s="43" t="s">
        <v>601</v>
      </c>
      <c r="B2544" s="3">
        <v>45909</v>
      </c>
      <c r="C2544" s="3">
        <v>45909</v>
      </c>
      <c r="D2544" s="43" t="s">
        <v>647</v>
      </c>
      <c r="E2544" s="43" t="s">
        <v>1453</v>
      </c>
      <c r="F2544" s="43" t="s">
        <v>1455</v>
      </c>
      <c r="G2544">
        <v>120</v>
      </c>
      <c r="H2544">
        <v>120</v>
      </c>
      <c r="I2544" s="43" t="s">
        <v>1454</v>
      </c>
      <c r="J2544" s="43" t="s">
        <v>973</v>
      </c>
      <c r="K2544" s="43" t="s">
        <v>177</v>
      </c>
      <c r="L2544" s="43" t="str">
        <f>IF(AND(Home!$A$1&gt;=Leave[[#This Row],[Start Time]],Home!$A$1&lt;=Leave[[#This Row],[End Time]]),"Aplica","No Aplica")</f>
        <v>No Aplica</v>
      </c>
      <c r="M2544" s="43" t="str">
        <f>IF(AND(Home!$A$1&gt;=Leave[[#This Row],[Start Time]],Home!$A$1&lt;=Leave[[#This Row],[End Time]]),Home!$A$1,"No Aplica")</f>
        <v>No Aplica</v>
      </c>
      <c r="N2544" s="43" t="str">
        <f>Leave[[#This Row],[User Code (Owning User) (Usuario)]]&amp;Leave[[#This Row],[fecha activa]]</f>
        <v>MIE2025200221003No Aplica</v>
      </c>
    </row>
    <row r="2545" spans="1:14" x14ac:dyDescent="0.3">
      <c r="A2545" s="43" t="s">
        <v>601</v>
      </c>
      <c r="B2545" s="3">
        <v>45908</v>
      </c>
      <c r="C2545" s="3">
        <v>45908</v>
      </c>
      <c r="D2545" s="43" t="s">
        <v>647</v>
      </c>
      <c r="E2545" s="43" t="s">
        <v>1453</v>
      </c>
      <c r="F2545" s="43" t="s">
        <v>1455</v>
      </c>
      <c r="G2545">
        <v>120</v>
      </c>
      <c r="H2545">
        <v>120</v>
      </c>
      <c r="I2545" s="43" t="s">
        <v>1454</v>
      </c>
      <c r="J2545" s="43" t="s">
        <v>973</v>
      </c>
      <c r="K2545" s="43" t="s">
        <v>177</v>
      </c>
      <c r="L2545" s="43" t="str">
        <f>IF(AND(Home!$A$1&gt;=Leave[[#This Row],[Start Time]],Home!$A$1&lt;=Leave[[#This Row],[End Time]]),"Aplica","No Aplica")</f>
        <v>No Aplica</v>
      </c>
      <c r="M2545" s="43" t="str">
        <f>IF(AND(Home!$A$1&gt;=Leave[[#This Row],[Start Time]],Home!$A$1&lt;=Leave[[#This Row],[End Time]]),Home!$A$1,"No Aplica")</f>
        <v>No Aplica</v>
      </c>
      <c r="N2545" s="43" t="str">
        <f>Leave[[#This Row],[User Code (Owning User) (Usuario)]]&amp;Leave[[#This Row],[fecha activa]]</f>
        <v>MIE2025200221003No Aplica</v>
      </c>
    </row>
    <row r="2546" spans="1:14" x14ac:dyDescent="0.3">
      <c r="A2546" s="43" t="s">
        <v>465</v>
      </c>
      <c r="B2546" s="3">
        <v>45904</v>
      </c>
      <c r="C2546" s="3">
        <v>45904</v>
      </c>
      <c r="D2546" s="43" t="s">
        <v>469</v>
      </c>
      <c r="E2546" s="43" t="s">
        <v>1453</v>
      </c>
      <c r="F2546" s="43" t="s">
        <v>1455</v>
      </c>
      <c r="G2546">
        <v>540</v>
      </c>
      <c r="H2546">
        <v>540</v>
      </c>
      <c r="I2546" s="43" t="s">
        <v>1454</v>
      </c>
      <c r="J2546" s="43" t="s">
        <v>973</v>
      </c>
      <c r="K2546" s="43" t="s">
        <v>177</v>
      </c>
      <c r="L2546" s="43" t="str">
        <f>IF(AND(Home!$A$1&gt;=Leave[[#This Row],[Start Time]],Home!$A$1&lt;=Leave[[#This Row],[End Time]]),"Aplica","No Aplica")</f>
        <v>No Aplica</v>
      </c>
      <c r="M2546" s="43" t="str">
        <f>IF(AND(Home!$A$1&gt;=Leave[[#This Row],[Start Time]],Home!$A$1&lt;=Leave[[#This Row],[End Time]]),Home!$A$1,"No Aplica")</f>
        <v>No Aplica</v>
      </c>
      <c r="N2546" s="43" t="str">
        <f>Leave[[#This Row],[User Code (Owning User) (Usuario)]]&amp;Leave[[#This Row],[fecha activa]]</f>
        <v>MIE2025200221003No Aplica</v>
      </c>
    </row>
    <row r="2547" spans="1:14" x14ac:dyDescent="0.3">
      <c r="A2547" s="43" t="s">
        <v>601</v>
      </c>
      <c r="B2547" s="3">
        <v>45903</v>
      </c>
      <c r="C2547" s="3">
        <v>45903</v>
      </c>
      <c r="D2547" s="43" t="s">
        <v>647</v>
      </c>
      <c r="E2547" s="43" t="s">
        <v>1453</v>
      </c>
      <c r="F2547" s="43" t="s">
        <v>1455</v>
      </c>
      <c r="G2547">
        <v>120</v>
      </c>
      <c r="H2547">
        <v>120</v>
      </c>
      <c r="I2547" s="43" t="s">
        <v>1454</v>
      </c>
      <c r="J2547" s="43" t="s">
        <v>973</v>
      </c>
      <c r="K2547" s="43" t="s">
        <v>177</v>
      </c>
      <c r="L2547" s="43" t="str">
        <f>IF(AND(Home!$A$1&gt;=Leave[[#This Row],[Start Time]],Home!$A$1&lt;=Leave[[#This Row],[End Time]]),"Aplica","No Aplica")</f>
        <v>No Aplica</v>
      </c>
      <c r="M2547" s="43" t="str">
        <f>IF(AND(Home!$A$1&gt;=Leave[[#This Row],[Start Time]],Home!$A$1&lt;=Leave[[#This Row],[End Time]]),Home!$A$1,"No Aplica")</f>
        <v>No Aplica</v>
      </c>
      <c r="N2547" s="43" t="str">
        <f>Leave[[#This Row],[User Code (Owning User) (Usuario)]]&amp;Leave[[#This Row],[fecha activa]]</f>
        <v>MIE2025200221003No Aplica</v>
      </c>
    </row>
    <row r="2548" spans="1:14" x14ac:dyDescent="0.3">
      <c r="A2548" s="43" t="s">
        <v>601</v>
      </c>
      <c r="B2548" s="3">
        <v>45901</v>
      </c>
      <c r="C2548" s="3">
        <v>45901</v>
      </c>
      <c r="D2548" s="43" t="s">
        <v>647</v>
      </c>
      <c r="E2548" s="43" t="s">
        <v>1453</v>
      </c>
      <c r="F2548" s="43" t="s">
        <v>1455</v>
      </c>
      <c r="G2548">
        <v>120</v>
      </c>
      <c r="H2548">
        <v>120</v>
      </c>
      <c r="I2548" s="43" t="s">
        <v>1454</v>
      </c>
      <c r="J2548" s="43" t="s">
        <v>973</v>
      </c>
      <c r="K2548" s="43" t="s">
        <v>177</v>
      </c>
      <c r="L2548" s="43" t="str">
        <f>IF(AND(Home!$A$1&gt;=Leave[[#This Row],[Start Time]],Home!$A$1&lt;=Leave[[#This Row],[End Time]]),"Aplica","No Aplica")</f>
        <v>No Aplica</v>
      </c>
      <c r="M2548" s="43" t="str">
        <f>IF(AND(Home!$A$1&gt;=Leave[[#This Row],[Start Time]],Home!$A$1&lt;=Leave[[#This Row],[End Time]]),Home!$A$1,"No Aplica")</f>
        <v>No Aplica</v>
      </c>
      <c r="N2548" s="43" t="str">
        <f>Leave[[#This Row],[User Code (Owning User) (Usuario)]]&amp;Leave[[#This Row],[fecha activa]]</f>
        <v>MIE2025200221003No Aplica</v>
      </c>
    </row>
    <row r="2549" spans="1:14" x14ac:dyDescent="0.3">
      <c r="A2549" s="43" t="s">
        <v>465</v>
      </c>
      <c r="B2549" s="3">
        <v>45925</v>
      </c>
      <c r="C2549" s="3">
        <v>45925</v>
      </c>
      <c r="D2549" s="43" t="s">
        <v>1875</v>
      </c>
      <c r="E2549" s="43" t="s">
        <v>2356</v>
      </c>
      <c r="F2549" s="43" t="s">
        <v>2358</v>
      </c>
      <c r="G2549">
        <v>120</v>
      </c>
      <c r="H2549">
        <v>120</v>
      </c>
      <c r="I2549" s="43" t="s">
        <v>2357</v>
      </c>
      <c r="J2549" s="43" t="s">
        <v>973</v>
      </c>
      <c r="K2549" s="43" t="s">
        <v>177</v>
      </c>
      <c r="L2549" s="43" t="str">
        <f>IF(AND(Home!$A$1&gt;=Leave[[#This Row],[Start Time]],Home!$A$1&lt;=Leave[[#This Row],[End Time]]),"Aplica","No Aplica")</f>
        <v>No Aplica</v>
      </c>
      <c r="M2549" s="43" t="str">
        <f>IF(AND(Home!$A$1&gt;=Leave[[#This Row],[Start Time]],Home!$A$1&lt;=Leave[[#This Row],[End Time]]),Home!$A$1,"No Aplica")</f>
        <v>No Aplica</v>
      </c>
      <c r="N2549" s="43" t="str">
        <f>Leave[[#This Row],[User Code (Owning User) (Usuario)]]&amp;Leave[[#This Row],[fecha activa]]</f>
        <v>MIE2025080823976No Aplica</v>
      </c>
    </row>
    <row r="2550" spans="1:14" x14ac:dyDescent="0.3">
      <c r="A2550" s="43" t="s">
        <v>465</v>
      </c>
      <c r="B2550" s="3">
        <v>45924</v>
      </c>
      <c r="C2550" s="3">
        <v>45924</v>
      </c>
      <c r="D2550" s="43" t="s">
        <v>1403</v>
      </c>
      <c r="E2550" s="43" t="s">
        <v>2356</v>
      </c>
      <c r="F2550" s="43" t="s">
        <v>2358</v>
      </c>
      <c r="G2550">
        <v>120</v>
      </c>
      <c r="H2550">
        <v>120</v>
      </c>
      <c r="I2550" s="43" t="s">
        <v>2357</v>
      </c>
      <c r="J2550" s="43" t="s">
        <v>973</v>
      </c>
      <c r="K2550" s="43" t="s">
        <v>177</v>
      </c>
      <c r="L2550" s="43" t="str">
        <f>IF(AND(Home!$A$1&gt;=Leave[[#This Row],[Start Time]],Home!$A$1&lt;=Leave[[#This Row],[End Time]]),"Aplica","No Aplica")</f>
        <v>No Aplica</v>
      </c>
      <c r="M2550" s="43" t="str">
        <f>IF(AND(Home!$A$1&gt;=Leave[[#This Row],[Start Time]],Home!$A$1&lt;=Leave[[#This Row],[End Time]]),Home!$A$1,"No Aplica")</f>
        <v>No Aplica</v>
      </c>
      <c r="N2550" s="43" t="str">
        <f>Leave[[#This Row],[User Code (Owning User) (Usuario)]]&amp;Leave[[#This Row],[fecha activa]]</f>
        <v>MIE2025080823976No Aplica</v>
      </c>
    </row>
    <row r="2551" spans="1:14" x14ac:dyDescent="0.3">
      <c r="A2551" s="43" t="s">
        <v>465</v>
      </c>
      <c r="B2551" s="3">
        <v>45923</v>
      </c>
      <c r="C2551" s="3">
        <v>45923</v>
      </c>
      <c r="D2551" s="43" t="s">
        <v>467</v>
      </c>
      <c r="E2551" s="43" t="s">
        <v>2356</v>
      </c>
      <c r="F2551" s="43" t="s">
        <v>2358</v>
      </c>
      <c r="G2551">
        <v>540</v>
      </c>
      <c r="H2551">
        <v>540</v>
      </c>
      <c r="I2551" s="43" t="s">
        <v>2357</v>
      </c>
      <c r="J2551" s="43" t="s">
        <v>973</v>
      </c>
      <c r="K2551" s="43" t="s">
        <v>177</v>
      </c>
      <c r="L2551" s="43" t="str">
        <f>IF(AND(Home!$A$1&gt;=Leave[[#This Row],[Start Time]],Home!$A$1&lt;=Leave[[#This Row],[End Time]]),"Aplica","No Aplica")</f>
        <v>No Aplica</v>
      </c>
      <c r="M2551" s="43" t="str">
        <f>IF(AND(Home!$A$1&gt;=Leave[[#This Row],[Start Time]],Home!$A$1&lt;=Leave[[#This Row],[End Time]]),Home!$A$1,"No Aplica")</f>
        <v>No Aplica</v>
      </c>
      <c r="N2551" s="43" t="str">
        <f>Leave[[#This Row],[User Code (Owning User) (Usuario)]]&amp;Leave[[#This Row],[fecha activa]]</f>
        <v>MIE2025080823976No Aplica</v>
      </c>
    </row>
    <row r="2552" spans="1:14" x14ac:dyDescent="0.3">
      <c r="A2552" s="43" t="s">
        <v>465</v>
      </c>
      <c r="B2552" s="3">
        <v>45916</v>
      </c>
      <c r="C2552" s="3">
        <v>45916</v>
      </c>
      <c r="D2552" s="43" t="s">
        <v>3241</v>
      </c>
      <c r="E2552" s="43" t="s">
        <v>2356</v>
      </c>
      <c r="F2552" s="43" t="s">
        <v>2358</v>
      </c>
      <c r="G2552">
        <v>540</v>
      </c>
      <c r="H2552">
        <v>540</v>
      </c>
      <c r="I2552" s="43" t="s">
        <v>2357</v>
      </c>
      <c r="J2552" s="43" t="s">
        <v>973</v>
      </c>
      <c r="K2552" s="43" t="s">
        <v>177</v>
      </c>
      <c r="L2552" s="43" t="str">
        <f>IF(AND(Home!$A$1&gt;=Leave[[#This Row],[Start Time]],Home!$A$1&lt;=Leave[[#This Row],[End Time]]),"Aplica","No Aplica")</f>
        <v>No Aplica</v>
      </c>
      <c r="M2552" s="43" t="str">
        <f>IF(AND(Home!$A$1&gt;=Leave[[#This Row],[Start Time]],Home!$A$1&lt;=Leave[[#This Row],[End Time]]),Home!$A$1,"No Aplica")</f>
        <v>No Aplica</v>
      </c>
      <c r="N2552" s="43" t="str">
        <f>Leave[[#This Row],[User Code (Owning User) (Usuario)]]&amp;Leave[[#This Row],[fecha activa]]</f>
        <v>MIE2025080823976No Aplica</v>
      </c>
    </row>
    <row r="2553" spans="1:14" x14ac:dyDescent="0.3">
      <c r="A2553" s="43" t="s">
        <v>601</v>
      </c>
      <c r="B2553" s="3">
        <v>45918</v>
      </c>
      <c r="C2553" s="3">
        <v>45918</v>
      </c>
      <c r="D2553" s="43" t="s">
        <v>3242</v>
      </c>
      <c r="E2553" s="43" t="s">
        <v>2356</v>
      </c>
      <c r="F2553" s="43" t="s">
        <v>2358</v>
      </c>
      <c r="G2553">
        <v>120</v>
      </c>
      <c r="H2553">
        <v>120</v>
      </c>
      <c r="I2553" s="43" t="s">
        <v>2357</v>
      </c>
      <c r="J2553" s="43" t="s">
        <v>973</v>
      </c>
      <c r="K2553" s="43" t="s">
        <v>177</v>
      </c>
      <c r="L2553" s="43" t="str">
        <f>IF(AND(Home!$A$1&gt;=Leave[[#This Row],[Start Time]],Home!$A$1&lt;=Leave[[#This Row],[End Time]]),"Aplica","No Aplica")</f>
        <v>No Aplica</v>
      </c>
      <c r="M2553" s="43" t="str">
        <f>IF(AND(Home!$A$1&gt;=Leave[[#This Row],[Start Time]],Home!$A$1&lt;=Leave[[#This Row],[End Time]]),Home!$A$1,"No Aplica")</f>
        <v>No Aplica</v>
      </c>
      <c r="N2553" s="43" t="str">
        <f>Leave[[#This Row],[User Code (Owning User) (Usuario)]]&amp;Leave[[#This Row],[fecha activa]]</f>
        <v>MIE2025080823976No Aplica</v>
      </c>
    </row>
    <row r="2554" spans="1:14" x14ac:dyDescent="0.3">
      <c r="A2554" s="43" t="s">
        <v>601</v>
      </c>
      <c r="B2554" s="3">
        <v>45917</v>
      </c>
      <c r="C2554" s="3">
        <v>45917</v>
      </c>
      <c r="D2554" s="43" t="s">
        <v>3242</v>
      </c>
      <c r="E2554" s="43" t="s">
        <v>2356</v>
      </c>
      <c r="F2554" s="43" t="s">
        <v>2358</v>
      </c>
      <c r="G2554">
        <v>120</v>
      </c>
      <c r="H2554">
        <v>120</v>
      </c>
      <c r="I2554" s="43" t="s">
        <v>2357</v>
      </c>
      <c r="J2554" s="43" t="s">
        <v>973</v>
      </c>
      <c r="K2554" s="43" t="s">
        <v>177</v>
      </c>
      <c r="L2554" s="43" t="str">
        <f>IF(AND(Home!$A$1&gt;=Leave[[#This Row],[Start Time]],Home!$A$1&lt;=Leave[[#This Row],[End Time]]),"Aplica","No Aplica")</f>
        <v>No Aplica</v>
      </c>
      <c r="M2554" s="43" t="str">
        <f>IF(AND(Home!$A$1&gt;=Leave[[#This Row],[Start Time]],Home!$A$1&lt;=Leave[[#This Row],[End Time]]),Home!$A$1,"No Aplica")</f>
        <v>No Aplica</v>
      </c>
      <c r="N2554" s="43" t="str">
        <f>Leave[[#This Row],[User Code (Owning User) (Usuario)]]&amp;Leave[[#This Row],[fecha activa]]</f>
        <v>MIE2025080823976No Aplica</v>
      </c>
    </row>
    <row r="2555" spans="1:14" x14ac:dyDescent="0.3">
      <c r="A2555" s="43" t="s">
        <v>465</v>
      </c>
      <c r="B2555" s="3">
        <v>45914</v>
      </c>
      <c r="C2555" s="3">
        <v>45914</v>
      </c>
      <c r="D2555" s="43" t="s">
        <v>2453</v>
      </c>
      <c r="E2555" s="43" t="s">
        <v>2356</v>
      </c>
      <c r="F2555" s="43" t="s">
        <v>2358</v>
      </c>
      <c r="G2555">
        <v>540</v>
      </c>
      <c r="H2555">
        <v>540</v>
      </c>
      <c r="I2555" s="43" t="s">
        <v>2357</v>
      </c>
      <c r="J2555" s="43" t="s">
        <v>973</v>
      </c>
      <c r="K2555" s="43" t="s">
        <v>177</v>
      </c>
      <c r="L2555" s="43" t="str">
        <f>IF(AND(Home!$A$1&gt;=Leave[[#This Row],[Start Time]],Home!$A$1&lt;=Leave[[#This Row],[End Time]]),"Aplica","No Aplica")</f>
        <v>No Aplica</v>
      </c>
      <c r="M2555" s="43" t="str">
        <f>IF(AND(Home!$A$1&gt;=Leave[[#This Row],[Start Time]],Home!$A$1&lt;=Leave[[#This Row],[End Time]]),Home!$A$1,"No Aplica")</f>
        <v>No Aplica</v>
      </c>
      <c r="N2555" s="43" t="str">
        <f>Leave[[#This Row],[User Code (Owning User) (Usuario)]]&amp;Leave[[#This Row],[fecha activa]]</f>
        <v>MIE2025080823976No Aplica</v>
      </c>
    </row>
    <row r="2556" spans="1:14" x14ac:dyDescent="0.3">
      <c r="A2556" s="43" t="s">
        <v>471</v>
      </c>
      <c r="B2556" s="3">
        <v>45910</v>
      </c>
      <c r="C2556" s="3">
        <v>45910</v>
      </c>
      <c r="D2556" s="43" t="s">
        <v>2719</v>
      </c>
      <c r="E2556" s="43" t="s">
        <v>2356</v>
      </c>
      <c r="F2556" s="43" t="s">
        <v>2358</v>
      </c>
      <c r="G2556">
        <v>540</v>
      </c>
      <c r="H2556">
        <v>540</v>
      </c>
      <c r="I2556" s="43" t="s">
        <v>2357</v>
      </c>
      <c r="J2556" s="43" t="s">
        <v>973</v>
      </c>
      <c r="K2556" s="43" t="s">
        <v>177</v>
      </c>
      <c r="L2556" s="43" t="str">
        <f>IF(AND(Home!$A$1&gt;=Leave[[#This Row],[Start Time]],Home!$A$1&lt;=Leave[[#This Row],[End Time]]),"Aplica","No Aplica")</f>
        <v>No Aplica</v>
      </c>
      <c r="M2556" s="43" t="str">
        <f>IF(AND(Home!$A$1&gt;=Leave[[#This Row],[Start Time]],Home!$A$1&lt;=Leave[[#This Row],[End Time]]),Home!$A$1,"No Aplica")</f>
        <v>No Aplica</v>
      </c>
      <c r="N2556" s="43" t="str">
        <f>Leave[[#This Row],[User Code (Owning User) (Usuario)]]&amp;Leave[[#This Row],[fecha activa]]</f>
        <v>MIE2025080823976No Aplica</v>
      </c>
    </row>
    <row r="2557" spans="1:14" x14ac:dyDescent="0.3">
      <c r="A2557" s="43" t="s">
        <v>471</v>
      </c>
      <c r="B2557" s="3">
        <v>45909</v>
      </c>
      <c r="C2557" s="3">
        <v>45909</v>
      </c>
      <c r="D2557" s="43" t="s">
        <v>2719</v>
      </c>
      <c r="E2557" s="43" t="s">
        <v>2356</v>
      </c>
      <c r="F2557" s="43" t="s">
        <v>2358</v>
      </c>
      <c r="G2557">
        <v>540</v>
      </c>
      <c r="H2557">
        <v>540</v>
      </c>
      <c r="I2557" s="43" t="s">
        <v>2357</v>
      </c>
      <c r="J2557" s="43" t="s">
        <v>973</v>
      </c>
      <c r="K2557" s="43" t="s">
        <v>177</v>
      </c>
      <c r="L2557" s="43" t="str">
        <f>IF(AND(Home!$A$1&gt;=Leave[[#This Row],[Start Time]],Home!$A$1&lt;=Leave[[#This Row],[End Time]]),"Aplica","No Aplica")</f>
        <v>No Aplica</v>
      </c>
      <c r="M2557" s="43" t="str">
        <f>IF(AND(Home!$A$1&gt;=Leave[[#This Row],[Start Time]],Home!$A$1&lt;=Leave[[#This Row],[End Time]]),Home!$A$1,"No Aplica")</f>
        <v>No Aplica</v>
      </c>
      <c r="N2557" s="43" t="str">
        <f>Leave[[#This Row],[User Code (Owning User) (Usuario)]]&amp;Leave[[#This Row],[fecha activa]]</f>
        <v>MIE2025080823976No Aplica</v>
      </c>
    </row>
    <row r="2558" spans="1:14" x14ac:dyDescent="0.3">
      <c r="A2558" s="43" t="s">
        <v>601</v>
      </c>
      <c r="B2558" s="3">
        <v>45911</v>
      </c>
      <c r="C2558" s="3">
        <v>45911</v>
      </c>
      <c r="D2558" s="43" t="s">
        <v>1875</v>
      </c>
      <c r="E2558" s="43" t="s">
        <v>2356</v>
      </c>
      <c r="F2558" s="43" t="s">
        <v>2358</v>
      </c>
      <c r="G2558">
        <v>120</v>
      </c>
      <c r="H2558">
        <v>120</v>
      </c>
      <c r="I2558" s="43" t="s">
        <v>2357</v>
      </c>
      <c r="J2558" s="43" t="s">
        <v>973</v>
      </c>
      <c r="K2558" s="43" t="s">
        <v>177</v>
      </c>
      <c r="L2558" s="43" t="str">
        <f>IF(AND(Home!$A$1&gt;=Leave[[#This Row],[Start Time]],Home!$A$1&lt;=Leave[[#This Row],[End Time]]),"Aplica","No Aplica")</f>
        <v>No Aplica</v>
      </c>
      <c r="M2558" s="43" t="str">
        <f>IF(AND(Home!$A$1&gt;=Leave[[#This Row],[Start Time]],Home!$A$1&lt;=Leave[[#This Row],[End Time]]),Home!$A$1,"No Aplica")</f>
        <v>No Aplica</v>
      </c>
      <c r="N2558" s="43" t="str">
        <f>Leave[[#This Row],[User Code (Owning User) (Usuario)]]&amp;Leave[[#This Row],[fecha activa]]</f>
        <v>MIE2025080823976No Aplica</v>
      </c>
    </row>
    <row r="2559" spans="1:14" x14ac:dyDescent="0.3">
      <c r="A2559" s="43" t="s">
        <v>601</v>
      </c>
      <c r="B2559" s="3">
        <v>45908</v>
      </c>
      <c r="C2559" s="3">
        <v>45908</v>
      </c>
      <c r="D2559" s="43" t="s">
        <v>1875</v>
      </c>
      <c r="E2559" s="43" t="s">
        <v>2356</v>
      </c>
      <c r="F2559" s="43" t="s">
        <v>2358</v>
      </c>
      <c r="G2559">
        <v>120</v>
      </c>
      <c r="H2559">
        <v>120</v>
      </c>
      <c r="I2559" s="43" t="s">
        <v>2357</v>
      </c>
      <c r="J2559" s="43" t="s">
        <v>973</v>
      </c>
      <c r="K2559" s="43" t="s">
        <v>177</v>
      </c>
      <c r="L2559" s="43" t="str">
        <f>IF(AND(Home!$A$1&gt;=Leave[[#This Row],[Start Time]],Home!$A$1&lt;=Leave[[#This Row],[End Time]]),"Aplica","No Aplica")</f>
        <v>No Aplica</v>
      </c>
      <c r="M2559" s="43" t="str">
        <f>IF(AND(Home!$A$1&gt;=Leave[[#This Row],[Start Time]],Home!$A$1&lt;=Leave[[#This Row],[End Time]]),Home!$A$1,"No Aplica")</f>
        <v>No Aplica</v>
      </c>
      <c r="N2559" s="43" t="str">
        <f>Leave[[#This Row],[User Code (Owning User) (Usuario)]]&amp;Leave[[#This Row],[fecha activa]]</f>
        <v>MIE2025080823976No Aplica</v>
      </c>
    </row>
    <row r="2560" spans="1:14" x14ac:dyDescent="0.3">
      <c r="A2560" s="43" t="s">
        <v>2300</v>
      </c>
      <c r="B2560" s="3">
        <v>45904</v>
      </c>
      <c r="C2560" s="3">
        <v>45904</v>
      </c>
      <c r="D2560" s="43" t="s">
        <v>2249</v>
      </c>
      <c r="E2560" s="43" t="s">
        <v>2356</v>
      </c>
      <c r="F2560" s="43" t="s">
        <v>2358</v>
      </c>
      <c r="G2560">
        <v>120</v>
      </c>
      <c r="H2560">
        <v>120</v>
      </c>
      <c r="I2560" s="43" t="s">
        <v>2357</v>
      </c>
      <c r="J2560" s="43" t="s">
        <v>973</v>
      </c>
      <c r="K2560" s="43" t="s">
        <v>177</v>
      </c>
      <c r="L2560" s="43" t="str">
        <f>IF(AND(Home!$A$1&gt;=Leave[[#This Row],[Start Time]],Home!$A$1&lt;=Leave[[#This Row],[End Time]]),"Aplica","No Aplica")</f>
        <v>No Aplica</v>
      </c>
      <c r="M2560" s="43" t="str">
        <f>IF(AND(Home!$A$1&gt;=Leave[[#This Row],[Start Time]],Home!$A$1&lt;=Leave[[#This Row],[End Time]]),Home!$A$1,"No Aplica")</f>
        <v>No Aplica</v>
      </c>
      <c r="N2560" s="43" t="str">
        <f>Leave[[#This Row],[User Code (Owning User) (Usuario)]]&amp;Leave[[#This Row],[fecha activa]]</f>
        <v>MIE2025080823976No Aplica</v>
      </c>
    </row>
    <row r="2561" spans="1:14" x14ac:dyDescent="0.3">
      <c r="A2561" s="43" t="s">
        <v>2300</v>
      </c>
      <c r="B2561" s="3">
        <v>45903</v>
      </c>
      <c r="C2561" s="3">
        <v>45903</v>
      </c>
      <c r="D2561" s="43" t="s">
        <v>2249</v>
      </c>
      <c r="E2561" s="43" t="s">
        <v>2356</v>
      </c>
      <c r="F2561" s="43" t="s">
        <v>2358</v>
      </c>
      <c r="G2561">
        <v>120</v>
      </c>
      <c r="H2561">
        <v>120</v>
      </c>
      <c r="I2561" s="43" t="s">
        <v>2357</v>
      </c>
      <c r="J2561" s="43" t="s">
        <v>973</v>
      </c>
      <c r="K2561" s="43" t="s">
        <v>177</v>
      </c>
      <c r="L2561" s="43" t="str">
        <f>IF(AND(Home!$A$1&gt;=Leave[[#This Row],[Start Time]],Home!$A$1&lt;=Leave[[#This Row],[End Time]]),"Aplica","No Aplica")</f>
        <v>No Aplica</v>
      </c>
      <c r="M2561" s="43" t="str">
        <f>IF(AND(Home!$A$1&gt;=Leave[[#This Row],[Start Time]],Home!$A$1&lt;=Leave[[#This Row],[End Time]]),Home!$A$1,"No Aplica")</f>
        <v>No Aplica</v>
      </c>
      <c r="N2561" s="43" t="str">
        <f>Leave[[#This Row],[User Code (Owning User) (Usuario)]]&amp;Leave[[#This Row],[fecha activa]]</f>
        <v>MIE2025080823976No Aplica</v>
      </c>
    </row>
    <row r="2562" spans="1:14" x14ac:dyDescent="0.3">
      <c r="A2562" s="43" t="s">
        <v>468</v>
      </c>
      <c r="B2562" s="3">
        <v>45907</v>
      </c>
      <c r="C2562" s="3">
        <v>45907</v>
      </c>
      <c r="D2562" s="43" t="s">
        <v>2677</v>
      </c>
      <c r="E2562" s="43" t="s">
        <v>2356</v>
      </c>
      <c r="F2562" s="43" t="s">
        <v>2358</v>
      </c>
      <c r="G2562">
        <v>1380</v>
      </c>
      <c r="H2562">
        <v>540</v>
      </c>
      <c r="I2562" s="43" t="s">
        <v>2357</v>
      </c>
      <c r="J2562" s="43" t="s">
        <v>973</v>
      </c>
      <c r="K2562" s="43" t="s">
        <v>177</v>
      </c>
      <c r="L2562" s="43" t="str">
        <f>IF(AND(Home!$A$1&gt;=Leave[[#This Row],[Start Time]],Home!$A$1&lt;=Leave[[#This Row],[End Time]]),"Aplica","No Aplica")</f>
        <v>No Aplica</v>
      </c>
      <c r="M2562" s="43" t="str">
        <f>IF(AND(Home!$A$1&gt;=Leave[[#This Row],[Start Time]],Home!$A$1&lt;=Leave[[#This Row],[End Time]]),Home!$A$1,"No Aplica")</f>
        <v>No Aplica</v>
      </c>
      <c r="N2562" s="43" t="str">
        <f>Leave[[#This Row],[User Code (Owning User) (Usuario)]]&amp;Leave[[#This Row],[fecha activa]]</f>
        <v>MIE2025080823976No Aplica</v>
      </c>
    </row>
    <row r="2563" spans="1:14" x14ac:dyDescent="0.3">
      <c r="A2563" s="43" t="s">
        <v>468</v>
      </c>
      <c r="B2563" s="3">
        <v>45902</v>
      </c>
      <c r="C2563" s="3">
        <v>45902</v>
      </c>
      <c r="D2563" s="43" t="s">
        <v>503</v>
      </c>
      <c r="E2563" s="43" t="s">
        <v>2356</v>
      </c>
      <c r="F2563" s="43" t="s">
        <v>2358</v>
      </c>
      <c r="G2563">
        <v>1380</v>
      </c>
      <c r="H2563">
        <v>540</v>
      </c>
      <c r="I2563" s="43" t="s">
        <v>2357</v>
      </c>
      <c r="J2563" s="43" t="s">
        <v>973</v>
      </c>
      <c r="K2563" s="43" t="s">
        <v>177</v>
      </c>
      <c r="L2563" s="43" t="str">
        <f>IF(AND(Home!$A$1&gt;=Leave[[#This Row],[Start Time]],Home!$A$1&lt;=Leave[[#This Row],[End Time]]),"Aplica","No Aplica")</f>
        <v>No Aplica</v>
      </c>
      <c r="M2563" s="43" t="str">
        <f>IF(AND(Home!$A$1&gt;=Leave[[#This Row],[Start Time]],Home!$A$1&lt;=Leave[[#This Row],[End Time]]),Home!$A$1,"No Aplica")</f>
        <v>No Aplica</v>
      </c>
      <c r="N2563" s="43" t="str">
        <f>Leave[[#This Row],[User Code (Owning User) (Usuario)]]&amp;Leave[[#This Row],[fecha activa]]</f>
        <v>MIE2025080823976No Aplica</v>
      </c>
    </row>
    <row r="2564" spans="1:14" x14ac:dyDescent="0.3">
      <c r="A2564" s="43" t="s">
        <v>471</v>
      </c>
      <c r="B2564" s="3">
        <v>45930</v>
      </c>
      <c r="C2564" s="3">
        <v>45930</v>
      </c>
      <c r="D2564" s="43" t="s">
        <v>2391</v>
      </c>
      <c r="E2564" s="43" t="s">
        <v>2325</v>
      </c>
      <c r="F2564" s="43" t="s">
        <v>2327</v>
      </c>
      <c r="G2564">
        <v>60</v>
      </c>
      <c r="H2564">
        <v>60</v>
      </c>
      <c r="I2564" s="43" t="s">
        <v>2326</v>
      </c>
      <c r="J2564" s="43" t="s">
        <v>1503</v>
      </c>
      <c r="K2564" s="43" t="s">
        <v>177</v>
      </c>
      <c r="L2564" s="43" t="str">
        <f>IF(AND(Home!$A$1&gt;=Leave[[#This Row],[Start Time]],Home!$A$1&lt;=Leave[[#This Row],[End Time]]),"Aplica","No Aplica")</f>
        <v>No Aplica</v>
      </c>
      <c r="M2564" s="43" t="str">
        <f>IF(AND(Home!$A$1&gt;=Leave[[#This Row],[Start Time]],Home!$A$1&lt;=Leave[[#This Row],[End Time]]),Home!$A$1,"No Aplica")</f>
        <v>No Aplica</v>
      </c>
      <c r="N2564" s="43" t="str">
        <f>Leave[[#This Row],[User Code (Owning User) (Usuario)]]&amp;Leave[[#This Row],[fecha activa]]</f>
        <v>MIE2025050823913No Aplica</v>
      </c>
    </row>
    <row r="2565" spans="1:14" x14ac:dyDescent="0.3">
      <c r="A2565" s="43" t="s">
        <v>471</v>
      </c>
      <c r="B2565" s="3">
        <v>45929</v>
      </c>
      <c r="C2565" s="3">
        <v>45929</v>
      </c>
      <c r="D2565" s="43" t="s">
        <v>2391</v>
      </c>
      <c r="E2565" s="43" t="s">
        <v>2325</v>
      </c>
      <c r="F2565" s="43" t="s">
        <v>2327</v>
      </c>
      <c r="G2565">
        <v>60</v>
      </c>
      <c r="H2565">
        <v>60</v>
      </c>
      <c r="I2565" s="43" t="s">
        <v>2326</v>
      </c>
      <c r="J2565" s="43" t="s">
        <v>1503</v>
      </c>
      <c r="K2565" s="43" t="s">
        <v>177</v>
      </c>
      <c r="L2565" s="43" t="str">
        <f>IF(AND(Home!$A$1&gt;=Leave[[#This Row],[Start Time]],Home!$A$1&lt;=Leave[[#This Row],[End Time]]),"Aplica","No Aplica")</f>
        <v>No Aplica</v>
      </c>
      <c r="M2565" s="43" t="str">
        <f>IF(AND(Home!$A$1&gt;=Leave[[#This Row],[Start Time]],Home!$A$1&lt;=Leave[[#This Row],[End Time]]),Home!$A$1,"No Aplica")</f>
        <v>No Aplica</v>
      </c>
      <c r="N2565" s="43" t="str">
        <f>Leave[[#This Row],[User Code (Owning User) (Usuario)]]&amp;Leave[[#This Row],[fecha activa]]</f>
        <v>MIE2025050823913No Aplica</v>
      </c>
    </row>
    <row r="2566" spans="1:14" x14ac:dyDescent="0.3">
      <c r="A2566" s="43" t="s">
        <v>471</v>
      </c>
      <c r="B2566" s="3">
        <v>45926</v>
      </c>
      <c r="C2566" s="3">
        <v>45926</v>
      </c>
      <c r="D2566" s="43" t="s">
        <v>2023</v>
      </c>
      <c r="E2566" s="43" t="s">
        <v>2325</v>
      </c>
      <c r="F2566" s="43" t="s">
        <v>2327</v>
      </c>
      <c r="G2566">
        <v>60</v>
      </c>
      <c r="H2566">
        <v>60</v>
      </c>
      <c r="I2566" s="43" t="s">
        <v>2326</v>
      </c>
      <c r="J2566" s="43" t="s">
        <v>1503</v>
      </c>
      <c r="K2566" s="43" t="s">
        <v>177</v>
      </c>
      <c r="L2566" s="43" t="str">
        <f>IF(AND(Home!$A$1&gt;=Leave[[#This Row],[Start Time]],Home!$A$1&lt;=Leave[[#This Row],[End Time]]),"Aplica","No Aplica")</f>
        <v>No Aplica</v>
      </c>
      <c r="M2566" s="43" t="str">
        <f>IF(AND(Home!$A$1&gt;=Leave[[#This Row],[Start Time]],Home!$A$1&lt;=Leave[[#This Row],[End Time]]),Home!$A$1,"No Aplica")</f>
        <v>No Aplica</v>
      </c>
      <c r="N2566" s="43" t="str">
        <f>Leave[[#This Row],[User Code (Owning User) (Usuario)]]&amp;Leave[[#This Row],[fecha activa]]</f>
        <v>MIE2025050823913No Aplica</v>
      </c>
    </row>
    <row r="2567" spans="1:14" x14ac:dyDescent="0.3">
      <c r="A2567" s="43" t="s">
        <v>471</v>
      </c>
      <c r="B2567" s="3">
        <v>45925</v>
      </c>
      <c r="C2567" s="3">
        <v>45925</v>
      </c>
      <c r="D2567" s="43" t="s">
        <v>2023</v>
      </c>
      <c r="E2567" s="43" t="s">
        <v>2325</v>
      </c>
      <c r="F2567" s="43" t="s">
        <v>2327</v>
      </c>
      <c r="G2567">
        <v>60</v>
      </c>
      <c r="H2567">
        <v>60</v>
      </c>
      <c r="I2567" s="43" t="s">
        <v>2326</v>
      </c>
      <c r="J2567" s="43" t="s">
        <v>1503</v>
      </c>
      <c r="K2567" s="43" t="s">
        <v>177</v>
      </c>
      <c r="L2567" s="43" t="str">
        <f>IF(AND(Home!$A$1&gt;=Leave[[#This Row],[Start Time]],Home!$A$1&lt;=Leave[[#This Row],[End Time]]),"Aplica","No Aplica")</f>
        <v>No Aplica</v>
      </c>
      <c r="M2567" s="43" t="str">
        <f>IF(AND(Home!$A$1&gt;=Leave[[#This Row],[Start Time]],Home!$A$1&lt;=Leave[[#This Row],[End Time]]),Home!$A$1,"No Aplica")</f>
        <v>No Aplica</v>
      </c>
      <c r="N2567" s="43" t="str">
        <f>Leave[[#This Row],[User Code (Owning User) (Usuario)]]&amp;Leave[[#This Row],[fecha activa]]</f>
        <v>MIE2025050823913No Aplica</v>
      </c>
    </row>
    <row r="2568" spans="1:14" x14ac:dyDescent="0.3">
      <c r="A2568" s="43" t="s">
        <v>468</v>
      </c>
      <c r="B2568" s="3">
        <v>45924</v>
      </c>
      <c r="C2568" s="3">
        <v>45924</v>
      </c>
      <c r="D2568" s="43" t="s">
        <v>467</v>
      </c>
      <c r="E2568" s="43" t="s">
        <v>2325</v>
      </c>
      <c r="F2568" s="43" t="s">
        <v>2327</v>
      </c>
      <c r="G2568">
        <v>540</v>
      </c>
      <c r="H2568">
        <v>540</v>
      </c>
      <c r="I2568" s="43" t="s">
        <v>2326</v>
      </c>
      <c r="J2568" s="43" t="s">
        <v>1503</v>
      </c>
      <c r="K2568" s="43" t="s">
        <v>177</v>
      </c>
      <c r="L2568" s="43" t="str">
        <f>IF(AND(Home!$A$1&gt;=Leave[[#This Row],[Start Time]],Home!$A$1&lt;=Leave[[#This Row],[End Time]]),"Aplica","No Aplica")</f>
        <v>No Aplica</v>
      </c>
      <c r="M2568" s="43" t="str">
        <f>IF(AND(Home!$A$1&gt;=Leave[[#This Row],[Start Time]],Home!$A$1&lt;=Leave[[#This Row],[End Time]]),Home!$A$1,"No Aplica")</f>
        <v>No Aplica</v>
      </c>
      <c r="N2568" s="43" t="str">
        <f>Leave[[#This Row],[User Code (Owning User) (Usuario)]]&amp;Leave[[#This Row],[fecha activa]]</f>
        <v>MIE2025050823913No Aplica</v>
      </c>
    </row>
    <row r="2569" spans="1:14" x14ac:dyDescent="0.3">
      <c r="A2569" s="43" t="s">
        <v>471</v>
      </c>
      <c r="B2569" s="3">
        <v>45923</v>
      </c>
      <c r="C2569" s="3">
        <v>45923</v>
      </c>
      <c r="D2569" s="43" t="s">
        <v>2023</v>
      </c>
      <c r="E2569" s="43" t="s">
        <v>2325</v>
      </c>
      <c r="F2569" s="43" t="s">
        <v>2327</v>
      </c>
      <c r="G2569">
        <v>60</v>
      </c>
      <c r="H2569">
        <v>60</v>
      </c>
      <c r="I2569" s="43" t="s">
        <v>2326</v>
      </c>
      <c r="J2569" s="43" t="s">
        <v>1503</v>
      </c>
      <c r="K2569" s="43" t="s">
        <v>177</v>
      </c>
      <c r="L2569" s="43" t="str">
        <f>IF(AND(Home!$A$1&gt;=Leave[[#This Row],[Start Time]],Home!$A$1&lt;=Leave[[#This Row],[End Time]]),"Aplica","No Aplica")</f>
        <v>No Aplica</v>
      </c>
      <c r="M2569" s="43" t="str">
        <f>IF(AND(Home!$A$1&gt;=Leave[[#This Row],[Start Time]],Home!$A$1&lt;=Leave[[#This Row],[End Time]]),Home!$A$1,"No Aplica")</f>
        <v>No Aplica</v>
      </c>
      <c r="N2569" s="43" t="str">
        <f>Leave[[#This Row],[User Code (Owning User) (Usuario)]]&amp;Leave[[#This Row],[fecha activa]]</f>
        <v>MIE2025050823913No Aplica</v>
      </c>
    </row>
    <row r="2570" spans="1:14" x14ac:dyDescent="0.3">
      <c r="A2570" s="43" t="s">
        <v>471</v>
      </c>
      <c r="B2570" s="3">
        <v>45922</v>
      </c>
      <c r="C2570" s="3">
        <v>45922</v>
      </c>
      <c r="D2570" s="43" t="s">
        <v>1404</v>
      </c>
      <c r="E2570" s="43" t="s">
        <v>2325</v>
      </c>
      <c r="F2570" s="43" t="s">
        <v>2327</v>
      </c>
      <c r="G2570">
        <v>60</v>
      </c>
      <c r="H2570">
        <v>60</v>
      </c>
      <c r="I2570" s="43" t="s">
        <v>2326</v>
      </c>
      <c r="J2570" s="43" t="s">
        <v>1503</v>
      </c>
      <c r="K2570" s="43" t="s">
        <v>177</v>
      </c>
      <c r="L2570" s="43" t="str">
        <f>IF(AND(Home!$A$1&gt;=Leave[[#This Row],[Start Time]],Home!$A$1&lt;=Leave[[#This Row],[End Time]]),"Aplica","No Aplica")</f>
        <v>Aplica</v>
      </c>
      <c r="M2570" s="43">
        <f>IF(AND(Home!$A$1&gt;=Leave[[#This Row],[Start Time]],Home!$A$1&lt;=Leave[[#This Row],[End Time]]),Home!$A$1,"No Aplica")</f>
        <v>45922</v>
      </c>
      <c r="N2570" s="43" t="str">
        <f>Leave[[#This Row],[User Code (Owning User) (Usuario)]]&amp;Leave[[#This Row],[fecha activa]]</f>
        <v>MIE202505082391345922</v>
      </c>
    </row>
    <row r="2571" spans="1:14" x14ac:dyDescent="0.3">
      <c r="A2571" s="43" t="s">
        <v>471</v>
      </c>
      <c r="B2571" s="3">
        <v>45919</v>
      </c>
      <c r="C2571" s="3">
        <v>45919</v>
      </c>
      <c r="D2571" s="43" t="s">
        <v>1404</v>
      </c>
      <c r="E2571" s="43" t="s">
        <v>2325</v>
      </c>
      <c r="F2571" s="43" t="s">
        <v>2327</v>
      </c>
      <c r="G2571">
        <v>60</v>
      </c>
      <c r="H2571">
        <v>60</v>
      </c>
      <c r="I2571" s="43" t="s">
        <v>2326</v>
      </c>
      <c r="J2571" s="43" t="s">
        <v>1503</v>
      </c>
      <c r="K2571" s="43" t="s">
        <v>177</v>
      </c>
      <c r="L2571" s="43" t="str">
        <f>IF(AND(Home!$A$1&gt;=Leave[[#This Row],[Start Time]],Home!$A$1&lt;=Leave[[#This Row],[End Time]]),"Aplica","No Aplica")</f>
        <v>No Aplica</v>
      </c>
      <c r="M2571" s="43" t="str">
        <f>IF(AND(Home!$A$1&gt;=Leave[[#This Row],[Start Time]],Home!$A$1&lt;=Leave[[#This Row],[End Time]]),Home!$A$1,"No Aplica")</f>
        <v>No Aplica</v>
      </c>
      <c r="N2571" s="43" t="str">
        <f>Leave[[#This Row],[User Code (Owning User) (Usuario)]]&amp;Leave[[#This Row],[fecha activa]]</f>
        <v>MIE2025050823913No Aplica</v>
      </c>
    </row>
    <row r="2572" spans="1:14" x14ac:dyDescent="0.3">
      <c r="A2572" s="43" t="s">
        <v>471</v>
      </c>
      <c r="B2572" s="3">
        <v>45918</v>
      </c>
      <c r="C2572" s="3">
        <v>45918</v>
      </c>
      <c r="D2572" s="43" t="s">
        <v>1404</v>
      </c>
      <c r="E2572" s="43" t="s">
        <v>2325</v>
      </c>
      <c r="F2572" s="43" t="s">
        <v>2327</v>
      </c>
      <c r="G2572">
        <v>60</v>
      </c>
      <c r="H2572">
        <v>60</v>
      </c>
      <c r="I2572" s="43" t="s">
        <v>2326</v>
      </c>
      <c r="J2572" s="43" t="s">
        <v>1503</v>
      </c>
      <c r="K2572" s="43" t="s">
        <v>177</v>
      </c>
      <c r="L2572" s="43" t="str">
        <f>IF(AND(Home!$A$1&gt;=Leave[[#This Row],[Start Time]],Home!$A$1&lt;=Leave[[#This Row],[End Time]]),"Aplica","No Aplica")</f>
        <v>No Aplica</v>
      </c>
      <c r="M2572" s="43" t="str">
        <f>IF(AND(Home!$A$1&gt;=Leave[[#This Row],[Start Time]],Home!$A$1&lt;=Leave[[#This Row],[End Time]]),Home!$A$1,"No Aplica")</f>
        <v>No Aplica</v>
      </c>
      <c r="N2572" s="43" t="str">
        <f>Leave[[#This Row],[User Code (Owning User) (Usuario)]]&amp;Leave[[#This Row],[fecha activa]]</f>
        <v>MIE2025050823913No Aplica</v>
      </c>
    </row>
    <row r="2573" spans="1:14" x14ac:dyDescent="0.3">
      <c r="A2573" s="43" t="s">
        <v>468</v>
      </c>
      <c r="B2573" s="3">
        <v>45917</v>
      </c>
      <c r="C2573" s="3">
        <v>45917</v>
      </c>
      <c r="D2573" s="43" t="s">
        <v>467</v>
      </c>
      <c r="E2573" s="43" t="s">
        <v>2325</v>
      </c>
      <c r="F2573" s="43" t="s">
        <v>2327</v>
      </c>
      <c r="G2573">
        <v>540</v>
      </c>
      <c r="H2573">
        <v>540</v>
      </c>
      <c r="I2573" s="43" t="s">
        <v>2326</v>
      </c>
      <c r="J2573" s="43" t="s">
        <v>1503</v>
      </c>
      <c r="K2573" s="43" t="s">
        <v>177</v>
      </c>
      <c r="L2573" s="43" t="str">
        <f>IF(AND(Home!$A$1&gt;=Leave[[#This Row],[Start Time]],Home!$A$1&lt;=Leave[[#This Row],[End Time]]),"Aplica","No Aplica")</f>
        <v>No Aplica</v>
      </c>
      <c r="M2573" s="43" t="str">
        <f>IF(AND(Home!$A$1&gt;=Leave[[#This Row],[Start Time]],Home!$A$1&lt;=Leave[[#This Row],[End Time]]),Home!$A$1,"No Aplica")</f>
        <v>No Aplica</v>
      </c>
      <c r="N2573" s="43" t="str">
        <f>Leave[[#This Row],[User Code (Owning User) (Usuario)]]&amp;Leave[[#This Row],[fecha activa]]</f>
        <v>MIE2025050823913No Aplica</v>
      </c>
    </row>
    <row r="2574" spans="1:14" x14ac:dyDescent="0.3">
      <c r="A2574" s="43" t="s">
        <v>471</v>
      </c>
      <c r="B2574" s="3">
        <v>45916</v>
      </c>
      <c r="C2574" s="3">
        <v>45916</v>
      </c>
      <c r="D2574" s="43" t="s">
        <v>1404</v>
      </c>
      <c r="E2574" s="43" t="s">
        <v>2325</v>
      </c>
      <c r="F2574" s="43" t="s">
        <v>2327</v>
      </c>
      <c r="G2574">
        <v>60</v>
      </c>
      <c r="H2574">
        <v>60</v>
      </c>
      <c r="I2574" s="43" t="s">
        <v>2326</v>
      </c>
      <c r="J2574" s="43" t="s">
        <v>1503</v>
      </c>
      <c r="K2574" s="43" t="s">
        <v>177</v>
      </c>
      <c r="L2574" s="43" t="str">
        <f>IF(AND(Home!$A$1&gt;=Leave[[#This Row],[Start Time]],Home!$A$1&lt;=Leave[[#This Row],[End Time]]),"Aplica","No Aplica")</f>
        <v>No Aplica</v>
      </c>
      <c r="M2574" s="43" t="str">
        <f>IF(AND(Home!$A$1&gt;=Leave[[#This Row],[Start Time]],Home!$A$1&lt;=Leave[[#This Row],[End Time]]),Home!$A$1,"No Aplica")</f>
        <v>No Aplica</v>
      </c>
      <c r="N2574" s="43" t="str">
        <f>Leave[[#This Row],[User Code (Owning User) (Usuario)]]&amp;Leave[[#This Row],[fecha activa]]</f>
        <v>MIE2025050823913No Aplica</v>
      </c>
    </row>
    <row r="2575" spans="1:14" x14ac:dyDescent="0.3">
      <c r="A2575" s="43" t="s">
        <v>471</v>
      </c>
      <c r="B2575" s="3">
        <v>45915</v>
      </c>
      <c r="C2575" s="3">
        <v>45915</v>
      </c>
      <c r="D2575" s="43" t="s">
        <v>621</v>
      </c>
      <c r="E2575" s="43" t="s">
        <v>2325</v>
      </c>
      <c r="F2575" s="43" t="s">
        <v>2327</v>
      </c>
      <c r="G2575">
        <v>60</v>
      </c>
      <c r="H2575">
        <v>60</v>
      </c>
      <c r="I2575" s="43" t="s">
        <v>2326</v>
      </c>
      <c r="J2575" s="43" t="s">
        <v>1503</v>
      </c>
      <c r="K2575" s="43" t="s">
        <v>177</v>
      </c>
      <c r="L2575" s="43" t="str">
        <f>IF(AND(Home!$A$1&gt;=Leave[[#This Row],[Start Time]],Home!$A$1&lt;=Leave[[#This Row],[End Time]]),"Aplica","No Aplica")</f>
        <v>No Aplica</v>
      </c>
      <c r="M2575" s="43" t="str">
        <f>IF(AND(Home!$A$1&gt;=Leave[[#This Row],[Start Time]],Home!$A$1&lt;=Leave[[#This Row],[End Time]]),Home!$A$1,"No Aplica")</f>
        <v>No Aplica</v>
      </c>
      <c r="N2575" s="43" t="str">
        <f>Leave[[#This Row],[User Code (Owning User) (Usuario)]]&amp;Leave[[#This Row],[fecha activa]]</f>
        <v>MIE2025050823913No Aplica</v>
      </c>
    </row>
    <row r="2576" spans="1:14" x14ac:dyDescent="0.3">
      <c r="A2576" s="43" t="s">
        <v>471</v>
      </c>
      <c r="B2576" s="3">
        <v>45912</v>
      </c>
      <c r="C2576" s="3">
        <v>45912</v>
      </c>
      <c r="D2576" s="43" t="s">
        <v>2606</v>
      </c>
      <c r="E2576" s="43" t="s">
        <v>2325</v>
      </c>
      <c r="F2576" s="43" t="s">
        <v>2327</v>
      </c>
      <c r="G2576">
        <v>60</v>
      </c>
      <c r="H2576">
        <v>60</v>
      </c>
      <c r="I2576" s="43" t="s">
        <v>2326</v>
      </c>
      <c r="J2576" s="43" t="s">
        <v>1503</v>
      </c>
      <c r="K2576" s="43" t="s">
        <v>177</v>
      </c>
      <c r="L2576" s="43" t="str">
        <f>IF(AND(Home!$A$1&gt;=Leave[[#This Row],[Start Time]],Home!$A$1&lt;=Leave[[#This Row],[End Time]]),"Aplica","No Aplica")</f>
        <v>No Aplica</v>
      </c>
      <c r="M2576" s="43" t="str">
        <f>IF(AND(Home!$A$1&gt;=Leave[[#This Row],[Start Time]],Home!$A$1&lt;=Leave[[#This Row],[End Time]]),Home!$A$1,"No Aplica")</f>
        <v>No Aplica</v>
      </c>
      <c r="N2576" s="43" t="str">
        <f>Leave[[#This Row],[User Code (Owning User) (Usuario)]]&amp;Leave[[#This Row],[fecha activa]]</f>
        <v>MIE2025050823913No Aplica</v>
      </c>
    </row>
    <row r="2577" spans="1:14" x14ac:dyDescent="0.3">
      <c r="A2577" s="43" t="s">
        <v>471</v>
      </c>
      <c r="B2577" s="3">
        <v>45911</v>
      </c>
      <c r="C2577" s="3">
        <v>45911</v>
      </c>
      <c r="D2577" s="43" t="s">
        <v>1404</v>
      </c>
      <c r="E2577" s="43" t="s">
        <v>2325</v>
      </c>
      <c r="F2577" s="43" t="s">
        <v>2327</v>
      </c>
      <c r="G2577">
        <v>60</v>
      </c>
      <c r="H2577">
        <v>60</v>
      </c>
      <c r="I2577" s="43" t="s">
        <v>2326</v>
      </c>
      <c r="J2577" s="43" t="s">
        <v>1503</v>
      </c>
      <c r="K2577" s="43" t="s">
        <v>177</v>
      </c>
      <c r="L2577" s="43" t="str">
        <f>IF(AND(Home!$A$1&gt;=Leave[[#This Row],[Start Time]],Home!$A$1&lt;=Leave[[#This Row],[End Time]]),"Aplica","No Aplica")</f>
        <v>No Aplica</v>
      </c>
      <c r="M2577" s="43" t="str">
        <f>IF(AND(Home!$A$1&gt;=Leave[[#This Row],[Start Time]],Home!$A$1&lt;=Leave[[#This Row],[End Time]]),Home!$A$1,"No Aplica")</f>
        <v>No Aplica</v>
      </c>
      <c r="N2577" s="43" t="str">
        <f>Leave[[#This Row],[User Code (Owning User) (Usuario)]]&amp;Leave[[#This Row],[fecha activa]]</f>
        <v>MIE2025050823913No Aplica</v>
      </c>
    </row>
    <row r="2578" spans="1:14" x14ac:dyDescent="0.3">
      <c r="A2578" s="43" t="s">
        <v>1757</v>
      </c>
      <c r="B2578" s="3">
        <v>45910</v>
      </c>
      <c r="C2578" s="3">
        <v>45910</v>
      </c>
      <c r="D2578" s="43" t="s">
        <v>495</v>
      </c>
      <c r="E2578" s="43" t="s">
        <v>2325</v>
      </c>
      <c r="F2578" s="43" t="s">
        <v>2327</v>
      </c>
      <c r="G2578">
        <v>540</v>
      </c>
      <c r="H2578">
        <v>540</v>
      </c>
      <c r="I2578" s="43" t="s">
        <v>2326</v>
      </c>
      <c r="J2578" s="43" t="s">
        <v>1503</v>
      </c>
      <c r="K2578" s="43" t="s">
        <v>177</v>
      </c>
      <c r="L2578" s="43" t="str">
        <f>IF(AND(Home!$A$1&gt;=Leave[[#This Row],[Start Time]],Home!$A$1&lt;=Leave[[#This Row],[End Time]]),"Aplica","No Aplica")</f>
        <v>No Aplica</v>
      </c>
      <c r="M2578" s="43" t="str">
        <f>IF(AND(Home!$A$1&gt;=Leave[[#This Row],[Start Time]],Home!$A$1&lt;=Leave[[#This Row],[End Time]]),Home!$A$1,"No Aplica")</f>
        <v>No Aplica</v>
      </c>
      <c r="N2578" s="43" t="str">
        <f>Leave[[#This Row],[User Code (Owning User) (Usuario)]]&amp;Leave[[#This Row],[fecha activa]]</f>
        <v>MIE2025050823913No Aplica</v>
      </c>
    </row>
    <row r="2579" spans="1:14" x14ac:dyDescent="0.3">
      <c r="A2579" s="43" t="s">
        <v>471</v>
      </c>
      <c r="B2579" s="3">
        <v>45909</v>
      </c>
      <c r="C2579" s="3">
        <v>45909</v>
      </c>
      <c r="D2579" s="43" t="s">
        <v>2391</v>
      </c>
      <c r="E2579" s="43" t="s">
        <v>2325</v>
      </c>
      <c r="F2579" s="43" t="s">
        <v>2327</v>
      </c>
      <c r="G2579">
        <v>60</v>
      </c>
      <c r="H2579">
        <v>60</v>
      </c>
      <c r="I2579" s="43" t="s">
        <v>2326</v>
      </c>
      <c r="J2579" s="43" t="s">
        <v>1503</v>
      </c>
      <c r="K2579" s="43" t="s">
        <v>177</v>
      </c>
      <c r="L2579" s="43" t="str">
        <f>IF(AND(Home!$A$1&gt;=Leave[[#This Row],[Start Time]],Home!$A$1&lt;=Leave[[#This Row],[End Time]]),"Aplica","No Aplica")</f>
        <v>No Aplica</v>
      </c>
      <c r="M2579" s="43" t="str">
        <f>IF(AND(Home!$A$1&gt;=Leave[[#This Row],[Start Time]],Home!$A$1&lt;=Leave[[#This Row],[End Time]]),Home!$A$1,"No Aplica")</f>
        <v>No Aplica</v>
      </c>
      <c r="N2579" s="43" t="str">
        <f>Leave[[#This Row],[User Code (Owning User) (Usuario)]]&amp;Leave[[#This Row],[fecha activa]]</f>
        <v>MIE2025050823913No Aplica</v>
      </c>
    </row>
    <row r="2580" spans="1:14" x14ac:dyDescent="0.3">
      <c r="A2580" s="43" t="s">
        <v>471</v>
      </c>
      <c r="B2580" s="3">
        <v>45908</v>
      </c>
      <c r="C2580" s="3">
        <v>45908</v>
      </c>
      <c r="D2580" s="43" t="s">
        <v>2391</v>
      </c>
      <c r="E2580" s="43" t="s">
        <v>2325</v>
      </c>
      <c r="F2580" s="43" t="s">
        <v>2327</v>
      </c>
      <c r="G2580">
        <v>60</v>
      </c>
      <c r="H2580">
        <v>60</v>
      </c>
      <c r="I2580" s="43" t="s">
        <v>2326</v>
      </c>
      <c r="J2580" s="43" t="s">
        <v>1503</v>
      </c>
      <c r="K2580" s="43" t="s">
        <v>177</v>
      </c>
      <c r="L2580" s="43" t="str">
        <f>IF(AND(Home!$A$1&gt;=Leave[[#This Row],[Start Time]],Home!$A$1&lt;=Leave[[#This Row],[End Time]]),"Aplica","No Aplica")</f>
        <v>No Aplica</v>
      </c>
      <c r="M2580" s="43" t="str">
        <f>IF(AND(Home!$A$1&gt;=Leave[[#This Row],[Start Time]],Home!$A$1&lt;=Leave[[#This Row],[End Time]]),Home!$A$1,"No Aplica")</f>
        <v>No Aplica</v>
      </c>
      <c r="N2580" s="43" t="str">
        <f>Leave[[#This Row],[User Code (Owning User) (Usuario)]]&amp;Leave[[#This Row],[fecha activa]]</f>
        <v>MIE2025050823913No Aplica</v>
      </c>
    </row>
    <row r="2581" spans="1:14" x14ac:dyDescent="0.3">
      <c r="A2581" s="43" t="s">
        <v>471</v>
      </c>
      <c r="B2581" s="3">
        <v>45905</v>
      </c>
      <c r="C2581" s="3">
        <v>45905</v>
      </c>
      <c r="D2581" s="43" t="s">
        <v>2391</v>
      </c>
      <c r="E2581" s="43" t="s">
        <v>2325</v>
      </c>
      <c r="F2581" s="43" t="s">
        <v>2327</v>
      </c>
      <c r="G2581">
        <v>60</v>
      </c>
      <c r="H2581">
        <v>60</v>
      </c>
      <c r="I2581" s="43" t="s">
        <v>2326</v>
      </c>
      <c r="J2581" s="43" t="s">
        <v>1503</v>
      </c>
      <c r="K2581" s="43" t="s">
        <v>177</v>
      </c>
      <c r="L2581" s="43" t="str">
        <f>IF(AND(Home!$A$1&gt;=Leave[[#This Row],[Start Time]],Home!$A$1&lt;=Leave[[#This Row],[End Time]]),"Aplica","No Aplica")</f>
        <v>No Aplica</v>
      </c>
      <c r="M2581" s="43" t="str">
        <f>IF(AND(Home!$A$1&gt;=Leave[[#This Row],[Start Time]],Home!$A$1&lt;=Leave[[#This Row],[End Time]]),Home!$A$1,"No Aplica")</f>
        <v>No Aplica</v>
      </c>
      <c r="N2581" s="43" t="str">
        <f>Leave[[#This Row],[User Code (Owning User) (Usuario)]]&amp;Leave[[#This Row],[fecha activa]]</f>
        <v>MIE2025050823913No Aplica</v>
      </c>
    </row>
    <row r="2582" spans="1:14" x14ac:dyDescent="0.3">
      <c r="A2582" s="43" t="s">
        <v>471</v>
      </c>
      <c r="B2582" s="3">
        <v>45903</v>
      </c>
      <c r="C2582" s="3">
        <v>45903</v>
      </c>
      <c r="D2582" s="43" t="s">
        <v>2391</v>
      </c>
      <c r="E2582" s="43" t="s">
        <v>2325</v>
      </c>
      <c r="F2582" s="43" t="s">
        <v>2327</v>
      </c>
      <c r="G2582">
        <v>60</v>
      </c>
      <c r="H2582">
        <v>60</v>
      </c>
      <c r="I2582" s="43" t="s">
        <v>2326</v>
      </c>
      <c r="J2582" s="43" t="s">
        <v>1503</v>
      </c>
      <c r="K2582" s="43" t="s">
        <v>177</v>
      </c>
      <c r="L2582" s="43" t="str">
        <f>IF(AND(Home!$A$1&gt;=Leave[[#This Row],[Start Time]],Home!$A$1&lt;=Leave[[#This Row],[End Time]]),"Aplica","No Aplica")</f>
        <v>No Aplica</v>
      </c>
      <c r="M2582" s="43" t="str">
        <f>IF(AND(Home!$A$1&gt;=Leave[[#This Row],[Start Time]],Home!$A$1&lt;=Leave[[#This Row],[End Time]]),Home!$A$1,"No Aplica")</f>
        <v>No Aplica</v>
      </c>
      <c r="N2582" s="43" t="str">
        <f>Leave[[#This Row],[User Code (Owning User) (Usuario)]]&amp;Leave[[#This Row],[fecha activa]]</f>
        <v>MIE2025050823913No Aplica</v>
      </c>
    </row>
    <row r="2583" spans="1:14" x14ac:dyDescent="0.3">
      <c r="A2583" s="43" t="s">
        <v>471</v>
      </c>
      <c r="B2583" s="3">
        <v>45904</v>
      </c>
      <c r="C2583" s="3">
        <v>45904</v>
      </c>
      <c r="D2583" s="43" t="s">
        <v>2391</v>
      </c>
      <c r="E2583" s="43" t="s">
        <v>2325</v>
      </c>
      <c r="F2583" s="43" t="s">
        <v>2327</v>
      </c>
      <c r="G2583">
        <v>60</v>
      </c>
      <c r="H2583">
        <v>60</v>
      </c>
      <c r="I2583" s="43" t="s">
        <v>2326</v>
      </c>
      <c r="J2583" s="43" t="s">
        <v>1503</v>
      </c>
      <c r="K2583" s="43" t="s">
        <v>177</v>
      </c>
      <c r="L2583" s="43" t="str">
        <f>IF(AND(Home!$A$1&gt;=Leave[[#This Row],[Start Time]],Home!$A$1&lt;=Leave[[#This Row],[End Time]]),"Aplica","No Aplica")</f>
        <v>No Aplica</v>
      </c>
      <c r="M2583" s="43" t="str">
        <f>IF(AND(Home!$A$1&gt;=Leave[[#This Row],[Start Time]],Home!$A$1&lt;=Leave[[#This Row],[End Time]]),Home!$A$1,"No Aplica")</f>
        <v>No Aplica</v>
      </c>
      <c r="N2583" s="43" t="str">
        <f>Leave[[#This Row],[User Code (Owning User) (Usuario)]]&amp;Leave[[#This Row],[fecha activa]]</f>
        <v>MIE2025050823913No Aplica</v>
      </c>
    </row>
    <row r="2584" spans="1:14" x14ac:dyDescent="0.3">
      <c r="A2584" s="43" t="s">
        <v>468</v>
      </c>
      <c r="B2584" s="3">
        <v>45902</v>
      </c>
      <c r="C2584" s="3">
        <v>45902</v>
      </c>
      <c r="D2584" s="43" t="s">
        <v>467</v>
      </c>
      <c r="E2584" s="43" t="s">
        <v>2325</v>
      </c>
      <c r="F2584" s="43" t="s">
        <v>2327</v>
      </c>
      <c r="G2584">
        <v>540</v>
      </c>
      <c r="H2584">
        <v>540</v>
      </c>
      <c r="I2584" s="43" t="s">
        <v>2326</v>
      </c>
      <c r="J2584" s="43" t="s">
        <v>1503</v>
      </c>
      <c r="K2584" s="43" t="s">
        <v>177</v>
      </c>
      <c r="L2584" s="43" t="str">
        <f>IF(AND(Home!$A$1&gt;=Leave[[#This Row],[Start Time]],Home!$A$1&lt;=Leave[[#This Row],[End Time]]),"Aplica","No Aplica")</f>
        <v>No Aplica</v>
      </c>
      <c r="M2584" s="43" t="str">
        <f>IF(AND(Home!$A$1&gt;=Leave[[#This Row],[Start Time]],Home!$A$1&lt;=Leave[[#This Row],[End Time]]),Home!$A$1,"No Aplica")</f>
        <v>No Aplica</v>
      </c>
      <c r="N2584" s="43" t="str">
        <f>Leave[[#This Row],[User Code (Owning User) (Usuario)]]&amp;Leave[[#This Row],[fecha activa]]</f>
        <v>MIE2025050823913No Aplica</v>
      </c>
    </row>
    <row r="2585" spans="1:14" x14ac:dyDescent="0.3">
      <c r="A2585" s="43" t="s">
        <v>471</v>
      </c>
      <c r="B2585" s="3">
        <v>45901</v>
      </c>
      <c r="C2585" s="3">
        <v>45901</v>
      </c>
      <c r="D2585" s="43" t="s">
        <v>602</v>
      </c>
      <c r="E2585" s="43" t="s">
        <v>2325</v>
      </c>
      <c r="F2585" s="43" t="s">
        <v>2327</v>
      </c>
      <c r="G2585">
        <v>60</v>
      </c>
      <c r="H2585">
        <v>60</v>
      </c>
      <c r="I2585" s="43" t="s">
        <v>2326</v>
      </c>
      <c r="J2585" s="43" t="s">
        <v>1503</v>
      </c>
      <c r="K2585" s="43" t="s">
        <v>177</v>
      </c>
      <c r="L2585" s="43" t="str">
        <f>IF(AND(Home!$A$1&gt;=Leave[[#This Row],[Start Time]],Home!$A$1&lt;=Leave[[#This Row],[End Time]]),"Aplica","No Aplica")</f>
        <v>No Aplica</v>
      </c>
      <c r="M2585" s="43" t="str">
        <f>IF(AND(Home!$A$1&gt;=Leave[[#This Row],[Start Time]],Home!$A$1&lt;=Leave[[#This Row],[End Time]]),Home!$A$1,"No Aplica")</f>
        <v>No Aplica</v>
      </c>
      <c r="N2585" s="43" t="str">
        <f>Leave[[#This Row],[User Code (Owning User) (Usuario)]]&amp;Leave[[#This Row],[fecha activa]]</f>
        <v>MIE2025050823913No Aplica</v>
      </c>
    </row>
    <row r="2586" spans="1:14" x14ac:dyDescent="0.3">
      <c r="A2586" s="43" t="s">
        <v>476</v>
      </c>
      <c r="B2586" s="3">
        <v>45920</v>
      </c>
      <c r="C2586" s="3">
        <v>45920</v>
      </c>
      <c r="D2586" s="43" t="s">
        <v>491</v>
      </c>
      <c r="E2586" s="43" t="s">
        <v>939</v>
      </c>
      <c r="F2586" s="43" t="s">
        <v>941</v>
      </c>
      <c r="G2586">
        <v>300</v>
      </c>
      <c r="H2586">
        <v>300</v>
      </c>
      <c r="I2586" s="43" t="s">
        <v>940</v>
      </c>
      <c r="J2586" s="43" t="s">
        <v>1034</v>
      </c>
      <c r="K2586" s="43" t="s">
        <v>178</v>
      </c>
      <c r="L2586" s="43" t="str">
        <f>IF(AND(Home!$A$1&gt;=Leave[[#This Row],[Start Time]],Home!$A$1&lt;=Leave[[#This Row],[End Time]]),"Aplica","No Aplica")</f>
        <v>No Aplica</v>
      </c>
      <c r="M2586" s="43" t="str">
        <f>IF(AND(Home!$A$1&gt;=Leave[[#This Row],[Start Time]],Home!$A$1&lt;=Leave[[#This Row],[End Time]]),Home!$A$1,"No Aplica")</f>
        <v>No Aplica</v>
      </c>
      <c r="N2586" s="43" t="str">
        <f>Leave[[#This Row],[User Code (Owning User) (Usuario)]]&amp;Leave[[#This Row],[fecha activa]]</f>
        <v>MIE2024171219988No Aplica</v>
      </c>
    </row>
    <row r="2587" spans="1:14" x14ac:dyDescent="0.3">
      <c r="A2587" s="43" t="s">
        <v>468</v>
      </c>
      <c r="B2587" s="3">
        <v>45928</v>
      </c>
      <c r="C2587" s="3">
        <v>45928</v>
      </c>
      <c r="D2587" s="43" t="s">
        <v>470</v>
      </c>
      <c r="E2587" s="43" t="s">
        <v>939</v>
      </c>
      <c r="F2587" s="43" t="s">
        <v>941</v>
      </c>
      <c r="G2587">
        <v>540</v>
      </c>
      <c r="H2587">
        <v>540</v>
      </c>
      <c r="I2587" s="43" t="s">
        <v>940</v>
      </c>
      <c r="J2587" s="43" t="s">
        <v>1034</v>
      </c>
      <c r="K2587" s="43" t="s">
        <v>178</v>
      </c>
      <c r="L2587" s="43" t="str">
        <f>IF(AND(Home!$A$1&gt;=Leave[[#This Row],[Start Time]],Home!$A$1&lt;=Leave[[#This Row],[End Time]]),"Aplica","No Aplica")</f>
        <v>No Aplica</v>
      </c>
      <c r="M2587" s="43" t="str">
        <f>IF(AND(Home!$A$1&gt;=Leave[[#This Row],[Start Time]],Home!$A$1&lt;=Leave[[#This Row],[End Time]]),Home!$A$1,"No Aplica")</f>
        <v>No Aplica</v>
      </c>
      <c r="N2587" s="43" t="str">
        <f>Leave[[#This Row],[User Code (Owning User) (Usuario)]]&amp;Leave[[#This Row],[fecha activa]]</f>
        <v>MIE2024171219988No Aplica</v>
      </c>
    </row>
    <row r="2588" spans="1:14" x14ac:dyDescent="0.3">
      <c r="A2588" s="43" t="s">
        <v>476</v>
      </c>
      <c r="B2588" s="3">
        <v>45913</v>
      </c>
      <c r="C2588" s="3">
        <v>45913</v>
      </c>
      <c r="D2588" s="43" t="s">
        <v>491</v>
      </c>
      <c r="E2588" s="43" t="s">
        <v>939</v>
      </c>
      <c r="F2588" s="43" t="s">
        <v>941</v>
      </c>
      <c r="G2588">
        <v>300</v>
      </c>
      <c r="H2588">
        <v>300</v>
      </c>
      <c r="I2588" s="43" t="s">
        <v>940</v>
      </c>
      <c r="J2588" s="43" t="s">
        <v>1034</v>
      </c>
      <c r="K2588" s="43" t="s">
        <v>178</v>
      </c>
      <c r="L2588" s="43" t="str">
        <f>IF(AND(Home!$A$1&gt;=Leave[[#This Row],[Start Time]],Home!$A$1&lt;=Leave[[#This Row],[End Time]]),"Aplica","No Aplica")</f>
        <v>No Aplica</v>
      </c>
      <c r="M2588" s="43" t="str">
        <f>IF(AND(Home!$A$1&gt;=Leave[[#This Row],[Start Time]],Home!$A$1&lt;=Leave[[#This Row],[End Time]]),Home!$A$1,"No Aplica")</f>
        <v>No Aplica</v>
      </c>
      <c r="N2588" s="43" t="str">
        <f>Leave[[#This Row],[User Code (Owning User) (Usuario)]]&amp;Leave[[#This Row],[fecha activa]]</f>
        <v>MIE2024171219988No Aplica</v>
      </c>
    </row>
    <row r="2589" spans="1:14" x14ac:dyDescent="0.3">
      <c r="A2589" s="43" t="s">
        <v>468</v>
      </c>
      <c r="B2589" s="3">
        <v>45921</v>
      </c>
      <c r="C2589" s="3">
        <v>45921</v>
      </c>
      <c r="D2589" s="43" t="s">
        <v>470</v>
      </c>
      <c r="E2589" s="43" t="s">
        <v>939</v>
      </c>
      <c r="F2589" s="43" t="s">
        <v>941</v>
      </c>
      <c r="G2589">
        <v>540</v>
      </c>
      <c r="H2589">
        <v>540</v>
      </c>
      <c r="I2589" s="43" t="s">
        <v>940</v>
      </c>
      <c r="J2589" s="43" t="s">
        <v>1034</v>
      </c>
      <c r="K2589" s="43" t="s">
        <v>178</v>
      </c>
      <c r="L2589" s="43" t="str">
        <f>IF(AND(Home!$A$1&gt;=Leave[[#This Row],[Start Time]],Home!$A$1&lt;=Leave[[#This Row],[End Time]]),"Aplica","No Aplica")</f>
        <v>No Aplica</v>
      </c>
      <c r="M2589" s="43" t="str">
        <f>IF(AND(Home!$A$1&gt;=Leave[[#This Row],[Start Time]],Home!$A$1&lt;=Leave[[#This Row],[End Time]]),Home!$A$1,"No Aplica")</f>
        <v>No Aplica</v>
      </c>
      <c r="N2589" s="43" t="str">
        <f>Leave[[#This Row],[User Code (Owning User) (Usuario)]]&amp;Leave[[#This Row],[fecha activa]]</f>
        <v>MIE2024171219988No Aplica</v>
      </c>
    </row>
    <row r="2590" spans="1:14" x14ac:dyDescent="0.3">
      <c r="A2590" s="43" t="s">
        <v>476</v>
      </c>
      <c r="B2590" s="3">
        <v>45906</v>
      </c>
      <c r="C2590" s="3">
        <v>45906</v>
      </c>
      <c r="D2590" s="43" t="s">
        <v>491</v>
      </c>
      <c r="E2590" s="43" t="s">
        <v>939</v>
      </c>
      <c r="F2590" s="43" t="s">
        <v>941</v>
      </c>
      <c r="G2590">
        <v>300</v>
      </c>
      <c r="H2590">
        <v>300</v>
      </c>
      <c r="I2590" s="43" t="s">
        <v>940</v>
      </c>
      <c r="J2590" s="43" t="s">
        <v>1034</v>
      </c>
      <c r="K2590" s="43" t="s">
        <v>178</v>
      </c>
      <c r="L2590" s="43" t="str">
        <f>IF(AND(Home!$A$1&gt;=Leave[[#This Row],[Start Time]],Home!$A$1&lt;=Leave[[#This Row],[End Time]]),"Aplica","No Aplica")</f>
        <v>No Aplica</v>
      </c>
      <c r="M2590" s="43" t="str">
        <f>IF(AND(Home!$A$1&gt;=Leave[[#This Row],[Start Time]],Home!$A$1&lt;=Leave[[#This Row],[End Time]]),Home!$A$1,"No Aplica")</f>
        <v>No Aplica</v>
      </c>
      <c r="N2590" s="43" t="str">
        <f>Leave[[#This Row],[User Code (Owning User) (Usuario)]]&amp;Leave[[#This Row],[fecha activa]]</f>
        <v>MIE2024171219988No Aplica</v>
      </c>
    </row>
    <row r="2591" spans="1:14" x14ac:dyDescent="0.3">
      <c r="A2591" s="43" t="s">
        <v>468</v>
      </c>
      <c r="B2591" s="3">
        <v>45914</v>
      </c>
      <c r="C2591" s="3">
        <v>45914</v>
      </c>
      <c r="D2591" s="43" t="s">
        <v>470</v>
      </c>
      <c r="E2591" s="43" t="s">
        <v>939</v>
      </c>
      <c r="F2591" s="43" t="s">
        <v>941</v>
      </c>
      <c r="G2591">
        <v>540</v>
      </c>
      <c r="H2591">
        <v>540</v>
      </c>
      <c r="I2591" s="43" t="s">
        <v>940</v>
      </c>
      <c r="J2591" s="43" t="s">
        <v>1034</v>
      </c>
      <c r="K2591" s="43" t="s">
        <v>178</v>
      </c>
      <c r="L2591" s="43" t="str">
        <f>IF(AND(Home!$A$1&gt;=Leave[[#This Row],[Start Time]],Home!$A$1&lt;=Leave[[#This Row],[End Time]]),"Aplica","No Aplica")</f>
        <v>No Aplica</v>
      </c>
      <c r="M2591" s="43" t="str">
        <f>IF(AND(Home!$A$1&gt;=Leave[[#This Row],[Start Time]],Home!$A$1&lt;=Leave[[#This Row],[End Time]]),Home!$A$1,"No Aplica")</f>
        <v>No Aplica</v>
      </c>
      <c r="N2591" s="43" t="str">
        <f>Leave[[#This Row],[User Code (Owning User) (Usuario)]]&amp;Leave[[#This Row],[fecha activa]]</f>
        <v>MIE2024171219988No Aplica</v>
      </c>
    </row>
    <row r="2592" spans="1:14" x14ac:dyDescent="0.3">
      <c r="A2592" s="43" t="s">
        <v>468</v>
      </c>
      <c r="B2592" s="3">
        <v>45907</v>
      </c>
      <c r="C2592" s="3">
        <v>45907</v>
      </c>
      <c r="D2592" s="43" t="s">
        <v>470</v>
      </c>
      <c r="E2592" s="43" t="s">
        <v>939</v>
      </c>
      <c r="F2592" s="43" t="s">
        <v>941</v>
      </c>
      <c r="G2592">
        <v>540</v>
      </c>
      <c r="H2592">
        <v>540</v>
      </c>
      <c r="I2592" s="43" t="s">
        <v>940</v>
      </c>
      <c r="J2592" s="43" t="s">
        <v>1034</v>
      </c>
      <c r="K2592" s="43" t="s">
        <v>178</v>
      </c>
      <c r="L2592" s="43" t="str">
        <f>IF(AND(Home!$A$1&gt;=Leave[[#This Row],[Start Time]],Home!$A$1&lt;=Leave[[#This Row],[End Time]]),"Aplica","No Aplica")</f>
        <v>No Aplica</v>
      </c>
      <c r="M2592" s="43" t="str">
        <f>IF(AND(Home!$A$1&gt;=Leave[[#This Row],[Start Time]],Home!$A$1&lt;=Leave[[#This Row],[End Time]]),Home!$A$1,"No Aplica")</f>
        <v>No Aplica</v>
      </c>
      <c r="N2592" s="43" t="str">
        <f>Leave[[#This Row],[User Code (Owning User) (Usuario)]]&amp;Leave[[#This Row],[fecha activa]]</f>
        <v>MIE2024171219988No Aplica</v>
      </c>
    </row>
    <row r="2593" spans="1:14" x14ac:dyDescent="0.3">
      <c r="A2593" s="43" t="s">
        <v>465</v>
      </c>
      <c r="B2593" s="3">
        <v>45924</v>
      </c>
      <c r="C2593" s="3">
        <v>45924</v>
      </c>
      <c r="D2593" s="43" t="s">
        <v>469</v>
      </c>
      <c r="E2593" s="43" t="s">
        <v>1922</v>
      </c>
      <c r="F2593" s="43" t="s">
        <v>1924</v>
      </c>
      <c r="G2593">
        <v>780</v>
      </c>
      <c r="H2593">
        <v>540</v>
      </c>
      <c r="I2593" s="43" t="s">
        <v>1923</v>
      </c>
      <c r="J2593" s="43" t="s">
        <v>1487</v>
      </c>
      <c r="K2593" s="43" t="s">
        <v>177</v>
      </c>
      <c r="L2593" s="43" t="str">
        <f>IF(AND(Home!$A$1&gt;=Leave[[#This Row],[Start Time]],Home!$A$1&lt;=Leave[[#This Row],[End Time]]),"Aplica","No Aplica")</f>
        <v>No Aplica</v>
      </c>
      <c r="M2593" s="43" t="str">
        <f>IF(AND(Home!$A$1&gt;=Leave[[#This Row],[Start Time]],Home!$A$1&lt;=Leave[[#This Row],[End Time]]),Home!$A$1,"No Aplica")</f>
        <v>No Aplica</v>
      </c>
      <c r="N2593" s="43" t="str">
        <f>Leave[[#This Row],[User Code (Owning User) (Usuario)]]&amp;Leave[[#This Row],[fecha activa]]</f>
        <v>MIE2025160623386No Aplica</v>
      </c>
    </row>
    <row r="2594" spans="1:14" x14ac:dyDescent="0.3">
      <c r="A2594" s="43" t="s">
        <v>468</v>
      </c>
      <c r="B2594" s="3">
        <v>45909</v>
      </c>
      <c r="C2594" s="3">
        <v>45909</v>
      </c>
      <c r="D2594" s="43" t="s">
        <v>469</v>
      </c>
      <c r="E2594" s="43" t="s">
        <v>1922</v>
      </c>
      <c r="F2594" s="43" t="s">
        <v>1924</v>
      </c>
      <c r="G2594">
        <v>540</v>
      </c>
      <c r="H2594">
        <v>540</v>
      </c>
      <c r="I2594" s="43" t="s">
        <v>1923</v>
      </c>
      <c r="J2594" s="43" t="s">
        <v>1487</v>
      </c>
      <c r="K2594" s="43" t="s">
        <v>177</v>
      </c>
      <c r="L2594" s="43" t="str">
        <f>IF(AND(Home!$A$1&gt;=Leave[[#This Row],[Start Time]],Home!$A$1&lt;=Leave[[#This Row],[End Time]]),"Aplica","No Aplica")</f>
        <v>No Aplica</v>
      </c>
      <c r="M2594" s="43" t="str">
        <f>IF(AND(Home!$A$1&gt;=Leave[[#This Row],[Start Time]],Home!$A$1&lt;=Leave[[#This Row],[End Time]]),Home!$A$1,"No Aplica")</f>
        <v>No Aplica</v>
      </c>
      <c r="N2594" s="43" t="str">
        <f>Leave[[#This Row],[User Code (Owning User) (Usuario)]]&amp;Leave[[#This Row],[fecha activa]]</f>
        <v>MIE2025160623386No Aplica</v>
      </c>
    </row>
    <row r="2595" spans="1:14" x14ac:dyDescent="0.3">
      <c r="A2595" s="43" t="s">
        <v>601</v>
      </c>
      <c r="B2595" s="3">
        <v>45930</v>
      </c>
      <c r="C2595" s="3">
        <v>45930</v>
      </c>
      <c r="D2595" s="43" t="s">
        <v>842</v>
      </c>
      <c r="E2595" s="43" t="s">
        <v>1897</v>
      </c>
      <c r="F2595" s="43" t="s">
        <v>1899</v>
      </c>
      <c r="G2595">
        <v>60</v>
      </c>
      <c r="H2595">
        <v>60</v>
      </c>
      <c r="I2595" s="43" t="s">
        <v>1898</v>
      </c>
      <c r="J2595" s="43" t="s">
        <v>1043</v>
      </c>
      <c r="K2595" s="43" t="s">
        <v>177</v>
      </c>
      <c r="L2595" s="43" t="str">
        <f>IF(AND(Home!$A$1&gt;=Leave[[#This Row],[Start Time]],Home!$A$1&lt;=Leave[[#This Row],[End Time]]),"Aplica","No Aplica")</f>
        <v>No Aplica</v>
      </c>
      <c r="M2595" s="43" t="str">
        <f>IF(AND(Home!$A$1&gt;=Leave[[#This Row],[Start Time]],Home!$A$1&lt;=Leave[[#This Row],[End Time]]),Home!$A$1,"No Aplica")</f>
        <v>No Aplica</v>
      </c>
      <c r="N2595" s="43" t="str">
        <f>Leave[[#This Row],[User Code (Owning User) (Usuario)]]&amp;Leave[[#This Row],[fecha activa]]</f>
        <v>MIE2025110623357No Aplica</v>
      </c>
    </row>
    <row r="2596" spans="1:14" x14ac:dyDescent="0.3">
      <c r="A2596" s="43" t="s">
        <v>468</v>
      </c>
      <c r="B2596" s="3">
        <v>45929</v>
      </c>
      <c r="C2596" s="3">
        <v>45929</v>
      </c>
      <c r="D2596" s="43" t="s">
        <v>469</v>
      </c>
      <c r="E2596" s="43" t="s">
        <v>1897</v>
      </c>
      <c r="F2596" s="43" t="s">
        <v>1899</v>
      </c>
      <c r="G2596">
        <v>540</v>
      </c>
      <c r="H2596">
        <v>540</v>
      </c>
      <c r="I2596" s="43" t="s">
        <v>1898</v>
      </c>
      <c r="J2596" s="43" t="s">
        <v>1043</v>
      </c>
      <c r="K2596" s="43" t="s">
        <v>177</v>
      </c>
      <c r="L2596" s="43" t="str">
        <f>IF(AND(Home!$A$1&gt;=Leave[[#This Row],[Start Time]],Home!$A$1&lt;=Leave[[#This Row],[End Time]]),"Aplica","No Aplica")</f>
        <v>No Aplica</v>
      </c>
      <c r="M2596" s="43" t="str">
        <f>IF(AND(Home!$A$1&gt;=Leave[[#This Row],[Start Time]],Home!$A$1&lt;=Leave[[#This Row],[End Time]]),Home!$A$1,"No Aplica")</f>
        <v>No Aplica</v>
      </c>
      <c r="N2596" s="43" t="str">
        <f>Leave[[#This Row],[User Code (Owning User) (Usuario)]]&amp;Leave[[#This Row],[fecha activa]]</f>
        <v>MIE2025110623357No Aplica</v>
      </c>
    </row>
    <row r="2597" spans="1:14" x14ac:dyDescent="0.3">
      <c r="A2597" s="43" t="s">
        <v>601</v>
      </c>
      <c r="B2597" s="3">
        <v>45926</v>
      </c>
      <c r="C2597" s="3">
        <v>45926</v>
      </c>
      <c r="D2597" s="43" t="s">
        <v>842</v>
      </c>
      <c r="E2597" s="43" t="s">
        <v>1897</v>
      </c>
      <c r="F2597" s="43" t="s">
        <v>1899</v>
      </c>
      <c r="G2597">
        <v>60</v>
      </c>
      <c r="H2597">
        <v>60</v>
      </c>
      <c r="I2597" s="43" t="s">
        <v>1898</v>
      </c>
      <c r="J2597" s="43" t="s">
        <v>1043</v>
      </c>
      <c r="K2597" s="43" t="s">
        <v>177</v>
      </c>
      <c r="L2597" s="43" t="str">
        <f>IF(AND(Home!$A$1&gt;=Leave[[#This Row],[Start Time]],Home!$A$1&lt;=Leave[[#This Row],[End Time]]),"Aplica","No Aplica")</f>
        <v>No Aplica</v>
      </c>
      <c r="M2597" s="43" t="str">
        <f>IF(AND(Home!$A$1&gt;=Leave[[#This Row],[Start Time]],Home!$A$1&lt;=Leave[[#This Row],[End Time]]),Home!$A$1,"No Aplica")</f>
        <v>No Aplica</v>
      </c>
      <c r="N2597" s="43" t="str">
        <f>Leave[[#This Row],[User Code (Owning User) (Usuario)]]&amp;Leave[[#This Row],[fecha activa]]</f>
        <v>MIE2025110623357No Aplica</v>
      </c>
    </row>
    <row r="2598" spans="1:14" x14ac:dyDescent="0.3">
      <c r="A2598" s="43" t="s">
        <v>601</v>
      </c>
      <c r="B2598" s="3">
        <v>45925</v>
      </c>
      <c r="C2598" s="3">
        <v>45925</v>
      </c>
      <c r="D2598" s="43" t="s">
        <v>842</v>
      </c>
      <c r="E2598" s="43" t="s">
        <v>1897</v>
      </c>
      <c r="F2598" s="43" t="s">
        <v>1899</v>
      </c>
      <c r="G2598">
        <v>60</v>
      </c>
      <c r="H2598">
        <v>60</v>
      </c>
      <c r="I2598" s="43" t="s">
        <v>1898</v>
      </c>
      <c r="J2598" s="43" t="s">
        <v>1043</v>
      </c>
      <c r="K2598" s="43" t="s">
        <v>177</v>
      </c>
      <c r="L2598" s="43" t="str">
        <f>IF(AND(Home!$A$1&gt;=Leave[[#This Row],[Start Time]],Home!$A$1&lt;=Leave[[#This Row],[End Time]]),"Aplica","No Aplica")</f>
        <v>No Aplica</v>
      </c>
      <c r="M2598" s="43" t="str">
        <f>IF(AND(Home!$A$1&gt;=Leave[[#This Row],[Start Time]],Home!$A$1&lt;=Leave[[#This Row],[End Time]]),Home!$A$1,"No Aplica")</f>
        <v>No Aplica</v>
      </c>
      <c r="N2598" s="43" t="str">
        <f>Leave[[#This Row],[User Code (Owning User) (Usuario)]]&amp;Leave[[#This Row],[fecha activa]]</f>
        <v>MIE2025110623357No Aplica</v>
      </c>
    </row>
    <row r="2599" spans="1:14" x14ac:dyDescent="0.3">
      <c r="A2599" s="43" t="s">
        <v>601</v>
      </c>
      <c r="B2599" s="3">
        <v>45924</v>
      </c>
      <c r="C2599" s="3">
        <v>45924</v>
      </c>
      <c r="D2599" s="43" t="s">
        <v>842</v>
      </c>
      <c r="E2599" s="43" t="s">
        <v>1897</v>
      </c>
      <c r="F2599" s="43" t="s">
        <v>1899</v>
      </c>
      <c r="G2599">
        <v>60</v>
      </c>
      <c r="H2599">
        <v>60</v>
      </c>
      <c r="I2599" s="43" t="s">
        <v>1898</v>
      </c>
      <c r="J2599" s="43" t="s">
        <v>1043</v>
      </c>
      <c r="K2599" s="43" t="s">
        <v>177</v>
      </c>
      <c r="L2599" s="43" t="str">
        <f>IF(AND(Home!$A$1&gt;=Leave[[#This Row],[Start Time]],Home!$A$1&lt;=Leave[[#This Row],[End Time]]),"Aplica","No Aplica")</f>
        <v>No Aplica</v>
      </c>
      <c r="M2599" s="43" t="str">
        <f>IF(AND(Home!$A$1&gt;=Leave[[#This Row],[Start Time]],Home!$A$1&lt;=Leave[[#This Row],[End Time]]),Home!$A$1,"No Aplica")</f>
        <v>No Aplica</v>
      </c>
      <c r="N2599" s="43" t="str">
        <f>Leave[[#This Row],[User Code (Owning User) (Usuario)]]&amp;Leave[[#This Row],[fecha activa]]</f>
        <v>MIE2025110623357No Aplica</v>
      </c>
    </row>
    <row r="2600" spans="1:14" x14ac:dyDescent="0.3">
      <c r="A2600" s="43" t="s">
        <v>601</v>
      </c>
      <c r="B2600" s="3">
        <v>45922</v>
      </c>
      <c r="C2600" s="3">
        <v>45922</v>
      </c>
      <c r="D2600" s="43" t="s">
        <v>842</v>
      </c>
      <c r="E2600" s="43" t="s">
        <v>1897</v>
      </c>
      <c r="F2600" s="43" t="s">
        <v>1899</v>
      </c>
      <c r="G2600">
        <v>60</v>
      </c>
      <c r="H2600">
        <v>60</v>
      </c>
      <c r="I2600" s="43" t="s">
        <v>1898</v>
      </c>
      <c r="J2600" s="43" t="s">
        <v>1043</v>
      </c>
      <c r="K2600" s="43" t="s">
        <v>177</v>
      </c>
      <c r="L2600" s="43" t="str">
        <f>IF(AND(Home!$A$1&gt;=Leave[[#This Row],[Start Time]],Home!$A$1&lt;=Leave[[#This Row],[End Time]]),"Aplica","No Aplica")</f>
        <v>Aplica</v>
      </c>
      <c r="M2600" s="43">
        <f>IF(AND(Home!$A$1&gt;=Leave[[#This Row],[Start Time]],Home!$A$1&lt;=Leave[[#This Row],[End Time]]),Home!$A$1,"No Aplica")</f>
        <v>45922</v>
      </c>
      <c r="N2600" s="43" t="str">
        <f>Leave[[#This Row],[User Code (Owning User) (Usuario)]]&amp;Leave[[#This Row],[fecha activa]]</f>
        <v>MIE202511062335745922</v>
      </c>
    </row>
    <row r="2601" spans="1:14" x14ac:dyDescent="0.3">
      <c r="A2601" s="43" t="s">
        <v>468</v>
      </c>
      <c r="B2601" s="3">
        <v>45923</v>
      </c>
      <c r="C2601" s="3">
        <v>45923</v>
      </c>
      <c r="D2601" s="43" t="s">
        <v>1828</v>
      </c>
      <c r="E2601" s="43" t="s">
        <v>1897</v>
      </c>
      <c r="F2601" s="43" t="s">
        <v>1899</v>
      </c>
      <c r="G2601">
        <v>540</v>
      </c>
      <c r="H2601">
        <v>540</v>
      </c>
      <c r="I2601" s="43" t="s">
        <v>1898</v>
      </c>
      <c r="J2601" s="43" t="s">
        <v>1043</v>
      </c>
      <c r="K2601" s="43" t="s">
        <v>177</v>
      </c>
      <c r="L2601" s="43" t="str">
        <f>IF(AND(Home!$A$1&gt;=Leave[[#This Row],[Start Time]],Home!$A$1&lt;=Leave[[#This Row],[End Time]]),"Aplica","No Aplica")</f>
        <v>No Aplica</v>
      </c>
      <c r="M2601" s="43" t="str">
        <f>IF(AND(Home!$A$1&gt;=Leave[[#This Row],[Start Time]],Home!$A$1&lt;=Leave[[#This Row],[End Time]]),Home!$A$1,"No Aplica")</f>
        <v>No Aplica</v>
      </c>
      <c r="N2601" s="43" t="str">
        <f>Leave[[#This Row],[User Code (Owning User) (Usuario)]]&amp;Leave[[#This Row],[fecha activa]]</f>
        <v>MIE2025110623357No Aplica</v>
      </c>
    </row>
    <row r="2602" spans="1:14" x14ac:dyDescent="0.3">
      <c r="A2602" s="43" t="s">
        <v>601</v>
      </c>
      <c r="B2602" s="3">
        <v>45919</v>
      </c>
      <c r="C2602" s="3">
        <v>45919</v>
      </c>
      <c r="D2602" s="43" t="s">
        <v>842</v>
      </c>
      <c r="E2602" s="43" t="s">
        <v>1897</v>
      </c>
      <c r="F2602" s="43" t="s">
        <v>1899</v>
      </c>
      <c r="G2602">
        <v>60</v>
      </c>
      <c r="H2602">
        <v>60</v>
      </c>
      <c r="I2602" s="43" t="s">
        <v>1898</v>
      </c>
      <c r="J2602" s="43" t="s">
        <v>1043</v>
      </c>
      <c r="K2602" s="43" t="s">
        <v>177</v>
      </c>
      <c r="L2602" s="43" t="str">
        <f>IF(AND(Home!$A$1&gt;=Leave[[#This Row],[Start Time]],Home!$A$1&lt;=Leave[[#This Row],[End Time]]),"Aplica","No Aplica")</f>
        <v>No Aplica</v>
      </c>
      <c r="M2602" s="43" t="str">
        <f>IF(AND(Home!$A$1&gt;=Leave[[#This Row],[Start Time]],Home!$A$1&lt;=Leave[[#This Row],[End Time]]),Home!$A$1,"No Aplica")</f>
        <v>No Aplica</v>
      </c>
      <c r="N2602" s="43" t="str">
        <f>Leave[[#This Row],[User Code (Owning User) (Usuario)]]&amp;Leave[[#This Row],[fecha activa]]</f>
        <v>MIE2025110623357No Aplica</v>
      </c>
    </row>
    <row r="2603" spans="1:14" x14ac:dyDescent="0.3">
      <c r="A2603" s="43" t="s">
        <v>601</v>
      </c>
      <c r="B2603" s="3">
        <v>45918</v>
      </c>
      <c r="C2603" s="3">
        <v>45918</v>
      </c>
      <c r="D2603" s="43" t="s">
        <v>842</v>
      </c>
      <c r="E2603" s="43" t="s">
        <v>1897</v>
      </c>
      <c r="F2603" s="43" t="s">
        <v>1899</v>
      </c>
      <c r="G2603">
        <v>60</v>
      </c>
      <c r="H2603">
        <v>60</v>
      </c>
      <c r="I2603" s="43" t="s">
        <v>1898</v>
      </c>
      <c r="J2603" s="43" t="s">
        <v>1043</v>
      </c>
      <c r="K2603" s="43" t="s">
        <v>177</v>
      </c>
      <c r="L2603" s="43" t="str">
        <f>IF(AND(Home!$A$1&gt;=Leave[[#This Row],[Start Time]],Home!$A$1&lt;=Leave[[#This Row],[End Time]]),"Aplica","No Aplica")</f>
        <v>No Aplica</v>
      </c>
      <c r="M2603" s="43" t="str">
        <f>IF(AND(Home!$A$1&gt;=Leave[[#This Row],[Start Time]],Home!$A$1&lt;=Leave[[#This Row],[End Time]]),Home!$A$1,"No Aplica")</f>
        <v>No Aplica</v>
      </c>
      <c r="N2603" s="43" t="str">
        <f>Leave[[#This Row],[User Code (Owning User) (Usuario)]]&amp;Leave[[#This Row],[fecha activa]]</f>
        <v>MIE2025110623357No Aplica</v>
      </c>
    </row>
    <row r="2604" spans="1:14" x14ac:dyDescent="0.3">
      <c r="A2604" s="43" t="s">
        <v>601</v>
      </c>
      <c r="B2604" s="3">
        <v>45917</v>
      </c>
      <c r="C2604" s="3">
        <v>45917</v>
      </c>
      <c r="D2604" s="43" t="s">
        <v>842</v>
      </c>
      <c r="E2604" s="43" t="s">
        <v>1897</v>
      </c>
      <c r="F2604" s="43" t="s">
        <v>1899</v>
      </c>
      <c r="G2604">
        <v>60</v>
      </c>
      <c r="H2604">
        <v>60</v>
      </c>
      <c r="I2604" s="43" t="s">
        <v>1898</v>
      </c>
      <c r="J2604" s="43" t="s">
        <v>1043</v>
      </c>
      <c r="K2604" s="43" t="s">
        <v>177</v>
      </c>
      <c r="L2604" s="43" t="str">
        <f>IF(AND(Home!$A$1&gt;=Leave[[#This Row],[Start Time]],Home!$A$1&lt;=Leave[[#This Row],[End Time]]),"Aplica","No Aplica")</f>
        <v>No Aplica</v>
      </c>
      <c r="M2604" s="43" t="str">
        <f>IF(AND(Home!$A$1&gt;=Leave[[#This Row],[Start Time]],Home!$A$1&lt;=Leave[[#This Row],[End Time]]),Home!$A$1,"No Aplica")</f>
        <v>No Aplica</v>
      </c>
      <c r="N2604" s="43" t="str">
        <f>Leave[[#This Row],[User Code (Owning User) (Usuario)]]&amp;Leave[[#This Row],[fecha activa]]</f>
        <v>MIE2025110623357No Aplica</v>
      </c>
    </row>
    <row r="2605" spans="1:14" x14ac:dyDescent="0.3">
      <c r="A2605" s="43" t="s">
        <v>468</v>
      </c>
      <c r="B2605" s="3">
        <v>45916</v>
      </c>
      <c r="C2605" s="3">
        <v>45916</v>
      </c>
      <c r="D2605" s="43" t="s">
        <v>469</v>
      </c>
      <c r="E2605" s="43" t="s">
        <v>1897</v>
      </c>
      <c r="F2605" s="43" t="s">
        <v>1899</v>
      </c>
      <c r="G2605">
        <v>540</v>
      </c>
      <c r="H2605">
        <v>540</v>
      </c>
      <c r="I2605" s="43" t="s">
        <v>1898</v>
      </c>
      <c r="J2605" s="43" t="s">
        <v>1043</v>
      </c>
      <c r="K2605" s="43" t="s">
        <v>177</v>
      </c>
      <c r="L2605" s="43" t="str">
        <f>IF(AND(Home!$A$1&gt;=Leave[[#This Row],[Start Time]],Home!$A$1&lt;=Leave[[#This Row],[End Time]]),"Aplica","No Aplica")</f>
        <v>No Aplica</v>
      </c>
      <c r="M2605" s="43" t="str">
        <f>IF(AND(Home!$A$1&gt;=Leave[[#This Row],[Start Time]],Home!$A$1&lt;=Leave[[#This Row],[End Time]]),Home!$A$1,"No Aplica")</f>
        <v>No Aplica</v>
      </c>
      <c r="N2605" s="43" t="str">
        <f>Leave[[#This Row],[User Code (Owning User) (Usuario)]]&amp;Leave[[#This Row],[fecha activa]]</f>
        <v>MIE2025110623357No Aplica</v>
      </c>
    </row>
    <row r="2606" spans="1:14" x14ac:dyDescent="0.3">
      <c r="A2606" s="43" t="s">
        <v>601</v>
      </c>
      <c r="B2606" s="3">
        <v>45915</v>
      </c>
      <c r="C2606" s="3">
        <v>45915</v>
      </c>
      <c r="D2606" s="43" t="s">
        <v>842</v>
      </c>
      <c r="E2606" s="43" t="s">
        <v>1897</v>
      </c>
      <c r="F2606" s="43" t="s">
        <v>1899</v>
      </c>
      <c r="G2606">
        <v>60</v>
      </c>
      <c r="H2606">
        <v>60</v>
      </c>
      <c r="I2606" s="43" t="s">
        <v>1898</v>
      </c>
      <c r="J2606" s="43" t="s">
        <v>1043</v>
      </c>
      <c r="K2606" s="43" t="s">
        <v>177</v>
      </c>
      <c r="L2606" s="43" t="str">
        <f>IF(AND(Home!$A$1&gt;=Leave[[#This Row],[Start Time]],Home!$A$1&lt;=Leave[[#This Row],[End Time]]),"Aplica","No Aplica")</f>
        <v>No Aplica</v>
      </c>
      <c r="M2606" s="43" t="str">
        <f>IF(AND(Home!$A$1&gt;=Leave[[#This Row],[Start Time]],Home!$A$1&lt;=Leave[[#This Row],[End Time]]),Home!$A$1,"No Aplica")</f>
        <v>No Aplica</v>
      </c>
      <c r="N2606" s="43" t="str">
        <f>Leave[[#This Row],[User Code (Owning User) (Usuario)]]&amp;Leave[[#This Row],[fecha activa]]</f>
        <v>MIE2025110623357No Aplica</v>
      </c>
    </row>
    <row r="2607" spans="1:14" x14ac:dyDescent="0.3">
      <c r="A2607" s="43" t="s">
        <v>601</v>
      </c>
      <c r="B2607" s="3">
        <v>45912</v>
      </c>
      <c r="C2607" s="3">
        <v>45912</v>
      </c>
      <c r="D2607" s="43" t="s">
        <v>842</v>
      </c>
      <c r="E2607" s="43" t="s">
        <v>1897</v>
      </c>
      <c r="F2607" s="43" t="s">
        <v>1899</v>
      </c>
      <c r="G2607">
        <v>60</v>
      </c>
      <c r="H2607">
        <v>60</v>
      </c>
      <c r="I2607" s="43" t="s">
        <v>1898</v>
      </c>
      <c r="J2607" s="43" t="s">
        <v>1043</v>
      </c>
      <c r="K2607" s="43" t="s">
        <v>177</v>
      </c>
      <c r="L2607" s="43" t="str">
        <f>IF(AND(Home!$A$1&gt;=Leave[[#This Row],[Start Time]],Home!$A$1&lt;=Leave[[#This Row],[End Time]]),"Aplica","No Aplica")</f>
        <v>No Aplica</v>
      </c>
      <c r="M2607" s="43" t="str">
        <f>IF(AND(Home!$A$1&gt;=Leave[[#This Row],[Start Time]],Home!$A$1&lt;=Leave[[#This Row],[End Time]]),Home!$A$1,"No Aplica")</f>
        <v>No Aplica</v>
      </c>
      <c r="N2607" s="43" t="str">
        <f>Leave[[#This Row],[User Code (Owning User) (Usuario)]]&amp;Leave[[#This Row],[fecha activa]]</f>
        <v>MIE2025110623357No Aplica</v>
      </c>
    </row>
    <row r="2608" spans="1:14" x14ac:dyDescent="0.3">
      <c r="A2608" s="43" t="s">
        <v>601</v>
      </c>
      <c r="B2608" s="3">
        <v>45911</v>
      </c>
      <c r="C2608" s="3">
        <v>45911</v>
      </c>
      <c r="D2608" s="43" t="s">
        <v>842</v>
      </c>
      <c r="E2608" s="43" t="s">
        <v>1897</v>
      </c>
      <c r="F2608" s="43" t="s">
        <v>1899</v>
      </c>
      <c r="G2608">
        <v>60</v>
      </c>
      <c r="H2608">
        <v>60</v>
      </c>
      <c r="I2608" s="43" t="s">
        <v>1898</v>
      </c>
      <c r="J2608" s="43" t="s">
        <v>1043</v>
      </c>
      <c r="K2608" s="43" t="s">
        <v>177</v>
      </c>
      <c r="L2608" s="43" t="str">
        <f>IF(AND(Home!$A$1&gt;=Leave[[#This Row],[Start Time]],Home!$A$1&lt;=Leave[[#This Row],[End Time]]),"Aplica","No Aplica")</f>
        <v>No Aplica</v>
      </c>
      <c r="M2608" s="43" t="str">
        <f>IF(AND(Home!$A$1&gt;=Leave[[#This Row],[Start Time]],Home!$A$1&lt;=Leave[[#This Row],[End Time]]),Home!$A$1,"No Aplica")</f>
        <v>No Aplica</v>
      </c>
      <c r="N2608" s="43" t="str">
        <f>Leave[[#This Row],[User Code (Owning User) (Usuario)]]&amp;Leave[[#This Row],[fecha activa]]</f>
        <v>MIE2025110623357No Aplica</v>
      </c>
    </row>
    <row r="2609" spans="1:14" x14ac:dyDescent="0.3">
      <c r="A2609" s="43" t="s">
        <v>601</v>
      </c>
      <c r="B2609" s="3">
        <v>45910</v>
      </c>
      <c r="C2609" s="3">
        <v>45910</v>
      </c>
      <c r="D2609" s="43" t="s">
        <v>842</v>
      </c>
      <c r="E2609" s="43" t="s">
        <v>1897</v>
      </c>
      <c r="F2609" s="43" t="s">
        <v>1899</v>
      </c>
      <c r="G2609">
        <v>60</v>
      </c>
      <c r="H2609">
        <v>60</v>
      </c>
      <c r="I2609" s="43" t="s">
        <v>1898</v>
      </c>
      <c r="J2609" s="43" t="s">
        <v>1043</v>
      </c>
      <c r="K2609" s="43" t="s">
        <v>177</v>
      </c>
      <c r="L2609" s="43" t="str">
        <f>IF(AND(Home!$A$1&gt;=Leave[[#This Row],[Start Time]],Home!$A$1&lt;=Leave[[#This Row],[End Time]]),"Aplica","No Aplica")</f>
        <v>No Aplica</v>
      </c>
      <c r="M2609" s="43" t="str">
        <f>IF(AND(Home!$A$1&gt;=Leave[[#This Row],[Start Time]],Home!$A$1&lt;=Leave[[#This Row],[End Time]]),Home!$A$1,"No Aplica")</f>
        <v>No Aplica</v>
      </c>
      <c r="N2609" s="43" t="str">
        <f>Leave[[#This Row],[User Code (Owning User) (Usuario)]]&amp;Leave[[#This Row],[fecha activa]]</f>
        <v>MIE2025110623357No Aplica</v>
      </c>
    </row>
    <row r="2610" spans="1:14" x14ac:dyDescent="0.3">
      <c r="A2610" s="43" t="s">
        <v>601</v>
      </c>
      <c r="B2610" s="3">
        <v>45908</v>
      </c>
      <c r="C2610" s="3">
        <v>45908</v>
      </c>
      <c r="D2610" s="43" t="s">
        <v>842</v>
      </c>
      <c r="E2610" s="43" t="s">
        <v>1897</v>
      </c>
      <c r="F2610" s="43" t="s">
        <v>1899</v>
      </c>
      <c r="G2610">
        <v>60</v>
      </c>
      <c r="H2610">
        <v>60</v>
      </c>
      <c r="I2610" s="43" t="s">
        <v>1898</v>
      </c>
      <c r="J2610" s="43" t="s">
        <v>1043</v>
      </c>
      <c r="K2610" s="43" t="s">
        <v>177</v>
      </c>
      <c r="L2610" s="43" t="str">
        <f>IF(AND(Home!$A$1&gt;=Leave[[#This Row],[Start Time]],Home!$A$1&lt;=Leave[[#This Row],[End Time]]),"Aplica","No Aplica")</f>
        <v>No Aplica</v>
      </c>
      <c r="M2610" s="43" t="str">
        <f>IF(AND(Home!$A$1&gt;=Leave[[#This Row],[Start Time]],Home!$A$1&lt;=Leave[[#This Row],[End Time]]),Home!$A$1,"No Aplica")</f>
        <v>No Aplica</v>
      </c>
      <c r="N2610" s="43" t="str">
        <f>Leave[[#This Row],[User Code (Owning User) (Usuario)]]&amp;Leave[[#This Row],[fecha activa]]</f>
        <v>MIE2025110623357No Aplica</v>
      </c>
    </row>
    <row r="2611" spans="1:14" x14ac:dyDescent="0.3">
      <c r="A2611" s="43" t="s">
        <v>468</v>
      </c>
      <c r="B2611" s="3">
        <v>45909</v>
      </c>
      <c r="C2611" s="3">
        <v>45909</v>
      </c>
      <c r="D2611" s="43" t="s">
        <v>489</v>
      </c>
      <c r="E2611" s="43" t="s">
        <v>1897</v>
      </c>
      <c r="F2611" s="43" t="s">
        <v>1899</v>
      </c>
      <c r="G2611">
        <v>540</v>
      </c>
      <c r="H2611">
        <v>540</v>
      </c>
      <c r="I2611" s="43" t="s">
        <v>1898</v>
      </c>
      <c r="J2611" s="43" t="s">
        <v>1043</v>
      </c>
      <c r="K2611" s="43" t="s">
        <v>177</v>
      </c>
      <c r="L2611" s="43" t="str">
        <f>IF(AND(Home!$A$1&gt;=Leave[[#This Row],[Start Time]],Home!$A$1&lt;=Leave[[#This Row],[End Time]]),"Aplica","No Aplica")</f>
        <v>No Aplica</v>
      </c>
      <c r="M2611" s="43" t="str">
        <f>IF(AND(Home!$A$1&gt;=Leave[[#This Row],[Start Time]],Home!$A$1&lt;=Leave[[#This Row],[End Time]]),Home!$A$1,"No Aplica")</f>
        <v>No Aplica</v>
      </c>
      <c r="N2611" s="43" t="str">
        <f>Leave[[#This Row],[User Code (Owning User) (Usuario)]]&amp;Leave[[#This Row],[fecha activa]]</f>
        <v>MIE2025110623357No Aplica</v>
      </c>
    </row>
    <row r="2612" spans="1:14" x14ac:dyDescent="0.3">
      <c r="A2612" s="43" t="s">
        <v>468</v>
      </c>
      <c r="B2612" s="3">
        <v>45907</v>
      </c>
      <c r="C2612" s="3">
        <v>45907</v>
      </c>
      <c r="D2612" s="43" t="s">
        <v>469</v>
      </c>
      <c r="E2612" s="43" t="s">
        <v>1897</v>
      </c>
      <c r="F2612" s="43" t="s">
        <v>1899</v>
      </c>
      <c r="G2612">
        <v>540</v>
      </c>
      <c r="H2612">
        <v>540</v>
      </c>
      <c r="I2612" s="43" t="s">
        <v>1898</v>
      </c>
      <c r="J2612" s="43" t="s">
        <v>1043</v>
      </c>
      <c r="K2612" s="43" t="s">
        <v>177</v>
      </c>
      <c r="L2612" s="43" t="str">
        <f>IF(AND(Home!$A$1&gt;=Leave[[#This Row],[Start Time]],Home!$A$1&lt;=Leave[[#This Row],[End Time]]),"Aplica","No Aplica")</f>
        <v>No Aplica</v>
      </c>
      <c r="M2612" s="43" t="str">
        <f>IF(AND(Home!$A$1&gt;=Leave[[#This Row],[Start Time]],Home!$A$1&lt;=Leave[[#This Row],[End Time]]),Home!$A$1,"No Aplica")</f>
        <v>No Aplica</v>
      </c>
      <c r="N2612" s="43" t="str">
        <f>Leave[[#This Row],[User Code (Owning User) (Usuario)]]&amp;Leave[[#This Row],[fecha activa]]</f>
        <v>MIE2025110623357No Aplica</v>
      </c>
    </row>
    <row r="2613" spans="1:14" x14ac:dyDescent="0.3">
      <c r="A2613" s="43" t="s">
        <v>601</v>
      </c>
      <c r="B2613" s="3">
        <v>45905</v>
      </c>
      <c r="C2613" s="3">
        <v>45905</v>
      </c>
      <c r="D2613" s="43" t="s">
        <v>842</v>
      </c>
      <c r="E2613" s="43" t="s">
        <v>1897</v>
      </c>
      <c r="F2613" s="43" t="s">
        <v>1899</v>
      </c>
      <c r="G2613">
        <v>60</v>
      </c>
      <c r="H2613">
        <v>60</v>
      </c>
      <c r="I2613" s="43" t="s">
        <v>1898</v>
      </c>
      <c r="J2613" s="43" t="s">
        <v>1043</v>
      </c>
      <c r="K2613" s="43" t="s">
        <v>177</v>
      </c>
      <c r="L2613" s="43" t="str">
        <f>IF(AND(Home!$A$1&gt;=Leave[[#This Row],[Start Time]],Home!$A$1&lt;=Leave[[#This Row],[End Time]]),"Aplica","No Aplica")</f>
        <v>No Aplica</v>
      </c>
      <c r="M2613" s="43" t="str">
        <f>IF(AND(Home!$A$1&gt;=Leave[[#This Row],[Start Time]],Home!$A$1&lt;=Leave[[#This Row],[End Time]]),Home!$A$1,"No Aplica")</f>
        <v>No Aplica</v>
      </c>
      <c r="N2613" s="43" t="str">
        <f>Leave[[#This Row],[User Code (Owning User) (Usuario)]]&amp;Leave[[#This Row],[fecha activa]]</f>
        <v>MIE2025110623357No Aplica</v>
      </c>
    </row>
    <row r="2614" spans="1:14" x14ac:dyDescent="0.3">
      <c r="A2614" s="43" t="s">
        <v>601</v>
      </c>
      <c r="B2614" s="3">
        <v>45904</v>
      </c>
      <c r="C2614" s="3">
        <v>45904</v>
      </c>
      <c r="D2614" s="43" t="s">
        <v>842</v>
      </c>
      <c r="E2614" s="43" t="s">
        <v>1897</v>
      </c>
      <c r="F2614" s="43" t="s">
        <v>1899</v>
      </c>
      <c r="G2614">
        <v>60</v>
      </c>
      <c r="H2614">
        <v>60</v>
      </c>
      <c r="I2614" s="43" t="s">
        <v>1898</v>
      </c>
      <c r="J2614" s="43" t="s">
        <v>1043</v>
      </c>
      <c r="K2614" s="43" t="s">
        <v>177</v>
      </c>
      <c r="L2614" s="43" t="str">
        <f>IF(AND(Home!$A$1&gt;=Leave[[#This Row],[Start Time]],Home!$A$1&lt;=Leave[[#This Row],[End Time]]),"Aplica","No Aplica")</f>
        <v>No Aplica</v>
      </c>
      <c r="M2614" s="43" t="str">
        <f>IF(AND(Home!$A$1&gt;=Leave[[#This Row],[Start Time]],Home!$A$1&lt;=Leave[[#This Row],[End Time]]),Home!$A$1,"No Aplica")</f>
        <v>No Aplica</v>
      </c>
      <c r="N2614" s="43" t="str">
        <f>Leave[[#This Row],[User Code (Owning User) (Usuario)]]&amp;Leave[[#This Row],[fecha activa]]</f>
        <v>MIE2025110623357No Aplica</v>
      </c>
    </row>
    <row r="2615" spans="1:14" x14ac:dyDescent="0.3">
      <c r="A2615" s="43" t="s">
        <v>601</v>
      </c>
      <c r="B2615" s="3">
        <v>45903</v>
      </c>
      <c r="C2615" s="3">
        <v>45903</v>
      </c>
      <c r="D2615" s="43" t="s">
        <v>842</v>
      </c>
      <c r="E2615" s="43" t="s">
        <v>1897</v>
      </c>
      <c r="F2615" s="43" t="s">
        <v>1899</v>
      </c>
      <c r="G2615">
        <v>60</v>
      </c>
      <c r="H2615">
        <v>60</v>
      </c>
      <c r="I2615" s="43" t="s">
        <v>1898</v>
      </c>
      <c r="J2615" s="43" t="s">
        <v>1043</v>
      </c>
      <c r="K2615" s="43" t="s">
        <v>177</v>
      </c>
      <c r="L2615" s="43" t="str">
        <f>IF(AND(Home!$A$1&gt;=Leave[[#This Row],[Start Time]],Home!$A$1&lt;=Leave[[#This Row],[End Time]]),"Aplica","No Aplica")</f>
        <v>No Aplica</v>
      </c>
      <c r="M2615" s="43" t="str">
        <f>IF(AND(Home!$A$1&gt;=Leave[[#This Row],[Start Time]],Home!$A$1&lt;=Leave[[#This Row],[End Time]]),Home!$A$1,"No Aplica")</f>
        <v>No Aplica</v>
      </c>
      <c r="N2615" s="43" t="str">
        <f>Leave[[#This Row],[User Code (Owning User) (Usuario)]]&amp;Leave[[#This Row],[fecha activa]]</f>
        <v>MIE2025110623357No Aplica</v>
      </c>
    </row>
    <row r="2616" spans="1:14" x14ac:dyDescent="0.3">
      <c r="A2616" s="43" t="s">
        <v>468</v>
      </c>
      <c r="B2616" s="3">
        <v>45902</v>
      </c>
      <c r="C2616" s="3">
        <v>45902</v>
      </c>
      <c r="D2616" s="43" t="s">
        <v>469</v>
      </c>
      <c r="E2616" s="43" t="s">
        <v>1897</v>
      </c>
      <c r="F2616" s="43" t="s">
        <v>1899</v>
      </c>
      <c r="G2616">
        <v>540</v>
      </c>
      <c r="H2616">
        <v>540</v>
      </c>
      <c r="I2616" s="43" t="s">
        <v>1898</v>
      </c>
      <c r="J2616" s="43" t="s">
        <v>1043</v>
      </c>
      <c r="K2616" s="43" t="s">
        <v>177</v>
      </c>
      <c r="L2616" s="43" t="str">
        <f>IF(AND(Home!$A$1&gt;=Leave[[#This Row],[Start Time]],Home!$A$1&lt;=Leave[[#This Row],[End Time]]),"Aplica","No Aplica")</f>
        <v>No Aplica</v>
      </c>
      <c r="M2616" s="43" t="str">
        <f>IF(AND(Home!$A$1&gt;=Leave[[#This Row],[Start Time]],Home!$A$1&lt;=Leave[[#This Row],[End Time]]),Home!$A$1,"No Aplica")</f>
        <v>No Aplica</v>
      </c>
      <c r="N2616" s="43" t="str">
        <f>Leave[[#This Row],[User Code (Owning User) (Usuario)]]&amp;Leave[[#This Row],[fecha activa]]</f>
        <v>MIE2025110623357No Aplica</v>
      </c>
    </row>
    <row r="2617" spans="1:14" x14ac:dyDescent="0.3">
      <c r="A2617" s="43" t="s">
        <v>601</v>
      </c>
      <c r="B2617" s="3">
        <v>45901</v>
      </c>
      <c r="C2617" s="3">
        <v>45901</v>
      </c>
      <c r="D2617" s="43" t="s">
        <v>842</v>
      </c>
      <c r="E2617" s="43" t="s">
        <v>1897</v>
      </c>
      <c r="F2617" s="43" t="s">
        <v>1899</v>
      </c>
      <c r="G2617">
        <v>60</v>
      </c>
      <c r="H2617">
        <v>60</v>
      </c>
      <c r="I2617" s="43" t="s">
        <v>1898</v>
      </c>
      <c r="J2617" s="43" t="s">
        <v>1043</v>
      </c>
      <c r="K2617" s="43" t="s">
        <v>177</v>
      </c>
      <c r="L2617" s="43" t="str">
        <f>IF(AND(Home!$A$1&gt;=Leave[[#This Row],[Start Time]],Home!$A$1&lt;=Leave[[#This Row],[End Time]]),"Aplica","No Aplica")</f>
        <v>No Aplica</v>
      </c>
      <c r="M2617" s="43" t="str">
        <f>IF(AND(Home!$A$1&gt;=Leave[[#This Row],[Start Time]],Home!$A$1&lt;=Leave[[#This Row],[End Time]]),Home!$A$1,"No Aplica")</f>
        <v>No Aplica</v>
      </c>
      <c r="N2617" s="43" t="str">
        <f>Leave[[#This Row],[User Code (Owning User) (Usuario)]]&amp;Leave[[#This Row],[fecha activa]]</f>
        <v>MIE2025110623357No Aplica</v>
      </c>
    </row>
    <row r="2618" spans="1:14" x14ac:dyDescent="0.3">
      <c r="A2618" s="43" t="s">
        <v>476</v>
      </c>
      <c r="B2618" s="3">
        <v>45928</v>
      </c>
      <c r="C2618" s="3">
        <v>45928</v>
      </c>
      <c r="D2618" s="43" t="s">
        <v>492</v>
      </c>
      <c r="E2618" s="43" t="s">
        <v>1673</v>
      </c>
      <c r="F2618" s="43" t="s">
        <v>1675</v>
      </c>
      <c r="G2618">
        <v>1410</v>
      </c>
      <c r="H2618">
        <v>540</v>
      </c>
      <c r="I2618" s="43" t="s">
        <v>1674</v>
      </c>
      <c r="J2618" s="43" t="s">
        <v>1553</v>
      </c>
      <c r="K2618" s="43" t="s">
        <v>179</v>
      </c>
      <c r="L2618" s="43" t="str">
        <f>IF(AND(Home!$A$1&gt;=Leave[[#This Row],[Start Time]],Home!$A$1&lt;=Leave[[#This Row],[End Time]]),"Aplica","No Aplica")</f>
        <v>No Aplica</v>
      </c>
      <c r="M2618" s="43" t="str">
        <f>IF(AND(Home!$A$1&gt;=Leave[[#This Row],[Start Time]],Home!$A$1&lt;=Leave[[#This Row],[End Time]]),Home!$A$1,"No Aplica")</f>
        <v>No Aplica</v>
      </c>
      <c r="N2618" s="43" t="str">
        <f>Leave[[#This Row],[User Code (Owning User) (Usuario)]]&amp;Leave[[#This Row],[fecha activa]]</f>
        <v>MIE2025280422782No Aplica</v>
      </c>
    </row>
    <row r="2619" spans="1:14" x14ac:dyDescent="0.3">
      <c r="A2619" s="43" t="s">
        <v>471</v>
      </c>
      <c r="B2619" s="3">
        <v>45912</v>
      </c>
      <c r="C2619" s="3">
        <v>45912</v>
      </c>
      <c r="D2619" s="43" t="s">
        <v>860</v>
      </c>
      <c r="E2619" s="43" t="s">
        <v>1673</v>
      </c>
      <c r="F2619" s="43" t="s">
        <v>1675</v>
      </c>
      <c r="G2619">
        <v>270</v>
      </c>
      <c r="H2619">
        <v>270</v>
      </c>
      <c r="I2619" s="43" t="s">
        <v>1674</v>
      </c>
      <c r="J2619" s="43" t="s">
        <v>1553</v>
      </c>
      <c r="K2619" s="43" t="s">
        <v>179</v>
      </c>
      <c r="L2619" s="43" t="str">
        <f>IF(AND(Home!$A$1&gt;=Leave[[#This Row],[Start Time]],Home!$A$1&lt;=Leave[[#This Row],[End Time]]),"Aplica","No Aplica")</f>
        <v>No Aplica</v>
      </c>
      <c r="M2619" s="43" t="str">
        <f>IF(AND(Home!$A$1&gt;=Leave[[#This Row],[Start Time]],Home!$A$1&lt;=Leave[[#This Row],[End Time]]),Home!$A$1,"No Aplica")</f>
        <v>No Aplica</v>
      </c>
      <c r="N2619" s="43" t="str">
        <f>Leave[[#This Row],[User Code (Owning User) (Usuario)]]&amp;Leave[[#This Row],[fecha activa]]</f>
        <v>MIE2025280422782No Aplica</v>
      </c>
    </row>
    <row r="2620" spans="1:14" x14ac:dyDescent="0.3">
      <c r="A2620" s="43" t="s">
        <v>476</v>
      </c>
      <c r="B2620" s="3">
        <v>45921</v>
      </c>
      <c r="C2620" s="3">
        <v>45921</v>
      </c>
      <c r="D2620" s="43" t="s">
        <v>487</v>
      </c>
      <c r="E2620" s="43" t="s">
        <v>1673</v>
      </c>
      <c r="F2620" s="43" t="s">
        <v>1675</v>
      </c>
      <c r="G2620">
        <v>1410</v>
      </c>
      <c r="H2620">
        <v>540</v>
      </c>
      <c r="I2620" s="43" t="s">
        <v>1674</v>
      </c>
      <c r="J2620" s="43" t="s">
        <v>1553</v>
      </c>
      <c r="K2620" s="43" t="s">
        <v>179</v>
      </c>
      <c r="L2620" s="43" t="str">
        <f>IF(AND(Home!$A$1&gt;=Leave[[#This Row],[Start Time]],Home!$A$1&lt;=Leave[[#This Row],[End Time]]),"Aplica","No Aplica")</f>
        <v>No Aplica</v>
      </c>
      <c r="M2620" s="43" t="str">
        <f>IF(AND(Home!$A$1&gt;=Leave[[#This Row],[Start Time]],Home!$A$1&lt;=Leave[[#This Row],[End Time]]),Home!$A$1,"No Aplica")</f>
        <v>No Aplica</v>
      </c>
      <c r="N2620" s="43" t="str">
        <f>Leave[[#This Row],[User Code (Owning User) (Usuario)]]&amp;Leave[[#This Row],[fecha activa]]</f>
        <v>MIE2025280422782No Aplica</v>
      </c>
    </row>
    <row r="2621" spans="1:14" x14ac:dyDescent="0.3">
      <c r="A2621" s="43" t="s">
        <v>471</v>
      </c>
      <c r="B2621" s="3">
        <v>45901</v>
      </c>
      <c r="C2621" s="3">
        <v>45901</v>
      </c>
      <c r="D2621" s="43" t="s">
        <v>860</v>
      </c>
      <c r="E2621" s="43" t="s">
        <v>1673</v>
      </c>
      <c r="F2621" s="43" t="s">
        <v>1675</v>
      </c>
      <c r="G2621">
        <v>180</v>
      </c>
      <c r="H2621">
        <v>180</v>
      </c>
      <c r="I2621" s="43" t="s">
        <v>1674</v>
      </c>
      <c r="J2621" s="43" t="s">
        <v>1553</v>
      </c>
      <c r="K2621" s="43" t="s">
        <v>179</v>
      </c>
      <c r="L2621" s="43" t="str">
        <f>IF(AND(Home!$A$1&gt;=Leave[[#This Row],[Start Time]],Home!$A$1&lt;=Leave[[#This Row],[End Time]]),"Aplica","No Aplica")</f>
        <v>No Aplica</v>
      </c>
      <c r="M2621" s="43" t="str">
        <f>IF(AND(Home!$A$1&gt;=Leave[[#This Row],[Start Time]],Home!$A$1&lt;=Leave[[#This Row],[End Time]]),Home!$A$1,"No Aplica")</f>
        <v>No Aplica</v>
      </c>
      <c r="N2621" s="43" t="str">
        <f>Leave[[#This Row],[User Code (Owning User) (Usuario)]]&amp;Leave[[#This Row],[fecha activa]]</f>
        <v>MIE2025280422782No Aplica</v>
      </c>
    </row>
    <row r="2622" spans="1:14" x14ac:dyDescent="0.3">
      <c r="A2622" s="43" t="s">
        <v>476</v>
      </c>
      <c r="B2622" s="3">
        <v>45914</v>
      </c>
      <c r="C2622" s="3">
        <v>45914</v>
      </c>
      <c r="D2622" s="43" t="s">
        <v>487</v>
      </c>
      <c r="E2622" s="43" t="s">
        <v>1673</v>
      </c>
      <c r="F2622" s="43" t="s">
        <v>1675</v>
      </c>
      <c r="G2622">
        <v>1410</v>
      </c>
      <c r="H2622">
        <v>540</v>
      </c>
      <c r="I2622" s="43" t="s">
        <v>1674</v>
      </c>
      <c r="J2622" s="43" t="s">
        <v>1553</v>
      </c>
      <c r="K2622" s="43" t="s">
        <v>179</v>
      </c>
      <c r="L2622" s="43" t="str">
        <f>IF(AND(Home!$A$1&gt;=Leave[[#This Row],[Start Time]],Home!$A$1&lt;=Leave[[#This Row],[End Time]]),"Aplica","No Aplica")</f>
        <v>No Aplica</v>
      </c>
      <c r="M2622" s="43" t="str">
        <f>IF(AND(Home!$A$1&gt;=Leave[[#This Row],[Start Time]],Home!$A$1&lt;=Leave[[#This Row],[End Time]]),Home!$A$1,"No Aplica")</f>
        <v>No Aplica</v>
      </c>
      <c r="N2622" s="43" t="str">
        <f>Leave[[#This Row],[User Code (Owning User) (Usuario)]]&amp;Leave[[#This Row],[fecha activa]]</f>
        <v>MIE2025280422782No Aplica</v>
      </c>
    </row>
    <row r="2623" spans="1:14" x14ac:dyDescent="0.3">
      <c r="A2623" s="43" t="s">
        <v>476</v>
      </c>
      <c r="B2623" s="3">
        <v>45907</v>
      </c>
      <c r="C2623" s="3">
        <v>45907</v>
      </c>
      <c r="D2623" s="43" t="s">
        <v>492</v>
      </c>
      <c r="E2623" s="43" t="s">
        <v>1673</v>
      </c>
      <c r="F2623" s="43" t="s">
        <v>1675</v>
      </c>
      <c r="G2623">
        <v>1410</v>
      </c>
      <c r="H2623">
        <v>540</v>
      </c>
      <c r="I2623" s="43" t="s">
        <v>1674</v>
      </c>
      <c r="J2623" s="43" t="s">
        <v>1553</v>
      </c>
      <c r="K2623" s="43" t="s">
        <v>179</v>
      </c>
      <c r="L2623" s="43" t="str">
        <f>IF(AND(Home!$A$1&gt;=Leave[[#This Row],[Start Time]],Home!$A$1&lt;=Leave[[#This Row],[End Time]]),"Aplica","No Aplica")</f>
        <v>No Aplica</v>
      </c>
      <c r="M2623" s="43" t="str">
        <f>IF(AND(Home!$A$1&gt;=Leave[[#This Row],[Start Time]],Home!$A$1&lt;=Leave[[#This Row],[End Time]]),Home!$A$1,"No Aplica")</f>
        <v>No Aplica</v>
      </c>
      <c r="N2623" s="43" t="str">
        <f>Leave[[#This Row],[User Code (Owning User) (Usuario)]]&amp;Leave[[#This Row],[fecha activa]]</f>
        <v>MIE2025280422782No Aplica</v>
      </c>
    </row>
    <row r="2624" spans="1:14" x14ac:dyDescent="0.3">
      <c r="A2624" s="43" t="s">
        <v>471</v>
      </c>
      <c r="B2624" s="3">
        <v>45929</v>
      </c>
      <c r="C2624" s="3">
        <v>45929</v>
      </c>
      <c r="D2624" s="43" t="s">
        <v>670</v>
      </c>
      <c r="E2624" s="43" t="s">
        <v>384</v>
      </c>
      <c r="F2624" s="43" t="s">
        <v>389</v>
      </c>
      <c r="G2624">
        <v>240</v>
      </c>
      <c r="H2624">
        <v>240</v>
      </c>
      <c r="I2624" s="43" t="s">
        <v>1204</v>
      </c>
      <c r="J2624" s="43" t="s">
        <v>981</v>
      </c>
      <c r="K2624" s="43" t="s">
        <v>177</v>
      </c>
      <c r="L2624" s="43" t="str">
        <f>IF(AND(Home!$A$1&gt;=Leave[[#This Row],[Start Time]],Home!$A$1&lt;=Leave[[#This Row],[End Time]]),"Aplica","No Aplica")</f>
        <v>No Aplica</v>
      </c>
      <c r="M2624" s="43" t="str">
        <f>IF(AND(Home!$A$1&gt;=Leave[[#This Row],[Start Time]],Home!$A$1&lt;=Leave[[#This Row],[End Time]]),Home!$A$1,"No Aplica")</f>
        <v>No Aplica</v>
      </c>
      <c r="N2624" s="43" t="str">
        <f>Leave[[#This Row],[User Code (Owning User) (Usuario)]]&amp;Leave[[#This Row],[fecha activa]]</f>
        <v>MIE2023131012922No Aplica</v>
      </c>
    </row>
    <row r="2625" spans="1:14" x14ac:dyDescent="0.3">
      <c r="A2625" s="43" t="s">
        <v>471</v>
      </c>
      <c r="B2625" s="3">
        <v>45929</v>
      </c>
      <c r="C2625" s="3">
        <v>45929</v>
      </c>
      <c r="D2625" s="43" t="s">
        <v>472</v>
      </c>
      <c r="E2625" s="43" t="s">
        <v>384</v>
      </c>
      <c r="F2625" s="43" t="s">
        <v>389</v>
      </c>
      <c r="G2625">
        <v>240</v>
      </c>
      <c r="H2625">
        <v>240</v>
      </c>
      <c r="I2625" s="43" t="s">
        <v>1204</v>
      </c>
      <c r="J2625" s="43" t="s">
        <v>981</v>
      </c>
      <c r="K2625" s="43" t="s">
        <v>177</v>
      </c>
      <c r="L2625" s="43" t="str">
        <f>IF(AND(Home!$A$1&gt;=Leave[[#This Row],[Start Time]],Home!$A$1&lt;=Leave[[#This Row],[End Time]]),"Aplica","No Aplica")</f>
        <v>No Aplica</v>
      </c>
      <c r="M2625" s="43" t="str">
        <f>IF(AND(Home!$A$1&gt;=Leave[[#This Row],[Start Time]],Home!$A$1&lt;=Leave[[#This Row],[End Time]]),Home!$A$1,"No Aplica")</f>
        <v>No Aplica</v>
      </c>
      <c r="N2625" s="43" t="str">
        <f>Leave[[#This Row],[User Code (Owning User) (Usuario)]]&amp;Leave[[#This Row],[fecha activa]]</f>
        <v>MIE2023131012922No Aplica</v>
      </c>
    </row>
    <row r="2626" spans="1:14" x14ac:dyDescent="0.3">
      <c r="A2626" s="43" t="s">
        <v>471</v>
      </c>
      <c r="B2626" s="3">
        <v>45922</v>
      </c>
      <c r="C2626" s="3">
        <v>45922</v>
      </c>
      <c r="D2626" s="43" t="s">
        <v>670</v>
      </c>
      <c r="E2626" s="43" t="s">
        <v>384</v>
      </c>
      <c r="F2626" s="43" t="s">
        <v>389</v>
      </c>
      <c r="G2626">
        <v>240</v>
      </c>
      <c r="H2626">
        <v>240</v>
      </c>
      <c r="I2626" s="43" t="s">
        <v>1204</v>
      </c>
      <c r="J2626" s="43" t="s">
        <v>981</v>
      </c>
      <c r="K2626" s="43" t="s">
        <v>177</v>
      </c>
      <c r="L2626" s="43" t="str">
        <f>IF(AND(Home!$A$1&gt;=Leave[[#This Row],[Start Time]],Home!$A$1&lt;=Leave[[#This Row],[End Time]]),"Aplica","No Aplica")</f>
        <v>Aplica</v>
      </c>
      <c r="M2626" s="43">
        <f>IF(AND(Home!$A$1&gt;=Leave[[#This Row],[Start Time]],Home!$A$1&lt;=Leave[[#This Row],[End Time]]),Home!$A$1,"No Aplica")</f>
        <v>45922</v>
      </c>
      <c r="N2626" s="43" t="str">
        <f>Leave[[#This Row],[User Code (Owning User) (Usuario)]]&amp;Leave[[#This Row],[fecha activa]]</f>
        <v>MIE202313101292245922</v>
      </c>
    </row>
    <row r="2627" spans="1:14" x14ac:dyDescent="0.3">
      <c r="A2627" s="43" t="s">
        <v>471</v>
      </c>
      <c r="B2627" s="3">
        <v>45922</v>
      </c>
      <c r="C2627" s="3">
        <v>45922</v>
      </c>
      <c r="D2627" s="43" t="s">
        <v>472</v>
      </c>
      <c r="E2627" s="43" t="s">
        <v>384</v>
      </c>
      <c r="F2627" s="43" t="s">
        <v>389</v>
      </c>
      <c r="G2627">
        <v>240</v>
      </c>
      <c r="H2627">
        <v>240</v>
      </c>
      <c r="I2627" s="43" t="s">
        <v>1204</v>
      </c>
      <c r="J2627" s="43" t="s">
        <v>981</v>
      </c>
      <c r="K2627" s="43" t="s">
        <v>177</v>
      </c>
      <c r="L2627" s="43" t="str">
        <f>IF(AND(Home!$A$1&gt;=Leave[[#This Row],[Start Time]],Home!$A$1&lt;=Leave[[#This Row],[End Time]]),"Aplica","No Aplica")</f>
        <v>Aplica</v>
      </c>
      <c r="M2627" s="43">
        <f>IF(AND(Home!$A$1&gt;=Leave[[#This Row],[Start Time]],Home!$A$1&lt;=Leave[[#This Row],[End Time]]),Home!$A$1,"No Aplica")</f>
        <v>45922</v>
      </c>
      <c r="N2627" s="43" t="str">
        <f>Leave[[#This Row],[User Code (Owning User) (Usuario)]]&amp;Leave[[#This Row],[fecha activa]]</f>
        <v>MIE202313101292245922</v>
      </c>
    </row>
    <row r="2628" spans="1:14" x14ac:dyDescent="0.3">
      <c r="A2628" s="43" t="s">
        <v>471</v>
      </c>
      <c r="B2628" s="3">
        <v>45912</v>
      </c>
      <c r="C2628" s="3">
        <v>45912</v>
      </c>
      <c r="D2628" s="43" t="s">
        <v>3486</v>
      </c>
      <c r="E2628" s="43" t="s">
        <v>384</v>
      </c>
      <c r="F2628" s="43" t="s">
        <v>389</v>
      </c>
      <c r="G2628">
        <v>60</v>
      </c>
      <c r="H2628">
        <v>60</v>
      </c>
      <c r="I2628" s="43" t="s">
        <v>1204</v>
      </c>
      <c r="J2628" s="43" t="s">
        <v>981</v>
      </c>
      <c r="K2628" s="43" t="s">
        <v>177</v>
      </c>
      <c r="L2628" s="43" t="str">
        <f>IF(AND(Home!$A$1&gt;=Leave[[#This Row],[Start Time]],Home!$A$1&lt;=Leave[[#This Row],[End Time]]),"Aplica","No Aplica")</f>
        <v>No Aplica</v>
      </c>
      <c r="M2628" s="43" t="str">
        <f>IF(AND(Home!$A$1&gt;=Leave[[#This Row],[Start Time]],Home!$A$1&lt;=Leave[[#This Row],[End Time]]),Home!$A$1,"No Aplica")</f>
        <v>No Aplica</v>
      </c>
      <c r="N2628" s="43" t="str">
        <f>Leave[[#This Row],[User Code (Owning User) (Usuario)]]&amp;Leave[[#This Row],[fecha activa]]</f>
        <v>MIE2023131012922No Aplica</v>
      </c>
    </row>
    <row r="2629" spans="1:14" x14ac:dyDescent="0.3">
      <c r="A2629" s="43" t="s">
        <v>471</v>
      </c>
      <c r="B2629" s="3">
        <v>45911</v>
      </c>
      <c r="C2629" s="3">
        <v>45911</v>
      </c>
      <c r="D2629" s="43" t="s">
        <v>3364</v>
      </c>
      <c r="E2629" s="43" t="s">
        <v>384</v>
      </c>
      <c r="F2629" s="43" t="s">
        <v>389</v>
      </c>
      <c r="G2629">
        <v>90</v>
      </c>
      <c r="H2629">
        <v>90</v>
      </c>
      <c r="I2629" s="43" t="s">
        <v>1204</v>
      </c>
      <c r="J2629" s="43" t="s">
        <v>981</v>
      </c>
      <c r="K2629" s="43" t="s">
        <v>177</v>
      </c>
      <c r="L2629" s="43" t="str">
        <f>IF(AND(Home!$A$1&gt;=Leave[[#This Row],[Start Time]],Home!$A$1&lt;=Leave[[#This Row],[End Time]]),"Aplica","No Aplica")</f>
        <v>No Aplica</v>
      </c>
      <c r="M2629" s="43" t="str">
        <f>IF(AND(Home!$A$1&gt;=Leave[[#This Row],[Start Time]],Home!$A$1&lt;=Leave[[#This Row],[End Time]]),Home!$A$1,"No Aplica")</f>
        <v>No Aplica</v>
      </c>
      <c r="N2629" s="43" t="str">
        <f>Leave[[#This Row],[User Code (Owning User) (Usuario)]]&amp;Leave[[#This Row],[fecha activa]]</f>
        <v>MIE2023131012922No Aplica</v>
      </c>
    </row>
    <row r="2630" spans="1:14" x14ac:dyDescent="0.3">
      <c r="A2630" s="43" t="s">
        <v>468</v>
      </c>
      <c r="B2630" s="3">
        <v>45921</v>
      </c>
      <c r="C2630" s="3">
        <v>45921</v>
      </c>
      <c r="D2630" s="43" t="s">
        <v>469</v>
      </c>
      <c r="E2630" s="43" t="s">
        <v>384</v>
      </c>
      <c r="F2630" s="43" t="s">
        <v>389</v>
      </c>
      <c r="G2630">
        <v>540</v>
      </c>
      <c r="H2630">
        <v>540</v>
      </c>
      <c r="I2630" s="43" t="s">
        <v>1204</v>
      </c>
      <c r="J2630" s="43" t="s">
        <v>981</v>
      </c>
      <c r="K2630" s="43" t="s">
        <v>177</v>
      </c>
      <c r="L2630" s="43" t="str">
        <f>IF(AND(Home!$A$1&gt;=Leave[[#This Row],[Start Time]],Home!$A$1&lt;=Leave[[#This Row],[End Time]]),"Aplica","No Aplica")</f>
        <v>No Aplica</v>
      </c>
      <c r="M2630" s="43" t="str">
        <f>IF(AND(Home!$A$1&gt;=Leave[[#This Row],[Start Time]],Home!$A$1&lt;=Leave[[#This Row],[End Time]]),Home!$A$1,"No Aplica")</f>
        <v>No Aplica</v>
      </c>
      <c r="N2630" s="43" t="str">
        <f>Leave[[#This Row],[User Code (Owning User) (Usuario)]]&amp;Leave[[#This Row],[fecha activa]]</f>
        <v>MIE2023131012922No Aplica</v>
      </c>
    </row>
    <row r="2631" spans="1:14" x14ac:dyDescent="0.3">
      <c r="A2631" s="43" t="s">
        <v>468</v>
      </c>
      <c r="B2631" s="3">
        <v>45916</v>
      </c>
      <c r="C2631" s="3">
        <v>45916</v>
      </c>
      <c r="D2631" s="43" t="s">
        <v>469</v>
      </c>
      <c r="E2631" s="43" t="s">
        <v>384</v>
      </c>
      <c r="F2631" s="43" t="s">
        <v>389</v>
      </c>
      <c r="G2631">
        <v>540</v>
      </c>
      <c r="H2631">
        <v>540</v>
      </c>
      <c r="I2631" s="43" t="s">
        <v>1204</v>
      </c>
      <c r="J2631" s="43" t="s">
        <v>981</v>
      </c>
      <c r="K2631" s="43" t="s">
        <v>177</v>
      </c>
      <c r="L2631" s="43" t="str">
        <f>IF(AND(Home!$A$1&gt;=Leave[[#This Row],[Start Time]],Home!$A$1&lt;=Leave[[#This Row],[End Time]]),"Aplica","No Aplica")</f>
        <v>No Aplica</v>
      </c>
      <c r="M2631" s="43" t="str">
        <f>IF(AND(Home!$A$1&gt;=Leave[[#This Row],[Start Time]],Home!$A$1&lt;=Leave[[#This Row],[End Time]]),Home!$A$1,"No Aplica")</f>
        <v>No Aplica</v>
      </c>
      <c r="N2631" s="43" t="str">
        <f>Leave[[#This Row],[User Code (Owning User) (Usuario)]]&amp;Leave[[#This Row],[fecha activa]]</f>
        <v>MIE2023131012922No Aplica</v>
      </c>
    </row>
    <row r="2632" spans="1:14" x14ac:dyDescent="0.3">
      <c r="A2632" s="43" t="s">
        <v>471</v>
      </c>
      <c r="B2632" s="3">
        <v>45915</v>
      </c>
      <c r="C2632" s="3">
        <v>45915</v>
      </c>
      <c r="D2632" s="43" t="s">
        <v>670</v>
      </c>
      <c r="E2632" s="43" t="s">
        <v>384</v>
      </c>
      <c r="F2632" s="43" t="s">
        <v>389</v>
      </c>
      <c r="G2632">
        <v>240</v>
      </c>
      <c r="H2632">
        <v>240</v>
      </c>
      <c r="I2632" s="43" t="s">
        <v>1204</v>
      </c>
      <c r="J2632" s="43" t="s">
        <v>981</v>
      </c>
      <c r="K2632" s="43" t="s">
        <v>177</v>
      </c>
      <c r="L2632" s="43" t="str">
        <f>IF(AND(Home!$A$1&gt;=Leave[[#This Row],[Start Time]],Home!$A$1&lt;=Leave[[#This Row],[End Time]]),"Aplica","No Aplica")</f>
        <v>No Aplica</v>
      </c>
      <c r="M2632" s="43" t="str">
        <f>IF(AND(Home!$A$1&gt;=Leave[[#This Row],[Start Time]],Home!$A$1&lt;=Leave[[#This Row],[End Time]]),Home!$A$1,"No Aplica")</f>
        <v>No Aplica</v>
      </c>
      <c r="N2632" s="43" t="str">
        <f>Leave[[#This Row],[User Code (Owning User) (Usuario)]]&amp;Leave[[#This Row],[fecha activa]]</f>
        <v>MIE2023131012922No Aplica</v>
      </c>
    </row>
    <row r="2633" spans="1:14" x14ac:dyDescent="0.3">
      <c r="A2633" s="43" t="s">
        <v>471</v>
      </c>
      <c r="B2633" s="3">
        <v>45915</v>
      </c>
      <c r="C2633" s="3">
        <v>45915</v>
      </c>
      <c r="D2633" s="43" t="s">
        <v>472</v>
      </c>
      <c r="E2633" s="43" t="s">
        <v>384</v>
      </c>
      <c r="F2633" s="43" t="s">
        <v>389</v>
      </c>
      <c r="G2633">
        <v>240</v>
      </c>
      <c r="H2633">
        <v>240</v>
      </c>
      <c r="I2633" s="43" t="s">
        <v>1204</v>
      </c>
      <c r="J2633" s="43" t="s">
        <v>981</v>
      </c>
      <c r="K2633" s="43" t="s">
        <v>177</v>
      </c>
      <c r="L2633" s="43" t="str">
        <f>IF(AND(Home!$A$1&gt;=Leave[[#This Row],[Start Time]],Home!$A$1&lt;=Leave[[#This Row],[End Time]]),"Aplica","No Aplica")</f>
        <v>No Aplica</v>
      </c>
      <c r="M2633" s="43" t="str">
        <f>IF(AND(Home!$A$1&gt;=Leave[[#This Row],[Start Time]],Home!$A$1&lt;=Leave[[#This Row],[End Time]]),Home!$A$1,"No Aplica")</f>
        <v>No Aplica</v>
      </c>
      <c r="N2633" s="43" t="str">
        <f>Leave[[#This Row],[User Code (Owning User) (Usuario)]]&amp;Leave[[#This Row],[fecha activa]]</f>
        <v>MIE2023131012922No Aplica</v>
      </c>
    </row>
    <row r="2634" spans="1:14" x14ac:dyDescent="0.3">
      <c r="A2634" s="43" t="s">
        <v>471</v>
      </c>
      <c r="B2634" s="3">
        <v>45905</v>
      </c>
      <c r="C2634" s="3">
        <v>45905</v>
      </c>
      <c r="D2634" s="43" t="s">
        <v>3091</v>
      </c>
      <c r="E2634" s="43" t="s">
        <v>384</v>
      </c>
      <c r="F2634" s="43" t="s">
        <v>389</v>
      </c>
      <c r="G2634">
        <v>180</v>
      </c>
      <c r="H2634">
        <v>180</v>
      </c>
      <c r="I2634" s="43" t="s">
        <v>1204</v>
      </c>
      <c r="J2634" s="43" t="s">
        <v>981</v>
      </c>
      <c r="K2634" s="43" t="s">
        <v>177</v>
      </c>
      <c r="L2634" s="43" t="str">
        <f>IF(AND(Home!$A$1&gt;=Leave[[#This Row],[Start Time]],Home!$A$1&lt;=Leave[[#This Row],[End Time]]),"Aplica","No Aplica")</f>
        <v>No Aplica</v>
      </c>
      <c r="M2634" s="43" t="str">
        <f>IF(AND(Home!$A$1&gt;=Leave[[#This Row],[Start Time]],Home!$A$1&lt;=Leave[[#This Row],[End Time]]),Home!$A$1,"No Aplica")</f>
        <v>No Aplica</v>
      </c>
      <c r="N2634" s="43" t="str">
        <f>Leave[[#This Row],[User Code (Owning User) (Usuario)]]&amp;Leave[[#This Row],[fecha activa]]</f>
        <v>MIE2023131012922No Aplica</v>
      </c>
    </row>
    <row r="2635" spans="1:14" x14ac:dyDescent="0.3">
      <c r="A2635" s="43" t="s">
        <v>471</v>
      </c>
      <c r="B2635" s="3">
        <v>45904</v>
      </c>
      <c r="C2635" s="3">
        <v>45904</v>
      </c>
      <c r="D2635" s="43" t="s">
        <v>2806</v>
      </c>
      <c r="E2635" s="43" t="s">
        <v>384</v>
      </c>
      <c r="F2635" s="43" t="s">
        <v>389</v>
      </c>
      <c r="G2635">
        <v>180</v>
      </c>
      <c r="H2635">
        <v>180</v>
      </c>
      <c r="I2635" s="43" t="s">
        <v>1204</v>
      </c>
      <c r="J2635" s="43" t="s">
        <v>981</v>
      </c>
      <c r="K2635" s="43" t="s">
        <v>177</v>
      </c>
      <c r="L2635" s="43" t="str">
        <f>IF(AND(Home!$A$1&gt;=Leave[[#This Row],[Start Time]],Home!$A$1&lt;=Leave[[#This Row],[End Time]]),"Aplica","No Aplica")</f>
        <v>No Aplica</v>
      </c>
      <c r="M2635" s="43" t="str">
        <f>IF(AND(Home!$A$1&gt;=Leave[[#This Row],[Start Time]],Home!$A$1&lt;=Leave[[#This Row],[End Time]]),Home!$A$1,"No Aplica")</f>
        <v>No Aplica</v>
      </c>
      <c r="N2635" s="43" t="str">
        <f>Leave[[#This Row],[User Code (Owning User) (Usuario)]]&amp;Leave[[#This Row],[fecha activa]]</f>
        <v>MIE2023131012922No Aplica</v>
      </c>
    </row>
    <row r="2636" spans="1:14" x14ac:dyDescent="0.3">
      <c r="A2636" s="43" t="s">
        <v>468</v>
      </c>
      <c r="B2636" s="3">
        <v>45909</v>
      </c>
      <c r="C2636" s="3">
        <v>45909</v>
      </c>
      <c r="D2636" s="43" t="s">
        <v>469</v>
      </c>
      <c r="E2636" s="43" t="s">
        <v>384</v>
      </c>
      <c r="F2636" s="43" t="s">
        <v>389</v>
      </c>
      <c r="G2636">
        <v>540</v>
      </c>
      <c r="H2636">
        <v>540</v>
      </c>
      <c r="I2636" s="43" t="s">
        <v>1204</v>
      </c>
      <c r="J2636" s="43" t="s">
        <v>981</v>
      </c>
      <c r="K2636" s="43" t="s">
        <v>177</v>
      </c>
      <c r="L2636" s="43" t="str">
        <f>IF(AND(Home!$A$1&gt;=Leave[[#This Row],[Start Time]],Home!$A$1&lt;=Leave[[#This Row],[End Time]]),"Aplica","No Aplica")</f>
        <v>No Aplica</v>
      </c>
      <c r="M2636" s="43" t="str">
        <f>IF(AND(Home!$A$1&gt;=Leave[[#This Row],[Start Time]],Home!$A$1&lt;=Leave[[#This Row],[End Time]]),Home!$A$1,"No Aplica")</f>
        <v>No Aplica</v>
      </c>
      <c r="N2636" s="43" t="str">
        <f>Leave[[#This Row],[User Code (Owning User) (Usuario)]]&amp;Leave[[#This Row],[fecha activa]]</f>
        <v>MIE2023131012922No Aplica</v>
      </c>
    </row>
    <row r="2637" spans="1:14" x14ac:dyDescent="0.3">
      <c r="A2637" s="43" t="s">
        <v>471</v>
      </c>
      <c r="B2637" s="3">
        <v>45908</v>
      </c>
      <c r="C2637" s="3">
        <v>45908</v>
      </c>
      <c r="D2637" s="43" t="s">
        <v>670</v>
      </c>
      <c r="E2637" s="43" t="s">
        <v>384</v>
      </c>
      <c r="F2637" s="43" t="s">
        <v>389</v>
      </c>
      <c r="G2637">
        <v>240</v>
      </c>
      <c r="H2637">
        <v>240</v>
      </c>
      <c r="I2637" s="43" t="s">
        <v>1204</v>
      </c>
      <c r="J2637" s="43" t="s">
        <v>981</v>
      </c>
      <c r="K2637" s="43" t="s">
        <v>177</v>
      </c>
      <c r="L2637" s="43" t="str">
        <f>IF(AND(Home!$A$1&gt;=Leave[[#This Row],[Start Time]],Home!$A$1&lt;=Leave[[#This Row],[End Time]]),"Aplica","No Aplica")</f>
        <v>No Aplica</v>
      </c>
      <c r="M2637" s="43" t="str">
        <f>IF(AND(Home!$A$1&gt;=Leave[[#This Row],[Start Time]],Home!$A$1&lt;=Leave[[#This Row],[End Time]]),Home!$A$1,"No Aplica")</f>
        <v>No Aplica</v>
      </c>
      <c r="N2637" s="43" t="str">
        <f>Leave[[#This Row],[User Code (Owning User) (Usuario)]]&amp;Leave[[#This Row],[fecha activa]]</f>
        <v>MIE2023131012922No Aplica</v>
      </c>
    </row>
    <row r="2638" spans="1:14" x14ac:dyDescent="0.3">
      <c r="A2638" s="43" t="s">
        <v>471</v>
      </c>
      <c r="B2638" s="3">
        <v>45908</v>
      </c>
      <c r="C2638" s="3">
        <v>45908</v>
      </c>
      <c r="D2638" s="43" t="s">
        <v>472</v>
      </c>
      <c r="E2638" s="43" t="s">
        <v>384</v>
      </c>
      <c r="F2638" s="43" t="s">
        <v>389</v>
      </c>
      <c r="G2638">
        <v>240</v>
      </c>
      <c r="H2638">
        <v>240</v>
      </c>
      <c r="I2638" s="43" t="s">
        <v>1204</v>
      </c>
      <c r="J2638" s="43" t="s">
        <v>981</v>
      </c>
      <c r="K2638" s="43" t="s">
        <v>177</v>
      </c>
      <c r="L2638" s="43" t="str">
        <f>IF(AND(Home!$A$1&gt;=Leave[[#This Row],[Start Time]],Home!$A$1&lt;=Leave[[#This Row],[End Time]]),"Aplica","No Aplica")</f>
        <v>No Aplica</v>
      </c>
      <c r="M2638" s="43" t="str">
        <f>IF(AND(Home!$A$1&gt;=Leave[[#This Row],[Start Time]],Home!$A$1&lt;=Leave[[#This Row],[End Time]]),Home!$A$1,"No Aplica")</f>
        <v>No Aplica</v>
      </c>
      <c r="N2638" s="43" t="str">
        <f>Leave[[#This Row],[User Code (Owning User) (Usuario)]]&amp;Leave[[#This Row],[fecha activa]]</f>
        <v>MIE2023131012922No Aplica</v>
      </c>
    </row>
    <row r="2639" spans="1:14" x14ac:dyDescent="0.3">
      <c r="A2639" s="43" t="s">
        <v>468</v>
      </c>
      <c r="B2639" s="3">
        <v>45902</v>
      </c>
      <c r="C2639" s="3">
        <v>45902</v>
      </c>
      <c r="D2639" s="43" t="s">
        <v>469</v>
      </c>
      <c r="E2639" s="43" t="s">
        <v>384</v>
      </c>
      <c r="F2639" s="43" t="s">
        <v>389</v>
      </c>
      <c r="G2639">
        <v>540</v>
      </c>
      <c r="H2639">
        <v>540</v>
      </c>
      <c r="I2639" s="43" t="s">
        <v>1204</v>
      </c>
      <c r="J2639" s="43" t="s">
        <v>981</v>
      </c>
      <c r="K2639" s="43" t="s">
        <v>177</v>
      </c>
      <c r="L2639" s="43" t="str">
        <f>IF(AND(Home!$A$1&gt;=Leave[[#This Row],[Start Time]],Home!$A$1&lt;=Leave[[#This Row],[End Time]]),"Aplica","No Aplica")</f>
        <v>No Aplica</v>
      </c>
      <c r="M2639" s="43" t="str">
        <f>IF(AND(Home!$A$1&gt;=Leave[[#This Row],[Start Time]],Home!$A$1&lt;=Leave[[#This Row],[End Time]]),Home!$A$1,"No Aplica")</f>
        <v>No Aplica</v>
      </c>
      <c r="N2639" s="43" t="str">
        <f>Leave[[#This Row],[User Code (Owning User) (Usuario)]]&amp;Leave[[#This Row],[fecha activa]]</f>
        <v>MIE2023131012922No Aplica</v>
      </c>
    </row>
    <row r="2640" spans="1:14" x14ac:dyDescent="0.3">
      <c r="A2640" s="43" t="s">
        <v>471</v>
      </c>
      <c r="B2640" s="3">
        <v>45901</v>
      </c>
      <c r="C2640" s="3">
        <v>45901</v>
      </c>
      <c r="D2640" s="43" t="s">
        <v>670</v>
      </c>
      <c r="E2640" s="43" t="s">
        <v>384</v>
      </c>
      <c r="F2640" s="43" t="s">
        <v>389</v>
      </c>
      <c r="G2640">
        <v>240</v>
      </c>
      <c r="H2640">
        <v>240</v>
      </c>
      <c r="I2640" s="43" t="s">
        <v>1204</v>
      </c>
      <c r="J2640" s="43" t="s">
        <v>981</v>
      </c>
      <c r="K2640" s="43" t="s">
        <v>177</v>
      </c>
      <c r="L2640" s="43" t="str">
        <f>IF(AND(Home!$A$1&gt;=Leave[[#This Row],[Start Time]],Home!$A$1&lt;=Leave[[#This Row],[End Time]]),"Aplica","No Aplica")</f>
        <v>No Aplica</v>
      </c>
      <c r="M2640" s="43" t="str">
        <f>IF(AND(Home!$A$1&gt;=Leave[[#This Row],[Start Time]],Home!$A$1&lt;=Leave[[#This Row],[End Time]]),Home!$A$1,"No Aplica")</f>
        <v>No Aplica</v>
      </c>
      <c r="N2640" s="43" t="str">
        <f>Leave[[#This Row],[User Code (Owning User) (Usuario)]]&amp;Leave[[#This Row],[fecha activa]]</f>
        <v>MIE2023131012922No Aplica</v>
      </c>
    </row>
    <row r="2641" spans="1:14" x14ac:dyDescent="0.3">
      <c r="A2641" s="43" t="s">
        <v>471</v>
      </c>
      <c r="B2641" s="3">
        <v>45901</v>
      </c>
      <c r="C2641" s="3">
        <v>45901</v>
      </c>
      <c r="D2641" s="43" t="s">
        <v>472</v>
      </c>
      <c r="E2641" s="43" t="s">
        <v>384</v>
      </c>
      <c r="F2641" s="43" t="s">
        <v>389</v>
      </c>
      <c r="G2641">
        <v>240</v>
      </c>
      <c r="H2641">
        <v>240</v>
      </c>
      <c r="I2641" s="43" t="s">
        <v>1204</v>
      </c>
      <c r="J2641" s="43" t="s">
        <v>981</v>
      </c>
      <c r="K2641" s="43" t="s">
        <v>177</v>
      </c>
      <c r="L2641" s="43" t="str">
        <f>IF(AND(Home!$A$1&gt;=Leave[[#This Row],[Start Time]],Home!$A$1&lt;=Leave[[#This Row],[End Time]]),"Aplica","No Aplica")</f>
        <v>No Aplica</v>
      </c>
      <c r="M2641" s="43" t="str">
        <f>IF(AND(Home!$A$1&gt;=Leave[[#This Row],[Start Time]],Home!$A$1&lt;=Leave[[#This Row],[End Time]]),Home!$A$1,"No Aplica")</f>
        <v>No Aplica</v>
      </c>
      <c r="N2641" s="43" t="str">
        <f>Leave[[#This Row],[User Code (Owning User) (Usuario)]]&amp;Leave[[#This Row],[fecha activa]]</f>
        <v>MIE2023131012922No Aplica</v>
      </c>
    </row>
    <row r="2642" spans="1:14" x14ac:dyDescent="0.3">
      <c r="A2642" s="43" t="s">
        <v>465</v>
      </c>
      <c r="B2642" s="3">
        <v>45925</v>
      </c>
      <c r="C2642" s="3">
        <v>45925</v>
      </c>
      <c r="D2642" s="43" t="s">
        <v>2085</v>
      </c>
      <c r="E2642" s="43" t="s">
        <v>2051</v>
      </c>
      <c r="F2642" s="43" t="s">
        <v>2053</v>
      </c>
      <c r="G2642">
        <v>60</v>
      </c>
      <c r="H2642">
        <v>60</v>
      </c>
      <c r="I2642" s="43" t="s">
        <v>2052</v>
      </c>
      <c r="J2642" s="43" t="s">
        <v>1487</v>
      </c>
      <c r="K2642" s="43" t="s">
        <v>177</v>
      </c>
      <c r="L2642" s="43" t="str">
        <f>IF(AND(Home!$A$1&gt;=Leave[[#This Row],[Start Time]],Home!$A$1&lt;=Leave[[#This Row],[End Time]]),"Aplica","No Aplica")</f>
        <v>No Aplica</v>
      </c>
      <c r="M2642" s="43" t="str">
        <f>IF(AND(Home!$A$1&gt;=Leave[[#This Row],[Start Time]],Home!$A$1&lt;=Leave[[#This Row],[End Time]]),Home!$A$1,"No Aplica")</f>
        <v>No Aplica</v>
      </c>
      <c r="N2642" s="43" t="str">
        <f>Leave[[#This Row],[User Code (Owning User) (Usuario)]]&amp;Leave[[#This Row],[fecha activa]]</f>
        <v>MIE2025110723645No Aplica</v>
      </c>
    </row>
    <row r="2643" spans="1:14" x14ac:dyDescent="0.3">
      <c r="A2643" s="43" t="s">
        <v>465</v>
      </c>
      <c r="B2643" s="3">
        <v>45924</v>
      </c>
      <c r="C2643" s="3">
        <v>45924</v>
      </c>
      <c r="D2643" s="43" t="s">
        <v>2085</v>
      </c>
      <c r="E2643" s="43" t="s">
        <v>2051</v>
      </c>
      <c r="F2643" s="43" t="s">
        <v>2053</v>
      </c>
      <c r="G2643">
        <v>60</v>
      </c>
      <c r="H2643">
        <v>60</v>
      </c>
      <c r="I2643" s="43" t="s">
        <v>2052</v>
      </c>
      <c r="J2643" s="43" t="s">
        <v>1487</v>
      </c>
      <c r="K2643" s="43" t="s">
        <v>177</v>
      </c>
      <c r="L2643" s="43" t="str">
        <f>IF(AND(Home!$A$1&gt;=Leave[[#This Row],[Start Time]],Home!$A$1&lt;=Leave[[#This Row],[End Time]]),"Aplica","No Aplica")</f>
        <v>No Aplica</v>
      </c>
      <c r="M2643" s="43" t="str">
        <f>IF(AND(Home!$A$1&gt;=Leave[[#This Row],[Start Time]],Home!$A$1&lt;=Leave[[#This Row],[End Time]]),Home!$A$1,"No Aplica")</f>
        <v>No Aplica</v>
      </c>
      <c r="N2643" s="43" t="str">
        <f>Leave[[#This Row],[User Code (Owning User) (Usuario)]]&amp;Leave[[#This Row],[fecha activa]]</f>
        <v>MIE2025110723645No Aplica</v>
      </c>
    </row>
    <row r="2644" spans="1:14" x14ac:dyDescent="0.3">
      <c r="A2644" s="43" t="s">
        <v>465</v>
      </c>
      <c r="B2644" s="3">
        <v>45923</v>
      </c>
      <c r="C2644" s="3">
        <v>45923</v>
      </c>
      <c r="D2644" s="43" t="s">
        <v>2085</v>
      </c>
      <c r="E2644" s="43" t="s">
        <v>2051</v>
      </c>
      <c r="F2644" s="43" t="s">
        <v>2053</v>
      </c>
      <c r="G2644">
        <v>60</v>
      </c>
      <c r="H2644">
        <v>60</v>
      </c>
      <c r="I2644" s="43" t="s">
        <v>2052</v>
      </c>
      <c r="J2644" s="43" t="s">
        <v>1487</v>
      </c>
      <c r="K2644" s="43" t="s">
        <v>177</v>
      </c>
      <c r="L2644" s="43" t="str">
        <f>IF(AND(Home!$A$1&gt;=Leave[[#This Row],[Start Time]],Home!$A$1&lt;=Leave[[#This Row],[End Time]]),"Aplica","No Aplica")</f>
        <v>No Aplica</v>
      </c>
      <c r="M2644" s="43" t="str">
        <f>IF(AND(Home!$A$1&gt;=Leave[[#This Row],[Start Time]],Home!$A$1&lt;=Leave[[#This Row],[End Time]]),Home!$A$1,"No Aplica")</f>
        <v>No Aplica</v>
      </c>
      <c r="N2644" s="43" t="str">
        <f>Leave[[#This Row],[User Code (Owning User) (Usuario)]]&amp;Leave[[#This Row],[fecha activa]]</f>
        <v>MIE2025110723645No Aplica</v>
      </c>
    </row>
    <row r="2645" spans="1:14" x14ac:dyDescent="0.3">
      <c r="A2645" s="43" t="s">
        <v>465</v>
      </c>
      <c r="B2645" s="3">
        <v>45922</v>
      </c>
      <c r="C2645" s="3">
        <v>45922</v>
      </c>
      <c r="D2645" s="43" t="s">
        <v>2085</v>
      </c>
      <c r="E2645" s="43" t="s">
        <v>2051</v>
      </c>
      <c r="F2645" s="43" t="s">
        <v>2053</v>
      </c>
      <c r="G2645">
        <v>60</v>
      </c>
      <c r="H2645">
        <v>60</v>
      </c>
      <c r="I2645" s="43" t="s">
        <v>2052</v>
      </c>
      <c r="J2645" s="43" t="s">
        <v>1487</v>
      </c>
      <c r="K2645" s="43" t="s">
        <v>177</v>
      </c>
      <c r="L2645" s="43" t="str">
        <f>IF(AND(Home!$A$1&gt;=Leave[[#This Row],[Start Time]],Home!$A$1&lt;=Leave[[#This Row],[End Time]]),"Aplica","No Aplica")</f>
        <v>Aplica</v>
      </c>
      <c r="M2645" s="43">
        <f>IF(AND(Home!$A$1&gt;=Leave[[#This Row],[Start Time]],Home!$A$1&lt;=Leave[[#This Row],[End Time]]),Home!$A$1,"No Aplica")</f>
        <v>45922</v>
      </c>
      <c r="N2645" s="43" t="str">
        <f>Leave[[#This Row],[User Code (Owning User) (Usuario)]]&amp;Leave[[#This Row],[fecha activa]]</f>
        <v>MIE202511072364545922</v>
      </c>
    </row>
    <row r="2646" spans="1:14" x14ac:dyDescent="0.3">
      <c r="A2646" s="43" t="s">
        <v>465</v>
      </c>
      <c r="B2646" s="3">
        <v>45916</v>
      </c>
      <c r="C2646" s="3">
        <v>45916</v>
      </c>
      <c r="D2646" s="43" t="s">
        <v>1828</v>
      </c>
      <c r="E2646" s="43" t="s">
        <v>2051</v>
      </c>
      <c r="F2646" s="43" t="s">
        <v>2053</v>
      </c>
      <c r="G2646">
        <v>540</v>
      </c>
      <c r="H2646">
        <v>540</v>
      </c>
      <c r="I2646" s="43" t="s">
        <v>2052</v>
      </c>
      <c r="J2646" s="43" t="s">
        <v>1487</v>
      </c>
      <c r="K2646" s="43" t="s">
        <v>177</v>
      </c>
      <c r="L2646" s="43" t="str">
        <f>IF(AND(Home!$A$1&gt;=Leave[[#This Row],[Start Time]],Home!$A$1&lt;=Leave[[#This Row],[End Time]]),"Aplica","No Aplica")</f>
        <v>No Aplica</v>
      </c>
      <c r="M2646" s="43" t="str">
        <f>IF(AND(Home!$A$1&gt;=Leave[[#This Row],[Start Time]],Home!$A$1&lt;=Leave[[#This Row],[End Time]]),Home!$A$1,"No Aplica")</f>
        <v>No Aplica</v>
      </c>
      <c r="N2646" s="43" t="str">
        <f>Leave[[#This Row],[User Code (Owning User) (Usuario)]]&amp;Leave[[#This Row],[fecha activa]]</f>
        <v>MIE2025110723645No Aplica</v>
      </c>
    </row>
    <row r="2647" spans="1:14" x14ac:dyDescent="0.3">
      <c r="A2647" s="43" t="s">
        <v>465</v>
      </c>
      <c r="B2647" s="3">
        <v>45919</v>
      </c>
      <c r="C2647" s="3">
        <v>45919</v>
      </c>
      <c r="D2647" s="43" t="s">
        <v>2085</v>
      </c>
      <c r="E2647" s="43" t="s">
        <v>2051</v>
      </c>
      <c r="F2647" s="43" t="s">
        <v>2053</v>
      </c>
      <c r="G2647">
        <v>60</v>
      </c>
      <c r="H2647">
        <v>60</v>
      </c>
      <c r="I2647" s="43" t="s">
        <v>2052</v>
      </c>
      <c r="J2647" s="43" t="s">
        <v>1487</v>
      </c>
      <c r="K2647" s="43" t="s">
        <v>177</v>
      </c>
      <c r="L2647" s="43" t="str">
        <f>IF(AND(Home!$A$1&gt;=Leave[[#This Row],[Start Time]],Home!$A$1&lt;=Leave[[#This Row],[End Time]]),"Aplica","No Aplica")</f>
        <v>No Aplica</v>
      </c>
      <c r="M2647" s="43" t="str">
        <f>IF(AND(Home!$A$1&gt;=Leave[[#This Row],[Start Time]],Home!$A$1&lt;=Leave[[#This Row],[End Time]]),Home!$A$1,"No Aplica")</f>
        <v>No Aplica</v>
      </c>
      <c r="N2647" s="43" t="str">
        <f>Leave[[#This Row],[User Code (Owning User) (Usuario)]]&amp;Leave[[#This Row],[fecha activa]]</f>
        <v>MIE2025110723645No Aplica</v>
      </c>
    </row>
    <row r="2648" spans="1:14" x14ac:dyDescent="0.3">
      <c r="A2648" s="43" t="s">
        <v>465</v>
      </c>
      <c r="B2648" s="3">
        <v>45918</v>
      </c>
      <c r="C2648" s="3">
        <v>45918</v>
      </c>
      <c r="D2648" s="43" t="s">
        <v>2085</v>
      </c>
      <c r="E2648" s="43" t="s">
        <v>2051</v>
      </c>
      <c r="F2648" s="43" t="s">
        <v>2053</v>
      </c>
      <c r="G2648">
        <v>60</v>
      </c>
      <c r="H2648">
        <v>60</v>
      </c>
      <c r="I2648" s="43" t="s">
        <v>2052</v>
      </c>
      <c r="J2648" s="43" t="s">
        <v>1487</v>
      </c>
      <c r="K2648" s="43" t="s">
        <v>177</v>
      </c>
      <c r="L2648" s="43" t="str">
        <f>IF(AND(Home!$A$1&gt;=Leave[[#This Row],[Start Time]],Home!$A$1&lt;=Leave[[#This Row],[End Time]]),"Aplica","No Aplica")</f>
        <v>No Aplica</v>
      </c>
      <c r="M2648" s="43" t="str">
        <f>IF(AND(Home!$A$1&gt;=Leave[[#This Row],[Start Time]],Home!$A$1&lt;=Leave[[#This Row],[End Time]]),Home!$A$1,"No Aplica")</f>
        <v>No Aplica</v>
      </c>
      <c r="N2648" s="43" t="str">
        <f>Leave[[#This Row],[User Code (Owning User) (Usuario)]]&amp;Leave[[#This Row],[fecha activa]]</f>
        <v>MIE2025110723645No Aplica</v>
      </c>
    </row>
    <row r="2649" spans="1:14" x14ac:dyDescent="0.3">
      <c r="A2649" s="43" t="s">
        <v>465</v>
      </c>
      <c r="B2649" s="3">
        <v>45917</v>
      </c>
      <c r="C2649" s="3">
        <v>45917</v>
      </c>
      <c r="D2649" s="43" t="s">
        <v>2085</v>
      </c>
      <c r="E2649" s="43" t="s">
        <v>2051</v>
      </c>
      <c r="F2649" s="43" t="s">
        <v>2053</v>
      </c>
      <c r="G2649">
        <v>60</v>
      </c>
      <c r="H2649">
        <v>60</v>
      </c>
      <c r="I2649" s="43" t="s">
        <v>2052</v>
      </c>
      <c r="J2649" s="43" t="s">
        <v>1487</v>
      </c>
      <c r="K2649" s="43" t="s">
        <v>177</v>
      </c>
      <c r="L2649" s="43" t="str">
        <f>IF(AND(Home!$A$1&gt;=Leave[[#This Row],[Start Time]],Home!$A$1&lt;=Leave[[#This Row],[End Time]]),"Aplica","No Aplica")</f>
        <v>No Aplica</v>
      </c>
      <c r="M2649" s="43" t="str">
        <f>IF(AND(Home!$A$1&gt;=Leave[[#This Row],[Start Time]],Home!$A$1&lt;=Leave[[#This Row],[End Time]]),Home!$A$1,"No Aplica")</f>
        <v>No Aplica</v>
      </c>
      <c r="N2649" s="43" t="str">
        <f>Leave[[#This Row],[User Code (Owning User) (Usuario)]]&amp;Leave[[#This Row],[fecha activa]]</f>
        <v>MIE2025110723645No Aplica</v>
      </c>
    </row>
    <row r="2650" spans="1:14" x14ac:dyDescent="0.3">
      <c r="A2650" s="43" t="s">
        <v>465</v>
      </c>
      <c r="B2650" s="3">
        <v>45915</v>
      </c>
      <c r="C2650" s="3">
        <v>45915</v>
      </c>
      <c r="D2650" s="43" t="s">
        <v>2085</v>
      </c>
      <c r="E2650" s="43" t="s">
        <v>2051</v>
      </c>
      <c r="F2650" s="43" t="s">
        <v>2053</v>
      </c>
      <c r="G2650">
        <v>60</v>
      </c>
      <c r="H2650">
        <v>60</v>
      </c>
      <c r="I2650" s="43" t="s">
        <v>2052</v>
      </c>
      <c r="J2650" s="43" t="s">
        <v>1487</v>
      </c>
      <c r="K2650" s="43" t="s">
        <v>177</v>
      </c>
      <c r="L2650" s="43" t="str">
        <f>IF(AND(Home!$A$1&gt;=Leave[[#This Row],[Start Time]],Home!$A$1&lt;=Leave[[#This Row],[End Time]]),"Aplica","No Aplica")</f>
        <v>No Aplica</v>
      </c>
      <c r="M2650" s="43" t="str">
        <f>IF(AND(Home!$A$1&gt;=Leave[[#This Row],[Start Time]],Home!$A$1&lt;=Leave[[#This Row],[End Time]]),Home!$A$1,"No Aplica")</f>
        <v>No Aplica</v>
      </c>
      <c r="N2650" s="43" t="str">
        <f>Leave[[#This Row],[User Code (Owning User) (Usuario)]]&amp;Leave[[#This Row],[fecha activa]]</f>
        <v>MIE2025110723645No Aplica</v>
      </c>
    </row>
    <row r="2651" spans="1:14" x14ac:dyDescent="0.3">
      <c r="A2651" s="43" t="s">
        <v>465</v>
      </c>
      <c r="B2651" s="3">
        <v>45912</v>
      </c>
      <c r="C2651" s="3">
        <v>45912</v>
      </c>
      <c r="D2651" s="43" t="s">
        <v>2085</v>
      </c>
      <c r="E2651" s="43" t="s">
        <v>2051</v>
      </c>
      <c r="F2651" s="43" t="s">
        <v>2053</v>
      </c>
      <c r="G2651">
        <v>60</v>
      </c>
      <c r="H2651">
        <v>60</v>
      </c>
      <c r="I2651" s="43" t="s">
        <v>2052</v>
      </c>
      <c r="J2651" s="43" t="s">
        <v>1487</v>
      </c>
      <c r="K2651" s="43" t="s">
        <v>177</v>
      </c>
      <c r="L2651" s="43" t="str">
        <f>IF(AND(Home!$A$1&gt;=Leave[[#This Row],[Start Time]],Home!$A$1&lt;=Leave[[#This Row],[End Time]]),"Aplica","No Aplica")</f>
        <v>No Aplica</v>
      </c>
      <c r="M2651" s="43" t="str">
        <f>IF(AND(Home!$A$1&gt;=Leave[[#This Row],[Start Time]],Home!$A$1&lt;=Leave[[#This Row],[End Time]]),Home!$A$1,"No Aplica")</f>
        <v>No Aplica</v>
      </c>
      <c r="N2651" s="43" t="str">
        <f>Leave[[#This Row],[User Code (Owning User) (Usuario)]]&amp;Leave[[#This Row],[fecha activa]]</f>
        <v>MIE2025110723645No Aplica</v>
      </c>
    </row>
    <row r="2652" spans="1:14" x14ac:dyDescent="0.3">
      <c r="A2652" s="43" t="s">
        <v>465</v>
      </c>
      <c r="B2652" s="3">
        <v>45911</v>
      </c>
      <c r="C2652" s="3">
        <v>45911</v>
      </c>
      <c r="D2652" s="43" t="s">
        <v>2085</v>
      </c>
      <c r="E2652" s="43" t="s">
        <v>2051</v>
      </c>
      <c r="F2652" s="43" t="s">
        <v>2053</v>
      </c>
      <c r="G2652">
        <v>60</v>
      </c>
      <c r="H2652">
        <v>60</v>
      </c>
      <c r="I2652" s="43" t="s">
        <v>2052</v>
      </c>
      <c r="J2652" s="43" t="s">
        <v>1487</v>
      </c>
      <c r="K2652" s="43" t="s">
        <v>177</v>
      </c>
      <c r="L2652" s="43" t="str">
        <f>IF(AND(Home!$A$1&gt;=Leave[[#This Row],[Start Time]],Home!$A$1&lt;=Leave[[#This Row],[End Time]]),"Aplica","No Aplica")</f>
        <v>No Aplica</v>
      </c>
      <c r="M2652" s="43" t="str">
        <f>IF(AND(Home!$A$1&gt;=Leave[[#This Row],[Start Time]],Home!$A$1&lt;=Leave[[#This Row],[End Time]]),Home!$A$1,"No Aplica")</f>
        <v>No Aplica</v>
      </c>
      <c r="N2652" s="43" t="str">
        <f>Leave[[#This Row],[User Code (Owning User) (Usuario)]]&amp;Leave[[#This Row],[fecha activa]]</f>
        <v>MIE2025110723645No Aplica</v>
      </c>
    </row>
    <row r="2653" spans="1:14" x14ac:dyDescent="0.3">
      <c r="A2653" s="43" t="s">
        <v>465</v>
      </c>
      <c r="B2653" s="3">
        <v>45910</v>
      </c>
      <c r="C2653" s="3">
        <v>45910</v>
      </c>
      <c r="D2653" s="43" t="s">
        <v>2085</v>
      </c>
      <c r="E2653" s="43" t="s">
        <v>2051</v>
      </c>
      <c r="F2653" s="43" t="s">
        <v>2053</v>
      </c>
      <c r="G2653">
        <v>60</v>
      </c>
      <c r="H2653">
        <v>60</v>
      </c>
      <c r="I2653" s="43" t="s">
        <v>2052</v>
      </c>
      <c r="J2653" s="43" t="s">
        <v>1487</v>
      </c>
      <c r="K2653" s="43" t="s">
        <v>177</v>
      </c>
      <c r="L2653" s="43" t="str">
        <f>IF(AND(Home!$A$1&gt;=Leave[[#This Row],[Start Time]],Home!$A$1&lt;=Leave[[#This Row],[End Time]]),"Aplica","No Aplica")</f>
        <v>No Aplica</v>
      </c>
      <c r="M2653" s="43" t="str">
        <f>IF(AND(Home!$A$1&gt;=Leave[[#This Row],[Start Time]],Home!$A$1&lt;=Leave[[#This Row],[End Time]]),Home!$A$1,"No Aplica")</f>
        <v>No Aplica</v>
      </c>
      <c r="N2653" s="43" t="str">
        <f>Leave[[#This Row],[User Code (Owning User) (Usuario)]]&amp;Leave[[#This Row],[fecha activa]]</f>
        <v>MIE2025110723645No Aplica</v>
      </c>
    </row>
    <row r="2654" spans="1:14" x14ac:dyDescent="0.3">
      <c r="A2654" s="43" t="s">
        <v>465</v>
      </c>
      <c r="B2654" s="3">
        <v>45908</v>
      </c>
      <c r="C2654" s="3">
        <v>45908</v>
      </c>
      <c r="D2654" s="43" t="s">
        <v>2085</v>
      </c>
      <c r="E2654" s="43" t="s">
        <v>2051</v>
      </c>
      <c r="F2654" s="43" t="s">
        <v>2053</v>
      </c>
      <c r="G2654">
        <v>60</v>
      </c>
      <c r="H2654">
        <v>60</v>
      </c>
      <c r="I2654" s="43" t="s">
        <v>2052</v>
      </c>
      <c r="J2654" s="43" t="s">
        <v>1487</v>
      </c>
      <c r="K2654" s="43" t="s">
        <v>177</v>
      </c>
      <c r="L2654" s="43" t="str">
        <f>IF(AND(Home!$A$1&gt;=Leave[[#This Row],[Start Time]],Home!$A$1&lt;=Leave[[#This Row],[End Time]]),"Aplica","No Aplica")</f>
        <v>No Aplica</v>
      </c>
      <c r="M2654" s="43" t="str">
        <f>IF(AND(Home!$A$1&gt;=Leave[[#This Row],[Start Time]],Home!$A$1&lt;=Leave[[#This Row],[End Time]]),Home!$A$1,"No Aplica")</f>
        <v>No Aplica</v>
      </c>
      <c r="N2654" s="43" t="str">
        <f>Leave[[#This Row],[User Code (Owning User) (Usuario)]]&amp;Leave[[#This Row],[fecha activa]]</f>
        <v>MIE2025110723645No Aplica</v>
      </c>
    </row>
    <row r="2655" spans="1:14" x14ac:dyDescent="0.3">
      <c r="A2655" s="43" t="s">
        <v>465</v>
      </c>
      <c r="B2655" s="3">
        <v>45909</v>
      </c>
      <c r="C2655" s="3">
        <v>45909</v>
      </c>
      <c r="D2655" s="43" t="s">
        <v>1828</v>
      </c>
      <c r="E2655" s="43" t="s">
        <v>2051</v>
      </c>
      <c r="F2655" s="43" t="s">
        <v>2053</v>
      </c>
      <c r="G2655">
        <v>540</v>
      </c>
      <c r="H2655">
        <v>540</v>
      </c>
      <c r="I2655" s="43" t="s">
        <v>2052</v>
      </c>
      <c r="J2655" s="43" t="s">
        <v>1487</v>
      </c>
      <c r="K2655" s="43" t="s">
        <v>177</v>
      </c>
      <c r="L2655" s="43" t="str">
        <f>IF(AND(Home!$A$1&gt;=Leave[[#This Row],[Start Time]],Home!$A$1&lt;=Leave[[#This Row],[End Time]]),"Aplica","No Aplica")</f>
        <v>No Aplica</v>
      </c>
      <c r="M2655" s="43" t="str">
        <f>IF(AND(Home!$A$1&gt;=Leave[[#This Row],[Start Time]],Home!$A$1&lt;=Leave[[#This Row],[End Time]]),Home!$A$1,"No Aplica")</f>
        <v>No Aplica</v>
      </c>
      <c r="N2655" s="43" t="str">
        <f>Leave[[#This Row],[User Code (Owning User) (Usuario)]]&amp;Leave[[#This Row],[fecha activa]]</f>
        <v>MIE2025110723645No Aplica</v>
      </c>
    </row>
    <row r="2656" spans="1:14" x14ac:dyDescent="0.3">
      <c r="A2656" s="43" t="s">
        <v>465</v>
      </c>
      <c r="B2656" s="3">
        <v>45905</v>
      </c>
      <c r="C2656" s="3">
        <v>45905</v>
      </c>
      <c r="D2656" s="43" t="s">
        <v>2085</v>
      </c>
      <c r="E2656" s="43" t="s">
        <v>2051</v>
      </c>
      <c r="F2656" s="43" t="s">
        <v>2053</v>
      </c>
      <c r="G2656">
        <v>60</v>
      </c>
      <c r="H2656">
        <v>60</v>
      </c>
      <c r="I2656" s="43" t="s">
        <v>2052</v>
      </c>
      <c r="J2656" s="43" t="s">
        <v>1487</v>
      </c>
      <c r="K2656" s="43" t="s">
        <v>177</v>
      </c>
      <c r="L2656" s="43" t="str">
        <f>IF(AND(Home!$A$1&gt;=Leave[[#This Row],[Start Time]],Home!$A$1&lt;=Leave[[#This Row],[End Time]]),"Aplica","No Aplica")</f>
        <v>No Aplica</v>
      </c>
      <c r="M2656" s="43" t="str">
        <f>IF(AND(Home!$A$1&gt;=Leave[[#This Row],[Start Time]],Home!$A$1&lt;=Leave[[#This Row],[End Time]]),Home!$A$1,"No Aplica")</f>
        <v>No Aplica</v>
      </c>
      <c r="N2656" s="43" t="str">
        <f>Leave[[#This Row],[User Code (Owning User) (Usuario)]]&amp;Leave[[#This Row],[fecha activa]]</f>
        <v>MIE2025110723645No Aplica</v>
      </c>
    </row>
    <row r="2657" spans="1:14" x14ac:dyDescent="0.3">
      <c r="A2657" s="43" t="s">
        <v>465</v>
      </c>
      <c r="B2657" s="3">
        <v>45904</v>
      </c>
      <c r="C2657" s="3">
        <v>45904</v>
      </c>
      <c r="D2657" s="43" t="s">
        <v>2085</v>
      </c>
      <c r="E2657" s="43" t="s">
        <v>2051</v>
      </c>
      <c r="F2657" s="43" t="s">
        <v>2053</v>
      </c>
      <c r="G2657">
        <v>60</v>
      </c>
      <c r="H2657">
        <v>60</v>
      </c>
      <c r="I2657" s="43" t="s">
        <v>2052</v>
      </c>
      <c r="J2657" s="43" t="s">
        <v>1487</v>
      </c>
      <c r="K2657" s="43" t="s">
        <v>177</v>
      </c>
      <c r="L2657" s="43" t="str">
        <f>IF(AND(Home!$A$1&gt;=Leave[[#This Row],[Start Time]],Home!$A$1&lt;=Leave[[#This Row],[End Time]]),"Aplica","No Aplica")</f>
        <v>No Aplica</v>
      </c>
      <c r="M2657" s="43" t="str">
        <f>IF(AND(Home!$A$1&gt;=Leave[[#This Row],[Start Time]],Home!$A$1&lt;=Leave[[#This Row],[End Time]]),Home!$A$1,"No Aplica")</f>
        <v>No Aplica</v>
      </c>
      <c r="N2657" s="43" t="str">
        <f>Leave[[#This Row],[User Code (Owning User) (Usuario)]]&amp;Leave[[#This Row],[fecha activa]]</f>
        <v>MIE2025110723645No Aplica</v>
      </c>
    </row>
    <row r="2658" spans="1:14" x14ac:dyDescent="0.3">
      <c r="A2658" s="43" t="s">
        <v>465</v>
      </c>
      <c r="B2658" s="3">
        <v>45903</v>
      </c>
      <c r="C2658" s="3">
        <v>45903</v>
      </c>
      <c r="D2658" s="43" t="s">
        <v>2085</v>
      </c>
      <c r="E2658" s="43" t="s">
        <v>2051</v>
      </c>
      <c r="F2658" s="43" t="s">
        <v>2053</v>
      </c>
      <c r="G2658">
        <v>60</v>
      </c>
      <c r="H2658">
        <v>60</v>
      </c>
      <c r="I2658" s="43" t="s">
        <v>2052</v>
      </c>
      <c r="J2658" s="43" t="s">
        <v>1487</v>
      </c>
      <c r="K2658" s="43" t="s">
        <v>177</v>
      </c>
      <c r="L2658" s="43" t="str">
        <f>IF(AND(Home!$A$1&gt;=Leave[[#This Row],[Start Time]],Home!$A$1&lt;=Leave[[#This Row],[End Time]]),"Aplica","No Aplica")</f>
        <v>No Aplica</v>
      </c>
      <c r="M2658" s="43" t="str">
        <f>IF(AND(Home!$A$1&gt;=Leave[[#This Row],[Start Time]],Home!$A$1&lt;=Leave[[#This Row],[End Time]]),Home!$A$1,"No Aplica")</f>
        <v>No Aplica</v>
      </c>
      <c r="N2658" s="43" t="str">
        <f>Leave[[#This Row],[User Code (Owning User) (Usuario)]]&amp;Leave[[#This Row],[fecha activa]]</f>
        <v>MIE2025110723645No Aplica</v>
      </c>
    </row>
    <row r="2659" spans="1:14" x14ac:dyDescent="0.3">
      <c r="A2659" s="43" t="s">
        <v>465</v>
      </c>
      <c r="B2659" s="3">
        <v>45902</v>
      </c>
      <c r="C2659" s="3">
        <v>45902</v>
      </c>
      <c r="D2659" s="43" t="s">
        <v>2085</v>
      </c>
      <c r="E2659" s="43" t="s">
        <v>2051</v>
      </c>
      <c r="F2659" s="43" t="s">
        <v>2053</v>
      </c>
      <c r="G2659">
        <v>60</v>
      </c>
      <c r="H2659">
        <v>60</v>
      </c>
      <c r="I2659" s="43" t="s">
        <v>2052</v>
      </c>
      <c r="J2659" s="43" t="s">
        <v>1487</v>
      </c>
      <c r="K2659" s="43" t="s">
        <v>177</v>
      </c>
      <c r="L2659" s="43" t="str">
        <f>IF(AND(Home!$A$1&gt;=Leave[[#This Row],[Start Time]],Home!$A$1&lt;=Leave[[#This Row],[End Time]]),"Aplica","No Aplica")</f>
        <v>No Aplica</v>
      </c>
      <c r="M2659" s="43" t="str">
        <f>IF(AND(Home!$A$1&gt;=Leave[[#This Row],[Start Time]],Home!$A$1&lt;=Leave[[#This Row],[End Time]]),Home!$A$1,"No Aplica")</f>
        <v>No Aplica</v>
      </c>
      <c r="N2659" s="43" t="str">
        <f>Leave[[#This Row],[User Code (Owning User) (Usuario)]]&amp;Leave[[#This Row],[fecha activa]]</f>
        <v>MIE2025110723645No Aplica</v>
      </c>
    </row>
    <row r="2660" spans="1:14" x14ac:dyDescent="0.3">
      <c r="A2660" s="43" t="s">
        <v>465</v>
      </c>
      <c r="B2660" s="3">
        <v>45901</v>
      </c>
      <c r="C2660" s="3">
        <v>45901</v>
      </c>
      <c r="D2660" s="43" t="s">
        <v>1828</v>
      </c>
      <c r="E2660" s="43" t="s">
        <v>2051</v>
      </c>
      <c r="F2660" s="43" t="s">
        <v>2053</v>
      </c>
      <c r="G2660">
        <v>540</v>
      </c>
      <c r="H2660">
        <v>540</v>
      </c>
      <c r="I2660" s="43" t="s">
        <v>2052</v>
      </c>
      <c r="J2660" s="43" t="s">
        <v>1487</v>
      </c>
      <c r="K2660" s="43" t="s">
        <v>177</v>
      </c>
      <c r="L2660" s="43" t="str">
        <f>IF(AND(Home!$A$1&gt;=Leave[[#This Row],[Start Time]],Home!$A$1&lt;=Leave[[#This Row],[End Time]]),"Aplica","No Aplica")</f>
        <v>No Aplica</v>
      </c>
      <c r="M2660" s="43" t="str">
        <f>IF(AND(Home!$A$1&gt;=Leave[[#This Row],[Start Time]],Home!$A$1&lt;=Leave[[#This Row],[End Time]]),Home!$A$1,"No Aplica")</f>
        <v>No Aplica</v>
      </c>
      <c r="N2660" s="43" t="str">
        <f>Leave[[#This Row],[User Code (Owning User) (Usuario)]]&amp;Leave[[#This Row],[fecha activa]]</f>
        <v>MIE2025110723645No Aplica</v>
      </c>
    </row>
    <row r="2661" spans="1:14" x14ac:dyDescent="0.3">
      <c r="A2661" s="43" t="s">
        <v>465</v>
      </c>
      <c r="B2661" s="3">
        <v>45928</v>
      </c>
      <c r="C2661" s="3">
        <v>45928</v>
      </c>
      <c r="D2661" s="43" t="s">
        <v>499</v>
      </c>
      <c r="E2661" s="43" t="s">
        <v>900</v>
      </c>
      <c r="F2661" s="43" t="s">
        <v>901</v>
      </c>
      <c r="G2661">
        <v>540</v>
      </c>
      <c r="H2661">
        <v>540</v>
      </c>
      <c r="I2661" s="43" t="s">
        <v>1039</v>
      </c>
      <c r="J2661" s="43" t="s">
        <v>1040</v>
      </c>
      <c r="K2661" s="43" t="s">
        <v>179</v>
      </c>
      <c r="L2661" s="43" t="str">
        <f>IF(AND(Home!$A$1&gt;=Leave[[#This Row],[Start Time]],Home!$A$1&lt;=Leave[[#This Row],[End Time]]),"Aplica","No Aplica")</f>
        <v>No Aplica</v>
      </c>
      <c r="M2661" s="43" t="str">
        <f>IF(AND(Home!$A$1&gt;=Leave[[#This Row],[Start Time]],Home!$A$1&lt;=Leave[[#This Row],[End Time]]),Home!$A$1,"No Aplica")</f>
        <v>No Aplica</v>
      </c>
      <c r="N2661" s="43" t="str">
        <f>Leave[[#This Row],[User Code (Owning User) (Usuario)]]&amp;Leave[[#This Row],[fecha activa]]</f>
        <v>MIE2024121219901No Aplica</v>
      </c>
    </row>
    <row r="2662" spans="1:14" x14ac:dyDescent="0.3">
      <c r="A2662" s="43" t="s">
        <v>465</v>
      </c>
      <c r="B2662" s="3">
        <v>45927</v>
      </c>
      <c r="C2662" s="3">
        <v>45927</v>
      </c>
      <c r="D2662" s="43" t="s">
        <v>2084</v>
      </c>
      <c r="E2662" s="43" t="s">
        <v>900</v>
      </c>
      <c r="F2662" s="43" t="s">
        <v>901</v>
      </c>
      <c r="G2662">
        <v>240</v>
      </c>
      <c r="H2662">
        <v>240</v>
      </c>
      <c r="I2662" s="43" t="s">
        <v>1039</v>
      </c>
      <c r="J2662" s="43" t="s">
        <v>1040</v>
      </c>
      <c r="K2662" s="43" t="s">
        <v>179</v>
      </c>
      <c r="L2662" s="43" t="str">
        <f>IF(AND(Home!$A$1&gt;=Leave[[#This Row],[Start Time]],Home!$A$1&lt;=Leave[[#This Row],[End Time]]),"Aplica","No Aplica")</f>
        <v>No Aplica</v>
      </c>
      <c r="M2662" s="43" t="str">
        <f>IF(AND(Home!$A$1&gt;=Leave[[#This Row],[Start Time]],Home!$A$1&lt;=Leave[[#This Row],[End Time]]),Home!$A$1,"No Aplica")</f>
        <v>No Aplica</v>
      </c>
      <c r="N2662" s="43" t="str">
        <f>Leave[[#This Row],[User Code (Owning User) (Usuario)]]&amp;Leave[[#This Row],[fecha activa]]</f>
        <v>MIE2024121219901No Aplica</v>
      </c>
    </row>
    <row r="2663" spans="1:14" x14ac:dyDescent="0.3">
      <c r="A2663" s="43" t="s">
        <v>465</v>
      </c>
      <c r="B2663" s="3">
        <v>45921</v>
      </c>
      <c r="C2663" s="3">
        <v>45921</v>
      </c>
      <c r="D2663" s="43" t="s">
        <v>499</v>
      </c>
      <c r="E2663" s="43" t="s">
        <v>900</v>
      </c>
      <c r="F2663" s="43" t="s">
        <v>901</v>
      </c>
      <c r="G2663">
        <v>540</v>
      </c>
      <c r="H2663">
        <v>540</v>
      </c>
      <c r="I2663" s="43" t="s">
        <v>1039</v>
      </c>
      <c r="J2663" s="43" t="s">
        <v>1040</v>
      </c>
      <c r="K2663" s="43" t="s">
        <v>179</v>
      </c>
      <c r="L2663" s="43" t="str">
        <f>IF(AND(Home!$A$1&gt;=Leave[[#This Row],[Start Time]],Home!$A$1&lt;=Leave[[#This Row],[End Time]]),"Aplica","No Aplica")</f>
        <v>No Aplica</v>
      </c>
      <c r="M2663" s="43" t="str">
        <f>IF(AND(Home!$A$1&gt;=Leave[[#This Row],[Start Time]],Home!$A$1&lt;=Leave[[#This Row],[End Time]]),Home!$A$1,"No Aplica")</f>
        <v>No Aplica</v>
      </c>
      <c r="N2663" s="43" t="str">
        <f>Leave[[#This Row],[User Code (Owning User) (Usuario)]]&amp;Leave[[#This Row],[fecha activa]]</f>
        <v>MIE2024121219901No Aplica</v>
      </c>
    </row>
    <row r="2664" spans="1:14" x14ac:dyDescent="0.3">
      <c r="A2664" s="43" t="s">
        <v>465</v>
      </c>
      <c r="B2664" s="3">
        <v>45920</v>
      </c>
      <c r="C2664" s="3">
        <v>45920</v>
      </c>
      <c r="D2664" s="43" t="s">
        <v>2084</v>
      </c>
      <c r="E2664" s="43" t="s">
        <v>900</v>
      </c>
      <c r="F2664" s="43" t="s">
        <v>901</v>
      </c>
      <c r="G2664">
        <v>240</v>
      </c>
      <c r="H2664">
        <v>240</v>
      </c>
      <c r="I2664" s="43" t="s">
        <v>1039</v>
      </c>
      <c r="J2664" s="43" t="s">
        <v>1040</v>
      </c>
      <c r="K2664" s="43" t="s">
        <v>179</v>
      </c>
      <c r="L2664" s="43" t="str">
        <f>IF(AND(Home!$A$1&gt;=Leave[[#This Row],[Start Time]],Home!$A$1&lt;=Leave[[#This Row],[End Time]]),"Aplica","No Aplica")</f>
        <v>No Aplica</v>
      </c>
      <c r="M2664" s="43" t="str">
        <f>IF(AND(Home!$A$1&gt;=Leave[[#This Row],[Start Time]],Home!$A$1&lt;=Leave[[#This Row],[End Time]]),Home!$A$1,"No Aplica")</f>
        <v>No Aplica</v>
      </c>
      <c r="N2664" s="43" t="str">
        <f>Leave[[#This Row],[User Code (Owning User) (Usuario)]]&amp;Leave[[#This Row],[fecha activa]]</f>
        <v>MIE2024121219901No Aplica</v>
      </c>
    </row>
    <row r="2665" spans="1:14" x14ac:dyDescent="0.3">
      <c r="A2665" s="43" t="s">
        <v>471</v>
      </c>
      <c r="B2665" s="3">
        <v>45903</v>
      </c>
      <c r="C2665" s="3">
        <v>45903</v>
      </c>
      <c r="D2665" s="43" t="s">
        <v>2483</v>
      </c>
      <c r="E2665" s="43" t="s">
        <v>900</v>
      </c>
      <c r="F2665" s="43" t="s">
        <v>901</v>
      </c>
      <c r="G2665">
        <v>300</v>
      </c>
      <c r="H2665">
        <v>300</v>
      </c>
      <c r="I2665" s="43" t="s">
        <v>1039</v>
      </c>
      <c r="J2665" s="43" t="s">
        <v>1040</v>
      </c>
      <c r="K2665" s="43" t="s">
        <v>179</v>
      </c>
      <c r="L2665" s="43" t="str">
        <f>IF(AND(Home!$A$1&gt;=Leave[[#This Row],[Start Time]],Home!$A$1&lt;=Leave[[#This Row],[End Time]]),"Aplica","No Aplica")</f>
        <v>No Aplica</v>
      </c>
      <c r="M2665" s="43" t="str">
        <f>IF(AND(Home!$A$1&gt;=Leave[[#This Row],[Start Time]],Home!$A$1&lt;=Leave[[#This Row],[End Time]]),Home!$A$1,"No Aplica")</f>
        <v>No Aplica</v>
      </c>
      <c r="N2665" s="43" t="str">
        <f>Leave[[#This Row],[User Code (Owning User) (Usuario)]]&amp;Leave[[#This Row],[fecha activa]]</f>
        <v>MIE2024121219901No Aplica</v>
      </c>
    </row>
    <row r="2666" spans="1:14" x14ac:dyDescent="0.3">
      <c r="A2666" s="43" t="s">
        <v>465</v>
      </c>
      <c r="B2666" s="3">
        <v>45914</v>
      </c>
      <c r="C2666" s="3">
        <v>45914</v>
      </c>
      <c r="D2666" s="43" t="s">
        <v>499</v>
      </c>
      <c r="E2666" s="43" t="s">
        <v>900</v>
      </c>
      <c r="F2666" s="43" t="s">
        <v>901</v>
      </c>
      <c r="G2666">
        <v>540</v>
      </c>
      <c r="H2666">
        <v>540</v>
      </c>
      <c r="I2666" s="43" t="s">
        <v>1039</v>
      </c>
      <c r="J2666" s="43" t="s">
        <v>1040</v>
      </c>
      <c r="K2666" s="43" t="s">
        <v>179</v>
      </c>
      <c r="L2666" s="43" t="str">
        <f>IF(AND(Home!$A$1&gt;=Leave[[#This Row],[Start Time]],Home!$A$1&lt;=Leave[[#This Row],[End Time]]),"Aplica","No Aplica")</f>
        <v>No Aplica</v>
      </c>
      <c r="M2666" s="43" t="str">
        <f>IF(AND(Home!$A$1&gt;=Leave[[#This Row],[Start Time]],Home!$A$1&lt;=Leave[[#This Row],[End Time]]),Home!$A$1,"No Aplica")</f>
        <v>No Aplica</v>
      </c>
      <c r="N2666" s="43" t="str">
        <f>Leave[[#This Row],[User Code (Owning User) (Usuario)]]&amp;Leave[[#This Row],[fecha activa]]</f>
        <v>MIE2024121219901No Aplica</v>
      </c>
    </row>
    <row r="2667" spans="1:14" x14ac:dyDescent="0.3">
      <c r="A2667" s="43" t="s">
        <v>465</v>
      </c>
      <c r="B2667" s="3">
        <v>45913</v>
      </c>
      <c r="C2667" s="3">
        <v>45913</v>
      </c>
      <c r="D2667" s="43" t="s">
        <v>2084</v>
      </c>
      <c r="E2667" s="43" t="s">
        <v>900</v>
      </c>
      <c r="F2667" s="43" t="s">
        <v>901</v>
      </c>
      <c r="G2667">
        <v>240</v>
      </c>
      <c r="H2667">
        <v>240</v>
      </c>
      <c r="I2667" s="43" t="s">
        <v>1039</v>
      </c>
      <c r="J2667" s="43" t="s">
        <v>1040</v>
      </c>
      <c r="K2667" s="43" t="s">
        <v>179</v>
      </c>
      <c r="L2667" s="43" t="str">
        <f>IF(AND(Home!$A$1&gt;=Leave[[#This Row],[Start Time]],Home!$A$1&lt;=Leave[[#This Row],[End Time]]),"Aplica","No Aplica")</f>
        <v>No Aplica</v>
      </c>
      <c r="M2667" s="43" t="str">
        <f>IF(AND(Home!$A$1&gt;=Leave[[#This Row],[Start Time]],Home!$A$1&lt;=Leave[[#This Row],[End Time]]),Home!$A$1,"No Aplica")</f>
        <v>No Aplica</v>
      </c>
      <c r="N2667" s="43" t="str">
        <f>Leave[[#This Row],[User Code (Owning User) (Usuario)]]&amp;Leave[[#This Row],[fecha activa]]</f>
        <v>MIE2024121219901No Aplica</v>
      </c>
    </row>
    <row r="2668" spans="1:14" x14ac:dyDescent="0.3">
      <c r="A2668" s="43" t="s">
        <v>465</v>
      </c>
      <c r="B2668" s="3">
        <v>45907</v>
      </c>
      <c r="C2668" s="3">
        <v>45907</v>
      </c>
      <c r="D2668" s="43" t="s">
        <v>635</v>
      </c>
      <c r="E2668" s="43" t="s">
        <v>900</v>
      </c>
      <c r="F2668" s="43" t="s">
        <v>901</v>
      </c>
      <c r="G2668">
        <v>540</v>
      </c>
      <c r="H2668">
        <v>540</v>
      </c>
      <c r="I2668" s="43" t="s">
        <v>1039</v>
      </c>
      <c r="J2668" s="43" t="s">
        <v>1040</v>
      </c>
      <c r="K2668" s="43" t="s">
        <v>179</v>
      </c>
      <c r="L2668" s="43" t="str">
        <f>IF(AND(Home!$A$1&gt;=Leave[[#This Row],[Start Time]],Home!$A$1&lt;=Leave[[#This Row],[End Time]]),"Aplica","No Aplica")</f>
        <v>No Aplica</v>
      </c>
      <c r="M2668" s="43" t="str">
        <f>IF(AND(Home!$A$1&gt;=Leave[[#This Row],[Start Time]],Home!$A$1&lt;=Leave[[#This Row],[End Time]]),Home!$A$1,"No Aplica")</f>
        <v>No Aplica</v>
      </c>
      <c r="N2668" s="43" t="str">
        <f>Leave[[#This Row],[User Code (Owning User) (Usuario)]]&amp;Leave[[#This Row],[fecha activa]]</f>
        <v>MIE2024121219901No Aplica</v>
      </c>
    </row>
    <row r="2669" spans="1:14" x14ac:dyDescent="0.3">
      <c r="A2669" s="43" t="s">
        <v>471</v>
      </c>
      <c r="B2669" s="3">
        <v>45906</v>
      </c>
      <c r="C2669" s="3">
        <v>45906</v>
      </c>
      <c r="D2669" s="43" t="s">
        <v>2084</v>
      </c>
      <c r="E2669" s="43" t="s">
        <v>900</v>
      </c>
      <c r="F2669" s="43" t="s">
        <v>901</v>
      </c>
      <c r="G2669">
        <v>240</v>
      </c>
      <c r="H2669">
        <v>240</v>
      </c>
      <c r="I2669" s="43" t="s">
        <v>1039</v>
      </c>
      <c r="J2669" s="43" t="s">
        <v>1040</v>
      </c>
      <c r="K2669" s="43" t="s">
        <v>179</v>
      </c>
      <c r="L2669" s="43" t="str">
        <f>IF(AND(Home!$A$1&gt;=Leave[[#This Row],[Start Time]],Home!$A$1&lt;=Leave[[#This Row],[End Time]]),"Aplica","No Aplica")</f>
        <v>No Aplica</v>
      </c>
      <c r="M2669" s="43" t="str">
        <f>IF(AND(Home!$A$1&gt;=Leave[[#This Row],[Start Time]],Home!$A$1&lt;=Leave[[#This Row],[End Time]]),Home!$A$1,"No Aplica")</f>
        <v>No Aplica</v>
      </c>
      <c r="N2669" s="43" t="str">
        <f>Leave[[#This Row],[User Code (Owning User) (Usuario)]]&amp;Leave[[#This Row],[fecha activa]]</f>
        <v>MIE2024121219901No Aplica</v>
      </c>
    </row>
    <row r="2670" spans="1:14" x14ac:dyDescent="0.3">
      <c r="A2670" s="43" t="s">
        <v>471</v>
      </c>
      <c r="B2670" s="3">
        <v>45926</v>
      </c>
      <c r="C2670" s="3">
        <v>45926</v>
      </c>
      <c r="D2670" s="43" t="s">
        <v>493</v>
      </c>
      <c r="E2670" s="43" t="s">
        <v>2089</v>
      </c>
      <c r="F2670" s="43" t="s">
        <v>2109</v>
      </c>
      <c r="G2670">
        <v>60</v>
      </c>
      <c r="H2670">
        <v>60</v>
      </c>
      <c r="I2670" s="43" t="s">
        <v>2108</v>
      </c>
      <c r="J2670" s="43" t="s">
        <v>1105</v>
      </c>
      <c r="K2670" s="43" t="s">
        <v>177</v>
      </c>
      <c r="L2670" s="43" t="str">
        <f>IF(AND(Home!$A$1&gt;=Leave[[#This Row],[Start Time]],Home!$A$1&lt;=Leave[[#This Row],[End Time]]),"Aplica","No Aplica")</f>
        <v>No Aplica</v>
      </c>
      <c r="M2670" s="43" t="str">
        <f>IF(AND(Home!$A$1&gt;=Leave[[#This Row],[Start Time]],Home!$A$1&lt;=Leave[[#This Row],[End Time]]),Home!$A$1,"No Aplica")</f>
        <v>No Aplica</v>
      </c>
      <c r="N2670" s="43" t="str">
        <f>Leave[[#This Row],[User Code (Owning User) (Usuario)]]&amp;Leave[[#This Row],[fecha activa]]</f>
        <v>MIE2025160723712No Aplica</v>
      </c>
    </row>
    <row r="2671" spans="1:14" x14ac:dyDescent="0.3">
      <c r="A2671" s="43" t="s">
        <v>471</v>
      </c>
      <c r="B2671" s="3">
        <v>45925</v>
      </c>
      <c r="C2671" s="3">
        <v>45925</v>
      </c>
      <c r="D2671" s="43" t="s">
        <v>493</v>
      </c>
      <c r="E2671" s="43" t="s">
        <v>2089</v>
      </c>
      <c r="F2671" s="43" t="s">
        <v>2109</v>
      </c>
      <c r="G2671">
        <v>60</v>
      </c>
      <c r="H2671">
        <v>60</v>
      </c>
      <c r="I2671" s="43" t="s">
        <v>2108</v>
      </c>
      <c r="J2671" s="43" t="s">
        <v>1105</v>
      </c>
      <c r="K2671" s="43" t="s">
        <v>177</v>
      </c>
      <c r="L2671" s="43" t="str">
        <f>IF(AND(Home!$A$1&gt;=Leave[[#This Row],[Start Time]],Home!$A$1&lt;=Leave[[#This Row],[End Time]]),"Aplica","No Aplica")</f>
        <v>No Aplica</v>
      </c>
      <c r="M2671" s="43" t="str">
        <f>IF(AND(Home!$A$1&gt;=Leave[[#This Row],[Start Time]],Home!$A$1&lt;=Leave[[#This Row],[End Time]]),Home!$A$1,"No Aplica")</f>
        <v>No Aplica</v>
      </c>
      <c r="N2671" s="43" t="str">
        <f>Leave[[#This Row],[User Code (Owning User) (Usuario)]]&amp;Leave[[#This Row],[fecha activa]]</f>
        <v>MIE2025160723712No Aplica</v>
      </c>
    </row>
    <row r="2672" spans="1:14" x14ac:dyDescent="0.3">
      <c r="A2672" s="43" t="s">
        <v>471</v>
      </c>
      <c r="B2672" s="3">
        <v>45923</v>
      </c>
      <c r="C2672" s="3">
        <v>45923</v>
      </c>
      <c r="D2672" s="43" t="s">
        <v>493</v>
      </c>
      <c r="E2672" s="43" t="s">
        <v>2089</v>
      </c>
      <c r="F2672" s="43" t="s">
        <v>2109</v>
      </c>
      <c r="G2672">
        <v>60</v>
      </c>
      <c r="H2672">
        <v>60</v>
      </c>
      <c r="I2672" s="43" t="s">
        <v>2108</v>
      </c>
      <c r="J2672" s="43" t="s">
        <v>1105</v>
      </c>
      <c r="K2672" s="43" t="s">
        <v>177</v>
      </c>
      <c r="L2672" s="43" t="str">
        <f>IF(AND(Home!$A$1&gt;=Leave[[#This Row],[Start Time]],Home!$A$1&lt;=Leave[[#This Row],[End Time]]),"Aplica","No Aplica")</f>
        <v>No Aplica</v>
      </c>
      <c r="M2672" s="43" t="str">
        <f>IF(AND(Home!$A$1&gt;=Leave[[#This Row],[Start Time]],Home!$A$1&lt;=Leave[[#This Row],[End Time]]),Home!$A$1,"No Aplica")</f>
        <v>No Aplica</v>
      </c>
      <c r="N2672" s="43" t="str">
        <f>Leave[[#This Row],[User Code (Owning User) (Usuario)]]&amp;Leave[[#This Row],[fecha activa]]</f>
        <v>MIE2025160723712No Aplica</v>
      </c>
    </row>
    <row r="2673" spans="1:14" x14ac:dyDescent="0.3">
      <c r="A2673" s="43" t="s">
        <v>471</v>
      </c>
      <c r="B2673" s="3">
        <v>45922</v>
      </c>
      <c r="C2673" s="3">
        <v>45922</v>
      </c>
      <c r="D2673" s="43" t="s">
        <v>3468</v>
      </c>
      <c r="E2673" s="43" t="s">
        <v>2089</v>
      </c>
      <c r="F2673" s="43" t="s">
        <v>2109</v>
      </c>
      <c r="G2673">
        <v>60</v>
      </c>
      <c r="H2673">
        <v>60</v>
      </c>
      <c r="I2673" s="43" t="s">
        <v>2108</v>
      </c>
      <c r="J2673" s="43" t="s">
        <v>1105</v>
      </c>
      <c r="K2673" s="43" t="s">
        <v>177</v>
      </c>
      <c r="L2673" s="43" t="str">
        <f>IF(AND(Home!$A$1&gt;=Leave[[#This Row],[Start Time]],Home!$A$1&lt;=Leave[[#This Row],[End Time]]),"Aplica","No Aplica")</f>
        <v>Aplica</v>
      </c>
      <c r="M2673" s="43">
        <f>IF(AND(Home!$A$1&gt;=Leave[[#This Row],[Start Time]],Home!$A$1&lt;=Leave[[#This Row],[End Time]]),Home!$A$1,"No Aplica")</f>
        <v>45922</v>
      </c>
      <c r="N2673" s="43" t="str">
        <f>Leave[[#This Row],[User Code (Owning User) (Usuario)]]&amp;Leave[[#This Row],[fecha activa]]</f>
        <v>MIE202516072371245922</v>
      </c>
    </row>
    <row r="2674" spans="1:14" x14ac:dyDescent="0.3">
      <c r="A2674" s="43" t="s">
        <v>468</v>
      </c>
      <c r="B2674" s="3">
        <v>45924</v>
      </c>
      <c r="C2674" s="3">
        <v>45924</v>
      </c>
      <c r="D2674" s="43" t="s">
        <v>467</v>
      </c>
      <c r="E2674" s="43" t="s">
        <v>2089</v>
      </c>
      <c r="F2674" s="43" t="s">
        <v>2109</v>
      </c>
      <c r="G2674">
        <v>1410</v>
      </c>
      <c r="H2674">
        <v>540</v>
      </c>
      <c r="I2674" s="43" t="s">
        <v>2108</v>
      </c>
      <c r="J2674" s="43" t="s">
        <v>1105</v>
      </c>
      <c r="K2674" s="43" t="s">
        <v>177</v>
      </c>
      <c r="L2674" s="43" t="str">
        <f>IF(AND(Home!$A$1&gt;=Leave[[#This Row],[Start Time]],Home!$A$1&lt;=Leave[[#This Row],[End Time]]),"Aplica","No Aplica")</f>
        <v>No Aplica</v>
      </c>
      <c r="M2674" s="43" t="str">
        <f>IF(AND(Home!$A$1&gt;=Leave[[#This Row],[Start Time]],Home!$A$1&lt;=Leave[[#This Row],[End Time]]),Home!$A$1,"No Aplica")</f>
        <v>No Aplica</v>
      </c>
      <c r="N2674" s="43" t="str">
        <f>Leave[[#This Row],[User Code (Owning User) (Usuario)]]&amp;Leave[[#This Row],[fecha activa]]</f>
        <v>MIE2025160723712No Aplica</v>
      </c>
    </row>
    <row r="2675" spans="1:14" x14ac:dyDescent="0.3">
      <c r="A2675" s="43" t="s">
        <v>471</v>
      </c>
      <c r="B2675" s="3">
        <v>45919</v>
      </c>
      <c r="C2675" s="3">
        <v>45919</v>
      </c>
      <c r="D2675" s="43" t="s">
        <v>493</v>
      </c>
      <c r="E2675" s="43" t="s">
        <v>2089</v>
      </c>
      <c r="F2675" s="43" t="s">
        <v>2109</v>
      </c>
      <c r="G2675">
        <v>60</v>
      </c>
      <c r="H2675">
        <v>60</v>
      </c>
      <c r="I2675" s="43" t="s">
        <v>2108</v>
      </c>
      <c r="J2675" s="43" t="s">
        <v>1105</v>
      </c>
      <c r="K2675" s="43" t="s">
        <v>177</v>
      </c>
      <c r="L2675" s="43" t="str">
        <f>IF(AND(Home!$A$1&gt;=Leave[[#This Row],[Start Time]],Home!$A$1&lt;=Leave[[#This Row],[End Time]]),"Aplica","No Aplica")</f>
        <v>No Aplica</v>
      </c>
      <c r="M2675" s="43" t="str">
        <f>IF(AND(Home!$A$1&gt;=Leave[[#This Row],[Start Time]],Home!$A$1&lt;=Leave[[#This Row],[End Time]]),Home!$A$1,"No Aplica")</f>
        <v>No Aplica</v>
      </c>
      <c r="N2675" s="43" t="str">
        <f>Leave[[#This Row],[User Code (Owning User) (Usuario)]]&amp;Leave[[#This Row],[fecha activa]]</f>
        <v>MIE2025160723712No Aplica</v>
      </c>
    </row>
    <row r="2676" spans="1:14" x14ac:dyDescent="0.3">
      <c r="A2676" s="43" t="s">
        <v>471</v>
      </c>
      <c r="B2676" s="3">
        <v>45918</v>
      </c>
      <c r="C2676" s="3">
        <v>45918</v>
      </c>
      <c r="D2676" s="43" t="s">
        <v>493</v>
      </c>
      <c r="E2676" s="43" t="s">
        <v>2089</v>
      </c>
      <c r="F2676" s="43" t="s">
        <v>2109</v>
      </c>
      <c r="G2676">
        <v>60</v>
      </c>
      <c r="H2676">
        <v>60</v>
      </c>
      <c r="I2676" s="43" t="s">
        <v>2108</v>
      </c>
      <c r="J2676" s="43" t="s">
        <v>1105</v>
      </c>
      <c r="K2676" s="43" t="s">
        <v>177</v>
      </c>
      <c r="L2676" s="43" t="str">
        <f>IF(AND(Home!$A$1&gt;=Leave[[#This Row],[Start Time]],Home!$A$1&lt;=Leave[[#This Row],[End Time]]),"Aplica","No Aplica")</f>
        <v>No Aplica</v>
      </c>
      <c r="M2676" s="43" t="str">
        <f>IF(AND(Home!$A$1&gt;=Leave[[#This Row],[Start Time]],Home!$A$1&lt;=Leave[[#This Row],[End Time]]),Home!$A$1,"No Aplica")</f>
        <v>No Aplica</v>
      </c>
      <c r="N2676" s="43" t="str">
        <f>Leave[[#This Row],[User Code (Owning User) (Usuario)]]&amp;Leave[[#This Row],[fecha activa]]</f>
        <v>MIE2025160723712No Aplica</v>
      </c>
    </row>
    <row r="2677" spans="1:14" x14ac:dyDescent="0.3">
      <c r="A2677" s="43" t="s">
        <v>471</v>
      </c>
      <c r="B2677" s="3">
        <v>45916</v>
      </c>
      <c r="C2677" s="3">
        <v>45916</v>
      </c>
      <c r="D2677" s="43" t="s">
        <v>493</v>
      </c>
      <c r="E2677" s="43" t="s">
        <v>2089</v>
      </c>
      <c r="F2677" s="43" t="s">
        <v>2109</v>
      </c>
      <c r="G2677">
        <v>60</v>
      </c>
      <c r="H2677">
        <v>60</v>
      </c>
      <c r="I2677" s="43" t="s">
        <v>2108</v>
      </c>
      <c r="J2677" s="43" t="s">
        <v>1105</v>
      </c>
      <c r="K2677" s="43" t="s">
        <v>177</v>
      </c>
      <c r="L2677" s="43" t="str">
        <f>IF(AND(Home!$A$1&gt;=Leave[[#This Row],[Start Time]],Home!$A$1&lt;=Leave[[#This Row],[End Time]]),"Aplica","No Aplica")</f>
        <v>No Aplica</v>
      </c>
      <c r="M2677" s="43" t="str">
        <f>IF(AND(Home!$A$1&gt;=Leave[[#This Row],[Start Time]],Home!$A$1&lt;=Leave[[#This Row],[End Time]]),Home!$A$1,"No Aplica")</f>
        <v>No Aplica</v>
      </c>
      <c r="N2677" s="43" t="str">
        <f>Leave[[#This Row],[User Code (Owning User) (Usuario)]]&amp;Leave[[#This Row],[fecha activa]]</f>
        <v>MIE2025160723712No Aplica</v>
      </c>
    </row>
    <row r="2678" spans="1:14" x14ac:dyDescent="0.3">
      <c r="A2678" s="43" t="s">
        <v>471</v>
      </c>
      <c r="B2678" s="3">
        <v>45915</v>
      </c>
      <c r="C2678" s="3">
        <v>45915</v>
      </c>
      <c r="D2678" s="43" t="s">
        <v>493</v>
      </c>
      <c r="E2678" s="43" t="s">
        <v>2089</v>
      </c>
      <c r="F2678" s="43" t="s">
        <v>2109</v>
      </c>
      <c r="G2678">
        <v>60</v>
      </c>
      <c r="H2678">
        <v>60</v>
      </c>
      <c r="I2678" s="43" t="s">
        <v>2108</v>
      </c>
      <c r="J2678" s="43" t="s">
        <v>1105</v>
      </c>
      <c r="K2678" s="43" t="s">
        <v>177</v>
      </c>
      <c r="L2678" s="43" t="str">
        <f>IF(AND(Home!$A$1&gt;=Leave[[#This Row],[Start Time]],Home!$A$1&lt;=Leave[[#This Row],[End Time]]),"Aplica","No Aplica")</f>
        <v>No Aplica</v>
      </c>
      <c r="M2678" s="43" t="str">
        <f>IF(AND(Home!$A$1&gt;=Leave[[#This Row],[Start Time]],Home!$A$1&lt;=Leave[[#This Row],[End Time]]),Home!$A$1,"No Aplica")</f>
        <v>No Aplica</v>
      </c>
      <c r="N2678" s="43" t="str">
        <f>Leave[[#This Row],[User Code (Owning User) (Usuario)]]&amp;Leave[[#This Row],[fecha activa]]</f>
        <v>MIE2025160723712No Aplica</v>
      </c>
    </row>
    <row r="2679" spans="1:14" x14ac:dyDescent="0.3">
      <c r="A2679" s="43" t="s">
        <v>468</v>
      </c>
      <c r="B2679" s="3">
        <v>45917</v>
      </c>
      <c r="C2679" s="3">
        <v>45917</v>
      </c>
      <c r="D2679" s="43" t="s">
        <v>2279</v>
      </c>
      <c r="E2679" s="43" t="s">
        <v>2089</v>
      </c>
      <c r="F2679" s="43" t="s">
        <v>2109</v>
      </c>
      <c r="G2679">
        <v>1410</v>
      </c>
      <c r="H2679">
        <v>540</v>
      </c>
      <c r="I2679" s="43" t="s">
        <v>2108</v>
      </c>
      <c r="J2679" s="43" t="s">
        <v>1105</v>
      </c>
      <c r="K2679" s="43" t="s">
        <v>177</v>
      </c>
      <c r="L2679" s="43" t="str">
        <f>IF(AND(Home!$A$1&gt;=Leave[[#This Row],[Start Time]],Home!$A$1&lt;=Leave[[#This Row],[End Time]]),"Aplica","No Aplica")</f>
        <v>No Aplica</v>
      </c>
      <c r="M2679" s="43" t="str">
        <f>IF(AND(Home!$A$1&gt;=Leave[[#This Row],[Start Time]],Home!$A$1&lt;=Leave[[#This Row],[End Time]]),Home!$A$1,"No Aplica")</f>
        <v>No Aplica</v>
      </c>
      <c r="N2679" s="43" t="str">
        <f>Leave[[#This Row],[User Code (Owning User) (Usuario)]]&amp;Leave[[#This Row],[fecha activa]]</f>
        <v>MIE2025160723712No Aplica</v>
      </c>
    </row>
    <row r="2680" spans="1:14" x14ac:dyDescent="0.3">
      <c r="A2680" s="43" t="s">
        <v>471</v>
      </c>
      <c r="B2680" s="3">
        <v>45911</v>
      </c>
      <c r="C2680" s="3">
        <v>45912</v>
      </c>
      <c r="D2680" s="43" t="s">
        <v>493</v>
      </c>
      <c r="E2680" s="43" t="s">
        <v>2089</v>
      </c>
      <c r="F2680" s="43" t="s">
        <v>2109</v>
      </c>
      <c r="G2680">
        <v>540</v>
      </c>
      <c r="H2680">
        <v>540</v>
      </c>
      <c r="I2680" s="43" t="s">
        <v>2108</v>
      </c>
      <c r="J2680" s="43" t="s">
        <v>1105</v>
      </c>
      <c r="K2680" s="43" t="s">
        <v>177</v>
      </c>
      <c r="L2680" s="43" t="str">
        <f>IF(AND(Home!$A$1&gt;=Leave[[#This Row],[Start Time]],Home!$A$1&lt;=Leave[[#This Row],[End Time]]),"Aplica","No Aplica")</f>
        <v>No Aplica</v>
      </c>
      <c r="M2680" s="43" t="str">
        <f>IF(AND(Home!$A$1&gt;=Leave[[#This Row],[Start Time]],Home!$A$1&lt;=Leave[[#This Row],[End Time]]),Home!$A$1,"No Aplica")</f>
        <v>No Aplica</v>
      </c>
      <c r="N2680" s="43" t="str">
        <f>Leave[[#This Row],[User Code (Owning User) (Usuario)]]&amp;Leave[[#This Row],[fecha activa]]</f>
        <v>MIE2025160723712No Aplica</v>
      </c>
    </row>
    <row r="2681" spans="1:14" x14ac:dyDescent="0.3">
      <c r="A2681" s="43" t="s">
        <v>471</v>
      </c>
      <c r="B2681" s="3">
        <v>45910</v>
      </c>
      <c r="C2681" s="3">
        <v>45910</v>
      </c>
      <c r="D2681" s="43" t="s">
        <v>493</v>
      </c>
      <c r="E2681" s="43" t="s">
        <v>2089</v>
      </c>
      <c r="F2681" s="43" t="s">
        <v>2109</v>
      </c>
      <c r="G2681">
        <v>60</v>
      </c>
      <c r="H2681">
        <v>60</v>
      </c>
      <c r="I2681" s="43" t="s">
        <v>2108</v>
      </c>
      <c r="J2681" s="43" t="s">
        <v>1105</v>
      </c>
      <c r="K2681" s="43" t="s">
        <v>177</v>
      </c>
      <c r="L2681" s="43" t="str">
        <f>IF(AND(Home!$A$1&gt;=Leave[[#This Row],[Start Time]],Home!$A$1&lt;=Leave[[#This Row],[End Time]]),"Aplica","No Aplica")</f>
        <v>No Aplica</v>
      </c>
      <c r="M2681" s="43" t="str">
        <f>IF(AND(Home!$A$1&gt;=Leave[[#This Row],[Start Time]],Home!$A$1&lt;=Leave[[#This Row],[End Time]]),Home!$A$1,"No Aplica")</f>
        <v>No Aplica</v>
      </c>
      <c r="N2681" s="43" t="str">
        <f>Leave[[#This Row],[User Code (Owning User) (Usuario)]]&amp;Leave[[#This Row],[fecha activa]]</f>
        <v>MIE2025160723712No Aplica</v>
      </c>
    </row>
    <row r="2682" spans="1:14" x14ac:dyDescent="0.3">
      <c r="A2682" s="43" t="s">
        <v>471</v>
      </c>
      <c r="B2682" s="3">
        <v>45909</v>
      </c>
      <c r="C2682" s="3">
        <v>45909</v>
      </c>
      <c r="D2682" s="43" t="s">
        <v>1669</v>
      </c>
      <c r="E2682" s="43" t="s">
        <v>2089</v>
      </c>
      <c r="F2682" s="43" t="s">
        <v>2109</v>
      </c>
      <c r="G2682">
        <v>60</v>
      </c>
      <c r="H2682">
        <v>60</v>
      </c>
      <c r="I2682" s="43" t="s">
        <v>2108</v>
      </c>
      <c r="J2682" s="43" t="s">
        <v>1105</v>
      </c>
      <c r="K2682" s="43" t="s">
        <v>177</v>
      </c>
      <c r="L2682" s="43" t="str">
        <f>IF(AND(Home!$A$1&gt;=Leave[[#This Row],[Start Time]],Home!$A$1&lt;=Leave[[#This Row],[End Time]]),"Aplica","No Aplica")</f>
        <v>No Aplica</v>
      </c>
      <c r="M2682" s="43" t="str">
        <f>IF(AND(Home!$A$1&gt;=Leave[[#This Row],[Start Time]],Home!$A$1&lt;=Leave[[#This Row],[End Time]]),Home!$A$1,"No Aplica")</f>
        <v>No Aplica</v>
      </c>
      <c r="N2682" s="43" t="str">
        <f>Leave[[#This Row],[User Code (Owning User) (Usuario)]]&amp;Leave[[#This Row],[fecha activa]]</f>
        <v>MIE2025160723712No Aplica</v>
      </c>
    </row>
    <row r="2683" spans="1:14" x14ac:dyDescent="0.3">
      <c r="A2683" s="43" t="s">
        <v>468</v>
      </c>
      <c r="B2683" s="3">
        <v>45908</v>
      </c>
      <c r="C2683" s="3">
        <v>45908</v>
      </c>
      <c r="D2683" s="43" t="s">
        <v>467</v>
      </c>
      <c r="E2683" s="43" t="s">
        <v>2089</v>
      </c>
      <c r="F2683" s="43" t="s">
        <v>2109</v>
      </c>
      <c r="G2683">
        <v>1410</v>
      </c>
      <c r="H2683">
        <v>540</v>
      </c>
      <c r="I2683" s="43" t="s">
        <v>2108</v>
      </c>
      <c r="J2683" s="43" t="s">
        <v>1105</v>
      </c>
      <c r="K2683" s="43" t="s">
        <v>177</v>
      </c>
      <c r="L2683" s="43" t="str">
        <f>IF(AND(Home!$A$1&gt;=Leave[[#This Row],[Start Time]],Home!$A$1&lt;=Leave[[#This Row],[End Time]]),"Aplica","No Aplica")</f>
        <v>No Aplica</v>
      </c>
      <c r="M2683" s="43" t="str">
        <f>IF(AND(Home!$A$1&gt;=Leave[[#This Row],[Start Time]],Home!$A$1&lt;=Leave[[#This Row],[End Time]]),Home!$A$1,"No Aplica")</f>
        <v>No Aplica</v>
      </c>
      <c r="N2683" s="43" t="str">
        <f>Leave[[#This Row],[User Code (Owning User) (Usuario)]]&amp;Leave[[#This Row],[fecha activa]]</f>
        <v>MIE2025160723712No Aplica</v>
      </c>
    </row>
    <row r="2684" spans="1:14" x14ac:dyDescent="0.3">
      <c r="A2684" s="43" t="s">
        <v>471</v>
      </c>
      <c r="B2684" s="3">
        <v>45903</v>
      </c>
      <c r="C2684" s="3">
        <v>45903</v>
      </c>
      <c r="D2684" s="43" t="s">
        <v>493</v>
      </c>
      <c r="E2684" s="43" t="s">
        <v>2917</v>
      </c>
      <c r="F2684" s="43" t="s">
        <v>2919</v>
      </c>
      <c r="G2684">
        <v>60</v>
      </c>
      <c r="H2684">
        <v>60</v>
      </c>
      <c r="I2684" s="43" t="s">
        <v>2918</v>
      </c>
      <c r="J2684" s="43" t="s">
        <v>2226</v>
      </c>
      <c r="K2684" s="43" t="s">
        <v>177</v>
      </c>
      <c r="L2684" s="43" t="str">
        <f>IF(AND(Home!$A$1&gt;=Leave[[#This Row],[Start Time]],Home!$A$1&lt;=Leave[[#This Row],[End Time]]),"Aplica","No Aplica")</f>
        <v>No Aplica</v>
      </c>
      <c r="M2684" s="43" t="str">
        <f>IF(AND(Home!$A$1&gt;=Leave[[#This Row],[Start Time]],Home!$A$1&lt;=Leave[[#This Row],[End Time]]),Home!$A$1,"No Aplica")</f>
        <v>No Aplica</v>
      </c>
      <c r="N2684" s="43" t="str">
        <f>Leave[[#This Row],[User Code (Owning User) (Usuario)]]&amp;Leave[[#This Row],[fecha activa]]</f>
        <v>MIE2025050924300No Aplica</v>
      </c>
    </row>
    <row r="2685" spans="1:14" x14ac:dyDescent="0.3">
      <c r="A2685" s="43" t="s">
        <v>471</v>
      </c>
      <c r="B2685" s="3">
        <v>45902</v>
      </c>
      <c r="C2685" s="3">
        <v>45902</v>
      </c>
      <c r="D2685" s="43" t="s">
        <v>493</v>
      </c>
      <c r="E2685" s="43" t="s">
        <v>2917</v>
      </c>
      <c r="F2685" s="43" t="s">
        <v>2919</v>
      </c>
      <c r="G2685">
        <v>60</v>
      </c>
      <c r="H2685">
        <v>60</v>
      </c>
      <c r="I2685" s="43" t="s">
        <v>2918</v>
      </c>
      <c r="J2685" s="43" t="s">
        <v>2226</v>
      </c>
      <c r="K2685" s="43" t="s">
        <v>177</v>
      </c>
      <c r="L2685" s="43" t="str">
        <f>IF(AND(Home!$A$1&gt;=Leave[[#This Row],[Start Time]],Home!$A$1&lt;=Leave[[#This Row],[End Time]]),"Aplica","No Aplica")</f>
        <v>No Aplica</v>
      </c>
      <c r="M2685" s="43" t="str">
        <f>IF(AND(Home!$A$1&gt;=Leave[[#This Row],[Start Time]],Home!$A$1&lt;=Leave[[#This Row],[End Time]]),Home!$A$1,"No Aplica")</f>
        <v>No Aplica</v>
      </c>
      <c r="N2685" s="43" t="str">
        <f>Leave[[#This Row],[User Code (Owning User) (Usuario)]]&amp;Leave[[#This Row],[fecha activa]]</f>
        <v>MIE2025050924300No Aplica</v>
      </c>
    </row>
    <row r="2686" spans="1:14" x14ac:dyDescent="0.3">
      <c r="A2686" s="43" t="s">
        <v>471</v>
      </c>
      <c r="B2686" s="3">
        <v>45930</v>
      </c>
      <c r="C2686" s="3">
        <v>45930</v>
      </c>
      <c r="D2686" s="43" t="s">
        <v>493</v>
      </c>
      <c r="E2686" s="43" t="s">
        <v>2917</v>
      </c>
      <c r="F2686" s="43" t="s">
        <v>2919</v>
      </c>
      <c r="G2686">
        <v>60</v>
      </c>
      <c r="H2686">
        <v>60</v>
      </c>
      <c r="I2686" s="43" t="s">
        <v>2918</v>
      </c>
      <c r="J2686" s="43" t="s">
        <v>2226</v>
      </c>
      <c r="K2686" s="43" t="s">
        <v>177</v>
      </c>
      <c r="L2686" s="43" t="str">
        <f>IF(AND(Home!$A$1&gt;=Leave[[#This Row],[Start Time]],Home!$A$1&lt;=Leave[[#This Row],[End Time]]),"Aplica","No Aplica")</f>
        <v>No Aplica</v>
      </c>
      <c r="M2686" s="43" t="str">
        <f>IF(AND(Home!$A$1&gt;=Leave[[#This Row],[Start Time]],Home!$A$1&lt;=Leave[[#This Row],[End Time]]),Home!$A$1,"No Aplica")</f>
        <v>No Aplica</v>
      </c>
      <c r="N2686" s="43" t="str">
        <f>Leave[[#This Row],[User Code (Owning User) (Usuario)]]&amp;Leave[[#This Row],[fecha activa]]</f>
        <v>MIE2025050924300No Aplica</v>
      </c>
    </row>
    <row r="2687" spans="1:14" x14ac:dyDescent="0.3">
      <c r="A2687" s="43" t="s">
        <v>468</v>
      </c>
      <c r="B2687" s="3">
        <v>45929</v>
      </c>
      <c r="C2687" s="3">
        <v>45929</v>
      </c>
      <c r="D2687" s="43" t="s">
        <v>467</v>
      </c>
      <c r="E2687" s="43" t="s">
        <v>2917</v>
      </c>
      <c r="F2687" s="43" t="s">
        <v>2919</v>
      </c>
      <c r="G2687">
        <v>1410</v>
      </c>
      <c r="H2687">
        <v>540</v>
      </c>
      <c r="I2687" s="43" t="s">
        <v>2918</v>
      </c>
      <c r="J2687" s="43" t="s">
        <v>2226</v>
      </c>
      <c r="K2687" s="43" t="s">
        <v>177</v>
      </c>
      <c r="L2687" s="43" t="str">
        <f>IF(AND(Home!$A$1&gt;=Leave[[#This Row],[Start Time]],Home!$A$1&lt;=Leave[[#This Row],[End Time]]),"Aplica","No Aplica")</f>
        <v>No Aplica</v>
      </c>
      <c r="M2687" s="43" t="str">
        <f>IF(AND(Home!$A$1&gt;=Leave[[#This Row],[Start Time]],Home!$A$1&lt;=Leave[[#This Row],[End Time]]),Home!$A$1,"No Aplica")</f>
        <v>No Aplica</v>
      </c>
      <c r="N2687" s="43" t="str">
        <f>Leave[[#This Row],[User Code (Owning User) (Usuario)]]&amp;Leave[[#This Row],[fecha activa]]</f>
        <v>MIE2025050924300No Aplica</v>
      </c>
    </row>
    <row r="2688" spans="1:14" x14ac:dyDescent="0.3">
      <c r="A2688" s="43" t="s">
        <v>471</v>
      </c>
      <c r="B2688" s="3">
        <v>45926</v>
      </c>
      <c r="C2688" s="3">
        <v>45926</v>
      </c>
      <c r="D2688" s="43" t="s">
        <v>493</v>
      </c>
      <c r="E2688" s="43" t="s">
        <v>2917</v>
      </c>
      <c r="F2688" s="43" t="s">
        <v>2919</v>
      </c>
      <c r="G2688">
        <v>60</v>
      </c>
      <c r="H2688">
        <v>60</v>
      </c>
      <c r="I2688" s="43" t="s">
        <v>2918</v>
      </c>
      <c r="J2688" s="43" t="s">
        <v>2226</v>
      </c>
      <c r="K2688" s="43" t="s">
        <v>177</v>
      </c>
      <c r="L2688" s="43" t="str">
        <f>IF(AND(Home!$A$1&gt;=Leave[[#This Row],[Start Time]],Home!$A$1&lt;=Leave[[#This Row],[End Time]]),"Aplica","No Aplica")</f>
        <v>No Aplica</v>
      </c>
      <c r="M2688" s="43" t="str">
        <f>IF(AND(Home!$A$1&gt;=Leave[[#This Row],[Start Time]],Home!$A$1&lt;=Leave[[#This Row],[End Time]]),Home!$A$1,"No Aplica")</f>
        <v>No Aplica</v>
      </c>
      <c r="N2688" s="43" t="str">
        <f>Leave[[#This Row],[User Code (Owning User) (Usuario)]]&amp;Leave[[#This Row],[fecha activa]]</f>
        <v>MIE2025050924300No Aplica</v>
      </c>
    </row>
    <row r="2689" spans="1:14" x14ac:dyDescent="0.3">
      <c r="A2689" s="43" t="s">
        <v>471</v>
      </c>
      <c r="B2689" s="3">
        <v>45925</v>
      </c>
      <c r="C2689" s="3">
        <v>45925</v>
      </c>
      <c r="D2689" s="43" t="s">
        <v>493</v>
      </c>
      <c r="E2689" s="43" t="s">
        <v>2917</v>
      </c>
      <c r="F2689" s="43" t="s">
        <v>2919</v>
      </c>
      <c r="G2689">
        <v>60</v>
      </c>
      <c r="H2689">
        <v>60</v>
      </c>
      <c r="I2689" s="43" t="s">
        <v>2918</v>
      </c>
      <c r="J2689" s="43" t="s">
        <v>2226</v>
      </c>
      <c r="K2689" s="43" t="s">
        <v>177</v>
      </c>
      <c r="L2689" s="43" t="str">
        <f>IF(AND(Home!$A$1&gt;=Leave[[#This Row],[Start Time]],Home!$A$1&lt;=Leave[[#This Row],[End Time]]),"Aplica","No Aplica")</f>
        <v>No Aplica</v>
      </c>
      <c r="M2689" s="43" t="str">
        <f>IF(AND(Home!$A$1&gt;=Leave[[#This Row],[Start Time]],Home!$A$1&lt;=Leave[[#This Row],[End Time]]),Home!$A$1,"No Aplica")</f>
        <v>No Aplica</v>
      </c>
      <c r="N2689" s="43" t="str">
        <f>Leave[[#This Row],[User Code (Owning User) (Usuario)]]&amp;Leave[[#This Row],[fecha activa]]</f>
        <v>MIE2025050924300No Aplica</v>
      </c>
    </row>
    <row r="2690" spans="1:14" x14ac:dyDescent="0.3">
      <c r="A2690" s="43" t="s">
        <v>471</v>
      </c>
      <c r="B2690" s="3">
        <v>45924</v>
      </c>
      <c r="C2690" s="3">
        <v>45924</v>
      </c>
      <c r="D2690" s="43" t="s">
        <v>493</v>
      </c>
      <c r="E2690" s="43" t="s">
        <v>2917</v>
      </c>
      <c r="F2690" s="43" t="s">
        <v>2919</v>
      </c>
      <c r="G2690">
        <v>60</v>
      </c>
      <c r="H2690">
        <v>60</v>
      </c>
      <c r="I2690" s="43" t="s">
        <v>2918</v>
      </c>
      <c r="J2690" s="43" t="s">
        <v>2226</v>
      </c>
      <c r="K2690" s="43" t="s">
        <v>177</v>
      </c>
      <c r="L2690" s="43" t="str">
        <f>IF(AND(Home!$A$1&gt;=Leave[[#This Row],[Start Time]],Home!$A$1&lt;=Leave[[#This Row],[End Time]]),"Aplica","No Aplica")</f>
        <v>No Aplica</v>
      </c>
      <c r="M2690" s="43" t="str">
        <f>IF(AND(Home!$A$1&gt;=Leave[[#This Row],[Start Time]],Home!$A$1&lt;=Leave[[#This Row],[End Time]]),Home!$A$1,"No Aplica")</f>
        <v>No Aplica</v>
      </c>
      <c r="N2690" s="43" t="str">
        <f>Leave[[#This Row],[User Code (Owning User) (Usuario)]]&amp;Leave[[#This Row],[fecha activa]]</f>
        <v>MIE2025050924300No Aplica</v>
      </c>
    </row>
    <row r="2691" spans="1:14" x14ac:dyDescent="0.3">
      <c r="A2691" s="43" t="s">
        <v>471</v>
      </c>
      <c r="B2691" s="3">
        <v>45923</v>
      </c>
      <c r="C2691" s="3">
        <v>45923</v>
      </c>
      <c r="D2691" s="43" t="s">
        <v>493</v>
      </c>
      <c r="E2691" s="43" t="s">
        <v>2917</v>
      </c>
      <c r="F2691" s="43" t="s">
        <v>2919</v>
      </c>
      <c r="G2691">
        <v>60</v>
      </c>
      <c r="H2691">
        <v>60</v>
      </c>
      <c r="I2691" s="43" t="s">
        <v>2918</v>
      </c>
      <c r="J2691" s="43" t="s">
        <v>2226</v>
      </c>
      <c r="K2691" s="43" t="s">
        <v>177</v>
      </c>
      <c r="L2691" s="43" t="str">
        <f>IF(AND(Home!$A$1&gt;=Leave[[#This Row],[Start Time]],Home!$A$1&lt;=Leave[[#This Row],[End Time]]),"Aplica","No Aplica")</f>
        <v>No Aplica</v>
      </c>
      <c r="M2691" s="43" t="str">
        <f>IF(AND(Home!$A$1&gt;=Leave[[#This Row],[Start Time]],Home!$A$1&lt;=Leave[[#This Row],[End Time]]),Home!$A$1,"No Aplica")</f>
        <v>No Aplica</v>
      </c>
      <c r="N2691" s="43" t="str">
        <f>Leave[[#This Row],[User Code (Owning User) (Usuario)]]&amp;Leave[[#This Row],[fecha activa]]</f>
        <v>MIE2025050924300No Aplica</v>
      </c>
    </row>
    <row r="2692" spans="1:14" x14ac:dyDescent="0.3">
      <c r="A2692" s="43" t="s">
        <v>468</v>
      </c>
      <c r="B2692" s="3">
        <v>45922</v>
      </c>
      <c r="C2692" s="3">
        <v>45922</v>
      </c>
      <c r="D2692" s="43" t="s">
        <v>467</v>
      </c>
      <c r="E2692" s="43" t="s">
        <v>2917</v>
      </c>
      <c r="F2692" s="43" t="s">
        <v>2919</v>
      </c>
      <c r="G2692">
        <v>1410</v>
      </c>
      <c r="H2692">
        <v>540</v>
      </c>
      <c r="I2692" s="43" t="s">
        <v>2918</v>
      </c>
      <c r="J2692" s="43" t="s">
        <v>2226</v>
      </c>
      <c r="K2692" s="43" t="s">
        <v>177</v>
      </c>
      <c r="L2692" s="43" t="str">
        <f>IF(AND(Home!$A$1&gt;=Leave[[#This Row],[Start Time]],Home!$A$1&lt;=Leave[[#This Row],[End Time]]),"Aplica","No Aplica")</f>
        <v>Aplica</v>
      </c>
      <c r="M2692" s="43">
        <f>IF(AND(Home!$A$1&gt;=Leave[[#This Row],[Start Time]],Home!$A$1&lt;=Leave[[#This Row],[End Time]]),Home!$A$1,"No Aplica")</f>
        <v>45922</v>
      </c>
      <c r="N2692" s="43" t="str">
        <f>Leave[[#This Row],[User Code (Owning User) (Usuario)]]&amp;Leave[[#This Row],[fecha activa]]</f>
        <v>MIE202505092430045922</v>
      </c>
    </row>
    <row r="2693" spans="1:14" x14ac:dyDescent="0.3">
      <c r="A2693" s="43" t="s">
        <v>471</v>
      </c>
      <c r="B2693" s="3">
        <v>45919</v>
      </c>
      <c r="C2693" s="3">
        <v>45919</v>
      </c>
      <c r="D2693" s="43" t="s">
        <v>493</v>
      </c>
      <c r="E2693" s="43" t="s">
        <v>2917</v>
      </c>
      <c r="F2693" s="43" t="s">
        <v>2919</v>
      </c>
      <c r="G2693">
        <v>60</v>
      </c>
      <c r="H2693">
        <v>60</v>
      </c>
      <c r="I2693" s="43" t="s">
        <v>2918</v>
      </c>
      <c r="J2693" s="43" t="s">
        <v>2226</v>
      </c>
      <c r="K2693" s="43" t="s">
        <v>177</v>
      </c>
      <c r="L2693" s="43" t="str">
        <f>IF(AND(Home!$A$1&gt;=Leave[[#This Row],[Start Time]],Home!$A$1&lt;=Leave[[#This Row],[End Time]]),"Aplica","No Aplica")</f>
        <v>No Aplica</v>
      </c>
      <c r="M2693" s="43" t="str">
        <f>IF(AND(Home!$A$1&gt;=Leave[[#This Row],[Start Time]],Home!$A$1&lt;=Leave[[#This Row],[End Time]]),Home!$A$1,"No Aplica")</f>
        <v>No Aplica</v>
      </c>
      <c r="N2693" s="43" t="str">
        <f>Leave[[#This Row],[User Code (Owning User) (Usuario)]]&amp;Leave[[#This Row],[fecha activa]]</f>
        <v>MIE2025050924300No Aplica</v>
      </c>
    </row>
    <row r="2694" spans="1:14" x14ac:dyDescent="0.3">
      <c r="A2694" s="43" t="s">
        <v>471</v>
      </c>
      <c r="B2694" s="3">
        <v>45918</v>
      </c>
      <c r="C2694" s="3">
        <v>45918</v>
      </c>
      <c r="D2694" s="43" t="s">
        <v>493</v>
      </c>
      <c r="E2694" s="43" t="s">
        <v>2917</v>
      </c>
      <c r="F2694" s="43" t="s">
        <v>2919</v>
      </c>
      <c r="G2694">
        <v>60</v>
      </c>
      <c r="H2694">
        <v>60</v>
      </c>
      <c r="I2694" s="43" t="s">
        <v>2918</v>
      </c>
      <c r="J2694" s="43" t="s">
        <v>2226</v>
      </c>
      <c r="K2694" s="43" t="s">
        <v>177</v>
      </c>
      <c r="L2694" s="43" t="str">
        <f>IF(AND(Home!$A$1&gt;=Leave[[#This Row],[Start Time]],Home!$A$1&lt;=Leave[[#This Row],[End Time]]),"Aplica","No Aplica")</f>
        <v>No Aplica</v>
      </c>
      <c r="M2694" s="43" t="str">
        <f>IF(AND(Home!$A$1&gt;=Leave[[#This Row],[Start Time]],Home!$A$1&lt;=Leave[[#This Row],[End Time]]),Home!$A$1,"No Aplica")</f>
        <v>No Aplica</v>
      </c>
      <c r="N2694" s="43" t="str">
        <f>Leave[[#This Row],[User Code (Owning User) (Usuario)]]&amp;Leave[[#This Row],[fecha activa]]</f>
        <v>MIE2025050924300No Aplica</v>
      </c>
    </row>
    <row r="2695" spans="1:14" x14ac:dyDescent="0.3">
      <c r="A2695" s="43" t="s">
        <v>471</v>
      </c>
      <c r="B2695" s="3">
        <v>45917</v>
      </c>
      <c r="C2695" s="3">
        <v>45917</v>
      </c>
      <c r="D2695" s="43" t="s">
        <v>493</v>
      </c>
      <c r="E2695" s="43" t="s">
        <v>2917</v>
      </c>
      <c r="F2695" s="43" t="s">
        <v>2919</v>
      </c>
      <c r="G2695">
        <v>60</v>
      </c>
      <c r="H2695">
        <v>60</v>
      </c>
      <c r="I2695" s="43" t="s">
        <v>2918</v>
      </c>
      <c r="J2695" s="43" t="s">
        <v>2226</v>
      </c>
      <c r="K2695" s="43" t="s">
        <v>177</v>
      </c>
      <c r="L2695" s="43" t="str">
        <f>IF(AND(Home!$A$1&gt;=Leave[[#This Row],[Start Time]],Home!$A$1&lt;=Leave[[#This Row],[End Time]]),"Aplica","No Aplica")</f>
        <v>No Aplica</v>
      </c>
      <c r="M2695" s="43" t="str">
        <f>IF(AND(Home!$A$1&gt;=Leave[[#This Row],[Start Time]],Home!$A$1&lt;=Leave[[#This Row],[End Time]]),Home!$A$1,"No Aplica")</f>
        <v>No Aplica</v>
      </c>
      <c r="N2695" s="43" t="str">
        <f>Leave[[#This Row],[User Code (Owning User) (Usuario)]]&amp;Leave[[#This Row],[fecha activa]]</f>
        <v>MIE2025050924300No Aplica</v>
      </c>
    </row>
    <row r="2696" spans="1:14" x14ac:dyDescent="0.3">
      <c r="A2696" s="43" t="s">
        <v>471</v>
      </c>
      <c r="B2696" s="3">
        <v>45916</v>
      </c>
      <c r="C2696" s="3">
        <v>45916</v>
      </c>
      <c r="D2696" s="43" t="s">
        <v>493</v>
      </c>
      <c r="E2696" s="43" t="s">
        <v>2917</v>
      </c>
      <c r="F2696" s="43" t="s">
        <v>2919</v>
      </c>
      <c r="G2696">
        <v>60</v>
      </c>
      <c r="H2696">
        <v>60</v>
      </c>
      <c r="I2696" s="43" t="s">
        <v>2918</v>
      </c>
      <c r="J2696" s="43" t="s">
        <v>2226</v>
      </c>
      <c r="K2696" s="43" t="s">
        <v>177</v>
      </c>
      <c r="L2696" s="43" t="str">
        <f>IF(AND(Home!$A$1&gt;=Leave[[#This Row],[Start Time]],Home!$A$1&lt;=Leave[[#This Row],[End Time]]),"Aplica","No Aplica")</f>
        <v>No Aplica</v>
      </c>
      <c r="M2696" s="43" t="str">
        <f>IF(AND(Home!$A$1&gt;=Leave[[#This Row],[Start Time]],Home!$A$1&lt;=Leave[[#This Row],[End Time]]),Home!$A$1,"No Aplica")</f>
        <v>No Aplica</v>
      </c>
      <c r="N2696" s="43" t="str">
        <f>Leave[[#This Row],[User Code (Owning User) (Usuario)]]&amp;Leave[[#This Row],[fecha activa]]</f>
        <v>MIE2025050924300No Aplica</v>
      </c>
    </row>
    <row r="2697" spans="1:14" x14ac:dyDescent="0.3">
      <c r="A2697" s="43" t="s">
        <v>468</v>
      </c>
      <c r="B2697" s="3">
        <v>45915</v>
      </c>
      <c r="C2697" s="3">
        <v>45915</v>
      </c>
      <c r="D2697" s="43" t="s">
        <v>467</v>
      </c>
      <c r="E2697" s="43" t="s">
        <v>2917</v>
      </c>
      <c r="F2697" s="43" t="s">
        <v>2919</v>
      </c>
      <c r="G2697">
        <v>1380</v>
      </c>
      <c r="H2697">
        <v>540</v>
      </c>
      <c r="I2697" s="43" t="s">
        <v>2918</v>
      </c>
      <c r="J2697" s="43" t="s">
        <v>2226</v>
      </c>
      <c r="K2697" s="43" t="s">
        <v>177</v>
      </c>
      <c r="L2697" s="43" t="str">
        <f>IF(AND(Home!$A$1&gt;=Leave[[#This Row],[Start Time]],Home!$A$1&lt;=Leave[[#This Row],[End Time]]),"Aplica","No Aplica")</f>
        <v>No Aplica</v>
      </c>
      <c r="M2697" s="43" t="str">
        <f>IF(AND(Home!$A$1&gt;=Leave[[#This Row],[Start Time]],Home!$A$1&lt;=Leave[[#This Row],[End Time]]),Home!$A$1,"No Aplica")</f>
        <v>No Aplica</v>
      </c>
      <c r="N2697" s="43" t="str">
        <f>Leave[[#This Row],[User Code (Owning User) (Usuario)]]&amp;Leave[[#This Row],[fecha activa]]</f>
        <v>MIE2025050924300No Aplica</v>
      </c>
    </row>
    <row r="2698" spans="1:14" x14ac:dyDescent="0.3">
      <c r="A2698" s="43" t="s">
        <v>471</v>
      </c>
      <c r="B2698" s="3">
        <v>45912</v>
      </c>
      <c r="C2698" s="3">
        <v>45912</v>
      </c>
      <c r="D2698" s="43" t="s">
        <v>1873</v>
      </c>
      <c r="E2698" s="43" t="s">
        <v>2917</v>
      </c>
      <c r="F2698" s="43" t="s">
        <v>2919</v>
      </c>
      <c r="G2698">
        <v>60</v>
      </c>
      <c r="H2698">
        <v>60</v>
      </c>
      <c r="I2698" s="43" t="s">
        <v>2918</v>
      </c>
      <c r="J2698" s="43" t="s">
        <v>2226</v>
      </c>
      <c r="K2698" s="43" t="s">
        <v>177</v>
      </c>
      <c r="L2698" s="43" t="str">
        <f>IF(AND(Home!$A$1&gt;=Leave[[#This Row],[Start Time]],Home!$A$1&lt;=Leave[[#This Row],[End Time]]),"Aplica","No Aplica")</f>
        <v>No Aplica</v>
      </c>
      <c r="M2698" s="43" t="str">
        <f>IF(AND(Home!$A$1&gt;=Leave[[#This Row],[Start Time]],Home!$A$1&lt;=Leave[[#This Row],[End Time]]),Home!$A$1,"No Aplica")</f>
        <v>No Aplica</v>
      </c>
      <c r="N2698" s="43" t="str">
        <f>Leave[[#This Row],[User Code (Owning User) (Usuario)]]&amp;Leave[[#This Row],[fecha activa]]</f>
        <v>MIE2025050924300No Aplica</v>
      </c>
    </row>
    <row r="2699" spans="1:14" x14ac:dyDescent="0.3">
      <c r="A2699" s="43" t="s">
        <v>471</v>
      </c>
      <c r="B2699" s="3">
        <v>45911</v>
      </c>
      <c r="C2699" s="3">
        <v>45911</v>
      </c>
      <c r="D2699" s="43" t="s">
        <v>1873</v>
      </c>
      <c r="E2699" s="43" t="s">
        <v>2917</v>
      </c>
      <c r="F2699" s="43" t="s">
        <v>2919</v>
      </c>
      <c r="G2699">
        <v>60</v>
      </c>
      <c r="H2699">
        <v>60</v>
      </c>
      <c r="I2699" s="43" t="s">
        <v>2918</v>
      </c>
      <c r="J2699" s="43" t="s">
        <v>2226</v>
      </c>
      <c r="K2699" s="43" t="s">
        <v>177</v>
      </c>
      <c r="L2699" s="43" t="str">
        <f>IF(AND(Home!$A$1&gt;=Leave[[#This Row],[Start Time]],Home!$A$1&lt;=Leave[[#This Row],[End Time]]),"Aplica","No Aplica")</f>
        <v>No Aplica</v>
      </c>
      <c r="M2699" s="43" t="str">
        <f>IF(AND(Home!$A$1&gt;=Leave[[#This Row],[Start Time]],Home!$A$1&lt;=Leave[[#This Row],[End Time]]),Home!$A$1,"No Aplica")</f>
        <v>No Aplica</v>
      </c>
      <c r="N2699" s="43" t="str">
        <f>Leave[[#This Row],[User Code (Owning User) (Usuario)]]&amp;Leave[[#This Row],[fecha activa]]</f>
        <v>MIE2025050924300No Aplica</v>
      </c>
    </row>
    <row r="2700" spans="1:14" x14ac:dyDescent="0.3">
      <c r="A2700" s="43" t="s">
        <v>471</v>
      </c>
      <c r="B2700" s="3">
        <v>45910</v>
      </c>
      <c r="C2700" s="3">
        <v>45910</v>
      </c>
      <c r="D2700" s="43" t="s">
        <v>1873</v>
      </c>
      <c r="E2700" s="43" t="s">
        <v>2917</v>
      </c>
      <c r="F2700" s="43" t="s">
        <v>2919</v>
      </c>
      <c r="G2700">
        <v>60</v>
      </c>
      <c r="H2700">
        <v>60</v>
      </c>
      <c r="I2700" s="43" t="s">
        <v>2918</v>
      </c>
      <c r="J2700" s="43" t="s">
        <v>2226</v>
      </c>
      <c r="K2700" s="43" t="s">
        <v>177</v>
      </c>
      <c r="L2700" s="43" t="str">
        <f>IF(AND(Home!$A$1&gt;=Leave[[#This Row],[Start Time]],Home!$A$1&lt;=Leave[[#This Row],[End Time]]),"Aplica","No Aplica")</f>
        <v>No Aplica</v>
      </c>
      <c r="M2700" s="43" t="str">
        <f>IF(AND(Home!$A$1&gt;=Leave[[#This Row],[Start Time]],Home!$A$1&lt;=Leave[[#This Row],[End Time]]),Home!$A$1,"No Aplica")</f>
        <v>No Aplica</v>
      </c>
      <c r="N2700" s="43" t="str">
        <f>Leave[[#This Row],[User Code (Owning User) (Usuario)]]&amp;Leave[[#This Row],[fecha activa]]</f>
        <v>MIE2025050924300No Aplica</v>
      </c>
    </row>
    <row r="2701" spans="1:14" x14ac:dyDescent="0.3">
      <c r="A2701" s="43" t="s">
        <v>471</v>
      </c>
      <c r="B2701" s="3">
        <v>45909</v>
      </c>
      <c r="C2701" s="3">
        <v>45909</v>
      </c>
      <c r="D2701" s="43" t="s">
        <v>602</v>
      </c>
      <c r="E2701" s="43" t="s">
        <v>2917</v>
      </c>
      <c r="F2701" s="43" t="s">
        <v>2919</v>
      </c>
      <c r="G2701">
        <v>60</v>
      </c>
      <c r="H2701">
        <v>60</v>
      </c>
      <c r="I2701" s="43" t="s">
        <v>2918</v>
      </c>
      <c r="J2701" s="43" t="s">
        <v>2226</v>
      </c>
      <c r="K2701" s="43" t="s">
        <v>177</v>
      </c>
      <c r="L2701" s="43" t="str">
        <f>IF(AND(Home!$A$1&gt;=Leave[[#This Row],[Start Time]],Home!$A$1&lt;=Leave[[#This Row],[End Time]]),"Aplica","No Aplica")</f>
        <v>No Aplica</v>
      </c>
      <c r="M2701" s="43" t="str">
        <f>IF(AND(Home!$A$1&gt;=Leave[[#This Row],[Start Time]],Home!$A$1&lt;=Leave[[#This Row],[End Time]]),Home!$A$1,"No Aplica")</f>
        <v>No Aplica</v>
      </c>
      <c r="N2701" s="43" t="str">
        <f>Leave[[#This Row],[User Code (Owning User) (Usuario)]]&amp;Leave[[#This Row],[fecha activa]]</f>
        <v>MIE2025050924300No Aplica</v>
      </c>
    </row>
    <row r="2702" spans="1:14" x14ac:dyDescent="0.3">
      <c r="A2702" s="43" t="s">
        <v>468</v>
      </c>
      <c r="B2702" s="3">
        <v>45908</v>
      </c>
      <c r="C2702" s="3">
        <v>45908</v>
      </c>
      <c r="D2702" s="43" t="s">
        <v>469</v>
      </c>
      <c r="E2702" s="43" t="s">
        <v>2917</v>
      </c>
      <c r="F2702" s="43" t="s">
        <v>2919</v>
      </c>
      <c r="G2702">
        <v>540</v>
      </c>
      <c r="H2702">
        <v>540</v>
      </c>
      <c r="I2702" s="43" t="s">
        <v>2918</v>
      </c>
      <c r="J2702" s="43" t="s">
        <v>2226</v>
      </c>
      <c r="K2702" s="43" t="s">
        <v>177</v>
      </c>
      <c r="L2702" s="43" t="str">
        <f>IF(AND(Home!$A$1&gt;=Leave[[#This Row],[Start Time]],Home!$A$1&lt;=Leave[[#This Row],[End Time]]),"Aplica","No Aplica")</f>
        <v>No Aplica</v>
      </c>
      <c r="M2702" s="43" t="str">
        <f>IF(AND(Home!$A$1&gt;=Leave[[#This Row],[Start Time]],Home!$A$1&lt;=Leave[[#This Row],[End Time]]),Home!$A$1,"No Aplica")</f>
        <v>No Aplica</v>
      </c>
      <c r="N2702" s="43" t="str">
        <f>Leave[[#This Row],[User Code (Owning User) (Usuario)]]&amp;Leave[[#This Row],[fecha activa]]</f>
        <v>MIE2025050924300No Aplica</v>
      </c>
    </row>
    <row r="2703" spans="1:14" x14ac:dyDescent="0.3">
      <c r="A2703" s="43" t="s">
        <v>465</v>
      </c>
      <c r="B2703" s="3">
        <v>45930</v>
      </c>
      <c r="C2703" s="3">
        <v>45930</v>
      </c>
      <c r="D2703" s="43" t="s">
        <v>1405</v>
      </c>
      <c r="E2703" s="43" t="s">
        <v>698</v>
      </c>
      <c r="F2703" s="43" t="s">
        <v>699</v>
      </c>
      <c r="G2703">
        <v>60</v>
      </c>
      <c r="H2703">
        <v>60</v>
      </c>
      <c r="I2703" s="43" t="s">
        <v>1168</v>
      </c>
      <c r="J2703" s="43" t="s">
        <v>1047</v>
      </c>
      <c r="K2703" s="43" t="s">
        <v>178</v>
      </c>
      <c r="L2703" s="43" t="str">
        <f>IF(AND(Home!$A$1&gt;=Leave[[#This Row],[Start Time]],Home!$A$1&lt;=Leave[[#This Row],[End Time]]),"Aplica","No Aplica")</f>
        <v>No Aplica</v>
      </c>
      <c r="M2703" s="43" t="str">
        <f>IF(AND(Home!$A$1&gt;=Leave[[#This Row],[Start Time]],Home!$A$1&lt;=Leave[[#This Row],[End Time]]),Home!$A$1,"No Aplica")</f>
        <v>No Aplica</v>
      </c>
      <c r="N2703" s="43" t="str">
        <f>Leave[[#This Row],[User Code (Owning User) (Usuario)]]&amp;Leave[[#This Row],[fecha activa]]</f>
        <v>MIE2024300817480No Aplica</v>
      </c>
    </row>
    <row r="2704" spans="1:14" x14ac:dyDescent="0.3">
      <c r="A2704" s="43" t="s">
        <v>465</v>
      </c>
      <c r="B2704" s="3">
        <v>45926</v>
      </c>
      <c r="C2704" s="3">
        <v>45926</v>
      </c>
      <c r="D2704" s="43" t="s">
        <v>1405</v>
      </c>
      <c r="E2704" s="43" t="s">
        <v>698</v>
      </c>
      <c r="F2704" s="43" t="s">
        <v>699</v>
      </c>
      <c r="G2704">
        <v>60</v>
      </c>
      <c r="H2704">
        <v>60</v>
      </c>
      <c r="I2704" s="43" t="s">
        <v>1168</v>
      </c>
      <c r="J2704" s="43" t="s">
        <v>1047</v>
      </c>
      <c r="K2704" s="43" t="s">
        <v>178</v>
      </c>
      <c r="L2704" s="43" t="str">
        <f>IF(AND(Home!$A$1&gt;=Leave[[#This Row],[Start Time]],Home!$A$1&lt;=Leave[[#This Row],[End Time]]),"Aplica","No Aplica")</f>
        <v>No Aplica</v>
      </c>
      <c r="M2704" s="43" t="str">
        <f>IF(AND(Home!$A$1&gt;=Leave[[#This Row],[Start Time]],Home!$A$1&lt;=Leave[[#This Row],[End Time]]),Home!$A$1,"No Aplica")</f>
        <v>No Aplica</v>
      </c>
      <c r="N2704" s="43" t="str">
        <f>Leave[[#This Row],[User Code (Owning User) (Usuario)]]&amp;Leave[[#This Row],[fecha activa]]</f>
        <v>MIE2024300817480No Aplica</v>
      </c>
    </row>
    <row r="2705" spans="1:14" x14ac:dyDescent="0.3">
      <c r="A2705" s="43" t="s">
        <v>465</v>
      </c>
      <c r="B2705" s="3">
        <v>45925</v>
      </c>
      <c r="C2705" s="3">
        <v>45925</v>
      </c>
      <c r="D2705" s="43" t="s">
        <v>1405</v>
      </c>
      <c r="E2705" s="43" t="s">
        <v>698</v>
      </c>
      <c r="F2705" s="43" t="s">
        <v>699</v>
      </c>
      <c r="G2705">
        <v>60</v>
      </c>
      <c r="H2705">
        <v>60</v>
      </c>
      <c r="I2705" s="43" t="s">
        <v>1168</v>
      </c>
      <c r="J2705" s="43" t="s">
        <v>1047</v>
      </c>
      <c r="K2705" s="43" t="s">
        <v>178</v>
      </c>
      <c r="L2705" s="43" t="str">
        <f>IF(AND(Home!$A$1&gt;=Leave[[#This Row],[Start Time]],Home!$A$1&lt;=Leave[[#This Row],[End Time]]),"Aplica","No Aplica")</f>
        <v>No Aplica</v>
      </c>
      <c r="M2705" s="43" t="str">
        <f>IF(AND(Home!$A$1&gt;=Leave[[#This Row],[Start Time]],Home!$A$1&lt;=Leave[[#This Row],[End Time]]),Home!$A$1,"No Aplica")</f>
        <v>No Aplica</v>
      </c>
      <c r="N2705" s="43" t="str">
        <f>Leave[[#This Row],[User Code (Owning User) (Usuario)]]&amp;Leave[[#This Row],[fecha activa]]</f>
        <v>MIE2024300817480No Aplica</v>
      </c>
    </row>
    <row r="2706" spans="1:14" x14ac:dyDescent="0.3">
      <c r="A2706" s="43" t="s">
        <v>465</v>
      </c>
      <c r="B2706" s="3">
        <v>45924</v>
      </c>
      <c r="C2706" s="3">
        <v>45924</v>
      </c>
      <c r="D2706" s="43" t="s">
        <v>1405</v>
      </c>
      <c r="E2706" s="43" t="s">
        <v>698</v>
      </c>
      <c r="F2706" s="43" t="s">
        <v>699</v>
      </c>
      <c r="G2706">
        <v>60</v>
      </c>
      <c r="H2706">
        <v>60</v>
      </c>
      <c r="I2706" s="43" t="s">
        <v>1168</v>
      </c>
      <c r="J2706" s="43" t="s">
        <v>1047</v>
      </c>
      <c r="K2706" s="43" t="s">
        <v>178</v>
      </c>
      <c r="L2706" s="43" t="str">
        <f>IF(AND(Home!$A$1&gt;=Leave[[#This Row],[Start Time]],Home!$A$1&lt;=Leave[[#This Row],[End Time]]),"Aplica","No Aplica")</f>
        <v>No Aplica</v>
      </c>
      <c r="M2706" s="43" t="str">
        <f>IF(AND(Home!$A$1&gt;=Leave[[#This Row],[Start Time]],Home!$A$1&lt;=Leave[[#This Row],[End Time]]),Home!$A$1,"No Aplica")</f>
        <v>No Aplica</v>
      </c>
      <c r="N2706" s="43" t="str">
        <f>Leave[[#This Row],[User Code (Owning User) (Usuario)]]&amp;Leave[[#This Row],[fecha activa]]</f>
        <v>MIE2024300817480No Aplica</v>
      </c>
    </row>
    <row r="2707" spans="1:14" x14ac:dyDescent="0.3">
      <c r="A2707" s="43" t="s">
        <v>465</v>
      </c>
      <c r="B2707" s="3">
        <v>45923</v>
      </c>
      <c r="C2707" s="3">
        <v>45923</v>
      </c>
      <c r="D2707" s="43" t="s">
        <v>1405</v>
      </c>
      <c r="E2707" s="43" t="s">
        <v>698</v>
      </c>
      <c r="F2707" s="43" t="s">
        <v>699</v>
      </c>
      <c r="G2707">
        <v>60</v>
      </c>
      <c r="H2707">
        <v>60</v>
      </c>
      <c r="I2707" s="43" t="s">
        <v>1168</v>
      </c>
      <c r="J2707" s="43" t="s">
        <v>1047</v>
      </c>
      <c r="K2707" s="43" t="s">
        <v>178</v>
      </c>
      <c r="L2707" s="43" t="str">
        <f>IF(AND(Home!$A$1&gt;=Leave[[#This Row],[Start Time]],Home!$A$1&lt;=Leave[[#This Row],[End Time]]),"Aplica","No Aplica")</f>
        <v>No Aplica</v>
      </c>
      <c r="M2707" s="43" t="str">
        <f>IF(AND(Home!$A$1&gt;=Leave[[#This Row],[Start Time]],Home!$A$1&lt;=Leave[[#This Row],[End Time]]),Home!$A$1,"No Aplica")</f>
        <v>No Aplica</v>
      </c>
      <c r="N2707" s="43" t="str">
        <f>Leave[[#This Row],[User Code (Owning User) (Usuario)]]&amp;Leave[[#This Row],[fecha activa]]</f>
        <v>MIE2024300817480No Aplica</v>
      </c>
    </row>
    <row r="2708" spans="1:14" x14ac:dyDescent="0.3">
      <c r="A2708" s="43" t="s">
        <v>465</v>
      </c>
      <c r="B2708" s="3">
        <v>45928</v>
      </c>
      <c r="C2708" s="3">
        <v>45928</v>
      </c>
      <c r="D2708" s="43" t="s">
        <v>1710</v>
      </c>
      <c r="E2708" s="43" t="s">
        <v>698</v>
      </c>
      <c r="F2708" s="43" t="s">
        <v>699</v>
      </c>
      <c r="G2708">
        <v>540</v>
      </c>
      <c r="H2708">
        <v>540</v>
      </c>
      <c r="I2708" s="43" t="s">
        <v>1168</v>
      </c>
      <c r="J2708" s="43" t="s">
        <v>1047</v>
      </c>
      <c r="K2708" s="43" t="s">
        <v>178</v>
      </c>
      <c r="L2708" s="43" t="str">
        <f>IF(AND(Home!$A$1&gt;=Leave[[#This Row],[Start Time]],Home!$A$1&lt;=Leave[[#This Row],[End Time]]),"Aplica","No Aplica")</f>
        <v>No Aplica</v>
      </c>
      <c r="M2708" s="43" t="str">
        <f>IF(AND(Home!$A$1&gt;=Leave[[#This Row],[Start Time]],Home!$A$1&lt;=Leave[[#This Row],[End Time]]),Home!$A$1,"No Aplica")</f>
        <v>No Aplica</v>
      </c>
      <c r="N2708" s="43" t="str">
        <f>Leave[[#This Row],[User Code (Owning User) (Usuario)]]&amp;Leave[[#This Row],[fecha activa]]</f>
        <v>MIE2024300817480No Aplica</v>
      </c>
    </row>
    <row r="2709" spans="1:14" x14ac:dyDescent="0.3">
      <c r="A2709" s="43" t="s">
        <v>465</v>
      </c>
      <c r="B2709" s="3">
        <v>45919</v>
      </c>
      <c r="C2709" s="3">
        <v>45919</v>
      </c>
      <c r="D2709" s="43" t="s">
        <v>1405</v>
      </c>
      <c r="E2709" s="43" t="s">
        <v>698</v>
      </c>
      <c r="F2709" s="43" t="s">
        <v>699</v>
      </c>
      <c r="G2709">
        <v>60</v>
      </c>
      <c r="H2709">
        <v>60</v>
      </c>
      <c r="I2709" s="43" t="s">
        <v>1168</v>
      </c>
      <c r="J2709" s="43" t="s">
        <v>1047</v>
      </c>
      <c r="K2709" s="43" t="s">
        <v>178</v>
      </c>
      <c r="L2709" s="43" t="str">
        <f>IF(AND(Home!$A$1&gt;=Leave[[#This Row],[Start Time]],Home!$A$1&lt;=Leave[[#This Row],[End Time]]),"Aplica","No Aplica")</f>
        <v>No Aplica</v>
      </c>
      <c r="M2709" s="43" t="str">
        <f>IF(AND(Home!$A$1&gt;=Leave[[#This Row],[Start Time]],Home!$A$1&lt;=Leave[[#This Row],[End Time]]),Home!$A$1,"No Aplica")</f>
        <v>No Aplica</v>
      </c>
      <c r="N2709" s="43" t="str">
        <f>Leave[[#This Row],[User Code (Owning User) (Usuario)]]&amp;Leave[[#This Row],[fecha activa]]</f>
        <v>MIE2024300817480No Aplica</v>
      </c>
    </row>
    <row r="2710" spans="1:14" x14ac:dyDescent="0.3">
      <c r="A2710" s="43" t="s">
        <v>465</v>
      </c>
      <c r="B2710" s="3">
        <v>45918</v>
      </c>
      <c r="C2710" s="3">
        <v>45918</v>
      </c>
      <c r="D2710" s="43" t="s">
        <v>1405</v>
      </c>
      <c r="E2710" s="43" t="s">
        <v>698</v>
      </c>
      <c r="F2710" s="43" t="s">
        <v>699</v>
      </c>
      <c r="G2710">
        <v>60</v>
      </c>
      <c r="H2710">
        <v>60</v>
      </c>
      <c r="I2710" s="43" t="s">
        <v>1168</v>
      </c>
      <c r="J2710" s="43" t="s">
        <v>1047</v>
      </c>
      <c r="K2710" s="43" t="s">
        <v>178</v>
      </c>
      <c r="L2710" s="43" t="str">
        <f>IF(AND(Home!$A$1&gt;=Leave[[#This Row],[Start Time]],Home!$A$1&lt;=Leave[[#This Row],[End Time]]),"Aplica","No Aplica")</f>
        <v>No Aplica</v>
      </c>
      <c r="M2710" s="43" t="str">
        <f>IF(AND(Home!$A$1&gt;=Leave[[#This Row],[Start Time]],Home!$A$1&lt;=Leave[[#This Row],[End Time]]),Home!$A$1,"No Aplica")</f>
        <v>No Aplica</v>
      </c>
      <c r="N2710" s="43" t="str">
        <f>Leave[[#This Row],[User Code (Owning User) (Usuario)]]&amp;Leave[[#This Row],[fecha activa]]</f>
        <v>MIE2024300817480No Aplica</v>
      </c>
    </row>
    <row r="2711" spans="1:14" x14ac:dyDescent="0.3">
      <c r="A2711" s="43" t="s">
        <v>465</v>
      </c>
      <c r="B2711" s="3">
        <v>45917</v>
      </c>
      <c r="C2711" s="3">
        <v>45917</v>
      </c>
      <c r="D2711" s="43" t="s">
        <v>1405</v>
      </c>
      <c r="E2711" s="43" t="s">
        <v>698</v>
      </c>
      <c r="F2711" s="43" t="s">
        <v>699</v>
      </c>
      <c r="G2711">
        <v>60</v>
      </c>
      <c r="H2711">
        <v>60</v>
      </c>
      <c r="I2711" s="43" t="s">
        <v>1168</v>
      </c>
      <c r="J2711" s="43" t="s">
        <v>1047</v>
      </c>
      <c r="K2711" s="43" t="s">
        <v>178</v>
      </c>
      <c r="L2711" s="43" t="str">
        <f>IF(AND(Home!$A$1&gt;=Leave[[#This Row],[Start Time]],Home!$A$1&lt;=Leave[[#This Row],[End Time]]),"Aplica","No Aplica")</f>
        <v>No Aplica</v>
      </c>
      <c r="M2711" s="43" t="str">
        <f>IF(AND(Home!$A$1&gt;=Leave[[#This Row],[Start Time]],Home!$A$1&lt;=Leave[[#This Row],[End Time]]),Home!$A$1,"No Aplica")</f>
        <v>No Aplica</v>
      </c>
      <c r="N2711" s="43" t="str">
        <f>Leave[[#This Row],[User Code (Owning User) (Usuario)]]&amp;Leave[[#This Row],[fecha activa]]</f>
        <v>MIE2024300817480No Aplica</v>
      </c>
    </row>
    <row r="2712" spans="1:14" x14ac:dyDescent="0.3">
      <c r="A2712" s="43" t="s">
        <v>465</v>
      </c>
      <c r="B2712" s="3">
        <v>45916</v>
      </c>
      <c r="C2712" s="3">
        <v>45916</v>
      </c>
      <c r="D2712" s="43" t="s">
        <v>1405</v>
      </c>
      <c r="E2712" s="43" t="s">
        <v>698</v>
      </c>
      <c r="F2712" s="43" t="s">
        <v>699</v>
      </c>
      <c r="G2712">
        <v>60</v>
      </c>
      <c r="H2712">
        <v>60</v>
      </c>
      <c r="I2712" s="43" t="s">
        <v>1168</v>
      </c>
      <c r="J2712" s="43" t="s">
        <v>1047</v>
      </c>
      <c r="K2712" s="43" t="s">
        <v>178</v>
      </c>
      <c r="L2712" s="43" t="str">
        <f>IF(AND(Home!$A$1&gt;=Leave[[#This Row],[Start Time]],Home!$A$1&lt;=Leave[[#This Row],[End Time]]),"Aplica","No Aplica")</f>
        <v>No Aplica</v>
      </c>
      <c r="M2712" s="43" t="str">
        <f>IF(AND(Home!$A$1&gt;=Leave[[#This Row],[Start Time]],Home!$A$1&lt;=Leave[[#This Row],[End Time]]),Home!$A$1,"No Aplica")</f>
        <v>No Aplica</v>
      </c>
      <c r="N2712" s="43" t="str">
        <f>Leave[[#This Row],[User Code (Owning User) (Usuario)]]&amp;Leave[[#This Row],[fecha activa]]</f>
        <v>MIE2024300817480No Aplica</v>
      </c>
    </row>
    <row r="2713" spans="1:14" x14ac:dyDescent="0.3">
      <c r="A2713" s="43" t="s">
        <v>465</v>
      </c>
      <c r="B2713" s="3">
        <v>45921</v>
      </c>
      <c r="C2713" s="3">
        <v>45921</v>
      </c>
      <c r="D2713" s="43" t="s">
        <v>1710</v>
      </c>
      <c r="E2713" s="43" t="s">
        <v>698</v>
      </c>
      <c r="F2713" s="43" t="s">
        <v>699</v>
      </c>
      <c r="G2713">
        <v>540</v>
      </c>
      <c r="H2713">
        <v>540</v>
      </c>
      <c r="I2713" s="43" t="s">
        <v>1168</v>
      </c>
      <c r="J2713" s="43" t="s">
        <v>1047</v>
      </c>
      <c r="K2713" s="43" t="s">
        <v>178</v>
      </c>
      <c r="L2713" s="43" t="str">
        <f>IF(AND(Home!$A$1&gt;=Leave[[#This Row],[Start Time]],Home!$A$1&lt;=Leave[[#This Row],[End Time]]),"Aplica","No Aplica")</f>
        <v>No Aplica</v>
      </c>
      <c r="M2713" s="43" t="str">
        <f>IF(AND(Home!$A$1&gt;=Leave[[#This Row],[Start Time]],Home!$A$1&lt;=Leave[[#This Row],[End Time]]),Home!$A$1,"No Aplica")</f>
        <v>No Aplica</v>
      </c>
      <c r="N2713" s="43" t="str">
        <f>Leave[[#This Row],[User Code (Owning User) (Usuario)]]&amp;Leave[[#This Row],[fecha activa]]</f>
        <v>MIE2024300817480No Aplica</v>
      </c>
    </row>
    <row r="2714" spans="1:14" x14ac:dyDescent="0.3">
      <c r="A2714" s="43" t="s">
        <v>465</v>
      </c>
      <c r="B2714" s="3">
        <v>45912</v>
      </c>
      <c r="C2714" s="3">
        <v>45912</v>
      </c>
      <c r="D2714" s="43" t="s">
        <v>1405</v>
      </c>
      <c r="E2714" s="43" t="s">
        <v>698</v>
      </c>
      <c r="F2714" s="43" t="s">
        <v>699</v>
      </c>
      <c r="G2714">
        <v>60</v>
      </c>
      <c r="H2714">
        <v>60</v>
      </c>
      <c r="I2714" s="43" t="s">
        <v>1168</v>
      </c>
      <c r="J2714" s="43" t="s">
        <v>1047</v>
      </c>
      <c r="K2714" s="43" t="s">
        <v>178</v>
      </c>
      <c r="L2714" s="43" t="str">
        <f>IF(AND(Home!$A$1&gt;=Leave[[#This Row],[Start Time]],Home!$A$1&lt;=Leave[[#This Row],[End Time]]),"Aplica","No Aplica")</f>
        <v>No Aplica</v>
      </c>
      <c r="M2714" s="43" t="str">
        <f>IF(AND(Home!$A$1&gt;=Leave[[#This Row],[Start Time]],Home!$A$1&lt;=Leave[[#This Row],[End Time]]),Home!$A$1,"No Aplica")</f>
        <v>No Aplica</v>
      </c>
      <c r="N2714" s="43" t="str">
        <f>Leave[[#This Row],[User Code (Owning User) (Usuario)]]&amp;Leave[[#This Row],[fecha activa]]</f>
        <v>MIE2024300817480No Aplica</v>
      </c>
    </row>
    <row r="2715" spans="1:14" x14ac:dyDescent="0.3">
      <c r="A2715" s="43" t="s">
        <v>465</v>
      </c>
      <c r="B2715" s="3">
        <v>45911</v>
      </c>
      <c r="C2715" s="3">
        <v>45911</v>
      </c>
      <c r="D2715" s="43" t="s">
        <v>1405</v>
      </c>
      <c r="E2715" s="43" t="s">
        <v>698</v>
      </c>
      <c r="F2715" s="43" t="s">
        <v>699</v>
      </c>
      <c r="G2715">
        <v>60</v>
      </c>
      <c r="H2715">
        <v>60</v>
      </c>
      <c r="I2715" s="43" t="s">
        <v>1168</v>
      </c>
      <c r="J2715" s="43" t="s">
        <v>1047</v>
      </c>
      <c r="K2715" s="43" t="s">
        <v>178</v>
      </c>
      <c r="L2715" s="43" t="str">
        <f>IF(AND(Home!$A$1&gt;=Leave[[#This Row],[Start Time]],Home!$A$1&lt;=Leave[[#This Row],[End Time]]),"Aplica","No Aplica")</f>
        <v>No Aplica</v>
      </c>
      <c r="M2715" s="43" t="str">
        <f>IF(AND(Home!$A$1&gt;=Leave[[#This Row],[Start Time]],Home!$A$1&lt;=Leave[[#This Row],[End Time]]),Home!$A$1,"No Aplica")</f>
        <v>No Aplica</v>
      </c>
      <c r="N2715" s="43" t="str">
        <f>Leave[[#This Row],[User Code (Owning User) (Usuario)]]&amp;Leave[[#This Row],[fecha activa]]</f>
        <v>MIE2024300817480No Aplica</v>
      </c>
    </row>
    <row r="2716" spans="1:14" x14ac:dyDescent="0.3">
      <c r="A2716" s="43" t="s">
        <v>465</v>
      </c>
      <c r="B2716" s="3">
        <v>45910</v>
      </c>
      <c r="C2716" s="3">
        <v>45910</v>
      </c>
      <c r="D2716" s="43" t="s">
        <v>1405</v>
      </c>
      <c r="E2716" s="43" t="s">
        <v>698</v>
      </c>
      <c r="F2716" s="43" t="s">
        <v>699</v>
      </c>
      <c r="G2716">
        <v>60</v>
      </c>
      <c r="H2716">
        <v>60</v>
      </c>
      <c r="I2716" s="43" t="s">
        <v>1168</v>
      </c>
      <c r="J2716" s="43" t="s">
        <v>1047</v>
      </c>
      <c r="K2716" s="43" t="s">
        <v>178</v>
      </c>
      <c r="L2716" s="43" t="str">
        <f>IF(AND(Home!$A$1&gt;=Leave[[#This Row],[Start Time]],Home!$A$1&lt;=Leave[[#This Row],[End Time]]),"Aplica","No Aplica")</f>
        <v>No Aplica</v>
      </c>
      <c r="M2716" s="43" t="str">
        <f>IF(AND(Home!$A$1&gt;=Leave[[#This Row],[Start Time]],Home!$A$1&lt;=Leave[[#This Row],[End Time]]),Home!$A$1,"No Aplica")</f>
        <v>No Aplica</v>
      </c>
      <c r="N2716" s="43" t="str">
        <f>Leave[[#This Row],[User Code (Owning User) (Usuario)]]&amp;Leave[[#This Row],[fecha activa]]</f>
        <v>MIE2024300817480No Aplica</v>
      </c>
    </row>
    <row r="2717" spans="1:14" x14ac:dyDescent="0.3">
      <c r="A2717" s="43" t="s">
        <v>465</v>
      </c>
      <c r="B2717" s="3">
        <v>45909</v>
      </c>
      <c r="C2717" s="3">
        <v>45909</v>
      </c>
      <c r="D2717" s="43" t="s">
        <v>1405</v>
      </c>
      <c r="E2717" s="43" t="s">
        <v>698</v>
      </c>
      <c r="F2717" s="43" t="s">
        <v>699</v>
      </c>
      <c r="G2717">
        <v>60</v>
      </c>
      <c r="H2717">
        <v>60</v>
      </c>
      <c r="I2717" s="43" t="s">
        <v>1168</v>
      </c>
      <c r="J2717" s="43" t="s">
        <v>1047</v>
      </c>
      <c r="K2717" s="43" t="s">
        <v>178</v>
      </c>
      <c r="L2717" s="43" t="str">
        <f>IF(AND(Home!$A$1&gt;=Leave[[#This Row],[Start Time]],Home!$A$1&lt;=Leave[[#This Row],[End Time]]),"Aplica","No Aplica")</f>
        <v>No Aplica</v>
      </c>
      <c r="M2717" s="43" t="str">
        <f>IF(AND(Home!$A$1&gt;=Leave[[#This Row],[Start Time]],Home!$A$1&lt;=Leave[[#This Row],[End Time]]),Home!$A$1,"No Aplica")</f>
        <v>No Aplica</v>
      </c>
      <c r="N2717" s="43" t="str">
        <f>Leave[[#This Row],[User Code (Owning User) (Usuario)]]&amp;Leave[[#This Row],[fecha activa]]</f>
        <v>MIE2024300817480No Aplica</v>
      </c>
    </row>
    <row r="2718" spans="1:14" x14ac:dyDescent="0.3">
      <c r="A2718" s="43" t="s">
        <v>465</v>
      </c>
      <c r="B2718" s="3">
        <v>45914</v>
      </c>
      <c r="C2718" s="3">
        <v>45914</v>
      </c>
      <c r="D2718" s="43" t="s">
        <v>1710</v>
      </c>
      <c r="E2718" s="43" t="s">
        <v>698</v>
      </c>
      <c r="F2718" s="43" t="s">
        <v>699</v>
      </c>
      <c r="G2718">
        <v>540</v>
      </c>
      <c r="H2718">
        <v>540</v>
      </c>
      <c r="I2718" s="43" t="s">
        <v>1168</v>
      </c>
      <c r="J2718" s="43" t="s">
        <v>1047</v>
      </c>
      <c r="K2718" s="43" t="s">
        <v>178</v>
      </c>
      <c r="L2718" s="43" t="str">
        <f>IF(AND(Home!$A$1&gt;=Leave[[#This Row],[Start Time]],Home!$A$1&lt;=Leave[[#This Row],[End Time]]),"Aplica","No Aplica")</f>
        <v>No Aplica</v>
      </c>
      <c r="M2718" s="43" t="str">
        <f>IF(AND(Home!$A$1&gt;=Leave[[#This Row],[Start Time]],Home!$A$1&lt;=Leave[[#This Row],[End Time]]),Home!$A$1,"No Aplica")</f>
        <v>No Aplica</v>
      </c>
      <c r="N2718" s="43" t="str">
        <f>Leave[[#This Row],[User Code (Owning User) (Usuario)]]&amp;Leave[[#This Row],[fecha activa]]</f>
        <v>MIE2024300817480No Aplica</v>
      </c>
    </row>
    <row r="2719" spans="1:14" x14ac:dyDescent="0.3">
      <c r="A2719" s="43" t="s">
        <v>465</v>
      </c>
      <c r="B2719" s="3">
        <v>45905</v>
      </c>
      <c r="C2719" s="3">
        <v>45905</v>
      </c>
      <c r="D2719" s="43" t="s">
        <v>1405</v>
      </c>
      <c r="E2719" s="43" t="s">
        <v>698</v>
      </c>
      <c r="F2719" s="43" t="s">
        <v>699</v>
      </c>
      <c r="G2719">
        <v>60</v>
      </c>
      <c r="H2719">
        <v>60</v>
      </c>
      <c r="I2719" s="43" t="s">
        <v>1168</v>
      </c>
      <c r="J2719" s="43" t="s">
        <v>1047</v>
      </c>
      <c r="K2719" s="43" t="s">
        <v>178</v>
      </c>
      <c r="L2719" s="43" t="str">
        <f>IF(AND(Home!$A$1&gt;=Leave[[#This Row],[Start Time]],Home!$A$1&lt;=Leave[[#This Row],[End Time]]),"Aplica","No Aplica")</f>
        <v>No Aplica</v>
      </c>
      <c r="M2719" s="43" t="str">
        <f>IF(AND(Home!$A$1&gt;=Leave[[#This Row],[Start Time]],Home!$A$1&lt;=Leave[[#This Row],[End Time]]),Home!$A$1,"No Aplica")</f>
        <v>No Aplica</v>
      </c>
      <c r="N2719" s="43" t="str">
        <f>Leave[[#This Row],[User Code (Owning User) (Usuario)]]&amp;Leave[[#This Row],[fecha activa]]</f>
        <v>MIE2024300817480No Aplica</v>
      </c>
    </row>
    <row r="2720" spans="1:14" x14ac:dyDescent="0.3">
      <c r="A2720" s="43" t="s">
        <v>465</v>
      </c>
      <c r="B2720" s="3">
        <v>45904</v>
      </c>
      <c r="C2720" s="3">
        <v>45904</v>
      </c>
      <c r="D2720" s="43" t="s">
        <v>1405</v>
      </c>
      <c r="E2720" s="43" t="s">
        <v>698</v>
      </c>
      <c r="F2720" s="43" t="s">
        <v>699</v>
      </c>
      <c r="G2720">
        <v>60</v>
      </c>
      <c r="H2720">
        <v>60</v>
      </c>
      <c r="I2720" s="43" t="s">
        <v>1168</v>
      </c>
      <c r="J2720" s="43" t="s">
        <v>1047</v>
      </c>
      <c r="K2720" s="43" t="s">
        <v>178</v>
      </c>
      <c r="L2720" s="43" t="str">
        <f>IF(AND(Home!$A$1&gt;=Leave[[#This Row],[Start Time]],Home!$A$1&lt;=Leave[[#This Row],[End Time]]),"Aplica","No Aplica")</f>
        <v>No Aplica</v>
      </c>
      <c r="M2720" s="43" t="str">
        <f>IF(AND(Home!$A$1&gt;=Leave[[#This Row],[Start Time]],Home!$A$1&lt;=Leave[[#This Row],[End Time]]),Home!$A$1,"No Aplica")</f>
        <v>No Aplica</v>
      </c>
      <c r="N2720" s="43" t="str">
        <f>Leave[[#This Row],[User Code (Owning User) (Usuario)]]&amp;Leave[[#This Row],[fecha activa]]</f>
        <v>MIE2024300817480No Aplica</v>
      </c>
    </row>
    <row r="2721" spans="1:14" x14ac:dyDescent="0.3">
      <c r="A2721" s="43" t="s">
        <v>465</v>
      </c>
      <c r="B2721" s="3">
        <v>45903</v>
      </c>
      <c r="C2721" s="3">
        <v>45903</v>
      </c>
      <c r="D2721" s="43" t="s">
        <v>1405</v>
      </c>
      <c r="E2721" s="43" t="s">
        <v>698</v>
      </c>
      <c r="F2721" s="43" t="s">
        <v>699</v>
      </c>
      <c r="G2721">
        <v>60</v>
      </c>
      <c r="H2721">
        <v>60</v>
      </c>
      <c r="I2721" s="43" t="s">
        <v>1168</v>
      </c>
      <c r="J2721" s="43" t="s">
        <v>1047</v>
      </c>
      <c r="K2721" s="43" t="s">
        <v>178</v>
      </c>
      <c r="L2721" s="43" t="str">
        <f>IF(AND(Home!$A$1&gt;=Leave[[#This Row],[Start Time]],Home!$A$1&lt;=Leave[[#This Row],[End Time]]),"Aplica","No Aplica")</f>
        <v>No Aplica</v>
      </c>
      <c r="M2721" s="43" t="str">
        <f>IF(AND(Home!$A$1&gt;=Leave[[#This Row],[Start Time]],Home!$A$1&lt;=Leave[[#This Row],[End Time]]),Home!$A$1,"No Aplica")</f>
        <v>No Aplica</v>
      </c>
      <c r="N2721" s="43" t="str">
        <f>Leave[[#This Row],[User Code (Owning User) (Usuario)]]&amp;Leave[[#This Row],[fecha activa]]</f>
        <v>MIE2024300817480No Aplica</v>
      </c>
    </row>
    <row r="2722" spans="1:14" x14ac:dyDescent="0.3">
      <c r="A2722" s="43" t="s">
        <v>465</v>
      </c>
      <c r="B2722" s="3">
        <v>45902</v>
      </c>
      <c r="C2722" s="3">
        <v>45902</v>
      </c>
      <c r="D2722" s="43" t="s">
        <v>1405</v>
      </c>
      <c r="E2722" s="43" t="s">
        <v>698</v>
      </c>
      <c r="F2722" s="43" t="s">
        <v>699</v>
      </c>
      <c r="G2722">
        <v>60</v>
      </c>
      <c r="H2722">
        <v>60</v>
      </c>
      <c r="I2722" s="43" t="s">
        <v>1168</v>
      </c>
      <c r="J2722" s="43" t="s">
        <v>1047</v>
      </c>
      <c r="K2722" s="43" t="s">
        <v>178</v>
      </c>
      <c r="L2722" s="43" t="str">
        <f>IF(AND(Home!$A$1&gt;=Leave[[#This Row],[Start Time]],Home!$A$1&lt;=Leave[[#This Row],[End Time]]),"Aplica","No Aplica")</f>
        <v>No Aplica</v>
      </c>
      <c r="M2722" s="43" t="str">
        <f>IF(AND(Home!$A$1&gt;=Leave[[#This Row],[Start Time]],Home!$A$1&lt;=Leave[[#This Row],[End Time]]),Home!$A$1,"No Aplica")</f>
        <v>No Aplica</v>
      </c>
      <c r="N2722" s="43" t="str">
        <f>Leave[[#This Row],[User Code (Owning User) (Usuario)]]&amp;Leave[[#This Row],[fecha activa]]</f>
        <v>MIE2024300817480No Aplica</v>
      </c>
    </row>
    <row r="2723" spans="1:14" x14ac:dyDescent="0.3">
      <c r="A2723" s="43" t="s">
        <v>465</v>
      </c>
      <c r="B2723" s="3">
        <v>45907</v>
      </c>
      <c r="C2723" s="3">
        <v>45907</v>
      </c>
      <c r="D2723" s="43" t="s">
        <v>1710</v>
      </c>
      <c r="E2723" s="43" t="s">
        <v>698</v>
      </c>
      <c r="F2723" s="43" t="s">
        <v>699</v>
      </c>
      <c r="G2723">
        <v>540</v>
      </c>
      <c r="H2723">
        <v>540</v>
      </c>
      <c r="I2723" s="43" t="s">
        <v>1168</v>
      </c>
      <c r="J2723" s="43" t="s">
        <v>1047</v>
      </c>
      <c r="K2723" s="43" t="s">
        <v>178</v>
      </c>
      <c r="L2723" s="43" t="str">
        <f>IF(AND(Home!$A$1&gt;=Leave[[#This Row],[Start Time]],Home!$A$1&lt;=Leave[[#This Row],[End Time]]),"Aplica","No Aplica")</f>
        <v>No Aplica</v>
      </c>
      <c r="M2723" s="43" t="str">
        <f>IF(AND(Home!$A$1&gt;=Leave[[#This Row],[Start Time]],Home!$A$1&lt;=Leave[[#This Row],[End Time]]),Home!$A$1,"No Aplica")</f>
        <v>No Aplica</v>
      </c>
      <c r="N2723" s="43" t="str">
        <f>Leave[[#This Row],[User Code (Owning User) (Usuario)]]&amp;Leave[[#This Row],[fecha activa]]</f>
        <v>MIE2024300817480No Aplica</v>
      </c>
    </row>
    <row r="2724" spans="1:14" x14ac:dyDescent="0.3">
      <c r="A2724" s="43" t="s">
        <v>465</v>
      </c>
      <c r="B2724" s="3">
        <v>45922</v>
      </c>
      <c r="C2724" s="3">
        <v>45922</v>
      </c>
      <c r="D2724" s="43" t="s">
        <v>3834</v>
      </c>
      <c r="E2724" s="43" t="s">
        <v>898</v>
      </c>
      <c r="F2724" s="43" t="s">
        <v>899</v>
      </c>
      <c r="G2724">
        <v>30</v>
      </c>
      <c r="H2724">
        <v>30</v>
      </c>
      <c r="I2724" s="43" t="s">
        <v>1038</v>
      </c>
      <c r="J2724" s="43" t="s">
        <v>1128</v>
      </c>
      <c r="K2724" s="43" t="s">
        <v>178</v>
      </c>
      <c r="L2724" s="43" t="str">
        <f>IF(AND(Home!$A$1&gt;=Leave[[#This Row],[Start Time]],Home!$A$1&lt;=Leave[[#This Row],[End Time]]),"Aplica","No Aplica")</f>
        <v>Aplica</v>
      </c>
      <c r="M2724" s="43">
        <f>IF(AND(Home!$A$1&gt;=Leave[[#This Row],[Start Time]],Home!$A$1&lt;=Leave[[#This Row],[End Time]]),Home!$A$1,"No Aplica")</f>
        <v>45922</v>
      </c>
      <c r="N2724" s="43" t="str">
        <f>Leave[[#This Row],[User Code (Owning User) (Usuario)]]&amp;Leave[[#This Row],[fecha activa]]</f>
        <v>MIE202412121990345922</v>
      </c>
    </row>
    <row r="2725" spans="1:14" x14ac:dyDescent="0.3">
      <c r="A2725" s="43" t="s">
        <v>465</v>
      </c>
      <c r="B2725" s="3">
        <v>45919</v>
      </c>
      <c r="C2725" s="3">
        <v>45919</v>
      </c>
      <c r="D2725" s="43" t="s">
        <v>3789</v>
      </c>
      <c r="E2725" s="43" t="s">
        <v>898</v>
      </c>
      <c r="F2725" s="43" t="s">
        <v>899</v>
      </c>
      <c r="G2725">
        <v>60</v>
      </c>
      <c r="H2725">
        <v>60</v>
      </c>
      <c r="I2725" s="43" t="s">
        <v>1038</v>
      </c>
      <c r="J2725" s="43" t="s">
        <v>1128</v>
      </c>
      <c r="K2725" s="43" t="s">
        <v>178</v>
      </c>
      <c r="L2725" s="43" t="str">
        <f>IF(AND(Home!$A$1&gt;=Leave[[#This Row],[Start Time]],Home!$A$1&lt;=Leave[[#This Row],[End Time]]),"Aplica","No Aplica")</f>
        <v>No Aplica</v>
      </c>
      <c r="M2725" s="43" t="str">
        <f>IF(AND(Home!$A$1&gt;=Leave[[#This Row],[Start Time]],Home!$A$1&lt;=Leave[[#This Row],[End Time]]),Home!$A$1,"No Aplica")</f>
        <v>No Aplica</v>
      </c>
      <c r="N2725" s="43" t="str">
        <f>Leave[[#This Row],[User Code (Owning User) (Usuario)]]&amp;Leave[[#This Row],[fecha activa]]</f>
        <v>MIE2024121219903No Aplica</v>
      </c>
    </row>
    <row r="2726" spans="1:14" x14ac:dyDescent="0.3">
      <c r="A2726" s="43" t="s">
        <v>465</v>
      </c>
      <c r="B2726" s="3">
        <v>45917</v>
      </c>
      <c r="C2726" s="3">
        <v>45917</v>
      </c>
      <c r="D2726" s="43" t="s">
        <v>3439</v>
      </c>
      <c r="E2726" s="43" t="s">
        <v>898</v>
      </c>
      <c r="F2726" s="43" t="s">
        <v>899</v>
      </c>
      <c r="G2726">
        <v>60</v>
      </c>
      <c r="H2726">
        <v>60</v>
      </c>
      <c r="I2726" s="43" t="s">
        <v>1038</v>
      </c>
      <c r="J2726" s="43" t="s">
        <v>1128</v>
      </c>
      <c r="K2726" s="43" t="s">
        <v>178</v>
      </c>
      <c r="L2726" s="43" t="str">
        <f>IF(AND(Home!$A$1&gt;=Leave[[#This Row],[Start Time]],Home!$A$1&lt;=Leave[[#This Row],[End Time]]),"Aplica","No Aplica")</f>
        <v>No Aplica</v>
      </c>
      <c r="M2726" s="43" t="str">
        <f>IF(AND(Home!$A$1&gt;=Leave[[#This Row],[Start Time]],Home!$A$1&lt;=Leave[[#This Row],[End Time]]),Home!$A$1,"No Aplica")</f>
        <v>No Aplica</v>
      </c>
      <c r="N2726" s="43" t="str">
        <f>Leave[[#This Row],[User Code (Owning User) (Usuario)]]&amp;Leave[[#This Row],[fecha activa]]</f>
        <v>MIE2024121219903No Aplica</v>
      </c>
    </row>
    <row r="2727" spans="1:14" x14ac:dyDescent="0.3">
      <c r="A2727" s="43" t="s">
        <v>465</v>
      </c>
      <c r="B2727" s="3">
        <v>45927</v>
      </c>
      <c r="C2727" s="3">
        <v>45927</v>
      </c>
      <c r="D2727" s="43" t="s">
        <v>3591</v>
      </c>
      <c r="E2727" s="43" t="s">
        <v>898</v>
      </c>
      <c r="F2727" s="43" t="s">
        <v>899</v>
      </c>
      <c r="G2727">
        <v>120</v>
      </c>
      <c r="H2727">
        <v>120</v>
      </c>
      <c r="I2727" s="43" t="s">
        <v>1038</v>
      </c>
      <c r="J2727" s="43" t="s">
        <v>1128</v>
      </c>
      <c r="K2727" s="43" t="s">
        <v>178</v>
      </c>
      <c r="L2727" s="43" t="str">
        <f>IF(AND(Home!$A$1&gt;=Leave[[#This Row],[Start Time]],Home!$A$1&lt;=Leave[[#This Row],[End Time]]),"Aplica","No Aplica")</f>
        <v>No Aplica</v>
      </c>
      <c r="M2727" s="43" t="str">
        <f>IF(AND(Home!$A$1&gt;=Leave[[#This Row],[Start Time]],Home!$A$1&lt;=Leave[[#This Row],[End Time]]),Home!$A$1,"No Aplica")</f>
        <v>No Aplica</v>
      </c>
      <c r="N2727" s="43" t="str">
        <f>Leave[[#This Row],[User Code (Owning User) (Usuario)]]&amp;Leave[[#This Row],[fecha activa]]</f>
        <v>MIE2024121219903No Aplica</v>
      </c>
    </row>
    <row r="2728" spans="1:14" x14ac:dyDescent="0.3">
      <c r="A2728" s="43" t="s">
        <v>465</v>
      </c>
      <c r="B2728" s="3">
        <v>45928</v>
      </c>
      <c r="C2728" s="3">
        <v>45928</v>
      </c>
      <c r="D2728" s="43" t="s">
        <v>1993</v>
      </c>
      <c r="E2728" s="43" t="s">
        <v>898</v>
      </c>
      <c r="F2728" s="43" t="s">
        <v>899</v>
      </c>
      <c r="G2728">
        <v>540</v>
      </c>
      <c r="H2728">
        <v>540</v>
      </c>
      <c r="I2728" s="43" t="s">
        <v>1038</v>
      </c>
      <c r="J2728" s="43" t="s">
        <v>1128</v>
      </c>
      <c r="K2728" s="43" t="s">
        <v>178</v>
      </c>
      <c r="L2728" s="43" t="str">
        <f>IF(AND(Home!$A$1&gt;=Leave[[#This Row],[Start Time]],Home!$A$1&lt;=Leave[[#This Row],[End Time]]),"Aplica","No Aplica")</f>
        <v>No Aplica</v>
      </c>
      <c r="M2728" s="43" t="str">
        <f>IF(AND(Home!$A$1&gt;=Leave[[#This Row],[Start Time]],Home!$A$1&lt;=Leave[[#This Row],[End Time]]),Home!$A$1,"No Aplica")</f>
        <v>No Aplica</v>
      </c>
      <c r="N2728" s="43" t="str">
        <f>Leave[[#This Row],[User Code (Owning User) (Usuario)]]&amp;Leave[[#This Row],[fecha activa]]</f>
        <v>MIE2024121219903No Aplica</v>
      </c>
    </row>
    <row r="2729" spans="1:14" x14ac:dyDescent="0.3">
      <c r="A2729" s="43" t="s">
        <v>465</v>
      </c>
      <c r="B2729" s="3">
        <v>45912</v>
      </c>
      <c r="C2729" s="3">
        <v>45912</v>
      </c>
      <c r="D2729" s="43" t="s">
        <v>3439</v>
      </c>
      <c r="E2729" s="43" t="s">
        <v>898</v>
      </c>
      <c r="F2729" s="43" t="s">
        <v>899</v>
      </c>
      <c r="G2729">
        <v>60</v>
      </c>
      <c r="H2729">
        <v>60</v>
      </c>
      <c r="I2729" s="43" t="s">
        <v>1038</v>
      </c>
      <c r="J2729" s="43" t="s">
        <v>1128</v>
      </c>
      <c r="K2729" s="43" t="s">
        <v>178</v>
      </c>
      <c r="L2729" s="43" t="str">
        <f>IF(AND(Home!$A$1&gt;=Leave[[#This Row],[Start Time]],Home!$A$1&lt;=Leave[[#This Row],[End Time]]),"Aplica","No Aplica")</f>
        <v>No Aplica</v>
      </c>
      <c r="M2729" s="43" t="str">
        <f>IF(AND(Home!$A$1&gt;=Leave[[#This Row],[Start Time]],Home!$A$1&lt;=Leave[[#This Row],[End Time]]),Home!$A$1,"No Aplica")</f>
        <v>No Aplica</v>
      </c>
      <c r="N2729" s="43" t="str">
        <f>Leave[[#This Row],[User Code (Owning User) (Usuario)]]&amp;Leave[[#This Row],[fecha activa]]</f>
        <v>MIE2024121219903No Aplica</v>
      </c>
    </row>
    <row r="2730" spans="1:14" x14ac:dyDescent="0.3">
      <c r="A2730" s="43" t="s">
        <v>465</v>
      </c>
      <c r="B2730" s="3">
        <v>45910</v>
      </c>
      <c r="C2730" s="3">
        <v>45910</v>
      </c>
      <c r="D2730" s="43" t="s">
        <v>2057</v>
      </c>
      <c r="E2730" s="43" t="s">
        <v>898</v>
      </c>
      <c r="F2730" s="43" t="s">
        <v>899</v>
      </c>
      <c r="G2730">
        <v>60</v>
      </c>
      <c r="H2730">
        <v>60</v>
      </c>
      <c r="I2730" s="43" t="s">
        <v>1038</v>
      </c>
      <c r="J2730" s="43" t="s">
        <v>1128</v>
      </c>
      <c r="K2730" s="43" t="s">
        <v>178</v>
      </c>
      <c r="L2730" s="43" t="str">
        <f>IF(AND(Home!$A$1&gt;=Leave[[#This Row],[Start Time]],Home!$A$1&lt;=Leave[[#This Row],[End Time]]),"Aplica","No Aplica")</f>
        <v>No Aplica</v>
      </c>
      <c r="M2730" s="43" t="str">
        <f>IF(AND(Home!$A$1&gt;=Leave[[#This Row],[Start Time]],Home!$A$1&lt;=Leave[[#This Row],[End Time]]),Home!$A$1,"No Aplica")</f>
        <v>No Aplica</v>
      </c>
      <c r="N2730" s="43" t="str">
        <f>Leave[[#This Row],[User Code (Owning User) (Usuario)]]&amp;Leave[[#This Row],[fecha activa]]</f>
        <v>MIE2024121219903No Aplica</v>
      </c>
    </row>
    <row r="2731" spans="1:14" x14ac:dyDescent="0.3">
      <c r="A2731" s="43" t="s">
        <v>465</v>
      </c>
      <c r="B2731" s="3">
        <v>45920</v>
      </c>
      <c r="C2731" s="3">
        <v>45920</v>
      </c>
      <c r="D2731" s="43" t="s">
        <v>3247</v>
      </c>
      <c r="E2731" s="43" t="s">
        <v>898</v>
      </c>
      <c r="F2731" s="43" t="s">
        <v>899</v>
      </c>
      <c r="G2731">
        <v>120</v>
      </c>
      <c r="H2731">
        <v>120</v>
      </c>
      <c r="I2731" s="43" t="s">
        <v>1038</v>
      </c>
      <c r="J2731" s="43" t="s">
        <v>1128</v>
      </c>
      <c r="K2731" s="43" t="s">
        <v>178</v>
      </c>
      <c r="L2731" s="43" t="str">
        <f>IF(AND(Home!$A$1&gt;=Leave[[#This Row],[Start Time]],Home!$A$1&lt;=Leave[[#This Row],[End Time]]),"Aplica","No Aplica")</f>
        <v>No Aplica</v>
      </c>
      <c r="M2731" s="43" t="str">
        <f>IF(AND(Home!$A$1&gt;=Leave[[#This Row],[Start Time]],Home!$A$1&lt;=Leave[[#This Row],[End Time]]),Home!$A$1,"No Aplica")</f>
        <v>No Aplica</v>
      </c>
      <c r="N2731" s="43" t="str">
        <f>Leave[[#This Row],[User Code (Owning User) (Usuario)]]&amp;Leave[[#This Row],[fecha activa]]</f>
        <v>MIE2024121219903No Aplica</v>
      </c>
    </row>
    <row r="2732" spans="1:14" x14ac:dyDescent="0.3">
      <c r="A2732" s="43" t="s">
        <v>465</v>
      </c>
      <c r="B2732" s="3">
        <v>45921</v>
      </c>
      <c r="C2732" s="3">
        <v>45921</v>
      </c>
      <c r="D2732" s="43" t="s">
        <v>1996</v>
      </c>
      <c r="E2732" s="43" t="s">
        <v>898</v>
      </c>
      <c r="F2732" s="43" t="s">
        <v>899</v>
      </c>
      <c r="G2732">
        <v>540</v>
      </c>
      <c r="H2732">
        <v>540</v>
      </c>
      <c r="I2732" s="43" t="s">
        <v>1038</v>
      </c>
      <c r="J2732" s="43" t="s">
        <v>1128</v>
      </c>
      <c r="K2732" s="43" t="s">
        <v>178</v>
      </c>
      <c r="L2732" s="43" t="str">
        <f>IF(AND(Home!$A$1&gt;=Leave[[#This Row],[Start Time]],Home!$A$1&lt;=Leave[[#This Row],[End Time]]),"Aplica","No Aplica")</f>
        <v>No Aplica</v>
      </c>
      <c r="M2732" s="43" t="str">
        <f>IF(AND(Home!$A$1&gt;=Leave[[#This Row],[Start Time]],Home!$A$1&lt;=Leave[[#This Row],[End Time]]),Home!$A$1,"No Aplica")</f>
        <v>No Aplica</v>
      </c>
      <c r="N2732" s="43" t="str">
        <f>Leave[[#This Row],[User Code (Owning User) (Usuario)]]&amp;Leave[[#This Row],[fecha activa]]</f>
        <v>MIE2024121219903No Aplica</v>
      </c>
    </row>
    <row r="2733" spans="1:14" x14ac:dyDescent="0.3">
      <c r="A2733" s="43" t="s">
        <v>465</v>
      </c>
      <c r="B2733" s="3">
        <v>45908</v>
      </c>
      <c r="C2733" s="3">
        <v>45908</v>
      </c>
      <c r="D2733" s="43" t="s">
        <v>3248</v>
      </c>
      <c r="E2733" s="43" t="s">
        <v>898</v>
      </c>
      <c r="F2733" s="43" t="s">
        <v>899</v>
      </c>
      <c r="G2733">
        <v>30</v>
      </c>
      <c r="H2733">
        <v>30</v>
      </c>
      <c r="I2733" s="43" t="s">
        <v>1038</v>
      </c>
      <c r="J2733" s="43" t="s">
        <v>1128</v>
      </c>
      <c r="K2733" s="43" t="s">
        <v>178</v>
      </c>
      <c r="L2733" s="43" t="str">
        <f>IF(AND(Home!$A$1&gt;=Leave[[#This Row],[Start Time]],Home!$A$1&lt;=Leave[[#This Row],[End Time]]),"Aplica","No Aplica")</f>
        <v>No Aplica</v>
      </c>
      <c r="M2733" s="43" t="str">
        <f>IF(AND(Home!$A$1&gt;=Leave[[#This Row],[Start Time]],Home!$A$1&lt;=Leave[[#This Row],[End Time]]),Home!$A$1,"No Aplica")</f>
        <v>No Aplica</v>
      </c>
      <c r="N2733" s="43" t="str">
        <f>Leave[[#This Row],[User Code (Owning User) (Usuario)]]&amp;Leave[[#This Row],[fecha activa]]</f>
        <v>MIE2024121219903No Aplica</v>
      </c>
    </row>
    <row r="2734" spans="1:14" x14ac:dyDescent="0.3">
      <c r="A2734" s="43" t="s">
        <v>465</v>
      </c>
      <c r="B2734" s="3">
        <v>45905</v>
      </c>
      <c r="C2734" s="3">
        <v>45905</v>
      </c>
      <c r="D2734" s="43" t="s">
        <v>1669</v>
      </c>
      <c r="E2734" s="43" t="s">
        <v>898</v>
      </c>
      <c r="F2734" s="43" t="s">
        <v>899</v>
      </c>
      <c r="G2734">
        <v>60</v>
      </c>
      <c r="H2734">
        <v>60</v>
      </c>
      <c r="I2734" s="43" t="s">
        <v>1038</v>
      </c>
      <c r="J2734" s="43" t="s">
        <v>1128</v>
      </c>
      <c r="K2734" s="43" t="s">
        <v>178</v>
      </c>
      <c r="L2734" s="43" t="str">
        <f>IF(AND(Home!$A$1&gt;=Leave[[#This Row],[Start Time]],Home!$A$1&lt;=Leave[[#This Row],[End Time]]),"Aplica","No Aplica")</f>
        <v>No Aplica</v>
      </c>
      <c r="M2734" s="43" t="str">
        <f>IF(AND(Home!$A$1&gt;=Leave[[#This Row],[Start Time]],Home!$A$1&lt;=Leave[[#This Row],[End Time]]),Home!$A$1,"No Aplica")</f>
        <v>No Aplica</v>
      </c>
      <c r="N2734" s="43" t="str">
        <f>Leave[[#This Row],[User Code (Owning User) (Usuario)]]&amp;Leave[[#This Row],[fecha activa]]</f>
        <v>MIE2024121219903No Aplica</v>
      </c>
    </row>
    <row r="2735" spans="1:14" x14ac:dyDescent="0.3">
      <c r="A2735" s="43" t="s">
        <v>465</v>
      </c>
      <c r="B2735" s="3">
        <v>45903</v>
      </c>
      <c r="C2735" s="3">
        <v>45903</v>
      </c>
      <c r="D2735" s="43" t="s">
        <v>2839</v>
      </c>
      <c r="E2735" s="43" t="s">
        <v>898</v>
      </c>
      <c r="F2735" s="43" t="s">
        <v>899</v>
      </c>
      <c r="G2735">
        <v>390</v>
      </c>
      <c r="H2735">
        <v>390</v>
      </c>
      <c r="I2735" s="43" t="s">
        <v>1038</v>
      </c>
      <c r="J2735" s="43" t="s">
        <v>1128</v>
      </c>
      <c r="K2735" s="43" t="s">
        <v>178</v>
      </c>
      <c r="L2735" s="43" t="str">
        <f>IF(AND(Home!$A$1&gt;=Leave[[#This Row],[Start Time]],Home!$A$1&lt;=Leave[[#This Row],[End Time]]),"Aplica","No Aplica")</f>
        <v>No Aplica</v>
      </c>
      <c r="M2735" s="43" t="str">
        <f>IF(AND(Home!$A$1&gt;=Leave[[#This Row],[Start Time]],Home!$A$1&lt;=Leave[[#This Row],[End Time]]),Home!$A$1,"No Aplica")</f>
        <v>No Aplica</v>
      </c>
      <c r="N2735" s="43" t="str">
        <f>Leave[[#This Row],[User Code (Owning User) (Usuario)]]&amp;Leave[[#This Row],[fecha activa]]</f>
        <v>MIE2024121219903No Aplica</v>
      </c>
    </row>
    <row r="2736" spans="1:14" x14ac:dyDescent="0.3">
      <c r="A2736" s="43" t="s">
        <v>465</v>
      </c>
      <c r="B2736" s="3">
        <v>45903</v>
      </c>
      <c r="C2736" s="3">
        <v>45903</v>
      </c>
      <c r="D2736" s="43" t="s">
        <v>2840</v>
      </c>
      <c r="E2736" s="43" t="s">
        <v>898</v>
      </c>
      <c r="F2736" s="43" t="s">
        <v>899</v>
      </c>
      <c r="G2736">
        <v>390</v>
      </c>
      <c r="H2736">
        <v>390</v>
      </c>
      <c r="I2736" s="43" t="s">
        <v>1038</v>
      </c>
      <c r="J2736" s="43" t="s">
        <v>1128</v>
      </c>
      <c r="K2736" s="43" t="s">
        <v>178</v>
      </c>
      <c r="L2736" s="43" t="str">
        <f>IF(AND(Home!$A$1&gt;=Leave[[#This Row],[Start Time]],Home!$A$1&lt;=Leave[[#This Row],[End Time]]),"Aplica","No Aplica")</f>
        <v>No Aplica</v>
      </c>
      <c r="M2736" s="43" t="str">
        <f>IF(AND(Home!$A$1&gt;=Leave[[#This Row],[Start Time]],Home!$A$1&lt;=Leave[[#This Row],[End Time]]),Home!$A$1,"No Aplica")</f>
        <v>No Aplica</v>
      </c>
      <c r="N2736" s="43" t="str">
        <f>Leave[[#This Row],[User Code (Owning User) (Usuario)]]&amp;Leave[[#This Row],[fecha activa]]</f>
        <v>MIE2024121219903No Aplica</v>
      </c>
    </row>
    <row r="2737" spans="1:14" x14ac:dyDescent="0.3">
      <c r="A2737" s="43" t="s">
        <v>465</v>
      </c>
      <c r="B2737" s="3">
        <v>45913</v>
      </c>
      <c r="C2737" s="3">
        <v>45913</v>
      </c>
      <c r="D2737" s="43" t="s">
        <v>1874</v>
      </c>
      <c r="E2737" s="43" t="s">
        <v>898</v>
      </c>
      <c r="F2737" s="43" t="s">
        <v>899</v>
      </c>
      <c r="G2737">
        <v>120</v>
      </c>
      <c r="H2737">
        <v>120</v>
      </c>
      <c r="I2737" s="43" t="s">
        <v>1038</v>
      </c>
      <c r="J2737" s="43" t="s">
        <v>1128</v>
      </c>
      <c r="K2737" s="43" t="s">
        <v>178</v>
      </c>
      <c r="L2737" s="43" t="str">
        <f>IF(AND(Home!$A$1&gt;=Leave[[#This Row],[Start Time]],Home!$A$1&lt;=Leave[[#This Row],[End Time]]),"Aplica","No Aplica")</f>
        <v>No Aplica</v>
      </c>
      <c r="M2737" s="43" t="str">
        <f>IF(AND(Home!$A$1&gt;=Leave[[#This Row],[Start Time]],Home!$A$1&lt;=Leave[[#This Row],[End Time]]),Home!$A$1,"No Aplica")</f>
        <v>No Aplica</v>
      </c>
      <c r="N2737" s="43" t="str">
        <f>Leave[[#This Row],[User Code (Owning User) (Usuario)]]&amp;Leave[[#This Row],[fecha activa]]</f>
        <v>MIE2024121219903No Aplica</v>
      </c>
    </row>
    <row r="2738" spans="1:14" x14ac:dyDescent="0.3">
      <c r="A2738" s="43" t="s">
        <v>465</v>
      </c>
      <c r="B2738" s="3">
        <v>45914</v>
      </c>
      <c r="C2738" s="3">
        <v>45914</v>
      </c>
      <c r="D2738" s="43" t="s">
        <v>1996</v>
      </c>
      <c r="E2738" s="43" t="s">
        <v>898</v>
      </c>
      <c r="F2738" s="43" t="s">
        <v>899</v>
      </c>
      <c r="G2738">
        <v>540</v>
      </c>
      <c r="H2738">
        <v>540</v>
      </c>
      <c r="I2738" s="43" t="s">
        <v>1038</v>
      </c>
      <c r="J2738" s="43" t="s">
        <v>1128</v>
      </c>
      <c r="K2738" s="43" t="s">
        <v>178</v>
      </c>
      <c r="L2738" s="43" t="str">
        <f>IF(AND(Home!$A$1&gt;=Leave[[#This Row],[Start Time]],Home!$A$1&lt;=Leave[[#This Row],[End Time]]),"Aplica","No Aplica")</f>
        <v>No Aplica</v>
      </c>
      <c r="M2738" s="43" t="str">
        <f>IF(AND(Home!$A$1&gt;=Leave[[#This Row],[Start Time]],Home!$A$1&lt;=Leave[[#This Row],[End Time]]),Home!$A$1,"No Aplica")</f>
        <v>No Aplica</v>
      </c>
      <c r="N2738" s="43" t="str">
        <f>Leave[[#This Row],[User Code (Owning User) (Usuario)]]&amp;Leave[[#This Row],[fecha activa]]</f>
        <v>MIE2024121219903No Aplica</v>
      </c>
    </row>
    <row r="2739" spans="1:14" x14ac:dyDescent="0.3">
      <c r="A2739" s="43" t="s">
        <v>465</v>
      </c>
      <c r="B2739" s="3">
        <v>45906</v>
      </c>
      <c r="C2739" s="3">
        <v>45906</v>
      </c>
      <c r="D2739" s="43" t="s">
        <v>1642</v>
      </c>
      <c r="E2739" s="43" t="s">
        <v>898</v>
      </c>
      <c r="F2739" s="43" t="s">
        <v>899</v>
      </c>
      <c r="G2739">
        <v>120</v>
      </c>
      <c r="H2739">
        <v>120</v>
      </c>
      <c r="I2739" s="43" t="s">
        <v>1038</v>
      </c>
      <c r="J2739" s="43" t="s">
        <v>1128</v>
      </c>
      <c r="K2739" s="43" t="s">
        <v>178</v>
      </c>
      <c r="L2739" s="43" t="str">
        <f>IF(AND(Home!$A$1&gt;=Leave[[#This Row],[Start Time]],Home!$A$1&lt;=Leave[[#This Row],[End Time]]),"Aplica","No Aplica")</f>
        <v>No Aplica</v>
      </c>
      <c r="M2739" s="43" t="str">
        <f>IF(AND(Home!$A$1&gt;=Leave[[#This Row],[Start Time]],Home!$A$1&lt;=Leave[[#This Row],[End Time]]),Home!$A$1,"No Aplica")</f>
        <v>No Aplica</v>
      </c>
      <c r="N2739" s="43" t="str">
        <f>Leave[[#This Row],[User Code (Owning User) (Usuario)]]&amp;Leave[[#This Row],[fecha activa]]</f>
        <v>MIE2024121219903No Aplica</v>
      </c>
    </row>
    <row r="2740" spans="1:14" x14ac:dyDescent="0.3">
      <c r="A2740" s="43" t="s">
        <v>465</v>
      </c>
      <c r="B2740" s="3">
        <v>45907</v>
      </c>
      <c r="C2740" s="3">
        <v>45907</v>
      </c>
      <c r="D2740" s="43" t="s">
        <v>1993</v>
      </c>
      <c r="E2740" s="43" t="s">
        <v>898</v>
      </c>
      <c r="F2740" s="43" t="s">
        <v>899</v>
      </c>
      <c r="G2740">
        <v>540</v>
      </c>
      <c r="H2740">
        <v>540</v>
      </c>
      <c r="I2740" s="43" t="s">
        <v>1038</v>
      </c>
      <c r="J2740" s="43" t="s">
        <v>1128</v>
      </c>
      <c r="K2740" s="43" t="s">
        <v>178</v>
      </c>
      <c r="L2740" s="43" t="str">
        <f>IF(AND(Home!$A$1&gt;=Leave[[#This Row],[Start Time]],Home!$A$1&lt;=Leave[[#This Row],[End Time]]),"Aplica","No Aplica")</f>
        <v>No Aplica</v>
      </c>
      <c r="M2740" s="43" t="str">
        <f>IF(AND(Home!$A$1&gt;=Leave[[#This Row],[Start Time]],Home!$A$1&lt;=Leave[[#This Row],[End Time]]),Home!$A$1,"No Aplica")</f>
        <v>No Aplica</v>
      </c>
      <c r="N2740" s="43" t="str">
        <f>Leave[[#This Row],[User Code (Owning User) (Usuario)]]&amp;Leave[[#This Row],[fecha activa]]</f>
        <v>MIE2024121219903No Aplica</v>
      </c>
    </row>
    <row r="2741" spans="1:14" x14ac:dyDescent="0.3">
      <c r="A2741" s="43" t="s">
        <v>468</v>
      </c>
      <c r="B2741" s="3">
        <v>45926</v>
      </c>
      <c r="C2741" s="3">
        <v>45926</v>
      </c>
      <c r="D2741" s="43" t="s">
        <v>469</v>
      </c>
      <c r="E2741" s="43" t="s">
        <v>59</v>
      </c>
      <c r="F2741" s="43" t="s">
        <v>60</v>
      </c>
      <c r="G2741">
        <v>540</v>
      </c>
      <c r="H2741">
        <v>540</v>
      </c>
      <c r="I2741" s="43" t="s">
        <v>962</v>
      </c>
      <c r="J2741" s="43" t="s">
        <v>973</v>
      </c>
      <c r="K2741" s="43" t="s">
        <v>177</v>
      </c>
      <c r="L2741" s="43" t="str">
        <f>IF(AND(Home!$A$1&gt;=Leave[[#This Row],[Start Time]],Home!$A$1&lt;=Leave[[#This Row],[End Time]]),"Aplica","No Aplica")</f>
        <v>No Aplica</v>
      </c>
      <c r="M2741" s="43" t="str">
        <f>IF(AND(Home!$A$1&gt;=Leave[[#This Row],[Start Time]],Home!$A$1&lt;=Leave[[#This Row],[End Time]]),Home!$A$1,"No Aplica")</f>
        <v>No Aplica</v>
      </c>
      <c r="N2741" s="43" t="str">
        <f>Leave[[#This Row],[User Code (Owning User) (Usuario)]]&amp;Leave[[#This Row],[fecha activa]]</f>
        <v>MIE202214109002No Aplica</v>
      </c>
    </row>
    <row r="2742" spans="1:14" x14ac:dyDescent="0.3">
      <c r="A2742" s="43" t="s">
        <v>466</v>
      </c>
      <c r="B2742" s="3">
        <v>45917</v>
      </c>
      <c r="C2742" s="3">
        <v>45925</v>
      </c>
      <c r="D2742" s="43" t="s">
        <v>859</v>
      </c>
      <c r="E2742" s="43" t="s">
        <v>59</v>
      </c>
      <c r="F2742" s="43" t="s">
        <v>60</v>
      </c>
      <c r="G2742">
        <v>3780</v>
      </c>
      <c r="H2742">
        <v>540</v>
      </c>
      <c r="I2742" s="43" t="s">
        <v>962</v>
      </c>
      <c r="J2742" s="43" t="s">
        <v>973</v>
      </c>
      <c r="K2742" s="43" t="s">
        <v>177</v>
      </c>
      <c r="L2742" s="43" t="str">
        <f>IF(AND(Home!$A$1&gt;=Leave[[#This Row],[Start Time]],Home!$A$1&lt;=Leave[[#This Row],[End Time]]),"Aplica","No Aplica")</f>
        <v>Aplica</v>
      </c>
      <c r="M2742" s="43">
        <f>IF(AND(Home!$A$1&gt;=Leave[[#This Row],[Start Time]],Home!$A$1&lt;=Leave[[#This Row],[End Time]]),Home!$A$1,"No Aplica")</f>
        <v>45922</v>
      </c>
      <c r="N2742" s="43" t="str">
        <f>Leave[[#This Row],[User Code (Owning User) (Usuario)]]&amp;Leave[[#This Row],[fecha activa]]</f>
        <v>MIE20221410900245922</v>
      </c>
    </row>
    <row r="2743" spans="1:14" x14ac:dyDescent="0.3">
      <c r="A2743" s="43" t="s">
        <v>468</v>
      </c>
      <c r="B2743" s="3">
        <v>45916</v>
      </c>
      <c r="C2743" s="3">
        <v>45916</v>
      </c>
      <c r="D2743" s="43" t="s">
        <v>469</v>
      </c>
      <c r="E2743" s="43" t="s">
        <v>59</v>
      </c>
      <c r="F2743" s="43" t="s">
        <v>60</v>
      </c>
      <c r="G2743">
        <v>540</v>
      </c>
      <c r="H2743">
        <v>540</v>
      </c>
      <c r="I2743" s="43" t="s">
        <v>962</v>
      </c>
      <c r="J2743" s="43" t="s">
        <v>973</v>
      </c>
      <c r="K2743" s="43" t="s">
        <v>177</v>
      </c>
      <c r="L2743" s="43" t="str">
        <f>IF(AND(Home!$A$1&gt;=Leave[[#This Row],[Start Time]],Home!$A$1&lt;=Leave[[#This Row],[End Time]]),"Aplica","No Aplica")</f>
        <v>No Aplica</v>
      </c>
      <c r="M2743" s="43" t="str">
        <f>IF(AND(Home!$A$1&gt;=Leave[[#This Row],[Start Time]],Home!$A$1&lt;=Leave[[#This Row],[End Time]]),Home!$A$1,"No Aplica")</f>
        <v>No Aplica</v>
      </c>
      <c r="N2743" s="43" t="str">
        <f>Leave[[#This Row],[User Code (Owning User) (Usuario)]]&amp;Leave[[#This Row],[fecha activa]]</f>
        <v>MIE202214109002No Aplica</v>
      </c>
    </row>
    <row r="2744" spans="1:14" x14ac:dyDescent="0.3">
      <c r="A2744" s="43" t="s">
        <v>601</v>
      </c>
      <c r="B2744" s="3">
        <v>45915</v>
      </c>
      <c r="C2744" s="3">
        <v>45915</v>
      </c>
      <c r="D2744" s="43" t="s">
        <v>3350</v>
      </c>
      <c r="E2744" s="43" t="s">
        <v>59</v>
      </c>
      <c r="F2744" s="43" t="s">
        <v>60</v>
      </c>
      <c r="G2744">
        <v>120</v>
      </c>
      <c r="H2744">
        <v>120</v>
      </c>
      <c r="I2744" s="43" t="s">
        <v>962</v>
      </c>
      <c r="J2744" s="43" t="s">
        <v>973</v>
      </c>
      <c r="K2744" s="43" t="s">
        <v>177</v>
      </c>
      <c r="L2744" s="43" t="str">
        <f>IF(AND(Home!$A$1&gt;=Leave[[#This Row],[Start Time]],Home!$A$1&lt;=Leave[[#This Row],[End Time]]),"Aplica","No Aplica")</f>
        <v>No Aplica</v>
      </c>
      <c r="M2744" s="43" t="str">
        <f>IF(AND(Home!$A$1&gt;=Leave[[#This Row],[Start Time]],Home!$A$1&lt;=Leave[[#This Row],[End Time]]),Home!$A$1,"No Aplica")</f>
        <v>No Aplica</v>
      </c>
      <c r="N2744" s="43" t="str">
        <f>Leave[[#This Row],[User Code (Owning User) (Usuario)]]&amp;Leave[[#This Row],[fecha activa]]</f>
        <v>MIE202214109002No Aplica</v>
      </c>
    </row>
    <row r="2745" spans="1:14" x14ac:dyDescent="0.3">
      <c r="A2745" s="43" t="s">
        <v>601</v>
      </c>
      <c r="B2745" s="3">
        <v>45912</v>
      </c>
      <c r="C2745" s="3">
        <v>45912</v>
      </c>
      <c r="D2745" s="43" t="s">
        <v>1873</v>
      </c>
      <c r="E2745" s="43" t="s">
        <v>59</v>
      </c>
      <c r="F2745" s="43" t="s">
        <v>60</v>
      </c>
      <c r="G2745">
        <v>60</v>
      </c>
      <c r="H2745">
        <v>60</v>
      </c>
      <c r="I2745" s="43" t="s">
        <v>962</v>
      </c>
      <c r="J2745" s="43" t="s">
        <v>973</v>
      </c>
      <c r="K2745" s="43" t="s">
        <v>177</v>
      </c>
      <c r="L2745" s="43" t="str">
        <f>IF(AND(Home!$A$1&gt;=Leave[[#This Row],[Start Time]],Home!$A$1&lt;=Leave[[#This Row],[End Time]]),"Aplica","No Aplica")</f>
        <v>No Aplica</v>
      </c>
      <c r="M2745" s="43" t="str">
        <f>IF(AND(Home!$A$1&gt;=Leave[[#This Row],[Start Time]],Home!$A$1&lt;=Leave[[#This Row],[End Time]]),Home!$A$1,"No Aplica")</f>
        <v>No Aplica</v>
      </c>
      <c r="N2745" s="43" t="str">
        <f>Leave[[#This Row],[User Code (Owning User) (Usuario)]]&amp;Leave[[#This Row],[fecha activa]]</f>
        <v>MIE202214109002No Aplica</v>
      </c>
    </row>
    <row r="2746" spans="1:14" x14ac:dyDescent="0.3">
      <c r="A2746" s="43" t="s">
        <v>601</v>
      </c>
      <c r="B2746" s="3">
        <v>45911</v>
      </c>
      <c r="C2746" s="3">
        <v>45911</v>
      </c>
      <c r="D2746" s="43" t="s">
        <v>1873</v>
      </c>
      <c r="E2746" s="43" t="s">
        <v>59</v>
      </c>
      <c r="F2746" s="43" t="s">
        <v>60</v>
      </c>
      <c r="G2746">
        <v>60</v>
      </c>
      <c r="H2746">
        <v>60</v>
      </c>
      <c r="I2746" s="43" t="s">
        <v>962</v>
      </c>
      <c r="J2746" s="43" t="s">
        <v>973</v>
      </c>
      <c r="K2746" s="43" t="s">
        <v>177</v>
      </c>
      <c r="L2746" s="43" t="str">
        <f>IF(AND(Home!$A$1&gt;=Leave[[#This Row],[Start Time]],Home!$A$1&lt;=Leave[[#This Row],[End Time]]),"Aplica","No Aplica")</f>
        <v>No Aplica</v>
      </c>
      <c r="M2746" s="43" t="str">
        <f>IF(AND(Home!$A$1&gt;=Leave[[#This Row],[Start Time]],Home!$A$1&lt;=Leave[[#This Row],[End Time]]),Home!$A$1,"No Aplica")</f>
        <v>No Aplica</v>
      </c>
      <c r="N2746" s="43" t="str">
        <f>Leave[[#This Row],[User Code (Owning User) (Usuario)]]&amp;Leave[[#This Row],[fecha activa]]</f>
        <v>MIE202214109002No Aplica</v>
      </c>
    </row>
    <row r="2747" spans="1:14" x14ac:dyDescent="0.3">
      <c r="A2747" s="43" t="s">
        <v>601</v>
      </c>
      <c r="B2747" s="3">
        <v>45910</v>
      </c>
      <c r="C2747" s="3">
        <v>45910</v>
      </c>
      <c r="D2747" s="43" t="s">
        <v>1873</v>
      </c>
      <c r="E2747" s="43" t="s">
        <v>59</v>
      </c>
      <c r="F2747" s="43" t="s">
        <v>60</v>
      </c>
      <c r="G2747">
        <v>60</v>
      </c>
      <c r="H2747">
        <v>60</v>
      </c>
      <c r="I2747" s="43" t="s">
        <v>962</v>
      </c>
      <c r="J2747" s="43" t="s">
        <v>973</v>
      </c>
      <c r="K2747" s="43" t="s">
        <v>177</v>
      </c>
      <c r="L2747" s="43" t="str">
        <f>IF(AND(Home!$A$1&gt;=Leave[[#This Row],[Start Time]],Home!$A$1&lt;=Leave[[#This Row],[End Time]]),"Aplica","No Aplica")</f>
        <v>No Aplica</v>
      </c>
      <c r="M2747" s="43" t="str">
        <f>IF(AND(Home!$A$1&gt;=Leave[[#This Row],[Start Time]],Home!$A$1&lt;=Leave[[#This Row],[End Time]]),Home!$A$1,"No Aplica")</f>
        <v>No Aplica</v>
      </c>
      <c r="N2747" s="43" t="str">
        <f>Leave[[#This Row],[User Code (Owning User) (Usuario)]]&amp;Leave[[#This Row],[fecha activa]]</f>
        <v>MIE202214109002No Aplica</v>
      </c>
    </row>
    <row r="2748" spans="1:14" x14ac:dyDescent="0.3">
      <c r="A2748" s="43" t="s">
        <v>465</v>
      </c>
      <c r="B2748" s="3">
        <v>45909</v>
      </c>
      <c r="C2748" s="3">
        <v>45909</v>
      </c>
      <c r="D2748" s="43" t="s">
        <v>469</v>
      </c>
      <c r="E2748" s="43" t="s">
        <v>59</v>
      </c>
      <c r="F2748" s="43" t="s">
        <v>60</v>
      </c>
      <c r="G2748">
        <v>540</v>
      </c>
      <c r="H2748">
        <v>540</v>
      </c>
      <c r="I2748" s="43" t="s">
        <v>962</v>
      </c>
      <c r="J2748" s="43" t="s">
        <v>973</v>
      </c>
      <c r="K2748" s="43" t="s">
        <v>177</v>
      </c>
      <c r="L2748" s="43" t="str">
        <f>IF(AND(Home!$A$1&gt;=Leave[[#This Row],[Start Time]],Home!$A$1&lt;=Leave[[#This Row],[End Time]]),"Aplica","No Aplica")</f>
        <v>No Aplica</v>
      </c>
      <c r="M2748" s="43" t="str">
        <f>IF(AND(Home!$A$1&gt;=Leave[[#This Row],[Start Time]],Home!$A$1&lt;=Leave[[#This Row],[End Time]]),Home!$A$1,"No Aplica")</f>
        <v>No Aplica</v>
      </c>
      <c r="N2748" s="43" t="str">
        <f>Leave[[#This Row],[User Code (Owning User) (Usuario)]]&amp;Leave[[#This Row],[fecha activa]]</f>
        <v>MIE202214109002No Aplica</v>
      </c>
    </row>
    <row r="2749" spans="1:14" x14ac:dyDescent="0.3">
      <c r="A2749" s="43" t="s">
        <v>601</v>
      </c>
      <c r="B2749" s="3">
        <v>45908</v>
      </c>
      <c r="C2749" s="3">
        <v>45908</v>
      </c>
      <c r="D2749" s="43" t="s">
        <v>1873</v>
      </c>
      <c r="E2749" s="43" t="s">
        <v>59</v>
      </c>
      <c r="F2749" s="43" t="s">
        <v>60</v>
      </c>
      <c r="G2749">
        <v>60</v>
      </c>
      <c r="H2749">
        <v>60</v>
      </c>
      <c r="I2749" s="43" t="s">
        <v>962</v>
      </c>
      <c r="J2749" s="43" t="s">
        <v>973</v>
      </c>
      <c r="K2749" s="43" t="s">
        <v>177</v>
      </c>
      <c r="L2749" s="43" t="str">
        <f>IF(AND(Home!$A$1&gt;=Leave[[#This Row],[Start Time]],Home!$A$1&lt;=Leave[[#This Row],[End Time]]),"Aplica","No Aplica")</f>
        <v>No Aplica</v>
      </c>
      <c r="M2749" s="43" t="str">
        <f>IF(AND(Home!$A$1&gt;=Leave[[#This Row],[Start Time]],Home!$A$1&lt;=Leave[[#This Row],[End Time]]),Home!$A$1,"No Aplica")</f>
        <v>No Aplica</v>
      </c>
      <c r="N2749" s="43" t="str">
        <f>Leave[[#This Row],[User Code (Owning User) (Usuario)]]&amp;Leave[[#This Row],[fecha activa]]</f>
        <v>MIE202214109002No Aplica</v>
      </c>
    </row>
    <row r="2750" spans="1:14" x14ac:dyDescent="0.3">
      <c r="A2750" s="43" t="s">
        <v>601</v>
      </c>
      <c r="B2750" s="3">
        <v>45904</v>
      </c>
      <c r="C2750" s="3">
        <v>45904</v>
      </c>
      <c r="D2750" s="43" t="s">
        <v>1873</v>
      </c>
      <c r="E2750" s="43" t="s">
        <v>59</v>
      </c>
      <c r="F2750" s="43" t="s">
        <v>60</v>
      </c>
      <c r="G2750">
        <v>60</v>
      </c>
      <c r="H2750">
        <v>60</v>
      </c>
      <c r="I2750" s="43" t="s">
        <v>962</v>
      </c>
      <c r="J2750" s="43" t="s">
        <v>973</v>
      </c>
      <c r="K2750" s="43" t="s">
        <v>177</v>
      </c>
      <c r="L2750" s="43" t="str">
        <f>IF(AND(Home!$A$1&gt;=Leave[[#This Row],[Start Time]],Home!$A$1&lt;=Leave[[#This Row],[End Time]]),"Aplica","No Aplica")</f>
        <v>No Aplica</v>
      </c>
      <c r="M2750" s="43" t="str">
        <f>IF(AND(Home!$A$1&gt;=Leave[[#This Row],[Start Time]],Home!$A$1&lt;=Leave[[#This Row],[End Time]]),Home!$A$1,"No Aplica")</f>
        <v>No Aplica</v>
      </c>
      <c r="N2750" s="43" t="str">
        <f>Leave[[#This Row],[User Code (Owning User) (Usuario)]]&amp;Leave[[#This Row],[fecha activa]]</f>
        <v>MIE202214109002No Aplica</v>
      </c>
    </row>
    <row r="2751" spans="1:14" x14ac:dyDescent="0.3">
      <c r="A2751" s="43" t="s">
        <v>601</v>
      </c>
      <c r="B2751" s="3">
        <v>45903</v>
      </c>
      <c r="C2751" s="3">
        <v>45903</v>
      </c>
      <c r="D2751" s="43" t="s">
        <v>1873</v>
      </c>
      <c r="E2751" s="43" t="s">
        <v>59</v>
      </c>
      <c r="F2751" s="43" t="s">
        <v>60</v>
      </c>
      <c r="G2751">
        <v>60</v>
      </c>
      <c r="H2751">
        <v>60</v>
      </c>
      <c r="I2751" s="43" t="s">
        <v>962</v>
      </c>
      <c r="J2751" s="43" t="s">
        <v>973</v>
      </c>
      <c r="K2751" s="43" t="s">
        <v>177</v>
      </c>
      <c r="L2751" s="43" t="str">
        <f>IF(AND(Home!$A$1&gt;=Leave[[#This Row],[Start Time]],Home!$A$1&lt;=Leave[[#This Row],[End Time]]),"Aplica","No Aplica")</f>
        <v>No Aplica</v>
      </c>
      <c r="M2751" s="43" t="str">
        <f>IF(AND(Home!$A$1&gt;=Leave[[#This Row],[Start Time]],Home!$A$1&lt;=Leave[[#This Row],[End Time]]),Home!$A$1,"No Aplica")</f>
        <v>No Aplica</v>
      </c>
      <c r="N2751" s="43" t="str">
        <f>Leave[[#This Row],[User Code (Owning User) (Usuario)]]&amp;Leave[[#This Row],[fecha activa]]</f>
        <v>MIE202214109002No Aplica</v>
      </c>
    </row>
    <row r="2752" spans="1:14" x14ac:dyDescent="0.3">
      <c r="A2752" s="43" t="s">
        <v>601</v>
      </c>
      <c r="B2752" s="3">
        <v>45902</v>
      </c>
      <c r="C2752" s="3">
        <v>45902</v>
      </c>
      <c r="D2752" s="43" t="s">
        <v>1873</v>
      </c>
      <c r="E2752" s="43" t="s">
        <v>59</v>
      </c>
      <c r="F2752" s="43" t="s">
        <v>60</v>
      </c>
      <c r="G2752">
        <v>60</v>
      </c>
      <c r="H2752">
        <v>60</v>
      </c>
      <c r="I2752" s="43" t="s">
        <v>962</v>
      </c>
      <c r="J2752" s="43" t="s">
        <v>973</v>
      </c>
      <c r="K2752" s="43" t="s">
        <v>177</v>
      </c>
      <c r="L2752" s="43" t="str">
        <f>IF(AND(Home!$A$1&gt;=Leave[[#This Row],[Start Time]],Home!$A$1&lt;=Leave[[#This Row],[End Time]]),"Aplica","No Aplica")</f>
        <v>No Aplica</v>
      </c>
      <c r="M2752" s="43" t="str">
        <f>IF(AND(Home!$A$1&gt;=Leave[[#This Row],[Start Time]],Home!$A$1&lt;=Leave[[#This Row],[End Time]]),Home!$A$1,"No Aplica")</f>
        <v>No Aplica</v>
      </c>
      <c r="N2752" s="43" t="str">
        <f>Leave[[#This Row],[User Code (Owning User) (Usuario)]]&amp;Leave[[#This Row],[fecha activa]]</f>
        <v>MIE202214109002No Aplica</v>
      </c>
    </row>
    <row r="2753" spans="1:14" x14ac:dyDescent="0.3">
      <c r="A2753" s="43" t="s">
        <v>601</v>
      </c>
      <c r="B2753" s="3">
        <v>45901</v>
      </c>
      <c r="C2753" s="3">
        <v>45901</v>
      </c>
      <c r="D2753" s="43" t="s">
        <v>1873</v>
      </c>
      <c r="E2753" s="43" t="s">
        <v>59</v>
      </c>
      <c r="F2753" s="43" t="s">
        <v>60</v>
      </c>
      <c r="G2753">
        <v>60</v>
      </c>
      <c r="H2753">
        <v>60</v>
      </c>
      <c r="I2753" s="43" t="s">
        <v>962</v>
      </c>
      <c r="J2753" s="43" t="s">
        <v>973</v>
      </c>
      <c r="K2753" s="43" t="s">
        <v>177</v>
      </c>
      <c r="L2753" s="43" t="str">
        <f>IF(AND(Home!$A$1&gt;=Leave[[#This Row],[Start Time]],Home!$A$1&lt;=Leave[[#This Row],[End Time]]),"Aplica","No Aplica")</f>
        <v>No Aplica</v>
      </c>
      <c r="M2753" s="43" t="str">
        <f>IF(AND(Home!$A$1&gt;=Leave[[#This Row],[Start Time]],Home!$A$1&lt;=Leave[[#This Row],[End Time]]),Home!$A$1,"No Aplica")</f>
        <v>No Aplica</v>
      </c>
      <c r="N2753" s="43" t="str">
        <f>Leave[[#This Row],[User Code (Owning User) (Usuario)]]&amp;Leave[[#This Row],[fecha activa]]</f>
        <v>MIE202214109002No Aplica</v>
      </c>
    </row>
    <row r="2754" spans="1:14" x14ac:dyDescent="0.3">
      <c r="A2754" s="43" t="s">
        <v>468</v>
      </c>
      <c r="B2754" s="3">
        <v>45916</v>
      </c>
      <c r="C2754" s="3">
        <v>45916</v>
      </c>
      <c r="D2754" s="43" t="s">
        <v>467</v>
      </c>
      <c r="E2754" s="43" t="s">
        <v>645</v>
      </c>
      <c r="F2754" s="43" t="s">
        <v>646</v>
      </c>
      <c r="G2754">
        <v>480</v>
      </c>
      <c r="H2754">
        <v>480</v>
      </c>
      <c r="I2754" s="43" t="s">
        <v>1262</v>
      </c>
      <c r="J2754" s="43" t="s">
        <v>1043</v>
      </c>
      <c r="K2754" s="43" t="s">
        <v>177</v>
      </c>
      <c r="L2754" s="43" t="str">
        <f>IF(AND(Home!$A$1&gt;=Leave[[#This Row],[Start Time]],Home!$A$1&lt;=Leave[[#This Row],[End Time]]),"Aplica","No Aplica")</f>
        <v>No Aplica</v>
      </c>
      <c r="M2754" s="43" t="str">
        <f>IF(AND(Home!$A$1&gt;=Leave[[#This Row],[Start Time]],Home!$A$1&lt;=Leave[[#This Row],[End Time]]),Home!$A$1,"No Aplica")</f>
        <v>No Aplica</v>
      </c>
      <c r="N2754" s="43" t="str">
        <f>Leave[[#This Row],[User Code (Owning User) (Usuario)]]&amp;Leave[[#This Row],[fecha activa]]</f>
        <v>MIE2024110716460No Aplica</v>
      </c>
    </row>
    <row r="2755" spans="1:14" x14ac:dyDescent="0.3">
      <c r="A2755" s="43" t="s">
        <v>601</v>
      </c>
      <c r="B2755" s="3">
        <v>45909</v>
      </c>
      <c r="C2755" s="3">
        <v>45909</v>
      </c>
      <c r="D2755" s="43" t="s">
        <v>467</v>
      </c>
      <c r="E2755" s="43" t="s">
        <v>645</v>
      </c>
      <c r="F2755" s="43" t="s">
        <v>646</v>
      </c>
      <c r="G2755">
        <v>480</v>
      </c>
      <c r="H2755">
        <v>480</v>
      </c>
      <c r="I2755" s="43" t="s">
        <v>1262</v>
      </c>
      <c r="J2755" s="43" t="s">
        <v>1043</v>
      </c>
      <c r="K2755" s="43" t="s">
        <v>177</v>
      </c>
      <c r="L2755" s="43" t="str">
        <f>IF(AND(Home!$A$1&gt;=Leave[[#This Row],[Start Time]],Home!$A$1&lt;=Leave[[#This Row],[End Time]]),"Aplica","No Aplica")</f>
        <v>No Aplica</v>
      </c>
      <c r="M2755" s="43" t="str">
        <f>IF(AND(Home!$A$1&gt;=Leave[[#This Row],[Start Time]],Home!$A$1&lt;=Leave[[#This Row],[End Time]]),Home!$A$1,"No Aplica")</f>
        <v>No Aplica</v>
      </c>
      <c r="N2755" s="43" t="str">
        <f>Leave[[#This Row],[User Code (Owning User) (Usuario)]]&amp;Leave[[#This Row],[fecha activa]]</f>
        <v>MIE2024110716460No Aplica</v>
      </c>
    </row>
    <row r="2756" spans="1:14" x14ac:dyDescent="0.3">
      <c r="A2756" s="43" t="s">
        <v>601</v>
      </c>
      <c r="B2756" s="3">
        <v>45902</v>
      </c>
      <c r="C2756" s="3">
        <v>45902</v>
      </c>
      <c r="D2756" s="43" t="s">
        <v>503</v>
      </c>
      <c r="E2756" s="43" t="s">
        <v>645</v>
      </c>
      <c r="F2756" s="43" t="s">
        <v>646</v>
      </c>
      <c r="G2756">
        <v>480</v>
      </c>
      <c r="H2756">
        <v>480</v>
      </c>
      <c r="I2756" s="43" t="s">
        <v>1262</v>
      </c>
      <c r="J2756" s="43" t="s">
        <v>1043</v>
      </c>
      <c r="K2756" s="43" t="s">
        <v>177</v>
      </c>
      <c r="L2756" s="43" t="str">
        <f>IF(AND(Home!$A$1&gt;=Leave[[#This Row],[Start Time]],Home!$A$1&lt;=Leave[[#This Row],[End Time]]),"Aplica","No Aplica")</f>
        <v>No Aplica</v>
      </c>
      <c r="M2756" s="43" t="str">
        <f>IF(AND(Home!$A$1&gt;=Leave[[#This Row],[Start Time]],Home!$A$1&lt;=Leave[[#This Row],[End Time]]),Home!$A$1,"No Aplica")</f>
        <v>No Aplica</v>
      </c>
      <c r="N2756" s="43" t="str">
        <f>Leave[[#This Row],[User Code (Owning User) (Usuario)]]&amp;Leave[[#This Row],[fecha activa]]</f>
        <v>MIE2024110716460No Aplica</v>
      </c>
    </row>
    <row r="2757" spans="1:14" x14ac:dyDescent="0.3">
      <c r="A2757" s="43" t="s">
        <v>471</v>
      </c>
      <c r="B2757" s="3">
        <v>45922</v>
      </c>
      <c r="C2757" s="3">
        <v>45922</v>
      </c>
      <c r="D2757" s="43" t="s">
        <v>1544</v>
      </c>
      <c r="E2757" s="43" t="s">
        <v>567</v>
      </c>
      <c r="F2757" s="43" t="s">
        <v>568</v>
      </c>
      <c r="G2757">
        <v>540</v>
      </c>
      <c r="H2757">
        <v>540</v>
      </c>
      <c r="I2757" s="43" t="s">
        <v>989</v>
      </c>
      <c r="J2757" s="43" t="s">
        <v>559</v>
      </c>
      <c r="K2757" s="43" t="s">
        <v>560</v>
      </c>
      <c r="L2757" s="43" t="str">
        <f>IF(AND(Home!$A$1&gt;=Leave[[#This Row],[Start Time]],Home!$A$1&lt;=Leave[[#This Row],[End Time]]),"Aplica","No Aplica")</f>
        <v>Aplica</v>
      </c>
      <c r="M2757" s="43">
        <f>IF(AND(Home!$A$1&gt;=Leave[[#This Row],[Start Time]],Home!$A$1&lt;=Leave[[#This Row],[End Time]]),Home!$A$1,"No Aplica")</f>
        <v>45922</v>
      </c>
      <c r="N2757" s="43" t="str">
        <f>Leave[[#This Row],[User Code (Owning User) (Usuario)]]&amp;Leave[[#This Row],[fecha activa]]</f>
        <v>MIE202322021038645922</v>
      </c>
    </row>
    <row r="2758" spans="1:14" x14ac:dyDescent="0.3">
      <c r="A2758" s="43" t="s">
        <v>471</v>
      </c>
      <c r="B2758" s="3">
        <v>45919</v>
      </c>
      <c r="C2758" s="3">
        <v>45919</v>
      </c>
      <c r="D2758" s="43" t="s">
        <v>3792</v>
      </c>
      <c r="E2758" s="43" t="s">
        <v>567</v>
      </c>
      <c r="F2758" s="43" t="s">
        <v>568</v>
      </c>
      <c r="G2758">
        <v>540</v>
      </c>
      <c r="H2758">
        <v>540</v>
      </c>
      <c r="I2758" s="43" t="s">
        <v>989</v>
      </c>
      <c r="J2758" s="43" t="s">
        <v>559</v>
      </c>
      <c r="K2758" s="43" t="s">
        <v>560</v>
      </c>
      <c r="L2758" s="43" t="str">
        <f>IF(AND(Home!$A$1&gt;=Leave[[#This Row],[Start Time]],Home!$A$1&lt;=Leave[[#This Row],[End Time]]),"Aplica","No Aplica")</f>
        <v>No Aplica</v>
      </c>
      <c r="M2758" s="43" t="str">
        <f>IF(AND(Home!$A$1&gt;=Leave[[#This Row],[Start Time]],Home!$A$1&lt;=Leave[[#This Row],[End Time]]),Home!$A$1,"No Aplica")</f>
        <v>No Aplica</v>
      </c>
      <c r="N2758" s="43" t="str">
        <f>Leave[[#This Row],[User Code (Owning User) (Usuario)]]&amp;Leave[[#This Row],[fecha activa]]</f>
        <v>MIE2023220210386No Aplica</v>
      </c>
    </row>
    <row r="2759" spans="1:14" x14ac:dyDescent="0.3">
      <c r="A2759" s="43" t="s">
        <v>471</v>
      </c>
      <c r="B2759" s="3">
        <v>45918</v>
      </c>
      <c r="C2759" s="3">
        <v>45918</v>
      </c>
      <c r="D2759" s="43" t="s">
        <v>1544</v>
      </c>
      <c r="E2759" s="43" t="s">
        <v>567</v>
      </c>
      <c r="F2759" s="43" t="s">
        <v>568</v>
      </c>
      <c r="G2759">
        <v>540</v>
      </c>
      <c r="H2759">
        <v>540</v>
      </c>
      <c r="I2759" s="43" t="s">
        <v>989</v>
      </c>
      <c r="J2759" s="43" t="s">
        <v>559</v>
      </c>
      <c r="K2759" s="43" t="s">
        <v>560</v>
      </c>
      <c r="L2759" s="43" t="str">
        <f>IF(AND(Home!$A$1&gt;=Leave[[#This Row],[Start Time]],Home!$A$1&lt;=Leave[[#This Row],[End Time]]),"Aplica","No Aplica")</f>
        <v>No Aplica</v>
      </c>
      <c r="M2759" s="43" t="str">
        <f>IF(AND(Home!$A$1&gt;=Leave[[#This Row],[Start Time]],Home!$A$1&lt;=Leave[[#This Row],[End Time]]),Home!$A$1,"No Aplica")</f>
        <v>No Aplica</v>
      </c>
      <c r="N2759" s="43" t="str">
        <f>Leave[[#This Row],[User Code (Owning User) (Usuario)]]&amp;Leave[[#This Row],[fecha activa]]</f>
        <v>MIE2023220210386No Aplica</v>
      </c>
    </row>
    <row r="2760" spans="1:14" x14ac:dyDescent="0.3">
      <c r="A2760" s="43" t="s">
        <v>471</v>
      </c>
      <c r="B2760" s="3">
        <v>45917</v>
      </c>
      <c r="C2760" s="3">
        <v>45917</v>
      </c>
      <c r="D2760" s="43" t="s">
        <v>1544</v>
      </c>
      <c r="E2760" s="43" t="s">
        <v>567</v>
      </c>
      <c r="F2760" s="43" t="s">
        <v>568</v>
      </c>
      <c r="G2760">
        <v>540</v>
      </c>
      <c r="H2760">
        <v>540</v>
      </c>
      <c r="I2760" s="43" t="s">
        <v>989</v>
      </c>
      <c r="J2760" s="43" t="s">
        <v>559</v>
      </c>
      <c r="K2760" s="43" t="s">
        <v>560</v>
      </c>
      <c r="L2760" s="43" t="str">
        <f>IF(AND(Home!$A$1&gt;=Leave[[#This Row],[Start Time]],Home!$A$1&lt;=Leave[[#This Row],[End Time]]),"Aplica","No Aplica")</f>
        <v>No Aplica</v>
      </c>
      <c r="M2760" s="43" t="str">
        <f>IF(AND(Home!$A$1&gt;=Leave[[#This Row],[Start Time]],Home!$A$1&lt;=Leave[[#This Row],[End Time]]),Home!$A$1,"No Aplica")</f>
        <v>No Aplica</v>
      </c>
      <c r="N2760" s="43" t="str">
        <f>Leave[[#This Row],[User Code (Owning User) (Usuario)]]&amp;Leave[[#This Row],[fecha activa]]</f>
        <v>MIE2023220210386No Aplica</v>
      </c>
    </row>
    <row r="2761" spans="1:14" x14ac:dyDescent="0.3">
      <c r="A2761" s="43" t="s">
        <v>471</v>
      </c>
      <c r="B2761" s="3">
        <v>45916</v>
      </c>
      <c r="C2761" s="3">
        <v>45916</v>
      </c>
      <c r="D2761" s="43" t="s">
        <v>1544</v>
      </c>
      <c r="E2761" s="43" t="s">
        <v>567</v>
      </c>
      <c r="F2761" s="43" t="s">
        <v>568</v>
      </c>
      <c r="G2761">
        <v>540</v>
      </c>
      <c r="H2761">
        <v>540</v>
      </c>
      <c r="I2761" s="43" t="s">
        <v>989</v>
      </c>
      <c r="J2761" s="43" t="s">
        <v>559</v>
      </c>
      <c r="K2761" s="43" t="s">
        <v>560</v>
      </c>
      <c r="L2761" s="43" t="str">
        <f>IF(AND(Home!$A$1&gt;=Leave[[#This Row],[Start Time]],Home!$A$1&lt;=Leave[[#This Row],[End Time]]),"Aplica","No Aplica")</f>
        <v>No Aplica</v>
      </c>
      <c r="M2761" s="43" t="str">
        <f>IF(AND(Home!$A$1&gt;=Leave[[#This Row],[Start Time]],Home!$A$1&lt;=Leave[[#This Row],[End Time]]),Home!$A$1,"No Aplica")</f>
        <v>No Aplica</v>
      </c>
      <c r="N2761" s="43" t="str">
        <f>Leave[[#This Row],[User Code (Owning User) (Usuario)]]&amp;Leave[[#This Row],[fecha activa]]</f>
        <v>MIE2023220210386No Aplica</v>
      </c>
    </row>
    <row r="2762" spans="1:14" x14ac:dyDescent="0.3">
      <c r="A2762" s="43" t="s">
        <v>471</v>
      </c>
      <c r="B2762" s="3">
        <v>45915</v>
      </c>
      <c r="C2762" s="3">
        <v>45915</v>
      </c>
      <c r="D2762" s="43" t="s">
        <v>1544</v>
      </c>
      <c r="E2762" s="43" t="s">
        <v>567</v>
      </c>
      <c r="F2762" s="43" t="s">
        <v>568</v>
      </c>
      <c r="G2762">
        <v>540</v>
      </c>
      <c r="H2762">
        <v>540</v>
      </c>
      <c r="I2762" s="43" t="s">
        <v>989</v>
      </c>
      <c r="J2762" s="43" t="s">
        <v>559</v>
      </c>
      <c r="K2762" s="43" t="s">
        <v>560</v>
      </c>
      <c r="L2762" s="43" t="str">
        <f>IF(AND(Home!$A$1&gt;=Leave[[#This Row],[Start Time]],Home!$A$1&lt;=Leave[[#This Row],[End Time]]),"Aplica","No Aplica")</f>
        <v>No Aplica</v>
      </c>
      <c r="M2762" s="43" t="str">
        <f>IF(AND(Home!$A$1&gt;=Leave[[#This Row],[Start Time]],Home!$A$1&lt;=Leave[[#This Row],[End Time]]),Home!$A$1,"No Aplica")</f>
        <v>No Aplica</v>
      </c>
      <c r="N2762" s="43" t="str">
        <f>Leave[[#This Row],[User Code (Owning User) (Usuario)]]&amp;Leave[[#This Row],[fecha activa]]</f>
        <v>MIE2023220210386No Aplica</v>
      </c>
    </row>
    <row r="2763" spans="1:14" x14ac:dyDescent="0.3">
      <c r="A2763" s="43" t="s">
        <v>471</v>
      </c>
      <c r="B2763" s="3">
        <v>45927</v>
      </c>
      <c r="C2763" s="3">
        <v>45927</v>
      </c>
      <c r="D2763" s="43" t="s">
        <v>1895</v>
      </c>
      <c r="E2763" s="43" t="s">
        <v>567</v>
      </c>
      <c r="F2763" s="43" t="s">
        <v>568</v>
      </c>
      <c r="G2763">
        <v>540</v>
      </c>
      <c r="H2763">
        <v>540</v>
      </c>
      <c r="I2763" s="43" t="s">
        <v>989</v>
      </c>
      <c r="J2763" s="43" t="s">
        <v>559</v>
      </c>
      <c r="K2763" s="43" t="s">
        <v>560</v>
      </c>
      <c r="L2763" s="43" t="str">
        <f>IF(AND(Home!$A$1&gt;=Leave[[#This Row],[Start Time]],Home!$A$1&lt;=Leave[[#This Row],[End Time]]),"Aplica","No Aplica")</f>
        <v>No Aplica</v>
      </c>
      <c r="M2763" s="43" t="str">
        <f>IF(AND(Home!$A$1&gt;=Leave[[#This Row],[Start Time]],Home!$A$1&lt;=Leave[[#This Row],[End Time]]),Home!$A$1,"No Aplica")</f>
        <v>No Aplica</v>
      </c>
      <c r="N2763" s="43" t="str">
        <f>Leave[[#This Row],[User Code (Owning User) (Usuario)]]&amp;Leave[[#This Row],[fecha activa]]</f>
        <v>MIE2023220210386No Aplica</v>
      </c>
    </row>
    <row r="2764" spans="1:14" x14ac:dyDescent="0.3">
      <c r="A2764" s="43" t="s">
        <v>471</v>
      </c>
      <c r="B2764" s="3">
        <v>45912</v>
      </c>
      <c r="C2764" s="3">
        <v>45912</v>
      </c>
      <c r="D2764" s="43" t="s">
        <v>2029</v>
      </c>
      <c r="E2764" s="43" t="s">
        <v>567</v>
      </c>
      <c r="F2764" s="43" t="s">
        <v>568</v>
      </c>
      <c r="G2764">
        <v>540</v>
      </c>
      <c r="H2764">
        <v>540</v>
      </c>
      <c r="I2764" s="43" t="s">
        <v>989</v>
      </c>
      <c r="J2764" s="43" t="s">
        <v>559</v>
      </c>
      <c r="K2764" s="43" t="s">
        <v>560</v>
      </c>
      <c r="L2764" s="43" t="str">
        <f>IF(AND(Home!$A$1&gt;=Leave[[#This Row],[Start Time]],Home!$A$1&lt;=Leave[[#This Row],[End Time]]),"Aplica","No Aplica")</f>
        <v>No Aplica</v>
      </c>
      <c r="M2764" s="43" t="str">
        <f>IF(AND(Home!$A$1&gt;=Leave[[#This Row],[Start Time]],Home!$A$1&lt;=Leave[[#This Row],[End Time]]),Home!$A$1,"No Aplica")</f>
        <v>No Aplica</v>
      </c>
      <c r="N2764" s="43" t="str">
        <f>Leave[[#This Row],[User Code (Owning User) (Usuario)]]&amp;Leave[[#This Row],[fecha activa]]</f>
        <v>MIE2023220210386No Aplica</v>
      </c>
    </row>
    <row r="2765" spans="1:14" x14ac:dyDescent="0.3">
      <c r="A2765" s="43" t="s">
        <v>471</v>
      </c>
      <c r="B2765" s="3">
        <v>45911</v>
      </c>
      <c r="C2765" s="3">
        <v>45911</v>
      </c>
      <c r="D2765" s="43" t="s">
        <v>1544</v>
      </c>
      <c r="E2765" s="43" t="s">
        <v>567</v>
      </c>
      <c r="F2765" s="43" t="s">
        <v>568</v>
      </c>
      <c r="G2765">
        <v>540</v>
      </c>
      <c r="H2765">
        <v>540</v>
      </c>
      <c r="I2765" s="43" t="s">
        <v>989</v>
      </c>
      <c r="J2765" s="43" t="s">
        <v>559</v>
      </c>
      <c r="K2765" s="43" t="s">
        <v>560</v>
      </c>
      <c r="L2765" s="43" t="str">
        <f>IF(AND(Home!$A$1&gt;=Leave[[#This Row],[Start Time]],Home!$A$1&lt;=Leave[[#This Row],[End Time]]),"Aplica","No Aplica")</f>
        <v>No Aplica</v>
      </c>
      <c r="M2765" s="43" t="str">
        <f>IF(AND(Home!$A$1&gt;=Leave[[#This Row],[Start Time]],Home!$A$1&lt;=Leave[[#This Row],[End Time]]),Home!$A$1,"No Aplica")</f>
        <v>No Aplica</v>
      </c>
      <c r="N2765" s="43" t="str">
        <f>Leave[[#This Row],[User Code (Owning User) (Usuario)]]&amp;Leave[[#This Row],[fecha activa]]</f>
        <v>MIE2023220210386No Aplica</v>
      </c>
    </row>
    <row r="2766" spans="1:14" x14ac:dyDescent="0.3">
      <c r="A2766" s="43" t="s">
        <v>471</v>
      </c>
      <c r="B2766" s="3">
        <v>45910</v>
      </c>
      <c r="C2766" s="3">
        <v>45910</v>
      </c>
      <c r="D2766" s="43" t="s">
        <v>3328</v>
      </c>
      <c r="E2766" s="43" t="s">
        <v>567</v>
      </c>
      <c r="F2766" s="43" t="s">
        <v>568</v>
      </c>
      <c r="G2766">
        <v>540</v>
      </c>
      <c r="H2766">
        <v>540</v>
      </c>
      <c r="I2766" s="43" t="s">
        <v>989</v>
      </c>
      <c r="J2766" s="43" t="s">
        <v>559</v>
      </c>
      <c r="K2766" s="43" t="s">
        <v>560</v>
      </c>
      <c r="L2766" s="43" t="str">
        <f>IF(AND(Home!$A$1&gt;=Leave[[#This Row],[Start Time]],Home!$A$1&lt;=Leave[[#This Row],[End Time]]),"Aplica","No Aplica")</f>
        <v>No Aplica</v>
      </c>
      <c r="M2766" s="43" t="str">
        <f>IF(AND(Home!$A$1&gt;=Leave[[#This Row],[Start Time]],Home!$A$1&lt;=Leave[[#This Row],[End Time]]),Home!$A$1,"No Aplica")</f>
        <v>No Aplica</v>
      </c>
      <c r="N2766" s="43" t="str">
        <f>Leave[[#This Row],[User Code (Owning User) (Usuario)]]&amp;Leave[[#This Row],[fecha activa]]</f>
        <v>MIE2023220210386No Aplica</v>
      </c>
    </row>
    <row r="2767" spans="1:14" x14ac:dyDescent="0.3">
      <c r="A2767" s="43" t="s">
        <v>471</v>
      </c>
      <c r="B2767" s="3">
        <v>45909</v>
      </c>
      <c r="C2767" s="3">
        <v>45909</v>
      </c>
      <c r="D2767" s="43" t="s">
        <v>3289</v>
      </c>
      <c r="E2767" s="43" t="s">
        <v>567</v>
      </c>
      <c r="F2767" s="43" t="s">
        <v>568</v>
      </c>
      <c r="G2767">
        <v>540</v>
      </c>
      <c r="H2767">
        <v>540</v>
      </c>
      <c r="I2767" s="43" t="s">
        <v>989</v>
      </c>
      <c r="J2767" s="43" t="s">
        <v>559</v>
      </c>
      <c r="K2767" s="43" t="s">
        <v>560</v>
      </c>
      <c r="L2767" s="43" t="str">
        <f>IF(AND(Home!$A$1&gt;=Leave[[#This Row],[Start Time]],Home!$A$1&lt;=Leave[[#This Row],[End Time]]),"Aplica","No Aplica")</f>
        <v>No Aplica</v>
      </c>
      <c r="M2767" s="43" t="str">
        <f>IF(AND(Home!$A$1&gt;=Leave[[#This Row],[Start Time]],Home!$A$1&lt;=Leave[[#This Row],[End Time]]),Home!$A$1,"No Aplica")</f>
        <v>No Aplica</v>
      </c>
      <c r="N2767" s="43" t="str">
        <f>Leave[[#This Row],[User Code (Owning User) (Usuario)]]&amp;Leave[[#This Row],[fecha activa]]</f>
        <v>MIE2023220210386No Aplica</v>
      </c>
    </row>
    <row r="2768" spans="1:14" x14ac:dyDescent="0.3">
      <c r="A2768" s="43" t="s">
        <v>471</v>
      </c>
      <c r="B2768" s="3">
        <v>45908</v>
      </c>
      <c r="C2768" s="3">
        <v>45908</v>
      </c>
      <c r="D2768" s="43" t="s">
        <v>1544</v>
      </c>
      <c r="E2768" s="43" t="s">
        <v>567</v>
      </c>
      <c r="F2768" s="43" t="s">
        <v>568</v>
      </c>
      <c r="G2768">
        <v>540</v>
      </c>
      <c r="H2768">
        <v>540</v>
      </c>
      <c r="I2768" s="43" t="s">
        <v>989</v>
      </c>
      <c r="J2768" s="43" t="s">
        <v>559</v>
      </c>
      <c r="K2768" s="43" t="s">
        <v>560</v>
      </c>
      <c r="L2768" s="43" t="str">
        <f>IF(AND(Home!$A$1&gt;=Leave[[#This Row],[Start Time]],Home!$A$1&lt;=Leave[[#This Row],[End Time]]),"Aplica","No Aplica")</f>
        <v>No Aplica</v>
      </c>
      <c r="M2768" s="43" t="str">
        <f>IF(AND(Home!$A$1&gt;=Leave[[#This Row],[Start Time]],Home!$A$1&lt;=Leave[[#This Row],[End Time]]),Home!$A$1,"No Aplica")</f>
        <v>No Aplica</v>
      </c>
      <c r="N2768" s="43" t="str">
        <f>Leave[[#This Row],[User Code (Owning User) (Usuario)]]&amp;Leave[[#This Row],[fecha activa]]</f>
        <v>MIE2023220210386No Aplica</v>
      </c>
    </row>
    <row r="2769" spans="1:14" x14ac:dyDescent="0.3">
      <c r="A2769" s="43" t="s">
        <v>471</v>
      </c>
      <c r="B2769" s="3">
        <v>45905</v>
      </c>
      <c r="C2769" s="3">
        <v>45905</v>
      </c>
      <c r="D2769" s="43" t="s">
        <v>1544</v>
      </c>
      <c r="E2769" s="43" t="s">
        <v>567</v>
      </c>
      <c r="F2769" s="43" t="s">
        <v>568</v>
      </c>
      <c r="G2769">
        <v>540</v>
      </c>
      <c r="H2769">
        <v>540</v>
      </c>
      <c r="I2769" s="43" t="s">
        <v>989</v>
      </c>
      <c r="J2769" s="43" t="s">
        <v>559</v>
      </c>
      <c r="K2769" s="43" t="s">
        <v>560</v>
      </c>
      <c r="L2769" s="43" t="str">
        <f>IF(AND(Home!$A$1&gt;=Leave[[#This Row],[Start Time]],Home!$A$1&lt;=Leave[[#This Row],[End Time]]),"Aplica","No Aplica")</f>
        <v>No Aplica</v>
      </c>
      <c r="M2769" s="43" t="str">
        <f>IF(AND(Home!$A$1&gt;=Leave[[#This Row],[Start Time]],Home!$A$1&lt;=Leave[[#This Row],[End Time]]),Home!$A$1,"No Aplica")</f>
        <v>No Aplica</v>
      </c>
      <c r="N2769" s="43" t="str">
        <f>Leave[[#This Row],[User Code (Owning User) (Usuario)]]&amp;Leave[[#This Row],[fecha activa]]</f>
        <v>MIE2023220210386No Aplica</v>
      </c>
    </row>
    <row r="2770" spans="1:14" x14ac:dyDescent="0.3">
      <c r="A2770" s="43" t="s">
        <v>471</v>
      </c>
      <c r="B2770" s="3">
        <v>45904</v>
      </c>
      <c r="C2770" s="3">
        <v>45904</v>
      </c>
      <c r="D2770" s="43" t="s">
        <v>1544</v>
      </c>
      <c r="E2770" s="43" t="s">
        <v>567</v>
      </c>
      <c r="F2770" s="43" t="s">
        <v>568</v>
      </c>
      <c r="G2770">
        <v>540</v>
      </c>
      <c r="H2770">
        <v>540</v>
      </c>
      <c r="I2770" s="43" t="s">
        <v>989</v>
      </c>
      <c r="J2770" s="43" t="s">
        <v>559</v>
      </c>
      <c r="K2770" s="43" t="s">
        <v>560</v>
      </c>
      <c r="L2770" s="43" t="str">
        <f>IF(AND(Home!$A$1&gt;=Leave[[#This Row],[Start Time]],Home!$A$1&lt;=Leave[[#This Row],[End Time]]),"Aplica","No Aplica")</f>
        <v>No Aplica</v>
      </c>
      <c r="M2770" s="43" t="str">
        <f>IF(AND(Home!$A$1&gt;=Leave[[#This Row],[Start Time]],Home!$A$1&lt;=Leave[[#This Row],[End Time]]),Home!$A$1,"No Aplica")</f>
        <v>No Aplica</v>
      </c>
      <c r="N2770" s="43" t="str">
        <f>Leave[[#This Row],[User Code (Owning User) (Usuario)]]&amp;Leave[[#This Row],[fecha activa]]</f>
        <v>MIE2023220210386No Aplica</v>
      </c>
    </row>
    <row r="2771" spans="1:14" x14ac:dyDescent="0.3">
      <c r="A2771" s="43" t="s">
        <v>471</v>
      </c>
      <c r="B2771" s="3">
        <v>45903</v>
      </c>
      <c r="C2771" s="3">
        <v>45903</v>
      </c>
      <c r="D2771" s="43" t="s">
        <v>2834</v>
      </c>
      <c r="E2771" s="43" t="s">
        <v>567</v>
      </c>
      <c r="F2771" s="43" t="s">
        <v>568</v>
      </c>
      <c r="G2771">
        <v>540</v>
      </c>
      <c r="H2771">
        <v>540</v>
      </c>
      <c r="I2771" s="43" t="s">
        <v>989</v>
      </c>
      <c r="J2771" s="43" t="s">
        <v>559</v>
      </c>
      <c r="K2771" s="43" t="s">
        <v>560</v>
      </c>
      <c r="L2771" s="43" t="str">
        <f>IF(AND(Home!$A$1&gt;=Leave[[#This Row],[Start Time]],Home!$A$1&lt;=Leave[[#This Row],[End Time]]),"Aplica","No Aplica")</f>
        <v>No Aplica</v>
      </c>
      <c r="M2771" s="43" t="str">
        <f>IF(AND(Home!$A$1&gt;=Leave[[#This Row],[Start Time]],Home!$A$1&lt;=Leave[[#This Row],[End Time]]),Home!$A$1,"No Aplica")</f>
        <v>No Aplica</v>
      </c>
      <c r="N2771" s="43" t="str">
        <f>Leave[[#This Row],[User Code (Owning User) (Usuario)]]&amp;Leave[[#This Row],[fecha activa]]</f>
        <v>MIE2023220210386No Aplica</v>
      </c>
    </row>
    <row r="2772" spans="1:14" x14ac:dyDescent="0.3">
      <c r="A2772" s="43" t="s">
        <v>471</v>
      </c>
      <c r="B2772" s="3">
        <v>45902</v>
      </c>
      <c r="C2772" s="3">
        <v>45902</v>
      </c>
      <c r="D2772" s="43" t="s">
        <v>1544</v>
      </c>
      <c r="E2772" s="43" t="s">
        <v>567</v>
      </c>
      <c r="F2772" s="43" t="s">
        <v>568</v>
      </c>
      <c r="G2772">
        <v>540</v>
      </c>
      <c r="H2772">
        <v>540</v>
      </c>
      <c r="I2772" s="43" t="s">
        <v>989</v>
      </c>
      <c r="J2772" s="43" t="s">
        <v>559</v>
      </c>
      <c r="K2772" s="43" t="s">
        <v>560</v>
      </c>
      <c r="L2772" s="43" t="str">
        <f>IF(AND(Home!$A$1&gt;=Leave[[#This Row],[Start Time]],Home!$A$1&lt;=Leave[[#This Row],[End Time]]),"Aplica","No Aplica")</f>
        <v>No Aplica</v>
      </c>
      <c r="M2772" s="43" t="str">
        <f>IF(AND(Home!$A$1&gt;=Leave[[#This Row],[Start Time]],Home!$A$1&lt;=Leave[[#This Row],[End Time]]),Home!$A$1,"No Aplica")</f>
        <v>No Aplica</v>
      </c>
      <c r="N2772" s="43" t="str">
        <f>Leave[[#This Row],[User Code (Owning User) (Usuario)]]&amp;Leave[[#This Row],[fecha activa]]</f>
        <v>MIE2023220210386No Aplica</v>
      </c>
    </row>
    <row r="2773" spans="1:14" x14ac:dyDescent="0.3">
      <c r="A2773" s="43" t="s">
        <v>468</v>
      </c>
      <c r="B2773" s="3">
        <v>45921</v>
      </c>
      <c r="C2773" s="3">
        <v>45921</v>
      </c>
      <c r="D2773" s="43" t="s">
        <v>1319</v>
      </c>
      <c r="E2773" s="43" t="s">
        <v>567</v>
      </c>
      <c r="F2773" s="43" t="s">
        <v>568</v>
      </c>
      <c r="G2773">
        <v>540</v>
      </c>
      <c r="H2773">
        <v>540</v>
      </c>
      <c r="I2773" s="43" t="s">
        <v>989</v>
      </c>
      <c r="J2773" s="43" t="s">
        <v>559</v>
      </c>
      <c r="K2773" s="43" t="s">
        <v>560</v>
      </c>
      <c r="L2773" s="43" t="str">
        <f>IF(AND(Home!$A$1&gt;=Leave[[#This Row],[Start Time]],Home!$A$1&lt;=Leave[[#This Row],[End Time]]),"Aplica","No Aplica")</f>
        <v>No Aplica</v>
      </c>
      <c r="M2773" s="43" t="str">
        <f>IF(AND(Home!$A$1&gt;=Leave[[#This Row],[Start Time]],Home!$A$1&lt;=Leave[[#This Row],[End Time]]),Home!$A$1,"No Aplica")</f>
        <v>No Aplica</v>
      </c>
      <c r="N2773" s="43" t="str">
        <f>Leave[[#This Row],[User Code (Owning User) (Usuario)]]&amp;Leave[[#This Row],[fecha activa]]</f>
        <v>MIE2023220210386No Aplica</v>
      </c>
    </row>
    <row r="2774" spans="1:14" x14ac:dyDescent="0.3">
      <c r="A2774" s="43" t="s">
        <v>471</v>
      </c>
      <c r="B2774" s="3">
        <v>45920</v>
      </c>
      <c r="C2774" s="3">
        <v>45920</v>
      </c>
      <c r="D2774" s="43" t="s">
        <v>1895</v>
      </c>
      <c r="E2774" s="43" t="s">
        <v>567</v>
      </c>
      <c r="F2774" s="43" t="s">
        <v>568</v>
      </c>
      <c r="G2774">
        <v>540</v>
      </c>
      <c r="H2774">
        <v>540</v>
      </c>
      <c r="I2774" s="43" t="s">
        <v>989</v>
      </c>
      <c r="J2774" s="43" t="s">
        <v>559</v>
      </c>
      <c r="K2774" s="43" t="s">
        <v>560</v>
      </c>
      <c r="L2774" s="43" t="str">
        <f>IF(AND(Home!$A$1&gt;=Leave[[#This Row],[Start Time]],Home!$A$1&lt;=Leave[[#This Row],[End Time]]),"Aplica","No Aplica")</f>
        <v>No Aplica</v>
      </c>
      <c r="M2774" s="43" t="str">
        <f>IF(AND(Home!$A$1&gt;=Leave[[#This Row],[Start Time]],Home!$A$1&lt;=Leave[[#This Row],[End Time]]),Home!$A$1,"No Aplica")</f>
        <v>No Aplica</v>
      </c>
      <c r="N2774" s="43" t="str">
        <f>Leave[[#This Row],[User Code (Owning User) (Usuario)]]&amp;Leave[[#This Row],[fecha activa]]</f>
        <v>MIE2023220210386No Aplica</v>
      </c>
    </row>
    <row r="2775" spans="1:14" x14ac:dyDescent="0.3">
      <c r="A2775" s="43" t="s">
        <v>468</v>
      </c>
      <c r="B2775" s="3">
        <v>45914</v>
      </c>
      <c r="C2775" s="3">
        <v>45914</v>
      </c>
      <c r="D2775" s="43" t="s">
        <v>1319</v>
      </c>
      <c r="E2775" s="43" t="s">
        <v>567</v>
      </c>
      <c r="F2775" s="43" t="s">
        <v>568</v>
      </c>
      <c r="G2775">
        <v>540</v>
      </c>
      <c r="H2775">
        <v>540</v>
      </c>
      <c r="I2775" s="43" t="s">
        <v>989</v>
      </c>
      <c r="J2775" s="43" t="s">
        <v>559</v>
      </c>
      <c r="K2775" s="43" t="s">
        <v>560</v>
      </c>
      <c r="L2775" s="43" t="str">
        <f>IF(AND(Home!$A$1&gt;=Leave[[#This Row],[Start Time]],Home!$A$1&lt;=Leave[[#This Row],[End Time]]),"Aplica","No Aplica")</f>
        <v>No Aplica</v>
      </c>
      <c r="M2775" s="43" t="str">
        <f>IF(AND(Home!$A$1&gt;=Leave[[#This Row],[Start Time]],Home!$A$1&lt;=Leave[[#This Row],[End Time]]),Home!$A$1,"No Aplica")</f>
        <v>No Aplica</v>
      </c>
      <c r="N2775" s="43" t="str">
        <f>Leave[[#This Row],[User Code (Owning User) (Usuario)]]&amp;Leave[[#This Row],[fecha activa]]</f>
        <v>MIE2023220210386No Aplica</v>
      </c>
    </row>
    <row r="2776" spans="1:14" x14ac:dyDescent="0.3">
      <c r="A2776" s="43" t="s">
        <v>471</v>
      </c>
      <c r="B2776" s="3">
        <v>45913</v>
      </c>
      <c r="C2776" s="3">
        <v>45913</v>
      </c>
      <c r="D2776" s="43" t="s">
        <v>1895</v>
      </c>
      <c r="E2776" s="43" t="s">
        <v>567</v>
      </c>
      <c r="F2776" s="43" t="s">
        <v>568</v>
      </c>
      <c r="G2776">
        <v>540</v>
      </c>
      <c r="H2776">
        <v>540</v>
      </c>
      <c r="I2776" s="43" t="s">
        <v>989</v>
      </c>
      <c r="J2776" s="43" t="s">
        <v>559</v>
      </c>
      <c r="K2776" s="43" t="s">
        <v>560</v>
      </c>
      <c r="L2776" s="43" t="str">
        <f>IF(AND(Home!$A$1&gt;=Leave[[#This Row],[Start Time]],Home!$A$1&lt;=Leave[[#This Row],[End Time]]),"Aplica","No Aplica")</f>
        <v>No Aplica</v>
      </c>
      <c r="M2776" s="43" t="str">
        <f>IF(AND(Home!$A$1&gt;=Leave[[#This Row],[Start Time]],Home!$A$1&lt;=Leave[[#This Row],[End Time]]),Home!$A$1,"No Aplica")</f>
        <v>No Aplica</v>
      </c>
      <c r="N2776" s="43" t="str">
        <f>Leave[[#This Row],[User Code (Owning User) (Usuario)]]&amp;Leave[[#This Row],[fecha activa]]</f>
        <v>MIE2023220210386No Aplica</v>
      </c>
    </row>
    <row r="2777" spans="1:14" x14ac:dyDescent="0.3">
      <c r="A2777" s="43" t="s">
        <v>471</v>
      </c>
      <c r="B2777" s="3">
        <v>45901</v>
      </c>
      <c r="C2777" s="3">
        <v>45901</v>
      </c>
      <c r="D2777" s="43" t="s">
        <v>1544</v>
      </c>
      <c r="E2777" s="43" t="s">
        <v>567</v>
      </c>
      <c r="F2777" s="43" t="s">
        <v>568</v>
      </c>
      <c r="G2777">
        <v>540</v>
      </c>
      <c r="H2777">
        <v>540</v>
      </c>
      <c r="I2777" s="43" t="s">
        <v>989</v>
      </c>
      <c r="J2777" s="43" t="s">
        <v>559</v>
      </c>
      <c r="K2777" s="43" t="s">
        <v>560</v>
      </c>
      <c r="L2777" s="43" t="str">
        <f>IF(AND(Home!$A$1&gt;=Leave[[#This Row],[Start Time]],Home!$A$1&lt;=Leave[[#This Row],[End Time]]),"Aplica","No Aplica")</f>
        <v>No Aplica</v>
      </c>
      <c r="M2777" s="43" t="str">
        <f>IF(AND(Home!$A$1&gt;=Leave[[#This Row],[Start Time]],Home!$A$1&lt;=Leave[[#This Row],[End Time]]),Home!$A$1,"No Aplica")</f>
        <v>No Aplica</v>
      </c>
      <c r="N2777" s="43" t="str">
        <f>Leave[[#This Row],[User Code (Owning User) (Usuario)]]&amp;Leave[[#This Row],[fecha activa]]</f>
        <v>MIE2023220210386No Aplica</v>
      </c>
    </row>
    <row r="2778" spans="1:14" x14ac:dyDescent="0.3">
      <c r="A2778" s="43" t="s">
        <v>468</v>
      </c>
      <c r="B2778" s="3">
        <v>45907</v>
      </c>
      <c r="C2778" s="3">
        <v>45907</v>
      </c>
      <c r="D2778" s="43" t="s">
        <v>1319</v>
      </c>
      <c r="E2778" s="43" t="s">
        <v>567</v>
      </c>
      <c r="F2778" s="43" t="s">
        <v>568</v>
      </c>
      <c r="G2778">
        <v>540</v>
      </c>
      <c r="H2778">
        <v>540</v>
      </c>
      <c r="I2778" s="43" t="s">
        <v>989</v>
      </c>
      <c r="J2778" s="43" t="s">
        <v>559</v>
      </c>
      <c r="K2778" s="43" t="s">
        <v>560</v>
      </c>
      <c r="L2778" s="43" t="str">
        <f>IF(AND(Home!$A$1&gt;=Leave[[#This Row],[Start Time]],Home!$A$1&lt;=Leave[[#This Row],[End Time]]),"Aplica","No Aplica")</f>
        <v>No Aplica</v>
      </c>
      <c r="M2778" s="43" t="str">
        <f>IF(AND(Home!$A$1&gt;=Leave[[#This Row],[Start Time]],Home!$A$1&lt;=Leave[[#This Row],[End Time]]),Home!$A$1,"No Aplica")</f>
        <v>No Aplica</v>
      </c>
      <c r="N2778" s="43" t="str">
        <f>Leave[[#This Row],[User Code (Owning User) (Usuario)]]&amp;Leave[[#This Row],[fecha activa]]</f>
        <v>MIE2023220210386No Aplica</v>
      </c>
    </row>
    <row r="2779" spans="1:14" x14ac:dyDescent="0.3">
      <c r="A2779" s="43" t="s">
        <v>471</v>
      </c>
      <c r="B2779" s="3">
        <v>45906</v>
      </c>
      <c r="C2779" s="3">
        <v>45906</v>
      </c>
      <c r="D2779" s="43" t="s">
        <v>1895</v>
      </c>
      <c r="E2779" s="43" t="s">
        <v>567</v>
      </c>
      <c r="F2779" s="43" t="s">
        <v>568</v>
      </c>
      <c r="G2779">
        <v>540</v>
      </c>
      <c r="H2779">
        <v>540</v>
      </c>
      <c r="I2779" s="43" t="s">
        <v>989</v>
      </c>
      <c r="J2779" s="43" t="s">
        <v>559</v>
      </c>
      <c r="K2779" s="43" t="s">
        <v>560</v>
      </c>
      <c r="L2779" s="43" t="str">
        <f>IF(AND(Home!$A$1&gt;=Leave[[#This Row],[Start Time]],Home!$A$1&lt;=Leave[[#This Row],[End Time]]),"Aplica","No Aplica")</f>
        <v>No Aplica</v>
      </c>
      <c r="M2779" s="43" t="str">
        <f>IF(AND(Home!$A$1&gt;=Leave[[#This Row],[Start Time]],Home!$A$1&lt;=Leave[[#This Row],[End Time]]),Home!$A$1,"No Aplica")</f>
        <v>No Aplica</v>
      </c>
      <c r="N2779" s="43" t="str">
        <f>Leave[[#This Row],[User Code (Owning User) (Usuario)]]&amp;Leave[[#This Row],[fecha activa]]</f>
        <v>MIE2023220210386No Aplica</v>
      </c>
    </row>
    <row r="2780" spans="1:14" x14ac:dyDescent="0.3">
      <c r="A2780" s="43" t="s">
        <v>468</v>
      </c>
      <c r="B2780" s="3">
        <v>45922</v>
      </c>
      <c r="C2780" s="3">
        <v>45922</v>
      </c>
      <c r="D2780" s="43" t="s">
        <v>503</v>
      </c>
      <c r="E2780" s="43" t="s">
        <v>649</v>
      </c>
      <c r="F2780" s="43" t="s">
        <v>650</v>
      </c>
      <c r="G2780">
        <v>540</v>
      </c>
      <c r="H2780">
        <v>540</v>
      </c>
      <c r="I2780" s="43" t="s">
        <v>1261</v>
      </c>
      <c r="J2780" s="43" t="s">
        <v>1128</v>
      </c>
      <c r="K2780" s="43" t="s">
        <v>178</v>
      </c>
      <c r="L2780" s="43" t="str">
        <f>IF(AND(Home!$A$1&gt;=Leave[[#This Row],[Start Time]],Home!$A$1&lt;=Leave[[#This Row],[End Time]]),"Aplica","No Aplica")</f>
        <v>Aplica</v>
      </c>
      <c r="M2780" s="43">
        <f>IF(AND(Home!$A$1&gt;=Leave[[#This Row],[Start Time]],Home!$A$1&lt;=Leave[[#This Row],[End Time]]),Home!$A$1,"No Aplica")</f>
        <v>45922</v>
      </c>
      <c r="N2780" s="43" t="str">
        <f>Leave[[#This Row],[User Code (Owning User) (Usuario)]]&amp;Leave[[#This Row],[fecha activa]]</f>
        <v>MIE202416071653445922</v>
      </c>
    </row>
    <row r="2781" spans="1:14" x14ac:dyDescent="0.3">
      <c r="A2781" s="43" t="s">
        <v>471</v>
      </c>
      <c r="B2781" s="3">
        <v>45920</v>
      </c>
      <c r="C2781" s="3">
        <v>45920</v>
      </c>
      <c r="D2781" s="43" t="s">
        <v>520</v>
      </c>
      <c r="E2781" s="43" t="s">
        <v>649</v>
      </c>
      <c r="F2781" s="43" t="s">
        <v>650</v>
      </c>
      <c r="G2781">
        <v>60</v>
      </c>
      <c r="H2781">
        <v>60</v>
      </c>
      <c r="I2781" s="43" t="s">
        <v>1261</v>
      </c>
      <c r="J2781" s="43" t="s">
        <v>1128</v>
      </c>
      <c r="K2781" s="43" t="s">
        <v>178</v>
      </c>
      <c r="L2781" s="43" t="str">
        <f>IF(AND(Home!$A$1&gt;=Leave[[#This Row],[Start Time]],Home!$A$1&lt;=Leave[[#This Row],[End Time]]),"Aplica","No Aplica")</f>
        <v>No Aplica</v>
      </c>
      <c r="M2781" s="43" t="str">
        <f>IF(AND(Home!$A$1&gt;=Leave[[#This Row],[Start Time]],Home!$A$1&lt;=Leave[[#This Row],[End Time]]),Home!$A$1,"No Aplica")</f>
        <v>No Aplica</v>
      </c>
      <c r="N2781" s="43" t="str">
        <f>Leave[[#This Row],[User Code (Owning User) (Usuario)]]&amp;Leave[[#This Row],[fecha activa]]</f>
        <v>MIE2024160716534No Aplica</v>
      </c>
    </row>
    <row r="2782" spans="1:14" x14ac:dyDescent="0.3">
      <c r="A2782" s="43" t="s">
        <v>471</v>
      </c>
      <c r="B2782" s="3">
        <v>45919</v>
      </c>
      <c r="C2782" s="3">
        <v>45919</v>
      </c>
      <c r="D2782" s="43" t="s">
        <v>521</v>
      </c>
      <c r="E2782" s="43" t="s">
        <v>649</v>
      </c>
      <c r="F2782" s="43" t="s">
        <v>650</v>
      </c>
      <c r="G2782">
        <v>60</v>
      </c>
      <c r="H2782">
        <v>60</v>
      </c>
      <c r="I2782" s="43" t="s">
        <v>1261</v>
      </c>
      <c r="J2782" s="43" t="s">
        <v>1128</v>
      </c>
      <c r="K2782" s="43" t="s">
        <v>178</v>
      </c>
      <c r="L2782" s="43" t="str">
        <f>IF(AND(Home!$A$1&gt;=Leave[[#This Row],[Start Time]],Home!$A$1&lt;=Leave[[#This Row],[End Time]]),"Aplica","No Aplica")</f>
        <v>No Aplica</v>
      </c>
      <c r="M2782" s="43" t="str">
        <f>IF(AND(Home!$A$1&gt;=Leave[[#This Row],[Start Time]],Home!$A$1&lt;=Leave[[#This Row],[End Time]]),Home!$A$1,"No Aplica")</f>
        <v>No Aplica</v>
      </c>
      <c r="N2782" s="43" t="str">
        <f>Leave[[#This Row],[User Code (Owning User) (Usuario)]]&amp;Leave[[#This Row],[fecha activa]]</f>
        <v>MIE2024160716534No Aplica</v>
      </c>
    </row>
    <row r="2783" spans="1:14" x14ac:dyDescent="0.3">
      <c r="A2783" s="43" t="s">
        <v>471</v>
      </c>
      <c r="B2783" s="3">
        <v>45918</v>
      </c>
      <c r="C2783" s="3">
        <v>45918</v>
      </c>
      <c r="D2783" s="43" t="s">
        <v>520</v>
      </c>
      <c r="E2783" s="43" t="s">
        <v>649</v>
      </c>
      <c r="F2783" s="43" t="s">
        <v>650</v>
      </c>
      <c r="G2783">
        <v>60</v>
      </c>
      <c r="H2783">
        <v>60</v>
      </c>
      <c r="I2783" s="43" t="s">
        <v>1261</v>
      </c>
      <c r="J2783" s="43" t="s">
        <v>1128</v>
      </c>
      <c r="K2783" s="43" t="s">
        <v>178</v>
      </c>
      <c r="L2783" s="43" t="str">
        <f>IF(AND(Home!$A$1&gt;=Leave[[#This Row],[Start Time]],Home!$A$1&lt;=Leave[[#This Row],[End Time]]),"Aplica","No Aplica")</f>
        <v>No Aplica</v>
      </c>
      <c r="M2783" s="43" t="str">
        <f>IF(AND(Home!$A$1&gt;=Leave[[#This Row],[Start Time]],Home!$A$1&lt;=Leave[[#This Row],[End Time]]),Home!$A$1,"No Aplica")</f>
        <v>No Aplica</v>
      </c>
      <c r="N2783" s="43" t="str">
        <f>Leave[[#This Row],[User Code (Owning User) (Usuario)]]&amp;Leave[[#This Row],[fecha activa]]</f>
        <v>MIE2024160716534No Aplica</v>
      </c>
    </row>
    <row r="2784" spans="1:14" x14ac:dyDescent="0.3">
      <c r="A2784" s="43" t="s">
        <v>471</v>
      </c>
      <c r="B2784" s="3">
        <v>45914</v>
      </c>
      <c r="C2784" s="3">
        <v>45914</v>
      </c>
      <c r="D2784" s="43" t="s">
        <v>3598</v>
      </c>
      <c r="E2784" s="43" t="s">
        <v>649</v>
      </c>
      <c r="F2784" s="43" t="s">
        <v>650</v>
      </c>
      <c r="G2784">
        <v>480</v>
      </c>
      <c r="H2784">
        <v>480</v>
      </c>
      <c r="I2784" s="43" t="s">
        <v>1261</v>
      </c>
      <c r="J2784" s="43" t="s">
        <v>1128</v>
      </c>
      <c r="K2784" s="43" t="s">
        <v>178</v>
      </c>
      <c r="L2784" s="43" t="str">
        <f>IF(AND(Home!$A$1&gt;=Leave[[#This Row],[Start Time]],Home!$A$1&lt;=Leave[[#This Row],[End Time]]),"Aplica","No Aplica")</f>
        <v>No Aplica</v>
      </c>
      <c r="M2784" s="43" t="str">
        <f>IF(AND(Home!$A$1&gt;=Leave[[#This Row],[Start Time]],Home!$A$1&lt;=Leave[[#This Row],[End Time]]),Home!$A$1,"No Aplica")</f>
        <v>No Aplica</v>
      </c>
      <c r="N2784" s="43" t="str">
        <f>Leave[[#This Row],[User Code (Owning User) (Usuario)]]&amp;Leave[[#This Row],[fecha activa]]</f>
        <v>MIE2024160716534No Aplica</v>
      </c>
    </row>
    <row r="2785" spans="1:14" x14ac:dyDescent="0.3">
      <c r="A2785" s="43" t="s">
        <v>471</v>
      </c>
      <c r="B2785" s="3">
        <v>45911</v>
      </c>
      <c r="C2785" s="3">
        <v>45911</v>
      </c>
      <c r="D2785" s="43" t="s">
        <v>521</v>
      </c>
      <c r="E2785" s="43" t="s">
        <v>649</v>
      </c>
      <c r="F2785" s="43" t="s">
        <v>650</v>
      </c>
      <c r="G2785">
        <v>60</v>
      </c>
      <c r="H2785">
        <v>60</v>
      </c>
      <c r="I2785" s="43" t="s">
        <v>1261</v>
      </c>
      <c r="J2785" s="43" t="s">
        <v>1128</v>
      </c>
      <c r="K2785" s="43" t="s">
        <v>178</v>
      </c>
      <c r="L2785" s="43" t="str">
        <f>IF(AND(Home!$A$1&gt;=Leave[[#This Row],[Start Time]],Home!$A$1&lt;=Leave[[#This Row],[End Time]]),"Aplica","No Aplica")</f>
        <v>No Aplica</v>
      </c>
      <c r="M2785" s="43" t="str">
        <f>IF(AND(Home!$A$1&gt;=Leave[[#This Row],[Start Time]],Home!$A$1&lt;=Leave[[#This Row],[End Time]]),Home!$A$1,"No Aplica")</f>
        <v>No Aplica</v>
      </c>
      <c r="N2785" s="43" t="str">
        <f>Leave[[#This Row],[User Code (Owning User) (Usuario)]]&amp;Leave[[#This Row],[fecha activa]]</f>
        <v>MIE2024160716534No Aplica</v>
      </c>
    </row>
    <row r="2786" spans="1:14" x14ac:dyDescent="0.3">
      <c r="A2786" s="43" t="s">
        <v>468</v>
      </c>
      <c r="B2786" s="3">
        <v>45910</v>
      </c>
      <c r="C2786" s="3">
        <v>45910</v>
      </c>
      <c r="D2786" s="43" t="s">
        <v>469</v>
      </c>
      <c r="E2786" s="43" t="s">
        <v>649</v>
      </c>
      <c r="F2786" s="43" t="s">
        <v>650</v>
      </c>
      <c r="G2786">
        <v>540</v>
      </c>
      <c r="H2786">
        <v>540</v>
      </c>
      <c r="I2786" s="43" t="s">
        <v>1261</v>
      </c>
      <c r="J2786" s="43" t="s">
        <v>1128</v>
      </c>
      <c r="K2786" s="43" t="s">
        <v>178</v>
      </c>
      <c r="L2786" s="43" t="str">
        <f>IF(AND(Home!$A$1&gt;=Leave[[#This Row],[Start Time]],Home!$A$1&lt;=Leave[[#This Row],[End Time]]),"Aplica","No Aplica")</f>
        <v>No Aplica</v>
      </c>
      <c r="M2786" s="43" t="str">
        <f>IF(AND(Home!$A$1&gt;=Leave[[#This Row],[Start Time]],Home!$A$1&lt;=Leave[[#This Row],[End Time]]),Home!$A$1,"No Aplica")</f>
        <v>No Aplica</v>
      </c>
      <c r="N2786" s="43" t="str">
        <f>Leave[[#This Row],[User Code (Owning User) (Usuario)]]&amp;Leave[[#This Row],[fecha activa]]</f>
        <v>MIE2024160716534No Aplica</v>
      </c>
    </row>
    <row r="2787" spans="1:14" x14ac:dyDescent="0.3">
      <c r="A2787" s="43" t="s">
        <v>471</v>
      </c>
      <c r="B2787" s="3">
        <v>45909</v>
      </c>
      <c r="C2787" s="3">
        <v>45909</v>
      </c>
      <c r="D2787" s="43" t="s">
        <v>521</v>
      </c>
      <c r="E2787" s="43" t="s">
        <v>649</v>
      </c>
      <c r="F2787" s="43" t="s">
        <v>650</v>
      </c>
      <c r="G2787">
        <v>60</v>
      </c>
      <c r="H2787">
        <v>60</v>
      </c>
      <c r="I2787" s="43" t="s">
        <v>1261</v>
      </c>
      <c r="J2787" s="43" t="s">
        <v>1128</v>
      </c>
      <c r="K2787" s="43" t="s">
        <v>178</v>
      </c>
      <c r="L2787" s="43" t="str">
        <f>IF(AND(Home!$A$1&gt;=Leave[[#This Row],[Start Time]],Home!$A$1&lt;=Leave[[#This Row],[End Time]]),"Aplica","No Aplica")</f>
        <v>No Aplica</v>
      </c>
      <c r="M2787" s="43" t="str">
        <f>IF(AND(Home!$A$1&gt;=Leave[[#This Row],[Start Time]],Home!$A$1&lt;=Leave[[#This Row],[End Time]]),Home!$A$1,"No Aplica")</f>
        <v>No Aplica</v>
      </c>
      <c r="N2787" s="43" t="str">
        <f>Leave[[#This Row],[User Code (Owning User) (Usuario)]]&amp;Leave[[#This Row],[fecha activa]]</f>
        <v>MIE2024160716534No Aplica</v>
      </c>
    </row>
    <row r="2788" spans="1:14" x14ac:dyDescent="0.3">
      <c r="A2788" s="43" t="s">
        <v>471</v>
      </c>
      <c r="B2788" s="3">
        <v>45908</v>
      </c>
      <c r="C2788" s="3">
        <v>45908</v>
      </c>
      <c r="D2788" s="43" t="s">
        <v>521</v>
      </c>
      <c r="E2788" s="43" t="s">
        <v>649</v>
      </c>
      <c r="F2788" s="43" t="s">
        <v>650</v>
      </c>
      <c r="G2788">
        <v>60</v>
      </c>
      <c r="H2788">
        <v>60</v>
      </c>
      <c r="I2788" s="43" t="s">
        <v>1261</v>
      </c>
      <c r="J2788" s="43" t="s">
        <v>1128</v>
      </c>
      <c r="K2788" s="43" t="s">
        <v>178</v>
      </c>
      <c r="L2788" s="43" t="str">
        <f>IF(AND(Home!$A$1&gt;=Leave[[#This Row],[Start Time]],Home!$A$1&lt;=Leave[[#This Row],[End Time]]),"Aplica","No Aplica")</f>
        <v>No Aplica</v>
      </c>
      <c r="M2788" s="43" t="str">
        <f>IF(AND(Home!$A$1&gt;=Leave[[#This Row],[Start Time]],Home!$A$1&lt;=Leave[[#This Row],[End Time]]),Home!$A$1,"No Aplica")</f>
        <v>No Aplica</v>
      </c>
      <c r="N2788" s="43" t="str">
        <f>Leave[[#This Row],[User Code (Owning User) (Usuario)]]&amp;Leave[[#This Row],[fecha activa]]</f>
        <v>MIE2024160716534No Aplica</v>
      </c>
    </row>
    <row r="2789" spans="1:14" x14ac:dyDescent="0.3">
      <c r="A2789" s="43" t="s">
        <v>471</v>
      </c>
      <c r="B2789" s="3">
        <v>45906</v>
      </c>
      <c r="C2789" s="3">
        <v>45906</v>
      </c>
      <c r="D2789" s="43" t="s">
        <v>521</v>
      </c>
      <c r="E2789" s="43" t="s">
        <v>649</v>
      </c>
      <c r="F2789" s="43" t="s">
        <v>650</v>
      </c>
      <c r="G2789">
        <v>60</v>
      </c>
      <c r="H2789">
        <v>60</v>
      </c>
      <c r="I2789" s="43" t="s">
        <v>1261</v>
      </c>
      <c r="J2789" s="43" t="s">
        <v>1128</v>
      </c>
      <c r="K2789" s="43" t="s">
        <v>178</v>
      </c>
      <c r="L2789" s="43" t="str">
        <f>IF(AND(Home!$A$1&gt;=Leave[[#This Row],[Start Time]],Home!$A$1&lt;=Leave[[#This Row],[End Time]]),"Aplica","No Aplica")</f>
        <v>No Aplica</v>
      </c>
      <c r="M2789" s="43" t="str">
        <f>IF(AND(Home!$A$1&gt;=Leave[[#This Row],[Start Time]],Home!$A$1&lt;=Leave[[#This Row],[End Time]]),Home!$A$1,"No Aplica")</f>
        <v>No Aplica</v>
      </c>
      <c r="N2789" s="43" t="str">
        <f>Leave[[#This Row],[User Code (Owning User) (Usuario)]]&amp;Leave[[#This Row],[fecha activa]]</f>
        <v>MIE2024160716534No Aplica</v>
      </c>
    </row>
    <row r="2790" spans="1:14" x14ac:dyDescent="0.3">
      <c r="A2790" s="43" t="s">
        <v>471</v>
      </c>
      <c r="B2790" s="3">
        <v>45904</v>
      </c>
      <c r="C2790" s="3">
        <v>45904</v>
      </c>
      <c r="D2790" s="43" t="s">
        <v>520</v>
      </c>
      <c r="E2790" s="43" t="s">
        <v>649</v>
      </c>
      <c r="F2790" s="43" t="s">
        <v>650</v>
      </c>
      <c r="G2790">
        <v>60</v>
      </c>
      <c r="H2790">
        <v>60</v>
      </c>
      <c r="I2790" s="43" t="s">
        <v>1261</v>
      </c>
      <c r="J2790" s="43" t="s">
        <v>1128</v>
      </c>
      <c r="K2790" s="43" t="s">
        <v>178</v>
      </c>
      <c r="L2790" s="43" t="str">
        <f>IF(AND(Home!$A$1&gt;=Leave[[#This Row],[Start Time]],Home!$A$1&lt;=Leave[[#This Row],[End Time]]),"Aplica","No Aplica")</f>
        <v>No Aplica</v>
      </c>
      <c r="M2790" s="43" t="str">
        <f>IF(AND(Home!$A$1&gt;=Leave[[#This Row],[Start Time]],Home!$A$1&lt;=Leave[[#This Row],[End Time]]),Home!$A$1,"No Aplica")</f>
        <v>No Aplica</v>
      </c>
      <c r="N2790" s="43" t="str">
        <f>Leave[[#This Row],[User Code (Owning User) (Usuario)]]&amp;Leave[[#This Row],[fecha activa]]</f>
        <v>MIE2024160716534No Aplica</v>
      </c>
    </row>
    <row r="2791" spans="1:14" x14ac:dyDescent="0.3">
      <c r="A2791" s="43" t="s">
        <v>471</v>
      </c>
      <c r="B2791" s="3">
        <v>45903</v>
      </c>
      <c r="C2791" s="3">
        <v>45903</v>
      </c>
      <c r="D2791" s="43" t="s">
        <v>1864</v>
      </c>
      <c r="E2791" s="43" t="s">
        <v>649</v>
      </c>
      <c r="F2791" s="43" t="s">
        <v>650</v>
      </c>
      <c r="G2791">
        <v>240</v>
      </c>
      <c r="H2791">
        <v>240</v>
      </c>
      <c r="I2791" s="43" t="s">
        <v>1261</v>
      </c>
      <c r="J2791" s="43" t="s">
        <v>1128</v>
      </c>
      <c r="K2791" s="43" t="s">
        <v>178</v>
      </c>
      <c r="L2791" s="43" t="str">
        <f>IF(AND(Home!$A$1&gt;=Leave[[#This Row],[Start Time]],Home!$A$1&lt;=Leave[[#This Row],[End Time]]),"Aplica","No Aplica")</f>
        <v>No Aplica</v>
      </c>
      <c r="M2791" s="43" t="str">
        <f>IF(AND(Home!$A$1&gt;=Leave[[#This Row],[Start Time]],Home!$A$1&lt;=Leave[[#This Row],[End Time]]),Home!$A$1,"No Aplica")</f>
        <v>No Aplica</v>
      </c>
      <c r="N2791" s="43" t="str">
        <f>Leave[[#This Row],[User Code (Owning User) (Usuario)]]&amp;Leave[[#This Row],[fecha activa]]</f>
        <v>MIE2024160716534No Aplica</v>
      </c>
    </row>
    <row r="2792" spans="1:14" x14ac:dyDescent="0.3">
      <c r="A2792" s="43" t="s">
        <v>468</v>
      </c>
      <c r="B2792" s="3">
        <v>45902</v>
      </c>
      <c r="C2792" s="3">
        <v>45902</v>
      </c>
      <c r="D2792" s="43" t="s">
        <v>467</v>
      </c>
      <c r="E2792" s="43" t="s">
        <v>649</v>
      </c>
      <c r="F2792" s="43" t="s">
        <v>650</v>
      </c>
      <c r="G2792">
        <v>540</v>
      </c>
      <c r="H2792">
        <v>540</v>
      </c>
      <c r="I2792" s="43" t="s">
        <v>1261</v>
      </c>
      <c r="J2792" s="43" t="s">
        <v>1128</v>
      </c>
      <c r="K2792" s="43" t="s">
        <v>178</v>
      </c>
      <c r="L2792" s="43" t="str">
        <f>IF(AND(Home!$A$1&gt;=Leave[[#This Row],[Start Time]],Home!$A$1&lt;=Leave[[#This Row],[End Time]]),"Aplica","No Aplica")</f>
        <v>No Aplica</v>
      </c>
      <c r="M2792" s="43" t="str">
        <f>IF(AND(Home!$A$1&gt;=Leave[[#This Row],[Start Time]],Home!$A$1&lt;=Leave[[#This Row],[End Time]]),Home!$A$1,"No Aplica")</f>
        <v>No Aplica</v>
      </c>
      <c r="N2792" s="43" t="str">
        <f>Leave[[#This Row],[User Code (Owning User) (Usuario)]]&amp;Leave[[#This Row],[fecha activa]]</f>
        <v>MIE2024160716534No Aplica</v>
      </c>
    </row>
    <row r="2793" spans="1:14" x14ac:dyDescent="0.3">
      <c r="A2793" s="43" t="s">
        <v>468</v>
      </c>
      <c r="B2793" s="3">
        <v>45917</v>
      </c>
      <c r="C2793" s="3">
        <v>45917</v>
      </c>
      <c r="D2793" s="43" t="s">
        <v>1545</v>
      </c>
      <c r="E2793" s="43" t="s">
        <v>843</v>
      </c>
      <c r="F2793" s="43" t="s">
        <v>844</v>
      </c>
      <c r="G2793">
        <v>540</v>
      </c>
      <c r="H2793">
        <v>540</v>
      </c>
      <c r="I2793" s="43" t="s">
        <v>1060</v>
      </c>
      <c r="J2793" s="43" t="s">
        <v>3716</v>
      </c>
      <c r="K2793" s="43" t="s">
        <v>178</v>
      </c>
      <c r="L2793" s="43" t="str">
        <f>IF(AND(Home!$A$1&gt;=Leave[[#This Row],[Start Time]],Home!$A$1&lt;=Leave[[#This Row],[End Time]]),"Aplica","No Aplica")</f>
        <v>No Aplica</v>
      </c>
      <c r="M2793" s="43" t="str">
        <f>IF(AND(Home!$A$1&gt;=Leave[[#This Row],[Start Time]],Home!$A$1&lt;=Leave[[#This Row],[End Time]]),Home!$A$1,"No Aplica")</f>
        <v>No Aplica</v>
      </c>
      <c r="N2793" s="43" t="str">
        <f>Leave[[#This Row],[User Code (Owning User) (Usuario)]]&amp;Leave[[#This Row],[fecha activa]]</f>
        <v>MIE2024051218577No Aplica</v>
      </c>
    </row>
    <row r="2794" spans="1:14" x14ac:dyDescent="0.3">
      <c r="A2794" s="43" t="s">
        <v>465</v>
      </c>
      <c r="B2794" s="3">
        <v>45928</v>
      </c>
      <c r="C2794" s="3">
        <v>45928</v>
      </c>
      <c r="D2794" s="43" t="s">
        <v>469</v>
      </c>
      <c r="E2794" s="43" t="s">
        <v>843</v>
      </c>
      <c r="F2794" s="43" t="s">
        <v>844</v>
      </c>
      <c r="G2794">
        <v>570</v>
      </c>
      <c r="H2794">
        <v>540</v>
      </c>
      <c r="I2794" s="43" t="s">
        <v>1060</v>
      </c>
      <c r="J2794" s="43" t="s">
        <v>3716</v>
      </c>
      <c r="K2794" s="43" t="s">
        <v>178</v>
      </c>
      <c r="L2794" s="43" t="str">
        <f>IF(AND(Home!$A$1&gt;=Leave[[#This Row],[Start Time]],Home!$A$1&lt;=Leave[[#This Row],[End Time]]),"Aplica","No Aplica")</f>
        <v>No Aplica</v>
      </c>
      <c r="M2794" s="43" t="str">
        <f>IF(AND(Home!$A$1&gt;=Leave[[#This Row],[Start Time]],Home!$A$1&lt;=Leave[[#This Row],[End Time]]),Home!$A$1,"No Aplica")</f>
        <v>No Aplica</v>
      </c>
      <c r="N2794" s="43" t="str">
        <f>Leave[[#This Row],[User Code (Owning User) (Usuario)]]&amp;Leave[[#This Row],[fecha activa]]</f>
        <v>MIE2024051218577No Aplica</v>
      </c>
    </row>
    <row r="2795" spans="1:14" x14ac:dyDescent="0.3">
      <c r="A2795" s="43" t="s">
        <v>471</v>
      </c>
      <c r="B2795" s="3">
        <v>45927</v>
      </c>
      <c r="C2795" s="3">
        <v>45927</v>
      </c>
      <c r="D2795" s="43" t="s">
        <v>671</v>
      </c>
      <c r="E2795" s="43" t="s">
        <v>843</v>
      </c>
      <c r="F2795" s="43" t="s">
        <v>844</v>
      </c>
      <c r="G2795">
        <v>150</v>
      </c>
      <c r="H2795">
        <v>150</v>
      </c>
      <c r="I2795" s="43" t="s">
        <v>1060</v>
      </c>
      <c r="J2795" s="43" t="s">
        <v>3716</v>
      </c>
      <c r="K2795" s="43" t="s">
        <v>178</v>
      </c>
      <c r="L2795" s="43" t="str">
        <f>IF(AND(Home!$A$1&gt;=Leave[[#This Row],[Start Time]],Home!$A$1&lt;=Leave[[#This Row],[End Time]]),"Aplica","No Aplica")</f>
        <v>No Aplica</v>
      </c>
      <c r="M2795" s="43" t="str">
        <f>IF(AND(Home!$A$1&gt;=Leave[[#This Row],[Start Time]],Home!$A$1&lt;=Leave[[#This Row],[End Time]]),Home!$A$1,"No Aplica")</f>
        <v>No Aplica</v>
      </c>
      <c r="N2795" s="43" t="str">
        <f>Leave[[#This Row],[User Code (Owning User) (Usuario)]]&amp;Leave[[#This Row],[fecha activa]]</f>
        <v>MIE2024051218577No Aplica</v>
      </c>
    </row>
    <row r="2796" spans="1:14" x14ac:dyDescent="0.3">
      <c r="A2796" s="43" t="s">
        <v>465</v>
      </c>
      <c r="B2796" s="3">
        <v>45921</v>
      </c>
      <c r="C2796" s="3">
        <v>45921</v>
      </c>
      <c r="D2796" s="43" t="s">
        <v>469</v>
      </c>
      <c r="E2796" s="43" t="s">
        <v>843</v>
      </c>
      <c r="F2796" s="43" t="s">
        <v>844</v>
      </c>
      <c r="G2796">
        <v>570</v>
      </c>
      <c r="H2796">
        <v>540</v>
      </c>
      <c r="I2796" s="43" t="s">
        <v>1060</v>
      </c>
      <c r="J2796" s="43" t="s">
        <v>3716</v>
      </c>
      <c r="K2796" s="43" t="s">
        <v>178</v>
      </c>
      <c r="L2796" s="43" t="str">
        <f>IF(AND(Home!$A$1&gt;=Leave[[#This Row],[Start Time]],Home!$A$1&lt;=Leave[[#This Row],[End Time]]),"Aplica","No Aplica")</f>
        <v>No Aplica</v>
      </c>
      <c r="M2796" s="43" t="str">
        <f>IF(AND(Home!$A$1&gt;=Leave[[#This Row],[Start Time]],Home!$A$1&lt;=Leave[[#This Row],[End Time]]),Home!$A$1,"No Aplica")</f>
        <v>No Aplica</v>
      </c>
      <c r="N2796" s="43" t="str">
        <f>Leave[[#This Row],[User Code (Owning User) (Usuario)]]&amp;Leave[[#This Row],[fecha activa]]</f>
        <v>MIE2024051218577No Aplica</v>
      </c>
    </row>
    <row r="2797" spans="1:14" x14ac:dyDescent="0.3">
      <c r="A2797" s="43" t="s">
        <v>471</v>
      </c>
      <c r="B2797" s="3">
        <v>45920</v>
      </c>
      <c r="C2797" s="3">
        <v>45920</v>
      </c>
      <c r="D2797" s="43" t="s">
        <v>2280</v>
      </c>
      <c r="E2797" s="43" t="s">
        <v>843</v>
      </c>
      <c r="F2797" s="43" t="s">
        <v>844</v>
      </c>
      <c r="G2797">
        <v>150</v>
      </c>
      <c r="H2797">
        <v>150</v>
      </c>
      <c r="I2797" s="43" t="s">
        <v>1060</v>
      </c>
      <c r="J2797" s="43" t="s">
        <v>3716</v>
      </c>
      <c r="K2797" s="43" t="s">
        <v>178</v>
      </c>
      <c r="L2797" s="43" t="str">
        <f>IF(AND(Home!$A$1&gt;=Leave[[#This Row],[Start Time]],Home!$A$1&lt;=Leave[[#This Row],[End Time]]),"Aplica","No Aplica")</f>
        <v>No Aplica</v>
      </c>
      <c r="M2797" s="43" t="str">
        <f>IF(AND(Home!$A$1&gt;=Leave[[#This Row],[Start Time]],Home!$A$1&lt;=Leave[[#This Row],[End Time]]),Home!$A$1,"No Aplica")</f>
        <v>No Aplica</v>
      </c>
      <c r="N2797" s="43" t="str">
        <f>Leave[[#This Row],[User Code (Owning User) (Usuario)]]&amp;Leave[[#This Row],[fecha activa]]</f>
        <v>MIE2024051218577No Aplica</v>
      </c>
    </row>
    <row r="2798" spans="1:14" x14ac:dyDescent="0.3">
      <c r="A2798" s="43" t="s">
        <v>465</v>
      </c>
      <c r="B2798" s="3">
        <v>45914</v>
      </c>
      <c r="C2798" s="3">
        <v>45914</v>
      </c>
      <c r="D2798" s="43" t="s">
        <v>469</v>
      </c>
      <c r="E2798" s="43" t="s">
        <v>843</v>
      </c>
      <c r="F2798" s="43" t="s">
        <v>844</v>
      </c>
      <c r="G2798">
        <v>570</v>
      </c>
      <c r="H2798">
        <v>540</v>
      </c>
      <c r="I2798" s="43" t="s">
        <v>1060</v>
      </c>
      <c r="J2798" s="43" t="s">
        <v>3716</v>
      </c>
      <c r="K2798" s="43" t="s">
        <v>178</v>
      </c>
      <c r="L2798" s="43" t="str">
        <f>IF(AND(Home!$A$1&gt;=Leave[[#This Row],[Start Time]],Home!$A$1&lt;=Leave[[#This Row],[End Time]]),"Aplica","No Aplica")</f>
        <v>No Aplica</v>
      </c>
      <c r="M2798" s="43" t="str">
        <f>IF(AND(Home!$A$1&gt;=Leave[[#This Row],[Start Time]],Home!$A$1&lt;=Leave[[#This Row],[End Time]]),Home!$A$1,"No Aplica")</f>
        <v>No Aplica</v>
      </c>
      <c r="N2798" s="43" t="str">
        <f>Leave[[#This Row],[User Code (Owning User) (Usuario)]]&amp;Leave[[#This Row],[fecha activa]]</f>
        <v>MIE2024051218577No Aplica</v>
      </c>
    </row>
    <row r="2799" spans="1:14" x14ac:dyDescent="0.3">
      <c r="A2799" s="43" t="s">
        <v>471</v>
      </c>
      <c r="B2799" s="3">
        <v>45913</v>
      </c>
      <c r="C2799" s="3">
        <v>45913</v>
      </c>
      <c r="D2799" s="43" t="s">
        <v>671</v>
      </c>
      <c r="E2799" s="43" t="s">
        <v>843</v>
      </c>
      <c r="F2799" s="43" t="s">
        <v>844</v>
      </c>
      <c r="G2799">
        <v>150</v>
      </c>
      <c r="H2799">
        <v>150</v>
      </c>
      <c r="I2799" s="43" t="s">
        <v>1060</v>
      </c>
      <c r="J2799" s="43" t="s">
        <v>3716</v>
      </c>
      <c r="K2799" s="43" t="s">
        <v>178</v>
      </c>
      <c r="L2799" s="43" t="str">
        <f>IF(AND(Home!$A$1&gt;=Leave[[#This Row],[Start Time]],Home!$A$1&lt;=Leave[[#This Row],[End Time]]),"Aplica","No Aplica")</f>
        <v>No Aplica</v>
      </c>
      <c r="M2799" s="43" t="str">
        <f>IF(AND(Home!$A$1&gt;=Leave[[#This Row],[Start Time]],Home!$A$1&lt;=Leave[[#This Row],[End Time]]),Home!$A$1,"No Aplica")</f>
        <v>No Aplica</v>
      </c>
      <c r="N2799" s="43" t="str">
        <f>Leave[[#This Row],[User Code (Owning User) (Usuario)]]&amp;Leave[[#This Row],[fecha activa]]</f>
        <v>MIE2024051218577No Aplica</v>
      </c>
    </row>
    <row r="2800" spans="1:14" x14ac:dyDescent="0.3">
      <c r="A2800" s="43" t="s">
        <v>471</v>
      </c>
      <c r="B2800" s="3">
        <v>45906</v>
      </c>
      <c r="C2800" s="3">
        <v>45906</v>
      </c>
      <c r="D2800" s="43" t="s">
        <v>671</v>
      </c>
      <c r="E2800" s="43" t="s">
        <v>843</v>
      </c>
      <c r="F2800" s="43" t="s">
        <v>844</v>
      </c>
      <c r="G2800">
        <v>150</v>
      </c>
      <c r="H2800">
        <v>150</v>
      </c>
      <c r="I2800" s="43" t="s">
        <v>1060</v>
      </c>
      <c r="J2800" s="43" t="s">
        <v>3716</v>
      </c>
      <c r="K2800" s="43" t="s">
        <v>178</v>
      </c>
      <c r="L2800" s="43" t="str">
        <f>IF(AND(Home!$A$1&gt;=Leave[[#This Row],[Start Time]],Home!$A$1&lt;=Leave[[#This Row],[End Time]]),"Aplica","No Aplica")</f>
        <v>No Aplica</v>
      </c>
      <c r="M2800" s="43" t="str">
        <f>IF(AND(Home!$A$1&gt;=Leave[[#This Row],[Start Time]],Home!$A$1&lt;=Leave[[#This Row],[End Time]]),Home!$A$1,"No Aplica")</f>
        <v>No Aplica</v>
      </c>
      <c r="N2800" s="43" t="str">
        <f>Leave[[#This Row],[User Code (Owning User) (Usuario)]]&amp;Leave[[#This Row],[fecha activa]]</f>
        <v>MIE2024051218577No Aplica</v>
      </c>
    </row>
    <row r="2801" spans="1:14" x14ac:dyDescent="0.3">
      <c r="A2801" s="43" t="s">
        <v>465</v>
      </c>
      <c r="B2801" s="3">
        <v>45907</v>
      </c>
      <c r="C2801" s="3">
        <v>45907</v>
      </c>
      <c r="D2801" s="43" t="s">
        <v>469</v>
      </c>
      <c r="E2801" s="43" t="s">
        <v>843</v>
      </c>
      <c r="F2801" s="43" t="s">
        <v>844</v>
      </c>
      <c r="G2801">
        <v>570</v>
      </c>
      <c r="H2801">
        <v>540</v>
      </c>
      <c r="I2801" s="43" t="s">
        <v>1060</v>
      </c>
      <c r="J2801" s="43" t="s">
        <v>3716</v>
      </c>
      <c r="K2801" s="43" t="s">
        <v>178</v>
      </c>
      <c r="L2801" s="43" t="str">
        <f>IF(AND(Home!$A$1&gt;=Leave[[#This Row],[Start Time]],Home!$A$1&lt;=Leave[[#This Row],[End Time]]),"Aplica","No Aplica")</f>
        <v>No Aplica</v>
      </c>
      <c r="M2801" s="43" t="str">
        <f>IF(AND(Home!$A$1&gt;=Leave[[#This Row],[Start Time]],Home!$A$1&lt;=Leave[[#This Row],[End Time]]),Home!$A$1,"No Aplica")</f>
        <v>No Aplica</v>
      </c>
      <c r="N2801" s="43" t="str">
        <f>Leave[[#This Row],[User Code (Owning User) (Usuario)]]&amp;Leave[[#This Row],[fecha activa]]</f>
        <v>MIE2024051218577No Aplica</v>
      </c>
    </row>
    <row r="2802" spans="1:14" x14ac:dyDescent="0.3">
      <c r="A2802" s="43" t="s">
        <v>468</v>
      </c>
      <c r="B2802" s="3">
        <v>45916</v>
      </c>
      <c r="C2802" s="3">
        <v>45916</v>
      </c>
      <c r="D2802" s="43" t="s">
        <v>470</v>
      </c>
      <c r="E2802" s="43" t="s">
        <v>1767</v>
      </c>
      <c r="F2802" s="43" t="s">
        <v>1769</v>
      </c>
      <c r="G2802">
        <v>480</v>
      </c>
      <c r="H2802">
        <v>480</v>
      </c>
      <c r="I2802" s="43" t="s">
        <v>1768</v>
      </c>
      <c r="J2802" s="43" t="s">
        <v>2768</v>
      </c>
      <c r="K2802" s="43" t="s">
        <v>178</v>
      </c>
      <c r="L2802" s="43" t="str">
        <f>IF(AND(Home!$A$1&gt;=Leave[[#This Row],[Start Time]],Home!$A$1&lt;=Leave[[#This Row],[End Time]]),"Aplica","No Aplica")</f>
        <v>No Aplica</v>
      </c>
      <c r="M2802" s="43" t="str">
        <f>IF(AND(Home!$A$1&gt;=Leave[[#This Row],[Start Time]],Home!$A$1&lt;=Leave[[#This Row],[End Time]]),Home!$A$1,"No Aplica")</f>
        <v>No Aplica</v>
      </c>
      <c r="N2802" s="43" t="str">
        <f>Leave[[#This Row],[User Code (Owning User) (Usuario)]]&amp;Leave[[#This Row],[fecha activa]]</f>
        <v>MIE2025120523013No Aplica</v>
      </c>
    </row>
    <row r="2803" spans="1:14" x14ac:dyDescent="0.3">
      <c r="A2803" s="43" t="s">
        <v>468</v>
      </c>
      <c r="B2803" s="3">
        <v>45911</v>
      </c>
      <c r="C2803" s="3">
        <v>45911</v>
      </c>
      <c r="D2803" s="43" t="s">
        <v>470</v>
      </c>
      <c r="E2803" s="43" t="s">
        <v>1767</v>
      </c>
      <c r="F2803" s="43" t="s">
        <v>1769</v>
      </c>
      <c r="G2803">
        <v>480</v>
      </c>
      <c r="H2803">
        <v>480</v>
      </c>
      <c r="I2803" s="43" t="s">
        <v>1768</v>
      </c>
      <c r="J2803" s="43" t="s">
        <v>2768</v>
      </c>
      <c r="K2803" s="43" t="s">
        <v>178</v>
      </c>
      <c r="L2803" s="43" t="str">
        <f>IF(AND(Home!$A$1&gt;=Leave[[#This Row],[Start Time]],Home!$A$1&lt;=Leave[[#This Row],[End Time]]),"Aplica","No Aplica")</f>
        <v>No Aplica</v>
      </c>
      <c r="M2803" s="43" t="str">
        <f>IF(AND(Home!$A$1&gt;=Leave[[#This Row],[Start Time]],Home!$A$1&lt;=Leave[[#This Row],[End Time]]),Home!$A$1,"No Aplica")</f>
        <v>No Aplica</v>
      </c>
      <c r="N2803" s="43" t="str">
        <f>Leave[[#This Row],[User Code (Owning User) (Usuario)]]&amp;Leave[[#This Row],[fecha activa]]</f>
        <v>MIE2025120523013No Aplica</v>
      </c>
    </row>
    <row r="2804" spans="1:14" x14ac:dyDescent="0.3">
      <c r="A2804" s="43" t="s">
        <v>476</v>
      </c>
      <c r="B2804" s="3">
        <v>45928</v>
      </c>
      <c r="C2804" s="3">
        <v>45928</v>
      </c>
      <c r="D2804" s="43" t="s">
        <v>491</v>
      </c>
      <c r="E2804" s="43" t="s">
        <v>386</v>
      </c>
      <c r="F2804" s="43" t="s">
        <v>387</v>
      </c>
      <c r="G2804">
        <v>540</v>
      </c>
      <c r="H2804">
        <v>540</v>
      </c>
      <c r="I2804" s="43" t="s">
        <v>1202</v>
      </c>
      <c r="J2804" s="43" t="s">
        <v>1843</v>
      </c>
      <c r="K2804" s="43" t="s">
        <v>179</v>
      </c>
      <c r="L2804" s="43" t="str">
        <f>IF(AND(Home!$A$1&gt;=Leave[[#This Row],[Start Time]],Home!$A$1&lt;=Leave[[#This Row],[End Time]]),"Aplica","No Aplica")</f>
        <v>No Aplica</v>
      </c>
      <c r="M2804" s="43" t="str">
        <f>IF(AND(Home!$A$1&gt;=Leave[[#This Row],[Start Time]],Home!$A$1&lt;=Leave[[#This Row],[End Time]]),Home!$A$1,"No Aplica")</f>
        <v>No Aplica</v>
      </c>
      <c r="N2804" s="43" t="str">
        <f>Leave[[#This Row],[User Code (Owning User) (Usuario)]]&amp;Leave[[#This Row],[fecha activa]]</f>
        <v>MIE2023171012961No Aplica</v>
      </c>
    </row>
    <row r="2805" spans="1:14" x14ac:dyDescent="0.3">
      <c r="A2805" s="43" t="s">
        <v>471</v>
      </c>
      <c r="B2805" s="3">
        <v>45927</v>
      </c>
      <c r="C2805" s="3">
        <v>45927</v>
      </c>
      <c r="D2805" s="43" t="s">
        <v>600</v>
      </c>
      <c r="E2805" s="43" t="s">
        <v>386</v>
      </c>
      <c r="F2805" s="43" t="s">
        <v>387</v>
      </c>
      <c r="G2805">
        <v>240</v>
      </c>
      <c r="H2805">
        <v>240</v>
      </c>
      <c r="I2805" s="43" t="s">
        <v>1202</v>
      </c>
      <c r="J2805" s="43" t="s">
        <v>1843</v>
      </c>
      <c r="K2805" s="43" t="s">
        <v>179</v>
      </c>
      <c r="L2805" s="43" t="str">
        <f>IF(AND(Home!$A$1&gt;=Leave[[#This Row],[Start Time]],Home!$A$1&lt;=Leave[[#This Row],[End Time]]),"Aplica","No Aplica")</f>
        <v>No Aplica</v>
      </c>
      <c r="M2805" s="43" t="str">
        <f>IF(AND(Home!$A$1&gt;=Leave[[#This Row],[Start Time]],Home!$A$1&lt;=Leave[[#This Row],[End Time]]),Home!$A$1,"No Aplica")</f>
        <v>No Aplica</v>
      </c>
      <c r="N2805" s="43" t="str">
        <f>Leave[[#This Row],[User Code (Owning User) (Usuario)]]&amp;Leave[[#This Row],[fecha activa]]</f>
        <v>MIE2023171012961No Aplica</v>
      </c>
    </row>
    <row r="2806" spans="1:14" x14ac:dyDescent="0.3">
      <c r="A2806" s="43" t="s">
        <v>476</v>
      </c>
      <c r="B2806" s="3">
        <v>45921</v>
      </c>
      <c r="C2806" s="3">
        <v>45921</v>
      </c>
      <c r="D2806" s="43" t="s">
        <v>491</v>
      </c>
      <c r="E2806" s="43" t="s">
        <v>386</v>
      </c>
      <c r="F2806" s="43" t="s">
        <v>387</v>
      </c>
      <c r="G2806">
        <v>540</v>
      </c>
      <c r="H2806">
        <v>540</v>
      </c>
      <c r="I2806" s="43" t="s">
        <v>1202</v>
      </c>
      <c r="J2806" s="43" t="s">
        <v>1843</v>
      </c>
      <c r="K2806" s="43" t="s">
        <v>179</v>
      </c>
      <c r="L2806" s="43" t="str">
        <f>IF(AND(Home!$A$1&gt;=Leave[[#This Row],[Start Time]],Home!$A$1&lt;=Leave[[#This Row],[End Time]]),"Aplica","No Aplica")</f>
        <v>No Aplica</v>
      </c>
      <c r="M2806" s="43" t="str">
        <f>IF(AND(Home!$A$1&gt;=Leave[[#This Row],[Start Time]],Home!$A$1&lt;=Leave[[#This Row],[End Time]]),Home!$A$1,"No Aplica")</f>
        <v>No Aplica</v>
      </c>
      <c r="N2806" s="43" t="str">
        <f>Leave[[#This Row],[User Code (Owning User) (Usuario)]]&amp;Leave[[#This Row],[fecha activa]]</f>
        <v>MIE2023171012961No Aplica</v>
      </c>
    </row>
    <row r="2807" spans="1:14" x14ac:dyDescent="0.3">
      <c r="A2807" s="43" t="s">
        <v>471</v>
      </c>
      <c r="B2807" s="3">
        <v>45920</v>
      </c>
      <c r="C2807" s="3">
        <v>45920</v>
      </c>
      <c r="D2807" s="43" t="s">
        <v>600</v>
      </c>
      <c r="E2807" s="43" t="s">
        <v>386</v>
      </c>
      <c r="F2807" s="43" t="s">
        <v>387</v>
      </c>
      <c r="G2807">
        <v>240</v>
      </c>
      <c r="H2807">
        <v>240</v>
      </c>
      <c r="I2807" s="43" t="s">
        <v>1202</v>
      </c>
      <c r="J2807" s="43" t="s">
        <v>1843</v>
      </c>
      <c r="K2807" s="43" t="s">
        <v>179</v>
      </c>
      <c r="L2807" s="43" t="str">
        <f>IF(AND(Home!$A$1&gt;=Leave[[#This Row],[Start Time]],Home!$A$1&lt;=Leave[[#This Row],[End Time]]),"Aplica","No Aplica")</f>
        <v>No Aplica</v>
      </c>
      <c r="M2807" s="43" t="str">
        <f>IF(AND(Home!$A$1&gt;=Leave[[#This Row],[Start Time]],Home!$A$1&lt;=Leave[[#This Row],[End Time]]),Home!$A$1,"No Aplica")</f>
        <v>No Aplica</v>
      </c>
      <c r="N2807" s="43" t="str">
        <f>Leave[[#This Row],[User Code (Owning User) (Usuario)]]&amp;Leave[[#This Row],[fecha activa]]</f>
        <v>MIE2023171012961No Aplica</v>
      </c>
    </row>
    <row r="2808" spans="1:14" x14ac:dyDescent="0.3">
      <c r="A2808" s="43" t="s">
        <v>476</v>
      </c>
      <c r="B2808" s="3">
        <v>45914</v>
      </c>
      <c r="C2808" s="3">
        <v>45914</v>
      </c>
      <c r="D2808" s="43" t="s">
        <v>491</v>
      </c>
      <c r="E2808" s="43" t="s">
        <v>386</v>
      </c>
      <c r="F2808" s="43" t="s">
        <v>387</v>
      </c>
      <c r="G2808">
        <v>540</v>
      </c>
      <c r="H2808">
        <v>540</v>
      </c>
      <c r="I2808" s="43" t="s">
        <v>1202</v>
      </c>
      <c r="J2808" s="43" t="s">
        <v>1843</v>
      </c>
      <c r="K2808" s="43" t="s">
        <v>179</v>
      </c>
      <c r="L2808" s="43" t="str">
        <f>IF(AND(Home!$A$1&gt;=Leave[[#This Row],[Start Time]],Home!$A$1&lt;=Leave[[#This Row],[End Time]]),"Aplica","No Aplica")</f>
        <v>No Aplica</v>
      </c>
      <c r="M2808" s="43" t="str">
        <f>IF(AND(Home!$A$1&gt;=Leave[[#This Row],[Start Time]],Home!$A$1&lt;=Leave[[#This Row],[End Time]]),Home!$A$1,"No Aplica")</f>
        <v>No Aplica</v>
      </c>
      <c r="N2808" s="43" t="str">
        <f>Leave[[#This Row],[User Code (Owning User) (Usuario)]]&amp;Leave[[#This Row],[fecha activa]]</f>
        <v>MIE2023171012961No Aplica</v>
      </c>
    </row>
    <row r="2809" spans="1:14" x14ac:dyDescent="0.3">
      <c r="A2809" s="43" t="s">
        <v>471</v>
      </c>
      <c r="B2809" s="3">
        <v>45913</v>
      </c>
      <c r="C2809" s="3">
        <v>45913</v>
      </c>
      <c r="D2809" s="43" t="s">
        <v>600</v>
      </c>
      <c r="E2809" s="43" t="s">
        <v>386</v>
      </c>
      <c r="F2809" s="43" t="s">
        <v>387</v>
      </c>
      <c r="G2809">
        <v>240</v>
      </c>
      <c r="H2809">
        <v>240</v>
      </c>
      <c r="I2809" s="43" t="s">
        <v>1202</v>
      </c>
      <c r="J2809" s="43" t="s">
        <v>1843</v>
      </c>
      <c r="K2809" s="43" t="s">
        <v>179</v>
      </c>
      <c r="L2809" s="43" t="str">
        <f>IF(AND(Home!$A$1&gt;=Leave[[#This Row],[Start Time]],Home!$A$1&lt;=Leave[[#This Row],[End Time]]),"Aplica","No Aplica")</f>
        <v>No Aplica</v>
      </c>
      <c r="M2809" s="43" t="str">
        <f>IF(AND(Home!$A$1&gt;=Leave[[#This Row],[Start Time]],Home!$A$1&lt;=Leave[[#This Row],[End Time]]),Home!$A$1,"No Aplica")</f>
        <v>No Aplica</v>
      </c>
      <c r="N2809" s="43" t="str">
        <f>Leave[[#This Row],[User Code (Owning User) (Usuario)]]&amp;Leave[[#This Row],[fecha activa]]</f>
        <v>MIE2023171012961No Aplica</v>
      </c>
    </row>
    <row r="2810" spans="1:14" x14ac:dyDescent="0.3">
      <c r="A2810" s="43" t="s">
        <v>476</v>
      </c>
      <c r="B2810" s="3">
        <v>45907</v>
      </c>
      <c r="C2810" s="3">
        <v>45907</v>
      </c>
      <c r="D2810" s="43" t="s">
        <v>491</v>
      </c>
      <c r="E2810" s="43" t="s">
        <v>386</v>
      </c>
      <c r="F2810" s="43" t="s">
        <v>387</v>
      </c>
      <c r="G2810">
        <v>540</v>
      </c>
      <c r="H2810">
        <v>540</v>
      </c>
      <c r="I2810" s="43" t="s">
        <v>1202</v>
      </c>
      <c r="J2810" s="43" t="s">
        <v>1843</v>
      </c>
      <c r="K2810" s="43" t="s">
        <v>179</v>
      </c>
      <c r="L2810" s="43" t="str">
        <f>IF(AND(Home!$A$1&gt;=Leave[[#This Row],[Start Time]],Home!$A$1&lt;=Leave[[#This Row],[End Time]]),"Aplica","No Aplica")</f>
        <v>No Aplica</v>
      </c>
      <c r="M2810" s="43" t="str">
        <f>IF(AND(Home!$A$1&gt;=Leave[[#This Row],[Start Time]],Home!$A$1&lt;=Leave[[#This Row],[End Time]]),Home!$A$1,"No Aplica")</f>
        <v>No Aplica</v>
      </c>
      <c r="N2810" s="43" t="str">
        <f>Leave[[#This Row],[User Code (Owning User) (Usuario)]]&amp;Leave[[#This Row],[fecha activa]]</f>
        <v>MIE2023171012961No Aplica</v>
      </c>
    </row>
    <row r="2811" spans="1:14" x14ac:dyDescent="0.3">
      <c r="A2811" s="43" t="s">
        <v>471</v>
      </c>
      <c r="B2811" s="3">
        <v>45906</v>
      </c>
      <c r="C2811" s="3">
        <v>45906</v>
      </c>
      <c r="D2811" s="43" t="s">
        <v>600</v>
      </c>
      <c r="E2811" s="43" t="s">
        <v>386</v>
      </c>
      <c r="F2811" s="43" t="s">
        <v>387</v>
      </c>
      <c r="G2811">
        <v>240</v>
      </c>
      <c r="H2811">
        <v>240</v>
      </c>
      <c r="I2811" s="43" t="s">
        <v>1202</v>
      </c>
      <c r="J2811" s="43" t="s">
        <v>1843</v>
      </c>
      <c r="K2811" s="43" t="s">
        <v>179</v>
      </c>
      <c r="L2811" s="43" t="str">
        <f>IF(AND(Home!$A$1&gt;=Leave[[#This Row],[Start Time]],Home!$A$1&lt;=Leave[[#This Row],[End Time]]),"Aplica","No Aplica")</f>
        <v>No Aplica</v>
      </c>
      <c r="M2811" s="43" t="str">
        <f>IF(AND(Home!$A$1&gt;=Leave[[#This Row],[Start Time]],Home!$A$1&lt;=Leave[[#This Row],[End Time]]),Home!$A$1,"No Aplica")</f>
        <v>No Aplica</v>
      </c>
      <c r="N2811" s="43" t="str">
        <f>Leave[[#This Row],[User Code (Owning User) (Usuario)]]&amp;Leave[[#This Row],[fecha activa]]</f>
        <v>MIE2023171012961No Aplica</v>
      </c>
    </row>
    <row r="2812" spans="1:14" x14ac:dyDescent="0.3">
      <c r="A2812" s="43" t="s">
        <v>465</v>
      </c>
      <c r="B2812" s="3">
        <v>45926</v>
      </c>
      <c r="C2812" s="3">
        <v>45926</v>
      </c>
      <c r="D2812" s="43" t="s">
        <v>521</v>
      </c>
      <c r="E2812" s="43" t="s">
        <v>1574</v>
      </c>
      <c r="F2812" s="43" t="s">
        <v>1576</v>
      </c>
      <c r="G2812">
        <v>60</v>
      </c>
      <c r="H2812">
        <v>60</v>
      </c>
      <c r="I2812" s="43" t="s">
        <v>1575</v>
      </c>
      <c r="J2812" s="43" t="s">
        <v>850</v>
      </c>
      <c r="K2812" s="43" t="s">
        <v>177</v>
      </c>
      <c r="L2812" s="43" t="str">
        <f>IF(AND(Home!$A$1&gt;=Leave[[#This Row],[Start Time]],Home!$A$1&lt;=Leave[[#This Row],[End Time]]),"Aplica","No Aplica")</f>
        <v>No Aplica</v>
      </c>
      <c r="M2812" s="43" t="str">
        <f>IF(AND(Home!$A$1&gt;=Leave[[#This Row],[Start Time]],Home!$A$1&lt;=Leave[[#This Row],[End Time]]),Home!$A$1,"No Aplica")</f>
        <v>No Aplica</v>
      </c>
      <c r="N2812" s="43" t="str">
        <f>Leave[[#This Row],[User Code (Owning User) (Usuario)]]&amp;Leave[[#This Row],[fecha activa]]</f>
        <v>MIE2025200321785No Aplica</v>
      </c>
    </row>
    <row r="2813" spans="1:14" x14ac:dyDescent="0.3">
      <c r="A2813" s="43" t="s">
        <v>465</v>
      </c>
      <c r="B2813" s="3">
        <v>45925</v>
      </c>
      <c r="C2813" s="3">
        <v>45925</v>
      </c>
      <c r="D2813" s="43" t="s">
        <v>521</v>
      </c>
      <c r="E2813" s="43" t="s">
        <v>1574</v>
      </c>
      <c r="F2813" s="43" t="s">
        <v>1576</v>
      </c>
      <c r="G2813">
        <v>60</v>
      </c>
      <c r="H2813">
        <v>60</v>
      </c>
      <c r="I2813" s="43" t="s">
        <v>1575</v>
      </c>
      <c r="J2813" s="43" t="s">
        <v>850</v>
      </c>
      <c r="K2813" s="43" t="s">
        <v>177</v>
      </c>
      <c r="L2813" s="43" t="str">
        <f>IF(AND(Home!$A$1&gt;=Leave[[#This Row],[Start Time]],Home!$A$1&lt;=Leave[[#This Row],[End Time]]),"Aplica","No Aplica")</f>
        <v>No Aplica</v>
      </c>
      <c r="M2813" s="43" t="str">
        <f>IF(AND(Home!$A$1&gt;=Leave[[#This Row],[Start Time]],Home!$A$1&lt;=Leave[[#This Row],[End Time]]),Home!$A$1,"No Aplica")</f>
        <v>No Aplica</v>
      </c>
      <c r="N2813" s="43" t="str">
        <f>Leave[[#This Row],[User Code (Owning User) (Usuario)]]&amp;Leave[[#This Row],[fecha activa]]</f>
        <v>MIE2025200321785No Aplica</v>
      </c>
    </row>
    <row r="2814" spans="1:14" x14ac:dyDescent="0.3">
      <c r="A2814" s="43" t="s">
        <v>465</v>
      </c>
      <c r="B2814" s="3">
        <v>45924</v>
      </c>
      <c r="C2814" s="3">
        <v>45924</v>
      </c>
      <c r="D2814" s="43" t="s">
        <v>521</v>
      </c>
      <c r="E2814" s="43" t="s">
        <v>1574</v>
      </c>
      <c r="F2814" s="43" t="s">
        <v>1576</v>
      </c>
      <c r="G2814">
        <v>60</v>
      </c>
      <c r="H2814">
        <v>60</v>
      </c>
      <c r="I2814" s="43" t="s">
        <v>1575</v>
      </c>
      <c r="J2814" s="43" t="s">
        <v>850</v>
      </c>
      <c r="K2814" s="43" t="s">
        <v>177</v>
      </c>
      <c r="L2814" s="43" t="str">
        <f>IF(AND(Home!$A$1&gt;=Leave[[#This Row],[Start Time]],Home!$A$1&lt;=Leave[[#This Row],[End Time]]),"Aplica","No Aplica")</f>
        <v>No Aplica</v>
      </c>
      <c r="M2814" s="43" t="str">
        <f>IF(AND(Home!$A$1&gt;=Leave[[#This Row],[Start Time]],Home!$A$1&lt;=Leave[[#This Row],[End Time]]),Home!$A$1,"No Aplica")</f>
        <v>No Aplica</v>
      </c>
      <c r="N2814" s="43" t="str">
        <f>Leave[[#This Row],[User Code (Owning User) (Usuario)]]&amp;Leave[[#This Row],[fecha activa]]</f>
        <v>MIE2025200321785No Aplica</v>
      </c>
    </row>
    <row r="2815" spans="1:14" x14ac:dyDescent="0.3">
      <c r="A2815" s="43" t="s">
        <v>465</v>
      </c>
      <c r="B2815" s="3">
        <v>45923</v>
      </c>
      <c r="C2815" s="3">
        <v>45923</v>
      </c>
      <c r="D2815" s="43" t="s">
        <v>521</v>
      </c>
      <c r="E2815" s="43" t="s">
        <v>1574</v>
      </c>
      <c r="F2815" s="43" t="s">
        <v>1576</v>
      </c>
      <c r="G2815">
        <v>60</v>
      </c>
      <c r="H2815">
        <v>60</v>
      </c>
      <c r="I2815" s="43" t="s">
        <v>1575</v>
      </c>
      <c r="J2815" s="43" t="s">
        <v>850</v>
      </c>
      <c r="K2815" s="43" t="s">
        <v>177</v>
      </c>
      <c r="L2815" s="43" t="str">
        <f>IF(AND(Home!$A$1&gt;=Leave[[#This Row],[Start Time]],Home!$A$1&lt;=Leave[[#This Row],[End Time]]),"Aplica","No Aplica")</f>
        <v>No Aplica</v>
      </c>
      <c r="M2815" s="43" t="str">
        <f>IF(AND(Home!$A$1&gt;=Leave[[#This Row],[Start Time]],Home!$A$1&lt;=Leave[[#This Row],[End Time]]),Home!$A$1,"No Aplica")</f>
        <v>No Aplica</v>
      </c>
      <c r="N2815" s="43" t="str">
        <f>Leave[[#This Row],[User Code (Owning User) (Usuario)]]&amp;Leave[[#This Row],[fecha activa]]</f>
        <v>MIE2025200321785No Aplica</v>
      </c>
    </row>
    <row r="2816" spans="1:14" x14ac:dyDescent="0.3">
      <c r="A2816" s="43" t="s">
        <v>468</v>
      </c>
      <c r="B2816" s="3">
        <v>45922</v>
      </c>
      <c r="C2816" s="3">
        <v>45922</v>
      </c>
      <c r="D2816" s="43" t="s">
        <v>3730</v>
      </c>
      <c r="E2816" s="43" t="s">
        <v>1574</v>
      </c>
      <c r="F2816" s="43" t="s">
        <v>1576</v>
      </c>
      <c r="G2816">
        <v>540</v>
      </c>
      <c r="H2816">
        <v>540</v>
      </c>
      <c r="I2816" s="43" t="s">
        <v>1575</v>
      </c>
      <c r="J2816" s="43" t="s">
        <v>850</v>
      </c>
      <c r="K2816" s="43" t="s">
        <v>177</v>
      </c>
      <c r="L2816" s="43" t="str">
        <f>IF(AND(Home!$A$1&gt;=Leave[[#This Row],[Start Time]],Home!$A$1&lt;=Leave[[#This Row],[End Time]]),"Aplica","No Aplica")</f>
        <v>Aplica</v>
      </c>
      <c r="M2816" s="43">
        <f>IF(AND(Home!$A$1&gt;=Leave[[#This Row],[Start Time]],Home!$A$1&lt;=Leave[[#This Row],[End Time]]),Home!$A$1,"No Aplica")</f>
        <v>45922</v>
      </c>
      <c r="N2816" s="43" t="str">
        <f>Leave[[#This Row],[User Code (Owning User) (Usuario)]]&amp;Leave[[#This Row],[fecha activa]]</f>
        <v>MIE202520032178545922</v>
      </c>
    </row>
    <row r="2817" spans="1:14" x14ac:dyDescent="0.3">
      <c r="A2817" s="43" t="s">
        <v>465</v>
      </c>
      <c r="B2817" s="3">
        <v>45919</v>
      </c>
      <c r="C2817" s="3">
        <v>45919</v>
      </c>
      <c r="D2817" s="43" t="s">
        <v>521</v>
      </c>
      <c r="E2817" s="43" t="s">
        <v>1574</v>
      </c>
      <c r="F2817" s="43" t="s">
        <v>1576</v>
      </c>
      <c r="G2817">
        <v>60</v>
      </c>
      <c r="H2817">
        <v>60</v>
      </c>
      <c r="I2817" s="43" t="s">
        <v>1575</v>
      </c>
      <c r="J2817" s="43" t="s">
        <v>850</v>
      </c>
      <c r="K2817" s="43" t="s">
        <v>177</v>
      </c>
      <c r="L2817" s="43" t="str">
        <f>IF(AND(Home!$A$1&gt;=Leave[[#This Row],[Start Time]],Home!$A$1&lt;=Leave[[#This Row],[End Time]]),"Aplica","No Aplica")</f>
        <v>No Aplica</v>
      </c>
      <c r="M2817" s="43" t="str">
        <f>IF(AND(Home!$A$1&gt;=Leave[[#This Row],[Start Time]],Home!$A$1&lt;=Leave[[#This Row],[End Time]]),Home!$A$1,"No Aplica")</f>
        <v>No Aplica</v>
      </c>
      <c r="N2817" s="43" t="str">
        <f>Leave[[#This Row],[User Code (Owning User) (Usuario)]]&amp;Leave[[#This Row],[fecha activa]]</f>
        <v>MIE2025200321785No Aplica</v>
      </c>
    </row>
    <row r="2818" spans="1:14" x14ac:dyDescent="0.3">
      <c r="A2818" s="43" t="s">
        <v>465</v>
      </c>
      <c r="B2818" s="3">
        <v>45918</v>
      </c>
      <c r="C2818" s="3">
        <v>45918</v>
      </c>
      <c r="D2818" s="43" t="s">
        <v>521</v>
      </c>
      <c r="E2818" s="43" t="s">
        <v>1574</v>
      </c>
      <c r="F2818" s="43" t="s">
        <v>1576</v>
      </c>
      <c r="G2818">
        <v>60</v>
      </c>
      <c r="H2818">
        <v>60</v>
      </c>
      <c r="I2818" s="43" t="s">
        <v>1575</v>
      </c>
      <c r="J2818" s="43" t="s">
        <v>850</v>
      </c>
      <c r="K2818" s="43" t="s">
        <v>177</v>
      </c>
      <c r="L2818" s="43" t="str">
        <f>IF(AND(Home!$A$1&gt;=Leave[[#This Row],[Start Time]],Home!$A$1&lt;=Leave[[#This Row],[End Time]]),"Aplica","No Aplica")</f>
        <v>No Aplica</v>
      </c>
      <c r="M2818" s="43" t="str">
        <f>IF(AND(Home!$A$1&gt;=Leave[[#This Row],[Start Time]],Home!$A$1&lt;=Leave[[#This Row],[End Time]]),Home!$A$1,"No Aplica")</f>
        <v>No Aplica</v>
      </c>
      <c r="N2818" s="43" t="str">
        <f>Leave[[#This Row],[User Code (Owning User) (Usuario)]]&amp;Leave[[#This Row],[fecha activa]]</f>
        <v>MIE2025200321785No Aplica</v>
      </c>
    </row>
    <row r="2819" spans="1:14" x14ac:dyDescent="0.3">
      <c r="A2819" s="43" t="s">
        <v>465</v>
      </c>
      <c r="B2819" s="3">
        <v>45916</v>
      </c>
      <c r="C2819" s="3">
        <v>45916</v>
      </c>
      <c r="D2819" s="43" t="s">
        <v>521</v>
      </c>
      <c r="E2819" s="43" t="s">
        <v>1574</v>
      </c>
      <c r="F2819" s="43" t="s">
        <v>1576</v>
      </c>
      <c r="G2819">
        <v>60</v>
      </c>
      <c r="H2819">
        <v>60</v>
      </c>
      <c r="I2819" s="43" t="s">
        <v>1575</v>
      </c>
      <c r="J2819" s="43" t="s">
        <v>850</v>
      </c>
      <c r="K2819" s="43" t="s">
        <v>177</v>
      </c>
      <c r="L2819" s="43" t="str">
        <f>IF(AND(Home!$A$1&gt;=Leave[[#This Row],[Start Time]],Home!$A$1&lt;=Leave[[#This Row],[End Time]]),"Aplica","No Aplica")</f>
        <v>No Aplica</v>
      </c>
      <c r="M2819" s="43" t="str">
        <f>IF(AND(Home!$A$1&gt;=Leave[[#This Row],[Start Time]],Home!$A$1&lt;=Leave[[#This Row],[End Time]]),Home!$A$1,"No Aplica")</f>
        <v>No Aplica</v>
      </c>
      <c r="N2819" s="43" t="str">
        <f>Leave[[#This Row],[User Code (Owning User) (Usuario)]]&amp;Leave[[#This Row],[fecha activa]]</f>
        <v>MIE2025200321785No Aplica</v>
      </c>
    </row>
    <row r="2820" spans="1:14" x14ac:dyDescent="0.3">
      <c r="A2820" s="43" t="s">
        <v>465</v>
      </c>
      <c r="B2820" s="3">
        <v>45915</v>
      </c>
      <c r="C2820" s="3">
        <v>45915</v>
      </c>
      <c r="D2820" s="43" t="s">
        <v>521</v>
      </c>
      <c r="E2820" s="43" t="s">
        <v>1574</v>
      </c>
      <c r="F2820" s="43" t="s">
        <v>1576</v>
      </c>
      <c r="G2820">
        <v>60</v>
      </c>
      <c r="H2820">
        <v>60</v>
      </c>
      <c r="I2820" s="43" t="s">
        <v>1575</v>
      </c>
      <c r="J2820" s="43" t="s">
        <v>850</v>
      </c>
      <c r="K2820" s="43" t="s">
        <v>177</v>
      </c>
      <c r="L2820" s="43" t="str">
        <f>IF(AND(Home!$A$1&gt;=Leave[[#This Row],[Start Time]],Home!$A$1&lt;=Leave[[#This Row],[End Time]]),"Aplica","No Aplica")</f>
        <v>No Aplica</v>
      </c>
      <c r="M2820" s="43" t="str">
        <f>IF(AND(Home!$A$1&gt;=Leave[[#This Row],[Start Time]],Home!$A$1&lt;=Leave[[#This Row],[End Time]]),Home!$A$1,"No Aplica")</f>
        <v>No Aplica</v>
      </c>
      <c r="N2820" s="43" t="str">
        <f>Leave[[#This Row],[User Code (Owning User) (Usuario)]]&amp;Leave[[#This Row],[fecha activa]]</f>
        <v>MIE2025200321785No Aplica</v>
      </c>
    </row>
    <row r="2821" spans="1:14" x14ac:dyDescent="0.3">
      <c r="A2821" s="43" t="s">
        <v>468</v>
      </c>
      <c r="B2821" s="3">
        <v>45917</v>
      </c>
      <c r="C2821" s="3">
        <v>45917</v>
      </c>
      <c r="D2821" s="43" t="s">
        <v>3176</v>
      </c>
      <c r="E2821" s="43" t="s">
        <v>1574</v>
      </c>
      <c r="F2821" s="43" t="s">
        <v>1576</v>
      </c>
      <c r="G2821">
        <v>540</v>
      </c>
      <c r="H2821">
        <v>540</v>
      </c>
      <c r="I2821" s="43" t="s">
        <v>1575</v>
      </c>
      <c r="J2821" s="43" t="s">
        <v>850</v>
      </c>
      <c r="K2821" s="43" t="s">
        <v>177</v>
      </c>
      <c r="L2821" s="43" t="str">
        <f>IF(AND(Home!$A$1&gt;=Leave[[#This Row],[Start Time]],Home!$A$1&lt;=Leave[[#This Row],[End Time]]),"Aplica","No Aplica")</f>
        <v>No Aplica</v>
      </c>
      <c r="M2821" s="43" t="str">
        <f>IF(AND(Home!$A$1&gt;=Leave[[#This Row],[Start Time]],Home!$A$1&lt;=Leave[[#This Row],[End Time]]),Home!$A$1,"No Aplica")</f>
        <v>No Aplica</v>
      </c>
      <c r="N2821" s="43" t="str">
        <f>Leave[[#This Row],[User Code (Owning User) (Usuario)]]&amp;Leave[[#This Row],[fecha activa]]</f>
        <v>MIE2025200321785No Aplica</v>
      </c>
    </row>
    <row r="2822" spans="1:14" x14ac:dyDescent="0.3">
      <c r="A2822" s="43" t="s">
        <v>468</v>
      </c>
      <c r="B2822" s="3">
        <v>45909</v>
      </c>
      <c r="C2822" s="3">
        <v>45909</v>
      </c>
      <c r="D2822" s="43" t="s">
        <v>3177</v>
      </c>
      <c r="E2822" s="43" t="s">
        <v>1574</v>
      </c>
      <c r="F2822" s="43" t="s">
        <v>1576</v>
      </c>
      <c r="G2822">
        <v>540</v>
      </c>
      <c r="H2822">
        <v>540</v>
      </c>
      <c r="I2822" s="43" t="s">
        <v>1575</v>
      </c>
      <c r="J2822" s="43" t="s">
        <v>850</v>
      </c>
      <c r="K2822" s="43" t="s">
        <v>177</v>
      </c>
      <c r="L2822" s="43" t="str">
        <f>IF(AND(Home!$A$1&gt;=Leave[[#This Row],[Start Time]],Home!$A$1&lt;=Leave[[#This Row],[End Time]]),"Aplica","No Aplica")</f>
        <v>No Aplica</v>
      </c>
      <c r="M2822" s="43" t="str">
        <f>IF(AND(Home!$A$1&gt;=Leave[[#This Row],[Start Time]],Home!$A$1&lt;=Leave[[#This Row],[End Time]]),Home!$A$1,"No Aplica")</f>
        <v>No Aplica</v>
      </c>
      <c r="N2822" s="43" t="str">
        <f>Leave[[#This Row],[User Code (Owning User) (Usuario)]]&amp;Leave[[#This Row],[fecha activa]]</f>
        <v>MIE2025200321785No Aplica</v>
      </c>
    </row>
    <row r="2823" spans="1:14" x14ac:dyDescent="0.3">
      <c r="A2823" s="43" t="s">
        <v>465</v>
      </c>
      <c r="B2823" s="3">
        <v>45912</v>
      </c>
      <c r="C2823" s="3">
        <v>45912</v>
      </c>
      <c r="D2823" s="43" t="s">
        <v>521</v>
      </c>
      <c r="E2823" s="43" t="s">
        <v>1574</v>
      </c>
      <c r="F2823" s="43" t="s">
        <v>1576</v>
      </c>
      <c r="G2823">
        <v>60</v>
      </c>
      <c r="H2823">
        <v>60</v>
      </c>
      <c r="I2823" s="43" t="s">
        <v>1575</v>
      </c>
      <c r="J2823" s="43" t="s">
        <v>850</v>
      </c>
      <c r="K2823" s="43" t="s">
        <v>177</v>
      </c>
      <c r="L2823" s="43" t="str">
        <f>IF(AND(Home!$A$1&gt;=Leave[[#This Row],[Start Time]],Home!$A$1&lt;=Leave[[#This Row],[End Time]]),"Aplica","No Aplica")</f>
        <v>No Aplica</v>
      </c>
      <c r="M2823" s="43" t="str">
        <f>IF(AND(Home!$A$1&gt;=Leave[[#This Row],[Start Time]],Home!$A$1&lt;=Leave[[#This Row],[End Time]]),Home!$A$1,"No Aplica")</f>
        <v>No Aplica</v>
      </c>
      <c r="N2823" s="43" t="str">
        <f>Leave[[#This Row],[User Code (Owning User) (Usuario)]]&amp;Leave[[#This Row],[fecha activa]]</f>
        <v>MIE2025200321785No Aplica</v>
      </c>
    </row>
    <row r="2824" spans="1:14" x14ac:dyDescent="0.3">
      <c r="A2824" s="43" t="s">
        <v>465</v>
      </c>
      <c r="B2824" s="3">
        <v>45911</v>
      </c>
      <c r="C2824" s="3">
        <v>45911</v>
      </c>
      <c r="D2824" s="43" t="s">
        <v>521</v>
      </c>
      <c r="E2824" s="43" t="s">
        <v>1574</v>
      </c>
      <c r="F2824" s="43" t="s">
        <v>1576</v>
      </c>
      <c r="G2824">
        <v>60</v>
      </c>
      <c r="H2824">
        <v>60</v>
      </c>
      <c r="I2824" s="43" t="s">
        <v>1575</v>
      </c>
      <c r="J2824" s="43" t="s">
        <v>850</v>
      </c>
      <c r="K2824" s="43" t="s">
        <v>177</v>
      </c>
      <c r="L2824" s="43" t="str">
        <f>IF(AND(Home!$A$1&gt;=Leave[[#This Row],[Start Time]],Home!$A$1&lt;=Leave[[#This Row],[End Time]]),"Aplica","No Aplica")</f>
        <v>No Aplica</v>
      </c>
      <c r="M2824" s="43" t="str">
        <f>IF(AND(Home!$A$1&gt;=Leave[[#This Row],[Start Time]],Home!$A$1&lt;=Leave[[#This Row],[End Time]]),Home!$A$1,"No Aplica")</f>
        <v>No Aplica</v>
      </c>
      <c r="N2824" s="43" t="str">
        <f>Leave[[#This Row],[User Code (Owning User) (Usuario)]]&amp;Leave[[#This Row],[fecha activa]]</f>
        <v>MIE2025200321785No Aplica</v>
      </c>
    </row>
    <row r="2825" spans="1:14" x14ac:dyDescent="0.3">
      <c r="A2825" s="43" t="s">
        <v>465</v>
      </c>
      <c r="B2825" s="3">
        <v>45908</v>
      </c>
      <c r="C2825" s="3">
        <v>45908</v>
      </c>
      <c r="D2825" s="43" t="s">
        <v>521</v>
      </c>
      <c r="E2825" s="43" t="s">
        <v>1574</v>
      </c>
      <c r="F2825" s="43" t="s">
        <v>1576</v>
      </c>
      <c r="G2825">
        <v>60</v>
      </c>
      <c r="H2825">
        <v>60</v>
      </c>
      <c r="I2825" s="43" t="s">
        <v>1575</v>
      </c>
      <c r="J2825" s="43" t="s">
        <v>850</v>
      </c>
      <c r="K2825" s="43" t="s">
        <v>177</v>
      </c>
      <c r="L2825" s="43" t="str">
        <f>IF(AND(Home!$A$1&gt;=Leave[[#This Row],[Start Time]],Home!$A$1&lt;=Leave[[#This Row],[End Time]]),"Aplica","No Aplica")</f>
        <v>No Aplica</v>
      </c>
      <c r="M2825" s="43" t="str">
        <f>IF(AND(Home!$A$1&gt;=Leave[[#This Row],[Start Time]],Home!$A$1&lt;=Leave[[#This Row],[End Time]]),Home!$A$1,"No Aplica")</f>
        <v>No Aplica</v>
      </c>
      <c r="N2825" s="43" t="str">
        <f>Leave[[#This Row],[User Code (Owning User) (Usuario)]]&amp;Leave[[#This Row],[fecha activa]]</f>
        <v>MIE2025200321785No Aplica</v>
      </c>
    </row>
    <row r="2826" spans="1:14" x14ac:dyDescent="0.3">
      <c r="A2826" s="43" t="s">
        <v>465</v>
      </c>
      <c r="B2826" s="3">
        <v>45905</v>
      </c>
      <c r="C2826" s="3">
        <v>45905</v>
      </c>
      <c r="D2826" s="43" t="s">
        <v>521</v>
      </c>
      <c r="E2826" s="43" t="s">
        <v>1574</v>
      </c>
      <c r="F2826" s="43" t="s">
        <v>1576</v>
      </c>
      <c r="G2826">
        <v>60</v>
      </c>
      <c r="H2826">
        <v>60</v>
      </c>
      <c r="I2826" s="43" t="s">
        <v>1575</v>
      </c>
      <c r="J2826" s="43" t="s">
        <v>850</v>
      </c>
      <c r="K2826" s="43" t="s">
        <v>177</v>
      </c>
      <c r="L2826" s="43" t="str">
        <f>IF(AND(Home!$A$1&gt;=Leave[[#This Row],[Start Time]],Home!$A$1&lt;=Leave[[#This Row],[End Time]]),"Aplica","No Aplica")</f>
        <v>No Aplica</v>
      </c>
      <c r="M2826" s="43" t="str">
        <f>IF(AND(Home!$A$1&gt;=Leave[[#This Row],[Start Time]],Home!$A$1&lt;=Leave[[#This Row],[End Time]]),Home!$A$1,"No Aplica")</f>
        <v>No Aplica</v>
      </c>
      <c r="N2826" s="43" t="str">
        <f>Leave[[#This Row],[User Code (Owning User) (Usuario)]]&amp;Leave[[#This Row],[fecha activa]]</f>
        <v>MIE2025200321785No Aplica</v>
      </c>
    </row>
    <row r="2827" spans="1:14" x14ac:dyDescent="0.3">
      <c r="A2827" s="43" t="s">
        <v>465</v>
      </c>
      <c r="B2827" s="3">
        <v>45904</v>
      </c>
      <c r="C2827" s="3">
        <v>45904</v>
      </c>
      <c r="D2827" s="43" t="s">
        <v>521</v>
      </c>
      <c r="E2827" s="43" t="s">
        <v>1574</v>
      </c>
      <c r="F2827" s="43" t="s">
        <v>1576</v>
      </c>
      <c r="G2827">
        <v>60</v>
      </c>
      <c r="H2827">
        <v>60</v>
      </c>
      <c r="I2827" s="43" t="s">
        <v>1575</v>
      </c>
      <c r="J2827" s="43" t="s">
        <v>850</v>
      </c>
      <c r="K2827" s="43" t="s">
        <v>177</v>
      </c>
      <c r="L2827" s="43" t="str">
        <f>IF(AND(Home!$A$1&gt;=Leave[[#This Row],[Start Time]],Home!$A$1&lt;=Leave[[#This Row],[End Time]]),"Aplica","No Aplica")</f>
        <v>No Aplica</v>
      </c>
      <c r="M2827" s="43" t="str">
        <f>IF(AND(Home!$A$1&gt;=Leave[[#This Row],[Start Time]],Home!$A$1&lt;=Leave[[#This Row],[End Time]]),Home!$A$1,"No Aplica")</f>
        <v>No Aplica</v>
      </c>
      <c r="N2827" s="43" t="str">
        <f>Leave[[#This Row],[User Code (Owning User) (Usuario)]]&amp;Leave[[#This Row],[fecha activa]]</f>
        <v>MIE2025200321785No Aplica</v>
      </c>
    </row>
    <row r="2828" spans="1:14" x14ac:dyDescent="0.3">
      <c r="A2828" s="43" t="s">
        <v>465</v>
      </c>
      <c r="B2828" s="3">
        <v>45902</v>
      </c>
      <c r="C2828" s="3">
        <v>45902</v>
      </c>
      <c r="D2828" s="43" t="s">
        <v>521</v>
      </c>
      <c r="E2828" s="43" t="s">
        <v>1574</v>
      </c>
      <c r="F2828" s="43" t="s">
        <v>1576</v>
      </c>
      <c r="G2828">
        <v>60</v>
      </c>
      <c r="H2828">
        <v>60</v>
      </c>
      <c r="I2828" s="43" t="s">
        <v>1575</v>
      </c>
      <c r="J2828" s="43" t="s">
        <v>850</v>
      </c>
      <c r="K2828" s="43" t="s">
        <v>177</v>
      </c>
      <c r="L2828" s="43" t="str">
        <f>IF(AND(Home!$A$1&gt;=Leave[[#This Row],[Start Time]],Home!$A$1&lt;=Leave[[#This Row],[End Time]]),"Aplica","No Aplica")</f>
        <v>No Aplica</v>
      </c>
      <c r="M2828" s="43" t="str">
        <f>IF(AND(Home!$A$1&gt;=Leave[[#This Row],[Start Time]],Home!$A$1&lt;=Leave[[#This Row],[End Time]]),Home!$A$1,"No Aplica")</f>
        <v>No Aplica</v>
      </c>
      <c r="N2828" s="43" t="str">
        <f>Leave[[#This Row],[User Code (Owning User) (Usuario)]]&amp;Leave[[#This Row],[fecha activa]]</f>
        <v>MIE2025200321785No Aplica</v>
      </c>
    </row>
    <row r="2829" spans="1:14" x14ac:dyDescent="0.3">
      <c r="A2829" s="43" t="s">
        <v>465</v>
      </c>
      <c r="B2829" s="3">
        <v>45901</v>
      </c>
      <c r="C2829" s="3">
        <v>45901</v>
      </c>
      <c r="D2829" s="43" t="s">
        <v>521</v>
      </c>
      <c r="E2829" s="43" t="s">
        <v>1574</v>
      </c>
      <c r="F2829" s="43" t="s">
        <v>1576</v>
      </c>
      <c r="G2829">
        <v>60</v>
      </c>
      <c r="H2829">
        <v>60</v>
      </c>
      <c r="I2829" s="43" t="s">
        <v>1575</v>
      </c>
      <c r="J2829" s="43" t="s">
        <v>850</v>
      </c>
      <c r="K2829" s="43" t="s">
        <v>177</v>
      </c>
      <c r="L2829" s="43" t="str">
        <f>IF(AND(Home!$A$1&gt;=Leave[[#This Row],[Start Time]],Home!$A$1&lt;=Leave[[#This Row],[End Time]]),"Aplica","No Aplica")</f>
        <v>No Aplica</v>
      </c>
      <c r="M2829" s="43" t="str">
        <f>IF(AND(Home!$A$1&gt;=Leave[[#This Row],[Start Time]],Home!$A$1&lt;=Leave[[#This Row],[End Time]]),Home!$A$1,"No Aplica")</f>
        <v>No Aplica</v>
      </c>
      <c r="N2829" s="43" t="str">
        <f>Leave[[#This Row],[User Code (Owning User) (Usuario)]]&amp;Leave[[#This Row],[fecha activa]]</f>
        <v>MIE2025200321785No Aplica</v>
      </c>
    </row>
    <row r="2830" spans="1:14" x14ac:dyDescent="0.3">
      <c r="A2830" s="43" t="s">
        <v>468</v>
      </c>
      <c r="B2830" s="3">
        <v>45903</v>
      </c>
      <c r="C2830" s="3">
        <v>45903</v>
      </c>
      <c r="D2830" s="43" t="s">
        <v>2679</v>
      </c>
      <c r="E2830" s="43" t="s">
        <v>1574</v>
      </c>
      <c r="F2830" s="43" t="s">
        <v>1576</v>
      </c>
      <c r="G2830">
        <v>540</v>
      </c>
      <c r="H2830">
        <v>540</v>
      </c>
      <c r="I2830" s="43" t="s">
        <v>1575</v>
      </c>
      <c r="J2830" s="43" t="s">
        <v>850</v>
      </c>
      <c r="K2830" s="43" t="s">
        <v>177</v>
      </c>
      <c r="L2830" s="43" t="str">
        <f>IF(AND(Home!$A$1&gt;=Leave[[#This Row],[Start Time]],Home!$A$1&lt;=Leave[[#This Row],[End Time]]),"Aplica","No Aplica")</f>
        <v>No Aplica</v>
      </c>
      <c r="M2830" s="43" t="str">
        <f>IF(AND(Home!$A$1&gt;=Leave[[#This Row],[Start Time]],Home!$A$1&lt;=Leave[[#This Row],[End Time]]),Home!$A$1,"No Aplica")</f>
        <v>No Aplica</v>
      </c>
      <c r="N2830" s="43" t="str">
        <f>Leave[[#This Row],[User Code (Owning User) (Usuario)]]&amp;Leave[[#This Row],[fecha activa]]</f>
        <v>MIE2025200321785No Aplica</v>
      </c>
    </row>
    <row r="2831" spans="1:14" x14ac:dyDescent="0.3">
      <c r="A2831" s="43" t="s">
        <v>476</v>
      </c>
      <c r="B2831" s="3">
        <v>45928</v>
      </c>
      <c r="C2831" s="3">
        <v>45928</v>
      </c>
      <c r="D2831" s="43" t="s">
        <v>1854</v>
      </c>
      <c r="E2831" s="43" t="s">
        <v>1758</v>
      </c>
      <c r="F2831" s="43" t="s">
        <v>1760</v>
      </c>
      <c r="G2831">
        <v>510</v>
      </c>
      <c r="H2831">
        <v>510</v>
      </c>
      <c r="I2831" s="43" t="s">
        <v>1759</v>
      </c>
      <c r="J2831" s="43" t="s">
        <v>1843</v>
      </c>
      <c r="K2831" s="43" t="s">
        <v>179</v>
      </c>
      <c r="L2831" s="43" t="str">
        <f>IF(AND(Home!$A$1&gt;=Leave[[#This Row],[Start Time]],Home!$A$1&lt;=Leave[[#This Row],[End Time]]),"Aplica","No Aplica")</f>
        <v>No Aplica</v>
      </c>
      <c r="M2831" s="43" t="str">
        <f>IF(AND(Home!$A$1&gt;=Leave[[#This Row],[Start Time]],Home!$A$1&lt;=Leave[[#This Row],[End Time]]),Home!$A$1,"No Aplica")</f>
        <v>No Aplica</v>
      </c>
      <c r="N2831" s="43" t="str">
        <f>Leave[[#This Row],[User Code (Owning User) (Usuario)]]&amp;Leave[[#This Row],[fecha activa]]</f>
        <v>MIE2025130523019No Aplica</v>
      </c>
    </row>
    <row r="2832" spans="1:14" x14ac:dyDescent="0.3">
      <c r="A2832" s="43" t="s">
        <v>471</v>
      </c>
      <c r="B2832" s="3">
        <v>45927</v>
      </c>
      <c r="C2832" s="3">
        <v>45927</v>
      </c>
      <c r="D2832" s="43" t="s">
        <v>2029</v>
      </c>
      <c r="E2832" s="43" t="s">
        <v>1758</v>
      </c>
      <c r="F2832" s="43" t="s">
        <v>1760</v>
      </c>
      <c r="G2832">
        <v>240</v>
      </c>
      <c r="H2832">
        <v>240</v>
      </c>
      <c r="I2832" s="43" t="s">
        <v>1759</v>
      </c>
      <c r="J2832" s="43" t="s">
        <v>1843</v>
      </c>
      <c r="K2832" s="43" t="s">
        <v>179</v>
      </c>
      <c r="L2832" s="43" t="str">
        <f>IF(AND(Home!$A$1&gt;=Leave[[#This Row],[Start Time]],Home!$A$1&lt;=Leave[[#This Row],[End Time]]),"Aplica","No Aplica")</f>
        <v>No Aplica</v>
      </c>
      <c r="M2832" s="43" t="str">
        <f>IF(AND(Home!$A$1&gt;=Leave[[#This Row],[Start Time]],Home!$A$1&lt;=Leave[[#This Row],[End Time]]),Home!$A$1,"No Aplica")</f>
        <v>No Aplica</v>
      </c>
      <c r="N2832" s="43" t="str">
        <f>Leave[[#This Row],[User Code (Owning User) (Usuario)]]&amp;Leave[[#This Row],[fecha activa]]</f>
        <v>MIE2025130523019No Aplica</v>
      </c>
    </row>
    <row r="2833" spans="1:14" x14ac:dyDescent="0.3">
      <c r="A2833" s="43" t="s">
        <v>476</v>
      </c>
      <c r="B2833" s="3">
        <v>45921</v>
      </c>
      <c r="C2833" s="3">
        <v>45921</v>
      </c>
      <c r="D2833" s="43" t="s">
        <v>1635</v>
      </c>
      <c r="E2833" s="43" t="s">
        <v>1758</v>
      </c>
      <c r="F2833" s="43" t="s">
        <v>1760</v>
      </c>
      <c r="G2833">
        <v>510</v>
      </c>
      <c r="H2833">
        <v>510</v>
      </c>
      <c r="I2833" s="43" t="s">
        <v>1759</v>
      </c>
      <c r="J2833" s="43" t="s">
        <v>1843</v>
      </c>
      <c r="K2833" s="43" t="s">
        <v>179</v>
      </c>
      <c r="L2833" s="43" t="str">
        <f>IF(AND(Home!$A$1&gt;=Leave[[#This Row],[Start Time]],Home!$A$1&lt;=Leave[[#This Row],[End Time]]),"Aplica","No Aplica")</f>
        <v>No Aplica</v>
      </c>
      <c r="M2833" s="43" t="str">
        <f>IF(AND(Home!$A$1&gt;=Leave[[#This Row],[Start Time]],Home!$A$1&lt;=Leave[[#This Row],[End Time]]),Home!$A$1,"No Aplica")</f>
        <v>No Aplica</v>
      </c>
      <c r="N2833" s="43" t="str">
        <f>Leave[[#This Row],[User Code (Owning User) (Usuario)]]&amp;Leave[[#This Row],[fecha activa]]</f>
        <v>MIE2025130523019No Aplica</v>
      </c>
    </row>
    <row r="2834" spans="1:14" x14ac:dyDescent="0.3">
      <c r="A2834" s="43" t="s">
        <v>471</v>
      </c>
      <c r="B2834" s="3">
        <v>45920</v>
      </c>
      <c r="C2834" s="3">
        <v>45920</v>
      </c>
      <c r="D2834" s="43" t="s">
        <v>2029</v>
      </c>
      <c r="E2834" s="43" t="s">
        <v>1758</v>
      </c>
      <c r="F2834" s="43" t="s">
        <v>1760</v>
      </c>
      <c r="G2834">
        <v>240</v>
      </c>
      <c r="H2834">
        <v>240</v>
      </c>
      <c r="I2834" s="43" t="s">
        <v>1759</v>
      </c>
      <c r="J2834" s="43" t="s">
        <v>1843</v>
      </c>
      <c r="K2834" s="43" t="s">
        <v>179</v>
      </c>
      <c r="L2834" s="43" t="str">
        <f>IF(AND(Home!$A$1&gt;=Leave[[#This Row],[Start Time]],Home!$A$1&lt;=Leave[[#This Row],[End Time]]),"Aplica","No Aplica")</f>
        <v>No Aplica</v>
      </c>
      <c r="M2834" s="43" t="str">
        <f>IF(AND(Home!$A$1&gt;=Leave[[#This Row],[Start Time]],Home!$A$1&lt;=Leave[[#This Row],[End Time]]),Home!$A$1,"No Aplica")</f>
        <v>No Aplica</v>
      </c>
      <c r="N2834" s="43" t="str">
        <f>Leave[[#This Row],[User Code (Owning User) (Usuario)]]&amp;Leave[[#This Row],[fecha activa]]</f>
        <v>MIE2025130523019No Aplica</v>
      </c>
    </row>
    <row r="2835" spans="1:14" x14ac:dyDescent="0.3">
      <c r="A2835" s="43" t="s">
        <v>471</v>
      </c>
      <c r="B2835" s="3">
        <v>45903</v>
      </c>
      <c r="C2835" s="3">
        <v>45903</v>
      </c>
      <c r="D2835" s="43" t="s">
        <v>2887</v>
      </c>
      <c r="E2835" s="43" t="s">
        <v>1758</v>
      </c>
      <c r="F2835" s="43" t="s">
        <v>1760</v>
      </c>
      <c r="G2835">
        <v>120</v>
      </c>
      <c r="H2835">
        <v>120</v>
      </c>
      <c r="I2835" s="43" t="s">
        <v>1759</v>
      </c>
      <c r="J2835" s="43" t="s">
        <v>1843</v>
      </c>
      <c r="K2835" s="43" t="s">
        <v>179</v>
      </c>
      <c r="L2835" s="43" t="str">
        <f>IF(AND(Home!$A$1&gt;=Leave[[#This Row],[Start Time]],Home!$A$1&lt;=Leave[[#This Row],[End Time]]),"Aplica","No Aplica")</f>
        <v>No Aplica</v>
      </c>
      <c r="M2835" s="43" t="str">
        <f>IF(AND(Home!$A$1&gt;=Leave[[#This Row],[Start Time]],Home!$A$1&lt;=Leave[[#This Row],[End Time]]),Home!$A$1,"No Aplica")</f>
        <v>No Aplica</v>
      </c>
      <c r="N2835" s="43" t="str">
        <f>Leave[[#This Row],[User Code (Owning User) (Usuario)]]&amp;Leave[[#This Row],[fecha activa]]</f>
        <v>MIE2025130523019No Aplica</v>
      </c>
    </row>
    <row r="2836" spans="1:14" x14ac:dyDescent="0.3">
      <c r="A2836" s="43" t="s">
        <v>476</v>
      </c>
      <c r="B2836" s="3">
        <v>45914</v>
      </c>
      <c r="C2836" s="3">
        <v>45914</v>
      </c>
      <c r="D2836" s="43" t="s">
        <v>1635</v>
      </c>
      <c r="E2836" s="43" t="s">
        <v>1758</v>
      </c>
      <c r="F2836" s="43" t="s">
        <v>1760</v>
      </c>
      <c r="G2836">
        <v>510</v>
      </c>
      <c r="H2836">
        <v>510</v>
      </c>
      <c r="I2836" s="43" t="s">
        <v>1759</v>
      </c>
      <c r="J2836" s="43" t="s">
        <v>1843</v>
      </c>
      <c r="K2836" s="43" t="s">
        <v>179</v>
      </c>
      <c r="L2836" s="43" t="str">
        <f>IF(AND(Home!$A$1&gt;=Leave[[#This Row],[Start Time]],Home!$A$1&lt;=Leave[[#This Row],[End Time]]),"Aplica","No Aplica")</f>
        <v>No Aplica</v>
      </c>
      <c r="M2836" s="43" t="str">
        <f>IF(AND(Home!$A$1&gt;=Leave[[#This Row],[Start Time]],Home!$A$1&lt;=Leave[[#This Row],[End Time]]),Home!$A$1,"No Aplica")</f>
        <v>No Aplica</v>
      </c>
      <c r="N2836" s="43" t="str">
        <f>Leave[[#This Row],[User Code (Owning User) (Usuario)]]&amp;Leave[[#This Row],[fecha activa]]</f>
        <v>MIE2025130523019No Aplica</v>
      </c>
    </row>
    <row r="2837" spans="1:14" x14ac:dyDescent="0.3">
      <c r="A2837" s="43" t="s">
        <v>471</v>
      </c>
      <c r="B2837" s="3">
        <v>45913</v>
      </c>
      <c r="C2837" s="3">
        <v>45913</v>
      </c>
      <c r="D2837" s="43" t="s">
        <v>2029</v>
      </c>
      <c r="E2837" s="43" t="s">
        <v>1758</v>
      </c>
      <c r="F2837" s="43" t="s">
        <v>1760</v>
      </c>
      <c r="G2837">
        <v>240</v>
      </c>
      <c r="H2837">
        <v>240</v>
      </c>
      <c r="I2837" s="43" t="s">
        <v>1759</v>
      </c>
      <c r="J2837" s="43" t="s">
        <v>1843</v>
      </c>
      <c r="K2837" s="43" t="s">
        <v>179</v>
      </c>
      <c r="L2837" s="43" t="str">
        <f>IF(AND(Home!$A$1&gt;=Leave[[#This Row],[Start Time]],Home!$A$1&lt;=Leave[[#This Row],[End Time]]),"Aplica","No Aplica")</f>
        <v>No Aplica</v>
      </c>
      <c r="M2837" s="43" t="str">
        <f>IF(AND(Home!$A$1&gt;=Leave[[#This Row],[Start Time]],Home!$A$1&lt;=Leave[[#This Row],[End Time]]),Home!$A$1,"No Aplica")</f>
        <v>No Aplica</v>
      </c>
      <c r="N2837" s="43" t="str">
        <f>Leave[[#This Row],[User Code (Owning User) (Usuario)]]&amp;Leave[[#This Row],[fecha activa]]</f>
        <v>MIE2025130523019No Aplica</v>
      </c>
    </row>
    <row r="2838" spans="1:14" x14ac:dyDescent="0.3">
      <c r="A2838" s="43" t="s">
        <v>476</v>
      </c>
      <c r="B2838" s="3">
        <v>45907</v>
      </c>
      <c r="C2838" s="3">
        <v>45907</v>
      </c>
      <c r="D2838" s="43" t="s">
        <v>1635</v>
      </c>
      <c r="E2838" s="43" t="s">
        <v>1758</v>
      </c>
      <c r="F2838" s="43" t="s">
        <v>1760</v>
      </c>
      <c r="G2838">
        <v>510</v>
      </c>
      <c r="H2838">
        <v>510</v>
      </c>
      <c r="I2838" s="43" t="s">
        <v>1759</v>
      </c>
      <c r="J2838" s="43" t="s">
        <v>1843</v>
      </c>
      <c r="K2838" s="43" t="s">
        <v>179</v>
      </c>
      <c r="L2838" s="43" t="str">
        <f>IF(AND(Home!$A$1&gt;=Leave[[#This Row],[Start Time]],Home!$A$1&lt;=Leave[[#This Row],[End Time]]),"Aplica","No Aplica")</f>
        <v>No Aplica</v>
      </c>
      <c r="M2838" s="43" t="str">
        <f>IF(AND(Home!$A$1&gt;=Leave[[#This Row],[Start Time]],Home!$A$1&lt;=Leave[[#This Row],[End Time]]),Home!$A$1,"No Aplica")</f>
        <v>No Aplica</v>
      </c>
      <c r="N2838" s="43" t="str">
        <f>Leave[[#This Row],[User Code (Owning User) (Usuario)]]&amp;Leave[[#This Row],[fecha activa]]</f>
        <v>MIE2025130523019No Aplica</v>
      </c>
    </row>
    <row r="2839" spans="1:14" x14ac:dyDescent="0.3">
      <c r="A2839" s="43" t="s">
        <v>471</v>
      </c>
      <c r="B2839" s="3">
        <v>45906</v>
      </c>
      <c r="C2839" s="3">
        <v>45906</v>
      </c>
      <c r="D2839" s="43" t="s">
        <v>2029</v>
      </c>
      <c r="E2839" s="43" t="s">
        <v>1758</v>
      </c>
      <c r="F2839" s="43" t="s">
        <v>1760</v>
      </c>
      <c r="G2839">
        <v>240</v>
      </c>
      <c r="H2839">
        <v>240</v>
      </c>
      <c r="I2839" s="43" t="s">
        <v>1759</v>
      </c>
      <c r="J2839" s="43" t="s">
        <v>1843</v>
      </c>
      <c r="K2839" s="43" t="s">
        <v>179</v>
      </c>
      <c r="L2839" s="43" t="str">
        <f>IF(AND(Home!$A$1&gt;=Leave[[#This Row],[Start Time]],Home!$A$1&lt;=Leave[[#This Row],[End Time]]),"Aplica","No Aplica")</f>
        <v>No Aplica</v>
      </c>
      <c r="M2839" s="43" t="str">
        <f>IF(AND(Home!$A$1&gt;=Leave[[#This Row],[Start Time]],Home!$A$1&lt;=Leave[[#This Row],[End Time]]),Home!$A$1,"No Aplica")</f>
        <v>No Aplica</v>
      </c>
      <c r="N2839" s="43" t="str">
        <f>Leave[[#This Row],[User Code (Owning User) (Usuario)]]&amp;Leave[[#This Row],[fecha activa]]</f>
        <v>MIE2025130523019No Aplica</v>
      </c>
    </row>
    <row r="2840" spans="1:14" x14ac:dyDescent="0.3">
      <c r="A2840" s="43" t="s">
        <v>468</v>
      </c>
      <c r="B2840" s="3">
        <v>45923</v>
      </c>
      <c r="C2840" s="3">
        <v>45923</v>
      </c>
      <c r="D2840" s="43" t="s">
        <v>474</v>
      </c>
      <c r="E2840" s="43" t="s">
        <v>300</v>
      </c>
      <c r="F2840" s="43" t="s">
        <v>303</v>
      </c>
      <c r="G2840">
        <v>540</v>
      </c>
      <c r="H2840">
        <v>540</v>
      </c>
      <c r="I2840" s="43" t="s">
        <v>1233</v>
      </c>
      <c r="J2840" s="43" t="s">
        <v>1105</v>
      </c>
      <c r="K2840" s="43" t="s">
        <v>177</v>
      </c>
      <c r="L2840" s="43" t="str">
        <f>IF(AND(Home!$A$1&gt;=Leave[[#This Row],[Start Time]],Home!$A$1&lt;=Leave[[#This Row],[End Time]]),"Aplica","No Aplica")</f>
        <v>No Aplica</v>
      </c>
      <c r="M2840" s="43" t="str">
        <f>IF(AND(Home!$A$1&gt;=Leave[[#This Row],[Start Time]],Home!$A$1&lt;=Leave[[#This Row],[End Time]]),Home!$A$1,"No Aplica")</f>
        <v>No Aplica</v>
      </c>
      <c r="N2840" s="43" t="str">
        <f>Leave[[#This Row],[User Code (Owning User) (Usuario)]]&amp;Leave[[#This Row],[fecha activa]]</f>
        <v>MIE2023090511244No Aplica</v>
      </c>
    </row>
    <row r="2841" spans="1:14" x14ac:dyDescent="0.3">
      <c r="A2841" s="43" t="s">
        <v>468</v>
      </c>
      <c r="B2841" s="3">
        <v>45915</v>
      </c>
      <c r="C2841" s="3">
        <v>45915</v>
      </c>
      <c r="D2841" s="43" t="s">
        <v>469</v>
      </c>
      <c r="E2841" s="43" t="s">
        <v>300</v>
      </c>
      <c r="F2841" s="43" t="s">
        <v>303</v>
      </c>
      <c r="G2841">
        <v>540</v>
      </c>
      <c r="H2841">
        <v>540</v>
      </c>
      <c r="I2841" s="43" t="s">
        <v>1233</v>
      </c>
      <c r="J2841" s="43" t="s">
        <v>1105</v>
      </c>
      <c r="K2841" s="43" t="s">
        <v>177</v>
      </c>
      <c r="L2841" s="43" t="str">
        <f>IF(AND(Home!$A$1&gt;=Leave[[#This Row],[Start Time]],Home!$A$1&lt;=Leave[[#This Row],[End Time]]),"Aplica","No Aplica")</f>
        <v>No Aplica</v>
      </c>
      <c r="M2841" s="43" t="str">
        <f>IF(AND(Home!$A$1&gt;=Leave[[#This Row],[Start Time]],Home!$A$1&lt;=Leave[[#This Row],[End Time]]),Home!$A$1,"No Aplica")</f>
        <v>No Aplica</v>
      </c>
      <c r="N2841" s="43" t="str">
        <f>Leave[[#This Row],[User Code (Owning User) (Usuario)]]&amp;Leave[[#This Row],[fecha activa]]</f>
        <v>MIE2023090511244No Aplica</v>
      </c>
    </row>
    <row r="2842" spans="1:14" x14ac:dyDescent="0.3">
      <c r="A2842" s="43" t="s">
        <v>468</v>
      </c>
      <c r="B2842" s="3">
        <v>45909</v>
      </c>
      <c r="C2842" s="3">
        <v>45909</v>
      </c>
      <c r="D2842" s="43" t="s">
        <v>469</v>
      </c>
      <c r="E2842" s="43" t="s">
        <v>300</v>
      </c>
      <c r="F2842" s="43" t="s">
        <v>303</v>
      </c>
      <c r="G2842">
        <v>540</v>
      </c>
      <c r="H2842">
        <v>540</v>
      </c>
      <c r="I2842" s="43" t="s">
        <v>1233</v>
      </c>
      <c r="J2842" s="43" t="s">
        <v>1105</v>
      </c>
      <c r="K2842" s="43" t="s">
        <v>177</v>
      </c>
      <c r="L2842" s="43" t="str">
        <f>IF(AND(Home!$A$1&gt;=Leave[[#This Row],[Start Time]],Home!$A$1&lt;=Leave[[#This Row],[End Time]]),"Aplica","No Aplica")</f>
        <v>No Aplica</v>
      </c>
      <c r="M2842" s="43" t="str">
        <f>IF(AND(Home!$A$1&gt;=Leave[[#This Row],[Start Time]],Home!$A$1&lt;=Leave[[#This Row],[End Time]]),Home!$A$1,"No Aplica")</f>
        <v>No Aplica</v>
      </c>
      <c r="N2842" s="43" t="str">
        <f>Leave[[#This Row],[User Code (Owning User) (Usuario)]]&amp;Leave[[#This Row],[fecha activa]]</f>
        <v>MIE2023090511244No Aplica</v>
      </c>
    </row>
    <row r="2843" spans="1:14" x14ac:dyDescent="0.3">
      <c r="A2843" s="43" t="s">
        <v>468</v>
      </c>
      <c r="B2843" s="3">
        <v>45902</v>
      </c>
      <c r="C2843" s="3">
        <v>45902</v>
      </c>
      <c r="D2843" s="43" t="s">
        <v>2660</v>
      </c>
      <c r="E2843" s="43" t="s">
        <v>300</v>
      </c>
      <c r="F2843" s="43" t="s">
        <v>303</v>
      </c>
      <c r="G2843">
        <v>540</v>
      </c>
      <c r="H2843">
        <v>540</v>
      </c>
      <c r="I2843" s="43" t="s">
        <v>1233</v>
      </c>
      <c r="J2843" s="43" t="s">
        <v>1105</v>
      </c>
      <c r="K2843" s="43" t="s">
        <v>177</v>
      </c>
      <c r="L2843" s="43" t="str">
        <f>IF(AND(Home!$A$1&gt;=Leave[[#This Row],[Start Time]],Home!$A$1&lt;=Leave[[#This Row],[End Time]]),"Aplica","No Aplica")</f>
        <v>No Aplica</v>
      </c>
      <c r="M2843" s="43" t="str">
        <f>IF(AND(Home!$A$1&gt;=Leave[[#This Row],[Start Time]],Home!$A$1&lt;=Leave[[#This Row],[End Time]]),Home!$A$1,"No Aplica")</f>
        <v>No Aplica</v>
      </c>
      <c r="N2843" s="43" t="str">
        <f>Leave[[#This Row],[User Code (Owning User) (Usuario)]]&amp;Leave[[#This Row],[fecha activa]]</f>
        <v>MIE2023090511244No Aplica</v>
      </c>
    </row>
    <row r="2844" spans="1:14" x14ac:dyDescent="0.3">
      <c r="A2844" s="43" t="s">
        <v>468</v>
      </c>
      <c r="B2844" s="3">
        <v>45928</v>
      </c>
      <c r="C2844" s="3">
        <v>45928</v>
      </c>
      <c r="D2844" s="43" t="s">
        <v>467</v>
      </c>
      <c r="E2844" s="43" t="s">
        <v>307</v>
      </c>
      <c r="F2844" s="43" t="s">
        <v>308</v>
      </c>
      <c r="G2844">
        <v>540</v>
      </c>
      <c r="H2844">
        <v>540</v>
      </c>
      <c r="I2844" s="43" t="s">
        <v>1230</v>
      </c>
      <c r="J2844" s="43" t="s">
        <v>973</v>
      </c>
      <c r="K2844" s="43" t="s">
        <v>177</v>
      </c>
      <c r="L2844" s="43" t="str">
        <f>IF(AND(Home!$A$1&gt;=Leave[[#This Row],[Start Time]],Home!$A$1&lt;=Leave[[#This Row],[End Time]]),"Aplica","No Aplica")</f>
        <v>No Aplica</v>
      </c>
      <c r="M2844" s="43" t="str">
        <f>IF(AND(Home!$A$1&gt;=Leave[[#This Row],[Start Time]],Home!$A$1&lt;=Leave[[#This Row],[End Time]]),Home!$A$1,"No Aplica")</f>
        <v>No Aplica</v>
      </c>
      <c r="N2844" s="43" t="str">
        <f>Leave[[#This Row],[User Code (Owning User) (Usuario)]]&amp;Leave[[#This Row],[fecha activa]]</f>
        <v>MIE2023240511393No Aplica</v>
      </c>
    </row>
    <row r="2845" spans="1:14" x14ac:dyDescent="0.3">
      <c r="A2845" s="43" t="s">
        <v>601</v>
      </c>
      <c r="B2845" s="3">
        <v>45924</v>
      </c>
      <c r="C2845" s="3">
        <v>45924</v>
      </c>
      <c r="D2845" s="43" t="s">
        <v>621</v>
      </c>
      <c r="E2845" s="43" t="s">
        <v>307</v>
      </c>
      <c r="F2845" s="43" t="s">
        <v>308</v>
      </c>
      <c r="G2845">
        <v>60</v>
      </c>
      <c r="H2845">
        <v>60</v>
      </c>
      <c r="I2845" s="43" t="s">
        <v>1230</v>
      </c>
      <c r="J2845" s="43" t="s">
        <v>973</v>
      </c>
      <c r="K2845" s="43" t="s">
        <v>177</v>
      </c>
      <c r="L2845" s="43" t="str">
        <f>IF(AND(Home!$A$1&gt;=Leave[[#This Row],[Start Time]],Home!$A$1&lt;=Leave[[#This Row],[End Time]]),"Aplica","No Aplica")</f>
        <v>No Aplica</v>
      </c>
      <c r="M2845" s="43" t="str">
        <f>IF(AND(Home!$A$1&gt;=Leave[[#This Row],[Start Time]],Home!$A$1&lt;=Leave[[#This Row],[End Time]]),Home!$A$1,"No Aplica")</f>
        <v>No Aplica</v>
      </c>
      <c r="N2845" s="43" t="str">
        <f>Leave[[#This Row],[User Code (Owning User) (Usuario)]]&amp;Leave[[#This Row],[fecha activa]]</f>
        <v>MIE2023240511393No Aplica</v>
      </c>
    </row>
    <row r="2846" spans="1:14" x14ac:dyDescent="0.3">
      <c r="A2846" s="43" t="s">
        <v>601</v>
      </c>
      <c r="B2846" s="3">
        <v>45923</v>
      </c>
      <c r="C2846" s="3">
        <v>45923</v>
      </c>
      <c r="D2846" s="43" t="s">
        <v>621</v>
      </c>
      <c r="E2846" s="43" t="s">
        <v>307</v>
      </c>
      <c r="F2846" s="43" t="s">
        <v>308</v>
      </c>
      <c r="G2846">
        <v>60</v>
      </c>
      <c r="H2846">
        <v>60</v>
      </c>
      <c r="I2846" s="43" t="s">
        <v>1230</v>
      </c>
      <c r="J2846" s="43" t="s">
        <v>973</v>
      </c>
      <c r="K2846" s="43" t="s">
        <v>177</v>
      </c>
      <c r="L2846" s="43" t="str">
        <f>IF(AND(Home!$A$1&gt;=Leave[[#This Row],[Start Time]],Home!$A$1&lt;=Leave[[#This Row],[End Time]]),"Aplica","No Aplica")</f>
        <v>No Aplica</v>
      </c>
      <c r="M2846" s="43" t="str">
        <f>IF(AND(Home!$A$1&gt;=Leave[[#This Row],[Start Time]],Home!$A$1&lt;=Leave[[#This Row],[End Time]]),Home!$A$1,"No Aplica")</f>
        <v>No Aplica</v>
      </c>
      <c r="N2846" s="43" t="str">
        <f>Leave[[#This Row],[User Code (Owning User) (Usuario)]]&amp;Leave[[#This Row],[fecha activa]]</f>
        <v>MIE2023240511393No Aplica</v>
      </c>
    </row>
    <row r="2847" spans="1:14" x14ac:dyDescent="0.3">
      <c r="A2847" s="43" t="s">
        <v>601</v>
      </c>
      <c r="B2847" s="3">
        <v>45922</v>
      </c>
      <c r="C2847" s="3">
        <v>45922</v>
      </c>
      <c r="D2847" s="43" t="s">
        <v>621</v>
      </c>
      <c r="E2847" s="43" t="s">
        <v>307</v>
      </c>
      <c r="F2847" s="43" t="s">
        <v>308</v>
      </c>
      <c r="G2847">
        <v>60</v>
      </c>
      <c r="H2847">
        <v>60</v>
      </c>
      <c r="I2847" s="43" t="s">
        <v>1230</v>
      </c>
      <c r="J2847" s="43" t="s">
        <v>973</v>
      </c>
      <c r="K2847" s="43" t="s">
        <v>177</v>
      </c>
      <c r="L2847" s="43" t="str">
        <f>IF(AND(Home!$A$1&gt;=Leave[[#This Row],[Start Time]],Home!$A$1&lt;=Leave[[#This Row],[End Time]]),"Aplica","No Aplica")</f>
        <v>Aplica</v>
      </c>
      <c r="M2847" s="43">
        <f>IF(AND(Home!$A$1&gt;=Leave[[#This Row],[Start Time]],Home!$A$1&lt;=Leave[[#This Row],[End Time]]),Home!$A$1,"No Aplica")</f>
        <v>45922</v>
      </c>
      <c r="N2847" s="43" t="str">
        <f>Leave[[#This Row],[User Code (Owning User) (Usuario)]]&amp;Leave[[#This Row],[fecha activa]]</f>
        <v>MIE202324051139345922</v>
      </c>
    </row>
    <row r="2848" spans="1:14" x14ac:dyDescent="0.3">
      <c r="A2848" s="43" t="s">
        <v>601</v>
      </c>
      <c r="B2848" s="3">
        <v>45918</v>
      </c>
      <c r="C2848" s="3">
        <v>45918</v>
      </c>
      <c r="D2848" s="43" t="s">
        <v>621</v>
      </c>
      <c r="E2848" s="43" t="s">
        <v>307</v>
      </c>
      <c r="F2848" s="43" t="s">
        <v>308</v>
      </c>
      <c r="G2848">
        <v>120</v>
      </c>
      <c r="H2848">
        <v>120</v>
      </c>
      <c r="I2848" s="43" t="s">
        <v>1230</v>
      </c>
      <c r="J2848" s="43" t="s">
        <v>973</v>
      </c>
      <c r="K2848" s="43" t="s">
        <v>177</v>
      </c>
      <c r="L2848" s="43" t="str">
        <f>IF(AND(Home!$A$1&gt;=Leave[[#This Row],[Start Time]],Home!$A$1&lt;=Leave[[#This Row],[End Time]]),"Aplica","No Aplica")</f>
        <v>No Aplica</v>
      </c>
      <c r="M2848" s="43" t="str">
        <f>IF(AND(Home!$A$1&gt;=Leave[[#This Row],[Start Time]],Home!$A$1&lt;=Leave[[#This Row],[End Time]]),Home!$A$1,"No Aplica")</f>
        <v>No Aplica</v>
      </c>
      <c r="N2848" s="43" t="str">
        <f>Leave[[#This Row],[User Code (Owning User) (Usuario)]]&amp;Leave[[#This Row],[fecha activa]]</f>
        <v>MIE2023240511393No Aplica</v>
      </c>
    </row>
    <row r="2849" spans="1:14" x14ac:dyDescent="0.3">
      <c r="A2849" s="43" t="s">
        <v>468</v>
      </c>
      <c r="B2849" s="3">
        <v>45917</v>
      </c>
      <c r="C2849" s="3">
        <v>45917</v>
      </c>
      <c r="D2849" s="43" t="s">
        <v>467</v>
      </c>
      <c r="E2849" s="43" t="s">
        <v>307</v>
      </c>
      <c r="F2849" s="43" t="s">
        <v>308</v>
      </c>
      <c r="G2849">
        <v>540</v>
      </c>
      <c r="H2849">
        <v>540</v>
      </c>
      <c r="I2849" s="43" t="s">
        <v>1230</v>
      </c>
      <c r="J2849" s="43" t="s">
        <v>973</v>
      </c>
      <c r="K2849" s="43" t="s">
        <v>177</v>
      </c>
      <c r="L2849" s="43" t="str">
        <f>IF(AND(Home!$A$1&gt;=Leave[[#This Row],[Start Time]],Home!$A$1&lt;=Leave[[#This Row],[End Time]]),"Aplica","No Aplica")</f>
        <v>No Aplica</v>
      </c>
      <c r="M2849" s="43" t="str">
        <f>IF(AND(Home!$A$1&gt;=Leave[[#This Row],[Start Time]],Home!$A$1&lt;=Leave[[#This Row],[End Time]]),Home!$A$1,"No Aplica")</f>
        <v>No Aplica</v>
      </c>
      <c r="N2849" s="43" t="str">
        <f>Leave[[#This Row],[User Code (Owning User) (Usuario)]]&amp;Leave[[#This Row],[fecha activa]]</f>
        <v>MIE2023240511393No Aplica</v>
      </c>
    </row>
    <row r="2850" spans="1:14" x14ac:dyDescent="0.3">
      <c r="A2850" s="43" t="s">
        <v>601</v>
      </c>
      <c r="B2850" s="3">
        <v>45915</v>
      </c>
      <c r="C2850" s="3">
        <v>45915</v>
      </c>
      <c r="D2850" s="43" t="s">
        <v>621</v>
      </c>
      <c r="E2850" s="43" t="s">
        <v>307</v>
      </c>
      <c r="F2850" s="43" t="s">
        <v>308</v>
      </c>
      <c r="G2850">
        <v>120</v>
      </c>
      <c r="H2850">
        <v>120</v>
      </c>
      <c r="I2850" s="43" t="s">
        <v>1230</v>
      </c>
      <c r="J2850" s="43" t="s">
        <v>973</v>
      </c>
      <c r="K2850" s="43" t="s">
        <v>177</v>
      </c>
      <c r="L2850" s="43" t="str">
        <f>IF(AND(Home!$A$1&gt;=Leave[[#This Row],[Start Time]],Home!$A$1&lt;=Leave[[#This Row],[End Time]]),"Aplica","No Aplica")</f>
        <v>No Aplica</v>
      </c>
      <c r="M2850" s="43" t="str">
        <f>IF(AND(Home!$A$1&gt;=Leave[[#This Row],[Start Time]],Home!$A$1&lt;=Leave[[#This Row],[End Time]]),Home!$A$1,"No Aplica")</f>
        <v>No Aplica</v>
      </c>
      <c r="N2850" s="43" t="str">
        <f>Leave[[#This Row],[User Code (Owning User) (Usuario)]]&amp;Leave[[#This Row],[fecha activa]]</f>
        <v>MIE2023240511393No Aplica</v>
      </c>
    </row>
    <row r="2851" spans="1:14" x14ac:dyDescent="0.3">
      <c r="A2851" s="43" t="s">
        <v>468</v>
      </c>
      <c r="B2851" s="3">
        <v>45914</v>
      </c>
      <c r="C2851" s="3">
        <v>45914</v>
      </c>
      <c r="D2851" s="43" t="s">
        <v>467</v>
      </c>
      <c r="E2851" s="43" t="s">
        <v>307</v>
      </c>
      <c r="F2851" s="43" t="s">
        <v>308</v>
      </c>
      <c r="G2851">
        <v>540</v>
      </c>
      <c r="H2851">
        <v>540</v>
      </c>
      <c r="I2851" s="43" t="s">
        <v>1230</v>
      </c>
      <c r="J2851" s="43" t="s">
        <v>973</v>
      </c>
      <c r="K2851" s="43" t="s">
        <v>177</v>
      </c>
      <c r="L2851" s="43" t="str">
        <f>IF(AND(Home!$A$1&gt;=Leave[[#This Row],[Start Time]],Home!$A$1&lt;=Leave[[#This Row],[End Time]]),"Aplica","No Aplica")</f>
        <v>No Aplica</v>
      </c>
      <c r="M2851" s="43" t="str">
        <f>IF(AND(Home!$A$1&gt;=Leave[[#This Row],[Start Time]],Home!$A$1&lt;=Leave[[#This Row],[End Time]]),Home!$A$1,"No Aplica")</f>
        <v>No Aplica</v>
      </c>
      <c r="N2851" s="43" t="str">
        <f>Leave[[#This Row],[User Code (Owning User) (Usuario)]]&amp;Leave[[#This Row],[fecha activa]]</f>
        <v>MIE2023240511393No Aplica</v>
      </c>
    </row>
    <row r="2852" spans="1:14" x14ac:dyDescent="0.3">
      <c r="A2852" s="43" t="s">
        <v>601</v>
      </c>
      <c r="B2852" s="3">
        <v>45911</v>
      </c>
      <c r="C2852" s="3">
        <v>45911</v>
      </c>
      <c r="D2852" s="43" t="s">
        <v>621</v>
      </c>
      <c r="E2852" s="43" t="s">
        <v>307</v>
      </c>
      <c r="F2852" s="43" t="s">
        <v>308</v>
      </c>
      <c r="G2852">
        <v>120</v>
      </c>
      <c r="H2852">
        <v>120</v>
      </c>
      <c r="I2852" s="43" t="s">
        <v>1230</v>
      </c>
      <c r="J2852" s="43" t="s">
        <v>973</v>
      </c>
      <c r="K2852" s="43" t="s">
        <v>177</v>
      </c>
      <c r="L2852" s="43" t="str">
        <f>IF(AND(Home!$A$1&gt;=Leave[[#This Row],[Start Time]],Home!$A$1&lt;=Leave[[#This Row],[End Time]]),"Aplica","No Aplica")</f>
        <v>No Aplica</v>
      </c>
      <c r="M2852" s="43" t="str">
        <f>IF(AND(Home!$A$1&gt;=Leave[[#This Row],[Start Time]],Home!$A$1&lt;=Leave[[#This Row],[End Time]]),Home!$A$1,"No Aplica")</f>
        <v>No Aplica</v>
      </c>
      <c r="N2852" s="43" t="str">
        <f>Leave[[#This Row],[User Code (Owning User) (Usuario)]]&amp;Leave[[#This Row],[fecha activa]]</f>
        <v>MIE2023240511393No Aplica</v>
      </c>
    </row>
    <row r="2853" spans="1:14" x14ac:dyDescent="0.3">
      <c r="A2853" s="43" t="s">
        <v>468</v>
      </c>
      <c r="B2853" s="3">
        <v>45909</v>
      </c>
      <c r="C2853" s="3">
        <v>45909</v>
      </c>
      <c r="D2853" s="43" t="s">
        <v>467</v>
      </c>
      <c r="E2853" s="43" t="s">
        <v>307</v>
      </c>
      <c r="F2853" s="43" t="s">
        <v>308</v>
      </c>
      <c r="G2853">
        <v>540</v>
      </c>
      <c r="H2853">
        <v>540</v>
      </c>
      <c r="I2853" s="43" t="s">
        <v>1230</v>
      </c>
      <c r="J2853" s="43" t="s">
        <v>973</v>
      </c>
      <c r="K2853" s="43" t="s">
        <v>177</v>
      </c>
      <c r="L2853" s="43" t="str">
        <f>IF(AND(Home!$A$1&gt;=Leave[[#This Row],[Start Time]],Home!$A$1&lt;=Leave[[#This Row],[End Time]]),"Aplica","No Aplica")</f>
        <v>No Aplica</v>
      </c>
      <c r="M2853" s="43" t="str">
        <f>IF(AND(Home!$A$1&gt;=Leave[[#This Row],[Start Time]],Home!$A$1&lt;=Leave[[#This Row],[End Time]]),Home!$A$1,"No Aplica")</f>
        <v>No Aplica</v>
      </c>
      <c r="N2853" s="43" t="str">
        <f>Leave[[#This Row],[User Code (Owning User) (Usuario)]]&amp;Leave[[#This Row],[fecha activa]]</f>
        <v>MIE2023240511393No Aplica</v>
      </c>
    </row>
    <row r="2854" spans="1:14" x14ac:dyDescent="0.3">
      <c r="A2854" s="43" t="s">
        <v>601</v>
      </c>
      <c r="B2854" s="3">
        <v>45908</v>
      </c>
      <c r="C2854" s="3">
        <v>45908</v>
      </c>
      <c r="D2854" s="43" t="s">
        <v>621</v>
      </c>
      <c r="E2854" s="43" t="s">
        <v>307</v>
      </c>
      <c r="F2854" s="43" t="s">
        <v>308</v>
      </c>
      <c r="G2854">
        <v>120</v>
      </c>
      <c r="H2854">
        <v>120</v>
      </c>
      <c r="I2854" s="43" t="s">
        <v>1230</v>
      </c>
      <c r="J2854" s="43" t="s">
        <v>973</v>
      </c>
      <c r="K2854" s="43" t="s">
        <v>177</v>
      </c>
      <c r="L2854" s="43" t="str">
        <f>IF(AND(Home!$A$1&gt;=Leave[[#This Row],[Start Time]],Home!$A$1&lt;=Leave[[#This Row],[End Time]]),"Aplica","No Aplica")</f>
        <v>No Aplica</v>
      </c>
      <c r="M2854" s="43" t="str">
        <f>IF(AND(Home!$A$1&gt;=Leave[[#This Row],[Start Time]],Home!$A$1&lt;=Leave[[#This Row],[End Time]]),Home!$A$1,"No Aplica")</f>
        <v>No Aplica</v>
      </c>
      <c r="N2854" s="43" t="str">
        <f>Leave[[#This Row],[User Code (Owning User) (Usuario)]]&amp;Leave[[#This Row],[fecha activa]]</f>
        <v>MIE2023240511393No Aplica</v>
      </c>
    </row>
    <row r="2855" spans="1:14" x14ac:dyDescent="0.3">
      <c r="A2855" s="43" t="s">
        <v>601</v>
      </c>
      <c r="B2855" s="3">
        <v>45905</v>
      </c>
      <c r="C2855" s="3">
        <v>45905</v>
      </c>
      <c r="D2855" s="43" t="s">
        <v>621</v>
      </c>
      <c r="E2855" s="43" t="s">
        <v>307</v>
      </c>
      <c r="F2855" s="43" t="s">
        <v>308</v>
      </c>
      <c r="G2855">
        <v>120</v>
      </c>
      <c r="H2855">
        <v>120</v>
      </c>
      <c r="I2855" s="43" t="s">
        <v>1230</v>
      </c>
      <c r="J2855" s="43" t="s">
        <v>973</v>
      </c>
      <c r="K2855" s="43" t="s">
        <v>177</v>
      </c>
      <c r="L2855" s="43" t="str">
        <f>IF(AND(Home!$A$1&gt;=Leave[[#This Row],[Start Time]],Home!$A$1&lt;=Leave[[#This Row],[End Time]]),"Aplica","No Aplica")</f>
        <v>No Aplica</v>
      </c>
      <c r="M2855" s="43" t="str">
        <f>IF(AND(Home!$A$1&gt;=Leave[[#This Row],[Start Time]],Home!$A$1&lt;=Leave[[#This Row],[End Time]]),Home!$A$1,"No Aplica")</f>
        <v>No Aplica</v>
      </c>
      <c r="N2855" s="43" t="str">
        <f>Leave[[#This Row],[User Code (Owning User) (Usuario)]]&amp;Leave[[#This Row],[fecha activa]]</f>
        <v>MIE2023240511393No Aplica</v>
      </c>
    </row>
    <row r="2856" spans="1:14" x14ac:dyDescent="0.3">
      <c r="A2856" s="43" t="s">
        <v>468</v>
      </c>
      <c r="B2856" s="3">
        <v>45904</v>
      </c>
      <c r="C2856" s="3">
        <v>45904</v>
      </c>
      <c r="D2856" s="43" t="s">
        <v>467</v>
      </c>
      <c r="E2856" s="43" t="s">
        <v>307</v>
      </c>
      <c r="F2856" s="43" t="s">
        <v>308</v>
      </c>
      <c r="G2856">
        <v>540</v>
      </c>
      <c r="H2856">
        <v>540</v>
      </c>
      <c r="I2856" s="43" t="s">
        <v>1230</v>
      </c>
      <c r="J2856" s="43" t="s">
        <v>973</v>
      </c>
      <c r="K2856" s="43" t="s">
        <v>177</v>
      </c>
      <c r="L2856" s="43" t="str">
        <f>IF(AND(Home!$A$1&gt;=Leave[[#This Row],[Start Time]],Home!$A$1&lt;=Leave[[#This Row],[End Time]]),"Aplica","No Aplica")</f>
        <v>No Aplica</v>
      </c>
      <c r="M2856" s="43" t="str">
        <f>IF(AND(Home!$A$1&gt;=Leave[[#This Row],[Start Time]],Home!$A$1&lt;=Leave[[#This Row],[End Time]]),Home!$A$1,"No Aplica")</f>
        <v>No Aplica</v>
      </c>
      <c r="N2856" s="43" t="str">
        <f>Leave[[#This Row],[User Code (Owning User) (Usuario)]]&amp;Leave[[#This Row],[fecha activa]]</f>
        <v>MIE2023240511393No Aplica</v>
      </c>
    </row>
    <row r="2857" spans="1:14" x14ac:dyDescent="0.3">
      <c r="A2857" s="43" t="s">
        <v>601</v>
      </c>
      <c r="B2857" s="3">
        <v>45901</v>
      </c>
      <c r="C2857" s="3">
        <v>45901</v>
      </c>
      <c r="D2857" s="43" t="s">
        <v>621</v>
      </c>
      <c r="E2857" s="43" t="s">
        <v>307</v>
      </c>
      <c r="F2857" s="43" t="s">
        <v>308</v>
      </c>
      <c r="G2857">
        <v>120</v>
      </c>
      <c r="H2857">
        <v>120</v>
      </c>
      <c r="I2857" s="43" t="s">
        <v>1230</v>
      </c>
      <c r="J2857" s="43" t="s">
        <v>973</v>
      </c>
      <c r="K2857" s="43" t="s">
        <v>177</v>
      </c>
      <c r="L2857" s="43" t="str">
        <f>IF(AND(Home!$A$1&gt;=Leave[[#This Row],[Start Time]],Home!$A$1&lt;=Leave[[#This Row],[End Time]]),"Aplica","No Aplica")</f>
        <v>No Aplica</v>
      </c>
      <c r="M2857" s="43" t="str">
        <f>IF(AND(Home!$A$1&gt;=Leave[[#This Row],[Start Time]],Home!$A$1&lt;=Leave[[#This Row],[End Time]]),Home!$A$1,"No Aplica")</f>
        <v>No Aplica</v>
      </c>
      <c r="N2857" s="43" t="str">
        <f>Leave[[#This Row],[User Code (Owning User) (Usuario)]]&amp;Leave[[#This Row],[fecha activa]]</f>
        <v>MIE2023240511393No Aplica</v>
      </c>
    </row>
    <row r="2858" spans="1:14" x14ac:dyDescent="0.3">
      <c r="A2858" s="43" t="s">
        <v>468</v>
      </c>
      <c r="B2858" s="3">
        <v>45923</v>
      </c>
      <c r="C2858" s="3">
        <v>45923</v>
      </c>
      <c r="D2858" s="43" t="s">
        <v>469</v>
      </c>
      <c r="E2858" s="43" t="s">
        <v>11</v>
      </c>
      <c r="F2858" s="43" t="s">
        <v>12</v>
      </c>
      <c r="G2858">
        <v>480</v>
      </c>
      <c r="H2858">
        <v>480</v>
      </c>
      <c r="I2858" s="43" t="s">
        <v>946</v>
      </c>
      <c r="J2858" s="43" t="s">
        <v>1487</v>
      </c>
      <c r="K2858" s="43" t="s">
        <v>177</v>
      </c>
      <c r="L2858" s="43" t="str">
        <f>IF(AND(Home!$A$1&gt;=Leave[[#This Row],[Start Time]],Home!$A$1&lt;=Leave[[#This Row],[End Time]]),"Aplica","No Aplica")</f>
        <v>No Aplica</v>
      </c>
      <c r="M2858" s="43" t="str">
        <f>IF(AND(Home!$A$1&gt;=Leave[[#This Row],[Start Time]],Home!$A$1&lt;=Leave[[#This Row],[End Time]]),Home!$A$1,"No Aplica")</f>
        <v>No Aplica</v>
      </c>
      <c r="N2858" s="43" t="str">
        <f>Leave[[#This Row],[User Code (Owning User) (Usuario)]]&amp;Leave[[#This Row],[fecha activa]]</f>
        <v>MIE202216129742No Aplica</v>
      </c>
    </row>
    <row r="2859" spans="1:14" x14ac:dyDescent="0.3">
      <c r="A2859" s="43" t="s">
        <v>468</v>
      </c>
      <c r="B2859" s="3">
        <v>45916</v>
      </c>
      <c r="C2859" s="3">
        <v>45916</v>
      </c>
      <c r="D2859" s="43" t="s">
        <v>469</v>
      </c>
      <c r="E2859" s="43" t="s">
        <v>11</v>
      </c>
      <c r="F2859" s="43" t="s">
        <v>12</v>
      </c>
      <c r="G2859">
        <v>480</v>
      </c>
      <c r="H2859">
        <v>480</v>
      </c>
      <c r="I2859" s="43" t="s">
        <v>946</v>
      </c>
      <c r="J2859" s="43" t="s">
        <v>1487</v>
      </c>
      <c r="K2859" s="43" t="s">
        <v>177</v>
      </c>
      <c r="L2859" s="43" t="str">
        <f>IF(AND(Home!$A$1&gt;=Leave[[#This Row],[Start Time]],Home!$A$1&lt;=Leave[[#This Row],[End Time]]),"Aplica","No Aplica")</f>
        <v>No Aplica</v>
      </c>
      <c r="M2859" s="43" t="str">
        <f>IF(AND(Home!$A$1&gt;=Leave[[#This Row],[Start Time]],Home!$A$1&lt;=Leave[[#This Row],[End Time]]),Home!$A$1,"No Aplica")</f>
        <v>No Aplica</v>
      </c>
      <c r="N2859" s="43" t="str">
        <f>Leave[[#This Row],[User Code (Owning User) (Usuario)]]&amp;Leave[[#This Row],[fecha activa]]</f>
        <v>MIE202216129742No Aplica</v>
      </c>
    </row>
    <row r="2860" spans="1:14" x14ac:dyDescent="0.3">
      <c r="A2860" s="43" t="s">
        <v>468</v>
      </c>
      <c r="B2860" s="3">
        <v>45908</v>
      </c>
      <c r="C2860" s="3">
        <v>45908</v>
      </c>
      <c r="D2860" s="43" t="s">
        <v>2377</v>
      </c>
      <c r="E2860" s="43" t="s">
        <v>11</v>
      </c>
      <c r="F2860" s="43" t="s">
        <v>12</v>
      </c>
      <c r="G2860">
        <v>420</v>
      </c>
      <c r="H2860">
        <v>420</v>
      </c>
      <c r="I2860" s="43" t="s">
        <v>946</v>
      </c>
      <c r="J2860" s="43" t="s">
        <v>1487</v>
      </c>
      <c r="K2860" s="43" t="s">
        <v>177</v>
      </c>
      <c r="L2860" s="43" t="str">
        <f>IF(AND(Home!$A$1&gt;=Leave[[#This Row],[Start Time]],Home!$A$1&lt;=Leave[[#This Row],[End Time]]),"Aplica","No Aplica")</f>
        <v>No Aplica</v>
      </c>
      <c r="M2860" s="43" t="str">
        <f>IF(AND(Home!$A$1&gt;=Leave[[#This Row],[Start Time]],Home!$A$1&lt;=Leave[[#This Row],[End Time]]),Home!$A$1,"No Aplica")</f>
        <v>No Aplica</v>
      </c>
      <c r="N2860" s="43" t="str">
        <f>Leave[[#This Row],[User Code (Owning User) (Usuario)]]&amp;Leave[[#This Row],[fecha activa]]</f>
        <v>MIE202216129742No Aplica</v>
      </c>
    </row>
    <row r="2861" spans="1:14" x14ac:dyDescent="0.3">
      <c r="A2861" s="43" t="s">
        <v>601</v>
      </c>
      <c r="B2861" s="3">
        <v>45926</v>
      </c>
      <c r="C2861" s="3">
        <v>45926</v>
      </c>
      <c r="D2861" s="43" t="s">
        <v>621</v>
      </c>
      <c r="E2861" s="43" t="s">
        <v>78</v>
      </c>
      <c r="F2861" s="43" t="s">
        <v>79</v>
      </c>
      <c r="G2861">
        <v>120</v>
      </c>
      <c r="H2861">
        <v>120</v>
      </c>
      <c r="I2861" s="43" t="s">
        <v>970</v>
      </c>
      <c r="J2861" s="43" t="s">
        <v>973</v>
      </c>
      <c r="K2861" s="43" t="s">
        <v>177</v>
      </c>
      <c r="L2861" s="43" t="str">
        <f>IF(AND(Home!$A$1&gt;=Leave[[#This Row],[Start Time]],Home!$A$1&lt;=Leave[[#This Row],[End Time]]),"Aplica","No Aplica")</f>
        <v>No Aplica</v>
      </c>
      <c r="M2861" s="43" t="str">
        <f>IF(AND(Home!$A$1&gt;=Leave[[#This Row],[Start Time]],Home!$A$1&lt;=Leave[[#This Row],[End Time]]),Home!$A$1,"No Aplica")</f>
        <v>No Aplica</v>
      </c>
      <c r="N2861" s="43" t="str">
        <f>Leave[[#This Row],[User Code (Owning User) (Usuario)]]&amp;Leave[[#This Row],[fecha activa]]</f>
        <v>MIE202215067227No Aplica</v>
      </c>
    </row>
    <row r="2862" spans="1:14" x14ac:dyDescent="0.3">
      <c r="A2862" s="43" t="s">
        <v>601</v>
      </c>
      <c r="B2862" s="3">
        <v>45925</v>
      </c>
      <c r="C2862" s="3">
        <v>45925</v>
      </c>
      <c r="D2862" s="43" t="s">
        <v>621</v>
      </c>
      <c r="E2862" s="43" t="s">
        <v>78</v>
      </c>
      <c r="F2862" s="43" t="s">
        <v>79</v>
      </c>
      <c r="G2862">
        <v>120</v>
      </c>
      <c r="H2862">
        <v>120</v>
      </c>
      <c r="I2862" s="43" t="s">
        <v>970</v>
      </c>
      <c r="J2862" s="43" t="s">
        <v>973</v>
      </c>
      <c r="K2862" s="43" t="s">
        <v>177</v>
      </c>
      <c r="L2862" s="43" t="str">
        <f>IF(AND(Home!$A$1&gt;=Leave[[#This Row],[Start Time]],Home!$A$1&lt;=Leave[[#This Row],[End Time]]),"Aplica","No Aplica")</f>
        <v>No Aplica</v>
      </c>
      <c r="M2862" s="43" t="str">
        <f>IF(AND(Home!$A$1&gt;=Leave[[#This Row],[Start Time]],Home!$A$1&lt;=Leave[[#This Row],[End Time]]),Home!$A$1,"No Aplica")</f>
        <v>No Aplica</v>
      </c>
      <c r="N2862" s="43" t="str">
        <f>Leave[[#This Row],[User Code (Owning User) (Usuario)]]&amp;Leave[[#This Row],[fecha activa]]</f>
        <v>MIE202215067227No Aplica</v>
      </c>
    </row>
    <row r="2863" spans="1:14" x14ac:dyDescent="0.3">
      <c r="A2863" s="43" t="s">
        <v>465</v>
      </c>
      <c r="B2863" s="3">
        <v>45924</v>
      </c>
      <c r="C2863" s="3">
        <v>45924</v>
      </c>
      <c r="D2863" s="43" t="s">
        <v>469</v>
      </c>
      <c r="E2863" s="43" t="s">
        <v>78</v>
      </c>
      <c r="F2863" s="43" t="s">
        <v>79</v>
      </c>
      <c r="G2863">
        <v>540</v>
      </c>
      <c r="H2863">
        <v>540</v>
      </c>
      <c r="I2863" s="43" t="s">
        <v>970</v>
      </c>
      <c r="J2863" s="43" t="s">
        <v>973</v>
      </c>
      <c r="K2863" s="43" t="s">
        <v>177</v>
      </c>
      <c r="L2863" s="43" t="str">
        <f>IF(AND(Home!$A$1&gt;=Leave[[#This Row],[Start Time]],Home!$A$1&lt;=Leave[[#This Row],[End Time]]),"Aplica","No Aplica")</f>
        <v>No Aplica</v>
      </c>
      <c r="M2863" s="43" t="str">
        <f>IF(AND(Home!$A$1&gt;=Leave[[#This Row],[Start Time]],Home!$A$1&lt;=Leave[[#This Row],[End Time]]),Home!$A$1,"No Aplica")</f>
        <v>No Aplica</v>
      </c>
      <c r="N2863" s="43" t="str">
        <f>Leave[[#This Row],[User Code (Owning User) (Usuario)]]&amp;Leave[[#This Row],[fecha activa]]</f>
        <v>MIE202215067227No Aplica</v>
      </c>
    </row>
    <row r="2864" spans="1:14" x14ac:dyDescent="0.3">
      <c r="A2864" s="43" t="s">
        <v>465</v>
      </c>
      <c r="B2864" s="3">
        <v>45923</v>
      </c>
      <c r="C2864" s="3">
        <v>45923</v>
      </c>
      <c r="D2864" s="43" t="s">
        <v>469</v>
      </c>
      <c r="E2864" s="43" t="s">
        <v>78</v>
      </c>
      <c r="F2864" s="43" t="s">
        <v>79</v>
      </c>
      <c r="G2864">
        <v>540</v>
      </c>
      <c r="H2864">
        <v>540</v>
      </c>
      <c r="I2864" s="43" t="s">
        <v>970</v>
      </c>
      <c r="J2864" s="43" t="s">
        <v>973</v>
      </c>
      <c r="K2864" s="43" t="s">
        <v>177</v>
      </c>
      <c r="L2864" s="43" t="str">
        <f>IF(AND(Home!$A$1&gt;=Leave[[#This Row],[Start Time]],Home!$A$1&lt;=Leave[[#This Row],[End Time]]),"Aplica","No Aplica")</f>
        <v>No Aplica</v>
      </c>
      <c r="M2864" s="43" t="str">
        <f>IF(AND(Home!$A$1&gt;=Leave[[#This Row],[Start Time]],Home!$A$1&lt;=Leave[[#This Row],[End Time]]),Home!$A$1,"No Aplica")</f>
        <v>No Aplica</v>
      </c>
      <c r="N2864" s="43" t="str">
        <f>Leave[[#This Row],[User Code (Owning User) (Usuario)]]&amp;Leave[[#This Row],[fecha activa]]</f>
        <v>MIE202215067227No Aplica</v>
      </c>
    </row>
    <row r="2865" spans="1:14" x14ac:dyDescent="0.3">
      <c r="A2865" s="43" t="s">
        <v>465</v>
      </c>
      <c r="B2865" s="3">
        <v>45922</v>
      </c>
      <c r="C2865" s="3">
        <v>45922</v>
      </c>
      <c r="D2865" s="43" t="s">
        <v>469</v>
      </c>
      <c r="E2865" s="43" t="s">
        <v>78</v>
      </c>
      <c r="F2865" s="43" t="s">
        <v>79</v>
      </c>
      <c r="G2865">
        <v>540</v>
      </c>
      <c r="H2865">
        <v>540</v>
      </c>
      <c r="I2865" s="43" t="s">
        <v>970</v>
      </c>
      <c r="J2865" s="43" t="s">
        <v>973</v>
      </c>
      <c r="K2865" s="43" t="s">
        <v>177</v>
      </c>
      <c r="L2865" s="43" t="str">
        <f>IF(AND(Home!$A$1&gt;=Leave[[#This Row],[Start Time]],Home!$A$1&lt;=Leave[[#This Row],[End Time]]),"Aplica","No Aplica")</f>
        <v>Aplica</v>
      </c>
      <c r="M2865" s="43">
        <f>IF(AND(Home!$A$1&gt;=Leave[[#This Row],[Start Time]],Home!$A$1&lt;=Leave[[#This Row],[End Time]]),Home!$A$1,"No Aplica")</f>
        <v>45922</v>
      </c>
      <c r="N2865" s="43" t="str">
        <f>Leave[[#This Row],[User Code (Owning User) (Usuario)]]&amp;Leave[[#This Row],[fecha activa]]</f>
        <v>MIE20221506722745922</v>
      </c>
    </row>
    <row r="2866" spans="1:14" x14ac:dyDescent="0.3">
      <c r="A2866" s="43" t="s">
        <v>601</v>
      </c>
      <c r="B2866" s="3">
        <v>45911</v>
      </c>
      <c r="C2866" s="3">
        <v>45911</v>
      </c>
      <c r="D2866" s="43" t="s">
        <v>621</v>
      </c>
      <c r="E2866" s="43" t="s">
        <v>78</v>
      </c>
      <c r="F2866" s="43" t="s">
        <v>79</v>
      </c>
      <c r="G2866">
        <v>120</v>
      </c>
      <c r="H2866">
        <v>120</v>
      </c>
      <c r="I2866" s="43" t="s">
        <v>970</v>
      </c>
      <c r="J2866" s="43" t="s">
        <v>973</v>
      </c>
      <c r="K2866" s="43" t="s">
        <v>177</v>
      </c>
      <c r="L2866" s="43" t="str">
        <f>IF(AND(Home!$A$1&gt;=Leave[[#This Row],[Start Time]],Home!$A$1&lt;=Leave[[#This Row],[End Time]]),"Aplica","No Aplica")</f>
        <v>No Aplica</v>
      </c>
      <c r="M2866" s="43" t="str">
        <f>IF(AND(Home!$A$1&gt;=Leave[[#This Row],[Start Time]],Home!$A$1&lt;=Leave[[#This Row],[End Time]]),Home!$A$1,"No Aplica")</f>
        <v>No Aplica</v>
      </c>
      <c r="N2866" s="43" t="str">
        <f>Leave[[#This Row],[User Code (Owning User) (Usuario)]]&amp;Leave[[#This Row],[fecha activa]]</f>
        <v>MIE202215067227No Aplica</v>
      </c>
    </row>
    <row r="2867" spans="1:14" x14ac:dyDescent="0.3">
      <c r="A2867" s="43" t="s">
        <v>465</v>
      </c>
      <c r="B2867" s="3">
        <v>45910</v>
      </c>
      <c r="C2867" s="3">
        <v>45910</v>
      </c>
      <c r="D2867" s="43" t="s">
        <v>469</v>
      </c>
      <c r="E2867" s="43" t="s">
        <v>78</v>
      </c>
      <c r="F2867" s="43" t="s">
        <v>79</v>
      </c>
      <c r="G2867">
        <v>540</v>
      </c>
      <c r="H2867">
        <v>540</v>
      </c>
      <c r="I2867" s="43" t="s">
        <v>970</v>
      </c>
      <c r="J2867" s="43" t="s">
        <v>973</v>
      </c>
      <c r="K2867" s="43" t="s">
        <v>177</v>
      </c>
      <c r="L2867" s="43" t="str">
        <f>IF(AND(Home!$A$1&gt;=Leave[[#This Row],[Start Time]],Home!$A$1&lt;=Leave[[#This Row],[End Time]]),"Aplica","No Aplica")</f>
        <v>No Aplica</v>
      </c>
      <c r="M2867" s="43" t="str">
        <f>IF(AND(Home!$A$1&gt;=Leave[[#This Row],[Start Time]],Home!$A$1&lt;=Leave[[#This Row],[End Time]]),Home!$A$1,"No Aplica")</f>
        <v>No Aplica</v>
      </c>
      <c r="N2867" s="43" t="str">
        <f>Leave[[#This Row],[User Code (Owning User) (Usuario)]]&amp;Leave[[#This Row],[fecha activa]]</f>
        <v>MIE202215067227No Aplica</v>
      </c>
    </row>
    <row r="2868" spans="1:14" x14ac:dyDescent="0.3">
      <c r="A2868" s="43" t="s">
        <v>601</v>
      </c>
      <c r="B2868" s="3">
        <v>45918</v>
      </c>
      <c r="C2868" s="3">
        <v>45918</v>
      </c>
      <c r="D2868" s="43" t="s">
        <v>621</v>
      </c>
      <c r="E2868" s="43" t="s">
        <v>78</v>
      </c>
      <c r="F2868" s="43" t="s">
        <v>79</v>
      </c>
      <c r="G2868">
        <v>120</v>
      </c>
      <c r="H2868">
        <v>120</v>
      </c>
      <c r="I2868" s="43" t="s">
        <v>970</v>
      </c>
      <c r="J2868" s="43" t="s">
        <v>973</v>
      </c>
      <c r="K2868" s="43" t="s">
        <v>177</v>
      </c>
      <c r="L2868" s="43" t="str">
        <f>IF(AND(Home!$A$1&gt;=Leave[[#This Row],[Start Time]],Home!$A$1&lt;=Leave[[#This Row],[End Time]]),"Aplica","No Aplica")</f>
        <v>No Aplica</v>
      </c>
      <c r="M2868" s="43" t="str">
        <f>IF(AND(Home!$A$1&gt;=Leave[[#This Row],[Start Time]],Home!$A$1&lt;=Leave[[#This Row],[End Time]]),Home!$A$1,"No Aplica")</f>
        <v>No Aplica</v>
      </c>
      <c r="N2868" s="43" t="str">
        <f>Leave[[#This Row],[User Code (Owning User) (Usuario)]]&amp;Leave[[#This Row],[fecha activa]]</f>
        <v>MIE202215067227No Aplica</v>
      </c>
    </row>
    <row r="2869" spans="1:14" x14ac:dyDescent="0.3">
      <c r="A2869" s="43" t="s">
        <v>465</v>
      </c>
      <c r="B2869" s="3">
        <v>45916</v>
      </c>
      <c r="C2869" s="3">
        <v>45916</v>
      </c>
      <c r="D2869" s="43" t="s">
        <v>469</v>
      </c>
      <c r="E2869" s="43" t="s">
        <v>78</v>
      </c>
      <c r="F2869" s="43" t="s">
        <v>79</v>
      </c>
      <c r="G2869">
        <v>540</v>
      </c>
      <c r="H2869">
        <v>540</v>
      </c>
      <c r="I2869" s="43" t="s">
        <v>970</v>
      </c>
      <c r="J2869" s="43" t="s">
        <v>973</v>
      </c>
      <c r="K2869" s="43" t="s">
        <v>177</v>
      </c>
      <c r="L2869" s="43" t="str">
        <f>IF(AND(Home!$A$1&gt;=Leave[[#This Row],[Start Time]],Home!$A$1&lt;=Leave[[#This Row],[End Time]]),"Aplica","No Aplica")</f>
        <v>No Aplica</v>
      </c>
      <c r="M2869" s="43" t="str">
        <f>IF(AND(Home!$A$1&gt;=Leave[[#This Row],[Start Time]],Home!$A$1&lt;=Leave[[#This Row],[End Time]]),Home!$A$1,"No Aplica")</f>
        <v>No Aplica</v>
      </c>
      <c r="N2869" s="43" t="str">
        <f>Leave[[#This Row],[User Code (Owning User) (Usuario)]]&amp;Leave[[#This Row],[fecha activa]]</f>
        <v>MIE202215067227No Aplica</v>
      </c>
    </row>
    <row r="2870" spans="1:14" x14ac:dyDescent="0.3">
      <c r="A2870" s="43" t="s">
        <v>601</v>
      </c>
      <c r="B2870" s="3">
        <v>45915</v>
      </c>
      <c r="C2870" s="3">
        <v>45915</v>
      </c>
      <c r="D2870" s="43" t="s">
        <v>621</v>
      </c>
      <c r="E2870" s="43" t="s">
        <v>78</v>
      </c>
      <c r="F2870" s="43" t="s">
        <v>79</v>
      </c>
      <c r="G2870">
        <v>120</v>
      </c>
      <c r="H2870">
        <v>120</v>
      </c>
      <c r="I2870" s="43" t="s">
        <v>970</v>
      </c>
      <c r="J2870" s="43" t="s">
        <v>973</v>
      </c>
      <c r="K2870" s="43" t="s">
        <v>177</v>
      </c>
      <c r="L2870" s="43" t="str">
        <f>IF(AND(Home!$A$1&gt;=Leave[[#This Row],[Start Time]],Home!$A$1&lt;=Leave[[#This Row],[End Time]]),"Aplica","No Aplica")</f>
        <v>No Aplica</v>
      </c>
      <c r="M2870" s="43" t="str">
        <f>IF(AND(Home!$A$1&gt;=Leave[[#This Row],[Start Time]],Home!$A$1&lt;=Leave[[#This Row],[End Time]]),Home!$A$1,"No Aplica")</f>
        <v>No Aplica</v>
      </c>
      <c r="N2870" s="43" t="str">
        <f>Leave[[#This Row],[User Code (Owning User) (Usuario)]]&amp;Leave[[#This Row],[fecha activa]]</f>
        <v>MIE202215067227No Aplica</v>
      </c>
    </row>
    <row r="2871" spans="1:14" x14ac:dyDescent="0.3">
      <c r="A2871" s="43" t="s">
        <v>601</v>
      </c>
      <c r="B2871" s="3">
        <v>45909</v>
      </c>
      <c r="C2871" s="3">
        <v>45909</v>
      </c>
      <c r="D2871" s="43" t="s">
        <v>3320</v>
      </c>
      <c r="E2871" s="43" t="s">
        <v>78</v>
      </c>
      <c r="F2871" s="43" t="s">
        <v>79</v>
      </c>
      <c r="G2871">
        <v>30</v>
      </c>
      <c r="H2871">
        <v>30</v>
      </c>
      <c r="I2871" s="43" t="s">
        <v>970</v>
      </c>
      <c r="J2871" s="43" t="s">
        <v>973</v>
      </c>
      <c r="K2871" s="43" t="s">
        <v>177</v>
      </c>
      <c r="L2871" s="43" t="str">
        <f>IF(AND(Home!$A$1&gt;=Leave[[#This Row],[Start Time]],Home!$A$1&lt;=Leave[[#This Row],[End Time]]),"Aplica","No Aplica")</f>
        <v>No Aplica</v>
      </c>
      <c r="M2871" s="43" t="str">
        <f>IF(AND(Home!$A$1&gt;=Leave[[#This Row],[Start Time]],Home!$A$1&lt;=Leave[[#This Row],[End Time]]),Home!$A$1,"No Aplica")</f>
        <v>No Aplica</v>
      </c>
      <c r="N2871" s="43" t="str">
        <f>Leave[[#This Row],[User Code (Owning User) (Usuario)]]&amp;Leave[[#This Row],[fecha activa]]</f>
        <v>MIE202215067227No Aplica</v>
      </c>
    </row>
    <row r="2872" spans="1:14" x14ac:dyDescent="0.3">
      <c r="A2872" s="43" t="s">
        <v>601</v>
      </c>
      <c r="B2872" s="3">
        <v>45908</v>
      </c>
      <c r="C2872" s="3">
        <v>45908</v>
      </c>
      <c r="D2872" s="43" t="s">
        <v>621</v>
      </c>
      <c r="E2872" s="43" t="s">
        <v>78</v>
      </c>
      <c r="F2872" s="43" t="s">
        <v>79</v>
      </c>
      <c r="G2872">
        <v>120</v>
      </c>
      <c r="H2872">
        <v>120</v>
      </c>
      <c r="I2872" s="43" t="s">
        <v>970</v>
      </c>
      <c r="J2872" s="43" t="s">
        <v>973</v>
      </c>
      <c r="K2872" s="43" t="s">
        <v>177</v>
      </c>
      <c r="L2872" s="43" t="str">
        <f>IF(AND(Home!$A$1&gt;=Leave[[#This Row],[Start Time]],Home!$A$1&lt;=Leave[[#This Row],[End Time]]),"Aplica","No Aplica")</f>
        <v>No Aplica</v>
      </c>
      <c r="M2872" s="43" t="str">
        <f>IF(AND(Home!$A$1&gt;=Leave[[#This Row],[Start Time]],Home!$A$1&lt;=Leave[[#This Row],[End Time]]),Home!$A$1,"No Aplica")</f>
        <v>No Aplica</v>
      </c>
      <c r="N2872" s="43" t="str">
        <f>Leave[[#This Row],[User Code (Owning User) (Usuario)]]&amp;Leave[[#This Row],[fecha activa]]</f>
        <v>MIE202215067227No Aplica</v>
      </c>
    </row>
    <row r="2873" spans="1:14" x14ac:dyDescent="0.3">
      <c r="A2873" s="43" t="s">
        <v>465</v>
      </c>
      <c r="B2873" s="3">
        <v>45907</v>
      </c>
      <c r="C2873" s="3">
        <v>45907</v>
      </c>
      <c r="D2873" s="43" t="s">
        <v>470</v>
      </c>
      <c r="E2873" s="43" t="s">
        <v>78</v>
      </c>
      <c r="F2873" s="43" t="s">
        <v>79</v>
      </c>
      <c r="G2873">
        <v>540</v>
      </c>
      <c r="H2873">
        <v>540</v>
      </c>
      <c r="I2873" s="43" t="s">
        <v>970</v>
      </c>
      <c r="J2873" s="43" t="s">
        <v>973</v>
      </c>
      <c r="K2873" s="43" t="s">
        <v>177</v>
      </c>
      <c r="L2873" s="43" t="str">
        <f>IF(AND(Home!$A$1&gt;=Leave[[#This Row],[Start Time]],Home!$A$1&lt;=Leave[[#This Row],[End Time]]),"Aplica","No Aplica")</f>
        <v>No Aplica</v>
      </c>
      <c r="M2873" s="43" t="str">
        <f>IF(AND(Home!$A$1&gt;=Leave[[#This Row],[Start Time]],Home!$A$1&lt;=Leave[[#This Row],[End Time]]),Home!$A$1,"No Aplica")</f>
        <v>No Aplica</v>
      </c>
      <c r="N2873" s="43" t="str">
        <f>Leave[[#This Row],[User Code (Owning User) (Usuario)]]&amp;Leave[[#This Row],[fecha activa]]</f>
        <v>MIE202215067227No Aplica</v>
      </c>
    </row>
    <row r="2874" spans="1:14" x14ac:dyDescent="0.3">
      <c r="A2874" s="43" t="s">
        <v>601</v>
      </c>
      <c r="B2874" s="3">
        <v>45903</v>
      </c>
      <c r="C2874" s="3">
        <v>45903</v>
      </c>
      <c r="D2874" s="43" t="s">
        <v>621</v>
      </c>
      <c r="E2874" s="43" t="s">
        <v>78</v>
      </c>
      <c r="F2874" s="43" t="s">
        <v>79</v>
      </c>
      <c r="G2874">
        <v>120</v>
      </c>
      <c r="H2874">
        <v>120</v>
      </c>
      <c r="I2874" s="43" t="s">
        <v>970</v>
      </c>
      <c r="J2874" s="43" t="s">
        <v>973</v>
      </c>
      <c r="K2874" s="43" t="s">
        <v>177</v>
      </c>
      <c r="L2874" s="43" t="str">
        <f>IF(AND(Home!$A$1&gt;=Leave[[#This Row],[Start Time]],Home!$A$1&lt;=Leave[[#This Row],[End Time]]),"Aplica","No Aplica")</f>
        <v>No Aplica</v>
      </c>
      <c r="M2874" s="43" t="str">
        <f>IF(AND(Home!$A$1&gt;=Leave[[#This Row],[Start Time]],Home!$A$1&lt;=Leave[[#This Row],[End Time]]),Home!$A$1,"No Aplica")</f>
        <v>No Aplica</v>
      </c>
      <c r="N2874" s="43" t="str">
        <f>Leave[[#This Row],[User Code (Owning User) (Usuario)]]&amp;Leave[[#This Row],[fecha activa]]</f>
        <v>MIE202215067227No Aplica</v>
      </c>
    </row>
    <row r="2875" spans="1:14" x14ac:dyDescent="0.3">
      <c r="A2875" s="43" t="s">
        <v>601</v>
      </c>
      <c r="B2875" s="3">
        <v>45902</v>
      </c>
      <c r="C2875" s="3">
        <v>45902</v>
      </c>
      <c r="D2875" s="43" t="s">
        <v>621</v>
      </c>
      <c r="E2875" s="43" t="s">
        <v>78</v>
      </c>
      <c r="F2875" s="43" t="s">
        <v>79</v>
      </c>
      <c r="G2875">
        <v>120</v>
      </c>
      <c r="H2875">
        <v>120</v>
      </c>
      <c r="I2875" s="43" t="s">
        <v>970</v>
      </c>
      <c r="J2875" s="43" t="s">
        <v>973</v>
      </c>
      <c r="K2875" s="43" t="s">
        <v>177</v>
      </c>
      <c r="L2875" s="43" t="str">
        <f>IF(AND(Home!$A$1&gt;=Leave[[#This Row],[Start Time]],Home!$A$1&lt;=Leave[[#This Row],[End Time]]),"Aplica","No Aplica")</f>
        <v>No Aplica</v>
      </c>
      <c r="M2875" s="43" t="str">
        <f>IF(AND(Home!$A$1&gt;=Leave[[#This Row],[Start Time]],Home!$A$1&lt;=Leave[[#This Row],[End Time]]),Home!$A$1,"No Aplica")</f>
        <v>No Aplica</v>
      </c>
      <c r="N2875" s="43" t="str">
        <f>Leave[[#This Row],[User Code (Owning User) (Usuario)]]&amp;Leave[[#This Row],[fecha activa]]</f>
        <v>MIE202215067227No Aplica</v>
      </c>
    </row>
    <row r="2876" spans="1:14" x14ac:dyDescent="0.3">
      <c r="A2876" s="43" t="s">
        <v>601</v>
      </c>
      <c r="B2876" s="3">
        <v>45901</v>
      </c>
      <c r="C2876" s="3">
        <v>45901</v>
      </c>
      <c r="D2876" s="43" t="s">
        <v>621</v>
      </c>
      <c r="E2876" s="43" t="s">
        <v>78</v>
      </c>
      <c r="F2876" s="43" t="s">
        <v>79</v>
      </c>
      <c r="G2876">
        <v>120</v>
      </c>
      <c r="H2876">
        <v>120</v>
      </c>
      <c r="I2876" s="43" t="s">
        <v>970</v>
      </c>
      <c r="J2876" s="43" t="s">
        <v>973</v>
      </c>
      <c r="K2876" s="43" t="s">
        <v>177</v>
      </c>
      <c r="L2876" s="43" t="str">
        <f>IF(AND(Home!$A$1&gt;=Leave[[#This Row],[Start Time]],Home!$A$1&lt;=Leave[[#This Row],[End Time]]),"Aplica","No Aplica")</f>
        <v>No Aplica</v>
      </c>
      <c r="M2876" s="43" t="str">
        <f>IF(AND(Home!$A$1&gt;=Leave[[#This Row],[Start Time]],Home!$A$1&lt;=Leave[[#This Row],[End Time]]),Home!$A$1,"No Aplica")</f>
        <v>No Aplica</v>
      </c>
      <c r="N2876" s="43" t="str">
        <f>Leave[[#This Row],[User Code (Owning User) (Usuario)]]&amp;Leave[[#This Row],[fecha activa]]</f>
        <v>MIE202215067227No Aplica</v>
      </c>
    </row>
    <row r="2877" spans="1:14" x14ac:dyDescent="0.3">
      <c r="A2877" s="43" t="s">
        <v>465</v>
      </c>
      <c r="B2877" s="3">
        <v>45928</v>
      </c>
      <c r="C2877" s="3">
        <v>45928</v>
      </c>
      <c r="D2877" s="43" t="s">
        <v>1539</v>
      </c>
      <c r="E2877" s="43" t="s">
        <v>1654</v>
      </c>
      <c r="F2877" s="43" t="s">
        <v>1656</v>
      </c>
      <c r="G2877">
        <v>540</v>
      </c>
      <c r="H2877">
        <v>540</v>
      </c>
      <c r="I2877" s="43" t="s">
        <v>1655</v>
      </c>
      <c r="J2877" s="43" t="s">
        <v>1041</v>
      </c>
      <c r="K2877" s="43" t="s">
        <v>179</v>
      </c>
      <c r="L2877" s="43" t="str">
        <f>IF(AND(Home!$A$1&gt;=Leave[[#This Row],[Start Time]],Home!$A$1&lt;=Leave[[#This Row],[End Time]]),"Aplica","No Aplica")</f>
        <v>No Aplica</v>
      </c>
      <c r="M2877" s="43" t="str">
        <f>IF(AND(Home!$A$1&gt;=Leave[[#This Row],[Start Time]],Home!$A$1&lt;=Leave[[#This Row],[End Time]]),Home!$A$1,"No Aplica")</f>
        <v>No Aplica</v>
      </c>
      <c r="N2877" s="43" t="str">
        <f>Leave[[#This Row],[User Code (Owning User) (Usuario)]]&amp;Leave[[#This Row],[fecha activa]]</f>
        <v>MIE2025160422369No Aplica</v>
      </c>
    </row>
    <row r="2878" spans="1:14" x14ac:dyDescent="0.3">
      <c r="A2878" s="43" t="s">
        <v>465</v>
      </c>
      <c r="B2878" s="3">
        <v>45927</v>
      </c>
      <c r="C2878" s="3">
        <v>45927</v>
      </c>
      <c r="D2878" s="43" t="s">
        <v>1707</v>
      </c>
      <c r="E2878" s="43" t="s">
        <v>1654</v>
      </c>
      <c r="F2878" s="43" t="s">
        <v>1656</v>
      </c>
      <c r="G2878">
        <v>240</v>
      </c>
      <c r="H2878">
        <v>240</v>
      </c>
      <c r="I2878" s="43" t="s">
        <v>1655</v>
      </c>
      <c r="J2878" s="43" t="s">
        <v>1041</v>
      </c>
      <c r="K2878" s="43" t="s">
        <v>179</v>
      </c>
      <c r="L2878" s="43" t="str">
        <f>IF(AND(Home!$A$1&gt;=Leave[[#This Row],[Start Time]],Home!$A$1&lt;=Leave[[#This Row],[End Time]]),"Aplica","No Aplica")</f>
        <v>No Aplica</v>
      </c>
      <c r="M2878" s="43" t="str">
        <f>IF(AND(Home!$A$1&gt;=Leave[[#This Row],[Start Time]],Home!$A$1&lt;=Leave[[#This Row],[End Time]]),Home!$A$1,"No Aplica")</f>
        <v>No Aplica</v>
      </c>
      <c r="N2878" s="43" t="str">
        <f>Leave[[#This Row],[User Code (Owning User) (Usuario)]]&amp;Leave[[#This Row],[fecha activa]]</f>
        <v>MIE2025160422369No Aplica</v>
      </c>
    </row>
    <row r="2879" spans="1:14" x14ac:dyDescent="0.3">
      <c r="A2879" s="43" t="s">
        <v>465</v>
      </c>
      <c r="B2879" s="3">
        <v>45921</v>
      </c>
      <c r="C2879" s="3">
        <v>45921</v>
      </c>
      <c r="D2879" s="43" t="s">
        <v>1539</v>
      </c>
      <c r="E2879" s="43" t="s">
        <v>1654</v>
      </c>
      <c r="F2879" s="43" t="s">
        <v>1656</v>
      </c>
      <c r="G2879">
        <v>540</v>
      </c>
      <c r="H2879">
        <v>540</v>
      </c>
      <c r="I2879" s="43" t="s">
        <v>1655</v>
      </c>
      <c r="J2879" s="43" t="s">
        <v>1041</v>
      </c>
      <c r="K2879" s="43" t="s">
        <v>179</v>
      </c>
      <c r="L2879" s="43" t="str">
        <f>IF(AND(Home!$A$1&gt;=Leave[[#This Row],[Start Time]],Home!$A$1&lt;=Leave[[#This Row],[End Time]]),"Aplica","No Aplica")</f>
        <v>No Aplica</v>
      </c>
      <c r="M2879" s="43" t="str">
        <f>IF(AND(Home!$A$1&gt;=Leave[[#This Row],[Start Time]],Home!$A$1&lt;=Leave[[#This Row],[End Time]]),Home!$A$1,"No Aplica")</f>
        <v>No Aplica</v>
      </c>
      <c r="N2879" s="43" t="str">
        <f>Leave[[#This Row],[User Code (Owning User) (Usuario)]]&amp;Leave[[#This Row],[fecha activa]]</f>
        <v>MIE2025160422369No Aplica</v>
      </c>
    </row>
    <row r="2880" spans="1:14" x14ac:dyDescent="0.3">
      <c r="A2880" s="43" t="s">
        <v>465</v>
      </c>
      <c r="B2880" s="3">
        <v>45920</v>
      </c>
      <c r="C2880" s="3">
        <v>45920</v>
      </c>
      <c r="D2880" s="43" t="s">
        <v>1707</v>
      </c>
      <c r="E2880" s="43" t="s">
        <v>1654</v>
      </c>
      <c r="F2880" s="43" t="s">
        <v>1656</v>
      </c>
      <c r="G2880">
        <v>240</v>
      </c>
      <c r="H2880">
        <v>240</v>
      </c>
      <c r="I2880" s="43" t="s">
        <v>1655</v>
      </c>
      <c r="J2880" s="43" t="s">
        <v>1041</v>
      </c>
      <c r="K2880" s="43" t="s">
        <v>179</v>
      </c>
      <c r="L2880" s="43" t="str">
        <f>IF(AND(Home!$A$1&gt;=Leave[[#This Row],[Start Time]],Home!$A$1&lt;=Leave[[#This Row],[End Time]]),"Aplica","No Aplica")</f>
        <v>No Aplica</v>
      </c>
      <c r="M2880" s="43" t="str">
        <f>IF(AND(Home!$A$1&gt;=Leave[[#This Row],[Start Time]],Home!$A$1&lt;=Leave[[#This Row],[End Time]]),Home!$A$1,"No Aplica")</f>
        <v>No Aplica</v>
      </c>
      <c r="N2880" s="43" t="str">
        <f>Leave[[#This Row],[User Code (Owning User) (Usuario)]]&amp;Leave[[#This Row],[fecha activa]]</f>
        <v>MIE2025160422369No Aplica</v>
      </c>
    </row>
    <row r="2881" spans="1:14" x14ac:dyDescent="0.3">
      <c r="A2881" s="43" t="s">
        <v>465</v>
      </c>
      <c r="B2881" s="3">
        <v>45903</v>
      </c>
      <c r="C2881" s="3">
        <v>45903</v>
      </c>
      <c r="D2881" s="43" t="s">
        <v>2891</v>
      </c>
      <c r="E2881" s="43" t="s">
        <v>1654</v>
      </c>
      <c r="F2881" s="43" t="s">
        <v>1656</v>
      </c>
      <c r="G2881">
        <v>150</v>
      </c>
      <c r="H2881">
        <v>150</v>
      </c>
      <c r="I2881" s="43" t="s">
        <v>1655</v>
      </c>
      <c r="J2881" s="43" t="s">
        <v>1041</v>
      </c>
      <c r="K2881" s="43" t="s">
        <v>179</v>
      </c>
      <c r="L2881" s="43" t="str">
        <f>IF(AND(Home!$A$1&gt;=Leave[[#This Row],[Start Time]],Home!$A$1&lt;=Leave[[#This Row],[End Time]]),"Aplica","No Aplica")</f>
        <v>No Aplica</v>
      </c>
      <c r="M2881" s="43" t="str">
        <f>IF(AND(Home!$A$1&gt;=Leave[[#This Row],[Start Time]],Home!$A$1&lt;=Leave[[#This Row],[End Time]]),Home!$A$1,"No Aplica")</f>
        <v>No Aplica</v>
      </c>
      <c r="N2881" s="43" t="str">
        <f>Leave[[#This Row],[User Code (Owning User) (Usuario)]]&amp;Leave[[#This Row],[fecha activa]]</f>
        <v>MIE2025160422369No Aplica</v>
      </c>
    </row>
    <row r="2882" spans="1:14" x14ac:dyDescent="0.3">
      <c r="A2882" s="43" t="s">
        <v>465</v>
      </c>
      <c r="B2882" s="3">
        <v>45914</v>
      </c>
      <c r="C2882" s="3">
        <v>45914</v>
      </c>
      <c r="D2882" s="43" t="s">
        <v>1539</v>
      </c>
      <c r="E2882" s="43" t="s">
        <v>1654</v>
      </c>
      <c r="F2882" s="43" t="s">
        <v>1656</v>
      </c>
      <c r="G2882">
        <v>540</v>
      </c>
      <c r="H2882">
        <v>540</v>
      </c>
      <c r="I2882" s="43" t="s">
        <v>1655</v>
      </c>
      <c r="J2882" s="43" t="s">
        <v>1041</v>
      </c>
      <c r="K2882" s="43" t="s">
        <v>179</v>
      </c>
      <c r="L2882" s="43" t="str">
        <f>IF(AND(Home!$A$1&gt;=Leave[[#This Row],[Start Time]],Home!$A$1&lt;=Leave[[#This Row],[End Time]]),"Aplica","No Aplica")</f>
        <v>No Aplica</v>
      </c>
      <c r="M2882" s="43" t="str">
        <f>IF(AND(Home!$A$1&gt;=Leave[[#This Row],[Start Time]],Home!$A$1&lt;=Leave[[#This Row],[End Time]]),Home!$A$1,"No Aplica")</f>
        <v>No Aplica</v>
      </c>
      <c r="N2882" s="43" t="str">
        <f>Leave[[#This Row],[User Code (Owning User) (Usuario)]]&amp;Leave[[#This Row],[fecha activa]]</f>
        <v>MIE2025160422369No Aplica</v>
      </c>
    </row>
    <row r="2883" spans="1:14" x14ac:dyDescent="0.3">
      <c r="A2883" s="43" t="s">
        <v>465</v>
      </c>
      <c r="B2883" s="3">
        <v>45913</v>
      </c>
      <c r="C2883" s="3">
        <v>45913</v>
      </c>
      <c r="D2883" s="43" t="s">
        <v>1707</v>
      </c>
      <c r="E2883" s="43" t="s">
        <v>1654</v>
      </c>
      <c r="F2883" s="43" t="s">
        <v>1656</v>
      </c>
      <c r="G2883">
        <v>240</v>
      </c>
      <c r="H2883">
        <v>240</v>
      </c>
      <c r="I2883" s="43" t="s">
        <v>1655</v>
      </c>
      <c r="J2883" s="43" t="s">
        <v>1041</v>
      </c>
      <c r="K2883" s="43" t="s">
        <v>179</v>
      </c>
      <c r="L2883" s="43" t="str">
        <f>IF(AND(Home!$A$1&gt;=Leave[[#This Row],[Start Time]],Home!$A$1&lt;=Leave[[#This Row],[End Time]]),"Aplica","No Aplica")</f>
        <v>No Aplica</v>
      </c>
      <c r="M2883" s="43" t="str">
        <f>IF(AND(Home!$A$1&gt;=Leave[[#This Row],[Start Time]],Home!$A$1&lt;=Leave[[#This Row],[End Time]]),Home!$A$1,"No Aplica")</f>
        <v>No Aplica</v>
      </c>
      <c r="N2883" s="43" t="str">
        <f>Leave[[#This Row],[User Code (Owning User) (Usuario)]]&amp;Leave[[#This Row],[fecha activa]]</f>
        <v>MIE2025160422369No Aplica</v>
      </c>
    </row>
    <row r="2884" spans="1:14" x14ac:dyDescent="0.3">
      <c r="A2884" s="43" t="s">
        <v>465</v>
      </c>
      <c r="B2884" s="3">
        <v>45907</v>
      </c>
      <c r="C2884" s="3">
        <v>45907</v>
      </c>
      <c r="D2884" s="43" t="s">
        <v>1539</v>
      </c>
      <c r="E2884" s="43" t="s">
        <v>1654</v>
      </c>
      <c r="F2884" s="43" t="s">
        <v>1656</v>
      </c>
      <c r="G2884">
        <v>540</v>
      </c>
      <c r="H2884">
        <v>540</v>
      </c>
      <c r="I2884" s="43" t="s">
        <v>1655</v>
      </c>
      <c r="J2884" s="43" t="s">
        <v>1041</v>
      </c>
      <c r="K2884" s="43" t="s">
        <v>179</v>
      </c>
      <c r="L2884" s="43" t="str">
        <f>IF(AND(Home!$A$1&gt;=Leave[[#This Row],[Start Time]],Home!$A$1&lt;=Leave[[#This Row],[End Time]]),"Aplica","No Aplica")</f>
        <v>No Aplica</v>
      </c>
      <c r="M2884" s="43" t="str">
        <f>IF(AND(Home!$A$1&gt;=Leave[[#This Row],[Start Time]],Home!$A$1&lt;=Leave[[#This Row],[End Time]]),Home!$A$1,"No Aplica")</f>
        <v>No Aplica</v>
      </c>
      <c r="N2884" s="43" t="str">
        <f>Leave[[#This Row],[User Code (Owning User) (Usuario)]]&amp;Leave[[#This Row],[fecha activa]]</f>
        <v>MIE2025160422369No Aplica</v>
      </c>
    </row>
    <row r="2885" spans="1:14" x14ac:dyDescent="0.3">
      <c r="A2885" s="43" t="s">
        <v>465</v>
      </c>
      <c r="B2885" s="3">
        <v>45906</v>
      </c>
      <c r="C2885" s="3">
        <v>45906</v>
      </c>
      <c r="D2885" s="43" t="s">
        <v>1707</v>
      </c>
      <c r="E2885" s="43" t="s">
        <v>1654</v>
      </c>
      <c r="F2885" s="43" t="s">
        <v>1656</v>
      </c>
      <c r="G2885">
        <v>240</v>
      </c>
      <c r="H2885">
        <v>240</v>
      </c>
      <c r="I2885" s="43" t="s">
        <v>1655</v>
      </c>
      <c r="J2885" s="43" t="s">
        <v>1041</v>
      </c>
      <c r="K2885" s="43" t="s">
        <v>179</v>
      </c>
      <c r="L2885" s="43" t="str">
        <f>IF(AND(Home!$A$1&gt;=Leave[[#This Row],[Start Time]],Home!$A$1&lt;=Leave[[#This Row],[End Time]]),"Aplica","No Aplica")</f>
        <v>No Aplica</v>
      </c>
      <c r="M2885" s="43" t="str">
        <f>IF(AND(Home!$A$1&gt;=Leave[[#This Row],[Start Time]],Home!$A$1&lt;=Leave[[#This Row],[End Time]]),Home!$A$1,"No Aplica")</f>
        <v>No Aplica</v>
      </c>
      <c r="N2885" s="43" t="str">
        <f>Leave[[#This Row],[User Code (Owning User) (Usuario)]]&amp;Leave[[#This Row],[fecha activa]]</f>
        <v>MIE2025160422369No Aplica</v>
      </c>
    </row>
    <row r="2886" spans="1:14" x14ac:dyDescent="0.3">
      <c r="A2886" s="43" t="s">
        <v>476</v>
      </c>
      <c r="B2886" s="3">
        <v>45928</v>
      </c>
      <c r="C2886" s="3">
        <v>45928</v>
      </c>
      <c r="D2886" s="43" t="s">
        <v>491</v>
      </c>
      <c r="E2886" s="43" t="s">
        <v>442</v>
      </c>
      <c r="F2886" s="43" t="s">
        <v>443</v>
      </c>
      <c r="G2886">
        <v>540</v>
      </c>
      <c r="H2886">
        <v>540</v>
      </c>
      <c r="I2886" s="43" t="s">
        <v>1182</v>
      </c>
      <c r="J2886" s="43" t="s">
        <v>1036</v>
      </c>
      <c r="K2886" s="43" t="s">
        <v>178</v>
      </c>
      <c r="L2886" s="43" t="str">
        <f>IF(AND(Home!$A$1&gt;=Leave[[#This Row],[Start Time]],Home!$A$1&lt;=Leave[[#This Row],[End Time]]),"Aplica","No Aplica")</f>
        <v>No Aplica</v>
      </c>
      <c r="M2886" s="43" t="str">
        <f>IF(AND(Home!$A$1&gt;=Leave[[#This Row],[Start Time]],Home!$A$1&lt;=Leave[[#This Row],[End Time]]),Home!$A$1,"No Aplica")</f>
        <v>No Aplica</v>
      </c>
      <c r="N2886" s="43" t="str">
        <f>Leave[[#This Row],[User Code (Owning User) (Usuario)]]&amp;Leave[[#This Row],[fecha activa]]</f>
        <v>MIE2024190214438No Aplica</v>
      </c>
    </row>
    <row r="2887" spans="1:14" x14ac:dyDescent="0.3">
      <c r="A2887" s="43" t="s">
        <v>476</v>
      </c>
      <c r="B2887" s="3">
        <v>45927</v>
      </c>
      <c r="C2887" s="3">
        <v>45927</v>
      </c>
      <c r="D2887" s="43" t="s">
        <v>491</v>
      </c>
      <c r="E2887" s="43" t="s">
        <v>442</v>
      </c>
      <c r="F2887" s="43" t="s">
        <v>443</v>
      </c>
      <c r="G2887">
        <v>240</v>
      </c>
      <c r="H2887">
        <v>240</v>
      </c>
      <c r="I2887" s="43" t="s">
        <v>1182</v>
      </c>
      <c r="J2887" s="43" t="s">
        <v>1036</v>
      </c>
      <c r="K2887" s="43" t="s">
        <v>178</v>
      </c>
      <c r="L2887" s="43" t="str">
        <f>IF(AND(Home!$A$1&gt;=Leave[[#This Row],[Start Time]],Home!$A$1&lt;=Leave[[#This Row],[End Time]]),"Aplica","No Aplica")</f>
        <v>No Aplica</v>
      </c>
      <c r="M2887" s="43" t="str">
        <f>IF(AND(Home!$A$1&gt;=Leave[[#This Row],[Start Time]],Home!$A$1&lt;=Leave[[#This Row],[End Time]]),Home!$A$1,"No Aplica")</f>
        <v>No Aplica</v>
      </c>
      <c r="N2887" s="43" t="str">
        <f>Leave[[#This Row],[User Code (Owning User) (Usuario)]]&amp;Leave[[#This Row],[fecha activa]]</f>
        <v>MIE2024190214438No Aplica</v>
      </c>
    </row>
    <row r="2888" spans="1:14" x14ac:dyDescent="0.3">
      <c r="A2888" s="43" t="s">
        <v>476</v>
      </c>
      <c r="B2888" s="3">
        <v>45921</v>
      </c>
      <c r="C2888" s="3">
        <v>45921</v>
      </c>
      <c r="D2888" s="43" t="s">
        <v>491</v>
      </c>
      <c r="E2888" s="43" t="s">
        <v>442</v>
      </c>
      <c r="F2888" s="43" t="s">
        <v>443</v>
      </c>
      <c r="G2888">
        <v>540</v>
      </c>
      <c r="H2888">
        <v>540</v>
      </c>
      <c r="I2888" s="43" t="s">
        <v>1182</v>
      </c>
      <c r="J2888" s="43" t="s">
        <v>1036</v>
      </c>
      <c r="K2888" s="43" t="s">
        <v>178</v>
      </c>
      <c r="L2888" s="43" t="str">
        <f>IF(AND(Home!$A$1&gt;=Leave[[#This Row],[Start Time]],Home!$A$1&lt;=Leave[[#This Row],[End Time]]),"Aplica","No Aplica")</f>
        <v>No Aplica</v>
      </c>
      <c r="M2888" s="43" t="str">
        <f>IF(AND(Home!$A$1&gt;=Leave[[#This Row],[Start Time]],Home!$A$1&lt;=Leave[[#This Row],[End Time]]),Home!$A$1,"No Aplica")</f>
        <v>No Aplica</v>
      </c>
      <c r="N2888" s="43" t="str">
        <f>Leave[[#This Row],[User Code (Owning User) (Usuario)]]&amp;Leave[[#This Row],[fecha activa]]</f>
        <v>MIE2024190214438No Aplica</v>
      </c>
    </row>
    <row r="2889" spans="1:14" x14ac:dyDescent="0.3">
      <c r="A2889" s="43" t="s">
        <v>476</v>
      </c>
      <c r="B2889" s="3">
        <v>45920</v>
      </c>
      <c r="C2889" s="3">
        <v>45920</v>
      </c>
      <c r="D2889" s="43" t="s">
        <v>491</v>
      </c>
      <c r="E2889" s="43" t="s">
        <v>442</v>
      </c>
      <c r="F2889" s="43" t="s">
        <v>443</v>
      </c>
      <c r="G2889">
        <v>240</v>
      </c>
      <c r="H2889">
        <v>240</v>
      </c>
      <c r="I2889" s="43" t="s">
        <v>1182</v>
      </c>
      <c r="J2889" s="43" t="s">
        <v>1036</v>
      </c>
      <c r="K2889" s="43" t="s">
        <v>178</v>
      </c>
      <c r="L2889" s="43" t="str">
        <f>IF(AND(Home!$A$1&gt;=Leave[[#This Row],[Start Time]],Home!$A$1&lt;=Leave[[#This Row],[End Time]]),"Aplica","No Aplica")</f>
        <v>No Aplica</v>
      </c>
      <c r="M2889" s="43" t="str">
        <f>IF(AND(Home!$A$1&gt;=Leave[[#This Row],[Start Time]],Home!$A$1&lt;=Leave[[#This Row],[End Time]]),Home!$A$1,"No Aplica")</f>
        <v>No Aplica</v>
      </c>
      <c r="N2889" s="43" t="str">
        <f>Leave[[#This Row],[User Code (Owning User) (Usuario)]]&amp;Leave[[#This Row],[fecha activa]]</f>
        <v>MIE2024190214438No Aplica</v>
      </c>
    </row>
    <row r="2890" spans="1:14" x14ac:dyDescent="0.3">
      <c r="A2890" s="43" t="s">
        <v>476</v>
      </c>
      <c r="B2890" s="3">
        <v>45914</v>
      </c>
      <c r="C2890" s="3">
        <v>45914</v>
      </c>
      <c r="D2890" s="43" t="s">
        <v>491</v>
      </c>
      <c r="E2890" s="43" t="s">
        <v>442</v>
      </c>
      <c r="F2890" s="43" t="s">
        <v>443</v>
      </c>
      <c r="G2890">
        <v>540</v>
      </c>
      <c r="H2890">
        <v>540</v>
      </c>
      <c r="I2890" s="43" t="s">
        <v>1182</v>
      </c>
      <c r="J2890" s="43" t="s">
        <v>1036</v>
      </c>
      <c r="K2890" s="43" t="s">
        <v>178</v>
      </c>
      <c r="L2890" s="43" t="str">
        <f>IF(AND(Home!$A$1&gt;=Leave[[#This Row],[Start Time]],Home!$A$1&lt;=Leave[[#This Row],[End Time]]),"Aplica","No Aplica")</f>
        <v>No Aplica</v>
      </c>
      <c r="M2890" s="43" t="str">
        <f>IF(AND(Home!$A$1&gt;=Leave[[#This Row],[Start Time]],Home!$A$1&lt;=Leave[[#This Row],[End Time]]),Home!$A$1,"No Aplica")</f>
        <v>No Aplica</v>
      </c>
      <c r="N2890" s="43" t="str">
        <f>Leave[[#This Row],[User Code (Owning User) (Usuario)]]&amp;Leave[[#This Row],[fecha activa]]</f>
        <v>MIE2024190214438No Aplica</v>
      </c>
    </row>
    <row r="2891" spans="1:14" x14ac:dyDescent="0.3">
      <c r="A2891" s="43" t="s">
        <v>476</v>
      </c>
      <c r="B2891" s="3">
        <v>45913</v>
      </c>
      <c r="C2891" s="3">
        <v>45913</v>
      </c>
      <c r="D2891" s="43" t="s">
        <v>469</v>
      </c>
      <c r="E2891" s="43" t="s">
        <v>442</v>
      </c>
      <c r="F2891" s="43" t="s">
        <v>443</v>
      </c>
      <c r="G2891">
        <v>240</v>
      </c>
      <c r="H2891">
        <v>240</v>
      </c>
      <c r="I2891" s="43" t="s">
        <v>1182</v>
      </c>
      <c r="J2891" s="43" t="s">
        <v>1036</v>
      </c>
      <c r="K2891" s="43" t="s">
        <v>178</v>
      </c>
      <c r="L2891" s="43" t="str">
        <f>IF(AND(Home!$A$1&gt;=Leave[[#This Row],[Start Time]],Home!$A$1&lt;=Leave[[#This Row],[End Time]]),"Aplica","No Aplica")</f>
        <v>No Aplica</v>
      </c>
      <c r="M2891" s="43" t="str">
        <f>IF(AND(Home!$A$1&gt;=Leave[[#This Row],[Start Time]],Home!$A$1&lt;=Leave[[#This Row],[End Time]]),Home!$A$1,"No Aplica")</f>
        <v>No Aplica</v>
      </c>
      <c r="N2891" s="43" t="str">
        <f>Leave[[#This Row],[User Code (Owning User) (Usuario)]]&amp;Leave[[#This Row],[fecha activa]]</f>
        <v>MIE2024190214438No Aplica</v>
      </c>
    </row>
    <row r="2892" spans="1:14" x14ac:dyDescent="0.3">
      <c r="A2892" s="43" t="s">
        <v>476</v>
      </c>
      <c r="B2892" s="3">
        <v>45913</v>
      </c>
      <c r="C2892" s="3">
        <v>45913</v>
      </c>
      <c r="D2892" s="43" t="s">
        <v>469</v>
      </c>
      <c r="E2892" s="43" t="s">
        <v>442</v>
      </c>
      <c r="F2892" s="43" t="s">
        <v>443</v>
      </c>
      <c r="G2892">
        <v>240</v>
      </c>
      <c r="H2892">
        <v>240</v>
      </c>
      <c r="I2892" s="43" t="s">
        <v>1182</v>
      </c>
      <c r="J2892" s="43" t="s">
        <v>1036</v>
      </c>
      <c r="K2892" s="43" t="s">
        <v>178</v>
      </c>
      <c r="L2892" s="43" t="str">
        <f>IF(AND(Home!$A$1&gt;=Leave[[#This Row],[Start Time]],Home!$A$1&lt;=Leave[[#This Row],[End Time]]),"Aplica","No Aplica")</f>
        <v>No Aplica</v>
      </c>
      <c r="M2892" s="43" t="str">
        <f>IF(AND(Home!$A$1&gt;=Leave[[#This Row],[Start Time]],Home!$A$1&lt;=Leave[[#This Row],[End Time]]),Home!$A$1,"No Aplica")</f>
        <v>No Aplica</v>
      </c>
      <c r="N2892" s="43" t="str">
        <f>Leave[[#This Row],[User Code (Owning User) (Usuario)]]&amp;Leave[[#This Row],[fecha activa]]</f>
        <v>MIE2024190214438No Aplica</v>
      </c>
    </row>
    <row r="2893" spans="1:14" x14ac:dyDescent="0.3">
      <c r="A2893" s="43" t="s">
        <v>476</v>
      </c>
      <c r="B2893" s="3">
        <v>45907</v>
      </c>
      <c r="C2893" s="3">
        <v>45907</v>
      </c>
      <c r="D2893" s="43" t="s">
        <v>491</v>
      </c>
      <c r="E2893" s="43" t="s">
        <v>442</v>
      </c>
      <c r="F2893" s="43" t="s">
        <v>443</v>
      </c>
      <c r="G2893">
        <v>540</v>
      </c>
      <c r="H2893">
        <v>540</v>
      </c>
      <c r="I2893" s="43" t="s">
        <v>1182</v>
      </c>
      <c r="J2893" s="43" t="s">
        <v>1036</v>
      </c>
      <c r="K2893" s="43" t="s">
        <v>178</v>
      </c>
      <c r="L2893" s="43" t="str">
        <f>IF(AND(Home!$A$1&gt;=Leave[[#This Row],[Start Time]],Home!$A$1&lt;=Leave[[#This Row],[End Time]]),"Aplica","No Aplica")</f>
        <v>No Aplica</v>
      </c>
      <c r="M2893" s="43" t="str">
        <f>IF(AND(Home!$A$1&gt;=Leave[[#This Row],[Start Time]],Home!$A$1&lt;=Leave[[#This Row],[End Time]]),Home!$A$1,"No Aplica")</f>
        <v>No Aplica</v>
      </c>
      <c r="N2893" s="43" t="str">
        <f>Leave[[#This Row],[User Code (Owning User) (Usuario)]]&amp;Leave[[#This Row],[fecha activa]]</f>
        <v>MIE2024190214438No Aplica</v>
      </c>
    </row>
    <row r="2894" spans="1:14" x14ac:dyDescent="0.3">
      <c r="A2894" s="43" t="s">
        <v>465</v>
      </c>
      <c r="B2894" s="3">
        <v>45926</v>
      </c>
      <c r="C2894" s="3">
        <v>45926</v>
      </c>
      <c r="D2894" s="43" t="s">
        <v>493</v>
      </c>
      <c r="E2894" s="43" t="s">
        <v>2593</v>
      </c>
      <c r="F2894" s="43" t="s">
        <v>2595</v>
      </c>
      <c r="G2894">
        <v>60</v>
      </c>
      <c r="H2894">
        <v>60</v>
      </c>
      <c r="I2894" s="43" t="s">
        <v>2594</v>
      </c>
      <c r="J2894" s="43" t="s">
        <v>1487</v>
      </c>
      <c r="K2894" s="43" t="s">
        <v>177</v>
      </c>
      <c r="L2894" s="43" t="str">
        <f>IF(AND(Home!$A$1&gt;=Leave[[#This Row],[Start Time]],Home!$A$1&lt;=Leave[[#This Row],[End Time]]),"Aplica","No Aplica")</f>
        <v>No Aplica</v>
      </c>
      <c r="M2894" s="43" t="str">
        <f>IF(AND(Home!$A$1&gt;=Leave[[#This Row],[Start Time]],Home!$A$1&lt;=Leave[[#This Row],[End Time]]),Home!$A$1,"No Aplica")</f>
        <v>No Aplica</v>
      </c>
      <c r="N2894" s="43" t="str">
        <f>Leave[[#This Row],[User Code (Owning User) (Usuario)]]&amp;Leave[[#This Row],[fecha activa]]</f>
        <v>MIE2025010924261No Aplica</v>
      </c>
    </row>
    <row r="2895" spans="1:14" x14ac:dyDescent="0.3">
      <c r="A2895" s="43" t="s">
        <v>465</v>
      </c>
      <c r="B2895" s="3">
        <v>45925</v>
      </c>
      <c r="C2895" s="3">
        <v>45925</v>
      </c>
      <c r="D2895" s="43" t="s">
        <v>493</v>
      </c>
      <c r="E2895" s="43" t="s">
        <v>2593</v>
      </c>
      <c r="F2895" s="43" t="s">
        <v>2595</v>
      </c>
      <c r="G2895">
        <v>60</v>
      </c>
      <c r="H2895">
        <v>60</v>
      </c>
      <c r="I2895" s="43" t="s">
        <v>2594</v>
      </c>
      <c r="J2895" s="43" t="s">
        <v>1487</v>
      </c>
      <c r="K2895" s="43" t="s">
        <v>177</v>
      </c>
      <c r="L2895" s="43" t="str">
        <f>IF(AND(Home!$A$1&gt;=Leave[[#This Row],[Start Time]],Home!$A$1&lt;=Leave[[#This Row],[End Time]]),"Aplica","No Aplica")</f>
        <v>No Aplica</v>
      </c>
      <c r="M2895" s="43" t="str">
        <f>IF(AND(Home!$A$1&gt;=Leave[[#This Row],[Start Time]],Home!$A$1&lt;=Leave[[#This Row],[End Time]]),Home!$A$1,"No Aplica")</f>
        <v>No Aplica</v>
      </c>
      <c r="N2895" s="43" t="str">
        <f>Leave[[#This Row],[User Code (Owning User) (Usuario)]]&amp;Leave[[#This Row],[fecha activa]]</f>
        <v>MIE2025010924261No Aplica</v>
      </c>
    </row>
    <row r="2896" spans="1:14" x14ac:dyDescent="0.3">
      <c r="A2896" s="43" t="s">
        <v>465</v>
      </c>
      <c r="B2896" s="3">
        <v>45924</v>
      </c>
      <c r="C2896" s="3">
        <v>45924</v>
      </c>
      <c r="D2896" s="43" t="s">
        <v>493</v>
      </c>
      <c r="E2896" s="43" t="s">
        <v>2593</v>
      </c>
      <c r="F2896" s="43" t="s">
        <v>2595</v>
      </c>
      <c r="G2896">
        <v>60</v>
      </c>
      <c r="H2896">
        <v>60</v>
      </c>
      <c r="I2896" s="43" t="s">
        <v>2594</v>
      </c>
      <c r="J2896" s="43" t="s">
        <v>1487</v>
      </c>
      <c r="K2896" s="43" t="s">
        <v>177</v>
      </c>
      <c r="L2896" s="43" t="str">
        <f>IF(AND(Home!$A$1&gt;=Leave[[#This Row],[Start Time]],Home!$A$1&lt;=Leave[[#This Row],[End Time]]),"Aplica","No Aplica")</f>
        <v>No Aplica</v>
      </c>
      <c r="M2896" s="43" t="str">
        <f>IF(AND(Home!$A$1&gt;=Leave[[#This Row],[Start Time]],Home!$A$1&lt;=Leave[[#This Row],[End Time]]),Home!$A$1,"No Aplica")</f>
        <v>No Aplica</v>
      </c>
      <c r="N2896" s="43" t="str">
        <f>Leave[[#This Row],[User Code (Owning User) (Usuario)]]&amp;Leave[[#This Row],[fecha activa]]</f>
        <v>MIE2025010924261No Aplica</v>
      </c>
    </row>
    <row r="2897" spans="1:14" x14ac:dyDescent="0.3">
      <c r="A2897" s="43" t="s">
        <v>465</v>
      </c>
      <c r="B2897" s="3">
        <v>45923</v>
      </c>
      <c r="C2897" s="3">
        <v>45923</v>
      </c>
      <c r="D2897" s="43" t="s">
        <v>493</v>
      </c>
      <c r="E2897" s="43" t="s">
        <v>2593</v>
      </c>
      <c r="F2897" s="43" t="s">
        <v>2595</v>
      </c>
      <c r="G2897">
        <v>60</v>
      </c>
      <c r="H2897">
        <v>60</v>
      </c>
      <c r="I2897" s="43" t="s">
        <v>2594</v>
      </c>
      <c r="J2897" s="43" t="s">
        <v>1487</v>
      </c>
      <c r="K2897" s="43" t="s">
        <v>177</v>
      </c>
      <c r="L2897" s="43" t="str">
        <f>IF(AND(Home!$A$1&gt;=Leave[[#This Row],[Start Time]],Home!$A$1&lt;=Leave[[#This Row],[End Time]]),"Aplica","No Aplica")</f>
        <v>No Aplica</v>
      </c>
      <c r="M2897" s="43" t="str">
        <f>IF(AND(Home!$A$1&gt;=Leave[[#This Row],[Start Time]],Home!$A$1&lt;=Leave[[#This Row],[End Time]]),Home!$A$1,"No Aplica")</f>
        <v>No Aplica</v>
      </c>
      <c r="N2897" s="43" t="str">
        <f>Leave[[#This Row],[User Code (Owning User) (Usuario)]]&amp;Leave[[#This Row],[fecha activa]]</f>
        <v>MIE2025010924261No Aplica</v>
      </c>
    </row>
    <row r="2898" spans="1:14" x14ac:dyDescent="0.3">
      <c r="A2898" s="43" t="s">
        <v>465</v>
      </c>
      <c r="B2898" s="3">
        <v>45922</v>
      </c>
      <c r="C2898" s="3">
        <v>45922</v>
      </c>
      <c r="D2898" s="43" t="s">
        <v>469</v>
      </c>
      <c r="E2898" s="43" t="s">
        <v>2593</v>
      </c>
      <c r="F2898" s="43" t="s">
        <v>2595</v>
      </c>
      <c r="G2898">
        <v>540</v>
      </c>
      <c r="H2898">
        <v>540</v>
      </c>
      <c r="I2898" s="43" t="s">
        <v>2594</v>
      </c>
      <c r="J2898" s="43" t="s">
        <v>1487</v>
      </c>
      <c r="K2898" s="43" t="s">
        <v>177</v>
      </c>
      <c r="L2898" s="43" t="str">
        <f>IF(AND(Home!$A$1&gt;=Leave[[#This Row],[Start Time]],Home!$A$1&lt;=Leave[[#This Row],[End Time]]),"Aplica","No Aplica")</f>
        <v>Aplica</v>
      </c>
      <c r="M2898" s="43">
        <f>IF(AND(Home!$A$1&gt;=Leave[[#This Row],[Start Time]],Home!$A$1&lt;=Leave[[#This Row],[End Time]]),Home!$A$1,"No Aplica")</f>
        <v>45922</v>
      </c>
      <c r="N2898" s="43" t="str">
        <f>Leave[[#This Row],[User Code (Owning User) (Usuario)]]&amp;Leave[[#This Row],[fecha activa]]</f>
        <v>MIE202501092426145922</v>
      </c>
    </row>
    <row r="2899" spans="1:14" x14ac:dyDescent="0.3">
      <c r="A2899" s="43" t="s">
        <v>465</v>
      </c>
      <c r="B2899" s="3">
        <v>45917</v>
      </c>
      <c r="C2899" s="3">
        <v>45917</v>
      </c>
      <c r="D2899" s="43" t="s">
        <v>469</v>
      </c>
      <c r="E2899" s="43" t="s">
        <v>2593</v>
      </c>
      <c r="F2899" s="43" t="s">
        <v>2595</v>
      </c>
      <c r="G2899">
        <v>540</v>
      </c>
      <c r="H2899">
        <v>540</v>
      </c>
      <c r="I2899" s="43" t="s">
        <v>2594</v>
      </c>
      <c r="J2899" s="43" t="s">
        <v>1487</v>
      </c>
      <c r="K2899" s="43" t="s">
        <v>177</v>
      </c>
      <c r="L2899" s="43" t="str">
        <f>IF(AND(Home!$A$1&gt;=Leave[[#This Row],[Start Time]],Home!$A$1&lt;=Leave[[#This Row],[End Time]]),"Aplica","No Aplica")</f>
        <v>No Aplica</v>
      </c>
      <c r="M2899" s="43" t="str">
        <f>IF(AND(Home!$A$1&gt;=Leave[[#This Row],[Start Time]],Home!$A$1&lt;=Leave[[#This Row],[End Time]]),Home!$A$1,"No Aplica")</f>
        <v>No Aplica</v>
      </c>
      <c r="N2899" s="43" t="str">
        <f>Leave[[#This Row],[User Code (Owning User) (Usuario)]]&amp;Leave[[#This Row],[fecha activa]]</f>
        <v>MIE2025010924261No Aplica</v>
      </c>
    </row>
    <row r="2900" spans="1:14" x14ac:dyDescent="0.3">
      <c r="A2900" s="43" t="s">
        <v>465</v>
      </c>
      <c r="B2900" s="3">
        <v>45916</v>
      </c>
      <c r="C2900" s="3">
        <v>45916</v>
      </c>
      <c r="D2900" s="43" t="s">
        <v>493</v>
      </c>
      <c r="E2900" s="43" t="s">
        <v>2593</v>
      </c>
      <c r="F2900" s="43" t="s">
        <v>2595</v>
      </c>
      <c r="G2900">
        <v>60</v>
      </c>
      <c r="H2900">
        <v>60</v>
      </c>
      <c r="I2900" s="43" t="s">
        <v>2594</v>
      </c>
      <c r="J2900" s="43" t="s">
        <v>1487</v>
      </c>
      <c r="K2900" s="43" t="s">
        <v>177</v>
      </c>
      <c r="L2900" s="43" t="str">
        <f>IF(AND(Home!$A$1&gt;=Leave[[#This Row],[Start Time]],Home!$A$1&lt;=Leave[[#This Row],[End Time]]),"Aplica","No Aplica")</f>
        <v>No Aplica</v>
      </c>
      <c r="M2900" s="43" t="str">
        <f>IF(AND(Home!$A$1&gt;=Leave[[#This Row],[Start Time]],Home!$A$1&lt;=Leave[[#This Row],[End Time]]),Home!$A$1,"No Aplica")</f>
        <v>No Aplica</v>
      </c>
      <c r="N2900" s="43" t="str">
        <f>Leave[[#This Row],[User Code (Owning User) (Usuario)]]&amp;Leave[[#This Row],[fecha activa]]</f>
        <v>MIE2025010924261No Aplica</v>
      </c>
    </row>
    <row r="2901" spans="1:14" x14ac:dyDescent="0.3">
      <c r="A2901" s="43" t="s">
        <v>465</v>
      </c>
      <c r="B2901" s="3">
        <v>45919</v>
      </c>
      <c r="C2901" s="3">
        <v>45919</v>
      </c>
      <c r="D2901" s="43" t="s">
        <v>493</v>
      </c>
      <c r="E2901" s="43" t="s">
        <v>2593</v>
      </c>
      <c r="F2901" s="43" t="s">
        <v>2595</v>
      </c>
      <c r="G2901">
        <v>60</v>
      </c>
      <c r="H2901">
        <v>60</v>
      </c>
      <c r="I2901" s="43" t="s">
        <v>2594</v>
      </c>
      <c r="J2901" s="43" t="s">
        <v>1487</v>
      </c>
      <c r="K2901" s="43" t="s">
        <v>177</v>
      </c>
      <c r="L2901" s="43" t="str">
        <f>IF(AND(Home!$A$1&gt;=Leave[[#This Row],[Start Time]],Home!$A$1&lt;=Leave[[#This Row],[End Time]]),"Aplica","No Aplica")</f>
        <v>No Aplica</v>
      </c>
      <c r="M2901" s="43" t="str">
        <f>IF(AND(Home!$A$1&gt;=Leave[[#This Row],[Start Time]],Home!$A$1&lt;=Leave[[#This Row],[End Time]]),Home!$A$1,"No Aplica")</f>
        <v>No Aplica</v>
      </c>
      <c r="N2901" s="43" t="str">
        <f>Leave[[#This Row],[User Code (Owning User) (Usuario)]]&amp;Leave[[#This Row],[fecha activa]]</f>
        <v>MIE2025010924261No Aplica</v>
      </c>
    </row>
    <row r="2902" spans="1:14" x14ac:dyDescent="0.3">
      <c r="A2902" s="43" t="s">
        <v>465</v>
      </c>
      <c r="B2902" s="3">
        <v>45918</v>
      </c>
      <c r="C2902" s="3">
        <v>45918</v>
      </c>
      <c r="D2902" s="43" t="s">
        <v>647</v>
      </c>
      <c r="E2902" s="43" t="s">
        <v>2593</v>
      </c>
      <c r="F2902" s="43" t="s">
        <v>2595</v>
      </c>
      <c r="G2902">
        <v>60</v>
      </c>
      <c r="H2902">
        <v>60</v>
      </c>
      <c r="I2902" s="43" t="s">
        <v>2594</v>
      </c>
      <c r="J2902" s="43" t="s">
        <v>1487</v>
      </c>
      <c r="K2902" s="43" t="s">
        <v>177</v>
      </c>
      <c r="L2902" s="43" t="str">
        <f>IF(AND(Home!$A$1&gt;=Leave[[#This Row],[Start Time]],Home!$A$1&lt;=Leave[[#This Row],[End Time]]),"Aplica","No Aplica")</f>
        <v>No Aplica</v>
      </c>
      <c r="M2902" s="43" t="str">
        <f>IF(AND(Home!$A$1&gt;=Leave[[#This Row],[Start Time]],Home!$A$1&lt;=Leave[[#This Row],[End Time]]),Home!$A$1,"No Aplica")</f>
        <v>No Aplica</v>
      </c>
      <c r="N2902" s="43" t="str">
        <f>Leave[[#This Row],[User Code (Owning User) (Usuario)]]&amp;Leave[[#This Row],[fecha activa]]</f>
        <v>MIE2025010924261No Aplica</v>
      </c>
    </row>
    <row r="2903" spans="1:14" x14ac:dyDescent="0.3">
      <c r="A2903" s="43" t="s">
        <v>465</v>
      </c>
      <c r="B2903" s="3">
        <v>45915</v>
      </c>
      <c r="C2903" s="3">
        <v>45915</v>
      </c>
      <c r="D2903" s="43" t="s">
        <v>671</v>
      </c>
      <c r="E2903" s="43" t="s">
        <v>2593</v>
      </c>
      <c r="F2903" s="43" t="s">
        <v>2595</v>
      </c>
      <c r="G2903">
        <v>60</v>
      </c>
      <c r="H2903">
        <v>60</v>
      </c>
      <c r="I2903" s="43" t="s">
        <v>2594</v>
      </c>
      <c r="J2903" s="43" t="s">
        <v>1487</v>
      </c>
      <c r="K2903" s="43" t="s">
        <v>177</v>
      </c>
      <c r="L2903" s="43" t="str">
        <f>IF(AND(Home!$A$1&gt;=Leave[[#This Row],[Start Time]],Home!$A$1&lt;=Leave[[#This Row],[End Time]]),"Aplica","No Aplica")</f>
        <v>No Aplica</v>
      </c>
      <c r="M2903" s="43" t="str">
        <f>IF(AND(Home!$A$1&gt;=Leave[[#This Row],[Start Time]],Home!$A$1&lt;=Leave[[#This Row],[End Time]]),Home!$A$1,"No Aplica")</f>
        <v>No Aplica</v>
      </c>
      <c r="N2903" s="43" t="str">
        <f>Leave[[#This Row],[User Code (Owning User) (Usuario)]]&amp;Leave[[#This Row],[fecha activa]]</f>
        <v>MIE2025010924261No Aplica</v>
      </c>
    </row>
    <row r="2904" spans="1:14" x14ac:dyDescent="0.3">
      <c r="A2904" s="43" t="s">
        <v>601</v>
      </c>
      <c r="B2904" s="3">
        <v>45922</v>
      </c>
      <c r="C2904" s="3">
        <v>45922</v>
      </c>
      <c r="D2904" s="43" t="s">
        <v>2287</v>
      </c>
      <c r="E2904" s="43" t="s">
        <v>2336</v>
      </c>
      <c r="F2904" s="43" t="s">
        <v>2338</v>
      </c>
      <c r="G2904">
        <v>210</v>
      </c>
      <c r="H2904">
        <v>210</v>
      </c>
      <c r="I2904" s="43" t="s">
        <v>2337</v>
      </c>
      <c r="J2904" s="43" t="s">
        <v>1975</v>
      </c>
      <c r="K2904" s="43" t="s">
        <v>178</v>
      </c>
      <c r="L2904" s="43" t="str">
        <f>IF(AND(Home!$A$1&gt;=Leave[[#This Row],[Start Time]],Home!$A$1&lt;=Leave[[#This Row],[End Time]]),"Aplica","No Aplica")</f>
        <v>Aplica</v>
      </c>
      <c r="M2904" s="43">
        <f>IF(AND(Home!$A$1&gt;=Leave[[#This Row],[Start Time]],Home!$A$1&lt;=Leave[[#This Row],[End Time]]),Home!$A$1,"No Aplica")</f>
        <v>45922</v>
      </c>
      <c r="N2904" s="43" t="str">
        <f>Leave[[#This Row],[User Code (Owning User) (Usuario)]]&amp;Leave[[#This Row],[fecha activa]]</f>
        <v>MIE202506082396645922</v>
      </c>
    </row>
    <row r="2905" spans="1:14" x14ac:dyDescent="0.3">
      <c r="A2905" s="43" t="s">
        <v>468</v>
      </c>
      <c r="B2905" s="3">
        <v>45928</v>
      </c>
      <c r="C2905" s="3">
        <v>45928</v>
      </c>
      <c r="D2905" s="43" t="s">
        <v>635</v>
      </c>
      <c r="E2905" s="43" t="s">
        <v>2336</v>
      </c>
      <c r="F2905" s="43" t="s">
        <v>2338</v>
      </c>
      <c r="G2905">
        <v>480</v>
      </c>
      <c r="H2905">
        <v>480</v>
      </c>
      <c r="I2905" s="43" t="s">
        <v>2337</v>
      </c>
      <c r="J2905" s="43" t="s">
        <v>1975</v>
      </c>
      <c r="K2905" s="43" t="s">
        <v>178</v>
      </c>
      <c r="L2905" s="43" t="str">
        <f>IF(AND(Home!$A$1&gt;=Leave[[#This Row],[Start Time]],Home!$A$1&lt;=Leave[[#This Row],[End Time]]),"Aplica","No Aplica")</f>
        <v>No Aplica</v>
      </c>
      <c r="M2905" s="43" t="str">
        <f>IF(AND(Home!$A$1&gt;=Leave[[#This Row],[Start Time]],Home!$A$1&lt;=Leave[[#This Row],[End Time]]),Home!$A$1,"No Aplica")</f>
        <v>No Aplica</v>
      </c>
      <c r="N2905" s="43" t="str">
        <f>Leave[[#This Row],[User Code (Owning User) (Usuario)]]&amp;Leave[[#This Row],[fecha activa]]</f>
        <v>MIE2025060823966No Aplica</v>
      </c>
    </row>
    <row r="2906" spans="1:14" x14ac:dyDescent="0.3">
      <c r="A2906" s="43" t="s">
        <v>468</v>
      </c>
      <c r="B2906" s="3">
        <v>45921</v>
      </c>
      <c r="C2906" s="3">
        <v>45921</v>
      </c>
      <c r="D2906" s="43" t="s">
        <v>635</v>
      </c>
      <c r="E2906" s="43" t="s">
        <v>2336</v>
      </c>
      <c r="F2906" s="43" t="s">
        <v>2338</v>
      </c>
      <c r="G2906">
        <v>480</v>
      </c>
      <c r="H2906">
        <v>480</v>
      </c>
      <c r="I2906" s="43" t="s">
        <v>2337</v>
      </c>
      <c r="J2906" s="43" t="s">
        <v>1975</v>
      </c>
      <c r="K2906" s="43" t="s">
        <v>178</v>
      </c>
      <c r="L2906" s="43" t="str">
        <f>IF(AND(Home!$A$1&gt;=Leave[[#This Row],[Start Time]],Home!$A$1&lt;=Leave[[#This Row],[End Time]]),"Aplica","No Aplica")</f>
        <v>No Aplica</v>
      </c>
      <c r="M2906" s="43" t="str">
        <f>IF(AND(Home!$A$1&gt;=Leave[[#This Row],[Start Time]],Home!$A$1&lt;=Leave[[#This Row],[End Time]]),Home!$A$1,"No Aplica")</f>
        <v>No Aplica</v>
      </c>
      <c r="N2906" s="43" t="str">
        <f>Leave[[#This Row],[User Code (Owning User) (Usuario)]]&amp;Leave[[#This Row],[fecha activa]]</f>
        <v>MIE2025060823966No Aplica</v>
      </c>
    </row>
    <row r="2907" spans="1:14" x14ac:dyDescent="0.3">
      <c r="A2907" s="43" t="s">
        <v>471</v>
      </c>
      <c r="B2907" s="3">
        <v>45905</v>
      </c>
      <c r="C2907" s="3">
        <v>45905</v>
      </c>
      <c r="D2907" s="43" t="s">
        <v>2997</v>
      </c>
      <c r="E2907" s="43" t="s">
        <v>2336</v>
      </c>
      <c r="F2907" s="43" t="s">
        <v>2338</v>
      </c>
      <c r="G2907">
        <v>270</v>
      </c>
      <c r="H2907">
        <v>270</v>
      </c>
      <c r="I2907" s="43" t="s">
        <v>2337</v>
      </c>
      <c r="J2907" s="43" t="s">
        <v>1975</v>
      </c>
      <c r="K2907" s="43" t="s">
        <v>178</v>
      </c>
      <c r="L2907" s="43" t="str">
        <f>IF(AND(Home!$A$1&gt;=Leave[[#This Row],[Start Time]],Home!$A$1&lt;=Leave[[#This Row],[End Time]]),"Aplica","No Aplica")</f>
        <v>No Aplica</v>
      </c>
      <c r="M2907" s="43" t="str">
        <f>IF(AND(Home!$A$1&gt;=Leave[[#This Row],[Start Time]],Home!$A$1&lt;=Leave[[#This Row],[End Time]]),Home!$A$1,"No Aplica")</f>
        <v>No Aplica</v>
      </c>
      <c r="N2907" s="43" t="str">
        <f>Leave[[#This Row],[User Code (Owning User) (Usuario)]]&amp;Leave[[#This Row],[fecha activa]]</f>
        <v>MIE2025060823966No Aplica</v>
      </c>
    </row>
    <row r="2908" spans="1:14" x14ac:dyDescent="0.3">
      <c r="A2908" s="43" t="s">
        <v>471</v>
      </c>
      <c r="B2908" s="3">
        <v>45903</v>
      </c>
      <c r="C2908" s="3">
        <v>45903</v>
      </c>
      <c r="D2908" s="43" t="s">
        <v>2859</v>
      </c>
      <c r="E2908" s="43" t="s">
        <v>2336</v>
      </c>
      <c r="F2908" s="43" t="s">
        <v>2338</v>
      </c>
      <c r="G2908">
        <v>120</v>
      </c>
      <c r="H2908">
        <v>120</v>
      </c>
      <c r="I2908" s="43" t="s">
        <v>2337</v>
      </c>
      <c r="J2908" s="43" t="s">
        <v>1975</v>
      </c>
      <c r="K2908" s="43" t="s">
        <v>178</v>
      </c>
      <c r="L2908" s="43" t="str">
        <f>IF(AND(Home!$A$1&gt;=Leave[[#This Row],[Start Time]],Home!$A$1&lt;=Leave[[#This Row],[End Time]]),"Aplica","No Aplica")</f>
        <v>No Aplica</v>
      </c>
      <c r="M2908" s="43" t="str">
        <f>IF(AND(Home!$A$1&gt;=Leave[[#This Row],[Start Time]],Home!$A$1&lt;=Leave[[#This Row],[End Time]]),Home!$A$1,"No Aplica")</f>
        <v>No Aplica</v>
      </c>
      <c r="N2908" s="43" t="str">
        <f>Leave[[#This Row],[User Code (Owning User) (Usuario)]]&amp;Leave[[#This Row],[fecha activa]]</f>
        <v>MIE2025060823966No Aplica</v>
      </c>
    </row>
    <row r="2909" spans="1:14" x14ac:dyDescent="0.3">
      <c r="A2909" s="43" t="s">
        <v>468</v>
      </c>
      <c r="B2909" s="3">
        <v>45914</v>
      </c>
      <c r="C2909" s="3">
        <v>45914</v>
      </c>
      <c r="D2909" s="43" t="s">
        <v>635</v>
      </c>
      <c r="E2909" s="43" t="s">
        <v>2336</v>
      </c>
      <c r="F2909" s="43" t="s">
        <v>2338</v>
      </c>
      <c r="G2909">
        <v>540</v>
      </c>
      <c r="H2909">
        <v>540</v>
      </c>
      <c r="I2909" s="43" t="s">
        <v>2337</v>
      </c>
      <c r="J2909" s="43" t="s">
        <v>1975</v>
      </c>
      <c r="K2909" s="43" t="s">
        <v>178</v>
      </c>
      <c r="L2909" s="43" t="str">
        <f>IF(AND(Home!$A$1&gt;=Leave[[#This Row],[Start Time]],Home!$A$1&lt;=Leave[[#This Row],[End Time]]),"Aplica","No Aplica")</f>
        <v>No Aplica</v>
      </c>
      <c r="M2909" s="43" t="str">
        <f>IF(AND(Home!$A$1&gt;=Leave[[#This Row],[Start Time]],Home!$A$1&lt;=Leave[[#This Row],[End Time]]),Home!$A$1,"No Aplica")</f>
        <v>No Aplica</v>
      </c>
      <c r="N2909" s="43" t="str">
        <f>Leave[[#This Row],[User Code (Owning User) (Usuario)]]&amp;Leave[[#This Row],[fecha activa]]</f>
        <v>MIE2025060823966No Aplica</v>
      </c>
    </row>
    <row r="2910" spans="1:14" x14ac:dyDescent="0.3">
      <c r="A2910" s="43" t="s">
        <v>468</v>
      </c>
      <c r="B2910" s="3">
        <v>45907</v>
      </c>
      <c r="C2910" s="3">
        <v>45907</v>
      </c>
      <c r="D2910" s="43" t="s">
        <v>635</v>
      </c>
      <c r="E2910" s="43" t="s">
        <v>2336</v>
      </c>
      <c r="F2910" s="43" t="s">
        <v>2338</v>
      </c>
      <c r="G2910">
        <v>480</v>
      </c>
      <c r="H2910">
        <v>480</v>
      </c>
      <c r="I2910" s="43" t="s">
        <v>2337</v>
      </c>
      <c r="J2910" s="43" t="s">
        <v>1975</v>
      </c>
      <c r="K2910" s="43" t="s">
        <v>178</v>
      </c>
      <c r="L2910" s="43" t="str">
        <f>IF(AND(Home!$A$1&gt;=Leave[[#This Row],[Start Time]],Home!$A$1&lt;=Leave[[#This Row],[End Time]]),"Aplica","No Aplica")</f>
        <v>No Aplica</v>
      </c>
      <c r="M2910" s="43" t="str">
        <f>IF(AND(Home!$A$1&gt;=Leave[[#This Row],[Start Time]],Home!$A$1&lt;=Leave[[#This Row],[End Time]]),Home!$A$1,"No Aplica")</f>
        <v>No Aplica</v>
      </c>
      <c r="N2910" s="43" t="str">
        <f>Leave[[#This Row],[User Code (Owning User) (Usuario)]]&amp;Leave[[#This Row],[fecha activa]]</f>
        <v>MIE2025060823966No Aplica</v>
      </c>
    </row>
    <row r="2911" spans="1:14" x14ac:dyDescent="0.3">
      <c r="A2911" s="43" t="s">
        <v>465</v>
      </c>
      <c r="B2911" s="3">
        <v>45903</v>
      </c>
      <c r="C2911" s="3">
        <v>45903</v>
      </c>
      <c r="D2911" s="43" t="s">
        <v>842</v>
      </c>
      <c r="E2911" s="43" t="s">
        <v>2259</v>
      </c>
      <c r="F2911" s="43" t="s">
        <v>2261</v>
      </c>
      <c r="G2911">
        <v>60</v>
      </c>
      <c r="H2911">
        <v>60</v>
      </c>
      <c r="I2911" s="43" t="s">
        <v>2260</v>
      </c>
      <c r="J2911" s="43" t="s">
        <v>1487</v>
      </c>
      <c r="K2911" s="43" t="s">
        <v>177</v>
      </c>
      <c r="L2911" s="43" t="str">
        <f>IF(AND(Home!$A$1&gt;=Leave[[#This Row],[Start Time]],Home!$A$1&lt;=Leave[[#This Row],[End Time]]),"Aplica","No Aplica")</f>
        <v>No Aplica</v>
      </c>
      <c r="M2911" s="43" t="str">
        <f>IF(AND(Home!$A$1&gt;=Leave[[#This Row],[Start Time]],Home!$A$1&lt;=Leave[[#This Row],[End Time]]),Home!$A$1,"No Aplica")</f>
        <v>No Aplica</v>
      </c>
      <c r="N2911" s="43" t="str">
        <f>Leave[[#This Row],[User Code (Owning User) (Usuario)]]&amp;Leave[[#This Row],[fecha activa]]</f>
        <v>MIE2025040823901No Aplica</v>
      </c>
    </row>
    <row r="2912" spans="1:14" x14ac:dyDescent="0.3">
      <c r="A2912" s="43" t="s">
        <v>465</v>
      </c>
      <c r="B2912" s="3">
        <v>45902</v>
      </c>
      <c r="C2912" s="3">
        <v>45902</v>
      </c>
      <c r="D2912" s="43" t="s">
        <v>469</v>
      </c>
      <c r="E2912" s="43" t="s">
        <v>2259</v>
      </c>
      <c r="F2912" s="43" t="s">
        <v>2261</v>
      </c>
      <c r="G2912">
        <v>540</v>
      </c>
      <c r="H2912">
        <v>540</v>
      </c>
      <c r="I2912" s="43" t="s">
        <v>2260</v>
      </c>
      <c r="J2912" s="43" t="s">
        <v>1487</v>
      </c>
      <c r="K2912" s="43" t="s">
        <v>177</v>
      </c>
      <c r="L2912" s="43" t="str">
        <f>IF(AND(Home!$A$1&gt;=Leave[[#This Row],[Start Time]],Home!$A$1&lt;=Leave[[#This Row],[End Time]]),"Aplica","No Aplica")</f>
        <v>No Aplica</v>
      </c>
      <c r="M2912" s="43" t="str">
        <f>IF(AND(Home!$A$1&gt;=Leave[[#This Row],[Start Time]],Home!$A$1&lt;=Leave[[#This Row],[End Time]]),Home!$A$1,"No Aplica")</f>
        <v>No Aplica</v>
      </c>
      <c r="N2912" s="43" t="str">
        <f>Leave[[#This Row],[User Code (Owning User) (Usuario)]]&amp;Leave[[#This Row],[fecha activa]]</f>
        <v>MIE2025040823901No Aplica</v>
      </c>
    </row>
    <row r="2913" spans="1:14" x14ac:dyDescent="0.3">
      <c r="A2913" s="43" t="s">
        <v>465</v>
      </c>
      <c r="B2913" s="3">
        <v>45901</v>
      </c>
      <c r="C2913" s="3">
        <v>45901</v>
      </c>
      <c r="D2913" s="43" t="s">
        <v>842</v>
      </c>
      <c r="E2913" s="43" t="s">
        <v>2259</v>
      </c>
      <c r="F2913" s="43" t="s">
        <v>2261</v>
      </c>
      <c r="G2913">
        <v>60</v>
      </c>
      <c r="H2913">
        <v>60</v>
      </c>
      <c r="I2913" s="43" t="s">
        <v>2260</v>
      </c>
      <c r="J2913" s="43" t="s">
        <v>1487</v>
      </c>
      <c r="K2913" s="43" t="s">
        <v>177</v>
      </c>
      <c r="L2913" s="43" t="str">
        <f>IF(AND(Home!$A$1&gt;=Leave[[#This Row],[Start Time]],Home!$A$1&lt;=Leave[[#This Row],[End Time]]),"Aplica","No Aplica")</f>
        <v>No Aplica</v>
      </c>
      <c r="M2913" s="43" t="str">
        <f>IF(AND(Home!$A$1&gt;=Leave[[#This Row],[Start Time]],Home!$A$1&lt;=Leave[[#This Row],[End Time]]),Home!$A$1,"No Aplica")</f>
        <v>No Aplica</v>
      </c>
      <c r="N2913" s="43" t="str">
        <f>Leave[[#This Row],[User Code (Owning User) (Usuario)]]&amp;Leave[[#This Row],[fecha activa]]</f>
        <v>MIE2025040823901No Aplica</v>
      </c>
    </row>
    <row r="2914" spans="1:14" x14ac:dyDescent="0.3">
      <c r="A2914" s="43" t="s">
        <v>601</v>
      </c>
      <c r="B2914" s="3">
        <v>45918</v>
      </c>
      <c r="C2914" s="3">
        <v>45918</v>
      </c>
      <c r="D2914" s="43" t="s">
        <v>3727</v>
      </c>
      <c r="E2914" s="43" t="s">
        <v>2761</v>
      </c>
      <c r="F2914" s="43" t="s">
        <v>2763</v>
      </c>
      <c r="G2914">
        <v>90</v>
      </c>
      <c r="H2914">
        <v>90</v>
      </c>
      <c r="I2914" s="43" t="s">
        <v>2762</v>
      </c>
      <c r="J2914" s="43" t="s">
        <v>2146</v>
      </c>
      <c r="K2914" s="43" t="s">
        <v>179</v>
      </c>
      <c r="L2914" s="43" t="str">
        <f>IF(AND(Home!$A$1&gt;=Leave[[#This Row],[Start Time]],Home!$A$1&lt;=Leave[[#This Row],[End Time]]),"Aplica","No Aplica")</f>
        <v>No Aplica</v>
      </c>
      <c r="M2914" s="43" t="str">
        <f>IF(AND(Home!$A$1&gt;=Leave[[#This Row],[Start Time]],Home!$A$1&lt;=Leave[[#This Row],[End Time]]),Home!$A$1,"No Aplica")</f>
        <v>No Aplica</v>
      </c>
      <c r="N2914" s="43" t="str">
        <f>Leave[[#This Row],[User Code (Owning User) (Usuario)]]&amp;Leave[[#This Row],[fecha activa]]</f>
        <v>MIE2025020924269No Aplica</v>
      </c>
    </row>
    <row r="2915" spans="1:14" x14ac:dyDescent="0.3">
      <c r="A2915" s="43" t="s">
        <v>468</v>
      </c>
      <c r="B2915" s="3">
        <v>45928</v>
      </c>
      <c r="C2915" s="3">
        <v>45928</v>
      </c>
      <c r="D2915" s="43" t="s">
        <v>3305</v>
      </c>
      <c r="E2915" s="43" t="s">
        <v>2761</v>
      </c>
      <c r="F2915" s="43" t="s">
        <v>2763</v>
      </c>
      <c r="G2915">
        <v>1410</v>
      </c>
      <c r="H2915">
        <v>540</v>
      </c>
      <c r="I2915" s="43" t="s">
        <v>2762</v>
      </c>
      <c r="J2915" s="43" t="s">
        <v>2146</v>
      </c>
      <c r="K2915" s="43" t="s">
        <v>179</v>
      </c>
      <c r="L2915" s="43" t="str">
        <f>IF(AND(Home!$A$1&gt;=Leave[[#This Row],[Start Time]],Home!$A$1&lt;=Leave[[#This Row],[End Time]]),"Aplica","No Aplica")</f>
        <v>No Aplica</v>
      </c>
      <c r="M2915" s="43" t="str">
        <f>IF(AND(Home!$A$1&gt;=Leave[[#This Row],[Start Time]],Home!$A$1&lt;=Leave[[#This Row],[End Time]]),Home!$A$1,"No Aplica")</f>
        <v>No Aplica</v>
      </c>
      <c r="N2915" s="43" t="str">
        <f>Leave[[#This Row],[User Code (Owning User) (Usuario)]]&amp;Leave[[#This Row],[fecha activa]]</f>
        <v>MIE2025020924269No Aplica</v>
      </c>
    </row>
    <row r="2916" spans="1:14" x14ac:dyDescent="0.3">
      <c r="A2916" s="43" t="s">
        <v>468</v>
      </c>
      <c r="B2916" s="3">
        <v>45921</v>
      </c>
      <c r="C2916" s="3">
        <v>45921</v>
      </c>
      <c r="D2916" s="43" t="s">
        <v>3305</v>
      </c>
      <c r="E2916" s="43" t="s">
        <v>2761</v>
      </c>
      <c r="F2916" s="43" t="s">
        <v>2763</v>
      </c>
      <c r="G2916">
        <v>1410</v>
      </c>
      <c r="H2916">
        <v>540</v>
      </c>
      <c r="I2916" s="43" t="s">
        <v>2762</v>
      </c>
      <c r="J2916" s="43" t="s">
        <v>2146</v>
      </c>
      <c r="K2916" s="43" t="s">
        <v>179</v>
      </c>
      <c r="L2916" s="43" t="str">
        <f>IF(AND(Home!$A$1&gt;=Leave[[#This Row],[Start Time]],Home!$A$1&lt;=Leave[[#This Row],[End Time]]),"Aplica","No Aplica")</f>
        <v>No Aplica</v>
      </c>
      <c r="M2916" s="43" t="str">
        <f>IF(AND(Home!$A$1&gt;=Leave[[#This Row],[Start Time]],Home!$A$1&lt;=Leave[[#This Row],[End Time]]),Home!$A$1,"No Aplica")</f>
        <v>No Aplica</v>
      </c>
      <c r="N2916" s="43" t="str">
        <f>Leave[[#This Row],[User Code (Owning User) (Usuario)]]&amp;Leave[[#This Row],[fecha activa]]</f>
        <v>MIE2025020924269No Aplica</v>
      </c>
    </row>
    <row r="2917" spans="1:14" x14ac:dyDescent="0.3">
      <c r="A2917" s="43" t="s">
        <v>471</v>
      </c>
      <c r="B2917" s="3">
        <v>45910</v>
      </c>
      <c r="C2917" s="3">
        <v>45910</v>
      </c>
      <c r="D2917" s="43" t="s">
        <v>1864</v>
      </c>
      <c r="E2917" s="43" t="s">
        <v>2761</v>
      </c>
      <c r="F2917" s="43" t="s">
        <v>2763</v>
      </c>
      <c r="G2917">
        <v>540</v>
      </c>
      <c r="H2917">
        <v>540</v>
      </c>
      <c r="I2917" s="43" t="s">
        <v>2762</v>
      </c>
      <c r="J2917" s="43" t="s">
        <v>2146</v>
      </c>
      <c r="K2917" s="43" t="s">
        <v>179</v>
      </c>
      <c r="L2917" s="43" t="str">
        <f>IF(AND(Home!$A$1&gt;=Leave[[#This Row],[Start Time]],Home!$A$1&lt;=Leave[[#This Row],[End Time]]),"Aplica","No Aplica")</f>
        <v>No Aplica</v>
      </c>
      <c r="M2917" s="43" t="str">
        <f>IF(AND(Home!$A$1&gt;=Leave[[#This Row],[Start Time]],Home!$A$1&lt;=Leave[[#This Row],[End Time]]),Home!$A$1,"No Aplica")</f>
        <v>No Aplica</v>
      </c>
      <c r="N2917" s="43" t="str">
        <f>Leave[[#This Row],[User Code (Owning User) (Usuario)]]&amp;Leave[[#This Row],[fecha activa]]</f>
        <v>MIE2025020924269No Aplica</v>
      </c>
    </row>
    <row r="2918" spans="1:14" x14ac:dyDescent="0.3">
      <c r="A2918" s="43" t="s">
        <v>471</v>
      </c>
      <c r="B2918" s="3">
        <v>45909</v>
      </c>
      <c r="C2918" s="3">
        <v>45909</v>
      </c>
      <c r="D2918" s="43" t="s">
        <v>1864</v>
      </c>
      <c r="E2918" s="43" t="s">
        <v>2761</v>
      </c>
      <c r="F2918" s="43" t="s">
        <v>2763</v>
      </c>
      <c r="G2918">
        <v>540</v>
      </c>
      <c r="H2918">
        <v>540</v>
      </c>
      <c r="I2918" s="43" t="s">
        <v>2762</v>
      </c>
      <c r="J2918" s="43" t="s">
        <v>2146</v>
      </c>
      <c r="K2918" s="43" t="s">
        <v>179</v>
      </c>
      <c r="L2918" s="43" t="str">
        <f>IF(AND(Home!$A$1&gt;=Leave[[#This Row],[Start Time]],Home!$A$1&lt;=Leave[[#This Row],[End Time]]),"Aplica","No Aplica")</f>
        <v>No Aplica</v>
      </c>
      <c r="M2918" s="43" t="str">
        <f>IF(AND(Home!$A$1&gt;=Leave[[#This Row],[Start Time]],Home!$A$1&lt;=Leave[[#This Row],[End Time]]),Home!$A$1,"No Aplica")</f>
        <v>No Aplica</v>
      </c>
      <c r="N2918" s="43" t="str">
        <f>Leave[[#This Row],[User Code (Owning User) (Usuario)]]&amp;Leave[[#This Row],[fecha activa]]</f>
        <v>MIE2025020924269No Aplica</v>
      </c>
    </row>
    <row r="2919" spans="1:14" x14ac:dyDescent="0.3">
      <c r="A2919" s="43" t="s">
        <v>471</v>
      </c>
      <c r="B2919" s="3">
        <v>45909</v>
      </c>
      <c r="C2919" s="3">
        <v>45909</v>
      </c>
      <c r="D2919" s="43" t="s">
        <v>1864</v>
      </c>
      <c r="E2919" s="43" t="s">
        <v>2761</v>
      </c>
      <c r="F2919" s="43" t="s">
        <v>2763</v>
      </c>
      <c r="G2919">
        <v>540</v>
      </c>
      <c r="H2919">
        <v>540</v>
      </c>
      <c r="I2919" s="43" t="s">
        <v>2762</v>
      </c>
      <c r="J2919" s="43" t="s">
        <v>2146</v>
      </c>
      <c r="K2919" s="43" t="s">
        <v>179</v>
      </c>
      <c r="L2919" s="43" t="str">
        <f>IF(AND(Home!$A$1&gt;=Leave[[#This Row],[Start Time]],Home!$A$1&lt;=Leave[[#This Row],[End Time]]),"Aplica","No Aplica")</f>
        <v>No Aplica</v>
      </c>
      <c r="M2919" s="43" t="str">
        <f>IF(AND(Home!$A$1&gt;=Leave[[#This Row],[Start Time]],Home!$A$1&lt;=Leave[[#This Row],[End Time]]),Home!$A$1,"No Aplica")</f>
        <v>No Aplica</v>
      </c>
      <c r="N2919" s="43" t="str">
        <f>Leave[[#This Row],[User Code (Owning User) (Usuario)]]&amp;Leave[[#This Row],[fecha activa]]</f>
        <v>MIE2025020924269No Aplica</v>
      </c>
    </row>
    <row r="2920" spans="1:14" x14ac:dyDescent="0.3">
      <c r="A2920" s="43" t="s">
        <v>471</v>
      </c>
      <c r="B2920" s="3">
        <v>45913</v>
      </c>
      <c r="C2920" s="3">
        <v>45913</v>
      </c>
      <c r="D2920" s="43" t="s">
        <v>3228</v>
      </c>
      <c r="E2920" s="43" t="s">
        <v>2761</v>
      </c>
      <c r="F2920" s="43" t="s">
        <v>2763</v>
      </c>
      <c r="G2920">
        <v>300</v>
      </c>
      <c r="H2920">
        <v>300</v>
      </c>
      <c r="I2920" s="43" t="s">
        <v>2762</v>
      </c>
      <c r="J2920" s="43" t="s">
        <v>2146</v>
      </c>
      <c r="K2920" s="43" t="s">
        <v>179</v>
      </c>
      <c r="L2920" s="43" t="str">
        <f>IF(AND(Home!$A$1&gt;=Leave[[#This Row],[Start Time]],Home!$A$1&lt;=Leave[[#This Row],[End Time]]),"Aplica","No Aplica")</f>
        <v>No Aplica</v>
      </c>
      <c r="M2920" s="43" t="str">
        <f>IF(AND(Home!$A$1&gt;=Leave[[#This Row],[Start Time]],Home!$A$1&lt;=Leave[[#This Row],[End Time]]),Home!$A$1,"No Aplica")</f>
        <v>No Aplica</v>
      </c>
      <c r="N2920" s="43" t="str">
        <f>Leave[[#This Row],[User Code (Owning User) (Usuario)]]&amp;Leave[[#This Row],[fecha activa]]</f>
        <v>MIE2025020924269No Aplica</v>
      </c>
    </row>
    <row r="2921" spans="1:14" x14ac:dyDescent="0.3">
      <c r="A2921" s="43" t="s">
        <v>471</v>
      </c>
      <c r="B2921" s="3">
        <v>45912</v>
      </c>
      <c r="C2921" s="3">
        <v>45912</v>
      </c>
      <c r="D2921" s="43" t="s">
        <v>3229</v>
      </c>
      <c r="E2921" s="43" t="s">
        <v>2761</v>
      </c>
      <c r="F2921" s="43" t="s">
        <v>2763</v>
      </c>
      <c r="G2921">
        <v>540</v>
      </c>
      <c r="H2921">
        <v>540</v>
      </c>
      <c r="I2921" s="43" t="s">
        <v>2762</v>
      </c>
      <c r="J2921" s="43" t="s">
        <v>2146</v>
      </c>
      <c r="K2921" s="43" t="s">
        <v>179</v>
      </c>
      <c r="L2921" s="43" t="str">
        <f>IF(AND(Home!$A$1&gt;=Leave[[#This Row],[Start Time]],Home!$A$1&lt;=Leave[[#This Row],[End Time]]),"Aplica","No Aplica")</f>
        <v>No Aplica</v>
      </c>
      <c r="M2921" s="43" t="str">
        <f>IF(AND(Home!$A$1&gt;=Leave[[#This Row],[Start Time]],Home!$A$1&lt;=Leave[[#This Row],[End Time]]),Home!$A$1,"No Aplica")</f>
        <v>No Aplica</v>
      </c>
      <c r="N2921" s="43" t="str">
        <f>Leave[[#This Row],[User Code (Owning User) (Usuario)]]&amp;Leave[[#This Row],[fecha activa]]</f>
        <v>MIE2025020924269No Aplica</v>
      </c>
    </row>
    <row r="2922" spans="1:14" x14ac:dyDescent="0.3">
      <c r="A2922" s="43" t="s">
        <v>471</v>
      </c>
      <c r="B2922" s="3">
        <v>45904</v>
      </c>
      <c r="C2922" s="3">
        <v>45904</v>
      </c>
      <c r="D2922" s="43" t="s">
        <v>2952</v>
      </c>
      <c r="E2922" s="43" t="s">
        <v>2761</v>
      </c>
      <c r="F2922" s="43" t="s">
        <v>2763</v>
      </c>
      <c r="G2922">
        <v>300</v>
      </c>
      <c r="H2922">
        <v>300</v>
      </c>
      <c r="I2922" s="43" t="s">
        <v>2762</v>
      </c>
      <c r="J2922" s="43" t="s">
        <v>2146</v>
      </c>
      <c r="K2922" s="43" t="s">
        <v>179</v>
      </c>
      <c r="L2922" s="43" t="str">
        <f>IF(AND(Home!$A$1&gt;=Leave[[#This Row],[Start Time]],Home!$A$1&lt;=Leave[[#This Row],[End Time]]),"Aplica","No Aplica")</f>
        <v>No Aplica</v>
      </c>
      <c r="M2922" s="43" t="str">
        <f>IF(AND(Home!$A$1&gt;=Leave[[#This Row],[Start Time]],Home!$A$1&lt;=Leave[[#This Row],[End Time]]),Home!$A$1,"No Aplica")</f>
        <v>No Aplica</v>
      </c>
      <c r="N2922" s="43" t="str">
        <f>Leave[[#This Row],[User Code (Owning User) (Usuario)]]&amp;Leave[[#This Row],[fecha activa]]</f>
        <v>MIE2025020924269No Aplica</v>
      </c>
    </row>
    <row r="2923" spans="1:14" x14ac:dyDescent="0.3">
      <c r="A2923" s="43" t="s">
        <v>471</v>
      </c>
      <c r="B2923" s="3">
        <v>45903</v>
      </c>
      <c r="C2923" s="3">
        <v>45903</v>
      </c>
      <c r="D2923" s="43" t="s">
        <v>2830</v>
      </c>
      <c r="E2923" s="43" t="s">
        <v>2761</v>
      </c>
      <c r="F2923" s="43" t="s">
        <v>2763</v>
      </c>
      <c r="G2923">
        <v>420</v>
      </c>
      <c r="H2923">
        <v>420</v>
      </c>
      <c r="I2923" s="43" t="s">
        <v>2762</v>
      </c>
      <c r="J2923" s="43" t="s">
        <v>2146</v>
      </c>
      <c r="K2923" s="43" t="s">
        <v>179</v>
      </c>
      <c r="L2923" s="43" t="str">
        <f>IF(AND(Home!$A$1&gt;=Leave[[#This Row],[Start Time]],Home!$A$1&lt;=Leave[[#This Row],[End Time]]),"Aplica","No Aplica")</f>
        <v>No Aplica</v>
      </c>
      <c r="M2923" s="43" t="str">
        <f>IF(AND(Home!$A$1&gt;=Leave[[#This Row],[Start Time]],Home!$A$1&lt;=Leave[[#This Row],[End Time]]),Home!$A$1,"No Aplica")</f>
        <v>No Aplica</v>
      </c>
      <c r="N2923" s="43" t="str">
        <f>Leave[[#This Row],[User Code (Owning User) (Usuario)]]&amp;Leave[[#This Row],[fecha activa]]</f>
        <v>MIE2025020924269No Aplica</v>
      </c>
    </row>
    <row r="2924" spans="1:14" x14ac:dyDescent="0.3">
      <c r="A2924" s="43" t="s">
        <v>465</v>
      </c>
      <c r="B2924" s="3">
        <v>45919</v>
      </c>
      <c r="C2924" s="3">
        <v>45919</v>
      </c>
      <c r="D2924" s="43" t="s">
        <v>1777</v>
      </c>
      <c r="E2924" s="43" t="s">
        <v>605</v>
      </c>
      <c r="F2924" s="43" t="s">
        <v>606</v>
      </c>
      <c r="G2924">
        <v>90</v>
      </c>
      <c r="H2924">
        <v>90</v>
      </c>
      <c r="I2924" s="43" t="s">
        <v>1276</v>
      </c>
      <c r="J2924" s="43" t="s">
        <v>2767</v>
      </c>
      <c r="K2924" s="43" t="s">
        <v>178</v>
      </c>
      <c r="L2924" s="43" t="str">
        <f>IF(AND(Home!$A$1&gt;=Leave[[#This Row],[Start Time]],Home!$A$1&lt;=Leave[[#This Row],[End Time]]),"Aplica","No Aplica")</f>
        <v>No Aplica</v>
      </c>
      <c r="M2924" s="43" t="str">
        <f>IF(AND(Home!$A$1&gt;=Leave[[#This Row],[Start Time]],Home!$A$1&lt;=Leave[[#This Row],[End Time]]),Home!$A$1,"No Aplica")</f>
        <v>No Aplica</v>
      </c>
      <c r="N2924" s="43" t="str">
        <f>Leave[[#This Row],[User Code (Owning User) (Usuario)]]&amp;Leave[[#This Row],[fecha activa]]</f>
        <v>MIE2024130616089No Aplica</v>
      </c>
    </row>
    <row r="2925" spans="1:14" x14ac:dyDescent="0.3">
      <c r="A2925" s="43" t="s">
        <v>468</v>
      </c>
      <c r="B2925" s="3">
        <v>45921</v>
      </c>
      <c r="C2925" s="3">
        <v>45921</v>
      </c>
      <c r="D2925" s="43" t="s">
        <v>469</v>
      </c>
      <c r="E2925" s="43" t="s">
        <v>605</v>
      </c>
      <c r="F2925" s="43" t="s">
        <v>606</v>
      </c>
      <c r="G2925">
        <v>540</v>
      </c>
      <c r="H2925">
        <v>540</v>
      </c>
      <c r="I2925" s="43" t="s">
        <v>1276</v>
      </c>
      <c r="J2925" s="43" t="s">
        <v>2767</v>
      </c>
      <c r="K2925" s="43" t="s">
        <v>178</v>
      </c>
      <c r="L2925" s="43" t="str">
        <f>IF(AND(Home!$A$1&gt;=Leave[[#This Row],[Start Time]],Home!$A$1&lt;=Leave[[#This Row],[End Time]]),"Aplica","No Aplica")</f>
        <v>No Aplica</v>
      </c>
      <c r="M2925" s="43" t="str">
        <f>IF(AND(Home!$A$1&gt;=Leave[[#This Row],[Start Time]],Home!$A$1&lt;=Leave[[#This Row],[End Time]]),Home!$A$1,"No Aplica")</f>
        <v>No Aplica</v>
      </c>
      <c r="N2925" s="43" t="str">
        <f>Leave[[#This Row],[User Code (Owning User) (Usuario)]]&amp;Leave[[#This Row],[fecha activa]]</f>
        <v>MIE2024130616089No Aplica</v>
      </c>
    </row>
    <row r="2926" spans="1:14" x14ac:dyDescent="0.3">
      <c r="A2926" s="43" t="s">
        <v>465</v>
      </c>
      <c r="B2926" s="3">
        <v>45918</v>
      </c>
      <c r="C2926" s="3">
        <v>45918</v>
      </c>
      <c r="D2926" s="43" t="s">
        <v>1777</v>
      </c>
      <c r="E2926" s="43" t="s">
        <v>605</v>
      </c>
      <c r="F2926" s="43" t="s">
        <v>606</v>
      </c>
      <c r="G2926">
        <v>60</v>
      </c>
      <c r="H2926">
        <v>60</v>
      </c>
      <c r="I2926" s="43" t="s">
        <v>1276</v>
      </c>
      <c r="J2926" s="43" t="s">
        <v>2767</v>
      </c>
      <c r="K2926" s="43" t="s">
        <v>178</v>
      </c>
      <c r="L2926" s="43" t="str">
        <f>IF(AND(Home!$A$1&gt;=Leave[[#This Row],[Start Time]],Home!$A$1&lt;=Leave[[#This Row],[End Time]]),"Aplica","No Aplica")</f>
        <v>No Aplica</v>
      </c>
      <c r="M2926" s="43" t="str">
        <f>IF(AND(Home!$A$1&gt;=Leave[[#This Row],[Start Time]],Home!$A$1&lt;=Leave[[#This Row],[End Time]]),Home!$A$1,"No Aplica")</f>
        <v>No Aplica</v>
      </c>
      <c r="N2926" s="43" t="str">
        <f>Leave[[#This Row],[User Code (Owning User) (Usuario)]]&amp;Leave[[#This Row],[fecha activa]]</f>
        <v>MIE2024130616089No Aplica</v>
      </c>
    </row>
    <row r="2927" spans="1:14" x14ac:dyDescent="0.3">
      <c r="A2927" s="43" t="s">
        <v>465</v>
      </c>
      <c r="B2927" s="3">
        <v>45917</v>
      </c>
      <c r="C2927" s="3">
        <v>45917</v>
      </c>
      <c r="D2927" s="43" t="s">
        <v>1777</v>
      </c>
      <c r="E2927" s="43" t="s">
        <v>605</v>
      </c>
      <c r="F2927" s="43" t="s">
        <v>606</v>
      </c>
      <c r="G2927">
        <v>60</v>
      </c>
      <c r="H2927">
        <v>60</v>
      </c>
      <c r="I2927" s="43" t="s">
        <v>1276</v>
      </c>
      <c r="J2927" s="43" t="s">
        <v>2767</v>
      </c>
      <c r="K2927" s="43" t="s">
        <v>178</v>
      </c>
      <c r="L2927" s="43" t="str">
        <f>IF(AND(Home!$A$1&gt;=Leave[[#This Row],[Start Time]],Home!$A$1&lt;=Leave[[#This Row],[End Time]]),"Aplica","No Aplica")</f>
        <v>No Aplica</v>
      </c>
      <c r="M2927" s="43" t="str">
        <f>IF(AND(Home!$A$1&gt;=Leave[[#This Row],[Start Time]],Home!$A$1&lt;=Leave[[#This Row],[End Time]]),Home!$A$1,"No Aplica")</f>
        <v>No Aplica</v>
      </c>
      <c r="N2927" s="43" t="str">
        <f>Leave[[#This Row],[User Code (Owning User) (Usuario)]]&amp;Leave[[#This Row],[fecha activa]]</f>
        <v>MIE2024130616089No Aplica</v>
      </c>
    </row>
    <row r="2928" spans="1:14" x14ac:dyDescent="0.3">
      <c r="A2928" s="43" t="s">
        <v>465</v>
      </c>
      <c r="B2928" s="3">
        <v>45906</v>
      </c>
      <c r="C2928" s="3">
        <v>45906</v>
      </c>
      <c r="D2928" s="43" t="s">
        <v>1777</v>
      </c>
      <c r="E2928" s="43" t="s">
        <v>605</v>
      </c>
      <c r="F2928" s="43" t="s">
        <v>606</v>
      </c>
      <c r="G2928">
        <v>90</v>
      </c>
      <c r="H2928">
        <v>90</v>
      </c>
      <c r="I2928" s="43" t="s">
        <v>1276</v>
      </c>
      <c r="J2928" s="43" t="s">
        <v>2767</v>
      </c>
      <c r="K2928" s="43" t="s">
        <v>178</v>
      </c>
      <c r="L2928" s="43" t="str">
        <f>IF(AND(Home!$A$1&gt;=Leave[[#This Row],[Start Time]],Home!$A$1&lt;=Leave[[#This Row],[End Time]]),"Aplica","No Aplica")</f>
        <v>No Aplica</v>
      </c>
      <c r="M2928" s="43" t="str">
        <f>IF(AND(Home!$A$1&gt;=Leave[[#This Row],[Start Time]],Home!$A$1&lt;=Leave[[#This Row],[End Time]]),Home!$A$1,"No Aplica")</f>
        <v>No Aplica</v>
      </c>
      <c r="N2928" s="43" t="str">
        <f>Leave[[#This Row],[User Code (Owning User) (Usuario)]]&amp;Leave[[#This Row],[fecha activa]]</f>
        <v>MIE2024130616089No Aplica</v>
      </c>
    </row>
    <row r="2929" spans="1:14" x14ac:dyDescent="0.3">
      <c r="A2929" s="43" t="s">
        <v>465</v>
      </c>
      <c r="B2929" s="3">
        <v>45905</v>
      </c>
      <c r="C2929" s="3">
        <v>45905</v>
      </c>
      <c r="D2929" s="43" t="s">
        <v>1777</v>
      </c>
      <c r="E2929" s="43" t="s">
        <v>605</v>
      </c>
      <c r="F2929" s="43" t="s">
        <v>606</v>
      </c>
      <c r="G2929">
        <v>150</v>
      </c>
      <c r="H2929">
        <v>150</v>
      </c>
      <c r="I2929" s="43" t="s">
        <v>1276</v>
      </c>
      <c r="J2929" s="43" t="s">
        <v>2767</v>
      </c>
      <c r="K2929" s="43" t="s">
        <v>178</v>
      </c>
      <c r="L2929" s="43" t="str">
        <f>IF(AND(Home!$A$1&gt;=Leave[[#This Row],[Start Time]],Home!$A$1&lt;=Leave[[#This Row],[End Time]]),"Aplica","No Aplica")</f>
        <v>No Aplica</v>
      </c>
      <c r="M2929" s="43" t="str">
        <f>IF(AND(Home!$A$1&gt;=Leave[[#This Row],[Start Time]],Home!$A$1&lt;=Leave[[#This Row],[End Time]]),Home!$A$1,"No Aplica")</f>
        <v>No Aplica</v>
      </c>
      <c r="N2929" s="43" t="str">
        <f>Leave[[#This Row],[User Code (Owning User) (Usuario)]]&amp;Leave[[#This Row],[fecha activa]]</f>
        <v>MIE2024130616089No Aplica</v>
      </c>
    </row>
    <row r="2930" spans="1:14" x14ac:dyDescent="0.3">
      <c r="A2930" s="43" t="s">
        <v>468</v>
      </c>
      <c r="B2930" s="3">
        <v>45928</v>
      </c>
      <c r="C2930" s="3">
        <v>45928</v>
      </c>
      <c r="D2930" s="43" t="s">
        <v>469</v>
      </c>
      <c r="E2930" s="43" t="s">
        <v>2373</v>
      </c>
      <c r="F2930" s="43" t="s">
        <v>2375</v>
      </c>
      <c r="G2930">
        <v>540</v>
      </c>
      <c r="H2930">
        <v>540</v>
      </c>
      <c r="I2930" s="43" t="s">
        <v>2374</v>
      </c>
      <c r="J2930" s="43" t="s">
        <v>1446</v>
      </c>
      <c r="K2930" s="43" t="s">
        <v>178</v>
      </c>
      <c r="L2930" s="43" t="str">
        <f>IF(AND(Home!$A$1&gt;=Leave[[#This Row],[Start Time]],Home!$A$1&lt;=Leave[[#This Row],[End Time]]),"Aplica","No Aplica")</f>
        <v>No Aplica</v>
      </c>
      <c r="M2930" s="43" t="str">
        <f>IF(AND(Home!$A$1&gt;=Leave[[#This Row],[Start Time]],Home!$A$1&lt;=Leave[[#This Row],[End Time]]),Home!$A$1,"No Aplica")</f>
        <v>No Aplica</v>
      </c>
      <c r="N2930" s="43" t="str">
        <f>Leave[[#This Row],[User Code (Owning User) (Usuario)]]&amp;Leave[[#This Row],[fecha activa]]</f>
        <v>MIE2025110824004No Aplica</v>
      </c>
    </row>
    <row r="2931" spans="1:14" x14ac:dyDescent="0.3">
      <c r="A2931" s="43" t="s">
        <v>471</v>
      </c>
      <c r="B2931" s="3">
        <v>45927</v>
      </c>
      <c r="C2931" s="3">
        <v>45927</v>
      </c>
      <c r="D2931" s="43" t="s">
        <v>621</v>
      </c>
      <c r="E2931" s="43" t="s">
        <v>2373</v>
      </c>
      <c r="F2931" s="43" t="s">
        <v>2375</v>
      </c>
      <c r="G2931">
        <v>300</v>
      </c>
      <c r="H2931">
        <v>300</v>
      </c>
      <c r="I2931" s="43" t="s">
        <v>2374</v>
      </c>
      <c r="J2931" s="43" t="s">
        <v>1446</v>
      </c>
      <c r="K2931" s="43" t="s">
        <v>178</v>
      </c>
      <c r="L2931" s="43" t="str">
        <f>IF(AND(Home!$A$1&gt;=Leave[[#This Row],[Start Time]],Home!$A$1&lt;=Leave[[#This Row],[End Time]]),"Aplica","No Aplica")</f>
        <v>No Aplica</v>
      </c>
      <c r="M2931" s="43" t="str">
        <f>IF(AND(Home!$A$1&gt;=Leave[[#This Row],[Start Time]],Home!$A$1&lt;=Leave[[#This Row],[End Time]]),Home!$A$1,"No Aplica")</f>
        <v>No Aplica</v>
      </c>
      <c r="N2931" s="43" t="str">
        <f>Leave[[#This Row],[User Code (Owning User) (Usuario)]]&amp;Leave[[#This Row],[fecha activa]]</f>
        <v>MIE2025110824004No Aplica</v>
      </c>
    </row>
    <row r="2932" spans="1:14" x14ac:dyDescent="0.3">
      <c r="A2932" s="43" t="s">
        <v>468</v>
      </c>
      <c r="B2932" s="3">
        <v>45921</v>
      </c>
      <c r="C2932" s="3">
        <v>45921</v>
      </c>
      <c r="D2932" s="43" t="s">
        <v>635</v>
      </c>
      <c r="E2932" s="43" t="s">
        <v>2373</v>
      </c>
      <c r="F2932" s="43" t="s">
        <v>2375</v>
      </c>
      <c r="G2932">
        <v>540</v>
      </c>
      <c r="H2932">
        <v>540</v>
      </c>
      <c r="I2932" s="43" t="s">
        <v>2374</v>
      </c>
      <c r="J2932" s="43" t="s">
        <v>1446</v>
      </c>
      <c r="K2932" s="43" t="s">
        <v>178</v>
      </c>
      <c r="L2932" s="43" t="str">
        <f>IF(AND(Home!$A$1&gt;=Leave[[#This Row],[Start Time]],Home!$A$1&lt;=Leave[[#This Row],[End Time]]),"Aplica","No Aplica")</f>
        <v>No Aplica</v>
      </c>
      <c r="M2932" s="43" t="str">
        <f>IF(AND(Home!$A$1&gt;=Leave[[#This Row],[Start Time]],Home!$A$1&lt;=Leave[[#This Row],[End Time]]),Home!$A$1,"No Aplica")</f>
        <v>No Aplica</v>
      </c>
      <c r="N2932" s="43" t="str">
        <f>Leave[[#This Row],[User Code (Owning User) (Usuario)]]&amp;Leave[[#This Row],[fecha activa]]</f>
        <v>MIE2025110824004No Aplica</v>
      </c>
    </row>
    <row r="2933" spans="1:14" x14ac:dyDescent="0.3">
      <c r="A2933" s="43" t="s">
        <v>471</v>
      </c>
      <c r="B2933" s="3">
        <v>45920</v>
      </c>
      <c r="C2933" s="3">
        <v>45920</v>
      </c>
      <c r="D2933" s="43" t="s">
        <v>621</v>
      </c>
      <c r="E2933" s="43" t="s">
        <v>2373</v>
      </c>
      <c r="F2933" s="43" t="s">
        <v>2375</v>
      </c>
      <c r="G2933">
        <v>300</v>
      </c>
      <c r="H2933">
        <v>300</v>
      </c>
      <c r="I2933" s="43" t="s">
        <v>2374</v>
      </c>
      <c r="J2933" s="43" t="s">
        <v>1446</v>
      </c>
      <c r="K2933" s="43" t="s">
        <v>178</v>
      </c>
      <c r="L2933" s="43" t="str">
        <f>IF(AND(Home!$A$1&gt;=Leave[[#This Row],[Start Time]],Home!$A$1&lt;=Leave[[#This Row],[End Time]]),"Aplica","No Aplica")</f>
        <v>No Aplica</v>
      </c>
      <c r="M2933" s="43" t="str">
        <f>IF(AND(Home!$A$1&gt;=Leave[[#This Row],[Start Time]],Home!$A$1&lt;=Leave[[#This Row],[End Time]]),Home!$A$1,"No Aplica")</f>
        <v>No Aplica</v>
      </c>
      <c r="N2933" s="43" t="str">
        <f>Leave[[#This Row],[User Code (Owning User) (Usuario)]]&amp;Leave[[#This Row],[fecha activa]]</f>
        <v>MIE2025110824004No Aplica</v>
      </c>
    </row>
    <row r="2934" spans="1:14" x14ac:dyDescent="0.3">
      <c r="A2934" s="43" t="s">
        <v>471</v>
      </c>
      <c r="B2934" s="3">
        <v>45902</v>
      </c>
      <c r="C2934" s="3">
        <v>45902</v>
      </c>
      <c r="D2934" s="43" t="s">
        <v>2786</v>
      </c>
      <c r="E2934" s="43" t="s">
        <v>2373</v>
      </c>
      <c r="F2934" s="43" t="s">
        <v>2375</v>
      </c>
      <c r="G2934">
        <v>240</v>
      </c>
      <c r="H2934">
        <v>240</v>
      </c>
      <c r="I2934" s="43" t="s">
        <v>2374</v>
      </c>
      <c r="J2934" s="43" t="s">
        <v>1446</v>
      </c>
      <c r="K2934" s="43" t="s">
        <v>178</v>
      </c>
      <c r="L2934" s="43" t="str">
        <f>IF(AND(Home!$A$1&gt;=Leave[[#This Row],[Start Time]],Home!$A$1&lt;=Leave[[#This Row],[End Time]]),"Aplica","No Aplica")</f>
        <v>No Aplica</v>
      </c>
      <c r="M2934" s="43" t="str">
        <f>IF(AND(Home!$A$1&gt;=Leave[[#This Row],[Start Time]],Home!$A$1&lt;=Leave[[#This Row],[End Time]]),Home!$A$1,"No Aplica")</f>
        <v>No Aplica</v>
      </c>
      <c r="N2934" s="43" t="str">
        <f>Leave[[#This Row],[User Code (Owning User) (Usuario)]]&amp;Leave[[#This Row],[fecha activa]]</f>
        <v>MIE2025110824004No Aplica</v>
      </c>
    </row>
    <row r="2935" spans="1:14" x14ac:dyDescent="0.3">
      <c r="A2935" s="43" t="s">
        <v>468</v>
      </c>
      <c r="B2935" s="3">
        <v>45914</v>
      </c>
      <c r="C2935" s="3">
        <v>45914</v>
      </c>
      <c r="D2935" s="43" t="s">
        <v>635</v>
      </c>
      <c r="E2935" s="43" t="s">
        <v>2373</v>
      </c>
      <c r="F2935" s="43" t="s">
        <v>2375</v>
      </c>
      <c r="G2935">
        <v>540</v>
      </c>
      <c r="H2935">
        <v>540</v>
      </c>
      <c r="I2935" s="43" t="s">
        <v>2374</v>
      </c>
      <c r="J2935" s="43" t="s">
        <v>1446</v>
      </c>
      <c r="K2935" s="43" t="s">
        <v>178</v>
      </c>
      <c r="L2935" s="43" t="str">
        <f>IF(AND(Home!$A$1&gt;=Leave[[#This Row],[Start Time]],Home!$A$1&lt;=Leave[[#This Row],[End Time]]),"Aplica","No Aplica")</f>
        <v>No Aplica</v>
      </c>
      <c r="M2935" s="43" t="str">
        <f>IF(AND(Home!$A$1&gt;=Leave[[#This Row],[Start Time]],Home!$A$1&lt;=Leave[[#This Row],[End Time]]),Home!$A$1,"No Aplica")</f>
        <v>No Aplica</v>
      </c>
      <c r="N2935" s="43" t="str">
        <f>Leave[[#This Row],[User Code (Owning User) (Usuario)]]&amp;Leave[[#This Row],[fecha activa]]</f>
        <v>MIE2025110824004No Aplica</v>
      </c>
    </row>
    <row r="2936" spans="1:14" x14ac:dyDescent="0.3">
      <c r="A2936" s="43" t="s">
        <v>471</v>
      </c>
      <c r="B2936" s="3">
        <v>45913</v>
      </c>
      <c r="C2936" s="3">
        <v>45913</v>
      </c>
      <c r="D2936" s="43" t="s">
        <v>621</v>
      </c>
      <c r="E2936" s="43" t="s">
        <v>2373</v>
      </c>
      <c r="F2936" s="43" t="s">
        <v>2375</v>
      </c>
      <c r="G2936">
        <v>300</v>
      </c>
      <c r="H2936">
        <v>300</v>
      </c>
      <c r="I2936" s="43" t="s">
        <v>2374</v>
      </c>
      <c r="J2936" s="43" t="s">
        <v>1446</v>
      </c>
      <c r="K2936" s="43" t="s">
        <v>178</v>
      </c>
      <c r="L2936" s="43" t="str">
        <f>IF(AND(Home!$A$1&gt;=Leave[[#This Row],[Start Time]],Home!$A$1&lt;=Leave[[#This Row],[End Time]]),"Aplica","No Aplica")</f>
        <v>No Aplica</v>
      </c>
      <c r="M2936" s="43" t="str">
        <f>IF(AND(Home!$A$1&gt;=Leave[[#This Row],[Start Time]],Home!$A$1&lt;=Leave[[#This Row],[End Time]]),Home!$A$1,"No Aplica")</f>
        <v>No Aplica</v>
      </c>
      <c r="N2936" s="43" t="str">
        <f>Leave[[#This Row],[User Code (Owning User) (Usuario)]]&amp;Leave[[#This Row],[fecha activa]]</f>
        <v>MIE2025110824004No Aplica</v>
      </c>
    </row>
    <row r="2937" spans="1:14" x14ac:dyDescent="0.3">
      <c r="A2937" s="43" t="s">
        <v>468</v>
      </c>
      <c r="B2937" s="3">
        <v>45907</v>
      </c>
      <c r="C2937" s="3">
        <v>45907</v>
      </c>
      <c r="D2937" s="43" t="s">
        <v>499</v>
      </c>
      <c r="E2937" s="43" t="s">
        <v>2373</v>
      </c>
      <c r="F2937" s="43" t="s">
        <v>2375</v>
      </c>
      <c r="G2937">
        <v>540</v>
      </c>
      <c r="H2937">
        <v>540</v>
      </c>
      <c r="I2937" s="43" t="s">
        <v>2374</v>
      </c>
      <c r="J2937" s="43" t="s">
        <v>1446</v>
      </c>
      <c r="K2937" s="43" t="s">
        <v>178</v>
      </c>
      <c r="L2937" s="43" t="str">
        <f>IF(AND(Home!$A$1&gt;=Leave[[#This Row],[Start Time]],Home!$A$1&lt;=Leave[[#This Row],[End Time]]),"Aplica","No Aplica")</f>
        <v>No Aplica</v>
      </c>
      <c r="M2937" s="43" t="str">
        <f>IF(AND(Home!$A$1&gt;=Leave[[#This Row],[Start Time]],Home!$A$1&lt;=Leave[[#This Row],[End Time]]),Home!$A$1,"No Aplica")</f>
        <v>No Aplica</v>
      </c>
      <c r="N2937" s="43" t="str">
        <f>Leave[[#This Row],[User Code (Owning User) (Usuario)]]&amp;Leave[[#This Row],[fecha activa]]</f>
        <v>MIE2025110824004No Aplica</v>
      </c>
    </row>
    <row r="2938" spans="1:14" x14ac:dyDescent="0.3">
      <c r="A2938" s="43" t="s">
        <v>471</v>
      </c>
      <c r="B2938" s="3">
        <v>45906</v>
      </c>
      <c r="C2938" s="3">
        <v>45906</v>
      </c>
      <c r="D2938" s="43" t="s">
        <v>621</v>
      </c>
      <c r="E2938" s="43" t="s">
        <v>2373</v>
      </c>
      <c r="F2938" s="43" t="s">
        <v>2375</v>
      </c>
      <c r="G2938">
        <v>300</v>
      </c>
      <c r="H2938">
        <v>300</v>
      </c>
      <c r="I2938" s="43" t="s">
        <v>2374</v>
      </c>
      <c r="J2938" s="43" t="s">
        <v>1446</v>
      </c>
      <c r="K2938" s="43" t="s">
        <v>178</v>
      </c>
      <c r="L2938" s="43" t="str">
        <f>IF(AND(Home!$A$1&gt;=Leave[[#This Row],[Start Time]],Home!$A$1&lt;=Leave[[#This Row],[End Time]]),"Aplica","No Aplica")</f>
        <v>No Aplica</v>
      </c>
      <c r="M2938" s="43" t="str">
        <f>IF(AND(Home!$A$1&gt;=Leave[[#This Row],[Start Time]],Home!$A$1&lt;=Leave[[#This Row],[End Time]]),Home!$A$1,"No Aplica")</f>
        <v>No Aplica</v>
      </c>
      <c r="N2938" s="43" t="str">
        <f>Leave[[#This Row],[User Code (Owning User) (Usuario)]]&amp;Leave[[#This Row],[fecha activa]]</f>
        <v>MIE2025110824004No Aplica</v>
      </c>
    </row>
    <row r="2939" spans="1:14" x14ac:dyDescent="0.3">
      <c r="A2939" s="43" t="s">
        <v>465</v>
      </c>
      <c r="B2939" s="3">
        <v>45926</v>
      </c>
      <c r="C2939" s="3">
        <v>45926</v>
      </c>
      <c r="D2939" s="43" t="s">
        <v>602</v>
      </c>
      <c r="E2939" s="43" t="s">
        <v>1910</v>
      </c>
      <c r="F2939" s="43" t="s">
        <v>1912</v>
      </c>
      <c r="G2939">
        <v>60</v>
      </c>
      <c r="H2939">
        <v>60</v>
      </c>
      <c r="I2939" s="43" t="s">
        <v>1911</v>
      </c>
      <c r="J2939" s="43" t="s">
        <v>2412</v>
      </c>
      <c r="K2939" s="43" t="s">
        <v>177</v>
      </c>
      <c r="L2939" s="43" t="str">
        <f>IF(AND(Home!$A$1&gt;=Leave[[#This Row],[Start Time]],Home!$A$1&lt;=Leave[[#This Row],[End Time]]),"Aplica","No Aplica")</f>
        <v>No Aplica</v>
      </c>
      <c r="M2939" s="43" t="str">
        <f>IF(AND(Home!$A$1&gt;=Leave[[#This Row],[Start Time]],Home!$A$1&lt;=Leave[[#This Row],[End Time]]),Home!$A$1,"No Aplica")</f>
        <v>No Aplica</v>
      </c>
      <c r="N2939" s="43" t="str">
        <f>Leave[[#This Row],[User Code (Owning User) (Usuario)]]&amp;Leave[[#This Row],[fecha activa]]</f>
        <v>MIE2025170623403No Aplica</v>
      </c>
    </row>
    <row r="2940" spans="1:14" x14ac:dyDescent="0.3">
      <c r="A2940" s="43" t="s">
        <v>465</v>
      </c>
      <c r="B2940" s="3">
        <v>45925</v>
      </c>
      <c r="C2940" s="3">
        <v>45925</v>
      </c>
      <c r="D2940" s="43" t="s">
        <v>621</v>
      </c>
      <c r="E2940" s="43" t="s">
        <v>1910</v>
      </c>
      <c r="F2940" s="43" t="s">
        <v>1912</v>
      </c>
      <c r="G2940">
        <v>60</v>
      </c>
      <c r="H2940">
        <v>60</v>
      </c>
      <c r="I2940" s="43" t="s">
        <v>1911</v>
      </c>
      <c r="J2940" s="43" t="s">
        <v>2412</v>
      </c>
      <c r="K2940" s="43" t="s">
        <v>177</v>
      </c>
      <c r="L2940" s="43" t="str">
        <f>IF(AND(Home!$A$1&gt;=Leave[[#This Row],[Start Time]],Home!$A$1&lt;=Leave[[#This Row],[End Time]]),"Aplica","No Aplica")</f>
        <v>No Aplica</v>
      </c>
      <c r="M2940" s="43" t="str">
        <f>IF(AND(Home!$A$1&gt;=Leave[[#This Row],[Start Time]],Home!$A$1&lt;=Leave[[#This Row],[End Time]]),Home!$A$1,"No Aplica")</f>
        <v>No Aplica</v>
      </c>
      <c r="N2940" s="43" t="str">
        <f>Leave[[#This Row],[User Code (Owning User) (Usuario)]]&amp;Leave[[#This Row],[fecha activa]]</f>
        <v>MIE2025170623403No Aplica</v>
      </c>
    </row>
    <row r="2941" spans="1:14" x14ac:dyDescent="0.3">
      <c r="A2941" s="43" t="s">
        <v>465</v>
      </c>
      <c r="B2941" s="3">
        <v>45924</v>
      </c>
      <c r="C2941" s="3">
        <v>45924</v>
      </c>
      <c r="D2941" s="43" t="s">
        <v>469</v>
      </c>
      <c r="E2941" s="43" t="s">
        <v>1910</v>
      </c>
      <c r="F2941" s="43" t="s">
        <v>1912</v>
      </c>
      <c r="G2941">
        <v>540</v>
      </c>
      <c r="H2941">
        <v>540</v>
      </c>
      <c r="I2941" s="43" t="s">
        <v>1911</v>
      </c>
      <c r="J2941" s="43" t="s">
        <v>2412</v>
      </c>
      <c r="K2941" s="43" t="s">
        <v>177</v>
      </c>
      <c r="L2941" s="43" t="str">
        <f>IF(AND(Home!$A$1&gt;=Leave[[#This Row],[Start Time]],Home!$A$1&lt;=Leave[[#This Row],[End Time]]),"Aplica","No Aplica")</f>
        <v>No Aplica</v>
      </c>
      <c r="M2941" s="43" t="str">
        <f>IF(AND(Home!$A$1&gt;=Leave[[#This Row],[Start Time]],Home!$A$1&lt;=Leave[[#This Row],[End Time]]),Home!$A$1,"No Aplica")</f>
        <v>No Aplica</v>
      </c>
      <c r="N2941" s="43" t="str">
        <f>Leave[[#This Row],[User Code (Owning User) (Usuario)]]&amp;Leave[[#This Row],[fecha activa]]</f>
        <v>MIE2025170623403No Aplica</v>
      </c>
    </row>
    <row r="2942" spans="1:14" x14ac:dyDescent="0.3">
      <c r="A2942" s="43" t="s">
        <v>465</v>
      </c>
      <c r="B2942" s="3">
        <v>45923</v>
      </c>
      <c r="C2942" s="3">
        <v>45923</v>
      </c>
      <c r="D2942" s="43" t="s">
        <v>602</v>
      </c>
      <c r="E2942" s="43" t="s">
        <v>1910</v>
      </c>
      <c r="F2942" s="43" t="s">
        <v>1912</v>
      </c>
      <c r="G2942">
        <v>60</v>
      </c>
      <c r="H2942">
        <v>60</v>
      </c>
      <c r="I2942" s="43" t="s">
        <v>1911</v>
      </c>
      <c r="J2942" s="43" t="s">
        <v>2412</v>
      </c>
      <c r="K2942" s="43" t="s">
        <v>177</v>
      </c>
      <c r="L2942" s="43" t="str">
        <f>IF(AND(Home!$A$1&gt;=Leave[[#This Row],[Start Time]],Home!$A$1&lt;=Leave[[#This Row],[End Time]]),"Aplica","No Aplica")</f>
        <v>No Aplica</v>
      </c>
      <c r="M2942" s="43" t="str">
        <f>IF(AND(Home!$A$1&gt;=Leave[[#This Row],[Start Time]],Home!$A$1&lt;=Leave[[#This Row],[End Time]]),Home!$A$1,"No Aplica")</f>
        <v>No Aplica</v>
      </c>
      <c r="N2942" s="43" t="str">
        <f>Leave[[#This Row],[User Code (Owning User) (Usuario)]]&amp;Leave[[#This Row],[fecha activa]]</f>
        <v>MIE2025170623403No Aplica</v>
      </c>
    </row>
    <row r="2943" spans="1:14" x14ac:dyDescent="0.3">
      <c r="A2943" s="43" t="s">
        <v>465</v>
      </c>
      <c r="B2943" s="3">
        <v>45922</v>
      </c>
      <c r="C2943" s="3">
        <v>45922</v>
      </c>
      <c r="D2943" s="43" t="s">
        <v>602</v>
      </c>
      <c r="E2943" s="43" t="s">
        <v>1910</v>
      </c>
      <c r="F2943" s="43" t="s">
        <v>1912</v>
      </c>
      <c r="G2943">
        <v>60</v>
      </c>
      <c r="H2943">
        <v>60</v>
      </c>
      <c r="I2943" s="43" t="s">
        <v>1911</v>
      </c>
      <c r="J2943" s="43" t="s">
        <v>2412</v>
      </c>
      <c r="K2943" s="43" t="s">
        <v>177</v>
      </c>
      <c r="L2943" s="43" t="str">
        <f>IF(AND(Home!$A$1&gt;=Leave[[#This Row],[Start Time]],Home!$A$1&lt;=Leave[[#This Row],[End Time]]),"Aplica","No Aplica")</f>
        <v>Aplica</v>
      </c>
      <c r="M2943" s="43">
        <f>IF(AND(Home!$A$1&gt;=Leave[[#This Row],[Start Time]],Home!$A$1&lt;=Leave[[#This Row],[End Time]]),Home!$A$1,"No Aplica")</f>
        <v>45922</v>
      </c>
      <c r="N2943" s="43" t="str">
        <f>Leave[[#This Row],[User Code (Owning User) (Usuario)]]&amp;Leave[[#This Row],[fecha activa]]</f>
        <v>MIE202517062340345922</v>
      </c>
    </row>
    <row r="2944" spans="1:14" x14ac:dyDescent="0.3">
      <c r="A2944" s="43" t="s">
        <v>465</v>
      </c>
      <c r="B2944" s="3">
        <v>45919</v>
      </c>
      <c r="C2944" s="3">
        <v>45919</v>
      </c>
      <c r="D2944" s="43" t="s">
        <v>602</v>
      </c>
      <c r="E2944" s="43" t="s">
        <v>1910</v>
      </c>
      <c r="F2944" s="43" t="s">
        <v>1912</v>
      </c>
      <c r="G2944">
        <v>60</v>
      </c>
      <c r="H2944">
        <v>60</v>
      </c>
      <c r="I2944" s="43" t="s">
        <v>1911</v>
      </c>
      <c r="J2944" s="43" t="s">
        <v>2412</v>
      </c>
      <c r="K2944" s="43" t="s">
        <v>177</v>
      </c>
      <c r="L2944" s="43" t="str">
        <f>IF(AND(Home!$A$1&gt;=Leave[[#This Row],[Start Time]],Home!$A$1&lt;=Leave[[#This Row],[End Time]]),"Aplica","No Aplica")</f>
        <v>No Aplica</v>
      </c>
      <c r="M2944" s="43" t="str">
        <f>IF(AND(Home!$A$1&gt;=Leave[[#This Row],[Start Time]],Home!$A$1&lt;=Leave[[#This Row],[End Time]]),Home!$A$1,"No Aplica")</f>
        <v>No Aplica</v>
      </c>
      <c r="N2944" s="43" t="str">
        <f>Leave[[#This Row],[User Code (Owning User) (Usuario)]]&amp;Leave[[#This Row],[fecha activa]]</f>
        <v>MIE2025170623403No Aplica</v>
      </c>
    </row>
    <row r="2945" spans="1:14" x14ac:dyDescent="0.3">
      <c r="A2945" s="43" t="s">
        <v>465</v>
      </c>
      <c r="B2945" s="3">
        <v>45918</v>
      </c>
      <c r="C2945" s="3">
        <v>45918</v>
      </c>
      <c r="D2945" s="43" t="s">
        <v>602</v>
      </c>
      <c r="E2945" s="43" t="s">
        <v>1910</v>
      </c>
      <c r="F2945" s="43" t="s">
        <v>1912</v>
      </c>
      <c r="G2945">
        <v>60</v>
      </c>
      <c r="H2945">
        <v>60</v>
      </c>
      <c r="I2945" s="43" t="s">
        <v>1911</v>
      </c>
      <c r="J2945" s="43" t="s">
        <v>2412</v>
      </c>
      <c r="K2945" s="43" t="s">
        <v>177</v>
      </c>
      <c r="L2945" s="43" t="str">
        <f>IF(AND(Home!$A$1&gt;=Leave[[#This Row],[Start Time]],Home!$A$1&lt;=Leave[[#This Row],[End Time]]),"Aplica","No Aplica")</f>
        <v>No Aplica</v>
      </c>
      <c r="M2945" s="43" t="str">
        <f>IF(AND(Home!$A$1&gt;=Leave[[#This Row],[Start Time]],Home!$A$1&lt;=Leave[[#This Row],[End Time]]),Home!$A$1,"No Aplica")</f>
        <v>No Aplica</v>
      </c>
      <c r="N2945" s="43" t="str">
        <f>Leave[[#This Row],[User Code (Owning User) (Usuario)]]&amp;Leave[[#This Row],[fecha activa]]</f>
        <v>MIE2025170623403No Aplica</v>
      </c>
    </row>
    <row r="2946" spans="1:14" x14ac:dyDescent="0.3">
      <c r="A2946" s="43" t="s">
        <v>465</v>
      </c>
      <c r="B2946" s="3">
        <v>45917</v>
      </c>
      <c r="C2946" s="3">
        <v>45917</v>
      </c>
      <c r="D2946" s="43" t="s">
        <v>602</v>
      </c>
      <c r="E2946" s="43" t="s">
        <v>1910</v>
      </c>
      <c r="F2946" s="43" t="s">
        <v>1912</v>
      </c>
      <c r="G2946">
        <v>60</v>
      </c>
      <c r="H2946">
        <v>60</v>
      </c>
      <c r="I2946" s="43" t="s">
        <v>1911</v>
      </c>
      <c r="J2946" s="43" t="s">
        <v>2412</v>
      </c>
      <c r="K2946" s="43" t="s">
        <v>177</v>
      </c>
      <c r="L2946" s="43" t="str">
        <f>IF(AND(Home!$A$1&gt;=Leave[[#This Row],[Start Time]],Home!$A$1&lt;=Leave[[#This Row],[End Time]]),"Aplica","No Aplica")</f>
        <v>No Aplica</v>
      </c>
      <c r="M2946" s="43" t="str">
        <f>IF(AND(Home!$A$1&gt;=Leave[[#This Row],[Start Time]],Home!$A$1&lt;=Leave[[#This Row],[End Time]]),Home!$A$1,"No Aplica")</f>
        <v>No Aplica</v>
      </c>
      <c r="N2946" s="43" t="str">
        <f>Leave[[#This Row],[User Code (Owning User) (Usuario)]]&amp;Leave[[#This Row],[fecha activa]]</f>
        <v>MIE2025170623403No Aplica</v>
      </c>
    </row>
    <row r="2947" spans="1:14" x14ac:dyDescent="0.3">
      <c r="A2947" s="43" t="s">
        <v>465</v>
      </c>
      <c r="B2947" s="3">
        <v>45915</v>
      </c>
      <c r="C2947" s="3">
        <v>45915</v>
      </c>
      <c r="D2947" s="43" t="s">
        <v>621</v>
      </c>
      <c r="E2947" s="43" t="s">
        <v>1910</v>
      </c>
      <c r="F2947" s="43" t="s">
        <v>1912</v>
      </c>
      <c r="G2947">
        <v>60</v>
      </c>
      <c r="H2947">
        <v>60</v>
      </c>
      <c r="I2947" s="43" t="s">
        <v>1911</v>
      </c>
      <c r="J2947" s="43" t="s">
        <v>2412</v>
      </c>
      <c r="K2947" s="43" t="s">
        <v>177</v>
      </c>
      <c r="L2947" s="43" t="str">
        <f>IF(AND(Home!$A$1&gt;=Leave[[#This Row],[Start Time]],Home!$A$1&lt;=Leave[[#This Row],[End Time]]),"Aplica","No Aplica")</f>
        <v>No Aplica</v>
      </c>
      <c r="M2947" s="43" t="str">
        <f>IF(AND(Home!$A$1&gt;=Leave[[#This Row],[Start Time]],Home!$A$1&lt;=Leave[[#This Row],[End Time]]),Home!$A$1,"No Aplica")</f>
        <v>No Aplica</v>
      </c>
      <c r="N2947" s="43" t="str">
        <f>Leave[[#This Row],[User Code (Owning User) (Usuario)]]&amp;Leave[[#This Row],[fecha activa]]</f>
        <v>MIE2025170623403No Aplica</v>
      </c>
    </row>
    <row r="2948" spans="1:14" x14ac:dyDescent="0.3">
      <c r="A2948" s="43" t="s">
        <v>465</v>
      </c>
      <c r="B2948" s="3">
        <v>45916</v>
      </c>
      <c r="C2948" s="3">
        <v>45916</v>
      </c>
      <c r="D2948" s="43" t="s">
        <v>474</v>
      </c>
      <c r="E2948" s="43" t="s">
        <v>1910</v>
      </c>
      <c r="F2948" s="43" t="s">
        <v>1912</v>
      </c>
      <c r="G2948">
        <v>540</v>
      </c>
      <c r="H2948">
        <v>540</v>
      </c>
      <c r="I2948" s="43" t="s">
        <v>1911</v>
      </c>
      <c r="J2948" s="43" t="s">
        <v>2412</v>
      </c>
      <c r="K2948" s="43" t="s">
        <v>177</v>
      </c>
      <c r="L2948" s="43" t="str">
        <f>IF(AND(Home!$A$1&gt;=Leave[[#This Row],[Start Time]],Home!$A$1&lt;=Leave[[#This Row],[End Time]]),"Aplica","No Aplica")</f>
        <v>No Aplica</v>
      </c>
      <c r="M2948" s="43" t="str">
        <f>IF(AND(Home!$A$1&gt;=Leave[[#This Row],[Start Time]],Home!$A$1&lt;=Leave[[#This Row],[End Time]]),Home!$A$1,"No Aplica")</f>
        <v>No Aplica</v>
      </c>
      <c r="N2948" s="43" t="str">
        <f>Leave[[#This Row],[User Code (Owning User) (Usuario)]]&amp;Leave[[#This Row],[fecha activa]]</f>
        <v>MIE2025170623403No Aplica</v>
      </c>
    </row>
    <row r="2949" spans="1:14" x14ac:dyDescent="0.3">
      <c r="A2949" s="43" t="s">
        <v>465</v>
      </c>
      <c r="B2949" s="3">
        <v>45909</v>
      </c>
      <c r="C2949" s="3">
        <v>45909</v>
      </c>
      <c r="D2949" s="43" t="s">
        <v>469</v>
      </c>
      <c r="E2949" s="43" t="s">
        <v>1910</v>
      </c>
      <c r="F2949" s="43" t="s">
        <v>1912</v>
      </c>
      <c r="G2949">
        <v>540</v>
      </c>
      <c r="H2949">
        <v>540</v>
      </c>
      <c r="I2949" s="43" t="s">
        <v>1911</v>
      </c>
      <c r="J2949" s="43" t="s">
        <v>2412</v>
      </c>
      <c r="K2949" s="43" t="s">
        <v>177</v>
      </c>
      <c r="L2949" s="43" t="str">
        <f>IF(AND(Home!$A$1&gt;=Leave[[#This Row],[Start Time]],Home!$A$1&lt;=Leave[[#This Row],[End Time]]),"Aplica","No Aplica")</f>
        <v>No Aplica</v>
      </c>
      <c r="M2949" s="43" t="str">
        <f>IF(AND(Home!$A$1&gt;=Leave[[#This Row],[Start Time]],Home!$A$1&lt;=Leave[[#This Row],[End Time]]),Home!$A$1,"No Aplica")</f>
        <v>No Aplica</v>
      </c>
      <c r="N2949" s="43" t="str">
        <f>Leave[[#This Row],[User Code (Owning User) (Usuario)]]&amp;Leave[[#This Row],[fecha activa]]</f>
        <v>MIE2025170623403No Aplica</v>
      </c>
    </row>
    <row r="2950" spans="1:14" x14ac:dyDescent="0.3">
      <c r="A2950" s="43" t="s">
        <v>465</v>
      </c>
      <c r="B2950" s="3">
        <v>45912</v>
      </c>
      <c r="C2950" s="3">
        <v>45912</v>
      </c>
      <c r="D2950" s="43" t="s">
        <v>493</v>
      </c>
      <c r="E2950" s="43" t="s">
        <v>1910</v>
      </c>
      <c r="F2950" s="43" t="s">
        <v>1912</v>
      </c>
      <c r="G2950">
        <v>60</v>
      </c>
      <c r="H2950">
        <v>60</v>
      </c>
      <c r="I2950" s="43" t="s">
        <v>1911</v>
      </c>
      <c r="J2950" s="43" t="s">
        <v>2412</v>
      </c>
      <c r="K2950" s="43" t="s">
        <v>177</v>
      </c>
      <c r="L2950" s="43" t="str">
        <f>IF(AND(Home!$A$1&gt;=Leave[[#This Row],[Start Time]],Home!$A$1&lt;=Leave[[#This Row],[End Time]]),"Aplica","No Aplica")</f>
        <v>No Aplica</v>
      </c>
      <c r="M2950" s="43" t="str">
        <f>IF(AND(Home!$A$1&gt;=Leave[[#This Row],[Start Time]],Home!$A$1&lt;=Leave[[#This Row],[End Time]]),Home!$A$1,"No Aplica")</f>
        <v>No Aplica</v>
      </c>
      <c r="N2950" s="43" t="str">
        <f>Leave[[#This Row],[User Code (Owning User) (Usuario)]]&amp;Leave[[#This Row],[fecha activa]]</f>
        <v>MIE2025170623403No Aplica</v>
      </c>
    </row>
    <row r="2951" spans="1:14" x14ac:dyDescent="0.3">
      <c r="A2951" s="43" t="s">
        <v>465</v>
      </c>
      <c r="B2951" s="3">
        <v>45911</v>
      </c>
      <c r="C2951" s="3">
        <v>45911</v>
      </c>
      <c r="D2951" s="43" t="s">
        <v>493</v>
      </c>
      <c r="E2951" s="43" t="s">
        <v>1910</v>
      </c>
      <c r="F2951" s="43" t="s">
        <v>1912</v>
      </c>
      <c r="G2951">
        <v>60</v>
      </c>
      <c r="H2951">
        <v>60</v>
      </c>
      <c r="I2951" s="43" t="s">
        <v>1911</v>
      </c>
      <c r="J2951" s="43" t="s">
        <v>2412</v>
      </c>
      <c r="K2951" s="43" t="s">
        <v>177</v>
      </c>
      <c r="L2951" s="43" t="str">
        <f>IF(AND(Home!$A$1&gt;=Leave[[#This Row],[Start Time]],Home!$A$1&lt;=Leave[[#This Row],[End Time]]),"Aplica","No Aplica")</f>
        <v>No Aplica</v>
      </c>
      <c r="M2951" s="43" t="str">
        <f>IF(AND(Home!$A$1&gt;=Leave[[#This Row],[Start Time]],Home!$A$1&lt;=Leave[[#This Row],[End Time]]),Home!$A$1,"No Aplica")</f>
        <v>No Aplica</v>
      </c>
      <c r="N2951" s="43" t="str">
        <f>Leave[[#This Row],[User Code (Owning User) (Usuario)]]&amp;Leave[[#This Row],[fecha activa]]</f>
        <v>MIE2025170623403No Aplica</v>
      </c>
    </row>
    <row r="2952" spans="1:14" x14ac:dyDescent="0.3">
      <c r="A2952" s="43" t="s">
        <v>465</v>
      </c>
      <c r="B2952" s="3">
        <v>45910</v>
      </c>
      <c r="C2952" s="3">
        <v>45910</v>
      </c>
      <c r="D2952" s="43" t="s">
        <v>493</v>
      </c>
      <c r="E2952" s="43" t="s">
        <v>1910</v>
      </c>
      <c r="F2952" s="43" t="s">
        <v>1912</v>
      </c>
      <c r="G2952">
        <v>60</v>
      </c>
      <c r="H2952">
        <v>60</v>
      </c>
      <c r="I2952" s="43" t="s">
        <v>1911</v>
      </c>
      <c r="J2952" s="43" t="s">
        <v>2412</v>
      </c>
      <c r="K2952" s="43" t="s">
        <v>177</v>
      </c>
      <c r="L2952" s="43" t="str">
        <f>IF(AND(Home!$A$1&gt;=Leave[[#This Row],[Start Time]],Home!$A$1&lt;=Leave[[#This Row],[End Time]]),"Aplica","No Aplica")</f>
        <v>No Aplica</v>
      </c>
      <c r="M2952" s="43" t="str">
        <f>IF(AND(Home!$A$1&gt;=Leave[[#This Row],[Start Time]],Home!$A$1&lt;=Leave[[#This Row],[End Time]]),Home!$A$1,"No Aplica")</f>
        <v>No Aplica</v>
      </c>
      <c r="N2952" s="43" t="str">
        <f>Leave[[#This Row],[User Code (Owning User) (Usuario)]]&amp;Leave[[#This Row],[fecha activa]]</f>
        <v>MIE2025170623403No Aplica</v>
      </c>
    </row>
    <row r="2953" spans="1:14" x14ac:dyDescent="0.3">
      <c r="A2953" s="43" t="s">
        <v>465</v>
      </c>
      <c r="B2953" s="3">
        <v>45908</v>
      </c>
      <c r="C2953" s="3">
        <v>45908</v>
      </c>
      <c r="D2953" s="43" t="s">
        <v>493</v>
      </c>
      <c r="E2953" s="43" t="s">
        <v>1910</v>
      </c>
      <c r="F2953" s="43" t="s">
        <v>1912</v>
      </c>
      <c r="G2953">
        <v>60</v>
      </c>
      <c r="H2953">
        <v>60</v>
      </c>
      <c r="I2953" s="43" t="s">
        <v>1911</v>
      </c>
      <c r="J2953" s="43" t="s">
        <v>2412</v>
      </c>
      <c r="K2953" s="43" t="s">
        <v>177</v>
      </c>
      <c r="L2953" s="43" t="str">
        <f>IF(AND(Home!$A$1&gt;=Leave[[#This Row],[Start Time]],Home!$A$1&lt;=Leave[[#This Row],[End Time]]),"Aplica","No Aplica")</f>
        <v>No Aplica</v>
      </c>
      <c r="M2953" s="43" t="str">
        <f>IF(AND(Home!$A$1&gt;=Leave[[#This Row],[Start Time]],Home!$A$1&lt;=Leave[[#This Row],[End Time]]),Home!$A$1,"No Aplica")</f>
        <v>No Aplica</v>
      </c>
      <c r="N2953" s="43" t="str">
        <f>Leave[[#This Row],[User Code (Owning User) (Usuario)]]&amp;Leave[[#This Row],[fecha activa]]</f>
        <v>MIE2025170623403No Aplica</v>
      </c>
    </row>
    <row r="2954" spans="1:14" x14ac:dyDescent="0.3">
      <c r="A2954" s="43" t="s">
        <v>465</v>
      </c>
      <c r="B2954" s="3">
        <v>45905</v>
      </c>
      <c r="C2954" s="3">
        <v>45905</v>
      </c>
      <c r="D2954" s="43" t="s">
        <v>493</v>
      </c>
      <c r="E2954" s="43" t="s">
        <v>1910</v>
      </c>
      <c r="F2954" s="43" t="s">
        <v>1912</v>
      </c>
      <c r="G2954">
        <v>60</v>
      </c>
      <c r="H2954">
        <v>60</v>
      </c>
      <c r="I2954" s="43" t="s">
        <v>1911</v>
      </c>
      <c r="J2954" s="43" t="s">
        <v>2412</v>
      </c>
      <c r="K2954" s="43" t="s">
        <v>177</v>
      </c>
      <c r="L2954" s="43" t="str">
        <f>IF(AND(Home!$A$1&gt;=Leave[[#This Row],[Start Time]],Home!$A$1&lt;=Leave[[#This Row],[End Time]]),"Aplica","No Aplica")</f>
        <v>No Aplica</v>
      </c>
      <c r="M2954" s="43" t="str">
        <f>IF(AND(Home!$A$1&gt;=Leave[[#This Row],[Start Time]],Home!$A$1&lt;=Leave[[#This Row],[End Time]]),Home!$A$1,"No Aplica")</f>
        <v>No Aplica</v>
      </c>
      <c r="N2954" s="43" t="str">
        <f>Leave[[#This Row],[User Code (Owning User) (Usuario)]]&amp;Leave[[#This Row],[fecha activa]]</f>
        <v>MIE2025170623403No Aplica</v>
      </c>
    </row>
    <row r="2955" spans="1:14" x14ac:dyDescent="0.3">
      <c r="A2955" s="43" t="s">
        <v>465</v>
      </c>
      <c r="B2955" s="3">
        <v>45904</v>
      </c>
      <c r="C2955" s="3">
        <v>45904</v>
      </c>
      <c r="D2955" s="43" t="s">
        <v>493</v>
      </c>
      <c r="E2955" s="43" t="s">
        <v>1910</v>
      </c>
      <c r="F2955" s="43" t="s">
        <v>1912</v>
      </c>
      <c r="G2955">
        <v>60</v>
      </c>
      <c r="H2955">
        <v>60</v>
      </c>
      <c r="I2955" s="43" t="s">
        <v>1911</v>
      </c>
      <c r="J2955" s="43" t="s">
        <v>2412</v>
      </c>
      <c r="K2955" s="43" t="s">
        <v>177</v>
      </c>
      <c r="L2955" s="43" t="str">
        <f>IF(AND(Home!$A$1&gt;=Leave[[#This Row],[Start Time]],Home!$A$1&lt;=Leave[[#This Row],[End Time]]),"Aplica","No Aplica")</f>
        <v>No Aplica</v>
      </c>
      <c r="M2955" s="43" t="str">
        <f>IF(AND(Home!$A$1&gt;=Leave[[#This Row],[Start Time]],Home!$A$1&lt;=Leave[[#This Row],[End Time]]),Home!$A$1,"No Aplica")</f>
        <v>No Aplica</v>
      </c>
      <c r="N2955" s="43" t="str">
        <f>Leave[[#This Row],[User Code (Owning User) (Usuario)]]&amp;Leave[[#This Row],[fecha activa]]</f>
        <v>MIE2025170623403No Aplica</v>
      </c>
    </row>
    <row r="2956" spans="1:14" x14ac:dyDescent="0.3">
      <c r="A2956" s="43" t="s">
        <v>465</v>
      </c>
      <c r="B2956" s="3">
        <v>45902</v>
      </c>
      <c r="C2956" s="3">
        <v>45902</v>
      </c>
      <c r="D2956" s="43" t="s">
        <v>469</v>
      </c>
      <c r="E2956" s="43" t="s">
        <v>1910</v>
      </c>
      <c r="F2956" s="43" t="s">
        <v>1912</v>
      </c>
      <c r="G2956">
        <v>540</v>
      </c>
      <c r="H2956">
        <v>540</v>
      </c>
      <c r="I2956" s="43" t="s">
        <v>1911</v>
      </c>
      <c r="J2956" s="43" t="s">
        <v>2412</v>
      </c>
      <c r="K2956" s="43" t="s">
        <v>177</v>
      </c>
      <c r="L2956" s="43" t="str">
        <f>IF(AND(Home!$A$1&gt;=Leave[[#This Row],[Start Time]],Home!$A$1&lt;=Leave[[#This Row],[End Time]]),"Aplica","No Aplica")</f>
        <v>No Aplica</v>
      </c>
      <c r="M2956" s="43" t="str">
        <f>IF(AND(Home!$A$1&gt;=Leave[[#This Row],[Start Time]],Home!$A$1&lt;=Leave[[#This Row],[End Time]]),Home!$A$1,"No Aplica")</f>
        <v>No Aplica</v>
      </c>
      <c r="N2956" s="43" t="str">
        <f>Leave[[#This Row],[User Code (Owning User) (Usuario)]]&amp;Leave[[#This Row],[fecha activa]]</f>
        <v>MIE2025170623403No Aplica</v>
      </c>
    </row>
    <row r="2957" spans="1:14" x14ac:dyDescent="0.3">
      <c r="A2957" s="43" t="s">
        <v>465</v>
      </c>
      <c r="B2957" s="3">
        <v>45901</v>
      </c>
      <c r="C2957" s="3">
        <v>45901</v>
      </c>
      <c r="D2957" s="43" t="s">
        <v>493</v>
      </c>
      <c r="E2957" s="43" t="s">
        <v>1910</v>
      </c>
      <c r="F2957" s="43" t="s">
        <v>1912</v>
      </c>
      <c r="G2957">
        <v>60</v>
      </c>
      <c r="H2957">
        <v>60</v>
      </c>
      <c r="I2957" s="43" t="s">
        <v>1911</v>
      </c>
      <c r="J2957" s="43" t="s">
        <v>2412</v>
      </c>
      <c r="K2957" s="43" t="s">
        <v>177</v>
      </c>
      <c r="L2957" s="43" t="str">
        <f>IF(AND(Home!$A$1&gt;=Leave[[#This Row],[Start Time]],Home!$A$1&lt;=Leave[[#This Row],[End Time]]),"Aplica","No Aplica")</f>
        <v>No Aplica</v>
      </c>
      <c r="M2957" s="43" t="str">
        <f>IF(AND(Home!$A$1&gt;=Leave[[#This Row],[Start Time]],Home!$A$1&lt;=Leave[[#This Row],[End Time]]),Home!$A$1,"No Aplica")</f>
        <v>No Aplica</v>
      </c>
      <c r="N2957" s="43" t="str">
        <f>Leave[[#This Row],[User Code (Owning User) (Usuario)]]&amp;Leave[[#This Row],[fecha activa]]</f>
        <v>MIE2025170623403No Aplica</v>
      </c>
    </row>
    <row r="2958" spans="1:14" x14ac:dyDescent="0.3">
      <c r="A2958" s="43" t="s">
        <v>465</v>
      </c>
      <c r="B2958" s="3">
        <v>45930</v>
      </c>
      <c r="C2958" s="3">
        <v>45930</v>
      </c>
      <c r="D2958" s="43" t="s">
        <v>469</v>
      </c>
      <c r="E2958" s="43" t="s">
        <v>113</v>
      </c>
      <c r="F2958" s="43" t="s">
        <v>114</v>
      </c>
      <c r="G2958">
        <v>540</v>
      </c>
      <c r="H2958">
        <v>540</v>
      </c>
      <c r="I2958" s="43" t="s">
        <v>1007</v>
      </c>
      <c r="J2958" s="43" t="s">
        <v>974</v>
      </c>
      <c r="K2958" s="43" t="s">
        <v>177</v>
      </c>
      <c r="L2958" s="43" t="str">
        <f>IF(AND(Home!$A$1&gt;=Leave[[#This Row],[Start Time]],Home!$A$1&lt;=Leave[[#This Row],[End Time]]),"Aplica","No Aplica")</f>
        <v>No Aplica</v>
      </c>
      <c r="M2958" s="43" t="str">
        <f>IF(AND(Home!$A$1&gt;=Leave[[#This Row],[Start Time]],Home!$A$1&lt;=Leave[[#This Row],[End Time]]),Home!$A$1,"No Aplica")</f>
        <v>No Aplica</v>
      </c>
      <c r="N2958" s="43" t="str">
        <f>Leave[[#This Row],[User Code (Owning User) (Usuario)]]&amp;Leave[[#This Row],[fecha activa]]</f>
        <v>MIE202102072184No Aplica</v>
      </c>
    </row>
    <row r="2959" spans="1:14" x14ac:dyDescent="0.3">
      <c r="A2959" s="43" t="s">
        <v>465</v>
      </c>
      <c r="B2959" s="3">
        <v>45923</v>
      </c>
      <c r="C2959" s="3">
        <v>45923</v>
      </c>
      <c r="D2959" s="43" t="s">
        <v>469</v>
      </c>
      <c r="E2959" s="43" t="s">
        <v>113</v>
      </c>
      <c r="F2959" s="43" t="s">
        <v>114</v>
      </c>
      <c r="G2959">
        <v>540</v>
      </c>
      <c r="H2959">
        <v>540</v>
      </c>
      <c r="I2959" s="43" t="s">
        <v>1007</v>
      </c>
      <c r="J2959" s="43" t="s">
        <v>974</v>
      </c>
      <c r="K2959" s="43" t="s">
        <v>177</v>
      </c>
      <c r="L2959" s="43" t="str">
        <f>IF(AND(Home!$A$1&gt;=Leave[[#This Row],[Start Time]],Home!$A$1&lt;=Leave[[#This Row],[End Time]]),"Aplica","No Aplica")</f>
        <v>No Aplica</v>
      </c>
      <c r="M2959" s="43" t="str">
        <f>IF(AND(Home!$A$1&gt;=Leave[[#This Row],[Start Time]],Home!$A$1&lt;=Leave[[#This Row],[End Time]]),Home!$A$1,"No Aplica")</f>
        <v>No Aplica</v>
      </c>
      <c r="N2959" s="43" t="str">
        <f>Leave[[#This Row],[User Code (Owning User) (Usuario)]]&amp;Leave[[#This Row],[fecha activa]]</f>
        <v>MIE202102072184No Aplica</v>
      </c>
    </row>
    <row r="2960" spans="1:14" x14ac:dyDescent="0.3">
      <c r="A2960" s="43" t="s">
        <v>465</v>
      </c>
      <c r="B2960" s="3">
        <v>45916</v>
      </c>
      <c r="C2960" s="3">
        <v>45916</v>
      </c>
      <c r="D2960" s="43" t="s">
        <v>469</v>
      </c>
      <c r="E2960" s="43" t="s">
        <v>113</v>
      </c>
      <c r="F2960" s="43" t="s">
        <v>114</v>
      </c>
      <c r="G2960">
        <v>540</v>
      </c>
      <c r="H2960">
        <v>540</v>
      </c>
      <c r="I2960" s="43" t="s">
        <v>1007</v>
      </c>
      <c r="J2960" s="43" t="s">
        <v>974</v>
      </c>
      <c r="K2960" s="43" t="s">
        <v>177</v>
      </c>
      <c r="L2960" s="43" t="str">
        <f>IF(AND(Home!$A$1&gt;=Leave[[#This Row],[Start Time]],Home!$A$1&lt;=Leave[[#This Row],[End Time]]),"Aplica","No Aplica")</f>
        <v>No Aplica</v>
      </c>
      <c r="M2960" s="43" t="str">
        <f>IF(AND(Home!$A$1&gt;=Leave[[#This Row],[Start Time]],Home!$A$1&lt;=Leave[[#This Row],[End Time]]),Home!$A$1,"No Aplica")</f>
        <v>No Aplica</v>
      </c>
      <c r="N2960" s="43" t="str">
        <f>Leave[[#This Row],[User Code (Owning User) (Usuario)]]&amp;Leave[[#This Row],[fecha activa]]</f>
        <v>MIE202102072184No Aplica</v>
      </c>
    </row>
    <row r="2961" spans="1:14" x14ac:dyDescent="0.3">
      <c r="A2961" s="43" t="s">
        <v>465</v>
      </c>
      <c r="B2961" s="3">
        <v>45909</v>
      </c>
      <c r="C2961" s="3">
        <v>45909</v>
      </c>
      <c r="D2961" s="43" t="s">
        <v>469</v>
      </c>
      <c r="E2961" s="43" t="s">
        <v>113</v>
      </c>
      <c r="F2961" s="43" t="s">
        <v>114</v>
      </c>
      <c r="G2961">
        <v>540</v>
      </c>
      <c r="H2961">
        <v>540</v>
      </c>
      <c r="I2961" s="43" t="s">
        <v>1007</v>
      </c>
      <c r="J2961" s="43" t="s">
        <v>974</v>
      </c>
      <c r="K2961" s="43" t="s">
        <v>177</v>
      </c>
      <c r="L2961" s="43" t="str">
        <f>IF(AND(Home!$A$1&gt;=Leave[[#This Row],[Start Time]],Home!$A$1&lt;=Leave[[#This Row],[End Time]]),"Aplica","No Aplica")</f>
        <v>No Aplica</v>
      </c>
      <c r="M2961" s="43" t="str">
        <f>IF(AND(Home!$A$1&gt;=Leave[[#This Row],[Start Time]],Home!$A$1&lt;=Leave[[#This Row],[End Time]]),Home!$A$1,"No Aplica")</f>
        <v>No Aplica</v>
      </c>
      <c r="N2961" s="43" t="str">
        <f>Leave[[#This Row],[User Code (Owning User) (Usuario)]]&amp;Leave[[#This Row],[fecha activa]]</f>
        <v>MIE202102072184No Aplica</v>
      </c>
    </row>
    <row r="2962" spans="1:14" x14ac:dyDescent="0.3">
      <c r="A2962" s="43" t="s">
        <v>465</v>
      </c>
      <c r="B2962" s="3">
        <v>45902</v>
      </c>
      <c r="C2962" s="3">
        <v>45902</v>
      </c>
      <c r="D2962" s="43" t="s">
        <v>469</v>
      </c>
      <c r="E2962" s="43" t="s">
        <v>113</v>
      </c>
      <c r="F2962" s="43" t="s">
        <v>114</v>
      </c>
      <c r="G2962">
        <v>540</v>
      </c>
      <c r="H2962">
        <v>540</v>
      </c>
      <c r="I2962" s="43" t="s">
        <v>1007</v>
      </c>
      <c r="J2962" s="43" t="s">
        <v>974</v>
      </c>
      <c r="K2962" s="43" t="s">
        <v>177</v>
      </c>
      <c r="L2962" s="43" t="str">
        <f>IF(AND(Home!$A$1&gt;=Leave[[#This Row],[Start Time]],Home!$A$1&lt;=Leave[[#This Row],[End Time]]),"Aplica","No Aplica")</f>
        <v>No Aplica</v>
      </c>
      <c r="M2962" s="43" t="str">
        <f>IF(AND(Home!$A$1&gt;=Leave[[#This Row],[Start Time]],Home!$A$1&lt;=Leave[[#This Row],[End Time]]),Home!$A$1,"No Aplica")</f>
        <v>No Aplica</v>
      </c>
      <c r="N2962" s="43" t="str">
        <f>Leave[[#This Row],[User Code (Owning User) (Usuario)]]&amp;Leave[[#This Row],[fecha activa]]</f>
        <v>MIE202102072184No Aplica</v>
      </c>
    </row>
    <row r="2963" spans="1:14" x14ac:dyDescent="0.3">
      <c r="A2963" s="43" t="s">
        <v>465</v>
      </c>
      <c r="B2963" s="3">
        <v>45927</v>
      </c>
      <c r="C2963" s="3">
        <v>45927</v>
      </c>
      <c r="D2963" s="43" t="s">
        <v>1505</v>
      </c>
      <c r="E2963" s="43" t="s">
        <v>2333</v>
      </c>
      <c r="F2963" s="43" t="s">
        <v>2335</v>
      </c>
      <c r="G2963">
        <v>180</v>
      </c>
      <c r="H2963">
        <v>180</v>
      </c>
      <c r="I2963" s="43" t="s">
        <v>2334</v>
      </c>
      <c r="J2963" s="43" t="s">
        <v>975</v>
      </c>
      <c r="K2963" s="43" t="s">
        <v>178</v>
      </c>
      <c r="L2963" s="43" t="str">
        <f>IF(AND(Home!$A$1&gt;=Leave[[#This Row],[Start Time]],Home!$A$1&lt;=Leave[[#This Row],[End Time]]),"Aplica","No Aplica")</f>
        <v>No Aplica</v>
      </c>
      <c r="M2963" s="43" t="str">
        <f>IF(AND(Home!$A$1&gt;=Leave[[#This Row],[Start Time]],Home!$A$1&lt;=Leave[[#This Row],[End Time]]),Home!$A$1,"No Aplica")</f>
        <v>No Aplica</v>
      </c>
      <c r="N2963" s="43" t="str">
        <f>Leave[[#This Row],[User Code (Owning User) (Usuario)]]&amp;Leave[[#This Row],[fecha activa]]</f>
        <v>MIE2025070823967No Aplica</v>
      </c>
    </row>
    <row r="2964" spans="1:14" x14ac:dyDescent="0.3">
      <c r="A2964" s="43" t="s">
        <v>465</v>
      </c>
      <c r="B2964" s="3">
        <v>45926</v>
      </c>
      <c r="C2964" s="3">
        <v>45926</v>
      </c>
      <c r="D2964" s="43" t="s">
        <v>1323</v>
      </c>
      <c r="E2964" s="43" t="s">
        <v>2333</v>
      </c>
      <c r="F2964" s="43" t="s">
        <v>2335</v>
      </c>
      <c r="G2964">
        <v>60</v>
      </c>
      <c r="H2964">
        <v>60</v>
      </c>
      <c r="I2964" s="43" t="s">
        <v>2334</v>
      </c>
      <c r="J2964" s="43" t="s">
        <v>975</v>
      </c>
      <c r="K2964" s="43" t="s">
        <v>178</v>
      </c>
      <c r="L2964" s="43" t="str">
        <f>IF(AND(Home!$A$1&gt;=Leave[[#This Row],[Start Time]],Home!$A$1&lt;=Leave[[#This Row],[End Time]]),"Aplica","No Aplica")</f>
        <v>No Aplica</v>
      </c>
      <c r="M2964" s="43" t="str">
        <f>IF(AND(Home!$A$1&gt;=Leave[[#This Row],[Start Time]],Home!$A$1&lt;=Leave[[#This Row],[End Time]]),Home!$A$1,"No Aplica")</f>
        <v>No Aplica</v>
      </c>
      <c r="N2964" s="43" t="str">
        <f>Leave[[#This Row],[User Code (Owning User) (Usuario)]]&amp;Leave[[#This Row],[fecha activa]]</f>
        <v>MIE2025070823967No Aplica</v>
      </c>
    </row>
    <row r="2965" spans="1:14" x14ac:dyDescent="0.3">
      <c r="A2965" s="43" t="s">
        <v>465</v>
      </c>
      <c r="B2965" s="3">
        <v>45925</v>
      </c>
      <c r="C2965" s="3">
        <v>45925</v>
      </c>
      <c r="D2965" s="43" t="s">
        <v>1323</v>
      </c>
      <c r="E2965" s="43" t="s">
        <v>2333</v>
      </c>
      <c r="F2965" s="43" t="s">
        <v>2335</v>
      </c>
      <c r="G2965">
        <v>60</v>
      </c>
      <c r="H2965">
        <v>60</v>
      </c>
      <c r="I2965" s="43" t="s">
        <v>2334</v>
      </c>
      <c r="J2965" s="43" t="s">
        <v>975</v>
      </c>
      <c r="K2965" s="43" t="s">
        <v>178</v>
      </c>
      <c r="L2965" s="43" t="str">
        <f>IF(AND(Home!$A$1&gt;=Leave[[#This Row],[Start Time]],Home!$A$1&lt;=Leave[[#This Row],[End Time]]),"Aplica","No Aplica")</f>
        <v>No Aplica</v>
      </c>
      <c r="M2965" s="43" t="str">
        <f>IF(AND(Home!$A$1&gt;=Leave[[#This Row],[Start Time]],Home!$A$1&lt;=Leave[[#This Row],[End Time]]),Home!$A$1,"No Aplica")</f>
        <v>No Aplica</v>
      </c>
      <c r="N2965" s="43" t="str">
        <f>Leave[[#This Row],[User Code (Owning User) (Usuario)]]&amp;Leave[[#This Row],[fecha activa]]</f>
        <v>MIE2025070823967No Aplica</v>
      </c>
    </row>
    <row r="2966" spans="1:14" x14ac:dyDescent="0.3">
      <c r="A2966" s="43" t="s">
        <v>465</v>
      </c>
      <c r="B2966" s="3">
        <v>45924</v>
      </c>
      <c r="C2966" s="3">
        <v>45924</v>
      </c>
      <c r="D2966" s="43" t="s">
        <v>1323</v>
      </c>
      <c r="E2966" s="43" t="s">
        <v>2333</v>
      </c>
      <c r="F2966" s="43" t="s">
        <v>2335</v>
      </c>
      <c r="G2966">
        <v>60</v>
      </c>
      <c r="H2966">
        <v>60</v>
      </c>
      <c r="I2966" s="43" t="s">
        <v>2334</v>
      </c>
      <c r="J2966" s="43" t="s">
        <v>975</v>
      </c>
      <c r="K2966" s="43" t="s">
        <v>178</v>
      </c>
      <c r="L2966" s="43" t="str">
        <f>IF(AND(Home!$A$1&gt;=Leave[[#This Row],[Start Time]],Home!$A$1&lt;=Leave[[#This Row],[End Time]]),"Aplica","No Aplica")</f>
        <v>No Aplica</v>
      </c>
      <c r="M2966" s="43" t="str">
        <f>IF(AND(Home!$A$1&gt;=Leave[[#This Row],[Start Time]],Home!$A$1&lt;=Leave[[#This Row],[End Time]]),Home!$A$1,"No Aplica")</f>
        <v>No Aplica</v>
      </c>
      <c r="N2966" s="43" t="str">
        <f>Leave[[#This Row],[User Code (Owning User) (Usuario)]]&amp;Leave[[#This Row],[fecha activa]]</f>
        <v>MIE2025070823967No Aplica</v>
      </c>
    </row>
    <row r="2967" spans="1:14" x14ac:dyDescent="0.3">
      <c r="A2967" s="43" t="s">
        <v>465</v>
      </c>
      <c r="B2967" s="3">
        <v>45923</v>
      </c>
      <c r="C2967" s="3">
        <v>45923</v>
      </c>
      <c r="D2967" s="43" t="s">
        <v>1323</v>
      </c>
      <c r="E2967" s="43" t="s">
        <v>2333</v>
      </c>
      <c r="F2967" s="43" t="s">
        <v>2335</v>
      </c>
      <c r="G2967">
        <v>60</v>
      </c>
      <c r="H2967">
        <v>60</v>
      </c>
      <c r="I2967" s="43" t="s">
        <v>2334</v>
      </c>
      <c r="J2967" s="43" t="s">
        <v>975</v>
      </c>
      <c r="K2967" s="43" t="s">
        <v>178</v>
      </c>
      <c r="L2967" s="43" t="str">
        <f>IF(AND(Home!$A$1&gt;=Leave[[#This Row],[Start Time]],Home!$A$1&lt;=Leave[[#This Row],[End Time]]),"Aplica","No Aplica")</f>
        <v>No Aplica</v>
      </c>
      <c r="M2967" s="43" t="str">
        <f>IF(AND(Home!$A$1&gt;=Leave[[#This Row],[Start Time]],Home!$A$1&lt;=Leave[[#This Row],[End Time]]),Home!$A$1,"No Aplica")</f>
        <v>No Aplica</v>
      </c>
      <c r="N2967" s="43" t="str">
        <f>Leave[[#This Row],[User Code (Owning User) (Usuario)]]&amp;Leave[[#This Row],[fecha activa]]</f>
        <v>MIE2025070823967No Aplica</v>
      </c>
    </row>
    <row r="2968" spans="1:14" x14ac:dyDescent="0.3">
      <c r="A2968" s="43" t="s">
        <v>465</v>
      </c>
      <c r="B2968" s="3">
        <v>45928</v>
      </c>
      <c r="C2968" s="3">
        <v>45928</v>
      </c>
      <c r="D2968" s="43" t="s">
        <v>491</v>
      </c>
      <c r="E2968" s="43" t="s">
        <v>2333</v>
      </c>
      <c r="F2968" s="43" t="s">
        <v>2335</v>
      </c>
      <c r="G2968">
        <v>510</v>
      </c>
      <c r="H2968">
        <v>510</v>
      </c>
      <c r="I2968" s="43" t="s">
        <v>2334</v>
      </c>
      <c r="J2968" s="43" t="s">
        <v>975</v>
      </c>
      <c r="K2968" s="43" t="s">
        <v>178</v>
      </c>
      <c r="L2968" s="43" t="str">
        <f>IF(AND(Home!$A$1&gt;=Leave[[#This Row],[Start Time]],Home!$A$1&lt;=Leave[[#This Row],[End Time]]),"Aplica","No Aplica")</f>
        <v>No Aplica</v>
      </c>
      <c r="M2968" s="43" t="str">
        <f>IF(AND(Home!$A$1&gt;=Leave[[#This Row],[Start Time]],Home!$A$1&lt;=Leave[[#This Row],[End Time]]),Home!$A$1,"No Aplica")</f>
        <v>No Aplica</v>
      </c>
      <c r="N2968" s="43" t="str">
        <f>Leave[[#This Row],[User Code (Owning User) (Usuario)]]&amp;Leave[[#This Row],[fecha activa]]</f>
        <v>MIE2025070823967No Aplica</v>
      </c>
    </row>
    <row r="2969" spans="1:14" x14ac:dyDescent="0.3">
      <c r="A2969" s="43" t="s">
        <v>465</v>
      </c>
      <c r="B2969" s="3">
        <v>45920</v>
      </c>
      <c r="C2969" s="3">
        <v>45920</v>
      </c>
      <c r="D2969" s="43" t="s">
        <v>3226</v>
      </c>
      <c r="E2969" s="43" t="s">
        <v>2333</v>
      </c>
      <c r="F2969" s="43" t="s">
        <v>2335</v>
      </c>
      <c r="G2969">
        <v>180</v>
      </c>
      <c r="H2969">
        <v>180</v>
      </c>
      <c r="I2969" s="43" t="s">
        <v>2334</v>
      </c>
      <c r="J2969" s="43" t="s">
        <v>975</v>
      </c>
      <c r="K2969" s="43" t="s">
        <v>178</v>
      </c>
      <c r="L2969" s="43" t="str">
        <f>IF(AND(Home!$A$1&gt;=Leave[[#This Row],[Start Time]],Home!$A$1&lt;=Leave[[#This Row],[End Time]]),"Aplica","No Aplica")</f>
        <v>No Aplica</v>
      </c>
      <c r="M2969" s="43" t="str">
        <f>IF(AND(Home!$A$1&gt;=Leave[[#This Row],[Start Time]],Home!$A$1&lt;=Leave[[#This Row],[End Time]]),Home!$A$1,"No Aplica")</f>
        <v>No Aplica</v>
      </c>
      <c r="N2969" s="43" t="str">
        <f>Leave[[#This Row],[User Code (Owning User) (Usuario)]]&amp;Leave[[#This Row],[fecha activa]]</f>
        <v>MIE2025070823967No Aplica</v>
      </c>
    </row>
    <row r="2970" spans="1:14" x14ac:dyDescent="0.3">
      <c r="A2970" s="43" t="s">
        <v>465</v>
      </c>
      <c r="B2970" s="3">
        <v>45919</v>
      </c>
      <c r="C2970" s="3">
        <v>45919</v>
      </c>
      <c r="D2970" s="43" t="s">
        <v>3184</v>
      </c>
      <c r="E2970" s="43" t="s">
        <v>2333</v>
      </c>
      <c r="F2970" s="43" t="s">
        <v>2335</v>
      </c>
      <c r="G2970">
        <v>60</v>
      </c>
      <c r="H2970">
        <v>60</v>
      </c>
      <c r="I2970" s="43" t="s">
        <v>2334</v>
      </c>
      <c r="J2970" s="43" t="s">
        <v>975</v>
      </c>
      <c r="K2970" s="43" t="s">
        <v>178</v>
      </c>
      <c r="L2970" s="43" t="str">
        <f>IF(AND(Home!$A$1&gt;=Leave[[#This Row],[Start Time]],Home!$A$1&lt;=Leave[[#This Row],[End Time]]),"Aplica","No Aplica")</f>
        <v>No Aplica</v>
      </c>
      <c r="M2970" s="43" t="str">
        <f>IF(AND(Home!$A$1&gt;=Leave[[#This Row],[Start Time]],Home!$A$1&lt;=Leave[[#This Row],[End Time]]),Home!$A$1,"No Aplica")</f>
        <v>No Aplica</v>
      </c>
      <c r="N2970" s="43" t="str">
        <f>Leave[[#This Row],[User Code (Owning User) (Usuario)]]&amp;Leave[[#This Row],[fecha activa]]</f>
        <v>MIE2025070823967No Aplica</v>
      </c>
    </row>
    <row r="2971" spans="1:14" x14ac:dyDescent="0.3">
      <c r="A2971" s="43" t="s">
        <v>465</v>
      </c>
      <c r="B2971" s="3">
        <v>45918</v>
      </c>
      <c r="C2971" s="3">
        <v>45918</v>
      </c>
      <c r="D2971" s="43" t="s">
        <v>3184</v>
      </c>
      <c r="E2971" s="43" t="s">
        <v>2333</v>
      </c>
      <c r="F2971" s="43" t="s">
        <v>2335</v>
      </c>
      <c r="G2971">
        <v>60</v>
      </c>
      <c r="H2971">
        <v>60</v>
      </c>
      <c r="I2971" s="43" t="s">
        <v>2334</v>
      </c>
      <c r="J2971" s="43" t="s">
        <v>975</v>
      </c>
      <c r="K2971" s="43" t="s">
        <v>178</v>
      </c>
      <c r="L2971" s="43" t="str">
        <f>IF(AND(Home!$A$1&gt;=Leave[[#This Row],[Start Time]],Home!$A$1&lt;=Leave[[#This Row],[End Time]]),"Aplica","No Aplica")</f>
        <v>No Aplica</v>
      </c>
      <c r="M2971" s="43" t="str">
        <f>IF(AND(Home!$A$1&gt;=Leave[[#This Row],[Start Time]],Home!$A$1&lt;=Leave[[#This Row],[End Time]]),Home!$A$1,"No Aplica")</f>
        <v>No Aplica</v>
      </c>
      <c r="N2971" s="43" t="str">
        <f>Leave[[#This Row],[User Code (Owning User) (Usuario)]]&amp;Leave[[#This Row],[fecha activa]]</f>
        <v>MIE2025070823967No Aplica</v>
      </c>
    </row>
    <row r="2972" spans="1:14" x14ac:dyDescent="0.3">
      <c r="A2972" s="43" t="s">
        <v>465</v>
      </c>
      <c r="B2972" s="3">
        <v>45917</v>
      </c>
      <c r="C2972" s="3">
        <v>45917</v>
      </c>
      <c r="D2972" s="43" t="s">
        <v>3184</v>
      </c>
      <c r="E2972" s="43" t="s">
        <v>2333</v>
      </c>
      <c r="F2972" s="43" t="s">
        <v>2335</v>
      </c>
      <c r="G2972">
        <v>60</v>
      </c>
      <c r="H2972">
        <v>60</v>
      </c>
      <c r="I2972" s="43" t="s">
        <v>2334</v>
      </c>
      <c r="J2972" s="43" t="s">
        <v>975</v>
      </c>
      <c r="K2972" s="43" t="s">
        <v>178</v>
      </c>
      <c r="L2972" s="43" t="str">
        <f>IF(AND(Home!$A$1&gt;=Leave[[#This Row],[Start Time]],Home!$A$1&lt;=Leave[[#This Row],[End Time]]),"Aplica","No Aplica")</f>
        <v>No Aplica</v>
      </c>
      <c r="M2972" s="43" t="str">
        <f>IF(AND(Home!$A$1&gt;=Leave[[#This Row],[Start Time]],Home!$A$1&lt;=Leave[[#This Row],[End Time]]),Home!$A$1,"No Aplica")</f>
        <v>No Aplica</v>
      </c>
      <c r="N2972" s="43" t="str">
        <f>Leave[[#This Row],[User Code (Owning User) (Usuario)]]&amp;Leave[[#This Row],[fecha activa]]</f>
        <v>MIE2025070823967No Aplica</v>
      </c>
    </row>
    <row r="2973" spans="1:14" x14ac:dyDescent="0.3">
      <c r="A2973" s="43" t="s">
        <v>465</v>
      </c>
      <c r="B2973" s="3">
        <v>45916</v>
      </c>
      <c r="C2973" s="3">
        <v>45916</v>
      </c>
      <c r="D2973" s="43" t="s">
        <v>2030</v>
      </c>
      <c r="E2973" s="43" t="s">
        <v>2333</v>
      </c>
      <c r="F2973" s="43" t="s">
        <v>2335</v>
      </c>
      <c r="G2973">
        <v>60</v>
      </c>
      <c r="H2973">
        <v>60</v>
      </c>
      <c r="I2973" s="43" t="s">
        <v>2334</v>
      </c>
      <c r="J2973" s="43" t="s">
        <v>975</v>
      </c>
      <c r="K2973" s="43" t="s">
        <v>178</v>
      </c>
      <c r="L2973" s="43" t="str">
        <f>IF(AND(Home!$A$1&gt;=Leave[[#This Row],[Start Time]],Home!$A$1&lt;=Leave[[#This Row],[End Time]]),"Aplica","No Aplica")</f>
        <v>No Aplica</v>
      </c>
      <c r="M2973" s="43" t="str">
        <f>IF(AND(Home!$A$1&gt;=Leave[[#This Row],[Start Time]],Home!$A$1&lt;=Leave[[#This Row],[End Time]]),Home!$A$1,"No Aplica")</f>
        <v>No Aplica</v>
      </c>
      <c r="N2973" s="43" t="str">
        <f>Leave[[#This Row],[User Code (Owning User) (Usuario)]]&amp;Leave[[#This Row],[fecha activa]]</f>
        <v>MIE2025070823967No Aplica</v>
      </c>
    </row>
    <row r="2974" spans="1:14" x14ac:dyDescent="0.3">
      <c r="A2974" s="43" t="s">
        <v>465</v>
      </c>
      <c r="B2974" s="3">
        <v>45921</v>
      </c>
      <c r="C2974" s="3">
        <v>45921</v>
      </c>
      <c r="D2974" s="43" t="s">
        <v>3185</v>
      </c>
      <c r="E2974" s="43" t="s">
        <v>2333</v>
      </c>
      <c r="F2974" s="43" t="s">
        <v>2335</v>
      </c>
      <c r="G2974">
        <v>540</v>
      </c>
      <c r="H2974">
        <v>540</v>
      </c>
      <c r="I2974" s="43" t="s">
        <v>2334</v>
      </c>
      <c r="J2974" s="43" t="s">
        <v>975</v>
      </c>
      <c r="K2974" s="43" t="s">
        <v>178</v>
      </c>
      <c r="L2974" s="43" t="str">
        <f>IF(AND(Home!$A$1&gt;=Leave[[#This Row],[Start Time]],Home!$A$1&lt;=Leave[[#This Row],[End Time]]),"Aplica","No Aplica")</f>
        <v>No Aplica</v>
      </c>
      <c r="M2974" s="43" t="str">
        <f>IF(AND(Home!$A$1&gt;=Leave[[#This Row],[Start Time]],Home!$A$1&lt;=Leave[[#This Row],[End Time]]),Home!$A$1,"No Aplica")</f>
        <v>No Aplica</v>
      </c>
      <c r="N2974" s="43" t="str">
        <f>Leave[[#This Row],[User Code (Owning User) (Usuario)]]&amp;Leave[[#This Row],[fecha activa]]</f>
        <v>MIE2025070823967No Aplica</v>
      </c>
    </row>
    <row r="2975" spans="1:14" x14ac:dyDescent="0.3">
      <c r="A2975" s="43" t="s">
        <v>465</v>
      </c>
      <c r="B2975" s="3">
        <v>45914</v>
      </c>
      <c r="C2975" s="3">
        <v>45914</v>
      </c>
      <c r="D2975" s="43" t="s">
        <v>502</v>
      </c>
      <c r="E2975" s="43" t="s">
        <v>2333</v>
      </c>
      <c r="F2975" s="43" t="s">
        <v>2335</v>
      </c>
      <c r="G2975">
        <v>540</v>
      </c>
      <c r="H2975">
        <v>540</v>
      </c>
      <c r="I2975" s="43" t="s">
        <v>2334</v>
      </c>
      <c r="J2975" s="43" t="s">
        <v>975</v>
      </c>
      <c r="K2975" s="43" t="s">
        <v>178</v>
      </c>
      <c r="L2975" s="43" t="str">
        <f>IF(AND(Home!$A$1&gt;=Leave[[#This Row],[Start Time]],Home!$A$1&lt;=Leave[[#This Row],[End Time]]),"Aplica","No Aplica")</f>
        <v>No Aplica</v>
      </c>
      <c r="M2975" s="43" t="str">
        <f>IF(AND(Home!$A$1&gt;=Leave[[#This Row],[Start Time]],Home!$A$1&lt;=Leave[[#This Row],[End Time]]),Home!$A$1,"No Aplica")</f>
        <v>No Aplica</v>
      </c>
      <c r="N2975" s="43" t="str">
        <f>Leave[[#This Row],[User Code (Owning User) (Usuario)]]&amp;Leave[[#This Row],[fecha activa]]</f>
        <v>MIE2025070823967No Aplica</v>
      </c>
    </row>
    <row r="2976" spans="1:14" x14ac:dyDescent="0.3">
      <c r="A2976" s="43" t="s">
        <v>465</v>
      </c>
      <c r="B2976" s="3">
        <v>45907</v>
      </c>
      <c r="C2976" s="3">
        <v>45907</v>
      </c>
      <c r="D2976" s="43" t="s">
        <v>502</v>
      </c>
      <c r="E2976" s="43" t="s">
        <v>2333</v>
      </c>
      <c r="F2976" s="43" t="s">
        <v>2335</v>
      </c>
      <c r="G2976">
        <v>540</v>
      </c>
      <c r="H2976">
        <v>540</v>
      </c>
      <c r="I2976" s="43" t="s">
        <v>2334</v>
      </c>
      <c r="J2976" s="43" t="s">
        <v>975</v>
      </c>
      <c r="K2976" s="43" t="s">
        <v>178</v>
      </c>
      <c r="L2976" s="43" t="str">
        <f>IF(AND(Home!$A$1&gt;=Leave[[#This Row],[Start Time]],Home!$A$1&lt;=Leave[[#This Row],[End Time]]),"Aplica","No Aplica")</f>
        <v>No Aplica</v>
      </c>
      <c r="M2976" s="43" t="str">
        <f>IF(AND(Home!$A$1&gt;=Leave[[#This Row],[Start Time]],Home!$A$1&lt;=Leave[[#This Row],[End Time]]),Home!$A$1,"No Aplica")</f>
        <v>No Aplica</v>
      </c>
      <c r="N2976" s="43" t="str">
        <f>Leave[[#This Row],[User Code (Owning User) (Usuario)]]&amp;Leave[[#This Row],[fecha activa]]</f>
        <v>MIE2025070823967No Aplica</v>
      </c>
    </row>
    <row r="2977" spans="1:14" x14ac:dyDescent="0.3">
      <c r="A2977" s="43" t="s">
        <v>465</v>
      </c>
      <c r="B2977" s="3">
        <v>45922</v>
      </c>
      <c r="C2977" s="3">
        <v>45922</v>
      </c>
      <c r="D2977" s="43" t="s">
        <v>469</v>
      </c>
      <c r="E2977" s="43" t="s">
        <v>2413</v>
      </c>
      <c r="F2977" s="43" t="s">
        <v>2415</v>
      </c>
      <c r="G2977">
        <v>480</v>
      </c>
      <c r="H2977">
        <v>480</v>
      </c>
      <c r="I2977" s="43" t="s">
        <v>2414</v>
      </c>
      <c r="J2977" s="43" t="s">
        <v>1051</v>
      </c>
      <c r="K2977" s="43" t="s">
        <v>177</v>
      </c>
      <c r="L2977" s="43" t="str">
        <f>IF(AND(Home!$A$1&gt;=Leave[[#This Row],[Start Time]],Home!$A$1&lt;=Leave[[#This Row],[End Time]]),"Aplica","No Aplica")</f>
        <v>Aplica</v>
      </c>
      <c r="M2977" s="43">
        <f>IF(AND(Home!$A$1&gt;=Leave[[#This Row],[Start Time]],Home!$A$1&lt;=Leave[[#This Row],[End Time]]),Home!$A$1,"No Aplica")</f>
        <v>45922</v>
      </c>
      <c r="N2977" s="43" t="str">
        <f>Leave[[#This Row],[User Code (Owning User) (Usuario)]]&amp;Leave[[#This Row],[fecha activa]]</f>
        <v>MIE202513082407145922</v>
      </c>
    </row>
    <row r="2978" spans="1:14" x14ac:dyDescent="0.3">
      <c r="A2978" s="43" t="s">
        <v>465</v>
      </c>
      <c r="B2978" s="3">
        <v>45908</v>
      </c>
      <c r="C2978" s="3">
        <v>45908</v>
      </c>
      <c r="D2978" s="43" t="s">
        <v>469</v>
      </c>
      <c r="E2978" s="43" t="s">
        <v>2413</v>
      </c>
      <c r="F2978" s="43" t="s">
        <v>2415</v>
      </c>
      <c r="G2978">
        <v>540</v>
      </c>
      <c r="H2978">
        <v>540</v>
      </c>
      <c r="I2978" s="43" t="s">
        <v>2414</v>
      </c>
      <c r="J2978" s="43" t="s">
        <v>1051</v>
      </c>
      <c r="K2978" s="43" t="s">
        <v>177</v>
      </c>
      <c r="L2978" s="43" t="str">
        <f>IF(AND(Home!$A$1&gt;=Leave[[#This Row],[Start Time]],Home!$A$1&lt;=Leave[[#This Row],[End Time]]),"Aplica","No Aplica")</f>
        <v>No Aplica</v>
      </c>
      <c r="M2978" s="43" t="str">
        <f>IF(AND(Home!$A$1&gt;=Leave[[#This Row],[Start Time]],Home!$A$1&lt;=Leave[[#This Row],[End Time]]),Home!$A$1,"No Aplica")</f>
        <v>No Aplica</v>
      </c>
      <c r="N2978" s="43" t="str">
        <f>Leave[[#This Row],[User Code (Owning User) (Usuario)]]&amp;Leave[[#This Row],[fecha activa]]</f>
        <v>MIE2025130824071No Aplica</v>
      </c>
    </row>
    <row r="2979" spans="1:14" x14ac:dyDescent="0.3">
      <c r="A2979" s="43" t="s">
        <v>465</v>
      </c>
      <c r="B2979" s="3">
        <v>45905</v>
      </c>
      <c r="C2979" s="3">
        <v>45905</v>
      </c>
      <c r="D2979" s="43" t="s">
        <v>2542</v>
      </c>
      <c r="E2979" s="43" t="s">
        <v>2413</v>
      </c>
      <c r="F2979" s="43" t="s">
        <v>2415</v>
      </c>
      <c r="G2979">
        <v>60</v>
      </c>
      <c r="H2979">
        <v>60</v>
      </c>
      <c r="I2979" s="43" t="s">
        <v>2414</v>
      </c>
      <c r="J2979" s="43" t="s">
        <v>1051</v>
      </c>
      <c r="K2979" s="43" t="s">
        <v>177</v>
      </c>
      <c r="L2979" s="43" t="str">
        <f>IF(AND(Home!$A$1&gt;=Leave[[#This Row],[Start Time]],Home!$A$1&lt;=Leave[[#This Row],[End Time]]),"Aplica","No Aplica")</f>
        <v>No Aplica</v>
      </c>
      <c r="M2979" s="43" t="str">
        <f>IF(AND(Home!$A$1&gt;=Leave[[#This Row],[Start Time]],Home!$A$1&lt;=Leave[[#This Row],[End Time]]),Home!$A$1,"No Aplica")</f>
        <v>No Aplica</v>
      </c>
      <c r="N2979" s="43" t="str">
        <f>Leave[[#This Row],[User Code (Owning User) (Usuario)]]&amp;Leave[[#This Row],[fecha activa]]</f>
        <v>MIE2025130824071No Aplica</v>
      </c>
    </row>
    <row r="2980" spans="1:14" x14ac:dyDescent="0.3">
      <c r="A2980" s="43" t="s">
        <v>465</v>
      </c>
      <c r="B2980" s="3">
        <v>45901</v>
      </c>
      <c r="C2980" s="3">
        <v>45901</v>
      </c>
      <c r="D2980" s="43" t="s">
        <v>2542</v>
      </c>
      <c r="E2980" s="43" t="s">
        <v>2413</v>
      </c>
      <c r="F2980" s="43" t="s">
        <v>2415</v>
      </c>
      <c r="G2980">
        <v>60</v>
      </c>
      <c r="H2980">
        <v>60</v>
      </c>
      <c r="I2980" s="43" t="s">
        <v>2414</v>
      </c>
      <c r="J2980" s="43" t="s">
        <v>1051</v>
      </c>
      <c r="K2980" s="43" t="s">
        <v>177</v>
      </c>
      <c r="L2980" s="43" t="str">
        <f>IF(AND(Home!$A$1&gt;=Leave[[#This Row],[Start Time]],Home!$A$1&lt;=Leave[[#This Row],[End Time]]),"Aplica","No Aplica")</f>
        <v>No Aplica</v>
      </c>
      <c r="M2980" s="43" t="str">
        <f>IF(AND(Home!$A$1&gt;=Leave[[#This Row],[Start Time]],Home!$A$1&lt;=Leave[[#This Row],[End Time]]),Home!$A$1,"No Aplica")</f>
        <v>No Aplica</v>
      </c>
      <c r="N2980" s="43" t="str">
        <f>Leave[[#This Row],[User Code (Owning User) (Usuario)]]&amp;Leave[[#This Row],[fecha activa]]</f>
        <v>MIE2025130824071No Aplica</v>
      </c>
    </row>
    <row r="2981" spans="1:14" x14ac:dyDescent="0.3">
      <c r="A2981" s="43" t="s">
        <v>465</v>
      </c>
      <c r="B2981" s="3">
        <v>45904</v>
      </c>
      <c r="C2981" s="3">
        <v>45904</v>
      </c>
      <c r="D2981" s="43" t="s">
        <v>469</v>
      </c>
      <c r="E2981" s="43" t="s">
        <v>2413</v>
      </c>
      <c r="F2981" s="43" t="s">
        <v>2415</v>
      </c>
      <c r="G2981">
        <v>480</v>
      </c>
      <c r="H2981">
        <v>480</v>
      </c>
      <c r="I2981" s="43" t="s">
        <v>2414</v>
      </c>
      <c r="J2981" s="43" t="s">
        <v>1051</v>
      </c>
      <c r="K2981" s="43" t="s">
        <v>177</v>
      </c>
      <c r="L2981" s="43" t="str">
        <f>IF(AND(Home!$A$1&gt;=Leave[[#This Row],[Start Time]],Home!$A$1&lt;=Leave[[#This Row],[End Time]]),"Aplica","No Aplica")</f>
        <v>No Aplica</v>
      </c>
      <c r="M2981" s="43" t="str">
        <f>IF(AND(Home!$A$1&gt;=Leave[[#This Row],[Start Time]],Home!$A$1&lt;=Leave[[#This Row],[End Time]]),Home!$A$1,"No Aplica")</f>
        <v>No Aplica</v>
      </c>
      <c r="N2981" s="43" t="str">
        <f>Leave[[#This Row],[User Code (Owning User) (Usuario)]]&amp;Leave[[#This Row],[fecha activa]]</f>
        <v>MIE2025130824071No Aplica</v>
      </c>
    </row>
    <row r="2982" spans="1:14" x14ac:dyDescent="0.3">
      <c r="A2982" s="43" t="s">
        <v>468</v>
      </c>
      <c r="B2982" s="3">
        <v>45925</v>
      </c>
      <c r="C2982" s="3">
        <v>45925</v>
      </c>
      <c r="D2982" s="43" t="s">
        <v>467</v>
      </c>
      <c r="E2982" s="43" t="s">
        <v>9</v>
      </c>
      <c r="F2982" s="43" t="s">
        <v>10</v>
      </c>
      <c r="G2982">
        <v>540</v>
      </c>
      <c r="H2982">
        <v>540</v>
      </c>
      <c r="I2982" s="43" t="s">
        <v>945</v>
      </c>
      <c r="J2982" s="43" t="s">
        <v>850</v>
      </c>
      <c r="K2982" s="43" t="s">
        <v>177</v>
      </c>
      <c r="L2982" s="43" t="str">
        <f>IF(AND(Home!$A$1&gt;=Leave[[#This Row],[Start Time]],Home!$A$1&lt;=Leave[[#This Row],[End Time]]),"Aplica","No Aplica")</f>
        <v>No Aplica</v>
      </c>
      <c r="M2982" s="43" t="str">
        <f>IF(AND(Home!$A$1&gt;=Leave[[#This Row],[Start Time]],Home!$A$1&lt;=Leave[[#This Row],[End Time]]),Home!$A$1,"No Aplica")</f>
        <v>No Aplica</v>
      </c>
      <c r="N2982" s="43" t="str">
        <f>Leave[[#This Row],[User Code (Owning User) (Usuario)]]&amp;Leave[[#This Row],[fecha activa]]</f>
        <v>MIE202216129751No Aplica</v>
      </c>
    </row>
    <row r="2983" spans="1:14" x14ac:dyDescent="0.3">
      <c r="A2983" s="43" t="s">
        <v>468</v>
      </c>
      <c r="B2983" s="3">
        <v>45918</v>
      </c>
      <c r="C2983" s="3">
        <v>45918</v>
      </c>
      <c r="D2983" s="43" t="s">
        <v>467</v>
      </c>
      <c r="E2983" s="43" t="s">
        <v>9</v>
      </c>
      <c r="F2983" s="43" t="s">
        <v>10</v>
      </c>
      <c r="G2983">
        <v>540</v>
      </c>
      <c r="H2983">
        <v>540</v>
      </c>
      <c r="I2983" s="43" t="s">
        <v>945</v>
      </c>
      <c r="J2983" s="43" t="s">
        <v>850</v>
      </c>
      <c r="K2983" s="43" t="s">
        <v>177</v>
      </c>
      <c r="L2983" s="43" t="str">
        <f>IF(AND(Home!$A$1&gt;=Leave[[#This Row],[Start Time]],Home!$A$1&lt;=Leave[[#This Row],[End Time]]),"Aplica","No Aplica")</f>
        <v>No Aplica</v>
      </c>
      <c r="M2983" s="43" t="str">
        <f>IF(AND(Home!$A$1&gt;=Leave[[#This Row],[Start Time]],Home!$A$1&lt;=Leave[[#This Row],[End Time]]),Home!$A$1,"No Aplica")</f>
        <v>No Aplica</v>
      </c>
      <c r="N2983" s="43" t="str">
        <f>Leave[[#This Row],[User Code (Owning User) (Usuario)]]&amp;Leave[[#This Row],[fecha activa]]</f>
        <v>MIE202216129751No Aplica</v>
      </c>
    </row>
    <row r="2984" spans="1:14" x14ac:dyDescent="0.3">
      <c r="A2984" s="43" t="s">
        <v>468</v>
      </c>
      <c r="B2984" s="3">
        <v>45911</v>
      </c>
      <c r="C2984" s="3">
        <v>45911</v>
      </c>
      <c r="D2984" s="43" t="s">
        <v>467</v>
      </c>
      <c r="E2984" s="43" t="s">
        <v>9</v>
      </c>
      <c r="F2984" s="43" t="s">
        <v>10</v>
      </c>
      <c r="G2984">
        <v>540</v>
      </c>
      <c r="H2984">
        <v>540</v>
      </c>
      <c r="I2984" s="43" t="s">
        <v>945</v>
      </c>
      <c r="J2984" s="43" t="s">
        <v>850</v>
      </c>
      <c r="K2984" s="43" t="s">
        <v>177</v>
      </c>
      <c r="L2984" s="43" t="str">
        <f>IF(AND(Home!$A$1&gt;=Leave[[#This Row],[Start Time]],Home!$A$1&lt;=Leave[[#This Row],[End Time]]),"Aplica","No Aplica")</f>
        <v>No Aplica</v>
      </c>
      <c r="M2984" s="43" t="str">
        <f>IF(AND(Home!$A$1&gt;=Leave[[#This Row],[Start Time]],Home!$A$1&lt;=Leave[[#This Row],[End Time]]),Home!$A$1,"No Aplica")</f>
        <v>No Aplica</v>
      </c>
      <c r="N2984" s="43" t="str">
        <f>Leave[[#This Row],[User Code (Owning User) (Usuario)]]&amp;Leave[[#This Row],[fecha activa]]</f>
        <v>MIE202216129751No Aplica</v>
      </c>
    </row>
    <row r="2985" spans="1:14" x14ac:dyDescent="0.3">
      <c r="A2985" s="43" t="s">
        <v>468</v>
      </c>
      <c r="B2985" s="3">
        <v>45904</v>
      </c>
      <c r="C2985" s="3">
        <v>45904</v>
      </c>
      <c r="D2985" s="43" t="s">
        <v>469</v>
      </c>
      <c r="E2985" s="43" t="s">
        <v>9</v>
      </c>
      <c r="F2985" s="43" t="s">
        <v>10</v>
      </c>
      <c r="G2985">
        <v>540</v>
      </c>
      <c r="H2985">
        <v>540</v>
      </c>
      <c r="I2985" s="43" t="s">
        <v>945</v>
      </c>
      <c r="J2985" s="43" t="s">
        <v>850</v>
      </c>
      <c r="K2985" s="43" t="s">
        <v>177</v>
      </c>
      <c r="L2985" s="43" t="str">
        <f>IF(AND(Home!$A$1&gt;=Leave[[#This Row],[Start Time]],Home!$A$1&lt;=Leave[[#This Row],[End Time]]),"Aplica","No Aplica")</f>
        <v>No Aplica</v>
      </c>
      <c r="M2985" s="43" t="str">
        <f>IF(AND(Home!$A$1&gt;=Leave[[#This Row],[Start Time]],Home!$A$1&lt;=Leave[[#This Row],[End Time]]),Home!$A$1,"No Aplica")</f>
        <v>No Aplica</v>
      </c>
      <c r="N2985" s="43" t="str">
        <f>Leave[[#This Row],[User Code (Owning User) (Usuario)]]&amp;Leave[[#This Row],[fecha activa]]</f>
        <v>MIE202216129751No Aplica</v>
      </c>
    </row>
    <row r="2986" spans="1:14" x14ac:dyDescent="0.3">
      <c r="A2986" s="43" t="s">
        <v>468</v>
      </c>
      <c r="B2986" s="3">
        <v>45901</v>
      </c>
      <c r="C2986" s="3">
        <v>45901</v>
      </c>
      <c r="D2986" s="43" t="s">
        <v>467</v>
      </c>
      <c r="E2986" s="43" t="s">
        <v>9</v>
      </c>
      <c r="F2986" s="43" t="s">
        <v>10</v>
      </c>
      <c r="G2986">
        <v>600</v>
      </c>
      <c r="H2986">
        <v>540</v>
      </c>
      <c r="I2986" s="43" t="s">
        <v>945</v>
      </c>
      <c r="J2986" s="43" t="s">
        <v>850</v>
      </c>
      <c r="K2986" s="43" t="s">
        <v>177</v>
      </c>
      <c r="L2986" s="43" t="str">
        <f>IF(AND(Home!$A$1&gt;=Leave[[#This Row],[Start Time]],Home!$A$1&lt;=Leave[[#This Row],[End Time]]),"Aplica","No Aplica")</f>
        <v>No Aplica</v>
      </c>
      <c r="M2986" s="43" t="str">
        <f>IF(AND(Home!$A$1&gt;=Leave[[#This Row],[Start Time]],Home!$A$1&lt;=Leave[[#This Row],[End Time]]),Home!$A$1,"No Aplica")</f>
        <v>No Aplica</v>
      </c>
      <c r="N2986" s="43" t="str">
        <f>Leave[[#This Row],[User Code (Owning User) (Usuario)]]&amp;Leave[[#This Row],[fecha activa]]</f>
        <v>MIE202216129751No Aplica</v>
      </c>
    </row>
    <row r="2987" spans="1:14" x14ac:dyDescent="0.3">
      <c r="A2987" s="43" t="s">
        <v>465</v>
      </c>
      <c r="B2987" s="3">
        <v>45926</v>
      </c>
      <c r="C2987" s="3">
        <v>45926</v>
      </c>
      <c r="D2987" s="43" t="s">
        <v>511</v>
      </c>
      <c r="E2987" s="43" t="s">
        <v>505</v>
      </c>
      <c r="F2987" s="43" t="s">
        <v>506</v>
      </c>
      <c r="G2987">
        <v>60</v>
      </c>
      <c r="H2987">
        <v>60</v>
      </c>
      <c r="I2987" s="43" t="s">
        <v>1174</v>
      </c>
      <c r="J2987" s="43" t="s">
        <v>1032</v>
      </c>
      <c r="K2987" s="43" t="s">
        <v>177</v>
      </c>
      <c r="L2987" s="43" t="str">
        <f>IF(AND(Home!$A$1&gt;=Leave[[#This Row],[Start Time]],Home!$A$1&lt;=Leave[[#This Row],[End Time]]),"Aplica","No Aplica")</f>
        <v>No Aplica</v>
      </c>
      <c r="M2987" s="43" t="str">
        <f>IF(AND(Home!$A$1&gt;=Leave[[#This Row],[Start Time]],Home!$A$1&lt;=Leave[[#This Row],[End Time]]),Home!$A$1,"No Aplica")</f>
        <v>No Aplica</v>
      </c>
      <c r="N2987" s="43" t="str">
        <f>Leave[[#This Row],[User Code (Owning User) (Usuario)]]&amp;Leave[[#This Row],[fecha activa]]</f>
        <v>MIE2024180314714No Aplica</v>
      </c>
    </row>
    <row r="2988" spans="1:14" x14ac:dyDescent="0.3">
      <c r="A2988" s="43" t="s">
        <v>465</v>
      </c>
      <c r="B2988" s="3">
        <v>45925</v>
      </c>
      <c r="C2988" s="3">
        <v>45925</v>
      </c>
      <c r="D2988" s="43" t="s">
        <v>3051</v>
      </c>
      <c r="E2988" s="43" t="s">
        <v>505</v>
      </c>
      <c r="F2988" s="43" t="s">
        <v>506</v>
      </c>
      <c r="G2988">
        <v>60</v>
      </c>
      <c r="H2988">
        <v>60</v>
      </c>
      <c r="I2988" s="43" t="s">
        <v>1174</v>
      </c>
      <c r="J2988" s="43" t="s">
        <v>1032</v>
      </c>
      <c r="K2988" s="43" t="s">
        <v>177</v>
      </c>
      <c r="L2988" s="43" t="str">
        <f>IF(AND(Home!$A$1&gt;=Leave[[#This Row],[Start Time]],Home!$A$1&lt;=Leave[[#This Row],[End Time]]),"Aplica","No Aplica")</f>
        <v>No Aplica</v>
      </c>
      <c r="M2988" s="43" t="str">
        <f>IF(AND(Home!$A$1&gt;=Leave[[#This Row],[Start Time]],Home!$A$1&lt;=Leave[[#This Row],[End Time]]),Home!$A$1,"No Aplica")</f>
        <v>No Aplica</v>
      </c>
      <c r="N2988" s="43" t="str">
        <f>Leave[[#This Row],[User Code (Owning User) (Usuario)]]&amp;Leave[[#This Row],[fecha activa]]</f>
        <v>MIE2024180314714No Aplica</v>
      </c>
    </row>
    <row r="2989" spans="1:14" x14ac:dyDescent="0.3">
      <c r="A2989" s="43" t="s">
        <v>465</v>
      </c>
      <c r="B2989" s="3">
        <v>45924</v>
      </c>
      <c r="C2989" s="3">
        <v>45924</v>
      </c>
      <c r="D2989" s="43" t="s">
        <v>3051</v>
      </c>
      <c r="E2989" s="43" t="s">
        <v>505</v>
      </c>
      <c r="F2989" s="43" t="s">
        <v>506</v>
      </c>
      <c r="G2989">
        <v>60</v>
      </c>
      <c r="H2989">
        <v>60</v>
      </c>
      <c r="I2989" s="43" t="s">
        <v>1174</v>
      </c>
      <c r="J2989" s="43" t="s">
        <v>1032</v>
      </c>
      <c r="K2989" s="43" t="s">
        <v>177</v>
      </c>
      <c r="L2989" s="43" t="str">
        <f>IF(AND(Home!$A$1&gt;=Leave[[#This Row],[Start Time]],Home!$A$1&lt;=Leave[[#This Row],[End Time]]),"Aplica","No Aplica")</f>
        <v>No Aplica</v>
      </c>
      <c r="M2989" s="43" t="str">
        <f>IF(AND(Home!$A$1&gt;=Leave[[#This Row],[Start Time]],Home!$A$1&lt;=Leave[[#This Row],[End Time]]),Home!$A$1,"No Aplica")</f>
        <v>No Aplica</v>
      </c>
      <c r="N2989" s="43" t="str">
        <f>Leave[[#This Row],[User Code (Owning User) (Usuario)]]&amp;Leave[[#This Row],[fecha activa]]</f>
        <v>MIE2024180314714No Aplica</v>
      </c>
    </row>
    <row r="2990" spans="1:14" x14ac:dyDescent="0.3">
      <c r="A2990" s="43" t="s">
        <v>465</v>
      </c>
      <c r="B2990" s="3">
        <v>45923</v>
      </c>
      <c r="C2990" s="3">
        <v>45923</v>
      </c>
      <c r="D2990" s="43" t="s">
        <v>3051</v>
      </c>
      <c r="E2990" s="43" t="s">
        <v>505</v>
      </c>
      <c r="F2990" s="43" t="s">
        <v>506</v>
      </c>
      <c r="G2990">
        <v>60</v>
      </c>
      <c r="H2990">
        <v>60</v>
      </c>
      <c r="I2990" s="43" t="s">
        <v>1174</v>
      </c>
      <c r="J2990" s="43" t="s">
        <v>1032</v>
      </c>
      <c r="K2990" s="43" t="s">
        <v>177</v>
      </c>
      <c r="L2990" s="43" t="str">
        <f>IF(AND(Home!$A$1&gt;=Leave[[#This Row],[Start Time]],Home!$A$1&lt;=Leave[[#This Row],[End Time]]),"Aplica","No Aplica")</f>
        <v>No Aplica</v>
      </c>
      <c r="M2990" s="43" t="str">
        <f>IF(AND(Home!$A$1&gt;=Leave[[#This Row],[Start Time]],Home!$A$1&lt;=Leave[[#This Row],[End Time]]),Home!$A$1,"No Aplica")</f>
        <v>No Aplica</v>
      </c>
      <c r="N2990" s="43" t="str">
        <f>Leave[[#This Row],[User Code (Owning User) (Usuario)]]&amp;Leave[[#This Row],[fecha activa]]</f>
        <v>MIE2024180314714No Aplica</v>
      </c>
    </row>
    <row r="2991" spans="1:14" x14ac:dyDescent="0.3">
      <c r="A2991" s="43" t="s">
        <v>468</v>
      </c>
      <c r="B2991" s="3">
        <v>45922</v>
      </c>
      <c r="C2991" s="3">
        <v>45922</v>
      </c>
      <c r="D2991" s="43" t="s">
        <v>503</v>
      </c>
      <c r="E2991" s="43" t="s">
        <v>505</v>
      </c>
      <c r="F2991" s="43" t="s">
        <v>506</v>
      </c>
      <c r="G2991">
        <v>540</v>
      </c>
      <c r="H2991">
        <v>540</v>
      </c>
      <c r="I2991" s="43" t="s">
        <v>1174</v>
      </c>
      <c r="J2991" s="43" t="s">
        <v>1032</v>
      </c>
      <c r="K2991" s="43" t="s">
        <v>177</v>
      </c>
      <c r="L2991" s="43" t="str">
        <f>IF(AND(Home!$A$1&gt;=Leave[[#This Row],[Start Time]],Home!$A$1&lt;=Leave[[#This Row],[End Time]]),"Aplica","No Aplica")</f>
        <v>Aplica</v>
      </c>
      <c r="M2991" s="43">
        <f>IF(AND(Home!$A$1&gt;=Leave[[#This Row],[Start Time]],Home!$A$1&lt;=Leave[[#This Row],[End Time]]),Home!$A$1,"No Aplica")</f>
        <v>45922</v>
      </c>
      <c r="N2991" s="43" t="str">
        <f>Leave[[#This Row],[User Code (Owning User) (Usuario)]]&amp;Leave[[#This Row],[fecha activa]]</f>
        <v>MIE202418031471445922</v>
      </c>
    </row>
    <row r="2992" spans="1:14" x14ac:dyDescent="0.3">
      <c r="A2992" s="43" t="s">
        <v>465</v>
      </c>
      <c r="B2992" s="3">
        <v>45919</v>
      </c>
      <c r="C2992" s="3">
        <v>45919</v>
      </c>
      <c r="D2992" s="43" t="s">
        <v>3275</v>
      </c>
      <c r="E2992" s="43" t="s">
        <v>505</v>
      </c>
      <c r="F2992" s="43" t="s">
        <v>506</v>
      </c>
      <c r="G2992">
        <v>60</v>
      </c>
      <c r="H2992">
        <v>60</v>
      </c>
      <c r="I2992" s="43" t="s">
        <v>1174</v>
      </c>
      <c r="J2992" s="43" t="s">
        <v>1032</v>
      </c>
      <c r="K2992" s="43" t="s">
        <v>177</v>
      </c>
      <c r="L2992" s="43" t="str">
        <f>IF(AND(Home!$A$1&gt;=Leave[[#This Row],[Start Time]],Home!$A$1&lt;=Leave[[#This Row],[End Time]]),"Aplica","No Aplica")</f>
        <v>No Aplica</v>
      </c>
      <c r="M2992" s="43" t="str">
        <f>IF(AND(Home!$A$1&gt;=Leave[[#This Row],[Start Time]],Home!$A$1&lt;=Leave[[#This Row],[End Time]]),Home!$A$1,"No Aplica")</f>
        <v>No Aplica</v>
      </c>
      <c r="N2992" s="43" t="str">
        <f>Leave[[#This Row],[User Code (Owning User) (Usuario)]]&amp;Leave[[#This Row],[fecha activa]]</f>
        <v>MIE2024180314714No Aplica</v>
      </c>
    </row>
    <row r="2993" spans="1:14" x14ac:dyDescent="0.3">
      <c r="A2993" s="43" t="s">
        <v>465</v>
      </c>
      <c r="B2993" s="3">
        <v>45918</v>
      </c>
      <c r="C2993" s="3">
        <v>45918</v>
      </c>
      <c r="D2993" s="43" t="s">
        <v>3051</v>
      </c>
      <c r="E2993" s="43" t="s">
        <v>505</v>
      </c>
      <c r="F2993" s="43" t="s">
        <v>506</v>
      </c>
      <c r="G2993">
        <v>60</v>
      </c>
      <c r="H2993">
        <v>60</v>
      </c>
      <c r="I2993" s="43" t="s">
        <v>1174</v>
      </c>
      <c r="J2993" s="43" t="s">
        <v>1032</v>
      </c>
      <c r="K2993" s="43" t="s">
        <v>177</v>
      </c>
      <c r="L2993" s="43" t="str">
        <f>IF(AND(Home!$A$1&gt;=Leave[[#This Row],[Start Time]],Home!$A$1&lt;=Leave[[#This Row],[End Time]]),"Aplica","No Aplica")</f>
        <v>No Aplica</v>
      </c>
      <c r="M2993" s="43" t="str">
        <f>IF(AND(Home!$A$1&gt;=Leave[[#This Row],[Start Time]],Home!$A$1&lt;=Leave[[#This Row],[End Time]]),Home!$A$1,"No Aplica")</f>
        <v>No Aplica</v>
      </c>
      <c r="N2993" s="43" t="str">
        <f>Leave[[#This Row],[User Code (Owning User) (Usuario)]]&amp;Leave[[#This Row],[fecha activa]]</f>
        <v>MIE2024180314714No Aplica</v>
      </c>
    </row>
    <row r="2994" spans="1:14" x14ac:dyDescent="0.3">
      <c r="A2994" s="43" t="s">
        <v>465</v>
      </c>
      <c r="B2994" s="3">
        <v>45917</v>
      </c>
      <c r="C2994" s="3">
        <v>45917</v>
      </c>
      <c r="D2994" s="43" t="s">
        <v>3051</v>
      </c>
      <c r="E2994" s="43" t="s">
        <v>505</v>
      </c>
      <c r="F2994" s="43" t="s">
        <v>506</v>
      </c>
      <c r="G2994">
        <v>60</v>
      </c>
      <c r="H2994">
        <v>60</v>
      </c>
      <c r="I2994" s="43" t="s">
        <v>1174</v>
      </c>
      <c r="J2994" s="43" t="s">
        <v>1032</v>
      </c>
      <c r="K2994" s="43" t="s">
        <v>177</v>
      </c>
      <c r="L2994" s="43" t="str">
        <f>IF(AND(Home!$A$1&gt;=Leave[[#This Row],[Start Time]],Home!$A$1&lt;=Leave[[#This Row],[End Time]]),"Aplica","No Aplica")</f>
        <v>No Aplica</v>
      </c>
      <c r="M2994" s="43" t="str">
        <f>IF(AND(Home!$A$1&gt;=Leave[[#This Row],[Start Time]],Home!$A$1&lt;=Leave[[#This Row],[End Time]]),Home!$A$1,"No Aplica")</f>
        <v>No Aplica</v>
      </c>
      <c r="N2994" s="43" t="str">
        <f>Leave[[#This Row],[User Code (Owning User) (Usuario)]]&amp;Leave[[#This Row],[fecha activa]]</f>
        <v>MIE2024180314714No Aplica</v>
      </c>
    </row>
    <row r="2995" spans="1:14" x14ac:dyDescent="0.3">
      <c r="A2995" s="43" t="s">
        <v>465</v>
      </c>
      <c r="B2995" s="3">
        <v>45916</v>
      </c>
      <c r="C2995" s="3">
        <v>45916</v>
      </c>
      <c r="D2995" s="43" t="s">
        <v>3051</v>
      </c>
      <c r="E2995" s="43" t="s">
        <v>505</v>
      </c>
      <c r="F2995" s="43" t="s">
        <v>506</v>
      </c>
      <c r="G2995">
        <v>60</v>
      </c>
      <c r="H2995">
        <v>60</v>
      </c>
      <c r="I2995" s="43" t="s">
        <v>1174</v>
      </c>
      <c r="J2995" s="43" t="s">
        <v>1032</v>
      </c>
      <c r="K2995" s="43" t="s">
        <v>177</v>
      </c>
      <c r="L2995" s="43" t="str">
        <f>IF(AND(Home!$A$1&gt;=Leave[[#This Row],[Start Time]],Home!$A$1&lt;=Leave[[#This Row],[End Time]]),"Aplica","No Aplica")</f>
        <v>No Aplica</v>
      </c>
      <c r="M2995" s="43" t="str">
        <f>IF(AND(Home!$A$1&gt;=Leave[[#This Row],[Start Time]],Home!$A$1&lt;=Leave[[#This Row],[End Time]]),Home!$A$1,"No Aplica")</f>
        <v>No Aplica</v>
      </c>
      <c r="N2995" s="43" t="str">
        <f>Leave[[#This Row],[User Code (Owning User) (Usuario)]]&amp;Leave[[#This Row],[fecha activa]]</f>
        <v>MIE2024180314714No Aplica</v>
      </c>
    </row>
    <row r="2996" spans="1:14" x14ac:dyDescent="0.3">
      <c r="A2996" s="43" t="s">
        <v>468</v>
      </c>
      <c r="B2996" s="3">
        <v>45915</v>
      </c>
      <c r="C2996" s="3">
        <v>45915</v>
      </c>
      <c r="D2996" s="43" t="s">
        <v>503</v>
      </c>
      <c r="E2996" s="43" t="s">
        <v>505</v>
      </c>
      <c r="F2996" s="43" t="s">
        <v>506</v>
      </c>
      <c r="G2996">
        <v>540</v>
      </c>
      <c r="H2996">
        <v>540</v>
      </c>
      <c r="I2996" s="43" t="s">
        <v>1174</v>
      </c>
      <c r="J2996" s="43" t="s">
        <v>1032</v>
      </c>
      <c r="K2996" s="43" t="s">
        <v>177</v>
      </c>
      <c r="L2996" s="43" t="str">
        <f>IF(AND(Home!$A$1&gt;=Leave[[#This Row],[Start Time]],Home!$A$1&lt;=Leave[[#This Row],[End Time]]),"Aplica","No Aplica")</f>
        <v>No Aplica</v>
      </c>
      <c r="M2996" s="43" t="str">
        <f>IF(AND(Home!$A$1&gt;=Leave[[#This Row],[Start Time]],Home!$A$1&lt;=Leave[[#This Row],[End Time]]),Home!$A$1,"No Aplica")</f>
        <v>No Aplica</v>
      </c>
      <c r="N2996" s="43" t="str">
        <f>Leave[[#This Row],[User Code (Owning User) (Usuario)]]&amp;Leave[[#This Row],[fecha activa]]</f>
        <v>MIE2024180314714No Aplica</v>
      </c>
    </row>
    <row r="2997" spans="1:14" x14ac:dyDescent="0.3">
      <c r="A2997" s="43" t="s">
        <v>465</v>
      </c>
      <c r="B2997" s="3">
        <v>45912</v>
      </c>
      <c r="C2997" s="3">
        <v>45912</v>
      </c>
      <c r="D2997" s="43" t="s">
        <v>3051</v>
      </c>
      <c r="E2997" s="43" t="s">
        <v>505</v>
      </c>
      <c r="F2997" s="43" t="s">
        <v>506</v>
      </c>
      <c r="G2997">
        <v>60</v>
      </c>
      <c r="H2997">
        <v>60</v>
      </c>
      <c r="I2997" s="43" t="s">
        <v>1174</v>
      </c>
      <c r="J2997" s="43" t="s">
        <v>1032</v>
      </c>
      <c r="K2997" s="43" t="s">
        <v>177</v>
      </c>
      <c r="L2997" s="43" t="str">
        <f>IF(AND(Home!$A$1&gt;=Leave[[#This Row],[Start Time]],Home!$A$1&lt;=Leave[[#This Row],[End Time]]),"Aplica","No Aplica")</f>
        <v>No Aplica</v>
      </c>
      <c r="M2997" s="43" t="str">
        <f>IF(AND(Home!$A$1&gt;=Leave[[#This Row],[Start Time]],Home!$A$1&lt;=Leave[[#This Row],[End Time]]),Home!$A$1,"No Aplica")</f>
        <v>No Aplica</v>
      </c>
      <c r="N2997" s="43" t="str">
        <f>Leave[[#This Row],[User Code (Owning User) (Usuario)]]&amp;Leave[[#This Row],[fecha activa]]</f>
        <v>MIE2024180314714No Aplica</v>
      </c>
    </row>
    <row r="2998" spans="1:14" x14ac:dyDescent="0.3">
      <c r="A2998" s="43" t="s">
        <v>465</v>
      </c>
      <c r="B2998" s="3">
        <v>45911</v>
      </c>
      <c r="C2998" s="3">
        <v>45911</v>
      </c>
      <c r="D2998" s="43" t="s">
        <v>3051</v>
      </c>
      <c r="E2998" s="43" t="s">
        <v>505</v>
      </c>
      <c r="F2998" s="43" t="s">
        <v>506</v>
      </c>
      <c r="G2998">
        <v>60</v>
      </c>
      <c r="H2998">
        <v>60</v>
      </c>
      <c r="I2998" s="43" t="s">
        <v>1174</v>
      </c>
      <c r="J2998" s="43" t="s">
        <v>1032</v>
      </c>
      <c r="K2998" s="43" t="s">
        <v>177</v>
      </c>
      <c r="L2998" s="43" t="str">
        <f>IF(AND(Home!$A$1&gt;=Leave[[#This Row],[Start Time]],Home!$A$1&lt;=Leave[[#This Row],[End Time]]),"Aplica","No Aplica")</f>
        <v>No Aplica</v>
      </c>
      <c r="M2998" s="43" t="str">
        <f>IF(AND(Home!$A$1&gt;=Leave[[#This Row],[Start Time]],Home!$A$1&lt;=Leave[[#This Row],[End Time]]),Home!$A$1,"No Aplica")</f>
        <v>No Aplica</v>
      </c>
      <c r="N2998" s="43" t="str">
        <f>Leave[[#This Row],[User Code (Owning User) (Usuario)]]&amp;Leave[[#This Row],[fecha activa]]</f>
        <v>MIE2024180314714No Aplica</v>
      </c>
    </row>
    <row r="2999" spans="1:14" x14ac:dyDescent="0.3">
      <c r="A2999" s="43" t="s">
        <v>465</v>
      </c>
      <c r="B2999" s="3">
        <v>45910</v>
      </c>
      <c r="C2999" s="3">
        <v>45910</v>
      </c>
      <c r="D2999" s="43" t="s">
        <v>3051</v>
      </c>
      <c r="E2999" s="43" t="s">
        <v>505</v>
      </c>
      <c r="F2999" s="43" t="s">
        <v>506</v>
      </c>
      <c r="G2999">
        <v>60</v>
      </c>
      <c r="H2999">
        <v>60</v>
      </c>
      <c r="I2999" s="43" t="s">
        <v>1174</v>
      </c>
      <c r="J2999" s="43" t="s">
        <v>1032</v>
      </c>
      <c r="K2999" s="43" t="s">
        <v>177</v>
      </c>
      <c r="L2999" s="43" t="str">
        <f>IF(AND(Home!$A$1&gt;=Leave[[#This Row],[Start Time]],Home!$A$1&lt;=Leave[[#This Row],[End Time]]),"Aplica","No Aplica")</f>
        <v>No Aplica</v>
      </c>
      <c r="M2999" s="43" t="str">
        <f>IF(AND(Home!$A$1&gt;=Leave[[#This Row],[Start Time]],Home!$A$1&lt;=Leave[[#This Row],[End Time]]),Home!$A$1,"No Aplica")</f>
        <v>No Aplica</v>
      </c>
      <c r="N2999" s="43" t="str">
        <f>Leave[[#This Row],[User Code (Owning User) (Usuario)]]&amp;Leave[[#This Row],[fecha activa]]</f>
        <v>MIE2024180314714No Aplica</v>
      </c>
    </row>
    <row r="3000" spans="1:14" x14ac:dyDescent="0.3">
      <c r="A3000" s="43" t="s">
        <v>465</v>
      </c>
      <c r="B3000" s="3">
        <v>45909</v>
      </c>
      <c r="C3000" s="3">
        <v>45909</v>
      </c>
      <c r="D3000" s="43" t="s">
        <v>511</v>
      </c>
      <c r="E3000" s="43" t="s">
        <v>505</v>
      </c>
      <c r="F3000" s="43" t="s">
        <v>506</v>
      </c>
      <c r="G3000">
        <v>60</v>
      </c>
      <c r="H3000">
        <v>60</v>
      </c>
      <c r="I3000" s="43" t="s">
        <v>1174</v>
      </c>
      <c r="J3000" s="43" t="s">
        <v>1032</v>
      </c>
      <c r="K3000" s="43" t="s">
        <v>177</v>
      </c>
      <c r="L3000" s="43" t="str">
        <f>IF(AND(Home!$A$1&gt;=Leave[[#This Row],[Start Time]],Home!$A$1&lt;=Leave[[#This Row],[End Time]]),"Aplica","No Aplica")</f>
        <v>No Aplica</v>
      </c>
      <c r="M3000" s="43" t="str">
        <f>IF(AND(Home!$A$1&gt;=Leave[[#This Row],[Start Time]],Home!$A$1&lt;=Leave[[#This Row],[End Time]]),Home!$A$1,"No Aplica")</f>
        <v>No Aplica</v>
      </c>
      <c r="N3000" s="43" t="str">
        <f>Leave[[#This Row],[User Code (Owning User) (Usuario)]]&amp;Leave[[#This Row],[fecha activa]]</f>
        <v>MIE2024180314714No Aplica</v>
      </c>
    </row>
    <row r="3001" spans="1:14" x14ac:dyDescent="0.3">
      <c r="A3001" s="43" t="s">
        <v>468</v>
      </c>
      <c r="B3001" s="3">
        <v>45908</v>
      </c>
      <c r="C3001" s="3">
        <v>45908</v>
      </c>
      <c r="D3001" s="43" t="s">
        <v>503</v>
      </c>
      <c r="E3001" s="43" t="s">
        <v>505</v>
      </c>
      <c r="F3001" s="43" t="s">
        <v>506</v>
      </c>
      <c r="G3001">
        <v>540</v>
      </c>
      <c r="H3001">
        <v>540</v>
      </c>
      <c r="I3001" s="43" t="s">
        <v>1174</v>
      </c>
      <c r="J3001" s="43" t="s">
        <v>1032</v>
      </c>
      <c r="K3001" s="43" t="s">
        <v>177</v>
      </c>
      <c r="L3001" s="43" t="str">
        <f>IF(AND(Home!$A$1&gt;=Leave[[#This Row],[Start Time]],Home!$A$1&lt;=Leave[[#This Row],[End Time]]),"Aplica","No Aplica")</f>
        <v>No Aplica</v>
      </c>
      <c r="M3001" s="43" t="str">
        <f>IF(AND(Home!$A$1&gt;=Leave[[#This Row],[Start Time]],Home!$A$1&lt;=Leave[[#This Row],[End Time]]),Home!$A$1,"No Aplica")</f>
        <v>No Aplica</v>
      </c>
      <c r="N3001" s="43" t="str">
        <f>Leave[[#This Row],[User Code (Owning User) (Usuario)]]&amp;Leave[[#This Row],[fecha activa]]</f>
        <v>MIE2024180314714No Aplica</v>
      </c>
    </row>
    <row r="3002" spans="1:14" x14ac:dyDescent="0.3">
      <c r="A3002" s="43" t="s">
        <v>465</v>
      </c>
      <c r="B3002" s="3">
        <v>45905</v>
      </c>
      <c r="C3002" s="3">
        <v>45905</v>
      </c>
      <c r="D3002" s="43" t="s">
        <v>511</v>
      </c>
      <c r="E3002" s="43" t="s">
        <v>505</v>
      </c>
      <c r="F3002" s="43" t="s">
        <v>506</v>
      </c>
      <c r="G3002">
        <v>60</v>
      </c>
      <c r="H3002">
        <v>60</v>
      </c>
      <c r="I3002" s="43" t="s">
        <v>1174</v>
      </c>
      <c r="J3002" s="43" t="s">
        <v>1032</v>
      </c>
      <c r="K3002" s="43" t="s">
        <v>177</v>
      </c>
      <c r="L3002" s="43" t="str">
        <f>IF(AND(Home!$A$1&gt;=Leave[[#This Row],[Start Time]],Home!$A$1&lt;=Leave[[#This Row],[End Time]]),"Aplica","No Aplica")</f>
        <v>No Aplica</v>
      </c>
      <c r="M3002" s="43" t="str">
        <f>IF(AND(Home!$A$1&gt;=Leave[[#This Row],[Start Time]],Home!$A$1&lt;=Leave[[#This Row],[End Time]]),Home!$A$1,"No Aplica")</f>
        <v>No Aplica</v>
      </c>
      <c r="N3002" s="43" t="str">
        <f>Leave[[#This Row],[User Code (Owning User) (Usuario)]]&amp;Leave[[#This Row],[fecha activa]]</f>
        <v>MIE2024180314714No Aplica</v>
      </c>
    </row>
    <row r="3003" spans="1:14" x14ac:dyDescent="0.3">
      <c r="A3003" s="43" t="s">
        <v>465</v>
      </c>
      <c r="B3003" s="3">
        <v>45904</v>
      </c>
      <c r="C3003" s="3">
        <v>45904</v>
      </c>
      <c r="D3003" s="43" t="s">
        <v>503</v>
      </c>
      <c r="E3003" s="43" t="s">
        <v>505</v>
      </c>
      <c r="F3003" s="43" t="s">
        <v>506</v>
      </c>
      <c r="G3003">
        <v>60</v>
      </c>
      <c r="H3003">
        <v>60</v>
      </c>
      <c r="I3003" s="43" t="s">
        <v>1174</v>
      </c>
      <c r="J3003" s="43" t="s">
        <v>1032</v>
      </c>
      <c r="K3003" s="43" t="s">
        <v>177</v>
      </c>
      <c r="L3003" s="43" t="str">
        <f>IF(AND(Home!$A$1&gt;=Leave[[#This Row],[Start Time]],Home!$A$1&lt;=Leave[[#This Row],[End Time]]),"Aplica","No Aplica")</f>
        <v>No Aplica</v>
      </c>
      <c r="M3003" s="43" t="str">
        <f>IF(AND(Home!$A$1&gt;=Leave[[#This Row],[Start Time]],Home!$A$1&lt;=Leave[[#This Row],[End Time]]),Home!$A$1,"No Aplica")</f>
        <v>No Aplica</v>
      </c>
      <c r="N3003" s="43" t="str">
        <f>Leave[[#This Row],[User Code (Owning User) (Usuario)]]&amp;Leave[[#This Row],[fecha activa]]</f>
        <v>MIE2024180314714No Aplica</v>
      </c>
    </row>
    <row r="3004" spans="1:14" x14ac:dyDescent="0.3">
      <c r="A3004" s="43" t="s">
        <v>465</v>
      </c>
      <c r="B3004" s="3">
        <v>45903</v>
      </c>
      <c r="C3004" s="3">
        <v>45903</v>
      </c>
      <c r="D3004" s="43" t="s">
        <v>503</v>
      </c>
      <c r="E3004" s="43" t="s">
        <v>505</v>
      </c>
      <c r="F3004" s="43" t="s">
        <v>506</v>
      </c>
      <c r="G3004">
        <v>60</v>
      </c>
      <c r="H3004">
        <v>60</v>
      </c>
      <c r="I3004" s="43" t="s">
        <v>1174</v>
      </c>
      <c r="J3004" s="43" t="s">
        <v>1032</v>
      </c>
      <c r="K3004" s="43" t="s">
        <v>177</v>
      </c>
      <c r="L3004" s="43" t="str">
        <f>IF(AND(Home!$A$1&gt;=Leave[[#This Row],[Start Time]],Home!$A$1&lt;=Leave[[#This Row],[End Time]]),"Aplica","No Aplica")</f>
        <v>No Aplica</v>
      </c>
      <c r="M3004" s="43" t="str">
        <f>IF(AND(Home!$A$1&gt;=Leave[[#This Row],[Start Time]],Home!$A$1&lt;=Leave[[#This Row],[End Time]]),Home!$A$1,"No Aplica")</f>
        <v>No Aplica</v>
      </c>
      <c r="N3004" s="43" t="str">
        <f>Leave[[#This Row],[User Code (Owning User) (Usuario)]]&amp;Leave[[#This Row],[fecha activa]]</f>
        <v>MIE2024180314714No Aplica</v>
      </c>
    </row>
    <row r="3005" spans="1:14" x14ac:dyDescent="0.3">
      <c r="A3005" s="43" t="s">
        <v>465</v>
      </c>
      <c r="B3005" s="3">
        <v>45902</v>
      </c>
      <c r="C3005" s="3">
        <v>45902</v>
      </c>
      <c r="D3005" s="43" t="s">
        <v>511</v>
      </c>
      <c r="E3005" s="43" t="s">
        <v>505</v>
      </c>
      <c r="F3005" s="43" t="s">
        <v>506</v>
      </c>
      <c r="G3005">
        <v>60</v>
      </c>
      <c r="H3005">
        <v>60</v>
      </c>
      <c r="I3005" s="43" t="s">
        <v>1174</v>
      </c>
      <c r="J3005" s="43" t="s">
        <v>1032</v>
      </c>
      <c r="K3005" s="43" t="s">
        <v>177</v>
      </c>
      <c r="L3005" s="43" t="str">
        <f>IF(AND(Home!$A$1&gt;=Leave[[#This Row],[Start Time]],Home!$A$1&lt;=Leave[[#This Row],[End Time]]),"Aplica","No Aplica")</f>
        <v>No Aplica</v>
      </c>
      <c r="M3005" s="43" t="str">
        <f>IF(AND(Home!$A$1&gt;=Leave[[#This Row],[Start Time]],Home!$A$1&lt;=Leave[[#This Row],[End Time]]),Home!$A$1,"No Aplica")</f>
        <v>No Aplica</v>
      </c>
      <c r="N3005" s="43" t="str">
        <f>Leave[[#This Row],[User Code (Owning User) (Usuario)]]&amp;Leave[[#This Row],[fecha activa]]</f>
        <v>MIE2024180314714No Aplica</v>
      </c>
    </row>
    <row r="3006" spans="1:14" x14ac:dyDescent="0.3">
      <c r="A3006" s="43" t="s">
        <v>468</v>
      </c>
      <c r="B3006" s="3">
        <v>45901</v>
      </c>
      <c r="C3006" s="3">
        <v>45901</v>
      </c>
      <c r="D3006" s="43" t="s">
        <v>503</v>
      </c>
      <c r="E3006" s="43" t="s">
        <v>505</v>
      </c>
      <c r="F3006" s="43" t="s">
        <v>506</v>
      </c>
      <c r="G3006">
        <v>540</v>
      </c>
      <c r="H3006">
        <v>540</v>
      </c>
      <c r="I3006" s="43" t="s">
        <v>1174</v>
      </c>
      <c r="J3006" s="43" t="s">
        <v>1032</v>
      </c>
      <c r="K3006" s="43" t="s">
        <v>177</v>
      </c>
      <c r="L3006" s="43" t="str">
        <f>IF(AND(Home!$A$1&gt;=Leave[[#This Row],[Start Time]],Home!$A$1&lt;=Leave[[#This Row],[End Time]]),"Aplica","No Aplica")</f>
        <v>No Aplica</v>
      </c>
      <c r="M3006" s="43" t="str">
        <f>IF(AND(Home!$A$1&gt;=Leave[[#This Row],[Start Time]],Home!$A$1&lt;=Leave[[#This Row],[End Time]]),Home!$A$1,"No Aplica")</f>
        <v>No Aplica</v>
      </c>
      <c r="N3006" s="43" t="str">
        <f>Leave[[#This Row],[User Code (Owning User) (Usuario)]]&amp;Leave[[#This Row],[fecha activa]]</f>
        <v>MIE2024180314714No Aplica</v>
      </c>
    </row>
    <row r="3007" spans="1:14" x14ac:dyDescent="0.3">
      <c r="A3007" s="43" t="s">
        <v>468</v>
      </c>
      <c r="B3007" s="3">
        <v>45930</v>
      </c>
      <c r="C3007" s="3">
        <v>45930</v>
      </c>
      <c r="D3007" s="43" t="s">
        <v>3851</v>
      </c>
      <c r="E3007" s="43" t="s">
        <v>676</v>
      </c>
      <c r="F3007" s="43" t="s">
        <v>677</v>
      </c>
      <c r="G3007">
        <v>60</v>
      </c>
      <c r="H3007">
        <v>60</v>
      </c>
      <c r="I3007" s="43" t="s">
        <v>1250</v>
      </c>
      <c r="J3007" s="43" t="s">
        <v>1051</v>
      </c>
      <c r="K3007" s="43" t="s">
        <v>177</v>
      </c>
      <c r="L3007" s="43" t="str">
        <f>IF(AND(Home!$A$1&gt;=Leave[[#This Row],[Start Time]],Home!$A$1&lt;=Leave[[#This Row],[End Time]]),"Aplica","No Aplica")</f>
        <v>No Aplica</v>
      </c>
      <c r="M3007" s="43" t="str">
        <f>IF(AND(Home!$A$1&gt;=Leave[[#This Row],[Start Time]],Home!$A$1&lt;=Leave[[#This Row],[End Time]]),Home!$A$1,"No Aplica")</f>
        <v>No Aplica</v>
      </c>
      <c r="N3007" s="43" t="str">
        <f>Leave[[#This Row],[User Code (Owning User) (Usuario)]]&amp;Leave[[#This Row],[fecha activa]]</f>
        <v>MIE2024140817132No Aplica</v>
      </c>
    </row>
    <row r="3008" spans="1:14" x14ac:dyDescent="0.3">
      <c r="A3008" s="43" t="s">
        <v>468</v>
      </c>
      <c r="B3008" s="3">
        <v>45929</v>
      </c>
      <c r="C3008" s="3">
        <v>45929</v>
      </c>
      <c r="D3008" s="43" t="s">
        <v>2058</v>
      </c>
      <c r="E3008" s="43" t="s">
        <v>676</v>
      </c>
      <c r="F3008" s="43" t="s">
        <v>677</v>
      </c>
      <c r="G3008">
        <v>60</v>
      </c>
      <c r="H3008">
        <v>60</v>
      </c>
      <c r="I3008" s="43" t="s">
        <v>1250</v>
      </c>
      <c r="J3008" s="43" t="s">
        <v>1051</v>
      </c>
      <c r="K3008" s="43" t="s">
        <v>177</v>
      </c>
      <c r="L3008" s="43" t="str">
        <f>IF(AND(Home!$A$1&gt;=Leave[[#This Row],[Start Time]],Home!$A$1&lt;=Leave[[#This Row],[End Time]]),"Aplica","No Aplica")</f>
        <v>No Aplica</v>
      </c>
      <c r="M3008" s="43" t="str">
        <f>IF(AND(Home!$A$1&gt;=Leave[[#This Row],[Start Time]],Home!$A$1&lt;=Leave[[#This Row],[End Time]]),Home!$A$1,"No Aplica")</f>
        <v>No Aplica</v>
      </c>
      <c r="N3008" s="43" t="str">
        <f>Leave[[#This Row],[User Code (Owning User) (Usuario)]]&amp;Leave[[#This Row],[fecha activa]]</f>
        <v>MIE2024140817132No Aplica</v>
      </c>
    </row>
    <row r="3009" spans="1:14" x14ac:dyDescent="0.3">
      <c r="A3009" s="43" t="s">
        <v>468</v>
      </c>
      <c r="B3009" s="3">
        <v>45926</v>
      </c>
      <c r="C3009" s="3">
        <v>45926</v>
      </c>
      <c r="D3009" s="43" t="s">
        <v>2058</v>
      </c>
      <c r="E3009" s="43" t="s">
        <v>676</v>
      </c>
      <c r="F3009" s="43" t="s">
        <v>677</v>
      </c>
      <c r="G3009">
        <v>60</v>
      </c>
      <c r="H3009">
        <v>60</v>
      </c>
      <c r="I3009" s="43" t="s">
        <v>1250</v>
      </c>
      <c r="J3009" s="43" t="s">
        <v>1051</v>
      </c>
      <c r="K3009" s="43" t="s">
        <v>177</v>
      </c>
      <c r="L3009" s="43" t="str">
        <f>IF(AND(Home!$A$1&gt;=Leave[[#This Row],[Start Time]],Home!$A$1&lt;=Leave[[#This Row],[End Time]]),"Aplica","No Aplica")</f>
        <v>No Aplica</v>
      </c>
      <c r="M3009" s="43" t="str">
        <f>IF(AND(Home!$A$1&gt;=Leave[[#This Row],[Start Time]],Home!$A$1&lt;=Leave[[#This Row],[End Time]]),Home!$A$1,"No Aplica")</f>
        <v>No Aplica</v>
      </c>
      <c r="N3009" s="43" t="str">
        <f>Leave[[#This Row],[User Code (Owning User) (Usuario)]]&amp;Leave[[#This Row],[fecha activa]]</f>
        <v>MIE2024140817132No Aplica</v>
      </c>
    </row>
    <row r="3010" spans="1:14" x14ac:dyDescent="0.3">
      <c r="A3010" s="43" t="s">
        <v>468</v>
      </c>
      <c r="B3010" s="3">
        <v>45925</v>
      </c>
      <c r="C3010" s="3">
        <v>45925</v>
      </c>
      <c r="D3010" s="43" t="s">
        <v>2058</v>
      </c>
      <c r="E3010" s="43" t="s">
        <v>676</v>
      </c>
      <c r="F3010" s="43" t="s">
        <v>677</v>
      </c>
      <c r="G3010">
        <v>60</v>
      </c>
      <c r="H3010">
        <v>60</v>
      </c>
      <c r="I3010" s="43" t="s">
        <v>1250</v>
      </c>
      <c r="J3010" s="43" t="s">
        <v>1051</v>
      </c>
      <c r="K3010" s="43" t="s">
        <v>177</v>
      </c>
      <c r="L3010" s="43" t="str">
        <f>IF(AND(Home!$A$1&gt;=Leave[[#This Row],[Start Time]],Home!$A$1&lt;=Leave[[#This Row],[End Time]]),"Aplica","No Aplica")</f>
        <v>No Aplica</v>
      </c>
      <c r="M3010" s="43" t="str">
        <f>IF(AND(Home!$A$1&gt;=Leave[[#This Row],[Start Time]],Home!$A$1&lt;=Leave[[#This Row],[End Time]]),Home!$A$1,"No Aplica")</f>
        <v>No Aplica</v>
      </c>
      <c r="N3010" s="43" t="str">
        <f>Leave[[#This Row],[User Code (Owning User) (Usuario)]]&amp;Leave[[#This Row],[fecha activa]]</f>
        <v>MIE2024140817132No Aplica</v>
      </c>
    </row>
    <row r="3011" spans="1:14" x14ac:dyDescent="0.3">
      <c r="A3011" s="43" t="s">
        <v>468</v>
      </c>
      <c r="B3011" s="3">
        <v>45923</v>
      </c>
      <c r="C3011" s="3">
        <v>45923</v>
      </c>
      <c r="D3011" s="43" t="s">
        <v>2058</v>
      </c>
      <c r="E3011" s="43" t="s">
        <v>676</v>
      </c>
      <c r="F3011" s="43" t="s">
        <v>677</v>
      </c>
      <c r="G3011">
        <v>60</v>
      </c>
      <c r="H3011">
        <v>60</v>
      </c>
      <c r="I3011" s="43" t="s">
        <v>1250</v>
      </c>
      <c r="J3011" s="43" t="s">
        <v>1051</v>
      </c>
      <c r="K3011" s="43" t="s">
        <v>177</v>
      </c>
      <c r="L3011" s="43" t="str">
        <f>IF(AND(Home!$A$1&gt;=Leave[[#This Row],[Start Time]],Home!$A$1&lt;=Leave[[#This Row],[End Time]]),"Aplica","No Aplica")</f>
        <v>No Aplica</v>
      </c>
      <c r="M3011" s="43" t="str">
        <f>IF(AND(Home!$A$1&gt;=Leave[[#This Row],[Start Time]],Home!$A$1&lt;=Leave[[#This Row],[End Time]]),Home!$A$1,"No Aplica")</f>
        <v>No Aplica</v>
      </c>
      <c r="N3011" s="43" t="str">
        <f>Leave[[#This Row],[User Code (Owning User) (Usuario)]]&amp;Leave[[#This Row],[fecha activa]]</f>
        <v>MIE2024140817132No Aplica</v>
      </c>
    </row>
    <row r="3012" spans="1:14" x14ac:dyDescent="0.3">
      <c r="A3012" s="43" t="s">
        <v>468</v>
      </c>
      <c r="B3012" s="3">
        <v>45922</v>
      </c>
      <c r="C3012" s="3">
        <v>45922</v>
      </c>
      <c r="D3012" s="43" t="s">
        <v>3586</v>
      </c>
      <c r="E3012" s="43" t="s">
        <v>676</v>
      </c>
      <c r="F3012" s="43" t="s">
        <v>677</v>
      </c>
      <c r="G3012">
        <v>60</v>
      </c>
      <c r="H3012">
        <v>60</v>
      </c>
      <c r="I3012" s="43" t="s">
        <v>1250</v>
      </c>
      <c r="J3012" s="43" t="s">
        <v>1051</v>
      </c>
      <c r="K3012" s="43" t="s">
        <v>177</v>
      </c>
      <c r="L3012" s="43" t="str">
        <f>IF(AND(Home!$A$1&gt;=Leave[[#This Row],[Start Time]],Home!$A$1&lt;=Leave[[#This Row],[End Time]]),"Aplica","No Aplica")</f>
        <v>Aplica</v>
      </c>
      <c r="M3012" s="43">
        <f>IF(AND(Home!$A$1&gt;=Leave[[#This Row],[Start Time]],Home!$A$1&lt;=Leave[[#This Row],[End Time]]),Home!$A$1,"No Aplica")</f>
        <v>45922</v>
      </c>
      <c r="N3012" s="43" t="str">
        <f>Leave[[#This Row],[User Code (Owning User) (Usuario)]]&amp;Leave[[#This Row],[fecha activa]]</f>
        <v>MIE202414081713245922</v>
      </c>
    </row>
    <row r="3013" spans="1:14" x14ac:dyDescent="0.3">
      <c r="A3013" s="43" t="s">
        <v>468</v>
      </c>
      <c r="B3013" s="3">
        <v>45924</v>
      </c>
      <c r="C3013" s="3">
        <v>45924</v>
      </c>
      <c r="D3013" s="43" t="s">
        <v>1653</v>
      </c>
      <c r="E3013" s="43" t="s">
        <v>676</v>
      </c>
      <c r="F3013" s="43" t="s">
        <v>677</v>
      </c>
      <c r="G3013">
        <v>480</v>
      </c>
      <c r="H3013">
        <v>480</v>
      </c>
      <c r="I3013" s="43" t="s">
        <v>1250</v>
      </c>
      <c r="J3013" s="43" t="s">
        <v>1051</v>
      </c>
      <c r="K3013" s="43" t="s">
        <v>177</v>
      </c>
      <c r="L3013" s="43" t="str">
        <f>IF(AND(Home!$A$1&gt;=Leave[[#This Row],[Start Time]],Home!$A$1&lt;=Leave[[#This Row],[End Time]]),"Aplica","No Aplica")</f>
        <v>No Aplica</v>
      </c>
      <c r="M3013" s="43" t="str">
        <f>IF(AND(Home!$A$1&gt;=Leave[[#This Row],[Start Time]],Home!$A$1&lt;=Leave[[#This Row],[End Time]]),Home!$A$1,"No Aplica")</f>
        <v>No Aplica</v>
      </c>
      <c r="N3013" s="43" t="str">
        <f>Leave[[#This Row],[User Code (Owning User) (Usuario)]]&amp;Leave[[#This Row],[fecha activa]]</f>
        <v>MIE2024140817132No Aplica</v>
      </c>
    </row>
    <row r="3014" spans="1:14" x14ac:dyDescent="0.3">
      <c r="A3014" s="43" t="s">
        <v>468</v>
      </c>
      <c r="B3014" s="3">
        <v>45919</v>
      </c>
      <c r="C3014" s="3">
        <v>45919</v>
      </c>
      <c r="D3014" s="43" t="s">
        <v>2058</v>
      </c>
      <c r="E3014" s="43" t="s">
        <v>676</v>
      </c>
      <c r="F3014" s="43" t="s">
        <v>677</v>
      </c>
      <c r="G3014">
        <v>60</v>
      </c>
      <c r="H3014">
        <v>60</v>
      </c>
      <c r="I3014" s="43" t="s">
        <v>1250</v>
      </c>
      <c r="J3014" s="43" t="s">
        <v>1051</v>
      </c>
      <c r="K3014" s="43" t="s">
        <v>177</v>
      </c>
      <c r="L3014" s="43" t="str">
        <f>IF(AND(Home!$A$1&gt;=Leave[[#This Row],[Start Time]],Home!$A$1&lt;=Leave[[#This Row],[End Time]]),"Aplica","No Aplica")</f>
        <v>No Aplica</v>
      </c>
      <c r="M3014" s="43" t="str">
        <f>IF(AND(Home!$A$1&gt;=Leave[[#This Row],[Start Time]],Home!$A$1&lt;=Leave[[#This Row],[End Time]]),Home!$A$1,"No Aplica")</f>
        <v>No Aplica</v>
      </c>
      <c r="N3014" s="43" t="str">
        <f>Leave[[#This Row],[User Code (Owning User) (Usuario)]]&amp;Leave[[#This Row],[fecha activa]]</f>
        <v>MIE2024140817132No Aplica</v>
      </c>
    </row>
    <row r="3015" spans="1:14" x14ac:dyDescent="0.3">
      <c r="A3015" s="43" t="s">
        <v>468</v>
      </c>
      <c r="B3015" s="3">
        <v>45918</v>
      </c>
      <c r="C3015" s="3">
        <v>45918</v>
      </c>
      <c r="D3015" s="43" t="s">
        <v>2058</v>
      </c>
      <c r="E3015" s="43" t="s">
        <v>676</v>
      </c>
      <c r="F3015" s="43" t="s">
        <v>677</v>
      </c>
      <c r="G3015">
        <v>60</v>
      </c>
      <c r="H3015">
        <v>60</v>
      </c>
      <c r="I3015" s="43" t="s">
        <v>1250</v>
      </c>
      <c r="J3015" s="43" t="s">
        <v>1051</v>
      </c>
      <c r="K3015" s="43" t="s">
        <v>177</v>
      </c>
      <c r="L3015" s="43" t="str">
        <f>IF(AND(Home!$A$1&gt;=Leave[[#This Row],[Start Time]],Home!$A$1&lt;=Leave[[#This Row],[End Time]]),"Aplica","No Aplica")</f>
        <v>No Aplica</v>
      </c>
      <c r="M3015" s="43" t="str">
        <f>IF(AND(Home!$A$1&gt;=Leave[[#This Row],[Start Time]],Home!$A$1&lt;=Leave[[#This Row],[End Time]]),Home!$A$1,"No Aplica")</f>
        <v>No Aplica</v>
      </c>
      <c r="N3015" s="43" t="str">
        <f>Leave[[#This Row],[User Code (Owning User) (Usuario)]]&amp;Leave[[#This Row],[fecha activa]]</f>
        <v>MIE2024140817132No Aplica</v>
      </c>
    </row>
    <row r="3016" spans="1:14" x14ac:dyDescent="0.3">
      <c r="A3016" s="43" t="s">
        <v>468</v>
      </c>
      <c r="B3016" s="3">
        <v>45916</v>
      </c>
      <c r="C3016" s="3">
        <v>45916</v>
      </c>
      <c r="D3016" s="43" t="s">
        <v>2058</v>
      </c>
      <c r="E3016" s="43" t="s">
        <v>676</v>
      </c>
      <c r="F3016" s="43" t="s">
        <v>677</v>
      </c>
      <c r="G3016">
        <v>60</v>
      </c>
      <c r="H3016">
        <v>60</v>
      </c>
      <c r="I3016" s="43" t="s">
        <v>1250</v>
      </c>
      <c r="J3016" s="43" t="s">
        <v>1051</v>
      </c>
      <c r="K3016" s="43" t="s">
        <v>177</v>
      </c>
      <c r="L3016" s="43" t="str">
        <f>IF(AND(Home!$A$1&gt;=Leave[[#This Row],[Start Time]],Home!$A$1&lt;=Leave[[#This Row],[End Time]]),"Aplica","No Aplica")</f>
        <v>No Aplica</v>
      </c>
      <c r="M3016" s="43" t="str">
        <f>IF(AND(Home!$A$1&gt;=Leave[[#This Row],[Start Time]],Home!$A$1&lt;=Leave[[#This Row],[End Time]]),Home!$A$1,"No Aplica")</f>
        <v>No Aplica</v>
      </c>
      <c r="N3016" s="43" t="str">
        <f>Leave[[#This Row],[User Code (Owning User) (Usuario)]]&amp;Leave[[#This Row],[fecha activa]]</f>
        <v>MIE2024140817132No Aplica</v>
      </c>
    </row>
    <row r="3017" spans="1:14" x14ac:dyDescent="0.3">
      <c r="A3017" s="43" t="s">
        <v>468</v>
      </c>
      <c r="B3017" s="3">
        <v>45915</v>
      </c>
      <c r="C3017" s="3">
        <v>45915</v>
      </c>
      <c r="D3017" s="43" t="s">
        <v>2058</v>
      </c>
      <c r="E3017" s="43" t="s">
        <v>676</v>
      </c>
      <c r="F3017" s="43" t="s">
        <v>677</v>
      </c>
      <c r="G3017">
        <v>60</v>
      </c>
      <c r="H3017">
        <v>60</v>
      </c>
      <c r="I3017" s="43" t="s">
        <v>1250</v>
      </c>
      <c r="J3017" s="43" t="s">
        <v>1051</v>
      </c>
      <c r="K3017" s="43" t="s">
        <v>177</v>
      </c>
      <c r="L3017" s="43" t="str">
        <f>IF(AND(Home!$A$1&gt;=Leave[[#This Row],[Start Time]],Home!$A$1&lt;=Leave[[#This Row],[End Time]]),"Aplica","No Aplica")</f>
        <v>No Aplica</v>
      </c>
      <c r="M3017" s="43" t="str">
        <f>IF(AND(Home!$A$1&gt;=Leave[[#This Row],[Start Time]],Home!$A$1&lt;=Leave[[#This Row],[End Time]]),Home!$A$1,"No Aplica")</f>
        <v>No Aplica</v>
      </c>
      <c r="N3017" s="43" t="str">
        <f>Leave[[#This Row],[User Code (Owning User) (Usuario)]]&amp;Leave[[#This Row],[fecha activa]]</f>
        <v>MIE2024140817132No Aplica</v>
      </c>
    </row>
    <row r="3018" spans="1:14" x14ac:dyDescent="0.3">
      <c r="A3018" s="43" t="s">
        <v>468</v>
      </c>
      <c r="B3018" s="3">
        <v>45917</v>
      </c>
      <c r="C3018" s="3">
        <v>45917</v>
      </c>
      <c r="D3018" s="43" t="s">
        <v>1653</v>
      </c>
      <c r="E3018" s="43" t="s">
        <v>676</v>
      </c>
      <c r="F3018" s="43" t="s">
        <v>677</v>
      </c>
      <c r="G3018">
        <v>420</v>
      </c>
      <c r="H3018">
        <v>420</v>
      </c>
      <c r="I3018" s="43" t="s">
        <v>1250</v>
      </c>
      <c r="J3018" s="43" t="s">
        <v>1051</v>
      </c>
      <c r="K3018" s="43" t="s">
        <v>177</v>
      </c>
      <c r="L3018" s="43" t="str">
        <f>IF(AND(Home!$A$1&gt;=Leave[[#This Row],[Start Time]],Home!$A$1&lt;=Leave[[#This Row],[End Time]]),"Aplica","No Aplica")</f>
        <v>No Aplica</v>
      </c>
      <c r="M3018" s="43" t="str">
        <f>IF(AND(Home!$A$1&gt;=Leave[[#This Row],[Start Time]],Home!$A$1&lt;=Leave[[#This Row],[End Time]]),Home!$A$1,"No Aplica")</f>
        <v>No Aplica</v>
      </c>
      <c r="N3018" s="43" t="str">
        <f>Leave[[#This Row],[User Code (Owning User) (Usuario)]]&amp;Leave[[#This Row],[fecha activa]]</f>
        <v>MIE2024140817132No Aplica</v>
      </c>
    </row>
    <row r="3019" spans="1:14" x14ac:dyDescent="0.3">
      <c r="A3019" s="43" t="s">
        <v>468</v>
      </c>
      <c r="B3019" s="3">
        <v>45911</v>
      </c>
      <c r="C3019" s="3">
        <v>45911</v>
      </c>
      <c r="D3019" s="43" t="s">
        <v>1653</v>
      </c>
      <c r="E3019" s="43" t="s">
        <v>676</v>
      </c>
      <c r="F3019" s="43" t="s">
        <v>677</v>
      </c>
      <c r="G3019">
        <v>420</v>
      </c>
      <c r="H3019">
        <v>420</v>
      </c>
      <c r="I3019" s="43" t="s">
        <v>1250</v>
      </c>
      <c r="J3019" s="43" t="s">
        <v>1051</v>
      </c>
      <c r="K3019" s="43" t="s">
        <v>177</v>
      </c>
      <c r="L3019" s="43" t="str">
        <f>IF(AND(Home!$A$1&gt;=Leave[[#This Row],[Start Time]],Home!$A$1&lt;=Leave[[#This Row],[End Time]]),"Aplica","No Aplica")</f>
        <v>No Aplica</v>
      </c>
      <c r="M3019" s="43" t="str">
        <f>IF(AND(Home!$A$1&gt;=Leave[[#This Row],[Start Time]],Home!$A$1&lt;=Leave[[#This Row],[End Time]]),Home!$A$1,"No Aplica")</f>
        <v>No Aplica</v>
      </c>
      <c r="N3019" s="43" t="str">
        <f>Leave[[#This Row],[User Code (Owning User) (Usuario)]]&amp;Leave[[#This Row],[fecha activa]]</f>
        <v>MIE2024140817132No Aplica</v>
      </c>
    </row>
    <row r="3020" spans="1:14" x14ac:dyDescent="0.3">
      <c r="A3020" s="43" t="s">
        <v>468</v>
      </c>
      <c r="B3020" s="3">
        <v>45912</v>
      </c>
      <c r="C3020" s="3">
        <v>45912</v>
      </c>
      <c r="D3020" s="43" t="s">
        <v>2058</v>
      </c>
      <c r="E3020" s="43" t="s">
        <v>676</v>
      </c>
      <c r="F3020" s="43" t="s">
        <v>677</v>
      </c>
      <c r="G3020">
        <v>60</v>
      </c>
      <c r="H3020">
        <v>60</v>
      </c>
      <c r="I3020" s="43" t="s">
        <v>1250</v>
      </c>
      <c r="J3020" s="43" t="s">
        <v>1051</v>
      </c>
      <c r="K3020" s="43" t="s">
        <v>177</v>
      </c>
      <c r="L3020" s="43" t="str">
        <f>IF(AND(Home!$A$1&gt;=Leave[[#This Row],[Start Time]],Home!$A$1&lt;=Leave[[#This Row],[End Time]]),"Aplica","No Aplica")</f>
        <v>No Aplica</v>
      </c>
      <c r="M3020" s="43" t="str">
        <f>IF(AND(Home!$A$1&gt;=Leave[[#This Row],[Start Time]],Home!$A$1&lt;=Leave[[#This Row],[End Time]]),Home!$A$1,"No Aplica")</f>
        <v>No Aplica</v>
      </c>
      <c r="N3020" s="43" t="str">
        <f>Leave[[#This Row],[User Code (Owning User) (Usuario)]]&amp;Leave[[#This Row],[fecha activa]]</f>
        <v>MIE2024140817132No Aplica</v>
      </c>
    </row>
    <row r="3021" spans="1:14" x14ac:dyDescent="0.3">
      <c r="A3021" s="43" t="s">
        <v>468</v>
      </c>
      <c r="B3021" s="3">
        <v>45910</v>
      </c>
      <c r="C3021" s="3">
        <v>45910</v>
      </c>
      <c r="D3021" s="43" t="s">
        <v>2262</v>
      </c>
      <c r="E3021" s="43" t="s">
        <v>676</v>
      </c>
      <c r="F3021" s="43" t="s">
        <v>677</v>
      </c>
      <c r="G3021">
        <v>60</v>
      </c>
      <c r="H3021">
        <v>60</v>
      </c>
      <c r="I3021" s="43" t="s">
        <v>1250</v>
      </c>
      <c r="J3021" s="43" t="s">
        <v>1051</v>
      </c>
      <c r="K3021" s="43" t="s">
        <v>177</v>
      </c>
      <c r="L3021" s="43" t="str">
        <f>IF(AND(Home!$A$1&gt;=Leave[[#This Row],[Start Time]],Home!$A$1&lt;=Leave[[#This Row],[End Time]]),"Aplica","No Aplica")</f>
        <v>No Aplica</v>
      </c>
      <c r="M3021" s="43" t="str">
        <f>IF(AND(Home!$A$1&gt;=Leave[[#This Row],[Start Time]],Home!$A$1&lt;=Leave[[#This Row],[End Time]]),Home!$A$1,"No Aplica")</f>
        <v>No Aplica</v>
      </c>
      <c r="N3021" s="43" t="str">
        <f>Leave[[#This Row],[User Code (Owning User) (Usuario)]]&amp;Leave[[#This Row],[fecha activa]]</f>
        <v>MIE2024140817132No Aplica</v>
      </c>
    </row>
    <row r="3022" spans="1:14" x14ac:dyDescent="0.3">
      <c r="A3022" s="43" t="s">
        <v>468</v>
      </c>
      <c r="B3022" s="3">
        <v>45909</v>
      </c>
      <c r="C3022" s="3">
        <v>45909</v>
      </c>
      <c r="D3022" s="43" t="s">
        <v>2058</v>
      </c>
      <c r="E3022" s="43" t="s">
        <v>676</v>
      </c>
      <c r="F3022" s="43" t="s">
        <v>677</v>
      </c>
      <c r="G3022">
        <v>60</v>
      </c>
      <c r="H3022">
        <v>60</v>
      </c>
      <c r="I3022" s="43" t="s">
        <v>1250</v>
      </c>
      <c r="J3022" s="43" t="s">
        <v>1051</v>
      </c>
      <c r="K3022" s="43" t="s">
        <v>177</v>
      </c>
      <c r="L3022" s="43" t="str">
        <f>IF(AND(Home!$A$1&gt;=Leave[[#This Row],[Start Time]],Home!$A$1&lt;=Leave[[#This Row],[End Time]]),"Aplica","No Aplica")</f>
        <v>No Aplica</v>
      </c>
      <c r="M3022" s="43" t="str">
        <f>IF(AND(Home!$A$1&gt;=Leave[[#This Row],[Start Time]],Home!$A$1&lt;=Leave[[#This Row],[End Time]]),Home!$A$1,"No Aplica")</f>
        <v>No Aplica</v>
      </c>
      <c r="N3022" s="43" t="str">
        <f>Leave[[#This Row],[User Code (Owning User) (Usuario)]]&amp;Leave[[#This Row],[fecha activa]]</f>
        <v>MIE2024140817132No Aplica</v>
      </c>
    </row>
    <row r="3023" spans="1:14" x14ac:dyDescent="0.3">
      <c r="A3023" s="43" t="s">
        <v>468</v>
      </c>
      <c r="B3023" s="3">
        <v>45908</v>
      </c>
      <c r="C3023" s="3">
        <v>45908</v>
      </c>
      <c r="D3023" s="43" t="s">
        <v>2058</v>
      </c>
      <c r="E3023" s="43" t="s">
        <v>676</v>
      </c>
      <c r="F3023" s="43" t="s">
        <v>677</v>
      </c>
      <c r="G3023">
        <v>60</v>
      </c>
      <c r="H3023">
        <v>60</v>
      </c>
      <c r="I3023" s="43" t="s">
        <v>1250</v>
      </c>
      <c r="J3023" s="43" t="s">
        <v>1051</v>
      </c>
      <c r="K3023" s="43" t="s">
        <v>177</v>
      </c>
      <c r="L3023" s="43" t="str">
        <f>IF(AND(Home!$A$1&gt;=Leave[[#This Row],[Start Time]],Home!$A$1&lt;=Leave[[#This Row],[End Time]]),"Aplica","No Aplica")</f>
        <v>No Aplica</v>
      </c>
      <c r="M3023" s="43" t="str">
        <f>IF(AND(Home!$A$1&gt;=Leave[[#This Row],[Start Time]],Home!$A$1&lt;=Leave[[#This Row],[End Time]]),Home!$A$1,"No Aplica")</f>
        <v>No Aplica</v>
      </c>
      <c r="N3023" s="43" t="str">
        <f>Leave[[#This Row],[User Code (Owning User) (Usuario)]]&amp;Leave[[#This Row],[fecha activa]]</f>
        <v>MIE2024140817132No Aplica</v>
      </c>
    </row>
    <row r="3024" spans="1:14" x14ac:dyDescent="0.3">
      <c r="A3024" s="43" t="s">
        <v>468</v>
      </c>
      <c r="B3024" s="3">
        <v>45905</v>
      </c>
      <c r="C3024" s="3">
        <v>45905</v>
      </c>
      <c r="D3024" s="43" t="s">
        <v>2686</v>
      </c>
      <c r="E3024" s="43" t="s">
        <v>676</v>
      </c>
      <c r="F3024" s="43" t="s">
        <v>677</v>
      </c>
      <c r="G3024">
        <v>60</v>
      </c>
      <c r="H3024">
        <v>60</v>
      </c>
      <c r="I3024" s="43" t="s">
        <v>1250</v>
      </c>
      <c r="J3024" s="43" t="s">
        <v>1051</v>
      </c>
      <c r="K3024" s="43" t="s">
        <v>177</v>
      </c>
      <c r="L3024" s="43" t="str">
        <f>IF(AND(Home!$A$1&gt;=Leave[[#This Row],[Start Time]],Home!$A$1&lt;=Leave[[#This Row],[End Time]]),"Aplica","No Aplica")</f>
        <v>No Aplica</v>
      </c>
      <c r="M3024" s="43" t="str">
        <f>IF(AND(Home!$A$1&gt;=Leave[[#This Row],[Start Time]],Home!$A$1&lt;=Leave[[#This Row],[End Time]]),Home!$A$1,"No Aplica")</f>
        <v>No Aplica</v>
      </c>
      <c r="N3024" s="43" t="str">
        <f>Leave[[#This Row],[User Code (Owning User) (Usuario)]]&amp;Leave[[#This Row],[fecha activa]]</f>
        <v>MIE2024140817132No Aplica</v>
      </c>
    </row>
    <row r="3025" spans="1:14" x14ac:dyDescent="0.3">
      <c r="A3025" s="43" t="s">
        <v>468</v>
      </c>
      <c r="B3025" s="3">
        <v>45904</v>
      </c>
      <c r="C3025" s="3">
        <v>45904</v>
      </c>
      <c r="D3025" s="43" t="s">
        <v>2687</v>
      </c>
      <c r="E3025" s="43" t="s">
        <v>676</v>
      </c>
      <c r="F3025" s="43" t="s">
        <v>677</v>
      </c>
      <c r="G3025">
        <v>60</v>
      </c>
      <c r="H3025">
        <v>60</v>
      </c>
      <c r="I3025" s="43" t="s">
        <v>1250</v>
      </c>
      <c r="J3025" s="43" t="s">
        <v>1051</v>
      </c>
      <c r="K3025" s="43" t="s">
        <v>177</v>
      </c>
      <c r="L3025" s="43" t="str">
        <f>IF(AND(Home!$A$1&gt;=Leave[[#This Row],[Start Time]],Home!$A$1&lt;=Leave[[#This Row],[End Time]]),"Aplica","No Aplica")</f>
        <v>No Aplica</v>
      </c>
      <c r="M3025" s="43" t="str">
        <f>IF(AND(Home!$A$1&gt;=Leave[[#This Row],[Start Time]],Home!$A$1&lt;=Leave[[#This Row],[End Time]]),Home!$A$1,"No Aplica")</f>
        <v>No Aplica</v>
      </c>
      <c r="N3025" s="43" t="str">
        <f>Leave[[#This Row],[User Code (Owning User) (Usuario)]]&amp;Leave[[#This Row],[fecha activa]]</f>
        <v>MIE2024140817132No Aplica</v>
      </c>
    </row>
    <row r="3026" spans="1:14" x14ac:dyDescent="0.3">
      <c r="A3026" s="43" t="s">
        <v>468</v>
      </c>
      <c r="B3026" s="3">
        <v>45903</v>
      </c>
      <c r="C3026" s="3">
        <v>45903</v>
      </c>
      <c r="D3026" s="43" t="s">
        <v>2058</v>
      </c>
      <c r="E3026" s="43" t="s">
        <v>676</v>
      </c>
      <c r="F3026" s="43" t="s">
        <v>677</v>
      </c>
      <c r="G3026">
        <v>60</v>
      </c>
      <c r="H3026">
        <v>60</v>
      </c>
      <c r="I3026" s="43" t="s">
        <v>1250</v>
      </c>
      <c r="J3026" s="43" t="s">
        <v>1051</v>
      </c>
      <c r="K3026" s="43" t="s">
        <v>177</v>
      </c>
      <c r="L3026" s="43" t="str">
        <f>IF(AND(Home!$A$1&gt;=Leave[[#This Row],[Start Time]],Home!$A$1&lt;=Leave[[#This Row],[End Time]]),"Aplica","No Aplica")</f>
        <v>No Aplica</v>
      </c>
      <c r="M3026" s="43" t="str">
        <f>IF(AND(Home!$A$1&gt;=Leave[[#This Row],[Start Time]],Home!$A$1&lt;=Leave[[#This Row],[End Time]]),Home!$A$1,"No Aplica")</f>
        <v>No Aplica</v>
      </c>
      <c r="N3026" s="43" t="str">
        <f>Leave[[#This Row],[User Code (Owning User) (Usuario)]]&amp;Leave[[#This Row],[fecha activa]]</f>
        <v>MIE2024140817132No Aplica</v>
      </c>
    </row>
    <row r="3027" spans="1:14" x14ac:dyDescent="0.3">
      <c r="A3027" s="43" t="s">
        <v>468</v>
      </c>
      <c r="B3027" s="3">
        <v>45901</v>
      </c>
      <c r="C3027" s="3">
        <v>45901</v>
      </c>
      <c r="D3027" s="43" t="s">
        <v>2687</v>
      </c>
      <c r="E3027" s="43" t="s">
        <v>676</v>
      </c>
      <c r="F3027" s="43" t="s">
        <v>677</v>
      </c>
      <c r="G3027">
        <v>60</v>
      </c>
      <c r="H3027">
        <v>60</v>
      </c>
      <c r="I3027" s="43" t="s">
        <v>1250</v>
      </c>
      <c r="J3027" s="43" t="s">
        <v>1051</v>
      </c>
      <c r="K3027" s="43" t="s">
        <v>177</v>
      </c>
      <c r="L3027" s="43" t="str">
        <f>IF(AND(Home!$A$1&gt;=Leave[[#This Row],[Start Time]],Home!$A$1&lt;=Leave[[#This Row],[End Time]]),"Aplica","No Aplica")</f>
        <v>No Aplica</v>
      </c>
      <c r="M3027" s="43" t="str">
        <f>IF(AND(Home!$A$1&gt;=Leave[[#This Row],[Start Time]],Home!$A$1&lt;=Leave[[#This Row],[End Time]]),Home!$A$1,"No Aplica")</f>
        <v>No Aplica</v>
      </c>
      <c r="N3027" s="43" t="str">
        <f>Leave[[#This Row],[User Code (Owning User) (Usuario)]]&amp;Leave[[#This Row],[fecha activa]]</f>
        <v>MIE2024140817132No Aplica</v>
      </c>
    </row>
    <row r="3028" spans="1:14" x14ac:dyDescent="0.3">
      <c r="A3028" s="43" t="s">
        <v>468</v>
      </c>
      <c r="B3028" s="3">
        <v>45902</v>
      </c>
      <c r="C3028" s="3">
        <v>45902</v>
      </c>
      <c r="D3028" s="43" t="s">
        <v>1653</v>
      </c>
      <c r="E3028" s="43" t="s">
        <v>676</v>
      </c>
      <c r="F3028" s="43" t="s">
        <v>677</v>
      </c>
      <c r="G3028">
        <v>540</v>
      </c>
      <c r="H3028">
        <v>540</v>
      </c>
      <c r="I3028" s="43" t="s">
        <v>1250</v>
      </c>
      <c r="J3028" s="43" t="s">
        <v>1051</v>
      </c>
      <c r="K3028" s="43" t="s">
        <v>177</v>
      </c>
      <c r="L3028" s="43" t="str">
        <f>IF(AND(Home!$A$1&gt;=Leave[[#This Row],[Start Time]],Home!$A$1&lt;=Leave[[#This Row],[End Time]]),"Aplica","No Aplica")</f>
        <v>No Aplica</v>
      </c>
      <c r="M3028" s="43" t="str">
        <f>IF(AND(Home!$A$1&gt;=Leave[[#This Row],[Start Time]],Home!$A$1&lt;=Leave[[#This Row],[End Time]]),Home!$A$1,"No Aplica")</f>
        <v>No Aplica</v>
      </c>
      <c r="N3028" s="43" t="str">
        <f>Leave[[#This Row],[User Code (Owning User) (Usuario)]]&amp;Leave[[#This Row],[fecha activa]]</f>
        <v>MIE2024140817132No Aplica</v>
      </c>
    </row>
    <row r="3029" spans="1:14" x14ac:dyDescent="0.3">
      <c r="A3029" s="43" t="s">
        <v>468</v>
      </c>
      <c r="B3029" s="3">
        <v>45923</v>
      </c>
      <c r="C3029" s="3">
        <v>45923</v>
      </c>
      <c r="D3029" s="43" t="s">
        <v>469</v>
      </c>
      <c r="E3029" s="43" t="s">
        <v>2036</v>
      </c>
      <c r="F3029" s="43" t="s">
        <v>2038</v>
      </c>
      <c r="G3029">
        <v>540</v>
      </c>
      <c r="H3029">
        <v>540</v>
      </c>
      <c r="I3029" s="43" t="s">
        <v>2037</v>
      </c>
      <c r="J3029" s="43" t="s">
        <v>972</v>
      </c>
      <c r="K3029" s="43" t="s">
        <v>178</v>
      </c>
      <c r="L3029" s="43" t="str">
        <f>IF(AND(Home!$A$1&gt;=Leave[[#This Row],[Start Time]],Home!$A$1&lt;=Leave[[#This Row],[End Time]]),"Aplica","No Aplica")</f>
        <v>No Aplica</v>
      </c>
      <c r="M3029" s="43" t="str">
        <f>IF(AND(Home!$A$1&gt;=Leave[[#This Row],[Start Time]],Home!$A$1&lt;=Leave[[#This Row],[End Time]]),Home!$A$1,"No Aplica")</f>
        <v>No Aplica</v>
      </c>
      <c r="N3029" s="43" t="str">
        <f>Leave[[#This Row],[User Code (Owning User) (Usuario)]]&amp;Leave[[#This Row],[fecha activa]]</f>
        <v>MIE2025080723620No Aplica</v>
      </c>
    </row>
    <row r="3030" spans="1:14" x14ac:dyDescent="0.3">
      <c r="A3030" s="43" t="s">
        <v>471</v>
      </c>
      <c r="B3030" s="3">
        <v>45922</v>
      </c>
      <c r="C3030" s="3">
        <v>45922</v>
      </c>
      <c r="D3030" s="43" t="s">
        <v>621</v>
      </c>
      <c r="E3030" s="43" t="s">
        <v>2036</v>
      </c>
      <c r="F3030" s="43" t="s">
        <v>2038</v>
      </c>
      <c r="G3030">
        <v>180</v>
      </c>
      <c r="H3030">
        <v>180</v>
      </c>
      <c r="I3030" s="43" t="s">
        <v>2037</v>
      </c>
      <c r="J3030" s="43" t="s">
        <v>972</v>
      </c>
      <c r="K3030" s="43" t="s">
        <v>178</v>
      </c>
      <c r="L3030" s="43" t="str">
        <f>IF(AND(Home!$A$1&gt;=Leave[[#This Row],[Start Time]],Home!$A$1&lt;=Leave[[#This Row],[End Time]]),"Aplica","No Aplica")</f>
        <v>Aplica</v>
      </c>
      <c r="M3030" s="43">
        <f>IF(AND(Home!$A$1&gt;=Leave[[#This Row],[Start Time]],Home!$A$1&lt;=Leave[[#This Row],[End Time]]),Home!$A$1,"No Aplica")</f>
        <v>45922</v>
      </c>
      <c r="N3030" s="43" t="str">
        <f>Leave[[#This Row],[User Code (Owning User) (Usuario)]]&amp;Leave[[#This Row],[fecha activa]]</f>
        <v>MIE202508072362045922</v>
      </c>
    </row>
    <row r="3031" spans="1:14" x14ac:dyDescent="0.3">
      <c r="A3031" s="43" t="s">
        <v>471</v>
      </c>
      <c r="B3031" s="3">
        <v>45919</v>
      </c>
      <c r="C3031" s="3">
        <v>45919</v>
      </c>
      <c r="D3031" s="43" t="s">
        <v>621</v>
      </c>
      <c r="E3031" s="43" t="s">
        <v>2036</v>
      </c>
      <c r="F3031" s="43" t="s">
        <v>2038</v>
      </c>
      <c r="G3031">
        <v>120</v>
      </c>
      <c r="H3031">
        <v>120</v>
      </c>
      <c r="I3031" s="43" t="s">
        <v>2037</v>
      </c>
      <c r="J3031" s="43" t="s">
        <v>972</v>
      </c>
      <c r="K3031" s="43" t="s">
        <v>178</v>
      </c>
      <c r="L3031" s="43" t="str">
        <f>IF(AND(Home!$A$1&gt;=Leave[[#This Row],[Start Time]],Home!$A$1&lt;=Leave[[#This Row],[End Time]]),"Aplica","No Aplica")</f>
        <v>No Aplica</v>
      </c>
      <c r="M3031" s="43" t="str">
        <f>IF(AND(Home!$A$1&gt;=Leave[[#This Row],[Start Time]],Home!$A$1&lt;=Leave[[#This Row],[End Time]]),Home!$A$1,"No Aplica")</f>
        <v>No Aplica</v>
      </c>
      <c r="N3031" s="43" t="str">
        <f>Leave[[#This Row],[User Code (Owning User) (Usuario)]]&amp;Leave[[#This Row],[fecha activa]]</f>
        <v>MIE2025080723620No Aplica</v>
      </c>
    </row>
    <row r="3032" spans="1:14" x14ac:dyDescent="0.3">
      <c r="A3032" s="43" t="s">
        <v>471</v>
      </c>
      <c r="B3032" s="3">
        <v>45918</v>
      </c>
      <c r="C3032" s="3">
        <v>45918</v>
      </c>
      <c r="D3032" s="43" t="s">
        <v>621</v>
      </c>
      <c r="E3032" s="43" t="s">
        <v>2036</v>
      </c>
      <c r="F3032" s="43" t="s">
        <v>2038</v>
      </c>
      <c r="G3032">
        <v>60</v>
      </c>
      <c r="H3032">
        <v>60</v>
      </c>
      <c r="I3032" s="43" t="s">
        <v>2037</v>
      </c>
      <c r="J3032" s="43" t="s">
        <v>972</v>
      </c>
      <c r="K3032" s="43" t="s">
        <v>178</v>
      </c>
      <c r="L3032" s="43" t="str">
        <f>IF(AND(Home!$A$1&gt;=Leave[[#This Row],[Start Time]],Home!$A$1&lt;=Leave[[#This Row],[End Time]]),"Aplica","No Aplica")</f>
        <v>No Aplica</v>
      </c>
      <c r="M3032" s="43" t="str">
        <f>IF(AND(Home!$A$1&gt;=Leave[[#This Row],[Start Time]],Home!$A$1&lt;=Leave[[#This Row],[End Time]]),Home!$A$1,"No Aplica")</f>
        <v>No Aplica</v>
      </c>
      <c r="N3032" s="43" t="str">
        <f>Leave[[#This Row],[User Code (Owning User) (Usuario)]]&amp;Leave[[#This Row],[fecha activa]]</f>
        <v>MIE2025080723620No Aplica</v>
      </c>
    </row>
    <row r="3033" spans="1:14" x14ac:dyDescent="0.3">
      <c r="A3033" s="43" t="s">
        <v>468</v>
      </c>
      <c r="B3033" s="3">
        <v>45917</v>
      </c>
      <c r="C3033" s="3">
        <v>45917</v>
      </c>
      <c r="D3033" s="43" t="s">
        <v>469</v>
      </c>
      <c r="E3033" s="43" t="s">
        <v>2036</v>
      </c>
      <c r="F3033" s="43" t="s">
        <v>2038</v>
      </c>
      <c r="G3033">
        <v>540</v>
      </c>
      <c r="H3033">
        <v>540</v>
      </c>
      <c r="I3033" s="43" t="s">
        <v>2037</v>
      </c>
      <c r="J3033" s="43" t="s">
        <v>972</v>
      </c>
      <c r="K3033" s="43" t="s">
        <v>178</v>
      </c>
      <c r="L3033" s="43" t="str">
        <f>IF(AND(Home!$A$1&gt;=Leave[[#This Row],[Start Time]],Home!$A$1&lt;=Leave[[#This Row],[End Time]]),"Aplica","No Aplica")</f>
        <v>No Aplica</v>
      </c>
      <c r="M3033" s="43" t="str">
        <f>IF(AND(Home!$A$1&gt;=Leave[[#This Row],[Start Time]],Home!$A$1&lt;=Leave[[#This Row],[End Time]]),Home!$A$1,"No Aplica")</f>
        <v>No Aplica</v>
      </c>
      <c r="N3033" s="43" t="str">
        <f>Leave[[#This Row],[User Code (Owning User) (Usuario)]]&amp;Leave[[#This Row],[fecha activa]]</f>
        <v>MIE2025080723620No Aplica</v>
      </c>
    </row>
    <row r="3034" spans="1:14" x14ac:dyDescent="0.3">
      <c r="A3034" s="43" t="s">
        <v>471</v>
      </c>
      <c r="B3034" s="3">
        <v>45915</v>
      </c>
      <c r="C3034" s="3">
        <v>45915</v>
      </c>
      <c r="D3034" s="43" t="s">
        <v>621</v>
      </c>
      <c r="E3034" s="43" t="s">
        <v>2036</v>
      </c>
      <c r="F3034" s="43" t="s">
        <v>2038</v>
      </c>
      <c r="G3034">
        <v>60</v>
      </c>
      <c r="H3034">
        <v>60</v>
      </c>
      <c r="I3034" s="43" t="s">
        <v>2037</v>
      </c>
      <c r="J3034" s="43" t="s">
        <v>972</v>
      </c>
      <c r="K3034" s="43" t="s">
        <v>178</v>
      </c>
      <c r="L3034" s="43" t="str">
        <f>IF(AND(Home!$A$1&gt;=Leave[[#This Row],[Start Time]],Home!$A$1&lt;=Leave[[#This Row],[End Time]]),"Aplica","No Aplica")</f>
        <v>No Aplica</v>
      </c>
      <c r="M3034" s="43" t="str">
        <f>IF(AND(Home!$A$1&gt;=Leave[[#This Row],[Start Time]],Home!$A$1&lt;=Leave[[#This Row],[End Time]]),Home!$A$1,"No Aplica")</f>
        <v>No Aplica</v>
      </c>
      <c r="N3034" s="43" t="str">
        <f>Leave[[#This Row],[User Code (Owning User) (Usuario)]]&amp;Leave[[#This Row],[fecha activa]]</f>
        <v>MIE2025080723620No Aplica</v>
      </c>
    </row>
    <row r="3035" spans="1:14" x14ac:dyDescent="0.3">
      <c r="A3035" s="43" t="s">
        <v>471</v>
      </c>
      <c r="B3035" s="3">
        <v>45913</v>
      </c>
      <c r="C3035" s="3">
        <v>45913</v>
      </c>
      <c r="D3035" s="43" t="s">
        <v>2289</v>
      </c>
      <c r="E3035" s="43" t="s">
        <v>2036</v>
      </c>
      <c r="F3035" s="43" t="s">
        <v>2038</v>
      </c>
      <c r="G3035">
        <v>30</v>
      </c>
      <c r="H3035">
        <v>30</v>
      </c>
      <c r="I3035" s="43" t="s">
        <v>2037</v>
      </c>
      <c r="J3035" s="43" t="s">
        <v>972</v>
      </c>
      <c r="K3035" s="43" t="s">
        <v>178</v>
      </c>
      <c r="L3035" s="43" t="str">
        <f>IF(AND(Home!$A$1&gt;=Leave[[#This Row],[Start Time]],Home!$A$1&lt;=Leave[[#This Row],[End Time]]),"Aplica","No Aplica")</f>
        <v>No Aplica</v>
      </c>
      <c r="M3035" s="43" t="str">
        <f>IF(AND(Home!$A$1&gt;=Leave[[#This Row],[Start Time]],Home!$A$1&lt;=Leave[[#This Row],[End Time]]),Home!$A$1,"No Aplica")</f>
        <v>No Aplica</v>
      </c>
      <c r="N3035" s="43" t="str">
        <f>Leave[[#This Row],[User Code (Owning User) (Usuario)]]&amp;Leave[[#This Row],[fecha activa]]</f>
        <v>MIE2025080723620No Aplica</v>
      </c>
    </row>
    <row r="3036" spans="1:14" x14ac:dyDescent="0.3">
      <c r="A3036" s="43" t="s">
        <v>468</v>
      </c>
      <c r="B3036" s="3">
        <v>45911</v>
      </c>
      <c r="C3036" s="3">
        <v>45911</v>
      </c>
      <c r="D3036" s="43" t="s">
        <v>469</v>
      </c>
      <c r="E3036" s="43" t="s">
        <v>2036</v>
      </c>
      <c r="F3036" s="43" t="s">
        <v>2038</v>
      </c>
      <c r="G3036">
        <v>540</v>
      </c>
      <c r="H3036">
        <v>540</v>
      </c>
      <c r="I3036" s="43" t="s">
        <v>2037</v>
      </c>
      <c r="J3036" s="43" t="s">
        <v>972</v>
      </c>
      <c r="K3036" s="43" t="s">
        <v>178</v>
      </c>
      <c r="L3036" s="43" t="str">
        <f>IF(AND(Home!$A$1&gt;=Leave[[#This Row],[Start Time]],Home!$A$1&lt;=Leave[[#This Row],[End Time]]),"Aplica","No Aplica")</f>
        <v>No Aplica</v>
      </c>
      <c r="M3036" s="43" t="str">
        <f>IF(AND(Home!$A$1&gt;=Leave[[#This Row],[Start Time]],Home!$A$1&lt;=Leave[[#This Row],[End Time]]),Home!$A$1,"No Aplica")</f>
        <v>No Aplica</v>
      </c>
      <c r="N3036" s="43" t="str">
        <f>Leave[[#This Row],[User Code (Owning User) (Usuario)]]&amp;Leave[[#This Row],[fecha activa]]</f>
        <v>MIE2025080723620No Aplica</v>
      </c>
    </row>
    <row r="3037" spans="1:14" x14ac:dyDescent="0.3">
      <c r="A3037" s="43" t="s">
        <v>471</v>
      </c>
      <c r="B3037" s="3">
        <v>45909</v>
      </c>
      <c r="C3037" s="3">
        <v>45909</v>
      </c>
      <c r="D3037" s="43" t="s">
        <v>621</v>
      </c>
      <c r="E3037" s="43" t="s">
        <v>2036</v>
      </c>
      <c r="F3037" s="43" t="s">
        <v>2038</v>
      </c>
      <c r="G3037">
        <v>120</v>
      </c>
      <c r="H3037">
        <v>120</v>
      </c>
      <c r="I3037" s="43" t="s">
        <v>2037</v>
      </c>
      <c r="J3037" s="43" t="s">
        <v>972</v>
      </c>
      <c r="K3037" s="43" t="s">
        <v>178</v>
      </c>
      <c r="L3037" s="43" t="str">
        <f>IF(AND(Home!$A$1&gt;=Leave[[#This Row],[Start Time]],Home!$A$1&lt;=Leave[[#This Row],[End Time]]),"Aplica","No Aplica")</f>
        <v>No Aplica</v>
      </c>
      <c r="M3037" s="43" t="str">
        <f>IF(AND(Home!$A$1&gt;=Leave[[#This Row],[Start Time]],Home!$A$1&lt;=Leave[[#This Row],[End Time]]),Home!$A$1,"No Aplica")</f>
        <v>No Aplica</v>
      </c>
      <c r="N3037" s="43" t="str">
        <f>Leave[[#This Row],[User Code (Owning User) (Usuario)]]&amp;Leave[[#This Row],[fecha activa]]</f>
        <v>MIE2025080723620No Aplica</v>
      </c>
    </row>
    <row r="3038" spans="1:14" x14ac:dyDescent="0.3">
      <c r="A3038" s="43" t="s">
        <v>471</v>
      </c>
      <c r="B3038" s="3">
        <v>45908</v>
      </c>
      <c r="C3038" s="3">
        <v>45908</v>
      </c>
      <c r="D3038" s="43" t="s">
        <v>621</v>
      </c>
      <c r="E3038" s="43" t="s">
        <v>2036</v>
      </c>
      <c r="F3038" s="43" t="s">
        <v>2038</v>
      </c>
      <c r="G3038">
        <v>120</v>
      </c>
      <c r="H3038">
        <v>120</v>
      </c>
      <c r="I3038" s="43" t="s">
        <v>2037</v>
      </c>
      <c r="J3038" s="43" t="s">
        <v>972</v>
      </c>
      <c r="K3038" s="43" t="s">
        <v>178</v>
      </c>
      <c r="L3038" s="43" t="str">
        <f>IF(AND(Home!$A$1&gt;=Leave[[#This Row],[Start Time]],Home!$A$1&lt;=Leave[[#This Row],[End Time]]),"Aplica","No Aplica")</f>
        <v>No Aplica</v>
      </c>
      <c r="M3038" s="43" t="str">
        <f>IF(AND(Home!$A$1&gt;=Leave[[#This Row],[Start Time]],Home!$A$1&lt;=Leave[[#This Row],[End Time]]),Home!$A$1,"No Aplica")</f>
        <v>No Aplica</v>
      </c>
      <c r="N3038" s="43" t="str">
        <f>Leave[[#This Row],[User Code (Owning User) (Usuario)]]&amp;Leave[[#This Row],[fecha activa]]</f>
        <v>MIE2025080723620No Aplica</v>
      </c>
    </row>
    <row r="3039" spans="1:14" x14ac:dyDescent="0.3">
      <c r="A3039" s="43" t="s">
        <v>471</v>
      </c>
      <c r="B3039" s="3">
        <v>45906</v>
      </c>
      <c r="C3039" s="3">
        <v>45906</v>
      </c>
      <c r="D3039" s="43" t="s">
        <v>3117</v>
      </c>
      <c r="E3039" s="43" t="s">
        <v>2036</v>
      </c>
      <c r="F3039" s="43" t="s">
        <v>2038</v>
      </c>
      <c r="G3039">
        <v>90</v>
      </c>
      <c r="H3039">
        <v>90</v>
      </c>
      <c r="I3039" s="43" t="s">
        <v>2037</v>
      </c>
      <c r="J3039" s="43" t="s">
        <v>972</v>
      </c>
      <c r="K3039" s="43" t="s">
        <v>178</v>
      </c>
      <c r="L3039" s="43" t="str">
        <f>IF(AND(Home!$A$1&gt;=Leave[[#This Row],[Start Time]],Home!$A$1&lt;=Leave[[#This Row],[End Time]]),"Aplica","No Aplica")</f>
        <v>No Aplica</v>
      </c>
      <c r="M3039" s="43" t="str">
        <f>IF(AND(Home!$A$1&gt;=Leave[[#This Row],[Start Time]],Home!$A$1&lt;=Leave[[#This Row],[End Time]]),Home!$A$1,"No Aplica")</f>
        <v>No Aplica</v>
      </c>
      <c r="N3039" s="43" t="str">
        <f>Leave[[#This Row],[User Code (Owning User) (Usuario)]]&amp;Leave[[#This Row],[fecha activa]]</f>
        <v>MIE2025080723620No Aplica</v>
      </c>
    </row>
    <row r="3040" spans="1:14" x14ac:dyDescent="0.3">
      <c r="A3040" s="43" t="s">
        <v>471</v>
      </c>
      <c r="B3040" s="3">
        <v>45905</v>
      </c>
      <c r="C3040" s="3">
        <v>45905</v>
      </c>
      <c r="D3040" s="43" t="s">
        <v>3118</v>
      </c>
      <c r="E3040" s="43" t="s">
        <v>2036</v>
      </c>
      <c r="F3040" s="43" t="s">
        <v>2038</v>
      </c>
      <c r="G3040">
        <v>120</v>
      </c>
      <c r="H3040">
        <v>120</v>
      </c>
      <c r="I3040" s="43" t="s">
        <v>2037</v>
      </c>
      <c r="J3040" s="43" t="s">
        <v>972</v>
      </c>
      <c r="K3040" s="43" t="s">
        <v>178</v>
      </c>
      <c r="L3040" s="43" t="str">
        <f>IF(AND(Home!$A$1&gt;=Leave[[#This Row],[Start Time]],Home!$A$1&lt;=Leave[[#This Row],[End Time]]),"Aplica","No Aplica")</f>
        <v>No Aplica</v>
      </c>
      <c r="M3040" s="43" t="str">
        <f>IF(AND(Home!$A$1&gt;=Leave[[#This Row],[Start Time]],Home!$A$1&lt;=Leave[[#This Row],[End Time]]),Home!$A$1,"No Aplica")</f>
        <v>No Aplica</v>
      </c>
      <c r="N3040" s="43" t="str">
        <f>Leave[[#This Row],[User Code (Owning User) (Usuario)]]&amp;Leave[[#This Row],[fecha activa]]</f>
        <v>MIE2025080723620No Aplica</v>
      </c>
    </row>
    <row r="3041" spans="1:14" x14ac:dyDescent="0.3">
      <c r="A3041" s="43" t="s">
        <v>468</v>
      </c>
      <c r="B3041" s="3">
        <v>45904</v>
      </c>
      <c r="C3041" s="3">
        <v>45904</v>
      </c>
      <c r="D3041" s="43" t="s">
        <v>469</v>
      </c>
      <c r="E3041" s="43" t="s">
        <v>2036</v>
      </c>
      <c r="F3041" s="43" t="s">
        <v>2038</v>
      </c>
      <c r="G3041">
        <v>540</v>
      </c>
      <c r="H3041">
        <v>540</v>
      </c>
      <c r="I3041" s="43" t="s">
        <v>2037</v>
      </c>
      <c r="J3041" s="43" t="s">
        <v>972</v>
      </c>
      <c r="K3041" s="43" t="s">
        <v>178</v>
      </c>
      <c r="L3041" s="43" t="str">
        <f>IF(AND(Home!$A$1&gt;=Leave[[#This Row],[Start Time]],Home!$A$1&lt;=Leave[[#This Row],[End Time]]),"Aplica","No Aplica")</f>
        <v>No Aplica</v>
      </c>
      <c r="M3041" s="43" t="str">
        <f>IF(AND(Home!$A$1&gt;=Leave[[#This Row],[Start Time]],Home!$A$1&lt;=Leave[[#This Row],[End Time]]),Home!$A$1,"No Aplica")</f>
        <v>No Aplica</v>
      </c>
      <c r="N3041" s="43" t="str">
        <f>Leave[[#This Row],[User Code (Owning User) (Usuario)]]&amp;Leave[[#This Row],[fecha activa]]</f>
        <v>MIE2025080723620No Aplica</v>
      </c>
    </row>
    <row r="3042" spans="1:14" x14ac:dyDescent="0.3">
      <c r="A3042" s="43" t="s">
        <v>471</v>
      </c>
      <c r="B3042" s="3">
        <v>45903</v>
      </c>
      <c r="C3042" s="3">
        <v>45903</v>
      </c>
      <c r="D3042" s="43" t="s">
        <v>2813</v>
      </c>
      <c r="E3042" s="43" t="s">
        <v>2036</v>
      </c>
      <c r="F3042" s="43" t="s">
        <v>2038</v>
      </c>
      <c r="G3042">
        <v>60</v>
      </c>
      <c r="H3042">
        <v>60</v>
      </c>
      <c r="I3042" s="43" t="s">
        <v>2037</v>
      </c>
      <c r="J3042" s="43" t="s">
        <v>972</v>
      </c>
      <c r="K3042" s="43" t="s">
        <v>178</v>
      </c>
      <c r="L3042" s="43" t="str">
        <f>IF(AND(Home!$A$1&gt;=Leave[[#This Row],[Start Time]],Home!$A$1&lt;=Leave[[#This Row],[End Time]]),"Aplica","No Aplica")</f>
        <v>No Aplica</v>
      </c>
      <c r="M3042" s="43" t="str">
        <f>IF(AND(Home!$A$1&gt;=Leave[[#This Row],[Start Time]],Home!$A$1&lt;=Leave[[#This Row],[End Time]]),Home!$A$1,"No Aplica")</f>
        <v>No Aplica</v>
      </c>
      <c r="N3042" s="43" t="str">
        <f>Leave[[#This Row],[User Code (Owning User) (Usuario)]]&amp;Leave[[#This Row],[fecha activa]]</f>
        <v>MIE2025080723620No Aplica</v>
      </c>
    </row>
    <row r="3043" spans="1:14" x14ac:dyDescent="0.3">
      <c r="A3043" s="43" t="s">
        <v>471</v>
      </c>
      <c r="B3043" s="3">
        <v>45902</v>
      </c>
      <c r="C3043" s="3">
        <v>45902</v>
      </c>
      <c r="D3043" s="43" t="s">
        <v>2813</v>
      </c>
      <c r="E3043" s="43" t="s">
        <v>2036</v>
      </c>
      <c r="F3043" s="43" t="s">
        <v>2038</v>
      </c>
      <c r="G3043">
        <v>60</v>
      </c>
      <c r="H3043">
        <v>60</v>
      </c>
      <c r="I3043" s="43" t="s">
        <v>2037</v>
      </c>
      <c r="J3043" s="43" t="s">
        <v>972</v>
      </c>
      <c r="K3043" s="43" t="s">
        <v>178</v>
      </c>
      <c r="L3043" s="43" t="str">
        <f>IF(AND(Home!$A$1&gt;=Leave[[#This Row],[Start Time]],Home!$A$1&lt;=Leave[[#This Row],[End Time]]),"Aplica","No Aplica")</f>
        <v>No Aplica</v>
      </c>
      <c r="M3043" s="43" t="str">
        <f>IF(AND(Home!$A$1&gt;=Leave[[#This Row],[Start Time]],Home!$A$1&lt;=Leave[[#This Row],[End Time]]),Home!$A$1,"No Aplica")</f>
        <v>No Aplica</v>
      </c>
      <c r="N3043" s="43" t="str">
        <f>Leave[[#This Row],[User Code (Owning User) (Usuario)]]&amp;Leave[[#This Row],[fecha activa]]</f>
        <v>MIE2025080723620No Aplica</v>
      </c>
    </row>
    <row r="3044" spans="1:14" x14ac:dyDescent="0.3">
      <c r="A3044" s="43" t="s">
        <v>471</v>
      </c>
      <c r="B3044" s="3">
        <v>45921</v>
      </c>
      <c r="C3044" s="3">
        <v>45921</v>
      </c>
      <c r="D3044" s="43" t="s">
        <v>3004</v>
      </c>
      <c r="E3044" s="43" t="s">
        <v>383</v>
      </c>
      <c r="F3044" s="43" t="s">
        <v>390</v>
      </c>
      <c r="G3044">
        <v>120</v>
      </c>
      <c r="H3044">
        <v>120</v>
      </c>
      <c r="I3044" s="43" t="s">
        <v>1205</v>
      </c>
      <c r="J3044" s="43" t="s">
        <v>1034</v>
      </c>
      <c r="K3044" s="43" t="s">
        <v>178</v>
      </c>
      <c r="L3044" s="43" t="str">
        <f>IF(AND(Home!$A$1&gt;=Leave[[#This Row],[Start Time]],Home!$A$1&lt;=Leave[[#This Row],[End Time]]),"Aplica","No Aplica")</f>
        <v>No Aplica</v>
      </c>
      <c r="M3044" s="43" t="str">
        <f>IF(AND(Home!$A$1&gt;=Leave[[#This Row],[Start Time]],Home!$A$1&lt;=Leave[[#This Row],[End Time]]),Home!$A$1,"No Aplica")</f>
        <v>No Aplica</v>
      </c>
      <c r="N3044" s="43" t="str">
        <f>Leave[[#This Row],[User Code (Owning User) (Usuario)]]&amp;Leave[[#This Row],[fecha activa]]</f>
        <v>MIE2023121012913No Aplica</v>
      </c>
    </row>
    <row r="3045" spans="1:14" x14ac:dyDescent="0.3">
      <c r="A3045" s="43" t="s">
        <v>471</v>
      </c>
      <c r="B3045" s="3">
        <v>45918</v>
      </c>
      <c r="C3045" s="3">
        <v>45918</v>
      </c>
      <c r="D3045" s="43" t="s">
        <v>621</v>
      </c>
      <c r="E3045" s="43" t="s">
        <v>383</v>
      </c>
      <c r="F3045" s="43" t="s">
        <v>390</v>
      </c>
      <c r="G3045">
        <v>120</v>
      </c>
      <c r="H3045">
        <v>120</v>
      </c>
      <c r="I3045" s="43" t="s">
        <v>1205</v>
      </c>
      <c r="J3045" s="43" t="s">
        <v>1034</v>
      </c>
      <c r="K3045" s="43" t="s">
        <v>178</v>
      </c>
      <c r="L3045" s="43" t="str">
        <f>IF(AND(Home!$A$1&gt;=Leave[[#This Row],[Start Time]],Home!$A$1&lt;=Leave[[#This Row],[End Time]]),"Aplica","No Aplica")</f>
        <v>No Aplica</v>
      </c>
      <c r="M3045" s="43" t="str">
        <f>IF(AND(Home!$A$1&gt;=Leave[[#This Row],[Start Time]],Home!$A$1&lt;=Leave[[#This Row],[End Time]]),Home!$A$1,"No Aplica")</f>
        <v>No Aplica</v>
      </c>
      <c r="N3045" s="43" t="str">
        <f>Leave[[#This Row],[User Code (Owning User) (Usuario)]]&amp;Leave[[#This Row],[fecha activa]]</f>
        <v>MIE2023121012913No Aplica</v>
      </c>
    </row>
    <row r="3046" spans="1:14" x14ac:dyDescent="0.3">
      <c r="A3046" s="43" t="s">
        <v>468</v>
      </c>
      <c r="B3046" s="3">
        <v>45917</v>
      </c>
      <c r="C3046" s="3">
        <v>45917</v>
      </c>
      <c r="D3046" s="43" t="s">
        <v>469</v>
      </c>
      <c r="E3046" s="43" t="s">
        <v>383</v>
      </c>
      <c r="F3046" s="43" t="s">
        <v>390</v>
      </c>
      <c r="G3046">
        <v>540</v>
      </c>
      <c r="H3046">
        <v>540</v>
      </c>
      <c r="I3046" s="43" t="s">
        <v>1205</v>
      </c>
      <c r="J3046" s="43" t="s">
        <v>1034</v>
      </c>
      <c r="K3046" s="43" t="s">
        <v>178</v>
      </c>
      <c r="L3046" s="43" t="str">
        <f>IF(AND(Home!$A$1&gt;=Leave[[#This Row],[Start Time]],Home!$A$1&lt;=Leave[[#This Row],[End Time]]),"Aplica","No Aplica")</f>
        <v>No Aplica</v>
      </c>
      <c r="M3046" s="43" t="str">
        <f>IF(AND(Home!$A$1&gt;=Leave[[#This Row],[Start Time]],Home!$A$1&lt;=Leave[[#This Row],[End Time]]),Home!$A$1,"No Aplica")</f>
        <v>No Aplica</v>
      </c>
      <c r="N3046" s="43" t="str">
        <f>Leave[[#This Row],[User Code (Owning User) (Usuario)]]&amp;Leave[[#This Row],[fecha activa]]</f>
        <v>MIE2023121012913No Aplica</v>
      </c>
    </row>
    <row r="3047" spans="1:14" x14ac:dyDescent="0.3">
      <c r="A3047" s="43" t="s">
        <v>471</v>
      </c>
      <c r="B3047" s="3">
        <v>45916</v>
      </c>
      <c r="C3047" s="3">
        <v>45916</v>
      </c>
      <c r="D3047" s="43" t="s">
        <v>621</v>
      </c>
      <c r="E3047" s="43" t="s">
        <v>383</v>
      </c>
      <c r="F3047" s="43" t="s">
        <v>390</v>
      </c>
      <c r="G3047">
        <v>120</v>
      </c>
      <c r="H3047">
        <v>120</v>
      </c>
      <c r="I3047" s="43" t="s">
        <v>1205</v>
      </c>
      <c r="J3047" s="43" t="s">
        <v>1034</v>
      </c>
      <c r="K3047" s="43" t="s">
        <v>178</v>
      </c>
      <c r="L3047" s="43" t="str">
        <f>IF(AND(Home!$A$1&gt;=Leave[[#This Row],[Start Time]],Home!$A$1&lt;=Leave[[#This Row],[End Time]]),"Aplica","No Aplica")</f>
        <v>No Aplica</v>
      </c>
      <c r="M3047" s="43" t="str">
        <f>IF(AND(Home!$A$1&gt;=Leave[[#This Row],[Start Time]],Home!$A$1&lt;=Leave[[#This Row],[End Time]]),Home!$A$1,"No Aplica")</f>
        <v>No Aplica</v>
      </c>
      <c r="N3047" s="43" t="str">
        <f>Leave[[#This Row],[User Code (Owning User) (Usuario)]]&amp;Leave[[#This Row],[fecha activa]]</f>
        <v>MIE2023121012913No Aplica</v>
      </c>
    </row>
    <row r="3048" spans="1:14" x14ac:dyDescent="0.3">
      <c r="A3048" s="43" t="s">
        <v>471</v>
      </c>
      <c r="B3048" s="3">
        <v>45914</v>
      </c>
      <c r="C3048" s="3">
        <v>45914</v>
      </c>
      <c r="D3048" s="43" t="s">
        <v>3004</v>
      </c>
      <c r="E3048" s="43" t="s">
        <v>383</v>
      </c>
      <c r="F3048" s="43" t="s">
        <v>390</v>
      </c>
      <c r="G3048">
        <v>120</v>
      </c>
      <c r="H3048">
        <v>120</v>
      </c>
      <c r="I3048" s="43" t="s">
        <v>1205</v>
      </c>
      <c r="J3048" s="43" t="s">
        <v>1034</v>
      </c>
      <c r="K3048" s="43" t="s">
        <v>178</v>
      </c>
      <c r="L3048" s="43" t="str">
        <f>IF(AND(Home!$A$1&gt;=Leave[[#This Row],[Start Time]],Home!$A$1&lt;=Leave[[#This Row],[End Time]]),"Aplica","No Aplica")</f>
        <v>No Aplica</v>
      </c>
      <c r="M3048" s="43" t="str">
        <f>IF(AND(Home!$A$1&gt;=Leave[[#This Row],[Start Time]],Home!$A$1&lt;=Leave[[#This Row],[End Time]]),Home!$A$1,"No Aplica")</f>
        <v>No Aplica</v>
      </c>
      <c r="N3048" s="43" t="str">
        <f>Leave[[#This Row],[User Code (Owning User) (Usuario)]]&amp;Leave[[#This Row],[fecha activa]]</f>
        <v>MIE2023121012913No Aplica</v>
      </c>
    </row>
    <row r="3049" spans="1:14" x14ac:dyDescent="0.3">
      <c r="A3049" s="43" t="s">
        <v>468</v>
      </c>
      <c r="B3049" s="3">
        <v>45911</v>
      </c>
      <c r="C3049" s="3">
        <v>45911</v>
      </c>
      <c r="D3049" s="43" t="s">
        <v>469</v>
      </c>
      <c r="E3049" s="43" t="s">
        <v>383</v>
      </c>
      <c r="F3049" s="43" t="s">
        <v>390</v>
      </c>
      <c r="G3049">
        <v>540</v>
      </c>
      <c r="H3049">
        <v>540</v>
      </c>
      <c r="I3049" s="43" t="s">
        <v>1205</v>
      </c>
      <c r="J3049" s="43" t="s">
        <v>1034</v>
      </c>
      <c r="K3049" s="43" t="s">
        <v>178</v>
      </c>
      <c r="L3049" s="43" t="str">
        <f>IF(AND(Home!$A$1&gt;=Leave[[#This Row],[Start Time]],Home!$A$1&lt;=Leave[[#This Row],[End Time]]),"Aplica","No Aplica")</f>
        <v>No Aplica</v>
      </c>
      <c r="M3049" s="43" t="str">
        <f>IF(AND(Home!$A$1&gt;=Leave[[#This Row],[Start Time]],Home!$A$1&lt;=Leave[[#This Row],[End Time]]),Home!$A$1,"No Aplica")</f>
        <v>No Aplica</v>
      </c>
      <c r="N3049" s="43" t="str">
        <f>Leave[[#This Row],[User Code (Owning User) (Usuario)]]&amp;Leave[[#This Row],[fecha activa]]</f>
        <v>MIE2023121012913No Aplica</v>
      </c>
    </row>
    <row r="3050" spans="1:14" x14ac:dyDescent="0.3">
      <c r="A3050" s="43" t="s">
        <v>471</v>
      </c>
      <c r="B3050" s="3">
        <v>45909</v>
      </c>
      <c r="C3050" s="3">
        <v>45909</v>
      </c>
      <c r="D3050" s="43" t="s">
        <v>621</v>
      </c>
      <c r="E3050" s="43" t="s">
        <v>383</v>
      </c>
      <c r="F3050" s="43" t="s">
        <v>390</v>
      </c>
      <c r="G3050">
        <v>120</v>
      </c>
      <c r="H3050">
        <v>120</v>
      </c>
      <c r="I3050" s="43" t="s">
        <v>1205</v>
      </c>
      <c r="J3050" s="43" t="s">
        <v>1034</v>
      </c>
      <c r="K3050" s="43" t="s">
        <v>178</v>
      </c>
      <c r="L3050" s="43" t="str">
        <f>IF(AND(Home!$A$1&gt;=Leave[[#This Row],[Start Time]],Home!$A$1&lt;=Leave[[#This Row],[End Time]]),"Aplica","No Aplica")</f>
        <v>No Aplica</v>
      </c>
      <c r="M3050" s="43" t="str">
        <f>IF(AND(Home!$A$1&gt;=Leave[[#This Row],[Start Time]],Home!$A$1&lt;=Leave[[#This Row],[End Time]]),Home!$A$1,"No Aplica")</f>
        <v>No Aplica</v>
      </c>
      <c r="N3050" s="43" t="str">
        <f>Leave[[#This Row],[User Code (Owning User) (Usuario)]]&amp;Leave[[#This Row],[fecha activa]]</f>
        <v>MIE2023121012913No Aplica</v>
      </c>
    </row>
    <row r="3051" spans="1:14" x14ac:dyDescent="0.3">
      <c r="A3051" s="43" t="s">
        <v>471</v>
      </c>
      <c r="B3051" s="3">
        <v>45909</v>
      </c>
      <c r="C3051" s="3">
        <v>45909</v>
      </c>
      <c r="D3051" s="43" t="s">
        <v>621</v>
      </c>
      <c r="E3051" s="43" t="s">
        <v>383</v>
      </c>
      <c r="F3051" s="43" t="s">
        <v>390</v>
      </c>
      <c r="G3051">
        <v>120</v>
      </c>
      <c r="H3051">
        <v>120</v>
      </c>
      <c r="I3051" s="43" t="s">
        <v>1205</v>
      </c>
      <c r="J3051" s="43" t="s">
        <v>1034</v>
      </c>
      <c r="K3051" s="43" t="s">
        <v>178</v>
      </c>
      <c r="L3051" s="43" t="str">
        <f>IF(AND(Home!$A$1&gt;=Leave[[#This Row],[Start Time]],Home!$A$1&lt;=Leave[[#This Row],[End Time]]),"Aplica","No Aplica")</f>
        <v>No Aplica</v>
      </c>
      <c r="M3051" s="43" t="str">
        <f>IF(AND(Home!$A$1&gt;=Leave[[#This Row],[Start Time]],Home!$A$1&lt;=Leave[[#This Row],[End Time]]),Home!$A$1,"No Aplica")</f>
        <v>No Aplica</v>
      </c>
      <c r="N3051" s="43" t="str">
        <f>Leave[[#This Row],[User Code (Owning User) (Usuario)]]&amp;Leave[[#This Row],[fecha activa]]</f>
        <v>MIE2023121012913No Aplica</v>
      </c>
    </row>
    <row r="3052" spans="1:14" x14ac:dyDescent="0.3">
      <c r="A3052" s="43" t="s">
        <v>471</v>
      </c>
      <c r="B3052" s="3">
        <v>45908</v>
      </c>
      <c r="C3052" s="3">
        <v>45908</v>
      </c>
      <c r="D3052" s="43" t="s">
        <v>621</v>
      </c>
      <c r="E3052" s="43" t="s">
        <v>383</v>
      </c>
      <c r="F3052" s="43" t="s">
        <v>390</v>
      </c>
      <c r="G3052">
        <v>120</v>
      </c>
      <c r="H3052">
        <v>120</v>
      </c>
      <c r="I3052" s="43" t="s">
        <v>1205</v>
      </c>
      <c r="J3052" s="43" t="s">
        <v>1034</v>
      </c>
      <c r="K3052" s="43" t="s">
        <v>178</v>
      </c>
      <c r="L3052" s="43" t="str">
        <f>IF(AND(Home!$A$1&gt;=Leave[[#This Row],[Start Time]],Home!$A$1&lt;=Leave[[#This Row],[End Time]]),"Aplica","No Aplica")</f>
        <v>No Aplica</v>
      </c>
      <c r="M3052" s="43" t="str">
        <f>IF(AND(Home!$A$1&gt;=Leave[[#This Row],[Start Time]],Home!$A$1&lt;=Leave[[#This Row],[End Time]]),Home!$A$1,"No Aplica")</f>
        <v>No Aplica</v>
      </c>
      <c r="N3052" s="43" t="str">
        <f>Leave[[#This Row],[User Code (Owning User) (Usuario)]]&amp;Leave[[#This Row],[fecha activa]]</f>
        <v>MIE2023121012913No Aplica</v>
      </c>
    </row>
    <row r="3053" spans="1:14" x14ac:dyDescent="0.3">
      <c r="A3053" s="43" t="s">
        <v>471</v>
      </c>
      <c r="B3053" s="3">
        <v>45907</v>
      </c>
      <c r="C3053" s="3">
        <v>45907</v>
      </c>
      <c r="D3053" s="43" t="s">
        <v>3004</v>
      </c>
      <c r="E3053" s="43" t="s">
        <v>383</v>
      </c>
      <c r="F3053" s="43" t="s">
        <v>390</v>
      </c>
      <c r="G3053">
        <v>120</v>
      </c>
      <c r="H3053">
        <v>120</v>
      </c>
      <c r="I3053" s="43" t="s">
        <v>1205</v>
      </c>
      <c r="J3053" s="43" t="s">
        <v>1034</v>
      </c>
      <c r="K3053" s="43" t="s">
        <v>178</v>
      </c>
      <c r="L3053" s="43" t="str">
        <f>IF(AND(Home!$A$1&gt;=Leave[[#This Row],[Start Time]],Home!$A$1&lt;=Leave[[#This Row],[End Time]]),"Aplica","No Aplica")</f>
        <v>No Aplica</v>
      </c>
      <c r="M3053" s="43" t="str">
        <f>IF(AND(Home!$A$1&gt;=Leave[[#This Row],[Start Time]],Home!$A$1&lt;=Leave[[#This Row],[End Time]]),Home!$A$1,"No Aplica")</f>
        <v>No Aplica</v>
      </c>
      <c r="N3053" s="43" t="str">
        <f>Leave[[#This Row],[User Code (Owning User) (Usuario)]]&amp;Leave[[#This Row],[fecha activa]]</f>
        <v>MIE2023121012913No Aplica</v>
      </c>
    </row>
    <row r="3054" spans="1:14" x14ac:dyDescent="0.3">
      <c r="A3054" s="43" t="s">
        <v>471</v>
      </c>
      <c r="B3054" s="3">
        <v>45905</v>
      </c>
      <c r="C3054" s="3">
        <v>45905</v>
      </c>
      <c r="D3054" s="43" t="s">
        <v>621</v>
      </c>
      <c r="E3054" s="43" t="s">
        <v>383</v>
      </c>
      <c r="F3054" s="43" t="s">
        <v>390</v>
      </c>
      <c r="G3054">
        <v>60</v>
      </c>
      <c r="H3054">
        <v>60</v>
      </c>
      <c r="I3054" s="43" t="s">
        <v>1205</v>
      </c>
      <c r="J3054" s="43" t="s">
        <v>1034</v>
      </c>
      <c r="K3054" s="43" t="s">
        <v>178</v>
      </c>
      <c r="L3054" s="43" t="str">
        <f>IF(AND(Home!$A$1&gt;=Leave[[#This Row],[Start Time]],Home!$A$1&lt;=Leave[[#This Row],[End Time]]),"Aplica","No Aplica")</f>
        <v>No Aplica</v>
      </c>
      <c r="M3054" s="43" t="str">
        <f>IF(AND(Home!$A$1&gt;=Leave[[#This Row],[Start Time]],Home!$A$1&lt;=Leave[[#This Row],[End Time]]),Home!$A$1,"No Aplica")</f>
        <v>No Aplica</v>
      </c>
      <c r="N3054" s="43" t="str">
        <f>Leave[[#This Row],[User Code (Owning User) (Usuario)]]&amp;Leave[[#This Row],[fecha activa]]</f>
        <v>MIE2023121012913No Aplica</v>
      </c>
    </row>
    <row r="3055" spans="1:14" x14ac:dyDescent="0.3">
      <c r="A3055" s="43" t="s">
        <v>471</v>
      </c>
      <c r="B3055" s="3">
        <v>45905</v>
      </c>
      <c r="C3055" s="3">
        <v>45905</v>
      </c>
      <c r="D3055" s="43" t="s">
        <v>3008</v>
      </c>
      <c r="E3055" s="43" t="s">
        <v>383</v>
      </c>
      <c r="F3055" s="43" t="s">
        <v>390</v>
      </c>
      <c r="G3055">
        <v>60</v>
      </c>
      <c r="H3055">
        <v>60</v>
      </c>
      <c r="I3055" s="43" t="s">
        <v>1205</v>
      </c>
      <c r="J3055" s="43" t="s">
        <v>1034</v>
      </c>
      <c r="K3055" s="43" t="s">
        <v>178</v>
      </c>
      <c r="L3055" s="43" t="str">
        <f>IF(AND(Home!$A$1&gt;=Leave[[#This Row],[Start Time]],Home!$A$1&lt;=Leave[[#This Row],[End Time]]),"Aplica","No Aplica")</f>
        <v>No Aplica</v>
      </c>
      <c r="M3055" s="43" t="str">
        <f>IF(AND(Home!$A$1&gt;=Leave[[#This Row],[Start Time]],Home!$A$1&lt;=Leave[[#This Row],[End Time]]),Home!$A$1,"No Aplica")</f>
        <v>No Aplica</v>
      </c>
      <c r="N3055" s="43" t="str">
        <f>Leave[[#This Row],[User Code (Owning User) (Usuario)]]&amp;Leave[[#This Row],[fecha activa]]</f>
        <v>MIE2023121012913No Aplica</v>
      </c>
    </row>
    <row r="3056" spans="1:14" x14ac:dyDescent="0.3">
      <c r="A3056" s="43" t="s">
        <v>471</v>
      </c>
      <c r="B3056" s="3">
        <v>45904</v>
      </c>
      <c r="C3056" s="3">
        <v>45904</v>
      </c>
      <c r="D3056" s="43" t="s">
        <v>621</v>
      </c>
      <c r="E3056" s="43" t="s">
        <v>383</v>
      </c>
      <c r="F3056" s="43" t="s">
        <v>390</v>
      </c>
      <c r="G3056">
        <v>60</v>
      </c>
      <c r="H3056">
        <v>60</v>
      </c>
      <c r="I3056" s="43" t="s">
        <v>1205</v>
      </c>
      <c r="J3056" s="43" t="s">
        <v>1034</v>
      </c>
      <c r="K3056" s="43" t="s">
        <v>178</v>
      </c>
      <c r="L3056" s="43" t="str">
        <f>IF(AND(Home!$A$1&gt;=Leave[[#This Row],[Start Time]],Home!$A$1&lt;=Leave[[#This Row],[End Time]]),"Aplica","No Aplica")</f>
        <v>No Aplica</v>
      </c>
      <c r="M3056" s="43" t="str">
        <f>IF(AND(Home!$A$1&gt;=Leave[[#This Row],[Start Time]],Home!$A$1&lt;=Leave[[#This Row],[End Time]]),Home!$A$1,"No Aplica")</f>
        <v>No Aplica</v>
      </c>
      <c r="N3056" s="43" t="str">
        <f>Leave[[#This Row],[User Code (Owning User) (Usuario)]]&amp;Leave[[#This Row],[fecha activa]]</f>
        <v>MIE2023121012913No Aplica</v>
      </c>
    </row>
    <row r="3057" spans="1:14" x14ac:dyDescent="0.3">
      <c r="A3057" s="43" t="s">
        <v>471</v>
      </c>
      <c r="B3057" s="3">
        <v>45902</v>
      </c>
      <c r="C3057" s="3">
        <v>45902</v>
      </c>
      <c r="D3057" s="43" t="s">
        <v>621</v>
      </c>
      <c r="E3057" s="43" t="s">
        <v>383</v>
      </c>
      <c r="F3057" s="43" t="s">
        <v>390</v>
      </c>
      <c r="G3057">
        <v>60</v>
      </c>
      <c r="H3057">
        <v>60</v>
      </c>
      <c r="I3057" s="43" t="s">
        <v>1205</v>
      </c>
      <c r="J3057" s="43" t="s">
        <v>1034</v>
      </c>
      <c r="K3057" s="43" t="s">
        <v>178</v>
      </c>
      <c r="L3057" s="43" t="str">
        <f>IF(AND(Home!$A$1&gt;=Leave[[#This Row],[Start Time]],Home!$A$1&lt;=Leave[[#This Row],[End Time]]),"Aplica","No Aplica")</f>
        <v>No Aplica</v>
      </c>
      <c r="M3057" s="43" t="str">
        <f>IF(AND(Home!$A$1&gt;=Leave[[#This Row],[Start Time]],Home!$A$1&lt;=Leave[[#This Row],[End Time]]),Home!$A$1,"No Aplica")</f>
        <v>No Aplica</v>
      </c>
      <c r="N3057" s="43" t="str">
        <f>Leave[[#This Row],[User Code (Owning User) (Usuario)]]&amp;Leave[[#This Row],[fecha activa]]</f>
        <v>MIE2023121012913No Aplica</v>
      </c>
    </row>
    <row r="3058" spans="1:14" x14ac:dyDescent="0.3">
      <c r="A3058" s="43" t="s">
        <v>471</v>
      </c>
      <c r="B3058" s="3">
        <v>45901</v>
      </c>
      <c r="C3058" s="3">
        <v>45901</v>
      </c>
      <c r="D3058" s="43" t="s">
        <v>621</v>
      </c>
      <c r="E3058" s="43" t="s">
        <v>383</v>
      </c>
      <c r="F3058" s="43" t="s">
        <v>390</v>
      </c>
      <c r="G3058">
        <v>60</v>
      </c>
      <c r="H3058">
        <v>60</v>
      </c>
      <c r="I3058" s="43" t="s">
        <v>1205</v>
      </c>
      <c r="J3058" s="43" t="s">
        <v>1034</v>
      </c>
      <c r="K3058" s="43" t="s">
        <v>178</v>
      </c>
      <c r="L3058" s="43" t="str">
        <f>IF(AND(Home!$A$1&gt;=Leave[[#This Row],[Start Time]],Home!$A$1&lt;=Leave[[#This Row],[End Time]]),"Aplica","No Aplica")</f>
        <v>No Aplica</v>
      </c>
      <c r="M3058" s="43" t="str">
        <f>IF(AND(Home!$A$1&gt;=Leave[[#This Row],[Start Time]],Home!$A$1&lt;=Leave[[#This Row],[End Time]]),Home!$A$1,"No Aplica")</f>
        <v>No Aplica</v>
      </c>
      <c r="N3058" s="43" t="str">
        <f>Leave[[#This Row],[User Code (Owning User) (Usuario)]]&amp;Leave[[#This Row],[fecha activa]]</f>
        <v>MIE2023121012913No Aplica</v>
      </c>
    </row>
    <row r="3059" spans="1:14" x14ac:dyDescent="0.3">
      <c r="A3059" s="43" t="s">
        <v>471</v>
      </c>
      <c r="B3059" s="3">
        <v>45927</v>
      </c>
      <c r="C3059" s="3">
        <v>45927</v>
      </c>
      <c r="D3059" s="43" t="s">
        <v>671</v>
      </c>
      <c r="E3059" s="43" t="s">
        <v>1650</v>
      </c>
      <c r="F3059" s="43" t="s">
        <v>1652</v>
      </c>
      <c r="G3059">
        <v>300</v>
      </c>
      <c r="H3059">
        <v>300</v>
      </c>
      <c r="I3059" s="43" t="s">
        <v>1651</v>
      </c>
      <c r="J3059" s="43" t="s">
        <v>1990</v>
      </c>
      <c r="K3059" s="43" t="s">
        <v>178</v>
      </c>
      <c r="L3059" s="43" t="str">
        <f>IF(AND(Home!$A$1&gt;=Leave[[#This Row],[Start Time]],Home!$A$1&lt;=Leave[[#This Row],[End Time]]),"Aplica","No Aplica")</f>
        <v>No Aplica</v>
      </c>
      <c r="M3059" s="43" t="str">
        <f>IF(AND(Home!$A$1&gt;=Leave[[#This Row],[Start Time]],Home!$A$1&lt;=Leave[[#This Row],[End Time]]),Home!$A$1,"No Aplica")</f>
        <v>No Aplica</v>
      </c>
      <c r="N3059" s="43" t="str">
        <f>Leave[[#This Row],[User Code (Owning User) (Usuario)]]&amp;Leave[[#This Row],[fecha activa]]</f>
        <v>MIE2025140422286No Aplica</v>
      </c>
    </row>
    <row r="3060" spans="1:14" x14ac:dyDescent="0.3">
      <c r="A3060" s="43" t="s">
        <v>468</v>
      </c>
      <c r="B3060" s="3">
        <v>45928</v>
      </c>
      <c r="C3060" s="3">
        <v>45928</v>
      </c>
      <c r="D3060" s="43" t="s">
        <v>470</v>
      </c>
      <c r="E3060" s="43" t="s">
        <v>1650</v>
      </c>
      <c r="F3060" s="43" t="s">
        <v>1652</v>
      </c>
      <c r="G3060">
        <v>540</v>
      </c>
      <c r="H3060">
        <v>540</v>
      </c>
      <c r="I3060" s="43" t="s">
        <v>1651</v>
      </c>
      <c r="J3060" s="43" t="s">
        <v>1990</v>
      </c>
      <c r="K3060" s="43" t="s">
        <v>178</v>
      </c>
      <c r="L3060" s="43" t="str">
        <f>IF(AND(Home!$A$1&gt;=Leave[[#This Row],[Start Time]],Home!$A$1&lt;=Leave[[#This Row],[End Time]]),"Aplica","No Aplica")</f>
        <v>No Aplica</v>
      </c>
      <c r="M3060" s="43" t="str">
        <f>IF(AND(Home!$A$1&gt;=Leave[[#This Row],[Start Time]],Home!$A$1&lt;=Leave[[#This Row],[End Time]]),Home!$A$1,"No Aplica")</f>
        <v>No Aplica</v>
      </c>
      <c r="N3060" s="43" t="str">
        <f>Leave[[#This Row],[User Code (Owning User) (Usuario)]]&amp;Leave[[#This Row],[fecha activa]]</f>
        <v>MIE2025140422286No Aplica</v>
      </c>
    </row>
    <row r="3061" spans="1:14" x14ac:dyDescent="0.3">
      <c r="A3061" s="43" t="s">
        <v>468</v>
      </c>
      <c r="B3061" s="3">
        <v>45921</v>
      </c>
      <c r="C3061" s="3">
        <v>45921</v>
      </c>
      <c r="D3061" s="43" t="s">
        <v>469</v>
      </c>
      <c r="E3061" s="43" t="s">
        <v>1650</v>
      </c>
      <c r="F3061" s="43" t="s">
        <v>1652</v>
      </c>
      <c r="G3061">
        <v>540</v>
      </c>
      <c r="H3061">
        <v>540</v>
      </c>
      <c r="I3061" s="43" t="s">
        <v>1651</v>
      </c>
      <c r="J3061" s="43" t="s">
        <v>1990</v>
      </c>
      <c r="K3061" s="43" t="s">
        <v>178</v>
      </c>
      <c r="L3061" s="43" t="str">
        <f>IF(AND(Home!$A$1&gt;=Leave[[#This Row],[Start Time]],Home!$A$1&lt;=Leave[[#This Row],[End Time]]),"Aplica","No Aplica")</f>
        <v>No Aplica</v>
      </c>
      <c r="M3061" s="43" t="str">
        <f>IF(AND(Home!$A$1&gt;=Leave[[#This Row],[Start Time]],Home!$A$1&lt;=Leave[[#This Row],[End Time]]),Home!$A$1,"No Aplica")</f>
        <v>No Aplica</v>
      </c>
      <c r="N3061" s="43" t="str">
        <f>Leave[[#This Row],[User Code (Owning User) (Usuario)]]&amp;Leave[[#This Row],[fecha activa]]</f>
        <v>MIE2025140422286No Aplica</v>
      </c>
    </row>
    <row r="3062" spans="1:14" x14ac:dyDescent="0.3">
      <c r="A3062" s="43" t="s">
        <v>471</v>
      </c>
      <c r="B3062" s="3">
        <v>45902</v>
      </c>
      <c r="C3062" s="3">
        <v>45902</v>
      </c>
      <c r="D3062" s="43" t="s">
        <v>1864</v>
      </c>
      <c r="E3062" s="43" t="s">
        <v>1650</v>
      </c>
      <c r="F3062" s="43" t="s">
        <v>1652</v>
      </c>
      <c r="G3062">
        <v>330</v>
      </c>
      <c r="H3062">
        <v>330</v>
      </c>
      <c r="I3062" s="43" t="s">
        <v>1651</v>
      </c>
      <c r="J3062" s="43" t="s">
        <v>1990</v>
      </c>
      <c r="K3062" s="43" t="s">
        <v>178</v>
      </c>
      <c r="L3062" s="43" t="str">
        <f>IF(AND(Home!$A$1&gt;=Leave[[#This Row],[Start Time]],Home!$A$1&lt;=Leave[[#This Row],[End Time]]),"Aplica","No Aplica")</f>
        <v>No Aplica</v>
      </c>
      <c r="M3062" s="43" t="str">
        <f>IF(AND(Home!$A$1&gt;=Leave[[#This Row],[Start Time]],Home!$A$1&lt;=Leave[[#This Row],[End Time]]),Home!$A$1,"No Aplica")</f>
        <v>No Aplica</v>
      </c>
      <c r="N3062" s="43" t="str">
        <f>Leave[[#This Row],[User Code (Owning User) (Usuario)]]&amp;Leave[[#This Row],[fecha activa]]</f>
        <v>MIE2025140422286No Aplica</v>
      </c>
    </row>
    <row r="3063" spans="1:14" x14ac:dyDescent="0.3">
      <c r="A3063" s="43" t="s">
        <v>468</v>
      </c>
      <c r="B3063" s="3">
        <v>45914</v>
      </c>
      <c r="C3063" s="3">
        <v>45914</v>
      </c>
      <c r="D3063" s="43" t="s">
        <v>1776</v>
      </c>
      <c r="E3063" s="43" t="s">
        <v>1650</v>
      </c>
      <c r="F3063" s="43" t="s">
        <v>1652</v>
      </c>
      <c r="G3063">
        <v>540</v>
      </c>
      <c r="H3063">
        <v>540</v>
      </c>
      <c r="I3063" s="43" t="s">
        <v>1651</v>
      </c>
      <c r="J3063" s="43" t="s">
        <v>1990</v>
      </c>
      <c r="K3063" s="43" t="s">
        <v>178</v>
      </c>
      <c r="L3063" s="43" t="str">
        <f>IF(AND(Home!$A$1&gt;=Leave[[#This Row],[Start Time]],Home!$A$1&lt;=Leave[[#This Row],[End Time]]),"Aplica","No Aplica")</f>
        <v>No Aplica</v>
      </c>
      <c r="M3063" s="43" t="str">
        <f>IF(AND(Home!$A$1&gt;=Leave[[#This Row],[Start Time]],Home!$A$1&lt;=Leave[[#This Row],[End Time]]),Home!$A$1,"No Aplica")</f>
        <v>No Aplica</v>
      </c>
      <c r="N3063" s="43" t="str">
        <f>Leave[[#This Row],[User Code (Owning User) (Usuario)]]&amp;Leave[[#This Row],[fecha activa]]</f>
        <v>MIE2025140422286No Aplica</v>
      </c>
    </row>
    <row r="3064" spans="1:14" x14ac:dyDescent="0.3">
      <c r="A3064" s="43" t="s">
        <v>468</v>
      </c>
      <c r="B3064" s="3">
        <v>45907</v>
      </c>
      <c r="C3064" s="3">
        <v>45907</v>
      </c>
      <c r="D3064" s="43" t="s">
        <v>1776</v>
      </c>
      <c r="E3064" s="43" t="s">
        <v>1650</v>
      </c>
      <c r="F3064" s="43" t="s">
        <v>1652</v>
      </c>
      <c r="G3064">
        <v>540</v>
      </c>
      <c r="H3064">
        <v>540</v>
      </c>
      <c r="I3064" s="43" t="s">
        <v>1651</v>
      </c>
      <c r="J3064" s="43" t="s">
        <v>1990</v>
      </c>
      <c r="K3064" s="43" t="s">
        <v>178</v>
      </c>
      <c r="L3064" s="43" t="str">
        <f>IF(AND(Home!$A$1&gt;=Leave[[#This Row],[Start Time]],Home!$A$1&lt;=Leave[[#This Row],[End Time]]),"Aplica","No Aplica")</f>
        <v>No Aplica</v>
      </c>
      <c r="M3064" s="43" t="str">
        <f>IF(AND(Home!$A$1&gt;=Leave[[#This Row],[Start Time]],Home!$A$1&lt;=Leave[[#This Row],[End Time]]),Home!$A$1,"No Aplica")</f>
        <v>No Aplica</v>
      </c>
      <c r="N3064" s="43" t="str">
        <f>Leave[[#This Row],[User Code (Owning User) (Usuario)]]&amp;Leave[[#This Row],[fecha activa]]</f>
        <v>MIE2025140422286No Aplica</v>
      </c>
    </row>
    <row r="3065" spans="1:14" x14ac:dyDescent="0.3">
      <c r="A3065" s="43" t="s">
        <v>471</v>
      </c>
      <c r="B3065" s="3">
        <v>45927</v>
      </c>
      <c r="C3065" s="3">
        <v>45927</v>
      </c>
      <c r="D3065" s="43" t="s">
        <v>671</v>
      </c>
      <c r="E3065" s="43" t="s">
        <v>2370</v>
      </c>
      <c r="F3065" s="43" t="s">
        <v>2372</v>
      </c>
      <c r="G3065">
        <v>300</v>
      </c>
      <c r="H3065">
        <v>300</v>
      </c>
      <c r="I3065" s="43" t="s">
        <v>2371</v>
      </c>
      <c r="J3065" s="43" t="s">
        <v>1990</v>
      </c>
      <c r="K3065" s="43" t="s">
        <v>178</v>
      </c>
      <c r="L3065" s="43" t="str">
        <f>IF(AND(Home!$A$1&gt;=Leave[[#This Row],[Start Time]],Home!$A$1&lt;=Leave[[#This Row],[End Time]]),"Aplica","No Aplica")</f>
        <v>No Aplica</v>
      </c>
      <c r="M3065" s="43" t="str">
        <f>IF(AND(Home!$A$1&gt;=Leave[[#This Row],[Start Time]],Home!$A$1&lt;=Leave[[#This Row],[End Time]]),Home!$A$1,"No Aplica")</f>
        <v>No Aplica</v>
      </c>
      <c r="N3065" s="43" t="str">
        <f>Leave[[#This Row],[User Code (Owning User) (Usuario)]]&amp;Leave[[#This Row],[fecha activa]]</f>
        <v>MIE2025110824005No Aplica</v>
      </c>
    </row>
    <row r="3066" spans="1:14" x14ac:dyDescent="0.3">
      <c r="A3066" s="43" t="s">
        <v>468</v>
      </c>
      <c r="B3066" s="3">
        <v>45928</v>
      </c>
      <c r="C3066" s="3">
        <v>45928</v>
      </c>
      <c r="D3066" s="43" t="s">
        <v>3467</v>
      </c>
      <c r="E3066" s="43" t="s">
        <v>2370</v>
      </c>
      <c r="F3066" s="43" t="s">
        <v>2372</v>
      </c>
      <c r="G3066">
        <v>540</v>
      </c>
      <c r="H3066">
        <v>540</v>
      </c>
      <c r="I3066" s="43" t="s">
        <v>2371</v>
      </c>
      <c r="J3066" s="43" t="s">
        <v>1990</v>
      </c>
      <c r="K3066" s="43" t="s">
        <v>178</v>
      </c>
      <c r="L3066" s="43" t="str">
        <f>IF(AND(Home!$A$1&gt;=Leave[[#This Row],[Start Time]],Home!$A$1&lt;=Leave[[#This Row],[End Time]]),"Aplica","No Aplica")</f>
        <v>No Aplica</v>
      </c>
      <c r="M3066" s="43" t="str">
        <f>IF(AND(Home!$A$1&gt;=Leave[[#This Row],[Start Time]],Home!$A$1&lt;=Leave[[#This Row],[End Time]]),Home!$A$1,"No Aplica")</f>
        <v>No Aplica</v>
      </c>
      <c r="N3066" s="43" t="str">
        <f>Leave[[#This Row],[User Code (Owning User) (Usuario)]]&amp;Leave[[#This Row],[fecha activa]]</f>
        <v>MIE2025110824005No Aplica</v>
      </c>
    </row>
    <row r="3067" spans="1:14" x14ac:dyDescent="0.3">
      <c r="A3067" s="43" t="s">
        <v>468</v>
      </c>
      <c r="B3067" s="3">
        <v>45921</v>
      </c>
      <c r="C3067" s="3">
        <v>45921</v>
      </c>
      <c r="D3067" s="43" t="s">
        <v>467</v>
      </c>
      <c r="E3067" s="43" t="s">
        <v>2370</v>
      </c>
      <c r="F3067" s="43" t="s">
        <v>2372</v>
      </c>
      <c r="G3067">
        <v>540</v>
      </c>
      <c r="H3067">
        <v>540</v>
      </c>
      <c r="I3067" s="43" t="s">
        <v>2371</v>
      </c>
      <c r="J3067" s="43" t="s">
        <v>1990</v>
      </c>
      <c r="K3067" s="43" t="s">
        <v>178</v>
      </c>
      <c r="L3067" s="43" t="str">
        <f>IF(AND(Home!$A$1&gt;=Leave[[#This Row],[Start Time]],Home!$A$1&lt;=Leave[[#This Row],[End Time]]),"Aplica","No Aplica")</f>
        <v>No Aplica</v>
      </c>
      <c r="M3067" s="43" t="str">
        <f>IF(AND(Home!$A$1&gt;=Leave[[#This Row],[Start Time]],Home!$A$1&lt;=Leave[[#This Row],[End Time]]),Home!$A$1,"No Aplica")</f>
        <v>No Aplica</v>
      </c>
      <c r="N3067" s="43" t="str">
        <f>Leave[[#This Row],[User Code (Owning User) (Usuario)]]&amp;Leave[[#This Row],[fecha activa]]</f>
        <v>MIE2025110824005No Aplica</v>
      </c>
    </row>
    <row r="3068" spans="1:14" x14ac:dyDescent="0.3">
      <c r="A3068" s="43" t="s">
        <v>471</v>
      </c>
      <c r="B3068" s="3">
        <v>45920</v>
      </c>
      <c r="C3068" s="3">
        <v>45920</v>
      </c>
      <c r="D3068" s="43" t="s">
        <v>2039</v>
      </c>
      <c r="E3068" s="43" t="s">
        <v>2370</v>
      </c>
      <c r="F3068" s="43" t="s">
        <v>2372</v>
      </c>
      <c r="G3068">
        <v>300</v>
      </c>
      <c r="H3068">
        <v>300</v>
      </c>
      <c r="I3068" s="43" t="s">
        <v>2371</v>
      </c>
      <c r="J3068" s="43" t="s">
        <v>1990</v>
      </c>
      <c r="K3068" s="43" t="s">
        <v>178</v>
      </c>
      <c r="L3068" s="43" t="str">
        <f>IF(AND(Home!$A$1&gt;=Leave[[#This Row],[Start Time]],Home!$A$1&lt;=Leave[[#This Row],[End Time]]),"Aplica","No Aplica")</f>
        <v>No Aplica</v>
      </c>
      <c r="M3068" s="43" t="str">
        <f>IF(AND(Home!$A$1&gt;=Leave[[#This Row],[Start Time]],Home!$A$1&lt;=Leave[[#This Row],[End Time]]),Home!$A$1,"No Aplica")</f>
        <v>No Aplica</v>
      </c>
      <c r="N3068" s="43" t="str">
        <f>Leave[[#This Row],[User Code (Owning User) (Usuario)]]&amp;Leave[[#This Row],[fecha activa]]</f>
        <v>MIE2025110824005No Aplica</v>
      </c>
    </row>
    <row r="3069" spans="1:14" x14ac:dyDescent="0.3">
      <c r="A3069" s="43" t="s">
        <v>471</v>
      </c>
      <c r="B3069" s="3">
        <v>45902</v>
      </c>
      <c r="C3069" s="3">
        <v>45902</v>
      </c>
      <c r="D3069" s="43" t="s">
        <v>1864</v>
      </c>
      <c r="E3069" s="43" t="s">
        <v>2370</v>
      </c>
      <c r="F3069" s="43" t="s">
        <v>2372</v>
      </c>
      <c r="G3069">
        <v>270</v>
      </c>
      <c r="H3069">
        <v>270</v>
      </c>
      <c r="I3069" s="43" t="s">
        <v>2371</v>
      </c>
      <c r="J3069" s="43" t="s">
        <v>1990</v>
      </c>
      <c r="K3069" s="43" t="s">
        <v>178</v>
      </c>
      <c r="L3069" s="43" t="str">
        <f>IF(AND(Home!$A$1&gt;=Leave[[#This Row],[Start Time]],Home!$A$1&lt;=Leave[[#This Row],[End Time]]),"Aplica","No Aplica")</f>
        <v>No Aplica</v>
      </c>
      <c r="M3069" s="43" t="str">
        <f>IF(AND(Home!$A$1&gt;=Leave[[#This Row],[Start Time]],Home!$A$1&lt;=Leave[[#This Row],[End Time]]),Home!$A$1,"No Aplica")</f>
        <v>No Aplica</v>
      </c>
      <c r="N3069" s="43" t="str">
        <f>Leave[[#This Row],[User Code (Owning User) (Usuario)]]&amp;Leave[[#This Row],[fecha activa]]</f>
        <v>MIE2025110824005No Aplica</v>
      </c>
    </row>
    <row r="3070" spans="1:14" x14ac:dyDescent="0.3">
      <c r="A3070" s="43" t="s">
        <v>468</v>
      </c>
      <c r="B3070" s="3">
        <v>45914</v>
      </c>
      <c r="C3070" s="3">
        <v>45914</v>
      </c>
      <c r="D3070" s="43" t="s">
        <v>467</v>
      </c>
      <c r="E3070" s="43" t="s">
        <v>2370</v>
      </c>
      <c r="F3070" s="43" t="s">
        <v>2372</v>
      </c>
      <c r="G3070">
        <v>540</v>
      </c>
      <c r="H3070">
        <v>540</v>
      </c>
      <c r="I3070" s="43" t="s">
        <v>2371</v>
      </c>
      <c r="J3070" s="43" t="s">
        <v>1990</v>
      </c>
      <c r="K3070" s="43" t="s">
        <v>178</v>
      </c>
      <c r="L3070" s="43" t="str">
        <f>IF(AND(Home!$A$1&gt;=Leave[[#This Row],[Start Time]],Home!$A$1&lt;=Leave[[#This Row],[End Time]]),"Aplica","No Aplica")</f>
        <v>No Aplica</v>
      </c>
      <c r="M3070" s="43" t="str">
        <f>IF(AND(Home!$A$1&gt;=Leave[[#This Row],[Start Time]],Home!$A$1&lt;=Leave[[#This Row],[End Time]]),Home!$A$1,"No Aplica")</f>
        <v>No Aplica</v>
      </c>
      <c r="N3070" s="43" t="str">
        <f>Leave[[#This Row],[User Code (Owning User) (Usuario)]]&amp;Leave[[#This Row],[fecha activa]]</f>
        <v>MIE2025110824005No Aplica</v>
      </c>
    </row>
    <row r="3071" spans="1:14" x14ac:dyDescent="0.3">
      <c r="A3071" s="43" t="s">
        <v>471</v>
      </c>
      <c r="B3071" s="3">
        <v>45913</v>
      </c>
      <c r="C3071" s="3">
        <v>45913</v>
      </c>
      <c r="D3071" s="43" t="s">
        <v>2039</v>
      </c>
      <c r="E3071" s="43" t="s">
        <v>2370</v>
      </c>
      <c r="F3071" s="43" t="s">
        <v>2372</v>
      </c>
      <c r="G3071">
        <v>300</v>
      </c>
      <c r="H3071">
        <v>300</v>
      </c>
      <c r="I3071" s="43" t="s">
        <v>2371</v>
      </c>
      <c r="J3071" s="43" t="s">
        <v>1990</v>
      </c>
      <c r="K3071" s="43" t="s">
        <v>178</v>
      </c>
      <c r="L3071" s="43" t="str">
        <f>IF(AND(Home!$A$1&gt;=Leave[[#This Row],[Start Time]],Home!$A$1&lt;=Leave[[#This Row],[End Time]]),"Aplica","No Aplica")</f>
        <v>No Aplica</v>
      </c>
      <c r="M3071" s="43" t="str">
        <f>IF(AND(Home!$A$1&gt;=Leave[[#This Row],[Start Time]],Home!$A$1&lt;=Leave[[#This Row],[End Time]]),Home!$A$1,"No Aplica")</f>
        <v>No Aplica</v>
      </c>
      <c r="N3071" s="43" t="str">
        <f>Leave[[#This Row],[User Code (Owning User) (Usuario)]]&amp;Leave[[#This Row],[fecha activa]]</f>
        <v>MIE2025110824005No Aplica</v>
      </c>
    </row>
    <row r="3072" spans="1:14" x14ac:dyDescent="0.3">
      <c r="A3072" s="43" t="s">
        <v>471</v>
      </c>
      <c r="B3072" s="3">
        <v>45901</v>
      </c>
      <c r="C3072" s="3">
        <v>45901</v>
      </c>
      <c r="D3072" s="43" t="s">
        <v>1404</v>
      </c>
      <c r="E3072" s="43" t="s">
        <v>2370</v>
      </c>
      <c r="F3072" s="43" t="s">
        <v>2372</v>
      </c>
      <c r="G3072">
        <v>300</v>
      </c>
      <c r="H3072">
        <v>300</v>
      </c>
      <c r="I3072" s="43" t="s">
        <v>2371</v>
      </c>
      <c r="J3072" s="43" t="s">
        <v>1990</v>
      </c>
      <c r="K3072" s="43" t="s">
        <v>178</v>
      </c>
      <c r="L3072" s="43" t="str">
        <f>IF(AND(Home!$A$1&gt;=Leave[[#This Row],[Start Time]],Home!$A$1&lt;=Leave[[#This Row],[End Time]]),"Aplica","No Aplica")</f>
        <v>No Aplica</v>
      </c>
      <c r="M3072" s="43" t="str">
        <f>IF(AND(Home!$A$1&gt;=Leave[[#This Row],[Start Time]],Home!$A$1&lt;=Leave[[#This Row],[End Time]]),Home!$A$1,"No Aplica")</f>
        <v>No Aplica</v>
      </c>
      <c r="N3072" s="43" t="str">
        <f>Leave[[#This Row],[User Code (Owning User) (Usuario)]]&amp;Leave[[#This Row],[fecha activa]]</f>
        <v>MIE2025110824005No Aplica</v>
      </c>
    </row>
    <row r="3073" spans="1:14" x14ac:dyDescent="0.3">
      <c r="A3073" s="43" t="s">
        <v>468</v>
      </c>
      <c r="B3073" s="3">
        <v>45907</v>
      </c>
      <c r="C3073" s="3">
        <v>45907</v>
      </c>
      <c r="D3073" s="43" t="s">
        <v>467</v>
      </c>
      <c r="E3073" s="43" t="s">
        <v>2370</v>
      </c>
      <c r="F3073" s="43" t="s">
        <v>2372</v>
      </c>
      <c r="G3073">
        <v>540</v>
      </c>
      <c r="H3073">
        <v>540</v>
      </c>
      <c r="I3073" s="43" t="s">
        <v>2371</v>
      </c>
      <c r="J3073" s="43" t="s">
        <v>1990</v>
      </c>
      <c r="K3073" s="43" t="s">
        <v>178</v>
      </c>
      <c r="L3073" s="43" t="str">
        <f>IF(AND(Home!$A$1&gt;=Leave[[#This Row],[Start Time]],Home!$A$1&lt;=Leave[[#This Row],[End Time]]),"Aplica","No Aplica")</f>
        <v>No Aplica</v>
      </c>
      <c r="M3073" s="43" t="str">
        <f>IF(AND(Home!$A$1&gt;=Leave[[#This Row],[Start Time]],Home!$A$1&lt;=Leave[[#This Row],[End Time]]),Home!$A$1,"No Aplica")</f>
        <v>No Aplica</v>
      </c>
      <c r="N3073" s="43" t="str">
        <f>Leave[[#This Row],[User Code (Owning User) (Usuario)]]&amp;Leave[[#This Row],[fecha activa]]</f>
        <v>MIE2025110824005No Aplica</v>
      </c>
    </row>
    <row r="3074" spans="1:14" x14ac:dyDescent="0.3">
      <c r="A3074" s="43" t="s">
        <v>468</v>
      </c>
      <c r="B3074" s="3">
        <v>45925</v>
      </c>
      <c r="C3074" s="3">
        <v>45925</v>
      </c>
      <c r="D3074" s="43" t="s">
        <v>469</v>
      </c>
      <c r="E3074" s="43" t="s">
        <v>293</v>
      </c>
      <c r="F3074" s="43" t="s">
        <v>295</v>
      </c>
      <c r="G3074">
        <v>540</v>
      </c>
      <c r="H3074">
        <v>540</v>
      </c>
      <c r="I3074" s="43" t="s">
        <v>1235</v>
      </c>
      <c r="J3074" s="43" t="s">
        <v>1036</v>
      </c>
      <c r="K3074" s="43" t="s">
        <v>178</v>
      </c>
      <c r="L3074" s="43" t="str">
        <f>IF(AND(Home!$A$1&gt;=Leave[[#This Row],[Start Time]],Home!$A$1&lt;=Leave[[#This Row],[End Time]]),"Aplica","No Aplica")</f>
        <v>No Aplica</v>
      </c>
      <c r="M3074" s="43" t="str">
        <f>IF(AND(Home!$A$1&gt;=Leave[[#This Row],[Start Time]],Home!$A$1&lt;=Leave[[#This Row],[End Time]]),Home!$A$1,"No Aplica")</f>
        <v>No Aplica</v>
      </c>
      <c r="N3074" s="43" t="str">
        <f>Leave[[#This Row],[User Code (Owning User) (Usuario)]]&amp;Leave[[#This Row],[fecha activa]]</f>
        <v>MIE2023180411030No Aplica</v>
      </c>
    </row>
    <row r="3075" spans="1:14" x14ac:dyDescent="0.3">
      <c r="A3075" s="43" t="s">
        <v>468</v>
      </c>
      <c r="B3075" s="3">
        <v>45918</v>
      </c>
      <c r="C3075" s="3">
        <v>45918</v>
      </c>
      <c r="D3075" s="43" t="s">
        <v>469</v>
      </c>
      <c r="E3075" s="43" t="s">
        <v>293</v>
      </c>
      <c r="F3075" s="43" t="s">
        <v>295</v>
      </c>
      <c r="G3075">
        <v>540</v>
      </c>
      <c r="H3075">
        <v>540</v>
      </c>
      <c r="I3075" s="43" t="s">
        <v>1235</v>
      </c>
      <c r="J3075" s="43" t="s">
        <v>1036</v>
      </c>
      <c r="K3075" s="43" t="s">
        <v>178</v>
      </c>
      <c r="L3075" s="43" t="str">
        <f>IF(AND(Home!$A$1&gt;=Leave[[#This Row],[Start Time]],Home!$A$1&lt;=Leave[[#This Row],[End Time]]),"Aplica","No Aplica")</f>
        <v>No Aplica</v>
      </c>
      <c r="M3075" s="43" t="str">
        <f>IF(AND(Home!$A$1&gt;=Leave[[#This Row],[Start Time]],Home!$A$1&lt;=Leave[[#This Row],[End Time]]),Home!$A$1,"No Aplica")</f>
        <v>No Aplica</v>
      </c>
      <c r="N3075" s="43" t="str">
        <f>Leave[[#This Row],[User Code (Owning User) (Usuario)]]&amp;Leave[[#This Row],[fecha activa]]</f>
        <v>MIE2023180411030No Aplica</v>
      </c>
    </row>
    <row r="3076" spans="1:14" x14ac:dyDescent="0.3">
      <c r="A3076" s="43" t="s">
        <v>468</v>
      </c>
      <c r="B3076" s="3">
        <v>45913</v>
      </c>
      <c r="C3076" s="3">
        <v>45913</v>
      </c>
      <c r="D3076" s="43" t="s">
        <v>469</v>
      </c>
      <c r="E3076" s="43" t="s">
        <v>293</v>
      </c>
      <c r="F3076" s="43" t="s">
        <v>295</v>
      </c>
      <c r="G3076">
        <v>540</v>
      </c>
      <c r="H3076">
        <v>540</v>
      </c>
      <c r="I3076" s="43" t="s">
        <v>1235</v>
      </c>
      <c r="J3076" s="43" t="s">
        <v>1036</v>
      </c>
      <c r="K3076" s="43" t="s">
        <v>178</v>
      </c>
      <c r="L3076" s="43" t="str">
        <f>IF(AND(Home!$A$1&gt;=Leave[[#This Row],[Start Time]],Home!$A$1&lt;=Leave[[#This Row],[End Time]]),"Aplica","No Aplica")</f>
        <v>No Aplica</v>
      </c>
      <c r="M3076" s="43" t="str">
        <f>IF(AND(Home!$A$1&gt;=Leave[[#This Row],[Start Time]],Home!$A$1&lt;=Leave[[#This Row],[End Time]]),Home!$A$1,"No Aplica")</f>
        <v>No Aplica</v>
      </c>
      <c r="N3076" s="43" t="str">
        <f>Leave[[#This Row],[User Code (Owning User) (Usuario)]]&amp;Leave[[#This Row],[fecha activa]]</f>
        <v>MIE2023180411030No Aplica</v>
      </c>
    </row>
    <row r="3077" spans="1:14" x14ac:dyDescent="0.3">
      <c r="A3077" s="43" t="s">
        <v>468</v>
      </c>
      <c r="B3077" s="3">
        <v>45904</v>
      </c>
      <c r="C3077" s="3">
        <v>45904</v>
      </c>
      <c r="D3077" s="43" t="s">
        <v>469</v>
      </c>
      <c r="E3077" s="43" t="s">
        <v>293</v>
      </c>
      <c r="F3077" s="43" t="s">
        <v>295</v>
      </c>
      <c r="G3077">
        <v>540</v>
      </c>
      <c r="H3077">
        <v>540</v>
      </c>
      <c r="I3077" s="43" t="s">
        <v>1235</v>
      </c>
      <c r="J3077" s="43" t="s">
        <v>1036</v>
      </c>
      <c r="K3077" s="43" t="s">
        <v>178</v>
      </c>
      <c r="L3077" s="43" t="str">
        <f>IF(AND(Home!$A$1&gt;=Leave[[#This Row],[Start Time]],Home!$A$1&lt;=Leave[[#This Row],[End Time]]),"Aplica","No Aplica")</f>
        <v>No Aplica</v>
      </c>
      <c r="M3077" s="43" t="str">
        <f>IF(AND(Home!$A$1&gt;=Leave[[#This Row],[Start Time]],Home!$A$1&lt;=Leave[[#This Row],[End Time]]),Home!$A$1,"No Aplica")</f>
        <v>No Aplica</v>
      </c>
      <c r="N3077" s="43" t="str">
        <f>Leave[[#This Row],[User Code (Owning User) (Usuario)]]&amp;Leave[[#This Row],[fecha activa]]</f>
        <v>MIE2023180411030No Aplica</v>
      </c>
    </row>
    <row r="3078" spans="1:14" x14ac:dyDescent="0.3">
      <c r="A3078" s="43" t="s">
        <v>476</v>
      </c>
      <c r="B3078" s="3">
        <v>45920</v>
      </c>
      <c r="C3078" s="3">
        <v>45920</v>
      </c>
      <c r="D3078" s="43" t="s">
        <v>669</v>
      </c>
      <c r="E3078" s="43" t="s">
        <v>746</v>
      </c>
      <c r="F3078" s="43" t="s">
        <v>747</v>
      </c>
      <c r="G3078">
        <v>300</v>
      </c>
      <c r="H3078">
        <v>300</v>
      </c>
      <c r="I3078" s="43" t="s">
        <v>1146</v>
      </c>
      <c r="J3078" s="43" t="s">
        <v>2210</v>
      </c>
      <c r="K3078" s="43" t="s">
        <v>178</v>
      </c>
      <c r="L3078" s="43" t="str">
        <f>IF(AND(Home!$A$1&gt;=Leave[[#This Row],[Start Time]],Home!$A$1&lt;=Leave[[#This Row],[End Time]]),"Aplica","No Aplica")</f>
        <v>No Aplica</v>
      </c>
      <c r="M3078" s="43" t="str">
        <f>IF(AND(Home!$A$1&gt;=Leave[[#This Row],[Start Time]],Home!$A$1&lt;=Leave[[#This Row],[End Time]]),Home!$A$1,"No Aplica")</f>
        <v>No Aplica</v>
      </c>
      <c r="N3078" s="43" t="str">
        <f>Leave[[#This Row],[User Code (Owning User) (Usuario)]]&amp;Leave[[#This Row],[fecha activa]]</f>
        <v>MIE2024111017819No Aplica</v>
      </c>
    </row>
    <row r="3079" spans="1:14" x14ac:dyDescent="0.3">
      <c r="A3079" s="43" t="s">
        <v>471</v>
      </c>
      <c r="B3079" s="3">
        <v>45918</v>
      </c>
      <c r="C3079" s="3">
        <v>45918</v>
      </c>
      <c r="D3079" s="43" t="s">
        <v>3726</v>
      </c>
      <c r="E3079" s="43" t="s">
        <v>746</v>
      </c>
      <c r="F3079" s="43" t="s">
        <v>747</v>
      </c>
      <c r="G3079">
        <v>120</v>
      </c>
      <c r="H3079">
        <v>120</v>
      </c>
      <c r="I3079" s="43" t="s">
        <v>1146</v>
      </c>
      <c r="J3079" s="43" t="s">
        <v>2210</v>
      </c>
      <c r="K3079" s="43" t="s">
        <v>178</v>
      </c>
      <c r="L3079" s="43" t="str">
        <f>IF(AND(Home!$A$1&gt;=Leave[[#This Row],[Start Time]],Home!$A$1&lt;=Leave[[#This Row],[End Time]]),"Aplica","No Aplica")</f>
        <v>No Aplica</v>
      </c>
      <c r="M3079" s="43" t="str">
        <f>IF(AND(Home!$A$1&gt;=Leave[[#This Row],[Start Time]],Home!$A$1&lt;=Leave[[#This Row],[End Time]]),Home!$A$1,"No Aplica")</f>
        <v>No Aplica</v>
      </c>
      <c r="N3079" s="43" t="str">
        <f>Leave[[#This Row],[User Code (Owning User) (Usuario)]]&amp;Leave[[#This Row],[fecha activa]]</f>
        <v>MIE2024111017819No Aplica</v>
      </c>
    </row>
    <row r="3080" spans="1:14" x14ac:dyDescent="0.3">
      <c r="A3080" s="43" t="s">
        <v>476</v>
      </c>
      <c r="B3080" s="3">
        <v>45928</v>
      </c>
      <c r="C3080" s="3">
        <v>45928</v>
      </c>
      <c r="D3080" s="43" t="s">
        <v>492</v>
      </c>
      <c r="E3080" s="43" t="s">
        <v>746</v>
      </c>
      <c r="F3080" s="43" t="s">
        <v>747</v>
      </c>
      <c r="G3080">
        <v>540</v>
      </c>
      <c r="H3080">
        <v>540</v>
      </c>
      <c r="I3080" s="43" t="s">
        <v>1146</v>
      </c>
      <c r="J3080" s="43" t="s">
        <v>2210</v>
      </c>
      <c r="K3080" s="43" t="s">
        <v>178</v>
      </c>
      <c r="L3080" s="43" t="str">
        <f>IF(AND(Home!$A$1&gt;=Leave[[#This Row],[Start Time]],Home!$A$1&lt;=Leave[[#This Row],[End Time]]),"Aplica","No Aplica")</f>
        <v>No Aplica</v>
      </c>
      <c r="M3080" s="43" t="str">
        <f>IF(AND(Home!$A$1&gt;=Leave[[#This Row],[Start Time]],Home!$A$1&lt;=Leave[[#This Row],[End Time]]),Home!$A$1,"No Aplica")</f>
        <v>No Aplica</v>
      </c>
      <c r="N3080" s="43" t="str">
        <f>Leave[[#This Row],[User Code (Owning User) (Usuario)]]&amp;Leave[[#This Row],[fecha activa]]</f>
        <v>MIE2024111017819No Aplica</v>
      </c>
    </row>
    <row r="3081" spans="1:14" x14ac:dyDescent="0.3">
      <c r="A3081" s="43" t="s">
        <v>476</v>
      </c>
      <c r="B3081" s="3">
        <v>45913</v>
      </c>
      <c r="C3081" s="3">
        <v>45913</v>
      </c>
      <c r="D3081" s="43" t="s">
        <v>669</v>
      </c>
      <c r="E3081" s="43" t="s">
        <v>746</v>
      </c>
      <c r="F3081" s="43" t="s">
        <v>747</v>
      </c>
      <c r="G3081">
        <v>300</v>
      </c>
      <c r="H3081">
        <v>300</v>
      </c>
      <c r="I3081" s="43" t="s">
        <v>1146</v>
      </c>
      <c r="J3081" s="43" t="s">
        <v>2210</v>
      </c>
      <c r="K3081" s="43" t="s">
        <v>178</v>
      </c>
      <c r="L3081" s="43" t="str">
        <f>IF(AND(Home!$A$1&gt;=Leave[[#This Row],[Start Time]],Home!$A$1&lt;=Leave[[#This Row],[End Time]]),"Aplica","No Aplica")</f>
        <v>No Aplica</v>
      </c>
      <c r="M3081" s="43" t="str">
        <f>IF(AND(Home!$A$1&gt;=Leave[[#This Row],[Start Time]],Home!$A$1&lt;=Leave[[#This Row],[End Time]]),Home!$A$1,"No Aplica")</f>
        <v>No Aplica</v>
      </c>
      <c r="N3081" s="43" t="str">
        <f>Leave[[#This Row],[User Code (Owning User) (Usuario)]]&amp;Leave[[#This Row],[fecha activa]]</f>
        <v>MIE2024111017819No Aplica</v>
      </c>
    </row>
    <row r="3082" spans="1:14" x14ac:dyDescent="0.3">
      <c r="A3082" s="43" t="s">
        <v>476</v>
      </c>
      <c r="B3082" s="3">
        <v>45921</v>
      </c>
      <c r="C3082" s="3">
        <v>45921</v>
      </c>
      <c r="D3082" s="43" t="s">
        <v>487</v>
      </c>
      <c r="E3082" s="43" t="s">
        <v>746</v>
      </c>
      <c r="F3082" s="43" t="s">
        <v>747</v>
      </c>
      <c r="G3082">
        <v>540</v>
      </c>
      <c r="H3082">
        <v>540</v>
      </c>
      <c r="I3082" s="43" t="s">
        <v>1146</v>
      </c>
      <c r="J3082" s="43" t="s">
        <v>2210</v>
      </c>
      <c r="K3082" s="43" t="s">
        <v>178</v>
      </c>
      <c r="L3082" s="43" t="str">
        <f>IF(AND(Home!$A$1&gt;=Leave[[#This Row],[Start Time]],Home!$A$1&lt;=Leave[[#This Row],[End Time]]),"Aplica","No Aplica")</f>
        <v>No Aplica</v>
      </c>
      <c r="M3082" s="43" t="str">
        <f>IF(AND(Home!$A$1&gt;=Leave[[#This Row],[Start Time]],Home!$A$1&lt;=Leave[[#This Row],[End Time]]),Home!$A$1,"No Aplica")</f>
        <v>No Aplica</v>
      </c>
      <c r="N3082" s="43" t="str">
        <f>Leave[[#This Row],[User Code (Owning User) (Usuario)]]&amp;Leave[[#This Row],[fecha activa]]</f>
        <v>MIE2024111017819No Aplica</v>
      </c>
    </row>
    <row r="3083" spans="1:14" x14ac:dyDescent="0.3">
      <c r="A3083" s="43" t="s">
        <v>476</v>
      </c>
      <c r="B3083" s="3">
        <v>45906</v>
      </c>
      <c r="C3083" s="3">
        <v>45906</v>
      </c>
      <c r="D3083" s="43" t="s">
        <v>669</v>
      </c>
      <c r="E3083" s="43" t="s">
        <v>746</v>
      </c>
      <c r="F3083" s="43" t="s">
        <v>747</v>
      </c>
      <c r="G3083">
        <v>360</v>
      </c>
      <c r="H3083">
        <v>360</v>
      </c>
      <c r="I3083" s="43" t="s">
        <v>1146</v>
      </c>
      <c r="J3083" s="43" t="s">
        <v>2210</v>
      </c>
      <c r="K3083" s="43" t="s">
        <v>178</v>
      </c>
      <c r="L3083" s="43" t="str">
        <f>IF(AND(Home!$A$1&gt;=Leave[[#This Row],[Start Time]],Home!$A$1&lt;=Leave[[#This Row],[End Time]]),"Aplica","No Aplica")</f>
        <v>No Aplica</v>
      </c>
      <c r="M3083" s="43" t="str">
        <f>IF(AND(Home!$A$1&gt;=Leave[[#This Row],[Start Time]],Home!$A$1&lt;=Leave[[#This Row],[End Time]]),Home!$A$1,"No Aplica")</f>
        <v>No Aplica</v>
      </c>
      <c r="N3083" s="43" t="str">
        <f>Leave[[#This Row],[User Code (Owning User) (Usuario)]]&amp;Leave[[#This Row],[fecha activa]]</f>
        <v>MIE2024111017819No Aplica</v>
      </c>
    </row>
    <row r="3084" spans="1:14" x14ac:dyDescent="0.3">
      <c r="A3084" s="43" t="s">
        <v>471</v>
      </c>
      <c r="B3084" s="3">
        <v>45903</v>
      </c>
      <c r="C3084" s="3">
        <v>45903</v>
      </c>
      <c r="D3084" s="43" t="s">
        <v>2900</v>
      </c>
      <c r="E3084" s="43" t="s">
        <v>746</v>
      </c>
      <c r="F3084" s="43" t="s">
        <v>747</v>
      </c>
      <c r="G3084">
        <v>270</v>
      </c>
      <c r="H3084">
        <v>270</v>
      </c>
      <c r="I3084" s="43" t="s">
        <v>1146</v>
      </c>
      <c r="J3084" s="43" t="s">
        <v>2210</v>
      </c>
      <c r="K3084" s="43" t="s">
        <v>178</v>
      </c>
      <c r="L3084" s="43" t="str">
        <f>IF(AND(Home!$A$1&gt;=Leave[[#This Row],[Start Time]],Home!$A$1&lt;=Leave[[#This Row],[End Time]]),"Aplica","No Aplica")</f>
        <v>No Aplica</v>
      </c>
      <c r="M3084" s="43" t="str">
        <f>IF(AND(Home!$A$1&gt;=Leave[[#This Row],[Start Time]],Home!$A$1&lt;=Leave[[#This Row],[End Time]]),Home!$A$1,"No Aplica")</f>
        <v>No Aplica</v>
      </c>
      <c r="N3084" s="43" t="str">
        <f>Leave[[#This Row],[User Code (Owning User) (Usuario)]]&amp;Leave[[#This Row],[fecha activa]]</f>
        <v>MIE2024111017819No Aplica</v>
      </c>
    </row>
    <row r="3085" spans="1:14" x14ac:dyDescent="0.3">
      <c r="A3085" s="43" t="s">
        <v>476</v>
      </c>
      <c r="B3085" s="3">
        <v>45914</v>
      </c>
      <c r="C3085" s="3">
        <v>45914</v>
      </c>
      <c r="D3085" s="43" t="s">
        <v>487</v>
      </c>
      <c r="E3085" s="43" t="s">
        <v>746</v>
      </c>
      <c r="F3085" s="43" t="s">
        <v>747</v>
      </c>
      <c r="G3085">
        <v>540</v>
      </c>
      <c r="H3085">
        <v>540</v>
      </c>
      <c r="I3085" s="43" t="s">
        <v>1146</v>
      </c>
      <c r="J3085" s="43" t="s">
        <v>2210</v>
      </c>
      <c r="K3085" s="43" t="s">
        <v>178</v>
      </c>
      <c r="L3085" s="43" t="str">
        <f>IF(AND(Home!$A$1&gt;=Leave[[#This Row],[Start Time]],Home!$A$1&lt;=Leave[[#This Row],[End Time]]),"Aplica","No Aplica")</f>
        <v>No Aplica</v>
      </c>
      <c r="M3085" s="43" t="str">
        <f>IF(AND(Home!$A$1&gt;=Leave[[#This Row],[Start Time]],Home!$A$1&lt;=Leave[[#This Row],[End Time]]),Home!$A$1,"No Aplica")</f>
        <v>No Aplica</v>
      </c>
      <c r="N3085" s="43" t="str">
        <f>Leave[[#This Row],[User Code (Owning User) (Usuario)]]&amp;Leave[[#This Row],[fecha activa]]</f>
        <v>MIE2024111017819No Aplica</v>
      </c>
    </row>
    <row r="3086" spans="1:14" x14ac:dyDescent="0.3">
      <c r="A3086" s="43" t="s">
        <v>476</v>
      </c>
      <c r="B3086" s="3">
        <v>45907</v>
      </c>
      <c r="C3086" s="3">
        <v>45907</v>
      </c>
      <c r="D3086" s="43" t="s">
        <v>487</v>
      </c>
      <c r="E3086" s="43" t="s">
        <v>746</v>
      </c>
      <c r="F3086" s="43" t="s">
        <v>747</v>
      </c>
      <c r="G3086">
        <v>540</v>
      </c>
      <c r="H3086">
        <v>540</v>
      </c>
      <c r="I3086" s="43" t="s">
        <v>1146</v>
      </c>
      <c r="J3086" s="43" t="s">
        <v>2210</v>
      </c>
      <c r="K3086" s="43" t="s">
        <v>178</v>
      </c>
      <c r="L3086" s="43" t="str">
        <f>IF(AND(Home!$A$1&gt;=Leave[[#This Row],[Start Time]],Home!$A$1&lt;=Leave[[#This Row],[End Time]]),"Aplica","No Aplica")</f>
        <v>No Aplica</v>
      </c>
      <c r="M3086" s="43" t="str">
        <f>IF(AND(Home!$A$1&gt;=Leave[[#This Row],[Start Time]],Home!$A$1&lt;=Leave[[#This Row],[End Time]]),Home!$A$1,"No Aplica")</f>
        <v>No Aplica</v>
      </c>
      <c r="N3086" s="43" t="str">
        <f>Leave[[#This Row],[User Code (Owning User) (Usuario)]]&amp;Leave[[#This Row],[fecha activa]]</f>
        <v>MIE2024111017819No Aplica</v>
      </c>
    </row>
    <row r="3087" spans="1:14" x14ac:dyDescent="0.3">
      <c r="A3087" s="43" t="s">
        <v>471</v>
      </c>
      <c r="B3087" s="3">
        <v>45919</v>
      </c>
      <c r="C3087" s="3">
        <v>45919</v>
      </c>
      <c r="D3087" s="43" t="s">
        <v>1490</v>
      </c>
      <c r="E3087" s="43" t="s">
        <v>1832</v>
      </c>
      <c r="F3087" s="43" t="s">
        <v>1834</v>
      </c>
      <c r="G3087">
        <v>60</v>
      </c>
      <c r="H3087">
        <v>60</v>
      </c>
      <c r="I3087" s="43" t="s">
        <v>1833</v>
      </c>
      <c r="J3087" s="43" t="s">
        <v>1036</v>
      </c>
      <c r="K3087" s="43" t="s">
        <v>178</v>
      </c>
      <c r="L3087" s="43" t="str">
        <f>IF(AND(Home!$A$1&gt;=Leave[[#This Row],[Start Time]],Home!$A$1&lt;=Leave[[#This Row],[End Time]]),"Aplica","No Aplica")</f>
        <v>No Aplica</v>
      </c>
      <c r="M3087" s="43" t="str">
        <f>IF(AND(Home!$A$1&gt;=Leave[[#This Row],[Start Time]],Home!$A$1&lt;=Leave[[#This Row],[End Time]]),Home!$A$1,"No Aplica")</f>
        <v>No Aplica</v>
      </c>
      <c r="N3087" s="43" t="str">
        <f>Leave[[#This Row],[User Code (Owning User) (Usuario)]]&amp;Leave[[#This Row],[fecha activa]]</f>
        <v>MIE2025230523197No Aplica</v>
      </c>
    </row>
    <row r="3088" spans="1:14" x14ac:dyDescent="0.3">
      <c r="A3088" s="43" t="s">
        <v>471</v>
      </c>
      <c r="B3088" s="3">
        <v>45919</v>
      </c>
      <c r="C3088" s="3">
        <v>45919</v>
      </c>
      <c r="D3088" s="43" t="s">
        <v>1490</v>
      </c>
      <c r="E3088" s="43" t="s">
        <v>1832</v>
      </c>
      <c r="F3088" s="43" t="s">
        <v>1834</v>
      </c>
      <c r="G3088">
        <v>60</v>
      </c>
      <c r="H3088">
        <v>60</v>
      </c>
      <c r="I3088" s="43" t="s">
        <v>1833</v>
      </c>
      <c r="J3088" s="43" t="s">
        <v>1036</v>
      </c>
      <c r="K3088" s="43" t="s">
        <v>178</v>
      </c>
      <c r="L3088" s="43" t="str">
        <f>IF(AND(Home!$A$1&gt;=Leave[[#This Row],[Start Time]],Home!$A$1&lt;=Leave[[#This Row],[End Time]]),"Aplica","No Aplica")</f>
        <v>No Aplica</v>
      </c>
      <c r="M3088" s="43" t="str">
        <f>IF(AND(Home!$A$1&gt;=Leave[[#This Row],[Start Time]],Home!$A$1&lt;=Leave[[#This Row],[End Time]]),Home!$A$1,"No Aplica")</f>
        <v>No Aplica</v>
      </c>
      <c r="N3088" s="43" t="str">
        <f>Leave[[#This Row],[User Code (Owning User) (Usuario)]]&amp;Leave[[#This Row],[fecha activa]]</f>
        <v>MIE2025230523197No Aplica</v>
      </c>
    </row>
    <row r="3089" spans="1:14" x14ac:dyDescent="0.3">
      <c r="A3089" s="43" t="s">
        <v>471</v>
      </c>
      <c r="B3089" s="3">
        <v>45903</v>
      </c>
      <c r="C3089" s="3">
        <v>45903</v>
      </c>
      <c r="D3089" s="43" t="s">
        <v>2772</v>
      </c>
      <c r="E3089" s="43" t="s">
        <v>125</v>
      </c>
      <c r="F3089" s="43" t="s">
        <v>126</v>
      </c>
      <c r="G3089">
        <v>120</v>
      </c>
      <c r="H3089">
        <v>120</v>
      </c>
      <c r="I3089" s="43" t="s">
        <v>1013</v>
      </c>
      <c r="J3089" s="43" t="s">
        <v>1045</v>
      </c>
      <c r="K3089" s="43" t="s">
        <v>177</v>
      </c>
      <c r="L3089" s="43" t="str">
        <f>IF(AND(Home!$A$1&gt;=Leave[[#This Row],[Start Time]],Home!$A$1&lt;=Leave[[#This Row],[End Time]]),"Aplica","No Aplica")</f>
        <v>No Aplica</v>
      </c>
      <c r="M3089" s="43" t="str">
        <f>IF(AND(Home!$A$1&gt;=Leave[[#This Row],[Start Time]],Home!$A$1&lt;=Leave[[#This Row],[End Time]]),Home!$A$1,"No Aplica")</f>
        <v>No Aplica</v>
      </c>
      <c r="N3089" s="43" t="str">
        <f>Leave[[#This Row],[User Code (Owning User) (Usuario)]]&amp;Leave[[#This Row],[fecha activa]]</f>
        <v>MIE202102072031No Aplica</v>
      </c>
    </row>
    <row r="3090" spans="1:14" x14ac:dyDescent="0.3">
      <c r="A3090" s="43" t="s">
        <v>466</v>
      </c>
      <c r="B3090" s="3">
        <v>45922</v>
      </c>
      <c r="C3090" s="3">
        <v>45922</v>
      </c>
      <c r="D3090" s="43" t="s">
        <v>317</v>
      </c>
      <c r="E3090" s="43" t="s">
        <v>125</v>
      </c>
      <c r="F3090" s="43" t="s">
        <v>126</v>
      </c>
      <c r="G3090">
        <v>540</v>
      </c>
      <c r="H3090">
        <v>540</v>
      </c>
      <c r="I3090" s="43" t="s">
        <v>1013</v>
      </c>
      <c r="J3090" s="43" t="s">
        <v>1045</v>
      </c>
      <c r="K3090" s="43" t="s">
        <v>177</v>
      </c>
      <c r="L3090" s="43" t="str">
        <f>IF(AND(Home!$A$1&gt;=Leave[[#This Row],[Start Time]],Home!$A$1&lt;=Leave[[#This Row],[End Time]]),"Aplica","No Aplica")</f>
        <v>Aplica</v>
      </c>
      <c r="M3090" s="43">
        <f>IF(AND(Home!$A$1&gt;=Leave[[#This Row],[Start Time]],Home!$A$1&lt;=Leave[[#This Row],[End Time]]),Home!$A$1,"No Aplica")</f>
        <v>45922</v>
      </c>
      <c r="N3090" s="43" t="str">
        <f>Leave[[#This Row],[User Code (Owning User) (Usuario)]]&amp;Leave[[#This Row],[fecha activa]]</f>
        <v>MIE20210207203145922</v>
      </c>
    </row>
    <row r="3091" spans="1:14" x14ac:dyDescent="0.3">
      <c r="A3091" s="43" t="s">
        <v>466</v>
      </c>
      <c r="B3091" s="3">
        <v>45921</v>
      </c>
      <c r="C3091" s="3">
        <v>45921</v>
      </c>
      <c r="D3091" s="43" t="s">
        <v>317</v>
      </c>
      <c r="E3091" s="43" t="s">
        <v>125</v>
      </c>
      <c r="F3091" s="43" t="s">
        <v>126</v>
      </c>
      <c r="G3091">
        <v>540</v>
      </c>
      <c r="H3091">
        <v>540</v>
      </c>
      <c r="I3091" s="43" t="s">
        <v>1013</v>
      </c>
      <c r="J3091" s="43" t="s">
        <v>1045</v>
      </c>
      <c r="K3091" s="43" t="s">
        <v>177</v>
      </c>
      <c r="L3091" s="43" t="str">
        <f>IF(AND(Home!$A$1&gt;=Leave[[#This Row],[Start Time]],Home!$A$1&lt;=Leave[[#This Row],[End Time]]),"Aplica","No Aplica")</f>
        <v>No Aplica</v>
      </c>
      <c r="M3091" s="43" t="str">
        <f>IF(AND(Home!$A$1&gt;=Leave[[#This Row],[Start Time]],Home!$A$1&lt;=Leave[[#This Row],[End Time]]),Home!$A$1,"No Aplica")</f>
        <v>No Aplica</v>
      </c>
      <c r="N3091" s="43" t="str">
        <f>Leave[[#This Row],[User Code (Owning User) (Usuario)]]&amp;Leave[[#This Row],[fecha activa]]</f>
        <v>MIE202102072031No Aplica</v>
      </c>
    </row>
    <row r="3092" spans="1:14" x14ac:dyDescent="0.3">
      <c r="A3092" s="43" t="s">
        <v>466</v>
      </c>
      <c r="B3092" s="3">
        <v>45920</v>
      </c>
      <c r="C3092" s="3">
        <v>45920</v>
      </c>
      <c r="D3092" s="43" t="s">
        <v>317</v>
      </c>
      <c r="E3092" s="43" t="s">
        <v>125</v>
      </c>
      <c r="F3092" s="43" t="s">
        <v>126</v>
      </c>
      <c r="G3092">
        <v>540</v>
      </c>
      <c r="H3092">
        <v>540</v>
      </c>
      <c r="I3092" s="43" t="s">
        <v>1013</v>
      </c>
      <c r="J3092" s="43" t="s">
        <v>1045</v>
      </c>
      <c r="K3092" s="43" t="s">
        <v>177</v>
      </c>
      <c r="L3092" s="43" t="str">
        <f>IF(AND(Home!$A$1&gt;=Leave[[#This Row],[Start Time]],Home!$A$1&lt;=Leave[[#This Row],[End Time]]),"Aplica","No Aplica")</f>
        <v>No Aplica</v>
      </c>
      <c r="M3092" s="43" t="str">
        <f>IF(AND(Home!$A$1&gt;=Leave[[#This Row],[Start Time]],Home!$A$1&lt;=Leave[[#This Row],[End Time]]),Home!$A$1,"No Aplica")</f>
        <v>No Aplica</v>
      </c>
      <c r="N3092" s="43" t="str">
        <f>Leave[[#This Row],[User Code (Owning User) (Usuario)]]&amp;Leave[[#This Row],[fecha activa]]</f>
        <v>MIE202102072031No Aplica</v>
      </c>
    </row>
    <row r="3093" spans="1:14" x14ac:dyDescent="0.3">
      <c r="A3093" s="43" t="s">
        <v>466</v>
      </c>
      <c r="B3093" s="3">
        <v>45919</v>
      </c>
      <c r="C3093" s="3">
        <v>45919</v>
      </c>
      <c r="D3093" s="43" t="s">
        <v>317</v>
      </c>
      <c r="E3093" s="43" t="s">
        <v>125</v>
      </c>
      <c r="F3093" s="43" t="s">
        <v>126</v>
      </c>
      <c r="G3093">
        <v>540</v>
      </c>
      <c r="H3093">
        <v>540</v>
      </c>
      <c r="I3093" s="43" t="s">
        <v>1013</v>
      </c>
      <c r="J3093" s="43" t="s">
        <v>1045</v>
      </c>
      <c r="K3093" s="43" t="s">
        <v>177</v>
      </c>
      <c r="L3093" s="43" t="str">
        <f>IF(AND(Home!$A$1&gt;=Leave[[#This Row],[Start Time]],Home!$A$1&lt;=Leave[[#This Row],[End Time]]),"Aplica","No Aplica")</f>
        <v>No Aplica</v>
      </c>
      <c r="M3093" s="43" t="str">
        <f>IF(AND(Home!$A$1&gt;=Leave[[#This Row],[Start Time]],Home!$A$1&lt;=Leave[[#This Row],[End Time]]),Home!$A$1,"No Aplica")</f>
        <v>No Aplica</v>
      </c>
      <c r="N3093" s="43" t="str">
        <f>Leave[[#This Row],[User Code (Owning User) (Usuario)]]&amp;Leave[[#This Row],[fecha activa]]</f>
        <v>MIE202102072031No Aplica</v>
      </c>
    </row>
    <row r="3094" spans="1:14" x14ac:dyDescent="0.3">
      <c r="A3094" s="43" t="s">
        <v>466</v>
      </c>
      <c r="B3094" s="3">
        <v>45918</v>
      </c>
      <c r="C3094" s="3">
        <v>45918</v>
      </c>
      <c r="D3094" s="43" t="s">
        <v>317</v>
      </c>
      <c r="E3094" s="43" t="s">
        <v>125</v>
      </c>
      <c r="F3094" s="43" t="s">
        <v>126</v>
      </c>
      <c r="G3094">
        <v>540</v>
      </c>
      <c r="H3094">
        <v>540</v>
      </c>
      <c r="I3094" s="43" t="s">
        <v>1013</v>
      </c>
      <c r="J3094" s="43" t="s">
        <v>1045</v>
      </c>
      <c r="K3094" s="43" t="s">
        <v>177</v>
      </c>
      <c r="L3094" s="43" t="str">
        <f>IF(AND(Home!$A$1&gt;=Leave[[#This Row],[Start Time]],Home!$A$1&lt;=Leave[[#This Row],[End Time]]),"Aplica","No Aplica")</f>
        <v>No Aplica</v>
      </c>
      <c r="M3094" s="43" t="str">
        <f>IF(AND(Home!$A$1&gt;=Leave[[#This Row],[Start Time]],Home!$A$1&lt;=Leave[[#This Row],[End Time]]),Home!$A$1,"No Aplica")</f>
        <v>No Aplica</v>
      </c>
      <c r="N3094" s="43" t="str">
        <f>Leave[[#This Row],[User Code (Owning User) (Usuario)]]&amp;Leave[[#This Row],[fecha activa]]</f>
        <v>MIE202102072031No Aplica</v>
      </c>
    </row>
    <row r="3095" spans="1:14" x14ac:dyDescent="0.3">
      <c r="A3095" s="43" t="s">
        <v>466</v>
      </c>
      <c r="B3095" s="3">
        <v>45917</v>
      </c>
      <c r="C3095" s="3">
        <v>45917</v>
      </c>
      <c r="D3095" s="43" t="s">
        <v>317</v>
      </c>
      <c r="E3095" s="43" t="s">
        <v>125</v>
      </c>
      <c r="F3095" s="43" t="s">
        <v>126</v>
      </c>
      <c r="G3095">
        <v>540</v>
      </c>
      <c r="H3095">
        <v>540</v>
      </c>
      <c r="I3095" s="43" t="s">
        <v>1013</v>
      </c>
      <c r="J3095" s="43" t="s">
        <v>1045</v>
      </c>
      <c r="K3095" s="43" t="s">
        <v>177</v>
      </c>
      <c r="L3095" s="43" t="str">
        <f>IF(AND(Home!$A$1&gt;=Leave[[#This Row],[Start Time]],Home!$A$1&lt;=Leave[[#This Row],[End Time]]),"Aplica","No Aplica")</f>
        <v>No Aplica</v>
      </c>
      <c r="M3095" s="43" t="str">
        <f>IF(AND(Home!$A$1&gt;=Leave[[#This Row],[Start Time]],Home!$A$1&lt;=Leave[[#This Row],[End Time]]),Home!$A$1,"No Aplica")</f>
        <v>No Aplica</v>
      </c>
      <c r="N3095" s="43" t="str">
        <f>Leave[[#This Row],[User Code (Owning User) (Usuario)]]&amp;Leave[[#This Row],[fecha activa]]</f>
        <v>MIE202102072031No Aplica</v>
      </c>
    </row>
    <row r="3096" spans="1:14" x14ac:dyDescent="0.3">
      <c r="A3096" s="43" t="s">
        <v>466</v>
      </c>
      <c r="B3096" s="3">
        <v>45916</v>
      </c>
      <c r="C3096" s="3">
        <v>45916</v>
      </c>
      <c r="D3096" s="43" t="s">
        <v>317</v>
      </c>
      <c r="E3096" s="43" t="s">
        <v>125</v>
      </c>
      <c r="F3096" s="43" t="s">
        <v>126</v>
      </c>
      <c r="G3096">
        <v>540</v>
      </c>
      <c r="H3096">
        <v>540</v>
      </c>
      <c r="I3096" s="43" t="s">
        <v>1013</v>
      </c>
      <c r="J3096" s="43" t="s">
        <v>1045</v>
      </c>
      <c r="K3096" s="43" t="s">
        <v>177</v>
      </c>
      <c r="L3096" s="43" t="str">
        <f>IF(AND(Home!$A$1&gt;=Leave[[#This Row],[Start Time]],Home!$A$1&lt;=Leave[[#This Row],[End Time]]),"Aplica","No Aplica")</f>
        <v>No Aplica</v>
      </c>
      <c r="M3096" s="43" t="str">
        <f>IF(AND(Home!$A$1&gt;=Leave[[#This Row],[Start Time]],Home!$A$1&lt;=Leave[[#This Row],[End Time]]),Home!$A$1,"No Aplica")</f>
        <v>No Aplica</v>
      </c>
      <c r="N3096" s="43" t="str">
        <f>Leave[[#This Row],[User Code (Owning User) (Usuario)]]&amp;Leave[[#This Row],[fecha activa]]</f>
        <v>MIE202102072031No Aplica</v>
      </c>
    </row>
    <row r="3097" spans="1:14" x14ac:dyDescent="0.3">
      <c r="A3097" s="43" t="s">
        <v>466</v>
      </c>
      <c r="B3097" s="3">
        <v>45915</v>
      </c>
      <c r="C3097" s="3">
        <v>45915</v>
      </c>
      <c r="D3097" s="43" t="s">
        <v>317</v>
      </c>
      <c r="E3097" s="43" t="s">
        <v>125</v>
      </c>
      <c r="F3097" s="43" t="s">
        <v>126</v>
      </c>
      <c r="G3097">
        <v>540</v>
      </c>
      <c r="H3097">
        <v>540</v>
      </c>
      <c r="I3097" s="43" t="s">
        <v>1013</v>
      </c>
      <c r="J3097" s="43" t="s">
        <v>1045</v>
      </c>
      <c r="K3097" s="43" t="s">
        <v>177</v>
      </c>
      <c r="L3097" s="43" t="str">
        <f>IF(AND(Home!$A$1&gt;=Leave[[#This Row],[Start Time]],Home!$A$1&lt;=Leave[[#This Row],[End Time]]),"Aplica","No Aplica")</f>
        <v>No Aplica</v>
      </c>
      <c r="M3097" s="43" t="str">
        <f>IF(AND(Home!$A$1&gt;=Leave[[#This Row],[Start Time]],Home!$A$1&lt;=Leave[[#This Row],[End Time]]),Home!$A$1,"No Aplica")</f>
        <v>No Aplica</v>
      </c>
      <c r="N3097" s="43" t="str">
        <f>Leave[[#This Row],[User Code (Owning User) (Usuario)]]&amp;Leave[[#This Row],[fecha activa]]</f>
        <v>MIE202102072031No Aplica</v>
      </c>
    </row>
    <row r="3098" spans="1:14" x14ac:dyDescent="0.3">
      <c r="A3098" s="43" t="s">
        <v>466</v>
      </c>
      <c r="B3098" s="3">
        <v>45914</v>
      </c>
      <c r="C3098" s="3">
        <v>45914</v>
      </c>
      <c r="D3098" s="43" t="s">
        <v>317</v>
      </c>
      <c r="E3098" s="43" t="s">
        <v>125</v>
      </c>
      <c r="F3098" s="43" t="s">
        <v>126</v>
      </c>
      <c r="G3098">
        <v>540</v>
      </c>
      <c r="H3098">
        <v>540</v>
      </c>
      <c r="I3098" s="43" t="s">
        <v>1013</v>
      </c>
      <c r="J3098" s="43" t="s">
        <v>1045</v>
      </c>
      <c r="K3098" s="43" t="s">
        <v>177</v>
      </c>
      <c r="L3098" s="43" t="str">
        <f>IF(AND(Home!$A$1&gt;=Leave[[#This Row],[Start Time]],Home!$A$1&lt;=Leave[[#This Row],[End Time]]),"Aplica","No Aplica")</f>
        <v>No Aplica</v>
      </c>
      <c r="M3098" s="43" t="str">
        <f>IF(AND(Home!$A$1&gt;=Leave[[#This Row],[Start Time]],Home!$A$1&lt;=Leave[[#This Row],[End Time]]),Home!$A$1,"No Aplica")</f>
        <v>No Aplica</v>
      </c>
      <c r="N3098" s="43" t="str">
        <f>Leave[[#This Row],[User Code (Owning User) (Usuario)]]&amp;Leave[[#This Row],[fecha activa]]</f>
        <v>MIE202102072031No Aplica</v>
      </c>
    </row>
    <row r="3099" spans="1:14" x14ac:dyDescent="0.3">
      <c r="A3099" s="43" t="s">
        <v>466</v>
      </c>
      <c r="B3099" s="3">
        <v>45913</v>
      </c>
      <c r="C3099" s="3">
        <v>45913</v>
      </c>
      <c r="D3099" s="43" t="s">
        <v>317</v>
      </c>
      <c r="E3099" s="43" t="s">
        <v>125</v>
      </c>
      <c r="F3099" s="43" t="s">
        <v>126</v>
      </c>
      <c r="G3099">
        <v>540</v>
      </c>
      <c r="H3099">
        <v>540</v>
      </c>
      <c r="I3099" s="43" t="s">
        <v>1013</v>
      </c>
      <c r="J3099" s="43" t="s">
        <v>1045</v>
      </c>
      <c r="K3099" s="43" t="s">
        <v>177</v>
      </c>
      <c r="L3099" s="43" t="str">
        <f>IF(AND(Home!$A$1&gt;=Leave[[#This Row],[Start Time]],Home!$A$1&lt;=Leave[[#This Row],[End Time]]),"Aplica","No Aplica")</f>
        <v>No Aplica</v>
      </c>
      <c r="M3099" s="43" t="str">
        <f>IF(AND(Home!$A$1&gt;=Leave[[#This Row],[Start Time]],Home!$A$1&lt;=Leave[[#This Row],[End Time]]),Home!$A$1,"No Aplica")</f>
        <v>No Aplica</v>
      </c>
      <c r="N3099" s="43" t="str">
        <f>Leave[[#This Row],[User Code (Owning User) (Usuario)]]&amp;Leave[[#This Row],[fecha activa]]</f>
        <v>MIE202102072031No Aplica</v>
      </c>
    </row>
    <row r="3100" spans="1:14" x14ac:dyDescent="0.3">
      <c r="A3100" s="43" t="s">
        <v>466</v>
      </c>
      <c r="B3100" s="3">
        <v>45912</v>
      </c>
      <c r="C3100" s="3">
        <v>45912</v>
      </c>
      <c r="D3100" s="43" t="s">
        <v>317</v>
      </c>
      <c r="E3100" s="43" t="s">
        <v>125</v>
      </c>
      <c r="F3100" s="43" t="s">
        <v>126</v>
      </c>
      <c r="G3100">
        <v>540</v>
      </c>
      <c r="H3100">
        <v>540</v>
      </c>
      <c r="I3100" s="43" t="s">
        <v>1013</v>
      </c>
      <c r="J3100" s="43" t="s">
        <v>1045</v>
      </c>
      <c r="K3100" s="43" t="s">
        <v>177</v>
      </c>
      <c r="L3100" s="43" t="str">
        <f>IF(AND(Home!$A$1&gt;=Leave[[#This Row],[Start Time]],Home!$A$1&lt;=Leave[[#This Row],[End Time]]),"Aplica","No Aplica")</f>
        <v>No Aplica</v>
      </c>
      <c r="M3100" s="43" t="str">
        <f>IF(AND(Home!$A$1&gt;=Leave[[#This Row],[Start Time]],Home!$A$1&lt;=Leave[[#This Row],[End Time]]),Home!$A$1,"No Aplica")</f>
        <v>No Aplica</v>
      </c>
      <c r="N3100" s="43" t="str">
        <f>Leave[[#This Row],[User Code (Owning User) (Usuario)]]&amp;Leave[[#This Row],[fecha activa]]</f>
        <v>MIE202102072031No Aplica</v>
      </c>
    </row>
    <row r="3101" spans="1:14" x14ac:dyDescent="0.3">
      <c r="A3101" s="43" t="s">
        <v>466</v>
      </c>
      <c r="B3101" s="3">
        <v>45911</v>
      </c>
      <c r="C3101" s="3">
        <v>45911</v>
      </c>
      <c r="D3101" s="43" t="s">
        <v>317</v>
      </c>
      <c r="E3101" s="43" t="s">
        <v>125</v>
      </c>
      <c r="F3101" s="43" t="s">
        <v>126</v>
      </c>
      <c r="G3101">
        <v>540</v>
      </c>
      <c r="H3101">
        <v>540</v>
      </c>
      <c r="I3101" s="43" t="s">
        <v>1013</v>
      </c>
      <c r="J3101" s="43" t="s">
        <v>1045</v>
      </c>
      <c r="K3101" s="43" t="s">
        <v>177</v>
      </c>
      <c r="L3101" s="43" t="str">
        <f>IF(AND(Home!$A$1&gt;=Leave[[#This Row],[Start Time]],Home!$A$1&lt;=Leave[[#This Row],[End Time]]),"Aplica","No Aplica")</f>
        <v>No Aplica</v>
      </c>
      <c r="M3101" s="43" t="str">
        <f>IF(AND(Home!$A$1&gt;=Leave[[#This Row],[Start Time]],Home!$A$1&lt;=Leave[[#This Row],[End Time]]),Home!$A$1,"No Aplica")</f>
        <v>No Aplica</v>
      </c>
      <c r="N3101" s="43" t="str">
        <f>Leave[[#This Row],[User Code (Owning User) (Usuario)]]&amp;Leave[[#This Row],[fecha activa]]</f>
        <v>MIE202102072031No Aplica</v>
      </c>
    </row>
    <row r="3102" spans="1:14" x14ac:dyDescent="0.3">
      <c r="A3102" s="43" t="s">
        <v>466</v>
      </c>
      <c r="B3102" s="3">
        <v>45910</v>
      </c>
      <c r="C3102" s="3">
        <v>45910</v>
      </c>
      <c r="D3102" s="43" t="s">
        <v>317</v>
      </c>
      <c r="E3102" s="43" t="s">
        <v>125</v>
      </c>
      <c r="F3102" s="43" t="s">
        <v>126</v>
      </c>
      <c r="G3102">
        <v>540</v>
      </c>
      <c r="H3102">
        <v>540</v>
      </c>
      <c r="I3102" s="43" t="s">
        <v>1013</v>
      </c>
      <c r="J3102" s="43" t="s">
        <v>1045</v>
      </c>
      <c r="K3102" s="43" t="s">
        <v>177</v>
      </c>
      <c r="L3102" s="43" t="str">
        <f>IF(AND(Home!$A$1&gt;=Leave[[#This Row],[Start Time]],Home!$A$1&lt;=Leave[[#This Row],[End Time]]),"Aplica","No Aplica")</f>
        <v>No Aplica</v>
      </c>
      <c r="M3102" s="43" t="str">
        <f>IF(AND(Home!$A$1&gt;=Leave[[#This Row],[Start Time]],Home!$A$1&lt;=Leave[[#This Row],[End Time]]),Home!$A$1,"No Aplica")</f>
        <v>No Aplica</v>
      </c>
      <c r="N3102" s="43" t="str">
        <f>Leave[[#This Row],[User Code (Owning User) (Usuario)]]&amp;Leave[[#This Row],[fecha activa]]</f>
        <v>MIE202102072031No Aplica</v>
      </c>
    </row>
    <row r="3103" spans="1:14" x14ac:dyDescent="0.3">
      <c r="A3103" s="43" t="s">
        <v>466</v>
      </c>
      <c r="B3103" s="3">
        <v>45909</v>
      </c>
      <c r="C3103" s="3">
        <v>45909</v>
      </c>
      <c r="D3103" s="43" t="s">
        <v>317</v>
      </c>
      <c r="E3103" s="43" t="s">
        <v>125</v>
      </c>
      <c r="F3103" s="43" t="s">
        <v>126</v>
      </c>
      <c r="G3103">
        <v>540</v>
      </c>
      <c r="H3103">
        <v>540</v>
      </c>
      <c r="I3103" s="43" t="s">
        <v>1013</v>
      </c>
      <c r="J3103" s="43" t="s">
        <v>1045</v>
      </c>
      <c r="K3103" s="43" t="s">
        <v>177</v>
      </c>
      <c r="L3103" s="43" t="str">
        <f>IF(AND(Home!$A$1&gt;=Leave[[#This Row],[Start Time]],Home!$A$1&lt;=Leave[[#This Row],[End Time]]),"Aplica","No Aplica")</f>
        <v>No Aplica</v>
      </c>
      <c r="M3103" s="43" t="str">
        <f>IF(AND(Home!$A$1&gt;=Leave[[#This Row],[Start Time]],Home!$A$1&lt;=Leave[[#This Row],[End Time]]),Home!$A$1,"No Aplica")</f>
        <v>No Aplica</v>
      </c>
      <c r="N3103" s="43" t="str">
        <f>Leave[[#This Row],[User Code (Owning User) (Usuario)]]&amp;Leave[[#This Row],[fecha activa]]</f>
        <v>MIE202102072031No Aplica</v>
      </c>
    </row>
    <row r="3104" spans="1:14" x14ac:dyDescent="0.3">
      <c r="A3104" s="43" t="s">
        <v>466</v>
      </c>
      <c r="B3104" s="3">
        <v>45908</v>
      </c>
      <c r="C3104" s="3">
        <v>45908</v>
      </c>
      <c r="D3104" s="43" t="s">
        <v>317</v>
      </c>
      <c r="E3104" s="43" t="s">
        <v>125</v>
      </c>
      <c r="F3104" s="43" t="s">
        <v>126</v>
      </c>
      <c r="G3104">
        <v>540</v>
      </c>
      <c r="H3104">
        <v>540</v>
      </c>
      <c r="I3104" s="43" t="s">
        <v>1013</v>
      </c>
      <c r="J3104" s="43" t="s">
        <v>1045</v>
      </c>
      <c r="K3104" s="43" t="s">
        <v>177</v>
      </c>
      <c r="L3104" s="43" t="str">
        <f>IF(AND(Home!$A$1&gt;=Leave[[#This Row],[Start Time]],Home!$A$1&lt;=Leave[[#This Row],[End Time]]),"Aplica","No Aplica")</f>
        <v>No Aplica</v>
      </c>
      <c r="M3104" s="43" t="str">
        <f>IF(AND(Home!$A$1&gt;=Leave[[#This Row],[Start Time]],Home!$A$1&lt;=Leave[[#This Row],[End Time]]),Home!$A$1,"No Aplica")</f>
        <v>No Aplica</v>
      </c>
      <c r="N3104" s="43" t="str">
        <f>Leave[[#This Row],[User Code (Owning User) (Usuario)]]&amp;Leave[[#This Row],[fecha activa]]</f>
        <v>MIE202102072031No Aplica</v>
      </c>
    </row>
    <row r="3105" spans="1:14" x14ac:dyDescent="0.3">
      <c r="A3105" s="43" t="s">
        <v>466</v>
      </c>
      <c r="B3105" s="3">
        <v>45907</v>
      </c>
      <c r="C3105" s="3">
        <v>45907</v>
      </c>
      <c r="D3105" s="43" t="s">
        <v>317</v>
      </c>
      <c r="E3105" s="43" t="s">
        <v>125</v>
      </c>
      <c r="F3105" s="43" t="s">
        <v>126</v>
      </c>
      <c r="G3105">
        <v>540</v>
      </c>
      <c r="H3105">
        <v>540</v>
      </c>
      <c r="I3105" s="43" t="s">
        <v>1013</v>
      </c>
      <c r="J3105" s="43" t="s">
        <v>1045</v>
      </c>
      <c r="K3105" s="43" t="s">
        <v>177</v>
      </c>
      <c r="L3105" s="43" t="str">
        <f>IF(AND(Home!$A$1&gt;=Leave[[#This Row],[Start Time]],Home!$A$1&lt;=Leave[[#This Row],[End Time]]),"Aplica","No Aplica")</f>
        <v>No Aplica</v>
      </c>
      <c r="M3105" s="43" t="str">
        <f>IF(AND(Home!$A$1&gt;=Leave[[#This Row],[Start Time]],Home!$A$1&lt;=Leave[[#This Row],[End Time]]),Home!$A$1,"No Aplica")</f>
        <v>No Aplica</v>
      </c>
      <c r="N3105" s="43" t="str">
        <f>Leave[[#This Row],[User Code (Owning User) (Usuario)]]&amp;Leave[[#This Row],[fecha activa]]</f>
        <v>MIE202102072031No Aplica</v>
      </c>
    </row>
    <row r="3106" spans="1:14" x14ac:dyDescent="0.3">
      <c r="A3106" s="43" t="s">
        <v>466</v>
      </c>
      <c r="B3106" s="3">
        <v>45906</v>
      </c>
      <c r="C3106" s="3">
        <v>45906</v>
      </c>
      <c r="D3106" s="43" t="s">
        <v>317</v>
      </c>
      <c r="E3106" s="43" t="s">
        <v>125</v>
      </c>
      <c r="F3106" s="43" t="s">
        <v>126</v>
      </c>
      <c r="G3106">
        <v>540</v>
      </c>
      <c r="H3106">
        <v>540</v>
      </c>
      <c r="I3106" s="43" t="s">
        <v>1013</v>
      </c>
      <c r="J3106" s="43" t="s">
        <v>1045</v>
      </c>
      <c r="K3106" s="43" t="s">
        <v>177</v>
      </c>
      <c r="L3106" s="43" t="str">
        <f>IF(AND(Home!$A$1&gt;=Leave[[#This Row],[Start Time]],Home!$A$1&lt;=Leave[[#This Row],[End Time]]),"Aplica","No Aplica")</f>
        <v>No Aplica</v>
      </c>
      <c r="M3106" s="43" t="str">
        <f>IF(AND(Home!$A$1&gt;=Leave[[#This Row],[Start Time]],Home!$A$1&lt;=Leave[[#This Row],[End Time]]),Home!$A$1,"No Aplica")</f>
        <v>No Aplica</v>
      </c>
      <c r="N3106" s="43" t="str">
        <f>Leave[[#This Row],[User Code (Owning User) (Usuario)]]&amp;Leave[[#This Row],[fecha activa]]</f>
        <v>MIE202102072031No Aplica</v>
      </c>
    </row>
    <row r="3107" spans="1:14" x14ac:dyDescent="0.3">
      <c r="A3107" s="43" t="s">
        <v>466</v>
      </c>
      <c r="B3107" s="3">
        <v>45905</v>
      </c>
      <c r="C3107" s="3">
        <v>45905</v>
      </c>
      <c r="D3107" s="43" t="s">
        <v>859</v>
      </c>
      <c r="E3107" s="43" t="s">
        <v>125</v>
      </c>
      <c r="F3107" s="43" t="s">
        <v>126</v>
      </c>
      <c r="G3107">
        <v>540</v>
      </c>
      <c r="H3107">
        <v>540</v>
      </c>
      <c r="I3107" s="43" t="s">
        <v>1013</v>
      </c>
      <c r="J3107" s="43" t="s">
        <v>1045</v>
      </c>
      <c r="K3107" s="43" t="s">
        <v>177</v>
      </c>
      <c r="L3107" s="43" t="str">
        <f>IF(AND(Home!$A$1&gt;=Leave[[#This Row],[Start Time]],Home!$A$1&lt;=Leave[[#This Row],[End Time]]),"Aplica","No Aplica")</f>
        <v>No Aplica</v>
      </c>
      <c r="M3107" s="43" t="str">
        <f>IF(AND(Home!$A$1&gt;=Leave[[#This Row],[Start Time]],Home!$A$1&lt;=Leave[[#This Row],[End Time]]),Home!$A$1,"No Aplica")</f>
        <v>No Aplica</v>
      </c>
      <c r="N3107" s="43" t="str">
        <f>Leave[[#This Row],[User Code (Owning User) (Usuario)]]&amp;Leave[[#This Row],[fecha activa]]</f>
        <v>MIE202102072031No Aplica</v>
      </c>
    </row>
    <row r="3108" spans="1:14" x14ac:dyDescent="0.3">
      <c r="A3108" s="43" t="s">
        <v>465</v>
      </c>
      <c r="B3108" s="3">
        <v>45904</v>
      </c>
      <c r="C3108" s="3">
        <v>45904</v>
      </c>
      <c r="D3108" s="43" t="s">
        <v>469</v>
      </c>
      <c r="E3108" s="43" t="s">
        <v>125</v>
      </c>
      <c r="F3108" s="43" t="s">
        <v>126</v>
      </c>
      <c r="G3108">
        <v>540</v>
      </c>
      <c r="H3108">
        <v>540</v>
      </c>
      <c r="I3108" s="43" t="s">
        <v>1013</v>
      </c>
      <c r="J3108" s="43" t="s">
        <v>1045</v>
      </c>
      <c r="K3108" s="43" t="s">
        <v>177</v>
      </c>
      <c r="L3108" s="43" t="str">
        <f>IF(AND(Home!$A$1&gt;=Leave[[#This Row],[Start Time]],Home!$A$1&lt;=Leave[[#This Row],[End Time]]),"Aplica","No Aplica")</f>
        <v>No Aplica</v>
      </c>
      <c r="M3108" s="43" t="str">
        <f>IF(AND(Home!$A$1&gt;=Leave[[#This Row],[Start Time]],Home!$A$1&lt;=Leave[[#This Row],[End Time]]),Home!$A$1,"No Aplica")</f>
        <v>No Aplica</v>
      </c>
      <c r="N3108" s="43" t="str">
        <f>Leave[[#This Row],[User Code (Owning User) (Usuario)]]&amp;Leave[[#This Row],[fecha activa]]</f>
        <v>MIE202102072031No Aplica</v>
      </c>
    </row>
    <row r="3109" spans="1:14" x14ac:dyDescent="0.3">
      <c r="A3109" s="43" t="s">
        <v>476</v>
      </c>
      <c r="B3109" s="3">
        <v>45902</v>
      </c>
      <c r="C3109" s="3">
        <v>45902</v>
      </c>
      <c r="D3109" s="43" t="s">
        <v>2015</v>
      </c>
      <c r="E3109" s="43" t="s">
        <v>125</v>
      </c>
      <c r="F3109" s="43" t="s">
        <v>126</v>
      </c>
      <c r="G3109">
        <v>180</v>
      </c>
      <c r="H3109">
        <v>180</v>
      </c>
      <c r="I3109" s="43" t="s">
        <v>1013</v>
      </c>
      <c r="J3109" s="43" t="s">
        <v>1045</v>
      </c>
      <c r="K3109" s="43" t="s">
        <v>177</v>
      </c>
      <c r="L3109" s="43" t="str">
        <f>IF(AND(Home!$A$1&gt;=Leave[[#This Row],[Start Time]],Home!$A$1&lt;=Leave[[#This Row],[End Time]]),"Aplica","No Aplica")</f>
        <v>No Aplica</v>
      </c>
      <c r="M3109" s="43" t="str">
        <f>IF(AND(Home!$A$1&gt;=Leave[[#This Row],[Start Time]],Home!$A$1&lt;=Leave[[#This Row],[End Time]]),Home!$A$1,"No Aplica")</f>
        <v>No Aplica</v>
      </c>
      <c r="N3109" s="43" t="str">
        <f>Leave[[#This Row],[User Code (Owning User) (Usuario)]]&amp;Leave[[#This Row],[fecha activa]]</f>
        <v>MIE202102072031No Aplica</v>
      </c>
    </row>
    <row r="3110" spans="1:14" x14ac:dyDescent="0.3">
      <c r="A3110" s="43" t="s">
        <v>476</v>
      </c>
      <c r="B3110" s="3">
        <v>45901</v>
      </c>
      <c r="C3110" s="3">
        <v>45901</v>
      </c>
      <c r="D3110" s="43" t="s">
        <v>2015</v>
      </c>
      <c r="E3110" s="43" t="s">
        <v>125</v>
      </c>
      <c r="F3110" s="43" t="s">
        <v>126</v>
      </c>
      <c r="G3110">
        <v>180</v>
      </c>
      <c r="H3110">
        <v>180</v>
      </c>
      <c r="I3110" s="43" t="s">
        <v>1013</v>
      </c>
      <c r="J3110" s="43" t="s">
        <v>1045</v>
      </c>
      <c r="K3110" s="43" t="s">
        <v>177</v>
      </c>
      <c r="L3110" s="43" t="str">
        <f>IF(AND(Home!$A$1&gt;=Leave[[#This Row],[Start Time]],Home!$A$1&lt;=Leave[[#This Row],[End Time]]),"Aplica","No Aplica")</f>
        <v>No Aplica</v>
      </c>
      <c r="M3110" s="43" t="str">
        <f>IF(AND(Home!$A$1&gt;=Leave[[#This Row],[Start Time]],Home!$A$1&lt;=Leave[[#This Row],[End Time]]),Home!$A$1,"No Aplica")</f>
        <v>No Aplica</v>
      </c>
      <c r="N3110" s="43" t="str">
        <f>Leave[[#This Row],[User Code (Owning User) (Usuario)]]&amp;Leave[[#This Row],[fecha activa]]</f>
        <v>MIE202102072031No Aplica</v>
      </c>
    </row>
    <row r="3111" spans="1:14" x14ac:dyDescent="0.3">
      <c r="A3111" s="43" t="s">
        <v>465</v>
      </c>
      <c r="B3111" s="3">
        <v>45903</v>
      </c>
      <c r="C3111" s="3">
        <v>45903</v>
      </c>
      <c r="D3111" s="43" t="s">
        <v>469</v>
      </c>
      <c r="E3111" s="43" t="s">
        <v>125</v>
      </c>
      <c r="F3111" s="43" t="s">
        <v>126</v>
      </c>
      <c r="G3111">
        <v>540</v>
      </c>
      <c r="H3111">
        <v>540</v>
      </c>
      <c r="I3111" s="43" t="s">
        <v>1013</v>
      </c>
      <c r="J3111" s="43" t="s">
        <v>1045</v>
      </c>
      <c r="K3111" s="43" t="s">
        <v>177</v>
      </c>
      <c r="L3111" s="43" t="str">
        <f>IF(AND(Home!$A$1&gt;=Leave[[#This Row],[Start Time]],Home!$A$1&lt;=Leave[[#This Row],[End Time]]),"Aplica","No Aplica")</f>
        <v>No Aplica</v>
      </c>
      <c r="M3111" s="43" t="str">
        <f>IF(AND(Home!$A$1&gt;=Leave[[#This Row],[Start Time]],Home!$A$1&lt;=Leave[[#This Row],[End Time]]),Home!$A$1,"No Aplica")</f>
        <v>No Aplica</v>
      </c>
      <c r="N3111" s="43" t="str">
        <f>Leave[[#This Row],[User Code (Owning User) (Usuario)]]&amp;Leave[[#This Row],[fecha activa]]</f>
        <v>MIE202102072031No Aplica</v>
      </c>
    </row>
    <row r="3112" spans="1:14" x14ac:dyDescent="0.3">
      <c r="A3112" s="43" t="s">
        <v>468</v>
      </c>
      <c r="B3112" s="3">
        <v>45930</v>
      </c>
      <c r="C3112" s="3">
        <v>45930</v>
      </c>
      <c r="D3112" s="43" t="s">
        <v>474</v>
      </c>
      <c r="E3112" s="43" t="s">
        <v>2567</v>
      </c>
      <c r="F3112" s="43" t="s">
        <v>2569</v>
      </c>
      <c r="G3112">
        <v>480</v>
      </c>
      <c r="H3112">
        <v>480</v>
      </c>
      <c r="I3112" s="43" t="s">
        <v>2568</v>
      </c>
      <c r="J3112" s="43" t="s">
        <v>974</v>
      </c>
      <c r="K3112" s="43" t="s">
        <v>177</v>
      </c>
      <c r="L3112" s="43" t="str">
        <f>IF(AND(Home!$A$1&gt;=Leave[[#This Row],[Start Time]],Home!$A$1&lt;=Leave[[#This Row],[End Time]]),"Aplica","No Aplica")</f>
        <v>No Aplica</v>
      </c>
      <c r="M3112" s="43" t="str">
        <f>IF(AND(Home!$A$1&gt;=Leave[[#This Row],[Start Time]],Home!$A$1&lt;=Leave[[#This Row],[End Time]]),Home!$A$1,"No Aplica")</f>
        <v>No Aplica</v>
      </c>
      <c r="N3112" s="43" t="str">
        <f>Leave[[#This Row],[User Code (Owning User) (Usuario)]]&amp;Leave[[#This Row],[fecha activa]]</f>
        <v>MIE2025280824233No Aplica</v>
      </c>
    </row>
    <row r="3113" spans="1:14" x14ac:dyDescent="0.3">
      <c r="A3113" s="43" t="s">
        <v>468</v>
      </c>
      <c r="B3113" s="3">
        <v>45923</v>
      </c>
      <c r="C3113" s="3">
        <v>45923</v>
      </c>
      <c r="D3113" s="43" t="s">
        <v>469</v>
      </c>
      <c r="E3113" s="43" t="s">
        <v>2567</v>
      </c>
      <c r="F3113" s="43" t="s">
        <v>2569</v>
      </c>
      <c r="G3113">
        <v>480</v>
      </c>
      <c r="H3113">
        <v>480</v>
      </c>
      <c r="I3113" s="43" t="s">
        <v>2568</v>
      </c>
      <c r="J3113" s="43" t="s">
        <v>974</v>
      </c>
      <c r="K3113" s="43" t="s">
        <v>177</v>
      </c>
      <c r="L3113" s="43" t="str">
        <f>IF(AND(Home!$A$1&gt;=Leave[[#This Row],[Start Time]],Home!$A$1&lt;=Leave[[#This Row],[End Time]]),"Aplica","No Aplica")</f>
        <v>No Aplica</v>
      </c>
      <c r="M3113" s="43" t="str">
        <f>IF(AND(Home!$A$1&gt;=Leave[[#This Row],[Start Time]],Home!$A$1&lt;=Leave[[#This Row],[End Time]]),Home!$A$1,"No Aplica")</f>
        <v>No Aplica</v>
      </c>
      <c r="N3113" s="43" t="str">
        <f>Leave[[#This Row],[User Code (Owning User) (Usuario)]]&amp;Leave[[#This Row],[fecha activa]]</f>
        <v>MIE2025280824233No Aplica</v>
      </c>
    </row>
    <row r="3114" spans="1:14" x14ac:dyDescent="0.3">
      <c r="A3114" s="43" t="s">
        <v>468</v>
      </c>
      <c r="B3114" s="3">
        <v>45911</v>
      </c>
      <c r="C3114" s="3">
        <v>45911</v>
      </c>
      <c r="D3114" s="43" t="s">
        <v>3373</v>
      </c>
      <c r="E3114" s="43" t="s">
        <v>2567</v>
      </c>
      <c r="F3114" s="43" t="s">
        <v>2569</v>
      </c>
      <c r="G3114">
        <v>480</v>
      </c>
      <c r="H3114">
        <v>480</v>
      </c>
      <c r="I3114" s="43" t="s">
        <v>2568</v>
      </c>
      <c r="J3114" s="43" t="s">
        <v>974</v>
      </c>
      <c r="K3114" s="43" t="s">
        <v>177</v>
      </c>
      <c r="L3114" s="43" t="str">
        <f>IF(AND(Home!$A$1&gt;=Leave[[#This Row],[Start Time]],Home!$A$1&lt;=Leave[[#This Row],[End Time]]),"Aplica","No Aplica")</f>
        <v>No Aplica</v>
      </c>
      <c r="M3114" s="43" t="str">
        <f>IF(AND(Home!$A$1&gt;=Leave[[#This Row],[Start Time]],Home!$A$1&lt;=Leave[[#This Row],[End Time]]),Home!$A$1,"No Aplica")</f>
        <v>No Aplica</v>
      </c>
      <c r="N3114" s="43" t="str">
        <f>Leave[[#This Row],[User Code (Owning User) (Usuario)]]&amp;Leave[[#This Row],[fecha activa]]</f>
        <v>MIE2025280824233No Aplica</v>
      </c>
    </row>
    <row r="3115" spans="1:14" x14ac:dyDescent="0.3">
      <c r="A3115" s="43" t="s">
        <v>471</v>
      </c>
      <c r="B3115" s="3">
        <v>45910</v>
      </c>
      <c r="C3115" s="3">
        <v>45910</v>
      </c>
      <c r="D3115" s="43" t="s">
        <v>3330</v>
      </c>
      <c r="E3115" s="43" t="s">
        <v>2567</v>
      </c>
      <c r="F3115" s="43" t="s">
        <v>2569</v>
      </c>
      <c r="G3115">
        <v>540</v>
      </c>
      <c r="H3115">
        <v>540</v>
      </c>
      <c r="I3115" s="43" t="s">
        <v>2568</v>
      </c>
      <c r="J3115" s="43" t="s">
        <v>974</v>
      </c>
      <c r="K3115" s="43" t="s">
        <v>177</v>
      </c>
      <c r="L3115" s="43" t="str">
        <f>IF(AND(Home!$A$1&gt;=Leave[[#This Row],[Start Time]],Home!$A$1&lt;=Leave[[#This Row],[End Time]]),"Aplica","No Aplica")</f>
        <v>No Aplica</v>
      </c>
      <c r="M3115" s="43" t="str">
        <f>IF(AND(Home!$A$1&gt;=Leave[[#This Row],[Start Time]],Home!$A$1&lt;=Leave[[#This Row],[End Time]]),Home!$A$1,"No Aplica")</f>
        <v>No Aplica</v>
      </c>
      <c r="N3115" s="43" t="str">
        <f>Leave[[#This Row],[User Code (Owning User) (Usuario)]]&amp;Leave[[#This Row],[fecha activa]]</f>
        <v>MIE2025280824233No Aplica</v>
      </c>
    </row>
    <row r="3116" spans="1:14" x14ac:dyDescent="0.3">
      <c r="A3116" s="43" t="s">
        <v>468</v>
      </c>
      <c r="B3116" s="3">
        <v>45916</v>
      </c>
      <c r="C3116" s="3">
        <v>45916</v>
      </c>
      <c r="D3116" s="43" t="s">
        <v>469</v>
      </c>
      <c r="E3116" s="43" t="s">
        <v>2567</v>
      </c>
      <c r="F3116" s="43" t="s">
        <v>2569</v>
      </c>
      <c r="G3116">
        <v>480</v>
      </c>
      <c r="H3116">
        <v>480</v>
      </c>
      <c r="I3116" s="43" t="s">
        <v>2568</v>
      </c>
      <c r="J3116" s="43" t="s">
        <v>974</v>
      </c>
      <c r="K3116" s="43" t="s">
        <v>177</v>
      </c>
      <c r="L3116" s="43" t="str">
        <f>IF(AND(Home!$A$1&gt;=Leave[[#This Row],[Start Time]],Home!$A$1&lt;=Leave[[#This Row],[End Time]]),"Aplica","No Aplica")</f>
        <v>No Aplica</v>
      </c>
      <c r="M3116" s="43" t="str">
        <f>IF(AND(Home!$A$1&gt;=Leave[[#This Row],[Start Time]],Home!$A$1&lt;=Leave[[#This Row],[End Time]]),Home!$A$1,"No Aplica")</f>
        <v>No Aplica</v>
      </c>
      <c r="N3116" s="43" t="str">
        <f>Leave[[#This Row],[User Code (Owning User) (Usuario)]]&amp;Leave[[#This Row],[fecha activa]]</f>
        <v>MIE2025280824233No Aplica</v>
      </c>
    </row>
    <row r="3117" spans="1:14" x14ac:dyDescent="0.3">
      <c r="A3117" s="43" t="s">
        <v>468</v>
      </c>
      <c r="B3117" s="3">
        <v>45909</v>
      </c>
      <c r="C3117" s="3">
        <v>45909</v>
      </c>
      <c r="D3117" s="43" t="s">
        <v>474</v>
      </c>
      <c r="E3117" s="43" t="s">
        <v>2567</v>
      </c>
      <c r="F3117" s="43" t="s">
        <v>2569</v>
      </c>
      <c r="G3117">
        <v>480</v>
      </c>
      <c r="H3117">
        <v>480</v>
      </c>
      <c r="I3117" s="43" t="s">
        <v>2568</v>
      </c>
      <c r="J3117" s="43" t="s">
        <v>974</v>
      </c>
      <c r="K3117" s="43" t="s">
        <v>177</v>
      </c>
      <c r="L3117" s="43" t="str">
        <f>IF(AND(Home!$A$1&gt;=Leave[[#This Row],[Start Time]],Home!$A$1&lt;=Leave[[#This Row],[End Time]]),"Aplica","No Aplica")</f>
        <v>No Aplica</v>
      </c>
      <c r="M3117" s="43" t="str">
        <f>IF(AND(Home!$A$1&gt;=Leave[[#This Row],[Start Time]],Home!$A$1&lt;=Leave[[#This Row],[End Time]]),Home!$A$1,"No Aplica")</f>
        <v>No Aplica</v>
      </c>
      <c r="N3117" s="43" t="str">
        <f>Leave[[#This Row],[User Code (Owning User) (Usuario)]]&amp;Leave[[#This Row],[fecha activa]]</f>
        <v>MIE2025280824233No Aplica</v>
      </c>
    </row>
    <row r="3118" spans="1:14" x14ac:dyDescent="0.3">
      <c r="A3118" s="43" t="s">
        <v>468</v>
      </c>
      <c r="B3118" s="3">
        <v>45902</v>
      </c>
      <c r="C3118" s="3">
        <v>45902</v>
      </c>
      <c r="D3118" s="43" t="s">
        <v>474</v>
      </c>
      <c r="E3118" s="43" t="s">
        <v>2567</v>
      </c>
      <c r="F3118" s="43" t="s">
        <v>2569</v>
      </c>
      <c r="G3118">
        <v>480</v>
      </c>
      <c r="H3118">
        <v>480</v>
      </c>
      <c r="I3118" s="43" t="s">
        <v>2568</v>
      </c>
      <c r="J3118" s="43" t="s">
        <v>974</v>
      </c>
      <c r="K3118" s="43" t="s">
        <v>177</v>
      </c>
      <c r="L3118" s="43" t="str">
        <f>IF(AND(Home!$A$1&gt;=Leave[[#This Row],[Start Time]],Home!$A$1&lt;=Leave[[#This Row],[End Time]]),"Aplica","No Aplica")</f>
        <v>No Aplica</v>
      </c>
      <c r="M3118" s="43" t="str">
        <f>IF(AND(Home!$A$1&gt;=Leave[[#This Row],[Start Time]],Home!$A$1&lt;=Leave[[#This Row],[End Time]]),Home!$A$1,"No Aplica")</f>
        <v>No Aplica</v>
      </c>
      <c r="N3118" s="43" t="str">
        <f>Leave[[#This Row],[User Code (Owning User) (Usuario)]]&amp;Leave[[#This Row],[fecha activa]]</f>
        <v>MIE2025280824233No Aplica</v>
      </c>
    </row>
    <row r="3119" spans="1:14" x14ac:dyDescent="0.3">
      <c r="A3119" s="43" t="s">
        <v>471</v>
      </c>
      <c r="B3119" s="3">
        <v>45927</v>
      </c>
      <c r="C3119" s="3">
        <v>45927</v>
      </c>
      <c r="D3119" s="43" t="s">
        <v>642</v>
      </c>
      <c r="E3119" s="43" t="s">
        <v>1394</v>
      </c>
      <c r="F3119" s="43" t="s">
        <v>1396</v>
      </c>
      <c r="G3119">
        <v>240</v>
      </c>
      <c r="H3119">
        <v>240</v>
      </c>
      <c r="I3119" s="43" t="s">
        <v>1395</v>
      </c>
      <c r="J3119" s="43" t="s">
        <v>1037</v>
      </c>
      <c r="K3119" s="43" t="s">
        <v>178</v>
      </c>
      <c r="L3119" s="43" t="str">
        <f>IF(AND(Home!$A$1&gt;=Leave[[#This Row],[Start Time]],Home!$A$1&lt;=Leave[[#This Row],[End Time]]),"Aplica","No Aplica")</f>
        <v>No Aplica</v>
      </c>
      <c r="M3119" s="43" t="str">
        <f>IF(AND(Home!$A$1&gt;=Leave[[#This Row],[Start Time]],Home!$A$1&lt;=Leave[[#This Row],[End Time]]),Home!$A$1,"No Aplica")</f>
        <v>No Aplica</v>
      </c>
      <c r="N3119" s="43" t="str">
        <f>Leave[[#This Row],[User Code (Owning User) (Usuario)]]&amp;Leave[[#This Row],[fecha activa]]</f>
        <v>MIE2025300120664No Aplica</v>
      </c>
    </row>
    <row r="3120" spans="1:14" x14ac:dyDescent="0.3">
      <c r="A3120" s="43" t="s">
        <v>468</v>
      </c>
      <c r="B3120" s="3">
        <v>45928</v>
      </c>
      <c r="C3120" s="3">
        <v>45928</v>
      </c>
      <c r="D3120" s="43" t="s">
        <v>470</v>
      </c>
      <c r="E3120" s="43" t="s">
        <v>1394</v>
      </c>
      <c r="F3120" s="43" t="s">
        <v>1396</v>
      </c>
      <c r="G3120">
        <v>540</v>
      </c>
      <c r="H3120">
        <v>540</v>
      </c>
      <c r="I3120" s="43" t="s">
        <v>1395</v>
      </c>
      <c r="J3120" s="43" t="s">
        <v>1037</v>
      </c>
      <c r="K3120" s="43" t="s">
        <v>178</v>
      </c>
      <c r="L3120" s="43" t="str">
        <f>IF(AND(Home!$A$1&gt;=Leave[[#This Row],[Start Time]],Home!$A$1&lt;=Leave[[#This Row],[End Time]]),"Aplica","No Aplica")</f>
        <v>No Aplica</v>
      </c>
      <c r="M3120" s="43" t="str">
        <f>IF(AND(Home!$A$1&gt;=Leave[[#This Row],[Start Time]],Home!$A$1&lt;=Leave[[#This Row],[End Time]]),Home!$A$1,"No Aplica")</f>
        <v>No Aplica</v>
      </c>
      <c r="N3120" s="43" t="str">
        <f>Leave[[#This Row],[User Code (Owning User) (Usuario)]]&amp;Leave[[#This Row],[fecha activa]]</f>
        <v>MIE2025300120664No Aplica</v>
      </c>
    </row>
    <row r="3121" spans="1:14" x14ac:dyDescent="0.3">
      <c r="A3121" s="43" t="s">
        <v>471</v>
      </c>
      <c r="B3121" s="3">
        <v>45920</v>
      </c>
      <c r="C3121" s="3">
        <v>45920</v>
      </c>
      <c r="D3121" s="43" t="s">
        <v>642</v>
      </c>
      <c r="E3121" s="43" t="s">
        <v>1394</v>
      </c>
      <c r="F3121" s="43" t="s">
        <v>1396</v>
      </c>
      <c r="G3121">
        <v>240</v>
      </c>
      <c r="H3121">
        <v>240</v>
      </c>
      <c r="I3121" s="43" t="s">
        <v>1395</v>
      </c>
      <c r="J3121" s="43" t="s">
        <v>1037</v>
      </c>
      <c r="K3121" s="43" t="s">
        <v>178</v>
      </c>
      <c r="L3121" s="43" t="str">
        <f>IF(AND(Home!$A$1&gt;=Leave[[#This Row],[Start Time]],Home!$A$1&lt;=Leave[[#This Row],[End Time]]),"Aplica","No Aplica")</f>
        <v>No Aplica</v>
      </c>
      <c r="M3121" s="43" t="str">
        <f>IF(AND(Home!$A$1&gt;=Leave[[#This Row],[Start Time]],Home!$A$1&lt;=Leave[[#This Row],[End Time]]),Home!$A$1,"No Aplica")</f>
        <v>No Aplica</v>
      </c>
      <c r="N3121" s="43" t="str">
        <f>Leave[[#This Row],[User Code (Owning User) (Usuario)]]&amp;Leave[[#This Row],[fecha activa]]</f>
        <v>MIE2025300120664No Aplica</v>
      </c>
    </row>
    <row r="3122" spans="1:14" x14ac:dyDescent="0.3">
      <c r="A3122" s="43" t="s">
        <v>468</v>
      </c>
      <c r="B3122" s="3">
        <v>45921</v>
      </c>
      <c r="C3122" s="3">
        <v>45921</v>
      </c>
      <c r="D3122" s="43" t="s">
        <v>470</v>
      </c>
      <c r="E3122" s="43" t="s">
        <v>1394</v>
      </c>
      <c r="F3122" s="43" t="s">
        <v>1396</v>
      </c>
      <c r="G3122">
        <v>540</v>
      </c>
      <c r="H3122">
        <v>540</v>
      </c>
      <c r="I3122" s="43" t="s">
        <v>1395</v>
      </c>
      <c r="J3122" s="43" t="s">
        <v>1037</v>
      </c>
      <c r="K3122" s="43" t="s">
        <v>178</v>
      </c>
      <c r="L3122" s="43" t="str">
        <f>IF(AND(Home!$A$1&gt;=Leave[[#This Row],[Start Time]],Home!$A$1&lt;=Leave[[#This Row],[End Time]]),"Aplica","No Aplica")</f>
        <v>No Aplica</v>
      </c>
      <c r="M3122" s="43" t="str">
        <f>IF(AND(Home!$A$1&gt;=Leave[[#This Row],[Start Time]],Home!$A$1&lt;=Leave[[#This Row],[End Time]]),Home!$A$1,"No Aplica")</f>
        <v>No Aplica</v>
      </c>
      <c r="N3122" s="43" t="str">
        <f>Leave[[#This Row],[User Code (Owning User) (Usuario)]]&amp;Leave[[#This Row],[fecha activa]]</f>
        <v>MIE2025300120664No Aplica</v>
      </c>
    </row>
    <row r="3123" spans="1:14" x14ac:dyDescent="0.3">
      <c r="A3123" s="43" t="s">
        <v>471</v>
      </c>
      <c r="B3123" s="3">
        <v>45913</v>
      </c>
      <c r="C3123" s="3">
        <v>45913</v>
      </c>
      <c r="D3123" s="43" t="s">
        <v>642</v>
      </c>
      <c r="E3123" s="43" t="s">
        <v>1394</v>
      </c>
      <c r="F3123" s="43" t="s">
        <v>1396</v>
      </c>
      <c r="G3123">
        <v>240</v>
      </c>
      <c r="H3123">
        <v>240</v>
      </c>
      <c r="I3123" s="43" t="s">
        <v>1395</v>
      </c>
      <c r="J3123" s="43" t="s">
        <v>1037</v>
      </c>
      <c r="K3123" s="43" t="s">
        <v>178</v>
      </c>
      <c r="L3123" s="43" t="str">
        <f>IF(AND(Home!$A$1&gt;=Leave[[#This Row],[Start Time]],Home!$A$1&lt;=Leave[[#This Row],[End Time]]),"Aplica","No Aplica")</f>
        <v>No Aplica</v>
      </c>
      <c r="M3123" s="43" t="str">
        <f>IF(AND(Home!$A$1&gt;=Leave[[#This Row],[Start Time]],Home!$A$1&lt;=Leave[[#This Row],[End Time]]),Home!$A$1,"No Aplica")</f>
        <v>No Aplica</v>
      </c>
      <c r="N3123" s="43" t="str">
        <f>Leave[[#This Row],[User Code (Owning User) (Usuario)]]&amp;Leave[[#This Row],[fecha activa]]</f>
        <v>MIE2025300120664No Aplica</v>
      </c>
    </row>
    <row r="3124" spans="1:14" x14ac:dyDescent="0.3">
      <c r="A3124" s="43" t="s">
        <v>468</v>
      </c>
      <c r="B3124" s="3">
        <v>45914</v>
      </c>
      <c r="C3124" s="3">
        <v>45914</v>
      </c>
      <c r="D3124" s="43" t="s">
        <v>470</v>
      </c>
      <c r="E3124" s="43" t="s">
        <v>1394</v>
      </c>
      <c r="F3124" s="43" t="s">
        <v>1396</v>
      </c>
      <c r="G3124">
        <v>540</v>
      </c>
      <c r="H3124">
        <v>540</v>
      </c>
      <c r="I3124" s="43" t="s">
        <v>1395</v>
      </c>
      <c r="J3124" s="43" t="s">
        <v>1037</v>
      </c>
      <c r="K3124" s="43" t="s">
        <v>178</v>
      </c>
      <c r="L3124" s="43" t="str">
        <f>IF(AND(Home!$A$1&gt;=Leave[[#This Row],[Start Time]],Home!$A$1&lt;=Leave[[#This Row],[End Time]]),"Aplica","No Aplica")</f>
        <v>No Aplica</v>
      </c>
      <c r="M3124" s="43" t="str">
        <f>IF(AND(Home!$A$1&gt;=Leave[[#This Row],[Start Time]],Home!$A$1&lt;=Leave[[#This Row],[End Time]]),Home!$A$1,"No Aplica")</f>
        <v>No Aplica</v>
      </c>
      <c r="N3124" s="43" t="str">
        <f>Leave[[#This Row],[User Code (Owning User) (Usuario)]]&amp;Leave[[#This Row],[fecha activa]]</f>
        <v>MIE2025300120664No Aplica</v>
      </c>
    </row>
    <row r="3125" spans="1:14" x14ac:dyDescent="0.3">
      <c r="A3125" s="43" t="s">
        <v>471</v>
      </c>
      <c r="B3125" s="3">
        <v>45906</v>
      </c>
      <c r="C3125" s="3">
        <v>45906</v>
      </c>
      <c r="D3125" s="43" t="s">
        <v>642</v>
      </c>
      <c r="E3125" s="43" t="s">
        <v>1394</v>
      </c>
      <c r="F3125" s="43" t="s">
        <v>1396</v>
      </c>
      <c r="G3125">
        <v>240</v>
      </c>
      <c r="H3125">
        <v>240</v>
      </c>
      <c r="I3125" s="43" t="s">
        <v>1395</v>
      </c>
      <c r="J3125" s="43" t="s">
        <v>1037</v>
      </c>
      <c r="K3125" s="43" t="s">
        <v>178</v>
      </c>
      <c r="L3125" s="43" t="str">
        <f>IF(AND(Home!$A$1&gt;=Leave[[#This Row],[Start Time]],Home!$A$1&lt;=Leave[[#This Row],[End Time]]),"Aplica","No Aplica")</f>
        <v>No Aplica</v>
      </c>
      <c r="M3125" s="43" t="str">
        <f>IF(AND(Home!$A$1&gt;=Leave[[#This Row],[Start Time]],Home!$A$1&lt;=Leave[[#This Row],[End Time]]),Home!$A$1,"No Aplica")</f>
        <v>No Aplica</v>
      </c>
      <c r="N3125" s="43" t="str">
        <f>Leave[[#This Row],[User Code (Owning User) (Usuario)]]&amp;Leave[[#This Row],[fecha activa]]</f>
        <v>MIE2025300120664No Aplica</v>
      </c>
    </row>
    <row r="3126" spans="1:14" x14ac:dyDescent="0.3">
      <c r="A3126" s="43" t="s">
        <v>468</v>
      </c>
      <c r="B3126" s="3">
        <v>45907</v>
      </c>
      <c r="C3126" s="3">
        <v>45907</v>
      </c>
      <c r="D3126" s="43" t="s">
        <v>470</v>
      </c>
      <c r="E3126" s="43" t="s">
        <v>1394</v>
      </c>
      <c r="F3126" s="43" t="s">
        <v>1396</v>
      </c>
      <c r="G3126">
        <v>540</v>
      </c>
      <c r="H3126">
        <v>540</v>
      </c>
      <c r="I3126" s="43" t="s">
        <v>1395</v>
      </c>
      <c r="J3126" s="43" t="s">
        <v>1037</v>
      </c>
      <c r="K3126" s="43" t="s">
        <v>178</v>
      </c>
      <c r="L3126" s="43" t="str">
        <f>IF(AND(Home!$A$1&gt;=Leave[[#This Row],[Start Time]],Home!$A$1&lt;=Leave[[#This Row],[End Time]]),"Aplica","No Aplica")</f>
        <v>No Aplica</v>
      </c>
      <c r="M3126" s="43" t="str">
        <f>IF(AND(Home!$A$1&gt;=Leave[[#This Row],[Start Time]],Home!$A$1&lt;=Leave[[#This Row],[End Time]]),Home!$A$1,"No Aplica")</f>
        <v>No Aplica</v>
      </c>
      <c r="N3126" s="43" t="str">
        <f>Leave[[#This Row],[User Code (Owning User) (Usuario)]]&amp;Leave[[#This Row],[fecha activa]]</f>
        <v>MIE2025300120664No Aplica</v>
      </c>
    </row>
    <row r="3127" spans="1:14" x14ac:dyDescent="0.3">
      <c r="A3127" s="43" t="s">
        <v>465</v>
      </c>
      <c r="B3127" s="3">
        <v>45926</v>
      </c>
      <c r="C3127" s="3">
        <v>45926</v>
      </c>
      <c r="D3127" s="43" t="s">
        <v>1506</v>
      </c>
      <c r="E3127" s="43" t="s">
        <v>706</v>
      </c>
      <c r="F3127" s="43" t="s">
        <v>707</v>
      </c>
      <c r="G3127">
        <v>60</v>
      </c>
      <c r="H3127">
        <v>60</v>
      </c>
      <c r="I3127" s="43" t="s">
        <v>1164</v>
      </c>
      <c r="J3127" s="43" t="s">
        <v>1032</v>
      </c>
      <c r="K3127" s="43" t="s">
        <v>177</v>
      </c>
      <c r="L3127" s="43" t="str">
        <f>IF(AND(Home!$A$1&gt;=Leave[[#This Row],[Start Time]],Home!$A$1&lt;=Leave[[#This Row],[End Time]]),"Aplica","No Aplica")</f>
        <v>No Aplica</v>
      </c>
      <c r="M3127" s="43" t="str">
        <f>IF(AND(Home!$A$1&gt;=Leave[[#This Row],[Start Time]],Home!$A$1&lt;=Leave[[#This Row],[End Time]]),Home!$A$1,"No Aplica")</f>
        <v>No Aplica</v>
      </c>
      <c r="N3127" s="43" t="str">
        <f>Leave[[#This Row],[User Code (Owning User) (Usuario)]]&amp;Leave[[#This Row],[fecha activa]]</f>
        <v>MIE2024120917590No Aplica</v>
      </c>
    </row>
    <row r="3128" spans="1:14" x14ac:dyDescent="0.3">
      <c r="A3128" s="43" t="s">
        <v>465</v>
      </c>
      <c r="B3128" s="3">
        <v>45925</v>
      </c>
      <c r="C3128" s="3">
        <v>45925</v>
      </c>
      <c r="D3128" s="43" t="s">
        <v>1506</v>
      </c>
      <c r="E3128" s="43" t="s">
        <v>706</v>
      </c>
      <c r="F3128" s="43" t="s">
        <v>707</v>
      </c>
      <c r="G3128">
        <v>60</v>
      </c>
      <c r="H3128">
        <v>60</v>
      </c>
      <c r="I3128" s="43" t="s">
        <v>1164</v>
      </c>
      <c r="J3128" s="43" t="s">
        <v>1032</v>
      </c>
      <c r="K3128" s="43" t="s">
        <v>177</v>
      </c>
      <c r="L3128" s="43" t="str">
        <f>IF(AND(Home!$A$1&gt;=Leave[[#This Row],[Start Time]],Home!$A$1&lt;=Leave[[#This Row],[End Time]]),"Aplica","No Aplica")</f>
        <v>No Aplica</v>
      </c>
      <c r="M3128" s="43" t="str">
        <f>IF(AND(Home!$A$1&gt;=Leave[[#This Row],[Start Time]],Home!$A$1&lt;=Leave[[#This Row],[End Time]]),Home!$A$1,"No Aplica")</f>
        <v>No Aplica</v>
      </c>
      <c r="N3128" s="43" t="str">
        <f>Leave[[#This Row],[User Code (Owning User) (Usuario)]]&amp;Leave[[#This Row],[fecha activa]]</f>
        <v>MIE2024120917590No Aplica</v>
      </c>
    </row>
    <row r="3129" spans="1:14" x14ac:dyDescent="0.3">
      <c r="A3129" s="43" t="s">
        <v>465</v>
      </c>
      <c r="B3129" s="3">
        <v>45924</v>
      </c>
      <c r="C3129" s="3">
        <v>45924</v>
      </c>
      <c r="D3129" s="43" t="s">
        <v>1506</v>
      </c>
      <c r="E3129" s="43" t="s">
        <v>706</v>
      </c>
      <c r="F3129" s="43" t="s">
        <v>707</v>
      </c>
      <c r="G3129">
        <v>60</v>
      </c>
      <c r="H3129">
        <v>60</v>
      </c>
      <c r="I3129" s="43" t="s">
        <v>1164</v>
      </c>
      <c r="J3129" s="43" t="s">
        <v>1032</v>
      </c>
      <c r="K3129" s="43" t="s">
        <v>177</v>
      </c>
      <c r="L3129" s="43" t="str">
        <f>IF(AND(Home!$A$1&gt;=Leave[[#This Row],[Start Time]],Home!$A$1&lt;=Leave[[#This Row],[End Time]]),"Aplica","No Aplica")</f>
        <v>No Aplica</v>
      </c>
      <c r="M3129" s="43" t="str">
        <f>IF(AND(Home!$A$1&gt;=Leave[[#This Row],[Start Time]],Home!$A$1&lt;=Leave[[#This Row],[End Time]]),Home!$A$1,"No Aplica")</f>
        <v>No Aplica</v>
      </c>
      <c r="N3129" s="43" t="str">
        <f>Leave[[#This Row],[User Code (Owning User) (Usuario)]]&amp;Leave[[#This Row],[fecha activa]]</f>
        <v>MIE2024120917590No Aplica</v>
      </c>
    </row>
    <row r="3130" spans="1:14" x14ac:dyDescent="0.3">
      <c r="A3130" s="43" t="s">
        <v>468</v>
      </c>
      <c r="B3130" s="3">
        <v>45923</v>
      </c>
      <c r="C3130" s="3">
        <v>45923</v>
      </c>
      <c r="D3130" s="43" t="s">
        <v>469</v>
      </c>
      <c r="E3130" s="43" t="s">
        <v>706</v>
      </c>
      <c r="F3130" s="43" t="s">
        <v>707</v>
      </c>
      <c r="G3130">
        <v>480</v>
      </c>
      <c r="H3130">
        <v>480</v>
      </c>
      <c r="I3130" s="43" t="s">
        <v>1164</v>
      </c>
      <c r="J3130" s="43" t="s">
        <v>1032</v>
      </c>
      <c r="K3130" s="43" t="s">
        <v>177</v>
      </c>
      <c r="L3130" s="43" t="str">
        <f>IF(AND(Home!$A$1&gt;=Leave[[#This Row],[Start Time]],Home!$A$1&lt;=Leave[[#This Row],[End Time]]),"Aplica","No Aplica")</f>
        <v>No Aplica</v>
      </c>
      <c r="M3130" s="43" t="str">
        <f>IF(AND(Home!$A$1&gt;=Leave[[#This Row],[Start Time]],Home!$A$1&lt;=Leave[[#This Row],[End Time]]),Home!$A$1,"No Aplica")</f>
        <v>No Aplica</v>
      </c>
      <c r="N3130" s="43" t="str">
        <f>Leave[[#This Row],[User Code (Owning User) (Usuario)]]&amp;Leave[[#This Row],[fecha activa]]</f>
        <v>MIE2024120917590No Aplica</v>
      </c>
    </row>
    <row r="3131" spans="1:14" x14ac:dyDescent="0.3">
      <c r="A3131" s="43" t="s">
        <v>465</v>
      </c>
      <c r="B3131" s="3">
        <v>45922</v>
      </c>
      <c r="C3131" s="3">
        <v>45922</v>
      </c>
      <c r="D3131" s="43" t="s">
        <v>1506</v>
      </c>
      <c r="E3131" s="43" t="s">
        <v>706</v>
      </c>
      <c r="F3131" s="43" t="s">
        <v>707</v>
      </c>
      <c r="G3131">
        <v>60</v>
      </c>
      <c r="H3131">
        <v>60</v>
      </c>
      <c r="I3131" s="43" t="s">
        <v>1164</v>
      </c>
      <c r="J3131" s="43" t="s">
        <v>1032</v>
      </c>
      <c r="K3131" s="43" t="s">
        <v>177</v>
      </c>
      <c r="L3131" s="43" t="str">
        <f>IF(AND(Home!$A$1&gt;=Leave[[#This Row],[Start Time]],Home!$A$1&lt;=Leave[[#This Row],[End Time]]),"Aplica","No Aplica")</f>
        <v>Aplica</v>
      </c>
      <c r="M3131" s="43">
        <f>IF(AND(Home!$A$1&gt;=Leave[[#This Row],[Start Time]],Home!$A$1&lt;=Leave[[#This Row],[End Time]]),Home!$A$1,"No Aplica")</f>
        <v>45922</v>
      </c>
      <c r="N3131" s="43" t="str">
        <f>Leave[[#This Row],[User Code (Owning User) (Usuario)]]&amp;Leave[[#This Row],[fecha activa]]</f>
        <v>MIE202412091759045922</v>
      </c>
    </row>
    <row r="3132" spans="1:14" x14ac:dyDescent="0.3">
      <c r="A3132" s="43" t="s">
        <v>465</v>
      </c>
      <c r="B3132" s="3">
        <v>45919</v>
      </c>
      <c r="C3132" s="3">
        <v>45919</v>
      </c>
      <c r="D3132" s="43" t="s">
        <v>1506</v>
      </c>
      <c r="E3132" s="43" t="s">
        <v>706</v>
      </c>
      <c r="F3132" s="43" t="s">
        <v>707</v>
      </c>
      <c r="G3132">
        <v>60</v>
      </c>
      <c r="H3132">
        <v>60</v>
      </c>
      <c r="I3132" s="43" t="s">
        <v>1164</v>
      </c>
      <c r="J3132" s="43" t="s">
        <v>1032</v>
      </c>
      <c r="K3132" s="43" t="s">
        <v>177</v>
      </c>
      <c r="L3132" s="43" t="str">
        <f>IF(AND(Home!$A$1&gt;=Leave[[#This Row],[Start Time]],Home!$A$1&lt;=Leave[[#This Row],[End Time]]),"Aplica","No Aplica")</f>
        <v>No Aplica</v>
      </c>
      <c r="M3132" s="43" t="str">
        <f>IF(AND(Home!$A$1&gt;=Leave[[#This Row],[Start Time]],Home!$A$1&lt;=Leave[[#This Row],[End Time]]),Home!$A$1,"No Aplica")</f>
        <v>No Aplica</v>
      </c>
      <c r="N3132" s="43" t="str">
        <f>Leave[[#This Row],[User Code (Owning User) (Usuario)]]&amp;Leave[[#This Row],[fecha activa]]</f>
        <v>MIE2024120917590No Aplica</v>
      </c>
    </row>
    <row r="3133" spans="1:14" x14ac:dyDescent="0.3">
      <c r="A3133" s="43" t="s">
        <v>465</v>
      </c>
      <c r="B3133" s="3">
        <v>45918</v>
      </c>
      <c r="C3133" s="3">
        <v>45918</v>
      </c>
      <c r="D3133" s="43" t="s">
        <v>1506</v>
      </c>
      <c r="E3133" s="43" t="s">
        <v>706</v>
      </c>
      <c r="F3133" s="43" t="s">
        <v>707</v>
      </c>
      <c r="G3133">
        <v>60</v>
      </c>
      <c r="H3133">
        <v>60</v>
      </c>
      <c r="I3133" s="43" t="s">
        <v>1164</v>
      </c>
      <c r="J3133" s="43" t="s">
        <v>1032</v>
      </c>
      <c r="K3133" s="43" t="s">
        <v>177</v>
      </c>
      <c r="L3133" s="43" t="str">
        <f>IF(AND(Home!$A$1&gt;=Leave[[#This Row],[Start Time]],Home!$A$1&lt;=Leave[[#This Row],[End Time]]),"Aplica","No Aplica")</f>
        <v>No Aplica</v>
      </c>
      <c r="M3133" s="43" t="str">
        <f>IF(AND(Home!$A$1&gt;=Leave[[#This Row],[Start Time]],Home!$A$1&lt;=Leave[[#This Row],[End Time]]),Home!$A$1,"No Aplica")</f>
        <v>No Aplica</v>
      </c>
      <c r="N3133" s="43" t="str">
        <f>Leave[[#This Row],[User Code (Owning User) (Usuario)]]&amp;Leave[[#This Row],[fecha activa]]</f>
        <v>MIE2024120917590No Aplica</v>
      </c>
    </row>
    <row r="3134" spans="1:14" x14ac:dyDescent="0.3">
      <c r="A3134" s="43" t="s">
        <v>465</v>
      </c>
      <c r="B3134" s="3">
        <v>45917</v>
      </c>
      <c r="C3134" s="3">
        <v>45917</v>
      </c>
      <c r="D3134" s="43" t="s">
        <v>1506</v>
      </c>
      <c r="E3134" s="43" t="s">
        <v>706</v>
      </c>
      <c r="F3134" s="43" t="s">
        <v>707</v>
      </c>
      <c r="G3134">
        <v>60</v>
      </c>
      <c r="H3134">
        <v>60</v>
      </c>
      <c r="I3134" s="43" t="s">
        <v>1164</v>
      </c>
      <c r="J3134" s="43" t="s">
        <v>1032</v>
      </c>
      <c r="K3134" s="43" t="s">
        <v>177</v>
      </c>
      <c r="L3134" s="43" t="str">
        <f>IF(AND(Home!$A$1&gt;=Leave[[#This Row],[Start Time]],Home!$A$1&lt;=Leave[[#This Row],[End Time]]),"Aplica","No Aplica")</f>
        <v>No Aplica</v>
      </c>
      <c r="M3134" s="43" t="str">
        <f>IF(AND(Home!$A$1&gt;=Leave[[#This Row],[Start Time]],Home!$A$1&lt;=Leave[[#This Row],[End Time]]),Home!$A$1,"No Aplica")</f>
        <v>No Aplica</v>
      </c>
      <c r="N3134" s="43" t="str">
        <f>Leave[[#This Row],[User Code (Owning User) (Usuario)]]&amp;Leave[[#This Row],[fecha activa]]</f>
        <v>MIE2024120917590No Aplica</v>
      </c>
    </row>
    <row r="3135" spans="1:14" x14ac:dyDescent="0.3">
      <c r="A3135" s="43" t="s">
        <v>468</v>
      </c>
      <c r="B3135" s="3">
        <v>45916</v>
      </c>
      <c r="C3135" s="3">
        <v>45916</v>
      </c>
      <c r="D3135" s="43" t="s">
        <v>469</v>
      </c>
      <c r="E3135" s="43" t="s">
        <v>706</v>
      </c>
      <c r="F3135" s="43" t="s">
        <v>707</v>
      </c>
      <c r="G3135">
        <v>480</v>
      </c>
      <c r="H3135">
        <v>480</v>
      </c>
      <c r="I3135" s="43" t="s">
        <v>1164</v>
      </c>
      <c r="J3135" s="43" t="s">
        <v>1032</v>
      </c>
      <c r="K3135" s="43" t="s">
        <v>177</v>
      </c>
      <c r="L3135" s="43" t="str">
        <f>IF(AND(Home!$A$1&gt;=Leave[[#This Row],[Start Time]],Home!$A$1&lt;=Leave[[#This Row],[End Time]]),"Aplica","No Aplica")</f>
        <v>No Aplica</v>
      </c>
      <c r="M3135" s="43" t="str">
        <f>IF(AND(Home!$A$1&gt;=Leave[[#This Row],[Start Time]],Home!$A$1&lt;=Leave[[#This Row],[End Time]]),Home!$A$1,"No Aplica")</f>
        <v>No Aplica</v>
      </c>
      <c r="N3135" s="43" t="str">
        <f>Leave[[#This Row],[User Code (Owning User) (Usuario)]]&amp;Leave[[#This Row],[fecha activa]]</f>
        <v>MIE2024120917590No Aplica</v>
      </c>
    </row>
    <row r="3136" spans="1:14" x14ac:dyDescent="0.3">
      <c r="A3136" s="43" t="s">
        <v>465</v>
      </c>
      <c r="B3136" s="3">
        <v>45915</v>
      </c>
      <c r="C3136" s="3">
        <v>45915</v>
      </c>
      <c r="D3136" s="43" t="s">
        <v>1506</v>
      </c>
      <c r="E3136" s="43" t="s">
        <v>706</v>
      </c>
      <c r="F3136" s="43" t="s">
        <v>707</v>
      </c>
      <c r="G3136">
        <v>60</v>
      </c>
      <c r="H3136">
        <v>60</v>
      </c>
      <c r="I3136" s="43" t="s">
        <v>1164</v>
      </c>
      <c r="J3136" s="43" t="s">
        <v>1032</v>
      </c>
      <c r="K3136" s="43" t="s">
        <v>177</v>
      </c>
      <c r="L3136" s="43" t="str">
        <f>IF(AND(Home!$A$1&gt;=Leave[[#This Row],[Start Time]],Home!$A$1&lt;=Leave[[#This Row],[End Time]]),"Aplica","No Aplica")</f>
        <v>No Aplica</v>
      </c>
      <c r="M3136" s="43" t="str">
        <f>IF(AND(Home!$A$1&gt;=Leave[[#This Row],[Start Time]],Home!$A$1&lt;=Leave[[#This Row],[End Time]]),Home!$A$1,"No Aplica")</f>
        <v>No Aplica</v>
      </c>
      <c r="N3136" s="43" t="str">
        <f>Leave[[#This Row],[User Code (Owning User) (Usuario)]]&amp;Leave[[#This Row],[fecha activa]]</f>
        <v>MIE2024120917590No Aplica</v>
      </c>
    </row>
    <row r="3137" spans="1:14" x14ac:dyDescent="0.3">
      <c r="A3137" s="43" t="s">
        <v>465</v>
      </c>
      <c r="B3137" s="3">
        <v>45912</v>
      </c>
      <c r="C3137" s="3">
        <v>45912</v>
      </c>
      <c r="D3137" s="43" t="s">
        <v>1506</v>
      </c>
      <c r="E3137" s="43" t="s">
        <v>706</v>
      </c>
      <c r="F3137" s="43" t="s">
        <v>707</v>
      </c>
      <c r="G3137">
        <v>60</v>
      </c>
      <c r="H3137">
        <v>60</v>
      </c>
      <c r="I3137" s="43" t="s">
        <v>1164</v>
      </c>
      <c r="J3137" s="43" t="s">
        <v>1032</v>
      </c>
      <c r="K3137" s="43" t="s">
        <v>177</v>
      </c>
      <c r="L3137" s="43" t="str">
        <f>IF(AND(Home!$A$1&gt;=Leave[[#This Row],[Start Time]],Home!$A$1&lt;=Leave[[#This Row],[End Time]]),"Aplica","No Aplica")</f>
        <v>No Aplica</v>
      </c>
      <c r="M3137" s="43" t="str">
        <f>IF(AND(Home!$A$1&gt;=Leave[[#This Row],[Start Time]],Home!$A$1&lt;=Leave[[#This Row],[End Time]]),Home!$A$1,"No Aplica")</f>
        <v>No Aplica</v>
      </c>
      <c r="N3137" s="43" t="str">
        <f>Leave[[#This Row],[User Code (Owning User) (Usuario)]]&amp;Leave[[#This Row],[fecha activa]]</f>
        <v>MIE2024120917590No Aplica</v>
      </c>
    </row>
    <row r="3138" spans="1:14" x14ac:dyDescent="0.3">
      <c r="A3138" s="43" t="s">
        <v>465</v>
      </c>
      <c r="B3138" s="3">
        <v>45911</v>
      </c>
      <c r="C3138" s="3">
        <v>45911</v>
      </c>
      <c r="D3138" s="43" t="s">
        <v>1506</v>
      </c>
      <c r="E3138" s="43" t="s">
        <v>706</v>
      </c>
      <c r="F3138" s="43" t="s">
        <v>707</v>
      </c>
      <c r="G3138">
        <v>60</v>
      </c>
      <c r="H3138">
        <v>60</v>
      </c>
      <c r="I3138" s="43" t="s">
        <v>1164</v>
      </c>
      <c r="J3138" s="43" t="s">
        <v>1032</v>
      </c>
      <c r="K3138" s="43" t="s">
        <v>177</v>
      </c>
      <c r="L3138" s="43" t="str">
        <f>IF(AND(Home!$A$1&gt;=Leave[[#This Row],[Start Time]],Home!$A$1&lt;=Leave[[#This Row],[End Time]]),"Aplica","No Aplica")</f>
        <v>No Aplica</v>
      </c>
      <c r="M3138" s="43" t="str">
        <f>IF(AND(Home!$A$1&gt;=Leave[[#This Row],[Start Time]],Home!$A$1&lt;=Leave[[#This Row],[End Time]]),Home!$A$1,"No Aplica")</f>
        <v>No Aplica</v>
      </c>
      <c r="N3138" s="43" t="str">
        <f>Leave[[#This Row],[User Code (Owning User) (Usuario)]]&amp;Leave[[#This Row],[fecha activa]]</f>
        <v>MIE2024120917590No Aplica</v>
      </c>
    </row>
    <row r="3139" spans="1:14" x14ac:dyDescent="0.3">
      <c r="A3139" s="43" t="s">
        <v>465</v>
      </c>
      <c r="B3139" s="3">
        <v>45909</v>
      </c>
      <c r="C3139" s="3">
        <v>45909</v>
      </c>
      <c r="D3139" s="43" t="s">
        <v>1506</v>
      </c>
      <c r="E3139" s="43" t="s">
        <v>706</v>
      </c>
      <c r="F3139" s="43" t="s">
        <v>707</v>
      </c>
      <c r="G3139">
        <v>60</v>
      </c>
      <c r="H3139">
        <v>60</v>
      </c>
      <c r="I3139" s="43" t="s">
        <v>1164</v>
      </c>
      <c r="J3139" s="43" t="s">
        <v>1032</v>
      </c>
      <c r="K3139" s="43" t="s">
        <v>177</v>
      </c>
      <c r="L3139" s="43" t="str">
        <f>IF(AND(Home!$A$1&gt;=Leave[[#This Row],[Start Time]],Home!$A$1&lt;=Leave[[#This Row],[End Time]]),"Aplica","No Aplica")</f>
        <v>No Aplica</v>
      </c>
      <c r="M3139" s="43" t="str">
        <f>IF(AND(Home!$A$1&gt;=Leave[[#This Row],[Start Time]],Home!$A$1&lt;=Leave[[#This Row],[End Time]]),Home!$A$1,"No Aplica")</f>
        <v>No Aplica</v>
      </c>
      <c r="N3139" s="43" t="str">
        <f>Leave[[#This Row],[User Code (Owning User) (Usuario)]]&amp;Leave[[#This Row],[fecha activa]]</f>
        <v>MIE2024120917590No Aplica</v>
      </c>
    </row>
    <row r="3140" spans="1:14" x14ac:dyDescent="0.3">
      <c r="A3140" s="43" t="s">
        <v>468</v>
      </c>
      <c r="B3140" s="3">
        <v>45910</v>
      </c>
      <c r="C3140" s="3">
        <v>45910</v>
      </c>
      <c r="D3140" s="43" t="s">
        <v>469</v>
      </c>
      <c r="E3140" s="43" t="s">
        <v>706</v>
      </c>
      <c r="F3140" s="43" t="s">
        <v>707</v>
      </c>
      <c r="G3140">
        <v>480</v>
      </c>
      <c r="H3140">
        <v>480</v>
      </c>
      <c r="I3140" s="43" t="s">
        <v>1164</v>
      </c>
      <c r="J3140" s="43" t="s">
        <v>1032</v>
      </c>
      <c r="K3140" s="43" t="s">
        <v>177</v>
      </c>
      <c r="L3140" s="43" t="str">
        <f>IF(AND(Home!$A$1&gt;=Leave[[#This Row],[Start Time]],Home!$A$1&lt;=Leave[[#This Row],[End Time]]),"Aplica","No Aplica")</f>
        <v>No Aplica</v>
      </c>
      <c r="M3140" s="43" t="str">
        <f>IF(AND(Home!$A$1&gt;=Leave[[#This Row],[Start Time]],Home!$A$1&lt;=Leave[[#This Row],[End Time]]),Home!$A$1,"No Aplica")</f>
        <v>No Aplica</v>
      </c>
      <c r="N3140" s="43" t="str">
        <f>Leave[[#This Row],[User Code (Owning User) (Usuario)]]&amp;Leave[[#This Row],[fecha activa]]</f>
        <v>MIE2024120917590No Aplica</v>
      </c>
    </row>
    <row r="3141" spans="1:14" x14ac:dyDescent="0.3">
      <c r="A3141" s="43" t="s">
        <v>465</v>
      </c>
      <c r="B3141" s="3">
        <v>45908</v>
      </c>
      <c r="C3141" s="3">
        <v>45908</v>
      </c>
      <c r="D3141" s="43" t="s">
        <v>1506</v>
      </c>
      <c r="E3141" s="43" t="s">
        <v>706</v>
      </c>
      <c r="F3141" s="43" t="s">
        <v>707</v>
      </c>
      <c r="G3141">
        <v>60</v>
      </c>
      <c r="H3141">
        <v>60</v>
      </c>
      <c r="I3141" s="43" t="s">
        <v>1164</v>
      </c>
      <c r="J3141" s="43" t="s">
        <v>1032</v>
      </c>
      <c r="K3141" s="43" t="s">
        <v>177</v>
      </c>
      <c r="L3141" s="43" t="str">
        <f>IF(AND(Home!$A$1&gt;=Leave[[#This Row],[Start Time]],Home!$A$1&lt;=Leave[[#This Row],[End Time]]),"Aplica","No Aplica")</f>
        <v>No Aplica</v>
      </c>
      <c r="M3141" s="43" t="str">
        <f>IF(AND(Home!$A$1&gt;=Leave[[#This Row],[Start Time]],Home!$A$1&lt;=Leave[[#This Row],[End Time]]),Home!$A$1,"No Aplica")</f>
        <v>No Aplica</v>
      </c>
      <c r="N3141" s="43" t="str">
        <f>Leave[[#This Row],[User Code (Owning User) (Usuario)]]&amp;Leave[[#This Row],[fecha activa]]</f>
        <v>MIE2024120917590No Aplica</v>
      </c>
    </row>
    <row r="3142" spans="1:14" x14ac:dyDescent="0.3">
      <c r="A3142" s="43" t="s">
        <v>465</v>
      </c>
      <c r="B3142" s="3">
        <v>45905</v>
      </c>
      <c r="C3142" s="3">
        <v>45905</v>
      </c>
      <c r="D3142" s="43" t="s">
        <v>1506</v>
      </c>
      <c r="E3142" s="43" t="s">
        <v>706</v>
      </c>
      <c r="F3142" s="43" t="s">
        <v>707</v>
      </c>
      <c r="G3142">
        <v>60</v>
      </c>
      <c r="H3142">
        <v>60</v>
      </c>
      <c r="I3142" s="43" t="s">
        <v>1164</v>
      </c>
      <c r="J3142" s="43" t="s">
        <v>1032</v>
      </c>
      <c r="K3142" s="43" t="s">
        <v>177</v>
      </c>
      <c r="L3142" s="43" t="str">
        <f>IF(AND(Home!$A$1&gt;=Leave[[#This Row],[Start Time]],Home!$A$1&lt;=Leave[[#This Row],[End Time]]),"Aplica","No Aplica")</f>
        <v>No Aplica</v>
      </c>
      <c r="M3142" s="43" t="str">
        <f>IF(AND(Home!$A$1&gt;=Leave[[#This Row],[Start Time]],Home!$A$1&lt;=Leave[[#This Row],[End Time]]),Home!$A$1,"No Aplica")</f>
        <v>No Aplica</v>
      </c>
      <c r="N3142" s="43" t="str">
        <f>Leave[[#This Row],[User Code (Owning User) (Usuario)]]&amp;Leave[[#This Row],[fecha activa]]</f>
        <v>MIE2024120917590No Aplica</v>
      </c>
    </row>
    <row r="3143" spans="1:14" x14ac:dyDescent="0.3">
      <c r="A3143" s="43" t="s">
        <v>465</v>
      </c>
      <c r="B3143" s="3">
        <v>45903</v>
      </c>
      <c r="C3143" s="3">
        <v>45903</v>
      </c>
      <c r="D3143" s="43" t="s">
        <v>1506</v>
      </c>
      <c r="E3143" s="43" t="s">
        <v>706</v>
      </c>
      <c r="F3143" s="43" t="s">
        <v>707</v>
      </c>
      <c r="G3143">
        <v>60</v>
      </c>
      <c r="H3143">
        <v>60</v>
      </c>
      <c r="I3143" s="43" t="s">
        <v>1164</v>
      </c>
      <c r="J3143" s="43" t="s">
        <v>1032</v>
      </c>
      <c r="K3143" s="43" t="s">
        <v>177</v>
      </c>
      <c r="L3143" s="43" t="str">
        <f>IF(AND(Home!$A$1&gt;=Leave[[#This Row],[Start Time]],Home!$A$1&lt;=Leave[[#This Row],[End Time]]),"Aplica","No Aplica")</f>
        <v>No Aplica</v>
      </c>
      <c r="M3143" s="43" t="str">
        <f>IF(AND(Home!$A$1&gt;=Leave[[#This Row],[Start Time]],Home!$A$1&lt;=Leave[[#This Row],[End Time]]),Home!$A$1,"No Aplica")</f>
        <v>No Aplica</v>
      </c>
      <c r="N3143" s="43" t="str">
        <f>Leave[[#This Row],[User Code (Owning User) (Usuario)]]&amp;Leave[[#This Row],[fecha activa]]</f>
        <v>MIE2024120917590No Aplica</v>
      </c>
    </row>
    <row r="3144" spans="1:14" x14ac:dyDescent="0.3">
      <c r="A3144" s="43" t="s">
        <v>465</v>
      </c>
      <c r="B3144" s="3">
        <v>45902</v>
      </c>
      <c r="C3144" s="3">
        <v>45902</v>
      </c>
      <c r="D3144" s="43" t="s">
        <v>1506</v>
      </c>
      <c r="E3144" s="43" t="s">
        <v>706</v>
      </c>
      <c r="F3144" s="43" t="s">
        <v>707</v>
      </c>
      <c r="G3144">
        <v>60</v>
      </c>
      <c r="H3144">
        <v>60</v>
      </c>
      <c r="I3144" s="43" t="s">
        <v>1164</v>
      </c>
      <c r="J3144" s="43" t="s">
        <v>1032</v>
      </c>
      <c r="K3144" s="43" t="s">
        <v>177</v>
      </c>
      <c r="L3144" s="43" t="str">
        <f>IF(AND(Home!$A$1&gt;=Leave[[#This Row],[Start Time]],Home!$A$1&lt;=Leave[[#This Row],[End Time]]),"Aplica","No Aplica")</f>
        <v>No Aplica</v>
      </c>
      <c r="M3144" s="43" t="str">
        <f>IF(AND(Home!$A$1&gt;=Leave[[#This Row],[Start Time]],Home!$A$1&lt;=Leave[[#This Row],[End Time]]),Home!$A$1,"No Aplica")</f>
        <v>No Aplica</v>
      </c>
      <c r="N3144" s="43" t="str">
        <f>Leave[[#This Row],[User Code (Owning User) (Usuario)]]&amp;Leave[[#This Row],[fecha activa]]</f>
        <v>MIE2024120917590No Aplica</v>
      </c>
    </row>
    <row r="3145" spans="1:14" x14ac:dyDescent="0.3">
      <c r="A3145" s="43" t="s">
        <v>465</v>
      </c>
      <c r="B3145" s="3">
        <v>45901</v>
      </c>
      <c r="C3145" s="3">
        <v>45901</v>
      </c>
      <c r="D3145" s="43" t="s">
        <v>1506</v>
      </c>
      <c r="E3145" s="43" t="s">
        <v>706</v>
      </c>
      <c r="F3145" s="43" t="s">
        <v>707</v>
      </c>
      <c r="G3145">
        <v>60</v>
      </c>
      <c r="H3145">
        <v>60</v>
      </c>
      <c r="I3145" s="43" t="s">
        <v>1164</v>
      </c>
      <c r="J3145" s="43" t="s">
        <v>1032</v>
      </c>
      <c r="K3145" s="43" t="s">
        <v>177</v>
      </c>
      <c r="L3145" s="43" t="str">
        <f>IF(AND(Home!$A$1&gt;=Leave[[#This Row],[Start Time]],Home!$A$1&lt;=Leave[[#This Row],[End Time]]),"Aplica","No Aplica")</f>
        <v>No Aplica</v>
      </c>
      <c r="M3145" s="43" t="str">
        <f>IF(AND(Home!$A$1&gt;=Leave[[#This Row],[Start Time]],Home!$A$1&lt;=Leave[[#This Row],[End Time]]),Home!$A$1,"No Aplica")</f>
        <v>No Aplica</v>
      </c>
      <c r="N3145" s="43" t="str">
        <f>Leave[[#This Row],[User Code (Owning User) (Usuario)]]&amp;Leave[[#This Row],[fecha activa]]</f>
        <v>MIE2024120917590No Aplica</v>
      </c>
    </row>
    <row r="3146" spans="1:14" x14ac:dyDescent="0.3">
      <c r="A3146" s="43" t="s">
        <v>468</v>
      </c>
      <c r="B3146" s="3">
        <v>45904</v>
      </c>
      <c r="C3146" s="3">
        <v>45904</v>
      </c>
      <c r="D3146" s="43" t="s">
        <v>469</v>
      </c>
      <c r="E3146" s="43" t="s">
        <v>706</v>
      </c>
      <c r="F3146" s="43" t="s">
        <v>707</v>
      </c>
      <c r="G3146">
        <v>480</v>
      </c>
      <c r="H3146">
        <v>480</v>
      </c>
      <c r="I3146" s="43" t="s">
        <v>1164</v>
      </c>
      <c r="J3146" s="43" t="s">
        <v>1032</v>
      </c>
      <c r="K3146" s="43" t="s">
        <v>177</v>
      </c>
      <c r="L3146" s="43" t="str">
        <f>IF(AND(Home!$A$1&gt;=Leave[[#This Row],[Start Time]],Home!$A$1&lt;=Leave[[#This Row],[End Time]]),"Aplica","No Aplica")</f>
        <v>No Aplica</v>
      </c>
      <c r="M3146" s="43" t="str">
        <f>IF(AND(Home!$A$1&gt;=Leave[[#This Row],[Start Time]],Home!$A$1&lt;=Leave[[#This Row],[End Time]]),Home!$A$1,"No Aplica")</f>
        <v>No Aplica</v>
      </c>
      <c r="N3146" s="43" t="str">
        <f>Leave[[#This Row],[User Code (Owning User) (Usuario)]]&amp;Leave[[#This Row],[fecha activa]]</f>
        <v>MIE2024120917590No Aplica</v>
      </c>
    </row>
    <row r="3147" spans="1:14" x14ac:dyDescent="0.3">
      <c r="A3147" s="43" t="s">
        <v>471</v>
      </c>
      <c r="B3147" s="3">
        <v>45929</v>
      </c>
      <c r="C3147" s="3">
        <v>45929</v>
      </c>
      <c r="D3147" s="43" t="s">
        <v>472</v>
      </c>
      <c r="E3147" s="43" t="s">
        <v>378</v>
      </c>
      <c r="F3147" s="43" t="s">
        <v>379</v>
      </c>
      <c r="G3147">
        <v>540</v>
      </c>
      <c r="H3147">
        <v>540</v>
      </c>
      <c r="I3147" s="43" t="s">
        <v>1099</v>
      </c>
      <c r="J3147" s="43" t="s">
        <v>1133</v>
      </c>
      <c r="K3147" s="43" t="s">
        <v>178</v>
      </c>
      <c r="L3147" s="43" t="str">
        <f>IF(AND(Home!$A$1&gt;=Leave[[#This Row],[Start Time]],Home!$A$1&lt;=Leave[[#This Row],[End Time]]),"Aplica","No Aplica")</f>
        <v>No Aplica</v>
      </c>
      <c r="M3147" s="43" t="str">
        <f>IF(AND(Home!$A$1&gt;=Leave[[#This Row],[Start Time]],Home!$A$1&lt;=Leave[[#This Row],[End Time]]),Home!$A$1,"No Aplica")</f>
        <v>No Aplica</v>
      </c>
      <c r="N3147" s="43" t="str">
        <f>Leave[[#This Row],[User Code (Owning User) (Usuario)]]&amp;Leave[[#This Row],[fecha activa]]</f>
        <v>MIE2023031012776No Aplica</v>
      </c>
    </row>
    <row r="3148" spans="1:14" x14ac:dyDescent="0.3">
      <c r="A3148" s="43" t="s">
        <v>471</v>
      </c>
      <c r="B3148" s="3">
        <v>45928</v>
      </c>
      <c r="C3148" s="3">
        <v>45928</v>
      </c>
      <c r="D3148" s="43" t="s">
        <v>470</v>
      </c>
      <c r="E3148" s="43" t="s">
        <v>378</v>
      </c>
      <c r="F3148" s="43" t="s">
        <v>379</v>
      </c>
      <c r="G3148">
        <v>540</v>
      </c>
      <c r="H3148">
        <v>540</v>
      </c>
      <c r="I3148" s="43" t="s">
        <v>1099</v>
      </c>
      <c r="J3148" s="43" t="s">
        <v>1133</v>
      </c>
      <c r="K3148" s="43" t="s">
        <v>178</v>
      </c>
      <c r="L3148" s="43" t="str">
        <f>IF(AND(Home!$A$1&gt;=Leave[[#This Row],[Start Time]],Home!$A$1&lt;=Leave[[#This Row],[End Time]]),"Aplica","No Aplica")</f>
        <v>No Aplica</v>
      </c>
      <c r="M3148" s="43" t="str">
        <f>IF(AND(Home!$A$1&gt;=Leave[[#This Row],[Start Time]],Home!$A$1&lt;=Leave[[#This Row],[End Time]]),Home!$A$1,"No Aplica")</f>
        <v>No Aplica</v>
      </c>
      <c r="N3148" s="43" t="str">
        <f>Leave[[#This Row],[User Code (Owning User) (Usuario)]]&amp;Leave[[#This Row],[fecha activa]]</f>
        <v>MIE2023031012776No Aplica</v>
      </c>
    </row>
    <row r="3149" spans="1:14" x14ac:dyDescent="0.3">
      <c r="A3149" s="43" t="s">
        <v>471</v>
      </c>
      <c r="B3149" s="3">
        <v>45927</v>
      </c>
      <c r="C3149" s="3">
        <v>45927</v>
      </c>
      <c r="D3149" s="43" t="s">
        <v>621</v>
      </c>
      <c r="E3149" s="43" t="s">
        <v>378</v>
      </c>
      <c r="F3149" s="43" t="s">
        <v>379</v>
      </c>
      <c r="G3149">
        <v>60</v>
      </c>
      <c r="H3149">
        <v>60</v>
      </c>
      <c r="I3149" s="43" t="s">
        <v>1099</v>
      </c>
      <c r="J3149" s="43" t="s">
        <v>1133</v>
      </c>
      <c r="K3149" s="43" t="s">
        <v>178</v>
      </c>
      <c r="L3149" s="43" t="str">
        <f>IF(AND(Home!$A$1&gt;=Leave[[#This Row],[Start Time]],Home!$A$1&lt;=Leave[[#This Row],[End Time]]),"Aplica","No Aplica")</f>
        <v>No Aplica</v>
      </c>
      <c r="M3149" s="43" t="str">
        <f>IF(AND(Home!$A$1&gt;=Leave[[#This Row],[Start Time]],Home!$A$1&lt;=Leave[[#This Row],[End Time]]),Home!$A$1,"No Aplica")</f>
        <v>No Aplica</v>
      </c>
      <c r="N3149" s="43" t="str">
        <f>Leave[[#This Row],[User Code (Owning User) (Usuario)]]&amp;Leave[[#This Row],[fecha activa]]</f>
        <v>MIE2023031012776No Aplica</v>
      </c>
    </row>
    <row r="3150" spans="1:14" x14ac:dyDescent="0.3">
      <c r="A3150" s="43" t="s">
        <v>471</v>
      </c>
      <c r="B3150" s="3">
        <v>45926</v>
      </c>
      <c r="C3150" s="3">
        <v>45926</v>
      </c>
      <c r="D3150" s="43" t="s">
        <v>621</v>
      </c>
      <c r="E3150" s="43" t="s">
        <v>378</v>
      </c>
      <c r="F3150" s="43" t="s">
        <v>379</v>
      </c>
      <c r="G3150">
        <v>60</v>
      </c>
      <c r="H3150">
        <v>60</v>
      </c>
      <c r="I3150" s="43" t="s">
        <v>1099</v>
      </c>
      <c r="J3150" s="43" t="s">
        <v>1133</v>
      </c>
      <c r="K3150" s="43" t="s">
        <v>178</v>
      </c>
      <c r="L3150" s="43" t="str">
        <f>IF(AND(Home!$A$1&gt;=Leave[[#This Row],[Start Time]],Home!$A$1&lt;=Leave[[#This Row],[End Time]]),"Aplica","No Aplica")</f>
        <v>No Aplica</v>
      </c>
      <c r="M3150" s="43" t="str">
        <f>IF(AND(Home!$A$1&gt;=Leave[[#This Row],[Start Time]],Home!$A$1&lt;=Leave[[#This Row],[End Time]]),Home!$A$1,"No Aplica")</f>
        <v>No Aplica</v>
      </c>
      <c r="N3150" s="43" t="str">
        <f>Leave[[#This Row],[User Code (Owning User) (Usuario)]]&amp;Leave[[#This Row],[fecha activa]]</f>
        <v>MIE2023031012776No Aplica</v>
      </c>
    </row>
    <row r="3151" spans="1:14" x14ac:dyDescent="0.3">
      <c r="A3151" s="43" t="s">
        <v>471</v>
      </c>
      <c r="B3151" s="3">
        <v>45925</v>
      </c>
      <c r="C3151" s="3">
        <v>45925</v>
      </c>
      <c r="D3151" s="43" t="s">
        <v>621</v>
      </c>
      <c r="E3151" s="43" t="s">
        <v>378</v>
      </c>
      <c r="F3151" s="43" t="s">
        <v>379</v>
      </c>
      <c r="G3151">
        <v>60</v>
      </c>
      <c r="H3151">
        <v>60</v>
      </c>
      <c r="I3151" s="43" t="s">
        <v>1099</v>
      </c>
      <c r="J3151" s="43" t="s">
        <v>1133</v>
      </c>
      <c r="K3151" s="43" t="s">
        <v>178</v>
      </c>
      <c r="L3151" s="43" t="str">
        <f>IF(AND(Home!$A$1&gt;=Leave[[#This Row],[Start Time]],Home!$A$1&lt;=Leave[[#This Row],[End Time]]),"Aplica","No Aplica")</f>
        <v>No Aplica</v>
      </c>
      <c r="M3151" s="43" t="str">
        <f>IF(AND(Home!$A$1&gt;=Leave[[#This Row],[Start Time]],Home!$A$1&lt;=Leave[[#This Row],[End Time]]),Home!$A$1,"No Aplica")</f>
        <v>No Aplica</v>
      </c>
      <c r="N3151" s="43" t="str">
        <f>Leave[[#This Row],[User Code (Owning User) (Usuario)]]&amp;Leave[[#This Row],[fecha activa]]</f>
        <v>MIE2023031012776No Aplica</v>
      </c>
    </row>
    <row r="3152" spans="1:14" x14ac:dyDescent="0.3">
      <c r="A3152" s="43" t="s">
        <v>471</v>
      </c>
      <c r="B3152" s="3">
        <v>45924</v>
      </c>
      <c r="C3152" s="3">
        <v>45924</v>
      </c>
      <c r="D3152" s="43" t="s">
        <v>621</v>
      </c>
      <c r="E3152" s="43" t="s">
        <v>378</v>
      </c>
      <c r="F3152" s="43" t="s">
        <v>379</v>
      </c>
      <c r="G3152">
        <v>60</v>
      </c>
      <c r="H3152">
        <v>60</v>
      </c>
      <c r="I3152" s="43" t="s">
        <v>1099</v>
      </c>
      <c r="J3152" s="43" t="s">
        <v>1133</v>
      </c>
      <c r="K3152" s="43" t="s">
        <v>178</v>
      </c>
      <c r="L3152" s="43" t="str">
        <f>IF(AND(Home!$A$1&gt;=Leave[[#This Row],[Start Time]],Home!$A$1&lt;=Leave[[#This Row],[End Time]]),"Aplica","No Aplica")</f>
        <v>No Aplica</v>
      </c>
      <c r="M3152" s="43" t="str">
        <f>IF(AND(Home!$A$1&gt;=Leave[[#This Row],[Start Time]],Home!$A$1&lt;=Leave[[#This Row],[End Time]]),Home!$A$1,"No Aplica")</f>
        <v>No Aplica</v>
      </c>
      <c r="N3152" s="43" t="str">
        <f>Leave[[#This Row],[User Code (Owning User) (Usuario)]]&amp;Leave[[#This Row],[fecha activa]]</f>
        <v>MIE2023031012776No Aplica</v>
      </c>
    </row>
    <row r="3153" spans="1:14" x14ac:dyDescent="0.3">
      <c r="A3153" s="43" t="s">
        <v>471</v>
      </c>
      <c r="B3153" s="3">
        <v>45922</v>
      </c>
      <c r="C3153" s="3">
        <v>45922</v>
      </c>
      <c r="D3153" s="43" t="s">
        <v>472</v>
      </c>
      <c r="E3153" s="43" t="s">
        <v>378</v>
      </c>
      <c r="F3153" s="43" t="s">
        <v>379</v>
      </c>
      <c r="G3153">
        <v>540</v>
      </c>
      <c r="H3153">
        <v>540</v>
      </c>
      <c r="I3153" s="43" t="s">
        <v>1099</v>
      </c>
      <c r="J3153" s="43" t="s">
        <v>1133</v>
      </c>
      <c r="K3153" s="43" t="s">
        <v>178</v>
      </c>
      <c r="L3153" s="43" t="str">
        <f>IF(AND(Home!$A$1&gt;=Leave[[#This Row],[Start Time]],Home!$A$1&lt;=Leave[[#This Row],[End Time]]),"Aplica","No Aplica")</f>
        <v>Aplica</v>
      </c>
      <c r="M3153" s="43">
        <f>IF(AND(Home!$A$1&gt;=Leave[[#This Row],[Start Time]],Home!$A$1&lt;=Leave[[#This Row],[End Time]]),Home!$A$1,"No Aplica")</f>
        <v>45922</v>
      </c>
      <c r="N3153" s="43" t="str">
        <f>Leave[[#This Row],[User Code (Owning User) (Usuario)]]&amp;Leave[[#This Row],[fecha activa]]</f>
        <v>MIE202303101277645922</v>
      </c>
    </row>
    <row r="3154" spans="1:14" x14ac:dyDescent="0.3">
      <c r="A3154" s="43" t="s">
        <v>471</v>
      </c>
      <c r="B3154" s="3">
        <v>45909</v>
      </c>
      <c r="C3154" s="3">
        <v>45909</v>
      </c>
      <c r="D3154" s="43" t="s">
        <v>3312</v>
      </c>
      <c r="E3154" s="43" t="s">
        <v>378</v>
      </c>
      <c r="F3154" s="43" t="s">
        <v>379</v>
      </c>
      <c r="G3154">
        <v>60</v>
      </c>
      <c r="H3154">
        <v>60</v>
      </c>
      <c r="I3154" s="43" t="s">
        <v>1099</v>
      </c>
      <c r="J3154" s="43" t="s">
        <v>1133</v>
      </c>
      <c r="K3154" s="43" t="s">
        <v>178</v>
      </c>
      <c r="L3154" s="43" t="str">
        <f>IF(AND(Home!$A$1&gt;=Leave[[#This Row],[Start Time]],Home!$A$1&lt;=Leave[[#This Row],[End Time]]),"Aplica","No Aplica")</f>
        <v>No Aplica</v>
      </c>
      <c r="M3154" s="43" t="str">
        <f>IF(AND(Home!$A$1&gt;=Leave[[#This Row],[Start Time]],Home!$A$1&lt;=Leave[[#This Row],[End Time]]),Home!$A$1,"No Aplica")</f>
        <v>No Aplica</v>
      </c>
      <c r="N3154" s="43" t="str">
        <f>Leave[[#This Row],[User Code (Owning User) (Usuario)]]&amp;Leave[[#This Row],[fecha activa]]</f>
        <v>MIE2023031012776No Aplica</v>
      </c>
    </row>
    <row r="3155" spans="1:14" x14ac:dyDescent="0.3">
      <c r="A3155" s="43" t="s">
        <v>471</v>
      </c>
      <c r="B3155" s="3">
        <v>45917</v>
      </c>
      <c r="C3155" s="3">
        <v>45917</v>
      </c>
      <c r="D3155" s="43" t="s">
        <v>621</v>
      </c>
      <c r="E3155" s="43" t="s">
        <v>378</v>
      </c>
      <c r="F3155" s="43" t="s">
        <v>379</v>
      </c>
      <c r="G3155">
        <v>60</v>
      </c>
      <c r="H3155">
        <v>60</v>
      </c>
      <c r="I3155" s="43" t="s">
        <v>1099</v>
      </c>
      <c r="J3155" s="43" t="s">
        <v>1133</v>
      </c>
      <c r="K3155" s="43" t="s">
        <v>178</v>
      </c>
      <c r="L3155" s="43" t="str">
        <f>IF(AND(Home!$A$1&gt;=Leave[[#This Row],[Start Time]],Home!$A$1&lt;=Leave[[#This Row],[End Time]]),"Aplica","No Aplica")</f>
        <v>No Aplica</v>
      </c>
      <c r="M3155" s="43" t="str">
        <f>IF(AND(Home!$A$1&gt;=Leave[[#This Row],[Start Time]],Home!$A$1&lt;=Leave[[#This Row],[End Time]]),Home!$A$1,"No Aplica")</f>
        <v>No Aplica</v>
      </c>
      <c r="N3155" s="43" t="str">
        <f>Leave[[#This Row],[User Code (Owning User) (Usuario)]]&amp;Leave[[#This Row],[fecha activa]]</f>
        <v>MIE2023031012776No Aplica</v>
      </c>
    </row>
    <row r="3156" spans="1:14" x14ac:dyDescent="0.3">
      <c r="A3156" s="43" t="s">
        <v>471</v>
      </c>
      <c r="B3156" s="3">
        <v>45918</v>
      </c>
      <c r="C3156" s="3">
        <v>45918</v>
      </c>
      <c r="D3156" s="43" t="s">
        <v>621</v>
      </c>
      <c r="E3156" s="43" t="s">
        <v>378</v>
      </c>
      <c r="F3156" s="43" t="s">
        <v>379</v>
      </c>
      <c r="G3156">
        <v>60</v>
      </c>
      <c r="H3156">
        <v>60</v>
      </c>
      <c r="I3156" s="43" t="s">
        <v>1099</v>
      </c>
      <c r="J3156" s="43" t="s">
        <v>1133</v>
      </c>
      <c r="K3156" s="43" t="s">
        <v>178</v>
      </c>
      <c r="L3156" s="43" t="str">
        <f>IF(AND(Home!$A$1&gt;=Leave[[#This Row],[Start Time]],Home!$A$1&lt;=Leave[[#This Row],[End Time]]),"Aplica","No Aplica")</f>
        <v>No Aplica</v>
      </c>
      <c r="M3156" s="43" t="str">
        <f>IF(AND(Home!$A$1&gt;=Leave[[#This Row],[Start Time]],Home!$A$1&lt;=Leave[[#This Row],[End Time]]),Home!$A$1,"No Aplica")</f>
        <v>No Aplica</v>
      </c>
      <c r="N3156" s="43" t="str">
        <f>Leave[[#This Row],[User Code (Owning User) (Usuario)]]&amp;Leave[[#This Row],[fecha activa]]</f>
        <v>MIE2023031012776No Aplica</v>
      </c>
    </row>
    <row r="3157" spans="1:14" x14ac:dyDescent="0.3">
      <c r="A3157" s="43" t="s">
        <v>471</v>
      </c>
      <c r="B3157" s="3">
        <v>45919</v>
      </c>
      <c r="C3157" s="3">
        <v>45919</v>
      </c>
      <c r="D3157" s="43" t="s">
        <v>621</v>
      </c>
      <c r="E3157" s="43" t="s">
        <v>378</v>
      </c>
      <c r="F3157" s="43" t="s">
        <v>379</v>
      </c>
      <c r="G3157">
        <v>60</v>
      </c>
      <c r="H3157">
        <v>60</v>
      </c>
      <c r="I3157" s="43" t="s">
        <v>1099</v>
      </c>
      <c r="J3157" s="43" t="s">
        <v>1133</v>
      </c>
      <c r="K3157" s="43" t="s">
        <v>178</v>
      </c>
      <c r="L3157" s="43" t="str">
        <f>IF(AND(Home!$A$1&gt;=Leave[[#This Row],[Start Time]],Home!$A$1&lt;=Leave[[#This Row],[End Time]]),"Aplica","No Aplica")</f>
        <v>No Aplica</v>
      </c>
      <c r="M3157" s="43" t="str">
        <f>IF(AND(Home!$A$1&gt;=Leave[[#This Row],[Start Time]],Home!$A$1&lt;=Leave[[#This Row],[End Time]]),Home!$A$1,"No Aplica")</f>
        <v>No Aplica</v>
      </c>
      <c r="N3157" s="43" t="str">
        <f>Leave[[#This Row],[User Code (Owning User) (Usuario)]]&amp;Leave[[#This Row],[fecha activa]]</f>
        <v>MIE2023031012776No Aplica</v>
      </c>
    </row>
    <row r="3158" spans="1:14" x14ac:dyDescent="0.3">
      <c r="A3158" s="43" t="s">
        <v>471</v>
      </c>
      <c r="B3158" s="3">
        <v>45920</v>
      </c>
      <c r="C3158" s="3">
        <v>45920</v>
      </c>
      <c r="D3158" s="43" t="s">
        <v>3217</v>
      </c>
      <c r="E3158" s="43" t="s">
        <v>378</v>
      </c>
      <c r="F3158" s="43" t="s">
        <v>379</v>
      </c>
      <c r="G3158">
        <v>60</v>
      </c>
      <c r="H3158">
        <v>60</v>
      </c>
      <c r="I3158" s="43" t="s">
        <v>1099</v>
      </c>
      <c r="J3158" s="43" t="s">
        <v>1133</v>
      </c>
      <c r="K3158" s="43" t="s">
        <v>178</v>
      </c>
      <c r="L3158" s="43" t="str">
        <f>IF(AND(Home!$A$1&gt;=Leave[[#This Row],[Start Time]],Home!$A$1&lt;=Leave[[#This Row],[End Time]]),"Aplica","No Aplica")</f>
        <v>No Aplica</v>
      </c>
      <c r="M3158" s="43" t="str">
        <f>IF(AND(Home!$A$1&gt;=Leave[[#This Row],[Start Time]],Home!$A$1&lt;=Leave[[#This Row],[End Time]]),Home!$A$1,"No Aplica")</f>
        <v>No Aplica</v>
      </c>
      <c r="N3158" s="43" t="str">
        <f>Leave[[#This Row],[User Code (Owning User) (Usuario)]]&amp;Leave[[#This Row],[fecha activa]]</f>
        <v>MIE2023031012776No Aplica</v>
      </c>
    </row>
    <row r="3159" spans="1:14" x14ac:dyDescent="0.3">
      <c r="A3159" s="43" t="s">
        <v>465</v>
      </c>
      <c r="B3159" s="3">
        <v>45921</v>
      </c>
      <c r="C3159" s="3">
        <v>45921</v>
      </c>
      <c r="D3159" s="43" t="s">
        <v>470</v>
      </c>
      <c r="E3159" s="43" t="s">
        <v>378</v>
      </c>
      <c r="F3159" s="43" t="s">
        <v>379</v>
      </c>
      <c r="G3159">
        <v>540</v>
      </c>
      <c r="H3159">
        <v>540</v>
      </c>
      <c r="I3159" s="43" t="s">
        <v>1099</v>
      </c>
      <c r="J3159" s="43" t="s">
        <v>1133</v>
      </c>
      <c r="K3159" s="43" t="s">
        <v>178</v>
      </c>
      <c r="L3159" s="43" t="str">
        <f>IF(AND(Home!$A$1&gt;=Leave[[#This Row],[Start Time]],Home!$A$1&lt;=Leave[[#This Row],[End Time]]),"Aplica","No Aplica")</f>
        <v>No Aplica</v>
      </c>
      <c r="M3159" s="43" t="str">
        <f>IF(AND(Home!$A$1&gt;=Leave[[#This Row],[Start Time]],Home!$A$1&lt;=Leave[[#This Row],[End Time]]),Home!$A$1,"No Aplica")</f>
        <v>No Aplica</v>
      </c>
      <c r="N3159" s="43" t="str">
        <f>Leave[[#This Row],[User Code (Owning User) (Usuario)]]&amp;Leave[[#This Row],[fecha activa]]</f>
        <v>MIE2023031012776No Aplica</v>
      </c>
    </row>
    <row r="3160" spans="1:14" x14ac:dyDescent="0.3">
      <c r="A3160" s="43" t="s">
        <v>471</v>
      </c>
      <c r="B3160" s="3">
        <v>45915</v>
      </c>
      <c r="C3160" s="3">
        <v>45915</v>
      </c>
      <c r="D3160" s="43" t="s">
        <v>472</v>
      </c>
      <c r="E3160" s="43" t="s">
        <v>378</v>
      </c>
      <c r="F3160" s="43" t="s">
        <v>379</v>
      </c>
      <c r="G3160">
        <v>540</v>
      </c>
      <c r="H3160">
        <v>540</v>
      </c>
      <c r="I3160" s="43" t="s">
        <v>1099</v>
      </c>
      <c r="J3160" s="43" t="s">
        <v>1133</v>
      </c>
      <c r="K3160" s="43" t="s">
        <v>178</v>
      </c>
      <c r="L3160" s="43" t="str">
        <f>IF(AND(Home!$A$1&gt;=Leave[[#This Row],[Start Time]],Home!$A$1&lt;=Leave[[#This Row],[End Time]]),"Aplica","No Aplica")</f>
        <v>No Aplica</v>
      </c>
      <c r="M3160" s="43" t="str">
        <f>IF(AND(Home!$A$1&gt;=Leave[[#This Row],[Start Time]],Home!$A$1&lt;=Leave[[#This Row],[End Time]]),Home!$A$1,"No Aplica")</f>
        <v>No Aplica</v>
      </c>
      <c r="N3160" s="43" t="str">
        <f>Leave[[#This Row],[User Code (Owning User) (Usuario)]]&amp;Leave[[#This Row],[fecha activa]]</f>
        <v>MIE2023031012776No Aplica</v>
      </c>
    </row>
    <row r="3161" spans="1:14" x14ac:dyDescent="0.3">
      <c r="A3161" s="43" t="s">
        <v>465</v>
      </c>
      <c r="B3161" s="3">
        <v>45914</v>
      </c>
      <c r="C3161" s="3">
        <v>45914</v>
      </c>
      <c r="D3161" s="43" t="s">
        <v>470</v>
      </c>
      <c r="E3161" s="43" t="s">
        <v>378</v>
      </c>
      <c r="F3161" s="43" t="s">
        <v>379</v>
      </c>
      <c r="G3161">
        <v>540</v>
      </c>
      <c r="H3161">
        <v>540</v>
      </c>
      <c r="I3161" s="43" t="s">
        <v>1099</v>
      </c>
      <c r="J3161" s="43" t="s">
        <v>1133</v>
      </c>
      <c r="K3161" s="43" t="s">
        <v>178</v>
      </c>
      <c r="L3161" s="43" t="str">
        <f>IF(AND(Home!$A$1&gt;=Leave[[#This Row],[Start Time]],Home!$A$1&lt;=Leave[[#This Row],[End Time]]),"Aplica","No Aplica")</f>
        <v>No Aplica</v>
      </c>
      <c r="M3161" s="43" t="str">
        <f>IF(AND(Home!$A$1&gt;=Leave[[#This Row],[Start Time]],Home!$A$1&lt;=Leave[[#This Row],[End Time]]),Home!$A$1,"No Aplica")</f>
        <v>No Aplica</v>
      </c>
      <c r="N3161" s="43" t="str">
        <f>Leave[[#This Row],[User Code (Owning User) (Usuario)]]&amp;Leave[[#This Row],[fecha activa]]</f>
        <v>MIE2023031012776No Aplica</v>
      </c>
    </row>
    <row r="3162" spans="1:14" x14ac:dyDescent="0.3">
      <c r="A3162" s="43" t="s">
        <v>471</v>
      </c>
      <c r="B3162" s="3">
        <v>45913</v>
      </c>
      <c r="C3162" s="3">
        <v>45913</v>
      </c>
      <c r="D3162" s="43" t="s">
        <v>621</v>
      </c>
      <c r="E3162" s="43" t="s">
        <v>378</v>
      </c>
      <c r="F3162" s="43" t="s">
        <v>379</v>
      </c>
      <c r="G3162">
        <v>60</v>
      </c>
      <c r="H3162">
        <v>60</v>
      </c>
      <c r="I3162" s="43" t="s">
        <v>1099</v>
      </c>
      <c r="J3162" s="43" t="s">
        <v>1133</v>
      </c>
      <c r="K3162" s="43" t="s">
        <v>178</v>
      </c>
      <c r="L3162" s="43" t="str">
        <f>IF(AND(Home!$A$1&gt;=Leave[[#This Row],[Start Time]],Home!$A$1&lt;=Leave[[#This Row],[End Time]]),"Aplica","No Aplica")</f>
        <v>No Aplica</v>
      </c>
      <c r="M3162" s="43" t="str">
        <f>IF(AND(Home!$A$1&gt;=Leave[[#This Row],[Start Time]],Home!$A$1&lt;=Leave[[#This Row],[End Time]]),Home!$A$1,"No Aplica")</f>
        <v>No Aplica</v>
      </c>
      <c r="N3162" s="43" t="str">
        <f>Leave[[#This Row],[User Code (Owning User) (Usuario)]]&amp;Leave[[#This Row],[fecha activa]]</f>
        <v>MIE2023031012776No Aplica</v>
      </c>
    </row>
    <row r="3163" spans="1:14" x14ac:dyDescent="0.3">
      <c r="A3163" s="43" t="s">
        <v>471</v>
      </c>
      <c r="B3163" s="3">
        <v>45912</v>
      </c>
      <c r="C3163" s="3">
        <v>45912</v>
      </c>
      <c r="D3163" s="43" t="s">
        <v>621</v>
      </c>
      <c r="E3163" s="43" t="s">
        <v>378</v>
      </c>
      <c r="F3163" s="43" t="s">
        <v>379</v>
      </c>
      <c r="G3163">
        <v>60</v>
      </c>
      <c r="H3163">
        <v>60</v>
      </c>
      <c r="I3163" s="43" t="s">
        <v>1099</v>
      </c>
      <c r="J3163" s="43" t="s">
        <v>1133</v>
      </c>
      <c r="K3163" s="43" t="s">
        <v>178</v>
      </c>
      <c r="L3163" s="43" t="str">
        <f>IF(AND(Home!$A$1&gt;=Leave[[#This Row],[Start Time]],Home!$A$1&lt;=Leave[[#This Row],[End Time]]),"Aplica","No Aplica")</f>
        <v>No Aplica</v>
      </c>
      <c r="M3163" s="43" t="str">
        <f>IF(AND(Home!$A$1&gt;=Leave[[#This Row],[Start Time]],Home!$A$1&lt;=Leave[[#This Row],[End Time]]),Home!$A$1,"No Aplica")</f>
        <v>No Aplica</v>
      </c>
      <c r="N3163" s="43" t="str">
        <f>Leave[[#This Row],[User Code (Owning User) (Usuario)]]&amp;Leave[[#This Row],[fecha activa]]</f>
        <v>MIE2023031012776No Aplica</v>
      </c>
    </row>
    <row r="3164" spans="1:14" x14ac:dyDescent="0.3">
      <c r="A3164" s="43" t="s">
        <v>471</v>
      </c>
      <c r="B3164" s="3">
        <v>45911</v>
      </c>
      <c r="C3164" s="3">
        <v>45911</v>
      </c>
      <c r="D3164" s="43" t="s">
        <v>621</v>
      </c>
      <c r="E3164" s="43" t="s">
        <v>378</v>
      </c>
      <c r="F3164" s="43" t="s">
        <v>379</v>
      </c>
      <c r="G3164">
        <v>60</v>
      </c>
      <c r="H3164">
        <v>60</v>
      </c>
      <c r="I3164" s="43" t="s">
        <v>1099</v>
      </c>
      <c r="J3164" s="43" t="s">
        <v>1133</v>
      </c>
      <c r="K3164" s="43" t="s">
        <v>178</v>
      </c>
      <c r="L3164" s="43" t="str">
        <f>IF(AND(Home!$A$1&gt;=Leave[[#This Row],[Start Time]],Home!$A$1&lt;=Leave[[#This Row],[End Time]]),"Aplica","No Aplica")</f>
        <v>No Aplica</v>
      </c>
      <c r="M3164" s="43" t="str">
        <f>IF(AND(Home!$A$1&gt;=Leave[[#This Row],[Start Time]],Home!$A$1&lt;=Leave[[#This Row],[End Time]]),Home!$A$1,"No Aplica")</f>
        <v>No Aplica</v>
      </c>
      <c r="N3164" s="43" t="str">
        <f>Leave[[#This Row],[User Code (Owning User) (Usuario)]]&amp;Leave[[#This Row],[fecha activa]]</f>
        <v>MIE2023031012776No Aplica</v>
      </c>
    </row>
    <row r="3165" spans="1:14" x14ac:dyDescent="0.3">
      <c r="A3165" s="43" t="s">
        <v>471</v>
      </c>
      <c r="B3165" s="3">
        <v>45910</v>
      </c>
      <c r="C3165" s="3">
        <v>45910</v>
      </c>
      <c r="D3165" s="43" t="s">
        <v>621</v>
      </c>
      <c r="E3165" s="43" t="s">
        <v>378</v>
      </c>
      <c r="F3165" s="43" t="s">
        <v>379</v>
      </c>
      <c r="G3165">
        <v>60</v>
      </c>
      <c r="H3165">
        <v>60</v>
      </c>
      <c r="I3165" s="43" t="s">
        <v>1099</v>
      </c>
      <c r="J3165" s="43" t="s">
        <v>1133</v>
      </c>
      <c r="K3165" s="43" t="s">
        <v>178</v>
      </c>
      <c r="L3165" s="43" t="str">
        <f>IF(AND(Home!$A$1&gt;=Leave[[#This Row],[Start Time]],Home!$A$1&lt;=Leave[[#This Row],[End Time]]),"Aplica","No Aplica")</f>
        <v>No Aplica</v>
      </c>
      <c r="M3165" s="43" t="str">
        <f>IF(AND(Home!$A$1&gt;=Leave[[#This Row],[Start Time]],Home!$A$1&lt;=Leave[[#This Row],[End Time]]),Home!$A$1,"No Aplica")</f>
        <v>No Aplica</v>
      </c>
      <c r="N3165" s="43" t="str">
        <f>Leave[[#This Row],[User Code (Owning User) (Usuario)]]&amp;Leave[[#This Row],[fecha activa]]</f>
        <v>MIE2023031012776No Aplica</v>
      </c>
    </row>
    <row r="3166" spans="1:14" x14ac:dyDescent="0.3">
      <c r="A3166" s="43" t="s">
        <v>471</v>
      </c>
      <c r="B3166" s="3">
        <v>45908</v>
      </c>
      <c r="C3166" s="3">
        <v>45908</v>
      </c>
      <c r="D3166" s="43" t="s">
        <v>472</v>
      </c>
      <c r="E3166" s="43" t="s">
        <v>378</v>
      </c>
      <c r="F3166" s="43" t="s">
        <v>379</v>
      </c>
      <c r="G3166">
        <v>540</v>
      </c>
      <c r="H3166">
        <v>540</v>
      </c>
      <c r="I3166" s="43" t="s">
        <v>1099</v>
      </c>
      <c r="J3166" s="43" t="s">
        <v>1133</v>
      </c>
      <c r="K3166" s="43" t="s">
        <v>178</v>
      </c>
      <c r="L3166" s="43" t="str">
        <f>IF(AND(Home!$A$1&gt;=Leave[[#This Row],[Start Time]],Home!$A$1&lt;=Leave[[#This Row],[End Time]]),"Aplica","No Aplica")</f>
        <v>No Aplica</v>
      </c>
      <c r="M3166" s="43" t="str">
        <f>IF(AND(Home!$A$1&gt;=Leave[[#This Row],[Start Time]],Home!$A$1&lt;=Leave[[#This Row],[End Time]]),Home!$A$1,"No Aplica")</f>
        <v>No Aplica</v>
      </c>
      <c r="N3166" s="43" t="str">
        <f>Leave[[#This Row],[User Code (Owning User) (Usuario)]]&amp;Leave[[#This Row],[fecha activa]]</f>
        <v>MIE2023031012776No Aplica</v>
      </c>
    </row>
    <row r="3167" spans="1:14" x14ac:dyDescent="0.3">
      <c r="A3167" s="43" t="s">
        <v>465</v>
      </c>
      <c r="B3167" s="3">
        <v>45907</v>
      </c>
      <c r="C3167" s="3">
        <v>45907</v>
      </c>
      <c r="D3167" s="43" t="s">
        <v>470</v>
      </c>
      <c r="E3167" s="43" t="s">
        <v>378</v>
      </c>
      <c r="F3167" s="43" t="s">
        <v>379</v>
      </c>
      <c r="G3167">
        <v>540</v>
      </c>
      <c r="H3167">
        <v>540</v>
      </c>
      <c r="I3167" s="43" t="s">
        <v>1099</v>
      </c>
      <c r="J3167" s="43" t="s">
        <v>1133</v>
      </c>
      <c r="K3167" s="43" t="s">
        <v>178</v>
      </c>
      <c r="L3167" s="43" t="str">
        <f>IF(AND(Home!$A$1&gt;=Leave[[#This Row],[Start Time]],Home!$A$1&lt;=Leave[[#This Row],[End Time]]),"Aplica","No Aplica")</f>
        <v>No Aplica</v>
      </c>
      <c r="M3167" s="43" t="str">
        <f>IF(AND(Home!$A$1&gt;=Leave[[#This Row],[Start Time]],Home!$A$1&lt;=Leave[[#This Row],[End Time]]),Home!$A$1,"No Aplica")</f>
        <v>No Aplica</v>
      </c>
      <c r="N3167" s="43" t="str">
        <f>Leave[[#This Row],[User Code (Owning User) (Usuario)]]&amp;Leave[[#This Row],[fecha activa]]</f>
        <v>MIE2023031012776No Aplica</v>
      </c>
    </row>
    <row r="3168" spans="1:14" x14ac:dyDescent="0.3">
      <c r="A3168" s="43" t="s">
        <v>471</v>
      </c>
      <c r="B3168" s="3">
        <v>45906</v>
      </c>
      <c r="C3168" s="3">
        <v>45906</v>
      </c>
      <c r="D3168" s="43" t="s">
        <v>621</v>
      </c>
      <c r="E3168" s="43" t="s">
        <v>378</v>
      </c>
      <c r="F3168" s="43" t="s">
        <v>379</v>
      </c>
      <c r="G3168">
        <v>60</v>
      </c>
      <c r="H3168">
        <v>60</v>
      </c>
      <c r="I3168" s="43" t="s">
        <v>1099</v>
      </c>
      <c r="J3168" s="43" t="s">
        <v>1133</v>
      </c>
      <c r="K3168" s="43" t="s">
        <v>178</v>
      </c>
      <c r="L3168" s="43" t="str">
        <f>IF(AND(Home!$A$1&gt;=Leave[[#This Row],[Start Time]],Home!$A$1&lt;=Leave[[#This Row],[End Time]]),"Aplica","No Aplica")</f>
        <v>No Aplica</v>
      </c>
      <c r="M3168" s="43" t="str">
        <f>IF(AND(Home!$A$1&gt;=Leave[[#This Row],[Start Time]],Home!$A$1&lt;=Leave[[#This Row],[End Time]]),Home!$A$1,"No Aplica")</f>
        <v>No Aplica</v>
      </c>
      <c r="N3168" s="43" t="str">
        <f>Leave[[#This Row],[User Code (Owning User) (Usuario)]]&amp;Leave[[#This Row],[fecha activa]]</f>
        <v>MIE2023031012776No Aplica</v>
      </c>
    </row>
    <row r="3169" spans="1:14" x14ac:dyDescent="0.3">
      <c r="A3169" s="43" t="s">
        <v>471</v>
      </c>
      <c r="B3169" s="3">
        <v>45905</v>
      </c>
      <c r="C3169" s="3">
        <v>45905</v>
      </c>
      <c r="D3169" s="43" t="s">
        <v>621</v>
      </c>
      <c r="E3169" s="43" t="s">
        <v>378</v>
      </c>
      <c r="F3169" s="43" t="s">
        <v>379</v>
      </c>
      <c r="G3169">
        <v>60</v>
      </c>
      <c r="H3169">
        <v>60</v>
      </c>
      <c r="I3169" s="43" t="s">
        <v>1099</v>
      </c>
      <c r="J3169" s="43" t="s">
        <v>1133</v>
      </c>
      <c r="K3169" s="43" t="s">
        <v>178</v>
      </c>
      <c r="L3169" s="43" t="str">
        <f>IF(AND(Home!$A$1&gt;=Leave[[#This Row],[Start Time]],Home!$A$1&lt;=Leave[[#This Row],[End Time]]),"Aplica","No Aplica")</f>
        <v>No Aplica</v>
      </c>
      <c r="M3169" s="43" t="str">
        <f>IF(AND(Home!$A$1&gt;=Leave[[#This Row],[Start Time]],Home!$A$1&lt;=Leave[[#This Row],[End Time]]),Home!$A$1,"No Aplica")</f>
        <v>No Aplica</v>
      </c>
      <c r="N3169" s="43" t="str">
        <f>Leave[[#This Row],[User Code (Owning User) (Usuario)]]&amp;Leave[[#This Row],[fecha activa]]</f>
        <v>MIE2023031012776No Aplica</v>
      </c>
    </row>
    <row r="3170" spans="1:14" x14ac:dyDescent="0.3">
      <c r="A3170" s="43" t="s">
        <v>471</v>
      </c>
      <c r="B3170" s="3">
        <v>45904</v>
      </c>
      <c r="C3170" s="3">
        <v>45904</v>
      </c>
      <c r="D3170" s="43" t="s">
        <v>621</v>
      </c>
      <c r="E3170" s="43" t="s">
        <v>378</v>
      </c>
      <c r="F3170" s="43" t="s">
        <v>379</v>
      </c>
      <c r="G3170">
        <v>60</v>
      </c>
      <c r="H3170">
        <v>60</v>
      </c>
      <c r="I3170" s="43" t="s">
        <v>1099</v>
      </c>
      <c r="J3170" s="43" t="s">
        <v>1133</v>
      </c>
      <c r="K3170" s="43" t="s">
        <v>178</v>
      </c>
      <c r="L3170" s="43" t="str">
        <f>IF(AND(Home!$A$1&gt;=Leave[[#This Row],[Start Time]],Home!$A$1&lt;=Leave[[#This Row],[End Time]]),"Aplica","No Aplica")</f>
        <v>No Aplica</v>
      </c>
      <c r="M3170" s="43" t="str">
        <f>IF(AND(Home!$A$1&gt;=Leave[[#This Row],[Start Time]],Home!$A$1&lt;=Leave[[#This Row],[End Time]]),Home!$A$1,"No Aplica")</f>
        <v>No Aplica</v>
      </c>
      <c r="N3170" s="43" t="str">
        <f>Leave[[#This Row],[User Code (Owning User) (Usuario)]]&amp;Leave[[#This Row],[fecha activa]]</f>
        <v>MIE2023031012776No Aplica</v>
      </c>
    </row>
    <row r="3171" spans="1:14" x14ac:dyDescent="0.3">
      <c r="A3171" s="43" t="s">
        <v>471</v>
      </c>
      <c r="B3171" s="3">
        <v>45903</v>
      </c>
      <c r="C3171" s="3">
        <v>45903</v>
      </c>
      <c r="D3171" s="43" t="s">
        <v>621</v>
      </c>
      <c r="E3171" s="43" t="s">
        <v>378</v>
      </c>
      <c r="F3171" s="43" t="s">
        <v>379</v>
      </c>
      <c r="G3171">
        <v>60</v>
      </c>
      <c r="H3171">
        <v>60</v>
      </c>
      <c r="I3171" s="43" t="s">
        <v>1099</v>
      </c>
      <c r="J3171" s="43" t="s">
        <v>1133</v>
      </c>
      <c r="K3171" s="43" t="s">
        <v>178</v>
      </c>
      <c r="L3171" s="43" t="str">
        <f>IF(AND(Home!$A$1&gt;=Leave[[#This Row],[Start Time]],Home!$A$1&lt;=Leave[[#This Row],[End Time]]),"Aplica","No Aplica")</f>
        <v>No Aplica</v>
      </c>
      <c r="M3171" s="43" t="str">
        <f>IF(AND(Home!$A$1&gt;=Leave[[#This Row],[Start Time]],Home!$A$1&lt;=Leave[[#This Row],[End Time]]),Home!$A$1,"No Aplica")</f>
        <v>No Aplica</v>
      </c>
      <c r="N3171" s="43" t="str">
        <f>Leave[[#This Row],[User Code (Owning User) (Usuario)]]&amp;Leave[[#This Row],[fecha activa]]</f>
        <v>MIE2023031012776No Aplica</v>
      </c>
    </row>
    <row r="3172" spans="1:14" x14ac:dyDescent="0.3">
      <c r="A3172" s="43" t="s">
        <v>471</v>
      </c>
      <c r="B3172" s="3">
        <v>45901</v>
      </c>
      <c r="C3172" s="3">
        <v>45901</v>
      </c>
      <c r="D3172" s="43" t="s">
        <v>472</v>
      </c>
      <c r="E3172" s="43" t="s">
        <v>378</v>
      </c>
      <c r="F3172" s="43" t="s">
        <v>379</v>
      </c>
      <c r="G3172">
        <v>540</v>
      </c>
      <c r="H3172">
        <v>540</v>
      </c>
      <c r="I3172" s="43" t="s">
        <v>1099</v>
      </c>
      <c r="J3172" s="43" t="s">
        <v>1133</v>
      </c>
      <c r="K3172" s="43" t="s">
        <v>178</v>
      </c>
      <c r="L3172" s="43" t="str">
        <f>IF(AND(Home!$A$1&gt;=Leave[[#This Row],[Start Time]],Home!$A$1&lt;=Leave[[#This Row],[End Time]]),"Aplica","No Aplica")</f>
        <v>No Aplica</v>
      </c>
      <c r="M3172" s="43" t="str">
        <f>IF(AND(Home!$A$1&gt;=Leave[[#This Row],[Start Time]],Home!$A$1&lt;=Leave[[#This Row],[End Time]]),Home!$A$1,"No Aplica")</f>
        <v>No Aplica</v>
      </c>
      <c r="N3172" s="43" t="str">
        <f>Leave[[#This Row],[User Code (Owning User) (Usuario)]]&amp;Leave[[#This Row],[fecha activa]]</f>
        <v>MIE2023031012776No Aplica</v>
      </c>
    </row>
    <row r="3173" spans="1:14" x14ac:dyDescent="0.3">
      <c r="A3173" s="43" t="s">
        <v>465</v>
      </c>
      <c r="B3173" s="3">
        <v>45916</v>
      </c>
      <c r="C3173" s="3">
        <v>45916</v>
      </c>
      <c r="D3173" s="43" t="s">
        <v>3215</v>
      </c>
      <c r="E3173" s="43" t="s">
        <v>1540</v>
      </c>
      <c r="F3173" s="43" t="s">
        <v>1542</v>
      </c>
      <c r="G3173">
        <v>540</v>
      </c>
      <c r="H3173">
        <v>540</v>
      </c>
      <c r="I3173" s="43" t="s">
        <v>1541</v>
      </c>
      <c r="J3173" s="43" t="s">
        <v>2768</v>
      </c>
      <c r="K3173" s="43" t="s">
        <v>178</v>
      </c>
      <c r="L3173" s="43" t="str">
        <f>IF(AND(Home!$A$1&gt;=Leave[[#This Row],[Start Time]],Home!$A$1&lt;=Leave[[#This Row],[End Time]]),"Aplica","No Aplica")</f>
        <v>No Aplica</v>
      </c>
      <c r="M3173" s="43" t="str">
        <f>IF(AND(Home!$A$1&gt;=Leave[[#This Row],[Start Time]],Home!$A$1&lt;=Leave[[#This Row],[End Time]]),Home!$A$1,"No Aplica")</f>
        <v>No Aplica</v>
      </c>
      <c r="N3173" s="43" t="str">
        <f>Leave[[#This Row],[User Code (Owning User) (Usuario)]]&amp;Leave[[#This Row],[fecha activa]]</f>
        <v>MIE2025100321492No Aplica</v>
      </c>
    </row>
    <row r="3174" spans="1:14" x14ac:dyDescent="0.3">
      <c r="A3174" s="43" t="s">
        <v>468</v>
      </c>
      <c r="B3174" s="3">
        <v>45929</v>
      </c>
      <c r="C3174" s="3">
        <v>45929</v>
      </c>
      <c r="D3174" s="43" t="s">
        <v>474</v>
      </c>
      <c r="E3174" s="43" t="s">
        <v>50</v>
      </c>
      <c r="F3174" s="43" t="s">
        <v>51</v>
      </c>
      <c r="G3174">
        <v>540</v>
      </c>
      <c r="H3174">
        <v>540</v>
      </c>
      <c r="I3174" s="43" t="s">
        <v>1244</v>
      </c>
      <c r="J3174" s="43" t="s">
        <v>974</v>
      </c>
      <c r="K3174" s="43" t="s">
        <v>177</v>
      </c>
      <c r="L3174" s="43" t="str">
        <f>IF(AND(Home!$A$1&gt;=Leave[[#This Row],[Start Time]],Home!$A$1&lt;=Leave[[#This Row],[End Time]]),"Aplica","No Aplica")</f>
        <v>No Aplica</v>
      </c>
      <c r="M3174" s="43" t="str">
        <f>IF(AND(Home!$A$1&gt;=Leave[[#This Row],[Start Time]],Home!$A$1&lt;=Leave[[#This Row],[End Time]]),Home!$A$1,"No Aplica")</f>
        <v>No Aplica</v>
      </c>
      <c r="N3174" s="43" t="str">
        <f>Leave[[#This Row],[User Code (Owning User) (Usuario)]]&amp;Leave[[#This Row],[fecha activa]]</f>
        <v>MIE202214109039No Aplica</v>
      </c>
    </row>
    <row r="3175" spans="1:14" x14ac:dyDescent="0.3">
      <c r="A3175" s="43" t="s">
        <v>468</v>
      </c>
      <c r="B3175" s="3">
        <v>45922</v>
      </c>
      <c r="C3175" s="3">
        <v>45922</v>
      </c>
      <c r="D3175" s="43" t="s">
        <v>474</v>
      </c>
      <c r="E3175" s="43" t="s">
        <v>50</v>
      </c>
      <c r="F3175" s="43" t="s">
        <v>51</v>
      </c>
      <c r="G3175">
        <v>540</v>
      </c>
      <c r="H3175">
        <v>540</v>
      </c>
      <c r="I3175" s="43" t="s">
        <v>1244</v>
      </c>
      <c r="J3175" s="43" t="s">
        <v>974</v>
      </c>
      <c r="K3175" s="43" t="s">
        <v>177</v>
      </c>
      <c r="L3175" s="43" t="str">
        <f>IF(AND(Home!$A$1&gt;=Leave[[#This Row],[Start Time]],Home!$A$1&lt;=Leave[[#This Row],[End Time]]),"Aplica","No Aplica")</f>
        <v>Aplica</v>
      </c>
      <c r="M3175" s="43">
        <f>IF(AND(Home!$A$1&gt;=Leave[[#This Row],[Start Time]],Home!$A$1&lt;=Leave[[#This Row],[End Time]]),Home!$A$1,"No Aplica")</f>
        <v>45922</v>
      </c>
      <c r="N3175" s="43" t="str">
        <f>Leave[[#This Row],[User Code (Owning User) (Usuario)]]&amp;Leave[[#This Row],[fecha activa]]</f>
        <v>MIE20221410903945922</v>
      </c>
    </row>
    <row r="3176" spans="1:14" x14ac:dyDescent="0.3">
      <c r="A3176" s="43" t="s">
        <v>468</v>
      </c>
      <c r="B3176" s="3">
        <v>45916</v>
      </c>
      <c r="C3176" s="3">
        <v>45916</v>
      </c>
      <c r="D3176" s="43" t="s">
        <v>474</v>
      </c>
      <c r="E3176" s="43" t="s">
        <v>50</v>
      </c>
      <c r="F3176" s="43" t="s">
        <v>51</v>
      </c>
      <c r="G3176">
        <v>540</v>
      </c>
      <c r="H3176">
        <v>540</v>
      </c>
      <c r="I3176" s="43" t="s">
        <v>1244</v>
      </c>
      <c r="J3176" s="43" t="s">
        <v>974</v>
      </c>
      <c r="K3176" s="43" t="s">
        <v>177</v>
      </c>
      <c r="L3176" s="43" t="str">
        <f>IF(AND(Home!$A$1&gt;=Leave[[#This Row],[Start Time]],Home!$A$1&lt;=Leave[[#This Row],[End Time]]),"Aplica","No Aplica")</f>
        <v>No Aplica</v>
      </c>
      <c r="M3176" s="43" t="str">
        <f>IF(AND(Home!$A$1&gt;=Leave[[#This Row],[Start Time]],Home!$A$1&lt;=Leave[[#This Row],[End Time]]),Home!$A$1,"No Aplica")</f>
        <v>No Aplica</v>
      </c>
      <c r="N3176" s="43" t="str">
        <f>Leave[[#This Row],[User Code (Owning User) (Usuario)]]&amp;Leave[[#This Row],[fecha activa]]</f>
        <v>MIE202214109039No Aplica</v>
      </c>
    </row>
    <row r="3177" spans="1:14" x14ac:dyDescent="0.3">
      <c r="A3177" s="43" t="s">
        <v>468</v>
      </c>
      <c r="B3177" s="3">
        <v>45909</v>
      </c>
      <c r="C3177" s="3">
        <v>45909</v>
      </c>
      <c r="D3177" s="43" t="s">
        <v>474</v>
      </c>
      <c r="E3177" s="43" t="s">
        <v>50</v>
      </c>
      <c r="F3177" s="43" t="s">
        <v>51</v>
      </c>
      <c r="G3177">
        <v>420</v>
      </c>
      <c r="H3177">
        <v>420</v>
      </c>
      <c r="I3177" s="43" t="s">
        <v>1244</v>
      </c>
      <c r="J3177" s="43" t="s">
        <v>974</v>
      </c>
      <c r="K3177" s="43" t="s">
        <v>177</v>
      </c>
      <c r="L3177" s="43" t="str">
        <f>IF(AND(Home!$A$1&gt;=Leave[[#This Row],[Start Time]],Home!$A$1&lt;=Leave[[#This Row],[End Time]]),"Aplica","No Aplica")</f>
        <v>No Aplica</v>
      </c>
      <c r="M3177" s="43" t="str">
        <f>IF(AND(Home!$A$1&gt;=Leave[[#This Row],[Start Time]],Home!$A$1&lt;=Leave[[#This Row],[End Time]]),Home!$A$1,"No Aplica")</f>
        <v>No Aplica</v>
      </c>
      <c r="N3177" s="43" t="str">
        <f>Leave[[#This Row],[User Code (Owning User) (Usuario)]]&amp;Leave[[#This Row],[fecha activa]]</f>
        <v>MIE202214109039No Aplica</v>
      </c>
    </row>
    <row r="3178" spans="1:14" x14ac:dyDescent="0.3">
      <c r="A3178" s="43" t="s">
        <v>468</v>
      </c>
      <c r="B3178" s="3">
        <v>45901</v>
      </c>
      <c r="C3178" s="3">
        <v>45901</v>
      </c>
      <c r="D3178" s="43" t="s">
        <v>474</v>
      </c>
      <c r="E3178" s="43" t="s">
        <v>50</v>
      </c>
      <c r="F3178" s="43" t="s">
        <v>51</v>
      </c>
      <c r="G3178">
        <v>570</v>
      </c>
      <c r="H3178">
        <v>540</v>
      </c>
      <c r="I3178" s="43" t="s">
        <v>1244</v>
      </c>
      <c r="J3178" s="43" t="s">
        <v>974</v>
      </c>
      <c r="K3178" s="43" t="s">
        <v>177</v>
      </c>
      <c r="L3178" s="43" t="str">
        <f>IF(AND(Home!$A$1&gt;=Leave[[#This Row],[Start Time]],Home!$A$1&lt;=Leave[[#This Row],[End Time]]),"Aplica","No Aplica")</f>
        <v>No Aplica</v>
      </c>
      <c r="M3178" s="43" t="str">
        <f>IF(AND(Home!$A$1&gt;=Leave[[#This Row],[Start Time]],Home!$A$1&lt;=Leave[[#This Row],[End Time]]),Home!$A$1,"No Aplica")</f>
        <v>No Aplica</v>
      </c>
      <c r="N3178" s="43" t="str">
        <f>Leave[[#This Row],[User Code (Owning User) (Usuario)]]&amp;Leave[[#This Row],[fecha activa]]</f>
        <v>MIE202214109039No Aplica</v>
      </c>
    </row>
    <row r="3179" spans="1:14" x14ac:dyDescent="0.3">
      <c r="A3179" s="43" t="s">
        <v>468</v>
      </c>
      <c r="B3179" s="3">
        <v>45921</v>
      </c>
      <c r="C3179" s="3">
        <v>45921</v>
      </c>
      <c r="D3179" s="43" t="s">
        <v>2031</v>
      </c>
      <c r="E3179" s="43" t="s">
        <v>1516</v>
      </c>
      <c r="F3179" s="43" t="s">
        <v>1518</v>
      </c>
      <c r="G3179">
        <v>540</v>
      </c>
      <c r="H3179">
        <v>540</v>
      </c>
      <c r="I3179" s="43" t="s">
        <v>1517</v>
      </c>
      <c r="J3179" s="43" t="s">
        <v>1042</v>
      </c>
      <c r="K3179" s="43" t="s">
        <v>178</v>
      </c>
      <c r="L3179" s="43" t="str">
        <f>IF(AND(Home!$A$1&gt;=Leave[[#This Row],[Start Time]],Home!$A$1&lt;=Leave[[#This Row],[End Time]]),"Aplica","No Aplica")</f>
        <v>No Aplica</v>
      </c>
      <c r="M3179" s="43" t="str">
        <f>IF(AND(Home!$A$1&gt;=Leave[[#This Row],[Start Time]],Home!$A$1&lt;=Leave[[#This Row],[End Time]]),Home!$A$1,"No Aplica")</f>
        <v>No Aplica</v>
      </c>
      <c r="N3179" s="43" t="str">
        <f>Leave[[#This Row],[User Code (Owning User) (Usuario)]]&amp;Leave[[#This Row],[fecha activa]]</f>
        <v>MIE2025040321166No Aplica</v>
      </c>
    </row>
    <row r="3180" spans="1:14" x14ac:dyDescent="0.3">
      <c r="A3180" s="43" t="s">
        <v>471</v>
      </c>
      <c r="B3180" s="3">
        <v>45905</v>
      </c>
      <c r="C3180" s="3">
        <v>45905</v>
      </c>
      <c r="D3180" s="43" t="s">
        <v>3093</v>
      </c>
      <c r="E3180" s="43" t="s">
        <v>1516</v>
      </c>
      <c r="F3180" s="43" t="s">
        <v>1518</v>
      </c>
      <c r="G3180">
        <v>90</v>
      </c>
      <c r="H3180">
        <v>90</v>
      </c>
      <c r="I3180" s="43" t="s">
        <v>1517</v>
      </c>
      <c r="J3180" s="43" t="s">
        <v>1042</v>
      </c>
      <c r="K3180" s="43" t="s">
        <v>178</v>
      </c>
      <c r="L3180" s="43" t="str">
        <f>IF(AND(Home!$A$1&gt;=Leave[[#This Row],[Start Time]],Home!$A$1&lt;=Leave[[#This Row],[End Time]]),"Aplica","No Aplica")</f>
        <v>No Aplica</v>
      </c>
      <c r="M3180" s="43" t="str">
        <f>IF(AND(Home!$A$1&gt;=Leave[[#This Row],[Start Time]],Home!$A$1&lt;=Leave[[#This Row],[End Time]]),Home!$A$1,"No Aplica")</f>
        <v>No Aplica</v>
      </c>
      <c r="N3180" s="43" t="str">
        <f>Leave[[#This Row],[User Code (Owning User) (Usuario)]]&amp;Leave[[#This Row],[fecha activa]]</f>
        <v>MIE2025040321166No Aplica</v>
      </c>
    </row>
    <row r="3181" spans="1:14" x14ac:dyDescent="0.3">
      <c r="A3181" s="43" t="s">
        <v>468</v>
      </c>
      <c r="B3181" s="3">
        <v>45914</v>
      </c>
      <c r="C3181" s="3">
        <v>45914</v>
      </c>
      <c r="D3181" s="43" t="s">
        <v>2031</v>
      </c>
      <c r="E3181" s="43" t="s">
        <v>1516</v>
      </c>
      <c r="F3181" s="43" t="s">
        <v>1518</v>
      </c>
      <c r="G3181">
        <v>540</v>
      </c>
      <c r="H3181">
        <v>540</v>
      </c>
      <c r="I3181" s="43" t="s">
        <v>1517</v>
      </c>
      <c r="J3181" s="43" t="s">
        <v>1042</v>
      </c>
      <c r="K3181" s="43" t="s">
        <v>178</v>
      </c>
      <c r="L3181" s="43" t="str">
        <f>IF(AND(Home!$A$1&gt;=Leave[[#This Row],[Start Time]],Home!$A$1&lt;=Leave[[#This Row],[End Time]]),"Aplica","No Aplica")</f>
        <v>No Aplica</v>
      </c>
      <c r="M3181" s="43" t="str">
        <f>IF(AND(Home!$A$1&gt;=Leave[[#This Row],[Start Time]],Home!$A$1&lt;=Leave[[#This Row],[End Time]]),Home!$A$1,"No Aplica")</f>
        <v>No Aplica</v>
      </c>
      <c r="N3181" s="43" t="str">
        <f>Leave[[#This Row],[User Code (Owning User) (Usuario)]]&amp;Leave[[#This Row],[fecha activa]]</f>
        <v>MIE2025040321166No Aplica</v>
      </c>
    </row>
    <row r="3182" spans="1:14" x14ac:dyDescent="0.3">
      <c r="A3182" s="43" t="s">
        <v>468</v>
      </c>
      <c r="B3182" s="3">
        <v>45907</v>
      </c>
      <c r="C3182" s="3">
        <v>45907</v>
      </c>
      <c r="D3182" s="43" t="s">
        <v>2699</v>
      </c>
      <c r="E3182" s="43" t="s">
        <v>1516</v>
      </c>
      <c r="F3182" s="43" t="s">
        <v>1518</v>
      </c>
      <c r="G3182">
        <v>540</v>
      </c>
      <c r="H3182">
        <v>540</v>
      </c>
      <c r="I3182" s="43" t="s">
        <v>1517</v>
      </c>
      <c r="J3182" s="43" t="s">
        <v>1042</v>
      </c>
      <c r="K3182" s="43" t="s">
        <v>178</v>
      </c>
      <c r="L3182" s="43" t="str">
        <f>IF(AND(Home!$A$1&gt;=Leave[[#This Row],[Start Time]],Home!$A$1&lt;=Leave[[#This Row],[End Time]]),"Aplica","No Aplica")</f>
        <v>No Aplica</v>
      </c>
      <c r="M3182" s="43" t="str">
        <f>IF(AND(Home!$A$1&gt;=Leave[[#This Row],[Start Time]],Home!$A$1&lt;=Leave[[#This Row],[End Time]]),Home!$A$1,"No Aplica")</f>
        <v>No Aplica</v>
      </c>
      <c r="N3182" s="43" t="str">
        <f>Leave[[#This Row],[User Code (Owning User) (Usuario)]]&amp;Leave[[#This Row],[fecha activa]]</f>
        <v>MIE2025040321166No Aplica</v>
      </c>
    </row>
    <row r="3183" spans="1:14" x14ac:dyDescent="0.3">
      <c r="A3183" s="43" t="s">
        <v>465</v>
      </c>
      <c r="B3183" s="3">
        <v>45928</v>
      </c>
      <c r="C3183" s="3">
        <v>45928</v>
      </c>
      <c r="D3183" s="43" t="s">
        <v>469</v>
      </c>
      <c r="E3183" s="43" t="s">
        <v>427</v>
      </c>
      <c r="F3183" s="43" t="s">
        <v>430</v>
      </c>
      <c r="G3183">
        <v>420</v>
      </c>
      <c r="H3183">
        <v>420</v>
      </c>
      <c r="I3183" s="43" t="s">
        <v>1189</v>
      </c>
      <c r="J3183" s="43" t="s">
        <v>1033</v>
      </c>
      <c r="K3183" s="43" t="s">
        <v>178</v>
      </c>
      <c r="L3183" s="43" t="str">
        <f>IF(AND(Home!$A$1&gt;=Leave[[#This Row],[Start Time]],Home!$A$1&lt;=Leave[[#This Row],[End Time]]),"Aplica","No Aplica")</f>
        <v>No Aplica</v>
      </c>
      <c r="M3183" s="43" t="str">
        <f>IF(AND(Home!$A$1&gt;=Leave[[#This Row],[Start Time]],Home!$A$1&lt;=Leave[[#This Row],[End Time]]),Home!$A$1,"No Aplica")</f>
        <v>No Aplica</v>
      </c>
      <c r="N3183" s="43" t="str">
        <f>Leave[[#This Row],[User Code (Owning User) (Usuario)]]&amp;Leave[[#This Row],[fecha activa]]</f>
        <v>MIE2024180114057No Aplica</v>
      </c>
    </row>
    <row r="3184" spans="1:14" x14ac:dyDescent="0.3">
      <c r="A3184" s="43" t="s">
        <v>465</v>
      </c>
      <c r="B3184" s="3">
        <v>45924</v>
      </c>
      <c r="C3184" s="3">
        <v>45924</v>
      </c>
      <c r="D3184" s="43" t="s">
        <v>469</v>
      </c>
      <c r="E3184" s="43" t="s">
        <v>427</v>
      </c>
      <c r="F3184" s="43" t="s">
        <v>430</v>
      </c>
      <c r="G3184">
        <v>540</v>
      </c>
      <c r="H3184">
        <v>540</v>
      </c>
      <c r="I3184" s="43" t="s">
        <v>1189</v>
      </c>
      <c r="J3184" s="43" t="s">
        <v>1033</v>
      </c>
      <c r="K3184" s="43" t="s">
        <v>178</v>
      </c>
      <c r="L3184" s="43" t="str">
        <f>IF(AND(Home!$A$1&gt;=Leave[[#This Row],[Start Time]],Home!$A$1&lt;=Leave[[#This Row],[End Time]]),"Aplica","No Aplica")</f>
        <v>No Aplica</v>
      </c>
      <c r="M3184" s="43" t="str">
        <f>IF(AND(Home!$A$1&gt;=Leave[[#This Row],[Start Time]],Home!$A$1&lt;=Leave[[#This Row],[End Time]]),Home!$A$1,"No Aplica")</f>
        <v>No Aplica</v>
      </c>
      <c r="N3184" s="43" t="str">
        <f>Leave[[#This Row],[User Code (Owning User) (Usuario)]]&amp;Leave[[#This Row],[fecha activa]]</f>
        <v>MIE2024180114057No Aplica</v>
      </c>
    </row>
    <row r="3185" spans="1:14" x14ac:dyDescent="0.3">
      <c r="A3185" s="43" t="s">
        <v>465</v>
      </c>
      <c r="B3185" s="3">
        <v>45917</v>
      </c>
      <c r="C3185" s="3">
        <v>45917</v>
      </c>
      <c r="D3185" s="43" t="s">
        <v>469</v>
      </c>
      <c r="E3185" s="43" t="s">
        <v>427</v>
      </c>
      <c r="F3185" s="43" t="s">
        <v>430</v>
      </c>
      <c r="G3185">
        <v>540</v>
      </c>
      <c r="H3185">
        <v>540</v>
      </c>
      <c r="I3185" s="43" t="s">
        <v>1189</v>
      </c>
      <c r="J3185" s="43" t="s">
        <v>1033</v>
      </c>
      <c r="K3185" s="43" t="s">
        <v>178</v>
      </c>
      <c r="L3185" s="43" t="str">
        <f>IF(AND(Home!$A$1&gt;=Leave[[#This Row],[Start Time]],Home!$A$1&lt;=Leave[[#This Row],[End Time]]),"Aplica","No Aplica")</f>
        <v>No Aplica</v>
      </c>
      <c r="M3185" s="43" t="str">
        <f>IF(AND(Home!$A$1&gt;=Leave[[#This Row],[Start Time]],Home!$A$1&lt;=Leave[[#This Row],[End Time]]),Home!$A$1,"No Aplica")</f>
        <v>No Aplica</v>
      </c>
      <c r="N3185" s="43" t="str">
        <f>Leave[[#This Row],[User Code (Owning User) (Usuario)]]&amp;Leave[[#This Row],[fecha activa]]</f>
        <v>MIE2024180114057No Aplica</v>
      </c>
    </row>
    <row r="3186" spans="1:14" x14ac:dyDescent="0.3">
      <c r="A3186" s="43" t="s">
        <v>465</v>
      </c>
      <c r="B3186" s="3">
        <v>45910</v>
      </c>
      <c r="C3186" s="3">
        <v>45910</v>
      </c>
      <c r="D3186" s="43" t="s">
        <v>469</v>
      </c>
      <c r="E3186" s="43" t="s">
        <v>427</v>
      </c>
      <c r="F3186" s="43" t="s">
        <v>430</v>
      </c>
      <c r="G3186">
        <v>540</v>
      </c>
      <c r="H3186">
        <v>540</v>
      </c>
      <c r="I3186" s="43" t="s">
        <v>1189</v>
      </c>
      <c r="J3186" s="43" t="s">
        <v>1033</v>
      </c>
      <c r="K3186" s="43" t="s">
        <v>178</v>
      </c>
      <c r="L3186" s="43" t="str">
        <f>IF(AND(Home!$A$1&gt;=Leave[[#This Row],[Start Time]],Home!$A$1&lt;=Leave[[#This Row],[End Time]]),"Aplica","No Aplica")</f>
        <v>No Aplica</v>
      </c>
      <c r="M3186" s="43" t="str">
        <f>IF(AND(Home!$A$1&gt;=Leave[[#This Row],[Start Time]],Home!$A$1&lt;=Leave[[#This Row],[End Time]]),Home!$A$1,"No Aplica")</f>
        <v>No Aplica</v>
      </c>
      <c r="N3186" s="43" t="str">
        <f>Leave[[#This Row],[User Code (Owning User) (Usuario)]]&amp;Leave[[#This Row],[fecha activa]]</f>
        <v>MIE2024180114057No Aplica</v>
      </c>
    </row>
    <row r="3187" spans="1:14" x14ac:dyDescent="0.3">
      <c r="A3187" s="43" t="s">
        <v>465</v>
      </c>
      <c r="B3187" s="3">
        <v>45903</v>
      </c>
      <c r="C3187" s="3">
        <v>45903</v>
      </c>
      <c r="D3187" s="43" t="s">
        <v>469</v>
      </c>
      <c r="E3187" s="43" t="s">
        <v>427</v>
      </c>
      <c r="F3187" s="43" t="s">
        <v>430</v>
      </c>
      <c r="G3187">
        <v>540</v>
      </c>
      <c r="H3187">
        <v>540</v>
      </c>
      <c r="I3187" s="43" t="s">
        <v>1189</v>
      </c>
      <c r="J3187" s="43" t="s">
        <v>1033</v>
      </c>
      <c r="K3187" s="43" t="s">
        <v>178</v>
      </c>
      <c r="L3187" s="43" t="str">
        <f>IF(AND(Home!$A$1&gt;=Leave[[#This Row],[Start Time]],Home!$A$1&lt;=Leave[[#This Row],[End Time]]),"Aplica","No Aplica")</f>
        <v>No Aplica</v>
      </c>
      <c r="M3187" s="43" t="str">
        <f>IF(AND(Home!$A$1&gt;=Leave[[#This Row],[Start Time]],Home!$A$1&lt;=Leave[[#This Row],[End Time]]),Home!$A$1,"No Aplica")</f>
        <v>No Aplica</v>
      </c>
      <c r="N3187" s="43" t="str">
        <f>Leave[[#This Row],[User Code (Owning User) (Usuario)]]&amp;Leave[[#This Row],[fecha activa]]</f>
        <v>MIE2024180114057No Aplica</v>
      </c>
    </row>
    <row r="3188" spans="1:14" x14ac:dyDescent="0.3">
      <c r="A3188" s="43" t="s">
        <v>471</v>
      </c>
      <c r="B3188" s="3">
        <v>45927</v>
      </c>
      <c r="C3188" s="3">
        <v>45927</v>
      </c>
      <c r="D3188" s="43" t="s">
        <v>1404</v>
      </c>
      <c r="E3188" s="43" t="s">
        <v>2743</v>
      </c>
      <c r="F3188" s="43" t="s">
        <v>2745</v>
      </c>
      <c r="G3188">
        <v>300</v>
      </c>
      <c r="H3188">
        <v>300</v>
      </c>
      <c r="I3188" s="43" t="s">
        <v>2744</v>
      </c>
      <c r="J3188" s="43" t="s">
        <v>1990</v>
      </c>
      <c r="K3188" s="43" t="s">
        <v>178</v>
      </c>
      <c r="L3188" s="43" t="str">
        <f>IF(AND(Home!$A$1&gt;=Leave[[#This Row],[Start Time]],Home!$A$1&lt;=Leave[[#This Row],[End Time]]),"Aplica","No Aplica")</f>
        <v>No Aplica</v>
      </c>
      <c r="M3188" s="43" t="str">
        <f>IF(AND(Home!$A$1&gt;=Leave[[#This Row],[Start Time]],Home!$A$1&lt;=Leave[[#This Row],[End Time]]),Home!$A$1,"No Aplica")</f>
        <v>No Aplica</v>
      </c>
      <c r="N3188" s="43" t="str">
        <f>Leave[[#This Row],[User Code (Owning User) (Usuario)]]&amp;Leave[[#This Row],[fecha activa]]</f>
        <v>MIE2025020924279No Aplica</v>
      </c>
    </row>
    <row r="3189" spans="1:14" x14ac:dyDescent="0.3">
      <c r="A3189" s="43" t="s">
        <v>468</v>
      </c>
      <c r="B3189" s="3">
        <v>45928</v>
      </c>
      <c r="C3189" s="3">
        <v>45928</v>
      </c>
      <c r="D3189" s="43" t="s">
        <v>503</v>
      </c>
      <c r="E3189" s="43" t="s">
        <v>2743</v>
      </c>
      <c r="F3189" s="43" t="s">
        <v>2745</v>
      </c>
      <c r="G3189">
        <v>540</v>
      </c>
      <c r="H3189">
        <v>540</v>
      </c>
      <c r="I3189" s="43" t="s">
        <v>2744</v>
      </c>
      <c r="J3189" s="43" t="s">
        <v>1990</v>
      </c>
      <c r="K3189" s="43" t="s">
        <v>178</v>
      </c>
      <c r="L3189" s="43" t="str">
        <f>IF(AND(Home!$A$1&gt;=Leave[[#This Row],[Start Time]],Home!$A$1&lt;=Leave[[#This Row],[End Time]]),"Aplica","No Aplica")</f>
        <v>No Aplica</v>
      </c>
      <c r="M3189" s="43" t="str">
        <f>IF(AND(Home!$A$1&gt;=Leave[[#This Row],[Start Time]],Home!$A$1&lt;=Leave[[#This Row],[End Time]]),Home!$A$1,"No Aplica")</f>
        <v>No Aplica</v>
      </c>
      <c r="N3189" s="43" t="str">
        <f>Leave[[#This Row],[User Code (Owning User) (Usuario)]]&amp;Leave[[#This Row],[fecha activa]]</f>
        <v>MIE2025020924279No Aplica</v>
      </c>
    </row>
    <row r="3190" spans="1:14" x14ac:dyDescent="0.3">
      <c r="A3190" s="43" t="s">
        <v>468</v>
      </c>
      <c r="B3190" s="3">
        <v>45921</v>
      </c>
      <c r="C3190" s="3">
        <v>45921</v>
      </c>
      <c r="D3190" s="43" t="s">
        <v>474</v>
      </c>
      <c r="E3190" s="43" t="s">
        <v>2743</v>
      </c>
      <c r="F3190" s="43" t="s">
        <v>2745</v>
      </c>
      <c r="G3190">
        <v>540</v>
      </c>
      <c r="H3190">
        <v>540</v>
      </c>
      <c r="I3190" s="43" t="s">
        <v>2744</v>
      </c>
      <c r="J3190" s="43" t="s">
        <v>1990</v>
      </c>
      <c r="K3190" s="43" t="s">
        <v>178</v>
      </c>
      <c r="L3190" s="43" t="str">
        <f>IF(AND(Home!$A$1&gt;=Leave[[#This Row],[Start Time]],Home!$A$1&lt;=Leave[[#This Row],[End Time]]),"Aplica","No Aplica")</f>
        <v>No Aplica</v>
      </c>
      <c r="M3190" s="43" t="str">
        <f>IF(AND(Home!$A$1&gt;=Leave[[#This Row],[Start Time]],Home!$A$1&lt;=Leave[[#This Row],[End Time]]),Home!$A$1,"No Aplica")</f>
        <v>No Aplica</v>
      </c>
      <c r="N3190" s="43" t="str">
        <f>Leave[[#This Row],[User Code (Owning User) (Usuario)]]&amp;Leave[[#This Row],[fecha activa]]</f>
        <v>MIE2025020924279No Aplica</v>
      </c>
    </row>
    <row r="3191" spans="1:14" x14ac:dyDescent="0.3">
      <c r="A3191" s="43" t="s">
        <v>471</v>
      </c>
      <c r="B3191" s="3">
        <v>45920</v>
      </c>
      <c r="C3191" s="3">
        <v>45920</v>
      </c>
      <c r="D3191" s="43" t="s">
        <v>1404</v>
      </c>
      <c r="E3191" s="43" t="s">
        <v>2743</v>
      </c>
      <c r="F3191" s="43" t="s">
        <v>2745</v>
      </c>
      <c r="G3191">
        <v>300</v>
      </c>
      <c r="H3191">
        <v>300</v>
      </c>
      <c r="I3191" s="43" t="s">
        <v>2744</v>
      </c>
      <c r="J3191" s="43" t="s">
        <v>1990</v>
      </c>
      <c r="K3191" s="43" t="s">
        <v>178</v>
      </c>
      <c r="L3191" s="43" t="str">
        <f>IF(AND(Home!$A$1&gt;=Leave[[#This Row],[Start Time]],Home!$A$1&lt;=Leave[[#This Row],[End Time]]),"Aplica","No Aplica")</f>
        <v>No Aplica</v>
      </c>
      <c r="M3191" s="43" t="str">
        <f>IF(AND(Home!$A$1&gt;=Leave[[#This Row],[Start Time]],Home!$A$1&lt;=Leave[[#This Row],[End Time]]),Home!$A$1,"No Aplica")</f>
        <v>No Aplica</v>
      </c>
      <c r="N3191" s="43" t="str">
        <f>Leave[[#This Row],[User Code (Owning User) (Usuario)]]&amp;Leave[[#This Row],[fecha activa]]</f>
        <v>MIE2025020924279No Aplica</v>
      </c>
    </row>
    <row r="3192" spans="1:14" x14ac:dyDescent="0.3">
      <c r="A3192" s="43" t="s">
        <v>3582</v>
      </c>
      <c r="B3192" s="3">
        <v>45925</v>
      </c>
      <c r="C3192" s="3">
        <v>45925</v>
      </c>
      <c r="D3192" s="43" t="s">
        <v>655</v>
      </c>
      <c r="E3192" s="43" t="s">
        <v>1688</v>
      </c>
      <c r="F3192" s="43" t="s">
        <v>1690</v>
      </c>
      <c r="G3192">
        <v>120</v>
      </c>
      <c r="H3192">
        <v>120</v>
      </c>
      <c r="I3192" s="43" t="s">
        <v>1689</v>
      </c>
      <c r="J3192" s="43" t="s">
        <v>1045</v>
      </c>
      <c r="K3192" s="43" t="s">
        <v>177</v>
      </c>
      <c r="L3192" s="43" t="str">
        <f>IF(AND(Home!$A$1&gt;=Leave[[#This Row],[Start Time]],Home!$A$1&lt;=Leave[[#This Row],[End Time]]),"Aplica","No Aplica")</f>
        <v>No Aplica</v>
      </c>
      <c r="M3192" s="43" t="str">
        <f>IF(AND(Home!$A$1&gt;=Leave[[#This Row],[Start Time]],Home!$A$1&lt;=Leave[[#This Row],[End Time]]),Home!$A$1,"No Aplica")</f>
        <v>No Aplica</v>
      </c>
      <c r="N3192" s="43" t="str">
        <f>Leave[[#This Row],[User Code (Owning User) (Usuario)]]&amp;Leave[[#This Row],[fecha activa]]</f>
        <v>MIE2025050522932No Aplica</v>
      </c>
    </row>
    <row r="3193" spans="1:14" x14ac:dyDescent="0.3">
      <c r="A3193" s="43" t="s">
        <v>465</v>
      </c>
      <c r="B3193" s="3">
        <v>45924</v>
      </c>
      <c r="C3193" s="3">
        <v>45924</v>
      </c>
      <c r="D3193" s="43" t="s">
        <v>469</v>
      </c>
      <c r="E3193" s="43" t="s">
        <v>1688</v>
      </c>
      <c r="F3193" s="43" t="s">
        <v>1690</v>
      </c>
      <c r="G3193">
        <v>540</v>
      </c>
      <c r="H3193">
        <v>540</v>
      </c>
      <c r="I3193" s="43" t="s">
        <v>1689</v>
      </c>
      <c r="J3193" s="43" t="s">
        <v>1045</v>
      </c>
      <c r="K3193" s="43" t="s">
        <v>177</v>
      </c>
      <c r="L3193" s="43" t="str">
        <f>IF(AND(Home!$A$1&gt;=Leave[[#This Row],[Start Time]],Home!$A$1&lt;=Leave[[#This Row],[End Time]]),"Aplica","No Aplica")</f>
        <v>No Aplica</v>
      </c>
      <c r="M3193" s="43" t="str">
        <f>IF(AND(Home!$A$1&gt;=Leave[[#This Row],[Start Time]],Home!$A$1&lt;=Leave[[#This Row],[End Time]]),Home!$A$1,"No Aplica")</f>
        <v>No Aplica</v>
      </c>
      <c r="N3193" s="43" t="str">
        <f>Leave[[#This Row],[User Code (Owning User) (Usuario)]]&amp;Leave[[#This Row],[fecha activa]]</f>
        <v>MIE2025050522932No Aplica</v>
      </c>
    </row>
    <row r="3194" spans="1:14" x14ac:dyDescent="0.3">
      <c r="A3194" s="43" t="s">
        <v>465</v>
      </c>
      <c r="B3194" s="3">
        <v>45923</v>
      </c>
      <c r="C3194" s="3">
        <v>45923</v>
      </c>
      <c r="D3194" s="43" t="s">
        <v>655</v>
      </c>
      <c r="E3194" s="43" t="s">
        <v>1688</v>
      </c>
      <c r="F3194" s="43" t="s">
        <v>1690</v>
      </c>
      <c r="G3194">
        <v>120</v>
      </c>
      <c r="H3194">
        <v>120</v>
      </c>
      <c r="I3194" s="43" t="s">
        <v>1689</v>
      </c>
      <c r="J3194" s="43" t="s">
        <v>1045</v>
      </c>
      <c r="K3194" s="43" t="s">
        <v>177</v>
      </c>
      <c r="L3194" s="43" t="str">
        <f>IF(AND(Home!$A$1&gt;=Leave[[#This Row],[Start Time]],Home!$A$1&lt;=Leave[[#This Row],[End Time]]),"Aplica","No Aplica")</f>
        <v>No Aplica</v>
      </c>
      <c r="M3194" s="43" t="str">
        <f>IF(AND(Home!$A$1&gt;=Leave[[#This Row],[Start Time]],Home!$A$1&lt;=Leave[[#This Row],[End Time]]),Home!$A$1,"No Aplica")</f>
        <v>No Aplica</v>
      </c>
      <c r="N3194" s="43" t="str">
        <f>Leave[[#This Row],[User Code (Owning User) (Usuario)]]&amp;Leave[[#This Row],[fecha activa]]</f>
        <v>MIE2025050522932No Aplica</v>
      </c>
    </row>
    <row r="3195" spans="1:14" x14ac:dyDescent="0.3">
      <c r="A3195" s="43" t="s">
        <v>471</v>
      </c>
      <c r="B3195" s="3">
        <v>45912</v>
      </c>
      <c r="C3195" s="3">
        <v>45912</v>
      </c>
      <c r="D3195" s="43" t="s">
        <v>3456</v>
      </c>
      <c r="E3195" s="43" t="s">
        <v>1688</v>
      </c>
      <c r="F3195" s="43" t="s">
        <v>1690</v>
      </c>
      <c r="G3195">
        <v>90</v>
      </c>
      <c r="H3195">
        <v>90</v>
      </c>
      <c r="I3195" s="43" t="s">
        <v>1689</v>
      </c>
      <c r="J3195" s="43" t="s">
        <v>1045</v>
      </c>
      <c r="K3195" s="43" t="s">
        <v>177</v>
      </c>
      <c r="L3195" s="43" t="str">
        <f>IF(AND(Home!$A$1&gt;=Leave[[#This Row],[Start Time]],Home!$A$1&lt;=Leave[[#This Row],[End Time]]),"Aplica","No Aplica")</f>
        <v>No Aplica</v>
      </c>
      <c r="M3195" s="43" t="str">
        <f>IF(AND(Home!$A$1&gt;=Leave[[#This Row],[Start Time]],Home!$A$1&lt;=Leave[[#This Row],[End Time]]),Home!$A$1,"No Aplica")</f>
        <v>No Aplica</v>
      </c>
      <c r="N3195" s="43" t="str">
        <f>Leave[[#This Row],[User Code (Owning User) (Usuario)]]&amp;Leave[[#This Row],[fecha activa]]</f>
        <v>MIE2025050522932No Aplica</v>
      </c>
    </row>
    <row r="3196" spans="1:14" x14ac:dyDescent="0.3">
      <c r="A3196" s="43" t="s">
        <v>465</v>
      </c>
      <c r="B3196" s="3">
        <v>45917</v>
      </c>
      <c r="C3196" s="3">
        <v>45917</v>
      </c>
      <c r="D3196" s="43" t="s">
        <v>469</v>
      </c>
      <c r="E3196" s="43" t="s">
        <v>1688</v>
      </c>
      <c r="F3196" s="43" t="s">
        <v>1690</v>
      </c>
      <c r="G3196">
        <v>540</v>
      </c>
      <c r="H3196">
        <v>540</v>
      </c>
      <c r="I3196" s="43" t="s">
        <v>1689</v>
      </c>
      <c r="J3196" s="43" t="s">
        <v>1045</v>
      </c>
      <c r="K3196" s="43" t="s">
        <v>177</v>
      </c>
      <c r="L3196" s="43" t="str">
        <f>IF(AND(Home!$A$1&gt;=Leave[[#This Row],[Start Time]],Home!$A$1&lt;=Leave[[#This Row],[End Time]]),"Aplica","No Aplica")</f>
        <v>No Aplica</v>
      </c>
      <c r="M3196" s="43" t="str">
        <f>IF(AND(Home!$A$1&gt;=Leave[[#This Row],[Start Time]],Home!$A$1&lt;=Leave[[#This Row],[End Time]]),Home!$A$1,"No Aplica")</f>
        <v>No Aplica</v>
      </c>
      <c r="N3196" s="43" t="str">
        <f>Leave[[#This Row],[User Code (Owning User) (Usuario)]]&amp;Leave[[#This Row],[fecha activa]]</f>
        <v>MIE2025050522932No Aplica</v>
      </c>
    </row>
    <row r="3197" spans="1:14" x14ac:dyDescent="0.3">
      <c r="A3197" s="43" t="s">
        <v>465</v>
      </c>
      <c r="B3197" s="3">
        <v>45917</v>
      </c>
      <c r="C3197" s="3">
        <v>45917</v>
      </c>
      <c r="D3197" s="43" t="s">
        <v>469</v>
      </c>
      <c r="E3197" s="43" t="s">
        <v>1688</v>
      </c>
      <c r="F3197" s="43" t="s">
        <v>1690</v>
      </c>
      <c r="G3197">
        <v>540</v>
      </c>
      <c r="H3197">
        <v>540</v>
      </c>
      <c r="I3197" s="43" t="s">
        <v>1689</v>
      </c>
      <c r="J3197" s="43" t="s">
        <v>1045</v>
      </c>
      <c r="K3197" s="43" t="s">
        <v>177</v>
      </c>
      <c r="L3197" s="43" t="str">
        <f>IF(AND(Home!$A$1&gt;=Leave[[#This Row],[Start Time]],Home!$A$1&lt;=Leave[[#This Row],[End Time]]),"Aplica","No Aplica")</f>
        <v>No Aplica</v>
      </c>
      <c r="M3197" s="43" t="str">
        <f>IF(AND(Home!$A$1&gt;=Leave[[#This Row],[Start Time]],Home!$A$1&lt;=Leave[[#This Row],[End Time]]),Home!$A$1,"No Aplica")</f>
        <v>No Aplica</v>
      </c>
      <c r="N3197" s="43" t="str">
        <f>Leave[[#This Row],[User Code (Owning User) (Usuario)]]&amp;Leave[[#This Row],[fecha activa]]</f>
        <v>MIE2025050522932No Aplica</v>
      </c>
    </row>
    <row r="3198" spans="1:14" x14ac:dyDescent="0.3">
      <c r="A3198" s="43" t="s">
        <v>465</v>
      </c>
      <c r="B3198" s="3">
        <v>45918</v>
      </c>
      <c r="C3198" s="3">
        <v>45918</v>
      </c>
      <c r="D3198" s="43" t="s">
        <v>655</v>
      </c>
      <c r="E3198" s="43" t="s">
        <v>1688</v>
      </c>
      <c r="F3198" s="43" t="s">
        <v>1690</v>
      </c>
      <c r="G3198">
        <v>120</v>
      </c>
      <c r="H3198">
        <v>120</v>
      </c>
      <c r="I3198" s="43" t="s">
        <v>1689</v>
      </c>
      <c r="J3198" s="43" t="s">
        <v>1045</v>
      </c>
      <c r="K3198" s="43" t="s">
        <v>177</v>
      </c>
      <c r="L3198" s="43" t="str">
        <f>IF(AND(Home!$A$1&gt;=Leave[[#This Row],[Start Time]],Home!$A$1&lt;=Leave[[#This Row],[End Time]]),"Aplica","No Aplica")</f>
        <v>No Aplica</v>
      </c>
      <c r="M3198" s="43" t="str">
        <f>IF(AND(Home!$A$1&gt;=Leave[[#This Row],[Start Time]],Home!$A$1&lt;=Leave[[#This Row],[End Time]]),Home!$A$1,"No Aplica")</f>
        <v>No Aplica</v>
      </c>
      <c r="N3198" s="43" t="str">
        <f>Leave[[#This Row],[User Code (Owning User) (Usuario)]]&amp;Leave[[#This Row],[fecha activa]]</f>
        <v>MIE2025050522932No Aplica</v>
      </c>
    </row>
    <row r="3199" spans="1:14" x14ac:dyDescent="0.3">
      <c r="A3199" s="43" t="s">
        <v>465</v>
      </c>
      <c r="B3199" s="3">
        <v>45916</v>
      </c>
      <c r="C3199" s="3">
        <v>45916</v>
      </c>
      <c r="D3199" s="43" t="s">
        <v>642</v>
      </c>
      <c r="E3199" s="43" t="s">
        <v>1688</v>
      </c>
      <c r="F3199" s="43" t="s">
        <v>1690</v>
      </c>
      <c r="G3199">
        <v>120</v>
      </c>
      <c r="H3199">
        <v>120</v>
      </c>
      <c r="I3199" s="43" t="s">
        <v>1689</v>
      </c>
      <c r="J3199" s="43" t="s">
        <v>1045</v>
      </c>
      <c r="K3199" s="43" t="s">
        <v>177</v>
      </c>
      <c r="L3199" s="43" t="str">
        <f>IF(AND(Home!$A$1&gt;=Leave[[#This Row],[Start Time]],Home!$A$1&lt;=Leave[[#This Row],[End Time]]),"Aplica","No Aplica")</f>
        <v>No Aplica</v>
      </c>
      <c r="M3199" s="43" t="str">
        <f>IF(AND(Home!$A$1&gt;=Leave[[#This Row],[Start Time]],Home!$A$1&lt;=Leave[[#This Row],[End Time]]),Home!$A$1,"No Aplica")</f>
        <v>No Aplica</v>
      </c>
      <c r="N3199" s="43" t="str">
        <f>Leave[[#This Row],[User Code (Owning User) (Usuario)]]&amp;Leave[[#This Row],[fecha activa]]</f>
        <v>MIE2025050522932No Aplica</v>
      </c>
    </row>
    <row r="3200" spans="1:14" x14ac:dyDescent="0.3">
      <c r="A3200" s="43" t="s">
        <v>465</v>
      </c>
      <c r="B3200" s="3">
        <v>45912</v>
      </c>
      <c r="C3200" s="3">
        <v>45912</v>
      </c>
      <c r="D3200" s="43" t="s">
        <v>520</v>
      </c>
      <c r="E3200" s="43" t="s">
        <v>1688</v>
      </c>
      <c r="F3200" s="43" t="s">
        <v>1690</v>
      </c>
      <c r="G3200">
        <v>60</v>
      </c>
      <c r="H3200">
        <v>60</v>
      </c>
      <c r="I3200" s="43" t="s">
        <v>1689</v>
      </c>
      <c r="J3200" s="43" t="s">
        <v>1045</v>
      </c>
      <c r="K3200" s="43" t="s">
        <v>177</v>
      </c>
      <c r="L3200" s="43" t="str">
        <f>IF(AND(Home!$A$1&gt;=Leave[[#This Row],[Start Time]],Home!$A$1&lt;=Leave[[#This Row],[End Time]]),"Aplica","No Aplica")</f>
        <v>No Aplica</v>
      </c>
      <c r="M3200" s="43" t="str">
        <f>IF(AND(Home!$A$1&gt;=Leave[[#This Row],[Start Time]],Home!$A$1&lt;=Leave[[#This Row],[End Time]]),Home!$A$1,"No Aplica")</f>
        <v>No Aplica</v>
      </c>
      <c r="N3200" s="43" t="str">
        <f>Leave[[#This Row],[User Code (Owning User) (Usuario)]]&amp;Leave[[#This Row],[fecha activa]]</f>
        <v>MIE2025050522932No Aplica</v>
      </c>
    </row>
    <row r="3201" spans="1:14" x14ac:dyDescent="0.3">
      <c r="A3201" s="43" t="s">
        <v>465</v>
      </c>
      <c r="B3201" s="3">
        <v>45910</v>
      </c>
      <c r="C3201" s="3">
        <v>45910</v>
      </c>
      <c r="D3201" s="43" t="s">
        <v>469</v>
      </c>
      <c r="E3201" s="43" t="s">
        <v>1688</v>
      </c>
      <c r="F3201" s="43" t="s">
        <v>1690</v>
      </c>
      <c r="G3201">
        <v>540</v>
      </c>
      <c r="H3201">
        <v>540</v>
      </c>
      <c r="I3201" s="43" t="s">
        <v>1689</v>
      </c>
      <c r="J3201" s="43" t="s">
        <v>1045</v>
      </c>
      <c r="K3201" s="43" t="s">
        <v>177</v>
      </c>
      <c r="L3201" s="43" t="str">
        <f>IF(AND(Home!$A$1&gt;=Leave[[#This Row],[Start Time]],Home!$A$1&lt;=Leave[[#This Row],[End Time]]),"Aplica","No Aplica")</f>
        <v>No Aplica</v>
      </c>
      <c r="M3201" s="43" t="str">
        <f>IF(AND(Home!$A$1&gt;=Leave[[#This Row],[Start Time]],Home!$A$1&lt;=Leave[[#This Row],[End Time]]),Home!$A$1,"No Aplica")</f>
        <v>No Aplica</v>
      </c>
      <c r="N3201" s="43" t="str">
        <f>Leave[[#This Row],[User Code (Owning User) (Usuario)]]&amp;Leave[[#This Row],[fecha activa]]</f>
        <v>MIE2025050522932No Aplica</v>
      </c>
    </row>
    <row r="3202" spans="1:14" x14ac:dyDescent="0.3">
      <c r="A3202" s="43" t="s">
        <v>465</v>
      </c>
      <c r="B3202" s="3">
        <v>45909</v>
      </c>
      <c r="C3202" s="3">
        <v>45909</v>
      </c>
      <c r="D3202" s="43" t="s">
        <v>655</v>
      </c>
      <c r="E3202" s="43" t="s">
        <v>1688</v>
      </c>
      <c r="F3202" s="43" t="s">
        <v>1690</v>
      </c>
      <c r="G3202">
        <v>60</v>
      </c>
      <c r="H3202">
        <v>60</v>
      </c>
      <c r="I3202" s="43" t="s">
        <v>1689</v>
      </c>
      <c r="J3202" s="43" t="s">
        <v>1045</v>
      </c>
      <c r="K3202" s="43" t="s">
        <v>177</v>
      </c>
      <c r="L3202" s="43" t="str">
        <f>IF(AND(Home!$A$1&gt;=Leave[[#This Row],[Start Time]],Home!$A$1&lt;=Leave[[#This Row],[End Time]]),"Aplica","No Aplica")</f>
        <v>No Aplica</v>
      </c>
      <c r="M3202" s="43" t="str">
        <f>IF(AND(Home!$A$1&gt;=Leave[[#This Row],[Start Time]],Home!$A$1&lt;=Leave[[#This Row],[End Time]]),Home!$A$1,"No Aplica")</f>
        <v>No Aplica</v>
      </c>
      <c r="N3202" s="43" t="str">
        <f>Leave[[#This Row],[User Code (Owning User) (Usuario)]]&amp;Leave[[#This Row],[fecha activa]]</f>
        <v>MIE2025050522932No Aplica</v>
      </c>
    </row>
    <row r="3203" spans="1:14" x14ac:dyDescent="0.3">
      <c r="A3203" s="43" t="s">
        <v>465</v>
      </c>
      <c r="B3203" s="3">
        <v>45908</v>
      </c>
      <c r="C3203" s="3">
        <v>45908</v>
      </c>
      <c r="D3203" s="43" t="s">
        <v>520</v>
      </c>
      <c r="E3203" s="43" t="s">
        <v>1688</v>
      </c>
      <c r="F3203" s="43" t="s">
        <v>1690</v>
      </c>
      <c r="G3203">
        <v>60</v>
      </c>
      <c r="H3203">
        <v>60</v>
      </c>
      <c r="I3203" s="43" t="s">
        <v>1689</v>
      </c>
      <c r="J3203" s="43" t="s">
        <v>1045</v>
      </c>
      <c r="K3203" s="43" t="s">
        <v>177</v>
      </c>
      <c r="L3203" s="43" t="str">
        <f>IF(AND(Home!$A$1&gt;=Leave[[#This Row],[Start Time]],Home!$A$1&lt;=Leave[[#This Row],[End Time]]),"Aplica","No Aplica")</f>
        <v>No Aplica</v>
      </c>
      <c r="M3203" s="43" t="str">
        <f>IF(AND(Home!$A$1&gt;=Leave[[#This Row],[Start Time]],Home!$A$1&lt;=Leave[[#This Row],[End Time]]),Home!$A$1,"No Aplica")</f>
        <v>No Aplica</v>
      </c>
      <c r="N3203" s="43" t="str">
        <f>Leave[[#This Row],[User Code (Owning User) (Usuario)]]&amp;Leave[[#This Row],[fecha activa]]</f>
        <v>MIE2025050522932No Aplica</v>
      </c>
    </row>
    <row r="3204" spans="1:14" x14ac:dyDescent="0.3">
      <c r="A3204" s="43" t="s">
        <v>465</v>
      </c>
      <c r="B3204" s="3">
        <v>45903</v>
      </c>
      <c r="C3204" s="3">
        <v>45903</v>
      </c>
      <c r="D3204" s="43" t="s">
        <v>469</v>
      </c>
      <c r="E3204" s="43" t="s">
        <v>1688</v>
      </c>
      <c r="F3204" s="43" t="s">
        <v>1690</v>
      </c>
      <c r="G3204">
        <v>540</v>
      </c>
      <c r="H3204">
        <v>540</v>
      </c>
      <c r="I3204" s="43" t="s">
        <v>1689</v>
      </c>
      <c r="J3204" s="43" t="s">
        <v>1045</v>
      </c>
      <c r="K3204" s="43" t="s">
        <v>177</v>
      </c>
      <c r="L3204" s="43" t="str">
        <f>IF(AND(Home!$A$1&gt;=Leave[[#This Row],[Start Time]],Home!$A$1&lt;=Leave[[#This Row],[End Time]]),"Aplica","No Aplica")</f>
        <v>No Aplica</v>
      </c>
      <c r="M3204" s="43" t="str">
        <f>IF(AND(Home!$A$1&gt;=Leave[[#This Row],[Start Time]],Home!$A$1&lt;=Leave[[#This Row],[End Time]]),Home!$A$1,"No Aplica")</f>
        <v>No Aplica</v>
      </c>
      <c r="N3204" s="43" t="str">
        <f>Leave[[#This Row],[User Code (Owning User) (Usuario)]]&amp;Leave[[#This Row],[fecha activa]]</f>
        <v>MIE2025050522932No Aplica</v>
      </c>
    </row>
    <row r="3205" spans="1:14" x14ac:dyDescent="0.3">
      <c r="A3205" s="43" t="s">
        <v>465</v>
      </c>
      <c r="B3205" s="3">
        <v>45905</v>
      </c>
      <c r="C3205" s="3">
        <v>45905</v>
      </c>
      <c r="D3205" s="43" t="s">
        <v>655</v>
      </c>
      <c r="E3205" s="43" t="s">
        <v>1688</v>
      </c>
      <c r="F3205" s="43" t="s">
        <v>1690</v>
      </c>
      <c r="G3205">
        <v>60</v>
      </c>
      <c r="H3205">
        <v>60</v>
      </c>
      <c r="I3205" s="43" t="s">
        <v>1689</v>
      </c>
      <c r="J3205" s="43" t="s">
        <v>1045</v>
      </c>
      <c r="K3205" s="43" t="s">
        <v>177</v>
      </c>
      <c r="L3205" s="43" t="str">
        <f>IF(AND(Home!$A$1&gt;=Leave[[#This Row],[Start Time]],Home!$A$1&lt;=Leave[[#This Row],[End Time]]),"Aplica","No Aplica")</f>
        <v>No Aplica</v>
      </c>
      <c r="M3205" s="43" t="str">
        <f>IF(AND(Home!$A$1&gt;=Leave[[#This Row],[Start Time]],Home!$A$1&lt;=Leave[[#This Row],[End Time]]),Home!$A$1,"No Aplica")</f>
        <v>No Aplica</v>
      </c>
      <c r="N3205" s="43" t="str">
        <f>Leave[[#This Row],[User Code (Owning User) (Usuario)]]&amp;Leave[[#This Row],[fecha activa]]</f>
        <v>MIE2025050522932No Aplica</v>
      </c>
    </row>
    <row r="3206" spans="1:14" x14ac:dyDescent="0.3">
      <c r="A3206" s="43" t="s">
        <v>465</v>
      </c>
      <c r="B3206" s="3">
        <v>45904</v>
      </c>
      <c r="C3206" s="3">
        <v>45904</v>
      </c>
      <c r="D3206" s="43" t="s">
        <v>655</v>
      </c>
      <c r="E3206" s="43" t="s">
        <v>1688</v>
      </c>
      <c r="F3206" s="43" t="s">
        <v>1690</v>
      </c>
      <c r="G3206">
        <v>60</v>
      </c>
      <c r="H3206">
        <v>60</v>
      </c>
      <c r="I3206" s="43" t="s">
        <v>1689</v>
      </c>
      <c r="J3206" s="43" t="s">
        <v>1045</v>
      </c>
      <c r="K3206" s="43" t="s">
        <v>177</v>
      </c>
      <c r="L3206" s="43" t="str">
        <f>IF(AND(Home!$A$1&gt;=Leave[[#This Row],[Start Time]],Home!$A$1&lt;=Leave[[#This Row],[End Time]]),"Aplica","No Aplica")</f>
        <v>No Aplica</v>
      </c>
      <c r="M3206" s="43" t="str">
        <f>IF(AND(Home!$A$1&gt;=Leave[[#This Row],[Start Time]],Home!$A$1&lt;=Leave[[#This Row],[End Time]]),Home!$A$1,"No Aplica")</f>
        <v>No Aplica</v>
      </c>
      <c r="N3206" s="43" t="str">
        <f>Leave[[#This Row],[User Code (Owning User) (Usuario)]]&amp;Leave[[#This Row],[fecha activa]]</f>
        <v>MIE2025050522932No Aplica</v>
      </c>
    </row>
    <row r="3207" spans="1:14" x14ac:dyDescent="0.3">
      <c r="A3207" s="43" t="s">
        <v>465</v>
      </c>
      <c r="B3207" s="3">
        <v>45902</v>
      </c>
      <c r="C3207" s="3">
        <v>45902</v>
      </c>
      <c r="D3207" s="43" t="s">
        <v>655</v>
      </c>
      <c r="E3207" s="43" t="s">
        <v>1688</v>
      </c>
      <c r="F3207" s="43" t="s">
        <v>1690</v>
      </c>
      <c r="G3207">
        <v>60</v>
      </c>
      <c r="H3207">
        <v>60</v>
      </c>
      <c r="I3207" s="43" t="s">
        <v>1689</v>
      </c>
      <c r="J3207" s="43" t="s">
        <v>1045</v>
      </c>
      <c r="K3207" s="43" t="s">
        <v>177</v>
      </c>
      <c r="L3207" s="43" t="str">
        <f>IF(AND(Home!$A$1&gt;=Leave[[#This Row],[Start Time]],Home!$A$1&lt;=Leave[[#This Row],[End Time]]),"Aplica","No Aplica")</f>
        <v>No Aplica</v>
      </c>
      <c r="M3207" s="43" t="str">
        <f>IF(AND(Home!$A$1&gt;=Leave[[#This Row],[Start Time]],Home!$A$1&lt;=Leave[[#This Row],[End Time]]),Home!$A$1,"No Aplica")</f>
        <v>No Aplica</v>
      </c>
      <c r="N3207" s="43" t="str">
        <f>Leave[[#This Row],[User Code (Owning User) (Usuario)]]&amp;Leave[[#This Row],[fecha activa]]</f>
        <v>MIE2025050522932No Aplica</v>
      </c>
    </row>
    <row r="3208" spans="1:14" x14ac:dyDescent="0.3">
      <c r="A3208" s="43" t="s">
        <v>465</v>
      </c>
      <c r="B3208" s="3">
        <v>45901</v>
      </c>
      <c r="C3208" s="3">
        <v>45901</v>
      </c>
      <c r="D3208" s="43" t="s">
        <v>655</v>
      </c>
      <c r="E3208" s="43" t="s">
        <v>1688</v>
      </c>
      <c r="F3208" s="43" t="s">
        <v>1690</v>
      </c>
      <c r="G3208">
        <v>60</v>
      </c>
      <c r="H3208">
        <v>60</v>
      </c>
      <c r="I3208" s="43" t="s">
        <v>1689</v>
      </c>
      <c r="J3208" s="43" t="s">
        <v>1045</v>
      </c>
      <c r="K3208" s="43" t="s">
        <v>177</v>
      </c>
      <c r="L3208" s="43" t="str">
        <f>IF(AND(Home!$A$1&gt;=Leave[[#This Row],[Start Time]],Home!$A$1&lt;=Leave[[#This Row],[End Time]]),"Aplica","No Aplica")</f>
        <v>No Aplica</v>
      </c>
      <c r="M3208" s="43" t="str">
        <f>IF(AND(Home!$A$1&gt;=Leave[[#This Row],[Start Time]],Home!$A$1&lt;=Leave[[#This Row],[End Time]]),Home!$A$1,"No Aplica")</f>
        <v>No Aplica</v>
      </c>
      <c r="N3208" s="43" t="str">
        <f>Leave[[#This Row],[User Code (Owning User) (Usuario)]]&amp;Leave[[#This Row],[fecha activa]]</f>
        <v>MIE2025050522932No Aplica</v>
      </c>
    </row>
    <row r="3209" spans="1:14" x14ac:dyDescent="0.3">
      <c r="A3209" s="43" t="s">
        <v>601</v>
      </c>
      <c r="B3209" s="3">
        <v>45916</v>
      </c>
      <c r="C3209" s="3">
        <v>45916</v>
      </c>
      <c r="D3209" s="43" t="s">
        <v>3560</v>
      </c>
      <c r="E3209" s="43" t="s">
        <v>545</v>
      </c>
      <c r="F3209" s="43" t="s">
        <v>546</v>
      </c>
      <c r="G3209">
        <v>60</v>
      </c>
      <c r="H3209">
        <v>60</v>
      </c>
      <c r="I3209" s="43" t="s">
        <v>1300</v>
      </c>
      <c r="J3209" s="43" t="s">
        <v>1041</v>
      </c>
      <c r="K3209" s="43" t="s">
        <v>179</v>
      </c>
      <c r="L3209" s="43" t="str">
        <f>IF(AND(Home!$A$1&gt;=Leave[[#This Row],[Start Time]],Home!$A$1&lt;=Leave[[#This Row],[End Time]]),"Aplica","No Aplica")</f>
        <v>No Aplica</v>
      </c>
      <c r="M3209" s="43" t="str">
        <f>IF(AND(Home!$A$1&gt;=Leave[[#This Row],[Start Time]],Home!$A$1&lt;=Leave[[#This Row],[End Time]]),Home!$A$1,"No Aplica")</f>
        <v>No Aplica</v>
      </c>
      <c r="N3209" s="43" t="str">
        <f>Leave[[#This Row],[User Code (Owning User) (Usuario)]]&amp;Leave[[#This Row],[fecha activa]]</f>
        <v>MIE2024190415138No Aplica</v>
      </c>
    </row>
    <row r="3210" spans="1:14" x14ac:dyDescent="0.3">
      <c r="A3210" s="43" t="s">
        <v>465</v>
      </c>
      <c r="B3210" s="3">
        <v>45928</v>
      </c>
      <c r="C3210" s="3">
        <v>45928</v>
      </c>
      <c r="D3210" s="43" t="s">
        <v>495</v>
      </c>
      <c r="E3210" s="43" t="s">
        <v>545</v>
      </c>
      <c r="F3210" s="43" t="s">
        <v>546</v>
      </c>
      <c r="G3210">
        <v>540</v>
      </c>
      <c r="H3210">
        <v>540</v>
      </c>
      <c r="I3210" s="43" t="s">
        <v>1300</v>
      </c>
      <c r="J3210" s="43" t="s">
        <v>1041</v>
      </c>
      <c r="K3210" s="43" t="s">
        <v>179</v>
      </c>
      <c r="L3210" s="43" t="str">
        <f>IF(AND(Home!$A$1&gt;=Leave[[#This Row],[Start Time]],Home!$A$1&lt;=Leave[[#This Row],[End Time]]),"Aplica","No Aplica")</f>
        <v>No Aplica</v>
      </c>
      <c r="M3210" s="43" t="str">
        <f>IF(AND(Home!$A$1&gt;=Leave[[#This Row],[Start Time]],Home!$A$1&lt;=Leave[[#This Row],[End Time]]),Home!$A$1,"No Aplica")</f>
        <v>No Aplica</v>
      </c>
      <c r="N3210" s="43" t="str">
        <f>Leave[[#This Row],[User Code (Owning User) (Usuario)]]&amp;Leave[[#This Row],[fecha activa]]</f>
        <v>MIE2024190415138No Aplica</v>
      </c>
    </row>
    <row r="3211" spans="1:14" x14ac:dyDescent="0.3">
      <c r="A3211" s="43" t="s">
        <v>465</v>
      </c>
      <c r="B3211" s="3">
        <v>45927</v>
      </c>
      <c r="C3211" s="3">
        <v>45927</v>
      </c>
      <c r="D3211" s="43" t="s">
        <v>3481</v>
      </c>
      <c r="E3211" s="43" t="s">
        <v>545</v>
      </c>
      <c r="F3211" s="43" t="s">
        <v>546</v>
      </c>
      <c r="G3211">
        <v>240</v>
      </c>
      <c r="H3211">
        <v>240</v>
      </c>
      <c r="I3211" s="43" t="s">
        <v>1300</v>
      </c>
      <c r="J3211" s="43" t="s">
        <v>1041</v>
      </c>
      <c r="K3211" s="43" t="s">
        <v>179</v>
      </c>
      <c r="L3211" s="43" t="str">
        <f>IF(AND(Home!$A$1&gt;=Leave[[#This Row],[Start Time]],Home!$A$1&lt;=Leave[[#This Row],[End Time]]),"Aplica","No Aplica")</f>
        <v>No Aplica</v>
      </c>
      <c r="M3211" s="43" t="str">
        <f>IF(AND(Home!$A$1&gt;=Leave[[#This Row],[Start Time]],Home!$A$1&lt;=Leave[[#This Row],[End Time]]),Home!$A$1,"No Aplica")</f>
        <v>No Aplica</v>
      </c>
      <c r="N3211" s="43" t="str">
        <f>Leave[[#This Row],[User Code (Owning User) (Usuario)]]&amp;Leave[[#This Row],[fecha activa]]</f>
        <v>MIE2024190415138No Aplica</v>
      </c>
    </row>
    <row r="3212" spans="1:14" x14ac:dyDescent="0.3">
      <c r="A3212" s="43" t="s">
        <v>465</v>
      </c>
      <c r="B3212" s="3">
        <v>45921</v>
      </c>
      <c r="C3212" s="3">
        <v>45921</v>
      </c>
      <c r="D3212" s="43" t="s">
        <v>495</v>
      </c>
      <c r="E3212" s="43" t="s">
        <v>545</v>
      </c>
      <c r="F3212" s="43" t="s">
        <v>546</v>
      </c>
      <c r="G3212">
        <v>540</v>
      </c>
      <c r="H3212">
        <v>540</v>
      </c>
      <c r="I3212" s="43" t="s">
        <v>1300</v>
      </c>
      <c r="J3212" s="43" t="s">
        <v>1041</v>
      </c>
      <c r="K3212" s="43" t="s">
        <v>179</v>
      </c>
      <c r="L3212" s="43" t="str">
        <f>IF(AND(Home!$A$1&gt;=Leave[[#This Row],[Start Time]],Home!$A$1&lt;=Leave[[#This Row],[End Time]]),"Aplica","No Aplica")</f>
        <v>No Aplica</v>
      </c>
      <c r="M3212" s="43" t="str">
        <f>IF(AND(Home!$A$1&gt;=Leave[[#This Row],[Start Time]],Home!$A$1&lt;=Leave[[#This Row],[End Time]]),Home!$A$1,"No Aplica")</f>
        <v>No Aplica</v>
      </c>
      <c r="N3212" s="43" t="str">
        <f>Leave[[#This Row],[User Code (Owning User) (Usuario)]]&amp;Leave[[#This Row],[fecha activa]]</f>
        <v>MIE2024190415138No Aplica</v>
      </c>
    </row>
    <row r="3213" spans="1:14" x14ac:dyDescent="0.3">
      <c r="A3213" s="43" t="s">
        <v>465</v>
      </c>
      <c r="B3213" s="3">
        <v>45920</v>
      </c>
      <c r="C3213" s="3">
        <v>45920</v>
      </c>
      <c r="D3213" s="43" t="s">
        <v>3138</v>
      </c>
      <c r="E3213" s="43" t="s">
        <v>545</v>
      </c>
      <c r="F3213" s="43" t="s">
        <v>546</v>
      </c>
      <c r="G3213">
        <v>240</v>
      </c>
      <c r="H3213">
        <v>240</v>
      </c>
      <c r="I3213" s="43" t="s">
        <v>1300</v>
      </c>
      <c r="J3213" s="43" t="s">
        <v>1041</v>
      </c>
      <c r="K3213" s="43" t="s">
        <v>179</v>
      </c>
      <c r="L3213" s="43" t="str">
        <f>IF(AND(Home!$A$1&gt;=Leave[[#This Row],[Start Time]],Home!$A$1&lt;=Leave[[#This Row],[End Time]]),"Aplica","No Aplica")</f>
        <v>No Aplica</v>
      </c>
      <c r="M3213" s="43" t="str">
        <f>IF(AND(Home!$A$1&gt;=Leave[[#This Row],[Start Time]],Home!$A$1&lt;=Leave[[#This Row],[End Time]]),Home!$A$1,"No Aplica")</f>
        <v>No Aplica</v>
      </c>
      <c r="N3213" s="43" t="str">
        <f>Leave[[#This Row],[User Code (Owning User) (Usuario)]]&amp;Leave[[#This Row],[fecha activa]]</f>
        <v>MIE2024190415138No Aplica</v>
      </c>
    </row>
    <row r="3214" spans="1:14" x14ac:dyDescent="0.3">
      <c r="A3214" s="43" t="s">
        <v>465</v>
      </c>
      <c r="B3214" s="3">
        <v>45904</v>
      </c>
      <c r="C3214" s="3">
        <v>45904</v>
      </c>
      <c r="D3214" s="43" t="s">
        <v>474</v>
      </c>
      <c r="E3214" s="43" t="s">
        <v>545</v>
      </c>
      <c r="F3214" s="43" t="s">
        <v>546</v>
      </c>
      <c r="G3214">
        <v>540</v>
      </c>
      <c r="H3214">
        <v>540</v>
      </c>
      <c r="I3214" s="43" t="s">
        <v>1300</v>
      </c>
      <c r="J3214" s="43" t="s">
        <v>1041</v>
      </c>
      <c r="K3214" s="43" t="s">
        <v>179</v>
      </c>
      <c r="L3214" s="43" t="str">
        <f>IF(AND(Home!$A$1&gt;=Leave[[#This Row],[Start Time]],Home!$A$1&lt;=Leave[[#This Row],[End Time]]),"Aplica","No Aplica")</f>
        <v>No Aplica</v>
      </c>
      <c r="M3214" s="43" t="str">
        <f>IF(AND(Home!$A$1&gt;=Leave[[#This Row],[Start Time]],Home!$A$1&lt;=Leave[[#This Row],[End Time]]),Home!$A$1,"No Aplica")</f>
        <v>No Aplica</v>
      </c>
      <c r="N3214" s="43" t="str">
        <f>Leave[[#This Row],[User Code (Owning User) (Usuario)]]&amp;Leave[[#This Row],[fecha activa]]</f>
        <v>MIE2024190415138No Aplica</v>
      </c>
    </row>
    <row r="3215" spans="1:14" x14ac:dyDescent="0.3">
      <c r="A3215" s="43" t="s">
        <v>465</v>
      </c>
      <c r="B3215" s="3">
        <v>45903</v>
      </c>
      <c r="C3215" s="3">
        <v>45903</v>
      </c>
      <c r="D3215" s="43" t="s">
        <v>1864</v>
      </c>
      <c r="E3215" s="43" t="s">
        <v>545</v>
      </c>
      <c r="F3215" s="43" t="s">
        <v>546</v>
      </c>
      <c r="G3215">
        <v>150</v>
      </c>
      <c r="H3215">
        <v>150</v>
      </c>
      <c r="I3215" s="43" t="s">
        <v>1300</v>
      </c>
      <c r="J3215" s="43" t="s">
        <v>1041</v>
      </c>
      <c r="K3215" s="43" t="s">
        <v>179</v>
      </c>
      <c r="L3215" s="43" t="str">
        <f>IF(AND(Home!$A$1&gt;=Leave[[#This Row],[Start Time]],Home!$A$1&lt;=Leave[[#This Row],[End Time]]),"Aplica","No Aplica")</f>
        <v>No Aplica</v>
      </c>
      <c r="M3215" s="43" t="str">
        <f>IF(AND(Home!$A$1&gt;=Leave[[#This Row],[Start Time]],Home!$A$1&lt;=Leave[[#This Row],[End Time]]),Home!$A$1,"No Aplica")</f>
        <v>No Aplica</v>
      </c>
      <c r="N3215" s="43" t="str">
        <f>Leave[[#This Row],[User Code (Owning User) (Usuario)]]&amp;Leave[[#This Row],[fecha activa]]</f>
        <v>MIE2024190415138No Aplica</v>
      </c>
    </row>
    <row r="3216" spans="1:14" x14ac:dyDescent="0.3">
      <c r="A3216" s="43" t="s">
        <v>465</v>
      </c>
      <c r="B3216" s="3">
        <v>45914</v>
      </c>
      <c r="C3216" s="3">
        <v>45914</v>
      </c>
      <c r="D3216" s="43" t="s">
        <v>2273</v>
      </c>
      <c r="E3216" s="43" t="s">
        <v>545</v>
      </c>
      <c r="F3216" s="43" t="s">
        <v>546</v>
      </c>
      <c r="G3216">
        <v>540</v>
      </c>
      <c r="H3216">
        <v>540</v>
      </c>
      <c r="I3216" s="43" t="s">
        <v>1300</v>
      </c>
      <c r="J3216" s="43" t="s">
        <v>1041</v>
      </c>
      <c r="K3216" s="43" t="s">
        <v>179</v>
      </c>
      <c r="L3216" s="43" t="str">
        <f>IF(AND(Home!$A$1&gt;=Leave[[#This Row],[Start Time]],Home!$A$1&lt;=Leave[[#This Row],[End Time]]),"Aplica","No Aplica")</f>
        <v>No Aplica</v>
      </c>
      <c r="M3216" s="43" t="str">
        <f>IF(AND(Home!$A$1&gt;=Leave[[#This Row],[Start Time]],Home!$A$1&lt;=Leave[[#This Row],[End Time]]),Home!$A$1,"No Aplica")</f>
        <v>No Aplica</v>
      </c>
      <c r="N3216" s="43" t="str">
        <f>Leave[[#This Row],[User Code (Owning User) (Usuario)]]&amp;Leave[[#This Row],[fecha activa]]</f>
        <v>MIE2024190415138No Aplica</v>
      </c>
    </row>
    <row r="3217" spans="1:14" x14ac:dyDescent="0.3">
      <c r="A3217" s="43" t="s">
        <v>465</v>
      </c>
      <c r="B3217" s="3">
        <v>45914</v>
      </c>
      <c r="C3217" s="3">
        <v>45914</v>
      </c>
      <c r="D3217" s="43" t="s">
        <v>2273</v>
      </c>
      <c r="E3217" s="43" t="s">
        <v>545</v>
      </c>
      <c r="F3217" s="43" t="s">
        <v>546</v>
      </c>
      <c r="G3217">
        <v>540</v>
      </c>
      <c r="H3217">
        <v>540</v>
      </c>
      <c r="I3217" s="43" t="s">
        <v>1300</v>
      </c>
      <c r="J3217" s="43" t="s">
        <v>1041</v>
      </c>
      <c r="K3217" s="43" t="s">
        <v>179</v>
      </c>
      <c r="L3217" s="43" t="str">
        <f>IF(AND(Home!$A$1&gt;=Leave[[#This Row],[Start Time]],Home!$A$1&lt;=Leave[[#This Row],[End Time]]),"Aplica","No Aplica")</f>
        <v>No Aplica</v>
      </c>
      <c r="M3217" s="43" t="str">
        <f>IF(AND(Home!$A$1&gt;=Leave[[#This Row],[Start Time]],Home!$A$1&lt;=Leave[[#This Row],[End Time]]),Home!$A$1,"No Aplica")</f>
        <v>No Aplica</v>
      </c>
      <c r="N3217" s="43" t="str">
        <f>Leave[[#This Row],[User Code (Owning User) (Usuario)]]&amp;Leave[[#This Row],[fecha activa]]</f>
        <v>MIE2024190415138No Aplica</v>
      </c>
    </row>
    <row r="3218" spans="1:14" x14ac:dyDescent="0.3">
      <c r="A3218" s="43" t="s">
        <v>465</v>
      </c>
      <c r="B3218" s="3">
        <v>45913</v>
      </c>
      <c r="C3218" s="3">
        <v>45913</v>
      </c>
      <c r="D3218" s="43" t="s">
        <v>2644</v>
      </c>
      <c r="E3218" s="43" t="s">
        <v>545</v>
      </c>
      <c r="F3218" s="43" t="s">
        <v>546</v>
      </c>
      <c r="G3218">
        <v>240</v>
      </c>
      <c r="H3218">
        <v>240</v>
      </c>
      <c r="I3218" s="43" t="s">
        <v>1300</v>
      </c>
      <c r="J3218" s="43" t="s">
        <v>1041</v>
      </c>
      <c r="K3218" s="43" t="s">
        <v>179</v>
      </c>
      <c r="L3218" s="43" t="str">
        <f>IF(AND(Home!$A$1&gt;=Leave[[#This Row],[Start Time]],Home!$A$1&lt;=Leave[[#This Row],[End Time]]),"Aplica","No Aplica")</f>
        <v>No Aplica</v>
      </c>
      <c r="M3218" s="43" t="str">
        <f>IF(AND(Home!$A$1&gt;=Leave[[#This Row],[Start Time]],Home!$A$1&lt;=Leave[[#This Row],[End Time]]),Home!$A$1,"No Aplica")</f>
        <v>No Aplica</v>
      </c>
      <c r="N3218" s="43" t="str">
        <f>Leave[[#This Row],[User Code (Owning User) (Usuario)]]&amp;Leave[[#This Row],[fecha activa]]</f>
        <v>MIE2024190415138No Aplica</v>
      </c>
    </row>
    <row r="3219" spans="1:14" x14ac:dyDescent="0.3">
      <c r="A3219" s="43" t="s">
        <v>465</v>
      </c>
      <c r="B3219" s="3">
        <v>45913</v>
      </c>
      <c r="C3219" s="3">
        <v>45913</v>
      </c>
      <c r="D3219" s="43" t="s">
        <v>2644</v>
      </c>
      <c r="E3219" s="43" t="s">
        <v>545</v>
      </c>
      <c r="F3219" s="43" t="s">
        <v>546</v>
      </c>
      <c r="G3219">
        <v>240</v>
      </c>
      <c r="H3219">
        <v>240</v>
      </c>
      <c r="I3219" s="43" t="s">
        <v>1300</v>
      </c>
      <c r="J3219" s="43" t="s">
        <v>1041</v>
      </c>
      <c r="K3219" s="43" t="s">
        <v>179</v>
      </c>
      <c r="L3219" s="43" t="str">
        <f>IF(AND(Home!$A$1&gt;=Leave[[#This Row],[Start Time]],Home!$A$1&lt;=Leave[[#This Row],[End Time]]),"Aplica","No Aplica")</f>
        <v>No Aplica</v>
      </c>
      <c r="M3219" s="43" t="str">
        <f>IF(AND(Home!$A$1&gt;=Leave[[#This Row],[Start Time]],Home!$A$1&lt;=Leave[[#This Row],[End Time]]),Home!$A$1,"No Aplica")</f>
        <v>No Aplica</v>
      </c>
      <c r="N3219" s="43" t="str">
        <f>Leave[[#This Row],[User Code (Owning User) (Usuario)]]&amp;Leave[[#This Row],[fecha activa]]</f>
        <v>MIE2024190415138No Aplica</v>
      </c>
    </row>
    <row r="3220" spans="1:14" x14ac:dyDescent="0.3">
      <c r="A3220" s="43" t="s">
        <v>465</v>
      </c>
      <c r="B3220" s="3">
        <v>45913</v>
      </c>
      <c r="C3220" s="3">
        <v>45913</v>
      </c>
      <c r="D3220" s="43" t="s">
        <v>2644</v>
      </c>
      <c r="E3220" s="43" t="s">
        <v>545</v>
      </c>
      <c r="F3220" s="43" t="s">
        <v>546</v>
      </c>
      <c r="G3220">
        <v>240</v>
      </c>
      <c r="H3220">
        <v>240</v>
      </c>
      <c r="I3220" s="43" t="s">
        <v>1300</v>
      </c>
      <c r="J3220" s="43" t="s">
        <v>1041</v>
      </c>
      <c r="K3220" s="43" t="s">
        <v>179</v>
      </c>
      <c r="L3220" s="43" t="str">
        <f>IF(AND(Home!$A$1&gt;=Leave[[#This Row],[Start Time]],Home!$A$1&lt;=Leave[[#This Row],[End Time]]),"Aplica","No Aplica")</f>
        <v>No Aplica</v>
      </c>
      <c r="M3220" s="43" t="str">
        <f>IF(AND(Home!$A$1&gt;=Leave[[#This Row],[Start Time]],Home!$A$1&lt;=Leave[[#This Row],[End Time]]),Home!$A$1,"No Aplica")</f>
        <v>No Aplica</v>
      </c>
      <c r="N3220" s="43" t="str">
        <f>Leave[[#This Row],[User Code (Owning User) (Usuario)]]&amp;Leave[[#This Row],[fecha activa]]</f>
        <v>MIE2024190415138No Aplica</v>
      </c>
    </row>
    <row r="3221" spans="1:14" x14ac:dyDescent="0.3">
      <c r="A3221" s="43" t="s">
        <v>465</v>
      </c>
      <c r="B3221" s="3">
        <v>45907</v>
      </c>
      <c r="C3221" s="3">
        <v>45907</v>
      </c>
      <c r="D3221" s="43" t="s">
        <v>495</v>
      </c>
      <c r="E3221" s="43" t="s">
        <v>545</v>
      </c>
      <c r="F3221" s="43" t="s">
        <v>546</v>
      </c>
      <c r="G3221">
        <v>540</v>
      </c>
      <c r="H3221">
        <v>540</v>
      </c>
      <c r="I3221" s="43" t="s">
        <v>1300</v>
      </c>
      <c r="J3221" s="43" t="s">
        <v>1041</v>
      </c>
      <c r="K3221" s="43" t="s">
        <v>179</v>
      </c>
      <c r="L3221" s="43" t="str">
        <f>IF(AND(Home!$A$1&gt;=Leave[[#This Row],[Start Time]],Home!$A$1&lt;=Leave[[#This Row],[End Time]]),"Aplica","No Aplica")</f>
        <v>No Aplica</v>
      </c>
      <c r="M3221" s="43" t="str">
        <f>IF(AND(Home!$A$1&gt;=Leave[[#This Row],[Start Time]],Home!$A$1&lt;=Leave[[#This Row],[End Time]]),Home!$A$1,"No Aplica")</f>
        <v>No Aplica</v>
      </c>
      <c r="N3221" s="43" t="str">
        <f>Leave[[#This Row],[User Code (Owning User) (Usuario)]]&amp;Leave[[#This Row],[fecha activa]]</f>
        <v>MIE2024190415138No Aplica</v>
      </c>
    </row>
    <row r="3222" spans="1:14" x14ac:dyDescent="0.3">
      <c r="A3222" s="43" t="s">
        <v>465</v>
      </c>
      <c r="B3222" s="3">
        <v>45906</v>
      </c>
      <c r="C3222" s="3">
        <v>45906</v>
      </c>
      <c r="D3222" s="43" t="s">
        <v>2704</v>
      </c>
      <c r="E3222" s="43" t="s">
        <v>545</v>
      </c>
      <c r="F3222" s="43" t="s">
        <v>546</v>
      </c>
      <c r="G3222">
        <v>240</v>
      </c>
      <c r="H3222">
        <v>240</v>
      </c>
      <c r="I3222" s="43" t="s">
        <v>1300</v>
      </c>
      <c r="J3222" s="43" t="s">
        <v>1041</v>
      </c>
      <c r="K3222" s="43" t="s">
        <v>179</v>
      </c>
      <c r="L3222" s="43" t="str">
        <f>IF(AND(Home!$A$1&gt;=Leave[[#This Row],[Start Time]],Home!$A$1&lt;=Leave[[#This Row],[End Time]]),"Aplica","No Aplica")</f>
        <v>No Aplica</v>
      </c>
      <c r="M3222" s="43" t="str">
        <f>IF(AND(Home!$A$1&gt;=Leave[[#This Row],[Start Time]],Home!$A$1&lt;=Leave[[#This Row],[End Time]]),Home!$A$1,"No Aplica")</f>
        <v>No Aplica</v>
      </c>
      <c r="N3222" s="43" t="str">
        <f>Leave[[#This Row],[User Code (Owning User) (Usuario)]]&amp;Leave[[#This Row],[fecha activa]]</f>
        <v>MIE2024190415138No Aplica</v>
      </c>
    </row>
    <row r="3223" spans="1:14" x14ac:dyDescent="0.3">
      <c r="A3223" s="43" t="s">
        <v>468</v>
      </c>
      <c r="B3223" s="3">
        <v>45923</v>
      </c>
      <c r="C3223" s="3">
        <v>45923</v>
      </c>
      <c r="D3223" s="43" t="s">
        <v>469</v>
      </c>
      <c r="E3223" s="43" t="s">
        <v>662</v>
      </c>
      <c r="F3223" s="43" t="s">
        <v>663</v>
      </c>
      <c r="G3223">
        <v>480</v>
      </c>
      <c r="H3223">
        <v>480</v>
      </c>
      <c r="I3223" s="43" t="s">
        <v>1256</v>
      </c>
      <c r="J3223" s="43" t="s">
        <v>1105</v>
      </c>
      <c r="K3223" s="43" t="s">
        <v>177</v>
      </c>
      <c r="L3223" s="43" t="str">
        <f>IF(AND(Home!$A$1&gt;=Leave[[#This Row],[Start Time]],Home!$A$1&lt;=Leave[[#This Row],[End Time]]),"Aplica","No Aplica")</f>
        <v>No Aplica</v>
      </c>
      <c r="M3223" s="43" t="str">
        <f>IF(AND(Home!$A$1&gt;=Leave[[#This Row],[Start Time]],Home!$A$1&lt;=Leave[[#This Row],[End Time]]),Home!$A$1,"No Aplica")</f>
        <v>No Aplica</v>
      </c>
      <c r="N3223" s="43" t="str">
        <f>Leave[[#This Row],[User Code (Owning User) (Usuario)]]&amp;Leave[[#This Row],[fecha activa]]</f>
        <v>MIE2024250716873No Aplica</v>
      </c>
    </row>
    <row r="3224" spans="1:14" x14ac:dyDescent="0.3">
      <c r="A3224" s="43" t="s">
        <v>468</v>
      </c>
      <c r="B3224" s="3">
        <v>45916</v>
      </c>
      <c r="C3224" s="3">
        <v>45916</v>
      </c>
      <c r="D3224" s="43" t="s">
        <v>469</v>
      </c>
      <c r="E3224" s="43" t="s">
        <v>662</v>
      </c>
      <c r="F3224" s="43" t="s">
        <v>663</v>
      </c>
      <c r="G3224">
        <v>540</v>
      </c>
      <c r="H3224">
        <v>540</v>
      </c>
      <c r="I3224" s="43" t="s">
        <v>1256</v>
      </c>
      <c r="J3224" s="43" t="s">
        <v>1105</v>
      </c>
      <c r="K3224" s="43" t="s">
        <v>177</v>
      </c>
      <c r="L3224" s="43" t="str">
        <f>IF(AND(Home!$A$1&gt;=Leave[[#This Row],[Start Time]],Home!$A$1&lt;=Leave[[#This Row],[End Time]]),"Aplica","No Aplica")</f>
        <v>No Aplica</v>
      </c>
      <c r="M3224" s="43" t="str">
        <f>IF(AND(Home!$A$1&gt;=Leave[[#This Row],[Start Time]],Home!$A$1&lt;=Leave[[#This Row],[End Time]]),Home!$A$1,"No Aplica")</f>
        <v>No Aplica</v>
      </c>
      <c r="N3224" s="43" t="str">
        <f>Leave[[#This Row],[User Code (Owning User) (Usuario)]]&amp;Leave[[#This Row],[fecha activa]]</f>
        <v>MIE2024250716873No Aplica</v>
      </c>
    </row>
    <row r="3225" spans="1:14" x14ac:dyDescent="0.3">
      <c r="A3225" s="43" t="s">
        <v>468</v>
      </c>
      <c r="B3225" s="3">
        <v>45909</v>
      </c>
      <c r="C3225" s="3">
        <v>45909</v>
      </c>
      <c r="D3225" s="43" t="s">
        <v>469</v>
      </c>
      <c r="E3225" s="43" t="s">
        <v>662</v>
      </c>
      <c r="F3225" s="43" t="s">
        <v>663</v>
      </c>
      <c r="G3225">
        <v>540</v>
      </c>
      <c r="H3225">
        <v>540</v>
      </c>
      <c r="I3225" s="43" t="s">
        <v>1256</v>
      </c>
      <c r="J3225" s="43" t="s">
        <v>1105</v>
      </c>
      <c r="K3225" s="43" t="s">
        <v>177</v>
      </c>
      <c r="L3225" s="43" t="str">
        <f>IF(AND(Home!$A$1&gt;=Leave[[#This Row],[Start Time]],Home!$A$1&lt;=Leave[[#This Row],[End Time]]),"Aplica","No Aplica")</f>
        <v>No Aplica</v>
      </c>
      <c r="M3225" s="43" t="str">
        <f>IF(AND(Home!$A$1&gt;=Leave[[#This Row],[Start Time]],Home!$A$1&lt;=Leave[[#This Row],[End Time]]),Home!$A$1,"No Aplica")</f>
        <v>No Aplica</v>
      </c>
      <c r="N3225" s="43" t="str">
        <f>Leave[[#This Row],[User Code (Owning User) (Usuario)]]&amp;Leave[[#This Row],[fecha activa]]</f>
        <v>MIE2024250716873No Aplica</v>
      </c>
    </row>
    <row r="3226" spans="1:14" x14ac:dyDescent="0.3">
      <c r="A3226" s="43" t="s">
        <v>468</v>
      </c>
      <c r="B3226" s="3">
        <v>45903</v>
      </c>
      <c r="C3226" s="3">
        <v>45903</v>
      </c>
      <c r="D3226" s="43" t="s">
        <v>469</v>
      </c>
      <c r="E3226" s="43" t="s">
        <v>662</v>
      </c>
      <c r="F3226" s="43" t="s">
        <v>663</v>
      </c>
      <c r="G3226">
        <v>540</v>
      </c>
      <c r="H3226">
        <v>540</v>
      </c>
      <c r="I3226" s="43" t="s">
        <v>1256</v>
      </c>
      <c r="J3226" s="43" t="s">
        <v>1105</v>
      </c>
      <c r="K3226" s="43" t="s">
        <v>177</v>
      </c>
      <c r="L3226" s="43" t="str">
        <f>IF(AND(Home!$A$1&gt;=Leave[[#This Row],[Start Time]],Home!$A$1&lt;=Leave[[#This Row],[End Time]]),"Aplica","No Aplica")</f>
        <v>No Aplica</v>
      </c>
      <c r="M3226" s="43" t="str">
        <f>IF(AND(Home!$A$1&gt;=Leave[[#This Row],[Start Time]],Home!$A$1&lt;=Leave[[#This Row],[End Time]]),Home!$A$1,"No Aplica")</f>
        <v>No Aplica</v>
      </c>
      <c r="N3226" s="43" t="str">
        <f>Leave[[#This Row],[User Code (Owning User) (Usuario)]]&amp;Leave[[#This Row],[fecha activa]]</f>
        <v>MIE2024250716873No Aplica</v>
      </c>
    </row>
    <row r="3227" spans="1:14" x14ac:dyDescent="0.3">
      <c r="A3227" s="43" t="s">
        <v>476</v>
      </c>
      <c r="B3227" s="3">
        <v>45920</v>
      </c>
      <c r="C3227" s="3">
        <v>45920</v>
      </c>
      <c r="D3227" s="43" t="s">
        <v>3038</v>
      </c>
      <c r="E3227" s="43" t="s">
        <v>552</v>
      </c>
      <c r="F3227" s="43" t="s">
        <v>554</v>
      </c>
      <c r="G3227">
        <v>240</v>
      </c>
      <c r="H3227">
        <v>240</v>
      </c>
      <c r="I3227" s="43" t="s">
        <v>553</v>
      </c>
      <c r="J3227" s="43" t="s">
        <v>980</v>
      </c>
      <c r="K3227" s="43" t="s">
        <v>178</v>
      </c>
      <c r="L3227" s="43" t="str">
        <f>IF(AND(Home!$A$1&gt;=Leave[[#This Row],[Start Time]],Home!$A$1&lt;=Leave[[#This Row],[End Time]]),"Aplica","No Aplica")</f>
        <v>No Aplica</v>
      </c>
      <c r="M3227" s="43" t="str">
        <f>IF(AND(Home!$A$1&gt;=Leave[[#This Row],[Start Time]],Home!$A$1&lt;=Leave[[#This Row],[End Time]]),Home!$A$1,"No Aplica")</f>
        <v>No Aplica</v>
      </c>
      <c r="N3227" s="43" t="str">
        <f>Leave[[#This Row],[User Code (Owning User) (Usuario)]]&amp;Leave[[#This Row],[fecha activa]]</f>
        <v>MIE2024260415267No Aplica</v>
      </c>
    </row>
    <row r="3228" spans="1:14" x14ac:dyDescent="0.3">
      <c r="A3228" s="43" t="s">
        <v>471</v>
      </c>
      <c r="B3228" s="3">
        <v>45920</v>
      </c>
      <c r="C3228" s="3">
        <v>45920</v>
      </c>
      <c r="D3228" s="43" t="s">
        <v>3780</v>
      </c>
      <c r="E3228" s="43" t="s">
        <v>552</v>
      </c>
      <c r="F3228" s="43" t="s">
        <v>554</v>
      </c>
      <c r="G3228">
        <v>30</v>
      </c>
      <c r="H3228">
        <v>30</v>
      </c>
      <c r="I3228" s="43" t="s">
        <v>553</v>
      </c>
      <c r="J3228" s="43" t="s">
        <v>980</v>
      </c>
      <c r="K3228" s="43" t="s">
        <v>178</v>
      </c>
      <c r="L3228" s="43" t="str">
        <f>IF(AND(Home!$A$1&gt;=Leave[[#This Row],[Start Time]],Home!$A$1&lt;=Leave[[#This Row],[End Time]]),"Aplica","No Aplica")</f>
        <v>No Aplica</v>
      </c>
      <c r="M3228" s="43" t="str">
        <f>IF(AND(Home!$A$1&gt;=Leave[[#This Row],[Start Time]],Home!$A$1&lt;=Leave[[#This Row],[End Time]]),Home!$A$1,"No Aplica")</f>
        <v>No Aplica</v>
      </c>
      <c r="N3228" s="43" t="str">
        <f>Leave[[#This Row],[User Code (Owning User) (Usuario)]]&amp;Leave[[#This Row],[fecha activa]]</f>
        <v>MIE2024260415267No Aplica</v>
      </c>
    </row>
    <row r="3229" spans="1:14" x14ac:dyDescent="0.3">
      <c r="A3229" s="43" t="s">
        <v>476</v>
      </c>
      <c r="B3229" s="3">
        <v>45928</v>
      </c>
      <c r="C3229" s="3">
        <v>45928</v>
      </c>
      <c r="D3229" s="43" t="s">
        <v>580</v>
      </c>
      <c r="E3229" s="43" t="s">
        <v>552</v>
      </c>
      <c r="F3229" s="43" t="s">
        <v>554</v>
      </c>
      <c r="G3229">
        <v>540</v>
      </c>
      <c r="H3229">
        <v>540</v>
      </c>
      <c r="I3229" s="43" t="s">
        <v>553</v>
      </c>
      <c r="J3229" s="43" t="s">
        <v>980</v>
      </c>
      <c r="K3229" s="43" t="s">
        <v>178</v>
      </c>
      <c r="L3229" s="43" t="str">
        <f>IF(AND(Home!$A$1&gt;=Leave[[#This Row],[Start Time]],Home!$A$1&lt;=Leave[[#This Row],[End Time]]),"Aplica","No Aplica")</f>
        <v>No Aplica</v>
      </c>
      <c r="M3229" s="43" t="str">
        <f>IF(AND(Home!$A$1&gt;=Leave[[#This Row],[Start Time]],Home!$A$1&lt;=Leave[[#This Row],[End Time]]),Home!$A$1,"No Aplica")</f>
        <v>No Aplica</v>
      </c>
      <c r="N3229" s="43" t="str">
        <f>Leave[[#This Row],[User Code (Owning User) (Usuario)]]&amp;Leave[[#This Row],[fecha activa]]</f>
        <v>MIE2024260415267No Aplica</v>
      </c>
    </row>
    <row r="3230" spans="1:14" x14ac:dyDescent="0.3">
      <c r="A3230" s="43" t="s">
        <v>476</v>
      </c>
      <c r="B3230" s="3">
        <v>45913</v>
      </c>
      <c r="C3230" s="3">
        <v>45913</v>
      </c>
      <c r="D3230" s="43" t="s">
        <v>3424</v>
      </c>
      <c r="E3230" s="43" t="s">
        <v>552</v>
      </c>
      <c r="F3230" s="43" t="s">
        <v>554</v>
      </c>
      <c r="G3230">
        <v>300</v>
      </c>
      <c r="H3230">
        <v>300</v>
      </c>
      <c r="I3230" s="43" t="s">
        <v>553</v>
      </c>
      <c r="J3230" s="43" t="s">
        <v>980</v>
      </c>
      <c r="K3230" s="43" t="s">
        <v>178</v>
      </c>
      <c r="L3230" s="43" t="str">
        <f>IF(AND(Home!$A$1&gt;=Leave[[#This Row],[Start Time]],Home!$A$1&lt;=Leave[[#This Row],[End Time]]),"Aplica","No Aplica")</f>
        <v>No Aplica</v>
      </c>
      <c r="M3230" s="43" t="str">
        <f>IF(AND(Home!$A$1&gt;=Leave[[#This Row],[Start Time]],Home!$A$1&lt;=Leave[[#This Row],[End Time]]),Home!$A$1,"No Aplica")</f>
        <v>No Aplica</v>
      </c>
      <c r="N3230" s="43" t="str">
        <f>Leave[[#This Row],[User Code (Owning User) (Usuario)]]&amp;Leave[[#This Row],[fecha activa]]</f>
        <v>MIE2024260415267No Aplica</v>
      </c>
    </row>
    <row r="3231" spans="1:14" x14ac:dyDescent="0.3">
      <c r="A3231" s="43" t="s">
        <v>476</v>
      </c>
      <c r="B3231" s="3">
        <v>45921</v>
      </c>
      <c r="C3231" s="3">
        <v>45921</v>
      </c>
      <c r="D3231" s="43" t="s">
        <v>580</v>
      </c>
      <c r="E3231" s="43" t="s">
        <v>552</v>
      </c>
      <c r="F3231" s="43" t="s">
        <v>554</v>
      </c>
      <c r="G3231">
        <v>540</v>
      </c>
      <c r="H3231">
        <v>540</v>
      </c>
      <c r="I3231" s="43" t="s">
        <v>553</v>
      </c>
      <c r="J3231" s="43" t="s">
        <v>980</v>
      </c>
      <c r="K3231" s="43" t="s">
        <v>178</v>
      </c>
      <c r="L3231" s="43" t="str">
        <f>IF(AND(Home!$A$1&gt;=Leave[[#This Row],[Start Time]],Home!$A$1&lt;=Leave[[#This Row],[End Time]]),"Aplica","No Aplica")</f>
        <v>No Aplica</v>
      </c>
      <c r="M3231" s="43" t="str">
        <f>IF(AND(Home!$A$1&gt;=Leave[[#This Row],[Start Time]],Home!$A$1&lt;=Leave[[#This Row],[End Time]]),Home!$A$1,"No Aplica")</f>
        <v>No Aplica</v>
      </c>
      <c r="N3231" s="43" t="str">
        <f>Leave[[#This Row],[User Code (Owning User) (Usuario)]]&amp;Leave[[#This Row],[fecha activa]]</f>
        <v>MIE2024260415267No Aplica</v>
      </c>
    </row>
    <row r="3232" spans="1:14" x14ac:dyDescent="0.3">
      <c r="A3232" s="43" t="s">
        <v>476</v>
      </c>
      <c r="B3232" s="3">
        <v>45906</v>
      </c>
      <c r="C3232" s="3">
        <v>45906</v>
      </c>
      <c r="D3232" s="43" t="s">
        <v>3038</v>
      </c>
      <c r="E3232" s="43" t="s">
        <v>552</v>
      </c>
      <c r="F3232" s="43" t="s">
        <v>554</v>
      </c>
      <c r="G3232">
        <v>300</v>
      </c>
      <c r="H3232">
        <v>300</v>
      </c>
      <c r="I3232" s="43" t="s">
        <v>553</v>
      </c>
      <c r="J3232" s="43" t="s">
        <v>980</v>
      </c>
      <c r="K3232" s="43" t="s">
        <v>178</v>
      </c>
      <c r="L3232" s="43" t="str">
        <f>IF(AND(Home!$A$1&gt;=Leave[[#This Row],[Start Time]],Home!$A$1&lt;=Leave[[#This Row],[End Time]]),"Aplica","No Aplica")</f>
        <v>No Aplica</v>
      </c>
      <c r="M3232" s="43" t="str">
        <f>IF(AND(Home!$A$1&gt;=Leave[[#This Row],[Start Time]],Home!$A$1&lt;=Leave[[#This Row],[End Time]]),Home!$A$1,"No Aplica")</f>
        <v>No Aplica</v>
      </c>
      <c r="N3232" s="43" t="str">
        <f>Leave[[#This Row],[User Code (Owning User) (Usuario)]]&amp;Leave[[#This Row],[fecha activa]]</f>
        <v>MIE2024260415267No Aplica</v>
      </c>
    </row>
    <row r="3233" spans="1:14" x14ac:dyDescent="0.3">
      <c r="A3233" s="43" t="s">
        <v>471</v>
      </c>
      <c r="B3233" s="3">
        <v>45905</v>
      </c>
      <c r="C3233" s="3">
        <v>45905</v>
      </c>
      <c r="D3233" s="43" t="s">
        <v>3039</v>
      </c>
      <c r="E3233" s="43" t="s">
        <v>552</v>
      </c>
      <c r="F3233" s="43" t="s">
        <v>554</v>
      </c>
      <c r="G3233">
        <v>60</v>
      </c>
      <c r="H3233">
        <v>60</v>
      </c>
      <c r="I3233" s="43" t="s">
        <v>553</v>
      </c>
      <c r="J3233" s="43" t="s">
        <v>980</v>
      </c>
      <c r="K3233" s="43" t="s">
        <v>178</v>
      </c>
      <c r="L3233" s="43" t="str">
        <f>IF(AND(Home!$A$1&gt;=Leave[[#This Row],[Start Time]],Home!$A$1&lt;=Leave[[#This Row],[End Time]]),"Aplica","No Aplica")</f>
        <v>No Aplica</v>
      </c>
      <c r="M3233" s="43" t="str">
        <f>IF(AND(Home!$A$1&gt;=Leave[[#This Row],[Start Time]],Home!$A$1&lt;=Leave[[#This Row],[End Time]]),Home!$A$1,"No Aplica")</f>
        <v>No Aplica</v>
      </c>
      <c r="N3233" s="43" t="str">
        <f>Leave[[#This Row],[User Code (Owning User) (Usuario)]]&amp;Leave[[#This Row],[fecha activa]]</f>
        <v>MIE2024260415267No Aplica</v>
      </c>
    </row>
    <row r="3234" spans="1:14" x14ac:dyDescent="0.3">
      <c r="A3234" s="43" t="s">
        <v>471</v>
      </c>
      <c r="B3234" s="3">
        <v>45905</v>
      </c>
      <c r="C3234" s="3">
        <v>45905</v>
      </c>
      <c r="D3234" s="43" t="s">
        <v>3040</v>
      </c>
      <c r="E3234" s="43" t="s">
        <v>552</v>
      </c>
      <c r="F3234" s="43" t="s">
        <v>554</v>
      </c>
      <c r="G3234">
        <v>60</v>
      </c>
      <c r="H3234">
        <v>60</v>
      </c>
      <c r="I3234" s="43" t="s">
        <v>553</v>
      </c>
      <c r="J3234" s="43" t="s">
        <v>980</v>
      </c>
      <c r="K3234" s="43" t="s">
        <v>178</v>
      </c>
      <c r="L3234" s="43" t="str">
        <f>IF(AND(Home!$A$1&gt;=Leave[[#This Row],[Start Time]],Home!$A$1&lt;=Leave[[#This Row],[End Time]]),"Aplica","No Aplica")</f>
        <v>No Aplica</v>
      </c>
      <c r="M3234" s="43" t="str">
        <f>IF(AND(Home!$A$1&gt;=Leave[[#This Row],[Start Time]],Home!$A$1&lt;=Leave[[#This Row],[End Time]]),Home!$A$1,"No Aplica")</f>
        <v>No Aplica</v>
      </c>
      <c r="N3234" s="43" t="str">
        <f>Leave[[#This Row],[User Code (Owning User) (Usuario)]]&amp;Leave[[#This Row],[fecha activa]]</f>
        <v>MIE2024260415267No Aplica</v>
      </c>
    </row>
    <row r="3235" spans="1:14" x14ac:dyDescent="0.3">
      <c r="A3235" s="43" t="s">
        <v>476</v>
      </c>
      <c r="B3235" s="3">
        <v>45914</v>
      </c>
      <c r="C3235" s="3">
        <v>45914</v>
      </c>
      <c r="D3235" s="43" t="s">
        <v>580</v>
      </c>
      <c r="E3235" s="43" t="s">
        <v>552</v>
      </c>
      <c r="F3235" s="43" t="s">
        <v>554</v>
      </c>
      <c r="G3235">
        <v>540</v>
      </c>
      <c r="H3235">
        <v>540</v>
      </c>
      <c r="I3235" s="43" t="s">
        <v>553</v>
      </c>
      <c r="J3235" s="43" t="s">
        <v>980</v>
      </c>
      <c r="K3235" s="43" t="s">
        <v>178</v>
      </c>
      <c r="L3235" s="43" t="str">
        <f>IF(AND(Home!$A$1&gt;=Leave[[#This Row],[Start Time]],Home!$A$1&lt;=Leave[[#This Row],[End Time]]),"Aplica","No Aplica")</f>
        <v>No Aplica</v>
      </c>
      <c r="M3235" s="43" t="str">
        <f>IF(AND(Home!$A$1&gt;=Leave[[#This Row],[Start Time]],Home!$A$1&lt;=Leave[[#This Row],[End Time]]),Home!$A$1,"No Aplica")</f>
        <v>No Aplica</v>
      </c>
      <c r="N3235" s="43" t="str">
        <f>Leave[[#This Row],[User Code (Owning User) (Usuario)]]&amp;Leave[[#This Row],[fecha activa]]</f>
        <v>MIE2024260415267No Aplica</v>
      </c>
    </row>
    <row r="3236" spans="1:14" x14ac:dyDescent="0.3">
      <c r="A3236" s="43" t="s">
        <v>476</v>
      </c>
      <c r="B3236" s="3">
        <v>45907</v>
      </c>
      <c r="C3236" s="3">
        <v>45907</v>
      </c>
      <c r="D3236" s="43" t="s">
        <v>580</v>
      </c>
      <c r="E3236" s="43" t="s">
        <v>552</v>
      </c>
      <c r="F3236" s="43" t="s">
        <v>554</v>
      </c>
      <c r="G3236">
        <v>540</v>
      </c>
      <c r="H3236">
        <v>540</v>
      </c>
      <c r="I3236" s="43" t="s">
        <v>553</v>
      </c>
      <c r="J3236" s="43" t="s">
        <v>980</v>
      </c>
      <c r="K3236" s="43" t="s">
        <v>178</v>
      </c>
      <c r="L3236" s="43" t="str">
        <f>IF(AND(Home!$A$1&gt;=Leave[[#This Row],[Start Time]],Home!$A$1&lt;=Leave[[#This Row],[End Time]]),"Aplica","No Aplica")</f>
        <v>No Aplica</v>
      </c>
      <c r="M3236" s="43" t="str">
        <f>IF(AND(Home!$A$1&gt;=Leave[[#This Row],[Start Time]],Home!$A$1&lt;=Leave[[#This Row],[End Time]]),Home!$A$1,"No Aplica")</f>
        <v>No Aplica</v>
      </c>
      <c r="N3236" s="43" t="str">
        <f>Leave[[#This Row],[User Code (Owning User) (Usuario)]]&amp;Leave[[#This Row],[fecha activa]]</f>
        <v>MIE2024260415267No Aplica</v>
      </c>
    </row>
    <row r="3237" spans="1:14" x14ac:dyDescent="0.3">
      <c r="A3237" s="43" t="s">
        <v>465</v>
      </c>
      <c r="B3237" s="3">
        <v>45928</v>
      </c>
      <c r="C3237" s="3">
        <v>45928</v>
      </c>
      <c r="D3237" s="43" t="s">
        <v>3032</v>
      </c>
      <c r="E3237" s="43" t="s">
        <v>2339</v>
      </c>
      <c r="F3237" s="43" t="s">
        <v>2341</v>
      </c>
      <c r="G3237">
        <v>540</v>
      </c>
      <c r="H3237">
        <v>540</v>
      </c>
      <c r="I3237" s="43" t="s">
        <v>2340</v>
      </c>
      <c r="J3237" s="43" t="s">
        <v>3716</v>
      </c>
      <c r="K3237" s="43" t="s">
        <v>178</v>
      </c>
      <c r="L3237" s="43" t="str">
        <f>IF(AND(Home!$A$1&gt;=Leave[[#This Row],[Start Time]],Home!$A$1&lt;=Leave[[#This Row],[End Time]]),"Aplica","No Aplica")</f>
        <v>No Aplica</v>
      </c>
      <c r="M3237" s="43" t="str">
        <f>IF(AND(Home!$A$1&gt;=Leave[[#This Row],[Start Time]],Home!$A$1&lt;=Leave[[#This Row],[End Time]]),Home!$A$1,"No Aplica")</f>
        <v>No Aplica</v>
      </c>
      <c r="N3237" s="43" t="str">
        <f>Leave[[#This Row],[User Code (Owning User) (Usuario)]]&amp;Leave[[#This Row],[fecha activa]]</f>
        <v>MIE2025060823965No Aplica</v>
      </c>
    </row>
    <row r="3238" spans="1:14" x14ac:dyDescent="0.3">
      <c r="A3238" s="43" t="s">
        <v>465</v>
      </c>
      <c r="B3238" s="3">
        <v>45927</v>
      </c>
      <c r="C3238" s="3">
        <v>45927</v>
      </c>
      <c r="D3238" s="43" t="s">
        <v>3461</v>
      </c>
      <c r="E3238" s="43" t="s">
        <v>2339</v>
      </c>
      <c r="F3238" s="43" t="s">
        <v>2341</v>
      </c>
      <c r="G3238">
        <v>180</v>
      </c>
      <c r="H3238">
        <v>180</v>
      </c>
      <c r="I3238" s="43" t="s">
        <v>2340</v>
      </c>
      <c r="J3238" s="43" t="s">
        <v>3716</v>
      </c>
      <c r="K3238" s="43" t="s">
        <v>178</v>
      </c>
      <c r="L3238" s="43" t="str">
        <f>IF(AND(Home!$A$1&gt;=Leave[[#This Row],[Start Time]],Home!$A$1&lt;=Leave[[#This Row],[End Time]]),"Aplica","No Aplica")</f>
        <v>No Aplica</v>
      </c>
      <c r="M3238" s="43" t="str">
        <f>IF(AND(Home!$A$1&gt;=Leave[[#This Row],[Start Time]],Home!$A$1&lt;=Leave[[#This Row],[End Time]]),Home!$A$1,"No Aplica")</f>
        <v>No Aplica</v>
      </c>
      <c r="N3238" s="43" t="str">
        <f>Leave[[#This Row],[User Code (Owning User) (Usuario)]]&amp;Leave[[#This Row],[fecha activa]]</f>
        <v>MIE2025060823965No Aplica</v>
      </c>
    </row>
    <row r="3239" spans="1:14" x14ac:dyDescent="0.3">
      <c r="A3239" s="43" t="s">
        <v>465</v>
      </c>
      <c r="B3239" s="3">
        <v>45914</v>
      </c>
      <c r="C3239" s="3">
        <v>45914</v>
      </c>
      <c r="D3239" s="43" t="s">
        <v>3416</v>
      </c>
      <c r="E3239" s="43" t="s">
        <v>2339</v>
      </c>
      <c r="F3239" s="43" t="s">
        <v>2341</v>
      </c>
      <c r="G3239">
        <v>540</v>
      </c>
      <c r="H3239">
        <v>540</v>
      </c>
      <c r="I3239" s="43" t="s">
        <v>2340</v>
      </c>
      <c r="J3239" s="43" t="s">
        <v>3716</v>
      </c>
      <c r="K3239" s="43" t="s">
        <v>178</v>
      </c>
      <c r="L3239" s="43" t="str">
        <f>IF(AND(Home!$A$1&gt;=Leave[[#This Row],[Start Time]],Home!$A$1&lt;=Leave[[#This Row],[End Time]]),"Aplica","No Aplica")</f>
        <v>No Aplica</v>
      </c>
      <c r="M3239" s="43" t="str">
        <f>IF(AND(Home!$A$1&gt;=Leave[[#This Row],[Start Time]],Home!$A$1&lt;=Leave[[#This Row],[End Time]]),Home!$A$1,"No Aplica")</f>
        <v>No Aplica</v>
      </c>
      <c r="N3239" s="43" t="str">
        <f>Leave[[#This Row],[User Code (Owning User) (Usuario)]]&amp;Leave[[#This Row],[fecha activa]]</f>
        <v>MIE2025060823965No Aplica</v>
      </c>
    </row>
    <row r="3240" spans="1:14" x14ac:dyDescent="0.3">
      <c r="A3240" s="43" t="s">
        <v>465</v>
      </c>
      <c r="B3240" s="3">
        <v>45921</v>
      </c>
      <c r="C3240" s="3">
        <v>45921</v>
      </c>
      <c r="D3240" s="43" t="s">
        <v>1324</v>
      </c>
      <c r="E3240" s="43" t="s">
        <v>2339</v>
      </c>
      <c r="F3240" s="43" t="s">
        <v>2341</v>
      </c>
      <c r="G3240">
        <v>540</v>
      </c>
      <c r="H3240">
        <v>540</v>
      </c>
      <c r="I3240" s="43" t="s">
        <v>2340</v>
      </c>
      <c r="J3240" s="43" t="s">
        <v>3716</v>
      </c>
      <c r="K3240" s="43" t="s">
        <v>178</v>
      </c>
      <c r="L3240" s="43" t="str">
        <f>IF(AND(Home!$A$1&gt;=Leave[[#This Row],[Start Time]],Home!$A$1&lt;=Leave[[#This Row],[End Time]]),"Aplica","No Aplica")</f>
        <v>No Aplica</v>
      </c>
      <c r="M3240" s="43" t="str">
        <f>IF(AND(Home!$A$1&gt;=Leave[[#This Row],[Start Time]],Home!$A$1&lt;=Leave[[#This Row],[End Time]]),Home!$A$1,"No Aplica")</f>
        <v>No Aplica</v>
      </c>
      <c r="N3240" s="43" t="str">
        <f>Leave[[#This Row],[User Code (Owning User) (Usuario)]]&amp;Leave[[#This Row],[fecha activa]]</f>
        <v>MIE2025060823965No Aplica</v>
      </c>
    </row>
    <row r="3241" spans="1:14" x14ac:dyDescent="0.3">
      <c r="A3241" s="43" t="s">
        <v>465</v>
      </c>
      <c r="B3241" s="3">
        <v>45920</v>
      </c>
      <c r="C3241" s="3">
        <v>45920</v>
      </c>
      <c r="D3241" s="43" t="s">
        <v>2848</v>
      </c>
      <c r="E3241" s="43" t="s">
        <v>2339</v>
      </c>
      <c r="F3241" s="43" t="s">
        <v>2341</v>
      </c>
      <c r="G3241">
        <v>180</v>
      </c>
      <c r="H3241">
        <v>180</v>
      </c>
      <c r="I3241" s="43" t="s">
        <v>2340</v>
      </c>
      <c r="J3241" s="43" t="s">
        <v>3716</v>
      </c>
      <c r="K3241" s="43" t="s">
        <v>178</v>
      </c>
      <c r="L3241" s="43" t="str">
        <f>IF(AND(Home!$A$1&gt;=Leave[[#This Row],[Start Time]],Home!$A$1&lt;=Leave[[#This Row],[End Time]]),"Aplica","No Aplica")</f>
        <v>No Aplica</v>
      </c>
      <c r="M3241" s="43" t="str">
        <f>IF(AND(Home!$A$1&gt;=Leave[[#This Row],[Start Time]],Home!$A$1&lt;=Leave[[#This Row],[End Time]]),Home!$A$1,"No Aplica")</f>
        <v>No Aplica</v>
      </c>
      <c r="N3241" s="43" t="str">
        <f>Leave[[#This Row],[User Code (Owning User) (Usuario)]]&amp;Leave[[#This Row],[fecha activa]]</f>
        <v>MIE2025060823965No Aplica</v>
      </c>
    </row>
    <row r="3242" spans="1:14" x14ac:dyDescent="0.3">
      <c r="A3242" s="43" t="s">
        <v>465</v>
      </c>
      <c r="B3242" s="3">
        <v>45907</v>
      </c>
      <c r="C3242" s="3">
        <v>45907</v>
      </c>
      <c r="D3242" s="43" t="s">
        <v>3032</v>
      </c>
      <c r="E3242" s="43" t="s">
        <v>2339</v>
      </c>
      <c r="F3242" s="43" t="s">
        <v>2341</v>
      </c>
      <c r="G3242">
        <v>540</v>
      </c>
      <c r="H3242">
        <v>540</v>
      </c>
      <c r="I3242" s="43" t="s">
        <v>2340</v>
      </c>
      <c r="J3242" s="43" t="s">
        <v>3716</v>
      </c>
      <c r="K3242" s="43" t="s">
        <v>178</v>
      </c>
      <c r="L3242" s="43" t="str">
        <f>IF(AND(Home!$A$1&gt;=Leave[[#This Row],[Start Time]],Home!$A$1&lt;=Leave[[#This Row],[End Time]]),"Aplica","No Aplica")</f>
        <v>No Aplica</v>
      </c>
      <c r="M3242" s="43" t="str">
        <f>IF(AND(Home!$A$1&gt;=Leave[[#This Row],[Start Time]],Home!$A$1&lt;=Leave[[#This Row],[End Time]]),Home!$A$1,"No Aplica")</f>
        <v>No Aplica</v>
      </c>
      <c r="N3242" s="43" t="str">
        <f>Leave[[#This Row],[User Code (Owning User) (Usuario)]]&amp;Leave[[#This Row],[fecha activa]]</f>
        <v>MIE2025060823965No Aplica</v>
      </c>
    </row>
    <row r="3243" spans="1:14" x14ac:dyDescent="0.3">
      <c r="A3243" s="43" t="s">
        <v>465</v>
      </c>
      <c r="B3243" s="3">
        <v>45906</v>
      </c>
      <c r="C3243" s="3">
        <v>45906</v>
      </c>
      <c r="D3243" s="43" t="s">
        <v>2848</v>
      </c>
      <c r="E3243" s="43" t="s">
        <v>2339</v>
      </c>
      <c r="F3243" s="43" t="s">
        <v>2341</v>
      </c>
      <c r="G3243">
        <v>180</v>
      </c>
      <c r="H3243">
        <v>180</v>
      </c>
      <c r="I3243" s="43" t="s">
        <v>2340</v>
      </c>
      <c r="J3243" s="43" t="s">
        <v>3716</v>
      </c>
      <c r="K3243" s="43" t="s">
        <v>178</v>
      </c>
      <c r="L3243" s="43" t="str">
        <f>IF(AND(Home!$A$1&gt;=Leave[[#This Row],[Start Time]],Home!$A$1&lt;=Leave[[#This Row],[End Time]]),"Aplica","No Aplica")</f>
        <v>No Aplica</v>
      </c>
      <c r="M3243" s="43" t="str">
        <f>IF(AND(Home!$A$1&gt;=Leave[[#This Row],[Start Time]],Home!$A$1&lt;=Leave[[#This Row],[End Time]]),Home!$A$1,"No Aplica")</f>
        <v>No Aplica</v>
      </c>
      <c r="N3243" s="43" t="str">
        <f>Leave[[#This Row],[User Code (Owning User) (Usuario)]]&amp;Leave[[#This Row],[fecha activa]]</f>
        <v>MIE2025060823965No Aplica</v>
      </c>
    </row>
    <row r="3244" spans="1:14" x14ac:dyDescent="0.3">
      <c r="A3244" s="43" t="s">
        <v>465</v>
      </c>
      <c r="B3244" s="3">
        <v>45904</v>
      </c>
      <c r="C3244" s="3">
        <v>45904</v>
      </c>
      <c r="D3244" s="43" t="s">
        <v>502</v>
      </c>
      <c r="E3244" s="43" t="s">
        <v>2339</v>
      </c>
      <c r="F3244" s="43" t="s">
        <v>2341</v>
      </c>
      <c r="G3244">
        <v>540</v>
      </c>
      <c r="H3244">
        <v>540</v>
      </c>
      <c r="I3244" s="43" t="s">
        <v>2340</v>
      </c>
      <c r="J3244" s="43" t="s">
        <v>3716</v>
      </c>
      <c r="K3244" s="43" t="s">
        <v>178</v>
      </c>
      <c r="L3244" s="43" t="str">
        <f>IF(AND(Home!$A$1&gt;=Leave[[#This Row],[Start Time]],Home!$A$1&lt;=Leave[[#This Row],[End Time]]),"Aplica","No Aplica")</f>
        <v>No Aplica</v>
      </c>
      <c r="M3244" s="43" t="str">
        <f>IF(AND(Home!$A$1&gt;=Leave[[#This Row],[Start Time]],Home!$A$1&lt;=Leave[[#This Row],[End Time]]),Home!$A$1,"No Aplica")</f>
        <v>No Aplica</v>
      </c>
      <c r="N3244" s="43" t="str">
        <f>Leave[[#This Row],[User Code (Owning User) (Usuario)]]&amp;Leave[[#This Row],[fecha activa]]</f>
        <v>MIE2025060823965No Aplica</v>
      </c>
    </row>
    <row r="3245" spans="1:14" x14ac:dyDescent="0.3">
      <c r="A3245" s="43" t="s">
        <v>465</v>
      </c>
      <c r="B3245" s="3">
        <v>45902</v>
      </c>
      <c r="C3245" s="3">
        <v>45902</v>
      </c>
      <c r="D3245" s="43" t="s">
        <v>2265</v>
      </c>
      <c r="E3245" s="43" t="s">
        <v>2339</v>
      </c>
      <c r="F3245" s="43" t="s">
        <v>2341</v>
      </c>
      <c r="G3245">
        <v>60</v>
      </c>
      <c r="H3245">
        <v>60</v>
      </c>
      <c r="I3245" s="43" t="s">
        <v>2340</v>
      </c>
      <c r="J3245" s="43" t="s">
        <v>3716</v>
      </c>
      <c r="K3245" s="43" t="s">
        <v>178</v>
      </c>
      <c r="L3245" s="43" t="str">
        <f>IF(AND(Home!$A$1&gt;=Leave[[#This Row],[Start Time]],Home!$A$1&lt;=Leave[[#This Row],[End Time]]),"Aplica","No Aplica")</f>
        <v>No Aplica</v>
      </c>
      <c r="M3245" s="43" t="str">
        <f>IF(AND(Home!$A$1&gt;=Leave[[#This Row],[Start Time]],Home!$A$1&lt;=Leave[[#This Row],[End Time]]),Home!$A$1,"No Aplica")</f>
        <v>No Aplica</v>
      </c>
      <c r="N3245" s="43" t="str">
        <f>Leave[[#This Row],[User Code (Owning User) (Usuario)]]&amp;Leave[[#This Row],[fecha activa]]</f>
        <v>MIE2025060823965No Aplica</v>
      </c>
    </row>
    <row r="3246" spans="1:14" x14ac:dyDescent="0.3">
      <c r="A3246" s="43" t="s">
        <v>476</v>
      </c>
      <c r="B3246" s="3">
        <v>45921</v>
      </c>
      <c r="C3246" s="3">
        <v>45921</v>
      </c>
      <c r="D3246" s="43" t="s">
        <v>577</v>
      </c>
      <c r="E3246" s="43" t="s">
        <v>833</v>
      </c>
      <c r="F3246" s="43" t="s">
        <v>834</v>
      </c>
      <c r="G3246">
        <v>540</v>
      </c>
      <c r="H3246">
        <v>540</v>
      </c>
      <c r="I3246" s="43" t="s">
        <v>1351</v>
      </c>
      <c r="J3246" s="43" t="s">
        <v>1042</v>
      </c>
      <c r="K3246" s="43" t="s">
        <v>178</v>
      </c>
      <c r="L3246" s="43" t="str">
        <f>IF(AND(Home!$A$1&gt;=Leave[[#This Row],[Start Time]],Home!$A$1&lt;=Leave[[#This Row],[End Time]]),"Aplica","No Aplica")</f>
        <v>No Aplica</v>
      </c>
      <c r="M3246" s="43" t="str">
        <f>IF(AND(Home!$A$1&gt;=Leave[[#This Row],[Start Time]],Home!$A$1&lt;=Leave[[#This Row],[End Time]]),Home!$A$1,"No Aplica")</f>
        <v>No Aplica</v>
      </c>
      <c r="N3246" s="43" t="str">
        <f>Leave[[#This Row],[User Code (Owning User) (Usuario)]]&amp;Leave[[#This Row],[fecha activa]]</f>
        <v>MIE2024021218524No Aplica</v>
      </c>
    </row>
    <row r="3247" spans="1:14" x14ac:dyDescent="0.3">
      <c r="A3247" s="43" t="s">
        <v>471</v>
      </c>
      <c r="B3247" s="3">
        <v>45905</v>
      </c>
      <c r="C3247" s="3">
        <v>45905</v>
      </c>
      <c r="D3247" s="43" t="s">
        <v>2990</v>
      </c>
      <c r="E3247" s="43" t="s">
        <v>833</v>
      </c>
      <c r="F3247" s="43" t="s">
        <v>834</v>
      </c>
      <c r="G3247">
        <v>90</v>
      </c>
      <c r="H3247">
        <v>90</v>
      </c>
      <c r="I3247" s="43" t="s">
        <v>1351</v>
      </c>
      <c r="J3247" s="43" t="s">
        <v>1042</v>
      </c>
      <c r="K3247" s="43" t="s">
        <v>178</v>
      </c>
      <c r="L3247" s="43" t="str">
        <f>IF(AND(Home!$A$1&gt;=Leave[[#This Row],[Start Time]],Home!$A$1&lt;=Leave[[#This Row],[End Time]]),"Aplica","No Aplica")</f>
        <v>No Aplica</v>
      </c>
      <c r="M3247" s="43" t="str">
        <f>IF(AND(Home!$A$1&gt;=Leave[[#This Row],[Start Time]],Home!$A$1&lt;=Leave[[#This Row],[End Time]]),Home!$A$1,"No Aplica")</f>
        <v>No Aplica</v>
      </c>
      <c r="N3247" s="43" t="str">
        <f>Leave[[#This Row],[User Code (Owning User) (Usuario)]]&amp;Leave[[#This Row],[fecha activa]]</f>
        <v>MIE2024021218524No Aplica</v>
      </c>
    </row>
    <row r="3248" spans="1:14" x14ac:dyDescent="0.3">
      <c r="A3248" s="43" t="s">
        <v>476</v>
      </c>
      <c r="B3248" s="3">
        <v>45914</v>
      </c>
      <c r="C3248" s="3">
        <v>45914</v>
      </c>
      <c r="D3248" s="43" t="s">
        <v>491</v>
      </c>
      <c r="E3248" s="43" t="s">
        <v>833</v>
      </c>
      <c r="F3248" s="43" t="s">
        <v>834</v>
      </c>
      <c r="G3248">
        <v>540</v>
      </c>
      <c r="H3248">
        <v>540</v>
      </c>
      <c r="I3248" s="43" t="s">
        <v>1351</v>
      </c>
      <c r="J3248" s="43" t="s">
        <v>1042</v>
      </c>
      <c r="K3248" s="43" t="s">
        <v>178</v>
      </c>
      <c r="L3248" s="43" t="str">
        <f>IF(AND(Home!$A$1&gt;=Leave[[#This Row],[Start Time]],Home!$A$1&lt;=Leave[[#This Row],[End Time]]),"Aplica","No Aplica")</f>
        <v>No Aplica</v>
      </c>
      <c r="M3248" s="43" t="str">
        <f>IF(AND(Home!$A$1&gt;=Leave[[#This Row],[Start Time]],Home!$A$1&lt;=Leave[[#This Row],[End Time]]),Home!$A$1,"No Aplica")</f>
        <v>No Aplica</v>
      </c>
      <c r="N3248" s="43" t="str">
        <f>Leave[[#This Row],[User Code (Owning User) (Usuario)]]&amp;Leave[[#This Row],[fecha activa]]</f>
        <v>MIE2024021218524No Aplica</v>
      </c>
    </row>
    <row r="3249" spans="1:14" x14ac:dyDescent="0.3">
      <c r="A3249" s="43" t="s">
        <v>476</v>
      </c>
      <c r="B3249" s="3">
        <v>45907</v>
      </c>
      <c r="C3249" s="3">
        <v>45907</v>
      </c>
      <c r="D3249" s="43" t="s">
        <v>599</v>
      </c>
      <c r="E3249" s="43" t="s">
        <v>833</v>
      </c>
      <c r="F3249" s="43" t="s">
        <v>834</v>
      </c>
      <c r="G3249">
        <v>540</v>
      </c>
      <c r="H3249">
        <v>540</v>
      </c>
      <c r="I3249" s="43" t="s">
        <v>1351</v>
      </c>
      <c r="J3249" s="43" t="s">
        <v>1042</v>
      </c>
      <c r="K3249" s="43" t="s">
        <v>178</v>
      </c>
      <c r="L3249" s="43" t="str">
        <f>IF(AND(Home!$A$1&gt;=Leave[[#This Row],[Start Time]],Home!$A$1&lt;=Leave[[#This Row],[End Time]]),"Aplica","No Aplica")</f>
        <v>No Aplica</v>
      </c>
      <c r="M3249" s="43" t="str">
        <f>IF(AND(Home!$A$1&gt;=Leave[[#This Row],[Start Time]],Home!$A$1&lt;=Leave[[#This Row],[End Time]]),Home!$A$1,"No Aplica")</f>
        <v>No Aplica</v>
      </c>
      <c r="N3249" s="43" t="str">
        <f>Leave[[#This Row],[User Code (Owning User) (Usuario)]]&amp;Leave[[#This Row],[fecha activa]]</f>
        <v>MIE2024021218524No Aplica</v>
      </c>
    </row>
    <row r="3250" spans="1:14" x14ac:dyDescent="0.3">
      <c r="A3250" s="43" t="s">
        <v>468</v>
      </c>
      <c r="B3250" s="3">
        <v>45926</v>
      </c>
      <c r="C3250" s="3">
        <v>45926</v>
      </c>
      <c r="D3250" s="43" t="s">
        <v>469</v>
      </c>
      <c r="E3250" s="43" t="s">
        <v>530</v>
      </c>
      <c r="F3250" s="43" t="s">
        <v>531</v>
      </c>
      <c r="G3250">
        <v>540</v>
      </c>
      <c r="H3250">
        <v>540</v>
      </c>
      <c r="I3250" s="43" t="s">
        <v>1303</v>
      </c>
      <c r="J3250" s="43" t="s">
        <v>1032</v>
      </c>
      <c r="K3250" s="43" t="s">
        <v>177</v>
      </c>
      <c r="L3250" s="43" t="str">
        <f>IF(AND(Home!$A$1&gt;=Leave[[#This Row],[Start Time]],Home!$A$1&lt;=Leave[[#This Row],[End Time]]),"Aplica","No Aplica")</f>
        <v>No Aplica</v>
      </c>
      <c r="M3250" s="43" t="str">
        <f>IF(AND(Home!$A$1&gt;=Leave[[#This Row],[Start Time]],Home!$A$1&lt;=Leave[[#This Row],[End Time]]),Home!$A$1,"No Aplica")</f>
        <v>No Aplica</v>
      </c>
      <c r="N3250" s="43" t="str">
        <f>Leave[[#This Row],[User Code (Owning User) (Usuario)]]&amp;Leave[[#This Row],[fecha activa]]</f>
        <v>MIE2024180415122No Aplica</v>
      </c>
    </row>
    <row r="3251" spans="1:14" x14ac:dyDescent="0.3">
      <c r="A3251" s="43" t="s">
        <v>465</v>
      </c>
      <c r="B3251" s="3">
        <v>45925</v>
      </c>
      <c r="C3251" s="3">
        <v>45925</v>
      </c>
      <c r="D3251" s="43" t="s">
        <v>2360</v>
      </c>
      <c r="E3251" s="43" t="s">
        <v>530</v>
      </c>
      <c r="F3251" s="43" t="s">
        <v>531</v>
      </c>
      <c r="G3251">
        <v>60</v>
      </c>
      <c r="H3251">
        <v>60</v>
      </c>
      <c r="I3251" s="43" t="s">
        <v>1303</v>
      </c>
      <c r="J3251" s="43" t="s">
        <v>1032</v>
      </c>
      <c r="K3251" s="43" t="s">
        <v>177</v>
      </c>
      <c r="L3251" s="43" t="str">
        <f>IF(AND(Home!$A$1&gt;=Leave[[#This Row],[Start Time]],Home!$A$1&lt;=Leave[[#This Row],[End Time]]),"Aplica","No Aplica")</f>
        <v>No Aplica</v>
      </c>
      <c r="M3251" s="43" t="str">
        <f>IF(AND(Home!$A$1&gt;=Leave[[#This Row],[Start Time]],Home!$A$1&lt;=Leave[[#This Row],[End Time]]),Home!$A$1,"No Aplica")</f>
        <v>No Aplica</v>
      </c>
      <c r="N3251" s="43" t="str">
        <f>Leave[[#This Row],[User Code (Owning User) (Usuario)]]&amp;Leave[[#This Row],[fecha activa]]</f>
        <v>MIE2024180415122No Aplica</v>
      </c>
    </row>
    <row r="3252" spans="1:14" x14ac:dyDescent="0.3">
      <c r="A3252" s="43" t="s">
        <v>465</v>
      </c>
      <c r="B3252" s="3">
        <v>45924</v>
      </c>
      <c r="C3252" s="3">
        <v>45924</v>
      </c>
      <c r="D3252" s="43" t="s">
        <v>2360</v>
      </c>
      <c r="E3252" s="43" t="s">
        <v>530</v>
      </c>
      <c r="F3252" s="43" t="s">
        <v>531</v>
      </c>
      <c r="G3252">
        <v>60</v>
      </c>
      <c r="H3252">
        <v>60</v>
      </c>
      <c r="I3252" s="43" t="s">
        <v>1303</v>
      </c>
      <c r="J3252" s="43" t="s">
        <v>1032</v>
      </c>
      <c r="K3252" s="43" t="s">
        <v>177</v>
      </c>
      <c r="L3252" s="43" t="str">
        <f>IF(AND(Home!$A$1&gt;=Leave[[#This Row],[Start Time]],Home!$A$1&lt;=Leave[[#This Row],[End Time]]),"Aplica","No Aplica")</f>
        <v>No Aplica</v>
      </c>
      <c r="M3252" s="43" t="str">
        <f>IF(AND(Home!$A$1&gt;=Leave[[#This Row],[Start Time]],Home!$A$1&lt;=Leave[[#This Row],[End Time]]),Home!$A$1,"No Aplica")</f>
        <v>No Aplica</v>
      </c>
      <c r="N3252" s="43" t="str">
        <f>Leave[[#This Row],[User Code (Owning User) (Usuario)]]&amp;Leave[[#This Row],[fecha activa]]</f>
        <v>MIE2024180415122No Aplica</v>
      </c>
    </row>
    <row r="3253" spans="1:14" x14ac:dyDescent="0.3">
      <c r="A3253" s="43" t="s">
        <v>465</v>
      </c>
      <c r="B3253" s="3">
        <v>45923</v>
      </c>
      <c r="C3253" s="3">
        <v>45923</v>
      </c>
      <c r="D3253" s="43" t="s">
        <v>2360</v>
      </c>
      <c r="E3253" s="43" t="s">
        <v>530</v>
      </c>
      <c r="F3253" s="43" t="s">
        <v>531</v>
      </c>
      <c r="G3253">
        <v>60</v>
      </c>
      <c r="H3253">
        <v>60</v>
      </c>
      <c r="I3253" s="43" t="s">
        <v>1303</v>
      </c>
      <c r="J3253" s="43" t="s">
        <v>1032</v>
      </c>
      <c r="K3253" s="43" t="s">
        <v>177</v>
      </c>
      <c r="L3253" s="43" t="str">
        <f>IF(AND(Home!$A$1&gt;=Leave[[#This Row],[Start Time]],Home!$A$1&lt;=Leave[[#This Row],[End Time]]),"Aplica","No Aplica")</f>
        <v>No Aplica</v>
      </c>
      <c r="M3253" s="43" t="str">
        <f>IF(AND(Home!$A$1&gt;=Leave[[#This Row],[Start Time]],Home!$A$1&lt;=Leave[[#This Row],[End Time]]),Home!$A$1,"No Aplica")</f>
        <v>No Aplica</v>
      </c>
      <c r="N3253" s="43" t="str">
        <f>Leave[[#This Row],[User Code (Owning User) (Usuario)]]&amp;Leave[[#This Row],[fecha activa]]</f>
        <v>MIE2024180415122No Aplica</v>
      </c>
    </row>
    <row r="3254" spans="1:14" x14ac:dyDescent="0.3">
      <c r="A3254" s="43" t="s">
        <v>465</v>
      </c>
      <c r="B3254" s="3">
        <v>45922</v>
      </c>
      <c r="C3254" s="3">
        <v>45922</v>
      </c>
      <c r="D3254" s="43" t="s">
        <v>2360</v>
      </c>
      <c r="E3254" s="43" t="s">
        <v>530</v>
      </c>
      <c r="F3254" s="43" t="s">
        <v>531</v>
      </c>
      <c r="G3254">
        <v>60</v>
      </c>
      <c r="H3254">
        <v>60</v>
      </c>
      <c r="I3254" s="43" t="s">
        <v>1303</v>
      </c>
      <c r="J3254" s="43" t="s">
        <v>1032</v>
      </c>
      <c r="K3254" s="43" t="s">
        <v>177</v>
      </c>
      <c r="L3254" s="43" t="str">
        <f>IF(AND(Home!$A$1&gt;=Leave[[#This Row],[Start Time]],Home!$A$1&lt;=Leave[[#This Row],[End Time]]),"Aplica","No Aplica")</f>
        <v>Aplica</v>
      </c>
      <c r="M3254" s="43">
        <f>IF(AND(Home!$A$1&gt;=Leave[[#This Row],[Start Time]],Home!$A$1&lt;=Leave[[#This Row],[End Time]]),Home!$A$1,"No Aplica")</f>
        <v>45922</v>
      </c>
      <c r="N3254" s="43" t="str">
        <f>Leave[[#This Row],[User Code (Owning User) (Usuario)]]&amp;Leave[[#This Row],[fecha activa]]</f>
        <v>MIE202418041512245922</v>
      </c>
    </row>
    <row r="3255" spans="1:14" x14ac:dyDescent="0.3">
      <c r="A3255" s="43" t="s">
        <v>465</v>
      </c>
      <c r="B3255" s="3">
        <v>45919</v>
      </c>
      <c r="C3255" s="3">
        <v>45919</v>
      </c>
      <c r="D3255" s="43" t="s">
        <v>2360</v>
      </c>
      <c r="E3255" s="43" t="s">
        <v>530</v>
      </c>
      <c r="F3255" s="43" t="s">
        <v>531</v>
      </c>
      <c r="G3255">
        <v>60</v>
      </c>
      <c r="H3255">
        <v>60</v>
      </c>
      <c r="I3255" s="43" t="s">
        <v>1303</v>
      </c>
      <c r="J3255" s="43" t="s">
        <v>1032</v>
      </c>
      <c r="K3255" s="43" t="s">
        <v>177</v>
      </c>
      <c r="L3255" s="43" t="str">
        <f>IF(AND(Home!$A$1&gt;=Leave[[#This Row],[Start Time]],Home!$A$1&lt;=Leave[[#This Row],[End Time]]),"Aplica","No Aplica")</f>
        <v>No Aplica</v>
      </c>
      <c r="M3255" s="43" t="str">
        <f>IF(AND(Home!$A$1&gt;=Leave[[#This Row],[Start Time]],Home!$A$1&lt;=Leave[[#This Row],[End Time]]),Home!$A$1,"No Aplica")</f>
        <v>No Aplica</v>
      </c>
      <c r="N3255" s="43" t="str">
        <f>Leave[[#This Row],[User Code (Owning User) (Usuario)]]&amp;Leave[[#This Row],[fecha activa]]</f>
        <v>MIE2024180415122No Aplica</v>
      </c>
    </row>
    <row r="3256" spans="1:14" x14ac:dyDescent="0.3">
      <c r="A3256" s="43" t="s">
        <v>465</v>
      </c>
      <c r="B3256" s="3">
        <v>45917</v>
      </c>
      <c r="C3256" s="3">
        <v>45917</v>
      </c>
      <c r="D3256" s="43" t="s">
        <v>2360</v>
      </c>
      <c r="E3256" s="43" t="s">
        <v>530</v>
      </c>
      <c r="F3256" s="43" t="s">
        <v>531</v>
      </c>
      <c r="G3256">
        <v>60</v>
      </c>
      <c r="H3256">
        <v>60</v>
      </c>
      <c r="I3256" s="43" t="s">
        <v>1303</v>
      </c>
      <c r="J3256" s="43" t="s">
        <v>1032</v>
      </c>
      <c r="K3256" s="43" t="s">
        <v>177</v>
      </c>
      <c r="L3256" s="43" t="str">
        <f>IF(AND(Home!$A$1&gt;=Leave[[#This Row],[Start Time]],Home!$A$1&lt;=Leave[[#This Row],[End Time]]),"Aplica","No Aplica")</f>
        <v>No Aplica</v>
      </c>
      <c r="M3256" s="43" t="str">
        <f>IF(AND(Home!$A$1&gt;=Leave[[#This Row],[Start Time]],Home!$A$1&lt;=Leave[[#This Row],[End Time]]),Home!$A$1,"No Aplica")</f>
        <v>No Aplica</v>
      </c>
      <c r="N3256" s="43" t="str">
        <f>Leave[[#This Row],[User Code (Owning User) (Usuario)]]&amp;Leave[[#This Row],[fecha activa]]</f>
        <v>MIE2024180415122No Aplica</v>
      </c>
    </row>
    <row r="3257" spans="1:14" x14ac:dyDescent="0.3">
      <c r="A3257" s="43" t="s">
        <v>465</v>
      </c>
      <c r="B3257" s="3">
        <v>45918</v>
      </c>
      <c r="C3257" s="3">
        <v>45918</v>
      </c>
      <c r="D3257" s="43" t="s">
        <v>2360</v>
      </c>
      <c r="E3257" s="43" t="s">
        <v>530</v>
      </c>
      <c r="F3257" s="43" t="s">
        <v>531</v>
      </c>
      <c r="G3257">
        <v>0</v>
      </c>
      <c r="H3257">
        <v>0</v>
      </c>
      <c r="I3257" s="43" t="s">
        <v>1303</v>
      </c>
      <c r="J3257" s="43" t="s">
        <v>1032</v>
      </c>
      <c r="K3257" s="43" t="s">
        <v>177</v>
      </c>
      <c r="L3257" s="43" t="str">
        <f>IF(AND(Home!$A$1&gt;=Leave[[#This Row],[Start Time]],Home!$A$1&lt;=Leave[[#This Row],[End Time]]),"Aplica","No Aplica")</f>
        <v>No Aplica</v>
      </c>
      <c r="M3257" s="43" t="str">
        <f>IF(AND(Home!$A$1&gt;=Leave[[#This Row],[Start Time]],Home!$A$1&lt;=Leave[[#This Row],[End Time]]),Home!$A$1,"No Aplica")</f>
        <v>No Aplica</v>
      </c>
      <c r="N3257" s="43" t="str">
        <f>Leave[[#This Row],[User Code (Owning User) (Usuario)]]&amp;Leave[[#This Row],[fecha activa]]</f>
        <v>MIE2024180415122No Aplica</v>
      </c>
    </row>
    <row r="3258" spans="1:14" x14ac:dyDescent="0.3">
      <c r="A3258" s="43" t="s">
        <v>465</v>
      </c>
      <c r="B3258" s="3">
        <v>45916</v>
      </c>
      <c r="C3258" s="3">
        <v>45916</v>
      </c>
      <c r="D3258" s="43" t="s">
        <v>2360</v>
      </c>
      <c r="E3258" s="43" t="s">
        <v>530</v>
      </c>
      <c r="F3258" s="43" t="s">
        <v>531</v>
      </c>
      <c r="G3258">
        <v>60</v>
      </c>
      <c r="H3258">
        <v>60</v>
      </c>
      <c r="I3258" s="43" t="s">
        <v>1303</v>
      </c>
      <c r="J3258" s="43" t="s">
        <v>1032</v>
      </c>
      <c r="K3258" s="43" t="s">
        <v>177</v>
      </c>
      <c r="L3258" s="43" t="str">
        <f>IF(AND(Home!$A$1&gt;=Leave[[#This Row],[Start Time]],Home!$A$1&lt;=Leave[[#This Row],[End Time]]),"Aplica","No Aplica")</f>
        <v>No Aplica</v>
      </c>
      <c r="M3258" s="43" t="str">
        <f>IF(AND(Home!$A$1&gt;=Leave[[#This Row],[Start Time]],Home!$A$1&lt;=Leave[[#This Row],[End Time]]),Home!$A$1,"No Aplica")</f>
        <v>No Aplica</v>
      </c>
      <c r="N3258" s="43" t="str">
        <f>Leave[[#This Row],[User Code (Owning User) (Usuario)]]&amp;Leave[[#This Row],[fecha activa]]</f>
        <v>MIE2024180415122No Aplica</v>
      </c>
    </row>
    <row r="3259" spans="1:14" x14ac:dyDescent="0.3">
      <c r="A3259" s="43" t="s">
        <v>468</v>
      </c>
      <c r="B3259" s="3">
        <v>45915</v>
      </c>
      <c r="C3259" s="3">
        <v>45915</v>
      </c>
      <c r="D3259" s="43" t="s">
        <v>2360</v>
      </c>
      <c r="E3259" s="43" t="s">
        <v>530</v>
      </c>
      <c r="F3259" s="43" t="s">
        <v>531</v>
      </c>
      <c r="G3259">
        <v>480</v>
      </c>
      <c r="H3259">
        <v>480</v>
      </c>
      <c r="I3259" s="43" t="s">
        <v>1303</v>
      </c>
      <c r="J3259" s="43" t="s">
        <v>1032</v>
      </c>
      <c r="K3259" s="43" t="s">
        <v>177</v>
      </c>
      <c r="L3259" s="43" t="str">
        <f>IF(AND(Home!$A$1&gt;=Leave[[#This Row],[Start Time]],Home!$A$1&lt;=Leave[[#This Row],[End Time]]),"Aplica","No Aplica")</f>
        <v>No Aplica</v>
      </c>
      <c r="M3259" s="43" t="str">
        <f>IF(AND(Home!$A$1&gt;=Leave[[#This Row],[Start Time]],Home!$A$1&lt;=Leave[[#This Row],[End Time]]),Home!$A$1,"No Aplica")</f>
        <v>No Aplica</v>
      </c>
      <c r="N3259" s="43" t="str">
        <f>Leave[[#This Row],[User Code (Owning User) (Usuario)]]&amp;Leave[[#This Row],[fecha activa]]</f>
        <v>MIE2024180415122No Aplica</v>
      </c>
    </row>
    <row r="3260" spans="1:14" x14ac:dyDescent="0.3">
      <c r="A3260" s="43" t="s">
        <v>465</v>
      </c>
      <c r="B3260" s="3">
        <v>45912</v>
      </c>
      <c r="C3260" s="3">
        <v>45912</v>
      </c>
      <c r="D3260" s="43" t="s">
        <v>2360</v>
      </c>
      <c r="E3260" s="43" t="s">
        <v>530</v>
      </c>
      <c r="F3260" s="43" t="s">
        <v>531</v>
      </c>
      <c r="G3260">
        <v>60</v>
      </c>
      <c r="H3260">
        <v>60</v>
      </c>
      <c r="I3260" s="43" t="s">
        <v>1303</v>
      </c>
      <c r="J3260" s="43" t="s">
        <v>1032</v>
      </c>
      <c r="K3260" s="43" t="s">
        <v>177</v>
      </c>
      <c r="L3260" s="43" t="str">
        <f>IF(AND(Home!$A$1&gt;=Leave[[#This Row],[Start Time]],Home!$A$1&lt;=Leave[[#This Row],[End Time]]),"Aplica","No Aplica")</f>
        <v>No Aplica</v>
      </c>
      <c r="M3260" s="43" t="str">
        <f>IF(AND(Home!$A$1&gt;=Leave[[#This Row],[Start Time]],Home!$A$1&lt;=Leave[[#This Row],[End Time]]),Home!$A$1,"No Aplica")</f>
        <v>No Aplica</v>
      </c>
      <c r="N3260" s="43" t="str">
        <f>Leave[[#This Row],[User Code (Owning User) (Usuario)]]&amp;Leave[[#This Row],[fecha activa]]</f>
        <v>MIE2024180415122No Aplica</v>
      </c>
    </row>
    <row r="3261" spans="1:14" x14ac:dyDescent="0.3">
      <c r="A3261" s="43" t="s">
        <v>465</v>
      </c>
      <c r="B3261" s="3">
        <v>45911</v>
      </c>
      <c r="C3261" s="3">
        <v>45911</v>
      </c>
      <c r="D3261" s="43" t="s">
        <v>2360</v>
      </c>
      <c r="E3261" s="43" t="s">
        <v>530</v>
      </c>
      <c r="F3261" s="43" t="s">
        <v>531</v>
      </c>
      <c r="G3261">
        <v>60</v>
      </c>
      <c r="H3261">
        <v>60</v>
      </c>
      <c r="I3261" s="43" t="s">
        <v>1303</v>
      </c>
      <c r="J3261" s="43" t="s">
        <v>1032</v>
      </c>
      <c r="K3261" s="43" t="s">
        <v>177</v>
      </c>
      <c r="L3261" s="43" t="str">
        <f>IF(AND(Home!$A$1&gt;=Leave[[#This Row],[Start Time]],Home!$A$1&lt;=Leave[[#This Row],[End Time]]),"Aplica","No Aplica")</f>
        <v>No Aplica</v>
      </c>
      <c r="M3261" s="43" t="str">
        <f>IF(AND(Home!$A$1&gt;=Leave[[#This Row],[Start Time]],Home!$A$1&lt;=Leave[[#This Row],[End Time]]),Home!$A$1,"No Aplica")</f>
        <v>No Aplica</v>
      </c>
      <c r="N3261" s="43" t="str">
        <f>Leave[[#This Row],[User Code (Owning User) (Usuario)]]&amp;Leave[[#This Row],[fecha activa]]</f>
        <v>MIE2024180415122No Aplica</v>
      </c>
    </row>
    <row r="3262" spans="1:14" x14ac:dyDescent="0.3">
      <c r="A3262" s="43" t="s">
        <v>465</v>
      </c>
      <c r="B3262" s="3">
        <v>45910</v>
      </c>
      <c r="C3262" s="3">
        <v>45910</v>
      </c>
      <c r="D3262" s="43" t="s">
        <v>2360</v>
      </c>
      <c r="E3262" s="43" t="s">
        <v>530</v>
      </c>
      <c r="F3262" s="43" t="s">
        <v>531</v>
      </c>
      <c r="G3262">
        <v>60</v>
      </c>
      <c r="H3262">
        <v>60</v>
      </c>
      <c r="I3262" s="43" t="s">
        <v>1303</v>
      </c>
      <c r="J3262" s="43" t="s">
        <v>1032</v>
      </c>
      <c r="K3262" s="43" t="s">
        <v>177</v>
      </c>
      <c r="L3262" s="43" t="str">
        <f>IF(AND(Home!$A$1&gt;=Leave[[#This Row],[Start Time]],Home!$A$1&lt;=Leave[[#This Row],[End Time]]),"Aplica","No Aplica")</f>
        <v>No Aplica</v>
      </c>
      <c r="M3262" s="43" t="str">
        <f>IF(AND(Home!$A$1&gt;=Leave[[#This Row],[Start Time]],Home!$A$1&lt;=Leave[[#This Row],[End Time]]),Home!$A$1,"No Aplica")</f>
        <v>No Aplica</v>
      </c>
      <c r="N3262" s="43" t="str">
        <f>Leave[[#This Row],[User Code (Owning User) (Usuario)]]&amp;Leave[[#This Row],[fecha activa]]</f>
        <v>MIE2024180415122No Aplica</v>
      </c>
    </row>
    <row r="3263" spans="1:14" x14ac:dyDescent="0.3">
      <c r="A3263" s="43" t="s">
        <v>465</v>
      </c>
      <c r="B3263" s="3">
        <v>45909</v>
      </c>
      <c r="C3263" s="3">
        <v>45909</v>
      </c>
      <c r="D3263" s="43" t="s">
        <v>2360</v>
      </c>
      <c r="E3263" s="43" t="s">
        <v>530</v>
      </c>
      <c r="F3263" s="43" t="s">
        <v>531</v>
      </c>
      <c r="G3263">
        <v>60</v>
      </c>
      <c r="H3263">
        <v>60</v>
      </c>
      <c r="I3263" s="43" t="s">
        <v>1303</v>
      </c>
      <c r="J3263" s="43" t="s">
        <v>1032</v>
      </c>
      <c r="K3263" s="43" t="s">
        <v>177</v>
      </c>
      <c r="L3263" s="43" t="str">
        <f>IF(AND(Home!$A$1&gt;=Leave[[#This Row],[Start Time]],Home!$A$1&lt;=Leave[[#This Row],[End Time]]),"Aplica","No Aplica")</f>
        <v>No Aplica</v>
      </c>
      <c r="M3263" s="43" t="str">
        <f>IF(AND(Home!$A$1&gt;=Leave[[#This Row],[Start Time]],Home!$A$1&lt;=Leave[[#This Row],[End Time]]),Home!$A$1,"No Aplica")</f>
        <v>No Aplica</v>
      </c>
      <c r="N3263" s="43" t="str">
        <f>Leave[[#This Row],[User Code (Owning User) (Usuario)]]&amp;Leave[[#This Row],[fecha activa]]</f>
        <v>MIE2024180415122No Aplica</v>
      </c>
    </row>
    <row r="3264" spans="1:14" x14ac:dyDescent="0.3">
      <c r="A3264" s="43" t="s">
        <v>465</v>
      </c>
      <c r="B3264" s="3">
        <v>45908</v>
      </c>
      <c r="C3264" s="3">
        <v>45908</v>
      </c>
      <c r="D3264" s="43" t="s">
        <v>2360</v>
      </c>
      <c r="E3264" s="43" t="s">
        <v>530</v>
      </c>
      <c r="F3264" s="43" t="s">
        <v>531</v>
      </c>
      <c r="G3264">
        <v>60</v>
      </c>
      <c r="H3264">
        <v>60</v>
      </c>
      <c r="I3264" s="43" t="s">
        <v>1303</v>
      </c>
      <c r="J3264" s="43" t="s">
        <v>1032</v>
      </c>
      <c r="K3264" s="43" t="s">
        <v>177</v>
      </c>
      <c r="L3264" s="43" t="str">
        <f>IF(AND(Home!$A$1&gt;=Leave[[#This Row],[Start Time]],Home!$A$1&lt;=Leave[[#This Row],[End Time]]),"Aplica","No Aplica")</f>
        <v>No Aplica</v>
      </c>
      <c r="M3264" s="43" t="str">
        <f>IF(AND(Home!$A$1&gt;=Leave[[#This Row],[Start Time]],Home!$A$1&lt;=Leave[[#This Row],[End Time]]),Home!$A$1,"No Aplica")</f>
        <v>No Aplica</v>
      </c>
      <c r="N3264" s="43" t="str">
        <f>Leave[[#This Row],[User Code (Owning User) (Usuario)]]&amp;Leave[[#This Row],[fecha activa]]</f>
        <v>MIE2024180415122No Aplica</v>
      </c>
    </row>
    <row r="3265" spans="1:14" x14ac:dyDescent="0.3">
      <c r="A3265" s="43" t="s">
        <v>468</v>
      </c>
      <c r="B3265" s="3">
        <v>45907</v>
      </c>
      <c r="C3265" s="3">
        <v>45907</v>
      </c>
      <c r="D3265" s="43" t="s">
        <v>470</v>
      </c>
      <c r="E3265" s="43" t="s">
        <v>530</v>
      </c>
      <c r="F3265" s="43" t="s">
        <v>531</v>
      </c>
      <c r="G3265">
        <v>540</v>
      </c>
      <c r="H3265">
        <v>540</v>
      </c>
      <c r="I3265" s="43" t="s">
        <v>1303</v>
      </c>
      <c r="J3265" s="43" t="s">
        <v>1032</v>
      </c>
      <c r="K3265" s="43" t="s">
        <v>177</v>
      </c>
      <c r="L3265" s="43" t="str">
        <f>IF(AND(Home!$A$1&gt;=Leave[[#This Row],[Start Time]],Home!$A$1&lt;=Leave[[#This Row],[End Time]]),"Aplica","No Aplica")</f>
        <v>No Aplica</v>
      </c>
      <c r="M3265" s="43" t="str">
        <f>IF(AND(Home!$A$1&gt;=Leave[[#This Row],[Start Time]],Home!$A$1&lt;=Leave[[#This Row],[End Time]]),Home!$A$1,"No Aplica")</f>
        <v>No Aplica</v>
      </c>
      <c r="N3265" s="43" t="str">
        <f>Leave[[#This Row],[User Code (Owning User) (Usuario)]]&amp;Leave[[#This Row],[fecha activa]]</f>
        <v>MIE2024180415122No Aplica</v>
      </c>
    </row>
    <row r="3266" spans="1:14" x14ac:dyDescent="0.3">
      <c r="A3266" s="43" t="s">
        <v>476</v>
      </c>
      <c r="B3266" s="3">
        <v>45903</v>
      </c>
      <c r="C3266" s="3">
        <v>45903</v>
      </c>
      <c r="D3266" s="43" t="s">
        <v>2772</v>
      </c>
      <c r="E3266" s="43" t="s">
        <v>530</v>
      </c>
      <c r="F3266" s="43" t="s">
        <v>531</v>
      </c>
      <c r="G3266">
        <v>120</v>
      </c>
      <c r="H3266">
        <v>120</v>
      </c>
      <c r="I3266" s="43" t="s">
        <v>1303</v>
      </c>
      <c r="J3266" s="43" t="s">
        <v>1032</v>
      </c>
      <c r="K3266" s="43" t="s">
        <v>177</v>
      </c>
      <c r="L3266" s="43" t="str">
        <f>IF(AND(Home!$A$1&gt;=Leave[[#This Row],[Start Time]],Home!$A$1&lt;=Leave[[#This Row],[End Time]]),"Aplica","No Aplica")</f>
        <v>No Aplica</v>
      </c>
      <c r="M3266" s="43" t="str">
        <f>IF(AND(Home!$A$1&gt;=Leave[[#This Row],[Start Time]],Home!$A$1&lt;=Leave[[#This Row],[End Time]]),Home!$A$1,"No Aplica")</f>
        <v>No Aplica</v>
      </c>
      <c r="N3266" s="43" t="str">
        <f>Leave[[#This Row],[User Code (Owning User) (Usuario)]]&amp;Leave[[#This Row],[fecha activa]]</f>
        <v>MIE2024180415122No Aplica</v>
      </c>
    </row>
    <row r="3267" spans="1:14" x14ac:dyDescent="0.3">
      <c r="A3267" s="43" t="s">
        <v>465</v>
      </c>
      <c r="B3267" s="3">
        <v>45905</v>
      </c>
      <c r="C3267" s="3">
        <v>45905</v>
      </c>
      <c r="D3267" s="43" t="s">
        <v>2360</v>
      </c>
      <c r="E3267" s="43" t="s">
        <v>530</v>
      </c>
      <c r="F3267" s="43" t="s">
        <v>531</v>
      </c>
      <c r="G3267">
        <v>60</v>
      </c>
      <c r="H3267">
        <v>60</v>
      </c>
      <c r="I3267" s="43" t="s">
        <v>1303</v>
      </c>
      <c r="J3267" s="43" t="s">
        <v>1032</v>
      </c>
      <c r="K3267" s="43" t="s">
        <v>177</v>
      </c>
      <c r="L3267" s="43" t="str">
        <f>IF(AND(Home!$A$1&gt;=Leave[[#This Row],[Start Time]],Home!$A$1&lt;=Leave[[#This Row],[End Time]]),"Aplica","No Aplica")</f>
        <v>No Aplica</v>
      </c>
      <c r="M3267" s="43" t="str">
        <f>IF(AND(Home!$A$1&gt;=Leave[[#This Row],[Start Time]],Home!$A$1&lt;=Leave[[#This Row],[End Time]]),Home!$A$1,"No Aplica")</f>
        <v>No Aplica</v>
      </c>
      <c r="N3267" s="43" t="str">
        <f>Leave[[#This Row],[User Code (Owning User) (Usuario)]]&amp;Leave[[#This Row],[fecha activa]]</f>
        <v>MIE2024180415122No Aplica</v>
      </c>
    </row>
    <row r="3268" spans="1:14" x14ac:dyDescent="0.3">
      <c r="A3268" s="43" t="s">
        <v>465</v>
      </c>
      <c r="B3268" s="3">
        <v>45904</v>
      </c>
      <c r="C3268" s="3">
        <v>45904</v>
      </c>
      <c r="D3268" s="43" t="s">
        <v>2360</v>
      </c>
      <c r="E3268" s="43" t="s">
        <v>530</v>
      </c>
      <c r="F3268" s="43" t="s">
        <v>531</v>
      </c>
      <c r="G3268">
        <v>60</v>
      </c>
      <c r="H3268">
        <v>60</v>
      </c>
      <c r="I3268" s="43" t="s">
        <v>1303</v>
      </c>
      <c r="J3268" s="43" t="s">
        <v>1032</v>
      </c>
      <c r="K3268" s="43" t="s">
        <v>177</v>
      </c>
      <c r="L3268" s="43" t="str">
        <f>IF(AND(Home!$A$1&gt;=Leave[[#This Row],[Start Time]],Home!$A$1&lt;=Leave[[#This Row],[End Time]]),"Aplica","No Aplica")</f>
        <v>No Aplica</v>
      </c>
      <c r="M3268" s="43" t="str">
        <f>IF(AND(Home!$A$1&gt;=Leave[[#This Row],[Start Time]],Home!$A$1&lt;=Leave[[#This Row],[End Time]]),Home!$A$1,"No Aplica")</f>
        <v>No Aplica</v>
      </c>
      <c r="N3268" s="43" t="str">
        <f>Leave[[#This Row],[User Code (Owning User) (Usuario)]]&amp;Leave[[#This Row],[fecha activa]]</f>
        <v>MIE2024180415122No Aplica</v>
      </c>
    </row>
    <row r="3269" spans="1:14" x14ac:dyDescent="0.3">
      <c r="A3269" s="43" t="s">
        <v>465</v>
      </c>
      <c r="B3269" s="3">
        <v>45903</v>
      </c>
      <c r="C3269" s="3">
        <v>45903</v>
      </c>
      <c r="D3269" s="43" t="s">
        <v>2360</v>
      </c>
      <c r="E3269" s="43" t="s">
        <v>530</v>
      </c>
      <c r="F3269" s="43" t="s">
        <v>531</v>
      </c>
      <c r="G3269">
        <v>60</v>
      </c>
      <c r="H3269">
        <v>60</v>
      </c>
      <c r="I3269" s="43" t="s">
        <v>1303</v>
      </c>
      <c r="J3269" s="43" t="s">
        <v>1032</v>
      </c>
      <c r="K3269" s="43" t="s">
        <v>177</v>
      </c>
      <c r="L3269" s="43" t="str">
        <f>IF(AND(Home!$A$1&gt;=Leave[[#This Row],[Start Time]],Home!$A$1&lt;=Leave[[#This Row],[End Time]]),"Aplica","No Aplica")</f>
        <v>No Aplica</v>
      </c>
      <c r="M3269" s="43" t="str">
        <f>IF(AND(Home!$A$1&gt;=Leave[[#This Row],[Start Time]],Home!$A$1&lt;=Leave[[#This Row],[End Time]]),Home!$A$1,"No Aplica")</f>
        <v>No Aplica</v>
      </c>
      <c r="N3269" s="43" t="str">
        <f>Leave[[#This Row],[User Code (Owning User) (Usuario)]]&amp;Leave[[#This Row],[fecha activa]]</f>
        <v>MIE2024180415122No Aplica</v>
      </c>
    </row>
    <row r="3270" spans="1:14" x14ac:dyDescent="0.3">
      <c r="A3270" s="43" t="s">
        <v>465</v>
      </c>
      <c r="B3270" s="3">
        <v>45901</v>
      </c>
      <c r="C3270" s="3">
        <v>45901</v>
      </c>
      <c r="D3270" s="43" t="s">
        <v>2360</v>
      </c>
      <c r="E3270" s="43" t="s">
        <v>530</v>
      </c>
      <c r="F3270" s="43" t="s">
        <v>531</v>
      </c>
      <c r="G3270">
        <v>60</v>
      </c>
      <c r="H3270">
        <v>60</v>
      </c>
      <c r="I3270" s="43" t="s">
        <v>1303</v>
      </c>
      <c r="J3270" s="43" t="s">
        <v>1032</v>
      </c>
      <c r="K3270" s="43" t="s">
        <v>177</v>
      </c>
      <c r="L3270" s="43" t="str">
        <f>IF(AND(Home!$A$1&gt;=Leave[[#This Row],[Start Time]],Home!$A$1&lt;=Leave[[#This Row],[End Time]]),"Aplica","No Aplica")</f>
        <v>No Aplica</v>
      </c>
      <c r="M3270" s="43" t="str">
        <f>IF(AND(Home!$A$1&gt;=Leave[[#This Row],[Start Time]],Home!$A$1&lt;=Leave[[#This Row],[End Time]]),Home!$A$1,"No Aplica")</f>
        <v>No Aplica</v>
      </c>
      <c r="N3270" s="43" t="str">
        <f>Leave[[#This Row],[User Code (Owning User) (Usuario)]]&amp;Leave[[#This Row],[fecha activa]]</f>
        <v>MIE2024180415122No Aplica</v>
      </c>
    </row>
    <row r="3271" spans="1:14" x14ac:dyDescent="0.3">
      <c r="A3271" s="43" t="s">
        <v>468</v>
      </c>
      <c r="B3271" s="3">
        <v>45902</v>
      </c>
      <c r="C3271" s="3">
        <v>45902</v>
      </c>
      <c r="D3271" s="43" t="s">
        <v>469</v>
      </c>
      <c r="E3271" s="43" t="s">
        <v>530</v>
      </c>
      <c r="F3271" s="43" t="s">
        <v>531</v>
      </c>
      <c r="G3271">
        <v>480</v>
      </c>
      <c r="H3271">
        <v>480</v>
      </c>
      <c r="I3271" s="43" t="s">
        <v>1303</v>
      </c>
      <c r="J3271" s="43" t="s">
        <v>1032</v>
      </c>
      <c r="K3271" s="43" t="s">
        <v>177</v>
      </c>
      <c r="L3271" s="43" t="str">
        <f>IF(AND(Home!$A$1&gt;=Leave[[#This Row],[Start Time]],Home!$A$1&lt;=Leave[[#This Row],[End Time]]),"Aplica","No Aplica")</f>
        <v>No Aplica</v>
      </c>
      <c r="M3271" s="43" t="str">
        <f>IF(AND(Home!$A$1&gt;=Leave[[#This Row],[Start Time]],Home!$A$1&lt;=Leave[[#This Row],[End Time]]),Home!$A$1,"No Aplica")</f>
        <v>No Aplica</v>
      </c>
      <c r="N3271" s="43" t="str">
        <f>Leave[[#This Row],[User Code (Owning User) (Usuario)]]&amp;Leave[[#This Row],[fecha activa]]</f>
        <v>MIE2024180415122No Aplica</v>
      </c>
    </row>
    <row r="3272" spans="1:14" x14ac:dyDescent="0.3">
      <c r="A3272" s="43" t="s">
        <v>465</v>
      </c>
      <c r="B3272" s="3">
        <v>45928</v>
      </c>
      <c r="C3272" s="3">
        <v>45928</v>
      </c>
      <c r="D3272" s="43" t="s">
        <v>470</v>
      </c>
      <c r="E3272" s="43" t="s">
        <v>1888</v>
      </c>
      <c r="F3272" s="43" t="s">
        <v>1890</v>
      </c>
      <c r="G3272">
        <v>540</v>
      </c>
      <c r="H3272">
        <v>540</v>
      </c>
      <c r="I3272" s="43" t="s">
        <v>1889</v>
      </c>
      <c r="J3272" s="43" t="s">
        <v>983</v>
      </c>
      <c r="K3272" s="43" t="s">
        <v>223</v>
      </c>
      <c r="L3272" s="43" t="str">
        <f>IF(AND(Home!$A$1&gt;=Leave[[#This Row],[Start Time]],Home!$A$1&lt;=Leave[[#This Row],[End Time]]),"Aplica","No Aplica")</f>
        <v>No Aplica</v>
      </c>
      <c r="M3272" s="43" t="str">
        <f>IF(AND(Home!$A$1&gt;=Leave[[#This Row],[Start Time]],Home!$A$1&lt;=Leave[[#This Row],[End Time]]),Home!$A$1,"No Aplica")</f>
        <v>No Aplica</v>
      </c>
      <c r="N3272" s="43" t="str">
        <f>Leave[[#This Row],[User Code (Owning User) (Usuario)]]&amp;Leave[[#This Row],[fecha activa]]</f>
        <v>MIE2025090623333No Aplica</v>
      </c>
    </row>
    <row r="3273" spans="1:14" x14ac:dyDescent="0.3">
      <c r="A3273" s="43" t="s">
        <v>476</v>
      </c>
      <c r="B3273" s="3">
        <v>45927</v>
      </c>
      <c r="C3273" s="3">
        <v>45927</v>
      </c>
      <c r="D3273" s="43" t="s">
        <v>491</v>
      </c>
      <c r="E3273" s="43" t="s">
        <v>1888</v>
      </c>
      <c r="F3273" s="43" t="s">
        <v>1890</v>
      </c>
      <c r="G3273">
        <v>180</v>
      </c>
      <c r="H3273">
        <v>180</v>
      </c>
      <c r="I3273" s="43" t="s">
        <v>1889</v>
      </c>
      <c r="J3273" s="43" t="s">
        <v>983</v>
      </c>
      <c r="K3273" s="43" t="s">
        <v>223</v>
      </c>
      <c r="L3273" s="43" t="str">
        <f>IF(AND(Home!$A$1&gt;=Leave[[#This Row],[Start Time]],Home!$A$1&lt;=Leave[[#This Row],[End Time]]),"Aplica","No Aplica")</f>
        <v>No Aplica</v>
      </c>
      <c r="M3273" s="43" t="str">
        <f>IF(AND(Home!$A$1&gt;=Leave[[#This Row],[Start Time]],Home!$A$1&lt;=Leave[[#This Row],[End Time]]),Home!$A$1,"No Aplica")</f>
        <v>No Aplica</v>
      </c>
      <c r="N3273" s="43" t="str">
        <f>Leave[[#This Row],[User Code (Owning User) (Usuario)]]&amp;Leave[[#This Row],[fecha activa]]</f>
        <v>MIE2025090623333No Aplica</v>
      </c>
    </row>
    <row r="3274" spans="1:14" x14ac:dyDescent="0.3">
      <c r="A3274" s="43" t="s">
        <v>471</v>
      </c>
      <c r="B3274" s="3">
        <v>45922</v>
      </c>
      <c r="C3274" s="3">
        <v>45922</v>
      </c>
      <c r="D3274" s="43" t="s">
        <v>472</v>
      </c>
      <c r="E3274" s="43" t="s">
        <v>1888</v>
      </c>
      <c r="F3274" s="43" t="s">
        <v>1890</v>
      </c>
      <c r="G3274">
        <v>540</v>
      </c>
      <c r="H3274">
        <v>540</v>
      </c>
      <c r="I3274" s="43" t="s">
        <v>1889</v>
      </c>
      <c r="J3274" s="43" t="s">
        <v>983</v>
      </c>
      <c r="K3274" s="43" t="s">
        <v>223</v>
      </c>
      <c r="L3274" s="43" t="str">
        <f>IF(AND(Home!$A$1&gt;=Leave[[#This Row],[Start Time]],Home!$A$1&lt;=Leave[[#This Row],[End Time]]),"Aplica","No Aplica")</f>
        <v>Aplica</v>
      </c>
      <c r="M3274" s="43">
        <f>IF(AND(Home!$A$1&gt;=Leave[[#This Row],[Start Time]],Home!$A$1&lt;=Leave[[#This Row],[End Time]]),Home!$A$1,"No Aplica")</f>
        <v>45922</v>
      </c>
      <c r="N3274" s="43" t="str">
        <f>Leave[[#This Row],[User Code (Owning User) (Usuario)]]&amp;Leave[[#This Row],[fecha activa]]</f>
        <v>MIE202509062333345922</v>
      </c>
    </row>
    <row r="3275" spans="1:14" x14ac:dyDescent="0.3">
      <c r="A3275" s="43" t="s">
        <v>471</v>
      </c>
      <c r="B3275" s="3">
        <v>45910</v>
      </c>
      <c r="C3275" s="3">
        <v>45910</v>
      </c>
      <c r="D3275" s="43" t="s">
        <v>3345</v>
      </c>
      <c r="E3275" s="43" t="s">
        <v>1888</v>
      </c>
      <c r="F3275" s="43" t="s">
        <v>1890</v>
      </c>
      <c r="G3275">
        <v>270</v>
      </c>
      <c r="H3275">
        <v>270</v>
      </c>
      <c r="I3275" s="43" t="s">
        <v>1889</v>
      </c>
      <c r="J3275" s="43" t="s">
        <v>983</v>
      </c>
      <c r="K3275" s="43" t="s">
        <v>223</v>
      </c>
      <c r="L3275" s="43" t="str">
        <f>IF(AND(Home!$A$1&gt;=Leave[[#This Row],[Start Time]],Home!$A$1&lt;=Leave[[#This Row],[End Time]]),"Aplica","No Aplica")</f>
        <v>No Aplica</v>
      </c>
      <c r="M3275" s="43" t="str">
        <f>IF(AND(Home!$A$1&gt;=Leave[[#This Row],[Start Time]],Home!$A$1&lt;=Leave[[#This Row],[End Time]]),Home!$A$1,"No Aplica")</f>
        <v>No Aplica</v>
      </c>
      <c r="N3275" s="43" t="str">
        <f>Leave[[#This Row],[User Code (Owning User) (Usuario)]]&amp;Leave[[#This Row],[fecha activa]]</f>
        <v>MIE2025090623333No Aplica</v>
      </c>
    </row>
    <row r="3276" spans="1:14" x14ac:dyDescent="0.3">
      <c r="A3276" s="43" t="s">
        <v>465</v>
      </c>
      <c r="B3276" s="3">
        <v>45921</v>
      </c>
      <c r="C3276" s="3">
        <v>45921</v>
      </c>
      <c r="D3276" s="43" t="s">
        <v>470</v>
      </c>
      <c r="E3276" s="43" t="s">
        <v>1888</v>
      </c>
      <c r="F3276" s="43" t="s">
        <v>1890</v>
      </c>
      <c r="G3276">
        <v>480</v>
      </c>
      <c r="H3276">
        <v>480</v>
      </c>
      <c r="I3276" s="43" t="s">
        <v>1889</v>
      </c>
      <c r="J3276" s="43" t="s">
        <v>983</v>
      </c>
      <c r="K3276" s="43" t="s">
        <v>223</v>
      </c>
      <c r="L3276" s="43" t="str">
        <f>IF(AND(Home!$A$1&gt;=Leave[[#This Row],[Start Time]],Home!$A$1&lt;=Leave[[#This Row],[End Time]]),"Aplica","No Aplica")</f>
        <v>No Aplica</v>
      </c>
      <c r="M3276" s="43" t="str">
        <f>IF(AND(Home!$A$1&gt;=Leave[[#This Row],[Start Time]],Home!$A$1&lt;=Leave[[#This Row],[End Time]]),Home!$A$1,"No Aplica")</f>
        <v>No Aplica</v>
      </c>
      <c r="N3276" s="43" t="str">
        <f>Leave[[#This Row],[User Code (Owning User) (Usuario)]]&amp;Leave[[#This Row],[fecha activa]]</f>
        <v>MIE2025090623333No Aplica</v>
      </c>
    </row>
    <row r="3277" spans="1:14" x14ac:dyDescent="0.3">
      <c r="A3277" s="43" t="s">
        <v>476</v>
      </c>
      <c r="B3277" s="3">
        <v>45920</v>
      </c>
      <c r="C3277" s="3">
        <v>45920</v>
      </c>
      <c r="D3277" s="43" t="s">
        <v>1635</v>
      </c>
      <c r="E3277" s="43" t="s">
        <v>1888</v>
      </c>
      <c r="F3277" s="43" t="s">
        <v>1890</v>
      </c>
      <c r="G3277">
        <v>180</v>
      </c>
      <c r="H3277">
        <v>180</v>
      </c>
      <c r="I3277" s="43" t="s">
        <v>1889</v>
      </c>
      <c r="J3277" s="43" t="s">
        <v>983</v>
      </c>
      <c r="K3277" s="43" t="s">
        <v>223</v>
      </c>
      <c r="L3277" s="43" t="str">
        <f>IF(AND(Home!$A$1&gt;=Leave[[#This Row],[Start Time]],Home!$A$1&lt;=Leave[[#This Row],[End Time]]),"Aplica","No Aplica")</f>
        <v>No Aplica</v>
      </c>
      <c r="M3277" s="43" t="str">
        <f>IF(AND(Home!$A$1&gt;=Leave[[#This Row],[Start Time]],Home!$A$1&lt;=Leave[[#This Row],[End Time]]),Home!$A$1,"No Aplica")</f>
        <v>No Aplica</v>
      </c>
      <c r="N3277" s="43" t="str">
        <f>Leave[[#This Row],[User Code (Owning User) (Usuario)]]&amp;Leave[[#This Row],[fecha activa]]</f>
        <v>MIE2025090623333No Aplica</v>
      </c>
    </row>
    <row r="3278" spans="1:14" x14ac:dyDescent="0.3">
      <c r="A3278" s="43" t="s">
        <v>471</v>
      </c>
      <c r="B3278" s="3">
        <v>45915</v>
      </c>
      <c r="C3278" s="3">
        <v>45915</v>
      </c>
      <c r="D3278" s="43" t="s">
        <v>472</v>
      </c>
      <c r="E3278" s="43" t="s">
        <v>1888</v>
      </c>
      <c r="F3278" s="43" t="s">
        <v>1890</v>
      </c>
      <c r="G3278">
        <v>480</v>
      </c>
      <c r="H3278">
        <v>480</v>
      </c>
      <c r="I3278" s="43" t="s">
        <v>1889</v>
      </c>
      <c r="J3278" s="43" t="s">
        <v>983</v>
      </c>
      <c r="K3278" s="43" t="s">
        <v>223</v>
      </c>
      <c r="L3278" s="43" t="str">
        <f>IF(AND(Home!$A$1&gt;=Leave[[#This Row],[Start Time]],Home!$A$1&lt;=Leave[[#This Row],[End Time]]),"Aplica","No Aplica")</f>
        <v>No Aplica</v>
      </c>
      <c r="M3278" s="43" t="str">
        <f>IF(AND(Home!$A$1&gt;=Leave[[#This Row],[Start Time]],Home!$A$1&lt;=Leave[[#This Row],[End Time]]),Home!$A$1,"No Aplica")</f>
        <v>No Aplica</v>
      </c>
      <c r="N3278" s="43" t="str">
        <f>Leave[[#This Row],[User Code (Owning User) (Usuario)]]&amp;Leave[[#This Row],[fecha activa]]</f>
        <v>MIE2025090623333No Aplica</v>
      </c>
    </row>
    <row r="3279" spans="1:14" x14ac:dyDescent="0.3">
      <c r="A3279" s="43" t="s">
        <v>471</v>
      </c>
      <c r="B3279" s="3">
        <v>45905</v>
      </c>
      <c r="C3279" s="3">
        <v>45905</v>
      </c>
      <c r="D3279" s="43" t="s">
        <v>3073</v>
      </c>
      <c r="E3279" s="43" t="s">
        <v>1888</v>
      </c>
      <c r="F3279" s="43" t="s">
        <v>1890</v>
      </c>
      <c r="G3279">
        <v>180</v>
      </c>
      <c r="H3279">
        <v>180</v>
      </c>
      <c r="I3279" s="43" t="s">
        <v>1889</v>
      </c>
      <c r="J3279" s="43" t="s">
        <v>983</v>
      </c>
      <c r="K3279" s="43" t="s">
        <v>223</v>
      </c>
      <c r="L3279" s="43" t="str">
        <f>IF(AND(Home!$A$1&gt;=Leave[[#This Row],[Start Time]],Home!$A$1&lt;=Leave[[#This Row],[End Time]]),"Aplica","No Aplica")</f>
        <v>No Aplica</v>
      </c>
      <c r="M3279" s="43" t="str">
        <f>IF(AND(Home!$A$1&gt;=Leave[[#This Row],[Start Time]],Home!$A$1&lt;=Leave[[#This Row],[End Time]]),Home!$A$1,"No Aplica")</f>
        <v>No Aplica</v>
      </c>
      <c r="N3279" s="43" t="str">
        <f>Leave[[#This Row],[User Code (Owning User) (Usuario)]]&amp;Leave[[#This Row],[fecha activa]]</f>
        <v>MIE2025090623333No Aplica</v>
      </c>
    </row>
    <row r="3280" spans="1:14" x14ac:dyDescent="0.3">
      <c r="A3280" s="43" t="s">
        <v>471</v>
      </c>
      <c r="B3280" s="3">
        <v>45903</v>
      </c>
      <c r="C3280" s="3">
        <v>45903</v>
      </c>
      <c r="D3280" s="43" t="s">
        <v>2838</v>
      </c>
      <c r="E3280" s="43" t="s">
        <v>1888</v>
      </c>
      <c r="F3280" s="43" t="s">
        <v>1890</v>
      </c>
      <c r="G3280">
        <v>270</v>
      </c>
      <c r="H3280">
        <v>270</v>
      </c>
      <c r="I3280" s="43" t="s">
        <v>1889</v>
      </c>
      <c r="J3280" s="43" t="s">
        <v>983</v>
      </c>
      <c r="K3280" s="43" t="s">
        <v>223</v>
      </c>
      <c r="L3280" s="43" t="str">
        <f>IF(AND(Home!$A$1&gt;=Leave[[#This Row],[Start Time]],Home!$A$1&lt;=Leave[[#This Row],[End Time]]),"Aplica","No Aplica")</f>
        <v>No Aplica</v>
      </c>
      <c r="M3280" s="43" t="str">
        <f>IF(AND(Home!$A$1&gt;=Leave[[#This Row],[Start Time]],Home!$A$1&lt;=Leave[[#This Row],[End Time]]),Home!$A$1,"No Aplica")</f>
        <v>No Aplica</v>
      </c>
      <c r="N3280" s="43" t="str">
        <f>Leave[[#This Row],[User Code (Owning User) (Usuario)]]&amp;Leave[[#This Row],[fecha activa]]</f>
        <v>MIE2025090623333No Aplica</v>
      </c>
    </row>
    <row r="3281" spans="1:14" x14ac:dyDescent="0.3">
      <c r="A3281" s="43" t="s">
        <v>465</v>
      </c>
      <c r="B3281" s="3">
        <v>45914</v>
      </c>
      <c r="C3281" s="3">
        <v>45914</v>
      </c>
      <c r="D3281" s="43" t="s">
        <v>470</v>
      </c>
      <c r="E3281" s="43" t="s">
        <v>1888</v>
      </c>
      <c r="F3281" s="43" t="s">
        <v>1890</v>
      </c>
      <c r="G3281">
        <v>540</v>
      </c>
      <c r="H3281">
        <v>540</v>
      </c>
      <c r="I3281" s="43" t="s">
        <v>1889</v>
      </c>
      <c r="J3281" s="43" t="s">
        <v>983</v>
      </c>
      <c r="K3281" s="43" t="s">
        <v>223</v>
      </c>
      <c r="L3281" s="43" t="str">
        <f>IF(AND(Home!$A$1&gt;=Leave[[#This Row],[Start Time]],Home!$A$1&lt;=Leave[[#This Row],[End Time]]),"Aplica","No Aplica")</f>
        <v>No Aplica</v>
      </c>
      <c r="M3281" s="43" t="str">
        <f>IF(AND(Home!$A$1&gt;=Leave[[#This Row],[Start Time]],Home!$A$1&lt;=Leave[[#This Row],[End Time]]),Home!$A$1,"No Aplica")</f>
        <v>No Aplica</v>
      </c>
      <c r="N3281" s="43" t="str">
        <f>Leave[[#This Row],[User Code (Owning User) (Usuario)]]&amp;Leave[[#This Row],[fecha activa]]</f>
        <v>MIE2025090623333No Aplica</v>
      </c>
    </row>
    <row r="3282" spans="1:14" x14ac:dyDescent="0.3">
      <c r="A3282" s="43" t="s">
        <v>476</v>
      </c>
      <c r="B3282" s="3">
        <v>45913</v>
      </c>
      <c r="C3282" s="3">
        <v>45913</v>
      </c>
      <c r="D3282" s="43" t="s">
        <v>491</v>
      </c>
      <c r="E3282" s="43" t="s">
        <v>1888</v>
      </c>
      <c r="F3282" s="43" t="s">
        <v>1890</v>
      </c>
      <c r="G3282">
        <v>180</v>
      </c>
      <c r="H3282">
        <v>180</v>
      </c>
      <c r="I3282" s="43" t="s">
        <v>1889</v>
      </c>
      <c r="J3282" s="43" t="s">
        <v>983</v>
      </c>
      <c r="K3282" s="43" t="s">
        <v>223</v>
      </c>
      <c r="L3282" s="43" t="str">
        <f>IF(AND(Home!$A$1&gt;=Leave[[#This Row],[Start Time]],Home!$A$1&lt;=Leave[[#This Row],[End Time]]),"Aplica","No Aplica")</f>
        <v>No Aplica</v>
      </c>
      <c r="M3282" s="43" t="str">
        <f>IF(AND(Home!$A$1&gt;=Leave[[#This Row],[Start Time]],Home!$A$1&lt;=Leave[[#This Row],[End Time]]),Home!$A$1,"No Aplica")</f>
        <v>No Aplica</v>
      </c>
      <c r="N3282" s="43" t="str">
        <f>Leave[[#This Row],[User Code (Owning User) (Usuario)]]&amp;Leave[[#This Row],[fecha activa]]</f>
        <v>MIE2025090623333No Aplica</v>
      </c>
    </row>
    <row r="3283" spans="1:14" x14ac:dyDescent="0.3">
      <c r="A3283" s="43" t="s">
        <v>471</v>
      </c>
      <c r="B3283" s="3">
        <v>45908</v>
      </c>
      <c r="C3283" s="3">
        <v>45908</v>
      </c>
      <c r="D3283" s="43" t="s">
        <v>472</v>
      </c>
      <c r="E3283" s="43" t="s">
        <v>1888</v>
      </c>
      <c r="F3283" s="43" t="s">
        <v>1890</v>
      </c>
      <c r="G3283">
        <v>480</v>
      </c>
      <c r="H3283">
        <v>480</v>
      </c>
      <c r="I3283" s="43" t="s">
        <v>1889</v>
      </c>
      <c r="J3283" s="43" t="s">
        <v>983</v>
      </c>
      <c r="K3283" s="43" t="s">
        <v>223</v>
      </c>
      <c r="L3283" s="43" t="str">
        <f>IF(AND(Home!$A$1&gt;=Leave[[#This Row],[Start Time]],Home!$A$1&lt;=Leave[[#This Row],[End Time]]),"Aplica","No Aplica")</f>
        <v>No Aplica</v>
      </c>
      <c r="M3283" s="43" t="str">
        <f>IF(AND(Home!$A$1&gt;=Leave[[#This Row],[Start Time]],Home!$A$1&lt;=Leave[[#This Row],[End Time]]),Home!$A$1,"No Aplica")</f>
        <v>No Aplica</v>
      </c>
      <c r="N3283" s="43" t="str">
        <f>Leave[[#This Row],[User Code (Owning User) (Usuario)]]&amp;Leave[[#This Row],[fecha activa]]</f>
        <v>MIE2025090623333No Aplica</v>
      </c>
    </row>
    <row r="3284" spans="1:14" x14ac:dyDescent="0.3">
      <c r="A3284" s="43" t="s">
        <v>465</v>
      </c>
      <c r="B3284" s="3">
        <v>45907</v>
      </c>
      <c r="C3284" s="3">
        <v>45907</v>
      </c>
      <c r="D3284" s="43" t="s">
        <v>470</v>
      </c>
      <c r="E3284" s="43" t="s">
        <v>1888</v>
      </c>
      <c r="F3284" s="43" t="s">
        <v>1890</v>
      </c>
      <c r="G3284">
        <v>540</v>
      </c>
      <c r="H3284">
        <v>540</v>
      </c>
      <c r="I3284" s="43" t="s">
        <v>1889</v>
      </c>
      <c r="J3284" s="43" t="s">
        <v>983</v>
      </c>
      <c r="K3284" s="43" t="s">
        <v>223</v>
      </c>
      <c r="L3284" s="43" t="str">
        <f>IF(AND(Home!$A$1&gt;=Leave[[#This Row],[Start Time]],Home!$A$1&lt;=Leave[[#This Row],[End Time]]),"Aplica","No Aplica")</f>
        <v>No Aplica</v>
      </c>
      <c r="M3284" s="43" t="str">
        <f>IF(AND(Home!$A$1&gt;=Leave[[#This Row],[Start Time]],Home!$A$1&lt;=Leave[[#This Row],[End Time]]),Home!$A$1,"No Aplica")</f>
        <v>No Aplica</v>
      </c>
      <c r="N3284" s="43" t="str">
        <f>Leave[[#This Row],[User Code (Owning User) (Usuario)]]&amp;Leave[[#This Row],[fecha activa]]</f>
        <v>MIE2025090623333No Aplica</v>
      </c>
    </row>
    <row r="3285" spans="1:14" x14ac:dyDescent="0.3">
      <c r="A3285" s="43" t="s">
        <v>476</v>
      </c>
      <c r="B3285" s="3">
        <v>45906</v>
      </c>
      <c r="C3285" s="3">
        <v>45906</v>
      </c>
      <c r="D3285" s="43" t="s">
        <v>491</v>
      </c>
      <c r="E3285" s="43" t="s">
        <v>1888</v>
      </c>
      <c r="F3285" s="43" t="s">
        <v>1890</v>
      </c>
      <c r="G3285">
        <v>180</v>
      </c>
      <c r="H3285">
        <v>180</v>
      </c>
      <c r="I3285" s="43" t="s">
        <v>1889</v>
      </c>
      <c r="J3285" s="43" t="s">
        <v>983</v>
      </c>
      <c r="K3285" s="43" t="s">
        <v>223</v>
      </c>
      <c r="L3285" s="43" t="str">
        <f>IF(AND(Home!$A$1&gt;=Leave[[#This Row],[Start Time]],Home!$A$1&lt;=Leave[[#This Row],[End Time]]),"Aplica","No Aplica")</f>
        <v>No Aplica</v>
      </c>
      <c r="M3285" s="43" t="str">
        <f>IF(AND(Home!$A$1&gt;=Leave[[#This Row],[Start Time]],Home!$A$1&lt;=Leave[[#This Row],[End Time]]),Home!$A$1,"No Aplica")</f>
        <v>No Aplica</v>
      </c>
      <c r="N3285" s="43" t="str">
        <f>Leave[[#This Row],[User Code (Owning User) (Usuario)]]&amp;Leave[[#This Row],[fecha activa]]</f>
        <v>MIE2025090623333No Aplica</v>
      </c>
    </row>
    <row r="3286" spans="1:14" x14ac:dyDescent="0.3">
      <c r="A3286" s="43" t="s">
        <v>471</v>
      </c>
      <c r="B3286" s="3">
        <v>45901</v>
      </c>
      <c r="C3286" s="3">
        <v>45901</v>
      </c>
      <c r="D3286" s="43" t="s">
        <v>472</v>
      </c>
      <c r="E3286" s="43" t="s">
        <v>1888</v>
      </c>
      <c r="F3286" s="43" t="s">
        <v>1890</v>
      </c>
      <c r="G3286">
        <v>540</v>
      </c>
      <c r="H3286">
        <v>540</v>
      </c>
      <c r="I3286" s="43" t="s">
        <v>1889</v>
      </c>
      <c r="J3286" s="43" t="s">
        <v>983</v>
      </c>
      <c r="K3286" s="43" t="s">
        <v>223</v>
      </c>
      <c r="L3286" s="43" t="str">
        <f>IF(AND(Home!$A$1&gt;=Leave[[#This Row],[Start Time]],Home!$A$1&lt;=Leave[[#This Row],[End Time]]),"Aplica","No Aplica")</f>
        <v>No Aplica</v>
      </c>
      <c r="M3286" s="43" t="str">
        <f>IF(AND(Home!$A$1&gt;=Leave[[#This Row],[Start Time]],Home!$A$1&lt;=Leave[[#This Row],[End Time]]),Home!$A$1,"No Aplica")</f>
        <v>No Aplica</v>
      </c>
      <c r="N3286" s="43" t="str">
        <f>Leave[[#This Row],[User Code (Owning User) (Usuario)]]&amp;Leave[[#This Row],[fecha activa]]</f>
        <v>MIE2025090623333No Aplica</v>
      </c>
    </row>
    <row r="3287" spans="1:14" x14ac:dyDescent="0.3">
      <c r="A3287" s="43" t="s">
        <v>465</v>
      </c>
      <c r="B3287" s="3">
        <v>45928</v>
      </c>
      <c r="C3287" s="3">
        <v>45928</v>
      </c>
      <c r="D3287" s="43" t="s">
        <v>467</v>
      </c>
      <c r="E3287" s="43" t="s">
        <v>288</v>
      </c>
      <c r="F3287" s="43" t="s">
        <v>289</v>
      </c>
      <c r="G3287">
        <v>540</v>
      </c>
      <c r="H3287">
        <v>540</v>
      </c>
      <c r="I3287" s="43" t="s">
        <v>1104</v>
      </c>
      <c r="J3287" s="43" t="s">
        <v>1026</v>
      </c>
      <c r="K3287" s="43" t="s">
        <v>178</v>
      </c>
      <c r="L3287" s="43" t="str">
        <f>IF(AND(Home!$A$1&gt;=Leave[[#This Row],[Start Time]],Home!$A$1&lt;=Leave[[#This Row],[End Time]]),"Aplica","No Aplica")</f>
        <v>No Aplica</v>
      </c>
      <c r="M3287" s="43" t="str">
        <f>IF(AND(Home!$A$1&gt;=Leave[[#This Row],[Start Time]],Home!$A$1&lt;=Leave[[#This Row],[End Time]]),Home!$A$1,"No Aplica")</f>
        <v>No Aplica</v>
      </c>
      <c r="N3287" s="43" t="str">
        <f>Leave[[#This Row],[User Code (Owning User) (Usuario)]]&amp;Leave[[#This Row],[fecha activa]]</f>
        <v>MIE2023050410912No Aplica</v>
      </c>
    </row>
    <row r="3288" spans="1:14" x14ac:dyDescent="0.3">
      <c r="A3288" s="43" t="s">
        <v>471</v>
      </c>
      <c r="B3288" s="3">
        <v>45922</v>
      </c>
      <c r="C3288" s="3">
        <v>45922</v>
      </c>
      <c r="D3288" s="43" t="s">
        <v>496</v>
      </c>
      <c r="E3288" s="43" t="s">
        <v>288</v>
      </c>
      <c r="F3288" s="43" t="s">
        <v>289</v>
      </c>
      <c r="G3288">
        <v>540</v>
      </c>
      <c r="H3288">
        <v>540</v>
      </c>
      <c r="I3288" s="43" t="s">
        <v>1104</v>
      </c>
      <c r="J3288" s="43" t="s">
        <v>1026</v>
      </c>
      <c r="K3288" s="43" t="s">
        <v>178</v>
      </c>
      <c r="L3288" s="43" t="str">
        <f>IF(AND(Home!$A$1&gt;=Leave[[#This Row],[Start Time]],Home!$A$1&lt;=Leave[[#This Row],[End Time]]),"Aplica","No Aplica")</f>
        <v>Aplica</v>
      </c>
      <c r="M3288" s="43">
        <f>IF(AND(Home!$A$1&gt;=Leave[[#This Row],[Start Time]],Home!$A$1&lt;=Leave[[#This Row],[End Time]]),Home!$A$1,"No Aplica")</f>
        <v>45922</v>
      </c>
      <c r="N3288" s="43" t="str">
        <f>Leave[[#This Row],[User Code (Owning User) (Usuario)]]&amp;Leave[[#This Row],[fecha activa]]</f>
        <v>MIE202305041091245922</v>
      </c>
    </row>
    <row r="3289" spans="1:14" x14ac:dyDescent="0.3">
      <c r="A3289" s="43" t="s">
        <v>465</v>
      </c>
      <c r="B3289" s="3">
        <v>45921</v>
      </c>
      <c r="C3289" s="3">
        <v>45921</v>
      </c>
      <c r="D3289" s="43" t="s">
        <v>467</v>
      </c>
      <c r="E3289" s="43" t="s">
        <v>288</v>
      </c>
      <c r="F3289" s="43" t="s">
        <v>289</v>
      </c>
      <c r="G3289">
        <v>540</v>
      </c>
      <c r="H3289">
        <v>540</v>
      </c>
      <c r="I3289" s="43" t="s">
        <v>1104</v>
      </c>
      <c r="J3289" s="43" t="s">
        <v>1026</v>
      </c>
      <c r="K3289" s="43" t="s">
        <v>178</v>
      </c>
      <c r="L3289" s="43" t="str">
        <f>IF(AND(Home!$A$1&gt;=Leave[[#This Row],[Start Time]],Home!$A$1&lt;=Leave[[#This Row],[End Time]]),"Aplica","No Aplica")</f>
        <v>No Aplica</v>
      </c>
      <c r="M3289" s="43" t="str">
        <f>IF(AND(Home!$A$1&gt;=Leave[[#This Row],[Start Time]],Home!$A$1&lt;=Leave[[#This Row],[End Time]]),Home!$A$1,"No Aplica")</f>
        <v>No Aplica</v>
      </c>
      <c r="N3289" s="43" t="str">
        <f>Leave[[#This Row],[User Code (Owning User) (Usuario)]]&amp;Leave[[#This Row],[fecha activa]]</f>
        <v>MIE2023050410912No Aplica</v>
      </c>
    </row>
    <row r="3290" spans="1:14" x14ac:dyDescent="0.3">
      <c r="A3290" s="43" t="s">
        <v>471</v>
      </c>
      <c r="B3290" s="3">
        <v>45915</v>
      </c>
      <c r="C3290" s="3">
        <v>45915</v>
      </c>
      <c r="D3290" s="43" t="s">
        <v>496</v>
      </c>
      <c r="E3290" s="43" t="s">
        <v>288</v>
      </c>
      <c r="F3290" s="43" t="s">
        <v>289</v>
      </c>
      <c r="G3290">
        <v>540</v>
      </c>
      <c r="H3290">
        <v>540</v>
      </c>
      <c r="I3290" s="43" t="s">
        <v>1104</v>
      </c>
      <c r="J3290" s="43" t="s">
        <v>1026</v>
      </c>
      <c r="K3290" s="43" t="s">
        <v>178</v>
      </c>
      <c r="L3290" s="43" t="str">
        <f>IF(AND(Home!$A$1&gt;=Leave[[#This Row],[Start Time]],Home!$A$1&lt;=Leave[[#This Row],[End Time]]),"Aplica","No Aplica")</f>
        <v>No Aplica</v>
      </c>
      <c r="M3290" s="43" t="str">
        <f>IF(AND(Home!$A$1&gt;=Leave[[#This Row],[Start Time]],Home!$A$1&lt;=Leave[[#This Row],[End Time]]),Home!$A$1,"No Aplica")</f>
        <v>No Aplica</v>
      </c>
      <c r="N3290" s="43" t="str">
        <f>Leave[[#This Row],[User Code (Owning User) (Usuario)]]&amp;Leave[[#This Row],[fecha activa]]</f>
        <v>MIE2023050410912No Aplica</v>
      </c>
    </row>
    <row r="3291" spans="1:14" x14ac:dyDescent="0.3">
      <c r="A3291" s="43" t="s">
        <v>465</v>
      </c>
      <c r="B3291" s="3">
        <v>45914</v>
      </c>
      <c r="C3291" s="3">
        <v>45914</v>
      </c>
      <c r="D3291" s="43" t="s">
        <v>467</v>
      </c>
      <c r="E3291" s="43" t="s">
        <v>288</v>
      </c>
      <c r="F3291" s="43" t="s">
        <v>289</v>
      </c>
      <c r="G3291">
        <v>540</v>
      </c>
      <c r="H3291">
        <v>540</v>
      </c>
      <c r="I3291" s="43" t="s">
        <v>1104</v>
      </c>
      <c r="J3291" s="43" t="s">
        <v>1026</v>
      </c>
      <c r="K3291" s="43" t="s">
        <v>178</v>
      </c>
      <c r="L3291" s="43" t="str">
        <f>IF(AND(Home!$A$1&gt;=Leave[[#This Row],[Start Time]],Home!$A$1&lt;=Leave[[#This Row],[End Time]]),"Aplica","No Aplica")</f>
        <v>No Aplica</v>
      </c>
      <c r="M3291" s="43" t="str">
        <f>IF(AND(Home!$A$1&gt;=Leave[[#This Row],[Start Time]],Home!$A$1&lt;=Leave[[#This Row],[End Time]]),Home!$A$1,"No Aplica")</f>
        <v>No Aplica</v>
      </c>
      <c r="N3291" s="43" t="str">
        <f>Leave[[#This Row],[User Code (Owning User) (Usuario)]]&amp;Leave[[#This Row],[fecha activa]]</f>
        <v>MIE2023050410912No Aplica</v>
      </c>
    </row>
    <row r="3292" spans="1:14" x14ac:dyDescent="0.3">
      <c r="A3292" s="43" t="s">
        <v>471</v>
      </c>
      <c r="B3292" s="3">
        <v>45908</v>
      </c>
      <c r="C3292" s="3">
        <v>45908</v>
      </c>
      <c r="D3292" s="43" t="s">
        <v>496</v>
      </c>
      <c r="E3292" s="43" t="s">
        <v>288</v>
      </c>
      <c r="F3292" s="43" t="s">
        <v>289</v>
      </c>
      <c r="G3292">
        <v>540</v>
      </c>
      <c r="H3292">
        <v>540</v>
      </c>
      <c r="I3292" s="43" t="s">
        <v>1104</v>
      </c>
      <c r="J3292" s="43" t="s">
        <v>1026</v>
      </c>
      <c r="K3292" s="43" t="s">
        <v>178</v>
      </c>
      <c r="L3292" s="43" t="str">
        <f>IF(AND(Home!$A$1&gt;=Leave[[#This Row],[Start Time]],Home!$A$1&lt;=Leave[[#This Row],[End Time]]),"Aplica","No Aplica")</f>
        <v>No Aplica</v>
      </c>
      <c r="M3292" s="43" t="str">
        <f>IF(AND(Home!$A$1&gt;=Leave[[#This Row],[Start Time]],Home!$A$1&lt;=Leave[[#This Row],[End Time]]),Home!$A$1,"No Aplica")</f>
        <v>No Aplica</v>
      </c>
      <c r="N3292" s="43" t="str">
        <f>Leave[[#This Row],[User Code (Owning User) (Usuario)]]&amp;Leave[[#This Row],[fecha activa]]</f>
        <v>MIE2023050410912No Aplica</v>
      </c>
    </row>
    <row r="3293" spans="1:14" x14ac:dyDescent="0.3">
      <c r="A3293" s="43" t="s">
        <v>465</v>
      </c>
      <c r="B3293" s="3">
        <v>45907</v>
      </c>
      <c r="C3293" s="3">
        <v>45907</v>
      </c>
      <c r="D3293" s="43" t="s">
        <v>467</v>
      </c>
      <c r="E3293" s="43" t="s">
        <v>288</v>
      </c>
      <c r="F3293" s="43" t="s">
        <v>289</v>
      </c>
      <c r="G3293">
        <v>540</v>
      </c>
      <c r="H3293">
        <v>540</v>
      </c>
      <c r="I3293" s="43" t="s">
        <v>1104</v>
      </c>
      <c r="J3293" s="43" t="s">
        <v>1026</v>
      </c>
      <c r="K3293" s="43" t="s">
        <v>178</v>
      </c>
      <c r="L3293" s="43" t="str">
        <f>IF(AND(Home!$A$1&gt;=Leave[[#This Row],[Start Time]],Home!$A$1&lt;=Leave[[#This Row],[End Time]]),"Aplica","No Aplica")</f>
        <v>No Aplica</v>
      </c>
      <c r="M3293" s="43" t="str">
        <f>IF(AND(Home!$A$1&gt;=Leave[[#This Row],[Start Time]],Home!$A$1&lt;=Leave[[#This Row],[End Time]]),Home!$A$1,"No Aplica")</f>
        <v>No Aplica</v>
      </c>
      <c r="N3293" s="43" t="str">
        <f>Leave[[#This Row],[User Code (Owning User) (Usuario)]]&amp;Leave[[#This Row],[fecha activa]]</f>
        <v>MIE2023050410912No Aplica</v>
      </c>
    </row>
    <row r="3294" spans="1:14" x14ac:dyDescent="0.3">
      <c r="A3294" s="43" t="s">
        <v>471</v>
      </c>
      <c r="B3294" s="3">
        <v>45901</v>
      </c>
      <c r="C3294" s="3">
        <v>45901</v>
      </c>
      <c r="D3294" s="43" t="s">
        <v>496</v>
      </c>
      <c r="E3294" s="43" t="s">
        <v>288</v>
      </c>
      <c r="F3294" s="43" t="s">
        <v>289</v>
      </c>
      <c r="G3294">
        <v>540</v>
      </c>
      <c r="H3294">
        <v>540</v>
      </c>
      <c r="I3294" s="43" t="s">
        <v>1104</v>
      </c>
      <c r="J3294" s="43" t="s">
        <v>1026</v>
      </c>
      <c r="K3294" s="43" t="s">
        <v>178</v>
      </c>
      <c r="L3294" s="43" t="str">
        <f>IF(AND(Home!$A$1&gt;=Leave[[#This Row],[Start Time]],Home!$A$1&lt;=Leave[[#This Row],[End Time]]),"Aplica","No Aplica")</f>
        <v>No Aplica</v>
      </c>
      <c r="M3294" s="43" t="str">
        <f>IF(AND(Home!$A$1&gt;=Leave[[#This Row],[Start Time]],Home!$A$1&lt;=Leave[[#This Row],[End Time]]),Home!$A$1,"No Aplica")</f>
        <v>No Aplica</v>
      </c>
      <c r="N3294" s="43" t="str">
        <f>Leave[[#This Row],[User Code (Owning User) (Usuario)]]&amp;Leave[[#This Row],[fecha activa]]</f>
        <v>MIE2023050410912No Aplica</v>
      </c>
    </row>
    <row r="3295" spans="1:14" x14ac:dyDescent="0.3">
      <c r="A3295" s="43" t="s">
        <v>471</v>
      </c>
      <c r="B3295" s="3">
        <v>45929</v>
      </c>
      <c r="C3295" s="3">
        <v>45929</v>
      </c>
      <c r="D3295" s="43" t="s">
        <v>1642</v>
      </c>
      <c r="E3295" s="43" t="s">
        <v>90</v>
      </c>
      <c r="F3295" s="43" t="s">
        <v>91</v>
      </c>
      <c r="G3295">
        <v>240</v>
      </c>
      <c r="H3295">
        <v>240</v>
      </c>
      <c r="I3295" s="43" t="s">
        <v>1123</v>
      </c>
      <c r="J3295" s="43" t="s">
        <v>981</v>
      </c>
      <c r="K3295" s="43" t="s">
        <v>177</v>
      </c>
      <c r="L3295" s="43" t="str">
        <f>IF(AND(Home!$A$1&gt;=Leave[[#This Row],[Start Time]],Home!$A$1&lt;=Leave[[#This Row],[End Time]]),"Aplica","No Aplica")</f>
        <v>No Aplica</v>
      </c>
      <c r="M3295" s="43" t="str">
        <f>IF(AND(Home!$A$1&gt;=Leave[[#This Row],[Start Time]],Home!$A$1&lt;=Leave[[#This Row],[End Time]]),Home!$A$1,"No Aplica")</f>
        <v>No Aplica</v>
      </c>
      <c r="N3295" s="43" t="str">
        <f>Leave[[#This Row],[User Code (Owning User) (Usuario)]]&amp;Leave[[#This Row],[fecha activa]]</f>
        <v>MIE202215036032No Aplica</v>
      </c>
    </row>
    <row r="3296" spans="1:14" x14ac:dyDescent="0.3">
      <c r="A3296" s="43" t="s">
        <v>471</v>
      </c>
      <c r="B3296" s="3">
        <v>45929</v>
      </c>
      <c r="C3296" s="3">
        <v>45929</v>
      </c>
      <c r="D3296" s="43" t="s">
        <v>472</v>
      </c>
      <c r="E3296" s="43" t="s">
        <v>90</v>
      </c>
      <c r="F3296" s="43" t="s">
        <v>91</v>
      </c>
      <c r="G3296">
        <v>300</v>
      </c>
      <c r="H3296">
        <v>300</v>
      </c>
      <c r="I3296" s="43" t="s">
        <v>1123</v>
      </c>
      <c r="J3296" s="43" t="s">
        <v>981</v>
      </c>
      <c r="K3296" s="43" t="s">
        <v>177</v>
      </c>
      <c r="L3296" s="43" t="str">
        <f>IF(AND(Home!$A$1&gt;=Leave[[#This Row],[Start Time]],Home!$A$1&lt;=Leave[[#This Row],[End Time]]),"Aplica","No Aplica")</f>
        <v>No Aplica</v>
      </c>
      <c r="M3296" s="43" t="str">
        <f>IF(AND(Home!$A$1&gt;=Leave[[#This Row],[Start Time]],Home!$A$1&lt;=Leave[[#This Row],[End Time]]),Home!$A$1,"No Aplica")</f>
        <v>No Aplica</v>
      </c>
      <c r="N3296" s="43" t="str">
        <f>Leave[[#This Row],[User Code (Owning User) (Usuario)]]&amp;Leave[[#This Row],[fecha activa]]</f>
        <v>MIE202215036032No Aplica</v>
      </c>
    </row>
    <row r="3297" spans="1:14" x14ac:dyDescent="0.3">
      <c r="A3297" s="43" t="s">
        <v>468</v>
      </c>
      <c r="B3297" s="3">
        <v>45930</v>
      </c>
      <c r="C3297" s="3">
        <v>45930</v>
      </c>
      <c r="D3297" s="43" t="s">
        <v>467</v>
      </c>
      <c r="E3297" s="43" t="s">
        <v>90</v>
      </c>
      <c r="F3297" s="43" t="s">
        <v>91</v>
      </c>
      <c r="G3297">
        <v>1410</v>
      </c>
      <c r="H3297">
        <v>540</v>
      </c>
      <c r="I3297" s="43" t="s">
        <v>1123</v>
      </c>
      <c r="J3297" s="43" t="s">
        <v>981</v>
      </c>
      <c r="K3297" s="43" t="s">
        <v>177</v>
      </c>
      <c r="L3297" s="43" t="str">
        <f>IF(AND(Home!$A$1&gt;=Leave[[#This Row],[Start Time]],Home!$A$1&lt;=Leave[[#This Row],[End Time]]),"Aplica","No Aplica")</f>
        <v>No Aplica</v>
      </c>
      <c r="M3297" s="43" t="str">
        <f>IF(AND(Home!$A$1&gt;=Leave[[#This Row],[Start Time]],Home!$A$1&lt;=Leave[[#This Row],[End Time]]),Home!$A$1,"No Aplica")</f>
        <v>No Aplica</v>
      </c>
      <c r="N3297" s="43" t="str">
        <f>Leave[[#This Row],[User Code (Owning User) (Usuario)]]&amp;Leave[[#This Row],[fecha activa]]</f>
        <v>MIE202215036032No Aplica</v>
      </c>
    </row>
    <row r="3298" spans="1:14" x14ac:dyDescent="0.3">
      <c r="A3298" s="43" t="s">
        <v>468</v>
      </c>
      <c r="B3298" s="3">
        <v>45924</v>
      </c>
      <c r="C3298" s="3">
        <v>45924</v>
      </c>
      <c r="D3298" s="43" t="s">
        <v>469</v>
      </c>
      <c r="E3298" s="43" t="s">
        <v>90</v>
      </c>
      <c r="F3298" s="43" t="s">
        <v>91</v>
      </c>
      <c r="G3298">
        <v>1410</v>
      </c>
      <c r="H3298">
        <v>540</v>
      </c>
      <c r="I3298" s="43" t="s">
        <v>1123</v>
      </c>
      <c r="J3298" s="43" t="s">
        <v>981</v>
      </c>
      <c r="K3298" s="43" t="s">
        <v>177</v>
      </c>
      <c r="L3298" s="43" t="str">
        <f>IF(AND(Home!$A$1&gt;=Leave[[#This Row],[Start Time]],Home!$A$1&lt;=Leave[[#This Row],[End Time]]),"Aplica","No Aplica")</f>
        <v>No Aplica</v>
      </c>
      <c r="M3298" s="43" t="str">
        <f>IF(AND(Home!$A$1&gt;=Leave[[#This Row],[Start Time]],Home!$A$1&lt;=Leave[[#This Row],[End Time]]),Home!$A$1,"No Aplica")</f>
        <v>No Aplica</v>
      </c>
      <c r="N3298" s="43" t="str">
        <f>Leave[[#This Row],[User Code (Owning User) (Usuario)]]&amp;Leave[[#This Row],[fecha activa]]</f>
        <v>MIE202215036032No Aplica</v>
      </c>
    </row>
    <row r="3299" spans="1:14" x14ac:dyDescent="0.3">
      <c r="A3299" s="43" t="s">
        <v>471</v>
      </c>
      <c r="B3299" s="3">
        <v>45922</v>
      </c>
      <c r="C3299" s="3">
        <v>45922</v>
      </c>
      <c r="D3299" s="43" t="s">
        <v>2286</v>
      </c>
      <c r="E3299" s="43" t="s">
        <v>90</v>
      </c>
      <c r="F3299" s="43" t="s">
        <v>91</v>
      </c>
      <c r="G3299">
        <v>240</v>
      </c>
      <c r="H3299">
        <v>240</v>
      </c>
      <c r="I3299" s="43" t="s">
        <v>1123</v>
      </c>
      <c r="J3299" s="43" t="s">
        <v>981</v>
      </c>
      <c r="K3299" s="43" t="s">
        <v>177</v>
      </c>
      <c r="L3299" s="43" t="str">
        <f>IF(AND(Home!$A$1&gt;=Leave[[#This Row],[Start Time]],Home!$A$1&lt;=Leave[[#This Row],[End Time]]),"Aplica","No Aplica")</f>
        <v>Aplica</v>
      </c>
      <c r="M3299" s="43">
        <f>IF(AND(Home!$A$1&gt;=Leave[[#This Row],[Start Time]],Home!$A$1&lt;=Leave[[#This Row],[End Time]]),Home!$A$1,"No Aplica")</f>
        <v>45922</v>
      </c>
      <c r="N3299" s="43" t="str">
        <f>Leave[[#This Row],[User Code (Owning User) (Usuario)]]&amp;Leave[[#This Row],[fecha activa]]</f>
        <v>MIE20221503603245922</v>
      </c>
    </row>
    <row r="3300" spans="1:14" x14ac:dyDescent="0.3">
      <c r="A3300" s="43" t="s">
        <v>471</v>
      </c>
      <c r="B3300" s="3">
        <v>45922</v>
      </c>
      <c r="C3300" s="3">
        <v>45922</v>
      </c>
      <c r="D3300" s="43" t="s">
        <v>472</v>
      </c>
      <c r="E3300" s="43" t="s">
        <v>90</v>
      </c>
      <c r="F3300" s="43" t="s">
        <v>91</v>
      </c>
      <c r="G3300">
        <v>300</v>
      </c>
      <c r="H3300">
        <v>300</v>
      </c>
      <c r="I3300" s="43" t="s">
        <v>1123</v>
      </c>
      <c r="J3300" s="43" t="s">
        <v>981</v>
      </c>
      <c r="K3300" s="43" t="s">
        <v>177</v>
      </c>
      <c r="L3300" s="43" t="str">
        <f>IF(AND(Home!$A$1&gt;=Leave[[#This Row],[Start Time]],Home!$A$1&lt;=Leave[[#This Row],[End Time]]),"Aplica","No Aplica")</f>
        <v>Aplica</v>
      </c>
      <c r="M3300" s="43">
        <f>IF(AND(Home!$A$1&gt;=Leave[[#This Row],[Start Time]],Home!$A$1&lt;=Leave[[#This Row],[End Time]]),Home!$A$1,"No Aplica")</f>
        <v>45922</v>
      </c>
      <c r="N3300" s="43" t="str">
        <f>Leave[[#This Row],[User Code (Owning User) (Usuario)]]&amp;Leave[[#This Row],[fecha activa]]</f>
        <v>MIE20221503603245922</v>
      </c>
    </row>
    <row r="3301" spans="1:14" x14ac:dyDescent="0.3">
      <c r="A3301" s="43" t="s">
        <v>471</v>
      </c>
      <c r="B3301" s="3">
        <v>45912</v>
      </c>
      <c r="C3301" s="3">
        <v>45912</v>
      </c>
      <c r="D3301" s="43" t="s">
        <v>3493</v>
      </c>
      <c r="E3301" s="43" t="s">
        <v>90</v>
      </c>
      <c r="F3301" s="43" t="s">
        <v>91</v>
      </c>
      <c r="G3301">
        <v>180</v>
      </c>
      <c r="H3301">
        <v>180</v>
      </c>
      <c r="I3301" s="43" t="s">
        <v>1123</v>
      </c>
      <c r="J3301" s="43" t="s">
        <v>981</v>
      </c>
      <c r="K3301" s="43" t="s">
        <v>177</v>
      </c>
      <c r="L3301" s="43" t="str">
        <f>IF(AND(Home!$A$1&gt;=Leave[[#This Row],[Start Time]],Home!$A$1&lt;=Leave[[#This Row],[End Time]]),"Aplica","No Aplica")</f>
        <v>No Aplica</v>
      </c>
      <c r="M3301" s="43" t="str">
        <f>IF(AND(Home!$A$1&gt;=Leave[[#This Row],[Start Time]],Home!$A$1&lt;=Leave[[#This Row],[End Time]]),Home!$A$1,"No Aplica")</f>
        <v>No Aplica</v>
      </c>
      <c r="N3301" s="43" t="str">
        <f>Leave[[#This Row],[User Code (Owning User) (Usuario)]]&amp;Leave[[#This Row],[fecha activa]]</f>
        <v>MIE202215036032No Aplica</v>
      </c>
    </row>
    <row r="3302" spans="1:14" x14ac:dyDescent="0.3">
      <c r="A3302" s="43" t="s">
        <v>471</v>
      </c>
      <c r="B3302" s="3">
        <v>45915</v>
      </c>
      <c r="C3302" s="3">
        <v>45915</v>
      </c>
      <c r="D3302" s="43" t="s">
        <v>3247</v>
      </c>
      <c r="E3302" s="43" t="s">
        <v>90</v>
      </c>
      <c r="F3302" s="43" t="s">
        <v>91</v>
      </c>
      <c r="G3302">
        <v>240</v>
      </c>
      <c r="H3302">
        <v>240</v>
      </c>
      <c r="I3302" s="43" t="s">
        <v>1123</v>
      </c>
      <c r="J3302" s="43" t="s">
        <v>981</v>
      </c>
      <c r="K3302" s="43" t="s">
        <v>177</v>
      </c>
      <c r="L3302" s="43" t="str">
        <f>IF(AND(Home!$A$1&gt;=Leave[[#This Row],[Start Time]],Home!$A$1&lt;=Leave[[#This Row],[End Time]]),"Aplica","No Aplica")</f>
        <v>No Aplica</v>
      </c>
      <c r="M3302" s="43" t="str">
        <f>IF(AND(Home!$A$1&gt;=Leave[[#This Row],[Start Time]],Home!$A$1&lt;=Leave[[#This Row],[End Time]]),Home!$A$1,"No Aplica")</f>
        <v>No Aplica</v>
      </c>
      <c r="N3302" s="43" t="str">
        <f>Leave[[#This Row],[User Code (Owning User) (Usuario)]]&amp;Leave[[#This Row],[fecha activa]]</f>
        <v>MIE202215036032No Aplica</v>
      </c>
    </row>
    <row r="3303" spans="1:14" x14ac:dyDescent="0.3">
      <c r="A3303" s="43" t="s">
        <v>471</v>
      </c>
      <c r="B3303" s="3">
        <v>45915</v>
      </c>
      <c r="C3303" s="3">
        <v>45915</v>
      </c>
      <c r="D3303" s="43" t="s">
        <v>3259</v>
      </c>
      <c r="E3303" s="43" t="s">
        <v>90</v>
      </c>
      <c r="F3303" s="43" t="s">
        <v>91</v>
      </c>
      <c r="G3303">
        <v>300</v>
      </c>
      <c r="H3303">
        <v>300</v>
      </c>
      <c r="I3303" s="43" t="s">
        <v>1123</v>
      </c>
      <c r="J3303" s="43" t="s">
        <v>981</v>
      </c>
      <c r="K3303" s="43" t="s">
        <v>177</v>
      </c>
      <c r="L3303" s="43" t="str">
        <f>IF(AND(Home!$A$1&gt;=Leave[[#This Row],[Start Time]],Home!$A$1&lt;=Leave[[#This Row],[End Time]]),"Aplica","No Aplica")</f>
        <v>No Aplica</v>
      </c>
      <c r="M3303" s="43" t="str">
        <f>IF(AND(Home!$A$1&gt;=Leave[[#This Row],[Start Time]],Home!$A$1&lt;=Leave[[#This Row],[End Time]]),Home!$A$1,"No Aplica")</f>
        <v>No Aplica</v>
      </c>
      <c r="N3303" s="43" t="str">
        <f>Leave[[#This Row],[User Code (Owning User) (Usuario)]]&amp;Leave[[#This Row],[fecha activa]]</f>
        <v>MIE202215036032No Aplica</v>
      </c>
    </row>
    <row r="3304" spans="1:14" x14ac:dyDescent="0.3">
      <c r="A3304" s="43" t="s">
        <v>471</v>
      </c>
      <c r="B3304" s="3">
        <v>45905</v>
      </c>
      <c r="C3304" s="3">
        <v>45905</v>
      </c>
      <c r="D3304" s="43" t="s">
        <v>3092</v>
      </c>
      <c r="E3304" s="43" t="s">
        <v>90</v>
      </c>
      <c r="F3304" s="43" t="s">
        <v>91</v>
      </c>
      <c r="G3304">
        <v>180</v>
      </c>
      <c r="H3304">
        <v>180</v>
      </c>
      <c r="I3304" s="43" t="s">
        <v>1123</v>
      </c>
      <c r="J3304" s="43" t="s">
        <v>981</v>
      </c>
      <c r="K3304" s="43" t="s">
        <v>177</v>
      </c>
      <c r="L3304" s="43" t="str">
        <f>IF(AND(Home!$A$1&gt;=Leave[[#This Row],[Start Time]],Home!$A$1&lt;=Leave[[#This Row],[End Time]]),"Aplica","No Aplica")</f>
        <v>No Aplica</v>
      </c>
      <c r="M3304" s="43" t="str">
        <f>IF(AND(Home!$A$1&gt;=Leave[[#This Row],[Start Time]],Home!$A$1&lt;=Leave[[#This Row],[End Time]]),Home!$A$1,"No Aplica")</f>
        <v>No Aplica</v>
      </c>
      <c r="N3304" s="43" t="str">
        <f>Leave[[#This Row],[User Code (Owning User) (Usuario)]]&amp;Leave[[#This Row],[fecha activa]]</f>
        <v>MIE202215036032No Aplica</v>
      </c>
    </row>
    <row r="3305" spans="1:14" x14ac:dyDescent="0.3">
      <c r="A3305" s="43" t="s">
        <v>471</v>
      </c>
      <c r="B3305" s="3">
        <v>45908</v>
      </c>
      <c r="C3305" s="3">
        <v>45908</v>
      </c>
      <c r="D3305" s="43" t="s">
        <v>2286</v>
      </c>
      <c r="E3305" s="43" t="s">
        <v>90</v>
      </c>
      <c r="F3305" s="43" t="s">
        <v>91</v>
      </c>
      <c r="G3305">
        <v>270</v>
      </c>
      <c r="H3305">
        <v>270</v>
      </c>
      <c r="I3305" s="43" t="s">
        <v>1123</v>
      </c>
      <c r="J3305" s="43" t="s">
        <v>981</v>
      </c>
      <c r="K3305" s="43" t="s">
        <v>177</v>
      </c>
      <c r="L3305" s="43" t="str">
        <f>IF(AND(Home!$A$1&gt;=Leave[[#This Row],[Start Time]],Home!$A$1&lt;=Leave[[#This Row],[End Time]]),"Aplica","No Aplica")</f>
        <v>No Aplica</v>
      </c>
      <c r="M3305" s="43" t="str">
        <f>IF(AND(Home!$A$1&gt;=Leave[[#This Row],[Start Time]],Home!$A$1&lt;=Leave[[#This Row],[End Time]]),Home!$A$1,"No Aplica")</f>
        <v>No Aplica</v>
      </c>
      <c r="N3305" s="43" t="str">
        <f>Leave[[#This Row],[User Code (Owning User) (Usuario)]]&amp;Leave[[#This Row],[fecha activa]]</f>
        <v>MIE202215036032No Aplica</v>
      </c>
    </row>
    <row r="3306" spans="1:14" x14ac:dyDescent="0.3">
      <c r="A3306" s="43" t="s">
        <v>471</v>
      </c>
      <c r="B3306" s="3">
        <v>45908</v>
      </c>
      <c r="C3306" s="3">
        <v>45908</v>
      </c>
      <c r="D3306" s="43" t="s">
        <v>472</v>
      </c>
      <c r="E3306" s="43" t="s">
        <v>90</v>
      </c>
      <c r="F3306" s="43" t="s">
        <v>91</v>
      </c>
      <c r="G3306">
        <v>270</v>
      </c>
      <c r="H3306">
        <v>270</v>
      </c>
      <c r="I3306" s="43" t="s">
        <v>1123</v>
      </c>
      <c r="J3306" s="43" t="s">
        <v>981</v>
      </c>
      <c r="K3306" s="43" t="s">
        <v>177</v>
      </c>
      <c r="L3306" s="43" t="str">
        <f>IF(AND(Home!$A$1&gt;=Leave[[#This Row],[Start Time]],Home!$A$1&lt;=Leave[[#This Row],[End Time]]),"Aplica","No Aplica")</f>
        <v>No Aplica</v>
      </c>
      <c r="M3306" s="43" t="str">
        <f>IF(AND(Home!$A$1&gt;=Leave[[#This Row],[Start Time]],Home!$A$1&lt;=Leave[[#This Row],[End Time]]),Home!$A$1,"No Aplica")</f>
        <v>No Aplica</v>
      </c>
      <c r="N3306" s="43" t="str">
        <f>Leave[[#This Row],[User Code (Owning User) (Usuario)]]&amp;Leave[[#This Row],[fecha activa]]</f>
        <v>MIE202215036032No Aplica</v>
      </c>
    </row>
    <row r="3307" spans="1:14" x14ac:dyDescent="0.3">
      <c r="A3307" s="43" t="s">
        <v>471</v>
      </c>
      <c r="B3307" s="3">
        <v>45901</v>
      </c>
      <c r="C3307" s="3">
        <v>45901</v>
      </c>
      <c r="D3307" s="43" t="s">
        <v>647</v>
      </c>
      <c r="E3307" s="43" t="s">
        <v>90</v>
      </c>
      <c r="F3307" s="43" t="s">
        <v>91</v>
      </c>
      <c r="G3307">
        <v>240</v>
      </c>
      <c r="H3307">
        <v>240</v>
      </c>
      <c r="I3307" s="43" t="s">
        <v>1123</v>
      </c>
      <c r="J3307" s="43" t="s">
        <v>981</v>
      </c>
      <c r="K3307" s="43" t="s">
        <v>177</v>
      </c>
      <c r="L3307" s="43" t="str">
        <f>IF(AND(Home!$A$1&gt;=Leave[[#This Row],[Start Time]],Home!$A$1&lt;=Leave[[#This Row],[End Time]]),"Aplica","No Aplica")</f>
        <v>No Aplica</v>
      </c>
      <c r="M3307" s="43" t="str">
        <f>IF(AND(Home!$A$1&gt;=Leave[[#This Row],[Start Time]],Home!$A$1&lt;=Leave[[#This Row],[End Time]]),Home!$A$1,"No Aplica")</f>
        <v>No Aplica</v>
      </c>
      <c r="N3307" s="43" t="str">
        <f>Leave[[#This Row],[User Code (Owning User) (Usuario)]]&amp;Leave[[#This Row],[fecha activa]]</f>
        <v>MIE202215036032No Aplica</v>
      </c>
    </row>
    <row r="3308" spans="1:14" x14ac:dyDescent="0.3">
      <c r="A3308" s="43" t="s">
        <v>471</v>
      </c>
      <c r="B3308" s="3">
        <v>45901</v>
      </c>
      <c r="C3308" s="3">
        <v>45901</v>
      </c>
      <c r="D3308" s="43" t="s">
        <v>472</v>
      </c>
      <c r="E3308" s="43" t="s">
        <v>90</v>
      </c>
      <c r="F3308" s="43" t="s">
        <v>91</v>
      </c>
      <c r="G3308">
        <v>300</v>
      </c>
      <c r="H3308">
        <v>300</v>
      </c>
      <c r="I3308" s="43" t="s">
        <v>1123</v>
      </c>
      <c r="J3308" s="43" t="s">
        <v>981</v>
      </c>
      <c r="K3308" s="43" t="s">
        <v>177</v>
      </c>
      <c r="L3308" s="43" t="str">
        <f>IF(AND(Home!$A$1&gt;=Leave[[#This Row],[Start Time]],Home!$A$1&lt;=Leave[[#This Row],[End Time]]),"Aplica","No Aplica")</f>
        <v>No Aplica</v>
      </c>
      <c r="M3308" s="43" t="str">
        <f>IF(AND(Home!$A$1&gt;=Leave[[#This Row],[Start Time]],Home!$A$1&lt;=Leave[[#This Row],[End Time]]),Home!$A$1,"No Aplica")</f>
        <v>No Aplica</v>
      </c>
      <c r="N3308" s="43" t="str">
        <f>Leave[[#This Row],[User Code (Owning User) (Usuario)]]&amp;Leave[[#This Row],[fecha activa]]</f>
        <v>MIE202215036032No Aplica</v>
      </c>
    </row>
    <row r="3309" spans="1:14" x14ac:dyDescent="0.3">
      <c r="A3309" s="43" t="s">
        <v>471</v>
      </c>
      <c r="B3309" s="3">
        <v>45919</v>
      </c>
      <c r="C3309" s="3">
        <v>45919</v>
      </c>
      <c r="D3309" s="43" t="s">
        <v>621</v>
      </c>
      <c r="E3309" s="43" t="s">
        <v>1426</v>
      </c>
      <c r="F3309" s="43" t="s">
        <v>1428</v>
      </c>
      <c r="G3309">
        <v>540</v>
      </c>
      <c r="H3309">
        <v>540</v>
      </c>
      <c r="I3309" s="43" t="s">
        <v>1427</v>
      </c>
      <c r="J3309" s="43" t="s">
        <v>1035</v>
      </c>
      <c r="K3309" s="43" t="s">
        <v>178</v>
      </c>
      <c r="L3309" s="43" t="str">
        <f>IF(AND(Home!$A$1&gt;=Leave[[#This Row],[Start Time]],Home!$A$1&lt;=Leave[[#This Row],[End Time]]),"Aplica","No Aplica")</f>
        <v>No Aplica</v>
      </c>
      <c r="M3309" s="43" t="str">
        <f>IF(AND(Home!$A$1&gt;=Leave[[#This Row],[Start Time]],Home!$A$1&lt;=Leave[[#This Row],[End Time]]),Home!$A$1,"No Aplica")</f>
        <v>No Aplica</v>
      </c>
      <c r="N3309" s="43" t="str">
        <f>Leave[[#This Row],[User Code (Owning User) (Usuario)]]&amp;Leave[[#This Row],[fecha activa]]</f>
        <v>MIE2025070220782No Aplica</v>
      </c>
    </row>
    <row r="3310" spans="1:14" x14ac:dyDescent="0.3">
      <c r="A3310" s="43" t="s">
        <v>471</v>
      </c>
      <c r="B3310" s="3">
        <v>45918</v>
      </c>
      <c r="C3310" s="3">
        <v>45918</v>
      </c>
      <c r="D3310" s="43" t="s">
        <v>621</v>
      </c>
      <c r="E3310" s="43" t="s">
        <v>1426</v>
      </c>
      <c r="F3310" s="43" t="s">
        <v>1428</v>
      </c>
      <c r="G3310">
        <v>60</v>
      </c>
      <c r="H3310">
        <v>60</v>
      </c>
      <c r="I3310" s="43" t="s">
        <v>1427</v>
      </c>
      <c r="J3310" s="43" t="s">
        <v>1035</v>
      </c>
      <c r="K3310" s="43" t="s">
        <v>178</v>
      </c>
      <c r="L3310" s="43" t="str">
        <f>IF(AND(Home!$A$1&gt;=Leave[[#This Row],[Start Time]],Home!$A$1&lt;=Leave[[#This Row],[End Time]]),"Aplica","No Aplica")</f>
        <v>No Aplica</v>
      </c>
      <c r="M3310" s="43" t="str">
        <f>IF(AND(Home!$A$1&gt;=Leave[[#This Row],[Start Time]],Home!$A$1&lt;=Leave[[#This Row],[End Time]]),Home!$A$1,"No Aplica")</f>
        <v>No Aplica</v>
      </c>
      <c r="N3310" s="43" t="str">
        <f>Leave[[#This Row],[User Code (Owning User) (Usuario)]]&amp;Leave[[#This Row],[fecha activa]]</f>
        <v>MIE2025070220782No Aplica</v>
      </c>
    </row>
    <row r="3311" spans="1:14" x14ac:dyDescent="0.3">
      <c r="A3311" s="43" t="s">
        <v>471</v>
      </c>
      <c r="B3311" s="3">
        <v>45917</v>
      </c>
      <c r="C3311" s="3">
        <v>45917</v>
      </c>
      <c r="D3311" s="43" t="s">
        <v>621</v>
      </c>
      <c r="E3311" s="43" t="s">
        <v>1426</v>
      </c>
      <c r="F3311" s="43" t="s">
        <v>1428</v>
      </c>
      <c r="G3311">
        <v>60</v>
      </c>
      <c r="H3311">
        <v>60</v>
      </c>
      <c r="I3311" s="43" t="s">
        <v>1427</v>
      </c>
      <c r="J3311" s="43" t="s">
        <v>1035</v>
      </c>
      <c r="K3311" s="43" t="s">
        <v>178</v>
      </c>
      <c r="L3311" s="43" t="str">
        <f>IF(AND(Home!$A$1&gt;=Leave[[#This Row],[Start Time]],Home!$A$1&lt;=Leave[[#This Row],[End Time]]),"Aplica","No Aplica")</f>
        <v>No Aplica</v>
      </c>
      <c r="M3311" s="43" t="str">
        <f>IF(AND(Home!$A$1&gt;=Leave[[#This Row],[Start Time]],Home!$A$1&lt;=Leave[[#This Row],[End Time]]),Home!$A$1,"No Aplica")</f>
        <v>No Aplica</v>
      </c>
      <c r="N3311" s="43" t="str">
        <f>Leave[[#This Row],[User Code (Owning User) (Usuario)]]&amp;Leave[[#This Row],[fecha activa]]</f>
        <v>MIE2025070220782No Aplica</v>
      </c>
    </row>
    <row r="3312" spans="1:14" x14ac:dyDescent="0.3">
      <c r="A3312" s="43" t="s">
        <v>471</v>
      </c>
      <c r="B3312" s="3">
        <v>45916</v>
      </c>
      <c r="C3312" s="3">
        <v>45916</v>
      </c>
      <c r="D3312" s="43" t="s">
        <v>621</v>
      </c>
      <c r="E3312" s="43" t="s">
        <v>1426</v>
      </c>
      <c r="F3312" s="43" t="s">
        <v>1428</v>
      </c>
      <c r="G3312">
        <v>60</v>
      </c>
      <c r="H3312">
        <v>60</v>
      </c>
      <c r="I3312" s="43" t="s">
        <v>1427</v>
      </c>
      <c r="J3312" s="43" t="s">
        <v>1035</v>
      </c>
      <c r="K3312" s="43" t="s">
        <v>178</v>
      </c>
      <c r="L3312" s="43" t="str">
        <f>IF(AND(Home!$A$1&gt;=Leave[[#This Row],[Start Time]],Home!$A$1&lt;=Leave[[#This Row],[End Time]]),"Aplica","No Aplica")</f>
        <v>No Aplica</v>
      </c>
      <c r="M3312" s="43" t="str">
        <f>IF(AND(Home!$A$1&gt;=Leave[[#This Row],[Start Time]],Home!$A$1&lt;=Leave[[#This Row],[End Time]]),Home!$A$1,"No Aplica")</f>
        <v>No Aplica</v>
      </c>
      <c r="N3312" s="43" t="str">
        <f>Leave[[#This Row],[User Code (Owning User) (Usuario)]]&amp;Leave[[#This Row],[fecha activa]]</f>
        <v>MIE2025070220782No Aplica</v>
      </c>
    </row>
    <row r="3313" spans="1:14" x14ac:dyDescent="0.3">
      <c r="A3313" s="43" t="s">
        <v>471</v>
      </c>
      <c r="B3313" s="3">
        <v>45916</v>
      </c>
      <c r="C3313" s="3">
        <v>45916</v>
      </c>
      <c r="D3313" s="43" t="s">
        <v>621</v>
      </c>
      <c r="E3313" s="43" t="s">
        <v>1426</v>
      </c>
      <c r="F3313" s="43" t="s">
        <v>1428</v>
      </c>
      <c r="G3313">
        <v>60</v>
      </c>
      <c r="H3313">
        <v>60</v>
      </c>
      <c r="I3313" s="43" t="s">
        <v>1427</v>
      </c>
      <c r="J3313" s="43" t="s">
        <v>1035</v>
      </c>
      <c r="K3313" s="43" t="s">
        <v>178</v>
      </c>
      <c r="L3313" s="43" t="str">
        <f>IF(AND(Home!$A$1&gt;=Leave[[#This Row],[Start Time]],Home!$A$1&lt;=Leave[[#This Row],[End Time]]),"Aplica","No Aplica")</f>
        <v>No Aplica</v>
      </c>
      <c r="M3313" s="43" t="str">
        <f>IF(AND(Home!$A$1&gt;=Leave[[#This Row],[Start Time]],Home!$A$1&lt;=Leave[[#This Row],[End Time]]),Home!$A$1,"No Aplica")</f>
        <v>No Aplica</v>
      </c>
      <c r="N3313" s="43" t="str">
        <f>Leave[[#This Row],[User Code (Owning User) (Usuario)]]&amp;Leave[[#This Row],[fecha activa]]</f>
        <v>MIE2025070220782No Aplica</v>
      </c>
    </row>
    <row r="3314" spans="1:14" x14ac:dyDescent="0.3">
      <c r="A3314" s="43" t="s">
        <v>468</v>
      </c>
      <c r="B3314" s="3">
        <v>45928</v>
      </c>
      <c r="C3314" s="3">
        <v>45928</v>
      </c>
      <c r="D3314" s="43" t="s">
        <v>495</v>
      </c>
      <c r="E3314" s="43" t="s">
        <v>1426</v>
      </c>
      <c r="F3314" s="43" t="s">
        <v>1428</v>
      </c>
      <c r="G3314">
        <v>540</v>
      </c>
      <c r="H3314">
        <v>540</v>
      </c>
      <c r="I3314" s="43" t="s">
        <v>1427</v>
      </c>
      <c r="J3314" s="43" t="s">
        <v>1035</v>
      </c>
      <c r="K3314" s="43" t="s">
        <v>178</v>
      </c>
      <c r="L3314" s="43" t="str">
        <f>IF(AND(Home!$A$1&gt;=Leave[[#This Row],[Start Time]],Home!$A$1&lt;=Leave[[#This Row],[End Time]]),"Aplica","No Aplica")</f>
        <v>No Aplica</v>
      </c>
      <c r="M3314" s="43" t="str">
        <f>IF(AND(Home!$A$1&gt;=Leave[[#This Row],[Start Time]],Home!$A$1&lt;=Leave[[#This Row],[End Time]]),Home!$A$1,"No Aplica")</f>
        <v>No Aplica</v>
      </c>
      <c r="N3314" s="43" t="str">
        <f>Leave[[#This Row],[User Code (Owning User) (Usuario)]]&amp;Leave[[#This Row],[fecha activa]]</f>
        <v>MIE2025070220782No Aplica</v>
      </c>
    </row>
    <row r="3315" spans="1:14" x14ac:dyDescent="0.3">
      <c r="A3315" s="43" t="s">
        <v>471</v>
      </c>
      <c r="B3315" s="3">
        <v>45911</v>
      </c>
      <c r="C3315" s="3">
        <v>45911</v>
      </c>
      <c r="D3315" s="43" t="s">
        <v>621</v>
      </c>
      <c r="E3315" s="43" t="s">
        <v>1426</v>
      </c>
      <c r="F3315" s="43" t="s">
        <v>1428</v>
      </c>
      <c r="G3315">
        <v>60</v>
      </c>
      <c r="H3315">
        <v>60</v>
      </c>
      <c r="I3315" s="43" t="s">
        <v>1427</v>
      </c>
      <c r="J3315" s="43" t="s">
        <v>1035</v>
      </c>
      <c r="K3315" s="43" t="s">
        <v>178</v>
      </c>
      <c r="L3315" s="43" t="str">
        <f>IF(AND(Home!$A$1&gt;=Leave[[#This Row],[Start Time]],Home!$A$1&lt;=Leave[[#This Row],[End Time]]),"Aplica","No Aplica")</f>
        <v>No Aplica</v>
      </c>
      <c r="M3315" s="43" t="str">
        <f>IF(AND(Home!$A$1&gt;=Leave[[#This Row],[Start Time]],Home!$A$1&lt;=Leave[[#This Row],[End Time]]),Home!$A$1,"No Aplica")</f>
        <v>No Aplica</v>
      </c>
      <c r="N3315" s="43" t="str">
        <f>Leave[[#This Row],[User Code (Owning User) (Usuario)]]&amp;Leave[[#This Row],[fecha activa]]</f>
        <v>MIE2025070220782No Aplica</v>
      </c>
    </row>
    <row r="3316" spans="1:14" x14ac:dyDescent="0.3">
      <c r="A3316" s="43" t="s">
        <v>468</v>
      </c>
      <c r="B3316" s="3">
        <v>45910</v>
      </c>
      <c r="C3316" s="3">
        <v>45910</v>
      </c>
      <c r="D3316" s="43" t="s">
        <v>3285</v>
      </c>
      <c r="E3316" s="43" t="s">
        <v>1426</v>
      </c>
      <c r="F3316" s="43" t="s">
        <v>1428</v>
      </c>
      <c r="G3316">
        <v>540</v>
      </c>
      <c r="H3316">
        <v>540</v>
      </c>
      <c r="I3316" s="43" t="s">
        <v>1427</v>
      </c>
      <c r="J3316" s="43" t="s">
        <v>1035</v>
      </c>
      <c r="K3316" s="43" t="s">
        <v>178</v>
      </c>
      <c r="L3316" s="43" t="str">
        <f>IF(AND(Home!$A$1&gt;=Leave[[#This Row],[Start Time]],Home!$A$1&lt;=Leave[[#This Row],[End Time]]),"Aplica","No Aplica")</f>
        <v>No Aplica</v>
      </c>
      <c r="M3316" s="43" t="str">
        <f>IF(AND(Home!$A$1&gt;=Leave[[#This Row],[Start Time]],Home!$A$1&lt;=Leave[[#This Row],[End Time]]),Home!$A$1,"No Aplica")</f>
        <v>No Aplica</v>
      </c>
      <c r="N3316" s="43" t="str">
        <f>Leave[[#This Row],[User Code (Owning User) (Usuario)]]&amp;Leave[[#This Row],[fecha activa]]</f>
        <v>MIE2025070220782No Aplica</v>
      </c>
    </row>
    <row r="3317" spans="1:14" x14ac:dyDescent="0.3">
      <c r="A3317" s="43" t="s">
        <v>471</v>
      </c>
      <c r="B3317" s="3">
        <v>45912</v>
      </c>
      <c r="C3317" s="3">
        <v>45912</v>
      </c>
      <c r="D3317" s="43" t="s">
        <v>621</v>
      </c>
      <c r="E3317" s="43" t="s">
        <v>1426</v>
      </c>
      <c r="F3317" s="43" t="s">
        <v>1428</v>
      </c>
      <c r="G3317">
        <v>60</v>
      </c>
      <c r="H3317">
        <v>60</v>
      </c>
      <c r="I3317" s="43" t="s">
        <v>1427</v>
      </c>
      <c r="J3317" s="43" t="s">
        <v>1035</v>
      </c>
      <c r="K3317" s="43" t="s">
        <v>178</v>
      </c>
      <c r="L3317" s="43" t="str">
        <f>IF(AND(Home!$A$1&gt;=Leave[[#This Row],[Start Time]],Home!$A$1&lt;=Leave[[#This Row],[End Time]]),"Aplica","No Aplica")</f>
        <v>No Aplica</v>
      </c>
      <c r="M3317" s="43" t="str">
        <f>IF(AND(Home!$A$1&gt;=Leave[[#This Row],[Start Time]],Home!$A$1&lt;=Leave[[#This Row],[End Time]]),Home!$A$1,"No Aplica")</f>
        <v>No Aplica</v>
      </c>
      <c r="N3317" s="43" t="str">
        <f>Leave[[#This Row],[User Code (Owning User) (Usuario)]]&amp;Leave[[#This Row],[fecha activa]]</f>
        <v>MIE2025070220782No Aplica</v>
      </c>
    </row>
    <row r="3318" spans="1:14" x14ac:dyDescent="0.3">
      <c r="A3318" s="43" t="s">
        <v>471</v>
      </c>
      <c r="B3318" s="3">
        <v>45909</v>
      </c>
      <c r="C3318" s="3">
        <v>45909</v>
      </c>
      <c r="D3318" s="43" t="s">
        <v>621</v>
      </c>
      <c r="E3318" s="43" t="s">
        <v>1426</v>
      </c>
      <c r="F3318" s="43" t="s">
        <v>1428</v>
      </c>
      <c r="G3318">
        <v>60</v>
      </c>
      <c r="H3318">
        <v>60</v>
      </c>
      <c r="I3318" s="43" t="s">
        <v>1427</v>
      </c>
      <c r="J3318" s="43" t="s">
        <v>1035</v>
      </c>
      <c r="K3318" s="43" t="s">
        <v>178</v>
      </c>
      <c r="L3318" s="43" t="str">
        <f>IF(AND(Home!$A$1&gt;=Leave[[#This Row],[Start Time]],Home!$A$1&lt;=Leave[[#This Row],[End Time]]),"Aplica","No Aplica")</f>
        <v>No Aplica</v>
      </c>
      <c r="M3318" s="43" t="str">
        <f>IF(AND(Home!$A$1&gt;=Leave[[#This Row],[Start Time]],Home!$A$1&lt;=Leave[[#This Row],[End Time]]),Home!$A$1,"No Aplica")</f>
        <v>No Aplica</v>
      </c>
      <c r="N3318" s="43" t="str">
        <f>Leave[[#This Row],[User Code (Owning User) (Usuario)]]&amp;Leave[[#This Row],[fecha activa]]</f>
        <v>MIE2025070220782No Aplica</v>
      </c>
    </row>
    <row r="3319" spans="1:14" x14ac:dyDescent="0.3">
      <c r="A3319" s="43" t="s">
        <v>471</v>
      </c>
      <c r="B3319" s="3">
        <v>45921</v>
      </c>
      <c r="C3319" s="3">
        <v>45921</v>
      </c>
      <c r="D3319" s="43" t="s">
        <v>495</v>
      </c>
      <c r="E3319" s="43" t="s">
        <v>1426</v>
      </c>
      <c r="F3319" s="43" t="s">
        <v>1428</v>
      </c>
      <c r="G3319">
        <v>540</v>
      </c>
      <c r="H3319">
        <v>540</v>
      </c>
      <c r="I3319" s="43" t="s">
        <v>1427</v>
      </c>
      <c r="J3319" s="43" t="s">
        <v>1035</v>
      </c>
      <c r="K3319" s="43" t="s">
        <v>178</v>
      </c>
      <c r="L3319" s="43" t="str">
        <f>IF(AND(Home!$A$1&gt;=Leave[[#This Row],[Start Time]],Home!$A$1&lt;=Leave[[#This Row],[End Time]]),"Aplica","No Aplica")</f>
        <v>No Aplica</v>
      </c>
      <c r="M3319" s="43" t="str">
        <f>IF(AND(Home!$A$1&gt;=Leave[[#This Row],[Start Time]],Home!$A$1&lt;=Leave[[#This Row],[End Time]]),Home!$A$1,"No Aplica")</f>
        <v>No Aplica</v>
      </c>
      <c r="N3319" s="43" t="str">
        <f>Leave[[#This Row],[User Code (Owning User) (Usuario)]]&amp;Leave[[#This Row],[fecha activa]]</f>
        <v>MIE2025070220782No Aplica</v>
      </c>
    </row>
    <row r="3320" spans="1:14" x14ac:dyDescent="0.3">
      <c r="A3320" s="43" t="s">
        <v>471</v>
      </c>
      <c r="B3320" s="3">
        <v>45907</v>
      </c>
      <c r="C3320" s="3">
        <v>45907</v>
      </c>
      <c r="D3320" s="43" t="s">
        <v>3130</v>
      </c>
      <c r="E3320" s="43" t="s">
        <v>1426</v>
      </c>
      <c r="F3320" s="43" t="s">
        <v>1428</v>
      </c>
      <c r="G3320">
        <v>60</v>
      </c>
      <c r="H3320">
        <v>60</v>
      </c>
      <c r="I3320" s="43" t="s">
        <v>1427</v>
      </c>
      <c r="J3320" s="43" t="s">
        <v>1035</v>
      </c>
      <c r="K3320" s="43" t="s">
        <v>178</v>
      </c>
      <c r="L3320" s="43" t="str">
        <f>IF(AND(Home!$A$1&gt;=Leave[[#This Row],[Start Time]],Home!$A$1&lt;=Leave[[#This Row],[End Time]]),"Aplica","No Aplica")</f>
        <v>No Aplica</v>
      </c>
      <c r="M3320" s="43" t="str">
        <f>IF(AND(Home!$A$1&gt;=Leave[[#This Row],[Start Time]],Home!$A$1&lt;=Leave[[#This Row],[End Time]]),Home!$A$1,"No Aplica")</f>
        <v>No Aplica</v>
      </c>
      <c r="N3320" s="43" t="str">
        <f>Leave[[#This Row],[User Code (Owning User) (Usuario)]]&amp;Leave[[#This Row],[fecha activa]]</f>
        <v>MIE2025070220782No Aplica</v>
      </c>
    </row>
    <row r="3321" spans="1:14" x14ac:dyDescent="0.3">
      <c r="A3321" s="43" t="s">
        <v>471</v>
      </c>
      <c r="B3321" s="3">
        <v>45903</v>
      </c>
      <c r="C3321" s="3">
        <v>45903</v>
      </c>
      <c r="D3321" s="43" t="s">
        <v>621</v>
      </c>
      <c r="E3321" s="43" t="s">
        <v>1426</v>
      </c>
      <c r="F3321" s="43" t="s">
        <v>1428</v>
      </c>
      <c r="G3321">
        <v>120</v>
      </c>
      <c r="H3321">
        <v>120</v>
      </c>
      <c r="I3321" s="43" t="s">
        <v>1427</v>
      </c>
      <c r="J3321" s="43" t="s">
        <v>1035</v>
      </c>
      <c r="K3321" s="43" t="s">
        <v>178</v>
      </c>
      <c r="L3321" s="43" t="str">
        <f>IF(AND(Home!$A$1&gt;=Leave[[#This Row],[Start Time]],Home!$A$1&lt;=Leave[[#This Row],[End Time]]),"Aplica","No Aplica")</f>
        <v>No Aplica</v>
      </c>
      <c r="M3321" s="43" t="str">
        <f>IF(AND(Home!$A$1&gt;=Leave[[#This Row],[Start Time]],Home!$A$1&lt;=Leave[[#This Row],[End Time]]),Home!$A$1,"No Aplica")</f>
        <v>No Aplica</v>
      </c>
      <c r="N3321" s="43" t="str">
        <f>Leave[[#This Row],[User Code (Owning User) (Usuario)]]&amp;Leave[[#This Row],[fecha activa]]</f>
        <v>MIE2025070220782No Aplica</v>
      </c>
    </row>
    <row r="3322" spans="1:14" x14ac:dyDescent="0.3">
      <c r="A3322" s="43" t="s">
        <v>471</v>
      </c>
      <c r="B3322" s="3">
        <v>45902</v>
      </c>
      <c r="C3322" s="3">
        <v>45902</v>
      </c>
      <c r="D3322" s="43" t="s">
        <v>621</v>
      </c>
      <c r="E3322" s="43" t="s">
        <v>1426</v>
      </c>
      <c r="F3322" s="43" t="s">
        <v>1428</v>
      </c>
      <c r="G3322">
        <v>120</v>
      </c>
      <c r="H3322">
        <v>120</v>
      </c>
      <c r="I3322" s="43" t="s">
        <v>1427</v>
      </c>
      <c r="J3322" s="43" t="s">
        <v>1035</v>
      </c>
      <c r="K3322" s="43" t="s">
        <v>178</v>
      </c>
      <c r="L3322" s="43" t="str">
        <f>IF(AND(Home!$A$1&gt;=Leave[[#This Row],[Start Time]],Home!$A$1&lt;=Leave[[#This Row],[End Time]]),"Aplica","No Aplica")</f>
        <v>No Aplica</v>
      </c>
      <c r="M3322" s="43" t="str">
        <f>IF(AND(Home!$A$1&gt;=Leave[[#This Row],[Start Time]],Home!$A$1&lt;=Leave[[#This Row],[End Time]]),Home!$A$1,"No Aplica")</f>
        <v>No Aplica</v>
      </c>
      <c r="N3322" s="43" t="str">
        <f>Leave[[#This Row],[User Code (Owning User) (Usuario)]]&amp;Leave[[#This Row],[fecha activa]]</f>
        <v>MIE2025070220782No Aplica</v>
      </c>
    </row>
    <row r="3323" spans="1:14" x14ac:dyDescent="0.3">
      <c r="A3323" s="43" t="s">
        <v>471</v>
      </c>
      <c r="B3323" s="3">
        <v>45901</v>
      </c>
      <c r="C3323" s="3">
        <v>45901</v>
      </c>
      <c r="D3323" s="43" t="s">
        <v>2734</v>
      </c>
      <c r="E3323" s="43" t="s">
        <v>1426</v>
      </c>
      <c r="F3323" s="43" t="s">
        <v>1428</v>
      </c>
      <c r="G3323">
        <v>60</v>
      </c>
      <c r="H3323">
        <v>60</v>
      </c>
      <c r="I3323" s="43" t="s">
        <v>1427</v>
      </c>
      <c r="J3323" s="43" t="s">
        <v>1035</v>
      </c>
      <c r="K3323" s="43" t="s">
        <v>178</v>
      </c>
      <c r="L3323" s="43" t="str">
        <f>IF(AND(Home!$A$1&gt;=Leave[[#This Row],[Start Time]],Home!$A$1&lt;=Leave[[#This Row],[End Time]]),"Aplica","No Aplica")</f>
        <v>No Aplica</v>
      </c>
      <c r="M3323" s="43" t="str">
        <f>IF(AND(Home!$A$1&gt;=Leave[[#This Row],[Start Time]],Home!$A$1&lt;=Leave[[#This Row],[End Time]]),Home!$A$1,"No Aplica")</f>
        <v>No Aplica</v>
      </c>
      <c r="N3323" s="43" t="str">
        <f>Leave[[#This Row],[User Code (Owning User) (Usuario)]]&amp;Leave[[#This Row],[fecha activa]]</f>
        <v>MIE2025070220782No Aplica</v>
      </c>
    </row>
    <row r="3324" spans="1:14" x14ac:dyDescent="0.3">
      <c r="A3324" s="43" t="s">
        <v>468</v>
      </c>
      <c r="B3324" s="3">
        <v>45914</v>
      </c>
      <c r="C3324" s="3">
        <v>45914</v>
      </c>
      <c r="D3324" s="43" t="s">
        <v>498</v>
      </c>
      <c r="E3324" s="43" t="s">
        <v>1426</v>
      </c>
      <c r="F3324" s="43" t="s">
        <v>1428</v>
      </c>
      <c r="G3324">
        <v>540</v>
      </c>
      <c r="H3324">
        <v>540</v>
      </c>
      <c r="I3324" s="43" t="s">
        <v>1427</v>
      </c>
      <c r="J3324" s="43" t="s">
        <v>1035</v>
      </c>
      <c r="K3324" s="43" t="s">
        <v>178</v>
      </c>
      <c r="L3324" s="43" t="str">
        <f>IF(AND(Home!$A$1&gt;=Leave[[#This Row],[Start Time]],Home!$A$1&lt;=Leave[[#This Row],[End Time]]),"Aplica","No Aplica")</f>
        <v>No Aplica</v>
      </c>
      <c r="M3324" s="43" t="str">
        <f>IF(AND(Home!$A$1&gt;=Leave[[#This Row],[Start Time]],Home!$A$1&lt;=Leave[[#This Row],[End Time]]),Home!$A$1,"No Aplica")</f>
        <v>No Aplica</v>
      </c>
      <c r="N3324" s="43" t="str">
        <f>Leave[[#This Row],[User Code (Owning User) (Usuario)]]&amp;Leave[[#This Row],[fecha activa]]</f>
        <v>MIE2025070220782No Aplica</v>
      </c>
    </row>
    <row r="3325" spans="1:14" x14ac:dyDescent="0.3">
      <c r="A3325" s="43" t="s">
        <v>468</v>
      </c>
      <c r="B3325" s="3">
        <v>45921</v>
      </c>
      <c r="C3325" s="3">
        <v>45921</v>
      </c>
      <c r="D3325" s="43" t="s">
        <v>470</v>
      </c>
      <c r="E3325" s="43" t="s">
        <v>444</v>
      </c>
      <c r="F3325" s="43" t="s">
        <v>445</v>
      </c>
      <c r="G3325">
        <v>480</v>
      </c>
      <c r="H3325">
        <v>480</v>
      </c>
      <c r="I3325" s="43" t="s">
        <v>1183</v>
      </c>
      <c r="J3325" s="43" t="s">
        <v>1042</v>
      </c>
      <c r="K3325" s="43" t="s">
        <v>178</v>
      </c>
      <c r="L3325" s="43" t="str">
        <f>IF(AND(Home!$A$1&gt;=Leave[[#This Row],[Start Time]],Home!$A$1&lt;=Leave[[#This Row],[End Time]]),"Aplica","No Aplica")</f>
        <v>No Aplica</v>
      </c>
      <c r="M3325" s="43" t="str">
        <f>IF(AND(Home!$A$1&gt;=Leave[[#This Row],[Start Time]],Home!$A$1&lt;=Leave[[#This Row],[End Time]]),Home!$A$1,"No Aplica")</f>
        <v>No Aplica</v>
      </c>
      <c r="N3325" s="43" t="str">
        <f>Leave[[#This Row],[User Code (Owning User) (Usuario)]]&amp;Leave[[#This Row],[fecha activa]]</f>
        <v>MIE2024190214437No Aplica</v>
      </c>
    </row>
    <row r="3326" spans="1:14" x14ac:dyDescent="0.3">
      <c r="A3326" s="43" t="s">
        <v>468</v>
      </c>
      <c r="B3326" s="3">
        <v>45917</v>
      </c>
      <c r="C3326" s="3">
        <v>45917</v>
      </c>
      <c r="D3326" s="43" t="s">
        <v>470</v>
      </c>
      <c r="E3326" s="43" t="s">
        <v>444</v>
      </c>
      <c r="F3326" s="43" t="s">
        <v>445</v>
      </c>
      <c r="G3326">
        <v>540</v>
      </c>
      <c r="H3326">
        <v>540</v>
      </c>
      <c r="I3326" s="43" t="s">
        <v>1183</v>
      </c>
      <c r="J3326" s="43" t="s">
        <v>1042</v>
      </c>
      <c r="K3326" s="43" t="s">
        <v>178</v>
      </c>
      <c r="L3326" s="43" t="str">
        <f>IF(AND(Home!$A$1&gt;=Leave[[#This Row],[Start Time]],Home!$A$1&lt;=Leave[[#This Row],[End Time]]),"Aplica","No Aplica")</f>
        <v>No Aplica</v>
      </c>
      <c r="M3326" s="43" t="str">
        <f>IF(AND(Home!$A$1&gt;=Leave[[#This Row],[Start Time]],Home!$A$1&lt;=Leave[[#This Row],[End Time]]),Home!$A$1,"No Aplica")</f>
        <v>No Aplica</v>
      </c>
      <c r="N3326" s="43" t="str">
        <f>Leave[[#This Row],[User Code (Owning User) (Usuario)]]&amp;Leave[[#This Row],[fecha activa]]</f>
        <v>MIE2024190214437No Aplica</v>
      </c>
    </row>
    <row r="3327" spans="1:14" x14ac:dyDescent="0.3">
      <c r="A3327" s="43" t="s">
        <v>471</v>
      </c>
      <c r="B3327" s="3">
        <v>45905</v>
      </c>
      <c r="C3327" s="3">
        <v>45905</v>
      </c>
      <c r="D3327" s="43" t="s">
        <v>1864</v>
      </c>
      <c r="E3327" s="43" t="s">
        <v>444</v>
      </c>
      <c r="F3327" s="43" t="s">
        <v>445</v>
      </c>
      <c r="G3327">
        <v>90</v>
      </c>
      <c r="H3327">
        <v>90</v>
      </c>
      <c r="I3327" s="43" t="s">
        <v>1183</v>
      </c>
      <c r="J3327" s="43" t="s">
        <v>1042</v>
      </c>
      <c r="K3327" s="43" t="s">
        <v>178</v>
      </c>
      <c r="L3327" s="43" t="str">
        <f>IF(AND(Home!$A$1&gt;=Leave[[#This Row],[Start Time]],Home!$A$1&lt;=Leave[[#This Row],[End Time]]),"Aplica","No Aplica")</f>
        <v>No Aplica</v>
      </c>
      <c r="M3327" s="43" t="str">
        <f>IF(AND(Home!$A$1&gt;=Leave[[#This Row],[Start Time]],Home!$A$1&lt;=Leave[[#This Row],[End Time]]),Home!$A$1,"No Aplica")</f>
        <v>No Aplica</v>
      </c>
      <c r="N3327" s="43" t="str">
        <f>Leave[[#This Row],[User Code (Owning User) (Usuario)]]&amp;Leave[[#This Row],[fecha activa]]</f>
        <v>MIE2024190214437No Aplica</v>
      </c>
    </row>
    <row r="3328" spans="1:14" x14ac:dyDescent="0.3">
      <c r="A3328" s="43" t="s">
        <v>468</v>
      </c>
      <c r="B3328" s="3">
        <v>45907</v>
      </c>
      <c r="C3328" s="3">
        <v>45907</v>
      </c>
      <c r="D3328" s="43" t="s">
        <v>470</v>
      </c>
      <c r="E3328" s="43" t="s">
        <v>444</v>
      </c>
      <c r="F3328" s="43" t="s">
        <v>445</v>
      </c>
      <c r="G3328">
        <v>480</v>
      </c>
      <c r="H3328">
        <v>480</v>
      </c>
      <c r="I3328" s="43" t="s">
        <v>1183</v>
      </c>
      <c r="J3328" s="43" t="s">
        <v>1042</v>
      </c>
      <c r="K3328" s="43" t="s">
        <v>178</v>
      </c>
      <c r="L3328" s="43" t="str">
        <f>IF(AND(Home!$A$1&gt;=Leave[[#This Row],[Start Time]],Home!$A$1&lt;=Leave[[#This Row],[End Time]]),"Aplica","No Aplica")</f>
        <v>No Aplica</v>
      </c>
      <c r="M3328" s="43" t="str">
        <f>IF(AND(Home!$A$1&gt;=Leave[[#This Row],[Start Time]],Home!$A$1&lt;=Leave[[#This Row],[End Time]]),Home!$A$1,"No Aplica")</f>
        <v>No Aplica</v>
      </c>
      <c r="N3328" s="43" t="str">
        <f>Leave[[#This Row],[User Code (Owning User) (Usuario)]]&amp;Leave[[#This Row],[fecha activa]]</f>
        <v>MIE2024190214437No Aplica</v>
      </c>
    </row>
    <row r="3329" spans="1:14" x14ac:dyDescent="0.3">
      <c r="A3329" s="43" t="s">
        <v>468</v>
      </c>
      <c r="B3329" s="3">
        <v>45903</v>
      </c>
      <c r="C3329" s="3">
        <v>45903</v>
      </c>
      <c r="D3329" s="43" t="s">
        <v>470</v>
      </c>
      <c r="E3329" s="43" t="s">
        <v>444</v>
      </c>
      <c r="F3329" s="43" t="s">
        <v>445</v>
      </c>
      <c r="G3329">
        <v>540</v>
      </c>
      <c r="H3329">
        <v>540</v>
      </c>
      <c r="I3329" s="43" t="s">
        <v>1183</v>
      </c>
      <c r="J3329" s="43" t="s">
        <v>1042</v>
      </c>
      <c r="K3329" s="43" t="s">
        <v>178</v>
      </c>
      <c r="L3329" s="43" t="str">
        <f>IF(AND(Home!$A$1&gt;=Leave[[#This Row],[Start Time]],Home!$A$1&lt;=Leave[[#This Row],[End Time]]),"Aplica","No Aplica")</f>
        <v>No Aplica</v>
      </c>
      <c r="M3329" s="43" t="str">
        <f>IF(AND(Home!$A$1&gt;=Leave[[#This Row],[Start Time]],Home!$A$1&lt;=Leave[[#This Row],[End Time]]),Home!$A$1,"No Aplica")</f>
        <v>No Aplica</v>
      </c>
      <c r="N3329" s="43" t="str">
        <f>Leave[[#This Row],[User Code (Owning User) (Usuario)]]&amp;Leave[[#This Row],[fecha activa]]</f>
        <v>MIE2024190214437No Aplica</v>
      </c>
    </row>
    <row r="3330" spans="1:14" x14ac:dyDescent="0.3">
      <c r="A3330" s="43" t="s">
        <v>476</v>
      </c>
      <c r="B3330" s="3">
        <v>45922</v>
      </c>
      <c r="C3330" s="3">
        <v>45922</v>
      </c>
      <c r="D3330" s="43" t="s">
        <v>3015</v>
      </c>
      <c r="E3330" s="43" t="s">
        <v>1513</v>
      </c>
      <c r="F3330" s="43" t="s">
        <v>1515</v>
      </c>
      <c r="G3330">
        <v>90</v>
      </c>
      <c r="H3330">
        <v>90</v>
      </c>
      <c r="I3330" s="43" t="s">
        <v>1514</v>
      </c>
      <c r="J3330" s="43" t="s">
        <v>980</v>
      </c>
      <c r="K3330" s="43" t="s">
        <v>178</v>
      </c>
      <c r="L3330" s="43" t="str">
        <f>IF(AND(Home!$A$1&gt;=Leave[[#This Row],[Start Time]],Home!$A$1&lt;=Leave[[#This Row],[End Time]]),"Aplica","No Aplica")</f>
        <v>Aplica</v>
      </c>
      <c r="M3330" s="43">
        <f>IF(AND(Home!$A$1&gt;=Leave[[#This Row],[Start Time]],Home!$A$1&lt;=Leave[[#This Row],[End Time]]),Home!$A$1,"No Aplica")</f>
        <v>45922</v>
      </c>
      <c r="N3330" s="43" t="str">
        <f>Leave[[#This Row],[User Code (Owning User) (Usuario)]]&amp;Leave[[#This Row],[fecha activa]]</f>
        <v>MIE202504032116745922</v>
      </c>
    </row>
    <row r="3331" spans="1:14" x14ac:dyDescent="0.3">
      <c r="A3331" s="43" t="s">
        <v>471</v>
      </c>
      <c r="B3331" s="3">
        <v>45922</v>
      </c>
      <c r="C3331" s="3">
        <v>45922</v>
      </c>
      <c r="D3331" s="43" t="s">
        <v>3015</v>
      </c>
      <c r="E3331" s="43" t="s">
        <v>1513</v>
      </c>
      <c r="F3331" s="43" t="s">
        <v>1515</v>
      </c>
      <c r="G3331">
        <v>30</v>
      </c>
      <c r="H3331">
        <v>30</v>
      </c>
      <c r="I3331" s="43" t="s">
        <v>1514</v>
      </c>
      <c r="J3331" s="43" t="s">
        <v>980</v>
      </c>
      <c r="K3331" s="43" t="s">
        <v>178</v>
      </c>
      <c r="L3331" s="43" t="str">
        <f>IF(AND(Home!$A$1&gt;=Leave[[#This Row],[Start Time]],Home!$A$1&lt;=Leave[[#This Row],[End Time]]),"Aplica","No Aplica")</f>
        <v>Aplica</v>
      </c>
      <c r="M3331" s="43">
        <f>IF(AND(Home!$A$1&gt;=Leave[[#This Row],[Start Time]],Home!$A$1&lt;=Leave[[#This Row],[End Time]]),Home!$A$1,"No Aplica")</f>
        <v>45922</v>
      </c>
      <c r="N3331" s="43" t="str">
        <f>Leave[[#This Row],[User Code (Owning User) (Usuario)]]&amp;Leave[[#This Row],[fecha activa]]</f>
        <v>MIE202504032116745922</v>
      </c>
    </row>
    <row r="3332" spans="1:14" x14ac:dyDescent="0.3">
      <c r="A3332" s="43" t="s">
        <v>476</v>
      </c>
      <c r="B3332" s="3">
        <v>45920</v>
      </c>
      <c r="C3332" s="3">
        <v>45920</v>
      </c>
      <c r="D3332" s="43" t="s">
        <v>491</v>
      </c>
      <c r="E3332" s="43" t="s">
        <v>1513</v>
      </c>
      <c r="F3332" s="43" t="s">
        <v>1515</v>
      </c>
      <c r="G3332">
        <v>120</v>
      </c>
      <c r="H3332">
        <v>120</v>
      </c>
      <c r="I3332" s="43" t="s">
        <v>1514</v>
      </c>
      <c r="J3332" s="43" t="s">
        <v>980</v>
      </c>
      <c r="K3332" s="43" t="s">
        <v>178</v>
      </c>
      <c r="L3332" s="43" t="str">
        <f>IF(AND(Home!$A$1&gt;=Leave[[#This Row],[Start Time]],Home!$A$1&lt;=Leave[[#This Row],[End Time]]),"Aplica","No Aplica")</f>
        <v>No Aplica</v>
      </c>
      <c r="M3332" s="43" t="str">
        <f>IF(AND(Home!$A$1&gt;=Leave[[#This Row],[Start Time]],Home!$A$1&lt;=Leave[[#This Row],[End Time]]),Home!$A$1,"No Aplica")</f>
        <v>No Aplica</v>
      </c>
      <c r="N3332" s="43" t="str">
        <f>Leave[[#This Row],[User Code (Owning User) (Usuario)]]&amp;Leave[[#This Row],[fecha activa]]</f>
        <v>MIE2025040321167No Aplica</v>
      </c>
    </row>
    <row r="3333" spans="1:14" x14ac:dyDescent="0.3">
      <c r="A3333" s="43" t="s">
        <v>471</v>
      </c>
      <c r="B3333" s="3">
        <v>45918</v>
      </c>
      <c r="C3333" s="3">
        <v>45918</v>
      </c>
      <c r="D3333" s="43" t="s">
        <v>2807</v>
      </c>
      <c r="E3333" s="43" t="s">
        <v>1513</v>
      </c>
      <c r="F3333" s="43" t="s">
        <v>1515</v>
      </c>
      <c r="G3333">
        <v>60</v>
      </c>
      <c r="H3333">
        <v>60</v>
      </c>
      <c r="I3333" s="43" t="s">
        <v>1514</v>
      </c>
      <c r="J3333" s="43" t="s">
        <v>980</v>
      </c>
      <c r="K3333" s="43" t="s">
        <v>178</v>
      </c>
      <c r="L3333" s="43" t="str">
        <f>IF(AND(Home!$A$1&gt;=Leave[[#This Row],[Start Time]],Home!$A$1&lt;=Leave[[#This Row],[End Time]]),"Aplica","No Aplica")</f>
        <v>No Aplica</v>
      </c>
      <c r="M3333" s="43" t="str">
        <f>IF(AND(Home!$A$1&gt;=Leave[[#This Row],[Start Time]],Home!$A$1&lt;=Leave[[#This Row],[End Time]]),Home!$A$1,"No Aplica")</f>
        <v>No Aplica</v>
      </c>
      <c r="N3333" s="43" t="str">
        <f>Leave[[#This Row],[User Code (Owning User) (Usuario)]]&amp;Leave[[#This Row],[fecha activa]]</f>
        <v>MIE2025040321167No Aplica</v>
      </c>
    </row>
    <row r="3334" spans="1:14" x14ac:dyDescent="0.3">
      <c r="A3334" s="43" t="s">
        <v>465</v>
      </c>
      <c r="B3334" s="3">
        <v>45917</v>
      </c>
      <c r="C3334" s="3">
        <v>45917</v>
      </c>
      <c r="D3334" s="43" t="s">
        <v>469</v>
      </c>
      <c r="E3334" s="43" t="s">
        <v>1513</v>
      </c>
      <c r="F3334" s="43" t="s">
        <v>1515</v>
      </c>
      <c r="G3334">
        <v>540</v>
      </c>
      <c r="H3334">
        <v>540</v>
      </c>
      <c r="I3334" s="43" t="s">
        <v>1514</v>
      </c>
      <c r="J3334" s="43" t="s">
        <v>980</v>
      </c>
      <c r="K3334" s="43" t="s">
        <v>178</v>
      </c>
      <c r="L3334" s="43" t="str">
        <f>IF(AND(Home!$A$1&gt;=Leave[[#This Row],[Start Time]],Home!$A$1&lt;=Leave[[#This Row],[End Time]]),"Aplica","No Aplica")</f>
        <v>No Aplica</v>
      </c>
      <c r="M3334" s="43" t="str">
        <f>IF(AND(Home!$A$1&gt;=Leave[[#This Row],[Start Time]],Home!$A$1&lt;=Leave[[#This Row],[End Time]]),Home!$A$1,"No Aplica")</f>
        <v>No Aplica</v>
      </c>
      <c r="N3334" s="43" t="str">
        <f>Leave[[#This Row],[User Code (Owning User) (Usuario)]]&amp;Leave[[#This Row],[fecha activa]]</f>
        <v>MIE2025040321167No Aplica</v>
      </c>
    </row>
    <row r="3335" spans="1:14" x14ac:dyDescent="0.3">
      <c r="A3335" s="43" t="s">
        <v>476</v>
      </c>
      <c r="B3335" s="3">
        <v>45928</v>
      </c>
      <c r="C3335" s="3">
        <v>45928</v>
      </c>
      <c r="D3335" s="43" t="s">
        <v>2452</v>
      </c>
      <c r="E3335" s="43" t="s">
        <v>1513</v>
      </c>
      <c r="F3335" s="43" t="s">
        <v>1515</v>
      </c>
      <c r="G3335">
        <v>540</v>
      </c>
      <c r="H3335">
        <v>540</v>
      </c>
      <c r="I3335" s="43" t="s">
        <v>1514</v>
      </c>
      <c r="J3335" s="43" t="s">
        <v>980</v>
      </c>
      <c r="K3335" s="43" t="s">
        <v>178</v>
      </c>
      <c r="L3335" s="43" t="str">
        <f>IF(AND(Home!$A$1&gt;=Leave[[#This Row],[Start Time]],Home!$A$1&lt;=Leave[[#This Row],[End Time]]),"Aplica","No Aplica")</f>
        <v>No Aplica</v>
      </c>
      <c r="M3335" s="43" t="str">
        <f>IF(AND(Home!$A$1&gt;=Leave[[#This Row],[Start Time]],Home!$A$1&lt;=Leave[[#This Row],[End Time]]),Home!$A$1,"No Aplica")</f>
        <v>No Aplica</v>
      </c>
      <c r="N3335" s="43" t="str">
        <f>Leave[[#This Row],[User Code (Owning User) (Usuario)]]&amp;Leave[[#This Row],[fecha activa]]</f>
        <v>MIE2025040321167No Aplica</v>
      </c>
    </row>
    <row r="3336" spans="1:14" x14ac:dyDescent="0.3">
      <c r="A3336" s="43" t="s">
        <v>471</v>
      </c>
      <c r="B3336" s="3">
        <v>45915</v>
      </c>
      <c r="C3336" s="3">
        <v>45915</v>
      </c>
      <c r="D3336" s="43" t="s">
        <v>3549</v>
      </c>
      <c r="E3336" s="43" t="s">
        <v>1513</v>
      </c>
      <c r="F3336" s="43" t="s">
        <v>1515</v>
      </c>
      <c r="G3336">
        <v>60</v>
      </c>
      <c r="H3336">
        <v>60</v>
      </c>
      <c r="I3336" s="43" t="s">
        <v>1514</v>
      </c>
      <c r="J3336" s="43" t="s">
        <v>980</v>
      </c>
      <c r="K3336" s="43" t="s">
        <v>178</v>
      </c>
      <c r="L3336" s="43" t="str">
        <f>IF(AND(Home!$A$1&gt;=Leave[[#This Row],[Start Time]],Home!$A$1&lt;=Leave[[#This Row],[End Time]]),"Aplica","No Aplica")</f>
        <v>No Aplica</v>
      </c>
      <c r="M3336" s="43" t="str">
        <f>IF(AND(Home!$A$1&gt;=Leave[[#This Row],[Start Time]],Home!$A$1&lt;=Leave[[#This Row],[End Time]]),Home!$A$1,"No Aplica")</f>
        <v>No Aplica</v>
      </c>
      <c r="N3336" s="43" t="str">
        <f>Leave[[#This Row],[User Code (Owning User) (Usuario)]]&amp;Leave[[#This Row],[fecha activa]]</f>
        <v>MIE2025040321167No Aplica</v>
      </c>
    </row>
    <row r="3337" spans="1:14" x14ac:dyDescent="0.3">
      <c r="A3337" s="43" t="s">
        <v>476</v>
      </c>
      <c r="B3337" s="3">
        <v>45913</v>
      </c>
      <c r="C3337" s="3">
        <v>45913</v>
      </c>
      <c r="D3337" s="43" t="s">
        <v>491</v>
      </c>
      <c r="E3337" s="43" t="s">
        <v>1513</v>
      </c>
      <c r="F3337" s="43" t="s">
        <v>1515</v>
      </c>
      <c r="G3337">
        <v>240</v>
      </c>
      <c r="H3337">
        <v>240</v>
      </c>
      <c r="I3337" s="43" t="s">
        <v>1514</v>
      </c>
      <c r="J3337" s="43" t="s">
        <v>980</v>
      </c>
      <c r="K3337" s="43" t="s">
        <v>178</v>
      </c>
      <c r="L3337" s="43" t="str">
        <f>IF(AND(Home!$A$1&gt;=Leave[[#This Row],[Start Time]],Home!$A$1&lt;=Leave[[#This Row],[End Time]]),"Aplica","No Aplica")</f>
        <v>No Aplica</v>
      </c>
      <c r="M3337" s="43" t="str">
        <f>IF(AND(Home!$A$1&gt;=Leave[[#This Row],[Start Time]],Home!$A$1&lt;=Leave[[#This Row],[End Time]]),Home!$A$1,"No Aplica")</f>
        <v>No Aplica</v>
      </c>
      <c r="N3337" s="43" t="str">
        <f>Leave[[#This Row],[User Code (Owning User) (Usuario)]]&amp;Leave[[#This Row],[fecha activa]]</f>
        <v>MIE2025040321167No Aplica</v>
      </c>
    </row>
    <row r="3338" spans="1:14" x14ac:dyDescent="0.3">
      <c r="A3338" s="43" t="s">
        <v>471</v>
      </c>
      <c r="B3338" s="3">
        <v>45913</v>
      </c>
      <c r="C3338" s="3">
        <v>45913</v>
      </c>
      <c r="D3338" s="43" t="s">
        <v>3429</v>
      </c>
      <c r="E3338" s="43" t="s">
        <v>1513</v>
      </c>
      <c r="F3338" s="43" t="s">
        <v>1515</v>
      </c>
      <c r="G3338">
        <v>60</v>
      </c>
      <c r="H3338">
        <v>60</v>
      </c>
      <c r="I3338" s="43" t="s">
        <v>1514</v>
      </c>
      <c r="J3338" s="43" t="s">
        <v>980</v>
      </c>
      <c r="K3338" s="43" t="s">
        <v>178</v>
      </c>
      <c r="L3338" s="43" t="str">
        <f>IF(AND(Home!$A$1&gt;=Leave[[#This Row],[Start Time]],Home!$A$1&lt;=Leave[[#This Row],[End Time]]),"Aplica","No Aplica")</f>
        <v>No Aplica</v>
      </c>
      <c r="M3338" s="43" t="str">
        <f>IF(AND(Home!$A$1&gt;=Leave[[#This Row],[Start Time]],Home!$A$1&lt;=Leave[[#This Row],[End Time]]),Home!$A$1,"No Aplica")</f>
        <v>No Aplica</v>
      </c>
      <c r="N3338" s="43" t="str">
        <f>Leave[[#This Row],[User Code (Owning User) (Usuario)]]&amp;Leave[[#This Row],[fecha activa]]</f>
        <v>MIE2025040321167No Aplica</v>
      </c>
    </row>
    <row r="3339" spans="1:14" x14ac:dyDescent="0.3">
      <c r="A3339" s="43" t="s">
        <v>471</v>
      </c>
      <c r="B3339" s="3">
        <v>45912</v>
      </c>
      <c r="C3339" s="3">
        <v>45912</v>
      </c>
      <c r="D3339" s="43" t="s">
        <v>3430</v>
      </c>
      <c r="E3339" s="43" t="s">
        <v>1513</v>
      </c>
      <c r="F3339" s="43" t="s">
        <v>1515</v>
      </c>
      <c r="G3339">
        <v>60</v>
      </c>
      <c r="H3339">
        <v>60</v>
      </c>
      <c r="I3339" s="43" t="s">
        <v>1514</v>
      </c>
      <c r="J3339" s="43" t="s">
        <v>980</v>
      </c>
      <c r="K3339" s="43" t="s">
        <v>178</v>
      </c>
      <c r="L3339" s="43" t="str">
        <f>IF(AND(Home!$A$1&gt;=Leave[[#This Row],[Start Time]],Home!$A$1&lt;=Leave[[#This Row],[End Time]]),"Aplica","No Aplica")</f>
        <v>No Aplica</v>
      </c>
      <c r="M3339" s="43" t="str">
        <f>IF(AND(Home!$A$1&gt;=Leave[[#This Row],[Start Time]],Home!$A$1&lt;=Leave[[#This Row],[End Time]]),Home!$A$1,"No Aplica")</f>
        <v>No Aplica</v>
      </c>
      <c r="N3339" s="43" t="str">
        <f>Leave[[#This Row],[User Code (Owning User) (Usuario)]]&amp;Leave[[#This Row],[fecha activa]]</f>
        <v>MIE2025040321167No Aplica</v>
      </c>
    </row>
    <row r="3340" spans="1:14" x14ac:dyDescent="0.3">
      <c r="A3340" s="43" t="s">
        <v>476</v>
      </c>
      <c r="B3340" s="3">
        <v>45911</v>
      </c>
      <c r="C3340" s="3">
        <v>45911</v>
      </c>
      <c r="D3340" s="43" t="s">
        <v>3015</v>
      </c>
      <c r="E3340" s="43" t="s">
        <v>1513</v>
      </c>
      <c r="F3340" s="43" t="s">
        <v>1515</v>
      </c>
      <c r="G3340">
        <v>120</v>
      </c>
      <c r="H3340">
        <v>120</v>
      </c>
      <c r="I3340" s="43" t="s">
        <v>1514</v>
      </c>
      <c r="J3340" s="43" t="s">
        <v>980</v>
      </c>
      <c r="K3340" s="43" t="s">
        <v>178</v>
      </c>
      <c r="L3340" s="43" t="str">
        <f>IF(AND(Home!$A$1&gt;=Leave[[#This Row],[Start Time]],Home!$A$1&lt;=Leave[[#This Row],[End Time]]),"Aplica","No Aplica")</f>
        <v>No Aplica</v>
      </c>
      <c r="M3340" s="43" t="str">
        <f>IF(AND(Home!$A$1&gt;=Leave[[#This Row],[Start Time]],Home!$A$1&lt;=Leave[[#This Row],[End Time]]),Home!$A$1,"No Aplica")</f>
        <v>No Aplica</v>
      </c>
      <c r="N3340" s="43" t="str">
        <f>Leave[[#This Row],[User Code (Owning User) (Usuario)]]&amp;Leave[[#This Row],[fecha activa]]</f>
        <v>MIE2025040321167No Aplica</v>
      </c>
    </row>
    <row r="3341" spans="1:14" x14ac:dyDescent="0.3">
      <c r="A3341" s="43" t="s">
        <v>471</v>
      </c>
      <c r="B3341" s="3">
        <v>45911</v>
      </c>
      <c r="C3341" s="3">
        <v>45911</v>
      </c>
      <c r="D3341" s="43" t="s">
        <v>3015</v>
      </c>
      <c r="E3341" s="43" t="s">
        <v>1513</v>
      </c>
      <c r="F3341" s="43" t="s">
        <v>1515</v>
      </c>
      <c r="G3341">
        <v>60</v>
      </c>
      <c r="H3341">
        <v>60</v>
      </c>
      <c r="I3341" s="43" t="s">
        <v>1514</v>
      </c>
      <c r="J3341" s="43" t="s">
        <v>980</v>
      </c>
      <c r="K3341" s="43" t="s">
        <v>178</v>
      </c>
      <c r="L3341" s="43" t="str">
        <f>IF(AND(Home!$A$1&gt;=Leave[[#This Row],[Start Time]],Home!$A$1&lt;=Leave[[#This Row],[End Time]]),"Aplica","No Aplica")</f>
        <v>No Aplica</v>
      </c>
      <c r="M3341" s="43" t="str">
        <f>IF(AND(Home!$A$1&gt;=Leave[[#This Row],[Start Time]],Home!$A$1&lt;=Leave[[#This Row],[End Time]]),Home!$A$1,"No Aplica")</f>
        <v>No Aplica</v>
      </c>
      <c r="N3341" s="43" t="str">
        <f>Leave[[#This Row],[User Code (Owning User) (Usuario)]]&amp;Leave[[#This Row],[fecha activa]]</f>
        <v>MIE2025040321167No Aplica</v>
      </c>
    </row>
    <row r="3342" spans="1:14" x14ac:dyDescent="0.3">
      <c r="A3342" s="43" t="s">
        <v>471</v>
      </c>
      <c r="B3342" s="3">
        <v>45910</v>
      </c>
      <c r="C3342" s="3">
        <v>45910</v>
      </c>
      <c r="D3342" s="43" t="s">
        <v>602</v>
      </c>
      <c r="E3342" s="43" t="s">
        <v>1513</v>
      </c>
      <c r="F3342" s="43" t="s">
        <v>1515</v>
      </c>
      <c r="G3342">
        <v>60</v>
      </c>
      <c r="H3342">
        <v>60</v>
      </c>
      <c r="I3342" s="43" t="s">
        <v>1514</v>
      </c>
      <c r="J3342" s="43" t="s">
        <v>980</v>
      </c>
      <c r="K3342" s="43" t="s">
        <v>178</v>
      </c>
      <c r="L3342" s="43" t="str">
        <f>IF(AND(Home!$A$1&gt;=Leave[[#This Row],[Start Time]],Home!$A$1&lt;=Leave[[#This Row],[End Time]]),"Aplica","No Aplica")</f>
        <v>No Aplica</v>
      </c>
      <c r="M3342" s="43" t="str">
        <f>IF(AND(Home!$A$1&gt;=Leave[[#This Row],[Start Time]],Home!$A$1&lt;=Leave[[#This Row],[End Time]]),Home!$A$1,"No Aplica")</f>
        <v>No Aplica</v>
      </c>
      <c r="N3342" s="43" t="str">
        <f>Leave[[#This Row],[User Code (Owning User) (Usuario)]]&amp;Leave[[#This Row],[fecha activa]]</f>
        <v>MIE2025040321167No Aplica</v>
      </c>
    </row>
    <row r="3343" spans="1:14" x14ac:dyDescent="0.3">
      <c r="A3343" s="43" t="s">
        <v>476</v>
      </c>
      <c r="B3343" s="3">
        <v>45921</v>
      </c>
      <c r="C3343" s="3">
        <v>45921</v>
      </c>
      <c r="D3343" s="43" t="s">
        <v>2452</v>
      </c>
      <c r="E3343" s="43" t="s">
        <v>1513</v>
      </c>
      <c r="F3343" s="43" t="s">
        <v>1515</v>
      </c>
      <c r="G3343">
        <v>540</v>
      </c>
      <c r="H3343">
        <v>540</v>
      </c>
      <c r="I3343" s="43" t="s">
        <v>1514</v>
      </c>
      <c r="J3343" s="43" t="s">
        <v>980</v>
      </c>
      <c r="K3343" s="43" t="s">
        <v>178</v>
      </c>
      <c r="L3343" s="43" t="str">
        <f>IF(AND(Home!$A$1&gt;=Leave[[#This Row],[Start Time]],Home!$A$1&lt;=Leave[[#This Row],[End Time]]),"Aplica","No Aplica")</f>
        <v>No Aplica</v>
      </c>
      <c r="M3343" s="43" t="str">
        <f>IF(AND(Home!$A$1&gt;=Leave[[#This Row],[Start Time]],Home!$A$1&lt;=Leave[[#This Row],[End Time]]),Home!$A$1,"No Aplica")</f>
        <v>No Aplica</v>
      </c>
      <c r="N3343" s="43" t="str">
        <f>Leave[[#This Row],[User Code (Owning User) (Usuario)]]&amp;Leave[[#This Row],[fecha activa]]</f>
        <v>MIE2025040321167No Aplica</v>
      </c>
    </row>
    <row r="3344" spans="1:14" x14ac:dyDescent="0.3">
      <c r="A3344" s="43" t="s">
        <v>476</v>
      </c>
      <c r="B3344" s="3">
        <v>45906</v>
      </c>
      <c r="C3344" s="3">
        <v>45906</v>
      </c>
      <c r="D3344" s="43" t="s">
        <v>491</v>
      </c>
      <c r="E3344" s="43" t="s">
        <v>1513</v>
      </c>
      <c r="F3344" s="43" t="s">
        <v>1515</v>
      </c>
      <c r="G3344">
        <v>240</v>
      </c>
      <c r="H3344">
        <v>240</v>
      </c>
      <c r="I3344" s="43" t="s">
        <v>1514</v>
      </c>
      <c r="J3344" s="43" t="s">
        <v>980</v>
      </c>
      <c r="K3344" s="43" t="s">
        <v>178</v>
      </c>
      <c r="L3344" s="43" t="str">
        <f>IF(AND(Home!$A$1&gt;=Leave[[#This Row],[Start Time]],Home!$A$1&lt;=Leave[[#This Row],[End Time]]),"Aplica","No Aplica")</f>
        <v>No Aplica</v>
      </c>
      <c r="M3344" s="43" t="str">
        <f>IF(AND(Home!$A$1&gt;=Leave[[#This Row],[Start Time]],Home!$A$1&lt;=Leave[[#This Row],[End Time]]),Home!$A$1,"No Aplica")</f>
        <v>No Aplica</v>
      </c>
      <c r="N3344" s="43" t="str">
        <f>Leave[[#This Row],[User Code (Owning User) (Usuario)]]&amp;Leave[[#This Row],[fecha activa]]</f>
        <v>MIE2025040321167No Aplica</v>
      </c>
    </row>
    <row r="3345" spans="1:14" x14ac:dyDescent="0.3">
      <c r="A3345" s="43" t="s">
        <v>471</v>
      </c>
      <c r="B3345" s="3">
        <v>45905</v>
      </c>
      <c r="C3345" s="3">
        <v>45905</v>
      </c>
      <c r="D3345" s="43" t="s">
        <v>3035</v>
      </c>
      <c r="E3345" s="43" t="s">
        <v>1513</v>
      </c>
      <c r="F3345" s="43" t="s">
        <v>1515</v>
      </c>
      <c r="G3345">
        <v>60</v>
      </c>
      <c r="H3345">
        <v>60</v>
      </c>
      <c r="I3345" s="43" t="s">
        <v>1514</v>
      </c>
      <c r="J3345" s="43" t="s">
        <v>980</v>
      </c>
      <c r="K3345" s="43" t="s">
        <v>178</v>
      </c>
      <c r="L3345" s="43" t="str">
        <f>IF(AND(Home!$A$1&gt;=Leave[[#This Row],[Start Time]],Home!$A$1&lt;=Leave[[#This Row],[End Time]]),"Aplica","No Aplica")</f>
        <v>No Aplica</v>
      </c>
      <c r="M3345" s="43" t="str">
        <f>IF(AND(Home!$A$1&gt;=Leave[[#This Row],[Start Time]],Home!$A$1&lt;=Leave[[#This Row],[End Time]]),Home!$A$1,"No Aplica")</f>
        <v>No Aplica</v>
      </c>
      <c r="N3345" s="43" t="str">
        <f>Leave[[#This Row],[User Code (Owning User) (Usuario)]]&amp;Leave[[#This Row],[fecha activa]]</f>
        <v>MIE2025040321167No Aplica</v>
      </c>
    </row>
    <row r="3346" spans="1:14" x14ac:dyDescent="0.3">
      <c r="A3346" s="43" t="s">
        <v>471</v>
      </c>
      <c r="B3346" s="3">
        <v>45905</v>
      </c>
      <c r="C3346" s="3">
        <v>45905</v>
      </c>
      <c r="D3346" s="43" t="s">
        <v>3036</v>
      </c>
      <c r="E3346" s="43" t="s">
        <v>1513</v>
      </c>
      <c r="F3346" s="43" t="s">
        <v>1515</v>
      </c>
      <c r="G3346">
        <v>150</v>
      </c>
      <c r="H3346">
        <v>150</v>
      </c>
      <c r="I3346" s="43" t="s">
        <v>1514</v>
      </c>
      <c r="J3346" s="43" t="s">
        <v>980</v>
      </c>
      <c r="K3346" s="43" t="s">
        <v>178</v>
      </c>
      <c r="L3346" s="43" t="str">
        <f>IF(AND(Home!$A$1&gt;=Leave[[#This Row],[Start Time]],Home!$A$1&lt;=Leave[[#This Row],[End Time]]),"Aplica","No Aplica")</f>
        <v>No Aplica</v>
      </c>
      <c r="M3346" s="43" t="str">
        <f>IF(AND(Home!$A$1&gt;=Leave[[#This Row],[Start Time]],Home!$A$1&lt;=Leave[[#This Row],[End Time]]),Home!$A$1,"No Aplica")</f>
        <v>No Aplica</v>
      </c>
      <c r="N3346" s="43" t="str">
        <f>Leave[[#This Row],[User Code (Owning User) (Usuario)]]&amp;Leave[[#This Row],[fecha activa]]</f>
        <v>MIE2025040321167No Aplica</v>
      </c>
    </row>
    <row r="3347" spans="1:14" x14ac:dyDescent="0.3">
      <c r="A3347" s="43" t="s">
        <v>471</v>
      </c>
      <c r="B3347" s="3">
        <v>45904</v>
      </c>
      <c r="C3347" s="3">
        <v>45904</v>
      </c>
      <c r="D3347" s="43" t="s">
        <v>1506</v>
      </c>
      <c r="E3347" s="43" t="s">
        <v>1513</v>
      </c>
      <c r="F3347" s="43" t="s">
        <v>1515</v>
      </c>
      <c r="G3347">
        <v>30</v>
      </c>
      <c r="H3347">
        <v>30</v>
      </c>
      <c r="I3347" s="43" t="s">
        <v>1514</v>
      </c>
      <c r="J3347" s="43" t="s">
        <v>980</v>
      </c>
      <c r="K3347" s="43" t="s">
        <v>178</v>
      </c>
      <c r="L3347" s="43" t="str">
        <f>IF(AND(Home!$A$1&gt;=Leave[[#This Row],[Start Time]],Home!$A$1&lt;=Leave[[#This Row],[End Time]]),"Aplica","No Aplica")</f>
        <v>No Aplica</v>
      </c>
      <c r="M3347" s="43" t="str">
        <f>IF(AND(Home!$A$1&gt;=Leave[[#This Row],[Start Time]],Home!$A$1&lt;=Leave[[#This Row],[End Time]]),Home!$A$1,"No Aplica")</f>
        <v>No Aplica</v>
      </c>
      <c r="N3347" s="43" t="str">
        <f>Leave[[#This Row],[User Code (Owning User) (Usuario)]]&amp;Leave[[#This Row],[fecha activa]]</f>
        <v>MIE2025040321167No Aplica</v>
      </c>
    </row>
    <row r="3348" spans="1:14" x14ac:dyDescent="0.3">
      <c r="A3348" s="43" t="s">
        <v>476</v>
      </c>
      <c r="B3348" s="3">
        <v>45903</v>
      </c>
      <c r="C3348" s="3">
        <v>45903</v>
      </c>
      <c r="D3348" s="43" t="s">
        <v>2845</v>
      </c>
      <c r="E3348" s="43" t="s">
        <v>1513</v>
      </c>
      <c r="F3348" s="43" t="s">
        <v>1515</v>
      </c>
      <c r="G3348">
        <v>60</v>
      </c>
      <c r="H3348">
        <v>60</v>
      </c>
      <c r="I3348" s="43" t="s">
        <v>1514</v>
      </c>
      <c r="J3348" s="43" t="s">
        <v>980</v>
      </c>
      <c r="K3348" s="43" t="s">
        <v>178</v>
      </c>
      <c r="L3348" s="43" t="str">
        <f>IF(AND(Home!$A$1&gt;=Leave[[#This Row],[Start Time]],Home!$A$1&lt;=Leave[[#This Row],[End Time]]),"Aplica","No Aplica")</f>
        <v>No Aplica</v>
      </c>
      <c r="M3348" s="43" t="str">
        <f>IF(AND(Home!$A$1&gt;=Leave[[#This Row],[Start Time]],Home!$A$1&lt;=Leave[[#This Row],[End Time]]),Home!$A$1,"No Aplica")</f>
        <v>No Aplica</v>
      </c>
      <c r="N3348" s="43" t="str">
        <f>Leave[[#This Row],[User Code (Owning User) (Usuario)]]&amp;Leave[[#This Row],[fecha activa]]</f>
        <v>MIE2025040321167No Aplica</v>
      </c>
    </row>
    <row r="3349" spans="1:14" x14ac:dyDescent="0.3">
      <c r="A3349" s="43" t="s">
        <v>476</v>
      </c>
      <c r="B3349" s="3">
        <v>45902</v>
      </c>
      <c r="C3349" s="3">
        <v>45902</v>
      </c>
      <c r="D3349" s="43" t="s">
        <v>2596</v>
      </c>
      <c r="E3349" s="43" t="s">
        <v>1513</v>
      </c>
      <c r="F3349" s="43" t="s">
        <v>1515</v>
      </c>
      <c r="G3349">
        <v>180</v>
      </c>
      <c r="H3349">
        <v>180</v>
      </c>
      <c r="I3349" s="43" t="s">
        <v>1514</v>
      </c>
      <c r="J3349" s="43" t="s">
        <v>980</v>
      </c>
      <c r="K3349" s="43" t="s">
        <v>178</v>
      </c>
      <c r="L3349" s="43" t="str">
        <f>IF(AND(Home!$A$1&gt;=Leave[[#This Row],[Start Time]],Home!$A$1&lt;=Leave[[#This Row],[End Time]]),"Aplica","No Aplica")</f>
        <v>No Aplica</v>
      </c>
      <c r="M3349" s="43" t="str">
        <f>IF(AND(Home!$A$1&gt;=Leave[[#This Row],[Start Time]],Home!$A$1&lt;=Leave[[#This Row],[End Time]]),Home!$A$1,"No Aplica")</f>
        <v>No Aplica</v>
      </c>
      <c r="N3349" s="43" t="str">
        <f>Leave[[#This Row],[User Code (Owning User) (Usuario)]]&amp;Leave[[#This Row],[fecha activa]]</f>
        <v>MIE2025040321167No Aplica</v>
      </c>
    </row>
    <row r="3350" spans="1:14" x14ac:dyDescent="0.3">
      <c r="A3350" s="43" t="s">
        <v>476</v>
      </c>
      <c r="B3350" s="3">
        <v>45901</v>
      </c>
      <c r="C3350" s="3">
        <v>45901</v>
      </c>
      <c r="D3350" s="43" t="s">
        <v>2596</v>
      </c>
      <c r="E3350" s="43" t="s">
        <v>1513</v>
      </c>
      <c r="F3350" s="43" t="s">
        <v>1515</v>
      </c>
      <c r="G3350">
        <v>240</v>
      </c>
      <c r="H3350">
        <v>240</v>
      </c>
      <c r="I3350" s="43" t="s">
        <v>1514</v>
      </c>
      <c r="J3350" s="43" t="s">
        <v>980</v>
      </c>
      <c r="K3350" s="43" t="s">
        <v>178</v>
      </c>
      <c r="L3350" s="43" t="str">
        <f>IF(AND(Home!$A$1&gt;=Leave[[#This Row],[Start Time]],Home!$A$1&lt;=Leave[[#This Row],[End Time]]),"Aplica","No Aplica")</f>
        <v>No Aplica</v>
      </c>
      <c r="M3350" s="43" t="str">
        <f>IF(AND(Home!$A$1&gt;=Leave[[#This Row],[Start Time]],Home!$A$1&lt;=Leave[[#This Row],[End Time]]),Home!$A$1,"No Aplica")</f>
        <v>No Aplica</v>
      </c>
      <c r="N3350" s="43" t="str">
        <f>Leave[[#This Row],[User Code (Owning User) (Usuario)]]&amp;Leave[[#This Row],[fecha activa]]</f>
        <v>MIE2025040321167No Aplica</v>
      </c>
    </row>
    <row r="3351" spans="1:14" x14ac:dyDescent="0.3">
      <c r="A3351" s="43" t="s">
        <v>476</v>
      </c>
      <c r="B3351" s="3">
        <v>45914</v>
      </c>
      <c r="C3351" s="3">
        <v>45914</v>
      </c>
      <c r="D3351" s="43" t="s">
        <v>2246</v>
      </c>
      <c r="E3351" s="43" t="s">
        <v>1513</v>
      </c>
      <c r="F3351" s="43" t="s">
        <v>1515</v>
      </c>
      <c r="G3351">
        <v>540</v>
      </c>
      <c r="H3351">
        <v>540</v>
      </c>
      <c r="I3351" s="43" t="s">
        <v>1514</v>
      </c>
      <c r="J3351" s="43" t="s">
        <v>980</v>
      </c>
      <c r="K3351" s="43" t="s">
        <v>178</v>
      </c>
      <c r="L3351" s="43" t="str">
        <f>IF(AND(Home!$A$1&gt;=Leave[[#This Row],[Start Time]],Home!$A$1&lt;=Leave[[#This Row],[End Time]]),"Aplica","No Aplica")</f>
        <v>No Aplica</v>
      </c>
      <c r="M3351" s="43" t="str">
        <f>IF(AND(Home!$A$1&gt;=Leave[[#This Row],[Start Time]],Home!$A$1&lt;=Leave[[#This Row],[End Time]]),Home!$A$1,"No Aplica")</f>
        <v>No Aplica</v>
      </c>
      <c r="N3351" s="43" t="str">
        <f>Leave[[#This Row],[User Code (Owning User) (Usuario)]]&amp;Leave[[#This Row],[fecha activa]]</f>
        <v>MIE2025040321167No Aplica</v>
      </c>
    </row>
    <row r="3352" spans="1:14" x14ac:dyDescent="0.3">
      <c r="A3352" s="43" t="s">
        <v>476</v>
      </c>
      <c r="B3352" s="3">
        <v>45907</v>
      </c>
      <c r="C3352" s="3">
        <v>45907</v>
      </c>
      <c r="D3352" s="43" t="s">
        <v>2452</v>
      </c>
      <c r="E3352" s="43" t="s">
        <v>1513</v>
      </c>
      <c r="F3352" s="43" t="s">
        <v>1515</v>
      </c>
      <c r="G3352">
        <v>540</v>
      </c>
      <c r="H3352">
        <v>540</v>
      </c>
      <c r="I3352" s="43" t="s">
        <v>1514</v>
      </c>
      <c r="J3352" s="43" t="s">
        <v>980</v>
      </c>
      <c r="K3352" s="43" t="s">
        <v>178</v>
      </c>
      <c r="L3352" s="43" t="str">
        <f>IF(AND(Home!$A$1&gt;=Leave[[#This Row],[Start Time]],Home!$A$1&lt;=Leave[[#This Row],[End Time]]),"Aplica","No Aplica")</f>
        <v>No Aplica</v>
      </c>
      <c r="M3352" s="43" t="str">
        <f>IF(AND(Home!$A$1&gt;=Leave[[#This Row],[Start Time]],Home!$A$1&lt;=Leave[[#This Row],[End Time]]),Home!$A$1,"No Aplica")</f>
        <v>No Aplica</v>
      </c>
      <c r="N3352" s="43" t="str">
        <f>Leave[[#This Row],[User Code (Owning User) (Usuario)]]&amp;Leave[[#This Row],[fecha activa]]</f>
        <v>MIE2025040321167No Aplica</v>
      </c>
    </row>
    <row r="3353" spans="1:14" x14ac:dyDescent="0.3">
      <c r="A3353" s="43" t="s">
        <v>471</v>
      </c>
      <c r="B3353" s="3">
        <v>45928</v>
      </c>
      <c r="C3353" s="3">
        <v>45928</v>
      </c>
      <c r="D3353" s="43" t="s">
        <v>469</v>
      </c>
      <c r="E3353" s="43" t="s">
        <v>2183</v>
      </c>
      <c r="F3353" s="43" t="s">
        <v>2185</v>
      </c>
      <c r="G3353">
        <v>540</v>
      </c>
      <c r="H3353">
        <v>540</v>
      </c>
      <c r="I3353" s="43" t="s">
        <v>2184</v>
      </c>
      <c r="J3353" s="43" t="s">
        <v>1446</v>
      </c>
      <c r="K3353" s="43" t="s">
        <v>178</v>
      </c>
      <c r="L3353" s="43" t="str">
        <f>IF(AND(Home!$A$1&gt;=Leave[[#This Row],[Start Time]],Home!$A$1&lt;=Leave[[#This Row],[End Time]]),"Aplica","No Aplica")</f>
        <v>No Aplica</v>
      </c>
      <c r="M3353" s="43" t="str">
        <f>IF(AND(Home!$A$1&gt;=Leave[[#This Row],[Start Time]],Home!$A$1&lt;=Leave[[#This Row],[End Time]]),Home!$A$1,"No Aplica")</f>
        <v>No Aplica</v>
      </c>
      <c r="N3353" s="43" t="str">
        <f>Leave[[#This Row],[User Code (Owning User) (Usuario)]]&amp;Leave[[#This Row],[fecha activa]]</f>
        <v>MIE2025280723850No Aplica</v>
      </c>
    </row>
    <row r="3354" spans="1:14" x14ac:dyDescent="0.3">
      <c r="A3354" s="43" t="s">
        <v>471</v>
      </c>
      <c r="B3354" s="3">
        <v>45927</v>
      </c>
      <c r="C3354" s="3">
        <v>45927</v>
      </c>
      <c r="D3354" s="43" t="s">
        <v>469</v>
      </c>
      <c r="E3354" s="43" t="s">
        <v>2183</v>
      </c>
      <c r="F3354" s="43" t="s">
        <v>2185</v>
      </c>
      <c r="G3354">
        <v>300</v>
      </c>
      <c r="H3354">
        <v>300</v>
      </c>
      <c r="I3354" s="43" t="s">
        <v>2184</v>
      </c>
      <c r="J3354" s="43" t="s">
        <v>1446</v>
      </c>
      <c r="K3354" s="43" t="s">
        <v>178</v>
      </c>
      <c r="L3354" s="43" t="str">
        <f>IF(AND(Home!$A$1&gt;=Leave[[#This Row],[Start Time]],Home!$A$1&lt;=Leave[[#This Row],[End Time]]),"Aplica","No Aplica")</f>
        <v>No Aplica</v>
      </c>
      <c r="M3354" s="43" t="str">
        <f>IF(AND(Home!$A$1&gt;=Leave[[#This Row],[Start Time]],Home!$A$1&lt;=Leave[[#This Row],[End Time]]),Home!$A$1,"No Aplica")</f>
        <v>No Aplica</v>
      </c>
      <c r="N3354" s="43" t="str">
        <f>Leave[[#This Row],[User Code (Owning User) (Usuario)]]&amp;Leave[[#This Row],[fecha activa]]</f>
        <v>MIE2025280723850No Aplica</v>
      </c>
    </row>
    <row r="3355" spans="1:14" x14ac:dyDescent="0.3">
      <c r="A3355" s="43" t="s">
        <v>468</v>
      </c>
      <c r="B3355" s="3">
        <v>45921</v>
      </c>
      <c r="C3355" s="3">
        <v>45921</v>
      </c>
      <c r="D3355" s="43" t="s">
        <v>469</v>
      </c>
      <c r="E3355" s="43" t="s">
        <v>2183</v>
      </c>
      <c r="F3355" s="43" t="s">
        <v>2185</v>
      </c>
      <c r="G3355">
        <v>540</v>
      </c>
      <c r="H3355">
        <v>540</v>
      </c>
      <c r="I3355" s="43" t="s">
        <v>2184</v>
      </c>
      <c r="J3355" s="43" t="s">
        <v>1446</v>
      </c>
      <c r="K3355" s="43" t="s">
        <v>178</v>
      </c>
      <c r="L3355" s="43" t="str">
        <f>IF(AND(Home!$A$1&gt;=Leave[[#This Row],[Start Time]],Home!$A$1&lt;=Leave[[#This Row],[End Time]]),"Aplica","No Aplica")</f>
        <v>No Aplica</v>
      </c>
      <c r="M3355" s="43" t="str">
        <f>IF(AND(Home!$A$1&gt;=Leave[[#This Row],[Start Time]],Home!$A$1&lt;=Leave[[#This Row],[End Time]]),Home!$A$1,"No Aplica")</f>
        <v>No Aplica</v>
      </c>
      <c r="N3355" s="43" t="str">
        <f>Leave[[#This Row],[User Code (Owning User) (Usuario)]]&amp;Leave[[#This Row],[fecha activa]]</f>
        <v>MIE2025280723850No Aplica</v>
      </c>
    </row>
    <row r="3356" spans="1:14" x14ac:dyDescent="0.3">
      <c r="A3356" s="43" t="s">
        <v>471</v>
      </c>
      <c r="B3356" s="3">
        <v>45920</v>
      </c>
      <c r="C3356" s="3">
        <v>45920</v>
      </c>
      <c r="D3356" s="43" t="s">
        <v>469</v>
      </c>
      <c r="E3356" s="43" t="s">
        <v>2183</v>
      </c>
      <c r="F3356" s="43" t="s">
        <v>2185</v>
      </c>
      <c r="G3356">
        <v>300</v>
      </c>
      <c r="H3356">
        <v>300</v>
      </c>
      <c r="I3356" s="43" t="s">
        <v>2184</v>
      </c>
      <c r="J3356" s="43" t="s">
        <v>1446</v>
      </c>
      <c r="K3356" s="43" t="s">
        <v>178</v>
      </c>
      <c r="L3356" s="43" t="str">
        <f>IF(AND(Home!$A$1&gt;=Leave[[#This Row],[Start Time]],Home!$A$1&lt;=Leave[[#This Row],[End Time]]),"Aplica","No Aplica")</f>
        <v>No Aplica</v>
      </c>
      <c r="M3356" s="43" t="str">
        <f>IF(AND(Home!$A$1&gt;=Leave[[#This Row],[Start Time]],Home!$A$1&lt;=Leave[[#This Row],[End Time]]),Home!$A$1,"No Aplica")</f>
        <v>No Aplica</v>
      </c>
      <c r="N3356" s="43" t="str">
        <f>Leave[[#This Row],[User Code (Owning User) (Usuario)]]&amp;Leave[[#This Row],[fecha activa]]</f>
        <v>MIE2025280723850No Aplica</v>
      </c>
    </row>
    <row r="3357" spans="1:14" x14ac:dyDescent="0.3">
      <c r="A3357" s="43" t="s">
        <v>471</v>
      </c>
      <c r="B3357" s="3">
        <v>45902</v>
      </c>
      <c r="C3357" s="3">
        <v>45902</v>
      </c>
      <c r="D3357" s="43" t="s">
        <v>2483</v>
      </c>
      <c r="E3357" s="43" t="s">
        <v>2183</v>
      </c>
      <c r="F3357" s="43" t="s">
        <v>2185</v>
      </c>
      <c r="G3357">
        <v>240</v>
      </c>
      <c r="H3357">
        <v>240</v>
      </c>
      <c r="I3357" s="43" t="s">
        <v>2184</v>
      </c>
      <c r="J3357" s="43" t="s">
        <v>1446</v>
      </c>
      <c r="K3357" s="43" t="s">
        <v>178</v>
      </c>
      <c r="L3357" s="43" t="str">
        <f>IF(AND(Home!$A$1&gt;=Leave[[#This Row],[Start Time]],Home!$A$1&lt;=Leave[[#This Row],[End Time]]),"Aplica","No Aplica")</f>
        <v>No Aplica</v>
      </c>
      <c r="M3357" s="43" t="str">
        <f>IF(AND(Home!$A$1&gt;=Leave[[#This Row],[Start Time]],Home!$A$1&lt;=Leave[[#This Row],[End Time]]),Home!$A$1,"No Aplica")</f>
        <v>No Aplica</v>
      </c>
      <c r="N3357" s="43" t="str">
        <f>Leave[[#This Row],[User Code (Owning User) (Usuario)]]&amp;Leave[[#This Row],[fecha activa]]</f>
        <v>MIE2025280723850No Aplica</v>
      </c>
    </row>
    <row r="3358" spans="1:14" x14ac:dyDescent="0.3">
      <c r="A3358" s="43" t="s">
        <v>468</v>
      </c>
      <c r="B3358" s="3">
        <v>45914</v>
      </c>
      <c r="C3358" s="3">
        <v>45914</v>
      </c>
      <c r="D3358" s="43" t="s">
        <v>492</v>
      </c>
      <c r="E3358" s="43" t="s">
        <v>2183</v>
      </c>
      <c r="F3358" s="43" t="s">
        <v>2185</v>
      </c>
      <c r="G3358">
        <v>540</v>
      </c>
      <c r="H3358">
        <v>540</v>
      </c>
      <c r="I3358" s="43" t="s">
        <v>2184</v>
      </c>
      <c r="J3358" s="43" t="s">
        <v>1446</v>
      </c>
      <c r="K3358" s="43" t="s">
        <v>178</v>
      </c>
      <c r="L3358" s="43" t="str">
        <f>IF(AND(Home!$A$1&gt;=Leave[[#This Row],[Start Time]],Home!$A$1&lt;=Leave[[#This Row],[End Time]]),"Aplica","No Aplica")</f>
        <v>No Aplica</v>
      </c>
      <c r="M3358" s="43" t="str">
        <f>IF(AND(Home!$A$1&gt;=Leave[[#This Row],[Start Time]],Home!$A$1&lt;=Leave[[#This Row],[End Time]]),Home!$A$1,"No Aplica")</f>
        <v>No Aplica</v>
      </c>
      <c r="N3358" s="43" t="str">
        <f>Leave[[#This Row],[User Code (Owning User) (Usuario)]]&amp;Leave[[#This Row],[fecha activa]]</f>
        <v>MIE2025280723850No Aplica</v>
      </c>
    </row>
    <row r="3359" spans="1:14" x14ac:dyDescent="0.3">
      <c r="A3359" s="43" t="s">
        <v>471</v>
      </c>
      <c r="B3359" s="3">
        <v>45913</v>
      </c>
      <c r="C3359" s="3">
        <v>45913</v>
      </c>
      <c r="D3359" s="43" t="s">
        <v>474</v>
      </c>
      <c r="E3359" s="43" t="s">
        <v>2183</v>
      </c>
      <c r="F3359" s="43" t="s">
        <v>2185</v>
      </c>
      <c r="G3359">
        <v>300</v>
      </c>
      <c r="H3359">
        <v>300</v>
      </c>
      <c r="I3359" s="43" t="s">
        <v>2184</v>
      </c>
      <c r="J3359" s="43" t="s">
        <v>1446</v>
      </c>
      <c r="K3359" s="43" t="s">
        <v>178</v>
      </c>
      <c r="L3359" s="43" t="str">
        <f>IF(AND(Home!$A$1&gt;=Leave[[#This Row],[Start Time]],Home!$A$1&lt;=Leave[[#This Row],[End Time]]),"Aplica","No Aplica")</f>
        <v>No Aplica</v>
      </c>
      <c r="M3359" s="43" t="str">
        <f>IF(AND(Home!$A$1&gt;=Leave[[#This Row],[Start Time]],Home!$A$1&lt;=Leave[[#This Row],[End Time]]),Home!$A$1,"No Aplica")</f>
        <v>No Aplica</v>
      </c>
      <c r="N3359" s="43" t="str">
        <f>Leave[[#This Row],[User Code (Owning User) (Usuario)]]&amp;Leave[[#This Row],[fecha activa]]</f>
        <v>MIE2025280723850No Aplica</v>
      </c>
    </row>
    <row r="3360" spans="1:14" x14ac:dyDescent="0.3">
      <c r="A3360" s="43" t="s">
        <v>468</v>
      </c>
      <c r="B3360" s="3">
        <v>45907</v>
      </c>
      <c r="C3360" s="3">
        <v>45907</v>
      </c>
      <c r="D3360" s="43" t="s">
        <v>487</v>
      </c>
      <c r="E3360" s="43" t="s">
        <v>2183</v>
      </c>
      <c r="F3360" s="43" t="s">
        <v>2185</v>
      </c>
      <c r="G3360">
        <v>540</v>
      </c>
      <c r="H3360">
        <v>540</v>
      </c>
      <c r="I3360" s="43" t="s">
        <v>2184</v>
      </c>
      <c r="J3360" s="43" t="s">
        <v>1446</v>
      </c>
      <c r="K3360" s="43" t="s">
        <v>178</v>
      </c>
      <c r="L3360" s="43" t="str">
        <f>IF(AND(Home!$A$1&gt;=Leave[[#This Row],[Start Time]],Home!$A$1&lt;=Leave[[#This Row],[End Time]]),"Aplica","No Aplica")</f>
        <v>No Aplica</v>
      </c>
      <c r="M3360" s="43" t="str">
        <f>IF(AND(Home!$A$1&gt;=Leave[[#This Row],[Start Time]],Home!$A$1&lt;=Leave[[#This Row],[End Time]]),Home!$A$1,"No Aplica")</f>
        <v>No Aplica</v>
      </c>
      <c r="N3360" s="43" t="str">
        <f>Leave[[#This Row],[User Code (Owning User) (Usuario)]]&amp;Leave[[#This Row],[fecha activa]]</f>
        <v>MIE2025280723850No Aplica</v>
      </c>
    </row>
    <row r="3361" spans="1:14" x14ac:dyDescent="0.3">
      <c r="A3361" s="43" t="s">
        <v>471</v>
      </c>
      <c r="B3361" s="3">
        <v>45906</v>
      </c>
      <c r="C3361" s="3">
        <v>45906</v>
      </c>
      <c r="D3361" s="43" t="s">
        <v>474</v>
      </c>
      <c r="E3361" s="43" t="s">
        <v>2183</v>
      </c>
      <c r="F3361" s="43" t="s">
        <v>2185</v>
      </c>
      <c r="G3361">
        <v>300</v>
      </c>
      <c r="H3361">
        <v>300</v>
      </c>
      <c r="I3361" s="43" t="s">
        <v>2184</v>
      </c>
      <c r="J3361" s="43" t="s">
        <v>1446</v>
      </c>
      <c r="K3361" s="43" t="s">
        <v>178</v>
      </c>
      <c r="L3361" s="43" t="str">
        <f>IF(AND(Home!$A$1&gt;=Leave[[#This Row],[Start Time]],Home!$A$1&lt;=Leave[[#This Row],[End Time]]),"Aplica","No Aplica")</f>
        <v>No Aplica</v>
      </c>
      <c r="M3361" s="43" t="str">
        <f>IF(AND(Home!$A$1&gt;=Leave[[#This Row],[Start Time]],Home!$A$1&lt;=Leave[[#This Row],[End Time]]),Home!$A$1,"No Aplica")</f>
        <v>No Aplica</v>
      </c>
      <c r="N3361" s="43" t="str">
        <f>Leave[[#This Row],[User Code (Owning User) (Usuario)]]&amp;Leave[[#This Row],[fecha activa]]</f>
        <v>MIE2025280723850No Aplica</v>
      </c>
    </row>
    <row r="3362" spans="1:14" x14ac:dyDescent="0.3">
      <c r="A3362" s="43" t="s">
        <v>465</v>
      </c>
      <c r="B3362" s="3">
        <v>45924</v>
      </c>
      <c r="C3362" s="3">
        <v>45924</v>
      </c>
      <c r="D3362" s="43" t="s">
        <v>469</v>
      </c>
      <c r="E3362" s="43" t="s">
        <v>611</v>
      </c>
      <c r="F3362" s="43" t="s">
        <v>612</v>
      </c>
      <c r="G3362">
        <v>540</v>
      </c>
      <c r="H3362">
        <v>540</v>
      </c>
      <c r="I3362" s="43" t="s">
        <v>1275</v>
      </c>
      <c r="J3362" s="43" t="s">
        <v>1033</v>
      </c>
      <c r="K3362" s="43" t="s">
        <v>178</v>
      </c>
      <c r="L3362" s="43" t="str">
        <f>IF(AND(Home!$A$1&gt;=Leave[[#This Row],[Start Time]],Home!$A$1&lt;=Leave[[#This Row],[End Time]]),"Aplica","No Aplica")</f>
        <v>No Aplica</v>
      </c>
      <c r="M3362" s="43" t="str">
        <f>IF(AND(Home!$A$1&gt;=Leave[[#This Row],[Start Time]],Home!$A$1&lt;=Leave[[#This Row],[End Time]]),Home!$A$1,"No Aplica")</f>
        <v>No Aplica</v>
      </c>
      <c r="N3362" s="43" t="str">
        <f>Leave[[#This Row],[User Code (Owning User) (Usuario)]]&amp;Leave[[#This Row],[fecha activa]]</f>
        <v>MIE2024140616095No Aplica</v>
      </c>
    </row>
    <row r="3363" spans="1:14" x14ac:dyDescent="0.3">
      <c r="A3363" s="43" t="s">
        <v>465</v>
      </c>
      <c r="B3363" s="3">
        <v>45910</v>
      </c>
      <c r="C3363" s="3">
        <v>45910</v>
      </c>
      <c r="D3363" s="43" t="s">
        <v>469</v>
      </c>
      <c r="E3363" s="43" t="s">
        <v>611</v>
      </c>
      <c r="F3363" s="43" t="s">
        <v>612</v>
      </c>
      <c r="G3363">
        <v>540</v>
      </c>
      <c r="H3363">
        <v>540</v>
      </c>
      <c r="I3363" s="43" t="s">
        <v>1275</v>
      </c>
      <c r="J3363" s="43" t="s">
        <v>1033</v>
      </c>
      <c r="K3363" s="43" t="s">
        <v>178</v>
      </c>
      <c r="L3363" s="43" t="str">
        <f>IF(AND(Home!$A$1&gt;=Leave[[#This Row],[Start Time]],Home!$A$1&lt;=Leave[[#This Row],[End Time]]),"Aplica","No Aplica")</f>
        <v>No Aplica</v>
      </c>
      <c r="M3363" s="43" t="str">
        <f>IF(AND(Home!$A$1&gt;=Leave[[#This Row],[Start Time]],Home!$A$1&lt;=Leave[[#This Row],[End Time]]),Home!$A$1,"No Aplica")</f>
        <v>No Aplica</v>
      </c>
      <c r="N3363" s="43" t="str">
        <f>Leave[[#This Row],[User Code (Owning User) (Usuario)]]&amp;Leave[[#This Row],[fecha activa]]</f>
        <v>MIE2024140616095No Aplica</v>
      </c>
    </row>
    <row r="3364" spans="1:14" x14ac:dyDescent="0.3">
      <c r="A3364" s="43" t="s">
        <v>476</v>
      </c>
      <c r="B3364" s="3">
        <v>45930</v>
      </c>
      <c r="C3364" s="3">
        <v>45930</v>
      </c>
      <c r="D3364" s="43" t="s">
        <v>491</v>
      </c>
      <c r="E3364" s="43" t="s">
        <v>1460</v>
      </c>
      <c r="F3364" s="43" t="s">
        <v>1462</v>
      </c>
      <c r="G3364">
        <v>30</v>
      </c>
      <c r="H3364">
        <v>30</v>
      </c>
      <c r="I3364" s="43" t="s">
        <v>1461</v>
      </c>
      <c r="J3364" s="43" t="s">
        <v>1863</v>
      </c>
      <c r="K3364" s="43" t="s">
        <v>179</v>
      </c>
      <c r="L3364" s="43" t="str">
        <f>IF(AND(Home!$A$1&gt;=Leave[[#This Row],[Start Time]],Home!$A$1&lt;=Leave[[#This Row],[End Time]]),"Aplica","No Aplica")</f>
        <v>No Aplica</v>
      </c>
      <c r="M3364" s="43" t="str">
        <f>IF(AND(Home!$A$1&gt;=Leave[[#This Row],[Start Time]],Home!$A$1&lt;=Leave[[#This Row],[End Time]]),Home!$A$1,"No Aplica")</f>
        <v>No Aplica</v>
      </c>
      <c r="N3364" s="43" t="str">
        <f>Leave[[#This Row],[User Code (Owning User) (Usuario)]]&amp;Leave[[#This Row],[fecha activa]]</f>
        <v>MIE2025250221078No Aplica</v>
      </c>
    </row>
    <row r="3365" spans="1:14" x14ac:dyDescent="0.3">
      <c r="A3365" s="43" t="s">
        <v>476</v>
      </c>
      <c r="B3365" s="3">
        <v>45929</v>
      </c>
      <c r="C3365" s="3">
        <v>45929</v>
      </c>
      <c r="D3365" s="43" t="s">
        <v>491</v>
      </c>
      <c r="E3365" s="43" t="s">
        <v>1460</v>
      </c>
      <c r="F3365" s="43" t="s">
        <v>1462</v>
      </c>
      <c r="G3365">
        <v>30</v>
      </c>
      <c r="H3365">
        <v>30</v>
      </c>
      <c r="I3365" s="43" t="s">
        <v>1461</v>
      </c>
      <c r="J3365" s="43" t="s">
        <v>1863</v>
      </c>
      <c r="K3365" s="43" t="s">
        <v>179</v>
      </c>
      <c r="L3365" s="43" t="str">
        <f>IF(AND(Home!$A$1&gt;=Leave[[#This Row],[Start Time]],Home!$A$1&lt;=Leave[[#This Row],[End Time]]),"Aplica","No Aplica")</f>
        <v>No Aplica</v>
      </c>
      <c r="M3365" s="43" t="str">
        <f>IF(AND(Home!$A$1&gt;=Leave[[#This Row],[Start Time]],Home!$A$1&lt;=Leave[[#This Row],[End Time]]),Home!$A$1,"No Aplica")</f>
        <v>No Aplica</v>
      </c>
      <c r="N3365" s="43" t="str">
        <f>Leave[[#This Row],[User Code (Owning User) (Usuario)]]&amp;Leave[[#This Row],[fecha activa]]</f>
        <v>MIE2025250221078No Aplica</v>
      </c>
    </row>
    <row r="3366" spans="1:14" x14ac:dyDescent="0.3">
      <c r="A3366" s="43" t="s">
        <v>476</v>
      </c>
      <c r="B3366" s="3">
        <v>45926</v>
      </c>
      <c r="C3366" s="3">
        <v>45926</v>
      </c>
      <c r="D3366" s="43" t="s">
        <v>491</v>
      </c>
      <c r="E3366" s="43" t="s">
        <v>1460</v>
      </c>
      <c r="F3366" s="43" t="s">
        <v>1462</v>
      </c>
      <c r="G3366">
        <v>30</v>
      </c>
      <c r="H3366">
        <v>30</v>
      </c>
      <c r="I3366" s="43" t="s">
        <v>1461</v>
      </c>
      <c r="J3366" s="43" t="s">
        <v>1863</v>
      </c>
      <c r="K3366" s="43" t="s">
        <v>179</v>
      </c>
      <c r="L3366" s="43" t="str">
        <f>IF(AND(Home!$A$1&gt;=Leave[[#This Row],[Start Time]],Home!$A$1&lt;=Leave[[#This Row],[End Time]]),"Aplica","No Aplica")</f>
        <v>No Aplica</v>
      </c>
      <c r="M3366" s="43" t="str">
        <f>IF(AND(Home!$A$1&gt;=Leave[[#This Row],[Start Time]],Home!$A$1&lt;=Leave[[#This Row],[End Time]]),Home!$A$1,"No Aplica")</f>
        <v>No Aplica</v>
      </c>
      <c r="N3366" s="43" t="str">
        <f>Leave[[#This Row],[User Code (Owning User) (Usuario)]]&amp;Leave[[#This Row],[fecha activa]]</f>
        <v>MIE2025250221078No Aplica</v>
      </c>
    </row>
    <row r="3367" spans="1:14" x14ac:dyDescent="0.3">
      <c r="A3367" s="43" t="s">
        <v>476</v>
      </c>
      <c r="B3367" s="3">
        <v>45925</v>
      </c>
      <c r="C3367" s="3">
        <v>45925</v>
      </c>
      <c r="D3367" s="43" t="s">
        <v>491</v>
      </c>
      <c r="E3367" s="43" t="s">
        <v>1460</v>
      </c>
      <c r="F3367" s="43" t="s">
        <v>1462</v>
      </c>
      <c r="G3367">
        <v>30</v>
      </c>
      <c r="H3367">
        <v>30</v>
      </c>
      <c r="I3367" s="43" t="s">
        <v>1461</v>
      </c>
      <c r="J3367" s="43" t="s">
        <v>1863</v>
      </c>
      <c r="K3367" s="43" t="s">
        <v>179</v>
      </c>
      <c r="L3367" s="43" t="str">
        <f>IF(AND(Home!$A$1&gt;=Leave[[#This Row],[Start Time]],Home!$A$1&lt;=Leave[[#This Row],[End Time]]),"Aplica","No Aplica")</f>
        <v>No Aplica</v>
      </c>
      <c r="M3367" s="43" t="str">
        <f>IF(AND(Home!$A$1&gt;=Leave[[#This Row],[Start Time]],Home!$A$1&lt;=Leave[[#This Row],[End Time]]),Home!$A$1,"No Aplica")</f>
        <v>No Aplica</v>
      </c>
      <c r="N3367" s="43" t="str">
        <f>Leave[[#This Row],[User Code (Owning User) (Usuario)]]&amp;Leave[[#This Row],[fecha activa]]</f>
        <v>MIE2025250221078No Aplica</v>
      </c>
    </row>
    <row r="3368" spans="1:14" x14ac:dyDescent="0.3">
      <c r="A3368" s="43" t="s">
        <v>476</v>
      </c>
      <c r="B3368" s="3">
        <v>45924</v>
      </c>
      <c r="C3368" s="3">
        <v>45924</v>
      </c>
      <c r="D3368" s="43" t="s">
        <v>491</v>
      </c>
      <c r="E3368" s="43" t="s">
        <v>1460</v>
      </c>
      <c r="F3368" s="43" t="s">
        <v>1462</v>
      </c>
      <c r="G3368">
        <v>30</v>
      </c>
      <c r="H3368">
        <v>30</v>
      </c>
      <c r="I3368" s="43" t="s">
        <v>1461</v>
      </c>
      <c r="J3368" s="43" t="s">
        <v>1863</v>
      </c>
      <c r="K3368" s="43" t="s">
        <v>179</v>
      </c>
      <c r="L3368" s="43" t="str">
        <f>IF(AND(Home!$A$1&gt;=Leave[[#This Row],[Start Time]],Home!$A$1&lt;=Leave[[#This Row],[End Time]]),"Aplica","No Aplica")</f>
        <v>No Aplica</v>
      </c>
      <c r="M3368" s="43" t="str">
        <f>IF(AND(Home!$A$1&gt;=Leave[[#This Row],[Start Time]],Home!$A$1&lt;=Leave[[#This Row],[End Time]]),Home!$A$1,"No Aplica")</f>
        <v>No Aplica</v>
      </c>
      <c r="N3368" s="43" t="str">
        <f>Leave[[#This Row],[User Code (Owning User) (Usuario)]]&amp;Leave[[#This Row],[fecha activa]]</f>
        <v>MIE2025250221078No Aplica</v>
      </c>
    </row>
    <row r="3369" spans="1:14" x14ac:dyDescent="0.3">
      <c r="A3369" s="43" t="s">
        <v>476</v>
      </c>
      <c r="B3369" s="3">
        <v>45923</v>
      </c>
      <c r="C3369" s="3">
        <v>45923</v>
      </c>
      <c r="D3369" s="43" t="s">
        <v>491</v>
      </c>
      <c r="E3369" s="43" t="s">
        <v>1460</v>
      </c>
      <c r="F3369" s="43" t="s">
        <v>1462</v>
      </c>
      <c r="G3369">
        <v>30</v>
      </c>
      <c r="H3369">
        <v>30</v>
      </c>
      <c r="I3369" s="43" t="s">
        <v>1461</v>
      </c>
      <c r="J3369" s="43" t="s">
        <v>1863</v>
      </c>
      <c r="K3369" s="43" t="s">
        <v>179</v>
      </c>
      <c r="L3369" s="43" t="str">
        <f>IF(AND(Home!$A$1&gt;=Leave[[#This Row],[Start Time]],Home!$A$1&lt;=Leave[[#This Row],[End Time]]),"Aplica","No Aplica")</f>
        <v>No Aplica</v>
      </c>
      <c r="M3369" s="43" t="str">
        <f>IF(AND(Home!$A$1&gt;=Leave[[#This Row],[Start Time]],Home!$A$1&lt;=Leave[[#This Row],[End Time]]),Home!$A$1,"No Aplica")</f>
        <v>No Aplica</v>
      </c>
      <c r="N3369" s="43" t="str">
        <f>Leave[[#This Row],[User Code (Owning User) (Usuario)]]&amp;Leave[[#This Row],[fecha activa]]</f>
        <v>MIE2025250221078No Aplica</v>
      </c>
    </row>
    <row r="3370" spans="1:14" x14ac:dyDescent="0.3">
      <c r="A3370" s="43" t="s">
        <v>476</v>
      </c>
      <c r="B3370" s="3">
        <v>45922</v>
      </c>
      <c r="C3370" s="3">
        <v>45922</v>
      </c>
      <c r="D3370" s="43" t="s">
        <v>491</v>
      </c>
      <c r="E3370" s="43" t="s">
        <v>1460</v>
      </c>
      <c r="F3370" s="43" t="s">
        <v>1462</v>
      </c>
      <c r="G3370">
        <v>30</v>
      </c>
      <c r="H3370">
        <v>30</v>
      </c>
      <c r="I3370" s="43" t="s">
        <v>1461</v>
      </c>
      <c r="J3370" s="43" t="s">
        <v>1863</v>
      </c>
      <c r="K3370" s="43" t="s">
        <v>179</v>
      </c>
      <c r="L3370" s="43" t="str">
        <f>IF(AND(Home!$A$1&gt;=Leave[[#This Row],[Start Time]],Home!$A$1&lt;=Leave[[#This Row],[End Time]]),"Aplica","No Aplica")</f>
        <v>Aplica</v>
      </c>
      <c r="M3370" s="43">
        <f>IF(AND(Home!$A$1&gt;=Leave[[#This Row],[Start Time]],Home!$A$1&lt;=Leave[[#This Row],[End Time]]),Home!$A$1,"No Aplica")</f>
        <v>45922</v>
      </c>
      <c r="N3370" s="43" t="str">
        <f>Leave[[#This Row],[User Code (Owning User) (Usuario)]]&amp;Leave[[#This Row],[fecha activa]]</f>
        <v>MIE202525022107845922</v>
      </c>
    </row>
    <row r="3371" spans="1:14" x14ac:dyDescent="0.3">
      <c r="A3371" s="43" t="s">
        <v>476</v>
      </c>
      <c r="B3371" s="3">
        <v>45927</v>
      </c>
      <c r="C3371" s="3">
        <v>45927</v>
      </c>
      <c r="D3371" s="43" t="s">
        <v>491</v>
      </c>
      <c r="E3371" s="43" t="s">
        <v>1460</v>
      </c>
      <c r="F3371" s="43" t="s">
        <v>1462</v>
      </c>
      <c r="G3371">
        <v>60</v>
      </c>
      <c r="H3371">
        <v>60</v>
      </c>
      <c r="I3371" s="43" t="s">
        <v>1461</v>
      </c>
      <c r="J3371" s="43" t="s">
        <v>1863</v>
      </c>
      <c r="K3371" s="43" t="s">
        <v>179</v>
      </c>
      <c r="L3371" s="43" t="str">
        <f>IF(AND(Home!$A$1&gt;=Leave[[#This Row],[Start Time]],Home!$A$1&lt;=Leave[[#This Row],[End Time]]),"Aplica","No Aplica")</f>
        <v>No Aplica</v>
      </c>
      <c r="M3371" s="43" t="str">
        <f>IF(AND(Home!$A$1&gt;=Leave[[#This Row],[Start Time]],Home!$A$1&lt;=Leave[[#This Row],[End Time]]),Home!$A$1,"No Aplica")</f>
        <v>No Aplica</v>
      </c>
      <c r="N3371" s="43" t="str">
        <f>Leave[[#This Row],[User Code (Owning User) (Usuario)]]&amp;Leave[[#This Row],[fecha activa]]</f>
        <v>MIE2025250221078No Aplica</v>
      </c>
    </row>
    <row r="3372" spans="1:14" x14ac:dyDescent="0.3">
      <c r="A3372" s="43" t="s">
        <v>476</v>
      </c>
      <c r="B3372" s="3">
        <v>45928</v>
      </c>
      <c r="C3372" s="3">
        <v>45928</v>
      </c>
      <c r="D3372" s="43" t="s">
        <v>491</v>
      </c>
      <c r="E3372" s="43" t="s">
        <v>1460</v>
      </c>
      <c r="F3372" s="43" t="s">
        <v>1462</v>
      </c>
      <c r="G3372">
        <v>540</v>
      </c>
      <c r="H3372">
        <v>540</v>
      </c>
      <c r="I3372" s="43" t="s">
        <v>1461</v>
      </c>
      <c r="J3372" s="43" t="s">
        <v>1863</v>
      </c>
      <c r="K3372" s="43" t="s">
        <v>179</v>
      </c>
      <c r="L3372" s="43" t="str">
        <f>IF(AND(Home!$A$1&gt;=Leave[[#This Row],[Start Time]],Home!$A$1&lt;=Leave[[#This Row],[End Time]]),"Aplica","No Aplica")</f>
        <v>No Aplica</v>
      </c>
      <c r="M3372" s="43" t="str">
        <f>IF(AND(Home!$A$1&gt;=Leave[[#This Row],[Start Time]],Home!$A$1&lt;=Leave[[#This Row],[End Time]]),Home!$A$1,"No Aplica")</f>
        <v>No Aplica</v>
      </c>
      <c r="N3372" s="43" t="str">
        <f>Leave[[#This Row],[User Code (Owning User) (Usuario)]]&amp;Leave[[#This Row],[fecha activa]]</f>
        <v>MIE2025250221078No Aplica</v>
      </c>
    </row>
    <row r="3373" spans="1:14" x14ac:dyDescent="0.3">
      <c r="A3373" s="43" t="s">
        <v>465</v>
      </c>
      <c r="B3373" s="3">
        <v>45927</v>
      </c>
      <c r="C3373" s="3">
        <v>45927</v>
      </c>
      <c r="D3373" s="43" t="s">
        <v>1404</v>
      </c>
      <c r="E3373" s="43" t="s">
        <v>1460</v>
      </c>
      <c r="F3373" s="43" t="s">
        <v>1462</v>
      </c>
      <c r="G3373">
        <v>240</v>
      </c>
      <c r="H3373">
        <v>240</v>
      </c>
      <c r="I3373" s="43" t="s">
        <v>1461</v>
      </c>
      <c r="J3373" s="43" t="s">
        <v>1863</v>
      </c>
      <c r="K3373" s="43" t="s">
        <v>179</v>
      </c>
      <c r="L3373" s="43" t="str">
        <f>IF(AND(Home!$A$1&gt;=Leave[[#This Row],[Start Time]],Home!$A$1&lt;=Leave[[#This Row],[End Time]]),"Aplica","No Aplica")</f>
        <v>No Aplica</v>
      </c>
      <c r="M3373" s="43" t="str">
        <f>IF(AND(Home!$A$1&gt;=Leave[[#This Row],[Start Time]],Home!$A$1&lt;=Leave[[#This Row],[End Time]]),Home!$A$1,"No Aplica")</f>
        <v>No Aplica</v>
      </c>
      <c r="N3373" s="43" t="str">
        <f>Leave[[#This Row],[User Code (Owning User) (Usuario)]]&amp;Leave[[#This Row],[fecha activa]]</f>
        <v>MIE2025250221078No Aplica</v>
      </c>
    </row>
    <row r="3374" spans="1:14" x14ac:dyDescent="0.3">
      <c r="A3374" s="43" t="s">
        <v>476</v>
      </c>
      <c r="B3374" s="3">
        <v>45919</v>
      </c>
      <c r="C3374" s="3">
        <v>45919</v>
      </c>
      <c r="D3374" s="43" t="s">
        <v>491</v>
      </c>
      <c r="E3374" s="43" t="s">
        <v>1460</v>
      </c>
      <c r="F3374" s="43" t="s">
        <v>1462</v>
      </c>
      <c r="G3374">
        <v>30</v>
      </c>
      <c r="H3374">
        <v>30</v>
      </c>
      <c r="I3374" s="43" t="s">
        <v>1461</v>
      </c>
      <c r="J3374" s="43" t="s">
        <v>1863</v>
      </c>
      <c r="K3374" s="43" t="s">
        <v>179</v>
      </c>
      <c r="L3374" s="43" t="str">
        <f>IF(AND(Home!$A$1&gt;=Leave[[#This Row],[Start Time]],Home!$A$1&lt;=Leave[[#This Row],[End Time]]),"Aplica","No Aplica")</f>
        <v>No Aplica</v>
      </c>
      <c r="M3374" s="43" t="str">
        <f>IF(AND(Home!$A$1&gt;=Leave[[#This Row],[Start Time]],Home!$A$1&lt;=Leave[[#This Row],[End Time]]),Home!$A$1,"No Aplica")</f>
        <v>No Aplica</v>
      </c>
      <c r="N3374" s="43" t="str">
        <f>Leave[[#This Row],[User Code (Owning User) (Usuario)]]&amp;Leave[[#This Row],[fecha activa]]</f>
        <v>MIE2025250221078No Aplica</v>
      </c>
    </row>
    <row r="3375" spans="1:14" x14ac:dyDescent="0.3">
      <c r="A3375" s="43" t="s">
        <v>476</v>
      </c>
      <c r="B3375" s="3">
        <v>45918</v>
      </c>
      <c r="C3375" s="3">
        <v>45918</v>
      </c>
      <c r="D3375" s="43" t="s">
        <v>491</v>
      </c>
      <c r="E3375" s="43" t="s">
        <v>1460</v>
      </c>
      <c r="F3375" s="43" t="s">
        <v>1462</v>
      </c>
      <c r="G3375">
        <v>30</v>
      </c>
      <c r="H3375">
        <v>30</v>
      </c>
      <c r="I3375" s="43" t="s">
        <v>1461</v>
      </c>
      <c r="J3375" s="43" t="s">
        <v>1863</v>
      </c>
      <c r="K3375" s="43" t="s">
        <v>179</v>
      </c>
      <c r="L3375" s="43" t="str">
        <f>IF(AND(Home!$A$1&gt;=Leave[[#This Row],[Start Time]],Home!$A$1&lt;=Leave[[#This Row],[End Time]]),"Aplica","No Aplica")</f>
        <v>No Aplica</v>
      </c>
      <c r="M3375" s="43" t="str">
        <f>IF(AND(Home!$A$1&gt;=Leave[[#This Row],[Start Time]],Home!$A$1&lt;=Leave[[#This Row],[End Time]]),Home!$A$1,"No Aplica")</f>
        <v>No Aplica</v>
      </c>
      <c r="N3375" s="43" t="str">
        <f>Leave[[#This Row],[User Code (Owning User) (Usuario)]]&amp;Leave[[#This Row],[fecha activa]]</f>
        <v>MIE2025250221078No Aplica</v>
      </c>
    </row>
    <row r="3376" spans="1:14" x14ac:dyDescent="0.3">
      <c r="A3376" s="43" t="s">
        <v>476</v>
      </c>
      <c r="B3376" s="3">
        <v>45917</v>
      </c>
      <c r="C3376" s="3">
        <v>45917</v>
      </c>
      <c r="D3376" s="43" t="s">
        <v>491</v>
      </c>
      <c r="E3376" s="43" t="s">
        <v>1460</v>
      </c>
      <c r="F3376" s="43" t="s">
        <v>1462</v>
      </c>
      <c r="G3376">
        <v>30</v>
      </c>
      <c r="H3376">
        <v>30</v>
      </c>
      <c r="I3376" s="43" t="s">
        <v>1461</v>
      </c>
      <c r="J3376" s="43" t="s">
        <v>1863</v>
      </c>
      <c r="K3376" s="43" t="s">
        <v>179</v>
      </c>
      <c r="L3376" s="43" t="str">
        <f>IF(AND(Home!$A$1&gt;=Leave[[#This Row],[Start Time]],Home!$A$1&lt;=Leave[[#This Row],[End Time]]),"Aplica","No Aplica")</f>
        <v>No Aplica</v>
      </c>
      <c r="M3376" s="43" t="str">
        <f>IF(AND(Home!$A$1&gt;=Leave[[#This Row],[Start Time]],Home!$A$1&lt;=Leave[[#This Row],[End Time]]),Home!$A$1,"No Aplica")</f>
        <v>No Aplica</v>
      </c>
      <c r="N3376" s="43" t="str">
        <f>Leave[[#This Row],[User Code (Owning User) (Usuario)]]&amp;Leave[[#This Row],[fecha activa]]</f>
        <v>MIE2025250221078No Aplica</v>
      </c>
    </row>
    <row r="3377" spans="1:14" x14ac:dyDescent="0.3">
      <c r="A3377" s="43" t="s">
        <v>476</v>
      </c>
      <c r="B3377" s="3">
        <v>45916</v>
      </c>
      <c r="C3377" s="3">
        <v>45916</v>
      </c>
      <c r="D3377" s="43" t="s">
        <v>491</v>
      </c>
      <c r="E3377" s="43" t="s">
        <v>1460</v>
      </c>
      <c r="F3377" s="43" t="s">
        <v>1462</v>
      </c>
      <c r="G3377">
        <v>30</v>
      </c>
      <c r="H3377">
        <v>30</v>
      </c>
      <c r="I3377" s="43" t="s">
        <v>1461</v>
      </c>
      <c r="J3377" s="43" t="s">
        <v>1863</v>
      </c>
      <c r="K3377" s="43" t="s">
        <v>179</v>
      </c>
      <c r="L3377" s="43" t="str">
        <f>IF(AND(Home!$A$1&gt;=Leave[[#This Row],[Start Time]],Home!$A$1&lt;=Leave[[#This Row],[End Time]]),"Aplica","No Aplica")</f>
        <v>No Aplica</v>
      </c>
      <c r="M3377" s="43" t="str">
        <f>IF(AND(Home!$A$1&gt;=Leave[[#This Row],[Start Time]],Home!$A$1&lt;=Leave[[#This Row],[End Time]]),Home!$A$1,"No Aplica")</f>
        <v>No Aplica</v>
      </c>
      <c r="N3377" s="43" t="str">
        <f>Leave[[#This Row],[User Code (Owning User) (Usuario)]]&amp;Leave[[#This Row],[fecha activa]]</f>
        <v>MIE2025250221078No Aplica</v>
      </c>
    </row>
    <row r="3378" spans="1:14" x14ac:dyDescent="0.3">
      <c r="A3378" s="43" t="s">
        <v>476</v>
      </c>
      <c r="B3378" s="3">
        <v>45915</v>
      </c>
      <c r="C3378" s="3">
        <v>45915</v>
      </c>
      <c r="D3378" s="43" t="s">
        <v>491</v>
      </c>
      <c r="E3378" s="43" t="s">
        <v>1460</v>
      </c>
      <c r="F3378" s="43" t="s">
        <v>1462</v>
      </c>
      <c r="G3378">
        <v>30</v>
      </c>
      <c r="H3378">
        <v>30</v>
      </c>
      <c r="I3378" s="43" t="s">
        <v>1461</v>
      </c>
      <c r="J3378" s="43" t="s">
        <v>1863</v>
      </c>
      <c r="K3378" s="43" t="s">
        <v>179</v>
      </c>
      <c r="L3378" s="43" t="str">
        <f>IF(AND(Home!$A$1&gt;=Leave[[#This Row],[Start Time]],Home!$A$1&lt;=Leave[[#This Row],[End Time]]),"Aplica","No Aplica")</f>
        <v>No Aplica</v>
      </c>
      <c r="M3378" s="43" t="str">
        <f>IF(AND(Home!$A$1&gt;=Leave[[#This Row],[Start Time]],Home!$A$1&lt;=Leave[[#This Row],[End Time]]),Home!$A$1,"No Aplica")</f>
        <v>No Aplica</v>
      </c>
      <c r="N3378" s="43" t="str">
        <f>Leave[[#This Row],[User Code (Owning User) (Usuario)]]&amp;Leave[[#This Row],[fecha activa]]</f>
        <v>MIE2025250221078No Aplica</v>
      </c>
    </row>
    <row r="3379" spans="1:14" x14ac:dyDescent="0.3">
      <c r="A3379" s="43" t="s">
        <v>476</v>
      </c>
      <c r="B3379" s="3">
        <v>45920</v>
      </c>
      <c r="C3379" s="3">
        <v>45920</v>
      </c>
      <c r="D3379" s="43" t="s">
        <v>491</v>
      </c>
      <c r="E3379" s="43" t="s">
        <v>1460</v>
      </c>
      <c r="F3379" s="43" t="s">
        <v>1462</v>
      </c>
      <c r="G3379">
        <v>60</v>
      </c>
      <c r="H3379">
        <v>60</v>
      </c>
      <c r="I3379" s="43" t="s">
        <v>1461</v>
      </c>
      <c r="J3379" s="43" t="s">
        <v>1863</v>
      </c>
      <c r="K3379" s="43" t="s">
        <v>179</v>
      </c>
      <c r="L3379" s="43" t="str">
        <f>IF(AND(Home!$A$1&gt;=Leave[[#This Row],[Start Time]],Home!$A$1&lt;=Leave[[#This Row],[End Time]]),"Aplica","No Aplica")</f>
        <v>No Aplica</v>
      </c>
      <c r="M3379" s="43" t="str">
        <f>IF(AND(Home!$A$1&gt;=Leave[[#This Row],[Start Time]],Home!$A$1&lt;=Leave[[#This Row],[End Time]]),Home!$A$1,"No Aplica")</f>
        <v>No Aplica</v>
      </c>
      <c r="N3379" s="43" t="str">
        <f>Leave[[#This Row],[User Code (Owning User) (Usuario)]]&amp;Leave[[#This Row],[fecha activa]]</f>
        <v>MIE2025250221078No Aplica</v>
      </c>
    </row>
    <row r="3380" spans="1:14" x14ac:dyDescent="0.3">
      <c r="A3380" s="43" t="s">
        <v>465</v>
      </c>
      <c r="B3380" s="3">
        <v>45920</v>
      </c>
      <c r="C3380" s="3">
        <v>45920</v>
      </c>
      <c r="D3380" s="43" t="s">
        <v>621</v>
      </c>
      <c r="E3380" s="43" t="s">
        <v>1460</v>
      </c>
      <c r="F3380" s="43" t="s">
        <v>1462</v>
      </c>
      <c r="G3380">
        <v>240</v>
      </c>
      <c r="H3380">
        <v>240</v>
      </c>
      <c r="I3380" s="43" t="s">
        <v>1461</v>
      </c>
      <c r="J3380" s="43" t="s">
        <v>1863</v>
      </c>
      <c r="K3380" s="43" t="s">
        <v>179</v>
      </c>
      <c r="L3380" s="43" t="str">
        <f>IF(AND(Home!$A$1&gt;=Leave[[#This Row],[Start Time]],Home!$A$1&lt;=Leave[[#This Row],[End Time]]),"Aplica","No Aplica")</f>
        <v>No Aplica</v>
      </c>
      <c r="M3380" s="43" t="str">
        <f>IF(AND(Home!$A$1&gt;=Leave[[#This Row],[Start Time]],Home!$A$1&lt;=Leave[[#This Row],[End Time]]),Home!$A$1,"No Aplica")</f>
        <v>No Aplica</v>
      </c>
      <c r="N3380" s="43" t="str">
        <f>Leave[[#This Row],[User Code (Owning User) (Usuario)]]&amp;Leave[[#This Row],[fecha activa]]</f>
        <v>MIE2025250221078No Aplica</v>
      </c>
    </row>
    <row r="3381" spans="1:14" x14ac:dyDescent="0.3">
      <c r="A3381" s="43" t="s">
        <v>476</v>
      </c>
      <c r="B3381" s="3">
        <v>45921</v>
      </c>
      <c r="C3381" s="3">
        <v>45921</v>
      </c>
      <c r="D3381" s="43" t="s">
        <v>491</v>
      </c>
      <c r="E3381" s="43" t="s">
        <v>1460</v>
      </c>
      <c r="F3381" s="43" t="s">
        <v>1462</v>
      </c>
      <c r="G3381">
        <v>540</v>
      </c>
      <c r="H3381">
        <v>540</v>
      </c>
      <c r="I3381" s="43" t="s">
        <v>1461</v>
      </c>
      <c r="J3381" s="43" t="s">
        <v>1863</v>
      </c>
      <c r="K3381" s="43" t="s">
        <v>179</v>
      </c>
      <c r="L3381" s="43" t="str">
        <f>IF(AND(Home!$A$1&gt;=Leave[[#This Row],[Start Time]],Home!$A$1&lt;=Leave[[#This Row],[End Time]]),"Aplica","No Aplica")</f>
        <v>No Aplica</v>
      </c>
      <c r="M3381" s="43" t="str">
        <f>IF(AND(Home!$A$1&gt;=Leave[[#This Row],[Start Time]],Home!$A$1&lt;=Leave[[#This Row],[End Time]]),Home!$A$1,"No Aplica")</f>
        <v>No Aplica</v>
      </c>
      <c r="N3381" s="43" t="str">
        <f>Leave[[#This Row],[User Code (Owning User) (Usuario)]]&amp;Leave[[#This Row],[fecha activa]]</f>
        <v>MIE2025250221078No Aplica</v>
      </c>
    </row>
    <row r="3382" spans="1:14" x14ac:dyDescent="0.3">
      <c r="A3382" s="43" t="s">
        <v>471</v>
      </c>
      <c r="B3382" s="3">
        <v>45903</v>
      </c>
      <c r="C3382" s="3">
        <v>45903</v>
      </c>
      <c r="D3382" s="43" t="s">
        <v>1864</v>
      </c>
      <c r="E3382" s="43" t="s">
        <v>1460</v>
      </c>
      <c r="F3382" s="43" t="s">
        <v>1462</v>
      </c>
      <c r="G3382">
        <v>240</v>
      </c>
      <c r="H3382">
        <v>240</v>
      </c>
      <c r="I3382" s="43" t="s">
        <v>1461</v>
      </c>
      <c r="J3382" s="43" t="s">
        <v>1863</v>
      </c>
      <c r="K3382" s="43" t="s">
        <v>179</v>
      </c>
      <c r="L3382" s="43" t="str">
        <f>IF(AND(Home!$A$1&gt;=Leave[[#This Row],[Start Time]],Home!$A$1&lt;=Leave[[#This Row],[End Time]]),"Aplica","No Aplica")</f>
        <v>No Aplica</v>
      </c>
      <c r="M3382" s="43" t="str">
        <f>IF(AND(Home!$A$1&gt;=Leave[[#This Row],[Start Time]],Home!$A$1&lt;=Leave[[#This Row],[End Time]]),Home!$A$1,"No Aplica")</f>
        <v>No Aplica</v>
      </c>
      <c r="N3382" s="43" t="str">
        <f>Leave[[#This Row],[User Code (Owning User) (Usuario)]]&amp;Leave[[#This Row],[fecha activa]]</f>
        <v>MIE2025250221078No Aplica</v>
      </c>
    </row>
    <row r="3383" spans="1:14" x14ac:dyDescent="0.3">
      <c r="A3383" s="43" t="s">
        <v>471</v>
      </c>
      <c r="B3383" s="3">
        <v>45903</v>
      </c>
      <c r="C3383" s="3">
        <v>45903</v>
      </c>
      <c r="D3383" s="43" t="s">
        <v>1864</v>
      </c>
      <c r="E3383" s="43" t="s">
        <v>1460</v>
      </c>
      <c r="F3383" s="43" t="s">
        <v>1462</v>
      </c>
      <c r="G3383">
        <v>240</v>
      </c>
      <c r="H3383">
        <v>240</v>
      </c>
      <c r="I3383" s="43" t="s">
        <v>1461</v>
      </c>
      <c r="J3383" s="43" t="s">
        <v>1863</v>
      </c>
      <c r="K3383" s="43" t="s">
        <v>179</v>
      </c>
      <c r="L3383" s="43" t="str">
        <f>IF(AND(Home!$A$1&gt;=Leave[[#This Row],[Start Time]],Home!$A$1&lt;=Leave[[#This Row],[End Time]]),"Aplica","No Aplica")</f>
        <v>No Aplica</v>
      </c>
      <c r="M3383" s="43" t="str">
        <f>IF(AND(Home!$A$1&gt;=Leave[[#This Row],[Start Time]],Home!$A$1&lt;=Leave[[#This Row],[End Time]]),Home!$A$1,"No Aplica")</f>
        <v>No Aplica</v>
      </c>
      <c r="N3383" s="43" t="str">
        <f>Leave[[#This Row],[User Code (Owning User) (Usuario)]]&amp;Leave[[#This Row],[fecha activa]]</f>
        <v>MIE2025250221078No Aplica</v>
      </c>
    </row>
    <row r="3384" spans="1:14" x14ac:dyDescent="0.3">
      <c r="A3384" s="43" t="s">
        <v>477</v>
      </c>
      <c r="B3384" s="3">
        <v>45901</v>
      </c>
      <c r="C3384" s="3">
        <v>45902</v>
      </c>
      <c r="D3384" s="43" t="s">
        <v>2615</v>
      </c>
      <c r="E3384" s="43" t="s">
        <v>1460</v>
      </c>
      <c r="F3384" s="43" t="s">
        <v>1462</v>
      </c>
      <c r="G3384">
        <v>840</v>
      </c>
      <c r="H3384">
        <v>540</v>
      </c>
      <c r="I3384" s="43" t="s">
        <v>1461</v>
      </c>
      <c r="J3384" s="43" t="s">
        <v>1863</v>
      </c>
      <c r="K3384" s="43" t="s">
        <v>179</v>
      </c>
      <c r="L3384" s="43" t="str">
        <f>IF(AND(Home!$A$1&gt;=Leave[[#This Row],[Start Time]],Home!$A$1&lt;=Leave[[#This Row],[End Time]]),"Aplica","No Aplica")</f>
        <v>No Aplica</v>
      </c>
      <c r="M3384" s="43" t="str">
        <f>IF(AND(Home!$A$1&gt;=Leave[[#This Row],[Start Time]],Home!$A$1&lt;=Leave[[#This Row],[End Time]]),Home!$A$1,"No Aplica")</f>
        <v>No Aplica</v>
      </c>
      <c r="N3384" s="43" t="str">
        <f>Leave[[#This Row],[User Code (Owning User) (Usuario)]]&amp;Leave[[#This Row],[fecha activa]]</f>
        <v>MIE2025250221078No Aplica</v>
      </c>
    </row>
    <row r="3385" spans="1:14" x14ac:dyDescent="0.3">
      <c r="A3385" s="43" t="s">
        <v>476</v>
      </c>
      <c r="B3385" s="3">
        <v>45913</v>
      </c>
      <c r="C3385" s="3">
        <v>45913</v>
      </c>
      <c r="D3385" s="43" t="s">
        <v>491</v>
      </c>
      <c r="E3385" s="43" t="s">
        <v>1460</v>
      </c>
      <c r="F3385" s="43" t="s">
        <v>1462</v>
      </c>
      <c r="G3385">
        <v>60</v>
      </c>
      <c r="H3385">
        <v>60</v>
      </c>
      <c r="I3385" s="43" t="s">
        <v>1461</v>
      </c>
      <c r="J3385" s="43" t="s">
        <v>1863</v>
      </c>
      <c r="K3385" s="43" t="s">
        <v>179</v>
      </c>
      <c r="L3385" s="43" t="str">
        <f>IF(AND(Home!$A$1&gt;=Leave[[#This Row],[Start Time]],Home!$A$1&lt;=Leave[[#This Row],[End Time]]),"Aplica","No Aplica")</f>
        <v>No Aplica</v>
      </c>
      <c r="M3385" s="43" t="str">
        <f>IF(AND(Home!$A$1&gt;=Leave[[#This Row],[Start Time]],Home!$A$1&lt;=Leave[[#This Row],[End Time]]),Home!$A$1,"No Aplica")</f>
        <v>No Aplica</v>
      </c>
      <c r="N3385" s="43" t="str">
        <f>Leave[[#This Row],[User Code (Owning User) (Usuario)]]&amp;Leave[[#This Row],[fecha activa]]</f>
        <v>MIE2025250221078No Aplica</v>
      </c>
    </row>
    <row r="3386" spans="1:14" x14ac:dyDescent="0.3">
      <c r="A3386" s="43" t="s">
        <v>476</v>
      </c>
      <c r="B3386" s="3">
        <v>45914</v>
      </c>
      <c r="C3386" s="3">
        <v>45914</v>
      </c>
      <c r="D3386" s="43" t="s">
        <v>491</v>
      </c>
      <c r="E3386" s="43" t="s">
        <v>1460</v>
      </c>
      <c r="F3386" s="43" t="s">
        <v>1462</v>
      </c>
      <c r="G3386">
        <v>540</v>
      </c>
      <c r="H3386">
        <v>540</v>
      </c>
      <c r="I3386" s="43" t="s">
        <v>1461</v>
      </c>
      <c r="J3386" s="43" t="s">
        <v>1863</v>
      </c>
      <c r="K3386" s="43" t="s">
        <v>179</v>
      </c>
      <c r="L3386" s="43" t="str">
        <f>IF(AND(Home!$A$1&gt;=Leave[[#This Row],[Start Time]],Home!$A$1&lt;=Leave[[#This Row],[End Time]]),"Aplica","No Aplica")</f>
        <v>No Aplica</v>
      </c>
      <c r="M3386" s="43" t="str">
        <f>IF(AND(Home!$A$1&gt;=Leave[[#This Row],[Start Time]],Home!$A$1&lt;=Leave[[#This Row],[End Time]]),Home!$A$1,"No Aplica")</f>
        <v>No Aplica</v>
      </c>
      <c r="N3386" s="43" t="str">
        <f>Leave[[#This Row],[User Code (Owning User) (Usuario)]]&amp;Leave[[#This Row],[fecha activa]]</f>
        <v>MIE2025250221078No Aplica</v>
      </c>
    </row>
    <row r="3387" spans="1:14" x14ac:dyDescent="0.3">
      <c r="A3387" s="43" t="s">
        <v>465</v>
      </c>
      <c r="B3387" s="3">
        <v>45913</v>
      </c>
      <c r="C3387" s="3">
        <v>45913</v>
      </c>
      <c r="D3387" s="43" t="s">
        <v>621</v>
      </c>
      <c r="E3387" s="43" t="s">
        <v>1460</v>
      </c>
      <c r="F3387" s="43" t="s">
        <v>1462</v>
      </c>
      <c r="G3387">
        <v>240</v>
      </c>
      <c r="H3387">
        <v>240</v>
      </c>
      <c r="I3387" s="43" t="s">
        <v>1461</v>
      </c>
      <c r="J3387" s="43" t="s">
        <v>1863</v>
      </c>
      <c r="K3387" s="43" t="s">
        <v>179</v>
      </c>
      <c r="L3387" s="43" t="str">
        <f>IF(AND(Home!$A$1&gt;=Leave[[#This Row],[Start Time]],Home!$A$1&lt;=Leave[[#This Row],[End Time]]),"Aplica","No Aplica")</f>
        <v>No Aplica</v>
      </c>
      <c r="M3387" s="43" t="str">
        <f>IF(AND(Home!$A$1&gt;=Leave[[#This Row],[Start Time]],Home!$A$1&lt;=Leave[[#This Row],[End Time]]),Home!$A$1,"No Aplica")</f>
        <v>No Aplica</v>
      </c>
      <c r="N3387" s="43" t="str">
        <f>Leave[[#This Row],[User Code (Owning User) (Usuario)]]&amp;Leave[[#This Row],[fecha activa]]</f>
        <v>MIE2025250221078No Aplica</v>
      </c>
    </row>
    <row r="3388" spans="1:14" x14ac:dyDescent="0.3">
      <c r="A3388" s="43" t="s">
        <v>476</v>
      </c>
      <c r="B3388" s="3">
        <v>45912</v>
      </c>
      <c r="C3388" s="3">
        <v>45912</v>
      </c>
      <c r="D3388" s="43" t="s">
        <v>491</v>
      </c>
      <c r="E3388" s="43" t="s">
        <v>1460</v>
      </c>
      <c r="F3388" s="43" t="s">
        <v>1462</v>
      </c>
      <c r="G3388">
        <v>30</v>
      </c>
      <c r="H3388">
        <v>30</v>
      </c>
      <c r="I3388" s="43" t="s">
        <v>1461</v>
      </c>
      <c r="J3388" s="43" t="s">
        <v>1863</v>
      </c>
      <c r="K3388" s="43" t="s">
        <v>179</v>
      </c>
      <c r="L3388" s="43" t="str">
        <f>IF(AND(Home!$A$1&gt;=Leave[[#This Row],[Start Time]],Home!$A$1&lt;=Leave[[#This Row],[End Time]]),"Aplica","No Aplica")</f>
        <v>No Aplica</v>
      </c>
      <c r="M3388" s="43" t="str">
        <f>IF(AND(Home!$A$1&gt;=Leave[[#This Row],[Start Time]],Home!$A$1&lt;=Leave[[#This Row],[End Time]]),Home!$A$1,"No Aplica")</f>
        <v>No Aplica</v>
      </c>
      <c r="N3388" s="43" t="str">
        <f>Leave[[#This Row],[User Code (Owning User) (Usuario)]]&amp;Leave[[#This Row],[fecha activa]]</f>
        <v>MIE2025250221078No Aplica</v>
      </c>
    </row>
    <row r="3389" spans="1:14" x14ac:dyDescent="0.3">
      <c r="A3389" s="43" t="s">
        <v>476</v>
      </c>
      <c r="B3389" s="3">
        <v>45911</v>
      </c>
      <c r="C3389" s="3">
        <v>45911</v>
      </c>
      <c r="D3389" s="43" t="s">
        <v>491</v>
      </c>
      <c r="E3389" s="43" t="s">
        <v>1460</v>
      </c>
      <c r="F3389" s="43" t="s">
        <v>1462</v>
      </c>
      <c r="G3389">
        <v>30</v>
      </c>
      <c r="H3389">
        <v>30</v>
      </c>
      <c r="I3389" s="43" t="s">
        <v>1461</v>
      </c>
      <c r="J3389" s="43" t="s">
        <v>1863</v>
      </c>
      <c r="K3389" s="43" t="s">
        <v>179</v>
      </c>
      <c r="L3389" s="43" t="str">
        <f>IF(AND(Home!$A$1&gt;=Leave[[#This Row],[Start Time]],Home!$A$1&lt;=Leave[[#This Row],[End Time]]),"Aplica","No Aplica")</f>
        <v>No Aplica</v>
      </c>
      <c r="M3389" s="43" t="str">
        <f>IF(AND(Home!$A$1&gt;=Leave[[#This Row],[Start Time]],Home!$A$1&lt;=Leave[[#This Row],[End Time]]),Home!$A$1,"No Aplica")</f>
        <v>No Aplica</v>
      </c>
      <c r="N3389" s="43" t="str">
        <f>Leave[[#This Row],[User Code (Owning User) (Usuario)]]&amp;Leave[[#This Row],[fecha activa]]</f>
        <v>MIE2025250221078No Aplica</v>
      </c>
    </row>
    <row r="3390" spans="1:14" x14ac:dyDescent="0.3">
      <c r="A3390" s="43" t="s">
        <v>476</v>
      </c>
      <c r="B3390" s="3">
        <v>45910</v>
      </c>
      <c r="C3390" s="3">
        <v>45910</v>
      </c>
      <c r="D3390" s="43" t="s">
        <v>491</v>
      </c>
      <c r="E3390" s="43" t="s">
        <v>1460</v>
      </c>
      <c r="F3390" s="43" t="s">
        <v>1462</v>
      </c>
      <c r="G3390">
        <v>30</v>
      </c>
      <c r="H3390">
        <v>30</v>
      </c>
      <c r="I3390" s="43" t="s">
        <v>1461</v>
      </c>
      <c r="J3390" s="43" t="s">
        <v>1863</v>
      </c>
      <c r="K3390" s="43" t="s">
        <v>179</v>
      </c>
      <c r="L3390" s="43" t="str">
        <f>IF(AND(Home!$A$1&gt;=Leave[[#This Row],[Start Time]],Home!$A$1&lt;=Leave[[#This Row],[End Time]]),"Aplica","No Aplica")</f>
        <v>No Aplica</v>
      </c>
      <c r="M3390" s="43" t="str">
        <f>IF(AND(Home!$A$1&gt;=Leave[[#This Row],[Start Time]],Home!$A$1&lt;=Leave[[#This Row],[End Time]]),Home!$A$1,"No Aplica")</f>
        <v>No Aplica</v>
      </c>
      <c r="N3390" s="43" t="str">
        <f>Leave[[#This Row],[User Code (Owning User) (Usuario)]]&amp;Leave[[#This Row],[fecha activa]]</f>
        <v>MIE2025250221078No Aplica</v>
      </c>
    </row>
    <row r="3391" spans="1:14" x14ac:dyDescent="0.3">
      <c r="A3391" s="43" t="s">
        <v>476</v>
      </c>
      <c r="B3391" s="3">
        <v>45909</v>
      </c>
      <c r="C3391" s="3">
        <v>45909</v>
      </c>
      <c r="D3391" s="43" t="s">
        <v>491</v>
      </c>
      <c r="E3391" s="43" t="s">
        <v>1460</v>
      </c>
      <c r="F3391" s="43" t="s">
        <v>1462</v>
      </c>
      <c r="G3391">
        <v>30</v>
      </c>
      <c r="H3391">
        <v>30</v>
      </c>
      <c r="I3391" s="43" t="s">
        <v>1461</v>
      </c>
      <c r="J3391" s="43" t="s">
        <v>1863</v>
      </c>
      <c r="K3391" s="43" t="s">
        <v>179</v>
      </c>
      <c r="L3391" s="43" t="str">
        <f>IF(AND(Home!$A$1&gt;=Leave[[#This Row],[Start Time]],Home!$A$1&lt;=Leave[[#This Row],[End Time]]),"Aplica","No Aplica")</f>
        <v>No Aplica</v>
      </c>
      <c r="M3391" s="43" t="str">
        <f>IF(AND(Home!$A$1&gt;=Leave[[#This Row],[Start Time]],Home!$A$1&lt;=Leave[[#This Row],[End Time]]),Home!$A$1,"No Aplica")</f>
        <v>No Aplica</v>
      </c>
      <c r="N3391" s="43" t="str">
        <f>Leave[[#This Row],[User Code (Owning User) (Usuario)]]&amp;Leave[[#This Row],[fecha activa]]</f>
        <v>MIE2025250221078No Aplica</v>
      </c>
    </row>
    <row r="3392" spans="1:14" x14ac:dyDescent="0.3">
      <c r="A3392" s="43" t="s">
        <v>476</v>
      </c>
      <c r="B3392" s="3">
        <v>45908</v>
      </c>
      <c r="C3392" s="3">
        <v>45908</v>
      </c>
      <c r="D3392" s="43" t="s">
        <v>491</v>
      </c>
      <c r="E3392" s="43" t="s">
        <v>1460</v>
      </c>
      <c r="F3392" s="43" t="s">
        <v>1462</v>
      </c>
      <c r="G3392">
        <v>30</v>
      </c>
      <c r="H3392">
        <v>30</v>
      </c>
      <c r="I3392" s="43" t="s">
        <v>1461</v>
      </c>
      <c r="J3392" s="43" t="s">
        <v>1863</v>
      </c>
      <c r="K3392" s="43" t="s">
        <v>179</v>
      </c>
      <c r="L3392" s="43" t="str">
        <f>IF(AND(Home!$A$1&gt;=Leave[[#This Row],[Start Time]],Home!$A$1&lt;=Leave[[#This Row],[End Time]]),"Aplica","No Aplica")</f>
        <v>No Aplica</v>
      </c>
      <c r="M3392" s="43" t="str">
        <f>IF(AND(Home!$A$1&gt;=Leave[[#This Row],[Start Time]],Home!$A$1&lt;=Leave[[#This Row],[End Time]]),Home!$A$1,"No Aplica")</f>
        <v>No Aplica</v>
      </c>
      <c r="N3392" s="43" t="str">
        <f>Leave[[#This Row],[User Code (Owning User) (Usuario)]]&amp;Leave[[#This Row],[fecha activa]]</f>
        <v>MIE2025250221078No Aplica</v>
      </c>
    </row>
    <row r="3393" spans="1:14" x14ac:dyDescent="0.3">
      <c r="A3393" s="43" t="s">
        <v>476</v>
      </c>
      <c r="B3393" s="3">
        <v>45905</v>
      </c>
      <c r="C3393" s="3">
        <v>45905</v>
      </c>
      <c r="D3393" s="43" t="s">
        <v>491</v>
      </c>
      <c r="E3393" s="43" t="s">
        <v>1460</v>
      </c>
      <c r="F3393" s="43" t="s">
        <v>1462</v>
      </c>
      <c r="G3393">
        <v>30</v>
      </c>
      <c r="H3393">
        <v>30</v>
      </c>
      <c r="I3393" s="43" t="s">
        <v>1461</v>
      </c>
      <c r="J3393" s="43" t="s">
        <v>1863</v>
      </c>
      <c r="K3393" s="43" t="s">
        <v>179</v>
      </c>
      <c r="L3393" s="43" t="str">
        <f>IF(AND(Home!$A$1&gt;=Leave[[#This Row],[Start Time]],Home!$A$1&lt;=Leave[[#This Row],[End Time]]),"Aplica","No Aplica")</f>
        <v>No Aplica</v>
      </c>
      <c r="M3393" s="43" t="str">
        <f>IF(AND(Home!$A$1&gt;=Leave[[#This Row],[Start Time]],Home!$A$1&lt;=Leave[[#This Row],[End Time]]),Home!$A$1,"No Aplica")</f>
        <v>No Aplica</v>
      </c>
      <c r="N3393" s="43" t="str">
        <f>Leave[[#This Row],[User Code (Owning User) (Usuario)]]&amp;Leave[[#This Row],[fecha activa]]</f>
        <v>MIE2025250221078No Aplica</v>
      </c>
    </row>
    <row r="3394" spans="1:14" x14ac:dyDescent="0.3">
      <c r="A3394" s="43" t="s">
        <v>476</v>
      </c>
      <c r="B3394" s="3">
        <v>45904</v>
      </c>
      <c r="C3394" s="3">
        <v>45904</v>
      </c>
      <c r="D3394" s="43" t="s">
        <v>491</v>
      </c>
      <c r="E3394" s="43" t="s">
        <v>1460</v>
      </c>
      <c r="F3394" s="43" t="s">
        <v>1462</v>
      </c>
      <c r="G3394">
        <v>30</v>
      </c>
      <c r="H3394">
        <v>30</v>
      </c>
      <c r="I3394" s="43" t="s">
        <v>1461</v>
      </c>
      <c r="J3394" s="43" t="s">
        <v>1863</v>
      </c>
      <c r="K3394" s="43" t="s">
        <v>179</v>
      </c>
      <c r="L3394" s="43" t="str">
        <f>IF(AND(Home!$A$1&gt;=Leave[[#This Row],[Start Time]],Home!$A$1&lt;=Leave[[#This Row],[End Time]]),"Aplica","No Aplica")</f>
        <v>No Aplica</v>
      </c>
      <c r="M3394" s="43" t="str">
        <f>IF(AND(Home!$A$1&gt;=Leave[[#This Row],[Start Time]],Home!$A$1&lt;=Leave[[#This Row],[End Time]]),Home!$A$1,"No Aplica")</f>
        <v>No Aplica</v>
      </c>
      <c r="N3394" s="43" t="str">
        <f>Leave[[#This Row],[User Code (Owning User) (Usuario)]]&amp;Leave[[#This Row],[fecha activa]]</f>
        <v>MIE2025250221078No Aplica</v>
      </c>
    </row>
    <row r="3395" spans="1:14" x14ac:dyDescent="0.3">
      <c r="A3395" s="43" t="s">
        <v>476</v>
      </c>
      <c r="B3395" s="3">
        <v>45903</v>
      </c>
      <c r="C3395" s="3">
        <v>45903</v>
      </c>
      <c r="D3395" s="43" t="s">
        <v>491</v>
      </c>
      <c r="E3395" s="43" t="s">
        <v>1460</v>
      </c>
      <c r="F3395" s="43" t="s">
        <v>1462</v>
      </c>
      <c r="G3395">
        <v>30</v>
      </c>
      <c r="H3395">
        <v>30</v>
      </c>
      <c r="I3395" s="43" t="s">
        <v>1461</v>
      </c>
      <c r="J3395" s="43" t="s">
        <v>1863</v>
      </c>
      <c r="K3395" s="43" t="s">
        <v>179</v>
      </c>
      <c r="L3395" s="43" t="str">
        <f>IF(AND(Home!$A$1&gt;=Leave[[#This Row],[Start Time]],Home!$A$1&lt;=Leave[[#This Row],[End Time]]),"Aplica","No Aplica")</f>
        <v>No Aplica</v>
      </c>
      <c r="M3395" s="43" t="str">
        <f>IF(AND(Home!$A$1&gt;=Leave[[#This Row],[Start Time]],Home!$A$1&lt;=Leave[[#This Row],[End Time]]),Home!$A$1,"No Aplica")</f>
        <v>No Aplica</v>
      </c>
      <c r="N3395" s="43" t="str">
        <f>Leave[[#This Row],[User Code (Owning User) (Usuario)]]&amp;Leave[[#This Row],[fecha activa]]</f>
        <v>MIE2025250221078No Aplica</v>
      </c>
    </row>
    <row r="3396" spans="1:14" x14ac:dyDescent="0.3">
      <c r="A3396" s="43" t="s">
        <v>476</v>
      </c>
      <c r="B3396" s="3">
        <v>45901</v>
      </c>
      <c r="C3396" s="3">
        <v>45901</v>
      </c>
      <c r="D3396" s="43" t="s">
        <v>491</v>
      </c>
      <c r="E3396" s="43" t="s">
        <v>1460</v>
      </c>
      <c r="F3396" s="43" t="s">
        <v>1462</v>
      </c>
      <c r="G3396">
        <v>30</v>
      </c>
      <c r="H3396">
        <v>30</v>
      </c>
      <c r="I3396" s="43" t="s">
        <v>1461</v>
      </c>
      <c r="J3396" s="43" t="s">
        <v>1863</v>
      </c>
      <c r="K3396" s="43" t="s">
        <v>179</v>
      </c>
      <c r="L3396" s="43" t="str">
        <f>IF(AND(Home!$A$1&gt;=Leave[[#This Row],[Start Time]],Home!$A$1&lt;=Leave[[#This Row],[End Time]]),"Aplica","No Aplica")</f>
        <v>No Aplica</v>
      </c>
      <c r="M3396" s="43" t="str">
        <f>IF(AND(Home!$A$1&gt;=Leave[[#This Row],[Start Time]],Home!$A$1&lt;=Leave[[#This Row],[End Time]]),Home!$A$1,"No Aplica")</f>
        <v>No Aplica</v>
      </c>
      <c r="N3396" s="43" t="str">
        <f>Leave[[#This Row],[User Code (Owning User) (Usuario)]]&amp;Leave[[#This Row],[fecha activa]]</f>
        <v>MIE2025250221078No Aplica</v>
      </c>
    </row>
    <row r="3397" spans="1:14" x14ac:dyDescent="0.3">
      <c r="A3397" s="43" t="s">
        <v>465</v>
      </c>
      <c r="B3397" s="3">
        <v>45906</v>
      </c>
      <c r="C3397" s="3">
        <v>45906</v>
      </c>
      <c r="D3397" s="43" t="s">
        <v>621</v>
      </c>
      <c r="E3397" s="43" t="s">
        <v>1460</v>
      </c>
      <c r="F3397" s="43" t="s">
        <v>1462</v>
      </c>
      <c r="G3397">
        <v>240</v>
      </c>
      <c r="H3397">
        <v>240</v>
      </c>
      <c r="I3397" s="43" t="s">
        <v>1461</v>
      </c>
      <c r="J3397" s="43" t="s">
        <v>1863</v>
      </c>
      <c r="K3397" s="43" t="s">
        <v>179</v>
      </c>
      <c r="L3397" s="43" t="str">
        <f>IF(AND(Home!$A$1&gt;=Leave[[#This Row],[Start Time]],Home!$A$1&lt;=Leave[[#This Row],[End Time]]),"Aplica","No Aplica")</f>
        <v>No Aplica</v>
      </c>
      <c r="M3397" s="43" t="str">
        <f>IF(AND(Home!$A$1&gt;=Leave[[#This Row],[Start Time]],Home!$A$1&lt;=Leave[[#This Row],[End Time]]),Home!$A$1,"No Aplica")</f>
        <v>No Aplica</v>
      </c>
      <c r="N3397" s="43" t="str">
        <f>Leave[[#This Row],[User Code (Owning User) (Usuario)]]&amp;Leave[[#This Row],[fecha activa]]</f>
        <v>MIE2025250221078No Aplica</v>
      </c>
    </row>
    <row r="3398" spans="1:14" x14ac:dyDescent="0.3">
      <c r="A3398" s="43" t="s">
        <v>476</v>
      </c>
      <c r="B3398" s="3">
        <v>45906</v>
      </c>
      <c r="C3398" s="3">
        <v>45906</v>
      </c>
      <c r="D3398" s="43" t="s">
        <v>491</v>
      </c>
      <c r="E3398" s="43" t="s">
        <v>1460</v>
      </c>
      <c r="F3398" s="43" t="s">
        <v>1462</v>
      </c>
      <c r="G3398">
        <v>60</v>
      </c>
      <c r="H3398">
        <v>60</v>
      </c>
      <c r="I3398" s="43" t="s">
        <v>1461</v>
      </c>
      <c r="J3398" s="43" t="s">
        <v>1863</v>
      </c>
      <c r="K3398" s="43" t="s">
        <v>179</v>
      </c>
      <c r="L3398" s="43" t="str">
        <f>IF(AND(Home!$A$1&gt;=Leave[[#This Row],[Start Time]],Home!$A$1&lt;=Leave[[#This Row],[End Time]]),"Aplica","No Aplica")</f>
        <v>No Aplica</v>
      </c>
      <c r="M3398" s="43" t="str">
        <f>IF(AND(Home!$A$1&gt;=Leave[[#This Row],[Start Time]],Home!$A$1&lt;=Leave[[#This Row],[End Time]]),Home!$A$1,"No Aplica")</f>
        <v>No Aplica</v>
      </c>
      <c r="N3398" s="43" t="str">
        <f>Leave[[#This Row],[User Code (Owning User) (Usuario)]]&amp;Leave[[#This Row],[fecha activa]]</f>
        <v>MIE2025250221078No Aplica</v>
      </c>
    </row>
    <row r="3399" spans="1:14" x14ac:dyDescent="0.3">
      <c r="A3399" s="43" t="s">
        <v>476</v>
      </c>
      <c r="B3399" s="3">
        <v>45907</v>
      </c>
      <c r="C3399" s="3">
        <v>45907</v>
      </c>
      <c r="D3399" s="43" t="s">
        <v>491</v>
      </c>
      <c r="E3399" s="43" t="s">
        <v>1460</v>
      </c>
      <c r="F3399" s="43" t="s">
        <v>1462</v>
      </c>
      <c r="G3399">
        <v>540</v>
      </c>
      <c r="H3399">
        <v>540</v>
      </c>
      <c r="I3399" s="43" t="s">
        <v>1461</v>
      </c>
      <c r="J3399" s="43" t="s">
        <v>1863</v>
      </c>
      <c r="K3399" s="43" t="s">
        <v>179</v>
      </c>
      <c r="L3399" s="43" t="str">
        <f>IF(AND(Home!$A$1&gt;=Leave[[#This Row],[Start Time]],Home!$A$1&lt;=Leave[[#This Row],[End Time]]),"Aplica","No Aplica")</f>
        <v>No Aplica</v>
      </c>
      <c r="M3399" s="43" t="str">
        <f>IF(AND(Home!$A$1&gt;=Leave[[#This Row],[Start Time]],Home!$A$1&lt;=Leave[[#This Row],[End Time]]),Home!$A$1,"No Aplica")</f>
        <v>No Aplica</v>
      </c>
      <c r="N3399" s="43" t="str">
        <f>Leave[[#This Row],[User Code (Owning User) (Usuario)]]&amp;Leave[[#This Row],[fecha activa]]</f>
        <v>MIE2025250221078No Aplica</v>
      </c>
    </row>
    <row r="3400" spans="1:14" x14ac:dyDescent="0.3">
      <c r="A3400" s="43" t="s">
        <v>465</v>
      </c>
      <c r="B3400" s="3">
        <v>45929</v>
      </c>
      <c r="C3400" s="3">
        <v>45929</v>
      </c>
      <c r="D3400" s="43" t="s">
        <v>2083</v>
      </c>
      <c r="E3400" s="43" t="s">
        <v>630</v>
      </c>
      <c r="F3400" s="43" t="s">
        <v>634</v>
      </c>
      <c r="G3400">
        <v>540</v>
      </c>
      <c r="H3400">
        <v>540</v>
      </c>
      <c r="I3400" s="43" t="s">
        <v>1266</v>
      </c>
      <c r="J3400" s="43" t="s">
        <v>974</v>
      </c>
      <c r="K3400" s="43" t="s">
        <v>177</v>
      </c>
      <c r="L3400" s="43" t="str">
        <f>IF(AND(Home!$A$1&gt;=Leave[[#This Row],[Start Time]],Home!$A$1&lt;=Leave[[#This Row],[End Time]]),"Aplica","No Aplica")</f>
        <v>No Aplica</v>
      </c>
      <c r="M3400" s="43" t="str">
        <f>IF(AND(Home!$A$1&gt;=Leave[[#This Row],[Start Time]],Home!$A$1&lt;=Leave[[#This Row],[End Time]]),Home!$A$1,"No Aplica")</f>
        <v>No Aplica</v>
      </c>
      <c r="N3400" s="43" t="str">
        <f>Leave[[#This Row],[User Code (Owning User) (Usuario)]]&amp;Leave[[#This Row],[fecha activa]]</f>
        <v>MIE2024280616254No Aplica</v>
      </c>
    </row>
    <row r="3401" spans="1:14" x14ac:dyDescent="0.3">
      <c r="A3401" s="43" t="s">
        <v>465</v>
      </c>
      <c r="B3401" s="3">
        <v>45922</v>
      </c>
      <c r="C3401" s="3">
        <v>45922</v>
      </c>
      <c r="D3401" s="43" t="s">
        <v>2083</v>
      </c>
      <c r="E3401" s="43" t="s">
        <v>630</v>
      </c>
      <c r="F3401" s="43" t="s">
        <v>634</v>
      </c>
      <c r="G3401">
        <v>420</v>
      </c>
      <c r="H3401">
        <v>420</v>
      </c>
      <c r="I3401" s="43" t="s">
        <v>1266</v>
      </c>
      <c r="J3401" s="43" t="s">
        <v>974</v>
      </c>
      <c r="K3401" s="43" t="s">
        <v>177</v>
      </c>
      <c r="L3401" s="43" t="str">
        <f>IF(AND(Home!$A$1&gt;=Leave[[#This Row],[Start Time]],Home!$A$1&lt;=Leave[[#This Row],[End Time]]),"Aplica","No Aplica")</f>
        <v>Aplica</v>
      </c>
      <c r="M3401" s="43">
        <f>IF(AND(Home!$A$1&gt;=Leave[[#This Row],[Start Time]],Home!$A$1&lt;=Leave[[#This Row],[End Time]]),Home!$A$1,"No Aplica")</f>
        <v>45922</v>
      </c>
      <c r="N3401" s="43" t="str">
        <f>Leave[[#This Row],[User Code (Owning User) (Usuario)]]&amp;Leave[[#This Row],[fecha activa]]</f>
        <v>MIE202428061625445922</v>
      </c>
    </row>
    <row r="3402" spans="1:14" x14ac:dyDescent="0.3">
      <c r="A3402" s="43" t="s">
        <v>465</v>
      </c>
      <c r="B3402" s="3">
        <v>45916</v>
      </c>
      <c r="C3402" s="3">
        <v>45916</v>
      </c>
      <c r="D3402" s="43" t="s">
        <v>2083</v>
      </c>
      <c r="E3402" s="43" t="s">
        <v>630</v>
      </c>
      <c r="F3402" s="43" t="s">
        <v>634</v>
      </c>
      <c r="G3402">
        <v>480</v>
      </c>
      <c r="H3402">
        <v>480</v>
      </c>
      <c r="I3402" s="43" t="s">
        <v>1266</v>
      </c>
      <c r="J3402" s="43" t="s">
        <v>974</v>
      </c>
      <c r="K3402" s="43" t="s">
        <v>177</v>
      </c>
      <c r="L3402" s="43" t="str">
        <f>IF(AND(Home!$A$1&gt;=Leave[[#This Row],[Start Time]],Home!$A$1&lt;=Leave[[#This Row],[End Time]]),"Aplica","No Aplica")</f>
        <v>No Aplica</v>
      </c>
      <c r="M3402" s="43" t="str">
        <f>IF(AND(Home!$A$1&gt;=Leave[[#This Row],[Start Time]],Home!$A$1&lt;=Leave[[#This Row],[End Time]]),Home!$A$1,"No Aplica")</f>
        <v>No Aplica</v>
      </c>
      <c r="N3402" s="43" t="str">
        <f>Leave[[#This Row],[User Code (Owning User) (Usuario)]]&amp;Leave[[#This Row],[fecha activa]]</f>
        <v>MIE2024280616254No Aplica</v>
      </c>
    </row>
    <row r="3403" spans="1:14" x14ac:dyDescent="0.3">
      <c r="A3403" s="43" t="s">
        <v>465</v>
      </c>
      <c r="B3403" s="3">
        <v>45916</v>
      </c>
      <c r="C3403" s="3">
        <v>45916</v>
      </c>
      <c r="D3403" s="43" t="s">
        <v>2083</v>
      </c>
      <c r="E3403" s="43" t="s">
        <v>630</v>
      </c>
      <c r="F3403" s="43" t="s">
        <v>634</v>
      </c>
      <c r="G3403">
        <v>480</v>
      </c>
      <c r="H3403">
        <v>480</v>
      </c>
      <c r="I3403" s="43" t="s">
        <v>1266</v>
      </c>
      <c r="J3403" s="43" t="s">
        <v>974</v>
      </c>
      <c r="K3403" s="43" t="s">
        <v>177</v>
      </c>
      <c r="L3403" s="43" t="str">
        <f>IF(AND(Home!$A$1&gt;=Leave[[#This Row],[Start Time]],Home!$A$1&lt;=Leave[[#This Row],[End Time]]),"Aplica","No Aplica")</f>
        <v>No Aplica</v>
      </c>
      <c r="M3403" s="43" t="str">
        <f>IF(AND(Home!$A$1&gt;=Leave[[#This Row],[Start Time]],Home!$A$1&lt;=Leave[[#This Row],[End Time]]),Home!$A$1,"No Aplica")</f>
        <v>No Aplica</v>
      </c>
      <c r="N3403" s="43" t="str">
        <f>Leave[[#This Row],[User Code (Owning User) (Usuario)]]&amp;Leave[[#This Row],[fecha activa]]</f>
        <v>MIE2024280616254No Aplica</v>
      </c>
    </row>
    <row r="3404" spans="1:14" x14ac:dyDescent="0.3">
      <c r="A3404" s="43" t="s">
        <v>465</v>
      </c>
      <c r="B3404" s="3">
        <v>45909</v>
      </c>
      <c r="C3404" s="3">
        <v>45909</v>
      </c>
      <c r="D3404" s="43" t="s">
        <v>2083</v>
      </c>
      <c r="E3404" s="43" t="s">
        <v>630</v>
      </c>
      <c r="F3404" s="43" t="s">
        <v>634</v>
      </c>
      <c r="G3404">
        <v>420</v>
      </c>
      <c r="H3404">
        <v>420</v>
      </c>
      <c r="I3404" s="43" t="s">
        <v>1266</v>
      </c>
      <c r="J3404" s="43" t="s">
        <v>974</v>
      </c>
      <c r="K3404" s="43" t="s">
        <v>177</v>
      </c>
      <c r="L3404" s="43" t="str">
        <f>IF(AND(Home!$A$1&gt;=Leave[[#This Row],[Start Time]],Home!$A$1&lt;=Leave[[#This Row],[End Time]]),"Aplica","No Aplica")</f>
        <v>No Aplica</v>
      </c>
      <c r="M3404" s="43" t="str">
        <f>IF(AND(Home!$A$1&gt;=Leave[[#This Row],[Start Time]],Home!$A$1&lt;=Leave[[#This Row],[End Time]]),Home!$A$1,"No Aplica")</f>
        <v>No Aplica</v>
      </c>
      <c r="N3404" s="43" t="str">
        <f>Leave[[#This Row],[User Code (Owning User) (Usuario)]]&amp;Leave[[#This Row],[fecha activa]]</f>
        <v>MIE2024280616254No Aplica</v>
      </c>
    </row>
    <row r="3405" spans="1:14" x14ac:dyDescent="0.3">
      <c r="A3405" s="43" t="s">
        <v>465</v>
      </c>
      <c r="B3405" s="3">
        <v>45901</v>
      </c>
      <c r="C3405" s="3">
        <v>45901</v>
      </c>
      <c r="D3405" s="43" t="s">
        <v>2083</v>
      </c>
      <c r="E3405" s="43" t="s">
        <v>630</v>
      </c>
      <c r="F3405" s="43" t="s">
        <v>634</v>
      </c>
      <c r="G3405">
        <v>480</v>
      </c>
      <c r="H3405">
        <v>480</v>
      </c>
      <c r="I3405" s="43" t="s">
        <v>1266</v>
      </c>
      <c r="J3405" s="43" t="s">
        <v>974</v>
      </c>
      <c r="K3405" s="43" t="s">
        <v>177</v>
      </c>
      <c r="L3405" s="43" t="str">
        <f>IF(AND(Home!$A$1&gt;=Leave[[#This Row],[Start Time]],Home!$A$1&lt;=Leave[[#This Row],[End Time]]),"Aplica","No Aplica")</f>
        <v>No Aplica</v>
      </c>
      <c r="M3405" s="43" t="str">
        <f>IF(AND(Home!$A$1&gt;=Leave[[#This Row],[Start Time]],Home!$A$1&lt;=Leave[[#This Row],[End Time]]),Home!$A$1,"No Aplica")</f>
        <v>No Aplica</v>
      </c>
      <c r="N3405" s="43" t="str">
        <f>Leave[[#This Row],[User Code (Owning User) (Usuario)]]&amp;Leave[[#This Row],[fecha activa]]</f>
        <v>MIE2024280616254No Aplica</v>
      </c>
    </row>
    <row r="3406" spans="1:14" x14ac:dyDescent="0.3">
      <c r="A3406" s="43" t="s">
        <v>468</v>
      </c>
      <c r="B3406" s="3">
        <v>45928</v>
      </c>
      <c r="C3406" s="3">
        <v>45928</v>
      </c>
      <c r="D3406" s="43" t="s">
        <v>467</v>
      </c>
      <c r="E3406" s="43" t="s">
        <v>1443</v>
      </c>
      <c r="F3406" s="43" t="s">
        <v>1445</v>
      </c>
      <c r="G3406">
        <v>540</v>
      </c>
      <c r="H3406">
        <v>540</v>
      </c>
      <c r="I3406" s="43" t="s">
        <v>1444</v>
      </c>
      <c r="J3406" s="43" t="s">
        <v>1990</v>
      </c>
      <c r="K3406" s="43" t="s">
        <v>178</v>
      </c>
      <c r="L3406" s="43" t="str">
        <f>IF(AND(Home!$A$1&gt;=Leave[[#This Row],[Start Time]],Home!$A$1&lt;=Leave[[#This Row],[End Time]]),"Aplica","No Aplica")</f>
        <v>No Aplica</v>
      </c>
      <c r="M3406" s="43" t="str">
        <f>IF(AND(Home!$A$1&gt;=Leave[[#This Row],[Start Time]],Home!$A$1&lt;=Leave[[#This Row],[End Time]]),Home!$A$1,"No Aplica")</f>
        <v>No Aplica</v>
      </c>
      <c r="N3406" s="43" t="str">
        <f>Leave[[#This Row],[User Code (Owning User) (Usuario)]]&amp;Leave[[#This Row],[fecha activa]]</f>
        <v>MIE2025180220967No Aplica</v>
      </c>
    </row>
    <row r="3407" spans="1:14" x14ac:dyDescent="0.3">
      <c r="A3407" s="43" t="s">
        <v>471</v>
      </c>
      <c r="B3407" s="3">
        <v>45927</v>
      </c>
      <c r="C3407" s="3">
        <v>45927</v>
      </c>
      <c r="D3407" s="43" t="s">
        <v>671</v>
      </c>
      <c r="E3407" s="43" t="s">
        <v>1443</v>
      </c>
      <c r="F3407" s="43" t="s">
        <v>1445</v>
      </c>
      <c r="G3407">
        <v>300</v>
      </c>
      <c r="H3407">
        <v>300</v>
      </c>
      <c r="I3407" s="43" t="s">
        <v>1444</v>
      </c>
      <c r="J3407" s="43" t="s">
        <v>1990</v>
      </c>
      <c r="K3407" s="43" t="s">
        <v>178</v>
      </c>
      <c r="L3407" s="43" t="str">
        <f>IF(AND(Home!$A$1&gt;=Leave[[#This Row],[Start Time]],Home!$A$1&lt;=Leave[[#This Row],[End Time]]),"Aplica","No Aplica")</f>
        <v>No Aplica</v>
      </c>
      <c r="M3407" s="43" t="str">
        <f>IF(AND(Home!$A$1&gt;=Leave[[#This Row],[Start Time]],Home!$A$1&lt;=Leave[[#This Row],[End Time]]),Home!$A$1,"No Aplica")</f>
        <v>No Aplica</v>
      </c>
      <c r="N3407" s="43" t="str">
        <f>Leave[[#This Row],[User Code (Owning User) (Usuario)]]&amp;Leave[[#This Row],[fecha activa]]</f>
        <v>MIE2025180220967No Aplica</v>
      </c>
    </row>
    <row r="3408" spans="1:14" x14ac:dyDescent="0.3">
      <c r="A3408" s="43" t="s">
        <v>468</v>
      </c>
      <c r="B3408" s="3">
        <v>45921</v>
      </c>
      <c r="C3408" s="3">
        <v>45921</v>
      </c>
      <c r="D3408" s="43" t="s">
        <v>467</v>
      </c>
      <c r="E3408" s="43" t="s">
        <v>1443</v>
      </c>
      <c r="F3408" s="43" t="s">
        <v>1445</v>
      </c>
      <c r="G3408">
        <v>540</v>
      </c>
      <c r="H3408">
        <v>540</v>
      </c>
      <c r="I3408" s="43" t="s">
        <v>1444</v>
      </c>
      <c r="J3408" s="43" t="s">
        <v>1990</v>
      </c>
      <c r="K3408" s="43" t="s">
        <v>178</v>
      </c>
      <c r="L3408" s="43" t="str">
        <f>IF(AND(Home!$A$1&gt;=Leave[[#This Row],[Start Time]],Home!$A$1&lt;=Leave[[#This Row],[End Time]]),"Aplica","No Aplica")</f>
        <v>No Aplica</v>
      </c>
      <c r="M3408" s="43" t="str">
        <f>IF(AND(Home!$A$1&gt;=Leave[[#This Row],[Start Time]],Home!$A$1&lt;=Leave[[#This Row],[End Time]]),Home!$A$1,"No Aplica")</f>
        <v>No Aplica</v>
      </c>
      <c r="N3408" s="43" t="str">
        <f>Leave[[#This Row],[User Code (Owning User) (Usuario)]]&amp;Leave[[#This Row],[fecha activa]]</f>
        <v>MIE2025180220967No Aplica</v>
      </c>
    </row>
    <row r="3409" spans="1:14" x14ac:dyDescent="0.3">
      <c r="A3409" s="43" t="s">
        <v>471</v>
      </c>
      <c r="B3409" s="3">
        <v>45920</v>
      </c>
      <c r="C3409" s="3">
        <v>45920</v>
      </c>
      <c r="D3409" s="43" t="s">
        <v>671</v>
      </c>
      <c r="E3409" s="43" t="s">
        <v>1443</v>
      </c>
      <c r="F3409" s="43" t="s">
        <v>1445</v>
      </c>
      <c r="G3409">
        <v>300</v>
      </c>
      <c r="H3409">
        <v>300</v>
      </c>
      <c r="I3409" s="43" t="s">
        <v>1444</v>
      </c>
      <c r="J3409" s="43" t="s">
        <v>1990</v>
      </c>
      <c r="K3409" s="43" t="s">
        <v>178</v>
      </c>
      <c r="L3409" s="43" t="str">
        <f>IF(AND(Home!$A$1&gt;=Leave[[#This Row],[Start Time]],Home!$A$1&lt;=Leave[[#This Row],[End Time]]),"Aplica","No Aplica")</f>
        <v>No Aplica</v>
      </c>
      <c r="M3409" s="43" t="str">
        <f>IF(AND(Home!$A$1&gt;=Leave[[#This Row],[Start Time]],Home!$A$1&lt;=Leave[[#This Row],[End Time]]),Home!$A$1,"No Aplica")</f>
        <v>No Aplica</v>
      </c>
      <c r="N3409" s="43" t="str">
        <f>Leave[[#This Row],[User Code (Owning User) (Usuario)]]&amp;Leave[[#This Row],[fecha activa]]</f>
        <v>MIE2025180220967No Aplica</v>
      </c>
    </row>
    <row r="3410" spans="1:14" x14ac:dyDescent="0.3">
      <c r="A3410" s="43" t="s">
        <v>468</v>
      </c>
      <c r="B3410" s="3">
        <v>45914</v>
      </c>
      <c r="C3410" s="3">
        <v>45914</v>
      </c>
      <c r="D3410" s="43" t="s">
        <v>492</v>
      </c>
      <c r="E3410" s="43" t="s">
        <v>1443</v>
      </c>
      <c r="F3410" s="43" t="s">
        <v>1445</v>
      </c>
      <c r="G3410">
        <v>540</v>
      </c>
      <c r="H3410">
        <v>540</v>
      </c>
      <c r="I3410" s="43" t="s">
        <v>1444</v>
      </c>
      <c r="J3410" s="43" t="s">
        <v>1990</v>
      </c>
      <c r="K3410" s="43" t="s">
        <v>178</v>
      </c>
      <c r="L3410" s="43" t="str">
        <f>IF(AND(Home!$A$1&gt;=Leave[[#This Row],[Start Time]],Home!$A$1&lt;=Leave[[#This Row],[End Time]]),"Aplica","No Aplica")</f>
        <v>No Aplica</v>
      </c>
      <c r="M3410" s="43" t="str">
        <f>IF(AND(Home!$A$1&gt;=Leave[[#This Row],[Start Time]],Home!$A$1&lt;=Leave[[#This Row],[End Time]]),Home!$A$1,"No Aplica")</f>
        <v>No Aplica</v>
      </c>
      <c r="N3410" s="43" t="str">
        <f>Leave[[#This Row],[User Code (Owning User) (Usuario)]]&amp;Leave[[#This Row],[fecha activa]]</f>
        <v>MIE2025180220967No Aplica</v>
      </c>
    </row>
    <row r="3411" spans="1:14" x14ac:dyDescent="0.3">
      <c r="A3411" s="43" t="s">
        <v>471</v>
      </c>
      <c r="B3411" s="3">
        <v>45913</v>
      </c>
      <c r="C3411" s="3">
        <v>45913</v>
      </c>
      <c r="D3411" s="43" t="s">
        <v>671</v>
      </c>
      <c r="E3411" s="43" t="s">
        <v>1443</v>
      </c>
      <c r="F3411" s="43" t="s">
        <v>1445</v>
      </c>
      <c r="G3411">
        <v>300</v>
      </c>
      <c r="H3411">
        <v>300</v>
      </c>
      <c r="I3411" s="43" t="s">
        <v>1444</v>
      </c>
      <c r="J3411" s="43" t="s">
        <v>1990</v>
      </c>
      <c r="K3411" s="43" t="s">
        <v>178</v>
      </c>
      <c r="L3411" s="43" t="str">
        <f>IF(AND(Home!$A$1&gt;=Leave[[#This Row],[Start Time]],Home!$A$1&lt;=Leave[[#This Row],[End Time]]),"Aplica","No Aplica")</f>
        <v>No Aplica</v>
      </c>
      <c r="M3411" s="43" t="str">
        <f>IF(AND(Home!$A$1&gt;=Leave[[#This Row],[Start Time]],Home!$A$1&lt;=Leave[[#This Row],[End Time]]),Home!$A$1,"No Aplica")</f>
        <v>No Aplica</v>
      </c>
      <c r="N3411" s="43" t="str">
        <f>Leave[[#This Row],[User Code (Owning User) (Usuario)]]&amp;Leave[[#This Row],[fecha activa]]</f>
        <v>MIE2025180220967No Aplica</v>
      </c>
    </row>
    <row r="3412" spans="1:14" x14ac:dyDescent="0.3">
      <c r="A3412" s="43" t="s">
        <v>468</v>
      </c>
      <c r="B3412" s="3">
        <v>45907</v>
      </c>
      <c r="C3412" s="3">
        <v>45907</v>
      </c>
      <c r="D3412" s="43" t="s">
        <v>492</v>
      </c>
      <c r="E3412" s="43" t="s">
        <v>1443</v>
      </c>
      <c r="F3412" s="43" t="s">
        <v>1445</v>
      </c>
      <c r="G3412">
        <v>540</v>
      </c>
      <c r="H3412">
        <v>540</v>
      </c>
      <c r="I3412" s="43" t="s">
        <v>1444</v>
      </c>
      <c r="J3412" s="43" t="s">
        <v>1990</v>
      </c>
      <c r="K3412" s="43" t="s">
        <v>178</v>
      </c>
      <c r="L3412" s="43" t="str">
        <f>IF(AND(Home!$A$1&gt;=Leave[[#This Row],[Start Time]],Home!$A$1&lt;=Leave[[#This Row],[End Time]]),"Aplica","No Aplica")</f>
        <v>No Aplica</v>
      </c>
      <c r="M3412" s="43" t="str">
        <f>IF(AND(Home!$A$1&gt;=Leave[[#This Row],[Start Time]],Home!$A$1&lt;=Leave[[#This Row],[End Time]]),Home!$A$1,"No Aplica")</f>
        <v>No Aplica</v>
      </c>
      <c r="N3412" s="43" t="str">
        <f>Leave[[#This Row],[User Code (Owning User) (Usuario)]]&amp;Leave[[#This Row],[fecha activa]]</f>
        <v>MIE2025180220967No Aplica</v>
      </c>
    </row>
    <row r="3413" spans="1:14" x14ac:dyDescent="0.3">
      <c r="A3413" s="43" t="s">
        <v>471</v>
      </c>
      <c r="B3413" s="3">
        <v>45906</v>
      </c>
      <c r="C3413" s="3">
        <v>45906</v>
      </c>
      <c r="D3413" s="43" t="s">
        <v>671</v>
      </c>
      <c r="E3413" s="43" t="s">
        <v>1443</v>
      </c>
      <c r="F3413" s="43" t="s">
        <v>1445</v>
      </c>
      <c r="G3413">
        <v>300</v>
      </c>
      <c r="H3413">
        <v>300</v>
      </c>
      <c r="I3413" s="43" t="s">
        <v>1444</v>
      </c>
      <c r="J3413" s="43" t="s">
        <v>1990</v>
      </c>
      <c r="K3413" s="43" t="s">
        <v>178</v>
      </c>
      <c r="L3413" s="43" t="str">
        <f>IF(AND(Home!$A$1&gt;=Leave[[#This Row],[Start Time]],Home!$A$1&lt;=Leave[[#This Row],[End Time]]),"Aplica","No Aplica")</f>
        <v>No Aplica</v>
      </c>
      <c r="M3413" s="43" t="str">
        <f>IF(AND(Home!$A$1&gt;=Leave[[#This Row],[Start Time]],Home!$A$1&lt;=Leave[[#This Row],[End Time]]),Home!$A$1,"No Aplica")</f>
        <v>No Aplica</v>
      </c>
      <c r="N3413" s="43" t="str">
        <f>Leave[[#This Row],[User Code (Owning User) (Usuario)]]&amp;Leave[[#This Row],[fecha activa]]</f>
        <v>MIE2025180220967No Aplica</v>
      </c>
    </row>
    <row r="3414" spans="1:14" x14ac:dyDescent="0.3">
      <c r="A3414" s="43" t="s">
        <v>468</v>
      </c>
      <c r="B3414" s="3">
        <v>45917</v>
      </c>
      <c r="C3414" s="3">
        <v>45917</v>
      </c>
      <c r="D3414" s="43" t="s">
        <v>1669</v>
      </c>
      <c r="E3414" s="43" t="s">
        <v>356</v>
      </c>
      <c r="F3414" s="43" t="s">
        <v>361</v>
      </c>
      <c r="G3414">
        <v>60</v>
      </c>
      <c r="H3414">
        <v>60</v>
      </c>
      <c r="I3414" s="43" t="s">
        <v>1214</v>
      </c>
      <c r="J3414" s="43" t="s">
        <v>1487</v>
      </c>
      <c r="K3414" s="43" t="s">
        <v>177</v>
      </c>
      <c r="L3414" s="43" t="str">
        <f>IF(AND(Home!$A$1&gt;=Leave[[#This Row],[Start Time]],Home!$A$1&lt;=Leave[[#This Row],[End Time]]),"Aplica","No Aplica")</f>
        <v>No Aplica</v>
      </c>
      <c r="M3414" s="43" t="str">
        <f>IF(AND(Home!$A$1&gt;=Leave[[#This Row],[Start Time]],Home!$A$1&lt;=Leave[[#This Row],[End Time]]),Home!$A$1,"No Aplica")</f>
        <v>No Aplica</v>
      </c>
      <c r="N3414" s="43" t="str">
        <f>Leave[[#This Row],[User Code (Owning User) (Usuario)]]&amp;Leave[[#This Row],[fecha activa]]</f>
        <v>MIE2023250812380No Aplica</v>
      </c>
    </row>
    <row r="3415" spans="1:14" x14ac:dyDescent="0.3">
      <c r="A3415" s="43" t="s">
        <v>468</v>
      </c>
      <c r="B3415" s="3">
        <v>45916</v>
      </c>
      <c r="C3415" s="3">
        <v>45916</v>
      </c>
      <c r="D3415" s="43" t="s">
        <v>1669</v>
      </c>
      <c r="E3415" s="43" t="s">
        <v>356</v>
      </c>
      <c r="F3415" s="43" t="s">
        <v>361</v>
      </c>
      <c r="G3415">
        <v>60</v>
      </c>
      <c r="H3415">
        <v>60</v>
      </c>
      <c r="I3415" s="43" t="s">
        <v>1214</v>
      </c>
      <c r="J3415" s="43" t="s">
        <v>1487</v>
      </c>
      <c r="K3415" s="43" t="s">
        <v>177</v>
      </c>
      <c r="L3415" s="43" t="str">
        <f>IF(AND(Home!$A$1&gt;=Leave[[#This Row],[Start Time]],Home!$A$1&lt;=Leave[[#This Row],[End Time]]),"Aplica","No Aplica")</f>
        <v>No Aplica</v>
      </c>
      <c r="M3415" s="43" t="str">
        <f>IF(AND(Home!$A$1&gt;=Leave[[#This Row],[Start Time]],Home!$A$1&lt;=Leave[[#This Row],[End Time]]),Home!$A$1,"No Aplica")</f>
        <v>No Aplica</v>
      </c>
      <c r="N3415" s="43" t="str">
        <f>Leave[[#This Row],[User Code (Owning User) (Usuario)]]&amp;Leave[[#This Row],[fecha activa]]</f>
        <v>MIE2023250812380No Aplica</v>
      </c>
    </row>
    <row r="3416" spans="1:14" x14ac:dyDescent="0.3">
      <c r="A3416" s="43" t="s">
        <v>468</v>
      </c>
      <c r="B3416" s="3">
        <v>45915</v>
      </c>
      <c r="C3416" s="3">
        <v>45915</v>
      </c>
      <c r="D3416" s="43" t="s">
        <v>1669</v>
      </c>
      <c r="E3416" s="43" t="s">
        <v>356</v>
      </c>
      <c r="F3416" s="43" t="s">
        <v>361</v>
      </c>
      <c r="G3416">
        <v>60</v>
      </c>
      <c r="H3416">
        <v>60</v>
      </c>
      <c r="I3416" s="43" t="s">
        <v>1214</v>
      </c>
      <c r="J3416" s="43" t="s">
        <v>1487</v>
      </c>
      <c r="K3416" s="43" t="s">
        <v>177</v>
      </c>
      <c r="L3416" s="43" t="str">
        <f>IF(AND(Home!$A$1&gt;=Leave[[#This Row],[Start Time]],Home!$A$1&lt;=Leave[[#This Row],[End Time]]),"Aplica","No Aplica")</f>
        <v>No Aplica</v>
      </c>
      <c r="M3416" s="43" t="str">
        <f>IF(AND(Home!$A$1&gt;=Leave[[#This Row],[Start Time]],Home!$A$1&lt;=Leave[[#This Row],[End Time]]),Home!$A$1,"No Aplica")</f>
        <v>No Aplica</v>
      </c>
      <c r="N3416" s="43" t="str">
        <f>Leave[[#This Row],[User Code (Owning User) (Usuario)]]&amp;Leave[[#This Row],[fecha activa]]</f>
        <v>MIE2023250812380No Aplica</v>
      </c>
    </row>
    <row r="3417" spans="1:14" x14ac:dyDescent="0.3">
      <c r="A3417" s="43" t="s">
        <v>468</v>
      </c>
      <c r="B3417" s="3">
        <v>45918</v>
      </c>
      <c r="C3417" s="3">
        <v>45918</v>
      </c>
      <c r="D3417" s="43" t="s">
        <v>469</v>
      </c>
      <c r="E3417" s="43" t="s">
        <v>356</v>
      </c>
      <c r="F3417" s="43" t="s">
        <v>361</v>
      </c>
      <c r="G3417">
        <v>540</v>
      </c>
      <c r="H3417">
        <v>540</v>
      </c>
      <c r="I3417" s="43" t="s">
        <v>1214</v>
      </c>
      <c r="J3417" s="43" t="s">
        <v>1487</v>
      </c>
      <c r="K3417" s="43" t="s">
        <v>177</v>
      </c>
      <c r="L3417" s="43" t="str">
        <f>IF(AND(Home!$A$1&gt;=Leave[[#This Row],[Start Time]],Home!$A$1&lt;=Leave[[#This Row],[End Time]]),"Aplica","No Aplica")</f>
        <v>No Aplica</v>
      </c>
      <c r="M3417" s="43" t="str">
        <f>IF(AND(Home!$A$1&gt;=Leave[[#This Row],[Start Time]],Home!$A$1&lt;=Leave[[#This Row],[End Time]]),Home!$A$1,"No Aplica")</f>
        <v>No Aplica</v>
      </c>
      <c r="N3417" s="43" t="str">
        <f>Leave[[#This Row],[User Code (Owning User) (Usuario)]]&amp;Leave[[#This Row],[fecha activa]]</f>
        <v>MIE2023250812380No Aplica</v>
      </c>
    </row>
    <row r="3418" spans="1:14" x14ac:dyDescent="0.3">
      <c r="A3418" s="43" t="s">
        <v>468</v>
      </c>
      <c r="B3418" s="3">
        <v>45912</v>
      </c>
      <c r="C3418" s="3">
        <v>45912</v>
      </c>
      <c r="D3418" s="43" t="s">
        <v>1669</v>
      </c>
      <c r="E3418" s="43" t="s">
        <v>356</v>
      </c>
      <c r="F3418" s="43" t="s">
        <v>361</v>
      </c>
      <c r="G3418">
        <v>60</v>
      </c>
      <c r="H3418">
        <v>60</v>
      </c>
      <c r="I3418" s="43" t="s">
        <v>1214</v>
      </c>
      <c r="J3418" s="43" t="s">
        <v>1487</v>
      </c>
      <c r="K3418" s="43" t="s">
        <v>177</v>
      </c>
      <c r="L3418" s="43" t="str">
        <f>IF(AND(Home!$A$1&gt;=Leave[[#This Row],[Start Time]],Home!$A$1&lt;=Leave[[#This Row],[End Time]]),"Aplica","No Aplica")</f>
        <v>No Aplica</v>
      </c>
      <c r="M3418" s="43" t="str">
        <f>IF(AND(Home!$A$1&gt;=Leave[[#This Row],[Start Time]],Home!$A$1&lt;=Leave[[#This Row],[End Time]]),Home!$A$1,"No Aplica")</f>
        <v>No Aplica</v>
      </c>
      <c r="N3418" s="43" t="str">
        <f>Leave[[#This Row],[User Code (Owning User) (Usuario)]]&amp;Leave[[#This Row],[fecha activa]]</f>
        <v>MIE2023250812380No Aplica</v>
      </c>
    </row>
    <row r="3419" spans="1:14" x14ac:dyDescent="0.3">
      <c r="A3419" s="43" t="s">
        <v>468</v>
      </c>
      <c r="B3419" s="3">
        <v>45912</v>
      </c>
      <c r="C3419" s="3">
        <v>45912</v>
      </c>
      <c r="D3419" s="43" t="s">
        <v>3455</v>
      </c>
      <c r="E3419" s="43" t="s">
        <v>356</v>
      </c>
      <c r="F3419" s="43" t="s">
        <v>361</v>
      </c>
      <c r="G3419">
        <v>90</v>
      </c>
      <c r="H3419">
        <v>90</v>
      </c>
      <c r="I3419" s="43" t="s">
        <v>1214</v>
      </c>
      <c r="J3419" s="43" t="s">
        <v>1487</v>
      </c>
      <c r="K3419" s="43" t="s">
        <v>177</v>
      </c>
      <c r="L3419" s="43" t="str">
        <f>IF(AND(Home!$A$1&gt;=Leave[[#This Row],[Start Time]],Home!$A$1&lt;=Leave[[#This Row],[End Time]]),"Aplica","No Aplica")</f>
        <v>No Aplica</v>
      </c>
      <c r="M3419" s="43" t="str">
        <f>IF(AND(Home!$A$1&gt;=Leave[[#This Row],[Start Time]],Home!$A$1&lt;=Leave[[#This Row],[End Time]]),Home!$A$1,"No Aplica")</f>
        <v>No Aplica</v>
      </c>
      <c r="N3419" s="43" t="str">
        <f>Leave[[#This Row],[User Code (Owning User) (Usuario)]]&amp;Leave[[#This Row],[fecha activa]]</f>
        <v>MIE2023250812380No Aplica</v>
      </c>
    </row>
    <row r="3420" spans="1:14" x14ac:dyDescent="0.3">
      <c r="A3420" s="43" t="s">
        <v>468</v>
      </c>
      <c r="B3420" s="3">
        <v>45911</v>
      </c>
      <c r="C3420" s="3">
        <v>45911</v>
      </c>
      <c r="D3420" s="43" t="s">
        <v>1669</v>
      </c>
      <c r="E3420" s="43" t="s">
        <v>356</v>
      </c>
      <c r="F3420" s="43" t="s">
        <v>361</v>
      </c>
      <c r="G3420">
        <v>60</v>
      </c>
      <c r="H3420">
        <v>60</v>
      </c>
      <c r="I3420" s="43" t="s">
        <v>1214</v>
      </c>
      <c r="J3420" s="43" t="s">
        <v>1487</v>
      </c>
      <c r="K3420" s="43" t="s">
        <v>177</v>
      </c>
      <c r="L3420" s="43" t="str">
        <f>IF(AND(Home!$A$1&gt;=Leave[[#This Row],[Start Time]],Home!$A$1&lt;=Leave[[#This Row],[End Time]]),"Aplica","No Aplica")</f>
        <v>No Aplica</v>
      </c>
      <c r="M3420" s="43" t="str">
        <f>IF(AND(Home!$A$1&gt;=Leave[[#This Row],[Start Time]],Home!$A$1&lt;=Leave[[#This Row],[End Time]]),Home!$A$1,"No Aplica")</f>
        <v>No Aplica</v>
      </c>
      <c r="N3420" s="43" t="str">
        <f>Leave[[#This Row],[User Code (Owning User) (Usuario)]]&amp;Leave[[#This Row],[fecha activa]]</f>
        <v>MIE2023250812380No Aplica</v>
      </c>
    </row>
    <row r="3421" spans="1:14" x14ac:dyDescent="0.3">
      <c r="A3421" s="43" t="s">
        <v>468</v>
      </c>
      <c r="B3421" s="3">
        <v>45910</v>
      </c>
      <c r="C3421" s="3">
        <v>45910</v>
      </c>
      <c r="D3421" s="43" t="s">
        <v>1669</v>
      </c>
      <c r="E3421" s="43" t="s">
        <v>356</v>
      </c>
      <c r="F3421" s="43" t="s">
        <v>361</v>
      </c>
      <c r="G3421">
        <v>60</v>
      </c>
      <c r="H3421">
        <v>60</v>
      </c>
      <c r="I3421" s="43" t="s">
        <v>1214</v>
      </c>
      <c r="J3421" s="43" t="s">
        <v>1487</v>
      </c>
      <c r="K3421" s="43" t="s">
        <v>177</v>
      </c>
      <c r="L3421" s="43" t="str">
        <f>IF(AND(Home!$A$1&gt;=Leave[[#This Row],[Start Time]],Home!$A$1&lt;=Leave[[#This Row],[End Time]]),"Aplica","No Aplica")</f>
        <v>No Aplica</v>
      </c>
      <c r="M3421" s="43" t="str">
        <f>IF(AND(Home!$A$1&gt;=Leave[[#This Row],[Start Time]],Home!$A$1&lt;=Leave[[#This Row],[End Time]]),Home!$A$1,"No Aplica")</f>
        <v>No Aplica</v>
      </c>
      <c r="N3421" s="43" t="str">
        <f>Leave[[#This Row],[User Code (Owning User) (Usuario)]]&amp;Leave[[#This Row],[fecha activa]]</f>
        <v>MIE2023250812380No Aplica</v>
      </c>
    </row>
    <row r="3422" spans="1:14" x14ac:dyDescent="0.3">
      <c r="A3422" s="43" t="s">
        <v>468</v>
      </c>
      <c r="B3422" s="3">
        <v>45909</v>
      </c>
      <c r="C3422" s="3">
        <v>45909</v>
      </c>
      <c r="D3422" s="43" t="s">
        <v>469</v>
      </c>
      <c r="E3422" s="43" t="s">
        <v>356</v>
      </c>
      <c r="F3422" s="43" t="s">
        <v>361</v>
      </c>
      <c r="G3422">
        <v>540</v>
      </c>
      <c r="H3422">
        <v>540</v>
      </c>
      <c r="I3422" s="43" t="s">
        <v>1214</v>
      </c>
      <c r="J3422" s="43" t="s">
        <v>1487</v>
      </c>
      <c r="K3422" s="43" t="s">
        <v>177</v>
      </c>
      <c r="L3422" s="43" t="str">
        <f>IF(AND(Home!$A$1&gt;=Leave[[#This Row],[Start Time]],Home!$A$1&lt;=Leave[[#This Row],[End Time]]),"Aplica","No Aplica")</f>
        <v>No Aplica</v>
      </c>
      <c r="M3422" s="43" t="str">
        <f>IF(AND(Home!$A$1&gt;=Leave[[#This Row],[Start Time]],Home!$A$1&lt;=Leave[[#This Row],[End Time]]),Home!$A$1,"No Aplica")</f>
        <v>No Aplica</v>
      </c>
      <c r="N3422" s="43" t="str">
        <f>Leave[[#This Row],[User Code (Owning User) (Usuario)]]&amp;Leave[[#This Row],[fecha activa]]</f>
        <v>MIE2023250812380No Aplica</v>
      </c>
    </row>
    <row r="3423" spans="1:14" x14ac:dyDescent="0.3">
      <c r="A3423" s="43" t="s">
        <v>468</v>
      </c>
      <c r="B3423" s="3">
        <v>45908</v>
      </c>
      <c r="C3423" s="3">
        <v>45908</v>
      </c>
      <c r="D3423" s="43" t="s">
        <v>1669</v>
      </c>
      <c r="E3423" s="43" t="s">
        <v>356</v>
      </c>
      <c r="F3423" s="43" t="s">
        <v>361</v>
      </c>
      <c r="G3423">
        <v>60</v>
      </c>
      <c r="H3423">
        <v>60</v>
      </c>
      <c r="I3423" s="43" t="s">
        <v>1214</v>
      </c>
      <c r="J3423" s="43" t="s">
        <v>1487</v>
      </c>
      <c r="K3423" s="43" t="s">
        <v>177</v>
      </c>
      <c r="L3423" s="43" t="str">
        <f>IF(AND(Home!$A$1&gt;=Leave[[#This Row],[Start Time]],Home!$A$1&lt;=Leave[[#This Row],[End Time]]),"Aplica","No Aplica")</f>
        <v>No Aplica</v>
      </c>
      <c r="M3423" s="43" t="str">
        <f>IF(AND(Home!$A$1&gt;=Leave[[#This Row],[Start Time]],Home!$A$1&lt;=Leave[[#This Row],[End Time]]),Home!$A$1,"No Aplica")</f>
        <v>No Aplica</v>
      </c>
      <c r="N3423" s="43" t="str">
        <f>Leave[[#This Row],[User Code (Owning User) (Usuario)]]&amp;Leave[[#This Row],[fecha activa]]</f>
        <v>MIE2023250812380No Aplica</v>
      </c>
    </row>
    <row r="3424" spans="1:14" x14ac:dyDescent="0.3">
      <c r="A3424" s="43" t="s">
        <v>468</v>
      </c>
      <c r="B3424" s="3">
        <v>45905</v>
      </c>
      <c r="C3424" s="3">
        <v>45905</v>
      </c>
      <c r="D3424" s="43" t="s">
        <v>1669</v>
      </c>
      <c r="E3424" s="43" t="s">
        <v>356</v>
      </c>
      <c r="F3424" s="43" t="s">
        <v>361</v>
      </c>
      <c r="G3424">
        <v>60</v>
      </c>
      <c r="H3424">
        <v>60</v>
      </c>
      <c r="I3424" s="43" t="s">
        <v>1214</v>
      </c>
      <c r="J3424" s="43" t="s">
        <v>1487</v>
      </c>
      <c r="K3424" s="43" t="s">
        <v>177</v>
      </c>
      <c r="L3424" s="43" t="str">
        <f>IF(AND(Home!$A$1&gt;=Leave[[#This Row],[Start Time]],Home!$A$1&lt;=Leave[[#This Row],[End Time]]),"Aplica","No Aplica")</f>
        <v>No Aplica</v>
      </c>
      <c r="M3424" s="43" t="str">
        <f>IF(AND(Home!$A$1&gt;=Leave[[#This Row],[Start Time]],Home!$A$1&lt;=Leave[[#This Row],[End Time]]),Home!$A$1,"No Aplica")</f>
        <v>No Aplica</v>
      </c>
      <c r="N3424" s="43" t="str">
        <f>Leave[[#This Row],[User Code (Owning User) (Usuario)]]&amp;Leave[[#This Row],[fecha activa]]</f>
        <v>MIE2023250812380No Aplica</v>
      </c>
    </row>
    <row r="3425" spans="1:14" x14ac:dyDescent="0.3">
      <c r="A3425" s="43" t="s">
        <v>468</v>
      </c>
      <c r="B3425" s="3">
        <v>45904</v>
      </c>
      <c r="C3425" s="3">
        <v>45904</v>
      </c>
      <c r="D3425" s="43" t="s">
        <v>1864</v>
      </c>
      <c r="E3425" s="43" t="s">
        <v>356</v>
      </c>
      <c r="F3425" s="43" t="s">
        <v>361</v>
      </c>
      <c r="G3425">
        <v>150</v>
      </c>
      <c r="H3425">
        <v>150</v>
      </c>
      <c r="I3425" s="43" t="s">
        <v>1214</v>
      </c>
      <c r="J3425" s="43" t="s">
        <v>1487</v>
      </c>
      <c r="K3425" s="43" t="s">
        <v>177</v>
      </c>
      <c r="L3425" s="43" t="str">
        <f>IF(AND(Home!$A$1&gt;=Leave[[#This Row],[Start Time]],Home!$A$1&lt;=Leave[[#This Row],[End Time]]),"Aplica","No Aplica")</f>
        <v>No Aplica</v>
      </c>
      <c r="M3425" s="43" t="str">
        <f>IF(AND(Home!$A$1&gt;=Leave[[#This Row],[Start Time]],Home!$A$1&lt;=Leave[[#This Row],[End Time]]),Home!$A$1,"No Aplica")</f>
        <v>No Aplica</v>
      </c>
      <c r="N3425" s="43" t="str">
        <f>Leave[[#This Row],[User Code (Owning User) (Usuario)]]&amp;Leave[[#This Row],[fecha activa]]</f>
        <v>MIE2023250812380No Aplica</v>
      </c>
    </row>
    <row r="3426" spans="1:14" x14ac:dyDescent="0.3">
      <c r="A3426" s="43" t="s">
        <v>468</v>
      </c>
      <c r="B3426" s="3">
        <v>45903</v>
      </c>
      <c r="C3426" s="3">
        <v>45903</v>
      </c>
      <c r="D3426" s="43" t="s">
        <v>1669</v>
      </c>
      <c r="E3426" s="43" t="s">
        <v>356</v>
      </c>
      <c r="F3426" s="43" t="s">
        <v>361</v>
      </c>
      <c r="G3426">
        <v>60</v>
      </c>
      <c r="H3426">
        <v>60</v>
      </c>
      <c r="I3426" s="43" t="s">
        <v>1214</v>
      </c>
      <c r="J3426" s="43" t="s">
        <v>1487</v>
      </c>
      <c r="K3426" s="43" t="s">
        <v>177</v>
      </c>
      <c r="L3426" s="43" t="str">
        <f>IF(AND(Home!$A$1&gt;=Leave[[#This Row],[Start Time]],Home!$A$1&lt;=Leave[[#This Row],[End Time]]),"Aplica","No Aplica")</f>
        <v>No Aplica</v>
      </c>
      <c r="M3426" s="43" t="str">
        <f>IF(AND(Home!$A$1&gt;=Leave[[#This Row],[Start Time]],Home!$A$1&lt;=Leave[[#This Row],[End Time]]),Home!$A$1,"No Aplica")</f>
        <v>No Aplica</v>
      </c>
      <c r="N3426" s="43" t="str">
        <f>Leave[[#This Row],[User Code (Owning User) (Usuario)]]&amp;Leave[[#This Row],[fecha activa]]</f>
        <v>MIE2023250812380No Aplica</v>
      </c>
    </row>
    <row r="3427" spans="1:14" x14ac:dyDescent="0.3">
      <c r="A3427" s="43" t="s">
        <v>468</v>
      </c>
      <c r="B3427" s="3">
        <v>45901</v>
      </c>
      <c r="C3427" s="3">
        <v>45901</v>
      </c>
      <c r="D3427" s="43" t="s">
        <v>1669</v>
      </c>
      <c r="E3427" s="43" t="s">
        <v>356</v>
      </c>
      <c r="F3427" s="43" t="s">
        <v>361</v>
      </c>
      <c r="G3427">
        <v>60</v>
      </c>
      <c r="H3427">
        <v>60</v>
      </c>
      <c r="I3427" s="43" t="s">
        <v>1214</v>
      </c>
      <c r="J3427" s="43" t="s">
        <v>1487</v>
      </c>
      <c r="K3427" s="43" t="s">
        <v>177</v>
      </c>
      <c r="L3427" s="43" t="str">
        <f>IF(AND(Home!$A$1&gt;=Leave[[#This Row],[Start Time]],Home!$A$1&lt;=Leave[[#This Row],[End Time]]),"Aplica","No Aplica")</f>
        <v>No Aplica</v>
      </c>
      <c r="M3427" s="43" t="str">
        <f>IF(AND(Home!$A$1&gt;=Leave[[#This Row],[Start Time]],Home!$A$1&lt;=Leave[[#This Row],[End Time]]),Home!$A$1,"No Aplica")</f>
        <v>No Aplica</v>
      </c>
      <c r="N3427" s="43" t="str">
        <f>Leave[[#This Row],[User Code (Owning User) (Usuario)]]&amp;Leave[[#This Row],[fecha activa]]</f>
        <v>MIE2023250812380No Aplica</v>
      </c>
    </row>
    <row r="3428" spans="1:14" x14ac:dyDescent="0.3">
      <c r="A3428" s="43" t="s">
        <v>468</v>
      </c>
      <c r="B3428" s="3">
        <v>45902</v>
      </c>
      <c r="C3428" s="3">
        <v>45902</v>
      </c>
      <c r="D3428" s="43" t="s">
        <v>469</v>
      </c>
      <c r="E3428" s="43" t="s">
        <v>356</v>
      </c>
      <c r="F3428" s="43" t="s">
        <v>361</v>
      </c>
      <c r="G3428">
        <v>540</v>
      </c>
      <c r="H3428">
        <v>540</v>
      </c>
      <c r="I3428" s="43" t="s">
        <v>1214</v>
      </c>
      <c r="J3428" s="43" t="s">
        <v>1487</v>
      </c>
      <c r="K3428" s="43" t="s">
        <v>177</v>
      </c>
      <c r="L3428" s="43" t="str">
        <f>IF(AND(Home!$A$1&gt;=Leave[[#This Row],[Start Time]],Home!$A$1&lt;=Leave[[#This Row],[End Time]]),"Aplica","No Aplica")</f>
        <v>No Aplica</v>
      </c>
      <c r="M3428" s="43" t="str">
        <f>IF(AND(Home!$A$1&gt;=Leave[[#This Row],[Start Time]],Home!$A$1&lt;=Leave[[#This Row],[End Time]]),Home!$A$1,"No Aplica")</f>
        <v>No Aplica</v>
      </c>
      <c r="N3428" s="43" t="str">
        <f>Leave[[#This Row],[User Code (Owning User) (Usuario)]]&amp;Leave[[#This Row],[fecha activa]]</f>
        <v>MIE2023250812380No Aplica</v>
      </c>
    </row>
    <row r="3429" spans="1:14" x14ac:dyDescent="0.3">
      <c r="A3429" s="43" t="s">
        <v>471</v>
      </c>
      <c r="B3429" s="3">
        <v>45929</v>
      </c>
      <c r="C3429" s="3">
        <v>45929</v>
      </c>
      <c r="D3429" s="43" t="s">
        <v>496</v>
      </c>
      <c r="E3429" s="43" t="s">
        <v>760</v>
      </c>
      <c r="F3429" s="43" t="s">
        <v>761</v>
      </c>
      <c r="G3429">
        <v>540</v>
      </c>
      <c r="H3429">
        <v>540</v>
      </c>
      <c r="I3429" s="43" t="s">
        <v>1084</v>
      </c>
      <c r="J3429" s="43" t="s">
        <v>972</v>
      </c>
      <c r="K3429" s="43" t="s">
        <v>178</v>
      </c>
      <c r="L3429" s="43" t="str">
        <f>IF(AND(Home!$A$1&gt;=Leave[[#This Row],[Start Time]],Home!$A$1&lt;=Leave[[#This Row],[End Time]]),"Aplica","No Aplica")</f>
        <v>No Aplica</v>
      </c>
      <c r="M3429" s="43" t="str">
        <f>IF(AND(Home!$A$1&gt;=Leave[[#This Row],[Start Time]],Home!$A$1&lt;=Leave[[#This Row],[End Time]]),Home!$A$1,"No Aplica")</f>
        <v>No Aplica</v>
      </c>
      <c r="N3429" s="43" t="str">
        <f>Leave[[#This Row],[User Code (Owning User) (Usuario)]]&amp;Leave[[#This Row],[fecha activa]]</f>
        <v>MIE2024291017969No Aplica</v>
      </c>
    </row>
    <row r="3430" spans="1:14" x14ac:dyDescent="0.3">
      <c r="A3430" s="43" t="s">
        <v>476</v>
      </c>
      <c r="B3430" s="3">
        <v>45921</v>
      </c>
      <c r="C3430" s="3">
        <v>45921</v>
      </c>
      <c r="D3430" s="43" t="s">
        <v>635</v>
      </c>
      <c r="E3430" s="43" t="s">
        <v>760</v>
      </c>
      <c r="F3430" s="43" t="s">
        <v>761</v>
      </c>
      <c r="G3430">
        <v>540</v>
      </c>
      <c r="H3430">
        <v>540</v>
      </c>
      <c r="I3430" s="43" t="s">
        <v>1084</v>
      </c>
      <c r="J3430" s="43" t="s">
        <v>972</v>
      </c>
      <c r="K3430" s="43" t="s">
        <v>178</v>
      </c>
      <c r="L3430" s="43" t="str">
        <f>IF(AND(Home!$A$1&gt;=Leave[[#This Row],[Start Time]],Home!$A$1&lt;=Leave[[#This Row],[End Time]]),"Aplica","No Aplica")</f>
        <v>No Aplica</v>
      </c>
      <c r="M3430" s="43" t="str">
        <f>IF(AND(Home!$A$1&gt;=Leave[[#This Row],[Start Time]],Home!$A$1&lt;=Leave[[#This Row],[End Time]]),Home!$A$1,"No Aplica")</f>
        <v>No Aplica</v>
      </c>
      <c r="N3430" s="43" t="str">
        <f>Leave[[#This Row],[User Code (Owning User) (Usuario)]]&amp;Leave[[#This Row],[fecha activa]]</f>
        <v>MIE2024291017969No Aplica</v>
      </c>
    </row>
    <row r="3431" spans="1:14" x14ac:dyDescent="0.3">
      <c r="A3431" s="43" t="s">
        <v>471</v>
      </c>
      <c r="B3431" s="3">
        <v>45915</v>
      </c>
      <c r="C3431" s="3">
        <v>45915</v>
      </c>
      <c r="D3431" s="43" t="s">
        <v>496</v>
      </c>
      <c r="E3431" s="43" t="s">
        <v>760</v>
      </c>
      <c r="F3431" s="43" t="s">
        <v>761</v>
      </c>
      <c r="G3431">
        <v>540</v>
      </c>
      <c r="H3431">
        <v>540</v>
      </c>
      <c r="I3431" s="43" t="s">
        <v>1084</v>
      </c>
      <c r="J3431" s="43" t="s">
        <v>972</v>
      </c>
      <c r="K3431" s="43" t="s">
        <v>178</v>
      </c>
      <c r="L3431" s="43" t="str">
        <f>IF(AND(Home!$A$1&gt;=Leave[[#This Row],[Start Time]],Home!$A$1&lt;=Leave[[#This Row],[End Time]]),"Aplica","No Aplica")</f>
        <v>No Aplica</v>
      </c>
      <c r="M3431" s="43" t="str">
        <f>IF(AND(Home!$A$1&gt;=Leave[[#This Row],[Start Time]],Home!$A$1&lt;=Leave[[#This Row],[End Time]]),Home!$A$1,"No Aplica")</f>
        <v>No Aplica</v>
      </c>
      <c r="N3431" s="43" t="str">
        <f>Leave[[#This Row],[User Code (Owning User) (Usuario)]]&amp;Leave[[#This Row],[fecha activa]]</f>
        <v>MIE2024291017969No Aplica</v>
      </c>
    </row>
    <row r="3432" spans="1:14" x14ac:dyDescent="0.3">
      <c r="A3432" s="43" t="s">
        <v>471</v>
      </c>
      <c r="B3432" s="3">
        <v>45905</v>
      </c>
      <c r="C3432" s="3">
        <v>45905</v>
      </c>
      <c r="D3432" s="43" t="s">
        <v>3135</v>
      </c>
      <c r="E3432" s="43" t="s">
        <v>760</v>
      </c>
      <c r="F3432" s="43" t="s">
        <v>761</v>
      </c>
      <c r="G3432">
        <v>180</v>
      </c>
      <c r="H3432">
        <v>180</v>
      </c>
      <c r="I3432" s="43" t="s">
        <v>1084</v>
      </c>
      <c r="J3432" s="43" t="s">
        <v>972</v>
      </c>
      <c r="K3432" s="43" t="s">
        <v>178</v>
      </c>
      <c r="L3432" s="43" t="str">
        <f>IF(AND(Home!$A$1&gt;=Leave[[#This Row],[Start Time]],Home!$A$1&lt;=Leave[[#This Row],[End Time]]),"Aplica","No Aplica")</f>
        <v>No Aplica</v>
      </c>
      <c r="M3432" s="43" t="str">
        <f>IF(AND(Home!$A$1&gt;=Leave[[#This Row],[Start Time]],Home!$A$1&lt;=Leave[[#This Row],[End Time]]),Home!$A$1,"No Aplica")</f>
        <v>No Aplica</v>
      </c>
      <c r="N3432" s="43" t="str">
        <f>Leave[[#This Row],[User Code (Owning User) (Usuario)]]&amp;Leave[[#This Row],[fecha activa]]</f>
        <v>MIE2024291017969No Aplica</v>
      </c>
    </row>
    <row r="3433" spans="1:14" x14ac:dyDescent="0.3">
      <c r="A3433" s="43" t="s">
        <v>471</v>
      </c>
      <c r="B3433" s="3">
        <v>45904</v>
      </c>
      <c r="C3433" s="3">
        <v>45904</v>
      </c>
      <c r="D3433" s="43" t="s">
        <v>3097</v>
      </c>
      <c r="E3433" s="43" t="s">
        <v>760</v>
      </c>
      <c r="F3433" s="43" t="s">
        <v>761</v>
      </c>
      <c r="G3433">
        <v>300</v>
      </c>
      <c r="H3433">
        <v>300</v>
      </c>
      <c r="I3433" s="43" t="s">
        <v>1084</v>
      </c>
      <c r="J3433" s="43" t="s">
        <v>972</v>
      </c>
      <c r="K3433" s="43" t="s">
        <v>178</v>
      </c>
      <c r="L3433" s="43" t="str">
        <f>IF(AND(Home!$A$1&gt;=Leave[[#This Row],[Start Time]],Home!$A$1&lt;=Leave[[#This Row],[End Time]]),"Aplica","No Aplica")</f>
        <v>No Aplica</v>
      </c>
      <c r="M3433" s="43" t="str">
        <f>IF(AND(Home!$A$1&gt;=Leave[[#This Row],[Start Time]],Home!$A$1&lt;=Leave[[#This Row],[End Time]]),Home!$A$1,"No Aplica")</f>
        <v>No Aplica</v>
      </c>
      <c r="N3433" s="43" t="str">
        <f>Leave[[#This Row],[User Code (Owning User) (Usuario)]]&amp;Leave[[#This Row],[fecha activa]]</f>
        <v>MIE2024291017969No Aplica</v>
      </c>
    </row>
    <row r="3434" spans="1:14" x14ac:dyDescent="0.3">
      <c r="A3434" s="43" t="s">
        <v>476</v>
      </c>
      <c r="B3434" s="3">
        <v>45914</v>
      </c>
      <c r="C3434" s="3">
        <v>45914</v>
      </c>
      <c r="D3434" s="43" t="s">
        <v>635</v>
      </c>
      <c r="E3434" s="43" t="s">
        <v>760</v>
      </c>
      <c r="F3434" s="43" t="s">
        <v>761</v>
      </c>
      <c r="G3434">
        <v>540</v>
      </c>
      <c r="H3434">
        <v>540</v>
      </c>
      <c r="I3434" s="43" t="s">
        <v>1084</v>
      </c>
      <c r="J3434" s="43" t="s">
        <v>972</v>
      </c>
      <c r="K3434" s="43" t="s">
        <v>178</v>
      </c>
      <c r="L3434" s="43" t="str">
        <f>IF(AND(Home!$A$1&gt;=Leave[[#This Row],[Start Time]],Home!$A$1&lt;=Leave[[#This Row],[End Time]]),"Aplica","No Aplica")</f>
        <v>No Aplica</v>
      </c>
      <c r="M3434" s="43" t="str">
        <f>IF(AND(Home!$A$1&gt;=Leave[[#This Row],[Start Time]],Home!$A$1&lt;=Leave[[#This Row],[End Time]]),Home!$A$1,"No Aplica")</f>
        <v>No Aplica</v>
      </c>
      <c r="N3434" s="43" t="str">
        <f>Leave[[#This Row],[User Code (Owning User) (Usuario)]]&amp;Leave[[#This Row],[fecha activa]]</f>
        <v>MIE2024291017969No Aplica</v>
      </c>
    </row>
    <row r="3435" spans="1:14" x14ac:dyDescent="0.3">
      <c r="A3435" s="43" t="s">
        <v>476</v>
      </c>
      <c r="B3435" s="3">
        <v>45914</v>
      </c>
      <c r="C3435" s="3">
        <v>45914</v>
      </c>
      <c r="D3435" s="43" t="s">
        <v>635</v>
      </c>
      <c r="E3435" s="43" t="s">
        <v>760</v>
      </c>
      <c r="F3435" s="43" t="s">
        <v>761</v>
      </c>
      <c r="G3435">
        <v>540</v>
      </c>
      <c r="H3435">
        <v>540</v>
      </c>
      <c r="I3435" s="43" t="s">
        <v>1084</v>
      </c>
      <c r="J3435" s="43" t="s">
        <v>972</v>
      </c>
      <c r="K3435" s="43" t="s">
        <v>178</v>
      </c>
      <c r="L3435" s="43" t="str">
        <f>IF(AND(Home!$A$1&gt;=Leave[[#This Row],[Start Time]],Home!$A$1&lt;=Leave[[#This Row],[End Time]]),"Aplica","No Aplica")</f>
        <v>No Aplica</v>
      </c>
      <c r="M3435" s="43" t="str">
        <f>IF(AND(Home!$A$1&gt;=Leave[[#This Row],[Start Time]],Home!$A$1&lt;=Leave[[#This Row],[End Time]]),Home!$A$1,"No Aplica")</f>
        <v>No Aplica</v>
      </c>
      <c r="N3435" s="43" t="str">
        <f>Leave[[#This Row],[User Code (Owning User) (Usuario)]]&amp;Leave[[#This Row],[fecha activa]]</f>
        <v>MIE2024291017969No Aplica</v>
      </c>
    </row>
    <row r="3436" spans="1:14" x14ac:dyDescent="0.3">
      <c r="A3436" s="43" t="s">
        <v>476</v>
      </c>
      <c r="B3436" s="3">
        <v>45914</v>
      </c>
      <c r="C3436" s="3">
        <v>45914</v>
      </c>
      <c r="D3436" s="43" t="s">
        <v>635</v>
      </c>
      <c r="E3436" s="43" t="s">
        <v>760</v>
      </c>
      <c r="F3436" s="43" t="s">
        <v>761</v>
      </c>
      <c r="G3436">
        <v>540</v>
      </c>
      <c r="H3436">
        <v>540</v>
      </c>
      <c r="I3436" s="43" t="s">
        <v>1084</v>
      </c>
      <c r="J3436" s="43" t="s">
        <v>972</v>
      </c>
      <c r="K3436" s="43" t="s">
        <v>178</v>
      </c>
      <c r="L3436" s="43" t="str">
        <f>IF(AND(Home!$A$1&gt;=Leave[[#This Row],[Start Time]],Home!$A$1&lt;=Leave[[#This Row],[End Time]]),"Aplica","No Aplica")</f>
        <v>No Aplica</v>
      </c>
      <c r="M3436" s="43" t="str">
        <f>IF(AND(Home!$A$1&gt;=Leave[[#This Row],[Start Time]],Home!$A$1&lt;=Leave[[#This Row],[End Time]]),Home!$A$1,"No Aplica")</f>
        <v>No Aplica</v>
      </c>
      <c r="N3436" s="43" t="str">
        <f>Leave[[#This Row],[User Code (Owning User) (Usuario)]]&amp;Leave[[#This Row],[fecha activa]]</f>
        <v>MIE2024291017969No Aplica</v>
      </c>
    </row>
    <row r="3437" spans="1:14" x14ac:dyDescent="0.3">
      <c r="A3437" s="43" t="s">
        <v>471</v>
      </c>
      <c r="B3437" s="3">
        <v>45908</v>
      </c>
      <c r="C3437" s="3">
        <v>45908</v>
      </c>
      <c r="D3437" s="43" t="s">
        <v>496</v>
      </c>
      <c r="E3437" s="43" t="s">
        <v>760</v>
      </c>
      <c r="F3437" s="43" t="s">
        <v>761</v>
      </c>
      <c r="G3437">
        <v>540</v>
      </c>
      <c r="H3437">
        <v>540</v>
      </c>
      <c r="I3437" s="43" t="s">
        <v>1084</v>
      </c>
      <c r="J3437" s="43" t="s">
        <v>972</v>
      </c>
      <c r="K3437" s="43" t="s">
        <v>178</v>
      </c>
      <c r="L3437" s="43" t="str">
        <f>IF(AND(Home!$A$1&gt;=Leave[[#This Row],[Start Time]],Home!$A$1&lt;=Leave[[#This Row],[End Time]]),"Aplica","No Aplica")</f>
        <v>No Aplica</v>
      </c>
      <c r="M3437" s="43" t="str">
        <f>IF(AND(Home!$A$1&gt;=Leave[[#This Row],[Start Time]],Home!$A$1&lt;=Leave[[#This Row],[End Time]]),Home!$A$1,"No Aplica")</f>
        <v>No Aplica</v>
      </c>
      <c r="N3437" s="43" t="str">
        <f>Leave[[#This Row],[User Code (Owning User) (Usuario)]]&amp;Leave[[#This Row],[fecha activa]]</f>
        <v>MIE2024291017969No Aplica</v>
      </c>
    </row>
    <row r="3438" spans="1:14" x14ac:dyDescent="0.3">
      <c r="A3438" s="43" t="s">
        <v>471</v>
      </c>
      <c r="B3438" s="3">
        <v>45901</v>
      </c>
      <c r="C3438" s="3">
        <v>45901</v>
      </c>
      <c r="D3438" s="43" t="s">
        <v>724</v>
      </c>
      <c r="E3438" s="43" t="s">
        <v>760</v>
      </c>
      <c r="F3438" s="43" t="s">
        <v>761</v>
      </c>
      <c r="G3438">
        <v>540</v>
      </c>
      <c r="H3438">
        <v>540</v>
      </c>
      <c r="I3438" s="43" t="s">
        <v>1084</v>
      </c>
      <c r="J3438" s="43" t="s">
        <v>972</v>
      </c>
      <c r="K3438" s="43" t="s">
        <v>178</v>
      </c>
      <c r="L3438" s="43" t="str">
        <f>IF(AND(Home!$A$1&gt;=Leave[[#This Row],[Start Time]],Home!$A$1&lt;=Leave[[#This Row],[End Time]]),"Aplica","No Aplica")</f>
        <v>No Aplica</v>
      </c>
      <c r="M3438" s="43" t="str">
        <f>IF(AND(Home!$A$1&gt;=Leave[[#This Row],[Start Time]],Home!$A$1&lt;=Leave[[#This Row],[End Time]]),Home!$A$1,"No Aplica")</f>
        <v>No Aplica</v>
      </c>
      <c r="N3438" s="43" t="str">
        <f>Leave[[#This Row],[User Code (Owning User) (Usuario)]]&amp;Leave[[#This Row],[fecha activa]]</f>
        <v>MIE2024291017969No Aplica</v>
      </c>
    </row>
    <row r="3439" spans="1:14" x14ac:dyDescent="0.3">
      <c r="A3439" s="43" t="s">
        <v>465</v>
      </c>
      <c r="B3439" s="3">
        <v>45926</v>
      </c>
      <c r="C3439" s="3">
        <v>45926</v>
      </c>
      <c r="D3439" s="43" t="s">
        <v>2276</v>
      </c>
      <c r="E3439" s="43" t="s">
        <v>713</v>
      </c>
      <c r="F3439" s="43" t="s">
        <v>714</v>
      </c>
      <c r="G3439">
        <v>60</v>
      </c>
      <c r="H3439">
        <v>60</v>
      </c>
      <c r="I3439" s="43" t="s">
        <v>1158</v>
      </c>
      <c r="J3439" s="43" t="s">
        <v>1032</v>
      </c>
      <c r="K3439" s="43" t="s">
        <v>177</v>
      </c>
      <c r="L3439" s="43" t="str">
        <f>IF(AND(Home!$A$1&gt;=Leave[[#This Row],[Start Time]],Home!$A$1&lt;=Leave[[#This Row],[End Time]]),"Aplica","No Aplica")</f>
        <v>No Aplica</v>
      </c>
      <c r="M3439" s="43" t="str">
        <f>IF(AND(Home!$A$1&gt;=Leave[[#This Row],[Start Time]],Home!$A$1&lt;=Leave[[#This Row],[End Time]]),Home!$A$1,"No Aplica")</f>
        <v>No Aplica</v>
      </c>
      <c r="N3439" s="43" t="str">
        <f>Leave[[#This Row],[User Code (Owning User) (Usuario)]]&amp;Leave[[#This Row],[fecha activa]]</f>
        <v>MIE2024190917637No Aplica</v>
      </c>
    </row>
    <row r="3440" spans="1:14" x14ac:dyDescent="0.3">
      <c r="A3440" s="43" t="s">
        <v>465</v>
      </c>
      <c r="B3440" s="3">
        <v>45925</v>
      </c>
      <c r="C3440" s="3">
        <v>45925</v>
      </c>
      <c r="D3440" s="43" t="s">
        <v>511</v>
      </c>
      <c r="E3440" s="43" t="s">
        <v>713</v>
      </c>
      <c r="F3440" s="43" t="s">
        <v>714</v>
      </c>
      <c r="G3440">
        <v>60</v>
      </c>
      <c r="H3440">
        <v>60</v>
      </c>
      <c r="I3440" s="43" t="s">
        <v>1158</v>
      </c>
      <c r="J3440" s="43" t="s">
        <v>1032</v>
      </c>
      <c r="K3440" s="43" t="s">
        <v>177</v>
      </c>
      <c r="L3440" s="43" t="str">
        <f>IF(AND(Home!$A$1&gt;=Leave[[#This Row],[Start Time]],Home!$A$1&lt;=Leave[[#This Row],[End Time]]),"Aplica","No Aplica")</f>
        <v>No Aplica</v>
      </c>
      <c r="M3440" s="43" t="str">
        <f>IF(AND(Home!$A$1&gt;=Leave[[#This Row],[Start Time]],Home!$A$1&lt;=Leave[[#This Row],[End Time]]),Home!$A$1,"No Aplica")</f>
        <v>No Aplica</v>
      </c>
      <c r="N3440" s="43" t="str">
        <f>Leave[[#This Row],[User Code (Owning User) (Usuario)]]&amp;Leave[[#This Row],[fecha activa]]</f>
        <v>MIE2024190917637No Aplica</v>
      </c>
    </row>
    <row r="3441" spans="1:14" x14ac:dyDescent="0.3">
      <c r="A3441" s="43" t="s">
        <v>465</v>
      </c>
      <c r="B3441" s="3">
        <v>45924</v>
      </c>
      <c r="C3441" s="3">
        <v>45924</v>
      </c>
      <c r="D3441" s="43" t="s">
        <v>2276</v>
      </c>
      <c r="E3441" s="43" t="s">
        <v>713</v>
      </c>
      <c r="F3441" s="43" t="s">
        <v>714</v>
      </c>
      <c r="G3441">
        <v>60</v>
      </c>
      <c r="H3441">
        <v>60</v>
      </c>
      <c r="I3441" s="43" t="s">
        <v>1158</v>
      </c>
      <c r="J3441" s="43" t="s">
        <v>1032</v>
      </c>
      <c r="K3441" s="43" t="s">
        <v>177</v>
      </c>
      <c r="L3441" s="43" t="str">
        <f>IF(AND(Home!$A$1&gt;=Leave[[#This Row],[Start Time]],Home!$A$1&lt;=Leave[[#This Row],[End Time]]),"Aplica","No Aplica")</f>
        <v>No Aplica</v>
      </c>
      <c r="M3441" s="43" t="str">
        <f>IF(AND(Home!$A$1&gt;=Leave[[#This Row],[Start Time]],Home!$A$1&lt;=Leave[[#This Row],[End Time]]),Home!$A$1,"No Aplica")</f>
        <v>No Aplica</v>
      </c>
      <c r="N3441" s="43" t="str">
        <f>Leave[[#This Row],[User Code (Owning User) (Usuario)]]&amp;Leave[[#This Row],[fecha activa]]</f>
        <v>MIE2024190917637No Aplica</v>
      </c>
    </row>
    <row r="3442" spans="1:14" x14ac:dyDescent="0.3">
      <c r="A3442" s="43" t="s">
        <v>465</v>
      </c>
      <c r="B3442" s="3">
        <v>45923</v>
      </c>
      <c r="C3442" s="3">
        <v>45923</v>
      </c>
      <c r="D3442" s="43" t="s">
        <v>2276</v>
      </c>
      <c r="E3442" s="43" t="s">
        <v>713</v>
      </c>
      <c r="F3442" s="43" t="s">
        <v>714</v>
      </c>
      <c r="G3442">
        <v>60</v>
      </c>
      <c r="H3442">
        <v>60</v>
      </c>
      <c r="I3442" s="43" t="s">
        <v>1158</v>
      </c>
      <c r="J3442" s="43" t="s">
        <v>1032</v>
      </c>
      <c r="K3442" s="43" t="s">
        <v>177</v>
      </c>
      <c r="L3442" s="43" t="str">
        <f>IF(AND(Home!$A$1&gt;=Leave[[#This Row],[Start Time]],Home!$A$1&lt;=Leave[[#This Row],[End Time]]),"Aplica","No Aplica")</f>
        <v>No Aplica</v>
      </c>
      <c r="M3442" s="43" t="str">
        <f>IF(AND(Home!$A$1&gt;=Leave[[#This Row],[Start Time]],Home!$A$1&lt;=Leave[[#This Row],[End Time]]),Home!$A$1,"No Aplica")</f>
        <v>No Aplica</v>
      </c>
      <c r="N3442" s="43" t="str">
        <f>Leave[[#This Row],[User Code (Owning User) (Usuario)]]&amp;Leave[[#This Row],[fecha activa]]</f>
        <v>MIE2024190917637No Aplica</v>
      </c>
    </row>
    <row r="3443" spans="1:14" x14ac:dyDescent="0.3">
      <c r="A3443" s="43" t="s">
        <v>468</v>
      </c>
      <c r="B3443" s="3">
        <v>45922</v>
      </c>
      <c r="C3443" s="3">
        <v>45922</v>
      </c>
      <c r="D3443" s="43" t="s">
        <v>469</v>
      </c>
      <c r="E3443" s="43" t="s">
        <v>713</v>
      </c>
      <c r="F3443" s="43" t="s">
        <v>714</v>
      </c>
      <c r="G3443">
        <v>540</v>
      </c>
      <c r="H3443">
        <v>540</v>
      </c>
      <c r="I3443" s="43" t="s">
        <v>1158</v>
      </c>
      <c r="J3443" s="43" t="s">
        <v>1032</v>
      </c>
      <c r="K3443" s="43" t="s">
        <v>177</v>
      </c>
      <c r="L3443" s="43" t="str">
        <f>IF(AND(Home!$A$1&gt;=Leave[[#This Row],[Start Time]],Home!$A$1&lt;=Leave[[#This Row],[End Time]]),"Aplica","No Aplica")</f>
        <v>Aplica</v>
      </c>
      <c r="M3443" s="43">
        <f>IF(AND(Home!$A$1&gt;=Leave[[#This Row],[Start Time]],Home!$A$1&lt;=Leave[[#This Row],[End Time]]),Home!$A$1,"No Aplica")</f>
        <v>45922</v>
      </c>
      <c r="N3443" s="43" t="str">
        <f>Leave[[#This Row],[User Code (Owning User) (Usuario)]]&amp;Leave[[#This Row],[fecha activa]]</f>
        <v>MIE202419091763745922</v>
      </c>
    </row>
    <row r="3444" spans="1:14" x14ac:dyDescent="0.3">
      <c r="A3444" s="43" t="s">
        <v>465</v>
      </c>
      <c r="B3444" s="3">
        <v>45919</v>
      </c>
      <c r="C3444" s="3">
        <v>45919</v>
      </c>
      <c r="D3444" s="43" t="s">
        <v>3251</v>
      </c>
      <c r="E3444" s="43" t="s">
        <v>713</v>
      </c>
      <c r="F3444" s="43" t="s">
        <v>714</v>
      </c>
      <c r="G3444">
        <v>60</v>
      </c>
      <c r="H3444">
        <v>60</v>
      </c>
      <c r="I3444" s="43" t="s">
        <v>1158</v>
      </c>
      <c r="J3444" s="43" t="s">
        <v>1032</v>
      </c>
      <c r="K3444" s="43" t="s">
        <v>177</v>
      </c>
      <c r="L3444" s="43" t="str">
        <f>IF(AND(Home!$A$1&gt;=Leave[[#This Row],[Start Time]],Home!$A$1&lt;=Leave[[#This Row],[End Time]]),"Aplica","No Aplica")</f>
        <v>No Aplica</v>
      </c>
      <c r="M3444" s="43" t="str">
        <f>IF(AND(Home!$A$1&gt;=Leave[[#This Row],[Start Time]],Home!$A$1&lt;=Leave[[#This Row],[End Time]]),Home!$A$1,"No Aplica")</f>
        <v>No Aplica</v>
      </c>
      <c r="N3444" s="43" t="str">
        <f>Leave[[#This Row],[User Code (Owning User) (Usuario)]]&amp;Leave[[#This Row],[fecha activa]]</f>
        <v>MIE2024190917637No Aplica</v>
      </c>
    </row>
    <row r="3445" spans="1:14" x14ac:dyDescent="0.3">
      <c r="A3445" s="43" t="s">
        <v>465</v>
      </c>
      <c r="B3445" s="3">
        <v>45917</v>
      </c>
      <c r="C3445" s="3">
        <v>45917</v>
      </c>
      <c r="D3445" s="43" t="s">
        <v>511</v>
      </c>
      <c r="E3445" s="43" t="s">
        <v>713</v>
      </c>
      <c r="F3445" s="43" t="s">
        <v>714</v>
      </c>
      <c r="G3445">
        <v>60</v>
      </c>
      <c r="H3445">
        <v>60</v>
      </c>
      <c r="I3445" s="43" t="s">
        <v>1158</v>
      </c>
      <c r="J3445" s="43" t="s">
        <v>1032</v>
      </c>
      <c r="K3445" s="43" t="s">
        <v>177</v>
      </c>
      <c r="L3445" s="43" t="str">
        <f>IF(AND(Home!$A$1&gt;=Leave[[#This Row],[Start Time]],Home!$A$1&lt;=Leave[[#This Row],[End Time]]),"Aplica","No Aplica")</f>
        <v>No Aplica</v>
      </c>
      <c r="M3445" s="43" t="str">
        <f>IF(AND(Home!$A$1&gt;=Leave[[#This Row],[Start Time]],Home!$A$1&lt;=Leave[[#This Row],[End Time]]),Home!$A$1,"No Aplica")</f>
        <v>No Aplica</v>
      </c>
      <c r="N3445" s="43" t="str">
        <f>Leave[[#This Row],[User Code (Owning User) (Usuario)]]&amp;Leave[[#This Row],[fecha activa]]</f>
        <v>MIE2024190917637No Aplica</v>
      </c>
    </row>
    <row r="3446" spans="1:14" x14ac:dyDescent="0.3">
      <c r="A3446" s="43" t="s">
        <v>465</v>
      </c>
      <c r="B3446" s="3">
        <v>45916</v>
      </c>
      <c r="C3446" s="3">
        <v>45916</v>
      </c>
      <c r="D3446" s="43" t="s">
        <v>511</v>
      </c>
      <c r="E3446" s="43" t="s">
        <v>713</v>
      </c>
      <c r="F3446" s="43" t="s">
        <v>714</v>
      </c>
      <c r="G3446">
        <v>60</v>
      </c>
      <c r="H3446">
        <v>60</v>
      </c>
      <c r="I3446" s="43" t="s">
        <v>1158</v>
      </c>
      <c r="J3446" s="43" t="s">
        <v>1032</v>
      </c>
      <c r="K3446" s="43" t="s">
        <v>177</v>
      </c>
      <c r="L3446" s="43" t="str">
        <f>IF(AND(Home!$A$1&gt;=Leave[[#This Row],[Start Time]],Home!$A$1&lt;=Leave[[#This Row],[End Time]]),"Aplica","No Aplica")</f>
        <v>No Aplica</v>
      </c>
      <c r="M3446" s="43" t="str">
        <f>IF(AND(Home!$A$1&gt;=Leave[[#This Row],[Start Time]],Home!$A$1&lt;=Leave[[#This Row],[End Time]]),Home!$A$1,"No Aplica")</f>
        <v>No Aplica</v>
      </c>
      <c r="N3446" s="43" t="str">
        <f>Leave[[#This Row],[User Code (Owning User) (Usuario)]]&amp;Leave[[#This Row],[fecha activa]]</f>
        <v>MIE2024190917637No Aplica</v>
      </c>
    </row>
    <row r="3447" spans="1:14" x14ac:dyDescent="0.3">
      <c r="A3447" s="43" t="s">
        <v>465</v>
      </c>
      <c r="B3447" s="3">
        <v>45915</v>
      </c>
      <c r="C3447" s="3">
        <v>45915</v>
      </c>
      <c r="D3447" s="43" t="s">
        <v>2276</v>
      </c>
      <c r="E3447" s="43" t="s">
        <v>713</v>
      </c>
      <c r="F3447" s="43" t="s">
        <v>714</v>
      </c>
      <c r="G3447">
        <v>60</v>
      </c>
      <c r="H3447">
        <v>60</v>
      </c>
      <c r="I3447" s="43" t="s">
        <v>1158</v>
      </c>
      <c r="J3447" s="43" t="s">
        <v>1032</v>
      </c>
      <c r="K3447" s="43" t="s">
        <v>177</v>
      </c>
      <c r="L3447" s="43" t="str">
        <f>IF(AND(Home!$A$1&gt;=Leave[[#This Row],[Start Time]],Home!$A$1&lt;=Leave[[#This Row],[End Time]]),"Aplica","No Aplica")</f>
        <v>No Aplica</v>
      </c>
      <c r="M3447" s="43" t="str">
        <f>IF(AND(Home!$A$1&gt;=Leave[[#This Row],[Start Time]],Home!$A$1&lt;=Leave[[#This Row],[End Time]]),Home!$A$1,"No Aplica")</f>
        <v>No Aplica</v>
      </c>
      <c r="N3447" s="43" t="str">
        <f>Leave[[#This Row],[User Code (Owning User) (Usuario)]]&amp;Leave[[#This Row],[fecha activa]]</f>
        <v>MIE2024190917637No Aplica</v>
      </c>
    </row>
    <row r="3448" spans="1:14" x14ac:dyDescent="0.3">
      <c r="A3448" s="43" t="s">
        <v>468</v>
      </c>
      <c r="B3448" s="3">
        <v>45918</v>
      </c>
      <c r="C3448" s="3">
        <v>45918</v>
      </c>
      <c r="D3448" s="43" t="s">
        <v>470</v>
      </c>
      <c r="E3448" s="43" t="s">
        <v>713</v>
      </c>
      <c r="F3448" s="43" t="s">
        <v>714</v>
      </c>
      <c r="G3448">
        <v>540</v>
      </c>
      <c r="H3448">
        <v>540</v>
      </c>
      <c r="I3448" s="43" t="s">
        <v>1158</v>
      </c>
      <c r="J3448" s="43" t="s">
        <v>1032</v>
      </c>
      <c r="K3448" s="43" t="s">
        <v>177</v>
      </c>
      <c r="L3448" s="43" t="str">
        <f>IF(AND(Home!$A$1&gt;=Leave[[#This Row],[Start Time]],Home!$A$1&lt;=Leave[[#This Row],[End Time]]),"Aplica","No Aplica")</f>
        <v>No Aplica</v>
      </c>
      <c r="M3448" s="43" t="str">
        <f>IF(AND(Home!$A$1&gt;=Leave[[#This Row],[Start Time]],Home!$A$1&lt;=Leave[[#This Row],[End Time]]),Home!$A$1,"No Aplica")</f>
        <v>No Aplica</v>
      </c>
      <c r="N3448" s="43" t="str">
        <f>Leave[[#This Row],[User Code (Owning User) (Usuario)]]&amp;Leave[[#This Row],[fecha activa]]</f>
        <v>MIE2024190917637No Aplica</v>
      </c>
    </row>
    <row r="3449" spans="1:14" x14ac:dyDescent="0.3">
      <c r="A3449" s="43" t="s">
        <v>465</v>
      </c>
      <c r="B3449" s="3">
        <v>45912</v>
      </c>
      <c r="C3449" s="3">
        <v>45912</v>
      </c>
      <c r="D3449" s="43" t="s">
        <v>2276</v>
      </c>
      <c r="E3449" s="43" t="s">
        <v>713</v>
      </c>
      <c r="F3449" s="43" t="s">
        <v>714</v>
      </c>
      <c r="G3449">
        <v>60</v>
      </c>
      <c r="H3449">
        <v>60</v>
      </c>
      <c r="I3449" s="43" t="s">
        <v>1158</v>
      </c>
      <c r="J3449" s="43" t="s">
        <v>1032</v>
      </c>
      <c r="K3449" s="43" t="s">
        <v>177</v>
      </c>
      <c r="L3449" s="43" t="str">
        <f>IF(AND(Home!$A$1&gt;=Leave[[#This Row],[Start Time]],Home!$A$1&lt;=Leave[[#This Row],[End Time]]),"Aplica","No Aplica")</f>
        <v>No Aplica</v>
      </c>
      <c r="M3449" s="43" t="str">
        <f>IF(AND(Home!$A$1&gt;=Leave[[#This Row],[Start Time]],Home!$A$1&lt;=Leave[[#This Row],[End Time]]),Home!$A$1,"No Aplica")</f>
        <v>No Aplica</v>
      </c>
      <c r="N3449" s="43" t="str">
        <f>Leave[[#This Row],[User Code (Owning User) (Usuario)]]&amp;Leave[[#This Row],[fecha activa]]</f>
        <v>MIE2024190917637No Aplica</v>
      </c>
    </row>
    <row r="3450" spans="1:14" x14ac:dyDescent="0.3">
      <c r="A3450" s="43" t="s">
        <v>465</v>
      </c>
      <c r="B3450" s="3">
        <v>45911</v>
      </c>
      <c r="C3450" s="3">
        <v>45911</v>
      </c>
      <c r="D3450" s="43" t="s">
        <v>2276</v>
      </c>
      <c r="E3450" s="43" t="s">
        <v>713</v>
      </c>
      <c r="F3450" s="43" t="s">
        <v>714</v>
      </c>
      <c r="G3450">
        <v>60</v>
      </c>
      <c r="H3450">
        <v>60</v>
      </c>
      <c r="I3450" s="43" t="s">
        <v>1158</v>
      </c>
      <c r="J3450" s="43" t="s">
        <v>1032</v>
      </c>
      <c r="K3450" s="43" t="s">
        <v>177</v>
      </c>
      <c r="L3450" s="43" t="str">
        <f>IF(AND(Home!$A$1&gt;=Leave[[#This Row],[Start Time]],Home!$A$1&lt;=Leave[[#This Row],[End Time]]),"Aplica","No Aplica")</f>
        <v>No Aplica</v>
      </c>
      <c r="M3450" s="43" t="str">
        <f>IF(AND(Home!$A$1&gt;=Leave[[#This Row],[Start Time]],Home!$A$1&lt;=Leave[[#This Row],[End Time]]),Home!$A$1,"No Aplica")</f>
        <v>No Aplica</v>
      </c>
      <c r="N3450" s="43" t="str">
        <f>Leave[[#This Row],[User Code (Owning User) (Usuario)]]&amp;Leave[[#This Row],[fecha activa]]</f>
        <v>MIE2024190917637No Aplica</v>
      </c>
    </row>
    <row r="3451" spans="1:14" x14ac:dyDescent="0.3">
      <c r="A3451" s="43" t="s">
        <v>465</v>
      </c>
      <c r="B3451" s="3">
        <v>45910</v>
      </c>
      <c r="C3451" s="3">
        <v>45910</v>
      </c>
      <c r="D3451" s="43" t="s">
        <v>2276</v>
      </c>
      <c r="E3451" s="43" t="s">
        <v>713</v>
      </c>
      <c r="F3451" s="43" t="s">
        <v>714</v>
      </c>
      <c r="G3451">
        <v>60</v>
      </c>
      <c r="H3451">
        <v>60</v>
      </c>
      <c r="I3451" s="43" t="s">
        <v>1158</v>
      </c>
      <c r="J3451" s="43" t="s">
        <v>1032</v>
      </c>
      <c r="K3451" s="43" t="s">
        <v>177</v>
      </c>
      <c r="L3451" s="43" t="str">
        <f>IF(AND(Home!$A$1&gt;=Leave[[#This Row],[Start Time]],Home!$A$1&lt;=Leave[[#This Row],[End Time]]),"Aplica","No Aplica")</f>
        <v>No Aplica</v>
      </c>
      <c r="M3451" s="43" t="str">
        <f>IF(AND(Home!$A$1&gt;=Leave[[#This Row],[Start Time]],Home!$A$1&lt;=Leave[[#This Row],[End Time]]),Home!$A$1,"No Aplica")</f>
        <v>No Aplica</v>
      </c>
      <c r="N3451" s="43" t="str">
        <f>Leave[[#This Row],[User Code (Owning User) (Usuario)]]&amp;Leave[[#This Row],[fecha activa]]</f>
        <v>MIE2024190917637No Aplica</v>
      </c>
    </row>
    <row r="3452" spans="1:14" x14ac:dyDescent="0.3">
      <c r="A3452" s="43" t="s">
        <v>465</v>
      </c>
      <c r="B3452" s="3">
        <v>45908</v>
      </c>
      <c r="C3452" s="3">
        <v>45908</v>
      </c>
      <c r="D3452" s="43" t="s">
        <v>2276</v>
      </c>
      <c r="E3452" s="43" t="s">
        <v>713</v>
      </c>
      <c r="F3452" s="43" t="s">
        <v>714</v>
      </c>
      <c r="G3452">
        <v>60</v>
      </c>
      <c r="H3452">
        <v>60</v>
      </c>
      <c r="I3452" s="43" t="s">
        <v>1158</v>
      </c>
      <c r="J3452" s="43" t="s">
        <v>1032</v>
      </c>
      <c r="K3452" s="43" t="s">
        <v>177</v>
      </c>
      <c r="L3452" s="43" t="str">
        <f>IF(AND(Home!$A$1&gt;=Leave[[#This Row],[Start Time]],Home!$A$1&lt;=Leave[[#This Row],[End Time]]),"Aplica","No Aplica")</f>
        <v>No Aplica</v>
      </c>
      <c r="M3452" s="43" t="str">
        <f>IF(AND(Home!$A$1&gt;=Leave[[#This Row],[Start Time]],Home!$A$1&lt;=Leave[[#This Row],[End Time]]),Home!$A$1,"No Aplica")</f>
        <v>No Aplica</v>
      </c>
      <c r="N3452" s="43" t="str">
        <f>Leave[[#This Row],[User Code (Owning User) (Usuario)]]&amp;Leave[[#This Row],[fecha activa]]</f>
        <v>MIE2024190917637No Aplica</v>
      </c>
    </row>
    <row r="3453" spans="1:14" x14ac:dyDescent="0.3">
      <c r="A3453" s="43" t="s">
        <v>468</v>
      </c>
      <c r="B3453" s="3">
        <v>45909</v>
      </c>
      <c r="C3453" s="3">
        <v>45909</v>
      </c>
      <c r="D3453" s="43" t="s">
        <v>470</v>
      </c>
      <c r="E3453" s="43" t="s">
        <v>713</v>
      </c>
      <c r="F3453" s="43" t="s">
        <v>714</v>
      </c>
      <c r="G3453">
        <v>540</v>
      </c>
      <c r="H3453">
        <v>540</v>
      </c>
      <c r="I3453" s="43" t="s">
        <v>1158</v>
      </c>
      <c r="J3453" s="43" t="s">
        <v>1032</v>
      </c>
      <c r="K3453" s="43" t="s">
        <v>177</v>
      </c>
      <c r="L3453" s="43" t="str">
        <f>IF(AND(Home!$A$1&gt;=Leave[[#This Row],[Start Time]],Home!$A$1&lt;=Leave[[#This Row],[End Time]]),"Aplica","No Aplica")</f>
        <v>No Aplica</v>
      </c>
      <c r="M3453" s="43" t="str">
        <f>IF(AND(Home!$A$1&gt;=Leave[[#This Row],[Start Time]],Home!$A$1&lt;=Leave[[#This Row],[End Time]]),Home!$A$1,"No Aplica")</f>
        <v>No Aplica</v>
      </c>
      <c r="N3453" s="43" t="str">
        <f>Leave[[#This Row],[User Code (Owning User) (Usuario)]]&amp;Leave[[#This Row],[fecha activa]]</f>
        <v>MIE2024190917637No Aplica</v>
      </c>
    </row>
    <row r="3454" spans="1:14" x14ac:dyDescent="0.3">
      <c r="A3454" s="43" t="s">
        <v>465</v>
      </c>
      <c r="B3454" s="3">
        <v>45904</v>
      </c>
      <c r="C3454" s="3">
        <v>45904</v>
      </c>
      <c r="D3454" s="43" t="s">
        <v>2276</v>
      </c>
      <c r="E3454" s="43" t="s">
        <v>713</v>
      </c>
      <c r="F3454" s="43" t="s">
        <v>714</v>
      </c>
      <c r="G3454">
        <v>60</v>
      </c>
      <c r="H3454">
        <v>60</v>
      </c>
      <c r="I3454" s="43" t="s">
        <v>1158</v>
      </c>
      <c r="J3454" s="43" t="s">
        <v>1032</v>
      </c>
      <c r="K3454" s="43" t="s">
        <v>177</v>
      </c>
      <c r="L3454" s="43" t="str">
        <f>IF(AND(Home!$A$1&gt;=Leave[[#This Row],[Start Time]],Home!$A$1&lt;=Leave[[#This Row],[End Time]]),"Aplica","No Aplica")</f>
        <v>No Aplica</v>
      </c>
      <c r="M3454" s="43" t="str">
        <f>IF(AND(Home!$A$1&gt;=Leave[[#This Row],[Start Time]],Home!$A$1&lt;=Leave[[#This Row],[End Time]]),Home!$A$1,"No Aplica")</f>
        <v>No Aplica</v>
      </c>
      <c r="N3454" s="43" t="str">
        <f>Leave[[#This Row],[User Code (Owning User) (Usuario)]]&amp;Leave[[#This Row],[fecha activa]]</f>
        <v>MIE2024190917637No Aplica</v>
      </c>
    </row>
    <row r="3455" spans="1:14" x14ac:dyDescent="0.3">
      <c r="A3455" s="43" t="s">
        <v>465</v>
      </c>
      <c r="B3455" s="3">
        <v>45903</v>
      </c>
      <c r="C3455" s="3">
        <v>45903</v>
      </c>
      <c r="D3455" s="43" t="s">
        <v>2276</v>
      </c>
      <c r="E3455" s="43" t="s">
        <v>713</v>
      </c>
      <c r="F3455" s="43" t="s">
        <v>714</v>
      </c>
      <c r="G3455">
        <v>60</v>
      </c>
      <c r="H3455">
        <v>60</v>
      </c>
      <c r="I3455" s="43" t="s">
        <v>1158</v>
      </c>
      <c r="J3455" s="43" t="s">
        <v>1032</v>
      </c>
      <c r="K3455" s="43" t="s">
        <v>177</v>
      </c>
      <c r="L3455" s="43" t="str">
        <f>IF(AND(Home!$A$1&gt;=Leave[[#This Row],[Start Time]],Home!$A$1&lt;=Leave[[#This Row],[End Time]]),"Aplica","No Aplica")</f>
        <v>No Aplica</v>
      </c>
      <c r="M3455" s="43" t="str">
        <f>IF(AND(Home!$A$1&gt;=Leave[[#This Row],[Start Time]],Home!$A$1&lt;=Leave[[#This Row],[End Time]]),Home!$A$1,"No Aplica")</f>
        <v>No Aplica</v>
      </c>
      <c r="N3455" s="43" t="str">
        <f>Leave[[#This Row],[User Code (Owning User) (Usuario)]]&amp;Leave[[#This Row],[fecha activa]]</f>
        <v>MIE2024190917637No Aplica</v>
      </c>
    </row>
    <row r="3456" spans="1:14" x14ac:dyDescent="0.3">
      <c r="A3456" s="43" t="s">
        <v>465</v>
      </c>
      <c r="B3456" s="3">
        <v>45902</v>
      </c>
      <c r="C3456" s="3">
        <v>45902</v>
      </c>
      <c r="D3456" s="43" t="s">
        <v>2276</v>
      </c>
      <c r="E3456" s="43" t="s">
        <v>713</v>
      </c>
      <c r="F3456" s="43" t="s">
        <v>714</v>
      </c>
      <c r="G3456">
        <v>60</v>
      </c>
      <c r="H3456">
        <v>60</v>
      </c>
      <c r="I3456" s="43" t="s">
        <v>1158</v>
      </c>
      <c r="J3456" s="43" t="s">
        <v>1032</v>
      </c>
      <c r="K3456" s="43" t="s">
        <v>177</v>
      </c>
      <c r="L3456" s="43" t="str">
        <f>IF(AND(Home!$A$1&gt;=Leave[[#This Row],[Start Time]],Home!$A$1&lt;=Leave[[#This Row],[End Time]]),"Aplica","No Aplica")</f>
        <v>No Aplica</v>
      </c>
      <c r="M3456" s="43" t="str">
        <f>IF(AND(Home!$A$1&gt;=Leave[[#This Row],[Start Time]],Home!$A$1&lt;=Leave[[#This Row],[End Time]]),Home!$A$1,"No Aplica")</f>
        <v>No Aplica</v>
      </c>
      <c r="N3456" s="43" t="str">
        <f>Leave[[#This Row],[User Code (Owning User) (Usuario)]]&amp;Leave[[#This Row],[fecha activa]]</f>
        <v>MIE2024190917637No Aplica</v>
      </c>
    </row>
    <row r="3457" spans="1:14" x14ac:dyDescent="0.3">
      <c r="A3457" s="43" t="s">
        <v>465</v>
      </c>
      <c r="B3457" s="3">
        <v>45901</v>
      </c>
      <c r="C3457" s="3">
        <v>45901</v>
      </c>
      <c r="D3457" s="43" t="s">
        <v>2276</v>
      </c>
      <c r="E3457" s="43" t="s">
        <v>713</v>
      </c>
      <c r="F3457" s="43" t="s">
        <v>714</v>
      </c>
      <c r="G3457">
        <v>60</v>
      </c>
      <c r="H3457">
        <v>60</v>
      </c>
      <c r="I3457" s="43" t="s">
        <v>1158</v>
      </c>
      <c r="J3457" s="43" t="s">
        <v>1032</v>
      </c>
      <c r="K3457" s="43" t="s">
        <v>177</v>
      </c>
      <c r="L3457" s="43" t="str">
        <f>IF(AND(Home!$A$1&gt;=Leave[[#This Row],[Start Time]],Home!$A$1&lt;=Leave[[#This Row],[End Time]]),"Aplica","No Aplica")</f>
        <v>No Aplica</v>
      </c>
      <c r="M3457" s="43" t="str">
        <f>IF(AND(Home!$A$1&gt;=Leave[[#This Row],[Start Time]],Home!$A$1&lt;=Leave[[#This Row],[End Time]]),Home!$A$1,"No Aplica")</f>
        <v>No Aplica</v>
      </c>
      <c r="N3457" s="43" t="str">
        <f>Leave[[#This Row],[User Code (Owning User) (Usuario)]]&amp;Leave[[#This Row],[fecha activa]]</f>
        <v>MIE2024190917637No Aplica</v>
      </c>
    </row>
    <row r="3458" spans="1:14" x14ac:dyDescent="0.3">
      <c r="A3458" s="43" t="s">
        <v>468</v>
      </c>
      <c r="B3458" s="3">
        <v>45905</v>
      </c>
      <c r="C3458" s="3">
        <v>45905</v>
      </c>
      <c r="D3458" s="43" t="s">
        <v>470</v>
      </c>
      <c r="E3458" s="43" t="s">
        <v>713</v>
      </c>
      <c r="F3458" s="43" t="s">
        <v>714</v>
      </c>
      <c r="G3458">
        <v>480</v>
      </c>
      <c r="H3458">
        <v>480</v>
      </c>
      <c r="I3458" s="43" t="s">
        <v>1158</v>
      </c>
      <c r="J3458" s="43" t="s">
        <v>1032</v>
      </c>
      <c r="K3458" s="43" t="s">
        <v>177</v>
      </c>
      <c r="L3458" s="43" t="str">
        <f>IF(AND(Home!$A$1&gt;=Leave[[#This Row],[Start Time]],Home!$A$1&lt;=Leave[[#This Row],[End Time]]),"Aplica","No Aplica")</f>
        <v>No Aplica</v>
      </c>
      <c r="M3458" s="43" t="str">
        <f>IF(AND(Home!$A$1&gt;=Leave[[#This Row],[Start Time]],Home!$A$1&lt;=Leave[[#This Row],[End Time]]),Home!$A$1,"No Aplica")</f>
        <v>No Aplica</v>
      </c>
      <c r="N3458" s="43" t="str">
        <f>Leave[[#This Row],[User Code (Owning User) (Usuario)]]&amp;Leave[[#This Row],[fecha activa]]</f>
        <v>MIE2024190917637No Aplica</v>
      </c>
    </row>
    <row r="3459" spans="1:14" x14ac:dyDescent="0.3">
      <c r="A3459" s="43" t="s">
        <v>471</v>
      </c>
      <c r="B3459" s="3">
        <v>45923</v>
      </c>
      <c r="C3459" s="3">
        <v>45923</v>
      </c>
      <c r="D3459" s="43" t="s">
        <v>472</v>
      </c>
      <c r="E3459" s="43" t="s">
        <v>1980</v>
      </c>
      <c r="F3459" s="43" t="s">
        <v>1982</v>
      </c>
      <c r="G3459">
        <v>600</v>
      </c>
      <c r="H3459">
        <v>540</v>
      </c>
      <c r="I3459" s="43" t="s">
        <v>1981</v>
      </c>
      <c r="J3459" s="43" t="s">
        <v>2944</v>
      </c>
      <c r="K3459" s="43" t="s">
        <v>179</v>
      </c>
      <c r="L3459" s="43" t="str">
        <f>IF(AND(Home!$A$1&gt;=Leave[[#This Row],[Start Time]],Home!$A$1&lt;=Leave[[#This Row],[End Time]]),"Aplica","No Aplica")</f>
        <v>No Aplica</v>
      </c>
      <c r="M3459" s="43" t="str">
        <f>IF(AND(Home!$A$1&gt;=Leave[[#This Row],[Start Time]],Home!$A$1&lt;=Leave[[#This Row],[End Time]]),Home!$A$1,"No Aplica")</f>
        <v>No Aplica</v>
      </c>
      <c r="N3459" s="43" t="str">
        <f>Leave[[#This Row],[User Code (Owning User) (Usuario)]]&amp;Leave[[#This Row],[fecha activa]]</f>
        <v>MIE2025270623507No Aplica</v>
      </c>
    </row>
    <row r="3460" spans="1:14" x14ac:dyDescent="0.3">
      <c r="A3460" s="43" t="s">
        <v>471</v>
      </c>
      <c r="B3460" s="3">
        <v>45913</v>
      </c>
      <c r="C3460" s="3">
        <v>45913</v>
      </c>
      <c r="D3460" s="43" t="s">
        <v>472</v>
      </c>
      <c r="E3460" s="43" t="s">
        <v>1980</v>
      </c>
      <c r="F3460" s="43" t="s">
        <v>1982</v>
      </c>
      <c r="G3460">
        <v>570</v>
      </c>
      <c r="H3460">
        <v>540</v>
      </c>
      <c r="I3460" s="43" t="s">
        <v>1981</v>
      </c>
      <c r="J3460" s="43" t="s">
        <v>2944</v>
      </c>
      <c r="K3460" s="43" t="s">
        <v>179</v>
      </c>
      <c r="L3460" s="43" t="str">
        <f>IF(AND(Home!$A$1&gt;=Leave[[#This Row],[Start Time]],Home!$A$1&lt;=Leave[[#This Row],[End Time]]),"Aplica","No Aplica")</f>
        <v>No Aplica</v>
      </c>
      <c r="M3460" s="43" t="str">
        <f>IF(AND(Home!$A$1&gt;=Leave[[#This Row],[Start Time]],Home!$A$1&lt;=Leave[[#This Row],[End Time]]),Home!$A$1,"No Aplica")</f>
        <v>No Aplica</v>
      </c>
      <c r="N3460" s="43" t="str">
        <f>Leave[[#This Row],[User Code (Owning User) (Usuario)]]&amp;Leave[[#This Row],[fecha activa]]</f>
        <v>MIE2025270623507No Aplica</v>
      </c>
    </row>
    <row r="3461" spans="1:14" x14ac:dyDescent="0.3">
      <c r="A3461" s="43" t="s">
        <v>468</v>
      </c>
      <c r="B3461" s="3">
        <v>45921</v>
      </c>
      <c r="C3461" s="3">
        <v>45921</v>
      </c>
      <c r="D3461" s="43" t="s">
        <v>469</v>
      </c>
      <c r="E3461" s="43" t="s">
        <v>1980</v>
      </c>
      <c r="F3461" s="43" t="s">
        <v>1982</v>
      </c>
      <c r="G3461">
        <v>1410</v>
      </c>
      <c r="H3461">
        <v>540</v>
      </c>
      <c r="I3461" s="43" t="s">
        <v>1981</v>
      </c>
      <c r="J3461" s="43" t="s">
        <v>2944</v>
      </c>
      <c r="K3461" s="43" t="s">
        <v>179</v>
      </c>
      <c r="L3461" s="43" t="str">
        <f>IF(AND(Home!$A$1&gt;=Leave[[#This Row],[Start Time]],Home!$A$1&lt;=Leave[[#This Row],[End Time]]),"Aplica","No Aplica")</f>
        <v>No Aplica</v>
      </c>
      <c r="M3461" s="43" t="str">
        <f>IF(AND(Home!$A$1&gt;=Leave[[#This Row],[Start Time]],Home!$A$1&lt;=Leave[[#This Row],[End Time]]),Home!$A$1,"No Aplica")</f>
        <v>No Aplica</v>
      </c>
      <c r="N3461" s="43" t="str">
        <f>Leave[[#This Row],[User Code (Owning User) (Usuario)]]&amp;Leave[[#This Row],[fecha activa]]</f>
        <v>MIE2025270623507No Aplica</v>
      </c>
    </row>
    <row r="3462" spans="1:14" x14ac:dyDescent="0.3">
      <c r="A3462" s="43" t="s">
        <v>471</v>
      </c>
      <c r="B3462" s="3">
        <v>45916</v>
      </c>
      <c r="C3462" s="3">
        <v>45916</v>
      </c>
      <c r="D3462" s="43" t="s">
        <v>472</v>
      </c>
      <c r="E3462" s="43" t="s">
        <v>1980</v>
      </c>
      <c r="F3462" s="43" t="s">
        <v>1982</v>
      </c>
      <c r="G3462">
        <v>600</v>
      </c>
      <c r="H3462">
        <v>540</v>
      </c>
      <c r="I3462" s="43" t="s">
        <v>1981</v>
      </c>
      <c r="J3462" s="43" t="s">
        <v>2944</v>
      </c>
      <c r="K3462" s="43" t="s">
        <v>179</v>
      </c>
      <c r="L3462" s="43" t="str">
        <f>IF(AND(Home!$A$1&gt;=Leave[[#This Row],[Start Time]],Home!$A$1&lt;=Leave[[#This Row],[End Time]]),"Aplica","No Aplica")</f>
        <v>No Aplica</v>
      </c>
      <c r="M3462" s="43" t="str">
        <f>IF(AND(Home!$A$1&gt;=Leave[[#This Row],[Start Time]],Home!$A$1&lt;=Leave[[#This Row],[End Time]]),Home!$A$1,"No Aplica")</f>
        <v>No Aplica</v>
      </c>
      <c r="N3462" s="43" t="str">
        <f>Leave[[#This Row],[User Code (Owning User) (Usuario)]]&amp;Leave[[#This Row],[fecha activa]]</f>
        <v>MIE2025270623507No Aplica</v>
      </c>
    </row>
    <row r="3463" spans="1:14" x14ac:dyDescent="0.3">
      <c r="A3463" s="43" t="s">
        <v>471</v>
      </c>
      <c r="B3463" s="3">
        <v>45906</v>
      </c>
      <c r="C3463" s="3">
        <v>45906</v>
      </c>
      <c r="D3463" s="43" t="s">
        <v>472</v>
      </c>
      <c r="E3463" s="43" t="s">
        <v>1980</v>
      </c>
      <c r="F3463" s="43" t="s">
        <v>1982</v>
      </c>
      <c r="G3463">
        <v>240</v>
      </c>
      <c r="H3463">
        <v>240</v>
      </c>
      <c r="I3463" s="43" t="s">
        <v>1981</v>
      </c>
      <c r="J3463" s="43" t="s">
        <v>2944</v>
      </c>
      <c r="K3463" s="43" t="s">
        <v>179</v>
      </c>
      <c r="L3463" s="43" t="str">
        <f>IF(AND(Home!$A$1&gt;=Leave[[#This Row],[Start Time]],Home!$A$1&lt;=Leave[[#This Row],[End Time]]),"Aplica","No Aplica")</f>
        <v>No Aplica</v>
      </c>
      <c r="M3463" s="43" t="str">
        <f>IF(AND(Home!$A$1&gt;=Leave[[#This Row],[Start Time]],Home!$A$1&lt;=Leave[[#This Row],[End Time]]),Home!$A$1,"No Aplica")</f>
        <v>No Aplica</v>
      </c>
      <c r="N3463" s="43" t="str">
        <f>Leave[[#This Row],[User Code (Owning User) (Usuario)]]&amp;Leave[[#This Row],[fecha activa]]</f>
        <v>MIE2025270623507No Aplica</v>
      </c>
    </row>
    <row r="3464" spans="1:14" x14ac:dyDescent="0.3">
      <c r="A3464" s="43" t="s">
        <v>468</v>
      </c>
      <c r="B3464" s="3">
        <v>45914</v>
      </c>
      <c r="C3464" s="3">
        <v>45914</v>
      </c>
      <c r="D3464" s="43" t="s">
        <v>469</v>
      </c>
      <c r="E3464" s="43" t="s">
        <v>1980</v>
      </c>
      <c r="F3464" s="43" t="s">
        <v>1982</v>
      </c>
      <c r="G3464">
        <v>1410</v>
      </c>
      <c r="H3464">
        <v>540</v>
      </c>
      <c r="I3464" s="43" t="s">
        <v>1981</v>
      </c>
      <c r="J3464" s="43" t="s">
        <v>2944</v>
      </c>
      <c r="K3464" s="43" t="s">
        <v>179</v>
      </c>
      <c r="L3464" s="43" t="str">
        <f>IF(AND(Home!$A$1&gt;=Leave[[#This Row],[Start Time]],Home!$A$1&lt;=Leave[[#This Row],[End Time]]),"Aplica","No Aplica")</f>
        <v>No Aplica</v>
      </c>
      <c r="M3464" s="43" t="str">
        <f>IF(AND(Home!$A$1&gt;=Leave[[#This Row],[Start Time]],Home!$A$1&lt;=Leave[[#This Row],[End Time]]),Home!$A$1,"No Aplica")</f>
        <v>No Aplica</v>
      </c>
      <c r="N3464" s="43" t="str">
        <f>Leave[[#This Row],[User Code (Owning User) (Usuario)]]&amp;Leave[[#This Row],[fecha activa]]</f>
        <v>MIE2025270623507No Aplica</v>
      </c>
    </row>
    <row r="3465" spans="1:14" x14ac:dyDescent="0.3">
      <c r="A3465" s="43" t="s">
        <v>471</v>
      </c>
      <c r="B3465" s="3">
        <v>45909</v>
      </c>
      <c r="C3465" s="3">
        <v>45909</v>
      </c>
      <c r="D3465" s="43" t="s">
        <v>472</v>
      </c>
      <c r="E3465" s="43" t="s">
        <v>1980</v>
      </c>
      <c r="F3465" s="43" t="s">
        <v>1982</v>
      </c>
      <c r="G3465">
        <v>630</v>
      </c>
      <c r="H3465">
        <v>540</v>
      </c>
      <c r="I3465" s="43" t="s">
        <v>1981</v>
      </c>
      <c r="J3465" s="43" t="s">
        <v>2944</v>
      </c>
      <c r="K3465" s="43" t="s">
        <v>179</v>
      </c>
      <c r="L3465" s="43" t="str">
        <f>IF(AND(Home!$A$1&gt;=Leave[[#This Row],[Start Time]],Home!$A$1&lt;=Leave[[#This Row],[End Time]]),"Aplica","No Aplica")</f>
        <v>No Aplica</v>
      </c>
      <c r="M3465" s="43" t="str">
        <f>IF(AND(Home!$A$1&gt;=Leave[[#This Row],[Start Time]],Home!$A$1&lt;=Leave[[#This Row],[End Time]]),Home!$A$1,"No Aplica")</f>
        <v>No Aplica</v>
      </c>
      <c r="N3465" s="43" t="str">
        <f>Leave[[#This Row],[User Code (Owning User) (Usuario)]]&amp;Leave[[#This Row],[fecha activa]]</f>
        <v>MIE2025270623507No Aplica</v>
      </c>
    </row>
    <row r="3466" spans="1:14" x14ac:dyDescent="0.3">
      <c r="A3466" s="43" t="s">
        <v>468</v>
      </c>
      <c r="B3466" s="3">
        <v>45907</v>
      </c>
      <c r="C3466" s="3">
        <v>45907</v>
      </c>
      <c r="D3466" s="43" t="s">
        <v>469</v>
      </c>
      <c r="E3466" s="43" t="s">
        <v>1980</v>
      </c>
      <c r="F3466" s="43" t="s">
        <v>1982</v>
      </c>
      <c r="G3466">
        <v>1410</v>
      </c>
      <c r="H3466">
        <v>540</v>
      </c>
      <c r="I3466" s="43" t="s">
        <v>1981</v>
      </c>
      <c r="J3466" s="43" t="s">
        <v>2944</v>
      </c>
      <c r="K3466" s="43" t="s">
        <v>179</v>
      </c>
      <c r="L3466" s="43" t="str">
        <f>IF(AND(Home!$A$1&gt;=Leave[[#This Row],[Start Time]],Home!$A$1&lt;=Leave[[#This Row],[End Time]]),"Aplica","No Aplica")</f>
        <v>No Aplica</v>
      </c>
      <c r="M3466" s="43" t="str">
        <f>IF(AND(Home!$A$1&gt;=Leave[[#This Row],[Start Time]],Home!$A$1&lt;=Leave[[#This Row],[End Time]]),Home!$A$1,"No Aplica")</f>
        <v>No Aplica</v>
      </c>
      <c r="N3466" s="43" t="str">
        <f>Leave[[#This Row],[User Code (Owning User) (Usuario)]]&amp;Leave[[#This Row],[fecha activa]]</f>
        <v>MIE2025270623507No Aplica</v>
      </c>
    </row>
    <row r="3467" spans="1:14" x14ac:dyDescent="0.3">
      <c r="A3467" s="43" t="s">
        <v>471</v>
      </c>
      <c r="B3467" s="3">
        <v>45902</v>
      </c>
      <c r="C3467" s="3">
        <v>45902</v>
      </c>
      <c r="D3467" s="43" t="s">
        <v>472</v>
      </c>
      <c r="E3467" s="43" t="s">
        <v>1980</v>
      </c>
      <c r="F3467" s="43" t="s">
        <v>1982</v>
      </c>
      <c r="G3467">
        <v>1410</v>
      </c>
      <c r="H3467">
        <v>540</v>
      </c>
      <c r="I3467" s="43" t="s">
        <v>1981</v>
      </c>
      <c r="J3467" s="43" t="s">
        <v>2944</v>
      </c>
      <c r="K3467" s="43" t="s">
        <v>179</v>
      </c>
      <c r="L3467" s="43" t="str">
        <f>IF(AND(Home!$A$1&gt;=Leave[[#This Row],[Start Time]],Home!$A$1&lt;=Leave[[#This Row],[End Time]]),"Aplica","No Aplica")</f>
        <v>No Aplica</v>
      </c>
      <c r="M3467" s="43" t="str">
        <f>IF(AND(Home!$A$1&gt;=Leave[[#This Row],[Start Time]],Home!$A$1&lt;=Leave[[#This Row],[End Time]]),Home!$A$1,"No Aplica")</f>
        <v>No Aplica</v>
      </c>
      <c r="N3467" s="43" t="str">
        <f>Leave[[#This Row],[User Code (Owning User) (Usuario)]]&amp;Leave[[#This Row],[fecha activa]]</f>
        <v>MIE2025270623507No Aplica</v>
      </c>
    </row>
    <row r="3468" spans="1:14" x14ac:dyDescent="0.3">
      <c r="A3468" s="43" t="s">
        <v>471</v>
      </c>
      <c r="B3468" s="3">
        <v>45929</v>
      </c>
      <c r="C3468" s="3">
        <v>45929</v>
      </c>
      <c r="D3468" s="43" t="s">
        <v>472</v>
      </c>
      <c r="E3468" s="43" t="s">
        <v>32</v>
      </c>
      <c r="F3468" s="43" t="s">
        <v>33</v>
      </c>
      <c r="G3468">
        <v>540</v>
      </c>
      <c r="H3468">
        <v>540</v>
      </c>
      <c r="I3468" s="43" t="s">
        <v>1360</v>
      </c>
      <c r="J3468" s="43" t="s">
        <v>1133</v>
      </c>
      <c r="K3468" s="43" t="s">
        <v>178</v>
      </c>
      <c r="L3468" s="43" t="str">
        <f>IF(AND(Home!$A$1&gt;=Leave[[#This Row],[Start Time]],Home!$A$1&lt;=Leave[[#This Row],[End Time]]),"Aplica","No Aplica")</f>
        <v>No Aplica</v>
      </c>
      <c r="M3468" s="43" t="str">
        <f>IF(AND(Home!$A$1&gt;=Leave[[#This Row],[Start Time]],Home!$A$1&lt;=Leave[[#This Row],[End Time]]),Home!$A$1,"No Aplica")</f>
        <v>No Aplica</v>
      </c>
      <c r="N3468" s="43" t="str">
        <f>Leave[[#This Row],[User Code (Owning User) (Usuario)]]&amp;Leave[[#This Row],[fecha activa]]</f>
        <v>MIE202218119456No Aplica</v>
      </c>
    </row>
    <row r="3469" spans="1:14" x14ac:dyDescent="0.3">
      <c r="A3469" s="43" t="s">
        <v>471</v>
      </c>
      <c r="B3469" s="3">
        <v>45927</v>
      </c>
      <c r="C3469" s="3">
        <v>45927</v>
      </c>
      <c r="D3469" s="43" t="s">
        <v>1403</v>
      </c>
      <c r="E3469" s="43" t="s">
        <v>32</v>
      </c>
      <c r="F3469" s="43" t="s">
        <v>33</v>
      </c>
      <c r="G3469">
        <v>60</v>
      </c>
      <c r="H3469">
        <v>60</v>
      </c>
      <c r="I3469" s="43" t="s">
        <v>1360</v>
      </c>
      <c r="J3469" s="43" t="s">
        <v>1133</v>
      </c>
      <c r="K3469" s="43" t="s">
        <v>178</v>
      </c>
      <c r="L3469" s="43" t="str">
        <f>IF(AND(Home!$A$1&gt;=Leave[[#This Row],[Start Time]],Home!$A$1&lt;=Leave[[#This Row],[End Time]]),"Aplica","No Aplica")</f>
        <v>No Aplica</v>
      </c>
      <c r="M3469" s="43" t="str">
        <f>IF(AND(Home!$A$1&gt;=Leave[[#This Row],[Start Time]],Home!$A$1&lt;=Leave[[#This Row],[End Time]]),Home!$A$1,"No Aplica")</f>
        <v>No Aplica</v>
      </c>
      <c r="N3469" s="43" t="str">
        <f>Leave[[#This Row],[User Code (Owning User) (Usuario)]]&amp;Leave[[#This Row],[fecha activa]]</f>
        <v>MIE202218119456No Aplica</v>
      </c>
    </row>
    <row r="3470" spans="1:14" x14ac:dyDescent="0.3">
      <c r="A3470" s="43" t="s">
        <v>471</v>
      </c>
      <c r="B3470" s="3">
        <v>45926</v>
      </c>
      <c r="C3470" s="3">
        <v>45926</v>
      </c>
      <c r="D3470" s="43" t="s">
        <v>1403</v>
      </c>
      <c r="E3470" s="43" t="s">
        <v>32</v>
      </c>
      <c r="F3470" s="43" t="s">
        <v>33</v>
      </c>
      <c r="G3470">
        <v>60</v>
      </c>
      <c r="H3470">
        <v>60</v>
      </c>
      <c r="I3470" s="43" t="s">
        <v>1360</v>
      </c>
      <c r="J3470" s="43" t="s">
        <v>1133</v>
      </c>
      <c r="K3470" s="43" t="s">
        <v>178</v>
      </c>
      <c r="L3470" s="43" t="str">
        <f>IF(AND(Home!$A$1&gt;=Leave[[#This Row],[Start Time]],Home!$A$1&lt;=Leave[[#This Row],[End Time]]),"Aplica","No Aplica")</f>
        <v>No Aplica</v>
      </c>
      <c r="M3470" s="43" t="str">
        <f>IF(AND(Home!$A$1&gt;=Leave[[#This Row],[Start Time]],Home!$A$1&lt;=Leave[[#This Row],[End Time]]),Home!$A$1,"No Aplica")</f>
        <v>No Aplica</v>
      </c>
      <c r="N3470" s="43" t="str">
        <f>Leave[[#This Row],[User Code (Owning User) (Usuario)]]&amp;Leave[[#This Row],[fecha activa]]</f>
        <v>MIE202218119456No Aplica</v>
      </c>
    </row>
    <row r="3471" spans="1:14" x14ac:dyDescent="0.3">
      <c r="A3471" s="43" t="s">
        <v>471</v>
      </c>
      <c r="B3471" s="3">
        <v>45925</v>
      </c>
      <c r="C3471" s="3">
        <v>45925</v>
      </c>
      <c r="D3471" s="43" t="s">
        <v>1403</v>
      </c>
      <c r="E3471" s="43" t="s">
        <v>32</v>
      </c>
      <c r="F3471" s="43" t="s">
        <v>33</v>
      </c>
      <c r="G3471">
        <v>60</v>
      </c>
      <c r="H3471">
        <v>60</v>
      </c>
      <c r="I3471" s="43" t="s">
        <v>1360</v>
      </c>
      <c r="J3471" s="43" t="s">
        <v>1133</v>
      </c>
      <c r="K3471" s="43" t="s">
        <v>178</v>
      </c>
      <c r="L3471" s="43" t="str">
        <f>IF(AND(Home!$A$1&gt;=Leave[[#This Row],[Start Time]],Home!$A$1&lt;=Leave[[#This Row],[End Time]]),"Aplica","No Aplica")</f>
        <v>No Aplica</v>
      </c>
      <c r="M3471" s="43" t="str">
        <f>IF(AND(Home!$A$1&gt;=Leave[[#This Row],[Start Time]],Home!$A$1&lt;=Leave[[#This Row],[End Time]]),Home!$A$1,"No Aplica")</f>
        <v>No Aplica</v>
      </c>
      <c r="N3471" s="43" t="str">
        <f>Leave[[#This Row],[User Code (Owning User) (Usuario)]]&amp;Leave[[#This Row],[fecha activa]]</f>
        <v>MIE202218119456No Aplica</v>
      </c>
    </row>
    <row r="3472" spans="1:14" x14ac:dyDescent="0.3">
      <c r="A3472" s="43" t="s">
        <v>471</v>
      </c>
      <c r="B3472" s="3">
        <v>45924</v>
      </c>
      <c r="C3472" s="3">
        <v>45924</v>
      </c>
      <c r="D3472" s="43" t="s">
        <v>1403</v>
      </c>
      <c r="E3472" s="43" t="s">
        <v>32</v>
      </c>
      <c r="F3472" s="43" t="s">
        <v>33</v>
      </c>
      <c r="G3472">
        <v>60</v>
      </c>
      <c r="H3472">
        <v>60</v>
      </c>
      <c r="I3472" s="43" t="s">
        <v>1360</v>
      </c>
      <c r="J3472" s="43" t="s">
        <v>1133</v>
      </c>
      <c r="K3472" s="43" t="s">
        <v>178</v>
      </c>
      <c r="L3472" s="43" t="str">
        <f>IF(AND(Home!$A$1&gt;=Leave[[#This Row],[Start Time]],Home!$A$1&lt;=Leave[[#This Row],[End Time]]),"Aplica","No Aplica")</f>
        <v>No Aplica</v>
      </c>
      <c r="M3472" s="43" t="str">
        <f>IF(AND(Home!$A$1&gt;=Leave[[#This Row],[Start Time]],Home!$A$1&lt;=Leave[[#This Row],[End Time]]),Home!$A$1,"No Aplica")</f>
        <v>No Aplica</v>
      </c>
      <c r="N3472" s="43" t="str">
        <f>Leave[[#This Row],[User Code (Owning User) (Usuario)]]&amp;Leave[[#This Row],[fecha activa]]</f>
        <v>MIE202218119456No Aplica</v>
      </c>
    </row>
    <row r="3473" spans="1:14" x14ac:dyDescent="0.3">
      <c r="A3473" s="43" t="s">
        <v>465</v>
      </c>
      <c r="B3473" s="3">
        <v>45928</v>
      </c>
      <c r="C3473" s="3">
        <v>45928</v>
      </c>
      <c r="D3473" s="43" t="s">
        <v>3527</v>
      </c>
      <c r="E3473" s="43" t="s">
        <v>32</v>
      </c>
      <c r="F3473" s="43" t="s">
        <v>33</v>
      </c>
      <c r="G3473">
        <v>540</v>
      </c>
      <c r="H3473">
        <v>540</v>
      </c>
      <c r="I3473" s="43" t="s">
        <v>1360</v>
      </c>
      <c r="J3473" s="43" t="s">
        <v>1133</v>
      </c>
      <c r="K3473" s="43" t="s">
        <v>178</v>
      </c>
      <c r="L3473" s="43" t="str">
        <f>IF(AND(Home!$A$1&gt;=Leave[[#This Row],[Start Time]],Home!$A$1&lt;=Leave[[#This Row],[End Time]]),"Aplica","No Aplica")</f>
        <v>No Aplica</v>
      </c>
      <c r="M3473" s="43" t="str">
        <f>IF(AND(Home!$A$1&gt;=Leave[[#This Row],[Start Time]],Home!$A$1&lt;=Leave[[#This Row],[End Time]]),Home!$A$1,"No Aplica")</f>
        <v>No Aplica</v>
      </c>
      <c r="N3473" s="43" t="str">
        <f>Leave[[#This Row],[User Code (Owning User) (Usuario)]]&amp;Leave[[#This Row],[fecha activa]]</f>
        <v>MIE202218119456No Aplica</v>
      </c>
    </row>
    <row r="3474" spans="1:14" x14ac:dyDescent="0.3">
      <c r="A3474" s="43" t="s">
        <v>471</v>
      </c>
      <c r="B3474" s="3">
        <v>45922</v>
      </c>
      <c r="C3474" s="3">
        <v>45922</v>
      </c>
      <c r="D3474" s="43" t="s">
        <v>472</v>
      </c>
      <c r="E3474" s="43" t="s">
        <v>32</v>
      </c>
      <c r="F3474" s="43" t="s">
        <v>33</v>
      </c>
      <c r="G3474">
        <v>540</v>
      </c>
      <c r="H3474">
        <v>540</v>
      </c>
      <c r="I3474" s="43" t="s">
        <v>1360</v>
      </c>
      <c r="J3474" s="43" t="s">
        <v>1133</v>
      </c>
      <c r="K3474" s="43" t="s">
        <v>178</v>
      </c>
      <c r="L3474" s="43" t="str">
        <f>IF(AND(Home!$A$1&gt;=Leave[[#This Row],[Start Time]],Home!$A$1&lt;=Leave[[#This Row],[End Time]]),"Aplica","No Aplica")</f>
        <v>Aplica</v>
      </c>
      <c r="M3474" s="43">
        <f>IF(AND(Home!$A$1&gt;=Leave[[#This Row],[Start Time]],Home!$A$1&lt;=Leave[[#This Row],[End Time]]),Home!$A$1,"No Aplica")</f>
        <v>45922</v>
      </c>
      <c r="N3474" s="43" t="str">
        <f>Leave[[#This Row],[User Code (Owning User) (Usuario)]]&amp;Leave[[#This Row],[fecha activa]]</f>
        <v>MIE20221811945645922</v>
      </c>
    </row>
    <row r="3475" spans="1:14" x14ac:dyDescent="0.3">
      <c r="A3475" s="43" t="s">
        <v>471</v>
      </c>
      <c r="B3475" s="3">
        <v>45920</v>
      </c>
      <c r="C3475" s="3">
        <v>45920</v>
      </c>
      <c r="D3475" s="43" t="s">
        <v>1403</v>
      </c>
      <c r="E3475" s="43" t="s">
        <v>32</v>
      </c>
      <c r="F3475" s="43" t="s">
        <v>33</v>
      </c>
      <c r="G3475">
        <v>60</v>
      </c>
      <c r="H3475">
        <v>60</v>
      </c>
      <c r="I3475" s="43" t="s">
        <v>1360</v>
      </c>
      <c r="J3475" s="43" t="s">
        <v>1133</v>
      </c>
      <c r="K3475" s="43" t="s">
        <v>178</v>
      </c>
      <c r="L3475" s="43" t="str">
        <f>IF(AND(Home!$A$1&gt;=Leave[[#This Row],[Start Time]],Home!$A$1&lt;=Leave[[#This Row],[End Time]]),"Aplica","No Aplica")</f>
        <v>No Aplica</v>
      </c>
      <c r="M3475" s="43" t="str">
        <f>IF(AND(Home!$A$1&gt;=Leave[[#This Row],[Start Time]],Home!$A$1&lt;=Leave[[#This Row],[End Time]]),Home!$A$1,"No Aplica")</f>
        <v>No Aplica</v>
      </c>
      <c r="N3475" s="43" t="str">
        <f>Leave[[#This Row],[User Code (Owning User) (Usuario)]]&amp;Leave[[#This Row],[fecha activa]]</f>
        <v>MIE202218119456No Aplica</v>
      </c>
    </row>
    <row r="3476" spans="1:14" x14ac:dyDescent="0.3">
      <c r="A3476" s="43" t="s">
        <v>471</v>
      </c>
      <c r="B3476" s="3">
        <v>45919</v>
      </c>
      <c r="C3476" s="3">
        <v>45919</v>
      </c>
      <c r="D3476" s="43" t="s">
        <v>1403</v>
      </c>
      <c r="E3476" s="43" t="s">
        <v>32</v>
      </c>
      <c r="F3476" s="43" t="s">
        <v>33</v>
      </c>
      <c r="G3476">
        <v>60</v>
      </c>
      <c r="H3476">
        <v>60</v>
      </c>
      <c r="I3476" s="43" t="s">
        <v>1360</v>
      </c>
      <c r="J3476" s="43" t="s">
        <v>1133</v>
      </c>
      <c r="K3476" s="43" t="s">
        <v>178</v>
      </c>
      <c r="L3476" s="43" t="str">
        <f>IF(AND(Home!$A$1&gt;=Leave[[#This Row],[Start Time]],Home!$A$1&lt;=Leave[[#This Row],[End Time]]),"Aplica","No Aplica")</f>
        <v>No Aplica</v>
      </c>
      <c r="M3476" s="43" t="str">
        <f>IF(AND(Home!$A$1&gt;=Leave[[#This Row],[Start Time]],Home!$A$1&lt;=Leave[[#This Row],[End Time]]),Home!$A$1,"No Aplica")</f>
        <v>No Aplica</v>
      </c>
      <c r="N3476" s="43" t="str">
        <f>Leave[[#This Row],[User Code (Owning User) (Usuario)]]&amp;Leave[[#This Row],[fecha activa]]</f>
        <v>MIE202218119456No Aplica</v>
      </c>
    </row>
    <row r="3477" spans="1:14" x14ac:dyDescent="0.3">
      <c r="A3477" s="43" t="s">
        <v>471</v>
      </c>
      <c r="B3477" s="3">
        <v>45918</v>
      </c>
      <c r="C3477" s="3">
        <v>45918</v>
      </c>
      <c r="D3477" s="43" t="s">
        <v>1403</v>
      </c>
      <c r="E3477" s="43" t="s">
        <v>32</v>
      </c>
      <c r="F3477" s="43" t="s">
        <v>33</v>
      </c>
      <c r="G3477">
        <v>60</v>
      </c>
      <c r="H3477">
        <v>60</v>
      </c>
      <c r="I3477" s="43" t="s">
        <v>1360</v>
      </c>
      <c r="J3477" s="43" t="s">
        <v>1133</v>
      </c>
      <c r="K3477" s="43" t="s">
        <v>178</v>
      </c>
      <c r="L3477" s="43" t="str">
        <f>IF(AND(Home!$A$1&gt;=Leave[[#This Row],[Start Time]],Home!$A$1&lt;=Leave[[#This Row],[End Time]]),"Aplica","No Aplica")</f>
        <v>No Aplica</v>
      </c>
      <c r="M3477" s="43" t="str">
        <f>IF(AND(Home!$A$1&gt;=Leave[[#This Row],[Start Time]],Home!$A$1&lt;=Leave[[#This Row],[End Time]]),Home!$A$1,"No Aplica")</f>
        <v>No Aplica</v>
      </c>
      <c r="N3477" s="43" t="str">
        <f>Leave[[#This Row],[User Code (Owning User) (Usuario)]]&amp;Leave[[#This Row],[fecha activa]]</f>
        <v>MIE202218119456No Aplica</v>
      </c>
    </row>
    <row r="3478" spans="1:14" x14ac:dyDescent="0.3">
      <c r="A3478" s="43" t="s">
        <v>471</v>
      </c>
      <c r="B3478" s="3">
        <v>45917</v>
      </c>
      <c r="C3478" s="3">
        <v>45917</v>
      </c>
      <c r="D3478" s="43" t="s">
        <v>1403</v>
      </c>
      <c r="E3478" s="43" t="s">
        <v>32</v>
      </c>
      <c r="F3478" s="43" t="s">
        <v>33</v>
      </c>
      <c r="G3478">
        <v>60</v>
      </c>
      <c r="H3478">
        <v>60</v>
      </c>
      <c r="I3478" s="43" t="s">
        <v>1360</v>
      </c>
      <c r="J3478" s="43" t="s">
        <v>1133</v>
      </c>
      <c r="K3478" s="43" t="s">
        <v>178</v>
      </c>
      <c r="L3478" s="43" t="str">
        <f>IF(AND(Home!$A$1&gt;=Leave[[#This Row],[Start Time]],Home!$A$1&lt;=Leave[[#This Row],[End Time]]),"Aplica","No Aplica")</f>
        <v>No Aplica</v>
      </c>
      <c r="M3478" s="43" t="str">
        <f>IF(AND(Home!$A$1&gt;=Leave[[#This Row],[Start Time]],Home!$A$1&lt;=Leave[[#This Row],[End Time]]),Home!$A$1,"No Aplica")</f>
        <v>No Aplica</v>
      </c>
      <c r="N3478" s="43" t="str">
        <f>Leave[[#This Row],[User Code (Owning User) (Usuario)]]&amp;Leave[[#This Row],[fecha activa]]</f>
        <v>MIE202218119456No Aplica</v>
      </c>
    </row>
    <row r="3479" spans="1:14" x14ac:dyDescent="0.3">
      <c r="A3479" s="43" t="s">
        <v>465</v>
      </c>
      <c r="B3479" s="3">
        <v>45921</v>
      </c>
      <c r="C3479" s="3">
        <v>45921</v>
      </c>
      <c r="D3479" s="43" t="s">
        <v>469</v>
      </c>
      <c r="E3479" s="43" t="s">
        <v>32</v>
      </c>
      <c r="F3479" s="43" t="s">
        <v>33</v>
      </c>
      <c r="G3479">
        <v>540</v>
      </c>
      <c r="H3479">
        <v>540</v>
      </c>
      <c r="I3479" s="43" t="s">
        <v>1360</v>
      </c>
      <c r="J3479" s="43" t="s">
        <v>1133</v>
      </c>
      <c r="K3479" s="43" t="s">
        <v>178</v>
      </c>
      <c r="L3479" s="43" t="str">
        <f>IF(AND(Home!$A$1&gt;=Leave[[#This Row],[Start Time]],Home!$A$1&lt;=Leave[[#This Row],[End Time]]),"Aplica","No Aplica")</f>
        <v>No Aplica</v>
      </c>
      <c r="M3479" s="43" t="str">
        <f>IF(AND(Home!$A$1&gt;=Leave[[#This Row],[Start Time]],Home!$A$1&lt;=Leave[[#This Row],[End Time]]),Home!$A$1,"No Aplica")</f>
        <v>No Aplica</v>
      </c>
      <c r="N3479" s="43" t="str">
        <f>Leave[[#This Row],[User Code (Owning User) (Usuario)]]&amp;Leave[[#This Row],[fecha activa]]</f>
        <v>MIE202218119456No Aplica</v>
      </c>
    </row>
    <row r="3480" spans="1:14" x14ac:dyDescent="0.3">
      <c r="A3480" s="43" t="s">
        <v>471</v>
      </c>
      <c r="B3480" s="3">
        <v>45915</v>
      </c>
      <c r="C3480" s="3">
        <v>45915</v>
      </c>
      <c r="D3480" s="43" t="s">
        <v>472</v>
      </c>
      <c r="E3480" s="43" t="s">
        <v>32</v>
      </c>
      <c r="F3480" s="43" t="s">
        <v>33</v>
      </c>
      <c r="G3480">
        <v>540</v>
      </c>
      <c r="H3480">
        <v>540</v>
      </c>
      <c r="I3480" s="43" t="s">
        <v>1360</v>
      </c>
      <c r="J3480" s="43" t="s">
        <v>1133</v>
      </c>
      <c r="K3480" s="43" t="s">
        <v>178</v>
      </c>
      <c r="L3480" s="43" t="str">
        <f>IF(AND(Home!$A$1&gt;=Leave[[#This Row],[Start Time]],Home!$A$1&lt;=Leave[[#This Row],[End Time]]),"Aplica","No Aplica")</f>
        <v>No Aplica</v>
      </c>
      <c r="M3480" s="43" t="str">
        <f>IF(AND(Home!$A$1&gt;=Leave[[#This Row],[Start Time]],Home!$A$1&lt;=Leave[[#This Row],[End Time]]),Home!$A$1,"No Aplica")</f>
        <v>No Aplica</v>
      </c>
      <c r="N3480" s="43" t="str">
        <f>Leave[[#This Row],[User Code (Owning User) (Usuario)]]&amp;Leave[[#This Row],[fecha activa]]</f>
        <v>MIE202218119456No Aplica</v>
      </c>
    </row>
    <row r="3481" spans="1:14" x14ac:dyDescent="0.3">
      <c r="A3481" s="43" t="s">
        <v>471</v>
      </c>
      <c r="B3481" s="3">
        <v>45913</v>
      </c>
      <c r="C3481" s="3">
        <v>45913</v>
      </c>
      <c r="D3481" s="43" t="s">
        <v>1403</v>
      </c>
      <c r="E3481" s="43" t="s">
        <v>32</v>
      </c>
      <c r="F3481" s="43" t="s">
        <v>33</v>
      </c>
      <c r="G3481">
        <v>60</v>
      </c>
      <c r="H3481">
        <v>60</v>
      </c>
      <c r="I3481" s="43" t="s">
        <v>1360</v>
      </c>
      <c r="J3481" s="43" t="s">
        <v>1133</v>
      </c>
      <c r="K3481" s="43" t="s">
        <v>178</v>
      </c>
      <c r="L3481" s="43" t="str">
        <f>IF(AND(Home!$A$1&gt;=Leave[[#This Row],[Start Time]],Home!$A$1&lt;=Leave[[#This Row],[End Time]]),"Aplica","No Aplica")</f>
        <v>No Aplica</v>
      </c>
      <c r="M3481" s="43" t="str">
        <f>IF(AND(Home!$A$1&gt;=Leave[[#This Row],[Start Time]],Home!$A$1&lt;=Leave[[#This Row],[End Time]]),Home!$A$1,"No Aplica")</f>
        <v>No Aplica</v>
      </c>
      <c r="N3481" s="43" t="str">
        <f>Leave[[#This Row],[User Code (Owning User) (Usuario)]]&amp;Leave[[#This Row],[fecha activa]]</f>
        <v>MIE202218119456No Aplica</v>
      </c>
    </row>
    <row r="3482" spans="1:14" x14ac:dyDescent="0.3">
      <c r="A3482" s="43" t="s">
        <v>471</v>
      </c>
      <c r="B3482" s="3">
        <v>45911</v>
      </c>
      <c r="C3482" s="3">
        <v>45911</v>
      </c>
      <c r="D3482" s="43" t="s">
        <v>1403</v>
      </c>
      <c r="E3482" s="43" t="s">
        <v>32</v>
      </c>
      <c r="F3482" s="43" t="s">
        <v>33</v>
      </c>
      <c r="G3482">
        <v>60</v>
      </c>
      <c r="H3482">
        <v>60</v>
      </c>
      <c r="I3482" s="43" t="s">
        <v>1360</v>
      </c>
      <c r="J3482" s="43" t="s">
        <v>1133</v>
      </c>
      <c r="K3482" s="43" t="s">
        <v>178</v>
      </c>
      <c r="L3482" s="43" t="str">
        <f>IF(AND(Home!$A$1&gt;=Leave[[#This Row],[Start Time]],Home!$A$1&lt;=Leave[[#This Row],[End Time]]),"Aplica","No Aplica")</f>
        <v>No Aplica</v>
      </c>
      <c r="M3482" s="43" t="str">
        <f>IF(AND(Home!$A$1&gt;=Leave[[#This Row],[Start Time]],Home!$A$1&lt;=Leave[[#This Row],[End Time]]),Home!$A$1,"No Aplica")</f>
        <v>No Aplica</v>
      </c>
      <c r="N3482" s="43" t="str">
        <f>Leave[[#This Row],[User Code (Owning User) (Usuario)]]&amp;Leave[[#This Row],[fecha activa]]</f>
        <v>MIE202218119456No Aplica</v>
      </c>
    </row>
    <row r="3483" spans="1:14" x14ac:dyDescent="0.3">
      <c r="A3483" s="43" t="s">
        <v>471</v>
      </c>
      <c r="B3483" s="3">
        <v>45910</v>
      </c>
      <c r="C3483" s="3">
        <v>45910</v>
      </c>
      <c r="D3483" s="43" t="s">
        <v>1403</v>
      </c>
      <c r="E3483" s="43" t="s">
        <v>32</v>
      </c>
      <c r="F3483" s="43" t="s">
        <v>33</v>
      </c>
      <c r="G3483">
        <v>60</v>
      </c>
      <c r="H3483">
        <v>60</v>
      </c>
      <c r="I3483" s="43" t="s">
        <v>1360</v>
      </c>
      <c r="J3483" s="43" t="s">
        <v>1133</v>
      </c>
      <c r="K3483" s="43" t="s">
        <v>178</v>
      </c>
      <c r="L3483" s="43" t="str">
        <f>IF(AND(Home!$A$1&gt;=Leave[[#This Row],[Start Time]],Home!$A$1&lt;=Leave[[#This Row],[End Time]]),"Aplica","No Aplica")</f>
        <v>No Aplica</v>
      </c>
      <c r="M3483" s="43" t="str">
        <f>IF(AND(Home!$A$1&gt;=Leave[[#This Row],[Start Time]],Home!$A$1&lt;=Leave[[#This Row],[End Time]]),Home!$A$1,"No Aplica")</f>
        <v>No Aplica</v>
      </c>
      <c r="N3483" s="43" t="str">
        <f>Leave[[#This Row],[User Code (Owning User) (Usuario)]]&amp;Leave[[#This Row],[fecha activa]]</f>
        <v>MIE202218119456No Aplica</v>
      </c>
    </row>
    <row r="3484" spans="1:14" x14ac:dyDescent="0.3">
      <c r="A3484" s="43" t="s">
        <v>465</v>
      </c>
      <c r="B3484" s="3">
        <v>45914</v>
      </c>
      <c r="C3484" s="3">
        <v>45914</v>
      </c>
      <c r="D3484" s="43" t="s">
        <v>469</v>
      </c>
      <c r="E3484" s="43" t="s">
        <v>32</v>
      </c>
      <c r="F3484" s="43" t="s">
        <v>33</v>
      </c>
      <c r="G3484">
        <v>540</v>
      </c>
      <c r="H3484">
        <v>540</v>
      </c>
      <c r="I3484" s="43" t="s">
        <v>1360</v>
      </c>
      <c r="J3484" s="43" t="s">
        <v>1133</v>
      </c>
      <c r="K3484" s="43" t="s">
        <v>178</v>
      </c>
      <c r="L3484" s="43" t="str">
        <f>IF(AND(Home!$A$1&gt;=Leave[[#This Row],[Start Time]],Home!$A$1&lt;=Leave[[#This Row],[End Time]]),"Aplica","No Aplica")</f>
        <v>No Aplica</v>
      </c>
      <c r="M3484" s="43" t="str">
        <f>IF(AND(Home!$A$1&gt;=Leave[[#This Row],[Start Time]],Home!$A$1&lt;=Leave[[#This Row],[End Time]]),Home!$A$1,"No Aplica")</f>
        <v>No Aplica</v>
      </c>
      <c r="N3484" s="43" t="str">
        <f>Leave[[#This Row],[User Code (Owning User) (Usuario)]]&amp;Leave[[#This Row],[fecha activa]]</f>
        <v>MIE202218119456No Aplica</v>
      </c>
    </row>
    <row r="3485" spans="1:14" x14ac:dyDescent="0.3">
      <c r="A3485" s="43" t="s">
        <v>471</v>
      </c>
      <c r="B3485" s="3">
        <v>45908</v>
      </c>
      <c r="C3485" s="3">
        <v>45908</v>
      </c>
      <c r="D3485" s="43" t="s">
        <v>472</v>
      </c>
      <c r="E3485" s="43" t="s">
        <v>32</v>
      </c>
      <c r="F3485" s="43" t="s">
        <v>33</v>
      </c>
      <c r="G3485">
        <v>540</v>
      </c>
      <c r="H3485">
        <v>540</v>
      </c>
      <c r="I3485" s="43" t="s">
        <v>1360</v>
      </c>
      <c r="J3485" s="43" t="s">
        <v>1133</v>
      </c>
      <c r="K3485" s="43" t="s">
        <v>178</v>
      </c>
      <c r="L3485" s="43" t="str">
        <f>IF(AND(Home!$A$1&gt;=Leave[[#This Row],[Start Time]],Home!$A$1&lt;=Leave[[#This Row],[End Time]]),"Aplica","No Aplica")</f>
        <v>No Aplica</v>
      </c>
      <c r="M3485" s="43" t="str">
        <f>IF(AND(Home!$A$1&gt;=Leave[[#This Row],[Start Time]],Home!$A$1&lt;=Leave[[#This Row],[End Time]]),Home!$A$1,"No Aplica")</f>
        <v>No Aplica</v>
      </c>
      <c r="N3485" s="43" t="str">
        <f>Leave[[#This Row],[User Code (Owning User) (Usuario)]]&amp;Leave[[#This Row],[fecha activa]]</f>
        <v>MIE202218119456No Aplica</v>
      </c>
    </row>
    <row r="3486" spans="1:14" x14ac:dyDescent="0.3">
      <c r="A3486" s="43" t="s">
        <v>471</v>
      </c>
      <c r="B3486" s="3">
        <v>45906</v>
      </c>
      <c r="C3486" s="3">
        <v>45906</v>
      </c>
      <c r="D3486" s="43" t="s">
        <v>1403</v>
      </c>
      <c r="E3486" s="43" t="s">
        <v>32</v>
      </c>
      <c r="F3486" s="43" t="s">
        <v>33</v>
      </c>
      <c r="G3486">
        <v>60</v>
      </c>
      <c r="H3486">
        <v>60</v>
      </c>
      <c r="I3486" s="43" t="s">
        <v>1360</v>
      </c>
      <c r="J3486" s="43" t="s">
        <v>1133</v>
      </c>
      <c r="K3486" s="43" t="s">
        <v>178</v>
      </c>
      <c r="L3486" s="43" t="str">
        <f>IF(AND(Home!$A$1&gt;=Leave[[#This Row],[Start Time]],Home!$A$1&lt;=Leave[[#This Row],[End Time]]),"Aplica","No Aplica")</f>
        <v>No Aplica</v>
      </c>
      <c r="M3486" s="43" t="str">
        <f>IF(AND(Home!$A$1&gt;=Leave[[#This Row],[Start Time]],Home!$A$1&lt;=Leave[[#This Row],[End Time]]),Home!$A$1,"No Aplica")</f>
        <v>No Aplica</v>
      </c>
      <c r="N3486" s="43" t="str">
        <f>Leave[[#This Row],[User Code (Owning User) (Usuario)]]&amp;Leave[[#This Row],[fecha activa]]</f>
        <v>MIE202218119456No Aplica</v>
      </c>
    </row>
    <row r="3487" spans="1:14" x14ac:dyDescent="0.3">
      <c r="A3487" s="43" t="s">
        <v>471</v>
      </c>
      <c r="B3487" s="3">
        <v>45905</v>
      </c>
      <c r="C3487" s="3">
        <v>45905</v>
      </c>
      <c r="D3487" s="43" t="s">
        <v>1403</v>
      </c>
      <c r="E3487" s="43" t="s">
        <v>32</v>
      </c>
      <c r="F3487" s="43" t="s">
        <v>33</v>
      </c>
      <c r="G3487">
        <v>60</v>
      </c>
      <c r="H3487">
        <v>60</v>
      </c>
      <c r="I3487" s="43" t="s">
        <v>1360</v>
      </c>
      <c r="J3487" s="43" t="s">
        <v>1133</v>
      </c>
      <c r="K3487" s="43" t="s">
        <v>178</v>
      </c>
      <c r="L3487" s="43" t="str">
        <f>IF(AND(Home!$A$1&gt;=Leave[[#This Row],[Start Time]],Home!$A$1&lt;=Leave[[#This Row],[End Time]]),"Aplica","No Aplica")</f>
        <v>No Aplica</v>
      </c>
      <c r="M3487" s="43" t="str">
        <f>IF(AND(Home!$A$1&gt;=Leave[[#This Row],[Start Time]],Home!$A$1&lt;=Leave[[#This Row],[End Time]]),Home!$A$1,"No Aplica")</f>
        <v>No Aplica</v>
      </c>
      <c r="N3487" s="43" t="str">
        <f>Leave[[#This Row],[User Code (Owning User) (Usuario)]]&amp;Leave[[#This Row],[fecha activa]]</f>
        <v>MIE202218119456No Aplica</v>
      </c>
    </row>
    <row r="3488" spans="1:14" x14ac:dyDescent="0.3">
      <c r="A3488" s="43" t="s">
        <v>471</v>
      </c>
      <c r="B3488" s="3">
        <v>45904</v>
      </c>
      <c r="C3488" s="3">
        <v>45904</v>
      </c>
      <c r="D3488" s="43" t="s">
        <v>1403</v>
      </c>
      <c r="E3488" s="43" t="s">
        <v>32</v>
      </c>
      <c r="F3488" s="43" t="s">
        <v>33</v>
      </c>
      <c r="G3488">
        <v>60</v>
      </c>
      <c r="H3488">
        <v>60</v>
      </c>
      <c r="I3488" s="43" t="s">
        <v>1360</v>
      </c>
      <c r="J3488" s="43" t="s">
        <v>1133</v>
      </c>
      <c r="K3488" s="43" t="s">
        <v>178</v>
      </c>
      <c r="L3488" s="43" t="str">
        <f>IF(AND(Home!$A$1&gt;=Leave[[#This Row],[Start Time]],Home!$A$1&lt;=Leave[[#This Row],[End Time]]),"Aplica","No Aplica")</f>
        <v>No Aplica</v>
      </c>
      <c r="M3488" s="43" t="str">
        <f>IF(AND(Home!$A$1&gt;=Leave[[#This Row],[Start Time]],Home!$A$1&lt;=Leave[[#This Row],[End Time]]),Home!$A$1,"No Aplica")</f>
        <v>No Aplica</v>
      </c>
      <c r="N3488" s="43" t="str">
        <f>Leave[[#This Row],[User Code (Owning User) (Usuario)]]&amp;Leave[[#This Row],[fecha activa]]</f>
        <v>MIE202218119456No Aplica</v>
      </c>
    </row>
    <row r="3489" spans="1:14" x14ac:dyDescent="0.3">
      <c r="A3489" s="43" t="s">
        <v>471</v>
      </c>
      <c r="B3489" s="3">
        <v>45903</v>
      </c>
      <c r="C3489" s="3">
        <v>45903</v>
      </c>
      <c r="D3489" s="43" t="s">
        <v>1403</v>
      </c>
      <c r="E3489" s="43" t="s">
        <v>32</v>
      </c>
      <c r="F3489" s="43" t="s">
        <v>33</v>
      </c>
      <c r="G3489">
        <v>60</v>
      </c>
      <c r="H3489">
        <v>60</v>
      </c>
      <c r="I3489" s="43" t="s">
        <v>1360</v>
      </c>
      <c r="J3489" s="43" t="s">
        <v>1133</v>
      </c>
      <c r="K3489" s="43" t="s">
        <v>178</v>
      </c>
      <c r="L3489" s="43" t="str">
        <f>IF(AND(Home!$A$1&gt;=Leave[[#This Row],[Start Time]],Home!$A$1&lt;=Leave[[#This Row],[End Time]]),"Aplica","No Aplica")</f>
        <v>No Aplica</v>
      </c>
      <c r="M3489" s="43" t="str">
        <f>IF(AND(Home!$A$1&gt;=Leave[[#This Row],[Start Time]],Home!$A$1&lt;=Leave[[#This Row],[End Time]]),Home!$A$1,"No Aplica")</f>
        <v>No Aplica</v>
      </c>
      <c r="N3489" s="43" t="str">
        <f>Leave[[#This Row],[User Code (Owning User) (Usuario)]]&amp;Leave[[#This Row],[fecha activa]]</f>
        <v>MIE202218119456No Aplica</v>
      </c>
    </row>
    <row r="3490" spans="1:14" x14ac:dyDescent="0.3">
      <c r="A3490" s="43" t="s">
        <v>465</v>
      </c>
      <c r="B3490" s="3">
        <v>45907</v>
      </c>
      <c r="C3490" s="3">
        <v>45907</v>
      </c>
      <c r="D3490" s="43" t="s">
        <v>469</v>
      </c>
      <c r="E3490" s="43" t="s">
        <v>32</v>
      </c>
      <c r="F3490" s="43" t="s">
        <v>33</v>
      </c>
      <c r="G3490">
        <v>540</v>
      </c>
      <c r="H3490">
        <v>540</v>
      </c>
      <c r="I3490" s="43" t="s">
        <v>1360</v>
      </c>
      <c r="J3490" s="43" t="s">
        <v>1133</v>
      </c>
      <c r="K3490" s="43" t="s">
        <v>178</v>
      </c>
      <c r="L3490" s="43" t="str">
        <f>IF(AND(Home!$A$1&gt;=Leave[[#This Row],[Start Time]],Home!$A$1&lt;=Leave[[#This Row],[End Time]]),"Aplica","No Aplica")</f>
        <v>No Aplica</v>
      </c>
      <c r="M3490" s="43" t="str">
        <f>IF(AND(Home!$A$1&gt;=Leave[[#This Row],[Start Time]],Home!$A$1&lt;=Leave[[#This Row],[End Time]]),Home!$A$1,"No Aplica")</f>
        <v>No Aplica</v>
      </c>
      <c r="N3490" s="43" t="str">
        <f>Leave[[#This Row],[User Code (Owning User) (Usuario)]]&amp;Leave[[#This Row],[fecha activa]]</f>
        <v>MIE202218119456No Aplica</v>
      </c>
    </row>
    <row r="3491" spans="1:14" x14ac:dyDescent="0.3">
      <c r="A3491" s="43" t="s">
        <v>471</v>
      </c>
      <c r="B3491" s="3">
        <v>45901</v>
      </c>
      <c r="C3491" s="3">
        <v>45901</v>
      </c>
      <c r="D3491" s="43" t="s">
        <v>472</v>
      </c>
      <c r="E3491" s="43" t="s">
        <v>32</v>
      </c>
      <c r="F3491" s="43" t="s">
        <v>33</v>
      </c>
      <c r="G3491">
        <v>540</v>
      </c>
      <c r="H3491">
        <v>540</v>
      </c>
      <c r="I3491" s="43" t="s">
        <v>1360</v>
      </c>
      <c r="J3491" s="43" t="s">
        <v>1133</v>
      </c>
      <c r="K3491" s="43" t="s">
        <v>178</v>
      </c>
      <c r="L3491" s="43" t="str">
        <f>IF(AND(Home!$A$1&gt;=Leave[[#This Row],[Start Time]],Home!$A$1&lt;=Leave[[#This Row],[End Time]]),"Aplica","No Aplica")</f>
        <v>No Aplica</v>
      </c>
      <c r="M3491" s="43" t="str">
        <f>IF(AND(Home!$A$1&gt;=Leave[[#This Row],[Start Time]],Home!$A$1&lt;=Leave[[#This Row],[End Time]]),Home!$A$1,"No Aplica")</f>
        <v>No Aplica</v>
      </c>
      <c r="N3491" s="43" t="str">
        <f>Leave[[#This Row],[User Code (Owning User) (Usuario)]]&amp;Leave[[#This Row],[fecha activa]]</f>
        <v>MIE202218119456No Aplica</v>
      </c>
    </row>
    <row r="3492" spans="1:14" x14ac:dyDescent="0.3">
      <c r="A3492" s="43" t="s">
        <v>471</v>
      </c>
      <c r="B3492" s="3">
        <v>45927</v>
      </c>
      <c r="C3492" s="3">
        <v>45927</v>
      </c>
      <c r="D3492" s="43" t="s">
        <v>472</v>
      </c>
      <c r="E3492" s="43" t="s">
        <v>96</v>
      </c>
      <c r="F3492" s="43" t="s">
        <v>97</v>
      </c>
      <c r="G3492">
        <v>540</v>
      </c>
      <c r="H3492">
        <v>540</v>
      </c>
      <c r="I3492" s="43" t="s">
        <v>1001</v>
      </c>
      <c r="J3492" s="43" t="s">
        <v>979</v>
      </c>
      <c r="K3492" s="43" t="s">
        <v>178</v>
      </c>
      <c r="L3492" s="43" t="str">
        <f>IF(AND(Home!$A$1&gt;=Leave[[#This Row],[Start Time]],Home!$A$1&lt;=Leave[[#This Row],[End Time]]),"Aplica","No Aplica")</f>
        <v>No Aplica</v>
      </c>
      <c r="M3492" s="43" t="str">
        <f>IF(AND(Home!$A$1&gt;=Leave[[#This Row],[Start Time]],Home!$A$1&lt;=Leave[[#This Row],[End Time]]),Home!$A$1,"No Aplica")</f>
        <v>No Aplica</v>
      </c>
      <c r="N3492" s="43" t="str">
        <f>Leave[[#This Row],[User Code (Owning User) (Usuario)]]&amp;Leave[[#This Row],[fecha activa]]</f>
        <v>MIE202217015191No Aplica</v>
      </c>
    </row>
    <row r="3493" spans="1:14" x14ac:dyDescent="0.3">
      <c r="A3493" s="43" t="s">
        <v>471</v>
      </c>
      <c r="B3493" s="3">
        <v>45926</v>
      </c>
      <c r="C3493" s="3">
        <v>45926</v>
      </c>
      <c r="D3493" s="43" t="s">
        <v>472</v>
      </c>
      <c r="E3493" s="43" t="s">
        <v>96</v>
      </c>
      <c r="F3493" s="43" t="s">
        <v>97</v>
      </c>
      <c r="G3493">
        <v>540</v>
      </c>
      <c r="H3493">
        <v>540</v>
      </c>
      <c r="I3493" s="43" t="s">
        <v>1001</v>
      </c>
      <c r="J3493" s="43" t="s">
        <v>979</v>
      </c>
      <c r="K3493" s="43" t="s">
        <v>178</v>
      </c>
      <c r="L3493" s="43" t="str">
        <f>IF(AND(Home!$A$1&gt;=Leave[[#This Row],[Start Time]],Home!$A$1&lt;=Leave[[#This Row],[End Time]]),"Aplica","No Aplica")</f>
        <v>No Aplica</v>
      </c>
      <c r="M3493" s="43" t="str">
        <f>IF(AND(Home!$A$1&gt;=Leave[[#This Row],[Start Time]],Home!$A$1&lt;=Leave[[#This Row],[End Time]]),Home!$A$1,"No Aplica")</f>
        <v>No Aplica</v>
      </c>
      <c r="N3493" s="43" t="str">
        <f>Leave[[#This Row],[User Code (Owning User) (Usuario)]]&amp;Leave[[#This Row],[fecha activa]]</f>
        <v>MIE202217015191No Aplica</v>
      </c>
    </row>
    <row r="3494" spans="1:14" x14ac:dyDescent="0.3">
      <c r="A3494" s="43" t="s">
        <v>471</v>
      </c>
      <c r="B3494" s="3">
        <v>45925</v>
      </c>
      <c r="C3494" s="3">
        <v>45925</v>
      </c>
      <c r="D3494" s="43" t="s">
        <v>3047</v>
      </c>
      <c r="E3494" s="43" t="s">
        <v>96</v>
      </c>
      <c r="F3494" s="43" t="s">
        <v>97</v>
      </c>
      <c r="G3494">
        <v>540</v>
      </c>
      <c r="H3494">
        <v>540</v>
      </c>
      <c r="I3494" s="43" t="s">
        <v>1001</v>
      </c>
      <c r="J3494" s="43" t="s">
        <v>979</v>
      </c>
      <c r="K3494" s="43" t="s">
        <v>178</v>
      </c>
      <c r="L3494" s="43" t="str">
        <f>IF(AND(Home!$A$1&gt;=Leave[[#This Row],[Start Time]],Home!$A$1&lt;=Leave[[#This Row],[End Time]]),"Aplica","No Aplica")</f>
        <v>No Aplica</v>
      </c>
      <c r="M3494" s="43" t="str">
        <f>IF(AND(Home!$A$1&gt;=Leave[[#This Row],[Start Time]],Home!$A$1&lt;=Leave[[#This Row],[End Time]]),Home!$A$1,"No Aplica")</f>
        <v>No Aplica</v>
      </c>
      <c r="N3494" s="43" t="str">
        <f>Leave[[#This Row],[User Code (Owning User) (Usuario)]]&amp;Leave[[#This Row],[fecha activa]]</f>
        <v>MIE202217015191No Aplica</v>
      </c>
    </row>
    <row r="3495" spans="1:14" x14ac:dyDescent="0.3">
      <c r="A3495" s="43" t="s">
        <v>471</v>
      </c>
      <c r="B3495" s="3">
        <v>45924</v>
      </c>
      <c r="C3495" s="3">
        <v>45924</v>
      </c>
      <c r="D3495" s="43" t="s">
        <v>472</v>
      </c>
      <c r="E3495" s="43" t="s">
        <v>96</v>
      </c>
      <c r="F3495" s="43" t="s">
        <v>97</v>
      </c>
      <c r="G3495">
        <v>540</v>
      </c>
      <c r="H3495">
        <v>540</v>
      </c>
      <c r="I3495" s="43" t="s">
        <v>1001</v>
      </c>
      <c r="J3495" s="43" t="s">
        <v>979</v>
      </c>
      <c r="K3495" s="43" t="s">
        <v>178</v>
      </c>
      <c r="L3495" s="43" t="str">
        <f>IF(AND(Home!$A$1&gt;=Leave[[#This Row],[Start Time]],Home!$A$1&lt;=Leave[[#This Row],[End Time]]),"Aplica","No Aplica")</f>
        <v>No Aplica</v>
      </c>
      <c r="M3495" s="43" t="str">
        <f>IF(AND(Home!$A$1&gt;=Leave[[#This Row],[Start Time]],Home!$A$1&lt;=Leave[[#This Row],[End Time]]),Home!$A$1,"No Aplica")</f>
        <v>No Aplica</v>
      </c>
      <c r="N3495" s="43" t="str">
        <f>Leave[[#This Row],[User Code (Owning User) (Usuario)]]&amp;Leave[[#This Row],[fecha activa]]</f>
        <v>MIE202217015191No Aplica</v>
      </c>
    </row>
    <row r="3496" spans="1:14" x14ac:dyDescent="0.3">
      <c r="A3496" s="43" t="s">
        <v>471</v>
      </c>
      <c r="B3496" s="3">
        <v>45923</v>
      </c>
      <c r="C3496" s="3">
        <v>45923</v>
      </c>
      <c r="D3496" s="43" t="s">
        <v>472</v>
      </c>
      <c r="E3496" s="43" t="s">
        <v>96</v>
      </c>
      <c r="F3496" s="43" t="s">
        <v>97</v>
      </c>
      <c r="G3496">
        <v>540</v>
      </c>
      <c r="H3496">
        <v>540</v>
      </c>
      <c r="I3496" s="43" t="s">
        <v>1001</v>
      </c>
      <c r="J3496" s="43" t="s">
        <v>979</v>
      </c>
      <c r="K3496" s="43" t="s">
        <v>178</v>
      </c>
      <c r="L3496" s="43" t="str">
        <f>IF(AND(Home!$A$1&gt;=Leave[[#This Row],[Start Time]],Home!$A$1&lt;=Leave[[#This Row],[End Time]]),"Aplica","No Aplica")</f>
        <v>No Aplica</v>
      </c>
      <c r="M3496" s="43" t="str">
        <f>IF(AND(Home!$A$1&gt;=Leave[[#This Row],[Start Time]],Home!$A$1&lt;=Leave[[#This Row],[End Time]]),Home!$A$1,"No Aplica")</f>
        <v>No Aplica</v>
      </c>
      <c r="N3496" s="43" t="str">
        <f>Leave[[#This Row],[User Code (Owning User) (Usuario)]]&amp;Leave[[#This Row],[fecha activa]]</f>
        <v>MIE202217015191No Aplica</v>
      </c>
    </row>
    <row r="3497" spans="1:14" x14ac:dyDescent="0.3">
      <c r="A3497" s="43" t="s">
        <v>471</v>
      </c>
      <c r="B3497" s="3">
        <v>45930</v>
      </c>
      <c r="C3497" s="3">
        <v>45930</v>
      </c>
      <c r="D3497" s="43" t="s">
        <v>472</v>
      </c>
      <c r="E3497" s="43" t="s">
        <v>96</v>
      </c>
      <c r="F3497" s="43" t="s">
        <v>97</v>
      </c>
      <c r="G3497">
        <v>540</v>
      </c>
      <c r="H3497">
        <v>540</v>
      </c>
      <c r="I3497" s="43" t="s">
        <v>1001</v>
      </c>
      <c r="J3497" s="43" t="s">
        <v>979</v>
      </c>
      <c r="K3497" s="43" t="s">
        <v>178</v>
      </c>
      <c r="L3497" s="43" t="str">
        <f>IF(AND(Home!$A$1&gt;=Leave[[#This Row],[Start Time]],Home!$A$1&lt;=Leave[[#This Row],[End Time]]),"Aplica","No Aplica")</f>
        <v>No Aplica</v>
      </c>
      <c r="M3497" s="43" t="str">
        <f>IF(AND(Home!$A$1&gt;=Leave[[#This Row],[Start Time]],Home!$A$1&lt;=Leave[[#This Row],[End Time]]),Home!$A$1,"No Aplica")</f>
        <v>No Aplica</v>
      </c>
      <c r="N3497" s="43" t="str">
        <f>Leave[[#This Row],[User Code (Owning User) (Usuario)]]&amp;Leave[[#This Row],[fecha activa]]</f>
        <v>MIE202217015191No Aplica</v>
      </c>
    </row>
    <row r="3498" spans="1:14" x14ac:dyDescent="0.3">
      <c r="A3498" s="43" t="s">
        <v>471</v>
      </c>
      <c r="B3498" s="3">
        <v>45929</v>
      </c>
      <c r="C3498" s="3">
        <v>45929</v>
      </c>
      <c r="D3498" s="43" t="s">
        <v>472</v>
      </c>
      <c r="E3498" s="43" t="s">
        <v>96</v>
      </c>
      <c r="F3498" s="43" t="s">
        <v>97</v>
      </c>
      <c r="G3498">
        <v>540</v>
      </c>
      <c r="H3498">
        <v>540</v>
      </c>
      <c r="I3498" s="43" t="s">
        <v>1001</v>
      </c>
      <c r="J3498" s="43" t="s">
        <v>979</v>
      </c>
      <c r="K3498" s="43" t="s">
        <v>178</v>
      </c>
      <c r="L3498" s="43" t="str">
        <f>IF(AND(Home!$A$1&gt;=Leave[[#This Row],[Start Time]],Home!$A$1&lt;=Leave[[#This Row],[End Time]]),"Aplica","No Aplica")</f>
        <v>No Aplica</v>
      </c>
      <c r="M3498" s="43" t="str">
        <f>IF(AND(Home!$A$1&gt;=Leave[[#This Row],[Start Time]],Home!$A$1&lt;=Leave[[#This Row],[End Time]]),Home!$A$1,"No Aplica")</f>
        <v>No Aplica</v>
      </c>
      <c r="N3498" s="43" t="str">
        <f>Leave[[#This Row],[User Code (Owning User) (Usuario)]]&amp;Leave[[#This Row],[fecha activa]]</f>
        <v>MIE202217015191No Aplica</v>
      </c>
    </row>
    <row r="3499" spans="1:14" x14ac:dyDescent="0.3">
      <c r="A3499" s="43" t="s">
        <v>471</v>
      </c>
      <c r="B3499" s="3">
        <v>45922</v>
      </c>
      <c r="C3499" s="3">
        <v>45922</v>
      </c>
      <c r="D3499" s="43" t="s">
        <v>472</v>
      </c>
      <c r="E3499" s="43" t="s">
        <v>96</v>
      </c>
      <c r="F3499" s="43" t="s">
        <v>97</v>
      </c>
      <c r="G3499">
        <v>540</v>
      </c>
      <c r="H3499">
        <v>540</v>
      </c>
      <c r="I3499" s="43" t="s">
        <v>1001</v>
      </c>
      <c r="J3499" s="43" t="s">
        <v>979</v>
      </c>
      <c r="K3499" s="43" t="s">
        <v>178</v>
      </c>
      <c r="L3499" s="43" t="str">
        <f>IF(AND(Home!$A$1&gt;=Leave[[#This Row],[Start Time]],Home!$A$1&lt;=Leave[[#This Row],[End Time]]),"Aplica","No Aplica")</f>
        <v>Aplica</v>
      </c>
      <c r="M3499" s="43">
        <f>IF(AND(Home!$A$1&gt;=Leave[[#This Row],[Start Time]],Home!$A$1&lt;=Leave[[#This Row],[End Time]]),Home!$A$1,"No Aplica")</f>
        <v>45922</v>
      </c>
      <c r="N3499" s="43" t="str">
        <f>Leave[[#This Row],[User Code (Owning User) (Usuario)]]&amp;Leave[[#This Row],[fecha activa]]</f>
        <v>MIE20221701519145922</v>
      </c>
    </row>
    <row r="3500" spans="1:14" x14ac:dyDescent="0.3">
      <c r="A3500" s="43" t="s">
        <v>476</v>
      </c>
      <c r="B3500" s="3">
        <v>45928</v>
      </c>
      <c r="C3500" s="3">
        <v>45928</v>
      </c>
      <c r="D3500" s="43" t="s">
        <v>492</v>
      </c>
      <c r="E3500" s="43" t="s">
        <v>96</v>
      </c>
      <c r="F3500" s="43" t="s">
        <v>97</v>
      </c>
      <c r="G3500">
        <v>540</v>
      </c>
      <c r="H3500">
        <v>540</v>
      </c>
      <c r="I3500" s="43" t="s">
        <v>1001</v>
      </c>
      <c r="J3500" s="43" t="s">
        <v>979</v>
      </c>
      <c r="K3500" s="43" t="s">
        <v>178</v>
      </c>
      <c r="L3500" s="43" t="str">
        <f>IF(AND(Home!$A$1&gt;=Leave[[#This Row],[Start Time]],Home!$A$1&lt;=Leave[[#This Row],[End Time]]),"Aplica","No Aplica")</f>
        <v>No Aplica</v>
      </c>
      <c r="M3500" s="43" t="str">
        <f>IF(AND(Home!$A$1&gt;=Leave[[#This Row],[Start Time]],Home!$A$1&lt;=Leave[[#This Row],[End Time]]),Home!$A$1,"No Aplica")</f>
        <v>No Aplica</v>
      </c>
      <c r="N3500" s="43" t="str">
        <f>Leave[[#This Row],[User Code (Owning User) (Usuario)]]&amp;Leave[[#This Row],[fecha activa]]</f>
        <v>MIE202217015191No Aplica</v>
      </c>
    </row>
    <row r="3501" spans="1:14" x14ac:dyDescent="0.3">
      <c r="A3501" s="43" t="s">
        <v>476</v>
      </c>
      <c r="B3501" s="3">
        <v>45921</v>
      </c>
      <c r="C3501" s="3">
        <v>45921</v>
      </c>
      <c r="D3501" s="43" t="s">
        <v>492</v>
      </c>
      <c r="E3501" s="43" t="s">
        <v>96</v>
      </c>
      <c r="F3501" s="43" t="s">
        <v>97</v>
      </c>
      <c r="G3501">
        <v>540</v>
      </c>
      <c r="H3501">
        <v>540</v>
      </c>
      <c r="I3501" s="43" t="s">
        <v>1001</v>
      </c>
      <c r="J3501" s="43" t="s">
        <v>979</v>
      </c>
      <c r="K3501" s="43" t="s">
        <v>178</v>
      </c>
      <c r="L3501" s="43" t="str">
        <f>IF(AND(Home!$A$1&gt;=Leave[[#This Row],[Start Time]],Home!$A$1&lt;=Leave[[#This Row],[End Time]]),"Aplica","No Aplica")</f>
        <v>No Aplica</v>
      </c>
      <c r="M3501" s="43" t="str">
        <f>IF(AND(Home!$A$1&gt;=Leave[[#This Row],[Start Time]],Home!$A$1&lt;=Leave[[#This Row],[End Time]]),Home!$A$1,"No Aplica")</f>
        <v>No Aplica</v>
      </c>
      <c r="N3501" s="43" t="str">
        <f>Leave[[#This Row],[User Code (Owning User) (Usuario)]]&amp;Leave[[#This Row],[fecha activa]]</f>
        <v>MIE202217015191No Aplica</v>
      </c>
    </row>
    <row r="3502" spans="1:14" x14ac:dyDescent="0.3">
      <c r="A3502" s="43" t="s">
        <v>471</v>
      </c>
      <c r="B3502" s="3">
        <v>45920</v>
      </c>
      <c r="C3502" s="3">
        <v>45920</v>
      </c>
      <c r="D3502" s="43" t="s">
        <v>472</v>
      </c>
      <c r="E3502" s="43" t="s">
        <v>96</v>
      </c>
      <c r="F3502" s="43" t="s">
        <v>97</v>
      </c>
      <c r="G3502">
        <v>540</v>
      </c>
      <c r="H3502">
        <v>540</v>
      </c>
      <c r="I3502" s="43" t="s">
        <v>1001</v>
      </c>
      <c r="J3502" s="43" t="s">
        <v>979</v>
      </c>
      <c r="K3502" s="43" t="s">
        <v>178</v>
      </c>
      <c r="L3502" s="43" t="str">
        <f>IF(AND(Home!$A$1&gt;=Leave[[#This Row],[Start Time]],Home!$A$1&lt;=Leave[[#This Row],[End Time]]),"Aplica","No Aplica")</f>
        <v>No Aplica</v>
      </c>
      <c r="M3502" s="43" t="str">
        <f>IF(AND(Home!$A$1&gt;=Leave[[#This Row],[Start Time]],Home!$A$1&lt;=Leave[[#This Row],[End Time]]),Home!$A$1,"No Aplica")</f>
        <v>No Aplica</v>
      </c>
      <c r="N3502" s="43" t="str">
        <f>Leave[[#This Row],[User Code (Owning User) (Usuario)]]&amp;Leave[[#This Row],[fecha activa]]</f>
        <v>MIE202217015191No Aplica</v>
      </c>
    </row>
    <row r="3503" spans="1:14" x14ac:dyDescent="0.3">
      <c r="A3503" s="43" t="s">
        <v>471</v>
      </c>
      <c r="B3503" s="3">
        <v>45919</v>
      </c>
      <c r="C3503" s="3">
        <v>45919</v>
      </c>
      <c r="D3503" s="43" t="s">
        <v>472</v>
      </c>
      <c r="E3503" s="43" t="s">
        <v>96</v>
      </c>
      <c r="F3503" s="43" t="s">
        <v>97</v>
      </c>
      <c r="G3503">
        <v>540</v>
      </c>
      <c r="H3503">
        <v>540</v>
      </c>
      <c r="I3503" s="43" t="s">
        <v>1001</v>
      </c>
      <c r="J3503" s="43" t="s">
        <v>979</v>
      </c>
      <c r="K3503" s="43" t="s">
        <v>178</v>
      </c>
      <c r="L3503" s="43" t="str">
        <f>IF(AND(Home!$A$1&gt;=Leave[[#This Row],[Start Time]],Home!$A$1&lt;=Leave[[#This Row],[End Time]]),"Aplica","No Aplica")</f>
        <v>No Aplica</v>
      </c>
      <c r="M3503" s="43" t="str">
        <f>IF(AND(Home!$A$1&gt;=Leave[[#This Row],[Start Time]],Home!$A$1&lt;=Leave[[#This Row],[End Time]]),Home!$A$1,"No Aplica")</f>
        <v>No Aplica</v>
      </c>
      <c r="N3503" s="43" t="str">
        <f>Leave[[#This Row],[User Code (Owning User) (Usuario)]]&amp;Leave[[#This Row],[fecha activa]]</f>
        <v>MIE202217015191No Aplica</v>
      </c>
    </row>
    <row r="3504" spans="1:14" x14ac:dyDescent="0.3">
      <c r="A3504" s="43" t="s">
        <v>471</v>
      </c>
      <c r="B3504" s="3">
        <v>45918</v>
      </c>
      <c r="C3504" s="3">
        <v>45918</v>
      </c>
      <c r="D3504" s="43" t="s">
        <v>472</v>
      </c>
      <c r="E3504" s="43" t="s">
        <v>96</v>
      </c>
      <c r="F3504" s="43" t="s">
        <v>97</v>
      </c>
      <c r="G3504">
        <v>540</v>
      </c>
      <c r="H3504">
        <v>540</v>
      </c>
      <c r="I3504" s="43" t="s">
        <v>1001</v>
      </c>
      <c r="J3504" s="43" t="s">
        <v>979</v>
      </c>
      <c r="K3504" s="43" t="s">
        <v>178</v>
      </c>
      <c r="L3504" s="43" t="str">
        <f>IF(AND(Home!$A$1&gt;=Leave[[#This Row],[Start Time]],Home!$A$1&lt;=Leave[[#This Row],[End Time]]),"Aplica","No Aplica")</f>
        <v>No Aplica</v>
      </c>
      <c r="M3504" s="43" t="str">
        <f>IF(AND(Home!$A$1&gt;=Leave[[#This Row],[Start Time]],Home!$A$1&lt;=Leave[[#This Row],[End Time]]),Home!$A$1,"No Aplica")</f>
        <v>No Aplica</v>
      </c>
      <c r="N3504" s="43" t="str">
        <f>Leave[[#This Row],[User Code (Owning User) (Usuario)]]&amp;Leave[[#This Row],[fecha activa]]</f>
        <v>MIE202217015191No Aplica</v>
      </c>
    </row>
    <row r="3505" spans="1:14" x14ac:dyDescent="0.3">
      <c r="A3505" s="43" t="s">
        <v>471</v>
      </c>
      <c r="B3505" s="3">
        <v>45917</v>
      </c>
      <c r="C3505" s="3">
        <v>45917</v>
      </c>
      <c r="D3505" s="43" t="s">
        <v>472</v>
      </c>
      <c r="E3505" s="43" t="s">
        <v>96</v>
      </c>
      <c r="F3505" s="43" t="s">
        <v>97</v>
      </c>
      <c r="G3505">
        <v>540</v>
      </c>
      <c r="H3505">
        <v>540</v>
      </c>
      <c r="I3505" s="43" t="s">
        <v>1001</v>
      </c>
      <c r="J3505" s="43" t="s">
        <v>979</v>
      </c>
      <c r="K3505" s="43" t="s">
        <v>178</v>
      </c>
      <c r="L3505" s="43" t="str">
        <f>IF(AND(Home!$A$1&gt;=Leave[[#This Row],[Start Time]],Home!$A$1&lt;=Leave[[#This Row],[End Time]]),"Aplica","No Aplica")</f>
        <v>No Aplica</v>
      </c>
      <c r="M3505" s="43" t="str">
        <f>IF(AND(Home!$A$1&gt;=Leave[[#This Row],[Start Time]],Home!$A$1&lt;=Leave[[#This Row],[End Time]]),Home!$A$1,"No Aplica")</f>
        <v>No Aplica</v>
      </c>
      <c r="N3505" s="43" t="str">
        <f>Leave[[#This Row],[User Code (Owning User) (Usuario)]]&amp;Leave[[#This Row],[fecha activa]]</f>
        <v>MIE202217015191No Aplica</v>
      </c>
    </row>
    <row r="3506" spans="1:14" x14ac:dyDescent="0.3">
      <c r="A3506" s="43" t="s">
        <v>471</v>
      </c>
      <c r="B3506" s="3">
        <v>45916</v>
      </c>
      <c r="C3506" s="3">
        <v>45916</v>
      </c>
      <c r="D3506" s="43" t="s">
        <v>472</v>
      </c>
      <c r="E3506" s="43" t="s">
        <v>96</v>
      </c>
      <c r="F3506" s="43" t="s">
        <v>97</v>
      </c>
      <c r="G3506">
        <v>540</v>
      </c>
      <c r="H3506">
        <v>540</v>
      </c>
      <c r="I3506" s="43" t="s">
        <v>1001</v>
      </c>
      <c r="J3506" s="43" t="s">
        <v>979</v>
      </c>
      <c r="K3506" s="43" t="s">
        <v>178</v>
      </c>
      <c r="L3506" s="43" t="str">
        <f>IF(AND(Home!$A$1&gt;=Leave[[#This Row],[Start Time]],Home!$A$1&lt;=Leave[[#This Row],[End Time]]),"Aplica","No Aplica")</f>
        <v>No Aplica</v>
      </c>
      <c r="M3506" s="43" t="str">
        <f>IF(AND(Home!$A$1&gt;=Leave[[#This Row],[Start Time]],Home!$A$1&lt;=Leave[[#This Row],[End Time]]),Home!$A$1,"No Aplica")</f>
        <v>No Aplica</v>
      </c>
      <c r="N3506" s="43" t="str">
        <f>Leave[[#This Row],[User Code (Owning User) (Usuario)]]&amp;Leave[[#This Row],[fecha activa]]</f>
        <v>MIE202217015191No Aplica</v>
      </c>
    </row>
    <row r="3507" spans="1:14" x14ac:dyDescent="0.3">
      <c r="A3507" s="43" t="s">
        <v>471</v>
      </c>
      <c r="B3507" s="3">
        <v>45915</v>
      </c>
      <c r="C3507" s="3">
        <v>45915</v>
      </c>
      <c r="D3507" s="43" t="s">
        <v>472</v>
      </c>
      <c r="E3507" s="43" t="s">
        <v>96</v>
      </c>
      <c r="F3507" s="43" t="s">
        <v>97</v>
      </c>
      <c r="G3507">
        <v>540</v>
      </c>
      <c r="H3507">
        <v>540</v>
      </c>
      <c r="I3507" s="43" t="s">
        <v>1001</v>
      </c>
      <c r="J3507" s="43" t="s">
        <v>979</v>
      </c>
      <c r="K3507" s="43" t="s">
        <v>178</v>
      </c>
      <c r="L3507" s="43" t="str">
        <f>IF(AND(Home!$A$1&gt;=Leave[[#This Row],[Start Time]],Home!$A$1&lt;=Leave[[#This Row],[End Time]]),"Aplica","No Aplica")</f>
        <v>No Aplica</v>
      </c>
      <c r="M3507" s="43" t="str">
        <f>IF(AND(Home!$A$1&gt;=Leave[[#This Row],[Start Time]],Home!$A$1&lt;=Leave[[#This Row],[End Time]]),Home!$A$1,"No Aplica")</f>
        <v>No Aplica</v>
      </c>
      <c r="N3507" s="43" t="str">
        <f>Leave[[#This Row],[User Code (Owning User) (Usuario)]]&amp;Leave[[#This Row],[fecha activa]]</f>
        <v>MIE202217015191No Aplica</v>
      </c>
    </row>
    <row r="3508" spans="1:14" x14ac:dyDescent="0.3">
      <c r="A3508" s="43" t="s">
        <v>471</v>
      </c>
      <c r="B3508" s="3">
        <v>45913</v>
      </c>
      <c r="C3508" s="3">
        <v>45913</v>
      </c>
      <c r="D3508" s="43" t="s">
        <v>472</v>
      </c>
      <c r="E3508" s="43" t="s">
        <v>96</v>
      </c>
      <c r="F3508" s="43" t="s">
        <v>97</v>
      </c>
      <c r="G3508">
        <v>540</v>
      </c>
      <c r="H3508">
        <v>540</v>
      </c>
      <c r="I3508" s="43" t="s">
        <v>1001</v>
      </c>
      <c r="J3508" s="43" t="s">
        <v>979</v>
      </c>
      <c r="K3508" s="43" t="s">
        <v>178</v>
      </c>
      <c r="L3508" s="43" t="str">
        <f>IF(AND(Home!$A$1&gt;=Leave[[#This Row],[Start Time]],Home!$A$1&lt;=Leave[[#This Row],[End Time]]),"Aplica","No Aplica")</f>
        <v>No Aplica</v>
      </c>
      <c r="M3508" s="43" t="str">
        <f>IF(AND(Home!$A$1&gt;=Leave[[#This Row],[Start Time]],Home!$A$1&lt;=Leave[[#This Row],[End Time]]),Home!$A$1,"No Aplica")</f>
        <v>No Aplica</v>
      </c>
      <c r="N3508" s="43" t="str">
        <f>Leave[[#This Row],[User Code (Owning User) (Usuario)]]&amp;Leave[[#This Row],[fecha activa]]</f>
        <v>MIE202217015191No Aplica</v>
      </c>
    </row>
    <row r="3509" spans="1:14" x14ac:dyDescent="0.3">
      <c r="A3509" s="43" t="s">
        <v>471</v>
      </c>
      <c r="B3509" s="3">
        <v>45912</v>
      </c>
      <c r="C3509" s="3">
        <v>45912</v>
      </c>
      <c r="D3509" s="43" t="s">
        <v>472</v>
      </c>
      <c r="E3509" s="43" t="s">
        <v>96</v>
      </c>
      <c r="F3509" s="43" t="s">
        <v>97</v>
      </c>
      <c r="G3509">
        <v>540</v>
      </c>
      <c r="H3509">
        <v>540</v>
      </c>
      <c r="I3509" s="43" t="s">
        <v>1001</v>
      </c>
      <c r="J3509" s="43" t="s">
        <v>979</v>
      </c>
      <c r="K3509" s="43" t="s">
        <v>178</v>
      </c>
      <c r="L3509" s="43" t="str">
        <f>IF(AND(Home!$A$1&gt;=Leave[[#This Row],[Start Time]],Home!$A$1&lt;=Leave[[#This Row],[End Time]]),"Aplica","No Aplica")</f>
        <v>No Aplica</v>
      </c>
      <c r="M3509" s="43" t="str">
        <f>IF(AND(Home!$A$1&gt;=Leave[[#This Row],[Start Time]],Home!$A$1&lt;=Leave[[#This Row],[End Time]]),Home!$A$1,"No Aplica")</f>
        <v>No Aplica</v>
      </c>
      <c r="N3509" s="43" t="str">
        <f>Leave[[#This Row],[User Code (Owning User) (Usuario)]]&amp;Leave[[#This Row],[fecha activa]]</f>
        <v>MIE202217015191No Aplica</v>
      </c>
    </row>
    <row r="3510" spans="1:14" x14ac:dyDescent="0.3">
      <c r="A3510" s="43" t="s">
        <v>471</v>
      </c>
      <c r="B3510" s="3">
        <v>45911</v>
      </c>
      <c r="C3510" s="3">
        <v>45911</v>
      </c>
      <c r="D3510" s="43" t="s">
        <v>472</v>
      </c>
      <c r="E3510" s="43" t="s">
        <v>96</v>
      </c>
      <c r="F3510" s="43" t="s">
        <v>97</v>
      </c>
      <c r="G3510">
        <v>540</v>
      </c>
      <c r="H3510">
        <v>540</v>
      </c>
      <c r="I3510" s="43" t="s">
        <v>1001</v>
      </c>
      <c r="J3510" s="43" t="s">
        <v>979</v>
      </c>
      <c r="K3510" s="43" t="s">
        <v>178</v>
      </c>
      <c r="L3510" s="43" t="str">
        <f>IF(AND(Home!$A$1&gt;=Leave[[#This Row],[Start Time]],Home!$A$1&lt;=Leave[[#This Row],[End Time]]),"Aplica","No Aplica")</f>
        <v>No Aplica</v>
      </c>
      <c r="M3510" s="43" t="str">
        <f>IF(AND(Home!$A$1&gt;=Leave[[#This Row],[Start Time]],Home!$A$1&lt;=Leave[[#This Row],[End Time]]),Home!$A$1,"No Aplica")</f>
        <v>No Aplica</v>
      </c>
      <c r="N3510" s="43" t="str">
        <f>Leave[[#This Row],[User Code (Owning User) (Usuario)]]&amp;Leave[[#This Row],[fecha activa]]</f>
        <v>MIE202217015191No Aplica</v>
      </c>
    </row>
    <row r="3511" spans="1:14" x14ac:dyDescent="0.3">
      <c r="A3511" s="43" t="s">
        <v>471</v>
      </c>
      <c r="B3511" s="3">
        <v>45910</v>
      </c>
      <c r="C3511" s="3">
        <v>45910</v>
      </c>
      <c r="D3511" s="43" t="s">
        <v>472</v>
      </c>
      <c r="E3511" s="43" t="s">
        <v>96</v>
      </c>
      <c r="F3511" s="43" t="s">
        <v>97</v>
      </c>
      <c r="G3511">
        <v>540</v>
      </c>
      <c r="H3511">
        <v>540</v>
      </c>
      <c r="I3511" s="43" t="s">
        <v>1001</v>
      </c>
      <c r="J3511" s="43" t="s">
        <v>979</v>
      </c>
      <c r="K3511" s="43" t="s">
        <v>178</v>
      </c>
      <c r="L3511" s="43" t="str">
        <f>IF(AND(Home!$A$1&gt;=Leave[[#This Row],[Start Time]],Home!$A$1&lt;=Leave[[#This Row],[End Time]]),"Aplica","No Aplica")</f>
        <v>No Aplica</v>
      </c>
      <c r="M3511" s="43" t="str">
        <f>IF(AND(Home!$A$1&gt;=Leave[[#This Row],[Start Time]],Home!$A$1&lt;=Leave[[#This Row],[End Time]]),Home!$A$1,"No Aplica")</f>
        <v>No Aplica</v>
      </c>
      <c r="N3511" s="43" t="str">
        <f>Leave[[#This Row],[User Code (Owning User) (Usuario)]]&amp;Leave[[#This Row],[fecha activa]]</f>
        <v>MIE202217015191No Aplica</v>
      </c>
    </row>
    <row r="3512" spans="1:14" x14ac:dyDescent="0.3">
      <c r="A3512" s="43" t="s">
        <v>471</v>
      </c>
      <c r="B3512" s="3">
        <v>45909</v>
      </c>
      <c r="C3512" s="3">
        <v>45909</v>
      </c>
      <c r="D3512" s="43" t="s">
        <v>472</v>
      </c>
      <c r="E3512" s="43" t="s">
        <v>96</v>
      </c>
      <c r="F3512" s="43" t="s">
        <v>97</v>
      </c>
      <c r="G3512">
        <v>540</v>
      </c>
      <c r="H3512">
        <v>540</v>
      </c>
      <c r="I3512" s="43" t="s">
        <v>1001</v>
      </c>
      <c r="J3512" s="43" t="s">
        <v>979</v>
      </c>
      <c r="K3512" s="43" t="s">
        <v>178</v>
      </c>
      <c r="L3512" s="43" t="str">
        <f>IF(AND(Home!$A$1&gt;=Leave[[#This Row],[Start Time]],Home!$A$1&lt;=Leave[[#This Row],[End Time]]),"Aplica","No Aplica")</f>
        <v>No Aplica</v>
      </c>
      <c r="M3512" s="43" t="str">
        <f>IF(AND(Home!$A$1&gt;=Leave[[#This Row],[Start Time]],Home!$A$1&lt;=Leave[[#This Row],[End Time]]),Home!$A$1,"No Aplica")</f>
        <v>No Aplica</v>
      </c>
      <c r="N3512" s="43" t="str">
        <f>Leave[[#This Row],[User Code (Owning User) (Usuario)]]&amp;Leave[[#This Row],[fecha activa]]</f>
        <v>MIE202217015191No Aplica</v>
      </c>
    </row>
    <row r="3513" spans="1:14" x14ac:dyDescent="0.3">
      <c r="A3513" s="43" t="s">
        <v>471</v>
      </c>
      <c r="B3513" s="3">
        <v>45907</v>
      </c>
      <c r="C3513" s="3">
        <v>45907</v>
      </c>
      <c r="D3513" s="43" t="s">
        <v>472</v>
      </c>
      <c r="E3513" s="43" t="s">
        <v>96</v>
      </c>
      <c r="F3513" s="43" t="s">
        <v>97</v>
      </c>
      <c r="G3513">
        <v>540</v>
      </c>
      <c r="H3513">
        <v>540</v>
      </c>
      <c r="I3513" s="43" t="s">
        <v>1001</v>
      </c>
      <c r="J3513" s="43" t="s">
        <v>979</v>
      </c>
      <c r="K3513" s="43" t="s">
        <v>178</v>
      </c>
      <c r="L3513" s="43" t="str">
        <f>IF(AND(Home!$A$1&gt;=Leave[[#This Row],[Start Time]],Home!$A$1&lt;=Leave[[#This Row],[End Time]]),"Aplica","No Aplica")</f>
        <v>No Aplica</v>
      </c>
      <c r="M3513" s="43" t="str">
        <f>IF(AND(Home!$A$1&gt;=Leave[[#This Row],[Start Time]],Home!$A$1&lt;=Leave[[#This Row],[End Time]]),Home!$A$1,"No Aplica")</f>
        <v>No Aplica</v>
      </c>
      <c r="N3513" s="43" t="str">
        <f>Leave[[#This Row],[User Code (Owning User) (Usuario)]]&amp;Leave[[#This Row],[fecha activa]]</f>
        <v>MIE202217015191No Aplica</v>
      </c>
    </row>
    <row r="3514" spans="1:14" x14ac:dyDescent="0.3">
      <c r="A3514" s="43" t="s">
        <v>471</v>
      </c>
      <c r="B3514" s="3">
        <v>45905</v>
      </c>
      <c r="C3514" s="3">
        <v>45905</v>
      </c>
      <c r="D3514" s="43" t="s">
        <v>472</v>
      </c>
      <c r="E3514" s="43" t="s">
        <v>96</v>
      </c>
      <c r="F3514" s="43" t="s">
        <v>97</v>
      </c>
      <c r="G3514">
        <v>540</v>
      </c>
      <c r="H3514">
        <v>540</v>
      </c>
      <c r="I3514" s="43" t="s">
        <v>1001</v>
      </c>
      <c r="J3514" s="43" t="s">
        <v>979</v>
      </c>
      <c r="K3514" s="43" t="s">
        <v>178</v>
      </c>
      <c r="L3514" s="43" t="str">
        <f>IF(AND(Home!$A$1&gt;=Leave[[#This Row],[Start Time]],Home!$A$1&lt;=Leave[[#This Row],[End Time]]),"Aplica","No Aplica")</f>
        <v>No Aplica</v>
      </c>
      <c r="M3514" s="43" t="str">
        <f>IF(AND(Home!$A$1&gt;=Leave[[#This Row],[Start Time]],Home!$A$1&lt;=Leave[[#This Row],[End Time]]),Home!$A$1,"No Aplica")</f>
        <v>No Aplica</v>
      </c>
      <c r="N3514" s="43" t="str">
        <f>Leave[[#This Row],[User Code (Owning User) (Usuario)]]&amp;Leave[[#This Row],[fecha activa]]</f>
        <v>MIE202217015191No Aplica</v>
      </c>
    </row>
    <row r="3515" spans="1:14" x14ac:dyDescent="0.3">
      <c r="A3515" s="43" t="s">
        <v>471</v>
      </c>
      <c r="B3515" s="3">
        <v>45904</v>
      </c>
      <c r="C3515" s="3">
        <v>45904</v>
      </c>
      <c r="D3515" s="43" t="s">
        <v>472</v>
      </c>
      <c r="E3515" s="43" t="s">
        <v>96</v>
      </c>
      <c r="F3515" s="43" t="s">
        <v>97</v>
      </c>
      <c r="G3515">
        <v>540</v>
      </c>
      <c r="H3515">
        <v>540</v>
      </c>
      <c r="I3515" s="43" t="s">
        <v>1001</v>
      </c>
      <c r="J3515" s="43" t="s">
        <v>979</v>
      </c>
      <c r="K3515" s="43" t="s">
        <v>178</v>
      </c>
      <c r="L3515" s="43" t="str">
        <f>IF(AND(Home!$A$1&gt;=Leave[[#This Row],[Start Time]],Home!$A$1&lt;=Leave[[#This Row],[End Time]]),"Aplica","No Aplica")</f>
        <v>No Aplica</v>
      </c>
      <c r="M3515" s="43" t="str">
        <f>IF(AND(Home!$A$1&gt;=Leave[[#This Row],[Start Time]],Home!$A$1&lt;=Leave[[#This Row],[End Time]]),Home!$A$1,"No Aplica")</f>
        <v>No Aplica</v>
      </c>
      <c r="N3515" s="43" t="str">
        <f>Leave[[#This Row],[User Code (Owning User) (Usuario)]]&amp;Leave[[#This Row],[fecha activa]]</f>
        <v>MIE202217015191No Aplica</v>
      </c>
    </row>
    <row r="3516" spans="1:14" x14ac:dyDescent="0.3">
      <c r="A3516" s="43" t="s">
        <v>476</v>
      </c>
      <c r="B3516" s="3">
        <v>45914</v>
      </c>
      <c r="C3516" s="3">
        <v>45914</v>
      </c>
      <c r="D3516" s="43" t="s">
        <v>492</v>
      </c>
      <c r="E3516" s="43" t="s">
        <v>96</v>
      </c>
      <c r="F3516" s="43" t="s">
        <v>97</v>
      </c>
      <c r="G3516">
        <v>540</v>
      </c>
      <c r="H3516">
        <v>540</v>
      </c>
      <c r="I3516" s="43" t="s">
        <v>1001</v>
      </c>
      <c r="J3516" s="43" t="s">
        <v>979</v>
      </c>
      <c r="K3516" s="43" t="s">
        <v>178</v>
      </c>
      <c r="L3516" s="43" t="str">
        <f>IF(AND(Home!$A$1&gt;=Leave[[#This Row],[Start Time]],Home!$A$1&lt;=Leave[[#This Row],[End Time]]),"Aplica","No Aplica")</f>
        <v>No Aplica</v>
      </c>
      <c r="M3516" s="43" t="str">
        <f>IF(AND(Home!$A$1&gt;=Leave[[#This Row],[Start Time]],Home!$A$1&lt;=Leave[[#This Row],[End Time]]),Home!$A$1,"No Aplica")</f>
        <v>No Aplica</v>
      </c>
      <c r="N3516" s="43" t="str">
        <f>Leave[[#This Row],[User Code (Owning User) (Usuario)]]&amp;Leave[[#This Row],[fecha activa]]</f>
        <v>MIE202217015191No Aplica</v>
      </c>
    </row>
    <row r="3517" spans="1:14" x14ac:dyDescent="0.3">
      <c r="A3517" s="43" t="s">
        <v>471</v>
      </c>
      <c r="B3517" s="3">
        <v>45908</v>
      </c>
      <c r="C3517" s="3">
        <v>45908</v>
      </c>
      <c r="D3517" s="43" t="s">
        <v>472</v>
      </c>
      <c r="E3517" s="43" t="s">
        <v>96</v>
      </c>
      <c r="F3517" s="43" t="s">
        <v>97</v>
      </c>
      <c r="G3517">
        <v>600</v>
      </c>
      <c r="H3517">
        <v>540</v>
      </c>
      <c r="I3517" s="43" t="s">
        <v>1001</v>
      </c>
      <c r="J3517" s="43" t="s">
        <v>979</v>
      </c>
      <c r="K3517" s="43" t="s">
        <v>178</v>
      </c>
      <c r="L3517" s="43" t="str">
        <f>IF(AND(Home!$A$1&gt;=Leave[[#This Row],[Start Time]],Home!$A$1&lt;=Leave[[#This Row],[End Time]]),"Aplica","No Aplica")</f>
        <v>No Aplica</v>
      </c>
      <c r="M3517" s="43" t="str">
        <f>IF(AND(Home!$A$1&gt;=Leave[[#This Row],[Start Time]],Home!$A$1&lt;=Leave[[#This Row],[End Time]]),Home!$A$1,"No Aplica")</f>
        <v>No Aplica</v>
      </c>
      <c r="N3517" s="43" t="str">
        <f>Leave[[#This Row],[User Code (Owning User) (Usuario)]]&amp;Leave[[#This Row],[fecha activa]]</f>
        <v>MIE202217015191No Aplica</v>
      </c>
    </row>
    <row r="3518" spans="1:14" x14ac:dyDescent="0.3">
      <c r="A3518" s="43" t="s">
        <v>471</v>
      </c>
      <c r="B3518" s="3">
        <v>45908</v>
      </c>
      <c r="C3518" s="3">
        <v>45908</v>
      </c>
      <c r="D3518" s="43" t="s">
        <v>472</v>
      </c>
      <c r="E3518" s="43" t="s">
        <v>96</v>
      </c>
      <c r="F3518" s="43" t="s">
        <v>97</v>
      </c>
      <c r="G3518">
        <v>600</v>
      </c>
      <c r="H3518">
        <v>540</v>
      </c>
      <c r="I3518" s="43" t="s">
        <v>1001</v>
      </c>
      <c r="J3518" s="43" t="s">
        <v>979</v>
      </c>
      <c r="K3518" s="43" t="s">
        <v>178</v>
      </c>
      <c r="L3518" s="43" t="str">
        <f>IF(AND(Home!$A$1&gt;=Leave[[#This Row],[Start Time]],Home!$A$1&lt;=Leave[[#This Row],[End Time]]),"Aplica","No Aplica")</f>
        <v>No Aplica</v>
      </c>
      <c r="M3518" s="43" t="str">
        <f>IF(AND(Home!$A$1&gt;=Leave[[#This Row],[Start Time]],Home!$A$1&lt;=Leave[[#This Row],[End Time]]),Home!$A$1,"No Aplica")</f>
        <v>No Aplica</v>
      </c>
      <c r="N3518" s="43" t="str">
        <f>Leave[[#This Row],[User Code (Owning User) (Usuario)]]&amp;Leave[[#This Row],[fecha activa]]</f>
        <v>MIE202217015191No Aplica</v>
      </c>
    </row>
    <row r="3519" spans="1:14" x14ac:dyDescent="0.3">
      <c r="A3519" s="43" t="s">
        <v>476</v>
      </c>
      <c r="B3519" s="3">
        <v>45906</v>
      </c>
      <c r="C3519" s="3">
        <v>45906</v>
      </c>
      <c r="D3519" s="43" t="s">
        <v>492</v>
      </c>
      <c r="E3519" s="43" t="s">
        <v>96</v>
      </c>
      <c r="F3519" s="43" t="s">
        <v>97</v>
      </c>
      <c r="G3519">
        <v>600</v>
      </c>
      <c r="H3519">
        <v>540</v>
      </c>
      <c r="I3519" s="43" t="s">
        <v>1001</v>
      </c>
      <c r="J3519" s="43" t="s">
        <v>979</v>
      </c>
      <c r="K3519" s="43" t="s">
        <v>178</v>
      </c>
      <c r="L3519" s="43" t="str">
        <f>IF(AND(Home!$A$1&gt;=Leave[[#This Row],[Start Time]],Home!$A$1&lt;=Leave[[#This Row],[End Time]]),"Aplica","No Aplica")</f>
        <v>No Aplica</v>
      </c>
      <c r="M3519" s="43" t="str">
        <f>IF(AND(Home!$A$1&gt;=Leave[[#This Row],[Start Time]],Home!$A$1&lt;=Leave[[#This Row],[End Time]]),Home!$A$1,"No Aplica")</f>
        <v>No Aplica</v>
      </c>
      <c r="N3519" s="43" t="str">
        <f>Leave[[#This Row],[User Code (Owning User) (Usuario)]]&amp;Leave[[#This Row],[fecha activa]]</f>
        <v>MIE202217015191No Aplica</v>
      </c>
    </row>
    <row r="3520" spans="1:14" x14ac:dyDescent="0.3">
      <c r="A3520" s="43" t="s">
        <v>471</v>
      </c>
      <c r="B3520" s="3">
        <v>45901</v>
      </c>
      <c r="C3520" s="3">
        <v>45901</v>
      </c>
      <c r="D3520" s="43" t="s">
        <v>496</v>
      </c>
      <c r="E3520" s="43" t="s">
        <v>96</v>
      </c>
      <c r="F3520" s="43" t="s">
        <v>97</v>
      </c>
      <c r="G3520">
        <v>600</v>
      </c>
      <c r="H3520">
        <v>540</v>
      </c>
      <c r="I3520" s="43" t="s">
        <v>1001</v>
      </c>
      <c r="J3520" s="43" t="s">
        <v>979</v>
      </c>
      <c r="K3520" s="43" t="s">
        <v>178</v>
      </c>
      <c r="L3520" s="43" t="str">
        <f>IF(AND(Home!$A$1&gt;=Leave[[#This Row],[Start Time]],Home!$A$1&lt;=Leave[[#This Row],[End Time]]),"Aplica","No Aplica")</f>
        <v>No Aplica</v>
      </c>
      <c r="M3520" s="43" t="str">
        <f>IF(AND(Home!$A$1&gt;=Leave[[#This Row],[Start Time]],Home!$A$1&lt;=Leave[[#This Row],[End Time]]),Home!$A$1,"No Aplica")</f>
        <v>No Aplica</v>
      </c>
      <c r="N3520" s="43" t="str">
        <f>Leave[[#This Row],[User Code (Owning User) (Usuario)]]&amp;Leave[[#This Row],[fecha activa]]</f>
        <v>MIE202217015191No Aplica</v>
      </c>
    </row>
    <row r="3521" spans="1:14" x14ac:dyDescent="0.3">
      <c r="A3521" s="43" t="s">
        <v>465</v>
      </c>
      <c r="B3521" s="3">
        <v>45927</v>
      </c>
      <c r="C3521" s="3">
        <v>45927</v>
      </c>
      <c r="D3521" s="43" t="s">
        <v>1612</v>
      </c>
      <c r="E3521" s="43" t="s">
        <v>1778</v>
      </c>
      <c r="F3521" s="43" t="s">
        <v>1780</v>
      </c>
      <c r="G3521">
        <v>240</v>
      </c>
      <c r="H3521">
        <v>240</v>
      </c>
      <c r="I3521" s="43" t="s">
        <v>1779</v>
      </c>
      <c r="J3521" s="43" t="s">
        <v>1041</v>
      </c>
      <c r="K3521" s="43" t="s">
        <v>179</v>
      </c>
      <c r="L3521" s="43" t="str">
        <f>IF(AND(Home!$A$1&gt;=Leave[[#This Row],[Start Time]],Home!$A$1&lt;=Leave[[#This Row],[End Time]]),"Aplica","No Aplica")</f>
        <v>No Aplica</v>
      </c>
      <c r="M3521" s="43" t="str">
        <f>IF(AND(Home!$A$1&gt;=Leave[[#This Row],[Start Time]],Home!$A$1&lt;=Leave[[#This Row],[End Time]]),Home!$A$1,"No Aplica")</f>
        <v>No Aplica</v>
      </c>
      <c r="N3521" s="43" t="str">
        <f>Leave[[#This Row],[User Code (Owning User) (Usuario)]]&amp;Leave[[#This Row],[fecha activa]]</f>
        <v>MIE2025140523038No Aplica</v>
      </c>
    </row>
    <row r="3522" spans="1:14" x14ac:dyDescent="0.3">
      <c r="A3522" s="43" t="s">
        <v>465</v>
      </c>
      <c r="B3522" s="3">
        <v>45928</v>
      </c>
      <c r="C3522" s="3">
        <v>45928</v>
      </c>
      <c r="D3522" s="43" t="s">
        <v>487</v>
      </c>
      <c r="E3522" s="43" t="s">
        <v>1778</v>
      </c>
      <c r="F3522" s="43" t="s">
        <v>1780</v>
      </c>
      <c r="G3522">
        <v>510</v>
      </c>
      <c r="H3522">
        <v>510</v>
      </c>
      <c r="I3522" s="43" t="s">
        <v>1779</v>
      </c>
      <c r="J3522" s="43" t="s">
        <v>1041</v>
      </c>
      <c r="K3522" s="43" t="s">
        <v>179</v>
      </c>
      <c r="L3522" s="43" t="str">
        <f>IF(AND(Home!$A$1&gt;=Leave[[#This Row],[Start Time]],Home!$A$1&lt;=Leave[[#This Row],[End Time]]),"Aplica","No Aplica")</f>
        <v>No Aplica</v>
      </c>
      <c r="M3522" s="43" t="str">
        <f>IF(AND(Home!$A$1&gt;=Leave[[#This Row],[Start Time]],Home!$A$1&lt;=Leave[[#This Row],[End Time]]),Home!$A$1,"No Aplica")</f>
        <v>No Aplica</v>
      </c>
      <c r="N3522" s="43" t="str">
        <f>Leave[[#This Row],[User Code (Owning User) (Usuario)]]&amp;Leave[[#This Row],[fecha activa]]</f>
        <v>MIE2025140523038No Aplica</v>
      </c>
    </row>
    <row r="3523" spans="1:14" x14ac:dyDescent="0.3">
      <c r="A3523" s="43" t="s">
        <v>465</v>
      </c>
      <c r="B3523" s="3">
        <v>45921</v>
      </c>
      <c r="C3523" s="3">
        <v>45921</v>
      </c>
      <c r="D3523" s="43" t="s">
        <v>492</v>
      </c>
      <c r="E3523" s="43" t="s">
        <v>1778</v>
      </c>
      <c r="F3523" s="43" t="s">
        <v>1780</v>
      </c>
      <c r="G3523">
        <v>510</v>
      </c>
      <c r="H3523">
        <v>510</v>
      </c>
      <c r="I3523" s="43" t="s">
        <v>1779</v>
      </c>
      <c r="J3523" s="43" t="s">
        <v>1041</v>
      </c>
      <c r="K3523" s="43" t="s">
        <v>179</v>
      </c>
      <c r="L3523" s="43" t="str">
        <f>IF(AND(Home!$A$1&gt;=Leave[[#This Row],[Start Time]],Home!$A$1&lt;=Leave[[#This Row],[End Time]]),"Aplica","No Aplica")</f>
        <v>No Aplica</v>
      </c>
      <c r="M3523" s="43" t="str">
        <f>IF(AND(Home!$A$1&gt;=Leave[[#This Row],[Start Time]],Home!$A$1&lt;=Leave[[#This Row],[End Time]]),Home!$A$1,"No Aplica")</f>
        <v>No Aplica</v>
      </c>
      <c r="N3523" s="43" t="str">
        <f>Leave[[#This Row],[User Code (Owning User) (Usuario)]]&amp;Leave[[#This Row],[fecha activa]]</f>
        <v>MIE2025140523038No Aplica</v>
      </c>
    </row>
    <row r="3524" spans="1:14" x14ac:dyDescent="0.3">
      <c r="A3524" s="43" t="s">
        <v>465</v>
      </c>
      <c r="B3524" s="3">
        <v>45920</v>
      </c>
      <c r="C3524" s="3">
        <v>45920</v>
      </c>
      <c r="D3524" s="43" t="s">
        <v>1612</v>
      </c>
      <c r="E3524" s="43" t="s">
        <v>1778</v>
      </c>
      <c r="F3524" s="43" t="s">
        <v>1780</v>
      </c>
      <c r="G3524">
        <v>240</v>
      </c>
      <c r="H3524">
        <v>240</v>
      </c>
      <c r="I3524" s="43" t="s">
        <v>1779</v>
      </c>
      <c r="J3524" s="43" t="s">
        <v>1041</v>
      </c>
      <c r="K3524" s="43" t="s">
        <v>179</v>
      </c>
      <c r="L3524" s="43" t="str">
        <f>IF(AND(Home!$A$1&gt;=Leave[[#This Row],[Start Time]],Home!$A$1&lt;=Leave[[#This Row],[End Time]]),"Aplica","No Aplica")</f>
        <v>No Aplica</v>
      </c>
      <c r="M3524" s="43" t="str">
        <f>IF(AND(Home!$A$1&gt;=Leave[[#This Row],[Start Time]],Home!$A$1&lt;=Leave[[#This Row],[End Time]]),Home!$A$1,"No Aplica")</f>
        <v>No Aplica</v>
      </c>
      <c r="N3524" s="43" t="str">
        <f>Leave[[#This Row],[User Code (Owning User) (Usuario)]]&amp;Leave[[#This Row],[fecha activa]]</f>
        <v>MIE2025140523038No Aplica</v>
      </c>
    </row>
    <row r="3525" spans="1:14" x14ac:dyDescent="0.3">
      <c r="A3525" s="43" t="s">
        <v>465</v>
      </c>
      <c r="B3525" s="3">
        <v>45904</v>
      </c>
      <c r="C3525" s="3">
        <v>45904</v>
      </c>
      <c r="D3525" s="43" t="s">
        <v>2851</v>
      </c>
      <c r="E3525" s="43" t="s">
        <v>1778</v>
      </c>
      <c r="F3525" s="43" t="s">
        <v>1780</v>
      </c>
      <c r="G3525">
        <v>90</v>
      </c>
      <c r="H3525">
        <v>90</v>
      </c>
      <c r="I3525" s="43" t="s">
        <v>1779</v>
      </c>
      <c r="J3525" s="43" t="s">
        <v>1041</v>
      </c>
      <c r="K3525" s="43" t="s">
        <v>179</v>
      </c>
      <c r="L3525" s="43" t="str">
        <f>IF(AND(Home!$A$1&gt;=Leave[[#This Row],[Start Time]],Home!$A$1&lt;=Leave[[#This Row],[End Time]]),"Aplica","No Aplica")</f>
        <v>No Aplica</v>
      </c>
      <c r="M3525" s="43" t="str">
        <f>IF(AND(Home!$A$1&gt;=Leave[[#This Row],[Start Time]],Home!$A$1&lt;=Leave[[#This Row],[End Time]]),Home!$A$1,"No Aplica")</f>
        <v>No Aplica</v>
      </c>
      <c r="N3525" s="43" t="str">
        <f>Leave[[#This Row],[User Code (Owning User) (Usuario)]]&amp;Leave[[#This Row],[fecha activa]]</f>
        <v>MIE2025140523038No Aplica</v>
      </c>
    </row>
    <row r="3526" spans="1:14" x14ac:dyDescent="0.3">
      <c r="A3526" s="43" t="s">
        <v>465</v>
      </c>
      <c r="B3526" s="3">
        <v>45913</v>
      </c>
      <c r="C3526" s="3">
        <v>45913</v>
      </c>
      <c r="D3526" s="43" t="s">
        <v>664</v>
      </c>
      <c r="E3526" s="43" t="s">
        <v>1778</v>
      </c>
      <c r="F3526" s="43" t="s">
        <v>1780</v>
      </c>
      <c r="G3526">
        <v>240</v>
      </c>
      <c r="H3526">
        <v>240</v>
      </c>
      <c r="I3526" s="43" t="s">
        <v>1779</v>
      </c>
      <c r="J3526" s="43" t="s">
        <v>1041</v>
      </c>
      <c r="K3526" s="43" t="s">
        <v>179</v>
      </c>
      <c r="L3526" s="43" t="str">
        <f>IF(AND(Home!$A$1&gt;=Leave[[#This Row],[Start Time]],Home!$A$1&lt;=Leave[[#This Row],[End Time]]),"Aplica","No Aplica")</f>
        <v>No Aplica</v>
      </c>
      <c r="M3526" s="43" t="str">
        <f>IF(AND(Home!$A$1&gt;=Leave[[#This Row],[Start Time]],Home!$A$1&lt;=Leave[[#This Row],[End Time]]),Home!$A$1,"No Aplica")</f>
        <v>No Aplica</v>
      </c>
      <c r="N3526" s="43" t="str">
        <f>Leave[[#This Row],[User Code (Owning User) (Usuario)]]&amp;Leave[[#This Row],[fecha activa]]</f>
        <v>MIE2025140523038No Aplica</v>
      </c>
    </row>
    <row r="3527" spans="1:14" x14ac:dyDescent="0.3">
      <c r="A3527" s="43" t="s">
        <v>465</v>
      </c>
      <c r="B3527" s="3">
        <v>45914</v>
      </c>
      <c r="C3527" s="3">
        <v>45914</v>
      </c>
      <c r="D3527" s="43" t="s">
        <v>492</v>
      </c>
      <c r="E3527" s="43" t="s">
        <v>1778</v>
      </c>
      <c r="F3527" s="43" t="s">
        <v>1780</v>
      </c>
      <c r="G3527">
        <v>510</v>
      </c>
      <c r="H3527">
        <v>510</v>
      </c>
      <c r="I3527" s="43" t="s">
        <v>1779</v>
      </c>
      <c r="J3527" s="43" t="s">
        <v>1041</v>
      </c>
      <c r="K3527" s="43" t="s">
        <v>179</v>
      </c>
      <c r="L3527" s="43" t="str">
        <f>IF(AND(Home!$A$1&gt;=Leave[[#This Row],[Start Time]],Home!$A$1&lt;=Leave[[#This Row],[End Time]]),"Aplica","No Aplica")</f>
        <v>No Aplica</v>
      </c>
      <c r="M3527" s="43" t="str">
        <f>IF(AND(Home!$A$1&gt;=Leave[[#This Row],[Start Time]],Home!$A$1&lt;=Leave[[#This Row],[End Time]]),Home!$A$1,"No Aplica")</f>
        <v>No Aplica</v>
      </c>
      <c r="N3527" s="43" t="str">
        <f>Leave[[#This Row],[User Code (Owning User) (Usuario)]]&amp;Leave[[#This Row],[fecha activa]]</f>
        <v>MIE2025140523038No Aplica</v>
      </c>
    </row>
    <row r="3528" spans="1:14" x14ac:dyDescent="0.3">
      <c r="A3528" s="43" t="s">
        <v>465</v>
      </c>
      <c r="B3528" s="3">
        <v>45906</v>
      </c>
      <c r="C3528" s="3">
        <v>45906</v>
      </c>
      <c r="D3528" s="43" t="s">
        <v>1612</v>
      </c>
      <c r="E3528" s="43" t="s">
        <v>1778</v>
      </c>
      <c r="F3528" s="43" t="s">
        <v>1780</v>
      </c>
      <c r="G3528">
        <v>240</v>
      </c>
      <c r="H3528">
        <v>240</v>
      </c>
      <c r="I3528" s="43" t="s">
        <v>1779</v>
      </c>
      <c r="J3528" s="43" t="s">
        <v>1041</v>
      </c>
      <c r="K3528" s="43" t="s">
        <v>179</v>
      </c>
      <c r="L3528" s="43" t="str">
        <f>IF(AND(Home!$A$1&gt;=Leave[[#This Row],[Start Time]],Home!$A$1&lt;=Leave[[#This Row],[End Time]]),"Aplica","No Aplica")</f>
        <v>No Aplica</v>
      </c>
      <c r="M3528" s="43" t="str">
        <f>IF(AND(Home!$A$1&gt;=Leave[[#This Row],[Start Time]],Home!$A$1&lt;=Leave[[#This Row],[End Time]]),Home!$A$1,"No Aplica")</f>
        <v>No Aplica</v>
      </c>
      <c r="N3528" s="43" t="str">
        <f>Leave[[#This Row],[User Code (Owning User) (Usuario)]]&amp;Leave[[#This Row],[fecha activa]]</f>
        <v>MIE2025140523038No Aplica</v>
      </c>
    </row>
    <row r="3529" spans="1:14" x14ac:dyDescent="0.3">
      <c r="A3529" s="43" t="s">
        <v>465</v>
      </c>
      <c r="B3529" s="3">
        <v>45907</v>
      </c>
      <c r="C3529" s="3">
        <v>45907</v>
      </c>
      <c r="D3529" s="43" t="s">
        <v>492</v>
      </c>
      <c r="E3529" s="43" t="s">
        <v>1778</v>
      </c>
      <c r="F3529" s="43" t="s">
        <v>1780</v>
      </c>
      <c r="G3529">
        <v>510</v>
      </c>
      <c r="H3529">
        <v>510</v>
      </c>
      <c r="I3529" s="43" t="s">
        <v>1779</v>
      </c>
      <c r="J3529" s="43" t="s">
        <v>1041</v>
      </c>
      <c r="K3529" s="43" t="s">
        <v>179</v>
      </c>
      <c r="L3529" s="43" t="str">
        <f>IF(AND(Home!$A$1&gt;=Leave[[#This Row],[Start Time]],Home!$A$1&lt;=Leave[[#This Row],[End Time]]),"Aplica","No Aplica")</f>
        <v>No Aplica</v>
      </c>
      <c r="M3529" s="43" t="str">
        <f>IF(AND(Home!$A$1&gt;=Leave[[#This Row],[Start Time]],Home!$A$1&lt;=Leave[[#This Row],[End Time]]),Home!$A$1,"No Aplica")</f>
        <v>No Aplica</v>
      </c>
      <c r="N3529" s="43" t="str">
        <f>Leave[[#This Row],[User Code (Owning User) (Usuario)]]&amp;Leave[[#This Row],[fecha activa]]</f>
        <v>MIE2025140523038No Aplica</v>
      </c>
    </row>
    <row r="3530" spans="1:14" x14ac:dyDescent="0.3">
      <c r="A3530" s="43" t="s">
        <v>465</v>
      </c>
      <c r="B3530" s="3">
        <v>45924</v>
      </c>
      <c r="C3530" s="3">
        <v>45924</v>
      </c>
      <c r="D3530" s="43" t="s">
        <v>469</v>
      </c>
      <c r="E3530" s="43" t="s">
        <v>1631</v>
      </c>
      <c r="F3530" s="43" t="s">
        <v>1633</v>
      </c>
      <c r="G3530">
        <v>180</v>
      </c>
      <c r="H3530">
        <v>180</v>
      </c>
      <c r="I3530" s="43" t="s">
        <v>1632</v>
      </c>
      <c r="J3530" s="43" t="s">
        <v>1033</v>
      </c>
      <c r="K3530" s="43" t="s">
        <v>178</v>
      </c>
      <c r="L3530" s="43" t="str">
        <f>IF(AND(Home!$A$1&gt;=Leave[[#This Row],[Start Time]],Home!$A$1&lt;=Leave[[#This Row],[End Time]]),"Aplica","No Aplica")</f>
        <v>No Aplica</v>
      </c>
      <c r="M3530" s="43" t="str">
        <f>IF(AND(Home!$A$1&gt;=Leave[[#This Row],[Start Time]],Home!$A$1&lt;=Leave[[#This Row],[End Time]]),Home!$A$1,"No Aplica")</f>
        <v>No Aplica</v>
      </c>
      <c r="N3530" s="43" t="str">
        <f>Leave[[#This Row],[User Code (Owning User) (Usuario)]]&amp;Leave[[#This Row],[fecha activa]]</f>
        <v>MIE2025080422194No Aplica</v>
      </c>
    </row>
    <row r="3531" spans="1:14" x14ac:dyDescent="0.3">
      <c r="A3531" s="43" t="s">
        <v>465</v>
      </c>
      <c r="B3531" s="3">
        <v>45917</v>
      </c>
      <c r="C3531" s="3">
        <v>45917</v>
      </c>
      <c r="D3531" s="43" t="s">
        <v>469</v>
      </c>
      <c r="E3531" s="43" t="s">
        <v>1631</v>
      </c>
      <c r="F3531" s="43" t="s">
        <v>1633</v>
      </c>
      <c r="G3531">
        <v>120</v>
      </c>
      <c r="H3531">
        <v>120</v>
      </c>
      <c r="I3531" s="43" t="s">
        <v>1632</v>
      </c>
      <c r="J3531" s="43" t="s">
        <v>1033</v>
      </c>
      <c r="K3531" s="43" t="s">
        <v>178</v>
      </c>
      <c r="L3531" s="43" t="str">
        <f>IF(AND(Home!$A$1&gt;=Leave[[#This Row],[Start Time]],Home!$A$1&lt;=Leave[[#This Row],[End Time]]),"Aplica","No Aplica")</f>
        <v>No Aplica</v>
      </c>
      <c r="M3531" s="43" t="str">
        <f>IF(AND(Home!$A$1&gt;=Leave[[#This Row],[Start Time]],Home!$A$1&lt;=Leave[[#This Row],[End Time]]),Home!$A$1,"No Aplica")</f>
        <v>No Aplica</v>
      </c>
      <c r="N3531" s="43" t="str">
        <f>Leave[[#This Row],[User Code (Owning User) (Usuario)]]&amp;Leave[[#This Row],[fecha activa]]</f>
        <v>MIE2025080422194No Aplica</v>
      </c>
    </row>
    <row r="3532" spans="1:14" x14ac:dyDescent="0.3">
      <c r="A3532" s="43" t="s">
        <v>465</v>
      </c>
      <c r="B3532" s="3">
        <v>45910</v>
      </c>
      <c r="C3532" s="3">
        <v>45910</v>
      </c>
      <c r="D3532" s="43" t="s">
        <v>469</v>
      </c>
      <c r="E3532" s="43" t="s">
        <v>1631</v>
      </c>
      <c r="F3532" s="43" t="s">
        <v>1633</v>
      </c>
      <c r="G3532">
        <v>0</v>
      </c>
      <c r="H3532">
        <v>0</v>
      </c>
      <c r="I3532" s="43" t="s">
        <v>1632</v>
      </c>
      <c r="J3532" s="43" t="s">
        <v>1033</v>
      </c>
      <c r="K3532" s="43" t="s">
        <v>178</v>
      </c>
      <c r="L3532" s="43" t="str">
        <f>IF(AND(Home!$A$1&gt;=Leave[[#This Row],[Start Time]],Home!$A$1&lt;=Leave[[#This Row],[End Time]]),"Aplica","No Aplica")</f>
        <v>No Aplica</v>
      </c>
      <c r="M3532" s="43" t="str">
        <f>IF(AND(Home!$A$1&gt;=Leave[[#This Row],[Start Time]],Home!$A$1&lt;=Leave[[#This Row],[End Time]]),Home!$A$1,"No Aplica")</f>
        <v>No Aplica</v>
      </c>
      <c r="N3532" s="43" t="str">
        <f>Leave[[#This Row],[User Code (Owning User) (Usuario)]]&amp;Leave[[#This Row],[fecha activa]]</f>
        <v>MIE2025080422194No Aplica</v>
      </c>
    </row>
    <row r="3533" spans="1:14" x14ac:dyDescent="0.3">
      <c r="A3533" s="43" t="s">
        <v>465</v>
      </c>
      <c r="B3533" s="3">
        <v>45903</v>
      </c>
      <c r="C3533" s="3">
        <v>45903</v>
      </c>
      <c r="D3533" s="43" t="s">
        <v>2898</v>
      </c>
      <c r="E3533" s="43" t="s">
        <v>1631</v>
      </c>
      <c r="F3533" s="43" t="s">
        <v>1633</v>
      </c>
      <c r="G3533">
        <v>600</v>
      </c>
      <c r="H3533">
        <v>540</v>
      </c>
      <c r="I3533" s="43" t="s">
        <v>1632</v>
      </c>
      <c r="J3533" s="43" t="s">
        <v>1033</v>
      </c>
      <c r="K3533" s="43" t="s">
        <v>178</v>
      </c>
      <c r="L3533" s="43" t="str">
        <f>IF(AND(Home!$A$1&gt;=Leave[[#This Row],[Start Time]],Home!$A$1&lt;=Leave[[#This Row],[End Time]]),"Aplica","No Aplica")</f>
        <v>No Aplica</v>
      </c>
      <c r="M3533" s="43" t="str">
        <f>IF(AND(Home!$A$1&gt;=Leave[[#This Row],[Start Time]],Home!$A$1&lt;=Leave[[#This Row],[End Time]]),Home!$A$1,"No Aplica")</f>
        <v>No Aplica</v>
      </c>
      <c r="N3533" s="43" t="str">
        <f>Leave[[#This Row],[User Code (Owning User) (Usuario)]]&amp;Leave[[#This Row],[fecha activa]]</f>
        <v>MIE2025080422194No Aplica</v>
      </c>
    </row>
    <row r="3534" spans="1:14" x14ac:dyDescent="0.3">
      <c r="A3534" s="43" t="s">
        <v>476</v>
      </c>
      <c r="B3534" s="3">
        <v>45928</v>
      </c>
      <c r="C3534" s="3">
        <v>45928</v>
      </c>
      <c r="D3534" s="43" t="s">
        <v>3555</v>
      </c>
      <c r="E3534" s="43" t="s">
        <v>681</v>
      </c>
      <c r="F3534" s="43" t="s">
        <v>682</v>
      </c>
      <c r="G3534">
        <v>930</v>
      </c>
      <c r="H3534">
        <v>540</v>
      </c>
      <c r="I3534" s="43" t="s">
        <v>1249</v>
      </c>
      <c r="J3534" s="43" t="s">
        <v>977</v>
      </c>
      <c r="K3534" s="43" t="s">
        <v>179</v>
      </c>
      <c r="L3534" s="43" t="str">
        <f>IF(AND(Home!$A$1&gt;=Leave[[#This Row],[Start Time]],Home!$A$1&lt;=Leave[[#This Row],[End Time]]),"Aplica","No Aplica")</f>
        <v>No Aplica</v>
      </c>
      <c r="M3534" s="43" t="str">
        <f>IF(AND(Home!$A$1&gt;=Leave[[#This Row],[Start Time]],Home!$A$1&lt;=Leave[[#This Row],[End Time]]),Home!$A$1,"No Aplica")</f>
        <v>No Aplica</v>
      </c>
      <c r="N3534" s="43" t="str">
        <f>Leave[[#This Row],[User Code (Owning User) (Usuario)]]&amp;Leave[[#This Row],[fecha activa]]</f>
        <v>MIE2024150817164No Aplica</v>
      </c>
    </row>
    <row r="3535" spans="1:14" x14ac:dyDescent="0.3">
      <c r="A3535" s="43" t="s">
        <v>476</v>
      </c>
      <c r="B3535" s="3">
        <v>45921</v>
      </c>
      <c r="C3535" s="3">
        <v>45921</v>
      </c>
      <c r="D3535" s="43" t="s">
        <v>3216</v>
      </c>
      <c r="E3535" s="43" t="s">
        <v>681</v>
      </c>
      <c r="F3535" s="43" t="s">
        <v>682</v>
      </c>
      <c r="G3535">
        <v>930</v>
      </c>
      <c r="H3535">
        <v>540</v>
      </c>
      <c r="I3535" s="43" t="s">
        <v>1249</v>
      </c>
      <c r="J3535" s="43" t="s">
        <v>977</v>
      </c>
      <c r="K3535" s="43" t="s">
        <v>179</v>
      </c>
      <c r="L3535" s="43" t="str">
        <f>IF(AND(Home!$A$1&gt;=Leave[[#This Row],[Start Time]],Home!$A$1&lt;=Leave[[#This Row],[End Time]]),"Aplica","No Aplica")</f>
        <v>No Aplica</v>
      </c>
      <c r="M3535" s="43" t="str">
        <f>IF(AND(Home!$A$1&gt;=Leave[[#This Row],[Start Time]],Home!$A$1&lt;=Leave[[#This Row],[End Time]]),Home!$A$1,"No Aplica")</f>
        <v>No Aplica</v>
      </c>
      <c r="N3535" s="43" t="str">
        <f>Leave[[#This Row],[User Code (Owning User) (Usuario)]]&amp;Leave[[#This Row],[fecha activa]]</f>
        <v>MIE2024150817164No Aplica</v>
      </c>
    </row>
    <row r="3536" spans="1:14" x14ac:dyDescent="0.3">
      <c r="A3536" s="43" t="s">
        <v>468</v>
      </c>
      <c r="B3536" s="3">
        <v>45906</v>
      </c>
      <c r="C3536" s="3">
        <v>45906</v>
      </c>
      <c r="D3536" s="43" t="s">
        <v>2696</v>
      </c>
      <c r="E3536" s="43" t="s">
        <v>681</v>
      </c>
      <c r="F3536" s="43" t="s">
        <v>682</v>
      </c>
      <c r="G3536">
        <v>930</v>
      </c>
      <c r="H3536">
        <v>540</v>
      </c>
      <c r="I3536" s="43" t="s">
        <v>1249</v>
      </c>
      <c r="J3536" s="43" t="s">
        <v>977</v>
      </c>
      <c r="K3536" s="43" t="s">
        <v>179</v>
      </c>
      <c r="L3536" s="43" t="str">
        <f>IF(AND(Home!$A$1&gt;=Leave[[#This Row],[Start Time]],Home!$A$1&lt;=Leave[[#This Row],[End Time]]),"Aplica","No Aplica")</f>
        <v>No Aplica</v>
      </c>
      <c r="M3536" s="43" t="str">
        <f>IF(AND(Home!$A$1&gt;=Leave[[#This Row],[Start Time]],Home!$A$1&lt;=Leave[[#This Row],[End Time]]),Home!$A$1,"No Aplica")</f>
        <v>No Aplica</v>
      </c>
      <c r="N3536" s="43" t="str">
        <f>Leave[[#This Row],[User Code (Owning User) (Usuario)]]&amp;Leave[[#This Row],[fecha activa]]</f>
        <v>MIE2024150817164No Aplica</v>
      </c>
    </row>
    <row r="3537" spans="1:14" x14ac:dyDescent="0.3">
      <c r="A3537" s="43" t="s">
        <v>468</v>
      </c>
      <c r="B3537" s="3">
        <v>45905</v>
      </c>
      <c r="C3537" s="3">
        <v>45905</v>
      </c>
      <c r="D3537" s="43" t="s">
        <v>2696</v>
      </c>
      <c r="E3537" s="43" t="s">
        <v>681</v>
      </c>
      <c r="F3537" s="43" t="s">
        <v>682</v>
      </c>
      <c r="G3537">
        <v>930</v>
      </c>
      <c r="H3537">
        <v>540</v>
      </c>
      <c r="I3537" s="43" t="s">
        <v>1249</v>
      </c>
      <c r="J3537" s="43" t="s">
        <v>977</v>
      </c>
      <c r="K3537" s="43" t="s">
        <v>179</v>
      </c>
      <c r="L3537" s="43" t="str">
        <f>IF(AND(Home!$A$1&gt;=Leave[[#This Row],[Start Time]],Home!$A$1&lt;=Leave[[#This Row],[End Time]]),"Aplica","No Aplica")</f>
        <v>No Aplica</v>
      </c>
      <c r="M3537" s="43" t="str">
        <f>IF(AND(Home!$A$1&gt;=Leave[[#This Row],[Start Time]],Home!$A$1&lt;=Leave[[#This Row],[End Time]]),Home!$A$1,"No Aplica")</f>
        <v>No Aplica</v>
      </c>
      <c r="N3537" s="43" t="str">
        <f>Leave[[#This Row],[User Code (Owning User) (Usuario)]]&amp;Leave[[#This Row],[fecha activa]]</f>
        <v>MIE2024150817164No Aplica</v>
      </c>
    </row>
    <row r="3538" spans="1:14" x14ac:dyDescent="0.3">
      <c r="A3538" s="43" t="s">
        <v>468</v>
      </c>
      <c r="B3538" s="3">
        <v>45904</v>
      </c>
      <c r="C3538" s="3">
        <v>45904</v>
      </c>
      <c r="D3538" s="43" t="s">
        <v>2696</v>
      </c>
      <c r="E3538" s="43" t="s">
        <v>681</v>
      </c>
      <c r="F3538" s="43" t="s">
        <v>682</v>
      </c>
      <c r="G3538">
        <v>930</v>
      </c>
      <c r="H3538">
        <v>540</v>
      </c>
      <c r="I3538" s="43" t="s">
        <v>1249</v>
      </c>
      <c r="J3538" s="43" t="s">
        <v>977</v>
      </c>
      <c r="K3538" s="43" t="s">
        <v>179</v>
      </c>
      <c r="L3538" s="43" t="str">
        <f>IF(AND(Home!$A$1&gt;=Leave[[#This Row],[Start Time]],Home!$A$1&lt;=Leave[[#This Row],[End Time]]),"Aplica","No Aplica")</f>
        <v>No Aplica</v>
      </c>
      <c r="M3538" s="43" t="str">
        <f>IF(AND(Home!$A$1&gt;=Leave[[#This Row],[Start Time]],Home!$A$1&lt;=Leave[[#This Row],[End Time]]),Home!$A$1,"No Aplica")</f>
        <v>No Aplica</v>
      </c>
      <c r="N3538" s="43" t="str">
        <f>Leave[[#This Row],[User Code (Owning User) (Usuario)]]&amp;Leave[[#This Row],[fecha activa]]</f>
        <v>MIE2024150817164No Aplica</v>
      </c>
    </row>
    <row r="3539" spans="1:14" x14ac:dyDescent="0.3">
      <c r="A3539" s="43" t="s">
        <v>468</v>
      </c>
      <c r="B3539" s="3">
        <v>45903</v>
      </c>
      <c r="C3539" s="3">
        <v>45903</v>
      </c>
      <c r="D3539" s="43" t="s">
        <v>2696</v>
      </c>
      <c r="E3539" s="43" t="s">
        <v>681</v>
      </c>
      <c r="F3539" s="43" t="s">
        <v>682</v>
      </c>
      <c r="G3539">
        <v>930</v>
      </c>
      <c r="H3539">
        <v>540</v>
      </c>
      <c r="I3539" s="43" t="s">
        <v>1249</v>
      </c>
      <c r="J3539" s="43" t="s">
        <v>977</v>
      </c>
      <c r="K3539" s="43" t="s">
        <v>179</v>
      </c>
      <c r="L3539" s="43" t="str">
        <f>IF(AND(Home!$A$1&gt;=Leave[[#This Row],[Start Time]],Home!$A$1&lt;=Leave[[#This Row],[End Time]]),"Aplica","No Aplica")</f>
        <v>No Aplica</v>
      </c>
      <c r="M3539" s="43" t="str">
        <f>IF(AND(Home!$A$1&gt;=Leave[[#This Row],[Start Time]],Home!$A$1&lt;=Leave[[#This Row],[End Time]]),Home!$A$1,"No Aplica")</f>
        <v>No Aplica</v>
      </c>
      <c r="N3539" s="43" t="str">
        <f>Leave[[#This Row],[User Code (Owning User) (Usuario)]]&amp;Leave[[#This Row],[fecha activa]]</f>
        <v>MIE2024150817164No Aplica</v>
      </c>
    </row>
    <row r="3540" spans="1:14" x14ac:dyDescent="0.3">
      <c r="A3540" s="43" t="s">
        <v>468</v>
      </c>
      <c r="B3540" s="3">
        <v>45902</v>
      </c>
      <c r="C3540" s="3">
        <v>45902</v>
      </c>
      <c r="D3540" s="43" t="s">
        <v>2696</v>
      </c>
      <c r="E3540" s="43" t="s">
        <v>681</v>
      </c>
      <c r="F3540" s="43" t="s">
        <v>682</v>
      </c>
      <c r="G3540">
        <v>930</v>
      </c>
      <c r="H3540">
        <v>540</v>
      </c>
      <c r="I3540" s="43" t="s">
        <v>1249</v>
      </c>
      <c r="J3540" s="43" t="s">
        <v>977</v>
      </c>
      <c r="K3540" s="43" t="s">
        <v>179</v>
      </c>
      <c r="L3540" s="43" t="str">
        <f>IF(AND(Home!$A$1&gt;=Leave[[#This Row],[Start Time]],Home!$A$1&lt;=Leave[[#This Row],[End Time]]),"Aplica","No Aplica")</f>
        <v>No Aplica</v>
      </c>
      <c r="M3540" s="43" t="str">
        <f>IF(AND(Home!$A$1&gt;=Leave[[#This Row],[Start Time]],Home!$A$1&lt;=Leave[[#This Row],[End Time]]),Home!$A$1,"No Aplica")</f>
        <v>No Aplica</v>
      </c>
      <c r="N3540" s="43" t="str">
        <f>Leave[[#This Row],[User Code (Owning User) (Usuario)]]&amp;Leave[[#This Row],[fecha activa]]</f>
        <v>MIE2024150817164No Aplica</v>
      </c>
    </row>
    <row r="3541" spans="1:14" x14ac:dyDescent="0.3">
      <c r="A3541" s="43" t="s">
        <v>468</v>
      </c>
      <c r="B3541" s="3">
        <v>45901</v>
      </c>
      <c r="C3541" s="3">
        <v>45901</v>
      </c>
      <c r="D3541" s="43" t="s">
        <v>859</v>
      </c>
      <c r="E3541" s="43" t="s">
        <v>681</v>
      </c>
      <c r="F3541" s="43" t="s">
        <v>682</v>
      </c>
      <c r="G3541">
        <v>930</v>
      </c>
      <c r="H3541">
        <v>540</v>
      </c>
      <c r="I3541" s="43" t="s">
        <v>1249</v>
      </c>
      <c r="J3541" s="43" t="s">
        <v>977</v>
      </c>
      <c r="K3541" s="43" t="s">
        <v>179</v>
      </c>
      <c r="L3541" s="43" t="str">
        <f>IF(AND(Home!$A$1&gt;=Leave[[#This Row],[Start Time]],Home!$A$1&lt;=Leave[[#This Row],[End Time]]),"Aplica","No Aplica")</f>
        <v>No Aplica</v>
      </c>
      <c r="M3541" s="43" t="str">
        <f>IF(AND(Home!$A$1&gt;=Leave[[#This Row],[Start Time]],Home!$A$1&lt;=Leave[[#This Row],[End Time]]),Home!$A$1,"No Aplica")</f>
        <v>No Aplica</v>
      </c>
      <c r="N3541" s="43" t="str">
        <f>Leave[[#This Row],[User Code (Owning User) (Usuario)]]&amp;Leave[[#This Row],[fecha activa]]</f>
        <v>MIE2024150817164No Aplica</v>
      </c>
    </row>
    <row r="3542" spans="1:14" x14ac:dyDescent="0.3">
      <c r="A3542" s="43" t="s">
        <v>476</v>
      </c>
      <c r="B3542" s="3">
        <v>45907</v>
      </c>
      <c r="C3542" s="3">
        <v>45907</v>
      </c>
      <c r="D3542" s="43" t="s">
        <v>1430</v>
      </c>
      <c r="E3542" s="43" t="s">
        <v>681</v>
      </c>
      <c r="F3542" s="43" t="s">
        <v>682</v>
      </c>
      <c r="G3542">
        <v>900</v>
      </c>
      <c r="H3542">
        <v>540</v>
      </c>
      <c r="I3542" s="43" t="s">
        <v>1249</v>
      </c>
      <c r="J3542" s="43" t="s">
        <v>977</v>
      </c>
      <c r="K3542" s="43" t="s">
        <v>179</v>
      </c>
      <c r="L3542" s="43" t="str">
        <f>IF(AND(Home!$A$1&gt;=Leave[[#This Row],[Start Time]],Home!$A$1&lt;=Leave[[#This Row],[End Time]]),"Aplica","No Aplica")</f>
        <v>No Aplica</v>
      </c>
      <c r="M3542" s="43" t="str">
        <f>IF(AND(Home!$A$1&gt;=Leave[[#This Row],[Start Time]],Home!$A$1&lt;=Leave[[#This Row],[End Time]]),Home!$A$1,"No Aplica")</f>
        <v>No Aplica</v>
      </c>
      <c r="N3542" s="43" t="str">
        <f>Leave[[#This Row],[User Code (Owning User) (Usuario)]]&amp;Leave[[#This Row],[fecha activa]]</f>
        <v>MIE2024150817164No Aplica</v>
      </c>
    </row>
    <row r="3543" spans="1:14" x14ac:dyDescent="0.3">
      <c r="A3543" s="43" t="s">
        <v>465</v>
      </c>
      <c r="B3543" s="3">
        <v>45926</v>
      </c>
      <c r="C3543" s="3">
        <v>45926</v>
      </c>
      <c r="D3543" s="43" t="s">
        <v>520</v>
      </c>
      <c r="E3543" s="43" t="s">
        <v>2256</v>
      </c>
      <c r="F3543" s="43" t="s">
        <v>2258</v>
      </c>
      <c r="G3543">
        <v>60</v>
      </c>
      <c r="H3543">
        <v>60</v>
      </c>
      <c r="I3543" s="43" t="s">
        <v>2257</v>
      </c>
      <c r="J3543" s="43" t="s">
        <v>1487</v>
      </c>
      <c r="K3543" s="43" t="s">
        <v>177</v>
      </c>
      <c r="L3543" s="43" t="str">
        <f>IF(AND(Home!$A$1&gt;=Leave[[#This Row],[Start Time]],Home!$A$1&lt;=Leave[[#This Row],[End Time]]),"Aplica","No Aplica")</f>
        <v>No Aplica</v>
      </c>
      <c r="M3543" s="43" t="str">
        <f>IF(AND(Home!$A$1&gt;=Leave[[#This Row],[Start Time]],Home!$A$1&lt;=Leave[[#This Row],[End Time]]),Home!$A$1,"No Aplica")</f>
        <v>No Aplica</v>
      </c>
      <c r="N3543" s="43" t="str">
        <f>Leave[[#This Row],[User Code (Owning User) (Usuario)]]&amp;Leave[[#This Row],[fecha activa]]</f>
        <v>MIE2025040823902No Aplica</v>
      </c>
    </row>
    <row r="3544" spans="1:14" x14ac:dyDescent="0.3">
      <c r="A3544" s="43" t="s">
        <v>465</v>
      </c>
      <c r="B3544" s="3">
        <v>45925</v>
      </c>
      <c r="C3544" s="3">
        <v>45925</v>
      </c>
      <c r="D3544" s="43" t="s">
        <v>520</v>
      </c>
      <c r="E3544" s="43" t="s">
        <v>2256</v>
      </c>
      <c r="F3544" s="43" t="s">
        <v>2258</v>
      </c>
      <c r="G3544">
        <v>60</v>
      </c>
      <c r="H3544">
        <v>60</v>
      </c>
      <c r="I3544" s="43" t="s">
        <v>2257</v>
      </c>
      <c r="J3544" s="43" t="s">
        <v>1487</v>
      </c>
      <c r="K3544" s="43" t="s">
        <v>177</v>
      </c>
      <c r="L3544" s="43" t="str">
        <f>IF(AND(Home!$A$1&gt;=Leave[[#This Row],[Start Time]],Home!$A$1&lt;=Leave[[#This Row],[End Time]]),"Aplica","No Aplica")</f>
        <v>No Aplica</v>
      </c>
      <c r="M3544" s="43" t="str">
        <f>IF(AND(Home!$A$1&gt;=Leave[[#This Row],[Start Time]],Home!$A$1&lt;=Leave[[#This Row],[End Time]]),Home!$A$1,"No Aplica")</f>
        <v>No Aplica</v>
      </c>
      <c r="N3544" s="43" t="str">
        <f>Leave[[#This Row],[User Code (Owning User) (Usuario)]]&amp;Leave[[#This Row],[fecha activa]]</f>
        <v>MIE2025040823902No Aplica</v>
      </c>
    </row>
    <row r="3545" spans="1:14" x14ac:dyDescent="0.3">
      <c r="A3545" s="43" t="s">
        <v>468</v>
      </c>
      <c r="B3545" s="3">
        <v>45924</v>
      </c>
      <c r="C3545" s="3">
        <v>45924</v>
      </c>
      <c r="D3545" s="43" t="s">
        <v>3107</v>
      </c>
      <c r="E3545" s="43" t="s">
        <v>2256</v>
      </c>
      <c r="F3545" s="43" t="s">
        <v>2258</v>
      </c>
      <c r="G3545">
        <v>780</v>
      </c>
      <c r="H3545">
        <v>540</v>
      </c>
      <c r="I3545" s="43" t="s">
        <v>2257</v>
      </c>
      <c r="J3545" s="43" t="s">
        <v>1487</v>
      </c>
      <c r="K3545" s="43" t="s">
        <v>177</v>
      </c>
      <c r="L3545" s="43" t="str">
        <f>IF(AND(Home!$A$1&gt;=Leave[[#This Row],[Start Time]],Home!$A$1&lt;=Leave[[#This Row],[End Time]]),"Aplica","No Aplica")</f>
        <v>No Aplica</v>
      </c>
      <c r="M3545" s="43" t="str">
        <f>IF(AND(Home!$A$1&gt;=Leave[[#This Row],[Start Time]],Home!$A$1&lt;=Leave[[#This Row],[End Time]]),Home!$A$1,"No Aplica")</f>
        <v>No Aplica</v>
      </c>
      <c r="N3545" s="43" t="str">
        <f>Leave[[#This Row],[User Code (Owning User) (Usuario)]]&amp;Leave[[#This Row],[fecha activa]]</f>
        <v>MIE2025040823902No Aplica</v>
      </c>
    </row>
    <row r="3546" spans="1:14" x14ac:dyDescent="0.3">
      <c r="A3546" s="43" t="s">
        <v>465</v>
      </c>
      <c r="B3546" s="3">
        <v>45923</v>
      </c>
      <c r="C3546" s="3">
        <v>45923</v>
      </c>
      <c r="D3546" s="43" t="s">
        <v>520</v>
      </c>
      <c r="E3546" s="43" t="s">
        <v>2256</v>
      </c>
      <c r="F3546" s="43" t="s">
        <v>2258</v>
      </c>
      <c r="G3546">
        <v>60</v>
      </c>
      <c r="H3546">
        <v>60</v>
      </c>
      <c r="I3546" s="43" t="s">
        <v>2257</v>
      </c>
      <c r="J3546" s="43" t="s">
        <v>1487</v>
      </c>
      <c r="K3546" s="43" t="s">
        <v>177</v>
      </c>
      <c r="L3546" s="43" t="str">
        <f>IF(AND(Home!$A$1&gt;=Leave[[#This Row],[Start Time]],Home!$A$1&lt;=Leave[[#This Row],[End Time]]),"Aplica","No Aplica")</f>
        <v>No Aplica</v>
      </c>
      <c r="M3546" s="43" t="str">
        <f>IF(AND(Home!$A$1&gt;=Leave[[#This Row],[Start Time]],Home!$A$1&lt;=Leave[[#This Row],[End Time]]),Home!$A$1,"No Aplica")</f>
        <v>No Aplica</v>
      </c>
      <c r="N3546" s="43" t="str">
        <f>Leave[[#This Row],[User Code (Owning User) (Usuario)]]&amp;Leave[[#This Row],[fecha activa]]</f>
        <v>MIE2025040823902No Aplica</v>
      </c>
    </row>
    <row r="3547" spans="1:14" x14ac:dyDescent="0.3">
      <c r="A3547" s="43" t="s">
        <v>465</v>
      </c>
      <c r="B3547" s="3">
        <v>45923</v>
      </c>
      <c r="C3547" s="3">
        <v>45923</v>
      </c>
      <c r="D3547" s="43" t="s">
        <v>520</v>
      </c>
      <c r="E3547" s="43" t="s">
        <v>2256</v>
      </c>
      <c r="F3547" s="43" t="s">
        <v>2258</v>
      </c>
      <c r="G3547">
        <v>60</v>
      </c>
      <c r="H3547">
        <v>60</v>
      </c>
      <c r="I3547" s="43" t="s">
        <v>2257</v>
      </c>
      <c r="J3547" s="43" t="s">
        <v>1487</v>
      </c>
      <c r="K3547" s="43" t="s">
        <v>177</v>
      </c>
      <c r="L3547" s="43" t="str">
        <f>IF(AND(Home!$A$1&gt;=Leave[[#This Row],[Start Time]],Home!$A$1&lt;=Leave[[#This Row],[End Time]]),"Aplica","No Aplica")</f>
        <v>No Aplica</v>
      </c>
      <c r="M3547" s="43" t="str">
        <f>IF(AND(Home!$A$1&gt;=Leave[[#This Row],[Start Time]],Home!$A$1&lt;=Leave[[#This Row],[End Time]]),Home!$A$1,"No Aplica")</f>
        <v>No Aplica</v>
      </c>
      <c r="N3547" s="43" t="str">
        <f>Leave[[#This Row],[User Code (Owning User) (Usuario)]]&amp;Leave[[#This Row],[fecha activa]]</f>
        <v>MIE2025040823902No Aplica</v>
      </c>
    </row>
    <row r="3548" spans="1:14" x14ac:dyDescent="0.3">
      <c r="A3548" s="43" t="s">
        <v>465</v>
      </c>
      <c r="B3548" s="3">
        <v>45922</v>
      </c>
      <c r="C3548" s="3">
        <v>45922</v>
      </c>
      <c r="D3548" s="43" t="s">
        <v>520</v>
      </c>
      <c r="E3548" s="43" t="s">
        <v>2256</v>
      </c>
      <c r="F3548" s="43" t="s">
        <v>2258</v>
      </c>
      <c r="G3548">
        <v>60</v>
      </c>
      <c r="H3548">
        <v>60</v>
      </c>
      <c r="I3548" s="43" t="s">
        <v>2257</v>
      </c>
      <c r="J3548" s="43" t="s">
        <v>1487</v>
      </c>
      <c r="K3548" s="43" t="s">
        <v>177</v>
      </c>
      <c r="L3548" s="43" t="str">
        <f>IF(AND(Home!$A$1&gt;=Leave[[#This Row],[Start Time]],Home!$A$1&lt;=Leave[[#This Row],[End Time]]),"Aplica","No Aplica")</f>
        <v>Aplica</v>
      </c>
      <c r="M3548" s="43">
        <f>IF(AND(Home!$A$1&gt;=Leave[[#This Row],[Start Time]],Home!$A$1&lt;=Leave[[#This Row],[End Time]]),Home!$A$1,"No Aplica")</f>
        <v>45922</v>
      </c>
      <c r="N3548" s="43" t="str">
        <f>Leave[[#This Row],[User Code (Owning User) (Usuario)]]&amp;Leave[[#This Row],[fecha activa]]</f>
        <v>MIE202504082390245922</v>
      </c>
    </row>
    <row r="3549" spans="1:14" x14ac:dyDescent="0.3">
      <c r="A3549" s="43" t="s">
        <v>465</v>
      </c>
      <c r="B3549" s="3">
        <v>45919</v>
      </c>
      <c r="C3549" s="3">
        <v>45919</v>
      </c>
      <c r="D3549" s="43" t="s">
        <v>521</v>
      </c>
      <c r="E3549" s="43" t="s">
        <v>2256</v>
      </c>
      <c r="F3549" s="43" t="s">
        <v>2258</v>
      </c>
      <c r="G3549">
        <v>60</v>
      </c>
      <c r="H3549">
        <v>60</v>
      </c>
      <c r="I3549" s="43" t="s">
        <v>2257</v>
      </c>
      <c r="J3549" s="43" t="s">
        <v>1487</v>
      </c>
      <c r="K3549" s="43" t="s">
        <v>177</v>
      </c>
      <c r="L3549" s="43" t="str">
        <f>IF(AND(Home!$A$1&gt;=Leave[[#This Row],[Start Time]],Home!$A$1&lt;=Leave[[#This Row],[End Time]]),"Aplica","No Aplica")</f>
        <v>No Aplica</v>
      </c>
      <c r="M3549" s="43" t="str">
        <f>IF(AND(Home!$A$1&gt;=Leave[[#This Row],[Start Time]],Home!$A$1&lt;=Leave[[#This Row],[End Time]]),Home!$A$1,"No Aplica")</f>
        <v>No Aplica</v>
      </c>
      <c r="N3549" s="43" t="str">
        <f>Leave[[#This Row],[User Code (Owning User) (Usuario)]]&amp;Leave[[#This Row],[fecha activa]]</f>
        <v>MIE2025040823902No Aplica</v>
      </c>
    </row>
    <row r="3550" spans="1:14" x14ac:dyDescent="0.3">
      <c r="A3550" s="43" t="s">
        <v>465</v>
      </c>
      <c r="B3550" s="3">
        <v>45918</v>
      </c>
      <c r="C3550" s="3">
        <v>45918</v>
      </c>
      <c r="D3550" s="43" t="s">
        <v>520</v>
      </c>
      <c r="E3550" s="43" t="s">
        <v>2256</v>
      </c>
      <c r="F3550" s="43" t="s">
        <v>2258</v>
      </c>
      <c r="G3550">
        <v>60</v>
      </c>
      <c r="H3550">
        <v>60</v>
      </c>
      <c r="I3550" s="43" t="s">
        <v>2257</v>
      </c>
      <c r="J3550" s="43" t="s">
        <v>1487</v>
      </c>
      <c r="K3550" s="43" t="s">
        <v>177</v>
      </c>
      <c r="L3550" s="43" t="str">
        <f>IF(AND(Home!$A$1&gt;=Leave[[#This Row],[Start Time]],Home!$A$1&lt;=Leave[[#This Row],[End Time]]),"Aplica","No Aplica")</f>
        <v>No Aplica</v>
      </c>
      <c r="M3550" s="43" t="str">
        <f>IF(AND(Home!$A$1&gt;=Leave[[#This Row],[Start Time]],Home!$A$1&lt;=Leave[[#This Row],[End Time]]),Home!$A$1,"No Aplica")</f>
        <v>No Aplica</v>
      </c>
      <c r="N3550" s="43" t="str">
        <f>Leave[[#This Row],[User Code (Owning User) (Usuario)]]&amp;Leave[[#This Row],[fecha activa]]</f>
        <v>MIE2025040823902No Aplica</v>
      </c>
    </row>
    <row r="3551" spans="1:14" x14ac:dyDescent="0.3">
      <c r="A3551" s="43" t="s">
        <v>465</v>
      </c>
      <c r="B3551" s="3">
        <v>45917</v>
      </c>
      <c r="C3551" s="3">
        <v>45917</v>
      </c>
      <c r="D3551" s="43" t="s">
        <v>520</v>
      </c>
      <c r="E3551" s="43" t="s">
        <v>2256</v>
      </c>
      <c r="F3551" s="43" t="s">
        <v>2258</v>
      </c>
      <c r="G3551">
        <v>60</v>
      </c>
      <c r="H3551">
        <v>60</v>
      </c>
      <c r="I3551" s="43" t="s">
        <v>2257</v>
      </c>
      <c r="J3551" s="43" t="s">
        <v>1487</v>
      </c>
      <c r="K3551" s="43" t="s">
        <v>177</v>
      </c>
      <c r="L3551" s="43" t="str">
        <f>IF(AND(Home!$A$1&gt;=Leave[[#This Row],[Start Time]],Home!$A$1&lt;=Leave[[#This Row],[End Time]]),"Aplica","No Aplica")</f>
        <v>No Aplica</v>
      </c>
      <c r="M3551" s="43" t="str">
        <f>IF(AND(Home!$A$1&gt;=Leave[[#This Row],[Start Time]],Home!$A$1&lt;=Leave[[#This Row],[End Time]]),Home!$A$1,"No Aplica")</f>
        <v>No Aplica</v>
      </c>
      <c r="N3551" s="43" t="str">
        <f>Leave[[#This Row],[User Code (Owning User) (Usuario)]]&amp;Leave[[#This Row],[fecha activa]]</f>
        <v>MIE2025040823902No Aplica</v>
      </c>
    </row>
    <row r="3552" spans="1:14" x14ac:dyDescent="0.3">
      <c r="A3552" s="43" t="s">
        <v>468</v>
      </c>
      <c r="B3552" s="3">
        <v>45916</v>
      </c>
      <c r="C3552" s="3">
        <v>45916</v>
      </c>
      <c r="D3552" s="43" t="s">
        <v>470</v>
      </c>
      <c r="E3552" s="43" t="s">
        <v>2256</v>
      </c>
      <c r="F3552" s="43" t="s">
        <v>2258</v>
      </c>
      <c r="G3552">
        <v>540</v>
      </c>
      <c r="H3552">
        <v>540</v>
      </c>
      <c r="I3552" s="43" t="s">
        <v>2257</v>
      </c>
      <c r="J3552" s="43" t="s">
        <v>1487</v>
      </c>
      <c r="K3552" s="43" t="s">
        <v>177</v>
      </c>
      <c r="L3552" s="43" t="str">
        <f>IF(AND(Home!$A$1&gt;=Leave[[#This Row],[Start Time]],Home!$A$1&lt;=Leave[[#This Row],[End Time]]),"Aplica","No Aplica")</f>
        <v>No Aplica</v>
      </c>
      <c r="M3552" s="43" t="str">
        <f>IF(AND(Home!$A$1&gt;=Leave[[#This Row],[Start Time]],Home!$A$1&lt;=Leave[[#This Row],[End Time]]),Home!$A$1,"No Aplica")</f>
        <v>No Aplica</v>
      </c>
      <c r="N3552" s="43" t="str">
        <f>Leave[[#This Row],[User Code (Owning User) (Usuario)]]&amp;Leave[[#This Row],[fecha activa]]</f>
        <v>MIE2025040823902No Aplica</v>
      </c>
    </row>
    <row r="3553" spans="1:14" x14ac:dyDescent="0.3">
      <c r="A3553" s="43" t="s">
        <v>465</v>
      </c>
      <c r="B3553" s="3">
        <v>45915</v>
      </c>
      <c r="C3553" s="3">
        <v>45915</v>
      </c>
      <c r="D3553" s="43" t="s">
        <v>520</v>
      </c>
      <c r="E3553" s="43" t="s">
        <v>2256</v>
      </c>
      <c r="F3553" s="43" t="s">
        <v>2258</v>
      </c>
      <c r="G3553">
        <v>60</v>
      </c>
      <c r="H3553">
        <v>60</v>
      </c>
      <c r="I3553" s="43" t="s">
        <v>2257</v>
      </c>
      <c r="J3553" s="43" t="s">
        <v>1487</v>
      </c>
      <c r="K3553" s="43" t="s">
        <v>177</v>
      </c>
      <c r="L3553" s="43" t="str">
        <f>IF(AND(Home!$A$1&gt;=Leave[[#This Row],[Start Time]],Home!$A$1&lt;=Leave[[#This Row],[End Time]]),"Aplica","No Aplica")</f>
        <v>No Aplica</v>
      </c>
      <c r="M3553" s="43" t="str">
        <f>IF(AND(Home!$A$1&gt;=Leave[[#This Row],[Start Time]],Home!$A$1&lt;=Leave[[#This Row],[End Time]]),Home!$A$1,"No Aplica")</f>
        <v>No Aplica</v>
      </c>
      <c r="N3553" s="43" t="str">
        <f>Leave[[#This Row],[User Code (Owning User) (Usuario)]]&amp;Leave[[#This Row],[fecha activa]]</f>
        <v>MIE2025040823902No Aplica</v>
      </c>
    </row>
    <row r="3554" spans="1:14" x14ac:dyDescent="0.3">
      <c r="A3554" s="43" t="s">
        <v>465</v>
      </c>
      <c r="B3554" s="3">
        <v>45912</v>
      </c>
      <c r="C3554" s="3">
        <v>45912</v>
      </c>
      <c r="D3554" s="43" t="s">
        <v>520</v>
      </c>
      <c r="E3554" s="43" t="s">
        <v>2256</v>
      </c>
      <c r="F3554" s="43" t="s">
        <v>2258</v>
      </c>
      <c r="G3554">
        <v>60</v>
      </c>
      <c r="H3554">
        <v>60</v>
      </c>
      <c r="I3554" s="43" t="s">
        <v>2257</v>
      </c>
      <c r="J3554" s="43" t="s">
        <v>1487</v>
      </c>
      <c r="K3554" s="43" t="s">
        <v>177</v>
      </c>
      <c r="L3554" s="43" t="str">
        <f>IF(AND(Home!$A$1&gt;=Leave[[#This Row],[Start Time]],Home!$A$1&lt;=Leave[[#This Row],[End Time]]),"Aplica","No Aplica")</f>
        <v>No Aplica</v>
      </c>
      <c r="M3554" s="43" t="str">
        <f>IF(AND(Home!$A$1&gt;=Leave[[#This Row],[Start Time]],Home!$A$1&lt;=Leave[[#This Row],[End Time]]),Home!$A$1,"No Aplica")</f>
        <v>No Aplica</v>
      </c>
      <c r="N3554" s="43" t="str">
        <f>Leave[[#This Row],[User Code (Owning User) (Usuario)]]&amp;Leave[[#This Row],[fecha activa]]</f>
        <v>MIE2025040823902No Aplica</v>
      </c>
    </row>
    <row r="3555" spans="1:14" x14ac:dyDescent="0.3">
      <c r="A3555" s="43" t="s">
        <v>465</v>
      </c>
      <c r="B3555" s="3">
        <v>45911</v>
      </c>
      <c r="C3555" s="3">
        <v>45911</v>
      </c>
      <c r="D3555" s="43" t="s">
        <v>520</v>
      </c>
      <c r="E3555" s="43" t="s">
        <v>2256</v>
      </c>
      <c r="F3555" s="43" t="s">
        <v>2258</v>
      </c>
      <c r="G3555">
        <v>60</v>
      </c>
      <c r="H3555">
        <v>60</v>
      </c>
      <c r="I3555" s="43" t="s">
        <v>2257</v>
      </c>
      <c r="J3555" s="43" t="s">
        <v>1487</v>
      </c>
      <c r="K3555" s="43" t="s">
        <v>177</v>
      </c>
      <c r="L3555" s="43" t="str">
        <f>IF(AND(Home!$A$1&gt;=Leave[[#This Row],[Start Time]],Home!$A$1&lt;=Leave[[#This Row],[End Time]]),"Aplica","No Aplica")</f>
        <v>No Aplica</v>
      </c>
      <c r="M3555" s="43" t="str">
        <f>IF(AND(Home!$A$1&gt;=Leave[[#This Row],[Start Time]],Home!$A$1&lt;=Leave[[#This Row],[End Time]]),Home!$A$1,"No Aplica")</f>
        <v>No Aplica</v>
      </c>
      <c r="N3555" s="43" t="str">
        <f>Leave[[#This Row],[User Code (Owning User) (Usuario)]]&amp;Leave[[#This Row],[fecha activa]]</f>
        <v>MIE2025040823902No Aplica</v>
      </c>
    </row>
    <row r="3556" spans="1:14" x14ac:dyDescent="0.3">
      <c r="A3556" s="43" t="s">
        <v>465</v>
      </c>
      <c r="B3556" s="3">
        <v>45909</v>
      </c>
      <c r="C3556" s="3">
        <v>45909</v>
      </c>
      <c r="D3556" s="43" t="s">
        <v>520</v>
      </c>
      <c r="E3556" s="43" t="s">
        <v>2256</v>
      </c>
      <c r="F3556" s="43" t="s">
        <v>2258</v>
      </c>
      <c r="G3556">
        <v>60</v>
      </c>
      <c r="H3556">
        <v>60</v>
      </c>
      <c r="I3556" s="43" t="s">
        <v>2257</v>
      </c>
      <c r="J3556" s="43" t="s">
        <v>1487</v>
      </c>
      <c r="K3556" s="43" t="s">
        <v>177</v>
      </c>
      <c r="L3556" s="43" t="str">
        <f>IF(AND(Home!$A$1&gt;=Leave[[#This Row],[Start Time]],Home!$A$1&lt;=Leave[[#This Row],[End Time]]),"Aplica","No Aplica")</f>
        <v>No Aplica</v>
      </c>
      <c r="M3556" s="43" t="str">
        <f>IF(AND(Home!$A$1&gt;=Leave[[#This Row],[Start Time]],Home!$A$1&lt;=Leave[[#This Row],[End Time]]),Home!$A$1,"No Aplica")</f>
        <v>No Aplica</v>
      </c>
      <c r="N3556" s="43" t="str">
        <f>Leave[[#This Row],[User Code (Owning User) (Usuario)]]&amp;Leave[[#This Row],[fecha activa]]</f>
        <v>MIE2025040823902No Aplica</v>
      </c>
    </row>
    <row r="3557" spans="1:14" x14ac:dyDescent="0.3">
      <c r="A3557" s="43" t="s">
        <v>465</v>
      </c>
      <c r="B3557" s="3">
        <v>45908</v>
      </c>
      <c r="C3557" s="3">
        <v>45908</v>
      </c>
      <c r="D3557" s="43" t="s">
        <v>520</v>
      </c>
      <c r="E3557" s="43" t="s">
        <v>2256</v>
      </c>
      <c r="F3557" s="43" t="s">
        <v>2258</v>
      </c>
      <c r="G3557">
        <v>60</v>
      </c>
      <c r="H3557">
        <v>60</v>
      </c>
      <c r="I3557" s="43" t="s">
        <v>2257</v>
      </c>
      <c r="J3557" s="43" t="s">
        <v>1487</v>
      </c>
      <c r="K3557" s="43" t="s">
        <v>177</v>
      </c>
      <c r="L3557" s="43" t="str">
        <f>IF(AND(Home!$A$1&gt;=Leave[[#This Row],[Start Time]],Home!$A$1&lt;=Leave[[#This Row],[End Time]]),"Aplica","No Aplica")</f>
        <v>No Aplica</v>
      </c>
      <c r="M3557" s="43" t="str">
        <f>IF(AND(Home!$A$1&gt;=Leave[[#This Row],[Start Time]],Home!$A$1&lt;=Leave[[#This Row],[End Time]]),Home!$A$1,"No Aplica")</f>
        <v>No Aplica</v>
      </c>
      <c r="N3557" s="43" t="str">
        <f>Leave[[#This Row],[User Code (Owning User) (Usuario)]]&amp;Leave[[#This Row],[fecha activa]]</f>
        <v>MIE2025040823902No Aplica</v>
      </c>
    </row>
    <row r="3558" spans="1:14" x14ac:dyDescent="0.3">
      <c r="A3558" s="43" t="s">
        <v>468</v>
      </c>
      <c r="B3558" s="3">
        <v>45910</v>
      </c>
      <c r="C3558" s="3">
        <v>45910</v>
      </c>
      <c r="D3558" s="43" t="s">
        <v>470</v>
      </c>
      <c r="E3558" s="43" t="s">
        <v>2256</v>
      </c>
      <c r="F3558" s="43" t="s">
        <v>2258</v>
      </c>
      <c r="G3558">
        <v>540</v>
      </c>
      <c r="H3558">
        <v>540</v>
      </c>
      <c r="I3558" s="43" t="s">
        <v>2257</v>
      </c>
      <c r="J3558" s="43" t="s">
        <v>1487</v>
      </c>
      <c r="K3558" s="43" t="s">
        <v>177</v>
      </c>
      <c r="L3558" s="43" t="str">
        <f>IF(AND(Home!$A$1&gt;=Leave[[#This Row],[Start Time]],Home!$A$1&lt;=Leave[[#This Row],[End Time]]),"Aplica","No Aplica")</f>
        <v>No Aplica</v>
      </c>
      <c r="M3558" s="43" t="str">
        <f>IF(AND(Home!$A$1&gt;=Leave[[#This Row],[Start Time]],Home!$A$1&lt;=Leave[[#This Row],[End Time]]),Home!$A$1,"No Aplica")</f>
        <v>No Aplica</v>
      </c>
      <c r="N3558" s="43" t="str">
        <f>Leave[[#This Row],[User Code (Owning User) (Usuario)]]&amp;Leave[[#This Row],[fecha activa]]</f>
        <v>MIE2025040823902No Aplica</v>
      </c>
    </row>
    <row r="3559" spans="1:14" x14ac:dyDescent="0.3">
      <c r="A3559" s="43" t="s">
        <v>465</v>
      </c>
      <c r="B3559" s="3">
        <v>45905</v>
      </c>
      <c r="C3559" s="3">
        <v>45905</v>
      </c>
      <c r="D3559" s="43" t="s">
        <v>520</v>
      </c>
      <c r="E3559" s="43" t="s">
        <v>2256</v>
      </c>
      <c r="F3559" s="43" t="s">
        <v>2258</v>
      </c>
      <c r="G3559">
        <v>60</v>
      </c>
      <c r="H3559">
        <v>60</v>
      </c>
      <c r="I3559" s="43" t="s">
        <v>2257</v>
      </c>
      <c r="J3559" s="43" t="s">
        <v>1487</v>
      </c>
      <c r="K3559" s="43" t="s">
        <v>177</v>
      </c>
      <c r="L3559" s="43" t="str">
        <f>IF(AND(Home!$A$1&gt;=Leave[[#This Row],[Start Time]],Home!$A$1&lt;=Leave[[#This Row],[End Time]]),"Aplica","No Aplica")</f>
        <v>No Aplica</v>
      </c>
      <c r="M3559" s="43" t="str">
        <f>IF(AND(Home!$A$1&gt;=Leave[[#This Row],[Start Time]],Home!$A$1&lt;=Leave[[#This Row],[End Time]]),Home!$A$1,"No Aplica")</f>
        <v>No Aplica</v>
      </c>
      <c r="N3559" s="43" t="str">
        <f>Leave[[#This Row],[User Code (Owning User) (Usuario)]]&amp;Leave[[#This Row],[fecha activa]]</f>
        <v>MIE2025040823902No Aplica</v>
      </c>
    </row>
    <row r="3560" spans="1:14" x14ac:dyDescent="0.3">
      <c r="A3560" s="43" t="s">
        <v>465</v>
      </c>
      <c r="B3560" s="3">
        <v>45904</v>
      </c>
      <c r="C3560" s="3">
        <v>45904</v>
      </c>
      <c r="D3560" s="43" t="s">
        <v>521</v>
      </c>
      <c r="E3560" s="43" t="s">
        <v>2256</v>
      </c>
      <c r="F3560" s="43" t="s">
        <v>2258</v>
      </c>
      <c r="G3560">
        <v>60</v>
      </c>
      <c r="H3560">
        <v>60</v>
      </c>
      <c r="I3560" s="43" t="s">
        <v>2257</v>
      </c>
      <c r="J3560" s="43" t="s">
        <v>1487</v>
      </c>
      <c r="K3560" s="43" t="s">
        <v>177</v>
      </c>
      <c r="L3560" s="43" t="str">
        <f>IF(AND(Home!$A$1&gt;=Leave[[#This Row],[Start Time]],Home!$A$1&lt;=Leave[[#This Row],[End Time]]),"Aplica","No Aplica")</f>
        <v>No Aplica</v>
      </c>
      <c r="M3560" s="43" t="str">
        <f>IF(AND(Home!$A$1&gt;=Leave[[#This Row],[Start Time]],Home!$A$1&lt;=Leave[[#This Row],[End Time]]),Home!$A$1,"No Aplica")</f>
        <v>No Aplica</v>
      </c>
      <c r="N3560" s="43" t="str">
        <f>Leave[[#This Row],[User Code (Owning User) (Usuario)]]&amp;Leave[[#This Row],[fecha activa]]</f>
        <v>MIE2025040823902No Aplica</v>
      </c>
    </row>
    <row r="3561" spans="1:14" x14ac:dyDescent="0.3">
      <c r="A3561" s="43" t="s">
        <v>468</v>
      </c>
      <c r="B3561" s="3">
        <v>45903</v>
      </c>
      <c r="C3561" s="3">
        <v>45903</v>
      </c>
      <c r="D3561" s="43" t="s">
        <v>475</v>
      </c>
      <c r="E3561" s="43" t="s">
        <v>2256</v>
      </c>
      <c r="F3561" s="43" t="s">
        <v>2258</v>
      </c>
      <c r="G3561">
        <v>480</v>
      </c>
      <c r="H3561">
        <v>480</v>
      </c>
      <c r="I3561" s="43" t="s">
        <v>2257</v>
      </c>
      <c r="J3561" s="43" t="s">
        <v>1487</v>
      </c>
      <c r="K3561" s="43" t="s">
        <v>177</v>
      </c>
      <c r="L3561" s="43" t="str">
        <f>IF(AND(Home!$A$1&gt;=Leave[[#This Row],[Start Time]],Home!$A$1&lt;=Leave[[#This Row],[End Time]]),"Aplica","No Aplica")</f>
        <v>No Aplica</v>
      </c>
      <c r="M3561" s="43" t="str">
        <f>IF(AND(Home!$A$1&gt;=Leave[[#This Row],[Start Time]],Home!$A$1&lt;=Leave[[#This Row],[End Time]]),Home!$A$1,"No Aplica")</f>
        <v>No Aplica</v>
      </c>
      <c r="N3561" s="43" t="str">
        <f>Leave[[#This Row],[User Code (Owning User) (Usuario)]]&amp;Leave[[#This Row],[fecha activa]]</f>
        <v>MIE2025040823902No Aplica</v>
      </c>
    </row>
    <row r="3562" spans="1:14" x14ac:dyDescent="0.3">
      <c r="A3562" s="43" t="s">
        <v>465</v>
      </c>
      <c r="B3562" s="3">
        <v>45901</v>
      </c>
      <c r="C3562" s="3">
        <v>45901</v>
      </c>
      <c r="D3562" s="43" t="s">
        <v>642</v>
      </c>
      <c r="E3562" s="43" t="s">
        <v>2256</v>
      </c>
      <c r="F3562" s="43" t="s">
        <v>2258</v>
      </c>
      <c r="G3562">
        <v>60</v>
      </c>
      <c r="H3562">
        <v>60</v>
      </c>
      <c r="I3562" s="43" t="s">
        <v>2257</v>
      </c>
      <c r="J3562" s="43" t="s">
        <v>1487</v>
      </c>
      <c r="K3562" s="43" t="s">
        <v>177</v>
      </c>
      <c r="L3562" s="43" t="str">
        <f>IF(AND(Home!$A$1&gt;=Leave[[#This Row],[Start Time]],Home!$A$1&lt;=Leave[[#This Row],[End Time]]),"Aplica","No Aplica")</f>
        <v>No Aplica</v>
      </c>
      <c r="M3562" s="43" t="str">
        <f>IF(AND(Home!$A$1&gt;=Leave[[#This Row],[Start Time]],Home!$A$1&lt;=Leave[[#This Row],[End Time]]),Home!$A$1,"No Aplica")</f>
        <v>No Aplica</v>
      </c>
      <c r="N3562" s="43" t="str">
        <f>Leave[[#This Row],[User Code (Owning User) (Usuario)]]&amp;Leave[[#This Row],[fecha activa]]</f>
        <v>MIE2025040823902No Aplica</v>
      </c>
    </row>
    <row r="3563" spans="1:14" x14ac:dyDescent="0.3">
      <c r="A3563" s="43" t="s">
        <v>465</v>
      </c>
      <c r="B3563" s="3">
        <v>45902</v>
      </c>
      <c r="C3563" s="3">
        <v>45902</v>
      </c>
      <c r="D3563" s="43" t="s">
        <v>642</v>
      </c>
      <c r="E3563" s="43" t="s">
        <v>2256</v>
      </c>
      <c r="F3563" s="43" t="s">
        <v>2258</v>
      </c>
      <c r="G3563">
        <v>60</v>
      </c>
      <c r="H3563">
        <v>60</v>
      </c>
      <c r="I3563" s="43" t="s">
        <v>2257</v>
      </c>
      <c r="J3563" s="43" t="s">
        <v>1487</v>
      </c>
      <c r="K3563" s="43" t="s">
        <v>177</v>
      </c>
      <c r="L3563" s="43" t="str">
        <f>IF(AND(Home!$A$1&gt;=Leave[[#This Row],[Start Time]],Home!$A$1&lt;=Leave[[#This Row],[End Time]]),"Aplica","No Aplica")</f>
        <v>No Aplica</v>
      </c>
      <c r="M3563" s="43" t="str">
        <f>IF(AND(Home!$A$1&gt;=Leave[[#This Row],[Start Time]],Home!$A$1&lt;=Leave[[#This Row],[End Time]]),Home!$A$1,"No Aplica")</f>
        <v>No Aplica</v>
      </c>
      <c r="N3563" s="43" t="str">
        <f>Leave[[#This Row],[User Code (Owning User) (Usuario)]]&amp;Leave[[#This Row],[fecha activa]]</f>
        <v>MIE2025040823902No Aplica</v>
      </c>
    </row>
    <row r="3564" spans="1:14" x14ac:dyDescent="0.3">
      <c r="A3564" s="43" t="s">
        <v>471</v>
      </c>
      <c r="B3564" s="3">
        <v>45922</v>
      </c>
      <c r="C3564" s="3">
        <v>45922</v>
      </c>
      <c r="D3564" s="43" t="s">
        <v>621</v>
      </c>
      <c r="E3564" s="43" t="s">
        <v>1916</v>
      </c>
      <c r="F3564" s="43" t="s">
        <v>1918</v>
      </c>
      <c r="G3564">
        <v>120</v>
      </c>
      <c r="H3564">
        <v>120</v>
      </c>
      <c r="I3564" s="43" t="s">
        <v>1917</v>
      </c>
      <c r="J3564" s="43" t="s">
        <v>2210</v>
      </c>
      <c r="K3564" s="43" t="s">
        <v>178</v>
      </c>
      <c r="L3564" s="43" t="str">
        <f>IF(AND(Home!$A$1&gt;=Leave[[#This Row],[Start Time]],Home!$A$1&lt;=Leave[[#This Row],[End Time]]),"Aplica","No Aplica")</f>
        <v>Aplica</v>
      </c>
      <c r="M3564" s="43">
        <f>IF(AND(Home!$A$1&gt;=Leave[[#This Row],[Start Time]],Home!$A$1&lt;=Leave[[#This Row],[End Time]]),Home!$A$1,"No Aplica")</f>
        <v>45922</v>
      </c>
      <c r="N3564" s="43" t="str">
        <f>Leave[[#This Row],[User Code (Owning User) (Usuario)]]&amp;Leave[[#This Row],[fecha activa]]</f>
        <v>MIE202517062339945922</v>
      </c>
    </row>
    <row r="3565" spans="1:14" x14ac:dyDescent="0.3">
      <c r="A3565" s="43" t="s">
        <v>471</v>
      </c>
      <c r="B3565" s="3">
        <v>45918</v>
      </c>
      <c r="C3565" s="3">
        <v>45918</v>
      </c>
      <c r="D3565" s="43" t="s">
        <v>621</v>
      </c>
      <c r="E3565" s="43" t="s">
        <v>1916</v>
      </c>
      <c r="F3565" s="43" t="s">
        <v>1918</v>
      </c>
      <c r="G3565">
        <v>120</v>
      </c>
      <c r="H3565">
        <v>120</v>
      </c>
      <c r="I3565" s="43" t="s">
        <v>1917</v>
      </c>
      <c r="J3565" s="43" t="s">
        <v>2210</v>
      </c>
      <c r="K3565" s="43" t="s">
        <v>178</v>
      </c>
      <c r="L3565" s="43" t="str">
        <f>IF(AND(Home!$A$1&gt;=Leave[[#This Row],[Start Time]],Home!$A$1&lt;=Leave[[#This Row],[End Time]]),"Aplica","No Aplica")</f>
        <v>No Aplica</v>
      </c>
      <c r="M3565" s="43" t="str">
        <f>IF(AND(Home!$A$1&gt;=Leave[[#This Row],[Start Time]],Home!$A$1&lt;=Leave[[#This Row],[End Time]]),Home!$A$1,"No Aplica")</f>
        <v>No Aplica</v>
      </c>
      <c r="N3565" s="43" t="str">
        <f>Leave[[#This Row],[User Code (Owning User) (Usuario)]]&amp;Leave[[#This Row],[fecha activa]]</f>
        <v>MIE2025170623399No Aplica</v>
      </c>
    </row>
    <row r="3566" spans="1:14" x14ac:dyDescent="0.3">
      <c r="A3566" s="43" t="s">
        <v>471</v>
      </c>
      <c r="B3566" s="3">
        <v>45917</v>
      </c>
      <c r="C3566" s="3">
        <v>45917</v>
      </c>
      <c r="D3566" s="43" t="s">
        <v>577</v>
      </c>
      <c r="E3566" s="43" t="s">
        <v>1916</v>
      </c>
      <c r="F3566" s="43" t="s">
        <v>1918</v>
      </c>
      <c r="G3566">
        <v>540</v>
      </c>
      <c r="H3566">
        <v>540</v>
      </c>
      <c r="I3566" s="43" t="s">
        <v>1917</v>
      </c>
      <c r="J3566" s="43" t="s">
        <v>2210</v>
      </c>
      <c r="K3566" s="43" t="s">
        <v>178</v>
      </c>
      <c r="L3566" s="43" t="str">
        <f>IF(AND(Home!$A$1&gt;=Leave[[#This Row],[Start Time]],Home!$A$1&lt;=Leave[[#This Row],[End Time]]),"Aplica","No Aplica")</f>
        <v>No Aplica</v>
      </c>
      <c r="M3566" s="43" t="str">
        <f>IF(AND(Home!$A$1&gt;=Leave[[#This Row],[Start Time]],Home!$A$1&lt;=Leave[[#This Row],[End Time]]),Home!$A$1,"No Aplica")</f>
        <v>No Aplica</v>
      </c>
      <c r="N3566" s="43" t="str">
        <f>Leave[[#This Row],[User Code (Owning User) (Usuario)]]&amp;Leave[[#This Row],[fecha activa]]</f>
        <v>MIE2025170623399No Aplica</v>
      </c>
    </row>
    <row r="3567" spans="1:14" x14ac:dyDescent="0.3">
      <c r="A3567" s="43" t="s">
        <v>471</v>
      </c>
      <c r="B3567" s="3">
        <v>45916</v>
      </c>
      <c r="C3567" s="3">
        <v>45916</v>
      </c>
      <c r="D3567" s="43" t="s">
        <v>621</v>
      </c>
      <c r="E3567" s="43" t="s">
        <v>1916</v>
      </c>
      <c r="F3567" s="43" t="s">
        <v>1918</v>
      </c>
      <c r="G3567">
        <v>120</v>
      </c>
      <c r="H3567">
        <v>120</v>
      </c>
      <c r="I3567" s="43" t="s">
        <v>1917</v>
      </c>
      <c r="J3567" s="43" t="s">
        <v>2210</v>
      </c>
      <c r="K3567" s="43" t="s">
        <v>178</v>
      </c>
      <c r="L3567" s="43" t="str">
        <f>IF(AND(Home!$A$1&gt;=Leave[[#This Row],[Start Time]],Home!$A$1&lt;=Leave[[#This Row],[End Time]]),"Aplica","No Aplica")</f>
        <v>No Aplica</v>
      </c>
      <c r="M3567" s="43" t="str">
        <f>IF(AND(Home!$A$1&gt;=Leave[[#This Row],[Start Time]],Home!$A$1&lt;=Leave[[#This Row],[End Time]]),Home!$A$1,"No Aplica")</f>
        <v>No Aplica</v>
      </c>
      <c r="N3567" s="43" t="str">
        <f>Leave[[#This Row],[User Code (Owning User) (Usuario)]]&amp;Leave[[#This Row],[fecha activa]]</f>
        <v>MIE2025170623399No Aplica</v>
      </c>
    </row>
    <row r="3568" spans="1:14" x14ac:dyDescent="0.3">
      <c r="A3568" s="43" t="s">
        <v>471</v>
      </c>
      <c r="B3568" s="3">
        <v>45912</v>
      </c>
      <c r="C3568" s="3">
        <v>45912</v>
      </c>
      <c r="D3568" s="43" t="s">
        <v>621</v>
      </c>
      <c r="E3568" s="43" t="s">
        <v>1916</v>
      </c>
      <c r="F3568" s="43" t="s">
        <v>1918</v>
      </c>
      <c r="G3568">
        <v>60</v>
      </c>
      <c r="H3568">
        <v>60</v>
      </c>
      <c r="I3568" s="43" t="s">
        <v>1917</v>
      </c>
      <c r="J3568" s="43" t="s">
        <v>2210</v>
      </c>
      <c r="K3568" s="43" t="s">
        <v>178</v>
      </c>
      <c r="L3568" s="43" t="str">
        <f>IF(AND(Home!$A$1&gt;=Leave[[#This Row],[Start Time]],Home!$A$1&lt;=Leave[[#This Row],[End Time]]),"Aplica","No Aplica")</f>
        <v>No Aplica</v>
      </c>
      <c r="M3568" s="43" t="str">
        <f>IF(AND(Home!$A$1&gt;=Leave[[#This Row],[Start Time]],Home!$A$1&lt;=Leave[[#This Row],[End Time]]),Home!$A$1,"No Aplica")</f>
        <v>No Aplica</v>
      </c>
      <c r="N3568" s="43" t="str">
        <f>Leave[[#This Row],[User Code (Owning User) (Usuario)]]&amp;Leave[[#This Row],[fecha activa]]</f>
        <v>MIE2025170623399No Aplica</v>
      </c>
    </row>
    <row r="3569" spans="1:14" x14ac:dyDescent="0.3">
      <c r="A3569" s="43" t="s">
        <v>471</v>
      </c>
      <c r="B3569" s="3">
        <v>45911</v>
      </c>
      <c r="C3569" s="3">
        <v>45911</v>
      </c>
      <c r="D3569" s="43" t="s">
        <v>621</v>
      </c>
      <c r="E3569" s="43" t="s">
        <v>1916</v>
      </c>
      <c r="F3569" s="43" t="s">
        <v>1918</v>
      </c>
      <c r="G3569">
        <v>60</v>
      </c>
      <c r="H3569">
        <v>60</v>
      </c>
      <c r="I3569" s="43" t="s">
        <v>1917</v>
      </c>
      <c r="J3569" s="43" t="s">
        <v>2210</v>
      </c>
      <c r="K3569" s="43" t="s">
        <v>178</v>
      </c>
      <c r="L3569" s="43" t="str">
        <f>IF(AND(Home!$A$1&gt;=Leave[[#This Row],[Start Time]],Home!$A$1&lt;=Leave[[#This Row],[End Time]]),"Aplica","No Aplica")</f>
        <v>No Aplica</v>
      </c>
      <c r="M3569" s="43" t="str">
        <f>IF(AND(Home!$A$1&gt;=Leave[[#This Row],[Start Time]],Home!$A$1&lt;=Leave[[#This Row],[End Time]]),Home!$A$1,"No Aplica")</f>
        <v>No Aplica</v>
      </c>
      <c r="N3569" s="43" t="str">
        <f>Leave[[#This Row],[User Code (Owning User) (Usuario)]]&amp;Leave[[#This Row],[fecha activa]]</f>
        <v>MIE2025170623399No Aplica</v>
      </c>
    </row>
    <row r="3570" spans="1:14" x14ac:dyDescent="0.3">
      <c r="A3570" s="43" t="s">
        <v>471</v>
      </c>
      <c r="B3570" s="3">
        <v>45910</v>
      </c>
      <c r="C3570" s="3">
        <v>45910</v>
      </c>
      <c r="D3570" s="43" t="s">
        <v>3343</v>
      </c>
      <c r="E3570" s="43" t="s">
        <v>1916</v>
      </c>
      <c r="F3570" s="43" t="s">
        <v>1918</v>
      </c>
      <c r="G3570">
        <v>540</v>
      </c>
      <c r="H3570">
        <v>540</v>
      </c>
      <c r="I3570" s="43" t="s">
        <v>1917</v>
      </c>
      <c r="J3570" s="43" t="s">
        <v>2210</v>
      </c>
      <c r="K3570" s="43" t="s">
        <v>178</v>
      </c>
      <c r="L3570" s="43" t="str">
        <f>IF(AND(Home!$A$1&gt;=Leave[[#This Row],[Start Time]],Home!$A$1&lt;=Leave[[#This Row],[End Time]]),"Aplica","No Aplica")</f>
        <v>No Aplica</v>
      </c>
      <c r="M3570" s="43" t="str">
        <f>IF(AND(Home!$A$1&gt;=Leave[[#This Row],[Start Time]],Home!$A$1&lt;=Leave[[#This Row],[End Time]]),Home!$A$1,"No Aplica")</f>
        <v>No Aplica</v>
      </c>
      <c r="N3570" s="43" t="str">
        <f>Leave[[#This Row],[User Code (Owning User) (Usuario)]]&amp;Leave[[#This Row],[fecha activa]]</f>
        <v>MIE2025170623399No Aplica</v>
      </c>
    </row>
    <row r="3571" spans="1:14" x14ac:dyDescent="0.3">
      <c r="A3571" s="43" t="s">
        <v>471</v>
      </c>
      <c r="B3571" s="3">
        <v>45908</v>
      </c>
      <c r="C3571" s="3">
        <v>45908</v>
      </c>
      <c r="D3571" s="43" t="s">
        <v>621</v>
      </c>
      <c r="E3571" s="43" t="s">
        <v>1916</v>
      </c>
      <c r="F3571" s="43" t="s">
        <v>1918</v>
      </c>
      <c r="G3571">
        <v>120</v>
      </c>
      <c r="H3571">
        <v>120</v>
      </c>
      <c r="I3571" s="43" t="s">
        <v>1917</v>
      </c>
      <c r="J3571" s="43" t="s">
        <v>2210</v>
      </c>
      <c r="K3571" s="43" t="s">
        <v>178</v>
      </c>
      <c r="L3571" s="43" t="str">
        <f>IF(AND(Home!$A$1&gt;=Leave[[#This Row],[Start Time]],Home!$A$1&lt;=Leave[[#This Row],[End Time]]),"Aplica","No Aplica")</f>
        <v>No Aplica</v>
      </c>
      <c r="M3571" s="43" t="str">
        <f>IF(AND(Home!$A$1&gt;=Leave[[#This Row],[Start Time]],Home!$A$1&lt;=Leave[[#This Row],[End Time]]),Home!$A$1,"No Aplica")</f>
        <v>No Aplica</v>
      </c>
      <c r="N3571" s="43" t="str">
        <f>Leave[[#This Row],[User Code (Owning User) (Usuario)]]&amp;Leave[[#This Row],[fecha activa]]</f>
        <v>MIE2025170623399No Aplica</v>
      </c>
    </row>
    <row r="3572" spans="1:14" x14ac:dyDescent="0.3">
      <c r="A3572" s="43" t="s">
        <v>471</v>
      </c>
      <c r="B3572" s="3">
        <v>45907</v>
      </c>
      <c r="C3572" s="3">
        <v>45907</v>
      </c>
      <c r="D3572" s="43" t="s">
        <v>577</v>
      </c>
      <c r="E3572" s="43" t="s">
        <v>1916</v>
      </c>
      <c r="F3572" s="43" t="s">
        <v>1918</v>
      </c>
      <c r="G3572">
        <v>540</v>
      </c>
      <c r="H3572">
        <v>540</v>
      </c>
      <c r="I3572" s="43" t="s">
        <v>1917</v>
      </c>
      <c r="J3572" s="43" t="s">
        <v>2210</v>
      </c>
      <c r="K3572" s="43" t="s">
        <v>178</v>
      </c>
      <c r="L3572" s="43" t="str">
        <f>IF(AND(Home!$A$1&gt;=Leave[[#This Row],[Start Time]],Home!$A$1&lt;=Leave[[#This Row],[End Time]]),"Aplica","No Aplica")</f>
        <v>No Aplica</v>
      </c>
      <c r="M3572" s="43" t="str">
        <f>IF(AND(Home!$A$1&gt;=Leave[[#This Row],[Start Time]],Home!$A$1&lt;=Leave[[#This Row],[End Time]]),Home!$A$1,"No Aplica")</f>
        <v>No Aplica</v>
      </c>
      <c r="N3572" s="43" t="str">
        <f>Leave[[#This Row],[User Code (Owning User) (Usuario)]]&amp;Leave[[#This Row],[fecha activa]]</f>
        <v>MIE2025170623399No Aplica</v>
      </c>
    </row>
    <row r="3573" spans="1:14" x14ac:dyDescent="0.3">
      <c r="A3573" s="43" t="s">
        <v>471</v>
      </c>
      <c r="B3573" s="3">
        <v>45903</v>
      </c>
      <c r="C3573" s="3">
        <v>45903</v>
      </c>
      <c r="D3573" s="43" t="s">
        <v>2881</v>
      </c>
      <c r="E3573" s="43" t="s">
        <v>1916</v>
      </c>
      <c r="F3573" s="43" t="s">
        <v>1918</v>
      </c>
      <c r="G3573">
        <v>240</v>
      </c>
      <c r="H3573">
        <v>240</v>
      </c>
      <c r="I3573" s="43" t="s">
        <v>1917</v>
      </c>
      <c r="J3573" s="43" t="s">
        <v>2210</v>
      </c>
      <c r="K3573" s="43" t="s">
        <v>178</v>
      </c>
      <c r="L3573" s="43" t="str">
        <f>IF(AND(Home!$A$1&gt;=Leave[[#This Row],[Start Time]],Home!$A$1&lt;=Leave[[#This Row],[End Time]]),"Aplica","No Aplica")</f>
        <v>No Aplica</v>
      </c>
      <c r="M3573" s="43" t="str">
        <f>IF(AND(Home!$A$1&gt;=Leave[[#This Row],[Start Time]],Home!$A$1&lt;=Leave[[#This Row],[End Time]]),Home!$A$1,"No Aplica")</f>
        <v>No Aplica</v>
      </c>
      <c r="N3573" s="43" t="str">
        <f>Leave[[#This Row],[User Code (Owning User) (Usuario)]]&amp;Leave[[#This Row],[fecha activa]]</f>
        <v>MIE2025170623399No Aplica</v>
      </c>
    </row>
    <row r="3574" spans="1:14" x14ac:dyDescent="0.3">
      <c r="A3574" s="43" t="s">
        <v>471</v>
      </c>
      <c r="B3574" s="3">
        <v>45905</v>
      </c>
      <c r="C3574" s="3">
        <v>45905</v>
      </c>
      <c r="D3574" s="43" t="s">
        <v>621</v>
      </c>
      <c r="E3574" s="43" t="s">
        <v>1916</v>
      </c>
      <c r="F3574" s="43" t="s">
        <v>1918</v>
      </c>
      <c r="G3574">
        <v>120</v>
      </c>
      <c r="H3574">
        <v>120</v>
      </c>
      <c r="I3574" s="43" t="s">
        <v>1917</v>
      </c>
      <c r="J3574" s="43" t="s">
        <v>2210</v>
      </c>
      <c r="K3574" s="43" t="s">
        <v>178</v>
      </c>
      <c r="L3574" s="43" t="str">
        <f>IF(AND(Home!$A$1&gt;=Leave[[#This Row],[Start Time]],Home!$A$1&lt;=Leave[[#This Row],[End Time]]),"Aplica","No Aplica")</f>
        <v>No Aplica</v>
      </c>
      <c r="M3574" s="43" t="str">
        <f>IF(AND(Home!$A$1&gt;=Leave[[#This Row],[Start Time]],Home!$A$1&lt;=Leave[[#This Row],[End Time]]),Home!$A$1,"No Aplica")</f>
        <v>No Aplica</v>
      </c>
      <c r="N3574" s="43" t="str">
        <f>Leave[[#This Row],[User Code (Owning User) (Usuario)]]&amp;Leave[[#This Row],[fecha activa]]</f>
        <v>MIE2025170623399No Aplica</v>
      </c>
    </row>
    <row r="3575" spans="1:14" x14ac:dyDescent="0.3">
      <c r="A3575" s="43" t="s">
        <v>471</v>
      </c>
      <c r="B3575" s="3">
        <v>45904</v>
      </c>
      <c r="C3575" s="3">
        <v>45904</v>
      </c>
      <c r="D3575" s="43" t="s">
        <v>2638</v>
      </c>
      <c r="E3575" s="43" t="s">
        <v>1916</v>
      </c>
      <c r="F3575" s="43" t="s">
        <v>1918</v>
      </c>
      <c r="G3575">
        <v>120</v>
      </c>
      <c r="H3575">
        <v>120</v>
      </c>
      <c r="I3575" s="43" t="s">
        <v>1917</v>
      </c>
      <c r="J3575" s="43" t="s">
        <v>2210</v>
      </c>
      <c r="K3575" s="43" t="s">
        <v>178</v>
      </c>
      <c r="L3575" s="43" t="str">
        <f>IF(AND(Home!$A$1&gt;=Leave[[#This Row],[Start Time]],Home!$A$1&lt;=Leave[[#This Row],[End Time]]),"Aplica","No Aplica")</f>
        <v>No Aplica</v>
      </c>
      <c r="M3575" s="43" t="str">
        <f>IF(AND(Home!$A$1&gt;=Leave[[#This Row],[Start Time]],Home!$A$1&lt;=Leave[[#This Row],[End Time]]),Home!$A$1,"No Aplica")</f>
        <v>No Aplica</v>
      </c>
      <c r="N3575" s="43" t="str">
        <f>Leave[[#This Row],[User Code (Owning User) (Usuario)]]&amp;Leave[[#This Row],[fecha activa]]</f>
        <v>MIE2025170623399No Aplica</v>
      </c>
    </row>
    <row r="3576" spans="1:14" x14ac:dyDescent="0.3">
      <c r="A3576" s="43" t="s">
        <v>471</v>
      </c>
      <c r="B3576" s="3">
        <v>45902</v>
      </c>
      <c r="C3576" s="3">
        <v>45902</v>
      </c>
      <c r="D3576" s="43" t="s">
        <v>495</v>
      </c>
      <c r="E3576" s="43" t="s">
        <v>1916</v>
      </c>
      <c r="F3576" s="43" t="s">
        <v>1918</v>
      </c>
      <c r="G3576">
        <v>540</v>
      </c>
      <c r="H3576">
        <v>540</v>
      </c>
      <c r="I3576" s="43" t="s">
        <v>1917</v>
      </c>
      <c r="J3576" s="43" t="s">
        <v>2210</v>
      </c>
      <c r="K3576" s="43" t="s">
        <v>178</v>
      </c>
      <c r="L3576" s="43" t="str">
        <f>IF(AND(Home!$A$1&gt;=Leave[[#This Row],[Start Time]],Home!$A$1&lt;=Leave[[#This Row],[End Time]]),"Aplica","No Aplica")</f>
        <v>No Aplica</v>
      </c>
      <c r="M3576" s="43" t="str">
        <f>IF(AND(Home!$A$1&gt;=Leave[[#This Row],[Start Time]],Home!$A$1&lt;=Leave[[#This Row],[End Time]]),Home!$A$1,"No Aplica")</f>
        <v>No Aplica</v>
      </c>
      <c r="N3576" s="43" t="str">
        <f>Leave[[#This Row],[User Code (Owning User) (Usuario)]]&amp;Leave[[#This Row],[fecha activa]]</f>
        <v>MIE2025170623399No Aplica</v>
      </c>
    </row>
    <row r="3577" spans="1:14" x14ac:dyDescent="0.3">
      <c r="A3577" s="43" t="s">
        <v>471</v>
      </c>
      <c r="B3577" s="3">
        <v>45924</v>
      </c>
      <c r="C3577" s="3">
        <v>45924</v>
      </c>
      <c r="D3577" s="43" t="s">
        <v>493</v>
      </c>
      <c r="E3577" s="43" t="s">
        <v>1533</v>
      </c>
      <c r="F3577" s="43" t="s">
        <v>1535</v>
      </c>
      <c r="G3577">
        <v>60</v>
      </c>
      <c r="H3577">
        <v>60</v>
      </c>
      <c r="I3577" s="43" t="s">
        <v>1534</v>
      </c>
      <c r="J3577" s="43" t="s">
        <v>3716</v>
      </c>
      <c r="K3577" s="43" t="s">
        <v>178</v>
      </c>
      <c r="L3577" s="43" t="str">
        <f>IF(AND(Home!$A$1&gt;=Leave[[#This Row],[Start Time]],Home!$A$1&lt;=Leave[[#This Row],[End Time]]),"Aplica","No Aplica")</f>
        <v>No Aplica</v>
      </c>
      <c r="M3577" s="43" t="str">
        <f>IF(AND(Home!$A$1&gt;=Leave[[#This Row],[Start Time]],Home!$A$1&lt;=Leave[[#This Row],[End Time]]),Home!$A$1,"No Aplica")</f>
        <v>No Aplica</v>
      </c>
      <c r="N3577" s="43" t="str">
        <f>Leave[[#This Row],[User Code (Owning User) (Usuario)]]&amp;Leave[[#This Row],[fecha activa]]</f>
        <v>MIE2025060321443No Aplica</v>
      </c>
    </row>
    <row r="3578" spans="1:14" x14ac:dyDescent="0.3">
      <c r="A3578" s="43" t="s">
        <v>471</v>
      </c>
      <c r="B3578" s="3">
        <v>45927</v>
      </c>
      <c r="C3578" s="3">
        <v>45927</v>
      </c>
      <c r="D3578" s="43" t="s">
        <v>493</v>
      </c>
      <c r="E3578" s="43" t="s">
        <v>1533</v>
      </c>
      <c r="F3578" s="43" t="s">
        <v>1535</v>
      </c>
      <c r="G3578">
        <v>120</v>
      </c>
      <c r="H3578">
        <v>120</v>
      </c>
      <c r="I3578" s="43" t="s">
        <v>1534</v>
      </c>
      <c r="J3578" s="43" t="s">
        <v>3716</v>
      </c>
      <c r="K3578" s="43" t="s">
        <v>178</v>
      </c>
      <c r="L3578" s="43" t="str">
        <f>IF(AND(Home!$A$1&gt;=Leave[[#This Row],[Start Time]],Home!$A$1&lt;=Leave[[#This Row],[End Time]]),"Aplica","No Aplica")</f>
        <v>No Aplica</v>
      </c>
      <c r="M3578" s="43" t="str">
        <f>IF(AND(Home!$A$1&gt;=Leave[[#This Row],[Start Time]],Home!$A$1&lt;=Leave[[#This Row],[End Time]]),Home!$A$1,"No Aplica")</f>
        <v>No Aplica</v>
      </c>
      <c r="N3578" s="43" t="str">
        <f>Leave[[#This Row],[User Code (Owning User) (Usuario)]]&amp;Leave[[#This Row],[fecha activa]]</f>
        <v>MIE2025060321443No Aplica</v>
      </c>
    </row>
    <row r="3579" spans="1:14" x14ac:dyDescent="0.3">
      <c r="A3579" s="43" t="s">
        <v>465</v>
      </c>
      <c r="B3579" s="3">
        <v>45928</v>
      </c>
      <c r="C3579" s="3">
        <v>45928</v>
      </c>
      <c r="D3579" s="43" t="s">
        <v>467</v>
      </c>
      <c r="E3579" s="43" t="s">
        <v>1533</v>
      </c>
      <c r="F3579" s="43" t="s">
        <v>1535</v>
      </c>
      <c r="G3579">
        <v>540</v>
      </c>
      <c r="H3579">
        <v>540</v>
      </c>
      <c r="I3579" s="43" t="s">
        <v>1534</v>
      </c>
      <c r="J3579" s="43" t="s">
        <v>3716</v>
      </c>
      <c r="K3579" s="43" t="s">
        <v>178</v>
      </c>
      <c r="L3579" s="43" t="str">
        <f>IF(AND(Home!$A$1&gt;=Leave[[#This Row],[Start Time]],Home!$A$1&lt;=Leave[[#This Row],[End Time]]),"Aplica","No Aplica")</f>
        <v>No Aplica</v>
      </c>
      <c r="M3579" s="43" t="str">
        <f>IF(AND(Home!$A$1&gt;=Leave[[#This Row],[Start Time]],Home!$A$1&lt;=Leave[[#This Row],[End Time]]),Home!$A$1,"No Aplica")</f>
        <v>No Aplica</v>
      </c>
      <c r="N3579" s="43" t="str">
        <f>Leave[[#This Row],[User Code (Owning User) (Usuario)]]&amp;Leave[[#This Row],[fecha activa]]</f>
        <v>MIE2025060321443No Aplica</v>
      </c>
    </row>
    <row r="3580" spans="1:14" x14ac:dyDescent="0.3">
      <c r="A3580" s="43" t="s">
        <v>465</v>
      </c>
      <c r="B3580" s="3">
        <v>45921</v>
      </c>
      <c r="C3580" s="3">
        <v>45921</v>
      </c>
      <c r="D3580" s="43" t="s">
        <v>467</v>
      </c>
      <c r="E3580" s="43" t="s">
        <v>1533</v>
      </c>
      <c r="F3580" s="43" t="s">
        <v>1535</v>
      </c>
      <c r="G3580">
        <v>540</v>
      </c>
      <c r="H3580">
        <v>540</v>
      </c>
      <c r="I3580" s="43" t="s">
        <v>1534</v>
      </c>
      <c r="J3580" s="43" t="s">
        <v>3716</v>
      </c>
      <c r="K3580" s="43" t="s">
        <v>178</v>
      </c>
      <c r="L3580" s="43" t="str">
        <f>IF(AND(Home!$A$1&gt;=Leave[[#This Row],[Start Time]],Home!$A$1&lt;=Leave[[#This Row],[End Time]]),"Aplica","No Aplica")</f>
        <v>No Aplica</v>
      </c>
      <c r="M3580" s="43" t="str">
        <f>IF(AND(Home!$A$1&gt;=Leave[[#This Row],[Start Time]],Home!$A$1&lt;=Leave[[#This Row],[End Time]]),Home!$A$1,"No Aplica")</f>
        <v>No Aplica</v>
      </c>
      <c r="N3580" s="43" t="str">
        <f>Leave[[#This Row],[User Code (Owning User) (Usuario)]]&amp;Leave[[#This Row],[fecha activa]]</f>
        <v>MIE2025060321443No Aplica</v>
      </c>
    </row>
    <row r="3581" spans="1:14" x14ac:dyDescent="0.3">
      <c r="A3581" s="43" t="s">
        <v>471</v>
      </c>
      <c r="B3581" s="3">
        <v>45920</v>
      </c>
      <c r="C3581" s="3">
        <v>45920</v>
      </c>
      <c r="D3581" s="43" t="s">
        <v>493</v>
      </c>
      <c r="E3581" s="43" t="s">
        <v>1533</v>
      </c>
      <c r="F3581" s="43" t="s">
        <v>1535</v>
      </c>
      <c r="G3581">
        <v>120</v>
      </c>
      <c r="H3581">
        <v>120</v>
      </c>
      <c r="I3581" s="43" t="s">
        <v>1534</v>
      </c>
      <c r="J3581" s="43" t="s">
        <v>3716</v>
      </c>
      <c r="K3581" s="43" t="s">
        <v>178</v>
      </c>
      <c r="L3581" s="43" t="str">
        <f>IF(AND(Home!$A$1&gt;=Leave[[#This Row],[Start Time]],Home!$A$1&lt;=Leave[[#This Row],[End Time]]),"Aplica","No Aplica")</f>
        <v>No Aplica</v>
      </c>
      <c r="M3581" s="43" t="str">
        <f>IF(AND(Home!$A$1&gt;=Leave[[#This Row],[Start Time]],Home!$A$1&lt;=Leave[[#This Row],[End Time]]),Home!$A$1,"No Aplica")</f>
        <v>No Aplica</v>
      </c>
      <c r="N3581" s="43" t="str">
        <f>Leave[[#This Row],[User Code (Owning User) (Usuario)]]&amp;Leave[[#This Row],[fecha activa]]</f>
        <v>MIE2025060321443No Aplica</v>
      </c>
    </row>
    <row r="3582" spans="1:14" x14ac:dyDescent="0.3">
      <c r="A3582" s="43" t="s">
        <v>471</v>
      </c>
      <c r="B3582" s="3">
        <v>45917</v>
      </c>
      <c r="C3582" s="3">
        <v>45917</v>
      </c>
      <c r="D3582" s="43" t="s">
        <v>493</v>
      </c>
      <c r="E3582" s="43" t="s">
        <v>1533</v>
      </c>
      <c r="F3582" s="43" t="s">
        <v>1535</v>
      </c>
      <c r="G3582">
        <v>60</v>
      </c>
      <c r="H3582">
        <v>60</v>
      </c>
      <c r="I3582" s="43" t="s">
        <v>1534</v>
      </c>
      <c r="J3582" s="43" t="s">
        <v>3716</v>
      </c>
      <c r="K3582" s="43" t="s">
        <v>178</v>
      </c>
      <c r="L3582" s="43" t="str">
        <f>IF(AND(Home!$A$1&gt;=Leave[[#This Row],[Start Time]],Home!$A$1&lt;=Leave[[#This Row],[End Time]]),"Aplica","No Aplica")</f>
        <v>No Aplica</v>
      </c>
      <c r="M3582" s="43" t="str">
        <f>IF(AND(Home!$A$1&gt;=Leave[[#This Row],[Start Time]],Home!$A$1&lt;=Leave[[#This Row],[End Time]]),Home!$A$1,"No Aplica")</f>
        <v>No Aplica</v>
      </c>
      <c r="N3582" s="43" t="str">
        <f>Leave[[#This Row],[User Code (Owning User) (Usuario)]]&amp;Leave[[#This Row],[fecha activa]]</f>
        <v>MIE2025060321443No Aplica</v>
      </c>
    </row>
    <row r="3583" spans="1:14" x14ac:dyDescent="0.3">
      <c r="A3583" s="43" t="s">
        <v>465</v>
      </c>
      <c r="B3583" s="3">
        <v>45906</v>
      </c>
      <c r="C3583" s="3">
        <v>45906</v>
      </c>
      <c r="D3583" s="43" t="s">
        <v>3046</v>
      </c>
      <c r="E3583" s="43" t="s">
        <v>1533</v>
      </c>
      <c r="F3583" s="43" t="s">
        <v>1535</v>
      </c>
      <c r="G3583">
        <v>120</v>
      </c>
      <c r="H3583">
        <v>120</v>
      </c>
      <c r="I3583" s="43" t="s">
        <v>1534</v>
      </c>
      <c r="J3583" s="43" t="s">
        <v>3716</v>
      </c>
      <c r="K3583" s="43" t="s">
        <v>178</v>
      </c>
      <c r="L3583" s="43" t="str">
        <f>IF(AND(Home!$A$1&gt;=Leave[[#This Row],[Start Time]],Home!$A$1&lt;=Leave[[#This Row],[End Time]]),"Aplica","No Aplica")</f>
        <v>No Aplica</v>
      </c>
      <c r="M3583" s="43" t="str">
        <f>IF(AND(Home!$A$1&gt;=Leave[[#This Row],[Start Time]],Home!$A$1&lt;=Leave[[#This Row],[End Time]]),Home!$A$1,"No Aplica")</f>
        <v>No Aplica</v>
      </c>
      <c r="N3583" s="43" t="str">
        <f>Leave[[#This Row],[User Code (Owning User) (Usuario)]]&amp;Leave[[#This Row],[fecha activa]]</f>
        <v>MIE2025060321443No Aplica</v>
      </c>
    </row>
    <row r="3584" spans="1:14" x14ac:dyDescent="0.3">
      <c r="A3584" s="43" t="s">
        <v>465</v>
      </c>
      <c r="B3584" s="3">
        <v>45907</v>
      </c>
      <c r="C3584" s="3">
        <v>45907</v>
      </c>
      <c r="D3584" s="43" t="s">
        <v>1324</v>
      </c>
      <c r="E3584" s="43" t="s">
        <v>1533</v>
      </c>
      <c r="F3584" s="43" t="s">
        <v>1535</v>
      </c>
      <c r="G3584">
        <v>540</v>
      </c>
      <c r="H3584">
        <v>540</v>
      </c>
      <c r="I3584" s="43" t="s">
        <v>1534</v>
      </c>
      <c r="J3584" s="43" t="s">
        <v>3716</v>
      </c>
      <c r="K3584" s="43" t="s">
        <v>178</v>
      </c>
      <c r="L3584" s="43" t="str">
        <f>IF(AND(Home!$A$1&gt;=Leave[[#This Row],[Start Time]],Home!$A$1&lt;=Leave[[#This Row],[End Time]]),"Aplica","No Aplica")</f>
        <v>No Aplica</v>
      </c>
      <c r="M3584" s="43" t="str">
        <f>IF(AND(Home!$A$1&gt;=Leave[[#This Row],[Start Time]],Home!$A$1&lt;=Leave[[#This Row],[End Time]]),Home!$A$1,"No Aplica")</f>
        <v>No Aplica</v>
      </c>
      <c r="N3584" s="43" t="str">
        <f>Leave[[#This Row],[User Code (Owning User) (Usuario)]]&amp;Leave[[#This Row],[fecha activa]]</f>
        <v>MIE2025060321443No Aplica</v>
      </c>
    </row>
    <row r="3585" spans="1:14" x14ac:dyDescent="0.3">
      <c r="A3585" s="43" t="s">
        <v>466</v>
      </c>
      <c r="B3585" s="3">
        <v>45907</v>
      </c>
      <c r="C3585" s="3">
        <v>45907</v>
      </c>
      <c r="D3585" s="43" t="s">
        <v>470</v>
      </c>
      <c r="E3585" s="43" t="s">
        <v>238</v>
      </c>
      <c r="F3585" s="43" t="s">
        <v>239</v>
      </c>
      <c r="G3585">
        <v>540</v>
      </c>
      <c r="H3585">
        <v>540</v>
      </c>
      <c r="I3585" s="43" t="s">
        <v>930</v>
      </c>
      <c r="J3585" s="43" t="s">
        <v>1036</v>
      </c>
      <c r="K3585" s="43" t="s">
        <v>178</v>
      </c>
      <c r="L3585" s="43" t="str">
        <f>IF(AND(Home!$A$1&gt;=Leave[[#This Row],[Start Time]],Home!$A$1&lt;=Leave[[#This Row],[End Time]]),"Aplica","No Aplica")</f>
        <v>No Aplica</v>
      </c>
      <c r="M3585" s="43" t="str">
        <f>IF(AND(Home!$A$1&gt;=Leave[[#This Row],[Start Time]],Home!$A$1&lt;=Leave[[#This Row],[End Time]]),Home!$A$1,"No Aplica")</f>
        <v>No Aplica</v>
      </c>
      <c r="N3585" s="43" t="str">
        <f>Leave[[#This Row],[User Code (Owning User) (Usuario)]]&amp;Leave[[#This Row],[fecha activa]]</f>
        <v>MIE2023080210282No Aplica</v>
      </c>
    </row>
    <row r="3586" spans="1:14" x14ac:dyDescent="0.3">
      <c r="A3586" s="43" t="s">
        <v>601</v>
      </c>
      <c r="B3586" s="3">
        <v>45919</v>
      </c>
      <c r="C3586" s="3">
        <v>45919</v>
      </c>
      <c r="D3586" s="43" t="s">
        <v>3136</v>
      </c>
      <c r="E3586" s="43" t="s">
        <v>19</v>
      </c>
      <c r="F3586" s="43" t="s">
        <v>20</v>
      </c>
      <c r="G3586">
        <v>150</v>
      </c>
      <c r="H3586">
        <v>150</v>
      </c>
      <c r="I3586" s="43" t="s">
        <v>950</v>
      </c>
      <c r="J3586" s="43" t="s">
        <v>1040</v>
      </c>
      <c r="K3586" s="43" t="s">
        <v>179</v>
      </c>
      <c r="L3586" s="43" t="str">
        <f>IF(AND(Home!$A$1&gt;=Leave[[#This Row],[Start Time]],Home!$A$1&lt;=Leave[[#This Row],[End Time]]),"Aplica","No Aplica")</f>
        <v>No Aplica</v>
      </c>
      <c r="M3586" s="43" t="str">
        <f>IF(AND(Home!$A$1&gt;=Leave[[#This Row],[Start Time]],Home!$A$1&lt;=Leave[[#This Row],[End Time]]),Home!$A$1,"No Aplica")</f>
        <v>No Aplica</v>
      </c>
      <c r="N3586" s="43" t="str">
        <f>Leave[[#This Row],[User Code (Owning User) (Usuario)]]&amp;Leave[[#This Row],[fecha activa]]</f>
        <v>MIE202213129652No Aplica</v>
      </c>
    </row>
    <row r="3587" spans="1:14" x14ac:dyDescent="0.3">
      <c r="A3587" s="43" t="s">
        <v>471</v>
      </c>
      <c r="B3587" s="3">
        <v>45927</v>
      </c>
      <c r="C3587" s="3">
        <v>45927</v>
      </c>
      <c r="D3587" s="43" t="s">
        <v>1864</v>
      </c>
      <c r="E3587" s="43" t="s">
        <v>19</v>
      </c>
      <c r="F3587" s="43" t="s">
        <v>20</v>
      </c>
      <c r="G3587">
        <v>240</v>
      </c>
      <c r="H3587">
        <v>240</v>
      </c>
      <c r="I3587" s="43" t="s">
        <v>950</v>
      </c>
      <c r="J3587" s="43" t="s">
        <v>1040</v>
      </c>
      <c r="K3587" s="43" t="s">
        <v>179</v>
      </c>
      <c r="L3587" s="43" t="str">
        <f>IF(AND(Home!$A$1&gt;=Leave[[#This Row],[Start Time]],Home!$A$1&lt;=Leave[[#This Row],[End Time]]),"Aplica","No Aplica")</f>
        <v>No Aplica</v>
      </c>
      <c r="M3587" s="43" t="str">
        <f>IF(AND(Home!$A$1&gt;=Leave[[#This Row],[Start Time]],Home!$A$1&lt;=Leave[[#This Row],[End Time]]),Home!$A$1,"No Aplica")</f>
        <v>No Aplica</v>
      </c>
      <c r="N3587" s="43" t="str">
        <f>Leave[[#This Row],[User Code (Owning User) (Usuario)]]&amp;Leave[[#This Row],[fecha activa]]</f>
        <v>MIE202213129652No Aplica</v>
      </c>
    </row>
    <row r="3588" spans="1:14" x14ac:dyDescent="0.3">
      <c r="A3588" s="43" t="s">
        <v>465</v>
      </c>
      <c r="B3588" s="3">
        <v>45928</v>
      </c>
      <c r="C3588" s="3">
        <v>45928</v>
      </c>
      <c r="D3588" s="43" t="s">
        <v>469</v>
      </c>
      <c r="E3588" s="43" t="s">
        <v>19</v>
      </c>
      <c r="F3588" s="43" t="s">
        <v>20</v>
      </c>
      <c r="G3588">
        <v>540</v>
      </c>
      <c r="H3588">
        <v>540</v>
      </c>
      <c r="I3588" s="43" t="s">
        <v>950</v>
      </c>
      <c r="J3588" s="43" t="s">
        <v>1040</v>
      </c>
      <c r="K3588" s="43" t="s">
        <v>179</v>
      </c>
      <c r="L3588" s="43" t="str">
        <f>IF(AND(Home!$A$1&gt;=Leave[[#This Row],[Start Time]],Home!$A$1&lt;=Leave[[#This Row],[End Time]]),"Aplica","No Aplica")</f>
        <v>No Aplica</v>
      </c>
      <c r="M3588" s="43" t="str">
        <f>IF(AND(Home!$A$1&gt;=Leave[[#This Row],[Start Time]],Home!$A$1&lt;=Leave[[#This Row],[End Time]]),Home!$A$1,"No Aplica")</f>
        <v>No Aplica</v>
      </c>
      <c r="N3588" s="43" t="str">
        <f>Leave[[#This Row],[User Code (Owning User) (Usuario)]]&amp;Leave[[#This Row],[fecha activa]]</f>
        <v>MIE202213129652No Aplica</v>
      </c>
    </row>
    <row r="3589" spans="1:14" x14ac:dyDescent="0.3">
      <c r="A3589" s="43" t="s">
        <v>601</v>
      </c>
      <c r="B3589" s="3">
        <v>45910</v>
      </c>
      <c r="C3589" s="3">
        <v>45910</v>
      </c>
      <c r="D3589" s="43" t="s">
        <v>3319</v>
      </c>
      <c r="E3589" s="43" t="s">
        <v>19</v>
      </c>
      <c r="F3589" s="43" t="s">
        <v>20</v>
      </c>
      <c r="G3589">
        <v>30</v>
      </c>
      <c r="H3589">
        <v>30</v>
      </c>
      <c r="I3589" s="43" t="s">
        <v>950</v>
      </c>
      <c r="J3589" s="43" t="s">
        <v>1040</v>
      </c>
      <c r="K3589" s="43" t="s">
        <v>179</v>
      </c>
      <c r="L3589" s="43" t="str">
        <f>IF(AND(Home!$A$1&gt;=Leave[[#This Row],[Start Time]],Home!$A$1&lt;=Leave[[#This Row],[End Time]]),"Aplica","No Aplica")</f>
        <v>No Aplica</v>
      </c>
      <c r="M3589" s="43" t="str">
        <f>IF(AND(Home!$A$1&gt;=Leave[[#This Row],[Start Time]],Home!$A$1&lt;=Leave[[#This Row],[End Time]]),Home!$A$1,"No Aplica")</f>
        <v>No Aplica</v>
      </c>
      <c r="N3589" s="43" t="str">
        <f>Leave[[#This Row],[User Code (Owning User) (Usuario)]]&amp;Leave[[#This Row],[fecha activa]]</f>
        <v>MIE202213129652No Aplica</v>
      </c>
    </row>
    <row r="3590" spans="1:14" x14ac:dyDescent="0.3">
      <c r="A3590" s="43" t="s">
        <v>471</v>
      </c>
      <c r="B3590" s="3">
        <v>45920</v>
      </c>
      <c r="C3590" s="3">
        <v>45920</v>
      </c>
      <c r="D3590" s="43" t="s">
        <v>1864</v>
      </c>
      <c r="E3590" s="43" t="s">
        <v>19</v>
      </c>
      <c r="F3590" s="43" t="s">
        <v>20</v>
      </c>
      <c r="G3590">
        <v>240</v>
      </c>
      <c r="H3590">
        <v>240</v>
      </c>
      <c r="I3590" s="43" t="s">
        <v>950</v>
      </c>
      <c r="J3590" s="43" t="s">
        <v>1040</v>
      </c>
      <c r="K3590" s="43" t="s">
        <v>179</v>
      </c>
      <c r="L3590" s="43" t="str">
        <f>IF(AND(Home!$A$1&gt;=Leave[[#This Row],[Start Time]],Home!$A$1&lt;=Leave[[#This Row],[End Time]]),"Aplica","No Aplica")</f>
        <v>No Aplica</v>
      </c>
      <c r="M3590" s="43" t="str">
        <f>IF(AND(Home!$A$1&gt;=Leave[[#This Row],[Start Time]],Home!$A$1&lt;=Leave[[#This Row],[End Time]]),Home!$A$1,"No Aplica")</f>
        <v>No Aplica</v>
      </c>
      <c r="N3590" s="43" t="str">
        <f>Leave[[#This Row],[User Code (Owning User) (Usuario)]]&amp;Leave[[#This Row],[fecha activa]]</f>
        <v>MIE202213129652No Aplica</v>
      </c>
    </row>
    <row r="3591" spans="1:14" x14ac:dyDescent="0.3">
      <c r="A3591" s="43" t="s">
        <v>465</v>
      </c>
      <c r="B3591" s="3">
        <v>45921</v>
      </c>
      <c r="C3591" s="3">
        <v>45921</v>
      </c>
      <c r="D3591" s="43" t="s">
        <v>469</v>
      </c>
      <c r="E3591" s="43" t="s">
        <v>19</v>
      </c>
      <c r="F3591" s="43" t="s">
        <v>20</v>
      </c>
      <c r="G3591">
        <v>540</v>
      </c>
      <c r="H3591">
        <v>540</v>
      </c>
      <c r="I3591" s="43" t="s">
        <v>950</v>
      </c>
      <c r="J3591" s="43" t="s">
        <v>1040</v>
      </c>
      <c r="K3591" s="43" t="s">
        <v>179</v>
      </c>
      <c r="L3591" s="43" t="str">
        <f>IF(AND(Home!$A$1&gt;=Leave[[#This Row],[Start Time]],Home!$A$1&lt;=Leave[[#This Row],[End Time]]),"Aplica","No Aplica")</f>
        <v>No Aplica</v>
      </c>
      <c r="M3591" s="43" t="str">
        <f>IF(AND(Home!$A$1&gt;=Leave[[#This Row],[Start Time]],Home!$A$1&lt;=Leave[[#This Row],[End Time]]),Home!$A$1,"No Aplica")</f>
        <v>No Aplica</v>
      </c>
      <c r="N3591" s="43" t="str">
        <f>Leave[[#This Row],[User Code (Owning User) (Usuario)]]&amp;Leave[[#This Row],[fecha activa]]</f>
        <v>MIE202213129652No Aplica</v>
      </c>
    </row>
    <row r="3592" spans="1:14" x14ac:dyDescent="0.3">
      <c r="A3592" s="43" t="s">
        <v>601</v>
      </c>
      <c r="B3592" s="3">
        <v>45905</v>
      </c>
      <c r="C3592" s="3">
        <v>45905</v>
      </c>
      <c r="D3592" s="43" t="s">
        <v>2998</v>
      </c>
      <c r="E3592" s="43" t="s">
        <v>19</v>
      </c>
      <c r="F3592" s="43" t="s">
        <v>20</v>
      </c>
      <c r="G3592">
        <v>150</v>
      </c>
      <c r="H3592">
        <v>150</v>
      </c>
      <c r="I3592" s="43" t="s">
        <v>950</v>
      </c>
      <c r="J3592" s="43" t="s">
        <v>1040</v>
      </c>
      <c r="K3592" s="43" t="s">
        <v>179</v>
      </c>
      <c r="L3592" s="43" t="str">
        <f>IF(AND(Home!$A$1&gt;=Leave[[#This Row],[Start Time]],Home!$A$1&lt;=Leave[[#This Row],[End Time]]),"Aplica","No Aplica")</f>
        <v>No Aplica</v>
      </c>
      <c r="M3592" s="43" t="str">
        <f>IF(AND(Home!$A$1&gt;=Leave[[#This Row],[Start Time]],Home!$A$1&lt;=Leave[[#This Row],[End Time]]),Home!$A$1,"No Aplica")</f>
        <v>No Aplica</v>
      </c>
      <c r="N3592" s="43" t="str">
        <f>Leave[[#This Row],[User Code (Owning User) (Usuario)]]&amp;Leave[[#This Row],[fecha activa]]</f>
        <v>MIE202213129652No Aplica</v>
      </c>
    </row>
    <row r="3593" spans="1:14" x14ac:dyDescent="0.3">
      <c r="A3593" s="43" t="s">
        <v>471</v>
      </c>
      <c r="B3593" s="3">
        <v>45903</v>
      </c>
      <c r="C3593" s="3">
        <v>45903</v>
      </c>
      <c r="D3593" s="43" t="s">
        <v>2878</v>
      </c>
      <c r="E3593" s="43" t="s">
        <v>19</v>
      </c>
      <c r="F3593" s="43" t="s">
        <v>20</v>
      </c>
      <c r="G3593">
        <v>270</v>
      </c>
      <c r="H3593">
        <v>270</v>
      </c>
      <c r="I3593" s="43" t="s">
        <v>950</v>
      </c>
      <c r="J3593" s="43" t="s">
        <v>1040</v>
      </c>
      <c r="K3593" s="43" t="s">
        <v>179</v>
      </c>
      <c r="L3593" s="43" t="str">
        <f>IF(AND(Home!$A$1&gt;=Leave[[#This Row],[Start Time]],Home!$A$1&lt;=Leave[[#This Row],[End Time]]),"Aplica","No Aplica")</f>
        <v>No Aplica</v>
      </c>
      <c r="M3593" s="43" t="str">
        <f>IF(AND(Home!$A$1&gt;=Leave[[#This Row],[Start Time]],Home!$A$1&lt;=Leave[[#This Row],[End Time]]),Home!$A$1,"No Aplica")</f>
        <v>No Aplica</v>
      </c>
      <c r="N3593" s="43" t="str">
        <f>Leave[[#This Row],[User Code (Owning User) (Usuario)]]&amp;Leave[[#This Row],[fecha activa]]</f>
        <v>MIE202213129652No Aplica</v>
      </c>
    </row>
    <row r="3594" spans="1:14" x14ac:dyDescent="0.3">
      <c r="A3594" s="43" t="s">
        <v>465</v>
      </c>
      <c r="B3594" s="3">
        <v>45914</v>
      </c>
      <c r="C3594" s="3">
        <v>45914</v>
      </c>
      <c r="D3594" s="43" t="s">
        <v>469</v>
      </c>
      <c r="E3594" s="43" t="s">
        <v>19</v>
      </c>
      <c r="F3594" s="43" t="s">
        <v>20</v>
      </c>
      <c r="G3594">
        <v>540</v>
      </c>
      <c r="H3594">
        <v>540</v>
      </c>
      <c r="I3594" s="43" t="s">
        <v>950</v>
      </c>
      <c r="J3594" s="43" t="s">
        <v>1040</v>
      </c>
      <c r="K3594" s="43" t="s">
        <v>179</v>
      </c>
      <c r="L3594" s="43" t="str">
        <f>IF(AND(Home!$A$1&gt;=Leave[[#This Row],[Start Time]],Home!$A$1&lt;=Leave[[#This Row],[End Time]]),"Aplica","No Aplica")</f>
        <v>No Aplica</v>
      </c>
      <c r="M3594" s="43" t="str">
        <f>IF(AND(Home!$A$1&gt;=Leave[[#This Row],[Start Time]],Home!$A$1&lt;=Leave[[#This Row],[End Time]]),Home!$A$1,"No Aplica")</f>
        <v>No Aplica</v>
      </c>
      <c r="N3594" s="43" t="str">
        <f>Leave[[#This Row],[User Code (Owning User) (Usuario)]]&amp;Leave[[#This Row],[fecha activa]]</f>
        <v>MIE202213129652No Aplica</v>
      </c>
    </row>
    <row r="3595" spans="1:14" x14ac:dyDescent="0.3">
      <c r="A3595" s="43" t="s">
        <v>471</v>
      </c>
      <c r="B3595" s="3">
        <v>45913</v>
      </c>
      <c r="C3595" s="3">
        <v>45913</v>
      </c>
      <c r="D3595" s="43" t="s">
        <v>1864</v>
      </c>
      <c r="E3595" s="43" t="s">
        <v>19</v>
      </c>
      <c r="F3595" s="43" t="s">
        <v>20</v>
      </c>
      <c r="G3595">
        <v>240</v>
      </c>
      <c r="H3595">
        <v>240</v>
      </c>
      <c r="I3595" s="43" t="s">
        <v>950</v>
      </c>
      <c r="J3595" s="43" t="s">
        <v>1040</v>
      </c>
      <c r="K3595" s="43" t="s">
        <v>179</v>
      </c>
      <c r="L3595" s="43" t="str">
        <f>IF(AND(Home!$A$1&gt;=Leave[[#This Row],[Start Time]],Home!$A$1&lt;=Leave[[#This Row],[End Time]]),"Aplica","No Aplica")</f>
        <v>No Aplica</v>
      </c>
      <c r="M3595" s="43" t="str">
        <f>IF(AND(Home!$A$1&gt;=Leave[[#This Row],[Start Time]],Home!$A$1&lt;=Leave[[#This Row],[End Time]]),Home!$A$1,"No Aplica")</f>
        <v>No Aplica</v>
      </c>
      <c r="N3595" s="43" t="str">
        <f>Leave[[#This Row],[User Code (Owning User) (Usuario)]]&amp;Leave[[#This Row],[fecha activa]]</f>
        <v>MIE202213129652No Aplica</v>
      </c>
    </row>
    <row r="3596" spans="1:14" x14ac:dyDescent="0.3">
      <c r="A3596" s="43" t="s">
        <v>471</v>
      </c>
      <c r="B3596" s="3">
        <v>45906</v>
      </c>
      <c r="C3596" s="3">
        <v>45906</v>
      </c>
      <c r="D3596" s="43" t="s">
        <v>1864</v>
      </c>
      <c r="E3596" s="43" t="s">
        <v>19</v>
      </c>
      <c r="F3596" s="43" t="s">
        <v>20</v>
      </c>
      <c r="G3596">
        <v>240</v>
      </c>
      <c r="H3596">
        <v>240</v>
      </c>
      <c r="I3596" s="43" t="s">
        <v>950</v>
      </c>
      <c r="J3596" s="43" t="s">
        <v>1040</v>
      </c>
      <c r="K3596" s="43" t="s">
        <v>179</v>
      </c>
      <c r="L3596" s="43" t="str">
        <f>IF(AND(Home!$A$1&gt;=Leave[[#This Row],[Start Time]],Home!$A$1&lt;=Leave[[#This Row],[End Time]]),"Aplica","No Aplica")</f>
        <v>No Aplica</v>
      </c>
      <c r="M3596" s="43" t="str">
        <f>IF(AND(Home!$A$1&gt;=Leave[[#This Row],[Start Time]],Home!$A$1&lt;=Leave[[#This Row],[End Time]]),Home!$A$1,"No Aplica")</f>
        <v>No Aplica</v>
      </c>
      <c r="N3596" s="43" t="str">
        <f>Leave[[#This Row],[User Code (Owning User) (Usuario)]]&amp;Leave[[#This Row],[fecha activa]]</f>
        <v>MIE202213129652No Aplica</v>
      </c>
    </row>
    <row r="3597" spans="1:14" x14ac:dyDescent="0.3">
      <c r="A3597" s="43" t="s">
        <v>465</v>
      </c>
      <c r="B3597" s="3">
        <v>45907</v>
      </c>
      <c r="C3597" s="3">
        <v>45907</v>
      </c>
      <c r="D3597" s="43" t="s">
        <v>469</v>
      </c>
      <c r="E3597" s="43" t="s">
        <v>19</v>
      </c>
      <c r="F3597" s="43" t="s">
        <v>20</v>
      </c>
      <c r="G3597">
        <v>540</v>
      </c>
      <c r="H3597">
        <v>540</v>
      </c>
      <c r="I3597" s="43" t="s">
        <v>950</v>
      </c>
      <c r="J3597" s="43" t="s">
        <v>1040</v>
      </c>
      <c r="K3597" s="43" t="s">
        <v>179</v>
      </c>
      <c r="L3597" s="43" t="str">
        <f>IF(AND(Home!$A$1&gt;=Leave[[#This Row],[Start Time]],Home!$A$1&lt;=Leave[[#This Row],[End Time]]),"Aplica","No Aplica")</f>
        <v>No Aplica</v>
      </c>
      <c r="M3597" s="43" t="str">
        <f>IF(AND(Home!$A$1&gt;=Leave[[#This Row],[Start Time]],Home!$A$1&lt;=Leave[[#This Row],[End Time]]),Home!$A$1,"No Aplica")</f>
        <v>No Aplica</v>
      </c>
      <c r="N3597" s="43" t="str">
        <f>Leave[[#This Row],[User Code (Owning User) (Usuario)]]&amp;Leave[[#This Row],[fecha activa]]</f>
        <v>MIE202213129652No Aplica</v>
      </c>
    </row>
    <row r="3598" spans="1:14" x14ac:dyDescent="0.3">
      <c r="A3598" s="43" t="s">
        <v>468</v>
      </c>
      <c r="B3598" s="3">
        <v>45923</v>
      </c>
      <c r="C3598" s="3">
        <v>45923</v>
      </c>
      <c r="D3598" s="43" t="s">
        <v>469</v>
      </c>
      <c r="E3598" s="43" t="s">
        <v>813</v>
      </c>
      <c r="F3598" s="43" t="s">
        <v>814</v>
      </c>
      <c r="G3598">
        <v>540</v>
      </c>
      <c r="H3598">
        <v>540</v>
      </c>
      <c r="I3598" s="43" t="s">
        <v>1070</v>
      </c>
      <c r="J3598" s="43" t="s">
        <v>1031</v>
      </c>
      <c r="K3598" s="43" t="s">
        <v>177</v>
      </c>
      <c r="L3598" s="43" t="str">
        <f>IF(AND(Home!$A$1&gt;=Leave[[#This Row],[Start Time]],Home!$A$1&lt;=Leave[[#This Row],[End Time]]),"Aplica","No Aplica")</f>
        <v>No Aplica</v>
      </c>
      <c r="M3598" s="43" t="str">
        <f>IF(AND(Home!$A$1&gt;=Leave[[#This Row],[Start Time]],Home!$A$1&lt;=Leave[[#This Row],[End Time]]),Home!$A$1,"No Aplica")</f>
        <v>No Aplica</v>
      </c>
      <c r="N3598" s="43" t="str">
        <f>Leave[[#This Row],[User Code (Owning User) (Usuario)]]&amp;Leave[[#This Row],[fecha activa]]</f>
        <v>MIE2024261118433No Aplica</v>
      </c>
    </row>
    <row r="3599" spans="1:14" x14ac:dyDescent="0.3">
      <c r="A3599" s="43" t="s">
        <v>468</v>
      </c>
      <c r="B3599" s="3">
        <v>45916</v>
      </c>
      <c r="C3599" s="3">
        <v>45916</v>
      </c>
      <c r="D3599" s="43" t="s">
        <v>1828</v>
      </c>
      <c r="E3599" s="43" t="s">
        <v>813</v>
      </c>
      <c r="F3599" s="43" t="s">
        <v>814</v>
      </c>
      <c r="G3599">
        <v>540</v>
      </c>
      <c r="H3599">
        <v>540</v>
      </c>
      <c r="I3599" s="43" t="s">
        <v>1070</v>
      </c>
      <c r="J3599" s="43" t="s">
        <v>1031</v>
      </c>
      <c r="K3599" s="43" t="s">
        <v>177</v>
      </c>
      <c r="L3599" s="43" t="str">
        <f>IF(AND(Home!$A$1&gt;=Leave[[#This Row],[Start Time]],Home!$A$1&lt;=Leave[[#This Row],[End Time]]),"Aplica","No Aplica")</f>
        <v>No Aplica</v>
      </c>
      <c r="M3599" s="43" t="str">
        <f>IF(AND(Home!$A$1&gt;=Leave[[#This Row],[Start Time]],Home!$A$1&lt;=Leave[[#This Row],[End Time]]),Home!$A$1,"No Aplica")</f>
        <v>No Aplica</v>
      </c>
      <c r="N3599" s="43" t="str">
        <f>Leave[[#This Row],[User Code (Owning User) (Usuario)]]&amp;Leave[[#This Row],[fecha activa]]</f>
        <v>MIE2024261118433No Aplica</v>
      </c>
    </row>
    <row r="3600" spans="1:14" x14ac:dyDescent="0.3">
      <c r="A3600" s="43" t="s">
        <v>468</v>
      </c>
      <c r="B3600" s="3">
        <v>45909</v>
      </c>
      <c r="C3600" s="3">
        <v>45909</v>
      </c>
      <c r="D3600" s="43" t="s">
        <v>469</v>
      </c>
      <c r="E3600" s="43" t="s">
        <v>813</v>
      </c>
      <c r="F3600" s="43" t="s">
        <v>814</v>
      </c>
      <c r="G3600">
        <v>540</v>
      </c>
      <c r="H3600">
        <v>540</v>
      </c>
      <c r="I3600" s="43" t="s">
        <v>1070</v>
      </c>
      <c r="J3600" s="43" t="s">
        <v>1031</v>
      </c>
      <c r="K3600" s="43" t="s">
        <v>177</v>
      </c>
      <c r="L3600" s="43" t="str">
        <f>IF(AND(Home!$A$1&gt;=Leave[[#This Row],[Start Time]],Home!$A$1&lt;=Leave[[#This Row],[End Time]]),"Aplica","No Aplica")</f>
        <v>No Aplica</v>
      </c>
      <c r="M3600" s="43" t="str">
        <f>IF(AND(Home!$A$1&gt;=Leave[[#This Row],[Start Time]],Home!$A$1&lt;=Leave[[#This Row],[End Time]]),Home!$A$1,"No Aplica")</f>
        <v>No Aplica</v>
      </c>
      <c r="N3600" s="43" t="str">
        <f>Leave[[#This Row],[User Code (Owning User) (Usuario)]]&amp;Leave[[#This Row],[fecha activa]]</f>
        <v>MIE2024261118433No Aplica</v>
      </c>
    </row>
    <row r="3601" spans="1:14" x14ac:dyDescent="0.3">
      <c r="A3601" s="43" t="s">
        <v>468</v>
      </c>
      <c r="B3601" s="3">
        <v>45902</v>
      </c>
      <c r="C3601" s="3">
        <v>45902</v>
      </c>
      <c r="D3601" s="43" t="s">
        <v>469</v>
      </c>
      <c r="E3601" s="43" t="s">
        <v>813</v>
      </c>
      <c r="F3601" s="43" t="s">
        <v>814</v>
      </c>
      <c r="G3601">
        <v>540</v>
      </c>
      <c r="H3601">
        <v>540</v>
      </c>
      <c r="I3601" s="43" t="s">
        <v>1070</v>
      </c>
      <c r="J3601" s="43" t="s">
        <v>1031</v>
      </c>
      <c r="K3601" s="43" t="s">
        <v>177</v>
      </c>
      <c r="L3601" s="43" t="str">
        <f>IF(AND(Home!$A$1&gt;=Leave[[#This Row],[Start Time]],Home!$A$1&lt;=Leave[[#This Row],[End Time]]),"Aplica","No Aplica")</f>
        <v>No Aplica</v>
      </c>
      <c r="M3601" s="43" t="str">
        <f>IF(AND(Home!$A$1&gt;=Leave[[#This Row],[Start Time]],Home!$A$1&lt;=Leave[[#This Row],[End Time]]),Home!$A$1,"No Aplica")</f>
        <v>No Aplica</v>
      </c>
      <c r="N3601" s="43" t="str">
        <f>Leave[[#This Row],[User Code (Owning User) (Usuario)]]&amp;Leave[[#This Row],[fecha activa]]</f>
        <v>MIE2024261118433No Aplica</v>
      </c>
    </row>
    <row r="3602" spans="1:14" x14ac:dyDescent="0.3">
      <c r="A3602" s="43" t="s">
        <v>468</v>
      </c>
      <c r="B3602" s="3">
        <v>45921</v>
      </c>
      <c r="C3602" s="3">
        <v>45921</v>
      </c>
      <c r="D3602" s="43" t="s">
        <v>470</v>
      </c>
      <c r="E3602" s="43" t="s">
        <v>3163</v>
      </c>
      <c r="F3602" s="43" t="s">
        <v>3165</v>
      </c>
      <c r="G3602">
        <v>540</v>
      </c>
      <c r="H3602">
        <v>540</v>
      </c>
      <c r="I3602" s="43" t="s">
        <v>3164</v>
      </c>
      <c r="J3602" s="43" t="s">
        <v>1043</v>
      </c>
      <c r="K3602" s="43" t="s">
        <v>177</v>
      </c>
      <c r="L3602" s="43" t="str">
        <f>IF(AND(Home!$A$1&gt;=Leave[[#This Row],[Start Time]],Home!$A$1&lt;=Leave[[#This Row],[End Time]]),"Aplica","No Aplica")</f>
        <v>No Aplica</v>
      </c>
      <c r="M3602" s="43" t="str">
        <f>IF(AND(Home!$A$1&gt;=Leave[[#This Row],[Start Time]],Home!$A$1&lt;=Leave[[#This Row],[End Time]]),Home!$A$1,"No Aplica")</f>
        <v>No Aplica</v>
      </c>
      <c r="N3602" s="43" t="str">
        <f>Leave[[#This Row],[User Code (Owning User) (Usuario)]]&amp;Leave[[#This Row],[fecha activa]]</f>
        <v>MIE2025080924324No Aplica</v>
      </c>
    </row>
    <row r="3603" spans="1:14" x14ac:dyDescent="0.3">
      <c r="A3603" s="43" t="s">
        <v>468</v>
      </c>
      <c r="B3603" s="3">
        <v>45924</v>
      </c>
      <c r="C3603" s="3">
        <v>45924</v>
      </c>
      <c r="D3603" s="43" t="s">
        <v>495</v>
      </c>
      <c r="E3603" s="43" t="s">
        <v>2192</v>
      </c>
      <c r="F3603" s="43" t="s">
        <v>2194</v>
      </c>
      <c r="G3603">
        <v>1380</v>
      </c>
      <c r="H3603">
        <v>540</v>
      </c>
      <c r="I3603" s="43" t="s">
        <v>2193</v>
      </c>
      <c r="J3603" s="43" t="s">
        <v>2767</v>
      </c>
      <c r="K3603" s="43" t="s">
        <v>178</v>
      </c>
      <c r="L3603" s="43" t="str">
        <f>IF(AND(Home!$A$1&gt;=Leave[[#This Row],[Start Time]],Home!$A$1&lt;=Leave[[#This Row],[End Time]]),"Aplica","No Aplica")</f>
        <v>No Aplica</v>
      </c>
      <c r="M3603" s="43" t="str">
        <f>IF(AND(Home!$A$1&gt;=Leave[[#This Row],[Start Time]],Home!$A$1&lt;=Leave[[#This Row],[End Time]]),Home!$A$1,"No Aplica")</f>
        <v>No Aplica</v>
      </c>
      <c r="N3603" s="43" t="str">
        <f>Leave[[#This Row],[User Code (Owning User) (Usuario)]]&amp;Leave[[#This Row],[fecha activa]]</f>
        <v>MIE2025290723863No Aplica</v>
      </c>
    </row>
    <row r="3604" spans="1:14" x14ac:dyDescent="0.3">
      <c r="A3604" s="43" t="s">
        <v>471</v>
      </c>
      <c r="B3604" s="3">
        <v>45919</v>
      </c>
      <c r="C3604" s="3">
        <v>45919</v>
      </c>
      <c r="D3604" s="43" t="s">
        <v>3796</v>
      </c>
      <c r="E3604" s="43" t="s">
        <v>2192</v>
      </c>
      <c r="F3604" s="43" t="s">
        <v>2194</v>
      </c>
      <c r="G3604">
        <v>90</v>
      </c>
      <c r="H3604">
        <v>90</v>
      </c>
      <c r="I3604" s="43" t="s">
        <v>2193</v>
      </c>
      <c r="J3604" s="43" t="s">
        <v>2767</v>
      </c>
      <c r="K3604" s="43" t="s">
        <v>178</v>
      </c>
      <c r="L3604" s="43" t="str">
        <f>IF(AND(Home!$A$1&gt;=Leave[[#This Row],[Start Time]],Home!$A$1&lt;=Leave[[#This Row],[End Time]]),"Aplica","No Aplica")</f>
        <v>No Aplica</v>
      </c>
      <c r="M3604" s="43" t="str">
        <f>IF(AND(Home!$A$1&gt;=Leave[[#This Row],[Start Time]],Home!$A$1&lt;=Leave[[#This Row],[End Time]]),Home!$A$1,"No Aplica")</f>
        <v>No Aplica</v>
      </c>
      <c r="N3604" s="43" t="str">
        <f>Leave[[#This Row],[User Code (Owning User) (Usuario)]]&amp;Leave[[#This Row],[fecha activa]]</f>
        <v>MIE2025290723863No Aplica</v>
      </c>
    </row>
    <row r="3605" spans="1:14" x14ac:dyDescent="0.3">
      <c r="A3605" s="43" t="s">
        <v>471</v>
      </c>
      <c r="B3605" s="3">
        <v>45918</v>
      </c>
      <c r="C3605" s="3">
        <v>45918</v>
      </c>
      <c r="D3605" s="43" t="s">
        <v>3407</v>
      </c>
      <c r="E3605" s="43" t="s">
        <v>2192</v>
      </c>
      <c r="F3605" s="43" t="s">
        <v>2194</v>
      </c>
      <c r="G3605">
        <v>60</v>
      </c>
      <c r="H3605">
        <v>60</v>
      </c>
      <c r="I3605" s="43" t="s">
        <v>2193</v>
      </c>
      <c r="J3605" s="43" t="s">
        <v>2767</v>
      </c>
      <c r="K3605" s="43" t="s">
        <v>178</v>
      </c>
      <c r="L3605" s="43" t="str">
        <f>IF(AND(Home!$A$1&gt;=Leave[[#This Row],[Start Time]],Home!$A$1&lt;=Leave[[#This Row],[End Time]]),"Aplica","No Aplica")</f>
        <v>No Aplica</v>
      </c>
      <c r="M3605" s="43" t="str">
        <f>IF(AND(Home!$A$1&gt;=Leave[[#This Row],[Start Time]],Home!$A$1&lt;=Leave[[#This Row],[End Time]]),Home!$A$1,"No Aplica")</f>
        <v>No Aplica</v>
      </c>
      <c r="N3605" s="43" t="str">
        <f>Leave[[#This Row],[User Code (Owning User) (Usuario)]]&amp;Leave[[#This Row],[fecha activa]]</f>
        <v>MIE2025290723863No Aplica</v>
      </c>
    </row>
    <row r="3606" spans="1:14" x14ac:dyDescent="0.3">
      <c r="A3606" s="43" t="s">
        <v>471</v>
      </c>
      <c r="B3606" s="3">
        <v>45917</v>
      </c>
      <c r="C3606" s="3">
        <v>45917</v>
      </c>
      <c r="D3606" s="43" t="s">
        <v>3407</v>
      </c>
      <c r="E3606" s="43" t="s">
        <v>2192</v>
      </c>
      <c r="F3606" s="43" t="s">
        <v>2194</v>
      </c>
      <c r="G3606">
        <v>60</v>
      </c>
      <c r="H3606">
        <v>60</v>
      </c>
      <c r="I3606" s="43" t="s">
        <v>2193</v>
      </c>
      <c r="J3606" s="43" t="s">
        <v>2767</v>
      </c>
      <c r="K3606" s="43" t="s">
        <v>178</v>
      </c>
      <c r="L3606" s="43" t="str">
        <f>IF(AND(Home!$A$1&gt;=Leave[[#This Row],[Start Time]],Home!$A$1&lt;=Leave[[#This Row],[End Time]]),"Aplica","No Aplica")</f>
        <v>No Aplica</v>
      </c>
      <c r="M3606" s="43" t="str">
        <f>IF(AND(Home!$A$1&gt;=Leave[[#This Row],[Start Time]],Home!$A$1&lt;=Leave[[#This Row],[End Time]]),Home!$A$1,"No Aplica")</f>
        <v>No Aplica</v>
      </c>
      <c r="N3606" s="43" t="str">
        <f>Leave[[#This Row],[User Code (Owning User) (Usuario)]]&amp;Leave[[#This Row],[fecha activa]]</f>
        <v>MIE2025290723863No Aplica</v>
      </c>
    </row>
    <row r="3607" spans="1:14" x14ac:dyDescent="0.3">
      <c r="A3607" s="43" t="s">
        <v>468</v>
      </c>
      <c r="B3607" s="3">
        <v>45914</v>
      </c>
      <c r="C3607" s="3">
        <v>45914</v>
      </c>
      <c r="D3607" s="43" t="s">
        <v>3406</v>
      </c>
      <c r="E3607" s="43" t="s">
        <v>2192</v>
      </c>
      <c r="F3607" s="43" t="s">
        <v>2194</v>
      </c>
      <c r="G3607">
        <v>1410</v>
      </c>
      <c r="H3607">
        <v>540</v>
      </c>
      <c r="I3607" s="43" t="s">
        <v>2193</v>
      </c>
      <c r="J3607" s="43" t="s">
        <v>2767</v>
      </c>
      <c r="K3607" s="43" t="s">
        <v>178</v>
      </c>
      <c r="L3607" s="43" t="str">
        <f>IF(AND(Home!$A$1&gt;=Leave[[#This Row],[Start Time]],Home!$A$1&lt;=Leave[[#This Row],[End Time]]),"Aplica","No Aplica")</f>
        <v>No Aplica</v>
      </c>
      <c r="M3607" s="43" t="str">
        <f>IF(AND(Home!$A$1&gt;=Leave[[#This Row],[Start Time]],Home!$A$1&lt;=Leave[[#This Row],[End Time]]),Home!$A$1,"No Aplica")</f>
        <v>No Aplica</v>
      </c>
      <c r="N3607" s="43" t="str">
        <f>Leave[[#This Row],[User Code (Owning User) (Usuario)]]&amp;Leave[[#This Row],[fecha activa]]</f>
        <v>MIE2025290723863No Aplica</v>
      </c>
    </row>
    <row r="3608" spans="1:14" x14ac:dyDescent="0.3">
      <c r="A3608" s="43" t="s">
        <v>471</v>
      </c>
      <c r="B3608" s="3">
        <v>45912</v>
      </c>
      <c r="C3608" s="3">
        <v>45912</v>
      </c>
      <c r="D3608" s="43" t="s">
        <v>3407</v>
      </c>
      <c r="E3608" s="43" t="s">
        <v>2192</v>
      </c>
      <c r="F3608" s="43" t="s">
        <v>2194</v>
      </c>
      <c r="G3608">
        <v>90</v>
      </c>
      <c r="H3608">
        <v>90</v>
      </c>
      <c r="I3608" s="43" t="s">
        <v>2193</v>
      </c>
      <c r="J3608" s="43" t="s">
        <v>2767</v>
      </c>
      <c r="K3608" s="43" t="s">
        <v>178</v>
      </c>
      <c r="L3608" s="43" t="str">
        <f>IF(AND(Home!$A$1&gt;=Leave[[#This Row],[Start Time]],Home!$A$1&lt;=Leave[[#This Row],[End Time]]),"Aplica","No Aplica")</f>
        <v>No Aplica</v>
      </c>
      <c r="M3608" s="43" t="str">
        <f>IF(AND(Home!$A$1&gt;=Leave[[#This Row],[Start Time]],Home!$A$1&lt;=Leave[[#This Row],[End Time]]),Home!$A$1,"No Aplica")</f>
        <v>No Aplica</v>
      </c>
      <c r="N3608" s="43" t="str">
        <f>Leave[[#This Row],[User Code (Owning User) (Usuario)]]&amp;Leave[[#This Row],[fecha activa]]</f>
        <v>MIE2025290723863No Aplica</v>
      </c>
    </row>
    <row r="3609" spans="1:14" x14ac:dyDescent="0.3">
      <c r="A3609" s="43" t="s">
        <v>471</v>
      </c>
      <c r="B3609" s="3">
        <v>45911</v>
      </c>
      <c r="C3609" s="3">
        <v>45911</v>
      </c>
      <c r="D3609" s="43" t="s">
        <v>3338</v>
      </c>
      <c r="E3609" s="43" t="s">
        <v>2192</v>
      </c>
      <c r="F3609" s="43" t="s">
        <v>2194</v>
      </c>
      <c r="G3609">
        <v>90</v>
      </c>
      <c r="H3609">
        <v>90</v>
      </c>
      <c r="I3609" s="43" t="s">
        <v>2193</v>
      </c>
      <c r="J3609" s="43" t="s">
        <v>2767</v>
      </c>
      <c r="K3609" s="43" t="s">
        <v>178</v>
      </c>
      <c r="L3609" s="43" t="str">
        <f>IF(AND(Home!$A$1&gt;=Leave[[#This Row],[Start Time]],Home!$A$1&lt;=Leave[[#This Row],[End Time]]),"Aplica","No Aplica")</f>
        <v>No Aplica</v>
      </c>
      <c r="M3609" s="43" t="str">
        <f>IF(AND(Home!$A$1&gt;=Leave[[#This Row],[Start Time]],Home!$A$1&lt;=Leave[[#This Row],[End Time]]),Home!$A$1,"No Aplica")</f>
        <v>No Aplica</v>
      </c>
      <c r="N3609" s="43" t="str">
        <f>Leave[[#This Row],[User Code (Owning User) (Usuario)]]&amp;Leave[[#This Row],[fecha activa]]</f>
        <v>MIE2025290723863No Aplica</v>
      </c>
    </row>
    <row r="3610" spans="1:14" x14ac:dyDescent="0.3">
      <c r="A3610" s="43" t="s">
        <v>471</v>
      </c>
      <c r="B3610" s="3">
        <v>45910</v>
      </c>
      <c r="C3610" s="3">
        <v>45910</v>
      </c>
      <c r="D3610" s="43" t="s">
        <v>3280</v>
      </c>
      <c r="E3610" s="43" t="s">
        <v>2192</v>
      </c>
      <c r="F3610" s="43" t="s">
        <v>2194</v>
      </c>
      <c r="G3610">
        <v>1380</v>
      </c>
      <c r="H3610">
        <v>540</v>
      </c>
      <c r="I3610" s="43" t="s">
        <v>2193</v>
      </c>
      <c r="J3610" s="43" t="s">
        <v>2767</v>
      </c>
      <c r="K3610" s="43" t="s">
        <v>178</v>
      </c>
      <c r="L3610" s="43" t="str">
        <f>IF(AND(Home!$A$1&gt;=Leave[[#This Row],[Start Time]],Home!$A$1&lt;=Leave[[#This Row],[End Time]]),"Aplica","No Aplica")</f>
        <v>No Aplica</v>
      </c>
      <c r="M3610" s="43" t="str">
        <f>IF(AND(Home!$A$1&gt;=Leave[[#This Row],[Start Time]],Home!$A$1&lt;=Leave[[#This Row],[End Time]]),Home!$A$1,"No Aplica")</f>
        <v>No Aplica</v>
      </c>
      <c r="N3610" s="43" t="str">
        <f>Leave[[#This Row],[User Code (Owning User) (Usuario)]]&amp;Leave[[#This Row],[fecha activa]]</f>
        <v>MIE2025290723863No Aplica</v>
      </c>
    </row>
    <row r="3611" spans="1:14" x14ac:dyDescent="0.3">
      <c r="A3611" s="43" t="s">
        <v>471</v>
      </c>
      <c r="B3611" s="3">
        <v>45909</v>
      </c>
      <c r="C3611" s="3">
        <v>45909</v>
      </c>
      <c r="D3611" s="43" t="s">
        <v>3281</v>
      </c>
      <c r="E3611" s="43" t="s">
        <v>2192</v>
      </c>
      <c r="F3611" s="43" t="s">
        <v>2194</v>
      </c>
      <c r="G3611">
        <v>60</v>
      </c>
      <c r="H3611">
        <v>60</v>
      </c>
      <c r="I3611" s="43" t="s">
        <v>2193</v>
      </c>
      <c r="J3611" s="43" t="s">
        <v>2767</v>
      </c>
      <c r="K3611" s="43" t="s">
        <v>178</v>
      </c>
      <c r="L3611" s="43" t="str">
        <f>IF(AND(Home!$A$1&gt;=Leave[[#This Row],[Start Time]],Home!$A$1&lt;=Leave[[#This Row],[End Time]]),"Aplica","No Aplica")</f>
        <v>No Aplica</v>
      </c>
      <c r="M3611" s="43" t="str">
        <f>IF(AND(Home!$A$1&gt;=Leave[[#This Row],[Start Time]],Home!$A$1&lt;=Leave[[#This Row],[End Time]]),Home!$A$1,"No Aplica")</f>
        <v>No Aplica</v>
      </c>
      <c r="N3611" s="43" t="str">
        <f>Leave[[#This Row],[User Code (Owning User) (Usuario)]]&amp;Leave[[#This Row],[fecha activa]]</f>
        <v>MIE2025290723863No Aplica</v>
      </c>
    </row>
    <row r="3612" spans="1:14" x14ac:dyDescent="0.3">
      <c r="A3612" s="43" t="s">
        <v>471</v>
      </c>
      <c r="B3612" s="3">
        <v>45904</v>
      </c>
      <c r="C3612" s="3">
        <v>45904</v>
      </c>
      <c r="D3612" s="43" t="s">
        <v>2796</v>
      </c>
      <c r="E3612" s="43" t="s">
        <v>2192</v>
      </c>
      <c r="F3612" s="43" t="s">
        <v>2194</v>
      </c>
      <c r="G3612">
        <v>1380</v>
      </c>
      <c r="H3612">
        <v>540</v>
      </c>
      <c r="I3612" s="43" t="s">
        <v>2193</v>
      </c>
      <c r="J3612" s="43" t="s">
        <v>2767</v>
      </c>
      <c r="K3612" s="43" t="s">
        <v>178</v>
      </c>
      <c r="L3612" s="43" t="str">
        <f>IF(AND(Home!$A$1&gt;=Leave[[#This Row],[Start Time]],Home!$A$1&lt;=Leave[[#This Row],[End Time]]),"Aplica","No Aplica")</f>
        <v>No Aplica</v>
      </c>
      <c r="M3612" s="43" t="str">
        <f>IF(AND(Home!$A$1&gt;=Leave[[#This Row],[Start Time]],Home!$A$1&lt;=Leave[[#This Row],[End Time]]),Home!$A$1,"No Aplica")</f>
        <v>No Aplica</v>
      </c>
      <c r="N3612" s="43" t="str">
        <f>Leave[[#This Row],[User Code (Owning User) (Usuario)]]&amp;Leave[[#This Row],[fecha activa]]</f>
        <v>MIE2025290723863No Aplica</v>
      </c>
    </row>
    <row r="3613" spans="1:14" x14ac:dyDescent="0.3">
      <c r="A3613" s="43" t="s">
        <v>471</v>
      </c>
      <c r="B3613" s="3">
        <v>45906</v>
      </c>
      <c r="C3613" s="3">
        <v>45906</v>
      </c>
      <c r="D3613" s="43" t="s">
        <v>1777</v>
      </c>
      <c r="E3613" s="43" t="s">
        <v>2192</v>
      </c>
      <c r="F3613" s="43" t="s">
        <v>2194</v>
      </c>
      <c r="G3613">
        <v>60</v>
      </c>
      <c r="H3613">
        <v>60</v>
      </c>
      <c r="I3613" s="43" t="s">
        <v>2193</v>
      </c>
      <c r="J3613" s="43" t="s">
        <v>2767</v>
      </c>
      <c r="K3613" s="43" t="s">
        <v>178</v>
      </c>
      <c r="L3613" s="43" t="str">
        <f>IF(AND(Home!$A$1&gt;=Leave[[#This Row],[Start Time]],Home!$A$1&lt;=Leave[[#This Row],[End Time]]),"Aplica","No Aplica")</f>
        <v>No Aplica</v>
      </c>
      <c r="M3613" s="43" t="str">
        <f>IF(AND(Home!$A$1&gt;=Leave[[#This Row],[Start Time]],Home!$A$1&lt;=Leave[[#This Row],[End Time]]),Home!$A$1,"No Aplica")</f>
        <v>No Aplica</v>
      </c>
      <c r="N3613" s="43" t="str">
        <f>Leave[[#This Row],[User Code (Owning User) (Usuario)]]&amp;Leave[[#This Row],[fecha activa]]</f>
        <v>MIE2025290723863No Aplica</v>
      </c>
    </row>
    <row r="3614" spans="1:14" x14ac:dyDescent="0.3">
      <c r="A3614" s="43" t="s">
        <v>471</v>
      </c>
      <c r="B3614" s="3">
        <v>45905</v>
      </c>
      <c r="C3614" s="3">
        <v>45905</v>
      </c>
      <c r="D3614" s="43" t="s">
        <v>1777</v>
      </c>
      <c r="E3614" s="43" t="s">
        <v>2192</v>
      </c>
      <c r="F3614" s="43" t="s">
        <v>2194</v>
      </c>
      <c r="G3614">
        <v>60</v>
      </c>
      <c r="H3614">
        <v>60</v>
      </c>
      <c r="I3614" s="43" t="s">
        <v>2193</v>
      </c>
      <c r="J3614" s="43" t="s">
        <v>2767</v>
      </c>
      <c r="K3614" s="43" t="s">
        <v>178</v>
      </c>
      <c r="L3614" s="43" t="str">
        <f>IF(AND(Home!$A$1&gt;=Leave[[#This Row],[Start Time]],Home!$A$1&lt;=Leave[[#This Row],[End Time]]),"Aplica","No Aplica")</f>
        <v>No Aplica</v>
      </c>
      <c r="M3614" s="43" t="str">
        <f>IF(AND(Home!$A$1&gt;=Leave[[#This Row],[Start Time]],Home!$A$1&lt;=Leave[[#This Row],[End Time]]),Home!$A$1,"No Aplica")</f>
        <v>No Aplica</v>
      </c>
      <c r="N3614" s="43" t="str">
        <f>Leave[[#This Row],[User Code (Owning User) (Usuario)]]&amp;Leave[[#This Row],[fecha activa]]</f>
        <v>MIE2025290723863No Aplica</v>
      </c>
    </row>
    <row r="3615" spans="1:14" x14ac:dyDescent="0.3">
      <c r="A3615" s="43" t="s">
        <v>471</v>
      </c>
      <c r="B3615" s="3">
        <v>45903</v>
      </c>
      <c r="C3615" s="3">
        <v>45903</v>
      </c>
      <c r="D3615" s="43" t="s">
        <v>1777</v>
      </c>
      <c r="E3615" s="43" t="s">
        <v>2192</v>
      </c>
      <c r="F3615" s="43" t="s">
        <v>2194</v>
      </c>
      <c r="G3615">
        <v>60</v>
      </c>
      <c r="H3615">
        <v>60</v>
      </c>
      <c r="I3615" s="43" t="s">
        <v>2193</v>
      </c>
      <c r="J3615" s="43" t="s">
        <v>2767</v>
      </c>
      <c r="K3615" s="43" t="s">
        <v>178</v>
      </c>
      <c r="L3615" s="43" t="str">
        <f>IF(AND(Home!$A$1&gt;=Leave[[#This Row],[Start Time]],Home!$A$1&lt;=Leave[[#This Row],[End Time]]),"Aplica","No Aplica")</f>
        <v>No Aplica</v>
      </c>
      <c r="M3615" s="43" t="str">
        <f>IF(AND(Home!$A$1&gt;=Leave[[#This Row],[Start Time]],Home!$A$1&lt;=Leave[[#This Row],[End Time]]),Home!$A$1,"No Aplica")</f>
        <v>No Aplica</v>
      </c>
      <c r="N3615" s="43" t="str">
        <f>Leave[[#This Row],[User Code (Owning User) (Usuario)]]&amp;Leave[[#This Row],[fecha activa]]</f>
        <v>MIE2025290723863No Aplica</v>
      </c>
    </row>
    <row r="3616" spans="1:14" x14ac:dyDescent="0.3">
      <c r="A3616" s="43" t="s">
        <v>471</v>
      </c>
      <c r="B3616" s="3">
        <v>45901</v>
      </c>
      <c r="C3616" s="3">
        <v>45901</v>
      </c>
      <c r="D3616" s="43" t="s">
        <v>1777</v>
      </c>
      <c r="E3616" s="43" t="s">
        <v>2192</v>
      </c>
      <c r="F3616" s="43" t="s">
        <v>2194</v>
      </c>
      <c r="G3616">
        <v>60</v>
      </c>
      <c r="H3616">
        <v>60</v>
      </c>
      <c r="I3616" s="43" t="s">
        <v>2193</v>
      </c>
      <c r="J3616" s="43" t="s">
        <v>2767</v>
      </c>
      <c r="K3616" s="43" t="s">
        <v>178</v>
      </c>
      <c r="L3616" s="43" t="str">
        <f>IF(AND(Home!$A$1&gt;=Leave[[#This Row],[Start Time]],Home!$A$1&lt;=Leave[[#This Row],[End Time]]),"Aplica","No Aplica")</f>
        <v>No Aplica</v>
      </c>
      <c r="M3616" s="43" t="str">
        <f>IF(AND(Home!$A$1&gt;=Leave[[#This Row],[Start Time]],Home!$A$1&lt;=Leave[[#This Row],[End Time]]),Home!$A$1,"No Aplica")</f>
        <v>No Aplica</v>
      </c>
      <c r="N3616" s="43" t="str">
        <f>Leave[[#This Row],[User Code (Owning User) (Usuario)]]&amp;Leave[[#This Row],[fecha activa]]</f>
        <v>MIE2025290723863No Aplica</v>
      </c>
    </row>
    <row r="3617" spans="1:14" x14ac:dyDescent="0.3">
      <c r="A3617" s="43" t="s">
        <v>465</v>
      </c>
      <c r="B3617" s="3">
        <v>45927</v>
      </c>
      <c r="C3617" s="3">
        <v>45927</v>
      </c>
      <c r="D3617" s="43" t="s">
        <v>1612</v>
      </c>
      <c r="E3617" s="43" t="s">
        <v>260</v>
      </c>
      <c r="F3617" s="43" t="s">
        <v>261</v>
      </c>
      <c r="G3617">
        <v>240</v>
      </c>
      <c r="H3617">
        <v>240</v>
      </c>
      <c r="I3617" s="43" t="s">
        <v>925</v>
      </c>
      <c r="J3617" s="43" t="s">
        <v>1041</v>
      </c>
      <c r="K3617" s="43" t="s">
        <v>179</v>
      </c>
      <c r="L3617" s="43" t="str">
        <f>IF(AND(Home!$A$1&gt;=Leave[[#This Row],[Start Time]],Home!$A$1&lt;=Leave[[#This Row],[End Time]]),"Aplica","No Aplica")</f>
        <v>No Aplica</v>
      </c>
      <c r="M3617" s="43" t="str">
        <f>IF(AND(Home!$A$1&gt;=Leave[[#This Row],[Start Time]],Home!$A$1&lt;=Leave[[#This Row],[End Time]]),Home!$A$1,"No Aplica")</f>
        <v>No Aplica</v>
      </c>
      <c r="N3617" s="43" t="str">
        <f>Leave[[#This Row],[User Code (Owning User) (Usuario)]]&amp;Leave[[#This Row],[fecha activa]]</f>
        <v>MIE2023100310545No Aplica</v>
      </c>
    </row>
    <row r="3618" spans="1:14" x14ac:dyDescent="0.3">
      <c r="A3618" s="43" t="s">
        <v>465</v>
      </c>
      <c r="B3618" s="3">
        <v>45928</v>
      </c>
      <c r="C3618" s="3">
        <v>45928</v>
      </c>
      <c r="D3618" s="43" t="s">
        <v>469</v>
      </c>
      <c r="E3618" s="43" t="s">
        <v>260</v>
      </c>
      <c r="F3618" s="43" t="s">
        <v>261</v>
      </c>
      <c r="G3618">
        <v>540</v>
      </c>
      <c r="H3618">
        <v>540</v>
      </c>
      <c r="I3618" s="43" t="s">
        <v>925</v>
      </c>
      <c r="J3618" s="43" t="s">
        <v>1041</v>
      </c>
      <c r="K3618" s="43" t="s">
        <v>179</v>
      </c>
      <c r="L3618" s="43" t="str">
        <f>IF(AND(Home!$A$1&gt;=Leave[[#This Row],[Start Time]],Home!$A$1&lt;=Leave[[#This Row],[End Time]]),"Aplica","No Aplica")</f>
        <v>No Aplica</v>
      </c>
      <c r="M3618" s="43" t="str">
        <f>IF(AND(Home!$A$1&gt;=Leave[[#This Row],[Start Time]],Home!$A$1&lt;=Leave[[#This Row],[End Time]]),Home!$A$1,"No Aplica")</f>
        <v>No Aplica</v>
      </c>
      <c r="N3618" s="43" t="str">
        <f>Leave[[#This Row],[User Code (Owning User) (Usuario)]]&amp;Leave[[#This Row],[fecha activa]]</f>
        <v>MIE2023100310545No Aplica</v>
      </c>
    </row>
    <row r="3619" spans="1:14" x14ac:dyDescent="0.3">
      <c r="A3619" s="43" t="s">
        <v>465</v>
      </c>
      <c r="B3619" s="3">
        <v>45920</v>
      </c>
      <c r="C3619" s="3">
        <v>45920</v>
      </c>
      <c r="D3619" s="43" t="s">
        <v>1612</v>
      </c>
      <c r="E3619" s="43" t="s">
        <v>260</v>
      </c>
      <c r="F3619" s="43" t="s">
        <v>261</v>
      </c>
      <c r="G3619">
        <v>240</v>
      </c>
      <c r="H3619">
        <v>240</v>
      </c>
      <c r="I3619" s="43" t="s">
        <v>925</v>
      </c>
      <c r="J3619" s="43" t="s">
        <v>1041</v>
      </c>
      <c r="K3619" s="43" t="s">
        <v>179</v>
      </c>
      <c r="L3619" s="43" t="str">
        <f>IF(AND(Home!$A$1&gt;=Leave[[#This Row],[Start Time]],Home!$A$1&lt;=Leave[[#This Row],[End Time]]),"Aplica","No Aplica")</f>
        <v>No Aplica</v>
      </c>
      <c r="M3619" s="43" t="str">
        <f>IF(AND(Home!$A$1&gt;=Leave[[#This Row],[Start Time]],Home!$A$1&lt;=Leave[[#This Row],[End Time]]),Home!$A$1,"No Aplica")</f>
        <v>No Aplica</v>
      </c>
      <c r="N3619" s="43" t="str">
        <f>Leave[[#This Row],[User Code (Owning User) (Usuario)]]&amp;Leave[[#This Row],[fecha activa]]</f>
        <v>MIE2023100310545No Aplica</v>
      </c>
    </row>
    <row r="3620" spans="1:14" x14ac:dyDescent="0.3">
      <c r="A3620" s="43" t="s">
        <v>465</v>
      </c>
      <c r="B3620" s="3">
        <v>45921</v>
      </c>
      <c r="C3620" s="3">
        <v>45921</v>
      </c>
      <c r="D3620" s="43" t="s">
        <v>467</v>
      </c>
      <c r="E3620" s="43" t="s">
        <v>260</v>
      </c>
      <c r="F3620" s="43" t="s">
        <v>261</v>
      </c>
      <c r="G3620">
        <v>540</v>
      </c>
      <c r="H3620">
        <v>540</v>
      </c>
      <c r="I3620" s="43" t="s">
        <v>925</v>
      </c>
      <c r="J3620" s="43" t="s">
        <v>1041</v>
      </c>
      <c r="K3620" s="43" t="s">
        <v>179</v>
      </c>
      <c r="L3620" s="43" t="str">
        <f>IF(AND(Home!$A$1&gt;=Leave[[#This Row],[Start Time]],Home!$A$1&lt;=Leave[[#This Row],[End Time]]),"Aplica","No Aplica")</f>
        <v>No Aplica</v>
      </c>
      <c r="M3620" s="43" t="str">
        <f>IF(AND(Home!$A$1&gt;=Leave[[#This Row],[Start Time]],Home!$A$1&lt;=Leave[[#This Row],[End Time]]),Home!$A$1,"No Aplica")</f>
        <v>No Aplica</v>
      </c>
      <c r="N3620" s="43" t="str">
        <f>Leave[[#This Row],[User Code (Owning User) (Usuario)]]&amp;Leave[[#This Row],[fecha activa]]</f>
        <v>MIE2023100310545No Aplica</v>
      </c>
    </row>
    <row r="3621" spans="1:14" x14ac:dyDescent="0.3">
      <c r="A3621" s="43" t="s">
        <v>465</v>
      </c>
      <c r="B3621" s="3">
        <v>45905</v>
      </c>
      <c r="C3621" s="3">
        <v>45905</v>
      </c>
      <c r="D3621" s="43" t="s">
        <v>467</v>
      </c>
      <c r="E3621" s="43" t="s">
        <v>260</v>
      </c>
      <c r="F3621" s="43" t="s">
        <v>261</v>
      </c>
      <c r="G3621">
        <v>540</v>
      </c>
      <c r="H3621">
        <v>540</v>
      </c>
      <c r="I3621" s="43" t="s">
        <v>925</v>
      </c>
      <c r="J3621" s="43" t="s">
        <v>1041</v>
      </c>
      <c r="K3621" s="43" t="s">
        <v>179</v>
      </c>
      <c r="L3621" s="43" t="str">
        <f>IF(AND(Home!$A$1&gt;=Leave[[#This Row],[Start Time]],Home!$A$1&lt;=Leave[[#This Row],[End Time]]),"Aplica","No Aplica")</f>
        <v>No Aplica</v>
      </c>
      <c r="M3621" s="43" t="str">
        <f>IF(AND(Home!$A$1&gt;=Leave[[#This Row],[Start Time]],Home!$A$1&lt;=Leave[[#This Row],[End Time]]),Home!$A$1,"No Aplica")</f>
        <v>No Aplica</v>
      </c>
      <c r="N3621" s="43" t="str">
        <f>Leave[[#This Row],[User Code (Owning User) (Usuario)]]&amp;Leave[[#This Row],[fecha activa]]</f>
        <v>MIE2023100310545No Aplica</v>
      </c>
    </row>
    <row r="3622" spans="1:14" x14ac:dyDescent="0.3">
      <c r="A3622" s="43" t="s">
        <v>465</v>
      </c>
      <c r="B3622" s="3">
        <v>45913</v>
      </c>
      <c r="C3622" s="3">
        <v>45913</v>
      </c>
      <c r="D3622" s="43" t="s">
        <v>1612</v>
      </c>
      <c r="E3622" s="43" t="s">
        <v>260</v>
      </c>
      <c r="F3622" s="43" t="s">
        <v>261</v>
      </c>
      <c r="G3622">
        <v>240</v>
      </c>
      <c r="H3622">
        <v>240</v>
      </c>
      <c r="I3622" s="43" t="s">
        <v>925</v>
      </c>
      <c r="J3622" s="43" t="s">
        <v>1041</v>
      </c>
      <c r="K3622" s="43" t="s">
        <v>179</v>
      </c>
      <c r="L3622" s="43" t="str">
        <f>IF(AND(Home!$A$1&gt;=Leave[[#This Row],[Start Time]],Home!$A$1&lt;=Leave[[#This Row],[End Time]]),"Aplica","No Aplica")</f>
        <v>No Aplica</v>
      </c>
      <c r="M3622" s="43" t="str">
        <f>IF(AND(Home!$A$1&gt;=Leave[[#This Row],[Start Time]],Home!$A$1&lt;=Leave[[#This Row],[End Time]]),Home!$A$1,"No Aplica")</f>
        <v>No Aplica</v>
      </c>
      <c r="N3622" s="43" t="str">
        <f>Leave[[#This Row],[User Code (Owning User) (Usuario)]]&amp;Leave[[#This Row],[fecha activa]]</f>
        <v>MIE2023100310545No Aplica</v>
      </c>
    </row>
    <row r="3623" spans="1:14" x14ac:dyDescent="0.3">
      <c r="A3623" s="43" t="s">
        <v>465</v>
      </c>
      <c r="B3623" s="3">
        <v>45914</v>
      </c>
      <c r="C3623" s="3">
        <v>45914</v>
      </c>
      <c r="D3623" s="43" t="s">
        <v>469</v>
      </c>
      <c r="E3623" s="43" t="s">
        <v>260</v>
      </c>
      <c r="F3623" s="43" t="s">
        <v>261</v>
      </c>
      <c r="G3623">
        <v>540</v>
      </c>
      <c r="H3623">
        <v>540</v>
      </c>
      <c r="I3623" s="43" t="s">
        <v>925</v>
      </c>
      <c r="J3623" s="43" t="s">
        <v>1041</v>
      </c>
      <c r="K3623" s="43" t="s">
        <v>179</v>
      </c>
      <c r="L3623" s="43" t="str">
        <f>IF(AND(Home!$A$1&gt;=Leave[[#This Row],[Start Time]],Home!$A$1&lt;=Leave[[#This Row],[End Time]]),"Aplica","No Aplica")</f>
        <v>No Aplica</v>
      </c>
      <c r="M3623" s="43" t="str">
        <f>IF(AND(Home!$A$1&gt;=Leave[[#This Row],[Start Time]],Home!$A$1&lt;=Leave[[#This Row],[End Time]]),Home!$A$1,"No Aplica")</f>
        <v>No Aplica</v>
      </c>
      <c r="N3623" s="43" t="str">
        <f>Leave[[#This Row],[User Code (Owning User) (Usuario)]]&amp;Leave[[#This Row],[fecha activa]]</f>
        <v>MIE2023100310545No Aplica</v>
      </c>
    </row>
    <row r="3624" spans="1:14" x14ac:dyDescent="0.3">
      <c r="A3624" s="43" t="s">
        <v>465</v>
      </c>
      <c r="B3624" s="3">
        <v>45907</v>
      </c>
      <c r="C3624" s="3">
        <v>45907</v>
      </c>
      <c r="D3624" s="43" t="s">
        <v>467</v>
      </c>
      <c r="E3624" s="43" t="s">
        <v>260</v>
      </c>
      <c r="F3624" s="43" t="s">
        <v>261</v>
      </c>
      <c r="G3624">
        <v>540</v>
      </c>
      <c r="H3624">
        <v>540</v>
      </c>
      <c r="I3624" s="43" t="s">
        <v>925</v>
      </c>
      <c r="J3624" s="43" t="s">
        <v>1041</v>
      </c>
      <c r="K3624" s="43" t="s">
        <v>179</v>
      </c>
      <c r="L3624" s="43" t="str">
        <f>IF(AND(Home!$A$1&gt;=Leave[[#This Row],[Start Time]],Home!$A$1&lt;=Leave[[#This Row],[End Time]]),"Aplica","No Aplica")</f>
        <v>No Aplica</v>
      </c>
      <c r="M3624" s="43" t="str">
        <f>IF(AND(Home!$A$1&gt;=Leave[[#This Row],[Start Time]],Home!$A$1&lt;=Leave[[#This Row],[End Time]]),Home!$A$1,"No Aplica")</f>
        <v>No Aplica</v>
      </c>
      <c r="N3624" s="43" t="str">
        <f>Leave[[#This Row],[User Code (Owning User) (Usuario)]]&amp;Leave[[#This Row],[fecha activa]]</f>
        <v>MIE2023100310545No Aplica</v>
      </c>
    </row>
    <row r="3625" spans="1:14" x14ac:dyDescent="0.3">
      <c r="A3625" s="43" t="s">
        <v>465</v>
      </c>
      <c r="B3625" s="3">
        <v>45906</v>
      </c>
      <c r="C3625" s="3">
        <v>45906</v>
      </c>
      <c r="D3625" s="43" t="s">
        <v>1612</v>
      </c>
      <c r="E3625" s="43" t="s">
        <v>260</v>
      </c>
      <c r="F3625" s="43" t="s">
        <v>261</v>
      </c>
      <c r="G3625">
        <v>240</v>
      </c>
      <c r="H3625">
        <v>240</v>
      </c>
      <c r="I3625" s="43" t="s">
        <v>925</v>
      </c>
      <c r="J3625" s="43" t="s">
        <v>1041</v>
      </c>
      <c r="K3625" s="43" t="s">
        <v>179</v>
      </c>
      <c r="L3625" s="43" t="str">
        <f>IF(AND(Home!$A$1&gt;=Leave[[#This Row],[Start Time]],Home!$A$1&lt;=Leave[[#This Row],[End Time]]),"Aplica","No Aplica")</f>
        <v>No Aplica</v>
      </c>
      <c r="M3625" s="43" t="str">
        <f>IF(AND(Home!$A$1&gt;=Leave[[#This Row],[Start Time]],Home!$A$1&lt;=Leave[[#This Row],[End Time]]),Home!$A$1,"No Aplica")</f>
        <v>No Aplica</v>
      </c>
      <c r="N3625" s="43" t="str">
        <f>Leave[[#This Row],[User Code (Owning User) (Usuario)]]&amp;Leave[[#This Row],[fecha activa]]</f>
        <v>MIE2023100310545No Aplica</v>
      </c>
    </row>
    <row r="3626" spans="1:14" x14ac:dyDescent="0.3">
      <c r="A3626" s="43" t="s">
        <v>465</v>
      </c>
      <c r="B3626" s="3">
        <v>45923</v>
      </c>
      <c r="C3626" s="3">
        <v>45923</v>
      </c>
      <c r="D3626" s="43" t="s">
        <v>3841</v>
      </c>
      <c r="E3626" s="43" t="s">
        <v>1603</v>
      </c>
      <c r="F3626" s="43" t="s">
        <v>1605</v>
      </c>
      <c r="G3626">
        <v>540</v>
      </c>
      <c r="H3626">
        <v>540</v>
      </c>
      <c r="I3626" s="43" t="s">
        <v>1604</v>
      </c>
      <c r="J3626" s="43" t="s">
        <v>2767</v>
      </c>
      <c r="K3626" s="43" t="s">
        <v>178</v>
      </c>
      <c r="L3626" s="43" t="str">
        <f>IF(AND(Home!$A$1&gt;=Leave[[#This Row],[Start Time]],Home!$A$1&lt;=Leave[[#This Row],[End Time]]),"Aplica","No Aplica")</f>
        <v>No Aplica</v>
      </c>
      <c r="M3626" s="43" t="str">
        <f>IF(AND(Home!$A$1&gt;=Leave[[#This Row],[Start Time]],Home!$A$1&lt;=Leave[[#This Row],[End Time]]),Home!$A$1,"No Aplica")</f>
        <v>No Aplica</v>
      </c>
      <c r="N3626" s="43" t="str">
        <f>Leave[[#This Row],[User Code (Owning User) (Usuario)]]&amp;Leave[[#This Row],[fecha activa]]</f>
        <v>MIE2025030422144No Aplica</v>
      </c>
    </row>
    <row r="3627" spans="1:14" x14ac:dyDescent="0.3">
      <c r="A3627" s="43" t="s">
        <v>465</v>
      </c>
      <c r="B3627" s="3">
        <v>45919</v>
      </c>
      <c r="C3627" s="3">
        <v>45919</v>
      </c>
      <c r="D3627" s="43" t="s">
        <v>3791</v>
      </c>
      <c r="E3627" s="43" t="s">
        <v>1603</v>
      </c>
      <c r="F3627" s="43" t="s">
        <v>1605</v>
      </c>
      <c r="G3627">
        <v>60</v>
      </c>
      <c r="H3627">
        <v>60</v>
      </c>
      <c r="I3627" s="43" t="s">
        <v>1604</v>
      </c>
      <c r="J3627" s="43" t="s">
        <v>2767</v>
      </c>
      <c r="K3627" s="43" t="s">
        <v>178</v>
      </c>
      <c r="L3627" s="43" t="str">
        <f>IF(AND(Home!$A$1&gt;=Leave[[#This Row],[Start Time]],Home!$A$1&lt;=Leave[[#This Row],[End Time]]),"Aplica","No Aplica")</f>
        <v>No Aplica</v>
      </c>
      <c r="M3627" s="43" t="str">
        <f>IF(AND(Home!$A$1&gt;=Leave[[#This Row],[Start Time]],Home!$A$1&lt;=Leave[[#This Row],[End Time]]),Home!$A$1,"No Aplica")</f>
        <v>No Aplica</v>
      </c>
      <c r="N3627" s="43" t="str">
        <f>Leave[[#This Row],[User Code (Owning User) (Usuario)]]&amp;Leave[[#This Row],[fecha activa]]</f>
        <v>MIE2025030422144No Aplica</v>
      </c>
    </row>
    <row r="3628" spans="1:14" x14ac:dyDescent="0.3">
      <c r="A3628" s="43" t="s">
        <v>465</v>
      </c>
      <c r="B3628" s="3">
        <v>45928</v>
      </c>
      <c r="C3628" s="3">
        <v>45928</v>
      </c>
      <c r="D3628" s="43" t="s">
        <v>3526</v>
      </c>
      <c r="E3628" s="43" t="s">
        <v>1603</v>
      </c>
      <c r="F3628" s="43" t="s">
        <v>1605</v>
      </c>
      <c r="G3628">
        <v>420</v>
      </c>
      <c r="H3628">
        <v>420</v>
      </c>
      <c r="I3628" s="43" t="s">
        <v>1604</v>
      </c>
      <c r="J3628" s="43" t="s">
        <v>2767</v>
      </c>
      <c r="K3628" s="43" t="s">
        <v>178</v>
      </c>
      <c r="L3628" s="43" t="str">
        <f>IF(AND(Home!$A$1&gt;=Leave[[#This Row],[Start Time]],Home!$A$1&lt;=Leave[[#This Row],[End Time]]),"Aplica","No Aplica")</f>
        <v>No Aplica</v>
      </c>
      <c r="M3628" s="43" t="str">
        <f>IF(AND(Home!$A$1&gt;=Leave[[#This Row],[Start Time]],Home!$A$1&lt;=Leave[[#This Row],[End Time]]),Home!$A$1,"No Aplica")</f>
        <v>No Aplica</v>
      </c>
      <c r="N3628" s="43" t="str">
        <f>Leave[[#This Row],[User Code (Owning User) (Usuario)]]&amp;Leave[[#This Row],[fecha activa]]</f>
        <v>MIE2025030422144No Aplica</v>
      </c>
    </row>
    <row r="3629" spans="1:14" x14ac:dyDescent="0.3">
      <c r="A3629" s="43" t="s">
        <v>1757</v>
      </c>
      <c r="B3629" s="3">
        <v>45911</v>
      </c>
      <c r="C3629" s="3">
        <v>45911</v>
      </c>
      <c r="D3629" s="43" t="s">
        <v>3368</v>
      </c>
      <c r="E3629" s="43" t="s">
        <v>1603</v>
      </c>
      <c r="F3629" s="43" t="s">
        <v>1605</v>
      </c>
      <c r="G3629">
        <v>90</v>
      </c>
      <c r="H3629">
        <v>90</v>
      </c>
      <c r="I3629" s="43" t="s">
        <v>1604</v>
      </c>
      <c r="J3629" s="43" t="s">
        <v>2767</v>
      </c>
      <c r="K3629" s="43" t="s">
        <v>178</v>
      </c>
      <c r="L3629" s="43" t="str">
        <f>IF(AND(Home!$A$1&gt;=Leave[[#This Row],[Start Time]],Home!$A$1&lt;=Leave[[#This Row],[End Time]]),"Aplica","No Aplica")</f>
        <v>No Aplica</v>
      </c>
      <c r="M3629" s="43" t="str">
        <f>IF(AND(Home!$A$1&gt;=Leave[[#This Row],[Start Time]],Home!$A$1&lt;=Leave[[#This Row],[End Time]]),Home!$A$1,"No Aplica")</f>
        <v>No Aplica</v>
      </c>
      <c r="N3629" s="43" t="str">
        <f>Leave[[#This Row],[User Code (Owning User) (Usuario)]]&amp;Leave[[#This Row],[fecha activa]]</f>
        <v>MIE2025030422144No Aplica</v>
      </c>
    </row>
    <row r="3630" spans="1:14" x14ac:dyDescent="0.3">
      <c r="A3630" s="43" t="s">
        <v>1757</v>
      </c>
      <c r="B3630" s="3">
        <v>45909</v>
      </c>
      <c r="C3630" s="3">
        <v>45909</v>
      </c>
      <c r="D3630" s="43" t="s">
        <v>2279</v>
      </c>
      <c r="E3630" s="43" t="s">
        <v>1603</v>
      </c>
      <c r="F3630" s="43" t="s">
        <v>1605</v>
      </c>
      <c r="G3630">
        <v>510</v>
      </c>
      <c r="H3630">
        <v>510</v>
      </c>
      <c r="I3630" s="43" t="s">
        <v>1604</v>
      </c>
      <c r="J3630" s="43" t="s">
        <v>2767</v>
      </c>
      <c r="K3630" s="43" t="s">
        <v>178</v>
      </c>
      <c r="L3630" s="43" t="str">
        <f>IF(AND(Home!$A$1&gt;=Leave[[#This Row],[Start Time]],Home!$A$1&lt;=Leave[[#This Row],[End Time]]),"Aplica","No Aplica")</f>
        <v>No Aplica</v>
      </c>
      <c r="M3630" s="43" t="str">
        <f>IF(AND(Home!$A$1&gt;=Leave[[#This Row],[Start Time]],Home!$A$1&lt;=Leave[[#This Row],[End Time]]),Home!$A$1,"No Aplica")</f>
        <v>No Aplica</v>
      </c>
      <c r="N3630" s="43" t="str">
        <f>Leave[[#This Row],[User Code (Owning User) (Usuario)]]&amp;Leave[[#This Row],[fecha activa]]</f>
        <v>MIE2025030422144No Aplica</v>
      </c>
    </row>
    <row r="3631" spans="1:14" x14ac:dyDescent="0.3">
      <c r="A3631" s="43" t="s">
        <v>471</v>
      </c>
      <c r="B3631" s="3">
        <v>45906</v>
      </c>
      <c r="C3631" s="3">
        <v>45906</v>
      </c>
      <c r="D3631" s="43" t="s">
        <v>3024</v>
      </c>
      <c r="E3631" s="43" t="s">
        <v>1603</v>
      </c>
      <c r="F3631" s="43" t="s">
        <v>1605</v>
      </c>
      <c r="G3631">
        <v>30</v>
      </c>
      <c r="H3631">
        <v>30</v>
      </c>
      <c r="I3631" s="43" t="s">
        <v>1604</v>
      </c>
      <c r="J3631" s="43" t="s">
        <v>2767</v>
      </c>
      <c r="K3631" s="43" t="s">
        <v>178</v>
      </c>
      <c r="L3631" s="43" t="str">
        <f>IF(AND(Home!$A$1&gt;=Leave[[#This Row],[Start Time]],Home!$A$1&lt;=Leave[[#This Row],[End Time]]),"Aplica","No Aplica")</f>
        <v>No Aplica</v>
      </c>
      <c r="M3631" s="43" t="str">
        <f>IF(AND(Home!$A$1&gt;=Leave[[#This Row],[Start Time]],Home!$A$1&lt;=Leave[[#This Row],[End Time]]),Home!$A$1,"No Aplica")</f>
        <v>No Aplica</v>
      </c>
      <c r="N3631" s="43" t="str">
        <f>Leave[[#This Row],[User Code (Owning User) (Usuario)]]&amp;Leave[[#This Row],[fecha activa]]</f>
        <v>MIE2025030422144No Aplica</v>
      </c>
    </row>
    <row r="3632" spans="1:14" x14ac:dyDescent="0.3">
      <c r="A3632" s="43" t="s">
        <v>471</v>
      </c>
      <c r="B3632" s="3">
        <v>45920</v>
      </c>
      <c r="C3632" s="3">
        <v>45920</v>
      </c>
      <c r="D3632" s="43" t="s">
        <v>2047</v>
      </c>
      <c r="E3632" s="43" t="s">
        <v>109</v>
      </c>
      <c r="F3632" s="43" t="s">
        <v>110</v>
      </c>
      <c r="G3632">
        <v>120</v>
      </c>
      <c r="H3632">
        <v>120</v>
      </c>
      <c r="I3632" s="43" t="s">
        <v>1006</v>
      </c>
      <c r="J3632" s="43" t="s">
        <v>1035</v>
      </c>
      <c r="K3632" s="43" t="s">
        <v>178</v>
      </c>
      <c r="L3632" s="43" t="str">
        <f>IF(AND(Home!$A$1&gt;=Leave[[#This Row],[Start Time]],Home!$A$1&lt;=Leave[[#This Row],[End Time]]),"Aplica","No Aplica")</f>
        <v>No Aplica</v>
      </c>
      <c r="M3632" s="43" t="str">
        <f>IF(AND(Home!$A$1&gt;=Leave[[#This Row],[Start Time]],Home!$A$1&lt;=Leave[[#This Row],[End Time]]),Home!$A$1,"No Aplica")</f>
        <v>No Aplica</v>
      </c>
      <c r="N3632" s="43" t="str">
        <f>Leave[[#This Row],[User Code (Owning User) (Usuario)]]&amp;Leave[[#This Row],[fecha activa]]</f>
        <v>MIE202102072510No Aplica</v>
      </c>
    </row>
    <row r="3633" spans="1:14" x14ac:dyDescent="0.3">
      <c r="A3633" s="43" t="s">
        <v>471</v>
      </c>
      <c r="B3633" s="3">
        <v>45918</v>
      </c>
      <c r="C3633" s="3">
        <v>45918</v>
      </c>
      <c r="D3633" s="43" t="s">
        <v>1403</v>
      </c>
      <c r="E3633" s="43" t="s">
        <v>109</v>
      </c>
      <c r="F3633" s="43" t="s">
        <v>110</v>
      </c>
      <c r="G3633">
        <v>60</v>
      </c>
      <c r="H3633">
        <v>60</v>
      </c>
      <c r="I3633" s="43" t="s">
        <v>1006</v>
      </c>
      <c r="J3633" s="43" t="s">
        <v>1035</v>
      </c>
      <c r="K3633" s="43" t="s">
        <v>178</v>
      </c>
      <c r="L3633" s="43" t="str">
        <f>IF(AND(Home!$A$1&gt;=Leave[[#This Row],[Start Time]],Home!$A$1&lt;=Leave[[#This Row],[End Time]]),"Aplica","No Aplica")</f>
        <v>No Aplica</v>
      </c>
      <c r="M3633" s="43" t="str">
        <f>IF(AND(Home!$A$1&gt;=Leave[[#This Row],[Start Time]],Home!$A$1&lt;=Leave[[#This Row],[End Time]]),Home!$A$1,"No Aplica")</f>
        <v>No Aplica</v>
      </c>
      <c r="N3633" s="43" t="str">
        <f>Leave[[#This Row],[User Code (Owning User) (Usuario)]]&amp;Leave[[#This Row],[fecha activa]]</f>
        <v>MIE202102072510No Aplica</v>
      </c>
    </row>
    <row r="3634" spans="1:14" x14ac:dyDescent="0.3">
      <c r="A3634" s="43" t="s">
        <v>471</v>
      </c>
      <c r="B3634" s="3">
        <v>45917</v>
      </c>
      <c r="C3634" s="3">
        <v>45917</v>
      </c>
      <c r="D3634" s="43" t="s">
        <v>1403</v>
      </c>
      <c r="E3634" s="43" t="s">
        <v>109</v>
      </c>
      <c r="F3634" s="43" t="s">
        <v>110</v>
      </c>
      <c r="G3634">
        <v>60</v>
      </c>
      <c r="H3634">
        <v>60</v>
      </c>
      <c r="I3634" s="43" t="s">
        <v>1006</v>
      </c>
      <c r="J3634" s="43" t="s">
        <v>1035</v>
      </c>
      <c r="K3634" s="43" t="s">
        <v>178</v>
      </c>
      <c r="L3634" s="43" t="str">
        <f>IF(AND(Home!$A$1&gt;=Leave[[#This Row],[Start Time]],Home!$A$1&lt;=Leave[[#This Row],[End Time]]),"Aplica","No Aplica")</f>
        <v>No Aplica</v>
      </c>
      <c r="M3634" s="43" t="str">
        <f>IF(AND(Home!$A$1&gt;=Leave[[#This Row],[Start Time]],Home!$A$1&lt;=Leave[[#This Row],[End Time]]),Home!$A$1,"No Aplica")</f>
        <v>No Aplica</v>
      </c>
      <c r="N3634" s="43" t="str">
        <f>Leave[[#This Row],[User Code (Owning User) (Usuario)]]&amp;Leave[[#This Row],[fecha activa]]</f>
        <v>MIE202102072510No Aplica</v>
      </c>
    </row>
    <row r="3635" spans="1:14" x14ac:dyDescent="0.3">
      <c r="A3635" s="43" t="s">
        <v>468</v>
      </c>
      <c r="B3635" s="3">
        <v>45928</v>
      </c>
      <c r="C3635" s="3">
        <v>45928</v>
      </c>
      <c r="D3635" s="43" t="s">
        <v>495</v>
      </c>
      <c r="E3635" s="43" t="s">
        <v>109</v>
      </c>
      <c r="F3635" s="43" t="s">
        <v>110</v>
      </c>
      <c r="G3635">
        <v>1410</v>
      </c>
      <c r="H3635">
        <v>540</v>
      </c>
      <c r="I3635" s="43" t="s">
        <v>1006</v>
      </c>
      <c r="J3635" s="43" t="s">
        <v>1035</v>
      </c>
      <c r="K3635" s="43" t="s">
        <v>178</v>
      </c>
      <c r="L3635" s="43" t="str">
        <f>IF(AND(Home!$A$1&gt;=Leave[[#This Row],[Start Time]],Home!$A$1&lt;=Leave[[#This Row],[End Time]]),"Aplica","No Aplica")</f>
        <v>No Aplica</v>
      </c>
      <c r="M3635" s="43" t="str">
        <f>IF(AND(Home!$A$1&gt;=Leave[[#This Row],[Start Time]],Home!$A$1&lt;=Leave[[#This Row],[End Time]]),Home!$A$1,"No Aplica")</f>
        <v>No Aplica</v>
      </c>
      <c r="N3635" s="43" t="str">
        <f>Leave[[#This Row],[User Code (Owning User) (Usuario)]]&amp;Leave[[#This Row],[fecha activa]]</f>
        <v>MIE202102072510No Aplica</v>
      </c>
    </row>
    <row r="3636" spans="1:14" x14ac:dyDescent="0.3">
      <c r="A3636" s="43" t="s">
        <v>471</v>
      </c>
      <c r="B3636" s="3">
        <v>45913</v>
      </c>
      <c r="C3636" s="3">
        <v>45913</v>
      </c>
      <c r="D3636" s="43" t="s">
        <v>2826</v>
      </c>
      <c r="E3636" s="43" t="s">
        <v>109</v>
      </c>
      <c r="F3636" s="43" t="s">
        <v>110</v>
      </c>
      <c r="G3636">
        <v>150</v>
      </c>
      <c r="H3636">
        <v>150</v>
      </c>
      <c r="I3636" s="43" t="s">
        <v>1006</v>
      </c>
      <c r="J3636" s="43" t="s">
        <v>1035</v>
      </c>
      <c r="K3636" s="43" t="s">
        <v>178</v>
      </c>
      <c r="L3636" s="43" t="str">
        <f>IF(AND(Home!$A$1&gt;=Leave[[#This Row],[Start Time]],Home!$A$1&lt;=Leave[[#This Row],[End Time]]),"Aplica","No Aplica")</f>
        <v>No Aplica</v>
      </c>
      <c r="M3636" s="43" t="str">
        <f>IF(AND(Home!$A$1&gt;=Leave[[#This Row],[Start Time]],Home!$A$1&lt;=Leave[[#This Row],[End Time]]),Home!$A$1,"No Aplica")</f>
        <v>No Aplica</v>
      </c>
      <c r="N3636" s="43" t="str">
        <f>Leave[[#This Row],[User Code (Owning User) (Usuario)]]&amp;Leave[[#This Row],[fecha activa]]</f>
        <v>MIE202102072510No Aplica</v>
      </c>
    </row>
    <row r="3637" spans="1:14" x14ac:dyDescent="0.3">
      <c r="A3637" s="43" t="s">
        <v>471</v>
      </c>
      <c r="B3637" s="3">
        <v>45913</v>
      </c>
      <c r="C3637" s="3">
        <v>45913</v>
      </c>
      <c r="D3637" s="43" t="s">
        <v>1403</v>
      </c>
      <c r="E3637" s="43" t="s">
        <v>109</v>
      </c>
      <c r="F3637" s="43" t="s">
        <v>110</v>
      </c>
      <c r="G3637">
        <v>120</v>
      </c>
      <c r="H3637">
        <v>120</v>
      </c>
      <c r="I3637" s="43" t="s">
        <v>1006</v>
      </c>
      <c r="J3637" s="43" t="s">
        <v>1035</v>
      </c>
      <c r="K3637" s="43" t="s">
        <v>178</v>
      </c>
      <c r="L3637" s="43" t="str">
        <f>IF(AND(Home!$A$1&gt;=Leave[[#This Row],[Start Time]],Home!$A$1&lt;=Leave[[#This Row],[End Time]]),"Aplica","No Aplica")</f>
        <v>No Aplica</v>
      </c>
      <c r="M3637" s="43" t="str">
        <f>IF(AND(Home!$A$1&gt;=Leave[[#This Row],[Start Time]],Home!$A$1&lt;=Leave[[#This Row],[End Time]]),Home!$A$1,"No Aplica")</f>
        <v>No Aplica</v>
      </c>
      <c r="N3637" s="43" t="str">
        <f>Leave[[#This Row],[User Code (Owning User) (Usuario)]]&amp;Leave[[#This Row],[fecha activa]]</f>
        <v>MIE202102072510No Aplica</v>
      </c>
    </row>
    <row r="3638" spans="1:14" x14ac:dyDescent="0.3">
      <c r="A3638" s="43" t="s">
        <v>471</v>
      </c>
      <c r="B3638" s="3">
        <v>45911</v>
      </c>
      <c r="C3638" s="3">
        <v>45911</v>
      </c>
      <c r="D3638" s="43" t="s">
        <v>1403</v>
      </c>
      <c r="E3638" s="43" t="s">
        <v>109</v>
      </c>
      <c r="F3638" s="43" t="s">
        <v>110</v>
      </c>
      <c r="G3638">
        <v>60</v>
      </c>
      <c r="H3638">
        <v>60</v>
      </c>
      <c r="I3638" s="43" t="s">
        <v>1006</v>
      </c>
      <c r="J3638" s="43" t="s">
        <v>1035</v>
      </c>
      <c r="K3638" s="43" t="s">
        <v>178</v>
      </c>
      <c r="L3638" s="43" t="str">
        <f>IF(AND(Home!$A$1&gt;=Leave[[#This Row],[Start Time]],Home!$A$1&lt;=Leave[[#This Row],[End Time]]),"Aplica","No Aplica")</f>
        <v>No Aplica</v>
      </c>
      <c r="M3638" s="43" t="str">
        <f>IF(AND(Home!$A$1&gt;=Leave[[#This Row],[Start Time]],Home!$A$1&lt;=Leave[[#This Row],[End Time]]),Home!$A$1,"No Aplica")</f>
        <v>No Aplica</v>
      </c>
      <c r="N3638" s="43" t="str">
        <f>Leave[[#This Row],[User Code (Owning User) (Usuario)]]&amp;Leave[[#This Row],[fecha activa]]</f>
        <v>MIE202102072510No Aplica</v>
      </c>
    </row>
    <row r="3639" spans="1:14" x14ac:dyDescent="0.3">
      <c r="A3639" s="43" t="s">
        <v>471</v>
      </c>
      <c r="B3639" s="3">
        <v>45910</v>
      </c>
      <c r="C3639" s="3">
        <v>45910</v>
      </c>
      <c r="D3639" s="43" t="s">
        <v>1403</v>
      </c>
      <c r="E3639" s="43" t="s">
        <v>109</v>
      </c>
      <c r="F3639" s="43" t="s">
        <v>110</v>
      </c>
      <c r="G3639">
        <v>60</v>
      </c>
      <c r="H3639">
        <v>60</v>
      </c>
      <c r="I3639" s="43" t="s">
        <v>1006</v>
      </c>
      <c r="J3639" s="43" t="s">
        <v>1035</v>
      </c>
      <c r="K3639" s="43" t="s">
        <v>178</v>
      </c>
      <c r="L3639" s="43" t="str">
        <f>IF(AND(Home!$A$1&gt;=Leave[[#This Row],[Start Time]],Home!$A$1&lt;=Leave[[#This Row],[End Time]]),"Aplica","No Aplica")</f>
        <v>No Aplica</v>
      </c>
      <c r="M3639" s="43" t="str">
        <f>IF(AND(Home!$A$1&gt;=Leave[[#This Row],[Start Time]],Home!$A$1&lt;=Leave[[#This Row],[End Time]]),Home!$A$1,"No Aplica")</f>
        <v>No Aplica</v>
      </c>
      <c r="N3639" s="43" t="str">
        <f>Leave[[#This Row],[User Code (Owning User) (Usuario)]]&amp;Leave[[#This Row],[fecha activa]]</f>
        <v>MIE202102072510No Aplica</v>
      </c>
    </row>
    <row r="3640" spans="1:14" x14ac:dyDescent="0.3">
      <c r="A3640" s="43" t="s">
        <v>468</v>
      </c>
      <c r="B3640" s="3">
        <v>45921</v>
      </c>
      <c r="C3640" s="3">
        <v>45921</v>
      </c>
      <c r="D3640" s="43" t="s">
        <v>495</v>
      </c>
      <c r="E3640" s="43" t="s">
        <v>109</v>
      </c>
      <c r="F3640" s="43" t="s">
        <v>110</v>
      </c>
      <c r="G3640">
        <v>1410</v>
      </c>
      <c r="H3640">
        <v>540</v>
      </c>
      <c r="I3640" s="43" t="s">
        <v>1006</v>
      </c>
      <c r="J3640" s="43" t="s">
        <v>1035</v>
      </c>
      <c r="K3640" s="43" t="s">
        <v>178</v>
      </c>
      <c r="L3640" s="43" t="str">
        <f>IF(AND(Home!$A$1&gt;=Leave[[#This Row],[Start Time]],Home!$A$1&lt;=Leave[[#This Row],[End Time]]),"Aplica","No Aplica")</f>
        <v>No Aplica</v>
      </c>
      <c r="M3640" s="43" t="str">
        <f>IF(AND(Home!$A$1&gt;=Leave[[#This Row],[Start Time]],Home!$A$1&lt;=Leave[[#This Row],[End Time]]),Home!$A$1,"No Aplica")</f>
        <v>No Aplica</v>
      </c>
      <c r="N3640" s="43" t="str">
        <f>Leave[[#This Row],[User Code (Owning User) (Usuario)]]&amp;Leave[[#This Row],[fecha activa]]</f>
        <v>MIE202102072510No Aplica</v>
      </c>
    </row>
    <row r="3641" spans="1:14" x14ac:dyDescent="0.3">
      <c r="A3641" s="43" t="s">
        <v>471</v>
      </c>
      <c r="B3641" s="3">
        <v>45906</v>
      </c>
      <c r="C3641" s="3">
        <v>45906</v>
      </c>
      <c r="D3641" s="43" t="s">
        <v>2047</v>
      </c>
      <c r="E3641" s="43" t="s">
        <v>109</v>
      </c>
      <c r="F3641" s="43" t="s">
        <v>110</v>
      </c>
      <c r="G3641">
        <v>120</v>
      </c>
      <c r="H3641">
        <v>120</v>
      </c>
      <c r="I3641" s="43" t="s">
        <v>1006</v>
      </c>
      <c r="J3641" s="43" t="s">
        <v>1035</v>
      </c>
      <c r="K3641" s="43" t="s">
        <v>178</v>
      </c>
      <c r="L3641" s="43" t="str">
        <f>IF(AND(Home!$A$1&gt;=Leave[[#This Row],[Start Time]],Home!$A$1&lt;=Leave[[#This Row],[End Time]]),"Aplica","No Aplica")</f>
        <v>No Aplica</v>
      </c>
      <c r="M3641" s="43" t="str">
        <f>IF(AND(Home!$A$1&gt;=Leave[[#This Row],[Start Time]],Home!$A$1&lt;=Leave[[#This Row],[End Time]]),Home!$A$1,"No Aplica")</f>
        <v>No Aplica</v>
      </c>
      <c r="N3641" s="43" t="str">
        <f>Leave[[#This Row],[User Code (Owning User) (Usuario)]]&amp;Leave[[#This Row],[fecha activa]]</f>
        <v>MIE202102072510No Aplica</v>
      </c>
    </row>
    <row r="3642" spans="1:14" x14ac:dyDescent="0.3">
      <c r="A3642" s="43" t="s">
        <v>471</v>
      </c>
      <c r="B3642" s="3">
        <v>45904</v>
      </c>
      <c r="C3642" s="3">
        <v>45904</v>
      </c>
      <c r="D3642" s="43" t="s">
        <v>1403</v>
      </c>
      <c r="E3642" s="43" t="s">
        <v>109</v>
      </c>
      <c r="F3642" s="43" t="s">
        <v>110</v>
      </c>
      <c r="G3642">
        <v>60</v>
      </c>
      <c r="H3642">
        <v>60</v>
      </c>
      <c r="I3642" s="43" t="s">
        <v>1006</v>
      </c>
      <c r="J3642" s="43" t="s">
        <v>1035</v>
      </c>
      <c r="K3642" s="43" t="s">
        <v>178</v>
      </c>
      <c r="L3642" s="43" t="str">
        <f>IF(AND(Home!$A$1&gt;=Leave[[#This Row],[Start Time]],Home!$A$1&lt;=Leave[[#This Row],[End Time]]),"Aplica","No Aplica")</f>
        <v>No Aplica</v>
      </c>
      <c r="M3642" s="43" t="str">
        <f>IF(AND(Home!$A$1&gt;=Leave[[#This Row],[Start Time]],Home!$A$1&lt;=Leave[[#This Row],[End Time]]),Home!$A$1,"No Aplica")</f>
        <v>No Aplica</v>
      </c>
      <c r="N3642" s="43" t="str">
        <f>Leave[[#This Row],[User Code (Owning User) (Usuario)]]&amp;Leave[[#This Row],[fecha activa]]</f>
        <v>MIE202102072510No Aplica</v>
      </c>
    </row>
    <row r="3643" spans="1:14" x14ac:dyDescent="0.3">
      <c r="A3643" s="43" t="s">
        <v>471</v>
      </c>
      <c r="B3643" s="3">
        <v>45903</v>
      </c>
      <c r="C3643" s="3">
        <v>45903</v>
      </c>
      <c r="D3643" s="43" t="s">
        <v>1403</v>
      </c>
      <c r="E3643" s="43" t="s">
        <v>109</v>
      </c>
      <c r="F3643" s="43" t="s">
        <v>110</v>
      </c>
      <c r="G3643">
        <v>60</v>
      </c>
      <c r="H3643">
        <v>60</v>
      </c>
      <c r="I3643" s="43" t="s">
        <v>1006</v>
      </c>
      <c r="J3643" s="43" t="s">
        <v>1035</v>
      </c>
      <c r="K3643" s="43" t="s">
        <v>178</v>
      </c>
      <c r="L3643" s="43" t="str">
        <f>IF(AND(Home!$A$1&gt;=Leave[[#This Row],[Start Time]],Home!$A$1&lt;=Leave[[#This Row],[End Time]]),"Aplica","No Aplica")</f>
        <v>No Aplica</v>
      </c>
      <c r="M3643" s="43" t="str">
        <f>IF(AND(Home!$A$1&gt;=Leave[[#This Row],[Start Time]],Home!$A$1&lt;=Leave[[#This Row],[End Time]]),Home!$A$1,"No Aplica")</f>
        <v>No Aplica</v>
      </c>
      <c r="N3643" s="43" t="str">
        <f>Leave[[#This Row],[User Code (Owning User) (Usuario)]]&amp;Leave[[#This Row],[fecha activa]]</f>
        <v>MIE202102072510No Aplica</v>
      </c>
    </row>
    <row r="3644" spans="1:14" x14ac:dyDescent="0.3">
      <c r="A3644" s="43" t="s">
        <v>468</v>
      </c>
      <c r="B3644" s="3">
        <v>45914</v>
      </c>
      <c r="C3644" s="3">
        <v>45914</v>
      </c>
      <c r="D3644" s="43" t="s">
        <v>495</v>
      </c>
      <c r="E3644" s="43" t="s">
        <v>109</v>
      </c>
      <c r="F3644" s="43" t="s">
        <v>110</v>
      </c>
      <c r="G3644">
        <v>1410</v>
      </c>
      <c r="H3644">
        <v>540</v>
      </c>
      <c r="I3644" s="43" t="s">
        <v>1006</v>
      </c>
      <c r="J3644" s="43" t="s">
        <v>1035</v>
      </c>
      <c r="K3644" s="43" t="s">
        <v>178</v>
      </c>
      <c r="L3644" s="43" t="str">
        <f>IF(AND(Home!$A$1&gt;=Leave[[#This Row],[Start Time]],Home!$A$1&lt;=Leave[[#This Row],[End Time]]),"Aplica","No Aplica")</f>
        <v>No Aplica</v>
      </c>
      <c r="M3644" s="43" t="str">
        <f>IF(AND(Home!$A$1&gt;=Leave[[#This Row],[Start Time]],Home!$A$1&lt;=Leave[[#This Row],[End Time]]),Home!$A$1,"No Aplica")</f>
        <v>No Aplica</v>
      </c>
      <c r="N3644" s="43" t="str">
        <f>Leave[[#This Row],[User Code (Owning User) (Usuario)]]&amp;Leave[[#This Row],[fecha activa]]</f>
        <v>MIE202102072510No Aplica</v>
      </c>
    </row>
    <row r="3645" spans="1:14" x14ac:dyDescent="0.3">
      <c r="A3645" s="43" t="s">
        <v>476</v>
      </c>
      <c r="B3645" s="3">
        <v>45907</v>
      </c>
      <c r="C3645" s="3">
        <v>45907</v>
      </c>
      <c r="D3645" s="43" t="s">
        <v>470</v>
      </c>
      <c r="E3645" s="43" t="s">
        <v>109</v>
      </c>
      <c r="F3645" s="43" t="s">
        <v>110</v>
      </c>
      <c r="G3645">
        <v>1410</v>
      </c>
      <c r="H3645">
        <v>540</v>
      </c>
      <c r="I3645" s="43" t="s">
        <v>1006</v>
      </c>
      <c r="J3645" s="43" t="s">
        <v>1035</v>
      </c>
      <c r="K3645" s="43" t="s">
        <v>178</v>
      </c>
      <c r="L3645" s="43" t="str">
        <f>IF(AND(Home!$A$1&gt;=Leave[[#This Row],[Start Time]],Home!$A$1&lt;=Leave[[#This Row],[End Time]]),"Aplica","No Aplica")</f>
        <v>No Aplica</v>
      </c>
      <c r="M3645" s="43" t="str">
        <f>IF(AND(Home!$A$1&gt;=Leave[[#This Row],[Start Time]],Home!$A$1&lt;=Leave[[#This Row],[End Time]]),Home!$A$1,"No Aplica")</f>
        <v>No Aplica</v>
      </c>
      <c r="N3645" s="43" t="str">
        <f>Leave[[#This Row],[User Code (Owning User) (Usuario)]]&amp;Leave[[#This Row],[fecha activa]]</f>
        <v>MIE202102072510No Aplica</v>
      </c>
    </row>
    <row r="3646" spans="1:14" x14ac:dyDescent="0.3">
      <c r="A3646" s="43" t="s">
        <v>468</v>
      </c>
      <c r="B3646" s="3">
        <v>45928</v>
      </c>
      <c r="C3646" s="3">
        <v>45928</v>
      </c>
      <c r="D3646" s="43" t="s">
        <v>2329</v>
      </c>
      <c r="E3646" s="43" t="s">
        <v>2485</v>
      </c>
      <c r="F3646" s="43" t="s">
        <v>2487</v>
      </c>
      <c r="G3646">
        <v>540</v>
      </c>
      <c r="H3646">
        <v>540</v>
      </c>
      <c r="I3646" s="43" t="s">
        <v>2486</v>
      </c>
      <c r="J3646" s="43" t="s">
        <v>2767</v>
      </c>
      <c r="K3646" s="43" t="s">
        <v>178</v>
      </c>
      <c r="L3646" s="43" t="str">
        <f>IF(AND(Home!$A$1&gt;=Leave[[#This Row],[Start Time]],Home!$A$1&lt;=Leave[[#This Row],[End Time]]),"Aplica","No Aplica")</f>
        <v>No Aplica</v>
      </c>
      <c r="M3646" s="43" t="str">
        <f>IF(AND(Home!$A$1&gt;=Leave[[#This Row],[Start Time]],Home!$A$1&lt;=Leave[[#This Row],[End Time]]),Home!$A$1,"No Aplica")</f>
        <v>No Aplica</v>
      </c>
      <c r="N3646" s="43" t="str">
        <f>Leave[[#This Row],[User Code (Owning User) (Usuario)]]&amp;Leave[[#This Row],[fecha activa]]</f>
        <v>MIE2025230824174No Aplica</v>
      </c>
    </row>
    <row r="3647" spans="1:14" x14ac:dyDescent="0.3">
      <c r="A3647" s="43" t="s">
        <v>468</v>
      </c>
      <c r="B3647" s="3">
        <v>45921</v>
      </c>
      <c r="C3647" s="3">
        <v>45921</v>
      </c>
      <c r="D3647" s="43" t="s">
        <v>495</v>
      </c>
      <c r="E3647" s="43" t="s">
        <v>2485</v>
      </c>
      <c r="F3647" s="43" t="s">
        <v>2487</v>
      </c>
      <c r="G3647">
        <v>540</v>
      </c>
      <c r="H3647">
        <v>540</v>
      </c>
      <c r="I3647" s="43" t="s">
        <v>2486</v>
      </c>
      <c r="J3647" s="43" t="s">
        <v>2767</v>
      </c>
      <c r="K3647" s="43" t="s">
        <v>178</v>
      </c>
      <c r="L3647" s="43" t="str">
        <f>IF(AND(Home!$A$1&gt;=Leave[[#This Row],[Start Time]],Home!$A$1&lt;=Leave[[#This Row],[End Time]]),"Aplica","No Aplica")</f>
        <v>No Aplica</v>
      </c>
      <c r="M3647" s="43" t="str">
        <f>IF(AND(Home!$A$1&gt;=Leave[[#This Row],[Start Time]],Home!$A$1&lt;=Leave[[#This Row],[End Time]]),Home!$A$1,"No Aplica")</f>
        <v>No Aplica</v>
      </c>
      <c r="N3647" s="43" t="str">
        <f>Leave[[#This Row],[User Code (Owning User) (Usuario)]]&amp;Leave[[#This Row],[fecha activa]]</f>
        <v>MIE2025230824174No Aplica</v>
      </c>
    </row>
    <row r="3648" spans="1:14" x14ac:dyDescent="0.3">
      <c r="A3648" s="43" t="s">
        <v>471</v>
      </c>
      <c r="B3648" s="3">
        <v>45913</v>
      </c>
      <c r="C3648" s="3">
        <v>45913</v>
      </c>
      <c r="D3648" s="43" t="s">
        <v>521</v>
      </c>
      <c r="E3648" s="43" t="s">
        <v>2485</v>
      </c>
      <c r="F3648" s="43" t="s">
        <v>2487</v>
      </c>
      <c r="G3648">
        <v>420</v>
      </c>
      <c r="H3648">
        <v>420</v>
      </c>
      <c r="I3648" s="43" t="s">
        <v>2486</v>
      </c>
      <c r="J3648" s="43" t="s">
        <v>2767</v>
      </c>
      <c r="K3648" s="43" t="s">
        <v>178</v>
      </c>
      <c r="L3648" s="43" t="str">
        <f>IF(AND(Home!$A$1&gt;=Leave[[#This Row],[Start Time]],Home!$A$1&lt;=Leave[[#This Row],[End Time]]),"Aplica","No Aplica")</f>
        <v>No Aplica</v>
      </c>
      <c r="M3648" s="43" t="str">
        <f>IF(AND(Home!$A$1&gt;=Leave[[#This Row],[Start Time]],Home!$A$1&lt;=Leave[[#This Row],[End Time]]),Home!$A$1,"No Aplica")</f>
        <v>No Aplica</v>
      </c>
      <c r="N3648" s="43" t="str">
        <f>Leave[[#This Row],[User Code (Owning User) (Usuario)]]&amp;Leave[[#This Row],[fecha activa]]</f>
        <v>MIE2025230824174No Aplica</v>
      </c>
    </row>
    <row r="3649" spans="1:14" x14ac:dyDescent="0.3">
      <c r="A3649" s="43" t="s">
        <v>471</v>
      </c>
      <c r="B3649" s="3">
        <v>45910</v>
      </c>
      <c r="C3649" s="3">
        <v>45910</v>
      </c>
      <c r="D3649" s="43" t="s">
        <v>521</v>
      </c>
      <c r="E3649" s="43" t="s">
        <v>2485</v>
      </c>
      <c r="F3649" s="43" t="s">
        <v>2487</v>
      </c>
      <c r="G3649">
        <v>480</v>
      </c>
      <c r="H3649">
        <v>480</v>
      </c>
      <c r="I3649" s="43" t="s">
        <v>2486</v>
      </c>
      <c r="J3649" s="43" t="s">
        <v>2767</v>
      </c>
      <c r="K3649" s="43" t="s">
        <v>178</v>
      </c>
      <c r="L3649" s="43" t="str">
        <f>IF(AND(Home!$A$1&gt;=Leave[[#This Row],[Start Time]],Home!$A$1&lt;=Leave[[#This Row],[End Time]]),"Aplica","No Aplica")</f>
        <v>No Aplica</v>
      </c>
      <c r="M3649" s="43" t="str">
        <f>IF(AND(Home!$A$1&gt;=Leave[[#This Row],[Start Time]],Home!$A$1&lt;=Leave[[#This Row],[End Time]]),Home!$A$1,"No Aplica")</f>
        <v>No Aplica</v>
      </c>
      <c r="N3649" s="43" t="str">
        <f>Leave[[#This Row],[User Code (Owning User) (Usuario)]]&amp;Leave[[#This Row],[fecha activa]]</f>
        <v>MIE2025230824174No Aplica</v>
      </c>
    </row>
    <row r="3650" spans="1:14" x14ac:dyDescent="0.3">
      <c r="A3650" s="43" t="s">
        <v>471</v>
      </c>
      <c r="B3650" s="3">
        <v>45909</v>
      </c>
      <c r="C3650" s="3">
        <v>45909</v>
      </c>
      <c r="D3650" s="43" t="s">
        <v>521</v>
      </c>
      <c r="E3650" s="43" t="s">
        <v>2485</v>
      </c>
      <c r="F3650" s="43" t="s">
        <v>2487</v>
      </c>
      <c r="G3650">
        <v>480</v>
      </c>
      <c r="H3650">
        <v>480</v>
      </c>
      <c r="I3650" s="43" t="s">
        <v>2486</v>
      </c>
      <c r="J3650" s="43" t="s">
        <v>2767</v>
      </c>
      <c r="K3650" s="43" t="s">
        <v>178</v>
      </c>
      <c r="L3650" s="43" t="str">
        <f>IF(AND(Home!$A$1&gt;=Leave[[#This Row],[Start Time]],Home!$A$1&lt;=Leave[[#This Row],[End Time]]),"Aplica","No Aplica")</f>
        <v>No Aplica</v>
      </c>
      <c r="M3650" s="43" t="str">
        <f>IF(AND(Home!$A$1&gt;=Leave[[#This Row],[Start Time]],Home!$A$1&lt;=Leave[[#This Row],[End Time]]),Home!$A$1,"No Aplica")</f>
        <v>No Aplica</v>
      </c>
      <c r="N3650" s="43" t="str">
        <f>Leave[[#This Row],[User Code (Owning User) (Usuario)]]&amp;Leave[[#This Row],[fecha activa]]</f>
        <v>MIE2025230824174No Aplica</v>
      </c>
    </row>
    <row r="3651" spans="1:14" x14ac:dyDescent="0.3">
      <c r="A3651" s="43" t="s">
        <v>468</v>
      </c>
      <c r="B3651" s="3">
        <v>45914</v>
      </c>
      <c r="C3651" s="3">
        <v>45914</v>
      </c>
      <c r="D3651" s="43" t="s">
        <v>467</v>
      </c>
      <c r="E3651" s="43" t="s">
        <v>2485</v>
      </c>
      <c r="F3651" s="43" t="s">
        <v>2487</v>
      </c>
      <c r="G3651">
        <v>0</v>
      </c>
      <c r="H3651">
        <v>0</v>
      </c>
      <c r="I3651" s="43" t="s">
        <v>2486</v>
      </c>
      <c r="J3651" s="43" t="s">
        <v>2767</v>
      </c>
      <c r="K3651" s="43" t="s">
        <v>178</v>
      </c>
      <c r="L3651" s="43" t="str">
        <f>IF(AND(Home!$A$1&gt;=Leave[[#This Row],[Start Time]],Home!$A$1&lt;=Leave[[#This Row],[End Time]]),"Aplica","No Aplica")</f>
        <v>No Aplica</v>
      </c>
      <c r="M3651" s="43" t="str">
        <f>IF(AND(Home!$A$1&gt;=Leave[[#This Row],[Start Time]],Home!$A$1&lt;=Leave[[#This Row],[End Time]]),Home!$A$1,"No Aplica")</f>
        <v>No Aplica</v>
      </c>
      <c r="N3651" s="43" t="str">
        <f>Leave[[#This Row],[User Code (Owning User) (Usuario)]]&amp;Leave[[#This Row],[fecha activa]]</f>
        <v>MIE2025230824174No Aplica</v>
      </c>
    </row>
    <row r="3652" spans="1:14" x14ac:dyDescent="0.3">
      <c r="A3652" s="43" t="s">
        <v>468</v>
      </c>
      <c r="B3652" s="3">
        <v>45907</v>
      </c>
      <c r="C3652" s="3">
        <v>45907</v>
      </c>
      <c r="D3652" s="43" t="s">
        <v>469</v>
      </c>
      <c r="E3652" s="43" t="s">
        <v>2485</v>
      </c>
      <c r="F3652" s="43" t="s">
        <v>2487</v>
      </c>
      <c r="G3652">
        <v>540</v>
      </c>
      <c r="H3652">
        <v>540</v>
      </c>
      <c r="I3652" s="43" t="s">
        <v>2486</v>
      </c>
      <c r="J3652" s="43" t="s">
        <v>2767</v>
      </c>
      <c r="K3652" s="43" t="s">
        <v>178</v>
      </c>
      <c r="L3652" s="43" t="str">
        <f>IF(AND(Home!$A$1&gt;=Leave[[#This Row],[Start Time]],Home!$A$1&lt;=Leave[[#This Row],[End Time]]),"Aplica","No Aplica")</f>
        <v>No Aplica</v>
      </c>
      <c r="M3652" s="43" t="str">
        <f>IF(AND(Home!$A$1&gt;=Leave[[#This Row],[Start Time]],Home!$A$1&lt;=Leave[[#This Row],[End Time]]),Home!$A$1,"No Aplica")</f>
        <v>No Aplica</v>
      </c>
      <c r="N3652" s="43" t="str">
        <f>Leave[[#This Row],[User Code (Owning User) (Usuario)]]&amp;Leave[[#This Row],[fecha activa]]</f>
        <v>MIE2025230824174No Aplica</v>
      </c>
    </row>
    <row r="3653" spans="1:14" x14ac:dyDescent="0.3">
      <c r="A3653" s="43" t="s">
        <v>471</v>
      </c>
      <c r="B3653" s="3">
        <v>45906</v>
      </c>
      <c r="C3653" s="3">
        <v>45906</v>
      </c>
      <c r="D3653" s="43" t="s">
        <v>520</v>
      </c>
      <c r="E3653" s="43" t="s">
        <v>2485</v>
      </c>
      <c r="F3653" s="43" t="s">
        <v>2487</v>
      </c>
      <c r="G3653">
        <v>120</v>
      </c>
      <c r="H3653">
        <v>120</v>
      </c>
      <c r="I3653" s="43" t="s">
        <v>2486</v>
      </c>
      <c r="J3653" s="43" t="s">
        <v>2767</v>
      </c>
      <c r="K3653" s="43" t="s">
        <v>178</v>
      </c>
      <c r="L3653" s="43" t="str">
        <f>IF(AND(Home!$A$1&gt;=Leave[[#This Row],[Start Time]],Home!$A$1&lt;=Leave[[#This Row],[End Time]]),"Aplica","No Aplica")</f>
        <v>No Aplica</v>
      </c>
      <c r="M3653" s="43" t="str">
        <f>IF(AND(Home!$A$1&gt;=Leave[[#This Row],[Start Time]],Home!$A$1&lt;=Leave[[#This Row],[End Time]]),Home!$A$1,"No Aplica")</f>
        <v>No Aplica</v>
      </c>
      <c r="N3653" s="43" t="str">
        <f>Leave[[#This Row],[User Code (Owning User) (Usuario)]]&amp;Leave[[#This Row],[fecha activa]]</f>
        <v>MIE2025230824174No Aplica</v>
      </c>
    </row>
    <row r="3654" spans="1:14" x14ac:dyDescent="0.3">
      <c r="A3654" s="43" t="s">
        <v>471</v>
      </c>
      <c r="B3654" s="3">
        <v>45904</v>
      </c>
      <c r="C3654" s="3">
        <v>45904</v>
      </c>
      <c r="D3654" s="43" t="s">
        <v>521</v>
      </c>
      <c r="E3654" s="43" t="s">
        <v>2485</v>
      </c>
      <c r="F3654" s="43" t="s">
        <v>2487</v>
      </c>
      <c r="G3654">
        <v>60</v>
      </c>
      <c r="H3654">
        <v>60</v>
      </c>
      <c r="I3654" s="43" t="s">
        <v>2486</v>
      </c>
      <c r="J3654" s="43" t="s">
        <v>2767</v>
      </c>
      <c r="K3654" s="43" t="s">
        <v>178</v>
      </c>
      <c r="L3654" s="43" t="str">
        <f>IF(AND(Home!$A$1&gt;=Leave[[#This Row],[Start Time]],Home!$A$1&lt;=Leave[[#This Row],[End Time]]),"Aplica","No Aplica")</f>
        <v>No Aplica</v>
      </c>
      <c r="M3654" s="43" t="str">
        <f>IF(AND(Home!$A$1&gt;=Leave[[#This Row],[Start Time]],Home!$A$1&lt;=Leave[[#This Row],[End Time]]),Home!$A$1,"No Aplica")</f>
        <v>No Aplica</v>
      </c>
      <c r="N3654" s="43" t="str">
        <f>Leave[[#This Row],[User Code (Owning User) (Usuario)]]&amp;Leave[[#This Row],[fecha activa]]</f>
        <v>MIE2025230824174No Aplica</v>
      </c>
    </row>
    <row r="3655" spans="1:14" x14ac:dyDescent="0.3">
      <c r="A3655" s="43" t="s">
        <v>471</v>
      </c>
      <c r="B3655" s="3">
        <v>45903</v>
      </c>
      <c r="C3655" s="3">
        <v>45903</v>
      </c>
      <c r="D3655" s="43" t="s">
        <v>2658</v>
      </c>
      <c r="E3655" s="43" t="s">
        <v>2485</v>
      </c>
      <c r="F3655" s="43" t="s">
        <v>2487</v>
      </c>
      <c r="G3655">
        <v>60</v>
      </c>
      <c r="H3655">
        <v>60</v>
      </c>
      <c r="I3655" s="43" t="s">
        <v>2486</v>
      </c>
      <c r="J3655" s="43" t="s">
        <v>2767</v>
      </c>
      <c r="K3655" s="43" t="s">
        <v>178</v>
      </c>
      <c r="L3655" s="43" t="str">
        <f>IF(AND(Home!$A$1&gt;=Leave[[#This Row],[Start Time]],Home!$A$1&lt;=Leave[[#This Row],[End Time]]),"Aplica","No Aplica")</f>
        <v>No Aplica</v>
      </c>
      <c r="M3655" s="43" t="str">
        <f>IF(AND(Home!$A$1&gt;=Leave[[#This Row],[Start Time]],Home!$A$1&lt;=Leave[[#This Row],[End Time]]),Home!$A$1,"No Aplica")</f>
        <v>No Aplica</v>
      </c>
      <c r="N3655" s="43" t="str">
        <f>Leave[[#This Row],[User Code (Owning User) (Usuario)]]&amp;Leave[[#This Row],[fecha activa]]</f>
        <v>MIE2025230824174No Aplica</v>
      </c>
    </row>
    <row r="3656" spans="1:14" x14ac:dyDescent="0.3">
      <c r="A3656" s="43" t="s">
        <v>601</v>
      </c>
      <c r="B3656" s="3">
        <v>45930</v>
      </c>
      <c r="C3656" s="3">
        <v>45930</v>
      </c>
      <c r="D3656" s="43" t="s">
        <v>1506</v>
      </c>
      <c r="E3656" s="43" t="s">
        <v>631</v>
      </c>
      <c r="F3656" s="43" t="s">
        <v>633</v>
      </c>
      <c r="G3656">
        <v>60</v>
      </c>
      <c r="H3656">
        <v>60</v>
      </c>
      <c r="I3656" s="43" t="s">
        <v>632</v>
      </c>
      <c r="J3656" s="43" t="s">
        <v>1043</v>
      </c>
      <c r="K3656" s="43" t="s">
        <v>177</v>
      </c>
      <c r="L3656" s="43" t="str">
        <f>IF(AND(Home!$A$1&gt;=Leave[[#This Row],[Start Time]],Home!$A$1&lt;=Leave[[#This Row],[End Time]]),"Aplica","No Aplica")</f>
        <v>No Aplica</v>
      </c>
      <c r="M3656" s="43" t="str">
        <f>IF(AND(Home!$A$1&gt;=Leave[[#This Row],[Start Time]],Home!$A$1&lt;=Leave[[#This Row],[End Time]]),Home!$A$1,"No Aplica")</f>
        <v>No Aplica</v>
      </c>
      <c r="N3656" s="43" t="str">
        <f>Leave[[#This Row],[User Code (Owning User) (Usuario)]]&amp;Leave[[#This Row],[fecha activa]]</f>
        <v>MIE2024280616255No Aplica</v>
      </c>
    </row>
    <row r="3657" spans="1:14" x14ac:dyDescent="0.3">
      <c r="A3657" s="43" t="s">
        <v>601</v>
      </c>
      <c r="B3657" s="3">
        <v>45929</v>
      </c>
      <c r="C3657" s="3">
        <v>45929</v>
      </c>
      <c r="D3657" s="43" t="s">
        <v>1506</v>
      </c>
      <c r="E3657" s="43" t="s">
        <v>631</v>
      </c>
      <c r="F3657" s="43" t="s">
        <v>633</v>
      </c>
      <c r="G3657">
        <v>60</v>
      </c>
      <c r="H3657">
        <v>60</v>
      </c>
      <c r="I3657" s="43" t="s">
        <v>632</v>
      </c>
      <c r="J3657" s="43" t="s">
        <v>1043</v>
      </c>
      <c r="K3657" s="43" t="s">
        <v>177</v>
      </c>
      <c r="L3657" s="43" t="str">
        <f>IF(AND(Home!$A$1&gt;=Leave[[#This Row],[Start Time]],Home!$A$1&lt;=Leave[[#This Row],[End Time]]),"Aplica","No Aplica")</f>
        <v>No Aplica</v>
      </c>
      <c r="M3657" s="43" t="str">
        <f>IF(AND(Home!$A$1&gt;=Leave[[#This Row],[Start Time]],Home!$A$1&lt;=Leave[[#This Row],[End Time]]),Home!$A$1,"No Aplica")</f>
        <v>No Aplica</v>
      </c>
      <c r="N3657" s="43" t="str">
        <f>Leave[[#This Row],[User Code (Owning User) (Usuario)]]&amp;Leave[[#This Row],[fecha activa]]</f>
        <v>MIE2024280616255No Aplica</v>
      </c>
    </row>
    <row r="3658" spans="1:14" x14ac:dyDescent="0.3">
      <c r="A3658" s="43" t="s">
        <v>601</v>
      </c>
      <c r="B3658" s="3">
        <v>45926</v>
      </c>
      <c r="C3658" s="3">
        <v>45926</v>
      </c>
      <c r="D3658" s="43" t="s">
        <v>1506</v>
      </c>
      <c r="E3658" s="43" t="s">
        <v>631</v>
      </c>
      <c r="F3658" s="43" t="s">
        <v>633</v>
      </c>
      <c r="G3658">
        <v>60</v>
      </c>
      <c r="H3658">
        <v>60</v>
      </c>
      <c r="I3658" s="43" t="s">
        <v>632</v>
      </c>
      <c r="J3658" s="43" t="s">
        <v>1043</v>
      </c>
      <c r="K3658" s="43" t="s">
        <v>177</v>
      </c>
      <c r="L3658" s="43" t="str">
        <f>IF(AND(Home!$A$1&gt;=Leave[[#This Row],[Start Time]],Home!$A$1&lt;=Leave[[#This Row],[End Time]]),"Aplica","No Aplica")</f>
        <v>No Aplica</v>
      </c>
      <c r="M3658" s="43" t="str">
        <f>IF(AND(Home!$A$1&gt;=Leave[[#This Row],[Start Time]],Home!$A$1&lt;=Leave[[#This Row],[End Time]]),Home!$A$1,"No Aplica")</f>
        <v>No Aplica</v>
      </c>
      <c r="N3658" s="43" t="str">
        <f>Leave[[#This Row],[User Code (Owning User) (Usuario)]]&amp;Leave[[#This Row],[fecha activa]]</f>
        <v>MIE2024280616255No Aplica</v>
      </c>
    </row>
    <row r="3659" spans="1:14" x14ac:dyDescent="0.3">
      <c r="A3659" s="43" t="s">
        <v>468</v>
      </c>
      <c r="B3659" s="3">
        <v>45925</v>
      </c>
      <c r="C3659" s="3">
        <v>45925</v>
      </c>
      <c r="D3659" s="43" t="s">
        <v>469</v>
      </c>
      <c r="E3659" s="43" t="s">
        <v>631</v>
      </c>
      <c r="F3659" s="43" t="s">
        <v>633</v>
      </c>
      <c r="G3659">
        <v>540</v>
      </c>
      <c r="H3659">
        <v>540</v>
      </c>
      <c r="I3659" s="43" t="s">
        <v>632</v>
      </c>
      <c r="J3659" s="43" t="s">
        <v>1043</v>
      </c>
      <c r="K3659" s="43" t="s">
        <v>177</v>
      </c>
      <c r="L3659" s="43" t="str">
        <f>IF(AND(Home!$A$1&gt;=Leave[[#This Row],[Start Time]],Home!$A$1&lt;=Leave[[#This Row],[End Time]]),"Aplica","No Aplica")</f>
        <v>No Aplica</v>
      </c>
      <c r="M3659" s="43" t="str">
        <f>IF(AND(Home!$A$1&gt;=Leave[[#This Row],[Start Time]],Home!$A$1&lt;=Leave[[#This Row],[End Time]]),Home!$A$1,"No Aplica")</f>
        <v>No Aplica</v>
      </c>
      <c r="N3659" s="43" t="str">
        <f>Leave[[#This Row],[User Code (Owning User) (Usuario)]]&amp;Leave[[#This Row],[fecha activa]]</f>
        <v>MIE2024280616255No Aplica</v>
      </c>
    </row>
    <row r="3660" spans="1:14" x14ac:dyDescent="0.3">
      <c r="A3660" s="43" t="s">
        <v>601</v>
      </c>
      <c r="B3660" s="3">
        <v>45924</v>
      </c>
      <c r="C3660" s="3">
        <v>45924</v>
      </c>
      <c r="D3660" s="43" t="s">
        <v>1506</v>
      </c>
      <c r="E3660" s="43" t="s">
        <v>631</v>
      </c>
      <c r="F3660" s="43" t="s">
        <v>633</v>
      </c>
      <c r="G3660">
        <v>60</v>
      </c>
      <c r="H3660">
        <v>60</v>
      </c>
      <c r="I3660" s="43" t="s">
        <v>632</v>
      </c>
      <c r="J3660" s="43" t="s">
        <v>1043</v>
      </c>
      <c r="K3660" s="43" t="s">
        <v>177</v>
      </c>
      <c r="L3660" s="43" t="str">
        <f>IF(AND(Home!$A$1&gt;=Leave[[#This Row],[Start Time]],Home!$A$1&lt;=Leave[[#This Row],[End Time]]),"Aplica","No Aplica")</f>
        <v>No Aplica</v>
      </c>
      <c r="M3660" s="43" t="str">
        <f>IF(AND(Home!$A$1&gt;=Leave[[#This Row],[Start Time]],Home!$A$1&lt;=Leave[[#This Row],[End Time]]),Home!$A$1,"No Aplica")</f>
        <v>No Aplica</v>
      </c>
      <c r="N3660" s="43" t="str">
        <f>Leave[[#This Row],[User Code (Owning User) (Usuario)]]&amp;Leave[[#This Row],[fecha activa]]</f>
        <v>MIE2024280616255No Aplica</v>
      </c>
    </row>
    <row r="3661" spans="1:14" x14ac:dyDescent="0.3">
      <c r="A3661" s="43" t="s">
        <v>601</v>
      </c>
      <c r="B3661" s="3">
        <v>45923</v>
      </c>
      <c r="C3661" s="3">
        <v>45923</v>
      </c>
      <c r="D3661" s="43" t="s">
        <v>1506</v>
      </c>
      <c r="E3661" s="43" t="s">
        <v>631</v>
      </c>
      <c r="F3661" s="43" t="s">
        <v>633</v>
      </c>
      <c r="G3661">
        <v>60</v>
      </c>
      <c r="H3661">
        <v>60</v>
      </c>
      <c r="I3661" s="43" t="s">
        <v>632</v>
      </c>
      <c r="J3661" s="43" t="s">
        <v>1043</v>
      </c>
      <c r="K3661" s="43" t="s">
        <v>177</v>
      </c>
      <c r="L3661" s="43" t="str">
        <f>IF(AND(Home!$A$1&gt;=Leave[[#This Row],[Start Time]],Home!$A$1&lt;=Leave[[#This Row],[End Time]]),"Aplica","No Aplica")</f>
        <v>No Aplica</v>
      </c>
      <c r="M3661" s="43" t="str">
        <f>IF(AND(Home!$A$1&gt;=Leave[[#This Row],[Start Time]],Home!$A$1&lt;=Leave[[#This Row],[End Time]]),Home!$A$1,"No Aplica")</f>
        <v>No Aplica</v>
      </c>
      <c r="N3661" s="43" t="str">
        <f>Leave[[#This Row],[User Code (Owning User) (Usuario)]]&amp;Leave[[#This Row],[fecha activa]]</f>
        <v>MIE2024280616255No Aplica</v>
      </c>
    </row>
    <row r="3662" spans="1:14" x14ac:dyDescent="0.3">
      <c r="A3662" s="43" t="s">
        <v>601</v>
      </c>
      <c r="B3662" s="3">
        <v>45922</v>
      </c>
      <c r="C3662" s="3">
        <v>45922</v>
      </c>
      <c r="D3662" s="43" t="s">
        <v>1506</v>
      </c>
      <c r="E3662" s="43" t="s">
        <v>631</v>
      </c>
      <c r="F3662" s="43" t="s">
        <v>633</v>
      </c>
      <c r="G3662">
        <v>60</v>
      </c>
      <c r="H3662">
        <v>60</v>
      </c>
      <c r="I3662" s="43" t="s">
        <v>632</v>
      </c>
      <c r="J3662" s="43" t="s">
        <v>1043</v>
      </c>
      <c r="K3662" s="43" t="s">
        <v>177</v>
      </c>
      <c r="L3662" s="43" t="str">
        <f>IF(AND(Home!$A$1&gt;=Leave[[#This Row],[Start Time]],Home!$A$1&lt;=Leave[[#This Row],[End Time]]),"Aplica","No Aplica")</f>
        <v>Aplica</v>
      </c>
      <c r="M3662" s="43">
        <f>IF(AND(Home!$A$1&gt;=Leave[[#This Row],[Start Time]],Home!$A$1&lt;=Leave[[#This Row],[End Time]]),Home!$A$1,"No Aplica")</f>
        <v>45922</v>
      </c>
      <c r="N3662" s="43" t="str">
        <f>Leave[[#This Row],[User Code (Owning User) (Usuario)]]&amp;Leave[[#This Row],[fecha activa]]</f>
        <v>MIE202428061625545922</v>
      </c>
    </row>
    <row r="3663" spans="1:14" x14ac:dyDescent="0.3">
      <c r="A3663" s="43" t="s">
        <v>601</v>
      </c>
      <c r="B3663" s="3">
        <v>45919</v>
      </c>
      <c r="C3663" s="3">
        <v>45919</v>
      </c>
      <c r="D3663" s="43" t="s">
        <v>1506</v>
      </c>
      <c r="E3663" s="43" t="s">
        <v>631</v>
      </c>
      <c r="F3663" s="43" t="s">
        <v>633</v>
      </c>
      <c r="G3663">
        <v>60</v>
      </c>
      <c r="H3663">
        <v>60</v>
      </c>
      <c r="I3663" s="43" t="s">
        <v>632</v>
      </c>
      <c r="J3663" s="43" t="s">
        <v>1043</v>
      </c>
      <c r="K3663" s="43" t="s">
        <v>177</v>
      </c>
      <c r="L3663" s="43" t="str">
        <f>IF(AND(Home!$A$1&gt;=Leave[[#This Row],[Start Time]],Home!$A$1&lt;=Leave[[#This Row],[End Time]]),"Aplica","No Aplica")</f>
        <v>No Aplica</v>
      </c>
      <c r="M3663" s="43" t="str">
        <f>IF(AND(Home!$A$1&gt;=Leave[[#This Row],[Start Time]],Home!$A$1&lt;=Leave[[#This Row],[End Time]]),Home!$A$1,"No Aplica")</f>
        <v>No Aplica</v>
      </c>
      <c r="N3663" s="43" t="str">
        <f>Leave[[#This Row],[User Code (Owning User) (Usuario)]]&amp;Leave[[#This Row],[fecha activa]]</f>
        <v>MIE2024280616255No Aplica</v>
      </c>
    </row>
    <row r="3664" spans="1:14" x14ac:dyDescent="0.3">
      <c r="A3664" s="43" t="s">
        <v>601</v>
      </c>
      <c r="B3664" s="3">
        <v>45917</v>
      </c>
      <c r="C3664" s="3">
        <v>45917</v>
      </c>
      <c r="D3664" s="43" t="s">
        <v>1506</v>
      </c>
      <c r="E3664" s="43" t="s">
        <v>631</v>
      </c>
      <c r="F3664" s="43" t="s">
        <v>633</v>
      </c>
      <c r="G3664">
        <v>60</v>
      </c>
      <c r="H3664">
        <v>60</v>
      </c>
      <c r="I3664" s="43" t="s">
        <v>632</v>
      </c>
      <c r="J3664" s="43" t="s">
        <v>1043</v>
      </c>
      <c r="K3664" s="43" t="s">
        <v>177</v>
      </c>
      <c r="L3664" s="43" t="str">
        <f>IF(AND(Home!$A$1&gt;=Leave[[#This Row],[Start Time]],Home!$A$1&lt;=Leave[[#This Row],[End Time]]),"Aplica","No Aplica")</f>
        <v>No Aplica</v>
      </c>
      <c r="M3664" s="43" t="str">
        <f>IF(AND(Home!$A$1&gt;=Leave[[#This Row],[Start Time]],Home!$A$1&lt;=Leave[[#This Row],[End Time]]),Home!$A$1,"No Aplica")</f>
        <v>No Aplica</v>
      </c>
      <c r="N3664" s="43" t="str">
        <f>Leave[[#This Row],[User Code (Owning User) (Usuario)]]&amp;Leave[[#This Row],[fecha activa]]</f>
        <v>MIE2024280616255No Aplica</v>
      </c>
    </row>
    <row r="3665" spans="1:14" x14ac:dyDescent="0.3">
      <c r="A3665" s="43" t="s">
        <v>601</v>
      </c>
      <c r="B3665" s="3">
        <v>45916</v>
      </c>
      <c r="C3665" s="3">
        <v>45916</v>
      </c>
      <c r="D3665" s="43" t="s">
        <v>1506</v>
      </c>
      <c r="E3665" s="43" t="s">
        <v>631</v>
      </c>
      <c r="F3665" s="43" t="s">
        <v>633</v>
      </c>
      <c r="G3665">
        <v>60</v>
      </c>
      <c r="H3665">
        <v>60</v>
      </c>
      <c r="I3665" s="43" t="s">
        <v>632</v>
      </c>
      <c r="J3665" s="43" t="s">
        <v>1043</v>
      </c>
      <c r="K3665" s="43" t="s">
        <v>177</v>
      </c>
      <c r="L3665" s="43" t="str">
        <f>IF(AND(Home!$A$1&gt;=Leave[[#This Row],[Start Time]],Home!$A$1&lt;=Leave[[#This Row],[End Time]]),"Aplica","No Aplica")</f>
        <v>No Aplica</v>
      </c>
      <c r="M3665" s="43" t="str">
        <f>IF(AND(Home!$A$1&gt;=Leave[[#This Row],[Start Time]],Home!$A$1&lt;=Leave[[#This Row],[End Time]]),Home!$A$1,"No Aplica")</f>
        <v>No Aplica</v>
      </c>
      <c r="N3665" s="43" t="str">
        <f>Leave[[#This Row],[User Code (Owning User) (Usuario)]]&amp;Leave[[#This Row],[fecha activa]]</f>
        <v>MIE2024280616255No Aplica</v>
      </c>
    </row>
    <row r="3666" spans="1:14" x14ac:dyDescent="0.3">
      <c r="A3666" s="43" t="s">
        <v>601</v>
      </c>
      <c r="B3666" s="3">
        <v>45915</v>
      </c>
      <c r="C3666" s="3">
        <v>45915</v>
      </c>
      <c r="D3666" s="43" t="s">
        <v>1506</v>
      </c>
      <c r="E3666" s="43" t="s">
        <v>631</v>
      </c>
      <c r="F3666" s="43" t="s">
        <v>633</v>
      </c>
      <c r="G3666">
        <v>60</v>
      </c>
      <c r="H3666">
        <v>60</v>
      </c>
      <c r="I3666" s="43" t="s">
        <v>632</v>
      </c>
      <c r="J3666" s="43" t="s">
        <v>1043</v>
      </c>
      <c r="K3666" s="43" t="s">
        <v>177</v>
      </c>
      <c r="L3666" s="43" t="str">
        <f>IF(AND(Home!$A$1&gt;=Leave[[#This Row],[Start Time]],Home!$A$1&lt;=Leave[[#This Row],[End Time]]),"Aplica","No Aplica")</f>
        <v>No Aplica</v>
      </c>
      <c r="M3666" s="43" t="str">
        <f>IF(AND(Home!$A$1&gt;=Leave[[#This Row],[Start Time]],Home!$A$1&lt;=Leave[[#This Row],[End Time]]),Home!$A$1,"No Aplica")</f>
        <v>No Aplica</v>
      </c>
      <c r="N3666" s="43" t="str">
        <f>Leave[[#This Row],[User Code (Owning User) (Usuario)]]&amp;Leave[[#This Row],[fecha activa]]</f>
        <v>MIE2024280616255No Aplica</v>
      </c>
    </row>
    <row r="3667" spans="1:14" x14ac:dyDescent="0.3">
      <c r="A3667" s="43" t="s">
        <v>468</v>
      </c>
      <c r="B3667" s="3">
        <v>45918</v>
      </c>
      <c r="C3667" s="3">
        <v>45918</v>
      </c>
      <c r="D3667" s="43" t="s">
        <v>469</v>
      </c>
      <c r="E3667" s="43" t="s">
        <v>631</v>
      </c>
      <c r="F3667" s="43" t="s">
        <v>633</v>
      </c>
      <c r="G3667">
        <v>540</v>
      </c>
      <c r="H3667">
        <v>540</v>
      </c>
      <c r="I3667" s="43" t="s">
        <v>632</v>
      </c>
      <c r="J3667" s="43" t="s">
        <v>1043</v>
      </c>
      <c r="K3667" s="43" t="s">
        <v>177</v>
      </c>
      <c r="L3667" s="43" t="str">
        <f>IF(AND(Home!$A$1&gt;=Leave[[#This Row],[Start Time]],Home!$A$1&lt;=Leave[[#This Row],[End Time]]),"Aplica","No Aplica")</f>
        <v>No Aplica</v>
      </c>
      <c r="M3667" s="43" t="str">
        <f>IF(AND(Home!$A$1&gt;=Leave[[#This Row],[Start Time]],Home!$A$1&lt;=Leave[[#This Row],[End Time]]),Home!$A$1,"No Aplica")</f>
        <v>No Aplica</v>
      </c>
      <c r="N3667" s="43" t="str">
        <f>Leave[[#This Row],[User Code (Owning User) (Usuario)]]&amp;Leave[[#This Row],[fecha activa]]</f>
        <v>MIE2024280616255No Aplica</v>
      </c>
    </row>
    <row r="3668" spans="1:14" x14ac:dyDescent="0.3">
      <c r="A3668" s="43" t="s">
        <v>601</v>
      </c>
      <c r="B3668" s="3">
        <v>45911</v>
      </c>
      <c r="C3668" s="3">
        <v>45911</v>
      </c>
      <c r="D3668" s="43" t="s">
        <v>1506</v>
      </c>
      <c r="E3668" s="43" t="s">
        <v>631</v>
      </c>
      <c r="F3668" s="43" t="s">
        <v>633</v>
      </c>
      <c r="G3668">
        <v>60</v>
      </c>
      <c r="H3668">
        <v>60</v>
      </c>
      <c r="I3668" s="43" t="s">
        <v>632</v>
      </c>
      <c r="J3668" s="43" t="s">
        <v>1043</v>
      </c>
      <c r="K3668" s="43" t="s">
        <v>177</v>
      </c>
      <c r="L3668" s="43" t="str">
        <f>IF(AND(Home!$A$1&gt;=Leave[[#This Row],[Start Time]],Home!$A$1&lt;=Leave[[#This Row],[End Time]]),"Aplica","No Aplica")</f>
        <v>No Aplica</v>
      </c>
      <c r="M3668" s="43" t="str">
        <f>IF(AND(Home!$A$1&gt;=Leave[[#This Row],[Start Time]],Home!$A$1&lt;=Leave[[#This Row],[End Time]]),Home!$A$1,"No Aplica")</f>
        <v>No Aplica</v>
      </c>
      <c r="N3668" s="43" t="str">
        <f>Leave[[#This Row],[User Code (Owning User) (Usuario)]]&amp;Leave[[#This Row],[fecha activa]]</f>
        <v>MIE2024280616255No Aplica</v>
      </c>
    </row>
    <row r="3669" spans="1:14" x14ac:dyDescent="0.3">
      <c r="A3669" s="43" t="s">
        <v>601</v>
      </c>
      <c r="B3669" s="3">
        <v>45908</v>
      </c>
      <c r="C3669" s="3">
        <v>45908</v>
      </c>
      <c r="D3669" s="43" t="s">
        <v>3170</v>
      </c>
      <c r="E3669" s="43" t="s">
        <v>631</v>
      </c>
      <c r="F3669" s="43" t="s">
        <v>633</v>
      </c>
      <c r="G3669">
        <v>90</v>
      </c>
      <c r="H3669">
        <v>90</v>
      </c>
      <c r="I3669" s="43" t="s">
        <v>632</v>
      </c>
      <c r="J3669" s="43" t="s">
        <v>1043</v>
      </c>
      <c r="K3669" s="43" t="s">
        <v>177</v>
      </c>
      <c r="L3669" s="43" t="str">
        <f>IF(AND(Home!$A$1&gt;=Leave[[#This Row],[Start Time]],Home!$A$1&lt;=Leave[[#This Row],[End Time]]),"Aplica","No Aplica")</f>
        <v>No Aplica</v>
      </c>
      <c r="M3669" s="43" t="str">
        <f>IF(AND(Home!$A$1&gt;=Leave[[#This Row],[Start Time]],Home!$A$1&lt;=Leave[[#This Row],[End Time]]),Home!$A$1,"No Aplica")</f>
        <v>No Aplica</v>
      </c>
      <c r="N3669" s="43" t="str">
        <f>Leave[[#This Row],[User Code (Owning User) (Usuario)]]&amp;Leave[[#This Row],[fecha activa]]</f>
        <v>MIE2024280616255No Aplica</v>
      </c>
    </row>
    <row r="3670" spans="1:14" x14ac:dyDescent="0.3">
      <c r="A3670" s="43" t="s">
        <v>601</v>
      </c>
      <c r="B3670" s="3">
        <v>45910</v>
      </c>
      <c r="C3670" s="3">
        <v>45910</v>
      </c>
      <c r="D3670" s="43" t="s">
        <v>1506</v>
      </c>
      <c r="E3670" s="43" t="s">
        <v>631</v>
      </c>
      <c r="F3670" s="43" t="s">
        <v>633</v>
      </c>
      <c r="G3670">
        <v>60</v>
      </c>
      <c r="H3670">
        <v>60</v>
      </c>
      <c r="I3670" s="43" t="s">
        <v>632</v>
      </c>
      <c r="J3670" s="43" t="s">
        <v>1043</v>
      </c>
      <c r="K3670" s="43" t="s">
        <v>177</v>
      </c>
      <c r="L3670" s="43" t="str">
        <f>IF(AND(Home!$A$1&gt;=Leave[[#This Row],[Start Time]],Home!$A$1&lt;=Leave[[#This Row],[End Time]]),"Aplica","No Aplica")</f>
        <v>No Aplica</v>
      </c>
      <c r="M3670" s="43" t="str">
        <f>IF(AND(Home!$A$1&gt;=Leave[[#This Row],[Start Time]],Home!$A$1&lt;=Leave[[#This Row],[End Time]]),Home!$A$1,"No Aplica")</f>
        <v>No Aplica</v>
      </c>
      <c r="N3670" s="43" t="str">
        <f>Leave[[#This Row],[User Code (Owning User) (Usuario)]]&amp;Leave[[#This Row],[fecha activa]]</f>
        <v>MIE2024280616255No Aplica</v>
      </c>
    </row>
    <row r="3671" spans="1:14" x14ac:dyDescent="0.3">
      <c r="A3671" s="43" t="s">
        <v>468</v>
      </c>
      <c r="B3671" s="3">
        <v>45909</v>
      </c>
      <c r="C3671" s="3">
        <v>45909</v>
      </c>
      <c r="D3671" s="43" t="s">
        <v>469</v>
      </c>
      <c r="E3671" s="43" t="s">
        <v>631</v>
      </c>
      <c r="F3671" s="43" t="s">
        <v>633</v>
      </c>
      <c r="G3671">
        <v>540</v>
      </c>
      <c r="H3671">
        <v>540</v>
      </c>
      <c r="I3671" s="43" t="s">
        <v>632</v>
      </c>
      <c r="J3671" s="43" t="s">
        <v>1043</v>
      </c>
      <c r="K3671" s="43" t="s">
        <v>177</v>
      </c>
      <c r="L3671" s="43" t="str">
        <f>IF(AND(Home!$A$1&gt;=Leave[[#This Row],[Start Time]],Home!$A$1&lt;=Leave[[#This Row],[End Time]]),"Aplica","No Aplica")</f>
        <v>No Aplica</v>
      </c>
      <c r="M3671" s="43" t="str">
        <f>IF(AND(Home!$A$1&gt;=Leave[[#This Row],[Start Time]],Home!$A$1&lt;=Leave[[#This Row],[End Time]]),Home!$A$1,"No Aplica")</f>
        <v>No Aplica</v>
      </c>
      <c r="N3671" s="43" t="str">
        <f>Leave[[#This Row],[User Code (Owning User) (Usuario)]]&amp;Leave[[#This Row],[fecha activa]]</f>
        <v>MIE2024280616255No Aplica</v>
      </c>
    </row>
    <row r="3672" spans="1:14" x14ac:dyDescent="0.3">
      <c r="A3672" s="43" t="s">
        <v>468</v>
      </c>
      <c r="B3672" s="3">
        <v>45904</v>
      </c>
      <c r="C3672" s="3">
        <v>45904</v>
      </c>
      <c r="D3672" s="43" t="s">
        <v>469</v>
      </c>
      <c r="E3672" s="43" t="s">
        <v>631</v>
      </c>
      <c r="F3672" s="43" t="s">
        <v>633</v>
      </c>
      <c r="G3672">
        <v>540</v>
      </c>
      <c r="H3672">
        <v>540</v>
      </c>
      <c r="I3672" s="43" t="s">
        <v>632</v>
      </c>
      <c r="J3672" s="43" t="s">
        <v>1043</v>
      </c>
      <c r="K3672" s="43" t="s">
        <v>177</v>
      </c>
      <c r="L3672" s="43" t="str">
        <f>IF(AND(Home!$A$1&gt;=Leave[[#This Row],[Start Time]],Home!$A$1&lt;=Leave[[#This Row],[End Time]]),"Aplica","No Aplica")</f>
        <v>No Aplica</v>
      </c>
      <c r="M3672" s="43" t="str">
        <f>IF(AND(Home!$A$1&gt;=Leave[[#This Row],[Start Time]],Home!$A$1&lt;=Leave[[#This Row],[End Time]]),Home!$A$1,"No Aplica")</f>
        <v>No Aplica</v>
      </c>
      <c r="N3672" s="43" t="str">
        <f>Leave[[#This Row],[User Code (Owning User) (Usuario)]]&amp;Leave[[#This Row],[fecha activa]]</f>
        <v>MIE2024280616255No Aplica</v>
      </c>
    </row>
    <row r="3673" spans="1:14" x14ac:dyDescent="0.3">
      <c r="A3673" s="43" t="s">
        <v>601</v>
      </c>
      <c r="B3673" s="3">
        <v>45903</v>
      </c>
      <c r="C3673" s="3">
        <v>45903</v>
      </c>
      <c r="D3673" s="43" t="s">
        <v>1506</v>
      </c>
      <c r="E3673" s="43" t="s">
        <v>631</v>
      </c>
      <c r="F3673" s="43" t="s">
        <v>633</v>
      </c>
      <c r="G3673">
        <v>60</v>
      </c>
      <c r="H3673">
        <v>60</v>
      </c>
      <c r="I3673" s="43" t="s">
        <v>632</v>
      </c>
      <c r="J3673" s="43" t="s">
        <v>1043</v>
      </c>
      <c r="K3673" s="43" t="s">
        <v>177</v>
      </c>
      <c r="L3673" s="43" t="str">
        <f>IF(AND(Home!$A$1&gt;=Leave[[#This Row],[Start Time]],Home!$A$1&lt;=Leave[[#This Row],[End Time]]),"Aplica","No Aplica")</f>
        <v>No Aplica</v>
      </c>
      <c r="M3673" s="43" t="str">
        <f>IF(AND(Home!$A$1&gt;=Leave[[#This Row],[Start Time]],Home!$A$1&lt;=Leave[[#This Row],[End Time]]),Home!$A$1,"No Aplica")</f>
        <v>No Aplica</v>
      </c>
      <c r="N3673" s="43" t="str">
        <f>Leave[[#This Row],[User Code (Owning User) (Usuario)]]&amp;Leave[[#This Row],[fecha activa]]</f>
        <v>MIE2024280616255No Aplica</v>
      </c>
    </row>
    <row r="3674" spans="1:14" x14ac:dyDescent="0.3">
      <c r="A3674" s="43" t="s">
        <v>601</v>
      </c>
      <c r="B3674" s="3">
        <v>45902</v>
      </c>
      <c r="C3674" s="3">
        <v>45902</v>
      </c>
      <c r="D3674" s="43" t="s">
        <v>1506</v>
      </c>
      <c r="E3674" s="43" t="s">
        <v>631</v>
      </c>
      <c r="F3674" s="43" t="s">
        <v>633</v>
      </c>
      <c r="G3674">
        <v>60</v>
      </c>
      <c r="H3674">
        <v>60</v>
      </c>
      <c r="I3674" s="43" t="s">
        <v>632</v>
      </c>
      <c r="J3674" s="43" t="s">
        <v>1043</v>
      </c>
      <c r="K3674" s="43" t="s">
        <v>177</v>
      </c>
      <c r="L3674" s="43" t="str">
        <f>IF(AND(Home!$A$1&gt;=Leave[[#This Row],[Start Time]],Home!$A$1&lt;=Leave[[#This Row],[End Time]]),"Aplica","No Aplica")</f>
        <v>No Aplica</v>
      </c>
      <c r="M3674" s="43" t="str">
        <f>IF(AND(Home!$A$1&gt;=Leave[[#This Row],[Start Time]],Home!$A$1&lt;=Leave[[#This Row],[End Time]]),Home!$A$1,"No Aplica")</f>
        <v>No Aplica</v>
      </c>
      <c r="N3674" s="43" t="str">
        <f>Leave[[#This Row],[User Code (Owning User) (Usuario)]]&amp;Leave[[#This Row],[fecha activa]]</f>
        <v>MIE2024280616255No Aplica</v>
      </c>
    </row>
    <row r="3675" spans="1:14" x14ac:dyDescent="0.3">
      <c r="A3675" s="43" t="s">
        <v>601</v>
      </c>
      <c r="B3675" s="3">
        <v>45901</v>
      </c>
      <c r="C3675" s="3">
        <v>45901</v>
      </c>
      <c r="D3675" s="43" t="s">
        <v>1506</v>
      </c>
      <c r="E3675" s="43" t="s">
        <v>631</v>
      </c>
      <c r="F3675" s="43" t="s">
        <v>633</v>
      </c>
      <c r="G3675">
        <v>60</v>
      </c>
      <c r="H3675">
        <v>60</v>
      </c>
      <c r="I3675" s="43" t="s">
        <v>632</v>
      </c>
      <c r="J3675" s="43" t="s">
        <v>1043</v>
      </c>
      <c r="K3675" s="43" t="s">
        <v>177</v>
      </c>
      <c r="L3675" s="43" t="str">
        <f>IF(AND(Home!$A$1&gt;=Leave[[#This Row],[Start Time]],Home!$A$1&lt;=Leave[[#This Row],[End Time]]),"Aplica","No Aplica")</f>
        <v>No Aplica</v>
      </c>
      <c r="M3675" s="43" t="str">
        <f>IF(AND(Home!$A$1&gt;=Leave[[#This Row],[Start Time]],Home!$A$1&lt;=Leave[[#This Row],[End Time]]),Home!$A$1,"No Aplica")</f>
        <v>No Aplica</v>
      </c>
      <c r="N3675" s="43" t="str">
        <f>Leave[[#This Row],[User Code (Owning User) (Usuario)]]&amp;Leave[[#This Row],[fecha activa]]</f>
        <v>MIE2024280616255No Aplica</v>
      </c>
    </row>
    <row r="3676" spans="1:14" x14ac:dyDescent="0.3">
      <c r="A3676" s="43" t="s">
        <v>601</v>
      </c>
      <c r="B3676" s="3">
        <v>45908</v>
      </c>
      <c r="C3676" s="3">
        <v>45908</v>
      </c>
      <c r="D3676" s="43" t="s">
        <v>1506</v>
      </c>
      <c r="E3676" s="43" t="s">
        <v>631</v>
      </c>
      <c r="F3676" s="43" t="s">
        <v>633</v>
      </c>
      <c r="G3676">
        <v>60</v>
      </c>
      <c r="H3676">
        <v>60</v>
      </c>
      <c r="I3676" s="43" t="s">
        <v>632</v>
      </c>
      <c r="J3676" s="43" t="s">
        <v>1043</v>
      </c>
      <c r="K3676" s="43" t="s">
        <v>177</v>
      </c>
      <c r="L3676" s="43" t="str">
        <f>IF(AND(Home!$A$1&gt;=Leave[[#This Row],[Start Time]],Home!$A$1&lt;=Leave[[#This Row],[End Time]]),"Aplica","No Aplica")</f>
        <v>No Aplica</v>
      </c>
      <c r="M3676" s="43" t="str">
        <f>IF(AND(Home!$A$1&gt;=Leave[[#This Row],[Start Time]],Home!$A$1&lt;=Leave[[#This Row],[End Time]]),Home!$A$1,"No Aplica")</f>
        <v>No Aplica</v>
      </c>
      <c r="N3676" s="43" t="str">
        <f>Leave[[#This Row],[User Code (Owning User) (Usuario)]]&amp;Leave[[#This Row],[fecha activa]]</f>
        <v>MIE2024280616255No Aplica</v>
      </c>
    </row>
    <row r="3677" spans="1:14" x14ac:dyDescent="0.3">
      <c r="A3677" s="43" t="s">
        <v>465</v>
      </c>
      <c r="B3677" s="3">
        <v>45930</v>
      </c>
      <c r="C3677" s="3">
        <v>45930</v>
      </c>
      <c r="D3677" s="43" t="s">
        <v>842</v>
      </c>
      <c r="E3677" s="43" t="s">
        <v>343</v>
      </c>
      <c r="F3677" s="43" t="s">
        <v>345</v>
      </c>
      <c r="G3677">
        <v>60</v>
      </c>
      <c r="H3677">
        <v>60</v>
      </c>
      <c r="I3677" s="43" t="s">
        <v>1219</v>
      </c>
      <c r="J3677" s="43" t="s">
        <v>1051</v>
      </c>
      <c r="K3677" s="43" t="s">
        <v>177</v>
      </c>
      <c r="L3677" s="43" t="str">
        <f>IF(AND(Home!$A$1&gt;=Leave[[#This Row],[Start Time]],Home!$A$1&lt;=Leave[[#This Row],[End Time]]),"Aplica","No Aplica")</f>
        <v>No Aplica</v>
      </c>
      <c r="M3677" s="43" t="str">
        <f>IF(AND(Home!$A$1&gt;=Leave[[#This Row],[Start Time]],Home!$A$1&lt;=Leave[[#This Row],[End Time]]),Home!$A$1,"No Aplica")</f>
        <v>No Aplica</v>
      </c>
      <c r="N3677" s="43" t="str">
        <f>Leave[[#This Row],[User Code (Owning User) (Usuario)]]&amp;Leave[[#This Row],[fecha activa]]</f>
        <v>MIE2023080812179No Aplica</v>
      </c>
    </row>
    <row r="3678" spans="1:14" x14ac:dyDescent="0.3">
      <c r="A3678" s="43" t="s">
        <v>465</v>
      </c>
      <c r="B3678" s="3">
        <v>45929</v>
      </c>
      <c r="C3678" s="3">
        <v>45929</v>
      </c>
      <c r="D3678" s="43" t="s">
        <v>474</v>
      </c>
      <c r="E3678" s="43" t="s">
        <v>343</v>
      </c>
      <c r="F3678" s="43" t="s">
        <v>345</v>
      </c>
      <c r="G3678">
        <v>540</v>
      </c>
      <c r="H3678">
        <v>540</v>
      </c>
      <c r="I3678" s="43" t="s">
        <v>1219</v>
      </c>
      <c r="J3678" s="43" t="s">
        <v>1051</v>
      </c>
      <c r="K3678" s="43" t="s">
        <v>177</v>
      </c>
      <c r="L3678" s="43" t="str">
        <f>IF(AND(Home!$A$1&gt;=Leave[[#This Row],[Start Time]],Home!$A$1&lt;=Leave[[#This Row],[End Time]]),"Aplica","No Aplica")</f>
        <v>No Aplica</v>
      </c>
      <c r="M3678" s="43" t="str">
        <f>IF(AND(Home!$A$1&gt;=Leave[[#This Row],[Start Time]],Home!$A$1&lt;=Leave[[#This Row],[End Time]]),Home!$A$1,"No Aplica")</f>
        <v>No Aplica</v>
      </c>
      <c r="N3678" s="43" t="str">
        <f>Leave[[#This Row],[User Code (Owning User) (Usuario)]]&amp;Leave[[#This Row],[fecha activa]]</f>
        <v>MIE2023080812179No Aplica</v>
      </c>
    </row>
    <row r="3679" spans="1:14" x14ac:dyDescent="0.3">
      <c r="A3679" s="43" t="s">
        <v>465</v>
      </c>
      <c r="B3679" s="3">
        <v>45926</v>
      </c>
      <c r="C3679" s="3">
        <v>45926</v>
      </c>
      <c r="D3679" s="43" t="s">
        <v>842</v>
      </c>
      <c r="E3679" s="43" t="s">
        <v>343</v>
      </c>
      <c r="F3679" s="43" t="s">
        <v>345</v>
      </c>
      <c r="G3679">
        <v>60</v>
      </c>
      <c r="H3679">
        <v>60</v>
      </c>
      <c r="I3679" s="43" t="s">
        <v>1219</v>
      </c>
      <c r="J3679" s="43" t="s">
        <v>1051</v>
      </c>
      <c r="K3679" s="43" t="s">
        <v>177</v>
      </c>
      <c r="L3679" s="43" t="str">
        <f>IF(AND(Home!$A$1&gt;=Leave[[#This Row],[Start Time]],Home!$A$1&lt;=Leave[[#This Row],[End Time]]),"Aplica","No Aplica")</f>
        <v>No Aplica</v>
      </c>
      <c r="M3679" s="43" t="str">
        <f>IF(AND(Home!$A$1&gt;=Leave[[#This Row],[Start Time]],Home!$A$1&lt;=Leave[[#This Row],[End Time]]),Home!$A$1,"No Aplica")</f>
        <v>No Aplica</v>
      </c>
      <c r="N3679" s="43" t="str">
        <f>Leave[[#This Row],[User Code (Owning User) (Usuario)]]&amp;Leave[[#This Row],[fecha activa]]</f>
        <v>MIE2023080812179No Aplica</v>
      </c>
    </row>
    <row r="3680" spans="1:14" x14ac:dyDescent="0.3">
      <c r="A3680" s="43" t="s">
        <v>465</v>
      </c>
      <c r="B3680" s="3">
        <v>45925</v>
      </c>
      <c r="C3680" s="3">
        <v>45925</v>
      </c>
      <c r="D3680" s="43" t="s">
        <v>842</v>
      </c>
      <c r="E3680" s="43" t="s">
        <v>343</v>
      </c>
      <c r="F3680" s="43" t="s">
        <v>345</v>
      </c>
      <c r="G3680">
        <v>60</v>
      </c>
      <c r="H3680">
        <v>60</v>
      </c>
      <c r="I3680" s="43" t="s">
        <v>1219</v>
      </c>
      <c r="J3680" s="43" t="s">
        <v>1051</v>
      </c>
      <c r="K3680" s="43" t="s">
        <v>177</v>
      </c>
      <c r="L3680" s="43" t="str">
        <f>IF(AND(Home!$A$1&gt;=Leave[[#This Row],[Start Time]],Home!$A$1&lt;=Leave[[#This Row],[End Time]]),"Aplica","No Aplica")</f>
        <v>No Aplica</v>
      </c>
      <c r="M3680" s="43" t="str">
        <f>IF(AND(Home!$A$1&gt;=Leave[[#This Row],[Start Time]],Home!$A$1&lt;=Leave[[#This Row],[End Time]]),Home!$A$1,"No Aplica")</f>
        <v>No Aplica</v>
      </c>
      <c r="N3680" s="43" t="str">
        <f>Leave[[#This Row],[User Code (Owning User) (Usuario)]]&amp;Leave[[#This Row],[fecha activa]]</f>
        <v>MIE2023080812179No Aplica</v>
      </c>
    </row>
    <row r="3681" spans="1:14" x14ac:dyDescent="0.3">
      <c r="A3681" s="43" t="s">
        <v>465</v>
      </c>
      <c r="B3681" s="3">
        <v>45924</v>
      </c>
      <c r="C3681" s="3">
        <v>45924</v>
      </c>
      <c r="D3681" s="43" t="s">
        <v>842</v>
      </c>
      <c r="E3681" s="43" t="s">
        <v>343</v>
      </c>
      <c r="F3681" s="43" t="s">
        <v>345</v>
      </c>
      <c r="G3681">
        <v>60</v>
      </c>
      <c r="H3681">
        <v>60</v>
      </c>
      <c r="I3681" s="43" t="s">
        <v>1219</v>
      </c>
      <c r="J3681" s="43" t="s">
        <v>1051</v>
      </c>
      <c r="K3681" s="43" t="s">
        <v>177</v>
      </c>
      <c r="L3681" s="43" t="str">
        <f>IF(AND(Home!$A$1&gt;=Leave[[#This Row],[Start Time]],Home!$A$1&lt;=Leave[[#This Row],[End Time]]),"Aplica","No Aplica")</f>
        <v>No Aplica</v>
      </c>
      <c r="M3681" s="43" t="str">
        <f>IF(AND(Home!$A$1&gt;=Leave[[#This Row],[Start Time]],Home!$A$1&lt;=Leave[[#This Row],[End Time]]),Home!$A$1,"No Aplica")</f>
        <v>No Aplica</v>
      </c>
      <c r="N3681" s="43" t="str">
        <f>Leave[[#This Row],[User Code (Owning User) (Usuario)]]&amp;Leave[[#This Row],[fecha activa]]</f>
        <v>MIE2023080812179No Aplica</v>
      </c>
    </row>
    <row r="3682" spans="1:14" x14ac:dyDescent="0.3">
      <c r="A3682" s="43" t="s">
        <v>465</v>
      </c>
      <c r="B3682" s="3">
        <v>45923</v>
      </c>
      <c r="C3682" s="3">
        <v>45923</v>
      </c>
      <c r="D3682" s="43" t="s">
        <v>842</v>
      </c>
      <c r="E3682" s="43" t="s">
        <v>343</v>
      </c>
      <c r="F3682" s="43" t="s">
        <v>345</v>
      </c>
      <c r="G3682">
        <v>60</v>
      </c>
      <c r="H3682">
        <v>60</v>
      </c>
      <c r="I3682" s="43" t="s">
        <v>1219</v>
      </c>
      <c r="J3682" s="43" t="s">
        <v>1051</v>
      </c>
      <c r="K3682" s="43" t="s">
        <v>177</v>
      </c>
      <c r="L3682" s="43" t="str">
        <f>IF(AND(Home!$A$1&gt;=Leave[[#This Row],[Start Time]],Home!$A$1&lt;=Leave[[#This Row],[End Time]]),"Aplica","No Aplica")</f>
        <v>No Aplica</v>
      </c>
      <c r="M3682" s="43" t="str">
        <f>IF(AND(Home!$A$1&gt;=Leave[[#This Row],[Start Time]],Home!$A$1&lt;=Leave[[#This Row],[End Time]]),Home!$A$1,"No Aplica")</f>
        <v>No Aplica</v>
      </c>
      <c r="N3682" s="43" t="str">
        <f>Leave[[#This Row],[User Code (Owning User) (Usuario)]]&amp;Leave[[#This Row],[fecha activa]]</f>
        <v>MIE2023080812179No Aplica</v>
      </c>
    </row>
    <row r="3683" spans="1:14" x14ac:dyDescent="0.3">
      <c r="A3683" s="43" t="s">
        <v>465</v>
      </c>
      <c r="B3683" s="3">
        <v>45922</v>
      </c>
      <c r="C3683" s="3">
        <v>45922</v>
      </c>
      <c r="D3683" s="43" t="s">
        <v>469</v>
      </c>
      <c r="E3683" s="43" t="s">
        <v>343</v>
      </c>
      <c r="F3683" s="43" t="s">
        <v>345</v>
      </c>
      <c r="G3683">
        <v>540</v>
      </c>
      <c r="H3683">
        <v>540</v>
      </c>
      <c r="I3683" s="43" t="s">
        <v>1219</v>
      </c>
      <c r="J3683" s="43" t="s">
        <v>1051</v>
      </c>
      <c r="K3683" s="43" t="s">
        <v>177</v>
      </c>
      <c r="L3683" s="43" t="str">
        <f>IF(AND(Home!$A$1&gt;=Leave[[#This Row],[Start Time]],Home!$A$1&lt;=Leave[[#This Row],[End Time]]),"Aplica","No Aplica")</f>
        <v>Aplica</v>
      </c>
      <c r="M3683" s="43">
        <f>IF(AND(Home!$A$1&gt;=Leave[[#This Row],[Start Time]],Home!$A$1&lt;=Leave[[#This Row],[End Time]]),Home!$A$1,"No Aplica")</f>
        <v>45922</v>
      </c>
      <c r="N3683" s="43" t="str">
        <f>Leave[[#This Row],[User Code (Owning User) (Usuario)]]&amp;Leave[[#This Row],[fecha activa]]</f>
        <v>MIE202308081217945922</v>
      </c>
    </row>
    <row r="3684" spans="1:14" x14ac:dyDescent="0.3">
      <c r="A3684" s="43" t="s">
        <v>465</v>
      </c>
      <c r="B3684" s="3">
        <v>45919</v>
      </c>
      <c r="C3684" s="3">
        <v>45919</v>
      </c>
      <c r="D3684" s="43" t="s">
        <v>621</v>
      </c>
      <c r="E3684" s="43" t="s">
        <v>343</v>
      </c>
      <c r="F3684" s="43" t="s">
        <v>345</v>
      </c>
      <c r="G3684">
        <v>60</v>
      </c>
      <c r="H3684">
        <v>60</v>
      </c>
      <c r="I3684" s="43" t="s">
        <v>1219</v>
      </c>
      <c r="J3684" s="43" t="s">
        <v>1051</v>
      </c>
      <c r="K3684" s="43" t="s">
        <v>177</v>
      </c>
      <c r="L3684" s="43" t="str">
        <f>IF(AND(Home!$A$1&gt;=Leave[[#This Row],[Start Time]],Home!$A$1&lt;=Leave[[#This Row],[End Time]]),"Aplica","No Aplica")</f>
        <v>No Aplica</v>
      </c>
      <c r="M3684" s="43" t="str">
        <f>IF(AND(Home!$A$1&gt;=Leave[[#This Row],[Start Time]],Home!$A$1&lt;=Leave[[#This Row],[End Time]]),Home!$A$1,"No Aplica")</f>
        <v>No Aplica</v>
      </c>
      <c r="N3684" s="43" t="str">
        <f>Leave[[#This Row],[User Code (Owning User) (Usuario)]]&amp;Leave[[#This Row],[fecha activa]]</f>
        <v>MIE2023080812179No Aplica</v>
      </c>
    </row>
    <row r="3685" spans="1:14" x14ac:dyDescent="0.3">
      <c r="A3685" s="43" t="s">
        <v>465</v>
      </c>
      <c r="B3685" s="3">
        <v>45918</v>
      </c>
      <c r="C3685" s="3">
        <v>45918</v>
      </c>
      <c r="D3685" s="43" t="s">
        <v>621</v>
      </c>
      <c r="E3685" s="43" t="s">
        <v>343</v>
      </c>
      <c r="F3685" s="43" t="s">
        <v>345</v>
      </c>
      <c r="G3685">
        <v>60</v>
      </c>
      <c r="H3685">
        <v>60</v>
      </c>
      <c r="I3685" s="43" t="s">
        <v>1219</v>
      </c>
      <c r="J3685" s="43" t="s">
        <v>1051</v>
      </c>
      <c r="K3685" s="43" t="s">
        <v>177</v>
      </c>
      <c r="L3685" s="43" t="str">
        <f>IF(AND(Home!$A$1&gt;=Leave[[#This Row],[Start Time]],Home!$A$1&lt;=Leave[[#This Row],[End Time]]),"Aplica","No Aplica")</f>
        <v>No Aplica</v>
      </c>
      <c r="M3685" s="43" t="str">
        <f>IF(AND(Home!$A$1&gt;=Leave[[#This Row],[Start Time]],Home!$A$1&lt;=Leave[[#This Row],[End Time]]),Home!$A$1,"No Aplica")</f>
        <v>No Aplica</v>
      </c>
      <c r="N3685" s="43" t="str">
        <f>Leave[[#This Row],[User Code (Owning User) (Usuario)]]&amp;Leave[[#This Row],[fecha activa]]</f>
        <v>MIE2023080812179No Aplica</v>
      </c>
    </row>
    <row r="3686" spans="1:14" x14ac:dyDescent="0.3">
      <c r="A3686" s="43" t="s">
        <v>465</v>
      </c>
      <c r="B3686" s="3">
        <v>45917</v>
      </c>
      <c r="C3686" s="3">
        <v>45917</v>
      </c>
      <c r="D3686" s="43" t="s">
        <v>621</v>
      </c>
      <c r="E3686" s="43" t="s">
        <v>343</v>
      </c>
      <c r="F3686" s="43" t="s">
        <v>345</v>
      </c>
      <c r="G3686">
        <v>60</v>
      </c>
      <c r="H3686">
        <v>60</v>
      </c>
      <c r="I3686" s="43" t="s">
        <v>1219</v>
      </c>
      <c r="J3686" s="43" t="s">
        <v>1051</v>
      </c>
      <c r="K3686" s="43" t="s">
        <v>177</v>
      </c>
      <c r="L3686" s="43" t="str">
        <f>IF(AND(Home!$A$1&gt;=Leave[[#This Row],[Start Time]],Home!$A$1&lt;=Leave[[#This Row],[End Time]]),"Aplica","No Aplica")</f>
        <v>No Aplica</v>
      </c>
      <c r="M3686" s="43" t="str">
        <f>IF(AND(Home!$A$1&gt;=Leave[[#This Row],[Start Time]],Home!$A$1&lt;=Leave[[#This Row],[End Time]]),Home!$A$1,"No Aplica")</f>
        <v>No Aplica</v>
      </c>
      <c r="N3686" s="43" t="str">
        <f>Leave[[#This Row],[User Code (Owning User) (Usuario)]]&amp;Leave[[#This Row],[fecha activa]]</f>
        <v>MIE2023080812179No Aplica</v>
      </c>
    </row>
    <row r="3687" spans="1:14" x14ac:dyDescent="0.3">
      <c r="A3687" s="43" t="s">
        <v>465</v>
      </c>
      <c r="B3687" s="3">
        <v>45916</v>
      </c>
      <c r="C3687" s="3">
        <v>45916</v>
      </c>
      <c r="D3687" s="43" t="s">
        <v>621</v>
      </c>
      <c r="E3687" s="43" t="s">
        <v>343</v>
      </c>
      <c r="F3687" s="43" t="s">
        <v>345</v>
      </c>
      <c r="G3687">
        <v>60</v>
      </c>
      <c r="H3687">
        <v>60</v>
      </c>
      <c r="I3687" s="43" t="s">
        <v>1219</v>
      </c>
      <c r="J3687" s="43" t="s">
        <v>1051</v>
      </c>
      <c r="K3687" s="43" t="s">
        <v>177</v>
      </c>
      <c r="L3687" s="43" t="str">
        <f>IF(AND(Home!$A$1&gt;=Leave[[#This Row],[Start Time]],Home!$A$1&lt;=Leave[[#This Row],[End Time]]),"Aplica","No Aplica")</f>
        <v>No Aplica</v>
      </c>
      <c r="M3687" s="43" t="str">
        <f>IF(AND(Home!$A$1&gt;=Leave[[#This Row],[Start Time]],Home!$A$1&lt;=Leave[[#This Row],[End Time]]),Home!$A$1,"No Aplica")</f>
        <v>No Aplica</v>
      </c>
      <c r="N3687" s="43" t="str">
        <f>Leave[[#This Row],[User Code (Owning User) (Usuario)]]&amp;Leave[[#This Row],[fecha activa]]</f>
        <v>MIE2023080812179No Aplica</v>
      </c>
    </row>
    <row r="3688" spans="1:14" x14ac:dyDescent="0.3">
      <c r="A3688" s="43" t="s">
        <v>465</v>
      </c>
      <c r="B3688" s="3">
        <v>45915</v>
      </c>
      <c r="C3688" s="3">
        <v>45915</v>
      </c>
      <c r="D3688" s="43" t="s">
        <v>489</v>
      </c>
      <c r="E3688" s="43" t="s">
        <v>343</v>
      </c>
      <c r="F3688" s="43" t="s">
        <v>345</v>
      </c>
      <c r="G3688">
        <v>480</v>
      </c>
      <c r="H3688">
        <v>480</v>
      </c>
      <c r="I3688" s="43" t="s">
        <v>1219</v>
      </c>
      <c r="J3688" s="43" t="s">
        <v>1051</v>
      </c>
      <c r="K3688" s="43" t="s">
        <v>177</v>
      </c>
      <c r="L3688" s="43" t="str">
        <f>IF(AND(Home!$A$1&gt;=Leave[[#This Row],[Start Time]],Home!$A$1&lt;=Leave[[#This Row],[End Time]]),"Aplica","No Aplica")</f>
        <v>No Aplica</v>
      </c>
      <c r="M3688" s="43" t="str">
        <f>IF(AND(Home!$A$1&gt;=Leave[[#This Row],[Start Time]],Home!$A$1&lt;=Leave[[#This Row],[End Time]]),Home!$A$1,"No Aplica")</f>
        <v>No Aplica</v>
      </c>
      <c r="N3688" s="43" t="str">
        <f>Leave[[#This Row],[User Code (Owning User) (Usuario)]]&amp;Leave[[#This Row],[fecha activa]]</f>
        <v>MIE2023080812179No Aplica</v>
      </c>
    </row>
    <row r="3689" spans="1:14" x14ac:dyDescent="0.3">
      <c r="A3689" s="43" t="s">
        <v>465</v>
      </c>
      <c r="B3689" s="3">
        <v>45912</v>
      </c>
      <c r="C3689" s="3">
        <v>45912</v>
      </c>
      <c r="D3689" s="43" t="s">
        <v>842</v>
      </c>
      <c r="E3689" s="43" t="s">
        <v>343</v>
      </c>
      <c r="F3689" s="43" t="s">
        <v>345</v>
      </c>
      <c r="G3689">
        <v>60</v>
      </c>
      <c r="H3689">
        <v>60</v>
      </c>
      <c r="I3689" s="43" t="s">
        <v>1219</v>
      </c>
      <c r="J3689" s="43" t="s">
        <v>1051</v>
      </c>
      <c r="K3689" s="43" t="s">
        <v>177</v>
      </c>
      <c r="L3689" s="43" t="str">
        <f>IF(AND(Home!$A$1&gt;=Leave[[#This Row],[Start Time]],Home!$A$1&lt;=Leave[[#This Row],[End Time]]),"Aplica","No Aplica")</f>
        <v>No Aplica</v>
      </c>
      <c r="M3689" s="43" t="str">
        <f>IF(AND(Home!$A$1&gt;=Leave[[#This Row],[Start Time]],Home!$A$1&lt;=Leave[[#This Row],[End Time]]),Home!$A$1,"No Aplica")</f>
        <v>No Aplica</v>
      </c>
      <c r="N3689" s="43" t="str">
        <f>Leave[[#This Row],[User Code (Owning User) (Usuario)]]&amp;Leave[[#This Row],[fecha activa]]</f>
        <v>MIE2023080812179No Aplica</v>
      </c>
    </row>
    <row r="3690" spans="1:14" x14ac:dyDescent="0.3">
      <c r="A3690" s="43" t="s">
        <v>465</v>
      </c>
      <c r="B3690" s="3">
        <v>45911</v>
      </c>
      <c r="C3690" s="3">
        <v>45911</v>
      </c>
      <c r="D3690" s="43" t="s">
        <v>621</v>
      </c>
      <c r="E3690" s="43" t="s">
        <v>343</v>
      </c>
      <c r="F3690" s="43" t="s">
        <v>345</v>
      </c>
      <c r="G3690">
        <v>60</v>
      </c>
      <c r="H3690">
        <v>60</v>
      </c>
      <c r="I3690" s="43" t="s">
        <v>1219</v>
      </c>
      <c r="J3690" s="43" t="s">
        <v>1051</v>
      </c>
      <c r="K3690" s="43" t="s">
        <v>177</v>
      </c>
      <c r="L3690" s="43" t="str">
        <f>IF(AND(Home!$A$1&gt;=Leave[[#This Row],[Start Time]],Home!$A$1&lt;=Leave[[#This Row],[End Time]]),"Aplica","No Aplica")</f>
        <v>No Aplica</v>
      </c>
      <c r="M3690" s="43" t="str">
        <f>IF(AND(Home!$A$1&gt;=Leave[[#This Row],[Start Time]],Home!$A$1&lt;=Leave[[#This Row],[End Time]]),Home!$A$1,"No Aplica")</f>
        <v>No Aplica</v>
      </c>
      <c r="N3690" s="43" t="str">
        <f>Leave[[#This Row],[User Code (Owning User) (Usuario)]]&amp;Leave[[#This Row],[fecha activa]]</f>
        <v>MIE2023080812179No Aplica</v>
      </c>
    </row>
    <row r="3691" spans="1:14" x14ac:dyDescent="0.3">
      <c r="A3691" s="43" t="s">
        <v>465</v>
      </c>
      <c r="B3691" s="3">
        <v>45910</v>
      </c>
      <c r="C3691" s="3">
        <v>45910</v>
      </c>
      <c r="D3691" s="43" t="s">
        <v>621</v>
      </c>
      <c r="E3691" s="43" t="s">
        <v>343</v>
      </c>
      <c r="F3691" s="43" t="s">
        <v>345</v>
      </c>
      <c r="G3691">
        <v>60</v>
      </c>
      <c r="H3691">
        <v>60</v>
      </c>
      <c r="I3691" s="43" t="s">
        <v>1219</v>
      </c>
      <c r="J3691" s="43" t="s">
        <v>1051</v>
      </c>
      <c r="K3691" s="43" t="s">
        <v>177</v>
      </c>
      <c r="L3691" s="43" t="str">
        <f>IF(AND(Home!$A$1&gt;=Leave[[#This Row],[Start Time]],Home!$A$1&lt;=Leave[[#This Row],[End Time]]),"Aplica","No Aplica")</f>
        <v>No Aplica</v>
      </c>
      <c r="M3691" s="43" t="str">
        <f>IF(AND(Home!$A$1&gt;=Leave[[#This Row],[Start Time]],Home!$A$1&lt;=Leave[[#This Row],[End Time]]),Home!$A$1,"No Aplica")</f>
        <v>No Aplica</v>
      </c>
      <c r="N3691" s="43" t="str">
        <f>Leave[[#This Row],[User Code (Owning User) (Usuario)]]&amp;Leave[[#This Row],[fecha activa]]</f>
        <v>MIE2023080812179No Aplica</v>
      </c>
    </row>
    <row r="3692" spans="1:14" x14ac:dyDescent="0.3">
      <c r="A3692" s="43" t="s">
        <v>465</v>
      </c>
      <c r="B3692" s="3">
        <v>45909</v>
      </c>
      <c r="C3692" s="3">
        <v>45909</v>
      </c>
      <c r="D3692" s="43" t="s">
        <v>2722</v>
      </c>
      <c r="E3692" s="43" t="s">
        <v>343</v>
      </c>
      <c r="F3692" s="43" t="s">
        <v>345</v>
      </c>
      <c r="G3692">
        <v>540</v>
      </c>
      <c r="H3692">
        <v>540</v>
      </c>
      <c r="I3692" s="43" t="s">
        <v>1219</v>
      </c>
      <c r="J3692" s="43" t="s">
        <v>1051</v>
      </c>
      <c r="K3692" s="43" t="s">
        <v>177</v>
      </c>
      <c r="L3692" s="43" t="str">
        <f>IF(AND(Home!$A$1&gt;=Leave[[#This Row],[Start Time]],Home!$A$1&lt;=Leave[[#This Row],[End Time]]),"Aplica","No Aplica")</f>
        <v>No Aplica</v>
      </c>
      <c r="M3692" s="43" t="str">
        <f>IF(AND(Home!$A$1&gt;=Leave[[#This Row],[Start Time]],Home!$A$1&lt;=Leave[[#This Row],[End Time]]),Home!$A$1,"No Aplica")</f>
        <v>No Aplica</v>
      </c>
      <c r="N3692" s="43" t="str">
        <f>Leave[[#This Row],[User Code (Owning User) (Usuario)]]&amp;Leave[[#This Row],[fecha activa]]</f>
        <v>MIE2023080812179No Aplica</v>
      </c>
    </row>
    <row r="3693" spans="1:14" x14ac:dyDescent="0.3">
      <c r="A3693" s="43" t="s">
        <v>465</v>
      </c>
      <c r="B3693" s="3">
        <v>45908</v>
      </c>
      <c r="C3693" s="3">
        <v>45908</v>
      </c>
      <c r="D3693" s="43" t="s">
        <v>2722</v>
      </c>
      <c r="E3693" s="43" t="s">
        <v>343</v>
      </c>
      <c r="F3693" s="43" t="s">
        <v>345</v>
      </c>
      <c r="G3693">
        <v>540</v>
      </c>
      <c r="H3693">
        <v>540</v>
      </c>
      <c r="I3693" s="43" t="s">
        <v>1219</v>
      </c>
      <c r="J3693" s="43" t="s">
        <v>1051</v>
      </c>
      <c r="K3693" s="43" t="s">
        <v>177</v>
      </c>
      <c r="L3693" s="43" t="str">
        <f>IF(AND(Home!$A$1&gt;=Leave[[#This Row],[Start Time]],Home!$A$1&lt;=Leave[[#This Row],[End Time]]),"Aplica","No Aplica")</f>
        <v>No Aplica</v>
      </c>
      <c r="M3693" s="43" t="str">
        <f>IF(AND(Home!$A$1&gt;=Leave[[#This Row],[Start Time]],Home!$A$1&lt;=Leave[[#This Row],[End Time]]),Home!$A$1,"No Aplica")</f>
        <v>No Aplica</v>
      </c>
      <c r="N3693" s="43" t="str">
        <f>Leave[[#This Row],[User Code (Owning User) (Usuario)]]&amp;Leave[[#This Row],[fecha activa]]</f>
        <v>MIE2023080812179No Aplica</v>
      </c>
    </row>
    <row r="3694" spans="1:14" x14ac:dyDescent="0.3">
      <c r="A3694" s="43" t="s">
        <v>465</v>
      </c>
      <c r="B3694" s="3">
        <v>45907</v>
      </c>
      <c r="C3694" s="3">
        <v>45907</v>
      </c>
      <c r="D3694" s="43" t="s">
        <v>470</v>
      </c>
      <c r="E3694" s="43" t="s">
        <v>343</v>
      </c>
      <c r="F3694" s="43" t="s">
        <v>345</v>
      </c>
      <c r="G3694">
        <v>540</v>
      </c>
      <c r="H3694">
        <v>540</v>
      </c>
      <c r="I3694" s="43" t="s">
        <v>1219</v>
      </c>
      <c r="J3694" s="43" t="s">
        <v>1051</v>
      </c>
      <c r="K3694" s="43" t="s">
        <v>177</v>
      </c>
      <c r="L3694" s="43" t="str">
        <f>IF(AND(Home!$A$1&gt;=Leave[[#This Row],[Start Time]],Home!$A$1&lt;=Leave[[#This Row],[End Time]]),"Aplica","No Aplica")</f>
        <v>No Aplica</v>
      </c>
      <c r="M3694" s="43" t="str">
        <f>IF(AND(Home!$A$1&gt;=Leave[[#This Row],[Start Time]],Home!$A$1&lt;=Leave[[#This Row],[End Time]]),Home!$A$1,"No Aplica")</f>
        <v>No Aplica</v>
      </c>
      <c r="N3694" s="43" t="str">
        <f>Leave[[#This Row],[User Code (Owning User) (Usuario)]]&amp;Leave[[#This Row],[fecha activa]]</f>
        <v>MIE2023080812179No Aplica</v>
      </c>
    </row>
    <row r="3695" spans="1:14" x14ac:dyDescent="0.3">
      <c r="A3695" s="43" t="s">
        <v>465</v>
      </c>
      <c r="B3695" s="3">
        <v>45905</v>
      </c>
      <c r="C3695" s="3">
        <v>45905</v>
      </c>
      <c r="D3695" s="43" t="s">
        <v>842</v>
      </c>
      <c r="E3695" s="43" t="s">
        <v>343</v>
      </c>
      <c r="F3695" s="43" t="s">
        <v>345</v>
      </c>
      <c r="G3695">
        <v>60</v>
      </c>
      <c r="H3695">
        <v>60</v>
      </c>
      <c r="I3695" s="43" t="s">
        <v>1219</v>
      </c>
      <c r="J3695" s="43" t="s">
        <v>1051</v>
      </c>
      <c r="K3695" s="43" t="s">
        <v>177</v>
      </c>
      <c r="L3695" s="43" t="str">
        <f>IF(AND(Home!$A$1&gt;=Leave[[#This Row],[Start Time]],Home!$A$1&lt;=Leave[[#This Row],[End Time]]),"Aplica","No Aplica")</f>
        <v>No Aplica</v>
      </c>
      <c r="M3695" s="43" t="str">
        <f>IF(AND(Home!$A$1&gt;=Leave[[#This Row],[Start Time]],Home!$A$1&lt;=Leave[[#This Row],[End Time]]),Home!$A$1,"No Aplica")</f>
        <v>No Aplica</v>
      </c>
      <c r="N3695" s="43" t="str">
        <f>Leave[[#This Row],[User Code (Owning User) (Usuario)]]&amp;Leave[[#This Row],[fecha activa]]</f>
        <v>MIE2023080812179No Aplica</v>
      </c>
    </row>
    <row r="3696" spans="1:14" x14ac:dyDescent="0.3">
      <c r="A3696" s="43" t="s">
        <v>465</v>
      </c>
      <c r="B3696" s="3">
        <v>45904</v>
      </c>
      <c r="C3696" s="3">
        <v>45904</v>
      </c>
      <c r="D3696" s="43" t="s">
        <v>842</v>
      </c>
      <c r="E3696" s="43" t="s">
        <v>343</v>
      </c>
      <c r="F3696" s="43" t="s">
        <v>345</v>
      </c>
      <c r="G3696">
        <v>60</v>
      </c>
      <c r="H3696">
        <v>60</v>
      </c>
      <c r="I3696" s="43" t="s">
        <v>1219</v>
      </c>
      <c r="J3696" s="43" t="s">
        <v>1051</v>
      </c>
      <c r="K3696" s="43" t="s">
        <v>177</v>
      </c>
      <c r="L3696" s="43" t="str">
        <f>IF(AND(Home!$A$1&gt;=Leave[[#This Row],[Start Time]],Home!$A$1&lt;=Leave[[#This Row],[End Time]]),"Aplica","No Aplica")</f>
        <v>No Aplica</v>
      </c>
      <c r="M3696" s="43" t="str">
        <f>IF(AND(Home!$A$1&gt;=Leave[[#This Row],[Start Time]],Home!$A$1&lt;=Leave[[#This Row],[End Time]]),Home!$A$1,"No Aplica")</f>
        <v>No Aplica</v>
      </c>
      <c r="N3696" s="43" t="str">
        <f>Leave[[#This Row],[User Code (Owning User) (Usuario)]]&amp;Leave[[#This Row],[fecha activa]]</f>
        <v>MIE2023080812179No Aplica</v>
      </c>
    </row>
    <row r="3697" spans="1:14" x14ac:dyDescent="0.3">
      <c r="A3697" s="43" t="s">
        <v>465</v>
      </c>
      <c r="B3697" s="3">
        <v>45903</v>
      </c>
      <c r="C3697" s="3">
        <v>45903</v>
      </c>
      <c r="D3697" s="43" t="s">
        <v>842</v>
      </c>
      <c r="E3697" s="43" t="s">
        <v>343</v>
      </c>
      <c r="F3697" s="43" t="s">
        <v>345</v>
      </c>
      <c r="G3697">
        <v>60</v>
      </c>
      <c r="H3697">
        <v>60</v>
      </c>
      <c r="I3697" s="43" t="s">
        <v>1219</v>
      </c>
      <c r="J3697" s="43" t="s">
        <v>1051</v>
      </c>
      <c r="K3697" s="43" t="s">
        <v>177</v>
      </c>
      <c r="L3697" s="43" t="str">
        <f>IF(AND(Home!$A$1&gt;=Leave[[#This Row],[Start Time]],Home!$A$1&lt;=Leave[[#This Row],[End Time]]),"Aplica","No Aplica")</f>
        <v>No Aplica</v>
      </c>
      <c r="M3697" s="43" t="str">
        <f>IF(AND(Home!$A$1&gt;=Leave[[#This Row],[Start Time]],Home!$A$1&lt;=Leave[[#This Row],[End Time]]),Home!$A$1,"No Aplica")</f>
        <v>No Aplica</v>
      </c>
      <c r="N3697" s="43" t="str">
        <f>Leave[[#This Row],[User Code (Owning User) (Usuario)]]&amp;Leave[[#This Row],[fecha activa]]</f>
        <v>MIE2023080812179No Aplica</v>
      </c>
    </row>
    <row r="3698" spans="1:14" x14ac:dyDescent="0.3">
      <c r="A3698" s="43" t="s">
        <v>465</v>
      </c>
      <c r="B3698" s="3">
        <v>45902</v>
      </c>
      <c r="C3698" s="3">
        <v>45902</v>
      </c>
      <c r="D3698" s="43" t="s">
        <v>842</v>
      </c>
      <c r="E3698" s="43" t="s">
        <v>343</v>
      </c>
      <c r="F3698" s="43" t="s">
        <v>345</v>
      </c>
      <c r="G3698">
        <v>60</v>
      </c>
      <c r="H3698">
        <v>60</v>
      </c>
      <c r="I3698" s="43" t="s">
        <v>1219</v>
      </c>
      <c r="J3698" s="43" t="s">
        <v>1051</v>
      </c>
      <c r="K3698" s="43" t="s">
        <v>177</v>
      </c>
      <c r="L3698" s="43" t="str">
        <f>IF(AND(Home!$A$1&gt;=Leave[[#This Row],[Start Time]],Home!$A$1&lt;=Leave[[#This Row],[End Time]]),"Aplica","No Aplica")</f>
        <v>No Aplica</v>
      </c>
      <c r="M3698" s="43" t="str">
        <f>IF(AND(Home!$A$1&gt;=Leave[[#This Row],[Start Time]],Home!$A$1&lt;=Leave[[#This Row],[End Time]]),Home!$A$1,"No Aplica")</f>
        <v>No Aplica</v>
      </c>
      <c r="N3698" s="43" t="str">
        <f>Leave[[#This Row],[User Code (Owning User) (Usuario)]]&amp;Leave[[#This Row],[fecha activa]]</f>
        <v>MIE2023080812179No Aplica</v>
      </c>
    </row>
    <row r="3699" spans="1:14" x14ac:dyDescent="0.3">
      <c r="A3699" s="43" t="s">
        <v>465</v>
      </c>
      <c r="B3699" s="3">
        <v>45901</v>
      </c>
      <c r="C3699" s="3">
        <v>45901</v>
      </c>
      <c r="D3699" s="43" t="s">
        <v>842</v>
      </c>
      <c r="E3699" s="43" t="s">
        <v>343</v>
      </c>
      <c r="F3699" s="43" t="s">
        <v>345</v>
      </c>
      <c r="G3699">
        <v>60</v>
      </c>
      <c r="H3699">
        <v>60</v>
      </c>
      <c r="I3699" s="43" t="s">
        <v>1219</v>
      </c>
      <c r="J3699" s="43" t="s">
        <v>1051</v>
      </c>
      <c r="K3699" s="43" t="s">
        <v>177</v>
      </c>
      <c r="L3699" s="43" t="str">
        <f>IF(AND(Home!$A$1&gt;=Leave[[#This Row],[Start Time]],Home!$A$1&lt;=Leave[[#This Row],[End Time]]),"Aplica","No Aplica")</f>
        <v>No Aplica</v>
      </c>
      <c r="M3699" s="43" t="str">
        <f>IF(AND(Home!$A$1&gt;=Leave[[#This Row],[Start Time]],Home!$A$1&lt;=Leave[[#This Row],[End Time]]),Home!$A$1,"No Aplica")</f>
        <v>No Aplica</v>
      </c>
      <c r="N3699" s="43" t="str">
        <f>Leave[[#This Row],[User Code (Owning User) (Usuario)]]&amp;Leave[[#This Row],[fecha activa]]</f>
        <v>MIE2023080812179No Aplica</v>
      </c>
    </row>
    <row r="3700" spans="1:14" x14ac:dyDescent="0.3">
      <c r="A3700" s="43" t="s">
        <v>468</v>
      </c>
      <c r="B3700" s="3">
        <v>45922</v>
      </c>
      <c r="C3700" s="3">
        <v>45922</v>
      </c>
      <c r="D3700" s="43" t="s">
        <v>851</v>
      </c>
      <c r="E3700" s="43" t="s">
        <v>1423</v>
      </c>
      <c r="F3700" s="43" t="s">
        <v>1425</v>
      </c>
      <c r="G3700">
        <v>540</v>
      </c>
      <c r="H3700">
        <v>540</v>
      </c>
      <c r="I3700" s="43" t="s">
        <v>1424</v>
      </c>
      <c r="J3700" s="43" t="s">
        <v>1503</v>
      </c>
      <c r="K3700" s="43" t="s">
        <v>177</v>
      </c>
      <c r="L3700" s="43" t="str">
        <f>IF(AND(Home!$A$1&gt;=Leave[[#This Row],[Start Time]],Home!$A$1&lt;=Leave[[#This Row],[End Time]]),"Aplica","No Aplica")</f>
        <v>Aplica</v>
      </c>
      <c r="M3700" s="43">
        <f>IF(AND(Home!$A$1&gt;=Leave[[#This Row],[Start Time]],Home!$A$1&lt;=Leave[[#This Row],[End Time]]),Home!$A$1,"No Aplica")</f>
        <v>45922</v>
      </c>
      <c r="N3700" s="43" t="str">
        <f>Leave[[#This Row],[User Code (Owning User) (Usuario)]]&amp;Leave[[#This Row],[fecha activa]]</f>
        <v>MIE202507022078545922</v>
      </c>
    </row>
    <row r="3701" spans="1:14" x14ac:dyDescent="0.3">
      <c r="A3701" s="43" t="s">
        <v>468</v>
      </c>
      <c r="B3701" s="3">
        <v>45918</v>
      </c>
      <c r="C3701" s="3">
        <v>45918</v>
      </c>
      <c r="D3701" s="43" t="s">
        <v>493</v>
      </c>
      <c r="E3701" s="43" t="s">
        <v>1423</v>
      </c>
      <c r="F3701" s="43" t="s">
        <v>1425</v>
      </c>
      <c r="G3701">
        <v>60</v>
      </c>
      <c r="H3701">
        <v>60</v>
      </c>
      <c r="I3701" s="43" t="s">
        <v>1424</v>
      </c>
      <c r="J3701" s="43" t="s">
        <v>1503</v>
      </c>
      <c r="K3701" s="43" t="s">
        <v>177</v>
      </c>
      <c r="L3701" s="43" t="str">
        <f>IF(AND(Home!$A$1&gt;=Leave[[#This Row],[Start Time]],Home!$A$1&lt;=Leave[[#This Row],[End Time]]),"Aplica","No Aplica")</f>
        <v>No Aplica</v>
      </c>
      <c r="M3701" s="43" t="str">
        <f>IF(AND(Home!$A$1&gt;=Leave[[#This Row],[Start Time]],Home!$A$1&lt;=Leave[[#This Row],[End Time]]),Home!$A$1,"No Aplica")</f>
        <v>No Aplica</v>
      </c>
      <c r="N3701" s="43" t="str">
        <f>Leave[[#This Row],[User Code (Owning User) (Usuario)]]&amp;Leave[[#This Row],[fecha activa]]</f>
        <v>MIE2025070220785No Aplica</v>
      </c>
    </row>
    <row r="3702" spans="1:14" x14ac:dyDescent="0.3">
      <c r="A3702" s="43" t="s">
        <v>468</v>
      </c>
      <c r="B3702" s="3">
        <v>45917</v>
      </c>
      <c r="C3702" s="3">
        <v>45917</v>
      </c>
      <c r="D3702" s="43" t="s">
        <v>493</v>
      </c>
      <c r="E3702" s="43" t="s">
        <v>1423</v>
      </c>
      <c r="F3702" s="43" t="s">
        <v>1425</v>
      </c>
      <c r="G3702">
        <v>60</v>
      </c>
      <c r="H3702">
        <v>60</v>
      </c>
      <c r="I3702" s="43" t="s">
        <v>1424</v>
      </c>
      <c r="J3702" s="43" t="s">
        <v>1503</v>
      </c>
      <c r="K3702" s="43" t="s">
        <v>177</v>
      </c>
      <c r="L3702" s="43" t="str">
        <f>IF(AND(Home!$A$1&gt;=Leave[[#This Row],[Start Time]],Home!$A$1&lt;=Leave[[#This Row],[End Time]]),"Aplica","No Aplica")</f>
        <v>No Aplica</v>
      </c>
      <c r="M3702" s="43" t="str">
        <f>IF(AND(Home!$A$1&gt;=Leave[[#This Row],[Start Time]],Home!$A$1&lt;=Leave[[#This Row],[End Time]]),Home!$A$1,"No Aplica")</f>
        <v>No Aplica</v>
      </c>
      <c r="N3702" s="43" t="str">
        <f>Leave[[#This Row],[User Code (Owning User) (Usuario)]]&amp;Leave[[#This Row],[fecha activa]]</f>
        <v>MIE2025070220785No Aplica</v>
      </c>
    </row>
    <row r="3703" spans="1:14" x14ac:dyDescent="0.3">
      <c r="A3703" s="43" t="s">
        <v>468</v>
      </c>
      <c r="B3703" s="3">
        <v>45916</v>
      </c>
      <c r="C3703" s="3">
        <v>45916</v>
      </c>
      <c r="D3703" s="43" t="s">
        <v>851</v>
      </c>
      <c r="E3703" s="43" t="s">
        <v>1423</v>
      </c>
      <c r="F3703" s="43" t="s">
        <v>1425</v>
      </c>
      <c r="G3703">
        <v>540</v>
      </c>
      <c r="H3703">
        <v>540</v>
      </c>
      <c r="I3703" s="43" t="s">
        <v>1424</v>
      </c>
      <c r="J3703" s="43" t="s">
        <v>1503</v>
      </c>
      <c r="K3703" s="43" t="s">
        <v>177</v>
      </c>
      <c r="L3703" s="43" t="str">
        <f>IF(AND(Home!$A$1&gt;=Leave[[#This Row],[Start Time]],Home!$A$1&lt;=Leave[[#This Row],[End Time]]),"Aplica","No Aplica")</f>
        <v>No Aplica</v>
      </c>
      <c r="M3703" s="43" t="str">
        <f>IF(AND(Home!$A$1&gt;=Leave[[#This Row],[Start Time]],Home!$A$1&lt;=Leave[[#This Row],[End Time]]),Home!$A$1,"No Aplica")</f>
        <v>No Aplica</v>
      </c>
      <c r="N3703" s="43" t="str">
        <f>Leave[[#This Row],[User Code (Owning User) (Usuario)]]&amp;Leave[[#This Row],[fecha activa]]</f>
        <v>MIE2025070220785No Aplica</v>
      </c>
    </row>
    <row r="3704" spans="1:14" x14ac:dyDescent="0.3">
      <c r="A3704" s="43" t="s">
        <v>468</v>
      </c>
      <c r="B3704" s="3">
        <v>45915</v>
      </c>
      <c r="C3704" s="3">
        <v>45915</v>
      </c>
      <c r="D3704" s="43" t="s">
        <v>493</v>
      </c>
      <c r="E3704" s="43" t="s">
        <v>1423</v>
      </c>
      <c r="F3704" s="43" t="s">
        <v>1425</v>
      </c>
      <c r="G3704">
        <v>60</v>
      </c>
      <c r="H3704">
        <v>60</v>
      </c>
      <c r="I3704" s="43" t="s">
        <v>1424</v>
      </c>
      <c r="J3704" s="43" t="s">
        <v>1503</v>
      </c>
      <c r="K3704" s="43" t="s">
        <v>177</v>
      </c>
      <c r="L3704" s="43" t="str">
        <f>IF(AND(Home!$A$1&gt;=Leave[[#This Row],[Start Time]],Home!$A$1&lt;=Leave[[#This Row],[End Time]]),"Aplica","No Aplica")</f>
        <v>No Aplica</v>
      </c>
      <c r="M3704" s="43" t="str">
        <f>IF(AND(Home!$A$1&gt;=Leave[[#This Row],[Start Time]],Home!$A$1&lt;=Leave[[#This Row],[End Time]]),Home!$A$1,"No Aplica")</f>
        <v>No Aplica</v>
      </c>
      <c r="N3704" s="43" t="str">
        <f>Leave[[#This Row],[User Code (Owning User) (Usuario)]]&amp;Leave[[#This Row],[fecha activa]]</f>
        <v>MIE2025070220785No Aplica</v>
      </c>
    </row>
    <row r="3705" spans="1:14" x14ac:dyDescent="0.3">
      <c r="A3705" s="43" t="s">
        <v>468</v>
      </c>
      <c r="B3705" s="3">
        <v>45912</v>
      </c>
      <c r="C3705" s="3">
        <v>45912</v>
      </c>
      <c r="D3705" s="43" t="s">
        <v>493</v>
      </c>
      <c r="E3705" s="43" t="s">
        <v>1423</v>
      </c>
      <c r="F3705" s="43" t="s">
        <v>1425</v>
      </c>
      <c r="G3705">
        <v>60</v>
      </c>
      <c r="H3705">
        <v>60</v>
      </c>
      <c r="I3705" s="43" t="s">
        <v>1424</v>
      </c>
      <c r="J3705" s="43" t="s">
        <v>1503</v>
      </c>
      <c r="K3705" s="43" t="s">
        <v>177</v>
      </c>
      <c r="L3705" s="43" t="str">
        <f>IF(AND(Home!$A$1&gt;=Leave[[#This Row],[Start Time]],Home!$A$1&lt;=Leave[[#This Row],[End Time]]),"Aplica","No Aplica")</f>
        <v>No Aplica</v>
      </c>
      <c r="M3705" s="43" t="str">
        <f>IF(AND(Home!$A$1&gt;=Leave[[#This Row],[Start Time]],Home!$A$1&lt;=Leave[[#This Row],[End Time]]),Home!$A$1,"No Aplica")</f>
        <v>No Aplica</v>
      </c>
      <c r="N3705" s="43" t="str">
        <f>Leave[[#This Row],[User Code (Owning User) (Usuario)]]&amp;Leave[[#This Row],[fecha activa]]</f>
        <v>MIE2025070220785No Aplica</v>
      </c>
    </row>
    <row r="3706" spans="1:14" x14ac:dyDescent="0.3">
      <c r="A3706" s="43" t="s">
        <v>468</v>
      </c>
      <c r="B3706" s="3">
        <v>45911</v>
      </c>
      <c r="C3706" s="3">
        <v>45911</v>
      </c>
      <c r="D3706" s="43" t="s">
        <v>493</v>
      </c>
      <c r="E3706" s="43" t="s">
        <v>1423</v>
      </c>
      <c r="F3706" s="43" t="s">
        <v>1425</v>
      </c>
      <c r="G3706">
        <v>60</v>
      </c>
      <c r="H3706">
        <v>60</v>
      </c>
      <c r="I3706" s="43" t="s">
        <v>1424</v>
      </c>
      <c r="J3706" s="43" t="s">
        <v>1503</v>
      </c>
      <c r="K3706" s="43" t="s">
        <v>177</v>
      </c>
      <c r="L3706" s="43" t="str">
        <f>IF(AND(Home!$A$1&gt;=Leave[[#This Row],[Start Time]],Home!$A$1&lt;=Leave[[#This Row],[End Time]]),"Aplica","No Aplica")</f>
        <v>No Aplica</v>
      </c>
      <c r="M3706" s="43" t="str">
        <f>IF(AND(Home!$A$1&gt;=Leave[[#This Row],[Start Time]],Home!$A$1&lt;=Leave[[#This Row],[End Time]]),Home!$A$1,"No Aplica")</f>
        <v>No Aplica</v>
      </c>
      <c r="N3706" s="43" t="str">
        <f>Leave[[#This Row],[User Code (Owning User) (Usuario)]]&amp;Leave[[#This Row],[fecha activa]]</f>
        <v>MIE2025070220785No Aplica</v>
      </c>
    </row>
    <row r="3707" spans="1:14" x14ac:dyDescent="0.3">
      <c r="A3707" s="43" t="s">
        <v>468</v>
      </c>
      <c r="B3707" s="3">
        <v>45910</v>
      </c>
      <c r="C3707" s="3">
        <v>45910</v>
      </c>
      <c r="D3707" s="43" t="s">
        <v>493</v>
      </c>
      <c r="E3707" s="43" t="s">
        <v>1423</v>
      </c>
      <c r="F3707" s="43" t="s">
        <v>1425</v>
      </c>
      <c r="G3707">
        <v>60</v>
      </c>
      <c r="H3707">
        <v>60</v>
      </c>
      <c r="I3707" s="43" t="s">
        <v>1424</v>
      </c>
      <c r="J3707" s="43" t="s">
        <v>1503</v>
      </c>
      <c r="K3707" s="43" t="s">
        <v>177</v>
      </c>
      <c r="L3707" s="43" t="str">
        <f>IF(AND(Home!$A$1&gt;=Leave[[#This Row],[Start Time]],Home!$A$1&lt;=Leave[[#This Row],[End Time]]),"Aplica","No Aplica")</f>
        <v>No Aplica</v>
      </c>
      <c r="M3707" s="43" t="str">
        <f>IF(AND(Home!$A$1&gt;=Leave[[#This Row],[Start Time]],Home!$A$1&lt;=Leave[[#This Row],[End Time]]),Home!$A$1,"No Aplica")</f>
        <v>No Aplica</v>
      </c>
      <c r="N3707" s="43" t="str">
        <f>Leave[[#This Row],[User Code (Owning User) (Usuario)]]&amp;Leave[[#This Row],[fecha activa]]</f>
        <v>MIE2025070220785No Aplica</v>
      </c>
    </row>
    <row r="3708" spans="1:14" x14ac:dyDescent="0.3">
      <c r="A3708" s="43" t="s">
        <v>468</v>
      </c>
      <c r="B3708" s="3">
        <v>45909</v>
      </c>
      <c r="C3708" s="3">
        <v>45909</v>
      </c>
      <c r="D3708" s="43" t="s">
        <v>493</v>
      </c>
      <c r="E3708" s="43" t="s">
        <v>1423</v>
      </c>
      <c r="F3708" s="43" t="s">
        <v>1425</v>
      </c>
      <c r="G3708">
        <v>60</v>
      </c>
      <c r="H3708">
        <v>60</v>
      </c>
      <c r="I3708" s="43" t="s">
        <v>1424</v>
      </c>
      <c r="J3708" s="43" t="s">
        <v>1503</v>
      </c>
      <c r="K3708" s="43" t="s">
        <v>177</v>
      </c>
      <c r="L3708" s="43" t="str">
        <f>IF(AND(Home!$A$1&gt;=Leave[[#This Row],[Start Time]],Home!$A$1&lt;=Leave[[#This Row],[End Time]]),"Aplica","No Aplica")</f>
        <v>No Aplica</v>
      </c>
      <c r="M3708" s="43" t="str">
        <f>IF(AND(Home!$A$1&gt;=Leave[[#This Row],[Start Time]],Home!$A$1&lt;=Leave[[#This Row],[End Time]]),Home!$A$1,"No Aplica")</f>
        <v>No Aplica</v>
      </c>
      <c r="N3708" s="43" t="str">
        <f>Leave[[#This Row],[User Code (Owning User) (Usuario)]]&amp;Leave[[#This Row],[fecha activa]]</f>
        <v>MIE2025070220785No Aplica</v>
      </c>
    </row>
    <row r="3709" spans="1:14" x14ac:dyDescent="0.3">
      <c r="A3709" s="43" t="s">
        <v>468</v>
      </c>
      <c r="B3709" s="3">
        <v>45908</v>
      </c>
      <c r="C3709" s="3">
        <v>45908</v>
      </c>
      <c r="D3709" s="43" t="s">
        <v>2380</v>
      </c>
      <c r="E3709" s="43" t="s">
        <v>1423</v>
      </c>
      <c r="F3709" s="43" t="s">
        <v>1425</v>
      </c>
      <c r="G3709">
        <v>540</v>
      </c>
      <c r="H3709">
        <v>540</v>
      </c>
      <c r="I3709" s="43" t="s">
        <v>1424</v>
      </c>
      <c r="J3709" s="43" t="s">
        <v>1503</v>
      </c>
      <c r="K3709" s="43" t="s">
        <v>177</v>
      </c>
      <c r="L3709" s="43" t="str">
        <f>IF(AND(Home!$A$1&gt;=Leave[[#This Row],[Start Time]],Home!$A$1&lt;=Leave[[#This Row],[End Time]]),"Aplica","No Aplica")</f>
        <v>No Aplica</v>
      </c>
      <c r="M3709" s="43" t="str">
        <f>IF(AND(Home!$A$1&gt;=Leave[[#This Row],[Start Time]],Home!$A$1&lt;=Leave[[#This Row],[End Time]]),Home!$A$1,"No Aplica")</f>
        <v>No Aplica</v>
      </c>
      <c r="N3709" s="43" t="str">
        <f>Leave[[#This Row],[User Code (Owning User) (Usuario)]]&amp;Leave[[#This Row],[fecha activa]]</f>
        <v>MIE2025070220785No Aplica</v>
      </c>
    </row>
    <row r="3710" spans="1:14" x14ac:dyDescent="0.3">
      <c r="A3710" s="43" t="s">
        <v>468</v>
      </c>
      <c r="B3710" s="3">
        <v>45905</v>
      </c>
      <c r="C3710" s="3">
        <v>45905</v>
      </c>
      <c r="D3710" s="43" t="s">
        <v>493</v>
      </c>
      <c r="E3710" s="43" t="s">
        <v>1423</v>
      </c>
      <c r="F3710" s="43" t="s">
        <v>1425</v>
      </c>
      <c r="G3710">
        <v>60</v>
      </c>
      <c r="H3710">
        <v>60</v>
      </c>
      <c r="I3710" s="43" t="s">
        <v>1424</v>
      </c>
      <c r="J3710" s="43" t="s">
        <v>1503</v>
      </c>
      <c r="K3710" s="43" t="s">
        <v>177</v>
      </c>
      <c r="L3710" s="43" t="str">
        <f>IF(AND(Home!$A$1&gt;=Leave[[#This Row],[Start Time]],Home!$A$1&lt;=Leave[[#This Row],[End Time]]),"Aplica","No Aplica")</f>
        <v>No Aplica</v>
      </c>
      <c r="M3710" s="43" t="str">
        <f>IF(AND(Home!$A$1&gt;=Leave[[#This Row],[Start Time]],Home!$A$1&lt;=Leave[[#This Row],[End Time]]),Home!$A$1,"No Aplica")</f>
        <v>No Aplica</v>
      </c>
      <c r="N3710" s="43" t="str">
        <f>Leave[[#This Row],[User Code (Owning User) (Usuario)]]&amp;Leave[[#This Row],[fecha activa]]</f>
        <v>MIE2025070220785No Aplica</v>
      </c>
    </row>
    <row r="3711" spans="1:14" x14ac:dyDescent="0.3">
      <c r="A3711" s="43" t="s">
        <v>468</v>
      </c>
      <c r="B3711" s="3">
        <v>45904</v>
      </c>
      <c r="C3711" s="3">
        <v>45904</v>
      </c>
      <c r="D3711" s="43" t="s">
        <v>493</v>
      </c>
      <c r="E3711" s="43" t="s">
        <v>1423</v>
      </c>
      <c r="F3711" s="43" t="s">
        <v>1425</v>
      </c>
      <c r="G3711">
        <v>60</v>
      </c>
      <c r="H3711">
        <v>60</v>
      </c>
      <c r="I3711" s="43" t="s">
        <v>1424</v>
      </c>
      <c r="J3711" s="43" t="s">
        <v>1503</v>
      </c>
      <c r="K3711" s="43" t="s">
        <v>177</v>
      </c>
      <c r="L3711" s="43" t="str">
        <f>IF(AND(Home!$A$1&gt;=Leave[[#This Row],[Start Time]],Home!$A$1&lt;=Leave[[#This Row],[End Time]]),"Aplica","No Aplica")</f>
        <v>No Aplica</v>
      </c>
      <c r="M3711" s="43" t="str">
        <f>IF(AND(Home!$A$1&gt;=Leave[[#This Row],[Start Time]],Home!$A$1&lt;=Leave[[#This Row],[End Time]]),Home!$A$1,"No Aplica")</f>
        <v>No Aplica</v>
      </c>
      <c r="N3711" s="43" t="str">
        <f>Leave[[#This Row],[User Code (Owning User) (Usuario)]]&amp;Leave[[#This Row],[fecha activa]]</f>
        <v>MIE2025070220785No Aplica</v>
      </c>
    </row>
    <row r="3712" spans="1:14" x14ac:dyDescent="0.3">
      <c r="A3712" s="43" t="s">
        <v>468</v>
      </c>
      <c r="B3712" s="3">
        <v>45903</v>
      </c>
      <c r="C3712" s="3">
        <v>45903</v>
      </c>
      <c r="D3712" s="43" t="s">
        <v>493</v>
      </c>
      <c r="E3712" s="43" t="s">
        <v>1423</v>
      </c>
      <c r="F3712" s="43" t="s">
        <v>1425</v>
      </c>
      <c r="G3712">
        <v>60</v>
      </c>
      <c r="H3712">
        <v>60</v>
      </c>
      <c r="I3712" s="43" t="s">
        <v>1424</v>
      </c>
      <c r="J3712" s="43" t="s">
        <v>1503</v>
      </c>
      <c r="K3712" s="43" t="s">
        <v>177</v>
      </c>
      <c r="L3712" s="43" t="str">
        <f>IF(AND(Home!$A$1&gt;=Leave[[#This Row],[Start Time]],Home!$A$1&lt;=Leave[[#This Row],[End Time]]),"Aplica","No Aplica")</f>
        <v>No Aplica</v>
      </c>
      <c r="M3712" s="43" t="str">
        <f>IF(AND(Home!$A$1&gt;=Leave[[#This Row],[Start Time]],Home!$A$1&lt;=Leave[[#This Row],[End Time]]),Home!$A$1,"No Aplica")</f>
        <v>No Aplica</v>
      </c>
      <c r="N3712" s="43" t="str">
        <f>Leave[[#This Row],[User Code (Owning User) (Usuario)]]&amp;Leave[[#This Row],[fecha activa]]</f>
        <v>MIE2025070220785No Aplica</v>
      </c>
    </row>
    <row r="3713" spans="1:14" x14ac:dyDescent="0.3">
      <c r="A3713" s="43" t="s">
        <v>468</v>
      </c>
      <c r="B3713" s="3">
        <v>45901</v>
      </c>
      <c r="C3713" s="3">
        <v>45901</v>
      </c>
      <c r="D3713" s="43" t="s">
        <v>493</v>
      </c>
      <c r="E3713" s="43" t="s">
        <v>1423</v>
      </c>
      <c r="F3713" s="43" t="s">
        <v>1425</v>
      </c>
      <c r="G3713">
        <v>60</v>
      </c>
      <c r="H3713">
        <v>60</v>
      </c>
      <c r="I3713" s="43" t="s">
        <v>1424</v>
      </c>
      <c r="J3713" s="43" t="s">
        <v>1503</v>
      </c>
      <c r="K3713" s="43" t="s">
        <v>177</v>
      </c>
      <c r="L3713" s="43" t="str">
        <f>IF(AND(Home!$A$1&gt;=Leave[[#This Row],[Start Time]],Home!$A$1&lt;=Leave[[#This Row],[End Time]]),"Aplica","No Aplica")</f>
        <v>No Aplica</v>
      </c>
      <c r="M3713" s="43" t="str">
        <f>IF(AND(Home!$A$1&gt;=Leave[[#This Row],[Start Time]],Home!$A$1&lt;=Leave[[#This Row],[End Time]]),Home!$A$1,"No Aplica")</f>
        <v>No Aplica</v>
      </c>
      <c r="N3713" s="43" t="str">
        <f>Leave[[#This Row],[User Code (Owning User) (Usuario)]]&amp;Leave[[#This Row],[fecha activa]]</f>
        <v>MIE2025070220785No Aplica</v>
      </c>
    </row>
    <row r="3714" spans="1:14" x14ac:dyDescent="0.3">
      <c r="A3714" s="43" t="s">
        <v>468</v>
      </c>
      <c r="B3714" s="3">
        <v>45902</v>
      </c>
      <c r="C3714" s="3">
        <v>45902</v>
      </c>
      <c r="D3714" s="43" t="s">
        <v>2380</v>
      </c>
      <c r="E3714" s="43" t="s">
        <v>1423</v>
      </c>
      <c r="F3714" s="43" t="s">
        <v>1425</v>
      </c>
      <c r="G3714">
        <v>540</v>
      </c>
      <c r="H3714">
        <v>540</v>
      </c>
      <c r="I3714" s="43" t="s">
        <v>1424</v>
      </c>
      <c r="J3714" s="43" t="s">
        <v>1503</v>
      </c>
      <c r="K3714" s="43" t="s">
        <v>177</v>
      </c>
      <c r="L3714" s="43" t="str">
        <f>IF(AND(Home!$A$1&gt;=Leave[[#This Row],[Start Time]],Home!$A$1&lt;=Leave[[#This Row],[End Time]]),"Aplica","No Aplica")</f>
        <v>No Aplica</v>
      </c>
      <c r="M3714" s="43" t="str">
        <f>IF(AND(Home!$A$1&gt;=Leave[[#This Row],[Start Time]],Home!$A$1&lt;=Leave[[#This Row],[End Time]]),Home!$A$1,"No Aplica")</f>
        <v>No Aplica</v>
      </c>
      <c r="N3714" s="43" t="str">
        <f>Leave[[#This Row],[User Code (Owning User) (Usuario)]]&amp;Leave[[#This Row],[fecha activa]]</f>
        <v>MIE2025070220785No Aplica</v>
      </c>
    </row>
    <row r="3715" spans="1:14" x14ac:dyDescent="0.3">
      <c r="A3715" s="43" t="s">
        <v>468</v>
      </c>
      <c r="B3715" s="3">
        <v>45919</v>
      </c>
      <c r="C3715" s="3">
        <v>45919</v>
      </c>
      <c r="D3715" s="43" t="s">
        <v>1506</v>
      </c>
      <c r="E3715" s="43" t="s">
        <v>244</v>
      </c>
      <c r="F3715" s="43" t="s">
        <v>245</v>
      </c>
      <c r="G3715">
        <v>480</v>
      </c>
      <c r="H3715">
        <v>480</v>
      </c>
      <c r="I3715" s="43" t="s">
        <v>932</v>
      </c>
      <c r="J3715" s="43" t="s">
        <v>2412</v>
      </c>
      <c r="K3715" s="43" t="s">
        <v>177</v>
      </c>
      <c r="L3715" s="43" t="str">
        <f>IF(AND(Home!$A$1&gt;=Leave[[#This Row],[Start Time]],Home!$A$1&lt;=Leave[[#This Row],[End Time]]),"Aplica","No Aplica")</f>
        <v>No Aplica</v>
      </c>
      <c r="M3715" s="43" t="str">
        <f>IF(AND(Home!$A$1&gt;=Leave[[#This Row],[Start Time]],Home!$A$1&lt;=Leave[[#This Row],[End Time]]),Home!$A$1,"No Aplica")</f>
        <v>No Aplica</v>
      </c>
      <c r="N3715" s="43" t="str">
        <f>Leave[[#This Row],[User Code (Owning User) (Usuario)]]&amp;Leave[[#This Row],[fecha activa]]</f>
        <v>MIE2023060210233No Aplica</v>
      </c>
    </row>
    <row r="3716" spans="1:14" x14ac:dyDescent="0.3">
      <c r="A3716" s="43" t="s">
        <v>468</v>
      </c>
      <c r="B3716" s="3">
        <v>45918</v>
      </c>
      <c r="C3716" s="3">
        <v>45918</v>
      </c>
      <c r="D3716" s="43" t="s">
        <v>1506</v>
      </c>
      <c r="E3716" s="43" t="s">
        <v>244</v>
      </c>
      <c r="F3716" s="43" t="s">
        <v>245</v>
      </c>
      <c r="G3716">
        <v>480</v>
      </c>
      <c r="H3716">
        <v>480</v>
      </c>
      <c r="I3716" s="43" t="s">
        <v>932</v>
      </c>
      <c r="J3716" s="43" t="s">
        <v>2412</v>
      </c>
      <c r="K3716" s="43" t="s">
        <v>177</v>
      </c>
      <c r="L3716" s="43" t="str">
        <f>IF(AND(Home!$A$1&gt;=Leave[[#This Row],[Start Time]],Home!$A$1&lt;=Leave[[#This Row],[End Time]]),"Aplica","No Aplica")</f>
        <v>No Aplica</v>
      </c>
      <c r="M3716" s="43" t="str">
        <f>IF(AND(Home!$A$1&gt;=Leave[[#This Row],[Start Time]],Home!$A$1&lt;=Leave[[#This Row],[End Time]]),Home!$A$1,"No Aplica")</f>
        <v>No Aplica</v>
      </c>
      <c r="N3716" s="43" t="str">
        <f>Leave[[#This Row],[User Code (Owning User) (Usuario)]]&amp;Leave[[#This Row],[fecha activa]]</f>
        <v>MIE2023060210233No Aplica</v>
      </c>
    </row>
    <row r="3717" spans="1:14" x14ac:dyDescent="0.3">
      <c r="A3717" s="43" t="s">
        <v>468</v>
      </c>
      <c r="B3717" s="3">
        <v>45916</v>
      </c>
      <c r="C3717" s="3">
        <v>45916</v>
      </c>
      <c r="D3717" s="43" t="s">
        <v>1506</v>
      </c>
      <c r="E3717" s="43" t="s">
        <v>244</v>
      </c>
      <c r="F3717" s="43" t="s">
        <v>245</v>
      </c>
      <c r="G3717">
        <v>480</v>
      </c>
      <c r="H3717">
        <v>480</v>
      </c>
      <c r="I3717" s="43" t="s">
        <v>932</v>
      </c>
      <c r="J3717" s="43" t="s">
        <v>2412</v>
      </c>
      <c r="K3717" s="43" t="s">
        <v>177</v>
      </c>
      <c r="L3717" s="43" t="str">
        <f>IF(AND(Home!$A$1&gt;=Leave[[#This Row],[Start Time]],Home!$A$1&lt;=Leave[[#This Row],[End Time]]),"Aplica","No Aplica")</f>
        <v>No Aplica</v>
      </c>
      <c r="M3717" s="43" t="str">
        <f>IF(AND(Home!$A$1&gt;=Leave[[#This Row],[Start Time]],Home!$A$1&lt;=Leave[[#This Row],[End Time]]),Home!$A$1,"No Aplica")</f>
        <v>No Aplica</v>
      </c>
      <c r="N3717" s="43" t="str">
        <f>Leave[[#This Row],[User Code (Owning User) (Usuario)]]&amp;Leave[[#This Row],[fecha activa]]</f>
        <v>MIE2023060210233No Aplica</v>
      </c>
    </row>
    <row r="3718" spans="1:14" x14ac:dyDescent="0.3">
      <c r="A3718" s="43" t="s">
        <v>468</v>
      </c>
      <c r="B3718" s="3">
        <v>45915</v>
      </c>
      <c r="C3718" s="3">
        <v>45915</v>
      </c>
      <c r="D3718" s="43" t="s">
        <v>1506</v>
      </c>
      <c r="E3718" s="43" t="s">
        <v>244</v>
      </c>
      <c r="F3718" s="43" t="s">
        <v>245</v>
      </c>
      <c r="G3718">
        <v>480</v>
      </c>
      <c r="H3718">
        <v>480</v>
      </c>
      <c r="I3718" s="43" t="s">
        <v>932</v>
      </c>
      <c r="J3718" s="43" t="s">
        <v>2412</v>
      </c>
      <c r="K3718" s="43" t="s">
        <v>177</v>
      </c>
      <c r="L3718" s="43" t="str">
        <f>IF(AND(Home!$A$1&gt;=Leave[[#This Row],[Start Time]],Home!$A$1&lt;=Leave[[#This Row],[End Time]]),"Aplica","No Aplica")</f>
        <v>No Aplica</v>
      </c>
      <c r="M3718" s="43" t="str">
        <f>IF(AND(Home!$A$1&gt;=Leave[[#This Row],[Start Time]],Home!$A$1&lt;=Leave[[#This Row],[End Time]]),Home!$A$1,"No Aplica")</f>
        <v>No Aplica</v>
      </c>
      <c r="N3718" s="43" t="str">
        <f>Leave[[#This Row],[User Code (Owning User) (Usuario)]]&amp;Leave[[#This Row],[fecha activa]]</f>
        <v>MIE2023060210233No Aplica</v>
      </c>
    </row>
    <row r="3719" spans="1:14" x14ac:dyDescent="0.3">
      <c r="A3719" s="43" t="s">
        <v>468</v>
      </c>
      <c r="B3719" s="3">
        <v>45917</v>
      </c>
      <c r="C3719" s="3">
        <v>45917</v>
      </c>
      <c r="D3719" s="43" t="s">
        <v>467</v>
      </c>
      <c r="E3719" s="43" t="s">
        <v>244</v>
      </c>
      <c r="F3719" s="43" t="s">
        <v>245</v>
      </c>
      <c r="G3719">
        <v>1380</v>
      </c>
      <c r="H3719">
        <v>540</v>
      </c>
      <c r="I3719" s="43" t="s">
        <v>932</v>
      </c>
      <c r="J3719" s="43" t="s">
        <v>2412</v>
      </c>
      <c r="K3719" s="43" t="s">
        <v>177</v>
      </c>
      <c r="L3719" s="43" t="str">
        <f>IF(AND(Home!$A$1&gt;=Leave[[#This Row],[Start Time]],Home!$A$1&lt;=Leave[[#This Row],[End Time]]),"Aplica","No Aplica")</f>
        <v>No Aplica</v>
      </c>
      <c r="M3719" s="43" t="str">
        <f>IF(AND(Home!$A$1&gt;=Leave[[#This Row],[Start Time]],Home!$A$1&lt;=Leave[[#This Row],[End Time]]),Home!$A$1,"No Aplica")</f>
        <v>No Aplica</v>
      </c>
      <c r="N3719" s="43" t="str">
        <f>Leave[[#This Row],[User Code (Owning User) (Usuario)]]&amp;Leave[[#This Row],[fecha activa]]</f>
        <v>MIE2023060210233No Aplica</v>
      </c>
    </row>
    <row r="3720" spans="1:14" x14ac:dyDescent="0.3">
      <c r="A3720" s="43" t="s">
        <v>468</v>
      </c>
      <c r="B3720" s="3">
        <v>45912</v>
      </c>
      <c r="C3720" s="3">
        <v>45912</v>
      </c>
      <c r="D3720" s="43" t="s">
        <v>1506</v>
      </c>
      <c r="E3720" s="43" t="s">
        <v>244</v>
      </c>
      <c r="F3720" s="43" t="s">
        <v>245</v>
      </c>
      <c r="G3720">
        <v>480</v>
      </c>
      <c r="H3720">
        <v>480</v>
      </c>
      <c r="I3720" s="43" t="s">
        <v>932</v>
      </c>
      <c r="J3720" s="43" t="s">
        <v>2412</v>
      </c>
      <c r="K3720" s="43" t="s">
        <v>177</v>
      </c>
      <c r="L3720" s="43" t="str">
        <f>IF(AND(Home!$A$1&gt;=Leave[[#This Row],[Start Time]],Home!$A$1&lt;=Leave[[#This Row],[End Time]]),"Aplica","No Aplica")</f>
        <v>No Aplica</v>
      </c>
      <c r="M3720" s="43" t="str">
        <f>IF(AND(Home!$A$1&gt;=Leave[[#This Row],[Start Time]],Home!$A$1&lt;=Leave[[#This Row],[End Time]]),Home!$A$1,"No Aplica")</f>
        <v>No Aplica</v>
      </c>
      <c r="N3720" s="43" t="str">
        <f>Leave[[#This Row],[User Code (Owning User) (Usuario)]]&amp;Leave[[#This Row],[fecha activa]]</f>
        <v>MIE2023060210233No Aplica</v>
      </c>
    </row>
    <row r="3721" spans="1:14" x14ac:dyDescent="0.3">
      <c r="A3721" s="43" t="s">
        <v>468</v>
      </c>
      <c r="B3721" s="3">
        <v>45911</v>
      </c>
      <c r="C3721" s="3">
        <v>45911</v>
      </c>
      <c r="D3721" s="43" t="s">
        <v>1506</v>
      </c>
      <c r="E3721" s="43" t="s">
        <v>244</v>
      </c>
      <c r="F3721" s="43" t="s">
        <v>245</v>
      </c>
      <c r="G3721">
        <v>480</v>
      </c>
      <c r="H3721">
        <v>480</v>
      </c>
      <c r="I3721" s="43" t="s">
        <v>932</v>
      </c>
      <c r="J3721" s="43" t="s">
        <v>2412</v>
      </c>
      <c r="K3721" s="43" t="s">
        <v>177</v>
      </c>
      <c r="L3721" s="43" t="str">
        <f>IF(AND(Home!$A$1&gt;=Leave[[#This Row],[Start Time]],Home!$A$1&lt;=Leave[[#This Row],[End Time]]),"Aplica","No Aplica")</f>
        <v>No Aplica</v>
      </c>
      <c r="M3721" s="43" t="str">
        <f>IF(AND(Home!$A$1&gt;=Leave[[#This Row],[Start Time]],Home!$A$1&lt;=Leave[[#This Row],[End Time]]),Home!$A$1,"No Aplica")</f>
        <v>No Aplica</v>
      </c>
      <c r="N3721" s="43" t="str">
        <f>Leave[[#This Row],[User Code (Owning User) (Usuario)]]&amp;Leave[[#This Row],[fecha activa]]</f>
        <v>MIE2023060210233No Aplica</v>
      </c>
    </row>
    <row r="3722" spans="1:14" x14ac:dyDescent="0.3">
      <c r="A3722" s="43" t="s">
        <v>468</v>
      </c>
      <c r="B3722" s="3">
        <v>45909</v>
      </c>
      <c r="C3722" s="3">
        <v>45909</v>
      </c>
      <c r="D3722" s="43" t="s">
        <v>1506</v>
      </c>
      <c r="E3722" s="43" t="s">
        <v>244</v>
      </c>
      <c r="F3722" s="43" t="s">
        <v>245</v>
      </c>
      <c r="G3722">
        <v>480</v>
      </c>
      <c r="H3722">
        <v>480</v>
      </c>
      <c r="I3722" s="43" t="s">
        <v>932</v>
      </c>
      <c r="J3722" s="43" t="s">
        <v>2412</v>
      </c>
      <c r="K3722" s="43" t="s">
        <v>177</v>
      </c>
      <c r="L3722" s="43" t="str">
        <f>IF(AND(Home!$A$1&gt;=Leave[[#This Row],[Start Time]],Home!$A$1&lt;=Leave[[#This Row],[End Time]]),"Aplica","No Aplica")</f>
        <v>No Aplica</v>
      </c>
      <c r="M3722" s="43" t="str">
        <f>IF(AND(Home!$A$1&gt;=Leave[[#This Row],[Start Time]],Home!$A$1&lt;=Leave[[#This Row],[End Time]]),Home!$A$1,"No Aplica")</f>
        <v>No Aplica</v>
      </c>
      <c r="N3722" s="43" t="str">
        <f>Leave[[#This Row],[User Code (Owning User) (Usuario)]]&amp;Leave[[#This Row],[fecha activa]]</f>
        <v>MIE2023060210233No Aplica</v>
      </c>
    </row>
    <row r="3723" spans="1:14" x14ac:dyDescent="0.3">
      <c r="A3723" s="43" t="s">
        <v>468</v>
      </c>
      <c r="B3723" s="3">
        <v>45908</v>
      </c>
      <c r="C3723" s="3">
        <v>45908</v>
      </c>
      <c r="D3723" s="43" t="s">
        <v>1506</v>
      </c>
      <c r="E3723" s="43" t="s">
        <v>244</v>
      </c>
      <c r="F3723" s="43" t="s">
        <v>245</v>
      </c>
      <c r="G3723">
        <v>480</v>
      </c>
      <c r="H3723">
        <v>480</v>
      </c>
      <c r="I3723" s="43" t="s">
        <v>932</v>
      </c>
      <c r="J3723" s="43" t="s">
        <v>2412</v>
      </c>
      <c r="K3723" s="43" t="s">
        <v>177</v>
      </c>
      <c r="L3723" s="43" t="str">
        <f>IF(AND(Home!$A$1&gt;=Leave[[#This Row],[Start Time]],Home!$A$1&lt;=Leave[[#This Row],[End Time]]),"Aplica","No Aplica")</f>
        <v>No Aplica</v>
      </c>
      <c r="M3723" s="43" t="str">
        <f>IF(AND(Home!$A$1&gt;=Leave[[#This Row],[Start Time]],Home!$A$1&lt;=Leave[[#This Row],[End Time]]),Home!$A$1,"No Aplica")</f>
        <v>No Aplica</v>
      </c>
      <c r="N3723" s="43" t="str">
        <f>Leave[[#This Row],[User Code (Owning User) (Usuario)]]&amp;Leave[[#This Row],[fecha activa]]</f>
        <v>MIE2023060210233No Aplica</v>
      </c>
    </row>
    <row r="3724" spans="1:14" x14ac:dyDescent="0.3">
      <c r="A3724" s="43" t="s">
        <v>468</v>
      </c>
      <c r="B3724" s="3">
        <v>45904</v>
      </c>
      <c r="C3724" s="3">
        <v>45904</v>
      </c>
      <c r="D3724" s="43" t="s">
        <v>1506</v>
      </c>
      <c r="E3724" s="43" t="s">
        <v>244</v>
      </c>
      <c r="F3724" s="43" t="s">
        <v>245</v>
      </c>
      <c r="G3724">
        <v>480</v>
      </c>
      <c r="H3724">
        <v>480</v>
      </c>
      <c r="I3724" s="43" t="s">
        <v>932</v>
      </c>
      <c r="J3724" s="43" t="s">
        <v>2412</v>
      </c>
      <c r="K3724" s="43" t="s">
        <v>177</v>
      </c>
      <c r="L3724" s="43" t="str">
        <f>IF(AND(Home!$A$1&gt;=Leave[[#This Row],[Start Time]],Home!$A$1&lt;=Leave[[#This Row],[End Time]]),"Aplica","No Aplica")</f>
        <v>No Aplica</v>
      </c>
      <c r="M3724" s="43" t="str">
        <f>IF(AND(Home!$A$1&gt;=Leave[[#This Row],[Start Time]],Home!$A$1&lt;=Leave[[#This Row],[End Time]]),Home!$A$1,"No Aplica")</f>
        <v>No Aplica</v>
      </c>
      <c r="N3724" s="43" t="str">
        <f>Leave[[#This Row],[User Code (Owning User) (Usuario)]]&amp;Leave[[#This Row],[fecha activa]]</f>
        <v>MIE2023060210233No Aplica</v>
      </c>
    </row>
    <row r="3725" spans="1:14" x14ac:dyDescent="0.3">
      <c r="A3725" s="43" t="s">
        <v>468</v>
      </c>
      <c r="B3725" s="3">
        <v>45903</v>
      </c>
      <c r="C3725" s="3">
        <v>45903</v>
      </c>
      <c r="D3725" s="43" t="s">
        <v>1506</v>
      </c>
      <c r="E3725" s="43" t="s">
        <v>244</v>
      </c>
      <c r="F3725" s="43" t="s">
        <v>245</v>
      </c>
      <c r="G3725">
        <v>480</v>
      </c>
      <c r="H3725">
        <v>480</v>
      </c>
      <c r="I3725" s="43" t="s">
        <v>932</v>
      </c>
      <c r="J3725" s="43" t="s">
        <v>2412</v>
      </c>
      <c r="K3725" s="43" t="s">
        <v>177</v>
      </c>
      <c r="L3725" s="43" t="str">
        <f>IF(AND(Home!$A$1&gt;=Leave[[#This Row],[Start Time]],Home!$A$1&lt;=Leave[[#This Row],[End Time]]),"Aplica","No Aplica")</f>
        <v>No Aplica</v>
      </c>
      <c r="M3725" s="43" t="str">
        <f>IF(AND(Home!$A$1&gt;=Leave[[#This Row],[Start Time]],Home!$A$1&lt;=Leave[[#This Row],[End Time]]),Home!$A$1,"No Aplica")</f>
        <v>No Aplica</v>
      </c>
      <c r="N3725" s="43" t="str">
        <f>Leave[[#This Row],[User Code (Owning User) (Usuario)]]&amp;Leave[[#This Row],[fecha activa]]</f>
        <v>MIE2023060210233No Aplica</v>
      </c>
    </row>
    <row r="3726" spans="1:14" x14ac:dyDescent="0.3">
      <c r="A3726" s="43" t="s">
        <v>468</v>
      </c>
      <c r="B3726" s="3">
        <v>45902</v>
      </c>
      <c r="C3726" s="3">
        <v>45902</v>
      </c>
      <c r="D3726" s="43" t="s">
        <v>1506</v>
      </c>
      <c r="E3726" s="43" t="s">
        <v>244</v>
      </c>
      <c r="F3726" s="43" t="s">
        <v>245</v>
      </c>
      <c r="G3726">
        <v>480</v>
      </c>
      <c r="H3726">
        <v>480</v>
      </c>
      <c r="I3726" s="43" t="s">
        <v>932</v>
      </c>
      <c r="J3726" s="43" t="s">
        <v>2412</v>
      </c>
      <c r="K3726" s="43" t="s">
        <v>177</v>
      </c>
      <c r="L3726" s="43" t="str">
        <f>IF(AND(Home!$A$1&gt;=Leave[[#This Row],[Start Time]],Home!$A$1&lt;=Leave[[#This Row],[End Time]]),"Aplica","No Aplica")</f>
        <v>No Aplica</v>
      </c>
      <c r="M3726" s="43" t="str">
        <f>IF(AND(Home!$A$1&gt;=Leave[[#This Row],[Start Time]],Home!$A$1&lt;=Leave[[#This Row],[End Time]]),Home!$A$1,"No Aplica")</f>
        <v>No Aplica</v>
      </c>
      <c r="N3726" s="43" t="str">
        <f>Leave[[#This Row],[User Code (Owning User) (Usuario)]]&amp;Leave[[#This Row],[fecha activa]]</f>
        <v>MIE2023060210233No Aplica</v>
      </c>
    </row>
    <row r="3727" spans="1:14" x14ac:dyDescent="0.3">
      <c r="A3727" s="43" t="s">
        <v>468</v>
      </c>
      <c r="B3727" s="3">
        <v>45901</v>
      </c>
      <c r="C3727" s="3">
        <v>45901</v>
      </c>
      <c r="D3727" s="43" t="s">
        <v>1506</v>
      </c>
      <c r="E3727" s="43" t="s">
        <v>244</v>
      </c>
      <c r="F3727" s="43" t="s">
        <v>245</v>
      </c>
      <c r="G3727">
        <v>480</v>
      </c>
      <c r="H3727">
        <v>480</v>
      </c>
      <c r="I3727" s="43" t="s">
        <v>932</v>
      </c>
      <c r="J3727" s="43" t="s">
        <v>2412</v>
      </c>
      <c r="K3727" s="43" t="s">
        <v>177</v>
      </c>
      <c r="L3727" s="43" t="str">
        <f>IF(AND(Home!$A$1&gt;=Leave[[#This Row],[Start Time]],Home!$A$1&lt;=Leave[[#This Row],[End Time]]),"Aplica","No Aplica")</f>
        <v>No Aplica</v>
      </c>
      <c r="M3727" s="43" t="str">
        <f>IF(AND(Home!$A$1&gt;=Leave[[#This Row],[Start Time]],Home!$A$1&lt;=Leave[[#This Row],[End Time]]),Home!$A$1,"No Aplica")</f>
        <v>No Aplica</v>
      </c>
      <c r="N3727" s="43" t="str">
        <f>Leave[[#This Row],[User Code (Owning User) (Usuario)]]&amp;Leave[[#This Row],[fecha activa]]</f>
        <v>MIE2023060210233No Aplica</v>
      </c>
    </row>
    <row r="3728" spans="1:14" x14ac:dyDescent="0.3">
      <c r="A3728" s="43" t="s">
        <v>601</v>
      </c>
      <c r="B3728" s="3">
        <v>45930</v>
      </c>
      <c r="C3728" s="3">
        <v>45930</v>
      </c>
      <c r="D3728" s="43" t="s">
        <v>1506</v>
      </c>
      <c r="E3728" s="43" t="s">
        <v>1412</v>
      </c>
      <c r="F3728" s="43" t="s">
        <v>1414</v>
      </c>
      <c r="G3728">
        <v>60</v>
      </c>
      <c r="H3728">
        <v>60</v>
      </c>
      <c r="I3728" s="43" t="s">
        <v>1413</v>
      </c>
      <c r="J3728" s="43" t="s">
        <v>1043</v>
      </c>
      <c r="K3728" s="43" t="s">
        <v>177</v>
      </c>
      <c r="L3728" s="43" t="str">
        <f>IF(AND(Home!$A$1&gt;=Leave[[#This Row],[Start Time]],Home!$A$1&lt;=Leave[[#This Row],[End Time]]),"Aplica","No Aplica")</f>
        <v>No Aplica</v>
      </c>
      <c r="M3728" s="43" t="str">
        <f>IF(AND(Home!$A$1&gt;=Leave[[#This Row],[Start Time]],Home!$A$1&lt;=Leave[[#This Row],[End Time]]),Home!$A$1,"No Aplica")</f>
        <v>No Aplica</v>
      </c>
      <c r="N3728" s="43" t="str">
        <f>Leave[[#This Row],[User Code (Owning User) (Usuario)]]&amp;Leave[[#This Row],[fecha activa]]</f>
        <v>MIE2025060220749No Aplica</v>
      </c>
    </row>
    <row r="3729" spans="1:14" x14ac:dyDescent="0.3">
      <c r="A3729" s="43" t="s">
        <v>468</v>
      </c>
      <c r="B3729" s="3">
        <v>45929</v>
      </c>
      <c r="C3729" s="3">
        <v>45929</v>
      </c>
      <c r="D3729" s="43" t="s">
        <v>469</v>
      </c>
      <c r="E3729" s="43" t="s">
        <v>1412</v>
      </c>
      <c r="F3729" s="43" t="s">
        <v>1414</v>
      </c>
      <c r="G3729">
        <v>540</v>
      </c>
      <c r="H3729">
        <v>540</v>
      </c>
      <c r="I3729" s="43" t="s">
        <v>1413</v>
      </c>
      <c r="J3729" s="43" t="s">
        <v>1043</v>
      </c>
      <c r="K3729" s="43" t="s">
        <v>177</v>
      </c>
      <c r="L3729" s="43" t="str">
        <f>IF(AND(Home!$A$1&gt;=Leave[[#This Row],[Start Time]],Home!$A$1&lt;=Leave[[#This Row],[End Time]]),"Aplica","No Aplica")</f>
        <v>No Aplica</v>
      </c>
      <c r="M3729" s="43" t="str">
        <f>IF(AND(Home!$A$1&gt;=Leave[[#This Row],[Start Time]],Home!$A$1&lt;=Leave[[#This Row],[End Time]]),Home!$A$1,"No Aplica")</f>
        <v>No Aplica</v>
      </c>
      <c r="N3729" s="43" t="str">
        <f>Leave[[#This Row],[User Code (Owning User) (Usuario)]]&amp;Leave[[#This Row],[fecha activa]]</f>
        <v>MIE2025060220749No Aplica</v>
      </c>
    </row>
    <row r="3730" spans="1:14" x14ac:dyDescent="0.3">
      <c r="A3730" s="43" t="s">
        <v>601</v>
      </c>
      <c r="B3730" s="3">
        <v>45926</v>
      </c>
      <c r="C3730" s="3">
        <v>45926</v>
      </c>
      <c r="D3730" s="43" t="s">
        <v>1506</v>
      </c>
      <c r="E3730" s="43" t="s">
        <v>1412</v>
      </c>
      <c r="F3730" s="43" t="s">
        <v>1414</v>
      </c>
      <c r="G3730">
        <v>60</v>
      </c>
      <c r="H3730">
        <v>60</v>
      </c>
      <c r="I3730" s="43" t="s">
        <v>1413</v>
      </c>
      <c r="J3730" s="43" t="s">
        <v>1043</v>
      </c>
      <c r="K3730" s="43" t="s">
        <v>177</v>
      </c>
      <c r="L3730" s="43" t="str">
        <f>IF(AND(Home!$A$1&gt;=Leave[[#This Row],[Start Time]],Home!$A$1&lt;=Leave[[#This Row],[End Time]]),"Aplica","No Aplica")</f>
        <v>No Aplica</v>
      </c>
      <c r="M3730" s="43" t="str">
        <f>IF(AND(Home!$A$1&gt;=Leave[[#This Row],[Start Time]],Home!$A$1&lt;=Leave[[#This Row],[End Time]]),Home!$A$1,"No Aplica")</f>
        <v>No Aplica</v>
      </c>
      <c r="N3730" s="43" t="str">
        <f>Leave[[#This Row],[User Code (Owning User) (Usuario)]]&amp;Leave[[#This Row],[fecha activa]]</f>
        <v>MIE2025060220749No Aplica</v>
      </c>
    </row>
    <row r="3731" spans="1:14" x14ac:dyDescent="0.3">
      <c r="A3731" s="43" t="s">
        <v>601</v>
      </c>
      <c r="B3731" s="3">
        <v>45925</v>
      </c>
      <c r="C3731" s="3">
        <v>45925</v>
      </c>
      <c r="D3731" s="43" t="s">
        <v>1506</v>
      </c>
      <c r="E3731" s="43" t="s">
        <v>1412</v>
      </c>
      <c r="F3731" s="43" t="s">
        <v>1414</v>
      </c>
      <c r="G3731">
        <v>60</v>
      </c>
      <c r="H3731">
        <v>60</v>
      </c>
      <c r="I3731" s="43" t="s">
        <v>1413</v>
      </c>
      <c r="J3731" s="43" t="s">
        <v>1043</v>
      </c>
      <c r="K3731" s="43" t="s">
        <v>177</v>
      </c>
      <c r="L3731" s="43" t="str">
        <f>IF(AND(Home!$A$1&gt;=Leave[[#This Row],[Start Time]],Home!$A$1&lt;=Leave[[#This Row],[End Time]]),"Aplica","No Aplica")</f>
        <v>No Aplica</v>
      </c>
      <c r="M3731" s="43" t="str">
        <f>IF(AND(Home!$A$1&gt;=Leave[[#This Row],[Start Time]],Home!$A$1&lt;=Leave[[#This Row],[End Time]]),Home!$A$1,"No Aplica")</f>
        <v>No Aplica</v>
      </c>
      <c r="N3731" s="43" t="str">
        <f>Leave[[#This Row],[User Code (Owning User) (Usuario)]]&amp;Leave[[#This Row],[fecha activa]]</f>
        <v>MIE2025060220749No Aplica</v>
      </c>
    </row>
    <row r="3732" spans="1:14" x14ac:dyDescent="0.3">
      <c r="A3732" s="43" t="s">
        <v>601</v>
      </c>
      <c r="B3732" s="3">
        <v>45924</v>
      </c>
      <c r="C3732" s="3">
        <v>45924</v>
      </c>
      <c r="D3732" s="43" t="s">
        <v>1506</v>
      </c>
      <c r="E3732" s="43" t="s">
        <v>1412</v>
      </c>
      <c r="F3732" s="43" t="s">
        <v>1414</v>
      </c>
      <c r="G3732">
        <v>60</v>
      </c>
      <c r="H3732">
        <v>60</v>
      </c>
      <c r="I3732" s="43" t="s">
        <v>1413</v>
      </c>
      <c r="J3732" s="43" t="s">
        <v>1043</v>
      </c>
      <c r="K3732" s="43" t="s">
        <v>177</v>
      </c>
      <c r="L3732" s="43" t="str">
        <f>IF(AND(Home!$A$1&gt;=Leave[[#This Row],[Start Time]],Home!$A$1&lt;=Leave[[#This Row],[End Time]]),"Aplica","No Aplica")</f>
        <v>No Aplica</v>
      </c>
      <c r="M3732" s="43" t="str">
        <f>IF(AND(Home!$A$1&gt;=Leave[[#This Row],[Start Time]],Home!$A$1&lt;=Leave[[#This Row],[End Time]]),Home!$A$1,"No Aplica")</f>
        <v>No Aplica</v>
      </c>
      <c r="N3732" s="43" t="str">
        <f>Leave[[#This Row],[User Code (Owning User) (Usuario)]]&amp;Leave[[#This Row],[fecha activa]]</f>
        <v>MIE2025060220749No Aplica</v>
      </c>
    </row>
    <row r="3733" spans="1:14" x14ac:dyDescent="0.3">
      <c r="A3733" s="43" t="s">
        <v>468</v>
      </c>
      <c r="B3733" s="3">
        <v>45923</v>
      </c>
      <c r="C3733" s="3">
        <v>45923</v>
      </c>
      <c r="D3733" s="43" t="s">
        <v>469</v>
      </c>
      <c r="E3733" s="43" t="s">
        <v>1412</v>
      </c>
      <c r="F3733" s="43" t="s">
        <v>1414</v>
      </c>
      <c r="G3733">
        <v>540</v>
      </c>
      <c r="H3733">
        <v>540</v>
      </c>
      <c r="I3733" s="43" t="s">
        <v>1413</v>
      </c>
      <c r="J3733" s="43" t="s">
        <v>1043</v>
      </c>
      <c r="K3733" s="43" t="s">
        <v>177</v>
      </c>
      <c r="L3733" s="43" t="str">
        <f>IF(AND(Home!$A$1&gt;=Leave[[#This Row],[Start Time]],Home!$A$1&lt;=Leave[[#This Row],[End Time]]),"Aplica","No Aplica")</f>
        <v>No Aplica</v>
      </c>
      <c r="M3733" s="43" t="str">
        <f>IF(AND(Home!$A$1&gt;=Leave[[#This Row],[Start Time]],Home!$A$1&lt;=Leave[[#This Row],[End Time]]),Home!$A$1,"No Aplica")</f>
        <v>No Aplica</v>
      </c>
      <c r="N3733" s="43" t="str">
        <f>Leave[[#This Row],[User Code (Owning User) (Usuario)]]&amp;Leave[[#This Row],[fecha activa]]</f>
        <v>MIE2025060220749No Aplica</v>
      </c>
    </row>
    <row r="3734" spans="1:14" x14ac:dyDescent="0.3">
      <c r="A3734" s="43" t="s">
        <v>601</v>
      </c>
      <c r="B3734" s="3">
        <v>45922</v>
      </c>
      <c r="C3734" s="3">
        <v>45922</v>
      </c>
      <c r="D3734" s="43" t="s">
        <v>1506</v>
      </c>
      <c r="E3734" s="43" t="s">
        <v>1412</v>
      </c>
      <c r="F3734" s="43" t="s">
        <v>1414</v>
      </c>
      <c r="G3734">
        <v>60</v>
      </c>
      <c r="H3734">
        <v>60</v>
      </c>
      <c r="I3734" s="43" t="s">
        <v>1413</v>
      </c>
      <c r="J3734" s="43" t="s">
        <v>1043</v>
      </c>
      <c r="K3734" s="43" t="s">
        <v>177</v>
      </c>
      <c r="L3734" s="43" t="str">
        <f>IF(AND(Home!$A$1&gt;=Leave[[#This Row],[Start Time]],Home!$A$1&lt;=Leave[[#This Row],[End Time]]),"Aplica","No Aplica")</f>
        <v>Aplica</v>
      </c>
      <c r="M3734" s="43">
        <f>IF(AND(Home!$A$1&gt;=Leave[[#This Row],[Start Time]],Home!$A$1&lt;=Leave[[#This Row],[End Time]]),Home!$A$1,"No Aplica")</f>
        <v>45922</v>
      </c>
      <c r="N3734" s="43" t="str">
        <f>Leave[[#This Row],[User Code (Owning User) (Usuario)]]&amp;Leave[[#This Row],[fecha activa]]</f>
        <v>MIE202506022074945922</v>
      </c>
    </row>
    <row r="3735" spans="1:14" x14ac:dyDescent="0.3">
      <c r="A3735" s="43" t="s">
        <v>468</v>
      </c>
      <c r="B3735" s="3">
        <v>45918</v>
      </c>
      <c r="C3735" s="3">
        <v>45918</v>
      </c>
      <c r="D3735" s="43" t="s">
        <v>469</v>
      </c>
      <c r="E3735" s="43" t="s">
        <v>1412</v>
      </c>
      <c r="F3735" s="43" t="s">
        <v>1414</v>
      </c>
      <c r="G3735">
        <v>540</v>
      </c>
      <c r="H3735">
        <v>540</v>
      </c>
      <c r="I3735" s="43" t="s">
        <v>1413</v>
      </c>
      <c r="J3735" s="43" t="s">
        <v>1043</v>
      </c>
      <c r="K3735" s="43" t="s">
        <v>177</v>
      </c>
      <c r="L3735" s="43" t="str">
        <f>IF(AND(Home!$A$1&gt;=Leave[[#This Row],[Start Time]],Home!$A$1&lt;=Leave[[#This Row],[End Time]]),"Aplica","No Aplica")</f>
        <v>No Aplica</v>
      </c>
      <c r="M3735" s="43" t="str">
        <f>IF(AND(Home!$A$1&gt;=Leave[[#This Row],[Start Time]],Home!$A$1&lt;=Leave[[#This Row],[End Time]]),Home!$A$1,"No Aplica")</f>
        <v>No Aplica</v>
      </c>
      <c r="N3735" s="43" t="str">
        <f>Leave[[#This Row],[User Code (Owning User) (Usuario)]]&amp;Leave[[#This Row],[fecha activa]]</f>
        <v>MIE2025060220749No Aplica</v>
      </c>
    </row>
    <row r="3736" spans="1:14" x14ac:dyDescent="0.3">
      <c r="A3736" s="43" t="s">
        <v>601</v>
      </c>
      <c r="B3736" s="3">
        <v>45916</v>
      </c>
      <c r="C3736" s="3">
        <v>45916</v>
      </c>
      <c r="D3736" s="43" t="s">
        <v>1506</v>
      </c>
      <c r="E3736" s="43" t="s">
        <v>1412</v>
      </c>
      <c r="F3736" s="43" t="s">
        <v>1414</v>
      </c>
      <c r="G3736">
        <v>60</v>
      </c>
      <c r="H3736">
        <v>60</v>
      </c>
      <c r="I3736" s="43" t="s">
        <v>1413</v>
      </c>
      <c r="J3736" s="43" t="s">
        <v>1043</v>
      </c>
      <c r="K3736" s="43" t="s">
        <v>177</v>
      </c>
      <c r="L3736" s="43" t="str">
        <f>IF(AND(Home!$A$1&gt;=Leave[[#This Row],[Start Time]],Home!$A$1&lt;=Leave[[#This Row],[End Time]]),"Aplica","No Aplica")</f>
        <v>No Aplica</v>
      </c>
      <c r="M3736" s="43" t="str">
        <f>IF(AND(Home!$A$1&gt;=Leave[[#This Row],[Start Time]],Home!$A$1&lt;=Leave[[#This Row],[End Time]]),Home!$A$1,"No Aplica")</f>
        <v>No Aplica</v>
      </c>
      <c r="N3736" s="43" t="str">
        <f>Leave[[#This Row],[User Code (Owning User) (Usuario)]]&amp;Leave[[#This Row],[fecha activa]]</f>
        <v>MIE2025060220749No Aplica</v>
      </c>
    </row>
    <row r="3737" spans="1:14" x14ac:dyDescent="0.3">
      <c r="A3737" s="43" t="s">
        <v>601</v>
      </c>
      <c r="B3737" s="3">
        <v>45919</v>
      </c>
      <c r="C3737" s="3">
        <v>45919</v>
      </c>
      <c r="D3737" s="43" t="s">
        <v>1506</v>
      </c>
      <c r="E3737" s="43" t="s">
        <v>1412</v>
      </c>
      <c r="F3737" s="43" t="s">
        <v>1414</v>
      </c>
      <c r="G3737">
        <v>60</v>
      </c>
      <c r="H3737">
        <v>60</v>
      </c>
      <c r="I3737" s="43" t="s">
        <v>1413</v>
      </c>
      <c r="J3737" s="43" t="s">
        <v>1043</v>
      </c>
      <c r="K3737" s="43" t="s">
        <v>177</v>
      </c>
      <c r="L3737" s="43" t="str">
        <f>IF(AND(Home!$A$1&gt;=Leave[[#This Row],[Start Time]],Home!$A$1&lt;=Leave[[#This Row],[End Time]]),"Aplica","No Aplica")</f>
        <v>No Aplica</v>
      </c>
      <c r="M3737" s="43" t="str">
        <f>IF(AND(Home!$A$1&gt;=Leave[[#This Row],[Start Time]],Home!$A$1&lt;=Leave[[#This Row],[End Time]]),Home!$A$1,"No Aplica")</f>
        <v>No Aplica</v>
      </c>
      <c r="N3737" s="43" t="str">
        <f>Leave[[#This Row],[User Code (Owning User) (Usuario)]]&amp;Leave[[#This Row],[fecha activa]]</f>
        <v>MIE2025060220749No Aplica</v>
      </c>
    </row>
    <row r="3738" spans="1:14" x14ac:dyDescent="0.3">
      <c r="A3738" s="43" t="s">
        <v>601</v>
      </c>
      <c r="B3738" s="3">
        <v>45917</v>
      </c>
      <c r="C3738" s="3">
        <v>45917</v>
      </c>
      <c r="D3738" s="43" t="s">
        <v>1506</v>
      </c>
      <c r="E3738" s="43" t="s">
        <v>1412</v>
      </c>
      <c r="F3738" s="43" t="s">
        <v>1414</v>
      </c>
      <c r="G3738">
        <v>60</v>
      </c>
      <c r="H3738">
        <v>60</v>
      </c>
      <c r="I3738" s="43" t="s">
        <v>1413</v>
      </c>
      <c r="J3738" s="43" t="s">
        <v>1043</v>
      </c>
      <c r="K3738" s="43" t="s">
        <v>177</v>
      </c>
      <c r="L3738" s="43" t="str">
        <f>IF(AND(Home!$A$1&gt;=Leave[[#This Row],[Start Time]],Home!$A$1&lt;=Leave[[#This Row],[End Time]]),"Aplica","No Aplica")</f>
        <v>No Aplica</v>
      </c>
      <c r="M3738" s="43" t="str">
        <f>IF(AND(Home!$A$1&gt;=Leave[[#This Row],[Start Time]],Home!$A$1&lt;=Leave[[#This Row],[End Time]]),Home!$A$1,"No Aplica")</f>
        <v>No Aplica</v>
      </c>
      <c r="N3738" s="43" t="str">
        <f>Leave[[#This Row],[User Code (Owning User) (Usuario)]]&amp;Leave[[#This Row],[fecha activa]]</f>
        <v>MIE2025060220749No Aplica</v>
      </c>
    </row>
    <row r="3739" spans="1:14" x14ac:dyDescent="0.3">
      <c r="A3739" s="43" t="s">
        <v>601</v>
      </c>
      <c r="B3739" s="3">
        <v>45915</v>
      </c>
      <c r="C3739" s="3">
        <v>45915</v>
      </c>
      <c r="D3739" s="43" t="s">
        <v>1506</v>
      </c>
      <c r="E3739" s="43" t="s">
        <v>1412</v>
      </c>
      <c r="F3739" s="43" t="s">
        <v>1414</v>
      </c>
      <c r="G3739">
        <v>60</v>
      </c>
      <c r="H3739">
        <v>60</v>
      </c>
      <c r="I3739" s="43" t="s">
        <v>1413</v>
      </c>
      <c r="J3739" s="43" t="s">
        <v>1043</v>
      </c>
      <c r="K3739" s="43" t="s">
        <v>177</v>
      </c>
      <c r="L3739" s="43" t="str">
        <f>IF(AND(Home!$A$1&gt;=Leave[[#This Row],[Start Time]],Home!$A$1&lt;=Leave[[#This Row],[End Time]]),"Aplica","No Aplica")</f>
        <v>No Aplica</v>
      </c>
      <c r="M3739" s="43" t="str">
        <f>IF(AND(Home!$A$1&gt;=Leave[[#This Row],[Start Time]],Home!$A$1&lt;=Leave[[#This Row],[End Time]]),Home!$A$1,"No Aplica")</f>
        <v>No Aplica</v>
      </c>
      <c r="N3739" s="43" t="str">
        <f>Leave[[#This Row],[User Code (Owning User) (Usuario)]]&amp;Leave[[#This Row],[fecha activa]]</f>
        <v>MIE2025060220749No Aplica</v>
      </c>
    </row>
    <row r="3740" spans="1:14" x14ac:dyDescent="0.3">
      <c r="A3740" s="43" t="s">
        <v>601</v>
      </c>
      <c r="B3740" s="3">
        <v>45912</v>
      </c>
      <c r="C3740" s="3">
        <v>45912</v>
      </c>
      <c r="D3740" s="43" t="s">
        <v>1506</v>
      </c>
      <c r="E3740" s="43" t="s">
        <v>1412</v>
      </c>
      <c r="F3740" s="43" t="s">
        <v>1414</v>
      </c>
      <c r="G3740">
        <v>60</v>
      </c>
      <c r="H3740">
        <v>60</v>
      </c>
      <c r="I3740" s="43" t="s">
        <v>1413</v>
      </c>
      <c r="J3740" s="43" t="s">
        <v>1043</v>
      </c>
      <c r="K3740" s="43" t="s">
        <v>177</v>
      </c>
      <c r="L3740" s="43" t="str">
        <f>IF(AND(Home!$A$1&gt;=Leave[[#This Row],[Start Time]],Home!$A$1&lt;=Leave[[#This Row],[End Time]]),"Aplica","No Aplica")</f>
        <v>No Aplica</v>
      </c>
      <c r="M3740" s="43" t="str">
        <f>IF(AND(Home!$A$1&gt;=Leave[[#This Row],[Start Time]],Home!$A$1&lt;=Leave[[#This Row],[End Time]]),Home!$A$1,"No Aplica")</f>
        <v>No Aplica</v>
      </c>
      <c r="N3740" s="43" t="str">
        <f>Leave[[#This Row],[User Code (Owning User) (Usuario)]]&amp;Leave[[#This Row],[fecha activa]]</f>
        <v>MIE2025060220749No Aplica</v>
      </c>
    </row>
    <row r="3741" spans="1:14" x14ac:dyDescent="0.3">
      <c r="A3741" s="43" t="s">
        <v>601</v>
      </c>
      <c r="B3741" s="3">
        <v>45911</v>
      </c>
      <c r="C3741" s="3">
        <v>45911</v>
      </c>
      <c r="D3741" s="43" t="s">
        <v>1506</v>
      </c>
      <c r="E3741" s="43" t="s">
        <v>1412</v>
      </c>
      <c r="F3741" s="43" t="s">
        <v>1414</v>
      </c>
      <c r="G3741">
        <v>60</v>
      </c>
      <c r="H3741">
        <v>60</v>
      </c>
      <c r="I3741" s="43" t="s">
        <v>1413</v>
      </c>
      <c r="J3741" s="43" t="s">
        <v>1043</v>
      </c>
      <c r="K3741" s="43" t="s">
        <v>177</v>
      </c>
      <c r="L3741" s="43" t="str">
        <f>IF(AND(Home!$A$1&gt;=Leave[[#This Row],[Start Time]],Home!$A$1&lt;=Leave[[#This Row],[End Time]]),"Aplica","No Aplica")</f>
        <v>No Aplica</v>
      </c>
      <c r="M3741" s="43" t="str">
        <f>IF(AND(Home!$A$1&gt;=Leave[[#This Row],[Start Time]],Home!$A$1&lt;=Leave[[#This Row],[End Time]]),Home!$A$1,"No Aplica")</f>
        <v>No Aplica</v>
      </c>
      <c r="N3741" s="43" t="str">
        <f>Leave[[#This Row],[User Code (Owning User) (Usuario)]]&amp;Leave[[#This Row],[fecha activa]]</f>
        <v>MIE2025060220749No Aplica</v>
      </c>
    </row>
    <row r="3742" spans="1:14" x14ac:dyDescent="0.3">
      <c r="A3742" s="43" t="s">
        <v>601</v>
      </c>
      <c r="B3742" s="3">
        <v>45910</v>
      </c>
      <c r="C3742" s="3">
        <v>45910</v>
      </c>
      <c r="D3742" s="43" t="s">
        <v>1506</v>
      </c>
      <c r="E3742" s="43" t="s">
        <v>1412</v>
      </c>
      <c r="F3742" s="43" t="s">
        <v>1414</v>
      </c>
      <c r="G3742">
        <v>60</v>
      </c>
      <c r="H3742">
        <v>60</v>
      </c>
      <c r="I3742" s="43" t="s">
        <v>1413</v>
      </c>
      <c r="J3742" s="43" t="s">
        <v>1043</v>
      </c>
      <c r="K3742" s="43" t="s">
        <v>177</v>
      </c>
      <c r="L3742" s="43" t="str">
        <f>IF(AND(Home!$A$1&gt;=Leave[[#This Row],[Start Time]],Home!$A$1&lt;=Leave[[#This Row],[End Time]]),"Aplica","No Aplica")</f>
        <v>No Aplica</v>
      </c>
      <c r="M3742" s="43" t="str">
        <f>IF(AND(Home!$A$1&gt;=Leave[[#This Row],[Start Time]],Home!$A$1&lt;=Leave[[#This Row],[End Time]]),Home!$A$1,"No Aplica")</f>
        <v>No Aplica</v>
      </c>
      <c r="N3742" s="43" t="str">
        <f>Leave[[#This Row],[User Code (Owning User) (Usuario)]]&amp;Leave[[#This Row],[fecha activa]]</f>
        <v>MIE2025060220749No Aplica</v>
      </c>
    </row>
    <row r="3743" spans="1:14" x14ac:dyDescent="0.3">
      <c r="A3743" s="43" t="s">
        <v>601</v>
      </c>
      <c r="B3743" s="3">
        <v>45909</v>
      </c>
      <c r="C3743" s="3">
        <v>45909</v>
      </c>
      <c r="D3743" s="43" t="s">
        <v>1506</v>
      </c>
      <c r="E3743" s="43" t="s">
        <v>1412</v>
      </c>
      <c r="F3743" s="43" t="s">
        <v>1414</v>
      </c>
      <c r="G3743">
        <v>60</v>
      </c>
      <c r="H3743">
        <v>60</v>
      </c>
      <c r="I3743" s="43" t="s">
        <v>1413</v>
      </c>
      <c r="J3743" s="43" t="s">
        <v>1043</v>
      </c>
      <c r="K3743" s="43" t="s">
        <v>177</v>
      </c>
      <c r="L3743" s="43" t="str">
        <f>IF(AND(Home!$A$1&gt;=Leave[[#This Row],[Start Time]],Home!$A$1&lt;=Leave[[#This Row],[End Time]]),"Aplica","No Aplica")</f>
        <v>No Aplica</v>
      </c>
      <c r="M3743" s="43" t="str">
        <f>IF(AND(Home!$A$1&gt;=Leave[[#This Row],[Start Time]],Home!$A$1&lt;=Leave[[#This Row],[End Time]]),Home!$A$1,"No Aplica")</f>
        <v>No Aplica</v>
      </c>
      <c r="N3743" s="43" t="str">
        <f>Leave[[#This Row],[User Code (Owning User) (Usuario)]]&amp;Leave[[#This Row],[fecha activa]]</f>
        <v>MIE2025060220749No Aplica</v>
      </c>
    </row>
    <row r="3744" spans="1:14" x14ac:dyDescent="0.3">
      <c r="A3744" s="43" t="s">
        <v>468</v>
      </c>
      <c r="B3744" s="3">
        <v>45908</v>
      </c>
      <c r="C3744" s="3">
        <v>45908</v>
      </c>
      <c r="D3744" s="43" t="s">
        <v>469</v>
      </c>
      <c r="E3744" s="43" t="s">
        <v>1412</v>
      </c>
      <c r="F3744" s="43" t="s">
        <v>1414</v>
      </c>
      <c r="G3744">
        <v>540</v>
      </c>
      <c r="H3744">
        <v>540</v>
      </c>
      <c r="I3744" s="43" t="s">
        <v>1413</v>
      </c>
      <c r="J3744" s="43" t="s">
        <v>1043</v>
      </c>
      <c r="K3744" s="43" t="s">
        <v>177</v>
      </c>
      <c r="L3744" s="43" t="str">
        <f>IF(AND(Home!$A$1&gt;=Leave[[#This Row],[Start Time]],Home!$A$1&lt;=Leave[[#This Row],[End Time]]),"Aplica","No Aplica")</f>
        <v>No Aplica</v>
      </c>
      <c r="M3744" s="43" t="str">
        <f>IF(AND(Home!$A$1&gt;=Leave[[#This Row],[Start Time]],Home!$A$1&lt;=Leave[[#This Row],[End Time]]),Home!$A$1,"No Aplica")</f>
        <v>No Aplica</v>
      </c>
      <c r="N3744" s="43" t="str">
        <f>Leave[[#This Row],[User Code (Owning User) (Usuario)]]&amp;Leave[[#This Row],[fecha activa]]</f>
        <v>MIE2025060220749No Aplica</v>
      </c>
    </row>
    <row r="3745" spans="1:14" x14ac:dyDescent="0.3">
      <c r="A3745" s="43" t="s">
        <v>468</v>
      </c>
      <c r="B3745" s="3">
        <v>45907</v>
      </c>
      <c r="C3745" s="3">
        <v>45907</v>
      </c>
      <c r="D3745" s="43" t="s">
        <v>470</v>
      </c>
      <c r="E3745" s="43" t="s">
        <v>1412</v>
      </c>
      <c r="F3745" s="43" t="s">
        <v>1414</v>
      </c>
      <c r="G3745">
        <v>540</v>
      </c>
      <c r="H3745">
        <v>540</v>
      </c>
      <c r="I3745" s="43" t="s">
        <v>1413</v>
      </c>
      <c r="J3745" s="43" t="s">
        <v>1043</v>
      </c>
      <c r="K3745" s="43" t="s">
        <v>177</v>
      </c>
      <c r="L3745" s="43" t="str">
        <f>IF(AND(Home!$A$1&gt;=Leave[[#This Row],[Start Time]],Home!$A$1&lt;=Leave[[#This Row],[End Time]]),"Aplica","No Aplica")</f>
        <v>No Aplica</v>
      </c>
      <c r="M3745" s="43" t="str">
        <f>IF(AND(Home!$A$1&gt;=Leave[[#This Row],[Start Time]],Home!$A$1&lt;=Leave[[#This Row],[End Time]]),Home!$A$1,"No Aplica")</f>
        <v>No Aplica</v>
      </c>
      <c r="N3745" s="43" t="str">
        <f>Leave[[#This Row],[User Code (Owning User) (Usuario)]]&amp;Leave[[#This Row],[fecha activa]]</f>
        <v>MIE2025060220749No Aplica</v>
      </c>
    </row>
    <row r="3746" spans="1:14" x14ac:dyDescent="0.3">
      <c r="A3746" s="43" t="s">
        <v>601</v>
      </c>
      <c r="B3746" s="3">
        <v>45905</v>
      </c>
      <c r="C3746" s="3">
        <v>45905</v>
      </c>
      <c r="D3746" s="43" t="s">
        <v>1506</v>
      </c>
      <c r="E3746" s="43" t="s">
        <v>1412</v>
      </c>
      <c r="F3746" s="43" t="s">
        <v>1414</v>
      </c>
      <c r="G3746">
        <v>60</v>
      </c>
      <c r="H3746">
        <v>60</v>
      </c>
      <c r="I3746" s="43" t="s">
        <v>1413</v>
      </c>
      <c r="J3746" s="43" t="s">
        <v>1043</v>
      </c>
      <c r="K3746" s="43" t="s">
        <v>177</v>
      </c>
      <c r="L3746" s="43" t="str">
        <f>IF(AND(Home!$A$1&gt;=Leave[[#This Row],[Start Time]],Home!$A$1&lt;=Leave[[#This Row],[End Time]]),"Aplica","No Aplica")</f>
        <v>No Aplica</v>
      </c>
      <c r="M3746" s="43" t="str">
        <f>IF(AND(Home!$A$1&gt;=Leave[[#This Row],[Start Time]],Home!$A$1&lt;=Leave[[#This Row],[End Time]]),Home!$A$1,"No Aplica")</f>
        <v>No Aplica</v>
      </c>
      <c r="N3746" s="43" t="str">
        <f>Leave[[#This Row],[User Code (Owning User) (Usuario)]]&amp;Leave[[#This Row],[fecha activa]]</f>
        <v>MIE2025060220749No Aplica</v>
      </c>
    </row>
    <row r="3747" spans="1:14" x14ac:dyDescent="0.3">
      <c r="A3747" s="43" t="s">
        <v>601</v>
      </c>
      <c r="B3747" s="3">
        <v>45904</v>
      </c>
      <c r="C3747" s="3">
        <v>45904</v>
      </c>
      <c r="D3747" s="43" t="s">
        <v>1506</v>
      </c>
      <c r="E3747" s="43" t="s">
        <v>1412</v>
      </c>
      <c r="F3747" s="43" t="s">
        <v>1414</v>
      </c>
      <c r="G3747">
        <v>60</v>
      </c>
      <c r="H3747">
        <v>60</v>
      </c>
      <c r="I3747" s="43" t="s">
        <v>1413</v>
      </c>
      <c r="J3747" s="43" t="s">
        <v>1043</v>
      </c>
      <c r="K3747" s="43" t="s">
        <v>177</v>
      </c>
      <c r="L3747" s="43" t="str">
        <f>IF(AND(Home!$A$1&gt;=Leave[[#This Row],[Start Time]],Home!$A$1&lt;=Leave[[#This Row],[End Time]]),"Aplica","No Aplica")</f>
        <v>No Aplica</v>
      </c>
      <c r="M3747" s="43" t="str">
        <f>IF(AND(Home!$A$1&gt;=Leave[[#This Row],[Start Time]],Home!$A$1&lt;=Leave[[#This Row],[End Time]]),Home!$A$1,"No Aplica")</f>
        <v>No Aplica</v>
      </c>
      <c r="N3747" s="43" t="str">
        <f>Leave[[#This Row],[User Code (Owning User) (Usuario)]]&amp;Leave[[#This Row],[fecha activa]]</f>
        <v>MIE2025060220749No Aplica</v>
      </c>
    </row>
    <row r="3748" spans="1:14" x14ac:dyDescent="0.3">
      <c r="A3748" s="43" t="s">
        <v>601</v>
      </c>
      <c r="B3748" s="3">
        <v>45903</v>
      </c>
      <c r="C3748" s="3">
        <v>45903</v>
      </c>
      <c r="D3748" s="43" t="s">
        <v>1506</v>
      </c>
      <c r="E3748" s="43" t="s">
        <v>1412</v>
      </c>
      <c r="F3748" s="43" t="s">
        <v>1414</v>
      </c>
      <c r="G3748">
        <v>60</v>
      </c>
      <c r="H3748">
        <v>60</v>
      </c>
      <c r="I3748" s="43" t="s">
        <v>1413</v>
      </c>
      <c r="J3748" s="43" t="s">
        <v>1043</v>
      </c>
      <c r="K3748" s="43" t="s">
        <v>177</v>
      </c>
      <c r="L3748" s="43" t="str">
        <f>IF(AND(Home!$A$1&gt;=Leave[[#This Row],[Start Time]],Home!$A$1&lt;=Leave[[#This Row],[End Time]]),"Aplica","No Aplica")</f>
        <v>No Aplica</v>
      </c>
      <c r="M3748" s="43" t="str">
        <f>IF(AND(Home!$A$1&gt;=Leave[[#This Row],[Start Time]],Home!$A$1&lt;=Leave[[#This Row],[End Time]]),Home!$A$1,"No Aplica")</f>
        <v>No Aplica</v>
      </c>
      <c r="N3748" s="43" t="str">
        <f>Leave[[#This Row],[User Code (Owning User) (Usuario)]]&amp;Leave[[#This Row],[fecha activa]]</f>
        <v>MIE2025060220749No Aplica</v>
      </c>
    </row>
    <row r="3749" spans="1:14" x14ac:dyDescent="0.3">
      <c r="A3749" s="43" t="s">
        <v>468</v>
      </c>
      <c r="B3749" s="3">
        <v>45902</v>
      </c>
      <c r="C3749" s="3">
        <v>45902</v>
      </c>
      <c r="D3749" s="43" t="s">
        <v>469</v>
      </c>
      <c r="E3749" s="43" t="s">
        <v>1412</v>
      </c>
      <c r="F3749" s="43" t="s">
        <v>1414</v>
      </c>
      <c r="G3749">
        <v>540</v>
      </c>
      <c r="H3749">
        <v>540</v>
      </c>
      <c r="I3749" s="43" t="s">
        <v>1413</v>
      </c>
      <c r="J3749" s="43" t="s">
        <v>1043</v>
      </c>
      <c r="K3749" s="43" t="s">
        <v>177</v>
      </c>
      <c r="L3749" s="43" t="str">
        <f>IF(AND(Home!$A$1&gt;=Leave[[#This Row],[Start Time]],Home!$A$1&lt;=Leave[[#This Row],[End Time]]),"Aplica","No Aplica")</f>
        <v>No Aplica</v>
      </c>
      <c r="M3749" s="43" t="str">
        <f>IF(AND(Home!$A$1&gt;=Leave[[#This Row],[Start Time]],Home!$A$1&lt;=Leave[[#This Row],[End Time]]),Home!$A$1,"No Aplica")</f>
        <v>No Aplica</v>
      </c>
      <c r="N3749" s="43" t="str">
        <f>Leave[[#This Row],[User Code (Owning User) (Usuario)]]&amp;Leave[[#This Row],[fecha activa]]</f>
        <v>MIE2025060220749No Aplica</v>
      </c>
    </row>
    <row r="3750" spans="1:14" x14ac:dyDescent="0.3">
      <c r="A3750" s="43" t="s">
        <v>601</v>
      </c>
      <c r="B3750" s="3">
        <v>45901</v>
      </c>
      <c r="C3750" s="3">
        <v>45901</v>
      </c>
      <c r="D3750" s="43" t="s">
        <v>1506</v>
      </c>
      <c r="E3750" s="43" t="s">
        <v>1412</v>
      </c>
      <c r="F3750" s="43" t="s">
        <v>1414</v>
      </c>
      <c r="G3750">
        <v>60</v>
      </c>
      <c r="H3750">
        <v>60</v>
      </c>
      <c r="I3750" s="43" t="s">
        <v>1413</v>
      </c>
      <c r="J3750" s="43" t="s">
        <v>1043</v>
      </c>
      <c r="K3750" s="43" t="s">
        <v>177</v>
      </c>
      <c r="L3750" s="43" t="str">
        <f>IF(AND(Home!$A$1&gt;=Leave[[#This Row],[Start Time]],Home!$A$1&lt;=Leave[[#This Row],[End Time]]),"Aplica","No Aplica")</f>
        <v>No Aplica</v>
      </c>
      <c r="M3750" s="43" t="str">
        <f>IF(AND(Home!$A$1&gt;=Leave[[#This Row],[Start Time]],Home!$A$1&lt;=Leave[[#This Row],[End Time]]),Home!$A$1,"No Aplica")</f>
        <v>No Aplica</v>
      </c>
      <c r="N3750" s="43" t="str">
        <f>Leave[[#This Row],[User Code (Owning User) (Usuario)]]&amp;Leave[[#This Row],[fecha activa]]</f>
        <v>MIE2025060220749No Aplica</v>
      </c>
    </row>
    <row r="3751" spans="1:14" x14ac:dyDescent="0.3">
      <c r="A3751" s="43" t="s">
        <v>471</v>
      </c>
      <c r="B3751" s="3">
        <v>45930</v>
      </c>
      <c r="C3751" s="3">
        <v>45930</v>
      </c>
      <c r="D3751" s="43" t="s">
        <v>1490</v>
      </c>
      <c r="E3751" s="43" t="s">
        <v>683</v>
      </c>
      <c r="F3751" s="43" t="s">
        <v>685</v>
      </c>
      <c r="G3751">
        <v>60</v>
      </c>
      <c r="H3751">
        <v>60</v>
      </c>
      <c r="I3751" s="43" t="s">
        <v>684</v>
      </c>
      <c r="J3751" s="43" t="s">
        <v>2226</v>
      </c>
      <c r="K3751" s="43" t="s">
        <v>177</v>
      </c>
      <c r="L3751" s="43" t="str">
        <f>IF(AND(Home!$A$1&gt;=Leave[[#This Row],[Start Time]],Home!$A$1&lt;=Leave[[#This Row],[End Time]]),"Aplica","No Aplica")</f>
        <v>No Aplica</v>
      </c>
      <c r="M3751" s="43" t="str">
        <f>IF(AND(Home!$A$1&gt;=Leave[[#This Row],[Start Time]],Home!$A$1&lt;=Leave[[#This Row],[End Time]]),Home!$A$1,"No Aplica")</f>
        <v>No Aplica</v>
      </c>
      <c r="N3751" s="43" t="str">
        <f>Leave[[#This Row],[User Code (Owning User) (Usuario)]]&amp;Leave[[#This Row],[fecha activa]]</f>
        <v>MIE2024150817163No Aplica</v>
      </c>
    </row>
    <row r="3752" spans="1:14" x14ac:dyDescent="0.3">
      <c r="A3752" s="43" t="s">
        <v>471</v>
      </c>
      <c r="B3752" s="3">
        <v>45929</v>
      </c>
      <c r="C3752" s="3">
        <v>45929</v>
      </c>
      <c r="D3752" s="43" t="s">
        <v>1490</v>
      </c>
      <c r="E3752" s="43" t="s">
        <v>683</v>
      </c>
      <c r="F3752" s="43" t="s">
        <v>685</v>
      </c>
      <c r="G3752">
        <v>60</v>
      </c>
      <c r="H3752">
        <v>60</v>
      </c>
      <c r="I3752" s="43" t="s">
        <v>684</v>
      </c>
      <c r="J3752" s="43" t="s">
        <v>2226</v>
      </c>
      <c r="K3752" s="43" t="s">
        <v>177</v>
      </c>
      <c r="L3752" s="43" t="str">
        <f>IF(AND(Home!$A$1&gt;=Leave[[#This Row],[Start Time]],Home!$A$1&lt;=Leave[[#This Row],[End Time]]),"Aplica","No Aplica")</f>
        <v>No Aplica</v>
      </c>
      <c r="M3752" s="43" t="str">
        <f>IF(AND(Home!$A$1&gt;=Leave[[#This Row],[Start Time]],Home!$A$1&lt;=Leave[[#This Row],[End Time]]),Home!$A$1,"No Aplica")</f>
        <v>No Aplica</v>
      </c>
      <c r="N3752" s="43" t="str">
        <f>Leave[[#This Row],[User Code (Owning User) (Usuario)]]&amp;Leave[[#This Row],[fecha activa]]</f>
        <v>MIE2024150817163No Aplica</v>
      </c>
    </row>
    <row r="3753" spans="1:14" x14ac:dyDescent="0.3">
      <c r="A3753" s="43" t="s">
        <v>471</v>
      </c>
      <c r="B3753" s="3">
        <v>45926</v>
      </c>
      <c r="C3753" s="3">
        <v>45926</v>
      </c>
      <c r="D3753" s="43" t="s">
        <v>1490</v>
      </c>
      <c r="E3753" s="43" t="s">
        <v>683</v>
      </c>
      <c r="F3753" s="43" t="s">
        <v>685</v>
      </c>
      <c r="G3753">
        <v>60</v>
      </c>
      <c r="H3753">
        <v>60</v>
      </c>
      <c r="I3753" s="43" t="s">
        <v>684</v>
      </c>
      <c r="J3753" s="43" t="s">
        <v>2226</v>
      </c>
      <c r="K3753" s="43" t="s">
        <v>177</v>
      </c>
      <c r="L3753" s="43" t="str">
        <f>IF(AND(Home!$A$1&gt;=Leave[[#This Row],[Start Time]],Home!$A$1&lt;=Leave[[#This Row],[End Time]]),"Aplica","No Aplica")</f>
        <v>No Aplica</v>
      </c>
      <c r="M3753" s="43" t="str">
        <f>IF(AND(Home!$A$1&gt;=Leave[[#This Row],[Start Time]],Home!$A$1&lt;=Leave[[#This Row],[End Time]]),Home!$A$1,"No Aplica")</f>
        <v>No Aplica</v>
      </c>
      <c r="N3753" s="43" t="str">
        <f>Leave[[#This Row],[User Code (Owning User) (Usuario)]]&amp;Leave[[#This Row],[fecha activa]]</f>
        <v>MIE2024150817163No Aplica</v>
      </c>
    </row>
    <row r="3754" spans="1:14" x14ac:dyDescent="0.3">
      <c r="A3754" s="43" t="s">
        <v>471</v>
      </c>
      <c r="B3754" s="3">
        <v>45925</v>
      </c>
      <c r="C3754" s="3">
        <v>45925</v>
      </c>
      <c r="D3754" s="43" t="s">
        <v>1490</v>
      </c>
      <c r="E3754" s="43" t="s">
        <v>683</v>
      </c>
      <c r="F3754" s="43" t="s">
        <v>685</v>
      </c>
      <c r="G3754">
        <v>60</v>
      </c>
      <c r="H3754">
        <v>60</v>
      </c>
      <c r="I3754" s="43" t="s">
        <v>684</v>
      </c>
      <c r="J3754" s="43" t="s">
        <v>2226</v>
      </c>
      <c r="K3754" s="43" t="s">
        <v>177</v>
      </c>
      <c r="L3754" s="43" t="str">
        <f>IF(AND(Home!$A$1&gt;=Leave[[#This Row],[Start Time]],Home!$A$1&lt;=Leave[[#This Row],[End Time]]),"Aplica","No Aplica")</f>
        <v>No Aplica</v>
      </c>
      <c r="M3754" s="43" t="str">
        <f>IF(AND(Home!$A$1&gt;=Leave[[#This Row],[Start Time]],Home!$A$1&lt;=Leave[[#This Row],[End Time]]),Home!$A$1,"No Aplica")</f>
        <v>No Aplica</v>
      </c>
      <c r="N3754" s="43" t="str">
        <f>Leave[[#This Row],[User Code (Owning User) (Usuario)]]&amp;Leave[[#This Row],[fecha activa]]</f>
        <v>MIE2024150817163No Aplica</v>
      </c>
    </row>
    <row r="3755" spans="1:14" x14ac:dyDescent="0.3">
      <c r="A3755" s="43" t="s">
        <v>471</v>
      </c>
      <c r="B3755" s="3">
        <v>45923</v>
      </c>
      <c r="C3755" s="3">
        <v>45923</v>
      </c>
      <c r="D3755" s="43" t="s">
        <v>1490</v>
      </c>
      <c r="E3755" s="43" t="s">
        <v>683</v>
      </c>
      <c r="F3755" s="43" t="s">
        <v>685</v>
      </c>
      <c r="G3755">
        <v>60</v>
      </c>
      <c r="H3755">
        <v>60</v>
      </c>
      <c r="I3755" s="43" t="s">
        <v>684</v>
      </c>
      <c r="J3755" s="43" t="s">
        <v>2226</v>
      </c>
      <c r="K3755" s="43" t="s">
        <v>177</v>
      </c>
      <c r="L3755" s="43" t="str">
        <f>IF(AND(Home!$A$1&gt;=Leave[[#This Row],[Start Time]],Home!$A$1&lt;=Leave[[#This Row],[End Time]]),"Aplica","No Aplica")</f>
        <v>No Aplica</v>
      </c>
      <c r="M3755" s="43" t="str">
        <f>IF(AND(Home!$A$1&gt;=Leave[[#This Row],[Start Time]],Home!$A$1&lt;=Leave[[#This Row],[End Time]]),Home!$A$1,"No Aplica")</f>
        <v>No Aplica</v>
      </c>
      <c r="N3755" s="43" t="str">
        <f>Leave[[#This Row],[User Code (Owning User) (Usuario)]]&amp;Leave[[#This Row],[fecha activa]]</f>
        <v>MIE2024150817163No Aplica</v>
      </c>
    </row>
    <row r="3756" spans="1:14" x14ac:dyDescent="0.3">
      <c r="A3756" s="43" t="s">
        <v>471</v>
      </c>
      <c r="B3756" s="3">
        <v>45922</v>
      </c>
      <c r="C3756" s="3">
        <v>45922</v>
      </c>
      <c r="D3756" s="43" t="s">
        <v>1490</v>
      </c>
      <c r="E3756" s="43" t="s">
        <v>683</v>
      </c>
      <c r="F3756" s="43" t="s">
        <v>685</v>
      </c>
      <c r="G3756">
        <v>60</v>
      </c>
      <c r="H3756">
        <v>60</v>
      </c>
      <c r="I3756" s="43" t="s">
        <v>684</v>
      </c>
      <c r="J3756" s="43" t="s">
        <v>2226</v>
      </c>
      <c r="K3756" s="43" t="s">
        <v>177</v>
      </c>
      <c r="L3756" s="43" t="str">
        <f>IF(AND(Home!$A$1&gt;=Leave[[#This Row],[Start Time]],Home!$A$1&lt;=Leave[[#This Row],[End Time]]),"Aplica","No Aplica")</f>
        <v>Aplica</v>
      </c>
      <c r="M3756" s="43">
        <f>IF(AND(Home!$A$1&gt;=Leave[[#This Row],[Start Time]],Home!$A$1&lt;=Leave[[#This Row],[End Time]]),Home!$A$1,"No Aplica")</f>
        <v>45922</v>
      </c>
      <c r="N3756" s="43" t="str">
        <f>Leave[[#This Row],[User Code (Owning User) (Usuario)]]&amp;Leave[[#This Row],[fecha activa]]</f>
        <v>MIE202415081716345922</v>
      </c>
    </row>
    <row r="3757" spans="1:14" x14ac:dyDescent="0.3">
      <c r="A3757" s="43" t="s">
        <v>468</v>
      </c>
      <c r="B3757" s="3">
        <v>45924</v>
      </c>
      <c r="C3757" s="3">
        <v>45924</v>
      </c>
      <c r="D3757" s="43" t="s">
        <v>467</v>
      </c>
      <c r="E3757" s="43" t="s">
        <v>683</v>
      </c>
      <c r="F3757" s="43" t="s">
        <v>685</v>
      </c>
      <c r="G3757">
        <v>540</v>
      </c>
      <c r="H3757">
        <v>540</v>
      </c>
      <c r="I3757" s="43" t="s">
        <v>684</v>
      </c>
      <c r="J3757" s="43" t="s">
        <v>2226</v>
      </c>
      <c r="K3757" s="43" t="s">
        <v>177</v>
      </c>
      <c r="L3757" s="43" t="str">
        <f>IF(AND(Home!$A$1&gt;=Leave[[#This Row],[Start Time]],Home!$A$1&lt;=Leave[[#This Row],[End Time]]),"Aplica","No Aplica")</f>
        <v>No Aplica</v>
      </c>
      <c r="M3757" s="43" t="str">
        <f>IF(AND(Home!$A$1&gt;=Leave[[#This Row],[Start Time]],Home!$A$1&lt;=Leave[[#This Row],[End Time]]),Home!$A$1,"No Aplica")</f>
        <v>No Aplica</v>
      </c>
      <c r="N3757" s="43" t="str">
        <f>Leave[[#This Row],[User Code (Owning User) (Usuario)]]&amp;Leave[[#This Row],[fecha activa]]</f>
        <v>MIE2024150817163No Aplica</v>
      </c>
    </row>
    <row r="3758" spans="1:14" x14ac:dyDescent="0.3">
      <c r="A3758" s="43" t="s">
        <v>471</v>
      </c>
      <c r="B3758" s="3">
        <v>45919</v>
      </c>
      <c r="C3758" s="3">
        <v>45919</v>
      </c>
      <c r="D3758" s="43" t="s">
        <v>1490</v>
      </c>
      <c r="E3758" s="43" t="s">
        <v>683</v>
      </c>
      <c r="F3758" s="43" t="s">
        <v>685</v>
      </c>
      <c r="G3758">
        <v>60</v>
      </c>
      <c r="H3758">
        <v>60</v>
      </c>
      <c r="I3758" s="43" t="s">
        <v>684</v>
      </c>
      <c r="J3758" s="43" t="s">
        <v>2226</v>
      </c>
      <c r="K3758" s="43" t="s">
        <v>177</v>
      </c>
      <c r="L3758" s="43" t="str">
        <f>IF(AND(Home!$A$1&gt;=Leave[[#This Row],[Start Time]],Home!$A$1&lt;=Leave[[#This Row],[End Time]]),"Aplica","No Aplica")</f>
        <v>No Aplica</v>
      </c>
      <c r="M3758" s="43" t="str">
        <f>IF(AND(Home!$A$1&gt;=Leave[[#This Row],[Start Time]],Home!$A$1&lt;=Leave[[#This Row],[End Time]]),Home!$A$1,"No Aplica")</f>
        <v>No Aplica</v>
      </c>
      <c r="N3758" s="43" t="str">
        <f>Leave[[#This Row],[User Code (Owning User) (Usuario)]]&amp;Leave[[#This Row],[fecha activa]]</f>
        <v>MIE2024150817163No Aplica</v>
      </c>
    </row>
    <row r="3759" spans="1:14" x14ac:dyDescent="0.3">
      <c r="A3759" s="43" t="s">
        <v>471</v>
      </c>
      <c r="B3759" s="3">
        <v>45918</v>
      </c>
      <c r="C3759" s="3">
        <v>45918</v>
      </c>
      <c r="D3759" s="43" t="s">
        <v>1490</v>
      </c>
      <c r="E3759" s="43" t="s">
        <v>683</v>
      </c>
      <c r="F3759" s="43" t="s">
        <v>685</v>
      </c>
      <c r="G3759">
        <v>60</v>
      </c>
      <c r="H3759">
        <v>60</v>
      </c>
      <c r="I3759" s="43" t="s">
        <v>684</v>
      </c>
      <c r="J3759" s="43" t="s">
        <v>2226</v>
      </c>
      <c r="K3759" s="43" t="s">
        <v>177</v>
      </c>
      <c r="L3759" s="43" t="str">
        <f>IF(AND(Home!$A$1&gt;=Leave[[#This Row],[Start Time]],Home!$A$1&lt;=Leave[[#This Row],[End Time]]),"Aplica","No Aplica")</f>
        <v>No Aplica</v>
      </c>
      <c r="M3759" s="43" t="str">
        <f>IF(AND(Home!$A$1&gt;=Leave[[#This Row],[Start Time]],Home!$A$1&lt;=Leave[[#This Row],[End Time]]),Home!$A$1,"No Aplica")</f>
        <v>No Aplica</v>
      </c>
      <c r="N3759" s="43" t="str">
        <f>Leave[[#This Row],[User Code (Owning User) (Usuario)]]&amp;Leave[[#This Row],[fecha activa]]</f>
        <v>MIE2024150817163No Aplica</v>
      </c>
    </row>
    <row r="3760" spans="1:14" x14ac:dyDescent="0.3">
      <c r="A3760" s="43" t="s">
        <v>471</v>
      </c>
      <c r="B3760" s="3">
        <v>45916</v>
      </c>
      <c r="C3760" s="3">
        <v>45916</v>
      </c>
      <c r="D3760" s="43" t="s">
        <v>1490</v>
      </c>
      <c r="E3760" s="43" t="s">
        <v>683</v>
      </c>
      <c r="F3760" s="43" t="s">
        <v>685</v>
      </c>
      <c r="G3760">
        <v>60</v>
      </c>
      <c r="H3760">
        <v>60</v>
      </c>
      <c r="I3760" s="43" t="s">
        <v>684</v>
      </c>
      <c r="J3760" s="43" t="s">
        <v>2226</v>
      </c>
      <c r="K3760" s="43" t="s">
        <v>177</v>
      </c>
      <c r="L3760" s="43" t="str">
        <f>IF(AND(Home!$A$1&gt;=Leave[[#This Row],[Start Time]],Home!$A$1&lt;=Leave[[#This Row],[End Time]]),"Aplica","No Aplica")</f>
        <v>No Aplica</v>
      </c>
      <c r="M3760" s="43" t="str">
        <f>IF(AND(Home!$A$1&gt;=Leave[[#This Row],[Start Time]],Home!$A$1&lt;=Leave[[#This Row],[End Time]]),Home!$A$1,"No Aplica")</f>
        <v>No Aplica</v>
      </c>
      <c r="N3760" s="43" t="str">
        <f>Leave[[#This Row],[User Code (Owning User) (Usuario)]]&amp;Leave[[#This Row],[fecha activa]]</f>
        <v>MIE2024150817163No Aplica</v>
      </c>
    </row>
    <row r="3761" spans="1:14" x14ac:dyDescent="0.3">
      <c r="A3761" s="43" t="s">
        <v>471</v>
      </c>
      <c r="B3761" s="3">
        <v>45915</v>
      </c>
      <c r="C3761" s="3">
        <v>45915</v>
      </c>
      <c r="D3761" s="43" t="s">
        <v>1490</v>
      </c>
      <c r="E3761" s="43" t="s">
        <v>683</v>
      </c>
      <c r="F3761" s="43" t="s">
        <v>685</v>
      </c>
      <c r="G3761">
        <v>60</v>
      </c>
      <c r="H3761">
        <v>60</v>
      </c>
      <c r="I3761" s="43" t="s">
        <v>684</v>
      </c>
      <c r="J3761" s="43" t="s">
        <v>2226</v>
      </c>
      <c r="K3761" s="43" t="s">
        <v>177</v>
      </c>
      <c r="L3761" s="43" t="str">
        <f>IF(AND(Home!$A$1&gt;=Leave[[#This Row],[Start Time]],Home!$A$1&lt;=Leave[[#This Row],[End Time]]),"Aplica","No Aplica")</f>
        <v>No Aplica</v>
      </c>
      <c r="M3761" s="43" t="str">
        <f>IF(AND(Home!$A$1&gt;=Leave[[#This Row],[Start Time]],Home!$A$1&lt;=Leave[[#This Row],[End Time]]),Home!$A$1,"No Aplica")</f>
        <v>No Aplica</v>
      </c>
      <c r="N3761" s="43" t="str">
        <f>Leave[[#This Row],[User Code (Owning User) (Usuario)]]&amp;Leave[[#This Row],[fecha activa]]</f>
        <v>MIE2024150817163No Aplica</v>
      </c>
    </row>
    <row r="3762" spans="1:14" x14ac:dyDescent="0.3">
      <c r="A3762" s="43" t="s">
        <v>468</v>
      </c>
      <c r="B3762" s="3">
        <v>45917</v>
      </c>
      <c r="C3762" s="3">
        <v>45917</v>
      </c>
      <c r="D3762" s="43" t="s">
        <v>467</v>
      </c>
      <c r="E3762" s="43" t="s">
        <v>683</v>
      </c>
      <c r="F3762" s="43" t="s">
        <v>685</v>
      </c>
      <c r="G3762">
        <v>540</v>
      </c>
      <c r="H3762">
        <v>540</v>
      </c>
      <c r="I3762" s="43" t="s">
        <v>684</v>
      </c>
      <c r="J3762" s="43" t="s">
        <v>2226</v>
      </c>
      <c r="K3762" s="43" t="s">
        <v>177</v>
      </c>
      <c r="L3762" s="43" t="str">
        <f>IF(AND(Home!$A$1&gt;=Leave[[#This Row],[Start Time]],Home!$A$1&lt;=Leave[[#This Row],[End Time]]),"Aplica","No Aplica")</f>
        <v>No Aplica</v>
      </c>
      <c r="M3762" s="43" t="str">
        <f>IF(AND(Home!$A$1&gt;=Leave[[#This Row],[Start Time]],Home!$A$1&lt;=Leave[[#This Row],[End Time]]),Home!$A$1,"No Aplica")</f>
        <v>No Aplica</v>
      </c>
      <c r="N3762" s="43" t="str">
        <f>Leave[[#This Row],[User Code (Owning User) (Usuario)]]&amp;Leave[[#This Row],[fecha activa]]</f>
        <v>MIE2024150817163No Aplica</v>
      </c>
    </row>
    <row r="3763" spans="1:14" x14ac:dyDescent="0.3">
      <c r="A3763" s="43" t="s">
        <v>471</v>
      </c>
      <c r="B3763" s="3">
        <v>45912</v>
      </c>
      <c r="C3763" s="3">
        <v>45912</v>
      </c>
      <c r="D3763" s="43" t="s">
        <v>1490</v>
      </c>
      <c r="E3763" s="43" t="s">
        <v>683</v>
      </c>
      <c r="F3763" s="43" t="s">
        <v>685</v>
      </c>
      <c r="G3763">
        <v>60</v>
      </c>
      <c r="H3763">
        <v>60</v>
      </c>
      <c r="I3763" s="43" t="s">
        <v>684</v>
      </c>
      <c r="J3763" s="43" t="s">
        <v>2226</v>
      </c>
      <c r="K3763" s="43" t="s">
        <v>177</v>
      </c>
      <c r="L3763" s="43" t="str">
        <f>IF(AND(Home!$A$1&gt;=Leave[[#This Row],[Start Time]],Home!$A$1&lt;=Leave[[#This Row],[End Time]]),"Aplica","No Aplica")</f>
        <v>No Aplica</v>
      </c>
      <c r="M3763" s="43" t="str">
        <f>IF(AND(Home!$A$1&gt;=Leave[[#This Row],[Start Time]],Home!$A$1&lt;=Leave[[#This Row],[End Time]]),Home!$A$1,"No Aplica")</f>
        <v>No Aplica</v>
      </c>
      <c r="N3763" s="43" t="str">
        <f>Leave[[#This Row],[User Code (Owning User) (Usuario)]]&amp;Leave[[#This Row],[fecha activa]]</f>
        <v>MIE2024150817163No Aplica</v>
      </c>
    </row>
    <row r="3764" spans="1:14" x14ac:dyDescent="0.3">
      <c r="A3764" s="43" t="s">
        <v>471</v>
      </c>
      <c r="B3764" s="3">
        <v>45911</v>
      </c>
      <c r="C3764" s="3">
        <v>45911</v>
      </c>
      <c r="D3764" s="43" t="s">
        <v>1490</v>
      </c>
      <c r="E3764" s="43" t="s">
        <v>683</v>
      </c>
      <c r="F3764" s="43" t="s">
        <v>685</v>
      </c>
      <c r="G3764">
        <v>60</v>
      </c>
      <c r="H3764">
        <v>60</v>
      </c>
      <c r="I3764" s="43" t="s">
        <v>684</v>
      </c>
      <c r="J3764" s="43" t="s">
        <v>2226</v>
      </c>
      <c r="K3764" s="43" t="s">
        <v>177</v>
      </c>
      <c r="L3764" s="43" t="str">
        <f>IF(AND(Home!$A$1&gt;=Leave[[#This Row],[Start Time]],Home!$A$1&lt;=Leave[[#This Row],[End Time]]),"Aplica","No Aplica")</f>
        <v>No Aplica</v>
      </c>
      <c r="M3764" s="43" t="str">
        <f>IF(AND(Home!$A$1&gt;=Leave[[#This Row],[Start Time]],Home!$A$1&lt;=Leave[[#This Row],[End Time]]),Home!$A$1,"No Aplica")</f>
        <v>No Aplica</v>
      </c>
      <c r="N3764" s="43" t="str">
        <f>Leave[[#This Row],[User Code (Owning User) (Usuario)]]&amp;Leave[[#This Row],[fecha activa]]</f>
        <v>MIE2024150817163No Aplica</v>
      </c>
    </row>
    <row r="3765" spans="1:14" x14ac:dyDescent="0.3">
      <c r="A3765" s="43" t="s">
        <v>471</v>
      </c>
      <c r="B3765" s="3">
        <v>45909</v>
      </c>
      <c r="C3765" s="3">
        <v>45909</v>
      </c>
      <c r="D3765" s="43" t="s">
        <v>1490</v>
      </c>
      <c r="E3765" s="43" t="s">
        <v>683</v>
      </c>
      <c r="F3765" s="43" t="s">
        <v>685</v>
      </c>
      <c r="G3765">
        <v>60</v>
      </c>
      <c r="H3765">
        <v>60</v>
      </c>
      <c r="I3765" s="43" t="s">
        <v>684</v>
      </c>
      <c r="J3765" s="43" t="s">
        <v>2226</v>
      </c>
      <c r="K3765" s="43" t="s">
        <v>177</v>
      </c>
      <c r="L3765" s="43" t="str">
        <f>IF(AND(Home!$A$1&gt;=Leave[[#This Row],[Start Time]],Home!$A$1&lt;=Leave[[#This Row],[End Time]]),"Aplica","No Aplica")</f>
        <v>No Aplica</v>
      </c>
      <c r="M3765" s="43" t="str">
        <f>IF(AND(Home!$A$1&gt;=Leave[[#This Row],[Start Time]],Home!$A$1&lt;=Leave[[#This Row],[End Time]]),Home!$A$1,"No Aplica")</f>
        <v>No Aplica</v>
      </c>
      <c r="N3765" s="43" t="str">
        <f>Leave[[#This Row],[User Code (Owning User) (Usuario)]]&amp;Leave[[#This Row],[fecha activa]]</f>
        <v>MIE2024150817163No Aplica</v>
      </c>
    </row>
    <row r="3766" spans="1:14" x14ac:dyDescent="0.3">
      <c r="A3766" s="43" t="s">
        <v>471</v>
      </c>
      <c r="B3766" s="3">
        <v>45908</v>
      </c>
      <c r="C3766" s="3">
        <v>45908</v>
      </c>
      <c r="D3766" s="43" t="s">
        <v>1490</v>
      </c>
      <c r="E3766" s="43" t="s">
        <v>683</v>
      </c>
      <c r="F3766" s="43" t="s">
        <v>685</v>
      </c>
      <c r="G3766">
        <v>60</v>
      </c>
      <c r="H3766">
        <v>60</v>
      </c>
      <c r="I3766" s="43" t="s">
        <v>684</v>
      </c>
      <c r="J3766" s="43" t="s">
        <v>2226</v>
      </c>
      <c r="K3766" s="43" t="s">
        <v>177</v>
      </c>
      <c r="L3766" s="43" t="str">
        <f>IF(AND(Home!$A$1&gt;=Leave[[#This Row],[Start Time]],Home!$A$1&lt;=Leave[[#This Row],[End Time]]),"Aplica","No Aplica")</f>
        <v>No Aplica</v>
      </c>
      <c r="M3766" s="43" t="str">
        <f>IF(AND(Home!$A$1&gt;=Leave[[#This Row],[Start Time]],Home!$A$1&lt;=Leave[[#This Row],[End Time]]),Home!$A$1,"No Aplica")</f>
        <v>No Aplica</v>
      </c>
      <c r="N3766" s="43" t="str">
        <f>Leave[[#This Row],[User Code (Owning User) (Usuario)]]&amp;Leave[[#This Row],[fecha activa]]</f>
        <v>MIE2024150817163No Aplica</v>
      </c>
    </row>
    <row r="3767" spans="1:14" x14ac:dyDescent="0.3">
      <c r="A3767" s="43" t="s">
        <v>468</v>
      </c>
      <c r="B3767" s="3">
        <v>45910</v>
      </c>
      <c r="C3767" s="3">
        <v>45910</v>
      </c>
      <c r="D3767" s="43" t="s">
        <v>467</v>
      </c>
      <c r="E3767" s="43" t="s">
        <v>683</v>
      </c>
      <c r="F3767" s="43" t="s">
        <v>685</v>
      </c>
      <c r="G3767">
        <v>540</v>
      </c>
      <c r="H3767">
        <v>540</v>
      </c>
      <c r="I3767" s="43" t="s">
        <v>684</v>
      </c>
      <c r="J3767" s="43" t="s">
        <v>2226</v>
      </c>
      <c r="K3767" s="43" t="s">
        <v>177</v>
      </c>
      <c r="L3767" s="43" t="str">
        <f>IF(AND(Home!$A$1&gt;=Leave[[#This Row],[Start Time]],Home!$A$1&lt;=Leave[[#This Row],[End Time]]),"Aplica","No Aplica")</f>
        <v>No Aplica</v>
      </c>
      <c r="M3767" s="43" t="str">
        <f>IF(AND(Home!$A$1&gt;=Leave[[#This Row],[Start Time]],Home!$A$1&lt;=Leave[[#This Row],[End Time]]),Home!$A$1,"No Aplica")</f>
        <v>No Aplica</v>
      </c>
      <c r="N3767" s="43" t="str">
        <f>Leave[[#This Row],[User Code (Owning User) (Usuario)]]&amp;Leave[[#This Row],[fecha activa]]</f>
        <v>MIE2024150817163No Aplica</v>
      </c>
    </row>
    <row r="3768" spans="1:14" x14ac:dyDescent="0.3">
      <c r="A3768" s="43" t="s">
        <v>471</v>
      </c>
      <c r="B3768" s="3">
        <v>45905</v>
      </c>
      <c r="C3768" s="3">
        <v>45905</v>
      </c>
      <c r="D3768" s="43" t="s">
        <v>1490</v>
      </c>
      <c r="E3768" s="43" t="s">
        <v>683</v>
      </c>
      <c r="F3768" s="43" t="s">
        <v>685</v>
      </c>
      <c r="G3768">
        <v>60</v>
      </c>
      <c r="H3768">
        <v>60</v>
      </c>
      <c r="I3768" s="43" t="s">
        <v>684</v>
      </c>
      <c r="J3768" s="43" t="s">
        <v>2226</v>
      </c>
      <c r="K3768" s="43" t="s">
        <v>177</v>
      </c>
      <c r="L3768" s="43" t="str">
        <f>IF(AND(Home!$A$1&gt;=Leave[[#This Row],[Start Time]],Home!$A$1&lt;=Leave[[#This Row],[End Time]]),"Aplica","No Aplica")</f>
        <v>No Aplica</v>
      </c>
      <c r="M3768" s="43" t="str">
        <f>IF(AND(Home!$A$1&gt;=Leave[[#This Row],[Start Time]],Home!$A$1&lt;=Leave[[#This Row],[End Time]]),Home!$A$1,"No Aplica")</f>
        <v>No Aplica</v>
      </c>
      <c r="N3768" s="43" t="str">
        <f>Leave[[#This Row],[User Code (Owning User) (Usuario)]]&amp;Leave[[#This Row],[fecha activa]]</f>
        <v>MIE2024150817163No Aplica</v>
      </c>
    </row>
    <row r="3769" spans="1:14" x14ac:dyDescent="0.3">
      <c r="A3769" s="43" t="s">
        <v>471</v>
      </c>
      <c r="B3769" s="3">
        <v>45904</v>
      </c>
      <c r="C3769" s="3">
        <v>45904</v>
      </c>
      <c r="D3769" s="43" t="s">
        <v>1490</v>
      </c>
      <c r="E3769" s="43" t="s">
        <v>683</v>
      </c>
      <c r="F3769" s="43" t="s">
        <v>685</v>
      </c>
      <c r="G3769">
        <v>60</v>
      </c>
      <c r="H3769">
        <v>60</v>
      </c>
      <c r="I3769" s="43" t="s">
        <v>684</v>
      </c>
      <c r="J3769" s="43" t="s">
        <v>2226</v>
      </c>
      <c r="K3769" s="43" t="s">
        <v>177</v>
      </c>
      <c r="L3769" s="43" t="str">
        <f>IF(AND(Home!$A$1&gt;=Leave[[#This Row],[Start Time]],Home!$A$1&lt;=Leave[[#This Row],[End Time]]),"Aplica","No Aplica")</f>
        <v>No Aplica</v>
      </c>
      <c r="M3769" s="43" t="str">
        <f>IF(AND(Home!$A$1&gt;=Leave[[#This Row],[Start Time]],Home!$A$1&lt;=Leave[[#This Row],[End Time]]),Home!$A$1,"No Aplica")</f>
        <v>No Aplica</v>
      </c>
      <c r="N3769" s="43" t="str">
        <f>Leave[[#This Row],[User Code (Owning User) (Usuario)]]&amp;Leave[[#This Row],[fecha activa]]</f>
        <v>MIE2024150817163No Aplica</v>
      </c>
    </row>
    <row r="3770" spans="1:14" x14ac:dyDescent="0.3">
      <c r="A3770" s="43" t="s">
        <v>471</v>
      </c>
      <c r="B3770" s="3">
        <v>45902</v>
      </c>
      <c r="C3770" s="3">
        <v>45902</v>
      </c>
      <c r="D3770" s="43" t="s">
        <v>1490</v>
      </c>
      <c r="E3770" s="43" t="s">
        <v>683</v>
      </c>
      <c r="F3770" s="43" t="s">
        <v>685</v>
      </c>
      <c r="G3770">
        <v>60</v>
      </c>
      <c r="H3770">
        <v>60</v>
      </c>
      <c r="I3770" s="43" t="s">
        <v>684</v>
      </c>
      <c r="J3770" s="43" t="s">
        <v>2226</v>
      </c>
      <c r="K3770" s="43" t="s">
        <v>177</v>
      </c>
      <c r="L3770" s="43" t="str">
        <f>IF(AND(Home!$A$1&gt;=Leave[[#This Row],[Start Time]],Home!$A$1&lt;=Leave[[#This Row],[End Time]]),"Aplica","No Aplica")</f>
        <v>No Aplica</v>
      </c>
      <c r="M3770" s="43" t="str">
        <f>IF(AND(Home!$A$1&gt;=Leave[[#This Row],[Start Time]],Home!$A$1&lt;=Leave[[#This Row],[End Time]]),Home!$A$1,"No Aplica")</f>
        <v>No Aplica</v>
      </c>
      <c r="N3770" s="43" t="str">
        <f>Leave[[#This Row],[User Code (Owning User) (Usuario)]]&amp;Leave[[#This Row],[fecha activa]]</f>
        <v>MIE2024150817163No Aplica</v>
      </c>
    </row>
    <row r="3771" spans="1:14" x14ac:dyDescent="0.3">
      <c r="A3771" s="43" t="s">
        <v>471</v>
      </c>
      <c r="B3771" s="3">
        <v>45901</v>
      </c>
      <c r="C3771" s="3">
        <v>45901</v>
      </c>
      <c r="D3771" s="43" t="s">
        <v>1490</v>
      </c>
      <c r="E3771" s="43" t="s">
        <v>683</v>
      </c>
      <c r="F3771" s="43" t="s">
        <v>685</v>
      </c>
      <c r="G3771">
        <v>60</v>
      </c>
      <c r="H3771">
        <v>60</v>
      </c>
      <c r="I3771" s="43" t="s">
        <v>684</v>
      </c>
      <c r="J3771" s="43" t="s">
        <v>2226</v>
      </c>
      <c r="K3771" s="43" t="s">
        <v>177</v>
      </c>
      <c r="L3771" s="43" t="str">
        <f>IF(AND(Home!$A$1&gt;=Leave[[#This Row],[Start Time]],Home!$A$1&lt;=Leave[[#This Row],[End Time]]),"Aplica","No Aplica")</f>
        <v>No Aplica</v>
      </c>
      <c r="M3771" s="43" t="str">
        <f>IF(AND(Home!$A$1&gt;=Leave[[#This Row],[Start Time]],Home!$A$1&lt;=Leave[[#This Row],[End Time]]),Home!$A$1,"No Aplica")</f>
        <v>No Aplica</v>
      </c>
      <c r="N3771" s="43" t="str">
        <f>Leave[[#This Row],[User Code (Owning User) (Usuario)]]&amp;Leave[[#This Row],[fecha activa]]</f>
        <v>MIE2024150817163No Aplica</v>
      </c>
    </row>
    <row r="3772" spans="1:14" x14ac:dyDescent="0.3">
      <c r="A3772" s="43" t="s">
        <v>468</v>
      </c>
      <c r="B3772" s="3">
        <v>45903</v>
      </c>
      <c r="C3772" s="3">
        <v>45903</v>
      </c>
      <c r="D3772" s="43" t="s">
        <v>467</v>
      </c>
      <c r="E3772" s="43" t="s">
        <v>683</v>
      </c>
      <c r="F3772" s="43" t="s">
        <v>685</v>
      </c>
      <c r="G3772">
        <v>540</v>
      </c>
      <c r="H3772">
        <v>540</v>
      </c>
      <c r="I3772" s="43" t="s">
        <v>684</v>
      </c>
      <c r="J3772" s="43" t="s">
        <v>2226</v>
      </c>
      <c r="K3772" s="43" t="s">
        <v>177</v>
      </c>
      <c r="L3772" s="43" t="str">
        <f>IF(AND(Home!$A$1&gt;=Leave[[#This Row],[Start Time]],Home!$A$1&lt;=Leave[[#This Row],[End Time]]),"Aplica","No Aplica")</f>
        <v>No Aplica</v>
      </c>
      <c r="M3772" s="43" t="str">
        <f>IF(AND(Home!$A$1&gt;=Leave[[#This Row],[Start Time]],Home!$A$1&lt;=Leave[[#This Row],[End Time]]),Home!$A$1,"No Aplica")</f>
        <v>No Aplica</v>
      </c>
      <c r="N3772" s="43" t="str">
        <f>Leave[[#This Row],[User Code (Owning User) (Usuario)]]&amp;Leave[[#This Row],[fecha activa]]</f>
        <v>MIE2024150817163No Aplica</v>
      </c>
    </row>
    <row r="3773" spans="1:14" x14ac:dyDescent="0.3">
      <c r="A3773" s="43" t="s">
        <v>471</v>
      </c>
      <c r="B3773" s="3">
        <v>45930</v>
      </c>
      <c r="C3773" s="3">
        <v>45930</v>
      </c>
      <c r="D3773" s="43" t="s">
        <v>669</v>
      </c>
      <c r="E3773" s="43" t="s">
        <v>1860</v>
      </c>
      <c r="F3773" s="43" t="s">
        <v>1861</v>
      </c>
      <c r="G3773">
        <v>540</v>
      </c>
      <c r="H3773">
        <v>540</v>
      </c>
      <c r="I3773" s="43" t="s">
        <v>1110</v>
      </c>
      <c r="J3773" s="43" t="s">
        <v>995</v>
      </c>
      <c r="K3773" s="43" t="s">
        <v>179</v>
      </c>
      <c r="L3773" s="43" t="str">
        <f>IF(AND(Home!$A$1&gt;=Leave[[#This Row],[Start Time]],Home!$A$1&lt;=Leave[[#This Row],[End Time]]),"Aplica","No Aplica")</f>
        <v>No Aplica</v>
      </c>
      <c r="M3773" s="43" t="str">
        <f>IF(AND(Home!$A$1&gt;=Leave[[#This Row],[Start Time]],Home!$A$1&lt;=Leave[[#This Row],[End Time]]),Home!$A$1,"No Aplica")</f>
        <v>No Aplica</v>
      </c>
      <c r="N3773" s="43" t="str">
        <f>Leave[[#This Row],[User Code (Owning User) (Usuario)]]&amp;Leave[[#This Row],[fecha activa]]</f>
        <v>MIE2025030623274No Aplica</v>
      </c>
    </row>
    <row r="3774" spans="1:14" x14ac:dyDescent="0.3">
      <c r="A3774" s="43" t="s">
        <v>471</v>
      </c>
      <c r="B3774" s="3">
        <v>45929</v>
      </c>
      <c r="C3774" s="3">
        <v>45929</v>
      </c>
      <c r="D3774" s="43" t="s">
        <v>2388</v>
      </c>
      <c r="E3774" s="43" t="s">
        <v>1860</v>
      </c>
      <c r="F3774" s="43" t="s">
        <v>1861</v>
      </c>
      <c r="G3774">
        <v>180</v>
      </c>
      <c r="H3774">
        <v>180</v>
      </c>
      <c r="I3774" s="43" t="s">
        <v>1110</v>
      </c>
      <c r="J3774" s="43" t="s">
        <v>995</v>
      </c>
      <c r="K3774" s="43" t="s">
        <v>179</v>
      </c>
      <c r="L3774" s="43" t="str">
        <f>IF(AND(Home!$A$1&gt;=Leave[[#This Row],[Start Time]],Home!$A$1&lt;=Leave[[#This Row],[End Time]]),"Aplica","No Aplica")</f>
        <v>No Aplica</v>
      </c>
      <c r="M3774" s="43" t="str">
        <f>IF(AND(Home!$A$1&gt;=Leave[[#This Row],[Start Time]],Home!$A$1&lt;=Leave[[#This Row],[End Time]]),Home!$A$1,"No Aplica")</f>
        <v>No Aplica</v>
      </c>
      <c r="N3774" s="43" t="str">
        <f>Leave[[#This Row],[User Code (Owning User) (Usuario)]]&amp;Leave[[#This Row],[fecha activa]]</f>
        <v>MIE2025030623274No Aplica</v>
      </c>
    </row>
    <row r="3775" spans="1:14" x14ac:dyDescent="0.3">
      <c r="A3775" s="43" t="s">
        <v>465</v>
      </c>
      <c r="B3775" s="3">
        <v>45928</v>
      </c>
      <c r="C3775" s="3">
        <v>45928</v>
      </c>
      <c r="D3775" s="43" t="s">
        <v>487</v>
      </c>
      <c r="E3775" s="43" t="s">
        <v>1860</v>
      </c>
      <c r="F3775" s="43" t="s">
        <v>1861</v>
      </c>
      <c r="G3775">
        <v>540</v>
      </c>
      <c r="H3775">
        <v>540</v>
      </c>
      <c r="I3775" s="43" t="s">
        <v>1110</v>
      </c>
      <c r="J3775" s="43" t="s">
        <v>995</v>
      </c>
      <c r="K3775" s="43" t="s">
        <v>179</v>
      </c>
      <c r="L3775" s="43" t="str">
        <f>IF(AND(Home!$A$1&gt;=Leave[[#This Row],[Start Time]],Home!$A$1&lt;=Leave[[#This Row],[End Time]]),"Aplica","No Aplica")</f>
        <v>No Aplica</v>
      </c>
      <c r="M3775" s="43" t="str">
        <f>IF(AND(Home!$A$1&gt;=Leave[[#This Row],[Start Time]],Home!$A$1&lt;=Leave[[#This Row],[End Time]]),Home!$A$1,"No Aplica")</f>
        <v>No Aplica</v>
      </c>
      <c r="N3775" s="43" t="str">
        <f>Leave[[#This Row],[User Code (Owning User) (Usuario)]]&amp;Leave[[#This Row],[fecha activa]]</f>
        <v>MIE2025030623274No Aplica</v>
      </c>
    </row>
    <row r="3776" spans="1:14" x14ac:dyDescent="0.3">
      <c r="A3776" s="43" t="s">
        <v>465</v>
      </c>
      <c r="B3776" s="3">
        <v>45927</v>
      </c>
      <c r="C3776" s="3">
        <v>45927</v>
      </c>
      <c r="D3776" s="43" t="s">
        <v>621</v>
      </c>
      <c r="E3776" s="43" t="s">
        <v>1860</v>
      </c>
      <c r="F3776" s="43" t="s">
        <v>1861</v>
      </c>
      <c r="G3776">
        <v>240</v>
      </c>
      <c r="H3776">
        <v>240</v>
      </c>
      <c r="I3776" s="43" t="s">
        <v>1110</v>
      </c>
      <c r="J3776" s="43" t="s">
        <v>995</v>
      </c>
      <c r="K3776" s="43" t="s">
        <v>179</v>
      </c>
      <c r="L3776" s="43" t="str">
        <f>IF(AND(Home!$A$1&gt;=Leave[[#This Row],[Start Time]],Home!$A$1&lt;=Leave[[#This Row],[End Time]]),"Aplica","No Aplica")</f>
        <v>No Aplica</v>
      </c>
      <c r="M3776" s="43" t="str">
        <f>IF(AND(Home!$A$1&gt;=Leave[[#This Row],[Start Time]],Home!$A$1&lt;=Leave[[#This Row],[End Time]]),Home!$A$1,"No Aplica")</f>
        <v>No Aplica</v>
      </c>
      <c r="N3776" s="43" t="str">
        <f>Leave[[#This Row],[User Code (Owning User) (Usuario)]]&amp;Leave[[#This Row],[fecha activa]]</f>
        <v>MIE2025030623274No Aplica</v>
      </c>
    </row>
    <row r="3777" spans="1:14" x14ac:dyDescent="0.3">
      <c r="A3777" s="43" t="s">
        <v>471</v>
      </c>
      <c r="B3777" s="3">
        <v>45927</v>
      </c>
      <c r="C3777" s="3">
        <v>45927</v>
      </c>
      <c r="D3777" s="43" t="s">
        <v>2388</v>
      </c>
      <c r="E3777" s="43" t="s">
        <v>1860</v>
      </c>
      <c r="F3777" s="43" t="s">
        <v>1861</v>
      </c>
      <c r="G3777">
        <v>120</v>
      </c>
      <c r="H3777">
        <v>120</v>
      </c>
      <c r="I3777" s="43" t="s">
        <v>1110</v>
      </c>
      <c r="J3777" s="43" t="s">
        <v>995</v>
      </c>
      <c r="K3777" s="43" t="s">
        <v>179</v>
      </c>
      <c r="L3777" s="43" t="str">
        <f>IF(AND(Home!$A$1&gt;=Leave[[#This Row],[Start Time]],Home!$A$1&lt;=Leave[[#This Row],[End Time]]),"Aplica","No Aplica")</f>
        <v>No Aplica</v>
      </c>
      <c r="M3777" s="43" t="str">
        <f>IF(AND(Home!$A$1&gt;=Leave[[#This Row],[Start Time]],Home!$A$1&lt;=Leave[[#This Row],[End Time]]),Home!$A$1,"No Aplica")</f>
        <v>No Aplica</v>
      </c>
      <c r="N3777" s="43" t="str">
        <f>Leave[[#This Row],[User Code (Owning User) (Usuario)]]&amp;Leave[[#This Row],[fecha activa]]</f>
        <v>MIE2025030623274No Aplica</v>
      </c>
    </row>
    <row r="3778" spans="1:14" x14ac:dyDescent="0.3">
      <c r="A3778" s="43" t="s">
        <v>471</v>
      </c>
      <c r="B3778" s="3">
        <v>45926</v>
      </c>
      <c r="C3778" s="3">
        <v>45926</v>
      </c>
      <c r="D3778" s="43" t="s">
        <v>2388</v>
      </c>
      <c r="E3778" s="43" t="s">
        <v>1860</v>
      </c>
      <c r="F3778" s="43" t="s">
        <v>1861</v>
      </c>
      <c r="G3778">
        <v>180</v>
      </c>
      <c r="H3778">
        <v>180</v>
      </c>
      <c r="I3778" s="43" t="s">
        <v>1110</v>
      </c>
      <c r="J3778" s="43" t="s">
        <v>995</v>
      </c>
      <c r="K3778" s="43" t="s">
        <v>179</v>
      </c>
      <c r="L3778" s="43" t="str">
        <f>IF(AND(Home!$A$1&gt;=Leave[[#This Row],[Start Time]],Home!$A$1&lt;=Leave[[#This Row],[End Time]]),"Aplica","No Aplica")</f>
        <v>No Aplica</v>
      </c>
      <c r="M3778" s="43" t="str">
        <f>IF(AND(Home!$A$1&gt;=Leave[[#This Row],[Start Time]],Home!$A$1&lt;=Leave[[#This Row],[End Time]]),Home!$A$1,"No Aplica")</f>
        <v>No Aplica</v>
      </c>
      <c r="N3778" s="43" t="str">
        <f>Leave[[#This Row],[User Code (Owning User) (Usuario)]]&amp;Leave[[#This Row],[fecha activa]]</f>
        <v>MIE2025030623274No Aplica</v>
      </c>
    </row>
    <row r="3779" spans="1:14" x14ac:dyDescent="0.3">
      <c r="A3779" s="43" t="s">
        <v>471</v>
      </c>
      <c r="B3779" s="3">
        <v>45925</v>
      </c>
      <c r="C3779" s="3">
        <v>45925</v>
      </c>
      <c r="D3779" s="43" t="s">
        <v>2388</v>
      </c>
      <c r="E3779" s="43" t="s">
        <v>1860</v>
      </c>
      <c r="F3779" s="43" t="s">
        <v>1861</v>
      </c>
      <c r="G3779">
        <v>180</v>
      </c>
      <c r="H3779">
        <v>180</v>
      </c>
      <c r="I3779" s="43" t="s">
        <v>1110</v>
      </c>
      <c r="J3779" s="43" t="s">
        <v>995</v>
      </c>
      <c r="K3779" s="43" t="s">
        <v>179</v>
      </c>
      <c r="L3779" s="43" t="str">
        <f>IF(AND(Home!$A$1&gt;=Leave[[#This Row],[Start Time]],Home!$A$1&lt;=Leave[[#This Row],[End Time]]),"Aplica","No Aplica")</f>
        <v>No Aplica</v>
      </c>
      <c r="M3779" s="43" t="str">
        <f>IF(AND(Home!$A$1&gt;=Leave[[#This Row],[Start Time]],Home!$A$1&lt;=Leave[[#This Row],[End Time]]),Home!$A$1,"No Aplica")</f>
        <v>No Aplica</v>
      </c>
      <c r="N3779" s="43" t="str">
        <f>Leave[[#This Row],[User Code (Owning User) (Usuario)]]&amp;Leave[[#This Row],[fecha activa]]</f>
        <v>MIE2025030623274No Aplica</v>
      </c>
    </row>
    <row r="3780" spans="1:14" x14ac:dyDescent="0.3">
      <c r="A3780" s="43" t="s">
        <v>471</v>
      </c>
      <c r="B3780" s="3">
        <v>45924</v>
      </c>
      <c r="C3780" s="3">
        <v>45924</v>
      </c>
      <c r="D3780" s="43" t="s">
        <v>2126</v>
      </c>
      <c r="E3780" s="43" t="s">
        <v>1860</v>
      </c>
      <c r="F3780" s="43" t="s">
        <v>1861</v>
      </c>
      <c r="G3780">
        <v>180</v>
      </c>
      <c r="H3780">
        <v>180</v>
      </c>
      <c r="I3780" s="43" t="s">
        <v>1110</v>
      </c>
      <c r="J3780" s="43" t="s">
        <v>995</v>
      </c>
      <c r="K3780" s="43" t="s">
        <v>179</v>
      </c>
      <c r="L3780" s="43" t="str">
        <f>IF(AND(Home!$A$1&gt;=Leave[[#This Row],[Start Time]],Home!$A$1&lt;=Leave[[#This Row],[End Time]]),"Aplica","No Aplica")</f>
        <v>No Aplica</v>
      </c>
      <c r="M3780" s="43" t="str">
        <f>IF(AND(Home!$A$1&gt;=Leave[[#This Row],[Start Time]],Home!$A$1&lt;=Leave[[#This Row],[End Time]]),Home!$A$1,"No Aplica")</f>
        <v>No Aplica</v>
      </c>
      <c r="N3780" s="43" t="str">
        <f>Leave[[#This Row],[User Code (Owning User) (Usuario)]]&amp;Leave[[#This Row],[fecha activa]]</f>
        <v>MIE2025030623274No Aplica</v>
      </c>
    </row>
    <row r="3781" spans="1:14" x14ac:dyDescent="0.3">
      <c r="A3781" s="43" t="s">
        <v>471</v>
      </c>
      <c r="B3781" s="3">
        <v>45923</v>
      </c>
      <c r="C3781" s="3">
        <v>45923</v>
      </c>
      <c r="D3781" s="43" t="s">
        <v>472</v>
      </c>
      <c r="E3781" s="43" t="s">
        <v>1860</v>
      </c>
      <c r="F3781" s="43" t="s">
        <v>1861</v>
      </c>
      <c r="G3781">
        <v>540</v>
      </c>
      <c r="H3781">
        <v>540</v>
      </c>
      <c r="I3781" s="43" t="s">
        <v>1110</v>
      </c>
      <c r="J3781" s="43" t="s">
        <v>995</v>
      </c>
      <c r="K3781" s="43" t="s">
        <v>179</v>
      </c>
      <c r="L3781" s="43" t="str">
        <f>IF(AND(Home!$A$1&gt;=Leave[[#This Row],[Start Time]],Home!$A$1&lt;=Leave[[#This Row],[End Time]]),"Aplica","No Aplica")</f>
        <v>No Aplica</v>
      </c>
      <c r="M3781" s="43" t="str">
        <f>IF(AND(Home!$A$1&gt;=Leave[[#This Row],[Start Time]],Home!$A$1&lt;=Leave[[#This Row],[End Time]]),Home!$A$1,"No Aplica")</f>
        <v>No Aplica</v>
      </c>
      <c r="N3781" s="43" t="str">
        <f>Leave[[#This Row],[User Code (Owning User) (Usuario)]]&amp;Leave[[#This Row],[fecha activa]]</f>
        <v>MIE2025030623274No Aplica</v>
      </c>
    </row>
    <row r="3782" spans="1:14" x14ac:dyDescent="0.3">
      <c r="A3782" s="43" t="s">
        <v>471</v>
      </c>
      <c r="B3782" s="3">
        <v>45922</v>
      </c>
      <c r="C3782" s="3">
        <v>45922</v>
      </c>
      <c r="D3782" s="43" t="s">
        <v>2388</v>
      </c>
      <c r="E3782" s="43" t="s">
        <v>1860</v>
      </c>
      <c r="F3782" s="43" t="s">
        <v>1861</v>
      </c>
      <c r="G3782">
        <v>180</v>
      </c>
      <c r="H3782">
        <v>180</v>
      </c>
      <c r="I3782" s="43" t="s">
        <v>1110</v>
      </c>
      <c r="J3782" s="43" t="s">
        <v>995</v>
      </c>
      <c r="K3782" s="43" t="s">
        <v>179</v>
      </c>
      <c r="L3782" s="43" t="str">
        <f>IF(AND(Home!$A$1&gt;=Leave[[#This Row],[Start Time]],Home!$A$1&lt;=Leave[[#This Row],[End Time]]),"Aplica","No Aplica")</f>
        <v>Aplica</v>
      </c>
      <c r="M3782" s="43">
        <f>IF(AND(Home!$A$1&gt;=Leave[[#This Row],[Start Time]],Home!$A$1&lt;=Leave[[#This Row],[End Time]]),Home!$A$1,"No Aplica")</f>
        <v>45922</v>
      </c>
      <c r="N3782" s="43" t="str">
        <f>Leave[[#This Row],[User Code (Owning User) (Usuario)]]&amp;Leave[[#This Row],[fecha activa]]</f>
        <v>MIE202503062327445922</v>
      </c>
    </row>
    <row r="3783" spans="1:14" x14ac:dyDescent="0.3">
      <c r="A3783" s="43" t="s">
        <v>465</v>
      </c>
      <c r="B3783" s="3">
        <v>45921</v>
      </c>
      <c r="C3783" s="3">
        <v>45921</v>
      </c>
      <c r="D3783" s="43" t="s">
        <v>487</v>
      </c>
      <c r="E3783" s="43" t="s">
        <v>1860</v>
      </c>
      <c r="F3783" s="43" t="s">
        <v>1861</v>
      </c>
      <c r="G3783">
        <v>540</v>
      </c>
      <c r="H3783">
        <v>540</v>
      </c>
      <c r="I3783" s="43" t="s">
        <v>1110</v>
      </c>
      <c r="J3783" s="43" t="s">
        <v>995</v>
      </c>
      <c r="K3783" s="43" t="s">
        <v>179</v>
      </c>
      <c r="L3783" s="43" t="str">
        <f>IF(AND(Home!$A$1&gt;=Leave[[#This Row],[Start Time]],Home!$A$1&lt;=Leave[[#This Row],[End Time]]),"Aplica","No Aplica")</f>
        <v>No Aplica</v>
      </c>
      <c r="M3783" s="43" t="str">
        <f>IF(AND(Home!$A$1&gt;=Leave[[#This Row],[Start Time]],Home!$A$1&lt;=Leave[[#This Row],[End Time]]),Home!$A$1,"No Aplica")</f>
        <v>No Aplica</v>
      </c>
      <c r="N3783" s="43" t="str">
        <f>Leave[[#This Row],[User Code (Owning User) (Usuario)]]&amp;Leave[[#This Row],[fecha activa]]</f>
        <v>MIE2025030623274No Aplica</v>
      </c>
    </row>
    <row r="3784" spans="1:14" x14ac:dyDescent="0.3">
      <c r="A3784" s="43" t="s">
        <v>465</v>
      </c>
      <c r="B3784" s="3">
        <v>45920</v>
      </c>
      <c r="C3784" s="3">
        <v>45920</v>
      </c>
      <c r="D3784" s="43" t="s">
        <v>1404</v>
      </c>
      <c r="E3784" s="43" t="s">
        <v>1860</v>
      </c>
      <c r="F3784" s="43" t="s">
        <v>1861</v>
      </c>
      <c r="G3784">
        <v>240</v>
      </c>
      <c r="H3784">
        <v>240</v>
      </c>
      <c r="I3784" s="43" t="s">
        <v>1110</v>
      </c>
      <c r="J3784" s="43" t="s">
        <v>995</v>
      </c>
      <c r="K3784" s="43" t="s">
        <v>179</v>
      </c>
      <c r="L3784" s="43" t="str">
        <f>IF(AND(Home!$A$1&gt;=Leave[[#This Row],[Start Time]],Home!$A$1&lt;=Leave[[#This Row],[End Time]]),"Aplica","No Aplica")</f>
        <v>No Aplica</v>
      </c>
      <c r="M3784" s="43" t="str">
        <f>IF(AND(Home!$A$1&gt;=Leave[[#This Row],[Start Time]],Home!$A$1&lt;=Leave[[#This Row],[End Time]]),Home!$A$1,"No Aplica")</f>
        <v>No Aplica</v>
      </c>
      <c r="N3784" s="43" t="str">
        <f>Leave[[#This Row],[User Code (Owning User) (Usuario)]]&amp;Leave[[#This Row],[fecha activa]]</f>
        <v>MIE2025030623274No Aplica</v>
      </c>
    </row>
    <row r="3785" spans="1:14" x14ac:dyDescent="0.3">
      <c r="A3785" s="43" t="s">
        <v>471</v>
      </c>
      <c r="B3785" s="3">
        <v>45920</v>
      </c>
      <c r="C3785" s="3">
        <v>45920</v>
      </c>
      <c r="D3785" s="43" t="s">
        <v>2126</v>
      </c>
      <c r="E3785" s="43" t="s">
        <v>1860</v>
      </c>
      <c r="F3785" s="43" t="s">
        <v>1861</v>
      </c>
      <c r="G3785">
        <v>120</v>
      </c>
      <c r="H3785">
        <v>120</v>
      </c>
      <c r="I3785" s="43" t="s">
        <v>1110</v>
      </c>
      <c r="J3785" s="43" t="s">
        <v>995</v>
      </c>
      <c r="K3785" s="43" t="s">
        <v>179</v>
      </c>
      <c r="L3785" s="43" t="str">
        <f>IF(AND(Home!$A$1&gt;=Leave[[#This Row],[Start Time]],Home!$A$1&lt;=Leave[[#This Row],[End Time]]),"Aplica","No Aplica")</f>
        <v>No Aplica</v>
      </c>
      <c r="M3785" s="43" t="str">
        <f>IF(AND(Home!$A$1&gt;=Leave[[#This Row],[Start Time]],Home!$A$1&lt;=Leave[[#This Row],[End Time]]),Home!$A$1,"No Aplica")</f>
        <v>No Aplica</v>
      </c>
      <c r="N3785" s="43" t="str">
        <f>Leave[[#This Row],[User Code (Owning User) (Usuario)]]&amp;Leave[[#This Row],[fecha activa]]</f>
        <v>MIE2025030623274No Aplica</v>
      </c>
    </row>
    <row r="3786" spans="1:14" x14ac:dyDescent="0.3">
      <c r="A3786" s="43" t="s">
        <v>471</v>
      </c>
      <c r="B3786" s="3">
        <v>45919</v>
      </c>
      <c r="C3786" s="3">
        <v>45919</v>
      </c>
      <c r="D3786" s="43" t="s">
        <v>2126</v>
      </c>
      <c r="E3786" s="43" t="s">
        <v>1860</v>
      </c>
      <c r="F3786" s="43" t="s">
        <v>1861</v>
      </c>
      <c r="G3786">
        <v>180</v>
      </c>
      <c r="H3786">
        <v>180</v>
      </c>
      <c r="I3786" s="43" t="s">
        <v>1110</v>
      </c>
      <c r="J3786" s="43" t="s">
        <v>995</v>
      </c>
      <c r="K3786" s="43" t="s">
        <v>179</v>
      </c>
      <c r="L3786" s="43" t="str">
        <f>IF(AND(Home!$A$1&gt;=Leave[[#This Row],[Start Time]],Home!$A$1&lt;=Leave[[#This Row],[End Time]]),"Aplica","No Aplica")</f>
        <v>No Aplica</v>
      </c>
      <c r="M3786" s="43" t="str">
        <f>IF(AND(Home!$A$1&gt;=Leave[[#This Row],[Start Time]],Home!$A$1&lt;=Leave[[#This Row],[End Time]]),Home!$A$1,"No Aplica")</f>
        <v>No Aplica</v>
      </c>
      <c r="N3786" s="43" t="str">
        <f>Leave[[#This Row],[User Code (Owning User) (Usuario)]]&amp;Leave[[#This Row],[fecha activa]]</f>
        <v>MIE2025030623274No Aplica</v>
      </c>
    </row>
    <row r="3787" spans="1:14" x14ac:dyDescent="0.3">
      <c r="A3787" s="43" t="s">
        <v>471</v>
      </c>
      <c r="B3787" s="3">
        <v>45918</v>
      </c>
      <c r="C3787" s="3">
        <v>45918</v>
      </c>
      <c r="D3787" s="43" t="s">
        <v>2126</v>
      </c>
      <c r="E3787" s="43" t="s">
        <v>1860</v>
      </c>
      <c r="F3787" s="43" t="s">
        <v>1861</v>
      </c>
      <c r="G3787">
        <v>180</v>
      </c>
      <c r="H3787">
        <v>180</v>
      </c>
      <c r="I3787" s="43" t="s">
        <v>1110</v>
      </c>
      <c r="J3787" s="43" t="s">
        <v>995</v>
      </c>
      <c r="K3787" s="43" t="s">
        <v>179</v>
      </c>
      <c r="L3787" s="43" t="str">
        <f>IF(AND(Home!$A$1&gt;=Leave[[#This Row],[Start Time]],Home!$A$1&lt;=Leave[[#This Row],[End Time]]),"Aplica","No Aplica")</f>
        <v>No Aplica</v>
      </c>
      <c r="M3787" s="43" t="str">
        <f>IF(AND(Home!$A$1&gt;=Leave[[#This Row],[Start Time]],Home!$A$1&lt;=Leave[[#This Row],[End Time]]),Home!$A$1,"No Aplica")</f>
        <v>No Aplica</v>
      </c>
      <c r="N3787" s="43" t="str">
        <f>Leave[[#This Row],[User Code (Owning User) (Usuario)]]&amp;Leave[[#This Row],[fecha activa]]</f>
        <v>MIE2025030623274No Aplica</v>
      </c>
    </row>
    <row r="3788" spans="1:14" x14ac:dyDescent="0.3">
      <c r="A3788" s="43" t="s">
        <v>471</v>
      </c>
      <c r="B3788" s="3">
        <v>45917</v>
      </c>
      <c r="C3788" s="3">
        <v>45917</v>
      </c>
      <c r="D3788" s="43" t="s">
        <v>2126</v>
      </c>
      <c r="E3788" s="43" t="s">
        <v>1860</v>
      </c>
      <c r="F3788" s="43" t="s">
        <v>1861</v>
      </c>
      <c r="G3788">
        <v>180</v>
      </c>
      <c r="H3788">
        <v>180</v>
      </c>
      <c r="I3788" s="43" t="s">
        <v>1110</v>
      </c>
      <c r="J3788" s="43" t="s">
        <v>995</v>
      </c>
      <c r="K3788" s="43" t="s">
        <v>179</v>
      </c>
      <c r="L3788" s="43" t="str">
        <f>IF(AND(Home!$A$1&gt;=Leave[[#This Row],[Start Time]],Home!$A$1&lt;=Leave[[#This Row],[End Time]]),"Aplica","No Aplica")</f>
        <v>No Aplica</v>
      </c>
      <c r="M3788" s="43" t="str">
        <f>IF(AND(Home!$A$1&gt;=Leave[[#This Row],[Start Time]],Home!$A$1&lt;=Leave[[#This Row],[End Time]]),Home!$A$1,"No Aplica")</f>
        <v>No Aplica</v>
      </c>
      <c r="N3788" s="43" t="str">
        <f>Leave[[#This Row],[User Code (Owning User) (Usuario)]]&amp;Leave[[#This Row],[fecha activa]]</f>
        <v>MIE2025030623274No Aplica</v>
      </c>
    </row>
    <row r="3789" spans="1:14" x14ac:dyDescent="0.3">
      <c r="A3789" s="43" t="s">
        <v>471</v>
      </c>
      <c r="B3789" s="3">
        <v>45916</v>
      </c>
      <c r="C3789" s="3">
        <v>45916</v>
      </c>
      <c r="D3789" s="43" t="s">
        <v>2266</v>
      </c>
      <c r="E3789" s="43" t="s">
        <v>1860</v>
      </c>
      <c r="F3789" s="43" t="s">
        <v>1861</v>
      </c>
      <c r="G3789">
        <v>540</v>
      </c>
      <c r="H3789">
        <v>540</v>
      </c>
      <c r="I3789" s="43" t="s">
        <v>1110</v>
      </c>
      <c r="J3789" s="43" t="s">
        <v>995</v>
      </c>
      <c r="K3789" s="43" t="s">
        <v>179</v>
      </c>
      <c r="L3789" s="43" t="str">
        <f>IF(AND(Home!$A$1&gt;=Leave[[#This Row],[Start Time]],Home!$A$1&lt;=Leave[[#This Row],[End Time]]),"Aplica","No Aplica")</f>
        <v>No Aplica</v>
      </c>
      <c r="M3789" s="43" t="str">
        <f>IF(AND(Home!$A$1&gt;=Leave[[#This Row],[Start Time]],Home!$A$1&lt;=Leave[[#This Row],[End Time]]),Home!$A$1,"No Aplica")</f>
        <v>No Aplica</v>
      </c>
      <c r="N3789" s="43" t="str">
        <f>Leave[[#This Row],[User Code (Owning User) (Usuario)]]&amp;Leave[[#This Row],[fecha activa]]</f>
        <v>MIE2025030623274No Aplica</v>
      </c>
    </row>
    <row r="3790" spans="1:14" x14ac:dyDescent="0.3">
      <c r="A3790" s="43" t="s">
        <v>471</v>
      </c>
      <c r="B3790" s="3">
        <v>45915</v>
      </c>
      <c r="C3790" s="3">
        <v>45915</v>
      </c>
      <c r="D3790" s="43" t="s">
        <v>2126</v>
      </c>
      <c r="E3790" s="43" t="s">
        <v>1860</v>
      </c>
      <c r="F3790" s="43" t="s">
        <v>1861</v>
      </c>
      <c r="G3790">
        <v>180</v>
      </c>
      <c r="H3790">
        <v>180</v>
      </c>
      <c r="I3790" s="43" t="s">
        <v>1110</v>
      </c>
      <c r="J3790" s="43" t="s">
        <v>995</v>
      </c>
      <c r="K3790" s="43" t="s">
        <v>179</v>
      </c>
      <c r="L3790" s="43" t="str">
        <f>IF(AND(Home!$A$1&gt;=Leave[[#This Row],[Start Time]],Home!$A$1&lt;=Leave[[#This Row],[End Time]]),"Aplica","No Aplica")</f>
        <v>No Aplica</v>
      </c>
      <c r="M3790" s="43" t="str">
        <f>IF(AND(Home!$A$1&gt;=Leave[[#This Row],[Start Time]],Home!$A$1&lt;=Leave[[#This Row],[End Time]]),Home!$A$1,"No Aplica")</f>
        <v>No Aplica</v>
      </c>
      <c r="N3790" s="43" t="str">
        <f>Leave[[#This Row],[User Code (Owning User) (Usuario)]]&amp;Leave[[#This Row],[fecha activa]]</f>
        <v>MIE2025030623274No Aplica</v>
      </c>
    </row>
    <row r="3791" spans="1:14" x14ac:dyDescent="0.3">
      <c r="A3791" s="43" t="s">
        <v>471</v>
      </c>
      <c r="B3791" s="3">
        <v>45904</v>
      </c>
      <c r="C3791" s="3">
        <v>45904</v>
      </c>
      <c r="D3791" s="43" t="s">
        <v>3000</v>
      </c>
      <c r="E3791" s="43" t="s">
        <v>1860</v>
      </c>
      <c r="F3791" s="43" t="s">
        <v>1861</v>
      </c>
      <c r="G3791">
        <v>180</v>
      </c>
      <c r="H3791">
        <v>180</v>
      </c>
      <c r="I3791" s="43" t="s">
        <v>1110</v>
      </c>
      <c r="J3791" s="43" t="s">
        <v>995</v>
      </c>
      <c r="K3791" s="43" t="s">
        <v>179</v>
      </c>
      <c r="L3791" s="43" t="str">
        <f>IF(AND(Home!$A$1&gt;=Leave[[#This Row],[Start Time]],Home!$A$1&lt;=Leave[[#This Row],[End Time]]),"Aplica","No Aplica")</f>
        <v>No Aplica</v>
      </c>
      <c r="M3791" s="43" t="str">
        <f>IF(AND(Home!$A$1&gt;=Leave[[#This Row],[Start Time]],Home!$A$1&lt;=Leave[[#This Row],[End Time]]),Home!$A$1,"No Aplica")</f>
        <v>No Aplica</v>
      </c>
      <c r="N3791" s="43" t="str">
        <f>Leave[[#This Row],[User Code (Owning User) (Usuario)]]&amp;Leave[[#This Row],[fecha activa]]</f>
        <v>MIE2025030623274No Aplica</v>
      </c>
    </row>
    <row r="3792" spans="1:14" x14ac:dyDescent="0.3">
      <c r="A3792" s="43" t="s">
        <v>471</v>
      </c>
      <c r="B3792" s="3">
        <v>45903</v>
      </c>
      <c r="C3792" s="3">
        <v>45903</v>
      </c>
      <c r="D3792" s="43" t="s">
        <v>1864</v>
      </c>
      <c r="E3792" s="43" t="s">
        <v>1860</v>
      </c>
      <c r="F3792" s="43" t="s">
        <v>1861</v>
      </c>
      <c r="G3792">
        <v>120</v>
      </c>
      <c r="H3792">
        <v>120</v>
      </c>
      <c r="I3792" s="43" t="s">
        <v>1110</v>
      </c>
      <c r="J3792" s="43" t="s">
        <v>995</v>
      </c>
      <c r="K3792" s="43" t="s">
        <v>179</v>
      </c>
      <c r="L3792" s="43" t="str">
        <f>IF(AND(Home!$A$1&gt;=Leave[[#This Row],[Start Time]],Home!$A$1&lt;=Leave[[#This Row],[End Time]]),"Aplica","No Aplica")</f>
        <v>No Aplica</v>
      </c>
      <c r="M3792" s="43" t="str">
        <f>IF(AND(Home!$A$1&gt;=Leave[[#This Row],[Start Time]],Home!$A$1&lt;=Leave[[#This Row],[End Time]]),Home!$A$1,"No Aplica")</f>
        <v>No Aplica</v>
      </c>
      <c r="N3792" s="43" t="str">
        <f>Leave[[#This Row],[User Code (Owning User) (Usuario)]]&amp;Leave[[#This Row],[fecha activa]]</f>
        <v>MIE2025030623274No Aplica</v>
      </c>
    </row>
    <row r="3793" spans="1:14" x14ac:dyDescent="0.3">
      <c r="A3793" s="43" t="s">
        <v>465</v>
      </c>
      <c r="B3793" s="3">
        <v>45914</v>
      </c>
      <c r="C3793" s="3">
        <v>45914</v>
      </c>
      <c r="D3793" s="43" t="s">
        <v>2618</v>
      </c>
      <c r="E3793" s="43" t="s">
        <v>1860</v>
      </c>
      <c r="F3793" s="43" t="s">
        <v>1861</v>
      </c>
      <c r="G3793">
        <v>540</v>
      </c>
      <c r="H3793">
        <v>540</v>
      </c>
      <c r="I3793" s="43" t="s">
        <v>1110</v>
      </c>
      <c r="J3793" s="43" t="s">
        <v>995</v>
      </c>
      <c r="K3793" s="43" t="s">
        <v>179</v>
      </c>
      <c r="L3793" s="43" t="str">
        <f>IF(AND(Home!$A$1&gt;=Leave[[#This Row],[Start Time]],Home!$A$1&lt;=Leave[[#This Row],[End Time]]),"Aplica","No Aplica")</f>
        <v>No Aplica</v>
      </c>
      <c r="M3793" s="43" t="str">
        <f>IF(AND(Home!$A$1&gt;=Leave[[#This Row],[Start Time]],Home!$A$1&lt;=Leave[[#This Row],[End Time]]),Home!$A$1,"No Aplica")</f>
        <v>No Aplica</v>
      </c>
      <c r="N3793" s="43" t="str">
        <f>Leave[[#This Row],[User Code (Owning User) (Usuario)]]&amp;Leave[[#This Row],[fecha activa]]</f>
        <v>MIE2025030623274No Aplica</v>
      </c>
    </row>
    <row r="3794" spans="1:14" x14ac:dyDescent="0.3">
      <c r="A3794" s="43" t="s">
        <v>465</v>
      </c>
      <c r="B3794" s="3">
        <v>45914</v>
      </c>
      <c r="C3794" s="3">
        <v>45914</v>
      </c>
      <c r="D3794" s="43" t="s">
        <v>2618</v>
      </c>
      <c r="E3794" s="43" t="s">
        <v>1860</v>
      </c>
      <c r="F3794" s="43" t="s">
        <v>1861</v>
      </c>
      <c r="G3794">
        <v>540</v>
      </c>
      <c r="H3794">
        <v>540</v>
      </c>
      <c r="I3794" s="43" t="s">
        <v>1110</v>
      </c>
      <c r="J3794" s="43" t="s">
        <v>995</v>
      </c>
      <c r="K3794" s="43" t="s">
        <v>179</v>
      </c>
      <c r="L3794" s="43" t="str">
        <f>IF(AND(Home!$A$1&gt;=Leave[[#This Row],[Start Time]],Home!$A$1&lt;=Leave[[#This Row],[End Time]]),"Aplica","No Aplica")</f>
        <v>No Aplica</v>
      </c>
      <c r="M3794" s="43" t="str">
        <f>IF(AND(Home!$A$1&gt;=Leave[[#This Row],[Start Time]],Home!$A$1&lt;=Leave[[#This Row],[End Time]]),Home!$A$1,"No Aplica")</f>
        <v>No Aplica</v>
      </c>
      <c r="N3794" s="43" t="str">
        <f>Leave[[#This Row],[User Code (Owning User) (Usuario)]]&amp;Leave[[#This Row],[fecha activa]]</f>
        <v>MIE2025030623274No Aplica</v>
      </c>
    </row>
    <row r="3795" spans="1:14" x14ac:dyDescent="0.3">
      <c r="A3795" s="43" t="s">
        <v>465</v>
      </c>
      <c r="B3795" s="3">
        <v>45914</v>
      </c>
      <c r="C3795" s="3">
        <v>45914</v>
      </c>
      <c r="D3795" s="43" t="s">
        <v>2618</v>
      </c>
      <c r="E3795" s="43" t="s">
        <v>1860</v>
      </c>
      <c r="F3795" s="43" t="s">
        <v>1861</v>
      </c>
      <c r="G3795">
        <v>540</v>
      </c>
      <c r="H3795">
        <v>540</v>
      </c>
      <c r="I3795" s="43" t="s">
        <v>1110</v>
      </c>
      <c r="J3795" s="43" t="s">
        <v>995</v>
      </c>
      <c r="K3795" s="43" t="s">
        <v>179</v>
      </c>
      <c r="L3795" s="43" t="str">
        <f>IF(AND(Home!$A$1&gt;=Leave[[#This Row],[Start Time]],Home!$A$1&lt;=Leave[[#This Row],[End Time]]),"Aplica","No Aplica")</f>
        <v>No Aplica</v>
      </c>
      <c r="M3795" s="43" t="str">
        <f>IF(AND(Home!$A$1&gt;=Leave[[#This Row],[Start Time]],Home!$A$1&lt;=Leave[[#This Row],[End Time]]),Home!$A$1,"No Aplica")</f>
        <v>No Aplica</v>
      </c>
      <c r="N3795" s="43" t="str">
        <f>Leave[[#This Row],[User Code (Owning User) (Usuario)]]&amp;Leave[[#This Row],[fecha activa]]</f>
        <v>MIE2025030623274No Aplica</v>
      </c>
    </row>
    <row r="3796" spans="1:14" x14ac:dyDescent="0.3">
      <c r="A3796" s="43" t="s">
        <v>471</v>
      </c>
      <c r="B3796" s="3">
        <v>45913</v>
      </c>
      <c r="C3796" s="3">
        <v>45913</v>
      </c>
      <c r="D3796" s="43" t="s">
        <v>2619</v>
      </c>
      <c r="E3796" s="43" t="s">
        <v>1860</v>
      </c>
      <c r="F3796" s="43" t="s">
        <v>1861</v>
      </c>
      <c r="G3796">
        <v>240</v>
      </c>
      <c r="H3796">
        <v>240</v>
      </c>
      <c r="I3796" s="43" t="s">
        <v>1110</v>
      </c>
      <c r="J3796" s="43" t="s">
        <v>995</v>
      </c>
      <c r="K3796" s="43" t="s">
        <v>179</v>
      </c>
      <c r="L3796" s="43" t="str">
        <f>IF(AND(Home!$A$1&gt;=Leave[[#This Row],[Start Time]],Home!$A$1&lt;=Leave[[#This Row],[End Time]]),"Aplica","No Aplica")</f>
        <v>No Aplica</v>
      </c>
      <c r="M3796" s="43" t="str">
        <f>IF(AND(Home!$A$1&gt;=Leave[[#This Row],[Start Time]],Home!$A$1&lt;=Leave[[#This Row],[End Time]]),Home!$A$1,"No Aplica")</f>
        <v>No Aplica</v>
      </c>
      <c r="N3796" s="43" t="str">
        <f>Leave[[#This Row],[User Code (Owning User) (Usuario)]]&amp;Leave[[#This Row],[fecha activa]]</f>
        <v>MIE2025030623274No Aplica</v>
      </c>
    </row>
    <row r="3797" spans="1:14" x14ac:dyDescent="0.3">
      <c r="A3797" s="43" t="s">
        <v>471</v>
      </c>
      <c r="B3797" s="3">
        <v>45913</v>
      </c>
      <c r="C3797" s="3">
        <v>45913</v>
      </c>
      <c r="D3797" s="43" t="s">
        <v>2619</v>
      </c>
      <c r="E3797" s="43" t="s">
        <v>1860</v>
      </c>
      <c r="F3797" s="43" t="s">
        <v>1861</v>
      </c>
      <c r="G3797">
        <v>240</v>
      </c>
      <c r="H3797">
        <v>240</v>
      </c>
      <c r="I3797" s="43" t="s">
        <v>1110</v>
      </c>
      <c r="J3797" s="43" t="s">
        <v>995</v>
      </c>
      <c r="K3797" s="43" t="s">
        <v>179</v>
      </c>
      <c r="L3797" s="43" t="str">
        <f>IF(AND(Home!$A$1&gt;=Leave[[#This Row],[Start Time]],Home!$A$1&lt;=Leave[[#This Row],[End Time]]),"Aplica","No Aplica")</f>
        <v>No Aplica</v>
      </c>
      <c r="M3797" s="43" t="str">
        <f>IF(AND(Home!$A$1&gt;=Leave[[#This Row],[Start Time]],Home!$A$1&lt;=Leave[[#This Row],[End Time]]),Home!$A$1,"No Aplica")</f>
        <v>No Aplica</v>
      </c>
      <c r="N3797" s="43" t="str">
        <f>Leave[[#This Row],[User Code (Owning User) (Usuario)]]&amp;Leave[[#This Row],[fecha activa]]</f>
        <v>MIE2025030623274No Aplica</v>
      </c>
    </row>
    <row r="3798" spans="1:14" x14ac:dyDescent="0.3">
      <c r="A3798" s="43" t="s">
        <v>471</v>
      </c>
      <c r="B3798" s="3">
        <v>45913</v>
      </c>
      <c r="C3798" s="3">
        <v>45913</v>
      </c>
      <c r="D3798" s="43" t="s">
        <v>2619</v>
      </c>
      <c r="E3798" s="43" t="s">
        <v>1860</v>
      </c>
      <c r="F3798" s="43" t="s">
        <v>1861</v>
      </c>
      <c r="G3798">
        <v>120</v>
      </c>
      <c r="H3798">
        <v>120</v>
      </c>
      <c r="I3798" s="43" t="s">
        <v>1110</v>
      </c>
      <c r="J3798" s="43" t="s">
        <v>995</v>
      </c>
      <c r="K3798" s="43" t="s">
        <v>179</v>
      </c>
      <c r="L3798" s="43" t="str">
        <f>IF(AND(Home!$A$1&gt;=Leave[[#This Row],[Start Time]],Home!$A$1&lt;=Leave[[#This Row],[End Time]]),"Aplica","No Aplica")</f>
        <v>No Aplica</v>
      </c>
      <c r="M3798" s="43" t="str">
        <f>IF(AND(Home!$A$1&gt;=Leave[[#This Row],[Start Time]],Home!$A$1&lt;=Leave[[#This Row],[End Time]]),Home!$A$1,"No Aplica")</f>
        <v>No Aplica</v>
      </c>
      <c r="N3798" s="43" t="str">
        <f>Leave[[#This Row],[User Code (Owning User) (Usuario)]]&amp;Leave[[#This Row],[fecha activa]]</f>
        <v>MIE2025030623274No Aplica</v>
      </c>
    </row>
    <row r="3799" spans="1:14" x14ac:dyDescent="0.3">
      <c r="A3799" s="43" t="s">
        <v>471</v>
      </c>
      <c r="B3799" s="3">
        <v>45912</v>
      </c>
      <c r="C3799" s="3">
        <v>45912</v>
      </c>
      <c r="D3799" s="43" t="s">
        <v>2619</v>
      </c>
      <c r="E3799" s="43" t="s">
        <v>1860</v>
      </c>
      <c r="F3799" s="43" t="s">
        <v>1861</v>
      </c>
      <c r="G3799">
        <v>180</v>
      </c>
      <c r="H3799">
        <v>180</v>
      </c>
      <c r="I3799" s="43" t="s">
        <v>1110</v>
      </c>
      <c r="J3799" s="43" t="s">
        <v>995</v>
      </c>
      <c r="K3799" s="43" t="s">
        <v>179</v>
      </c>
      <c r="L3799" s="43" t="str">
        <f>IF(AND(Home!$A$1&gt;=Leave[[#This Row],[Start Time]],Home!$A$1&lt;=Leave[[#This Row],[End Time]]),"Aplica","No Aplica")</f>
        <v>No Aplica</v>
      </c>
      <c r="M3799" s="43" t="str">
        <f>IF(AND(Home!$A$1&gt;=Leave[[#This Row],[Start Time]],Home!$A$1&lt;=Leave[[#This Row],[End Time]]),Home!$A$1,"No Aplica")</f>
        <v>No Aplica</v>
      </c>
      <c r="N3799" s="43" t="str">
        <f>Leave[[#This Row],[User Code (Owning User) (Usuario)]]&amp;Leave[[#This Row],[fecha activa]]</f>
        <v>MIE2025030623274No Aplica</v>
      </c>
    </row>
    <row r="3800" spans="1:14" x14ac:dyDescent="0.3">
      <c r="A3800" s="43" t="s">
        <v>471</v>
      </c>
      <c r="B3800" s="3">
        <v>45911</v>
      </c>
      <c r="C3800" s="3">
        <v>45911</v>
      </c>
      <c r="D3800" s="43" t="s">
        <v>2389</v>
      </c>
      <c r="E3800" s="43" t="s">
        <v>1860</v>
      </c>
      <c r="F3800" s="43" t="s">
        <v>1861</v>
      </c>
      <c r="G3800">
        <v>180</v>
      </c>
      <c r="H3800">
        <v>180</v>
      </c>
      <c r="I3800" s="43" t="s">
        <v>1110</v>
      </c>
      <c r="J3800" s="43" t="s">
        <v>995</v>
      </c>
      <c r="K3800" s="43" t="s">
        <v>179</v>
      </c>
      <c r="L3800" s="43" t="str">
        <f>IF(AND(Home!$A$1&gt;=Leave[[#This Row],[Start Time]],Home!$A$1&lt;=Leave[[#This Row],[End Time]]),"Aplica","No Aplica")</f>
        <v>No Aplica</v>
      </c>
      <c r="M3800" s="43" t="str">
        <f>IF(AND(Home!$A$1&gt;=Leave[[#This Row],[Start Time]],Home!$A$1&lt;=Leave[[#This Row],[End Time]]),Home!$A$1,"No Aplica")</f>
        <v>No Aplica</v>
      </c>
      <c r="N3800" s="43" t="str">
        <f>Leave[[#This Row],[User Code (Owning User) (Usuario)]]&amp;Leave[[#This Row],[fecha activa]]</f>
        <v>MIE2025030623274No Aplica</v>
      </c>
    </row>
    <row r="3801" spans="1:14" x14ac:dyDescent="0.3">
      <c r="A3801" s="43" t="s">
        <v>471</v>
      </c>
      <c r="B3801" s="3">
        <v>45910</v>
      </c>
      <c r="C3801" s="3">
        <v>45910</v>
      </c>
      <c r="D3801" s="43" t="s">
        <v>2619</v>
      </c>
      <c r="E3801" s="43" t="s">
        <v>1860</v>
      </c>
      <c r="F3801" s="43" t="s">
        <v>1861</v>
      </c>
      <c r="G3801">
        <v>180</v>
      </c>
      <c r="H3801">
        <v>180</v>
      </c>
      <c r="I3801" s="43" t="s">
        <v>1110</v>
      </c>
      <c r="J3801" s="43" t="s">
        <v>995</v>
      </c>
      <c r="K3801" s="43" t="s">
        <v>179</v>
      </c>
      <c r="L3801" s="43" t="str">
        <f>IF(AND(Home!$A$1&gt;=Leave[[#This Row],[Start Time]],Home!$A$1&lt;=Leave[[#This Row],[End Time]]),"Aplica","No Aplica")</f>
        <v>No Aplica</v>
      </c>
      <c r="M3801" s="43" t="str">
        <f>IF(AND(Home!$A$1&gt;=Leave[[#This Row],[Start Time]],Home!$A$1&lt;=Leave[[#This Row],[End Time]]),Home!$A$1,"No Aplica")</f>
        <v>No Aplica</v>
      </c>
      <c r="N3801" s="43" t="str">
        <f>Leave[[#This Row],[User Code (Owning User) (Usuario)]]&amp;Leave[[#This Row],[fecha activa]]</f>
        <v>MIE2025030623274No Aplica</v>
      </c>
    </row>
    <row r="3802" spans="1:14" x14ac:dyDescent="0.3">
      <c r="A3802" s="43" t="s">
        <v>471</v>
      </c>
      <c r="B3802" s="3">
        <v>45909</v>
      </c>
      <c r="C3802" s="3">
        <v>45909</v>
      </c>
      <c r="D3802" s="43" t="s">
        <v>1544</v>
      </c>
      <c r="E3802" s="43" t="s">
        <v>1860</v>
      </c>
      <c r="F3802" s="43" t="s">
        <v>1861</v>
      </c>
      <c r="G3802">
        <v>540</v>
      </c>
      <c r="H3802">
        <v>540</v>
      </c>
      <c r="I3802" s="43" t="s">
        <v>1110</v>
      </c>
      <c r="J3802" s="43" t="s">
        <v>995</v>
      </c>
      <c r="K3802" s="43" t="s">
        <v>179</v>
      </c>
      <c r="L3802" s="43" t="str">
        <f>IF(AND(Home!$A$1&gt;=Leave[[#This Row],[Start Time]],Home!$A$1&lt;=Leave[[#This Row],[End Time]]),"Aplica","No Aplica")</f>
        <v>No Aplica</v>
      </c>
      <c r="M3802" s="43" t="str">
        <f>IF(AND(Home!$A$1&gt;=Leave[[#This Row],[Start Time]],Home!$A$1&lt;=Leave[[#This Row],[End Time]]),Home!$A$1,"No Aplica")</f>
        <v>No Aplica</v>
      </c>
      <c r="N3802" s="43" t="str">
        <f>Leave[[#This Row],[User Code (Owning User) (Usuario)]]&amp;Leave[[#This Row],[fecha activa]]</f>
        <v>MIE2025030623274No Aplica</v>
      </c>
    </row>
    <row r="3803" spans="1:14" x14ac:dyDescent="0.3">
      <c r="A3803" s="43" t="s">
        <v>471</v>
      </c>
      <c r="B3803" s="3">
        <v>45908</v>
      </c>
      <c r="C3803" s="3">
        <v>45908</v>
      </c>
      <c r="D3803" s="43" t="s">
        <v>2126</v>
      </c>
      <c r="E3803" s="43" t="s">
        <v>1860</v>
      </c>
      <c r="F3803" s="43" t="s">
        <v>1861</v>
      </c>
      <c r="G3803">
        <v>180</v>
      </c>
      <c r="H3803">
        <v>180</v>
      </c>
      <c r="I3803" s="43" t="s">
        <v>1110</v>
      </c>
      <c r="J3803" s="43" t="s">
        <v>995</v>
      </c>
      <c r="K3803" s="43" t="s">
        <v>179</v>
      </c>
      <c r="L3803" s="43" t="str">
        <f>IF(AND(Home!$A$1&gt;=Leave[[#This Row],[Start Time]],Home!$A$1&lt;=Leave[[#This Row],[End Time]]),"Aplica","No Aplica")</f>
        <v>No Aplica</v>
      </c>
      <c r="M3803" s="43" t="str">
        <f>IF(AND(Home!$A$1&gt;=Leave[[#This Row],[Start Time]],Home!$A$1&lt;=Leave[[#This Row],[End Time]]),Home!$A$1,"No Aplica")</f>
        <v>No Aplica</v>
      </c>
      <c r="N3803" s="43" t="str">
        <f>Leave[[#This Row],[User Code (Owning User) (Usuario)]]&amp;Leave[[#This Row],[fecha activa]]</f>
        <v>MIE2025030623274No Aplica</v>
      </c>
    </row>
    <row r="3804" spans="1:14" x14ac:dyDescent="0.3">
      <c r="A3804" s="43" t="s">
        <v>465</v>
      </c>
      <c r="B3804" s="3">
        <v>45907</v>
      </c>
      <c r="C3804" s="3">
        <v>45907</v>
      </c>
      <c r="D3804" s="43" t="s">
        <v>487</v>
      </c>
      <c r="E3804" s="43" t="s">
        <v>1860</v>
      </c>
      <c r="F3804" s="43" t="s">
        <v>1861</v>
      </c>
      <c r="G3804">
        <v>540</v>
      </c>
      <c r="H3804">
        <v>540</v>
      </c>
      <c r="I3804" s="43" t="s">
        <v>1110</v>
      </c>
      <c r="J3804" s="43" t="s">
        <v>995</v>
      </c>
      <c r="K3804" s="43" t="s">
        <v>179</v>
      </c>
      <c r="L3804" s="43" t="str">
        <f>IF(AND(Home!$A$1&gt;=Leave[[#This Row],[Start Time]],Home!$A$1&lt;=Leave[[#This Row],[End Time]]),"Aplica","No Aplica")</f>
        <v>No Aplica</v>
      </c>
      <c r="M3804" s="43" t="str">
        <f>IF(AND(Home!$A$1&gt;=Leave[[#This Row],[Start Time]],Home!$A$1&lt;=Leave[[#This Row],[End Time]]),Home!$A$1,"No Aplica")</f>
        <v>No Aplica</v>
      </c>
      <c r="N3804" s="43" t="str">
        <f>Leave[[#This Row],[User Code (Owning User) (Usuario)]]&amp;Leave[[#This Row],[fecha activa]]</f>
        <v>MIE2025030623274No Aplica</v>
      </c>
    </row>
    <row r="3805" spans="1:14" x14ac:dyDescent="0.3">
      <c r="A3805" s="43" t="s">
        <v>465</v>
      </c>
      <c r="B3805" s="3">
        <v>45906</v>
      </c>
      <c r="C3805" s="3">
        <v>45906</v>
      </c>
      <c r="D3805" s="43" t="s">
        <v>621</v>
      </c>
      <c r="E3805" s="43" t="s">
        <v>1860</v>
      </c>
      <c r="F3805" s="43" t="s">
        <v>1861</v>
      </c>
      <c r="G3805">
        <v>240</v>
      </c>
      <c r="H3805">
        <v>240</v>
      </c>
      <c r="I3805" s="43" t="s">
        <v>1110</v>
      </c>
      <c r="J3805" s="43" t="s">
        <v>995</v>
      </c>
      <c r="K3805" s="43" t="s">
        <v>179</v>
      </c>
      <c r="L3805" s="43" t="str">
        <f>IF(AND(Home!$A$1&gt;=Leave[[#This Row],[Start Time]],Home!$A$1&lt;=Leave[[#This Row],[End Time]]),"Aplica","No Aplica")</f>
        <v>No Aplica</v>
      </c>
      <c r="M3805" s="43" t="str">
        <f>IF(AND(Home!$A$1&gt;=Leave[[#This Row],[Start Time]],Home!$A$1&lt;=Leave[[#This Row],[End Time]]),Home!$A$1,"No Aplica")</f>
        <v>No Aplica</v>
      </c>
      <c r="N3805" s="43" t="str">
        <f>Leave[[#This Row],[User Code (Owning User) (Usuario)]]&amp;Leave[[#This Row],[fecha activa]]</f>
        <v>MIE2025030623274No Aplica</v>
      </c>
    </row>
    <row r="3806" spans="1:14" x14ac:dyDescent="0.3">
      <c r="A3806" s="43" t="s">
        <v>471</v>
      </c>
      <c r="B3806" s="3">
        <v>45906</v>
      </c>
      <c r="C3806" s="3">
        <v>45906</v>
      </c>
      <c r="D3806" s="43" t="s">
        <v>2388</v>
      </c>
      <c r="E3806" s="43" t="s">
        <v>1860</v>
      </c>
      <c r="F3806" s="43" t="s">
        <v>1861</v>
      </c>
      <c r="G3806">
        <v>120</v>
      </c>
      <c r="H3806">
        <v>120</v>
      </c>
      <c r="I3806" s="43" t="s">
        <v>1110</v>
      </c>
      <c r="J3806" s="43" t="s">
        <v>995</v>
      </c>
      <c r="K3806" s="43" t="s">
        <v>179</v>
      </c>
      <c r="L3806" s="43" t="str">
        <f>IF(AND(Home!$A$1&gt;=Leave[[#This Row],[Start Time]],Home!$A$1&lt;=Leave[[#This Row],[End Time]]),"Aplica","No Aplica")</f>
        <v>No Aplica</v>
      </c>
      <c r="M3806" s="43" t="str">
        <f>IF(AND(Home!$A$1&gt;=Leave[[#This Row],[Start Time]],Home!$A$1&lt;=Leave[[#This Row],[End Time]]),Home!$A$1,"No Aplica")</f>
        <v>No Aplica</v>
      </c>
      <c r="N3806" s="43" t="str">
        <f>Leave[[#This Row],[User Code (Owning User) (Usuario)]]&amp;Leave[[#This Row],[fecha activa]]</f>
        <v>MIE2025030623274No Aplica</v>
      </c>
    </row>
    <row r="3807" spans="1:14" x14ac:dyDescent="0.3">
      <c r="A3807" s="43" t="s">
        <v>471</v>
      </c>
      <c r="B3807" s="3">
        <v>45905</v>
      </c>
      <c r="C3807" s="3">
        <v>45905</v>
      </c>
      <c r="D3807" s="43" t="s">
        <v>2388</v>
      </c>
      <c r="E3807" s="43" t="s">
        <v>1860</v>
      </c>
      <c r="F3807" s="43" t="s">
        <v>1861</v>
      </c>
      <c r="G3807">
        <v>180</v>
      </c>
      <c r="H3807">
        <v>180</v>
      </c>
      <c r="I3807" s="43" t="s">
        <v>1110</v>
      </c>
      <c r="J3807" s="43" t="s">
        <v>995</v>
      </c>
      <c r="K3807" s="43" t="s">
        <v>179</v>
      </c>
      <c r="L3807" s="43" t="str">
        <f>IF(AND(Home!$A$1&gt;=Leave[[#This Row],[Start Time]],Home!$A$1&lt;=Leave[[#This Row],[End Time]]),"Aplica","No Aplica")</f>
        <v>No Aplica</v>
      </c>
      <c r="M3807" s="43" t="str">
        <f>IF(AND(Home!$A$1&gt;=Leave[[#This Row],[Start Time]],Home!$A$1&lt;=Leave[[#This Row],[End Time]]),Home!$A$1,"No Aplica")</f>
        <v>No Aplica</v>
      </c>
      <c r="N3807" s="43" t="str">
        <f>Leave[[#This Row],[User Code (Owning User) (Usuario)]]&amp;Leave[[#This Row],[fecha activa]]</f>
        <v>MIE2025030623274No Aplica</v>
      </c>
    </row>
    <row r="3808" spans="1:14" x14ac:dyDescent="0.3">
      <c r="A3808" s="43" t="s">
        <v>471</v>
      </c>
      <c r="B3808" s="3">
        <v>45904</v>
      </c>
      <c r="C3808" s="3">
        <v>45904</v>
      </c>
      <c r="D3808" s="43" t="s">
        <v>2388</v>
      </c>
      <c r="E3808" s="43" t="s">
        <v>1860</v>
      </c>
      <c r="F3808" s="43" t="s">
        <v>1861</v>
      </c>
      <c r="G3808">
        <v>180</v>
      </c>
      <c r="H3808">
        <v>180</v>
      </c>
      <c r="I3808" s="43" t="s">
        <v>1110</v>
      </c>
      <c r="J3808" s="43" t="s">
        <v>995</v>
      </c>
      <c r="K3808" s="43" t="s">
        <v>179</v>
      </c>
      <c r="L3808" s="43" t="str">
        <f>IF(AND(Home!$A$1&gt;=Leave[[#This Row],[Start Time]],Home!$A$1&lt;=Leave[[#This Row],[End Time]]),"Aplica","No Aplica")</f>
        <v>No Aplica</v>
      </c>
      <c r="M3808" s="43" t="str">
        <f>IF(AND(Home!$A$1&gt;=Leave[[#This Row],[Start Time]],Home!$A$1&lt;=Leave[[#This Row],[End Time]]),Home!$A$1,"No Aplica")</f>
        <v>No Aplica</v>
      </c>
      <c r="N3808" s="43" t="str">
        <f>Leave[[#This Row],[User Code (Owning User) (Usuario)]]&amp;Leave[[#This Row],[fecha activa]]</f>
        <v>MIE2025030623274No Aplica</v>
      </c>
    </row>
    <row r="3809" spans="1:14" x14ac:dyDescent="0.3">
      <c r="A3809" s="43" t="s">
        <v>471</v>
      </c>
      <c r="B3809" s="3">
        <v>45903</v>
      </c>
      <c r="C3809" s="3">
        <v>45903</v>
      </c>
      <c r="D3809" s="43" t="s">
        <v>2388</v>
      </c>
      <c r="E3809" s="43" t="s">
        <v>1860</v>
      </c>
      <c r="F3809" s="43" t="s">
        <v>1861</v>
      </c>
      <c r="G3809">
        <v>180</v>
      </c>
      <c r="H3809">
        <v>180</v>
      </c>
      <c r="I3809" s="43" t="s">
        <v>1110</v>
      </c>
      <c r="J3809" s="43" t="s">
        <v>995</v>
      </c>
      <c r="K3809" s="43" t="s">
        <v>179</v>
      </c>
      <c r="L3809" s="43" t="str">
        <f>IF(AND(Home!$A$1&gt;=Leave[[#This Row],[Start Time]],Home!$A$1&lt;=Leave[[#This Row],[End Time]]),"Aplica","No Aplica")</f>
        <v>No Aplica</v>
      </c>
      <c r="M3809" s="43" t="str">
        <f>IF(AND(Home!$A$1&gt;=Leave[[#This Row],[Start Time]],Home!$A$1&lt;=Leave[[#This Row],[End Time]]),Home!$A$1,"No Aplica")</f>
        <v>No Aplica</v>
      </c>
      <c r="N3809" s="43" t="str">
        <f>Leave[[#This Row],[User Code (Owning User) (Usuario)]]&amp;Leave[[#This Row],[fecha activa]]</f>
        <v>MIE2025030623274No Aplica</v>
      </c>
    </row>
    <row r="3810" spans="1:14" x14ac:dyDescent="0.3">
      <c r="A3810" s="43" t="s">
        <v>471</v>
      </c>
      <c r="B3810" s="3">
        <v>45902</v>
      </c>
      <c r="C3810" s="3">
        <v>45902</v>
      </c>
      <c r="D3810" s="43" t="s">
        <v>472</v>
      </c>
      <c r="E3810" s="43" t="s">
        <v>1860</v>
      </c>
      <c r="F3810" s="43" t="s">
        <v>1861</v>
      </c>
      <c r="G3810">
        <v>540</v>
      </c>
      <c r="H3810">
        <v>540</v>
      </c>
      <c r="I3810" s="43" t="s">
        <v>1110</v>
      </c>
      <c r="J3810" s="43" t="s">
        <v>995</v>
      </c>
      <c r="K3810" s="43" t="s">
        <v>179</v>
      </c>
      <c r="L3810" s="43" t="str">
        <f>IF(AND(Home!$A$1&gt;=Leave[[#This Row],[Start Time]],Home!$A$1&lt;=Leave[[#This Row],[End Time]]),"Aplica","No Aplica")</f>
        <v>No Aplica</v>
      </c>
      <c r="M3810" s="43" t="str">
        <f>IF(AND(Home!$A$1&gt;=Leave[[#This Row],[Start Time]],Home!$A$1&lt;=Leave[[#This Row],[End Time]]),Home!$A$1,"No Aplica")</f>
        <v>No Aplica</v>
      </c>
      <c r="N3810" s="43" t="str">
        <f>Leave[[#This Row],[User Code (Owning User) (Usuario)]]&amp;Leave[[#This Row],[fecha activa]]</f>
        <v>MIE2025030623274No Aplica</v>
      </c>
    </row>
    <row r="3811" spans="1:14" x14ac:dyDescent="0.3">
      <c r="A3811" s="43" t="s">
        <v>471</v>
      </c>
      <c r="B3811" s="3">
        <v>45901</v>
      </c>
      <c r="C3811" s="3">
        <v>45901</v>
      </c>
      <c r="D3811" s="43" t="s">
        <v>2126</v>
      </c>
      <c r="E3811" s="43" t="s">
        <v>1860</v>
      </c>
      <c r="F3811" s="43" t="s">
        <v>1861</v>
      </c>
      <c r="G3811">
        <v>180</v>
      </c>
      <c r="H3811">
        <v>180</v>
      </c>
      <c r="I3811" s="43" t="s">
        <v>1110</v>
      </c>
      <c r="J3811" s="43" t="s">
        <v>995</v>
      </c>
      <c r="K3811" s="43" t="s">
        <v>179</v>
      </c>
      <c r="L3811" s="43" t="str">
        <f>IF(AND(Home!$A$1&gt;=Leave[[#This Row],[Start Time]],Home!$A$1&lt;=Leave[[#This Row],[End Time]]),"Aplica","No Aplica")</f>
        <v>No Aplica</v>
      </c>
      <c r="M3811" s="43" t="str">
        <f>IF(AND(Home!$A$1&gt;=Leave[[#This Row],[Start Time]],Home!$A$1&lt;=Leave[[#This Row],[End Time]]),Home!$A$1,"No Aplica")</f>
        <v>No Aplica</v>
      </c>
      <c r="N3811" s="43" t="str">
        <f>Leave[[#This Row],[User Code (Owning User) (Usuario)]]&amp;Leave[[#This Row],[fecha activa]]</f>
        <v>MIE2025030623274No Aplica</v>
      </c>
    </row>
    <row r="3812" spans="1:14" x14ac:dyDescent="0.3">
      <c r="A3812" s="43" t="s">
        <v>476</v>
      </c>
      <c r="B3812" s="3">
        <v>45918</v>
      </c>
      <c r="C3812" s="3">
        <v>45918</v>
      </c>
      <c r="D3812" s="43" t="s">
        <v>3522</v>
      </c>
      <c r="E3812" s="43" t="s">
        <v>2938</v>
      </c>
      <c r="F3812" s="43" t="s">
        <v>2940</v>
      </c>
      <c r="G3812">
        <v>900</v>
      </c>
      <c r="H3812">
        <v>540</v>
      </c>
      <c r="I3812" s="43" t="s">
        <v>2939</v>
      </c>
      <c r="J3812" s="43" t="s">
        <v>977</v>
      </c>
      <c r="K3812" s="43" t="s">
        <v>179</v>
      </c>
      <c r="L3812" s="43" t="str">
        <f>IF(AND(Home!$A$1&gt;=Leave[[#This Row],[Start Time]],Home!$A$1&lt;=Leave[[#This Row],[End Time]]),"Aplica","No Aplica")</f>
        <v>No Aplica</v>
      </c>
      <c r="M3812" s="43" t="str">
        <f>IF(AND(Home!$A$1&gt;=Leave[[#This Row],[Start Time]],Home!$A$1&lt;=Leave[[#This Row],[End Time]]),Home!$A$1,"No Aplica")</f>
        <v>No Aplica</v>
      </c>
      <c r="N3812" s="43" t="str">
        <f>Leave[[#This Row],[User Code (Owning User) (Usuario)]]&amp;Leave[[#This Row],[fecha activa]]</f>
        <v>MIE2025030924291No Aplica</v>
      </c>
    </row>
    <row r="3813" spans="1:14" x14ac:dyDescent="0.3">
      <c r="A3813" s="43" t="s">
        <v>468</v>
      </c>
      <c r="B3813" s="3">
        <v>45928</v>
      </c>
      <c r="C3813" s="3">
        <v>45928</v>
      </c>
      <c r="D3813" s="43" t="s">
        <v>470</v>
      </c>
      <c r="E3813" s="43" t="s">
        <v>1714</v>
      </c>
      <c r="F3813" s="43" t="s">
        <v>1716</v>
      </c>
      <c r="G3813">
        <v>480</v>
      </c>
      <c r="H3813">
        <v>480</v>
      </c>
      <c r="I3813" s="43" t="s">
        <v>1715</v>
      </c>
      <c r="J3813" s="43" t="s">
        <v>2210</v>
      </c>
      <c r="K3813" s="43" t="s">
        <v>178</v>
      </c>
      <c r="L3813" s="43" t="str">
        <f>IF(AND(Home!$A$1&gt;=Leave[[#This Row],[Start Time]],Home!$A$1&lt;=Leave[[#This Row],[End Time]]),"Aplica","No Aplica")</f>
        <v>No Aplica</v>
      </c>
      <c r="M3813" s="43" t="str">
        <f>IF(AND(Home!$A$1&gt;=Leave[[#This Row],[Start Time]],Home!$A$1&lt;=Leave[[#This Row],[End Time]]),Home!$A$1,"No Aplica")</f>
        <v>No Aplica</v>
      </c>
      <c r="N3813" s="43" t="str">
        <f>Leave[[#This Row],[User Code (Owning User) (Usuario)]]&amp;Leave[[#This Row],[fecha activa]]</f>
        <v>MIE2025070522970No Aplica</v>
      </c>
    </row>
    <row r="3814" spans="1:14" x14ac:dyDescent="0.3">
      <c r="A3814" s="43" t="s">
        <v>471</v>
      </c>
      <c r="B3814" s="3">
        <v>45925</v>
      </c>
      <c r="C3814" s="3">
        <v>45925</v>
      </c>
      <c r="D3814" s="43" t="s">
        <v>469</v>
      </c>
      <c r="E3814" s="43" t="s">
        <v>1714</v>
      </c>
      <c r="F3814" s="43" t="s">
        <v>1716</v>
      </c>
      <c r="G3814">
        <v>540</v>
      </c>
      <c r="H3814">
        <v>540</v>
      </c>
      <c r="I3814" s="43" t="s">
        <v>1715</v>
      </c>
      <c r="J3814" s="43" t="s">
        <v>2210</v>
      </c>
      <c r="K3814" s="43" t="s">
        <v>178</v>
      </c>
      <c r="L3814" s="43" t="str">
        <f>IF(AND(Home!$A$1&gt;=Leave[[#This Row],[Start Time]],Home!$A$1&lt;=Leave[[#This Row],[End Time]]),"Aplica","No Aplica")</f>
        <v>No Aplica</v>
      </c>
      <c r="M3814" s="43" t="str">
        <f>IF(AND(Home!$A$1&gt;=Leave[[#This Row],[Start Time]],Home!$A$1&lt;=Leave[[#This Row],[End Time]]),Home!$A$1,"No Aplica")</f>
        <v>No Aplica</v>
      </c>
      <c r="N3814" s="43" t="str">
        <f>Leave[[#This Row],[User Code (Owning User) (Usuario)]]&amp;Leave[[#This Row],[fecha activa]]</f>
        <v>MIE2025070522970No Aplica</v>
      </c>
    </row>
    <row r="3815" spans="1:14" x14ac:dyDescent="0.3">
      <c r="A3815" s="43" t="s">
        <v>471</v>
      </c>
      <c r="B3815" s="3">
        <v>45923</v>
      </c>
      <c r="C3815" s="3">
        <v>45923</v>
      </c>
      <c r="D3815" s="43" t="s">
        <v>621</v>
      </c>
      <c r="E3815" s="43" t="s">
        <v>1714</v>
      </c>
      <c r="F3815" s="43" t="s">
        <v>1716</v>
      </c>
      <c r="G3815">
        <v>240</v>
      </c>
      <c r="H3815">
        <v>240</v>
      </c>
      <c r="I3815" s="43" t="s">
        <v>1715</v>
      </c>
      <c r="J3815" s="43" t="s">
        <v>2210</v>
      </c>
      <c r="K3815" s="43" t="s">
        <v>178</v>
      </c>
      <c r="L3815" s="43" t="str">
        <f>IF(AND(Home!$A$1&gt;=Leave[[#This Row],[Start Time]],Home!$A$1&lt;=Leave[[#This Row],[End Time]]),"Aplica","No Aplica")</f>
        <v>No Aplica</v>
      </c>
      <c r="M3815" s="43" t="str">
        <f>IF(AND(Home!$A$1&gt;=Leave[[#This Row],[Start Time]],Home!$A$1&lt;=Leave[[#This Row],[End Time]]),Home!$A$1,"No Aplica")</f>
        <v>No Aplica</v>
      </c>
      <c r="N3815" s="43" t="str">
        <f>Leave[[#This Row],[User Code (Owning User) (Usuario)]]&amp;Leave[[#This Row],[fecha activa]]</f>
        <v>MIE2025070522970No Aplica</v>
      </c>
    </row>
    <row r="3816" spans="1:14" x14ac:dyDescent="0.3">
      <c r="A3816" s="43" t="s">
        <v>471</v>
      </c>
      <c r="B3816" s="3">
        <v>45921</v>
      </c>
      <c r="C3816" s="3">
        <v>45921</v>
      </c>
      <c r="D3816" s="43" t="s">
        <v>1505</v>
      </c>
      <c r="E3816" s="43" t="s">
        <v>1714</v>
      </c>
      <c r="F3816" s="43" t="s">
        <v>1716</v>
      </c>
      <c r="G3816">
        <v>60</v>
      </c>
      <c r="H3816">
        <v>60</v>
      </c>
      <c r="I3816" s="43" t="s">
        <v>1715</v>
      </c>
      <c r="J3816" s="43" t="s">
        <v>2210</v>
      </c>
      <c r="K3816" s="43" t="s">
        <v>178</v>
      </c>
      <c r="L3816" s="43" t="str">
        <f>IF(AND(Home!$A$1&gt;=Leave[[#This Row],[Start Time]],Home!$A$1&lt;=Leave[[#This Row],[End Time]]),"Aplica","No Aplica")</f>
        <v>No Aplica</v>
      </c>
      <c r="M3816" s="43" t="str">
        <f>IF(AND(Home!$A$1&gt;=Leave[[#This Row],[Start Time]],Home!$A$1&lt;=Leave[[#This Row],[End Time]]),Home!$A$1,"No Aplica")</f>
        <v>No Aplica</v>
      </c>
      <c r="N3816" s="43" t="str">
        <f>Leave[[#This Row],[User Code (Owning User) (Usuario)]]&amp;Leave[[#This Row],[fecha activa]]</f>
        <v>MIE2025070522970No Aplica</v>
      </c>
    </row>
    <row r="3817" spans="1:14" x14ac:dyDescent="0.3">
      <c r="A3817" s="43" t="s">
        <v>471</v>
      </c>
      <c r="B3817" s="3">
        <v>45918</v>
      </c>
      <c r="C3817" s="3">
        <v>45918</v>
      </c>
      <c r="D3817" s="43" t="s">
        <v>469</v>
      </c>
      <c r="E3817" s="43" t="s">
        <v>1714</v>
      </c>
      <c r="F3817" s="43" t="s">
        <v>1716</v>
      </c>
      <c r="G3817">
        <v>540</v>
      </c>
      <c r="H3817">
        <v>540</v>
      </c>
      <c r="I3817" s="43" t="s">
        <v>1715</v>
      </c>
      <c r="J3817" s="43" t="s">
        <v>2210</v>
      </c>
      <c r="K3817" s="43" t="s">
        <v>178</v>
      </c>
      <c r="L3817" s="43" t="str">
        <f>IF(AND(Home!$A$1&gt;=Leave[[#This Row],[Start Time]],Home!$A$1&lt;=Leave[[#This Row],[End Time]]),"Aplica","No Aplica")</f>
        <v>No Aplica</v>
      </c>
      <c r="M3817" s="43" t="str">
        <f>IF(AND(Home!$A$1&gt;=Leave[[#This Row],[Start Time]],Home!$A$1&lt;=Leave[[#This Row],[End Time]]),Home!$A$1,"No Aplica")</f>
        <v>No Aplica</v>
      </c>
      <c r="N3817" s="43" t="str">
        <f>Leave[[#This Row],[User Code (Owning User) (Usuario)]]&amp;Leave[[#This Row],[fecha activa]]</f>
        <v>MIE2025070522970No Aplica</v>
      </c>
    </row>
    <row r="3818" spans="1:14" x14ac:dyDescent="0.3">
      <c r="A3818" s="43" t="s">
        <v>471</v>
      </c>
      <c r="B3818" s="3">
        <v>45917</v>
      </c>
      <c r="C3818" s="3">
        <v>45917</v>
      </c>
      <c r="D3818" s="43" t="s">
        <v>621</v>
      </c>
      <c r="E3818" s="43" t="s">
        <v>1714</v>
      </c>
      <c r="F3818" s="43" t="s">
        <v>1716</v>
      </c>
      <c r="G3818">
        <v>120</v>
      </c>
      <c r="H3818">
        <v>120</v>
      </c>
      <c r="I3818" s="43" t="s">
        <v>1715</v>
      </c>
      <c r="J3818" s="43" t="s">
        <v>2210</v>
      </c>
      <c r="K3818" s="43" t="s">
        <v>178</v>
      </c>
      <c r="L3818" s="43" t="str">
        <f>IF(AND(Home!$A$1&gt;=Leave[[#This Row],[Start Time]],Home!$A$1&lt;=Leave[[#This Row],[End Time]]),"Aplica","No Aplica")</f>
        <v>No Aplica</v>
      </c>
      <c r="M3818" s="43" t="str">
        <f>IF(AND(Home!$A$1&gt;=Leave[[#This Row],[Start Time]],Home!$A$1&lt;=Leave[[#This Row],[End Time]]),Home!$A$1,"No Aplica")</f>
        <v>No Aplica</v>
      </c>
      <c r="N3818" s="43" t="str">
        <f>Leave[[#This Row],[User Code (Owning User) (Usuario)]]&amp;Leave[[#This Row],[fecha activa]]</f>
        <v>MIE2025070522970No Aplica</v>
      </c>
    </row>
    <row r="3819" spans="1:14" x14ac:dyDescent="0.3">
      <c r="A3819" s="43" t="s">
        <v>471</v>
      </c>
      <c r="B3819" s="3">
        <v>45916</v>
      </c>
      <c r="C3819" s="3">
        <v>45916</v>
      </c>
      <c r="D3819" s="43" t="s">
        <v>621</v>
      </c>
      <c r="E3819" s="43" t="s">
        <v>1714</v>
      </c>
      <c r="F3819" s="43" t="s">
        <v>1716</v>
      </c>
      <c r="G3819">
        <v>120</v>
      </c>
      <c r="H3819">
        <v>120</v>
      </c>
      <c r="I3819" s="43" t="s">
        <v>1715</v>
      </c>
      <c r="J3819" s="43" t="s">
        <v>2210</v>
      </c>
      <c r="K3819" s="43" t="s">
        <v>178</v>
      </c>
      <c r="L3819" s="43" t="str">
        <f>IF(AND(Home!$A$1&gt;=Leave[[#This Row],[Start Time]],Home!$A$1&lt;=Leave[[#This Row],[End Time]]),"Aplica","No Aplica")</f>
        <v>No Aplica</v>
      </c>
      <c r="M3819" s="43" t="str">
        <f>IF(AND(Home!$A$1&gt;=Leave[[#This Row],[Start Time]],Home!$A$1&lt;=Leave[[#This Row],[End Time]]),Home!$A$1,"No Aplica")</f>
        <v>No Aplica</v>
      </c>
      <c r="N3819" s="43" t="str">
        <f>Leave[[#This Row],[User Code (Owning User) (Usuario)]]&amp;Leave[[#This Row],[fecha activa]]</f>
        <v>MIE2025070522970No Aplica</v>
      </c>
    </row>
    <row r="3820" spans="1:14" x14ac:dyDescent="0.3">
      <c r="A3820" s="43" t="s">
        <v>471</v>
      </c>
      <c r="B3820" s="3">
        <v>45914</v>
      </c>
      <c r="C3820" s="3">
        <v>45914</v>
      </c>
      <c r="D3820" s="43" t="s">
        <v>1505</v>
      </c>
      <c r="E3820" s="43" t="s">
        <v>1714</v>
      </c>
      <c r="F3820" s="43" t="s">
        <v>1716</v>
      </c>
      <c r="G3820">
        <v>60</v>
      </c>
      <c r="H3820">
        <v>60</v>
      </c>
      <c r="I3820" s="43" t="s">
        <v>1715</v>
      </c>
      <c r="J3820" s="43" t="s">
        <v>2210</v>
      </c>
      <c r="K3820" s="43" t="s">
        <v>178</v>
      </c>
      <c r="L3820" s="43" t="str">
        <f>IF(AND(Home!$A$1&gt;=Leave[[#This Row],[Start Time]],Home!$A$1&lt;=Leave[[#This Row],[End Time]]),"Aplica","No Aplica")</f>
        <v>No Aplica</v>
      </c>
      <c r="M3820" s="43" t="str">
        <f>IF(AND(Home!$A$1&gt;=Leave[[#This Row],[Start Time]],Home!$A$1&lt;=Leave[[#This Row],[End Time]]),Home!$A$1,"No Aplica")</f>
        <v>No Aplica</v>
      </c>
      <c r="N3820" s="43" t="str">
        <f>Leave[[#This Row],[User Code (Owning User) (Usuario)]]&amp;Leave[[#This Row],[fecha activa]]</f>
        <v>MIE2025070522970No Aplica</v>
      </c>
    </row>
    <row r="3821" spans="1:14" x14ac:dyDescent="0.3">
      <c r="A3821" s="43" t="s">
        <v>471</v>
      </c>
      <c r="B3821" s="3">
        <v>45908</v>
      </c>
      <c r="C3821" s="3">
        <v>45908</v>
      </c>
      <c r="D3821" s="43" t="s">
        <v>1404</v>
      </c>
      <c r="E3821" s="43" t="s">
        <v>1714</v>
      </c>
      <c r="F3821" s="43" t="s">
        <v>1716</v>
      </c>
      <c r="G3821">
        <v>240</v>
      </c>
      <c r="H3821">
        <v>240</v>
      </c>
      <c r="I3821" s="43" t="s">
        <v>1715</v>
      </c>
      <c r="J3821" s="43" t="s">
        <v>2210</v>
      </c>
      <c r="K3821" s="43" t="s">
        <v>178</v>
      </c>
      <c r="L3821" s="43" t="str">
        <f>IF(AND(Home!$A$1&gt;=Leave[[#This Row],[Start Time]],Home!$A$1&lt;=Leave[[#This Row],[End Time]]),"Aplica","No Aplica")</f>
        <v>No Aplica</v>
      </c>
      <c r="M3821" s="43" t="str">
        <f>IF(AND(Home!$A$1&gt;=Leave[[#This Row],[Start Time]],Home!$A$1&lt;=Leave[[#This Row],[End Time]]),Home!$A$1,"No Aplica")</f>
        <v>No Aplica</v>
      </c>
      <c r="N3821" s="43" t="str">
        <f>Leave[[#This Row],[User Code (Owning User) (Usuario)]]&amp;Leave[[#This Row],[fecha activa]]</f>
        <v>MIE2025070522970No Aplica</v>
      </c>
    </row>
    <row r="3822" spans="1:14" x14ac:dyDescent="0.3">
      <c r="A3822" s="43" t="s">
        <v>471</v>
      </c>
      <c r="B3822" s="3">
        <v>45907</v>
      </c>
      <c r="C3822" s="3">
        <v>45907</v>
      </c>
      <c r="D3822" s="43" t="s">
        <v>3127</v>
      </c>
      <c r="E3822" s="43" t="s">
        <v>1714</v>
      </c>
      <c r="F3822" s="43" t="s">
        <v>1716</v>
      </c>
      <c r="G3822">
        <v>60</v>
      </c>
      <c r="H3822">
        <v>60</v>
      </c>
      <c r="I3822" s="43" t="s">
        <v>1715</v>
      </c>
      <c r="J3822" s="43" t="s">
        <v>2210</v>
      </c>
      <c r="K3822" s="43" t="s">
        <v>178</v>
      </c>
      <c r="L3822" s="43" t="str">
        <f>IF(AND(Home!$A$1&gt;=Leave[[#This Row],[Start Time]],Home!$A$1&lt;=Leave[[#This Row],[End Time]]),"Aplica","No Aplica")</f>
        <v>No Aplica</v>
      </c>
      <c r="M3822" s="43" t="str">
        <f>IF(AND(Home!$A$1&gt;=Leave[[#This Row],[Start Time]],Home!$A$1&lt;=Leave[[#This Row],[End Time]]),Home!$A$1,"No Aplica")</f>
        <v>No Aplica</v>
      </c>
      <c r="N3822" s="43" t="str">
        <f>Leave[[#This Row],[User Code (Owning User) (Usuario)]]&amp;Leave[[#This Row],[fecha activa]]</f>
        <v>MIE2025070522970No Aplica</v>
      </c>
    </row>
    <row r="3823" spans="1:14" x14ac:dyDescent="0.3">
      <c r="A3823" s="43" t="s">
        <v>471</v>
      </c>
      <c r="B3823" s="3">
        <v>45905</v>
      </c>
      <c r="C3823" s="3">
        <v>45905</v>
      </c>
      <c r="D3823" s="43" t="s">
        <v>3095</v>
      </c>
      <c r="E3823" s="43" t="s">
        <v>1714</v>
      </c>
      <c r="F3823" s="43" t="s">
        <v>1716</v>
      </c>
      <c r="G3823">
        <v>240</v>
      </c>
      <c r="H3823">
        <v>240</v>
      </c>
      <c r="I3823" s="43" t="s">
        <v>1715</v>
      </c>
      <c r="J3823" s="43" t="s">
        <v>2210</v>
      </c>
      <c r="K3823" s="43" t="s">
        <v>178</v>
      </c>
      <c r="L3823" s="43" t="str">
        <f>IF(AND(Home!$A$1&gt;=Leave[[#This Row],[Start Time]],Home!$A$1&lt;=Leave[[#This Row],[End Time]]),"Aplica","No Aplica")</f>
        <v>No Aplica</v>
      </c>
      <c r="M3823" s="43" t="str">
        <f>IF(AND(Home!$A$1&gt;=Leave[[#This Row],[Start Time]],Home!$A$1&lt;=Leave[[#This Row],[End Time]]),Home!$A$1,"No Aplica")</f>
        <v>No Aplica</v>
      </c>
      <c r="N3823" s="43" t="str">
        <f>Leave[[#This Row],[User Code (Owning User) (Usuario)]]&amp;Leave[[#This Row],[fecha activa]]</f>
        <v>MIE2025070522970No Aplica</v>
      </c>
    </row>
    <row r="3824" spans="1:14" x14ac:dyDescent="0.3">
      <c r="A3824" s="43" t="s">
        <v>468</v>
      </c>
      <c r="B3824" s="3">
        <v>45904</v>
      </c>
      <c r="C3824" s="3">
        <v>45904</v>
      </c>
      <c r="D3824" s="43" t="s">
        <v>467</v>
      </c>
      <c r="E3824" s="43" t="s">
        <v>1714</v>
      </c>
      <c r="F3824" s="43" t="s">
        <v>1716</v>
      </c>
      <c r="G3824">
        <v>540</v>
      </c>
      <c r="H3824">
        <v>540</v>
      </c>
      <c r="I3824" s="43" t="s">
        <v>1715</v>
      </c>
      <c r="J3824" s="43" t="s">
        <v>2210</v>
      </c>
      <c r="K3824" s="43" t="s">
        <v>178</v>
      </c>
      <c r="L3824" s="43" t="str">
        <f>IF(AND(Home!$A$1&gt;=Leave[[#This Row],[Start Time]],Home!$A$1&lt;=Leave[[#This Row],[End Time]]),"Aplica","No Aplica")</f>
        <v>No Aplica</v>
      </c>
      <c r="M3824" s="43" t="str">
        <f>IF(AND(Home!$A$1&gt;=Leave[[#This Row],[Start Time]],Home!$A$1&lt;=Leave[[#This Row],[End Time]]),Home!$A$1,"No Aplica")</f>
        <v>No Aplica</v>
      </c>
      <c r="N3824" s="43" t="str">
        <f>Leave[[#This Row],[User Code (Owning User) (Usuario)]]&amp;Leave[[#This Row],[fecha activa]]</f>
        <v>MIE2025070522970No Aplica</v>
      </c>
    </row>
    <row r="3825" spans="1:14" x14ac:dyDescent="0.3">
      <c r="A3825" s="43" t="s">
        <v>468</v>
      </c>
      <c r="B3825" s="3">
        <v>45904</v>
      </c>
      <c r="C3825" s="3">
        <v>45904</v>
      </c>
      <c r="D3825" s="43" t="s">
        <v>467</v>
      </c>
      <c r="E3825" s="43" t="s">
        <v>1714</v>
      </c>
      <c r="F3825" s="43" t="s">
        <v>1716</v>
      </c>
      <c r="G3825">
        <v>540</v>
      </c>
      <c r="H3825">
        <v>540</v>
      </c>
      <c r="I3825" s="43" t="s">
        <v>1715</v>
      </c>
      <c r="J3825" s="43" t="s">
        <v>2210</v>
      </c>
      <c r="K3825" s="43" t="s">
        <v>178</v>
      </c>
      <c r="L3825" s="43" t="str">
        <f>IF(AND(Home!$A$1&gt;=Leave[[#This Row],[Start Time]],Home!$A$1&lt;=Leave[[#This Row],[End Time]]),"Aplica","No Aplica")</f>
        <v>No Aplica</v>
      </c>
      <c r="M3825" s="43" t="str">
        <f>IF(AND(Home!$A$1&gt;=Leave[[#This Row],[Start Time]],Home!$A$1&lt;=Leave[[#This Row],[End Time]]),Home!$A$1,"No Aplica")</f>
        <v>No Aplica</v>
      </c>
      <c r="N3825" s="43" t="str">
        <f>Leave[[#This Row],[User Code (Owning User) (Usuario)]]&amp;Leave[[#This Row],[fecha activa]]</f>
        <v>MIE2025070522970No Aplica</v>
      </c>
    </row>
    <row r="3826" spans="1:14" x14ac:dyDescent="0.3">
      <c r="A3826" s="43" t="s">
        <v>471</v>
      </c>
      <c r="B3826" s="3">
        <v>45903</v>
      </c>
      <c r="C3826" s="3">
        <v>45903</v>
      </c>
      <c r="D3826" s="43" t="s">
        <v>2895</v>
      </c>
      <c r="E3826" s="43" t="s">
        <v>1714</v>
      </c>
      <c r="F3826" s="43" t="s">
        <v>1716</v>
      </c>
      <c r="G3826">
        <v>240</v>
      </c>
      <c r="H3826">
        <v>240</v>
      </c>
      <c r="I3826" s="43" t="s">
        <v>1715</v>
      </c>
      <c r="J3826" s="43" t="s">
        <v>2210</v>
      </c>
      <c r="K3826" s="43" t="s">
        <v>178</v>
      </c>
      <c r="L3826" s="43" t="str">
        <f>IF(AND(Home!$A$1&gt;=Leave[[#This Row],[Start Time]],Home!$A$1&lt;=Leave[[#This Row],[End Time]]),"Aplica","No Aplica")</f>
        <v>No Aplica</v>
      </c>
      <c r="M3826" s="43" t="str">
        <f>IF(AND(Home!$A$1&gt;=Leave[[#This Row],[Start Time]],Home!$A$1&lt;=Leave[[#This Row],[End Time]]),Home!$A$1,"No Aplica")</f>
        <v>No Aplica</v>
      </c>
      <c r="N3826" s="43" t="str">
        <f>Leave[[#This Row],[User Code (Owning User) (Usuario)]]&amp;Leave[[#This Row],[fecha activa]]</f>
        <v>MIE2025070522970No Aplica</v>
      </c>
    </row>
    <row r="3827" spans="1:14" x14ac:dyDescent="0.3">
      <c r="A3827" s="43" t="s">
        <v>471</v>
      </c>
      <c r="B3827" s="3">
        <v>45903</v>
      </c>
      <c r="C3827" s="3">
        <v>45903</v>
      </c>
      <c r="D3827" s="43" t="s">
        <v>2895</v>
      </c>
      <c r="E3827" s="43" t="s">
        <v>1714</v>
      </c>
      <c r="F3827" s="43" t="s">
        <v>1716</v>
      </c>
      <c r="G3827">
        <v>240</v>
      </c>
      <c r="H3827">
        <v>240</v>
      </c>
      <c r="I3827" s="43" t="s">
        <v>1715</v>
      </c>
      <c r="J3827" s="43" t="s">
        <v>2210</v>
      </c>
      <c r="K3827" s="43" t="s">
        <v>178</v>
      </c>
      <c r="L3827" s="43" t="str">
        <f>IF(AND(Home!$A$1&gt;=Leave[[#This Row],[Start Time]],Home!$A$1&lt;=Leave[[#This Row],[End Time]]),"Aplica","No Aplica")</f>
        <v>No Aplica</v>
      </c>
      <c r="M3827" s="43" t="str">
        <f>IF(AND(Home!$A$1&gt;=Leave[[#This Row],[Start Time]],Home!$A$1&lt;=Leave[[#This Row],[End Time]]),Home!$A$1,"No Aplica")</f>
        <v>No Aplica</v>
      </c>
      <c r="N3827" s="43" t="str">
        <f>Leave[[#This Row],[User Code (Owning User) (Usuario)]]&amp;Leave[[#This Row],[fecha activa]]</f>
        <v>MIE2025070522970No Aplica</v>
      </c>
    </row>
    <row r="3828" spans="1:14" x14ac:dyDescent="0.3">
      <c r="A3828" s="43" t="s">
        <v>468</v>
      </c>
      <c r="B3828" s="3">
        <v>45916</v>
      </c>
      <c r="C3828" s="3">
        <v>45916</v>
      </c>
      <c r="D3828" s="43" t="s">
        <v>475</v>
      </c>
      <c r="E3828" s="43" t="s">
        <v>1703</v>
      </c>
      <c r="F3828" s="43" t="s">
        <v>1705</v>
      </c>
      <c r="G3828">
        <v>540</v>
      </c>
      <c r="H3828">
        <v>540</v>
      </c>
      <c r="I3828" s="43" t="s">
        <v>1704</v>
      </c>
      <c r="J3828" s="43" t="s">
        <v>973</v>
      </c>
      <c r="K3828" s="43" t="s">
        <v>177</v>
      </c>
      <c r="L3828" s="43" t="str">
        <f>IF(AND(Home!$A$1&gt;=Leave[[#This Row],[Start Time]],Home!$A$1&lt;=Leave[[#This Row],[End Time]]),"Aplica","No Aplica")</f>
        <v>No Aplica</v>
      </c>
      <c r="M3828" s="43" t="str">
        <f>IF(AND(Home!$A$1&gt;=Leave[[#This Row],[Start Time]],Home!$A$1&lt;=Leave[[#This Row],[End Time]]),Home!$A$1,"No Aplica")</f>
        <v>No Aplica</v>
      </c>
      <c r="N3828" s="43" t="str">
        <f>Leave[[#This Row],[User Code (Owning User) (Usuario)]]&amp;Leave[[#This Row],[fecha activa]]</f>
        <v>MIE2025300422908No Aplica</v>
      </c>
    </row>
    <row r="3829" spans="1:14" x14ac:dyDescent="0.3">
      <c r="A3829" s="43" t="s">
        <v>468</v>
      </c>
      <c r="B3829" s="3">
        <v>45923</v>
      </c>
      <c r="C3829" s="3">
        <v>45923</v>
      </c>
      <c r="D3829" s="43" t="s">
        <v>497</v>
      </c>
      <c r="E3829" s="43" t="s">
        <v>1703</v>
      </c>
      <c r="F3829" s="43" t="s">
        <v>1705</v>
      </c>
      <c r="G3829">
        <v>540</v>
      </c>
      <c r="H3829">
        <v>540</v>
      </c>
      <c r="I3829" s="43" t="s">
        <v>1704</v>
      </c>
      <c r="J3829" s="43" t="s">
        <v>973</v>
      </c>
      <c r="K3829" s="43" t="s">
        <v>177</v>
      </c>
      <c r="L3829" s="43" t="str">
        <f>IF(AND(Home!$A$1&gt;=Leave[[#This Row],[Start Time]],Home!$A$1&lt;=Leave[[#This Row],[End Time]]),"Aplica","No Aplica")</f>
        <v>No Aplica</v>
      </c>
      <c r="M3829" s="43" t="str">
        <f>IF(AND(Home!$A$1&gt;=Leave[[#This Row],[Start Time]],Home!$A$1&lt;=Leave[[#This Row],[End Time]]),Home!$A$1,"No Aplica")</f>
        <v>No Aplica</v>
      </c>
      <c r="N3829" s="43" t="str">
        <f>Leave[[#This Row],[User Code (Owning User) (Usuario)]]&amp;Leave[[#This Row],[fecha activa]]</f>
        <v>MIE2025300422908No Aplica</v>
      </c>
    </row>
    <row r="3830" spans="1:14" x14ac:dyDescent="0.3">
      <c r="A3830" s="43" t="s">
        <v>601</v>
      </c>
      <c r="B3830" s="3">
        <v>45925</v>
      </c>
      <c r="C3830" s="3">
        <v>45925</v>
      </c>
      <c r="D3830" s="43" t="s">
        <v>3247</v>
      </c>
      <c r="E3830" s="43" t="s">
        <v>1703</v>
      </c>
      <c r="F3830" s="43" t="s">
        <v>1705</v>
      </c>
      <c r="G3830">
        <v>120</v>
      </c>
      <c r="H3830">
        <v>120</v>
      </c>
      <c r="I3830" s="43" t="s">
        <v>1704</v>
      </c>
      <c r="J3830" s="43" t="s">
        <v>973</v>
      </c>
      <c r="K3830" s="43" t="s">
        <v>177</v>
      </c>
      <c r="L3830" s="43" t="str">
        <f>IF(AND(Home!$A$1&gt;=Leave[[#This Row],[Start Time]],Home!$A$1&lt;=Leave[[#This Row],[End Time]]),"Aplica","No Aplica")</f>
        <v>No Aplica</v>
      </c>
      <c r="M3830" s="43" t="str">
        <f>IF(AND(Home!$A$1&gt;=Leave[[#This Row],[Start Time]],Home!$A$1&lt;=Leave[[#This Row],[End Time]]),Home!$A$1,"No Aplica")</f>
        <v>No Aplica</v>
      </c>
      <c r="N3830" s="43" t="str">
        <f>Leave[[#This Row],[User Code (Owning User) (Usuario)]]&amp;Leave[[#This Row],[fecha activa]]</f>
        <v>MIE2025300422908No Aplica</v>
      </c>
    </row>
    <row r="3831" spans="1:14" x14ac:dyDescent="0.3">
      <c r="A3831" s="43" t="s">
        <v>601</v>
      </c>
      <c r="B3831" s="3">
        <v>45922</v>
      </c>
      <c r="C3831" s="3">
        <v>45922</v>
      </c>
      <c r="D3831" s="43" t="s">
        <v>3247</v>
      </c>
      <c r="E3831" s="43" t="s">
        <v>1703</v>
      </c>
      <c r="F3831" s="43" t="s">
        <v>1705</v>
      </c>
      <c r="G3831">
        <v>120</v>
      </c>
      <c r="H3831">
        <v>120</v>
      </c>
      <c r="I3831" s="43" t="s">
        <v>1704</v>
      </c>
      <c r="J3831" s="43" t="s">
        <v>973</v>
      </c>
      <c r="K3831" s="43" t="s">
        <v>177</v>
      </c>
      <c r="L3831" s="43" t="str">
        <f>IF(AND(Home!$A$1&gt;=Leave[[#This Row],[Start Time]],Home!$A$1&lt;=Leave[[#This Row],[End Time]]),"Aplica","No Aplica")</f>
        <v>Aplica</v>
      </c>
      <c r="M3831" s="43">
        <f>IF(AND(Home!$A$1&gt;=Leave[[#This Row],[Start Time]],Home!$A$1&lt;=Leave[[#This Row],[End Time]]),Home!$A$1,"No Aplica")</f>
        <v>45922</v>
      </c>
      <c r="N3831" s="43" t="str">
        <f>Leave[[#This Row],[User Code (Owning User) (Usuario)]]&amp;Leave[[#This Row],[fecha activa]]</f>
        <v>MIE202530042290845922</v>
      </c>
    </row>
    <row r="3832" spans="1:14" x14ac:dyDescent="0.3">
      <c r="A3832" s="43" t="s">
        <v>601</v>
      </c>
      <c r="B3832" s="3">
        <v>45918</v>
      </c>
      <c r="C3832" s="3">
        <v>45918</v>
      </c>
      <c r="D3832" s="43" t="s">
        <v>842</v>
      </c>
      <c r="E3832" s="43" t="s">
        <v>1703</v>
      </c>
      <c r="F3832" s="43" t="s">
        <v>1705</v>
      </c>
      <c r="G3832">
        <v>120</v>
      </c>
      <c r="H3832">
        <v>120</v>
      </c>
      <c r="I3832" s="43" t="s">
        <v>1704</v>
      </c>
      <c r="J3832" s="43" t="s">
        <v>973</v>
      </c>
      <c r="K3832" s="43" t="s">
        <v>177</v>
      </c>
      <c r="L3832" s="43" t="str">
        <f>IF(AND(Home!$A$1&gt;=Leave[[#This Row],[Start Time]],Home!$A$1&lt;=Leave[[#This Row],[End Time]]),"Aplica","No Aplica")</f>
        <v>No Aplica</v>
      </c>
      <c r="M3832" s="43" t="str">
        <f>IF(AND(Home!$A$1&gt;=Leave[[#This Row],[Start Time]],Home!$A$1&lt;=Leave[[#This Row],[End Time]]),Home!$A$1,"No Aplica")</f>
        <v>No Aplica</v>
      </c>
      <c r="N3832" s="43" t="str">
        <f>Leave[[#This Row],[User Code (Owning User) (Usuario)]]&amp;Leave[[#This Row],[fecha activa]]</f>
        <v>MIE2025300422908No Aplica</v>
      </c>
    </row>
    <row r="3833" spans="1:14" x14ac:dyDescent="0.3">
      <c r="A3833" s="43" t="s">
        <v>601</v>
      </c>
      <c r="B3833" s="3">
        <v>45915</v>
      </c>
      <c r="C3833" s="3">
        <v>45915</v>
      </c>
      <c r="D3833" s="43" t="s">
        <v>842</v>
      </c>
      <c r="E3833" s="43" t="s">
        <v>1703</v>
      </c>
      <c r="F3833" s="43" t="s">
        <v>1705</v>
      </c>
      <c r="G3833">
        <v>120</v>
      </c>
      <c r="H3833">
        <v>120</v>
      </c>
      <c r="I3833" s="43" t="s">
        <v>1704</v>
      </c>
      <c r="J3833" s="43" t="s">
        <v>973</v>
      </c>
      <c r="K3833" s="43" t="s">
        <v>177</v>
      </c>
      <c r="L3833" s="43" t="str">
        <f>IF(AND(Home!$A$1&gt;=Leave[[#This Row],[Start Time]],Home!$A$1&lt;=Leave[[#This Row],[End Time]]),"Aplica","No Aplica")</f>
        <v>No Aplica</v>
      </c>
      <c r="M3833" s="43" t="str">
        <f>IF(AND(Home!$A$1&gt;=Leave[[#This Row],[Start Time]],Home!$A$1&lt;=Leave[[#This Row],[End Time]]),Home!$A$1,"No Aplica")</f>
        <v>No Aplica</v>
      </c>
      <c r="N3833" s="43" t="str">
        <f>Leave[[#This Row],[User Code (Owning User) (Usuario)]]&amp;Leave[[#This Row],[fecha activa]]</f>
        <v>MIE2025300422908No Aplica</v>
      </c>
    </row>
    <row r="3834" spans="1:14" x14ac:dyDescent="0.3">
      <c r="A3834" s="43" t="s">
        <v>468</v>
      </c>
      <c r="B3834" s="3">
        <v>45914</v>
      </c>
      <c r="C3834" s="3">
        <v>45914</v>
      </c>
      <c r="D3834" s="43" t="s">
        <v>469</v>
      </c>
      <c r="E3834" s="43" t="s">
        <v>1703</v>
      </c>
      <c r="F3834" s="43" t="s">
        <v>1705</v>
      </c>
      <c r="G3834">
        <v>540</v>
      </c>
      <c r="H3834">
        <v>540</v>
      </c>
      <c r="I3834" s="43" t="s">
        <v>1704</v>
      </c>
      <c r="J3834" s="43" t="s">
        <v>973</v>
      </c>
      <c r="K3834" s="43" t="s">
        <v>177</v>
      </c>
      <c r="L3834" s="43" t="str">
        <f>IF(AND(Home!$A$1&gt;=Leave[[#This Row],[Start Time]],Home!$A$1&lt;=Leave[[#This Row],[End Time]]),"Aplica","No Aplica")</f>
        <v>No Aplica</v>
      </c>
      <c r="M3834" s="43" t="str">
        <f>IF(AND(Home!$A$1&gt;=Leave[[#This Row],[Start Time]],Home!$A$1&lt;=Leave[[#This Row],[End Time]]),Home!$A$1,"No Aplica")</f>
        <v>No Aplica</v>
      </c>
      <c r="N3834" s="43" t="str">
        <f>Leave[[#This Row],[User Code (Owning User) (Usuario)]]&amp;Leave[[#This Row],[fecha activa]]</f>
        <v>MIE2025300422908No Aplica</v>
      </c>
    </row>
    <row r="3835" spans="1:14" x14ac:dyDescent="0.3">
      <c r="A3835" s="43" t="s">
        <v>601</v>
      </c>
      <c r="B3835" s="3">
        <v>45913</v>
      </c>
      <c r="C3835" s="3">
        <v>45913</v>
      </c>
      <c r="D3835" s="43" t="s">
        <v>647</v>
      </c>
      <c r="E3835" s="43" t="s">
        <v>1703</v>
      </c>
      <c r="F3835" s="43" t="s">
        <v>1705</v>
      </c>
      <c r="G3835">
        <v>120</v>
      </c>
      <c r="H3835">
        <v>120</v>
      </c>
      <c r="I3835" s="43" t="s">
        <v>1704</v>
      </c>
      <c r="J3835" s="43" t="s">
        <v>973</v>
      </c>
      <c r="K3835" s="43" t="s">
        <v>177</v>
      </c>
      <c r="L3835" s="43" t="str">
        <f>IF(AND(Home!$A$1&gt;=Leave[[#This Row],[Start Time]],Home!$A$1&lt;=Leave[[#This Row],[End Time]]),"Aplica","No Aplica")</f>
        <v>No Aplica</v>
      </c>
      <c r="M3835" s="43" t="str">
        <f>IF(AND(Home!$A$1&gt;=Leave[[#This Row],[Start Time]],Home!$A$1&lt;=Leave[[#This Row],[End Time]]),Home!$A$1,"No Aplica")</f>
        <v>No Aplica</v>
      </c>
      <c r="N3835" s="43" t="str">
        <f>Leave[[#This Row],[User Code (Owning User) (Usuario)]]&amp;Leave[[#This Row],[fecha activa]]</f>
        <v>MIE2025300422908No Aplica</v>
      </c>
    </row>
    <row r="3836" spans="1:14" x14ac:dyDescent="0.3">
      <c r="A3836" s="43" t="s">
        <v>468</v>
      </c>
      <c r="B3836" s="3">
        <v>45911</v>
      </c>
      <c r="C3836" s="3">
        <v>45911</v>
      </c>
      <c r="D3836" s="43" t="s">
        <v>469</v>
      </c>
      <c r="E3836" s="43" t="s">
        <v>1703</v>
      </c>
      <c r="F3836" s="43" t="s">
        <v>1705</v>
      </c>
      <c r="G3836">
        <v>540</v>
      </c>
      <c r="H3836">
        <v>540</v>
      </c>
      <c r="I3836" s="43" t="s">
        <v>1704</v>
      </c>
      <c r="J3836" s="43" t="s">
        <v>973</v>
      </c>
      <c r="K3836" s="43" t="s">
        <v>177</v>
      </c>
      <c r="L3836" s="43" t="str">
        <f>IF(AND(Home!$A$1&gt;=Leave[[#This Row],[Start Time]],Home!$A$1&lt;=Leave[[#This Row],[End Time]]),"Aplica","No Aplica")</f>
        <v>No Aplica</v>
      </c>
      <c r="M3836" s="43" t="str">
        <f>IF(AND(Home!$A$1&gt;=Leave[[#This Row],[Start Time]],Home!$A$1&lt;=Leave[[#This Row],[End Time]]),Home!$A$1,"No Aplica")</f>
        <v>No Aplica</v>
      </c>
      <c r="N3836" s="43" t="str">
        <f>Leave[[#This Row],[User Code (Owning User) (Usuario)]]&amp;Leave[[#This Row],[fecha activa]]</f>
        <v>MIE2025300422908No Aplica</v>
      </c>
    </row>
    <row r="3837" spans="1:14" x14ac:dyDescent="0.3">
      <c r="A3837" s="43" t="s">
        <v>601</v>
      </c>
      <c r="B3837" s="3">
        <v>45908</v>
      </c>
      <c r="C3837" s="3">
        <v>45908</v>
      </c>
      <c r="D3837" s="43" t="s">
        <v>647</v>
      </c>
      <c r="E3837" s="43" t="s">
        <v>1703</v>
      </c>
      <c r="F3837" s="43" t="s">
        <v>1705</v>
      </c>
      <c r="G3837">
        <v>120</v>
      </c>
      <c r="H3837">
        <v>120</v>
      </c>
      <c r="I3837" s="43" t="s">
        <v>1704</v>
      </c>
      <c r="J3837" s="43" t="s">
        <v>973</v>
      </c>
      <c r="K3837" s="43" t="s">
        <v>177</v>
      </c>
      <c r="L3837" s="43" t="str">
        <f>IF(AND(Home!$A$1&gt;=Leave[[#This Row],[Start Time]],Home!$A$1&lt;=Leave[[#This Row],[End Time]]),"Aplica","No Aplica")</f>
        <v>No Aplica</v>
      </c>
      <c r="M3837" s="43" t="str">
        <f>IF(AND(Home!$A$1&gt;=Leave[[#This Row],[Start Time]],Home!$A$1&lt;=Leave[[#This Row],[End Time]]),Home!$A$1,"No Aplica")</f>
        <v>No Aplica</v>
      </c>
      <c r="N3837" s="43" t="str">
        <f>Leave[[#This Row],[User Code (Owning User) (Usuario)]]&amp;Leave[[#This Row],[fecha activa]]</f>
        <v>MIE2025300422908No Aplica</v>
      </c>
    </row>
    <row r="3838" spans="1:14" x14ac:dyDescent="0.3">
      <c r="A3838" s="43" t="s">
        <v>601</v>
      </c>
      <c r="B3838" s="3">
        <v>45904</v>
      </c>
      <c r="C3838" s="3">
        <v>45904</v>
      </c>
      <c r="D3838" s="43" t="s">
        <v>842</v>
      </c>
      <c r="E3838" s="43" t="s">
        <v>1703</v>
      </c>
      <c r="F3838" s="43" t="s">
        <v>1705</v>
      </c>
      <c r="G3838">
        <v>120</v>
      </c>
      <c r="H3838">
        <v>120</v>
      </c>
      <c r="I3838" s="43" t="s">
        <v>1704</v>
      </c>
      <c r="J3838" s="43" t="s">
        <v>973</v>
      </c>
      <c r="K3838" s="43" t="s">
        <v>177</v>
      </c>
      <c r="L3838" s="43" t="str">
        <f>IF(AND(Home!$A$1&gt;=Leave[[#This Row],[Start Time]],Home!$A$1&lt;=Leave[[#This Row],[End Time]]),"Aplica","No Aplica")</f>
        <v>No Aplica</v>
      </c>
      <c r="M3838" s="43" t="str">
        <f>IF(AND(Home!$A$1&gt;=Leave[[#This Row],[Start Time]],Home!$A$1&lt;=Leave[[#This Row],[End Time]]),Home!$A$1,"No Aplica")</f>
        <v>No Aplica</v>
      </c>
      <c r="N3838" s="43" t="str">
        <f>Leave[[#This Row],[User Code (Owning User) (Usuario)]]&amp;Leave[[#This Row],[fecha activa]]</f>
        <v>MIE2025300422908No Aplica</v>
      </c>
    </row>
    <row r="3839" spans="1:14" x14ac:dyDescent="0.3">
      <c r="A3839" s="43" t="s">
        <v>468</v>
      </c>
      <c r="B3839" s="3">
        <v>45902</v>
      </c>
      <c r="C3839" s="3">
        <v>45902</v>
      </c>
      <c r="D3839" s="43" t="s">
        <v>469</v>
      </c>
      <c r="E3839" s="43" t="s">
        <v>1703</v>
      </c>
      <c r="F3839" s="43" t="s">
        <v>1705</v>
      </c>
      <c r="G3839">
        <v>540</v>
      </c>
      <c r="H3839">
        <v>540</v>
      </c>
      <c r="I3839" s="43" t="s">
        <v>1704</v>
      </c>
      <c r="J3839" s="43" t="s">
        <v>973</v>
      </c>
      <c r="K3839" s="43" t="s">
        <v>177</v>
      </c>
      <c r="L3839" s="43" t="str">
        <f>IF(AND(Home!$A$1&gt;=Leave[[#This Row],[Start Time]],Home!$A$1&lt;=Leave[[#This Row],[End Time]]),"Aplica","No Aplica")</f>
        <v>No Aplica</v>
      </c>
      <c r="M3839" s="43" t="str">
        <f>IF(AND(Home!$A$1&gt;=Leave[[#This Row],[Start Time]],Home!$A$1&lt;=Leave[[#This Row],[End Time]]),Home!$A$1,"No Aplica")</f>
        <v>No Aplica</v>
      </c>
      <c r="N3839" s="43" t="str">
        <f>Leave[[#This Row],[User Code (Owning User) (Usuario)]]&amp;Leave[[#This Row],[fecha activa]]</f>
        <v>MIE2025300422908No Aplica</v>
      </c>
    </row>
    <row r="3840" spans="1:14" x14ac:dyDescent="0.3">
      <c r="A3840" s="43" t="s">
        <v>601</v>
      </c>
      <c r="B3840" s="3">
        <v>45901</v>
      </c>
      <c r="C3840" s="3">
        <v>45901</v>
      </c>
      <c r="D3840" s="43" t="s">
        <v>842</v>
      </c>
      <c r="E3840" s="43" t="s">
        <v>1703</v>
      </c>
      <c r="F3840" s="43" t="s">
        <v>1705</v>
      </c>
      <c r="G3840">
        <v>120</v>
      </c>
      <c r="H3840">
        <v>120</v>
      </c>
      <c r="I3840" s="43" t="s">
        <v>1704</v>
      </c>
      <c r="J3840" s="43" t="s">
        <v>973</v>
      </c>
      <c r="K3840" s="43" t="s">
        <v>177</v>
      </c>
      <c r="L3840" s="43" t="str">
        <f>IF(AND(Home!$A$1&gt;=Leave[[#This Row],[Start Time]],Home!$A$1&lt;=Leave[[#This Row],[End Time]]),"Aplica","No Aplica")</f>
        <v>No Aplica</v>
      </c>
      <c r="M3840" s="43" t="str">
        <f>IF(AND(Home!$A$1&gt;=Leave[[#This Row],[Start Time]],Home!$A$1&lt;=Leave[[#This Row],[End Time]]),Home!$A$1,"No Aplica")</f>
        <v>No Aplica</v>
      </c>
      <c r="N3840" s="43" t="str">
        <f>Leave[[#This Row],[User Code (Owning User) (Usuario)]]&amp;Leave[[#This Row],[fecha activa]]</f>
        <v>MIE2025300422908No Aplica</v>
      </c>
    </row>
    <row r="3841" spans="1:14" x14ac:dyDescent="0.3">
      <c r="A3841" s="43" t="s">
        <v>601</v>
      </c>
      <c r="B3841" s="3">
        <v>45923</v>
      </c>
      <c r="C3841" s="3">
        <v>45923</v>
      </c>
      <c r="D3841" s="43" t="s">
        <v>3769</v>
      </c>
      <c r="E3841" s="43" t="s">
        <v>2136</v>
      </c>
      <c r="F3841" s="43" t="s">
        <v>2138</v>
      </c>
      <c r="G3841">
        <v>420</v>
      </c>
      <c r="H3841">
        <v>420</v>
      </c>
      <c r="I3841" s="43" t="s">
        <v>2137</v>
      </c>
      <c r="J3841" s="43" t="s">
        <v>973</v>
      </c>
      <c r="K3841" s="43" t="s">
        <v>177</v>
      </c>
      <c r="L3841" s="43" t="str">
        <f>IF(AND(Home!$A$1&gt;=Leave[[#This Row],[Start Time]],Home!$A$1&lt;=Leave[[#This Row],[End Time]]),"Aplica","No Aplica")</f>
        <v>No Aplica</v>
      </c>
      <c r="M3841" s="43" t="str">
        <f>IF(AND(Home!$A$1&gt;=Leave[[#This Row],[Start Time]],Home!$A$1&lt;=Leave[[#This Row],[End Time]]),Home!$A$1,"No Aplica")</f>
        <v>No Aplica</v>
      </c>
      <c r="N3841" s="43" t="str">
        <f>Leave[[#This Row],[User Code (Owning User) (Usuario)]]&amp;Leave[[#This Row],[fecha activa]]</f>
        <v>MIE2025210723768No Aplica</v>
      </c>
    </row>
    <row r="3842" spans="1:14" x14ac:dyDescent="0.3">
      <c r="A3842" s="43" t="s">
        <v>601</v>
      </c>
      <c r="B3842" s="3">
        <v>45922</v>
      </c>
      <c r="C3842" s="3">
        <v>45922</v>
      </c>
      <c r="D3842" s="43" t="s">
        <v>2264</v>
      </c>
      <c r="E3842" s="43" t="s">
        <v>2136</v>
      </c>
      <c r="F3842" s="43" t="s">
        <v>2138</v>
      </c>
      <c r="G3842">
        <v>420</v>
      </c>
      <c r="H3842">
        <v>420</v>
      </c>
      <c r="I3842" s="43" t="s">
        <v>2137</v>
      </c>
      <c r="J3842" s="43" t="s">
        <v>973</v>
      </c>
      <c r="K3842" s="43" t="s">
        <v>177</v>
      </c>
      <c r="L3842" s="43" t="str">
        <f>IF(AND(Home!$A$1&gt;=Leave[[#This Row],[Start Time]],Home!$A$1&lt;=Leave[[#This Row],[End Time]]),"Aplica","No Aplica")</f>
        <v>Aplica</v>
      </c>
      <c r="M3842" s="43">
        <f>IF(AND(Home!$A$1&gt;=Leave[[#This Row],[Start Time]],Home!$A$1&lt;=Leave[[#This Row],[End Time]]),Home!$A$1,"No Aplica")</f>
        <v>45922</v>
      </c>
      <c r="N3842" s="43" t="str">
        <f>Leave[[#This Row],[User Code (Owning User) (Usuario)]]&amp;Leave[[#This Row],[fecha activa]]</f>
        <v>MIE202521072376845922</v>
      </c>
    </row>
    <row r="3843" spans="1:14" x14ac:dyDescent="0.3">
      <c r="A3843" s="43" t="s">
        <v>465</v>
      </c>
      <c r="B3843" s="3">
        <v>45917</v>
      </c>
      <c r="C3843" s="3">
        <v>45917</v>
      </c>
      <c r="D3843" s="43" t="s">
        <v>489</v>
      </c>
      <c r="E3843" s="43" t="s">
        <v>2136</v>
      </c>
      <c r="F3843" s="43" t="s">
        <v>2138</v>
      </c>
      <c r="G3843">
        <v>540</v>
      </c>
      <c r="H3843">
        <v>540</v>
      </c>
      <c r="I3843" s="43" t="s">
        <v>2137</v>
      </c>
      <c r="J3843" s="43" t="s">
        <v>973</v>
      </c>
      <c r="K3843" s="43" t="s">
        <v>177</v>
      </c>
      <c r="L3843" s="43" t="str">
        <f>IF(AND(Home!$A$1&gt;=Leave[[#This Row],[Start Time]],Home!$A$1&lt;=Leave[[#This Row],[End Time]]),"Aplica","No Aplica")</f>
        <v>No Aplica</v>
      </c>
      <c r="M3843" s="43" t="str">
        <f>IF(AND(Home!$A$1&gt;=Leave[[#This Row],[Start Time]],Home!$A$1&lt;=Leave[[#This Row],[End Time]]),Home!$A$1,"No Aplica")</f>
        <v>No Aplica</v>
      </c>
      <c r="N3843" s="43" t="str">
        <f>Leave[[#This Row],[User Code (Owning User) (Usuario)]]&amp;Leave[[#This Row],[fecha activa]]</f>
        <v>MIE2025210723768No Aplica</v>
      </c>
    </row>
    <row r="3844" spans="1:14" x14ac:dyDescent="0.3">
      <c r="A3844" s="43" t="s">
        <v>601</v>
      </c>
      <c r="B3844" s="3">
        <v>45918</v>
      </c>
      <c r="C3844" s="3">
        <v>45918</v>
      </c>
      <c r="D3844" s="43" t="s">
        <v>2236</v>
      </c>
      <c r="E3844" s="43" t="s">
        <v>2136</v>
      </c>
      <c r="F3844" s="43" t="s">
        <v>2138</v>
      </c>
      <c r="G3844">
        <v>120</v>
      </c>
      <c r="H3844">
        <v>120</v>
      </c>
      <c r="I3844" s="43" t="s">
        <v>2137</v>
      </c>
      <c r="J3844" s="43" t="s">
        <v>973</v>
      </c>
      <c r="K3844" s="43" t="s">
        <v>177</v>
      </c>
      <c r="L3844" s="43" t="str">
        <f>IF(AND(Home!$A$1&gt;=Leave[[#This Row],[Start Time]],Home!$A$1&lt;=Leave[[#This Row],[End Time]]),"Aplica","No Aplica")</f>
        <v>No Aplica</v>
      </c>
      <c r="M3844" s="43" t="str">
        <f>IF(AND(Home!$A$1&gt;=Leave[[#This Row],[Start Time]],Home!$A$1&lt;=Leave[[#This Row],[End Time]]),Home!$A$1,"No Aplica")</f>
        <v>No Aplica</v>
      </c>
      <c r="N3844" s="43" t="str">
        <f>Leave[[#This Row],[User Code (Owning User) (Usuario)]]&amp;Leave[[#This Row],[fecha activa]]</f>
        <v>MIE2025210723768No Aplica</v>
      </c>
    </row>
    <row r="3845" spans="1:14" x14ac:dyDescent="0.3">
      <c r="A3845" s="43" t="s">
        <v>601</v>
      </c>
      <c r="B3845" s="3">
        <v>45916</v>
      </c>
      <c r="C3845" s="3">
        <v>45916</v>
      </c>
      <c r="D3845" s="43" t="s">
        <v>2657</v>
      </c>
      <c r="E3845" s="43" t="s">
        <v>2136</v>
      </c>
      <c r="F3845" s="43" t="s">
        <v>2138</v>
      </c>
      <c r="G3845">
        <v>60</v>
      </c>
      <c r="H3845">
        <v>60</v>
      </c>
      <c r="I3845" s="43" t="s">
        <v>2137</v>
      </c>
      <c r="J3845" s="43" t="s">
        <v>973</v>
      </c>
      <c r="K3845" s="43" t="s">
        <v>177</v>
      </c>
      <c r="L3845" s="43" t="str">
        <f>IF(AND(Home!$A$1&gt;=Leave[[#This Row],[Start Time]],Home!$A$1&lt;=Leave[[#This Row],[End Time]]),"Aplica","No Aplica")</f>
        <v>No Aplica</v>
      </c>
      <c r="M3845" s="43" t="str">
        <f>IF(AND(Home!$A$1&gt;=Leave[[#This Row],[Start Time]],Home!$A$1&lt;=Leave[[#This Row],[End Time]]),Home!$A$1,"No Aplica")</f>
        <v>No Aplica</v>
      </c>
      <c r="N3845" s="43" t="str">
        <f>Leave[[#This Row],[User Code (Owning User) (Usuario)]]&amp;Leave[[#This Row],[fecha activa]]</f>
        <v>MIE2025210723768No Aplica</v>
      </c>
    </row>
    <row r="3846" spans="1:14" x14ac:dyDescent="0.3">
      <c r="A3846" s="43" t="s">
        <v>601</v>
      </c>
      <c r="B3846" s="3">
        <v>45915</v>
      </c>
      <c r="C3846" s="3">
        <v>45915</v>
      </c>
      <c r="D3846" s="43" t="s">
        <v>3021</v>
      </c>
      <c r="E3846" s="43" t="s">
        <v>2136</v>
      </c>
      <c r="F3846" s="43" t="s">
        <v>2138</v>
      </c>
      <c r="G3846">
        <v>60</v>
      </c>
      <c r="H3846">
        <v>60</v>
      </c>
      <c r="I3846" s="43" t="s">
        <v>2137</v>
      </c>
      <c r="J3846" s="43" t="s">
        <v>973</v>
      </c>
      <c r="K3846" s="43" t="s">
        <v>177</v>
      </c>
      <c r="L3846" s="43" t="str">
        <f>IF(AND(Home!$A$1&gt;=Leave[[#This Row],[Start Time]],Home!$A$1&lt;=Leave[[#This Row],[End Time]]),"Aplica","No Aplica")</f>
        <v>No Aplica</v>
      </c>
      <c r="M3846" s="43" t="str">
        <f>IF(AND(Home!$A$1&gt;=Leave[[#This Row],[Start Time]],Home!$A$1&lt;=Leave[[#This Row],[End Time]]),Home!$A$1,"No Aplica")</f>
        <v>No Aplica</v>
      </c>
      <c r="N3846" s="43" t="str">
        <f>Leave[[#This Row],[User Code (Owning User) (Usuario)]]&amp;Leave[[#This Row],[fecha activa]]</f>
        <v>MIE2025210723768No Aplica</v>
      </c>
    </row>
    <row r="3847" spans="1:14" x14ac:dyDescent="0.3">
      <c r="A3847" s="43" t="s">
        <v>601</v>
      </c>
      <c r="B3847" s="3">
        <v>45911</v>
      </c>
      <c r="C3847" s="3">
        <v>45911</v>
      </c>
      <c r="D3847" s="43" t="s">
        <v>3021</v>
      </c>
      <c r="E3847" s="43" t="s">
        <v>2136</v>
      </c>
      <c r="F3847" s="43" t="s">
        <v>2138</v>
      </c>
      <c r="G3847">
        <v>120</v>
      </c>
      <c r="H3847">
        <v>120</v>
      </c>
      <c r="I3847" s="43" t="s">
        <v>2137</v>
      </c>
      <c r="J3847" s="43" t="s">
        <v>973</v>
      </c>
      <c r="K3847" s="43" t="s">
        <v>177</v>
      </c>
      <c r="L3847" s="43" t="str">
        <f>IF(AND(Home!$A$1&gt;=Leave[[#This Row],[Start Time]],Home!$A$1&lt;=Leave[[#This Row],[End Time]]),"Aplica","No Aplica")</f>
        <v>No Aplica</v>
      </c>
      <c r="M3847" s="43" t="str">
        <f>IF(AND(Home!$A$1&gt;=Leave[[#This Row],[Start Time]],Home!$A$1&lt;=Leave[[#This Row],[End Time]]),Home!$A$1,"No Aplica")</f>
        <v>No Aplica</v>
      </c>
      <c r="N3847" s="43" t="str">
        <f>Leave[[#This Row],[User Code (Owning User) (Usuario)]]&amp;Leave[[#This Row],[fecha activa]]</f>
        <v>MIE2025210723768No Aplica</v>
      </c>
    </row>
    <row r="3848" spans="1:14" x14ac:dyDescent="0.3">
      <c r="A3848" s="43" t="s">
        <v>465</v>
      </c>
      <c r="B3848" s="3">
        <v>45909</v>
      </c>
      <c r="C3848" s="3">
        <v>45909</v>
      </c>
      <c r="D3848" s="43" t="s">
        <v>489</v>
      </c>
      <c r="E3848" s="43" t="s">
        <v>2136</v>
      </c>
      <c r="F3848" s="43" t="s">
        <v>2138</v>
      </c>
      <c r="G3848">
        <v>540</v>
      </c>
      <c r="H3848">
        <v>540</v>
      </c>
      <c r="I3848" s="43" t="s">
        <v>2137</v>
      </c>
      <c r="J3848" s="43" t="s">
        <v>973</v>
      </c>
      <c r="K3848" s="43" t="s">
        <v>177</v>
      </c>
      <c r="L3848" s="43" t="str">
        <f>IF(AND(Home!$A$1&gt;=Leave[[#This Row],[Start Time]],Home!$A$1&lt;=Leave[[#This Row],[End Time]]),"Aplica","No Aplica")</f>
        <v>No Aplica</v>
      </c>
      <c r="M3848" s="43" t="str">
        <f>IF(AND(Home!$A$1&gt;=Leave[[#This Row],[Start Time]],Home!$A$1&lt;=Leave[[#This Row],[End Time]]),Home!$A$1,"No Aplica")</f>
        <v>No Aplica</v>
      </c>
      <c r="N3848" s="43" t="str">
        <f>Leave[[#This Row],[User Code (Owning User) (Usuario)]]&amp;Leave[[#This Row],[fecha activa]]</f>
        <v>MIE2025210723768No Aplica</v>
      </c>
    </row>
    <row r="3849" spans="1:14" x14ac:dyDescent="0.3">
      <c r="A3849" s="43" t="s">
        <v>601</v>
      </c>
      <c r="B3849" s="3">
        <v>45908</v>
      </c>
      <c r="C3849" s="3">
        <v>45908</v>
      </c>
      <c r="D3849" s="43" t="s">
        <v>3022</v>
      </c>
      <c r="E3849" s="43" t="s">
        <v>2136</v>
      </c>
      <c r="F3849" s="43" t="s">
        <v>2138</v>
      </c>
      <c r="G3849">
        <v>120</v>
      </c>
      <c r="H3849">
        <v>120</v>
      </c>
      <c r="I3849" s="43" t="s">
        <v>2137</v>
      </c>
      <c r="J3849" s="43" t="s">
        <v>973</v>
      </c>
      <c r="K3849" s="43" t="s">
        <v>177</v>
      </c>
      <c r="L3849" s="43" t="str">
        <f>IF(AND(Home!$A$1&gt;=Leave[[#This Row],[Start Time]],Home!$A$1&lt;=Leave[[#This Row],[End Time]]),"Aplica","No Aplica")</f>
        <v>No Aplica</v>
      </c>
      <c r="M3849" s="43" t="str">
        <f>IF(AND(Home!$A$1&gt;=Leave[[#This Row],[Start Time]],Home!$A$1&lt;=Leave[[#This Row],[End Time]]),Home!$A$1,"No Aplica")</f>
        <v>No Aplica</v>
      </c>
      <c r="N3849" s="43" t="str">
        <f>Leave[[#This Row],[User Code (Owning User) (Usuario)]]&amp;Leave[[#This Row],[fecha activa]]</f>
        <v>MIE2025210723768No Aplica</v>
      </c>
    </row>
    <row r="3850" spans="1:14" x14ac:dyDescent="0.3">
      <c r="A3850" s="43" t="s">
        <v>601</v>
      </c>
      <c r="B3850" s="3">
        <v>45901</v>
      </c>
      <c r="C3850" s="3">
        <v>45901</v>
      </c>
      <c r="D3850" s="43" t="s">
        <v>2657</v>
      </c>
      <c r="E3850" s="43" t="s">
        <v>2136</v>
      </c>
      <c r="F3850" s="43" t="s">
        <v>2138</v>
      </c>
      <c r="G3850">
        <v>120</v>
      </c>
      <c r="H3850">
        <v>120</v>
      </c>
      <c r="I3850" s="43" t="s">
        <v>2137</v>
      </c>
      <c r="J3850" s="43" t="s">
        <v>973</v>
      </c>
      <c r="K3850" s="43" t="s">
        <v>177</v>
      </c>
      <c r="L3850" s="43" t="str">
        <f>IF(AND(Home!$A$1&gt;=Leave[[#This Row],[Start Time]],Home!$A$1&lt;=Leave[[#This Row],[End Time]]),"Aplica","No Aplica")</f>
        <v>No Aplica</v>
      </c>
      <c r="M3850" s="43" t="str">
        <f>IF(AND(Home!$A$1&gt;=Leave[[#This Row],[Start Time]],Home!$A$1&lt;=Leave[[#This Row],[End Time]]),Home!$A$1,"No Aplica")</f>
        <v>No Aplica</v>
      </c>
      <c r="N3850" s="43" t="str">
        <f>Leave[[#This Row],[User Code (Owning User) (Usuario)]]&amp;Leave[[#This Row],[fecha activa]]</f>
        <v>MIE2025210723768No Aplica</v>
      </c>
    </row>
    <row r="3851" spans="1:14" x14ac:dyDescent="0.3">
      <c r="A3851" s="43" t="s">
        <v>601</v>
      </c>
      <c r="B3851" s="3">
        <v>45904</v>
      </c>
      <c r="C3851" s="3">
        <v>45904</v>
      </c>
      <c r="D3851" s="43" t="s">
        <v>2657</v>
      </c>
      <c r="E3851" s="43" t="s">
        <v>2136</v>
      </c>
      <c r="F3851" s="43" t="s">
        <v>2138</v>
      </c>
      <c r="G3851">
        <v>120</v>
      </c>
      <c r="H3851">
        <v>120</v>
      </c>
      <c r="I3851" s="43" t="s">
        <v>2137</v>
      </c>
      <c r="J3851" s="43" t="s">
        <v>973</v>
      </c>
      <c r="K3851" s="43" t="s">
        <v>177</v>
      </c>
      <c r="L3851" s="43" t="str">
        <f>IF(AND(Home!$A$1&gt;=Leave[[#This Row],[Start Time]],Home!$A$1&lt;=Leave[[#This Row],[End Time]]),"Aplica","No Aplica")</f>
        <v>No Aplica</v>
      </c>
      <c r="M3851" s="43" t="str">
        <f>IF(AND(Home!$A$1&gt;=Leave[[#This Row],[Start Time]],Home!$A$1&lt;=Leave[[#This Row],[End Time]]),Home!$A$1,"No Aplica")</f>
        <v>No Aplica</v>
      </c>
      <c r="N3851" s="43" t="str">
        <f>Leave[[#This Row],[User Code (Owning User) (Usuario)]]&amp;Leave[[#This Row],[fecha activa]]</f>
        <v>MIE2025210723768No Aplica</v>
      </c>
    </row>
    <row r="3852" spans="1:14" x14ac:dyDescent="0.3">
      <c r="A3852" s="43" t="s">
        <v>465</v>
      </c>
      <c r="B3852" s="3">
        <v>45902</v>
      </c>
      <c r="C3852" s="3">
        <v>45902</v>
      </c>
      <c r="D3852" s="43" t="s">
        <v>489</v>
      </c>
      <c r="E3852" s="43" t="s">
        <v>2136</v>
      </c>
      <c r="F3852" s="43" t="s">
        <v>2138</v>
      </c>
      <c r="G3852">
        <v>540</v>
      </c>
      <c r="H3852">
        <v>540</v>
      </c>
      <c r="I3852" s="43" t="s">
        <v>2137</v>
      </c>
      <c r="J3852" s="43" t="s">
        <v>973</v>
      </c>
      <c r="K3852" s="43" t="s">
        <v>177</v>
      </c>
      <c r="L3852" s="43" t="str">
        <f>IF(AND(Home!$A$1&gt;=Leave[[#This Row],[Start Time]],Home!$A$1&lt;=Leave[[#This Row],[End Time]]),"Aplica","No Aplica")</f>
        <v>No Aplica</v>
      </c>
      <c r="M3852" s="43" t="str">
        <f>IF(AND(Home!$A$1&gt;=Leave[[#This Row],[Start Time]],Home!$A$1&lt;=Leave[[#This Row],[End Time]]),Home!$A$1,"No Aplica")</f>
        <v>No Aplica</v>
      </c>
      <c r="N3852" s="43" t="str">
        <f>Leave[[#This Row],[User Code (Owning User) (Usuario)]]&amp;Leave[[#This Row],[fecha activa]]</f>
        <v>MIE2025210723768No Aplica</v>
      </c>
    </row>
    <row r="3853" spans="1:14" x14ac:dyDescent="0.3">
      <c r="A3853" s="43" t="s">
        <v>471</v>
      </c>
      <c r="B3853" s="3">
        <v>45922</v>
      </c>
      <c r="C3853" s="3">
        <v>45922</v>
      </c>
      <c r="D3853" s="43" t="s">
        <v>472</v>
      </c>
      <c r="E3853" s="43" t="s">
        <v>3707</v>
      </c>
      <c r="F3853" s="43" t="s">
        <v>3709</v>
      </c>
      <c r="G3853">
        <v>540</v>
      </c>
      <c r="H3853">
        <v>540</v>
      </c>
      <c r="I3853" s="43" t="s">
        <v>3708</v>
      </c>
      <c r="J3853" s="43" t="s">
        <v>984</v>
      </c>
      <c r="K3853" s="43" t="s">
        <v>178</v>
      </c>
      <c r="L3853" s="43" t="str">
        <f>IF(AND(Home!$A$1&gt;=Leave[[#This Row],[Start Time]],Home!$A$1&lt;=Leave[[#This Row],[End Time]]),"Aplica","No Aplica")</f>
        <v>Aplica</v>
      </c>
      <c r="M3853" s="43">
        <f>IF(AND(Home!$A$1&gt;=Leave[[#This Row],[Start Time]],Home!$A$1&lt;=Leave[[#This Row],[End Time]]),Home!$A$1,"No Aplica")</f>
        <v>45922</v>
      </c>
      <c r="N3853" s="43" t="str">
        <f>Leave[[#This Row],[User Code (Owning User) (Usuario)]]&amp;Leave[[#This Row],[fecha activa]]</f>
        <v>MIE202518092451645922</v>
      </c>
    </row>
    <row r="3854" spans="1:14" x14ac:dyDescent="0.3">
      <c r="A3854" s="43" t="s">
        <v>471</v>
      </c>
      <c r="B3854" s="3">
        <v>45930</v>
      </c>
      <c r="C3854" s="3">
        <v>45930</v>
      </c>
      <c r="D3854" s="43" t="s">
        <v>472</v>
      </c>
      <c r="E3854" s="43" t="s">
        <v>3707</v>
      </c>
      <c r="F3854" s="43" t="s">
        <v>3709</v>
      </c>
      <c r="G3854">
        <v>540</v>
      </c>
      <c r="H3854">
        <v>540</v>
      </c>
      <c r="I3854" s="43" t="s">
        <v>3708</v>
      </c>
      <c r="J3854" s="43" t="s">
        <v>984</v>
      </c>
      <c r="K3854" s="43" t="s">
        <v>178</v>
      </c>
      <c r="L3854" s="43" t="str">
        <f>IF(AND(Home!$A$1&gt;=Leave[[#This Row],[Start Time]],Home!$A$1&lt;=Leave[[#This Row],[End Time]]),"Aplica","No Aplica")</f>
        <v>No Aplica</v>
      </c>
      <c r="M3854" s="43" t="str">
        <f>IF(AND(Home!$A$1&gt;=Leave[[#This Row],[Start Time]],Home!$A$1&lt;=Leave[[#This Row],[End Time]]),Home!$A$1,"No Aplica")</f>
        <v>No Aplica</v>
      </c>
      <c r="N3854" s="43" t="str">
        <f>Leave[[#This Row],[User Code (Owning User) (Usuario)]]&amp;Leave[[#This Row],[fecha activa]]</f>
        <v>MIE2025180924516No Aplica</v>
      </c>
    </row>
    <row r="3855" spans="1:14" x14ac:dyDescent="0.3">
      <c r="A3855" s="43" t="s">
        <v>465</v>
      </c>
      <c r="B3855" s="3">
        <v>45927</v>
      </c>
      <c r="C3855" s="3">
        <v>45927</v>
      </c>
      <c r="D3855" s="43" t="s">
        <v>647</v>
      </c>
      <c r="E3855" s="43" t="s">
        <v>3707</v>
      </c>
      <c r="F3855" s="43" t="s">
        <v>3709</v>
      </c>
      <c r="G3855">
        <v>180</v>
      </c>
      <c r="H3855">
        <v>180</v>
      </c>
      <c r="I3855" s="43" t="s">
        <v>3708</v>
      </c>
      <c r="J3855" s="43" t="s">
        <v>984</v>
      </c>
      <c r="K3855" s="43" t="s">
        <v>178</v>
      </c>
      <c r="L3855" s="43" t="str">
        <f>IF(AND(Home!$A$1&gt;=Leave[[#This Row],[Start Time]],Home!$A$1&lt;=Leave[[#This Row],[End Time]]),"Aplica","No Aplica")</f>
        <v>No Aplica</v>
      </c>
      <c r="M3855" s="43" t="str">
        <f>IF(AND(Home!$A$1&gt;=Leave[[#This Row],[Start Time]],Home!$A$1&lt;=Leave[[#This Row],[End Time]]),Home!$A$1,"No Aplica")</f>
        <v>No Aplica</v>
      </c>
      <c r="N3855" s="43" t="str">
        <f>Leave[[#This Row],[User Code (Owning User) (Usuario)]]&amp;Leave[[#This Row],[fecha activa]]</f>
        <v>MIE2025180924516No Aplica</v>
      </c>
    </row>
    <row r="3856" spans="1:14" x14ac:dyDescent="0.3">
      <c r="A3856" s="43" t="s">
        <v>468</v>
      </c>
      <c r="B3856" s="3">
        <v>45928</v>
      </c>
      <c r="C3856" s="3">
        <v>45928</v>
      </c>
      <c r="D3856" s="43" t="s">
        <v>3018</v>
      </c>
      <c r="E3856" s="43" t="s">
        <v>439</v>
      </c>
      <c r="F3856" s="43" t="s">
        <v>446</v>
      </c>
      <c r="G3856">
        <v>540</v>
      </c>
      <c r="H3856">
        <v>540</v>
      </c>
      <c r="I3856" s="43" t="s">
        <v>1184</v>
      </c>
      <c r="J3856" s="43" t="s">
        <v>1045</v>
      </c>
      <c r="K3856" s="43" t="s">
        <v>177</v>
      </c>
      <c r="L3856" s="43" t="str">
        <f>IF(AND(Home!$A$1&gt;=Leave[[#This Row],[Start Time]],Home!$A$1&lt;=Leave[[#This Row],[End Time]]),"Aplica","No Aplica")</f>
        <v>No Aplica</v>
      </c>
      <c r="M3856" s="43" t="str">
        <f>IF(AND(Home!$A$1&gt;=Leave[[#This Row],[Start Time]],Home!$A$1&lt;=Leave[[#This Row],[End Time]]),Home!$A$1,"No Aplica")</f>
        <v>No Aplica</v>
      </c>
      <c r="N3856" s="43" t="str">
        <f>Leave[[#This Row],[User Code (Owning User) (Usuario)]]&amp;Leave[[#This Row],[fecha activa]]</f>
        <v>MIE2024160214435No Aplica</v>
      </c>
    </row>
    <row r="3857" spans="1:14" x14ac:dyDescent="0.3">
      <c r="A3857" s="43" t="s">
        <v>468</v>
      </c>
      <c r="B3857" s="3">
        <v>45924</v>
      </c>
      <c r="C3857" s="3">
        <v>45924</v>
      </c>
      <c r="D3857" s="43" t="s">
        <v>642</v>
      </c>
      <c r="E3857" s="43" t="s">
        <v>439</v>
      </c>
      <c r="F3857" s="43" t="s">
        <v>446</v>
      </c>
      <c r="G3857">
        <v>180</v>
      </c>
      <c r="H3857">
        <v>180</v>
      </c>
      <c r="I3857" s="43" t="s">
        <v>1184</v>
      </c>
      <c r="J3857" s="43" t="s">
        <v>1045</v>
      </c>
      <c r="K3857" s="43" t="s">
        <v>177</v>
      </c>
      <c r="L3857" s="43" t="str">
        <f>IF(AND(Home!$A$1&gt;=Leave[[#This Row],[Start Time]],Home!$A$1&lt;=Leave[[#This Row],[End Time]]),"Aplica","No Aplica")</f>
        <v>No Aplica</v>
      </c>
      <c r="M3857" s="43" t="str">
        <f>IF(AND(Home!$A$1&gt;=Leave[[#This Row],[Start Time]],Home!$A$1&lt;=Leave[[#This Row],[End Time]]),Home!$A$1,"No Aplica")</f>
        <v>No Aplica</v>
      </c>
      <c r="N3857" s="43" t="str">
        <f>Leave[[#This Row],[User Code (Owning User) (Usuario)]]&amp;Leave[[#This Row],[fecha activa]]</f>
        <v>MIE2024160214435No Aplica</v>
      </c>
    </row>
    <row r="3858" spans="1:14" x14ac:dyDescent="0.3">
      <c r="A3858" s="43" t="s">
        <v>468</v>
      </c>
      <c r="B3858" s="3">
        <v>45923</v>
      </c>
      <c r="C3858" s="3">
        <v>45923</v>
      </c>
      <c r="D3858" s="43" t="s">
        <v>642</v>
      </c>
      <c r="E3858" s="43" t="s">
        <v>439</v>
      </c>
      <c r="F3858" s="43" t="s">
        <v>446</v>
      </c>
      <c r="G3858">
        <v>180</v>
      </c>
      <c r="H3858">
        <v>180</v>
      </c>
      <c r="I3858" s="43" t="s">
        <v>1184</v>
      </c>
      <c r="J3858" s="43" t="s">
        <v>1045</v>
      </c>
      <c r="K3858" s="43" t="s">
        <v>177</v>
      </c>
      <c r="L3858" s="43" t="str">
        <f>IF(AND(Home!$A$1&gt;=Leave[[#This Row],[Start Time]],Home!$A$1&lt;=Leave[[#This Row],[End Time]]),"Aplica","No Aplica")</f>
        <v>No Aplica</v>
      </c>
      <c r="M3858" s="43" t="str">
        <f>IF(AND(Home!$A$1&gt;=Leave[[#This Row],[Start Time]],Home!$A$1&lt;=Leave[[#This Row],[End Time]]),Home!$A$1,"No Aplica")</f>
        <v>No Aplica</v>
      </c>
      <c r="N3858" s="43" t="str">
        <f>Leave[[#This Row],[User Code (Owning User) (Usuario)]]&amp;Leave[[#This Row],[fecha activa]]</f>
        <v>MIE2024160214435No Aplica</v>
      </c>
    </row>
    <row r="3859" spans="1:14" x14ac:dyDescent="0.3">
      <c r="A3859" s="43" t="s">
        <v>468</v>
      </c>
      <c r="B3859" s="3">
        <v>45922</v>
      </c>
      <c r="C3859" s="3">
        <v>45922</v>
      </c>
      <c r="D3859" s="43" t="s">
        <v>467</v>
      </c>
      <c r="E3859" s="43" t="s">
        <v>439</v>
      </c>
      <c r="F3859" s="43" t="s">
        <v>446</v>
      </c>
      <c r="G3859">
        <v>540</v>
      </c>
      <c r="H3859">
        <v>540</v>
      </c>
      <c r="I3859" s="43" t="s">
        <v>1184</v>
      </c>
      <c r="J3859" s="43" t="s">
        <v>1045</v>
      </c>
      <c r="K3859" s="43" t="s">
        <v>177</v>
      </c>
      <c r="L3859" s="43" t="str">
        <f>IF(AND(Home!$A$1&gt;=Leave[[#This Row],[Start Time]],Home!$A$1&lt;=Leave[[#This Row],[End Time]]),"Aplica","No Aplica")</f>
        <v>Aplica</v>
      </c>
      <c r="M3859" s="43">
        <f>IF(AND(Home!$A$1&gt;=Leave[[#This Row],[Start Time]],Home!$A$1&lt;=Leave[[#This Row],[End Time]]),Home!$A$1,"No Aplica")</f>
        <v>45922</v>
      </c>
      <c r="N3859" s="43" t="str">
        <f>Leave[[#This Row],[User Code (Owning User) (Usuario)]]&amp;Leave[[#This Row],[fecha activa]]</f>
        <v>MIE202416021443545922</v>
      </c>
    </row>
    <row r="3860" spans="1:14" x14ac:dyDescent="0.3">
      <c r="A3860" s="43" t="s">
        <v>468</v>
      </c>
      <c r="B3860" s="3">
        <v>45916</v>
      </c>
      <c r="C3860" s="3">
        <v>45916</v>
      </c>
      <c r="D3860" s="43" t="s">
        <v>642</v>
      </c>
      <c r="E3860" s="43" t="s">
        <v>439</v>
      </c>
      <c r="F3860" s="43" t="s">
        <v>446</v>
      </c>
      <c r="G3860">
        <v>120</v>
      </c>
      <c r="H3860">
        <v>120</v>
      </c>
      <c r="I3860" s="43" t="s">
        <v>1184</v>
      </c>
      <c r="J3860" s="43" t="s">
        <v>1045</v>
      </c>
      <c r="K3860" s="43" t="s">
        <v>177</v>
      </c>
      <c r="L3860" s="43" t="str">
        <f>IF(AND(Home!$A$1&gt;=Leave[[#This Row],[Start Time]],Home!$A$1&lt;=Leave[[#This Row],[End Time]]),"Aplica","No Aplica")</f>
        <v>No Aplica</v>
      </c>
      <c r="M3860" s="43" t="str">
        <f>IF(AND(Home!$A$1&gt;=Leave[[#This Row],[Start Time]],Home!$A$1&lt;=Leave[[#This Row],[End Time]]),Home!$A$1,"No Aplica")</f>
        <v>No Aplica</v>
      </c>
      <c r="N3860" s="43" t="str">
        <f>Leave[[#This Row],[User Code (Owning User) (Usuario)]]&amp;Leave[[#This Row],[fecha activa]]</f>
        <v>MIE2024160214435No Aplica</v>
      </c>
    </row>
    <row r="3861" spans="1:14" x14ac:dyDescent="0.3">
      <c r="A3861" s="43" t="s">
        <v>468</v>
      </c>
      <c r="B3861" s="3">
        <v>45917</v>
      </c>
      <c r="C3861" s="3">
        <v>45917</v>
      </c>
      <c r="D3861" s="43" t="s">
        <v>467</v>
      </c>
      <c r="E3861" s="43" t="s">
        <v>439</v>
      </c>
      <c r="F3861" s="43" t="s">
        <v>446</v>
      </c>
      <c r="G3861">
        <v>540</v>
      </c>
      <c r="H3861">
        <v>540</v>
      </c>
      <c r="I3861" s="43" t="s">
        <v>1184</v>
      </c>
      <c r="J3861" s="43" t="s">
        <v>1045</v>
      </c>
      <c r="K3861" s="43" t="s">
        <v>177</v>
      </c>
      <c r="L3861" s="43" t="str">
        <f>IF(AND(Home!$A$1&gt;=Leave[[#This Row],[Start Time]],Home!$A$1&lt;=Leave[[#This Row],[End Time]]),"Aplica","No Aplica")</f>
        <v>No Aplica</v>
      </c>
      <c r="M3861" s="43" t="str">
        <f>IF(AND(Home!$A$1&gt;=Leave[[#This Row],[Start Time]],Home!$A$1&lt;=Leave[[#This Row],[End Time]]),Home!$A$1,"No Aplica")</f>
        <v>No Aplica</v>
      </c>
      <c r="N3861" s="43" t="str">
        <f>Leave[[#This Row],[User Code (Owning User) (Usuario)]]&amp;Leave[[#This Row],[fecha activa]]</f>
        <v>MIE2024160214435No Aplica</v>
      </c>
    </row>
    <row r="3862" spans="1:14" x14ac:dyDescent="0.3">
      <c r="A3862" s="43" t="s">
        <v>468</v>
      </c>
      <c r="B3862" s="3">
        <v>45917</v>
      </c>
      <c r="C3862" s="3">
        <v>45917</v>
      </c>
      <c r="D3862" s="43" t="s">
        <v>467</v>
      </c>
      <c r="E3862" s="43" t="s">
        <v>439</v>
      </c>
      <c r="F3862" s="43" t="s">
        <v>446</v>
      </c>
      <c r="G3862">
        <v>540</v>
      </c>
      <c r="H3862">
        <v>540</v>
      </c>
      <c r="I3862" s="43" t="s">
        <v>1184</v>
      </c>
      <c r="J3862" s="43" t="s">
        <v>1045</v>
      </c>
      <c r="K3862" s="43" t="s">
        <v>177</v>
      </c>
      <c r="L3862" s="43" t="str">
        <f>IF(AND(Home!$A$1&gt;=Leave[[#This Row],[Start Time]],Home!$A$1&lt;=Leave[[#This Row],[End Time]]),"Aplica","No Aplica")</f>
        <v>No Aplica</v>
      </c>
      <c r="M3862" s="43" t="str">
        <f>IF(AND(Home!$A$1&gt;=Leave[[#This Row],[Start Time]],Home!$A$1&lt;=Leave[[#This Row],[End Time]]),Home!$A$1,"No Aplica")</f>
        <v>No Aplica</v>
      </c>
      <c r="N3862" s="43" t="str">
        <f>Leave[[#This Row],[User Code (Owning User) (Usuario)]]&amp;Leave[[#This Row],[fecha activa]]</f>
        <v>MIE2024160214435No Aplica</v>
      </c>
    </row>
    <row r="3863" spans="1:14" x14ac:dyDescent="0.3">
      <c r="A3863" s="43" t="s">
        <v>465</v>
      </c>
      <c r="B3863" s="3">
        <v>45903</v>
      </c>
      <c r="C3863" s="3">
        <v>45903</v>
      </c>
      <c r="D3863" s="43" t="s">
        <v>2773</v>
      </c>
      <c r="E3863" s="43" t="s">
        <v>439</v>
      </c>
      <c r="F3863" s="43" t="s">
        <v>446</v>
      </c>
      <c r="G3863">
        <v>90</v>
      </c>
      <c r="H3863">
        <v>90</v>
      </c>
      <c r="I3863" s="43" t="s">
        <v>1184</v>
      </c>
      <c r="J3863" s="43" t="s">
        <v>1045</v>
      </c>
      <c r="K3863" s="43" t="s">
        <v>177</v>
      </c>
      <c r="L3863" s="43" t="str">
        <f>IF(AND(Home!$A$1&gt;=Leave[[#This Row],[Start Time]],Home!$A$1&lt;=Leave[[#This Row],[End Time]]),"Aplica","No Aplica")</f>
        <v>No Aplica</v>
      </c>
      <c r="M3863" s="43" t="str">
        <f>IF(AND(Home!$A$1&gt;=Leave[[#This Row],[Start Time]],Home!$A$1&lt;=Leave[[#This Row],[End Time]]),Home!$A$1,"No Aplica")</f>
        <v>No Aplica</v>
      </c>
      <c r="N3863" s="43" t="str">
        <f>Leave[[#This Row],[User Code (Owning User) (Usuario)]]&amp;Leave[[#This Row],[fecha activa]]</f>
        <v>MIE2024160214435No Aplica</v>
      </c>
    </row>
    <row r="3864" spans="1:14" x14ac:dyDescent="0.3">
      <c r="A3864" s="43" t="s">
        <v>468</v>
      </c>
      <c r="B3864" s="3">
        <v>45911</v>
      </c>
      <c r="C3864" s="3">
        <v>45911</v>
      </c>
      <c r="D3864" s="43" t="s">
        <v>642</v>
      </c>
      <c r="E3864" s="43" t="s">
        <v>439</v>
      </c>
      <c r="F3864" s="43" t="s">
        <v>446</v>
      </c>
      <c r="G3864">
        <v>180</v>
      </c>
      <c r="H3864">
        <v>180</v>
      </c>
      <c r="I3864" s="43" t="s">
        <v>1184</v>
      </c>
      <c r="J3864" s="43" t="s">
        <v>1045</v>
      </c>
      <c r="K3864" s="43" t="s">
        <v>177</v>
      </c>
      <c r="L3864" s="43" t="str">
        <f>IF(AND(Home!$A$1&gt;=Leave[[#This Row],[Start Time]],Home!$A$1&lt;=Leave[[#This Row],[End Time]]),"Aplica","No Aplica")</f>
        <v>No Aplica</v>
      </c>
      <c r="M3864" s="43" t="str">
        <f>IF(AND(Home!$A$1&gt;=Leave[[#This Row],[Start Time]],Home!$A$1&lt;=Leave[[#This Row],[End Time]]),Home!$A$1,"No Aplica")</f>
        <v>No Aplica</v>
      </c>
      <c r="N3864" s="43" t="str">
        <f>Leave[[#This Row],[User Code (Owning User) (Usuario)]]&amp;Leave[[#This Row],[fecha activa]]</f>
        <v>MIE2024160214435No Aplica</v>
      </c>
    </row>
    <row r="3865" spans="1:14" x14ac:dyDescent="0.3">
      <c r="A3865" s="43" t="s">
        <v>468</v>
      </c>
      <c r="B3865" s="3">
        <v>45910</v>
      </c>
      <c r="C3865" s="3">
        <v>45910</v>
      </c>
      <c r="D3865" s="43" t="s">
        <v>642</v>
      </c>
      <c r="E3865" s="43" t="s">
        <v>439</v>
      </c>
      <c r="F3865" s="43" t="s">
        <v>446</v>
      </c>
      <c r="G3865">
        <v>180</v>
      </c>
      <c r="H3865">
        <v>180</v>
      </c>
      <c r="I3865" s="43" t="s">
        <v>1184</v>
      </c>
      <c r="J3865" s="43" t="s">
        <v>1045</v>
      </c>
      <c r="K3865" s="43" t="s">
        <v>177</v>
      </c>
      <c r="L3865" s="43" t="str">
        <f>IF(AND(Home!$A$1&gt;=Leave[[#This Row],[Start Time]],Home!$A$1&lt;=Leave[[#This Row],[End Time]]),"Aplica","No Aplica")</f>
        <v>No Aplica</v>
      </c>
      <c r="M3865" s="43" t="str">
        <f>IF(AND(Home!$A$1&gt;=Leave[[#This Row],[Start Time]],Home!$A$1&lt;=Leave[[#This Row],[End Time]]),Home!$A$1,"No Aplica")</f>
        <v>No Aplica</v>
      </c>
      <c r="N3865" s="43" t="str">
        <f>Leave[[#This Row],[User Code (Owning User) (Usuario)]]&amp;Leave[[#This Row],[fecha activa]]</f>
        <v>MIE2024160214435No Aplica</v>
      </c>
    </row>
    <row r="3866" spans="1:14" x14ac:dyDescent="0.3">
      <c r="A3866" s="43" t="s">
        <v>468</v>
      </c>
      <c r="B3866" s="3">
        <v>45909</v>
      </c>
      <c r="C3866" s="3">
        <v>45909</v>
      </c>
      <c r="D3866" s="43" t="s">
        <v>467</v>
      </c>
      <c r="E3866" s="43" t="s">
        <v>439</v>
      </c>
      <c r="F3866" s="43" t="s">
        <v>446</v>
      </c>
      <c r="G3866">
        <v>540</v>
      </c>
      <c r="H3866">
        <v>540</v>
      </c>
      <c r="I3866" s="43" t="s">
        <v>1184</v>
      </c>
      <c r="J3866" s="43" t="s">
        <v>1045</v>
      </c>
      <c r="K3866" s="43" t="s">
        <v>177</v>
      </c>
      <c r="L3866" s="43" t="str">
        <f>IF(AND(Home!$A$1&gt;=Leave[[#This Row],[Start Time]],Home!$A$1&lt;=Leave[[#This Row],[End Time]]),"Aplica","No Aplica")</f>
        <v>No Aplica</v>
      </c>
      <c r="M3866" s="43" t="str">
        <f>IF(AND(Home!$A$1&gt;=Leave[[#This Row],[Start Time]],Home!$A$1&lt;=Leave[[#This Row],[End Time]]),Home!$A$1,"No Aplica")</f>
        <v>No Aplica</v>
      </c>
      <c r="N3866" s="43" t="str">
        <f>Leave[[#This Row],[User Code (Owning User) (Usuario)]]&amp;Leave[[#This Row],[fecha activa]]</f>
        <v>MIE2024160214435No Aplica</v>
      </c>
    </row>
    <row r="3867" spans="1:14" x14ac:dyDescent="0.3">
      <c r="A3867" s="43" t="s">
        <v>468</v>
      </c>
      <c r="B3867" s="3">
        <v>45904</v>
      </c>
      <c r="C3867" s="3">
        <v>45904</v>
      </c>
      <c r="D3867" s="43" t="s">
        <v>642</v>
      </c>
      <c r="E3867" s="43" t="s">
        <v>439</v>
      </c>
      <c r="F3867" s="43" t="s">
        <v>446</v>
      </c>
      <c r="G3867">
        <v>120</v>
      </c>
      <c r="H3867">
        <v>120</v>
      </c>
      <c r="I3867" s="43" t="s">
        <v>1184</v>
      </c>
      <c r="J3867" s="43" t="s">
        <v>1045</v>
      </c>
      <c r="K3867" s="43" t="s">
        <v>177</v>
      </c>
      <c r="L3867" s="43" t="str">
        <f>IF(AND(Home!$A$1&gt;=Leave[[#This Row],[Start Time]],Home!$A$1&lt;=Leave[[#This Row],[End Time]]),"Aplica","No Aplica")</f>
        <v>No Aplica</v>
      </c>
      <c r="M3867" s="43" t="str">
        <f>IF(AND(Home!$A$1&gt;=Leave[[#This Row],[Start Time]],Home!$A$1&lt;=Leave[[#This Row],[End Time]]),Home!$A$1,"No Aplica")</f>
        <v>No Aplica</v>
      </c>
      <c r="N3867" s="43" t="str">
        <f>Leave[[#This Row],[User Code (Owning User) (Usuario)]]&amp;Leave[[#This Row],[fecha activa]]</f>
        <v>MIE2024160214435No Aplica</v>
      </c>
    </row>
    <row r="3868" spans="1:14" x14ac:dyDescent="0.3">
      <c r="A3868" s="43" t="s">
        <v>468</v>
      </c>
      <c r="B3868" s="3">
        <v>45902</v>
      </c>
      <c r="C3868" s="3">
        <v>45902</v>
      </c>
      <c r="D3868" s="43" t="s">
        <v>642</v>
      </c>
      <c r="E3868" s="43" t="s">
        <v>439</v>
      </c>
      <c r="F3868" s="43" t="s">
        <v>446</v>
      </c>
      <c r="G3868">
        <v>120</v>
      </c>
      <c r="H3868">
        <v>120</v>
      </c>
      <c r="I3868" s="43" t="s">
        <v>1184</v>
      </c>
      <c r="J3868" s="43" t="s">
        <v>1045</v>
      </c>
      <c r="K3868" s="43" t="s">
        <v>177</v>
      </c>
      <c r="L3868" s="43" t="str">
        <f>IF(AND(Home!$A$1&gt;=Leave[[#This Row],[Start Time]],Home!$A$1&lt;=Leave[[#This Row],[End Time]]),"Aplica","No Aplica")</f>
        <v>No Aplica</v>
      </c>
      <c r="M3868" s="43" t="str">
        <f>IF(AND(Home!$A$1&gt;=Leave[[#This Row],[Start Time]],Home!$A$1&lt;=Leave[[#This Row],[End Time]]),Home!$A$1,"No Aplica")</f>
        <v>No Aplica</v>
      </c>
      <c r="N3868" s="43" t="str">
        <f>Leave[[#This Row],[User Code (Owning User) (Usuario)]]&amp;Leave[[#This Row],[fecha activa]]</f>
        <v>MIE2024160214435No Aplica</v>
      </c>
    </row>
    <row r="3869" spans="1:14" x14ac:dyDescent="0.3">
      <c r="A3869" s="43" t="s">
        <v>468</v>
      </c>
      <c r="B3869" s="3">
        <v>45903</v>
      </c>
      <c r="C3869" s="3">
        <v>45903</v>
      </c>
      <c r="D3869" s="43" t="s">
        <v>469</v>
      </c>
      <c r="E3869" s="43" t="s">
        <v>439</v>
      </c>
      <c r="F3869" s="43" t="s">
        <v>446</v>
      </c>
      <c r="G3869">
        <v>540</v>
      </c>
      <c r="H3869">
        <v>540</v>
      </c>
      <c r="I3869" s="43" t="s">
        <v>1184</v>
      </c>
      <c r="J3869" s="43" t="s">
        <v>1045</v>
      </c>
      <c r="K3869" s="43" t="s">
        <v>177</v>
      </c>
      <c r="L3869" s="43" t="str">
        <f>IF(AND(Home!$A$1&gt;=Leave[[#This Row],[Start Time]],Home!$A$1&lt;=Leave[[#This Row],[End Time]]),"Aplica","No Aplica")</f>
        <v>No Aplica</v>
      </c>
      <c r="M3869" s="43" t="str">
        <f>IF(AND(Home!$A$1&gt;=Leave[[#This Row],[Start Time]],Home!$A$1&lt;=Leave[[#This Row],[End Time]]),Home!$A$1,"No Aplica")</f>
        <v>No Aplica</v>
      </c>
      <c r="N3869" s="43" t="str">
        <f>Leave[[#This Row],[User Code (Owning User) (Usuario)]]&amp;Leave[[#This Row],[fecha activa]]</f>
        <v>MIE2024160214435No Aplica</v>
      </c>
    </row>
    <row r="3870" spans="1:14" x14ac:dyDescent="0.3">
      <c r="A3870" s="43" t="s">
        <v>468</v>
      </c>
      <c r="B3870" s="3">
        <v>45901</v>
      </c>
      <c r="C3870" s="3">
        <v>45901</v>
      </c>
      <c r="D3870" s="43" t="s">
        <v>469</v>
      </c>
      <c r="E3870" s="43" t="s">
        <v>439</v>
      </c>
      <c r="F3870" s="43" t="s">
        <v>446</v>
      </c>
      <c r="G3870">
        <v>540</v>
      </c>
      <c r="H3870">
        <v>540</v>
      </c>
      <c r="I3870" s="43" t="s">
        <v>1184</v>
      </c>
      <c r="J3870" s="43" t="s">
        <v>1045</v>
      </c>
      <c r="K3870" s="43" t="s">
        <v>177</v>
      </c>
      <c r="L3870" s="43" t="str">
        <f>IF(AND(Home!$A$1&gt;=Leave[[#This Row],[Start Time]],Home!$A$1&lt;=Leave[[#This Row],[End Time]]),"Aplica","No Aplica")</f>
        <v>No Aplica</v>
      </c>
      <c r="M3870" s="43" t="str">
        <f>IF(AND(Home!$A$1&gt;=Leave[[#This Row],[Start Time]],Home!$A$1&lt;=Leave[[#This Row],[End Time]]),Home!$A$1,"No Aplica")</f>
        <v>No Aplica</v>
      </c>
      <c r="N3870" s="43" t="str">
        <f>Leave[[#This Row],[User Code (Owning User) (Usuario)]]&amp;Leave[[#This Row],[fecha activa]]</f>
        <v>MIE2024160214435No Aplica</v>
      </c>
    </row>
    <row r="3871" spans="1:14" x14ac:dyDescent="0.3">
      <c r="A3871" s="43" t="s">
        <v>465</v>
      </c>
      <c r="B3871" s="3">
        <v>45923</v>
      </c>
      <c r="C3871" s="3">
        <v>45923</v>
      </c>
      <c r="D3871" s="43" t="s">
        <v>3541</v>
      </c>
      <c r="E3871" s="43" t="s">
        <v>800</v>
      </c>
      <c r="F3871" s="43" t="s">
        <v>801</v>
      </c>
      <c r="G3871">
        <v>120</v>
      </c>
      <c r="H3871">
        <v>120</v>
      </c>
      <c r="I3871" s="43" t="s">
        <v>1081</v>
      </c>
      <c r="J3871" s="43" t="s">
        <v>1983</v>
      </c>
      <c r="K3871" s="43" t="s">
        <v>179</v>
      </c>
      <c r="L3871" s="43" t="str">
        <f>IF(AND(Home!$A$1&gt;=Leave[[#This Row],[Start Time]],Home!$A$1&lt;=Leave[[#This Row],[End Time]]),"Aplica","No Aplica")</f>
        <v>No Aplica</v>
      </c>
      <c r="M3871" s="43" t="str">
        <f>IF(AND(Home!$A$1&gt;=Leave[[#This Row],[Start Time]],Home!$A$1&lt;=Leave[[#This Row],[End Time]]),Home!$A$1,"No Aplica")</f>
        <v>No Aplica</v>
      </c>
      <c r="N3871" s="43" t="str">
        <f>Leave[[#This Row],[User Code (Owning User) (Usuario)]]&amp;Leave[[#This Row],[fecha activa]]</f>
        <v>MIE2024211118330No Aplica</v>
      </c>
    </row>
    <row r="3872" spans="1:14" x14ac:dyDescent="0.3">
      <c r="A3872" s="43" t="s">
        <v>465</v>
      </c>
      <c r="B3872" s="3">
        <v>45922</v>
      </c>
      <c r="C3872" s="3">
        <v>45922</v>
      </c>
      <c r="D3872" s="43" t="s">
        <v>3541</v>
      </c>
      <c r="E3872" s="43" t="s">
        <v>800</v>
      </c>
      <c r="F3872" s="43" t="s">
        <v>801</v>
      </c>
      <c r="G3872">
        <v>120</v>
      </c>
      <c r="H3872">
        <v>120</v>
      </c>
      <c r="I3872" s="43" t="s">
        <v>1081</v>
      </c>
      <c r="J3872" s="43" t="s">
        <v>1983</v>
      </c>
      <c r="K3872" s="43" t="s">
        <v>179</v>
      </c>
      <c r="L3872" s="43" t="str">
        <f>IF(AND(Home!$A$1&gt;=Leave[[#This Row],[Start Time]],Home!$A$1&lt;=Leave[[#This Row],[End Time]]),"Aplica","No Aplica")</f>
        <v>Aplica</v>
      </c>
      <c r="M3872" s="43">
        <f>IF(AND(Home!$A$1&gt;=Leave[[#This Row],[Start Time]],Home!$A$1&lt;=Leave[[#This Row],[End Time]]),Home!$A$1,"No Aplica")</f>
        <v>45922</v>
      </c>
      <c r="N3872" s="43" t="str">
        <f>Leave[[#This Row],[User Code (Owning User) (Usuario)]]&amp;Leave[[#This Row],[fecha activa]]</f>
        <v>MIE202421111833045922</v>
      </c>
    </row>
    <row r="3873" spans="1:14" x14ac:dyDescent="0.3">
      <c r="A3873" s="43" t="s">
        <v>465</v>
      </c>
      <c r="B3873" s="3">
        <v>45918</v>
      </c>
      <c r="C3873" s="3">
        <v>45918</v>
      </c>
      <c r="D3873" s="43" t="s">
        <v>3540</v>
      </c>
      <c r="E3873" s="43" t="s">
        <v>800</v>
      </c>
      <c r="F3873" s="43" t="s">
        <v>801</v>
      </c>
      <c r="G3873">
        <v>120</v>
      </c>
      <c r="H3873">
        <v>120</v>
      </c>
      <c r="I3873" s="43" t="s">
        <v>1081</v>
      </c>
      <c r="J3873" s="43" t="s">
        <v>1983</v>
      </c>
      <c r="K3873" s="43" t="s">
        <v>179</v>
      </c>
      <c r="L3873" s="43" t="str">
        <f>IF(AND(Home!$A$1&gt;=Leave[[#This Row],[Start Time]],Home!$A$1&lt;=Leave[[#This Row],[End Time]]),"Aplica","No Aplica")</f>
        <v>No Aplica</v>
      </c>
      <c r="M3873" s="43" t="str">
        <f>IF(AND(Home!$A$1&gt;=Leave[[#This Row],[Start Time]],Home!$A$1&lt;=Leave[[#This Row],[End Time]]),Home!$A$1,"No Aplica")</f>
        <v>No Aplica</v>
      </c>
      <c r="N3873" s="43" t="str">
        <f>Leave[[#This Row],[User Code (Owning User) (Usuario)]]&amp;Leave[[#This Row],[fecha activa]]</f>
        <v>MIE2024211118330No Aplica</v>
      </c>
    </row>
    <row r="3874" spans="1:14" x14ac:dyDescent="0.3">
      <c r="A3874" s="43" t="s">
        <v>465</v>
      </c>
      <c r="B3874" s="3">
        <v>45916</v>
      </c>
      <c r="C3874" s="3">
        <v>45916</v>
      </c>
      <c r="D3874" s="43" t="s">
        <v>3541</v>
      </c>
      <c r="E3874" s="43" t="s">
        <v>800</v>
      </c>
      <c r="F3874" s="43" t="s">
        <v>801</v>
      </c>
      <c r="G3874">
        <v>120</v>
      </c>
      <c r="H3874">
        <v>120</v>
      </c>
      <c r="I3874" s="43" t="s">
        <v>1081</v>
      </c>
      <c r="J3874" s="43" t="s">
        <v>1983</v>
      </c>
      <c r="K3874" s="43" t="s">
        <v>179</v>
      </c>
      <c r="L3874" s="43" t="str">
        <f>IF(AND(Home!$A$1&gt;=Leave[[#This Row],[Start Time]],Home!$A$1&lt;=Leave[[#This Row],[End Time]]),"Aplica","No Aplica")</f>
        <v>No Aplica</v>
      </c>
      <c r="M3874" s="43" t="str">
        <f>IF(AND(Home!$A$1&gt;=Leave[[#This Row],[Start Time]],Home!$A$1&lt;=Leave[[#This Row],[End Time]]),Home!$A$1,"No Aplica")</f>
        <v>No Aplica</v>
      </c>
      <c r="N3874" s="43" t="str">
        <f>Leave[[#This Row],[User Code (Owning User) (Usuario)]]&amp;Leave[[#This Row],[fecha activa]]</f>
        <v>MIE2024211118330No Aplica</v>
      </c>
    </row>
    <row r="3875" spans="1:14" x14ac:dyDescent="0.3">
      <c r="A3875" s="43" t="s">
        <v>465</v>
      </c>
      <c r="B3875" s="3">
        <v>45928</v>
      </c>
      <c r="C3875" s="3">
        <v>45928</v>
      </c>
      <c r="D3875" s="43" t="s">
        <v>3542</v>
      </c>
      <c r="E3875" s="43" t="s">
        <v>800</v>
      </c>
      <c r="F3875" s="43" t="s">
        <v>801</v>
      </c>
      <c r="G3875">
        <v>1380</v>
      </c>
      <c r="H3875">
        <v>540</v>
      </c>
      <c r="I3875" s="43" t="s">
        <v>1081</v>
      </c>
      <c r="J3875" s="43" t="s">
        <v>1983</v>
      </c>
      <c r="K3875" s="43" t="s">
        <v>179</v>
      </c>
      <c r="L3875" s="43" t="str">
        <f>IF(AND(Home!$A$1&gt;=Leave[[#This Row],[Start Time]],Home!$A$1&lt;=Leave[[#This Row],[End Time]]),"Aplica","No Aplica")</f>
        <v>No Aplica</v>
      </c>
      <c r="M3875" s="43" t="str">
        <f>IF(AND(Home!$A$1&gt;=Leave[[#This Row],[Start Time]],Home!$A$1&lt;=Leave[[#This Row],[End Time]]),Home!$A$1,"No Aplica")</f>
        <v>No Aplica</v>
      </c>
      <c r="N3875" s="43" t="str">
        <f>Leave[[#This Row],[User Code (Owning User) (Usuario)]]&amp;Leave[[#This Row],[fecha activa]]</f>
        <v>MIE2024211118330No Aplica</v>
      </c>
    </row>
    <row r="3876" spans="1:14" x14ac:dyDescent="0.3">
      <c r="A3876" s="43" t="s">
        <v>465</v>
      </c>
      <c r="B3876" s="3">
        <v>45925</v>
      </c>
      <c r="C3876" s="3">
        <v>45925</v>
      </c>
      <c r="D3876" s="43" t="s">
        <v>1828</v>
      </c>
      <c r="E3876" s="43" t="s">
        <v>800</v>
      </c>
      <c r="F3876" s="43" t="s">
        <v>801</v>
      </c>
      <c r="G3876">
        <v>1380</v>
      </c>
      <c r="H3876">
        <v>540</v>
      </c>
      <c r="I3876" s="43" t="s">
        <v>1081</v>
      </c>
      <c r="J3876" s="43" t="s">
        <v>1983</v>
      </c>
      <c r="K3876" s="43" t="s">
        <v>179</v>
      </c>
      <c r="L3876" s="43" t="str">
        <f>IF(AND(Home!$A$1&gt;=Leave[[#This Row],[Start Time]],Home!$A$1&lt;=Leave[[#This Row],[End Time]]),"Aplica","No Aplica")</f>
        <v>No Aplica</v>
      </c>
      <c r="M3876" s="43" t="str">
        <f>IF(AND(Home!$A$1&gt;=Leave[[#This Row],[Start Time]],Home!$A$1&lt;=Leave[[#This Row],[End Time]]),Home!$A$1,"No Aplica")</f>
        <v>No Aplica</v>
      </c>
      <c r="N3876" s="43" t="str">
        <f>Leave[[#This Row],[User Code (Owning User) (Usuario)]]&amp;Leave[[#This Row],[fecha activa]]</f>
        <v>MIE2024211118330No Aplica</v>
      </c>
    </row>
    <row r="3877" spans="1:14" x14ac:dyDescent="0.3">
      <c r="A3877" s="43" t="s">
        <v>465</v>
      </c>
      <c r="B3877" s="3">
        <v>45910</v>
      </c>
      <c r="C3877" s="3">
        <v>45910</v>
      </c>
      <c r="D3877" s="43" t="s">
        <v>2638</v>
      </c>
      <c r="E3877" s="43" t="s">
        <v>800</v>
      </c>
      <c r="F3877" s="43" t="s">
        <v>801</v>
      </c>
      <c r="G3877">
        <v>120</v>
      </c>
      <c r="H3877">
        <v>120</v>
      </c>
      <c r="I3877" s="43" t="s">
        <v>1081</v>
      </c>
      <c r="J3877" s="43" t="s">
        <v>1983</v>
      </c>
      <c r="K3877" s="43" t="s">
        <v>179</v>
      </c>
      <c r="L3877" s="43" t="str">
        <f>IF(AND(Home!$A$1&gt;=Leave[[#This Row],[Start Time]],Home!$A$1&lt;=Leave[[#This Row],[End Time]]),"Aplica","No Aplica")</f>
        <v>No Aplica</v>
      </c>
      <c r="M3877" s="43" t="str">
        <f>IF(AND(Home!$A$1&gt;=Leave[[#This Row],[Start Time]],Home!$A$1&lt;=Leave[[#This Row],[End Time]]),Home!$A$1,"No Aplica")</f>
        <v>No Aplica</v>
      </c>
      <c r="N3877" s="43" t="str">
        <f>Leave[[#This Row],[User Code (Owning User) (Usuario)]]&amp;Leave[[#This Row],[fecha activa]]</f>
        <v>MIE2024211118330No Aplica</v>
      </c>
    </row>
    <row r="3878" spans="1:14" x14ac:dyDescent="0.3">
      <c r="A3878" s="43" t="s">
        <v>465</v>
      </c>
      <c r="B3878" s="3">
        <v>45909</v>
      </c>
      <c r="C3878" s="3">
        <v>45909</v>
      </c>
      <c r="D3878" s="43" t="s">
        <v>2638</v>
      </c>
      <c r="E3878" s="43" t="s">
        <v>800</v>
      </c>
      <c r="F3878" s="43" t="s">
        <v>801</v>
      </c>
      <c r="G3878">
        <v>60</v>
      </c>
      <c r="H3878">
        <v>60</v>
      </c>
      <c r="I3878" s="43" t="s">
        <v>1081</v>
      </c>
      <c r="J3878" s="43" t="s">
        <v>1983</v>
      </c>
      <c r="K3878" s="43" t="s">
        <v>179</v>
      </c>
      <c r="L3878" s="43" t="str">
        <f>IF(AND(Home!$A$1&gt;=Leave[[#This Row],[Start Time]],Home!$A$1&lt;=Leave[[#This Row],[End Time]]),"Aplica","No Aplica")</f>
        <v>No Aplica</v>
      </c>
      <c r="M3878" s="43" t="str">
        <f>IF(AND(Home!$A$1&gt;=Leave[[#This Row],[Start Time]],Home!$A$1&lt;=Leave[[#This Row],[End Time]]),Home!$A$1,"No Aplica")</f>
        <v>No Aplica</v>
      </c>
      <c r="N3878" s="43" t="str">
        <f>Leave[[#This Row],[User Code (Owning User) (Usuario)]]&amp;Leave[[#This Row],[fecha activa]]</f>
        <v>MIE2024211118330No Aplica</v>
      </c>
    </row>
    <row r="3879" spans="1:14" x14ac:dyDescent="0.3">
      <c r="A3879" s="43" t="s">
        <v>465</v>
      </c>
      <c r="B3879" s="3">
        <v>45912</v>
      </c>
      <c r="C3879" s="3">
        <v>45912</v>
      </c>
      <c r="D3879" s="43" t="s">
        <v>1828</v>
      </c>
      <c r="E3879" s="43" t="s">
        <v>800</v>
      </c>
      <c r="F3879" s="43" t="s">
        <v>801</v>
      </c>
      <c r="G3879">
        <v>1380</v>
      </c>
      <c r="H3879">
        <v>540</v>
      </c>
      <c r="I3879" s="43" t="s">
        <v>1081</v>
      </c>
      <c r="J3879" s="43" t="s">
        <v>1983</v>
      </c>
      <c r="K3879" s="43" t="s">
        <v>179</v>
      </c>
      <c r="L3879" s="43" t="str">
        <f>IF(AND(Home!$A$1&gt;=Leave[[#This Row],[Start Time]],Home!$A$1&lt;=Leave[[#This Row],[End Time]]),"Aplica","No Aplica")</f>
        <v>No Aplica</v>
      </c>
      <c r="M3879" s="43" t="str">
        <f>IF(AND(Home!$A$1&gt;=Leave[[#This Row],[Start Time]],Home!$A$1&lt;=Leave[[#This Row],[End Time]]),Home!$A$1,"No Aplica")</f>
        <v>No Aplica</v>
      </c>
      <c r="N3879" s="43" t="str">
        <f>Leave[[#This Row],[User Code (Owning User) (Usuario)]]&amp;Leave[[#This Row],[fecha activa]]</f>
        <v>MIE2024211118330No Aplica</v>
      </c>
    </row>
    <row r="3880" spans="1:14" x14ac:dyDescent="0.3">
      <c r="A3880" s="43" t="s">
        <v>465</v>
      </c>
      <c r="B3880" s="3">
        <v>45919</v>
      </c>
      <c r="C3880" s="3">
        <v>45919</v>
      </c>
      <c r="D3880" s="43" t="s">
        <v>1828</v>
      </c>
      <c r="E3880" s="43" t="s">
        <v>800</v>
      </c>
      <c r="F3880" s="43" t="s">
        <v>801</v>
      </c>
      <c r="G3880">
        <v>1380</v>
      </c>
      <c r="H3880">
        <v>540</v>
      </c>
      <c r="I3880" s="43" t="s">
        <v>1081</v>
      </c>
      <c r="J3880" s="43" t="s">
        <v>1983</v>
      </c>
      <c r="K3880" s="43" t="s">
        <v>179</v>
      </c>
      <c r="L3880" s="43" t="str">
        <f>IF(AND(Home!$A$1&gt;=Leave[[#This Row],[Start Time]],Home!$A$1&lt;=Leave[[#This Row],[End Time]]),"Aplica","No Aplica")</f>
        <v>No Aplica</v>
      </c>
      <c r="M3880" s="43" t="str">
        <f>IF(AND(Home!$A$1&gt;=Leave[[#This Row],[Start Time]],Home!$A$1&lt;=Leave[[#This Row],[End Time]]),Home!$A$1,"No Aplica")</f>
        <v>No Aplica</v>
      </c>
      <c r="N3880" s="43" t="str">
        <f>Leave[[#This Row],[User Code (Owning User) (Usuario)]]&amp;Leave[[#This Row],[fecha activa]]</f>
        <v>MIE2024211118330No Aplica</v>
      </c>
    </row>
    <row r="3881" spans="1:14" x14ac:dyDescent="0.3">
      <c r="A3881" s="43" t="s">
        <v>465</v>
      </c>
      <c r="B3881" s="3">
        <v>45904</v>
      </c>
      <c r="C3881" s="3">
        <v>45904</v>
      </c>
      <c r="D3881" s="43" t="s">
        <v>2966</v>
      </c>
      <c r="E3881" s="43" t="s">
        <v>800</v>
      </c>
      <c r="F3881" s="43" t="s">
        <v>801</v>
      </c>
      <c r="G3881">
        <v>60</v>
      </c>
      <c r="H3881">
        <v>60</v>
      </c>
      <c r="I3881" s="43" t="s">
        <v>1081</v>
      </c>
      <c r="J3881" s="43" t="s">
        <v>1983</v>
      </c>
      <c r="K3881" s="43" t="s">
        <v>179</v>
      </c>
      <c r="L3881" s="43" t="str">
        <f>IF(AND(Home!$A$1&gt;=Leave[[#This Row],[Start Time]],Home!$A$1&lt;=Leave[[#This Row],[End Time]]),"Aplica","No Aplica")</f>
        <v>No Aplica</v>
      </c>
      <c r="M3881" s="43" t="str">
        <f>IF(AND(Home!$A$1&gt;=Leave[[#This Row],[Start Time]],Home!$A$1&lt;=Leave[[#This Row],[End Time]]),Home!$A$1,"No Aplica")</f>
        <v>No Aplica</v>
      </c>
      <c r="N3881" s="43" t="str">
        <f>Leave[[#This Row],[User Code (Owning User) (Usuario)]]&amp;Leave[[#This Row],[fecha activa]]</f>
        <v>MIE2024211118330No Aplica</v>
      </c>
    </row>
    <row r="3882" spans="1:14" x14ac:dyDescent="0.3">
      <c r="A3882" s="43" t="s">
        <v>465</v>
      </c>
      <c r="B3882" s="3">
        <v>45903</v>
      </c>
      <c r="C3882" s="3">
        <v>45903</v>
      </c>
      <c r="D3882" s="43" t="s">
        <v>2638</v>
      </c>
      <c r="E3882" s="43" t="s">
        <v>800</v>
      </c>
      <c r="F3882" s="43" t="s">
        <v>801</v>
      </c>
      <c r="G3882">
        <v>60</v>
      </c>
      <c r="H3882">
        <v>60</v>
      </c>
      <c r="I3882" s="43" t="s">
        <v>1081</v>
      </c>
      <c r="J3882" s="43" t="s">
        <v>1983</v>
      </c>
      <c r="K3882" s="43" t="s">
        <v>179</v>
      </c>
      <c r="L3882" s="43" t="str">
        <f>IF(AND(Home!$A$1&gt;=Leave[[#This Row],[Start Time]],Home!$A$1&lt;=Leave[[#This Row],[End Time]]),"Aplica","No Aplica")</f>
        <v>No Aplica</v>
      </c>
      <c r="M3882" s="43" t="str">
        <f>IF(AND(Home!$A$1&gt;=Leave[[#This Row],[Start Time]],Home!$A$1&lt;=Leave[[#This Row],[End Time]]),Home!$A$1,"No Aplica")</f>
        <v>No Aplica</v>
      </c>
      <c r="N3882" s="43" t="str">
        <f>Leave[[#This Row],[User Code (Owning User) (Usuario)]]&amp;Leave[[#This Row],[fecha activa]]</f>
        <v>MIE2024211118330No Aplica</v>
      </c>
    </row>
    <row r="3883" spans="1:14" x14ac:dyDescent="0.3">
      <c r="A3883" s="43" t="s">
        <v>465</v>
      </c>
      <c r="B3883" s="3">
        <v>45905</v>
      </c>
      <c r="C3883" s="3">
        <v>45905</v>
      </c>
      <c r="D3883" s="43" t="s">
        <v>2522</v>
      </c>
      <c r="E3883" s="43" t="s">
        <v>800</v>
      </c>
      <c r="F3883" s="43" t="s">
        <v>801</v>
      </c>
      <c r="G3883">
        <v>60</v>
      </c>
      <c r="H3883">
        <v>60</v>
      </c>
      <c r="I3883" s="43" t="s">
        <v>1081</v>
      </c>
      <c r="J3883" s="43" t="s">
        <v>1983</v>
      </c>
      <c r="K3883" s="43" t="s">
        <v>179</v>
      </c>
      <c r="L3883" s="43" t="str">
        <f>IF(AND(Home!$A$1&gt;=Leave[[#This Row],[Start Time]],Home!$A$1&lt;=Leave[[#This Row],[End Time]]),"Aplica","No Aplica")</f>
        <v>No Aplica</v>
      </c>
      <c r="M3883" s="43" t="str">
        <f>IF(AND(Home!$A$1&gt;=Leave[[#This Row],[Start Time]],Home!$A$1&lt;=Leave[[#This Row],[End Time]]),Home!$A$1,"No Aplica")</f>
        <v>No Aplica</v>
      </c>
      <c r="N3883" s="43" t="str">
        <f>Leave[[#This Row],[User Code (Owning User) (Usuario)]]&amp;Leave[[#This Row],[fecha activa]]</f>
        <v>MIE2024211118330No Aplica</v>
      </c>
    </row>
    <row r="3884" spans="1:14" x14ac:dyDescent="0.3">
      <c r="A3884" s="43" t="s">
        <v>465</v>
      </c>
      <c r="B3884" s="3">
        <v>45902</v>
      </c>
      <c r="C3884" s="3">
        <v>45902</v>
      </c>
      <c r="D3884" s="43" t="s">
        <v>2431</v>
      </c>
      <c r="E3884" s="43" t="s">
        <v>800</v>
      </c>
      <c r="F3884" s="43" t="s">
        <v>801</v>
      </c>
      <c r="G3884">
        <v>120</v>
      </c>
      <c r="H3884">
        <v>120</v>
      </c>
      <c r="I3884" s="43" t="s">
        <v>1081</v>
      </c>
      <c r="J3884" s="43" t="s">
        <v>1983</v>
      </c>
      <c r="K3884" s="43" t="s">
        <v>179</v>
      </c>
      <c r="L3884" s="43" t="str">
        <f>IF(AND(Home!$A$1&gt;=Leave[[#This Row],[Start Time]],Home!$A$1&lt;=Leave[[#This Row],[End Time]]),"Aplica","No Aplica")</f>
        <v>No Aplica</v>
      </c>
      <c r="M3884" s="43" t="str">
        <f>IF(AND(Home!$A$1&gt;=Leave[[#This Row],[Start Time]],Home!$A$1&lt;=Leave[[#This Row],[End Time]]),Home!$A$1,"No Aplica")</f>
        <v>No Aplica</v>
      </c>
      <c r="N3884" s="43" t="str">
        <f>Leave[[#This Row],[User Code (Owning User) (Usuario)]]&amp;Leave[[#This Row],[fecha activa]]</f>
        <v>MIE2024211118330No Aplica</v>
      </c>
    </row>
    <row r="3885" spans="1:14" x14ac:dyDescent="0.3">
      <c r="A3885" s="43" t="s">
        <v>465</v>
      </c>
      <c r="B3885" s="3">
        <v>45911</v>
      </c>
      <c r="C3885" s="3">
        <v>45911</v>
      </c>
      <c r="D3885" s="43" t="s">
        <v>1828</v>
      </c>
      <c r="E3885" s="43" t="s">
        <v>800</v>
      </c>
      <c r="F3885" s="43" t="s">
        <v>801</v>
      </c>
      <c r="G3885">
        <v>1380</v>
      </c>
      <c r="H3885">
        <v>540</v>
      </c>
      <c r="I3885" s="43" t="s">
        <v>1081</v>
      </c>
      <c r="J3885" s="43" t="s">
        <v>1983</v>
      </c>
      <c r="K3885" s="43" t="s">
        <v>179</v>
      </c>
      <c r="L3885" s="43" t="str">
        <f>IF(AND(Home!$A$1&gt;=Leave[[#This Row],[Start Time]],Home!$A$1&lt;=Leave[[#This Row],[End Time]]),"Aplica","No Aplica")</f>
        <v>No Aplica</v>
      </c>
      <c r="M3885" s="43" t="str">
        <f>IF(AND(Home!$A$1&gt;=Leave[[#This Row],[Start Time]],Home!$A$1&lt;=Leave[[#This Row],[End Time]]),Home!$A$1,"No Aplica")</f>
        <v>No Aplica</v>
      </c>
      <c r="N3885" s="43" t="str">
        <f>Leave[[#This Row],[User Code (Owning User) (Usuario)]]&amp;Leave[[#This Row],[fecha activa]]</f>
        <v>MIE2024211118330No Aplica</v>
      </c>
    </row>
    <row r="3886" spans="1:14" x14ac:dyDescent="0.3">
      <c r="A3886" s="43" t="s">
        <v>465</v>
      </c>
      <c r="B3886" s="3">
        <v>45901</v>
      </c>
      <c r="C3886" s="3">
        <v>45901</v>
      </c>
      <c r="D3886" s="43" t="s">
        <v>1828</v>
      </c>
      <c r="E3886" s="43" t="s">
        <v>800</v>
      </c>
      <c r="F3886" s="43" t="s">
        <v>801</v>
      </c>
      <c r="G3886">
        <v>1380</v>
      </c>
      <c r="H3886">
        <v>540</v>
      </c>
      <c r="I3886" s="43" t="s">
        <v>1081</v>
      </c>
      <c r="J3886" s="43" t="s">
        <v>1983</v>
      </c>
      <c r="K3886" s="43" t="s">
        <v>179</v>
      </c>
      <c r="L3886" s="43" t="str">
        <f>IF(AND(Home!$A$1&gt;=Leave[[#This Row],[Start Time]],Home!$A$1&lt;=Leave[[#This Row],[End Time]]),"Aplica","No Aplica")</f>
        <v>No Aplica</v>
      </c>
      <c r="M3886" s="43" t="str">
        <f>IF(AND(Home!$A$1&gt;=Leave[[#This Row],[Start Time]],Home!$A$1&lt;=Leave[[#This Row],[End Time]]),Home!$A$1,"No Aplica")</f>
        <v>No Aplica</v>
      </c>
      <c r="N3886" s="43" t="str">
        <f>Leave[[#This Row],[User Code (Owning User) (Usuario)]]&amp;Leave[[#This Row],[fecha activa]]</f>
        <v>MIE2024211118330No Aplica</v>
      </c>
    </row>
    <row r="3887" spans="1:14" x14ac:dyDescent="0.3">
      <c r="A3887" s="43" t="s">
        <v>468</v>
      </c>
      <c r="B3887" s="3">
        <v>45925</v>
      </c>
      <c r="C3887" s="3">
        <v>45925</v>
      </c>
      <c r="D3887" s="43" t="s">
        <v>2450</v>
      </c>
      <c r="E3887" s="43" t="s">
        <v>63</v>
      </c>
      <c r="F3887" s="43" t="s">
        <v>64</v>
      </c>
      <c r="G3887">
        <v>60</v>
      </c>
      <c r="H3887">
        <v>60</v>
      </c>
      <c r="I3887" s="43" t="s">
        <v>964</v>
      </c>
      <c r="J3887" s="43" t="s">
        <v>1032</v>
      </c>
      <c r="K3887" s="43" t="s">
        <v>177</v>
      </c>
      <c r="L3887" s="43" t="str">
        <f>IF(AND(Home!$A$1&gt;=Leave[[#This Row],[Start Time]],Home!$A$1&lt;=Leave[[#This Row],[End Time]]),"Aplica","No Aplica")</f>
        <v>No Aplica</v>
      </c>
      <c r="M3887" s="43" t="str">
        <f>IF(AND(Home!$A$1&gt;=Leave[[#This Row],[Start Time]],Home!$A$1&lt;=Leave[[#This Row],[End Time]]),Home!$A$1,"No Aplica")</f>
        <v>No Aplica</v>
      </c>
      <c r="N3887" s="43" t="str">
        <f>Leave[[#This Row],[User Code (Owning User) (Usuario)]]&amp;Leave[[#This Row],[fecha activa]]</f>
        <v>MIE202214108990No Aplica</v>
      </c>
    </row>
    <row r="3888" spans="1:14" x14ac:dyDescent="0.3">
      <c r="A3888" s="43" t="s">
        <v>468</v>
      </c>
      <c r="B3888" s="3">
        <v>45924</v>
      </c>
      <c r="C3888" s="3">
        <v>45924</v>
      </c>
      <c r="D3888" s="43" t="s">
        <v>3257</v>
      </c>
      <c r="E3888" s="43" t="s">
        <v>63</v>
      </c>
      <c r="F3888" s="43" t="s">
        <v>64</v>
      </c>
      <c r="G3888">
        <v>180</v>
      </c>
      <c r="H3888">
        <v>180</v>
      </c>
      <c r="I3888" s="43" t="s">
        <v>964</v>
      </c>
      <c r="J3888" s="43" t="s">
        <v>1032</v>
      </c>
      <c r="K3888" s="43" t="s">
        <v>177</v>
      </c>
      <c r="L3888" s="43" t="str">
        <f>IF(AND(Home!$A$1&gt;=Leave[[#This Row],[Start Time]],Home!$A$1&lt;=Leave[[#This Row],[End Time]]),"Aplica","No Aplica")</f>
        <v>No Aplica</v>
      </c>
      <c r="M3888" s="43" t="str">
        <f>IF(AND(Home!$A$1&gt;=Leave[[#This Row],[Start Time]],Home!$A$1&lt;=Leave[[#This Row],[End Time]]),Home!$A$1,"No Aplica")</f>
        <v>No Aplica</v>
      </c>
      <c r="N3888" s="43" t="str">
        <f>Leave[[#This Row],[User Code (Owning User) (Usuario)]]&amp;Leave[[#This Row],[fecha activa]]</f>
        <v>MIE202214108990No Aplica</v>
      </c>
    </row>
    <row r="3889" spans="1:14" x14ac:dyDescent="0.3">
      <c r="A3889" s="43" t="s">
        <v>465</v>
      </c>
      <c r="B3889" s="3">
        <v>45923</v>
      </c>
      <c r="C3889" s="3">
        <v>45923</v>
      </c>
      <c r="D3889" s="43" t="s">
        <v>467</v>
      </c>
      <c r="E3889" s="43" t="s">
        <v>63</v>
      </c>
      <c r="F3889" s="43" t="s">
        <v>64</v>
      </c>
      <c r="G3889">
        <v>540</v>
      </c>
      <c r="H3889">
        <v>540</v>
      </c>
      <c r="I3889" s="43" t="s">
        <v>964</v>
      </c>
      <c r="J3889" s="43" t="s">
        <v>1032</v>
      </c>
      <c r="K3889" s="43" t="s">
        <v>177</v>
      </c>
      <c r="L3889" s="43" t="str">
        <f>IF(AND(Home!$A$1&gt;=Leave[[#This Row],[Start Time]],Home!$A$1&lt;=Leave[[#This Row],[End Time]]),"Aplica","No Aplica")</f>
        <v>No Aplica</v>
      </c>
      <c r="M3889" s="43" t="str">
        <f>IF(AND(Home!$A$1&gt;=Leave[[#This Row],[Start Time]],Home!$A$1&lt;=Leave[[#This Row],[End Time]]),Home!$A$1,"No Aplica")</f>
        <v>No Aplica</v>
      </c>
      <c r="N3889" s="43" t="str">
        <f>Leave[[#This Row],[User Code (Owning User) (Usuario)]]&amp;Leave[[#This Row],[fecha activa]]</f>
        <v>MIE202214108990No Aplica</v>
      </c>
    </row>
    <row r="3890" spans="1:14" x14ac:dyDescent="0.3">
      <c r="A3890" s="43" t="s">
        <v>468</v>
      </c>
      <c r="B3890" s="3">
        <v>45922</v>
      </c>
      <c r="C3890" s="3">
        <v>45922</v>
      </c>
      <c r="D3890" s="43" t="s">
        <v>2682</v>
      </c>
      <c r="E3890" s="43" t="s">
        <v>63</v>
      </c>
      <c r="F3890" s="43" t="s">
        <v>64</v>
      </c>
      <c r="G3890">
        <v>120</v>
      </c>
      <c r="H3890">
        <v>120</v>
      </c>
      <c r="I3890" s="43" t="s">
        <v>964</v>
      </c>
      <c r="J3890" s="43" t="s">
        <v>1032</v>
      </c>
      <c r="K3890" s="43" t="s">
        <v>177</v>
      </c>
      <c r="L3890" s="43" t="str">
        <f>IF(AND(Home!$A$1&gt;=Leave[[#This Row],[Start Time]],Home!$A$1&lt;=Leave[[#This Row],[End Time]]),"Aplica","No Aplica")</f>
        <v>Aplica</v>
      </c>
      <c r="M3890" s="43">
        <f>IF(AND(Home!$A$1&gt;=Leave[[#This Row],[Start Time]],Home!$A$1&lt;=Leave[[#This Row],[End Time]]),Home!$A$1,"No Aplica")</f>
        <v>45922</v>
      </c>
      <c r="N3890" s="43" t="str">
        <f>Leave[[#This Row],[User Code (Owning User) (Usuario)]]&amp;Leave[[#This Row],[fecha activa]]</f>
        <v>MIE20221410899045922</v>
      </c>
    </row>
    <row r="3891" spans="1:14" x14ac:dyDescent="0.3">
      <c r="A3891" s="43" t="s">
        <v>468</v>
      </c>
      <c r="B3891" s="3">
        <v>45918</v>
      </c>
      <c r="C3891" s="3">
        <v>45918</v>
      </c>
      <c r="D3891" s="43" t="s">
        <v>2450</v>
      </c>
      <c r="E3891" s="43" t="s">
        <v>63</v>
      </c>
      <c r="F3891" s="43" t="s">
        <v>64</v>
      </c>
      <c r="G3891">
        <v>60</v>
      </c>
      <c r="H3891">
        <v>60</v>
      </c>
      <c r="I3891" s="43" t="s">
        <v>964</v>
      </c>
      <c r="J3891" s="43" t="s">
        <v>1032</v>
      </c>
      <c r="K3891" s="43" t="s">
        <v>177</v>
      </c>
      <c r="L3891" s="43" t="str">
        <f>IF(AND(Home!$A$1&gt;=Leave[[#This Row],[Start Time]],Home!$A$1&lt;=Leave[[#This Row],[End Time]]),"Aplica","No Aplica")</f>
        <v>No Aplica</v>
      </c>
      <c r="M3891" s="43" t="str">
        <f>IF(AND(Home!$A$1&gt;=Leave[[#This Row],[Start Time]],Home!$A$1&lt;=Leave[[#This Row],[End Time]]),Home!$A$1,"No Aplica")</f>
        <v>No Aplica</v>
      </c>
      <c r="N3891" s="43" t="str">
        <f>Leave[[#This Row],[User Code (Owning User) (Usuario)]]&amp;Leave[[#This Row],[fecha activa]]</f>
        <v>MIE202214108990No Aplica</v>
      </c>
    </row>
    <row r="3892" spans="1:14" x14ac:dyDescent="0.3">
      <c r="A3892" s="43" t="s">
        <v>468</v>
      </c>
      <c r="B3892" s="3">
        <v>45917</v>
      </c>
      <c r="C3892" s="3">
        <v>45917</v>
      </c>
      <c r="D3892" s="43" t="s">
        <v>3257</v>
      </c>
      <c r="E3892" s="43" t="s">
        <v>63</v>
      </c>
      <c r="F3892" s="43" t="s">
        <v>64</v>
      </c>
      <c r="G3892">
        <v>180</v>
      </c>
      <c r="H3892">
        <v>180</v>
      </c>
      <c r="I3892" s="43" t="s">
        <v>964</v>
      </c>
      <c r="J3892" s="43" t="s">
        <v>1032</v>
      </c>
      <c r="K3892" s="43" t="s">
        <v>177</v>
      </c>
      <c r="L3892" s="43" t="str">
        <f>IF(AND(Home!$A$1&gt;=Leave[[#This Row],[Start Time]],Home!$A$1&lt;=Leave[[#This Row],[End Time]]),"Aplica","No Aplica")</f>
        <v>No Aplica</v>
      </c>
      <c r="M3892" s="43" t="str">
        <f>IF(AND(Home!$A$1&gt;=Leave[[#This Row],[Start Time]],Home!$A$1&lt;=Leave[[#This Row],[End Time]]),Home!$A$1,"No Aplica")</f>
        <v>No Aplica</v>
      </c>
      <c r="N3892" s="43" t="str">
        <f>Leave[[#This Row],[User Code (Owning User) (Usuario)]]&amp;Leave[[#This Row],[fecha activa]]</f>
        <v>MIE202214108990No Aplica</v>
      </c>
    </row>
    <row r="3893" spans="1:14" x14ac:dyDescent="0.3">
      <c r="A3893" s="43" t="s">
        <v>465</v>
      </c>
      <c r="B3893" s="3">
        <v>45916</v>
      </c>
      <c r="C3893" s="3">
        <v>45916</v>
      </c>
      <c r="D3893" s="43" t="s">
        <v>467</v>
      </c>
      <c r="E3893" s="43" t="s">
        <v>63</v>
      </c>
      <c r="F3893" s="43" t="s">
        <v>64</v>
      </c>
      <c r="G3893">
        <v>540</v>
      </c>
      <c r="H3893">
        <v>540</v>
      </c>
      <c r="I3893" s="43" t="s">
        <v>964</v>
      </c>
      <c r="J3893" s="43" t="s">
        <v>1032</v>
      </c>
      <c r="K3893" s="43" t="s">
        <v>177</v>
      </c>
      <c r="L3893" s="43" t="str">
        <f>IF(AND(Home!$A$1&gt;=Leave[[#This Row],[Start Time]],Home!$A$1&lt;=Leave[[#This Row],[End Time]]),"Aplica","No Aplica")</f>
        <v>No Aplica</v>
      </c>
      <c r="M3893" s="43" t="str">
        <f>IF(AND(Home!$A$1&gt;=Leave[[#This Row],[Start Time]],Home!$A$1&lt;=Leave[[#This Row],[End Time]]),Home!$A$1,"No Aplica")</f>
        <v>No Aplica</v>
      </c>
      <c r="N3893" s="43" t="str">
        <f>Leave[[#This Row],[User Code (Owning User) (Usuario)]]&amp;Leave[[#This Row],[fecha activa]]</f>
        <v>MIE202214108990No Aplica</v>
      </c>
    </row>
    <row r="3894" spans="1:14" x14ac:dyDescent="0.3">
      <c r="A3894" s="43" t="s">
        <v>468</v>
      </c>
      <c r="B3894" s="3">
        <v>45915</v>
      </c>
      <c r="C3894" s="3">
        <v>45915</v>
      </c>
      <c r="D3894" s="43" t="s">
        <v>3258</v>
      </c>
      <c r="E3894" s="43" t="s">
        <v>63</v>
      </c>
      <c r="F3894" s="43" t="s">
        <v>64</v>
      </c>
      <c r="G3894">
        <v>120</v>
      </c>
      <c r="H3894">
        <v>120</v>
      </c>
      <c r="I3894" s="43" t="s">
        <v>964</v>
      </c>
      <c r="J3894" s="43" t="s">
        <v>1032</v>
      </c>
      <c r="K3894" s="43" t="s">
        <v>177</v>
      </c>
      <c r="L3894" s="43" t="str">
        <f>IF(AND(Home!$A$1&gt;=Leave[[#This Row],[Start Time]],Home!$A$1&lt;=Leave[[#This Row],[End Time]]),"Aplica","No Aplica")</f>
        <v>No Aplica</v>
      </c>
      <c r="M3894" s="43" t="str">
        <f>IF(AND(Home!$A$1&gt;=Leave[[#This Row],[Start Time]],Home!$A$1&lt;=Leave[[#This Row],[End Time]]),Home!$A$1,"No Aplica")</f>
        <v>No Aplica</v>
      </c>
      <c r="N3894" s="43" t="str">
        <f>Leave[[#This Row],[User Code (Owning User) (Usuario)]]&amp;Leave[[#This Row],[fecha activa]]</f>
        <v>MIE202214108990No Aplica</v>
      </c>
    </row>
    <row r="3895" spans="1:14" x14ac:dyDescent="0.3">
      <c r="A3895" s="43" t="s">
        <v>468</v>
      </c>
      <c r="B3895" s="3">
        <v>45911</v>
      </c>
      <c r="C3895" s="3">
        <v>45911</v>
      </c>
      <c r="D3895" s="43" t="s">
        <v>2450</v>
      </c>
      <c r="E3895" s="43" t="s">
        <v>63</v>
      </c>
      <c r="F3895" s="43" t="s">
        <v>64</v>
      </c>
      <c r="G3895">
        <v>60</v>
      </c>
      <c r="H3895">
        <v>60</v>
      </c>
      <c r="I3895" s="43" t="s">
        <v>964</v>
      </c>
      <c r="J3895" s="43" t="s">
        <v>1032</v>
      </c>
      <c r="K3895" s="43" t="s">
        <v>177</v>
      </c>
      <c r="L3895" s="43" t="str">
        <f>IF(AND(Home!$A$1&gt;=Leave[[#This Row],[Start Time]],Home!$A$1&lt;=Leave[[#This Row],[End Time]]),"Aplica","No Aplica")</f>
        <v>No Aplica</v>
      </c>
      <c r="M3895" s="43" t="str">
        <f>IF(AND(Home!$A$1&gt;=Leave[[#This Row],[Start Time]],Home!$A$1&lt;=Leave[[#This Row],[End Time]]),Home!$A$1,"No Aplica")</f>
        <v>No Aplica</v>
      </c>
      <c r="N3895" s="43" t="str">
        <f>Leave[[#This Row],[User Code (Owning User) (Usuario)]]&amp;Leave[[#This Row],[fecha activa]]</f>
        <v>MIE202214108990No Aplica</v>
      </c>
    </row>
    <row r="3896" spans="1:14" x14ac:dyDescent="0.3">
      <c r="A3896" s="43" t="s">
        <v>468</v>
      </c>
      <c r="B3896" s="3">
        <v>45910</v>
      </c>
      <c r="C3896" s="3">
        <v>45910</v>
      </c>
      <c r="D3896" s="43" t="s">
        <v>2451</v>
      </c>
      <c r="E3896" s="43" t="s">
        <v>63</v>
      </c>
      <c r="F3896" s="43" t="s">
        <v>64</v>
      </c>
      <c r="G3896">
        <v>180</v>
      </c>
      <c r="H3896">
        <v>180</v>
      </c>
      <c r="I3896" s="43" t="s">
        <v>964</v>
      </c>
      <c r="J3896" s="43" t="s">
        <v>1032</v>
      </c>
      <c r="K3896" s="43" t="s">
        <v>177</v>
      </c>
      <c r="L3896" s="43" t="str">
        <f>IF(AND(Home!$A$1&gt;=Leave[[#This Row],[Start Time]],Home!$A$1&lt;=Leave[[#This Row],[End Time]]),"Aplica","No Aplica")</f>
        <v>No Aplica</v>
      </c>
      <c r="M3896" s="43" t="str">
        <f>IF(AND(Home!$A$1&gt;=Leave[[#This Row],[Start Time]],Home!$A$1&lt;=Leave[[#This Row],[End Time]]),Home!$A$1,"No Aplica")</f>
        <v>No Aplica</v>
      </c>
      <c r="N3896" s="43" t="str">
        <f>Leave[[#This Row],[User Code (Owning User) (Usuario)]]&amp;Leave[[#This Row],[fecha activa]]</f>
        <v>MIE202214108990No Aplica</v>
      </c>
    </row>
    <row r="3897" spans="1:14" x14ac:dyDescent="0.3">
      <c r="A3897" s="43" t="s">
        <v>468</v>
      </c>
      <c r="B3897" s="3">
        <v>45908</v>
      </c>
      <c r="C3897" s="3">
        <v>45908</v>
      </c>
      <c r="D3897" s="43" t="s">
        <v>2740</v>
      </c>
      <c r="E3897" s="43" t="s">
        <v>63</v>
      </c>
      <c r="F3897" s="43" t="s">
        <v>64</v>
      </c>
      <c r="G3897">
        <v>120</v>
      </c>
      <c r="H3897">
        <v>120</v>
      </c>
      <c r="I3897" s="43" t="s">
        <v>964</v>
      </c>
      <c r="J3897" s="43" t="s">
        <v>1032</v>
      </c>
      <c r="K3897" s="43" t="s">
        <v>177</v>
      </c>
      <c r="L3897" s="43" t="str">
        <f>IF(AND(Home!$A$1&gt;=Leave[[#This Row],[Start Time]],Home!$A$1&lt;=Leave[[#This Row],[End Time]]),"Aplica","No Aplica")</f>
        <v>No Aplica</v>
      </c>
      <c r="M3897" s="43" t="str">
        <f>IF(AND(Home!$A$1&gt;=Leave[[#This Row],[Start Time]],Home!$A$1&lt;=Leave[[#This Row],[End Time]]),Home!$A$1,"No Aplica")</f>
        <v>No Aplica</v>
      </c>
      <c r="N3897" s="43" t="str">
        <f>Leave[[#This Row],[User Code (Owning User) (Usuario)]]&amp;Leave[[#This Row],[fecha activa]]</f>
        <v>MIE202214108990No Aplica</v>
      </c>
    </row>
    <row r="3898" spans="1:14" x14ac:dyDescent="0.3">
      <c r="A3898" s="43" t="s">
        <v>465</v>
      </c>
      <c r="B3898" s="3">
        <v>45909</v>
      </c>
      <c r="C3898" s="3">
        <v>45909</v>
      </c>
      <c r="D3898" s="43" t="s">
        <v>467</v>
      </c>
      <c r="E3898" s="43" t="s">
        <v>63</v>
      </c>
      <c r="F3898" s="43" t="s">
        <v>64</v>
      </c>
      <c r="G3898">
        <v>540</v>
      </c>
      <c r="H3898">
        <v>540</v>
      </c>
      <c r="I3898" s="43" t="s">
        <v>964</v>
      </c>
      <c r="J3898" s="43" t="s">
        <v>1032</v>
      </c>
      <c r="K3898" s="43" t="s">
        <v>177</v>
      </c>
      <c r="L3898" s="43" t="str">
        <f>IF(AND(Home!$A$1&gt;=Leave[[#This Row],[Start Time]],Home!$A$1&lt;=Leave[[#This Row],[End Time]]),"Aplica","No Aplica")</f>
        <v>No Aplica</v>
      </c>
      <c r="M3898" s="43" t="str">
        <f>IF(AND(Home!$A$1&gt;=Leave[[#This Row],[Start Time]],Home!$A$1&lt;=Leave[[#This Row],[End Time]]),Home!$A$1,"No Aplica")</f>
        <v>No Aplica</v>
      </c>
      <c r="N3898" s="43" t="str">
        <f>Leave[[#This Row],[User Code (Owning User) (Usuario)]]&amp;Leave[[#This Row],[fecha activa]]</f>
        <v>MIE202214108990No Aplica</v>
      </c>
    </row>
    <row r="3899" spans="1:14" x14ac:dyDescent="0.3">
      <c r="A3899" s="43" t="s">
        <v>468</v>
      </c>
      <c r="B3899" s="3">
        <v>45904</v>
      </c>
      <c r="C3899" s="3">
        <v>45904</v>
      </c>
      <c r="D3899" s="43" t="s">
        <v>2450</v>
      </c>
      <c r="E3899" s="43" t="s">
        <v>63</v>
      </c>
      <c r="F3899" s="43" t="s">
        <v>64</v>
      </c>
      <c r="G3899">
        <v>60</v>
      </c>
      <c r="H3899">
        <v>60</v>
      </c>
      <c r="I3899" s="43" t="s">
        <v>964</v>
      </c>
      <c r="J3899" s="43" t="s">
        <v>1032</v>
      </c>
      <c r="K3899" s="43" t="s">
        <v>177</v>
      </c>
      <c r="L3899" s="43" t="str">
        <f>IF(AND(Home!$A$1&gt;=Leave[[#This Row],[Start Time]],Home!$A$1&lt;=Leave[[#This Row],[End Time]]),"Aplica","No Aplica")</f>
        <v>No Aplica</v>
      </c>
      <c r="M3899" s="43" t="str">
        <f>IF(AND(Home!$A$1&gt;=Leave[[#This Row],[Start Time]],Home!$A$1&lt;=Leave[[#This Row],[End Time]]),Home!$A$1,"No Aplica")</f>
        <v>No Aplica</v>
      </c>
      <c r="N3899" s="43" t="str">
        <f>Leave[[#This Row],[User Code (Owning User) (Usuario)]]&amp;Leave[[#This Row],[fecha activa]]</f>
        <v>MIE202214108990No Aplica</v>
      </c>
    </row>
    <row r="3900" spans="1:14" x14ac:dyDescent="0.3">
      <c r="A3900" s="43" t="s">
        <v>468</v>
      </c>
      <c r="B3900" s="3">
        <v>45903</v>
      </c>
      <c r="C3900" s="3">
        <v>45903</v>
      </c>
      <c r="D3900" s="43" t="s">
        <v>2451</v>
      </c>
      <c r="E3900" s="43" t="s">
        <v>63</v>
      </c>
      <c r="F3900" s="43" t="s">
        <v>64</v>
      </c>
      <c r="G3900">
        <v>180</v>
      </c>
      <c r="H3900">
        <v>180</v>
      </c>
      <c r="I3900" s="43" t="s">
        <v>964</v>
      </c>
      <c r="J3900" s="43" t="s">
        <v>1032</v>
      </c>
      <c r="K3900" s="43" t="s">
        <v>177</v>
      </c>
      <c r="L3900" s="43" t="str">
        <f>IF(AND(Home!$A$1&gt;=Leave[[#This Row],[Start Time]],Home!$A$1&lt;=Leave[[#This Row],[End Time]]),"Aplica","No Aplica")</f>
        <v>No Aplica</v>
      </c>
      <c r="M3900" s="43" t="str">
        <f>IF(AND(Home!$A$1&gt;=Leave[[#This Row],[Start Time]],Home!$A$1&lt;=Leave[[#This Row],[End Time]]),Home!$A$1,"No Aplica")</f>
        <v>No Aplica</v>
      </c>
      <c r="N3900" s="43" t="str">
        <f>Leave[[#This Row],[User Code (Owning User) (Usuario)]]&amp;Leave[[#This Row],[fecha activa]]</f>
        <v>MIE202214108990No Aplica</v>
      </c>
    </row>
    <row r="3901" spans="1:14" x14ac:dyDescent="0.3">
      <c r="A3901" s="43" t="s">
        <v>468</v>
      </c>
      <c r="B3901" s="3">
        <v>45901</v>
      </c>
      <c r="C3901" s="3">
        <v>45901</v>
      </c>
      <c r="D3901" s="43" t="s">
        <v>2682</v>
      </c>
      <c r="E3901" s="43" t="s">
        <v>63</v>
      </c>
      <c r="F3901" s="43" t="s">
        <v>64</v>
      </c>
      <c r="G3901">
        <v>120</v>
      </c>
      <c r="H3901">
        <v>120</v>
      </c>
      <c r="I3901" s="43" t="s">
        <v>964</v>
      </c>
      <c r="J3901" s="43" t="s">
        <v>1032</v>
      </c>
      <c r="K3901" s="43" t="s">
        <v>177</v>
      </c>
      <c r="L3901" s="43" t="str">
        <f>IF(AND(Home!$A$1&gt;=Leave[[#This Row],[Start Time]],Home!$A$1&lt;=Leave[[#This Row],[End Time]]),"Aplica","No Aplica")</f>
        <v>No Aplica</v>
      </c>
      <c r="M3901" s="43" t="str">
        <f>IF(AND(Home!$A$1&gt;=Leave[[#This Row],[Start Time]],Home!$A$1&lt;=Leave[[#This Row],[End Time]]),Home!$A$1,"No Aplica")</f>
        <v>No Aplica</v>
      </c>
      <c r="N3901" s="43" t="str">
        <f>Leave[[#This Row],[User Code (Owning User) (Usuario)]]&amp;Leave[[#This Row],[fecha activa]]</f>
        <v>MIE202214108990No Aplica</v>
      </c>
    </row>
    <row r="3902" spans="1:14" x14ac:dyDescent="0.3">
      <c r="A3902" s="43" t="s">
        <v>465</v>
      </c>
      <c r="B3902" s="3">
        <v>45902</v>
      </c>
      <c r="C3902" s="3">
        <v>45902</v>
      </c>
      <c r="D3902" s="43" t="s">
        <v>467</v>
      </c>
      <c r="E3902" s="43" t="s">
        <v>63</v>
      </c>
      <c r="F3902" s="43" t="s">
        <v>64</v>
      </c>
      <c r="G3902">
        <v>540</v>
      </c>
      <c r="H3902">
        <v>540</v>
      </c>
      <c r="I3902" s="43" t="s">
        <v>964</v>
      </c>
      <c r="J3902" s="43" t="s">
        <v>1032</v>
      </c>
      <c r="K3902" s="43" t="s">
        <v>177</v>
      </c>
      <c r="L3902" s="43" t="str">
        <f>IF(AND(Home!$A$1&gt;=Leave[[#This Row],[Start Time]],Home!$A$1&lt;=Leave[[#This Row],[End Time]]),"Aplica","No Aplica")</f>
        <v>No Aplica</v>
      </c>
      <c r="M3902" s="43" t="str">
        <f>IF(AND(Home!$A$1&gt;=Leave[[#This Row],[Start Time]],Home!$A$1&lt;=Leave[[#This Row],[End Time]]),Home!$A$1,"No Aplica")</f>
        <v>No Aplica</v>
      </c>
      <c r="N3902" s="43" t="str">
        <f>Leave[[#This Row],[User Code (Owning User) (Usuario)]]&amp;Leave[[#This Row],[fecha activa]]</f>
        <v>MIE202214108990No Aplica</v>
      </c>
    </row>
    <row r="3903" spans="1:14" x14ac:dyDescent="0.3">
      <c r="A3903" s="43" t="s">
        <v>476</v>
      </c>
      <c r="B3903" s="3">
        <v>45920</v>
      </c>
      <c r="C3903" s="3">
        <v>45920</v>
      </c>
      <c r="D3903" s="43" t="s">
        <v>1459</v>
      </c>
      <c r="E3903" s="43" t="s">
        <v>1796</v>
      </c>
      <c r="F3903" s="43" t="s">
        <v>1798</v>
      </c>
      <c r="G3903">
        <v>120</v>
      </c>
      <c r="H3903">
        <v>120</v>
      </c>
      <c r="I3903" s="43" t="s">
        <v>1797</v>
      </c>
      <c r="J3903" s="43" t="s">
        <v>972</v>
      </c>
      <c r="K3903" s="43" t="s">
        <v>178</v>
      </c>
      <c r="L3903" s="43" t="str">
        <f>IF(AND(Home!$A$1&gt;=Leave[[#This Row],[Start Time]],Home!$A$1&lt;=Leave[[#This Row],[End Time]]),"Aplica","No Aplica")</f>
        <v>No Aplica</v>
      </c>
      <c r="M3903" s="43" t="str">
        <f>IF(AND(Home!$A$1&gt;=Leave[[#This Row],[Start Time]],Home!$A$1&lt;=Leave[[#This Row],[End Time]]),Home!$A$1,"No Aplica")</f>
        <v>No Aplica</v>
      </c>
      <c r="N3903" s="43" t="str">
        <f>Leave[[#This Row],[User Code (Owning User) (Usuario)]]&amp;Leave[[#This Row],[fecha activa]]</f>
        <v>MIE2025140523044No Aplica</v>
      </c>
    </row>
    <row r="3904" spans="1:14" x14ac:dyDescent="0.3">
      <c r="A3904" s="43" t="s">
        <v>471</v>
      </c>
      <c r="B3904" s="3">
        <v>45918</v>
      </c>
      <c r="C3904" s="3">
        <v>45918</v>
      </c>
      <c r="D3904" s="43" t="s">
        <v>1404</v>
      </c>
      <c r="E3904" s="43" t="s">
        <v>1796</v>
      </c>
      <c r="F3904" s="43" t="s">
        <v>1798</v>
      </c>
      <c r="G3904">
        <v>60</v>
      </c>
      <c r="H3904">
        <v>60</v>
      </c>
      <c r="I3904" s="43" t="s">
        <v>1797</v>
      </c>
      <c r="J3904" s="43" t="s">
        <v>972</v>
      </c>
      <c r="K3904" s="43" t="s">
        <v>178</v>
      </c>
      <c r="L3904" s="43" t="str">
        <f>IF(AND(Home!$A$1&gt;=Leave[[#This Row],[Start Time]],Home!$A$1&lt;=Leave[[#This Row],[End Time]]),"Aplica","No Aplica")</f>
        <v>No Aplica</v>
      </c>
      <c r="M3904" s="43" t="str">
        <f>IF(AND(Home!$A$1&gt;=Leave[[#This Row],[Start Time]],Home!$A$1&lt;=Leave[[#This Row],[End Time]]),Home!$A$1,"No Aplica")</f>
        <v>No Aplica</v>
      </c>
      <c r="N3904" s="43" t="str">
        <f>Leave[[#This Row],[User Code (Owning User) (Usuario)]]&amp;Leave[[#This Row],[fecha activa]]</f>
        <v>MIE2025140523044No Aplica</v>
      </c>
    </row>
    <row r="3905" spans="1:14" x14ac:dyDescent="0.3">
      <c r="A3905" s="43" t="s">
        <v>468</v>
      </c>
      <c r="B3905" s="3">
        <v>45928</v>
      </c>
      <c r="C3905" s="3">
        <v>45928</v>
      </c>
      <c r="D3905" s="43" t="s">
        <v>2381</v>
      </c>
      <c r="E3905" s="43" t="s">
        <v>1796</v>
      </c>
      <c r="F3905" s="43" t="s">
        <v>1798</v>
      </c>
      <c r="G3905">
        <v>540</v>
      </c>
      <c r="H3905">
        <v>540</v>
      </c>
      <c r="I3905" s="43" t="s">
        <v>1797</v>
      </c>
      <c r="J3905" s="43" t="s">
        <v>972</v>
      </c>
      <c r="K3905" s="43" t="s">
        <v>178</v>
      </c>
      <c r="L3905" s="43" t="str">
        <f>IF(AND(Home!$A$1&gt;=Leave[[#This Row],[Start Time]],Home!$A$1&lt;=Leave[[#This Row],[End Time]]),"Aplica","No Aplica")</f>
        <v>No Aplica</v>
      </c>
      <c r="M3905" s="43" t="str">
        <f>IF(AND(Home!$A$1&gt;=Leave[[#This Row],[Start Time]],Home!$A$1&lt;=Leave[[#This Row],[End Time]]),Home!$A$1,"No Aplica")</f>
        <v>No Aplica</v>
      </c>
      <c r="N3905" s="43" t="str">
        <f>Leave[[#This Row],[User Code (Owning User) (Usuario)]]&amp;Leave[[#This Row],[fecha activa]]</f>
        <v>MIE2025140523044No Aplica</v>
      </c>
    </row>
    <row r="3906" spans="1:14" x14ac:dyDescent="0.3">
      <c r="A3906" s="43" t="s">
        <v>476</v>
      </c>
      <c r="B3906" s="3">
        <v>45913</v>
      </c>
      <c r="C3906" s="3">
        <v>45913</v>
      </c>
      <c r="D3906" s="43" t="s">
        <v>1459</v>
      </c>
      <c r="E3906" s="43" t="s">
        <v>1796</v>
      </c>
      <c r="F3906" s="43" t="s">
        <v>1798</v>
      </c>
      <c r="G3906">
        <v>120</v>
      </c>
      <c r="H3906">
        <v>120</v>
      </c>
      <c r="I3906" s="43" t="s">
        <v>1797</v>
      </c>
      <c r="J3906" s="43" t="s">
        <v>972</v>
      </c>
      <c r="K3906" s="43" t="s">
        <v>178</v>
      </c>
      <c r="L3906" s="43" t="str">
        <f>IF(AND(Home!$A$1&gt;=Leave[[#This Row],[Start Time]],Home!$A$1&lt;=Leave[[#This Row],[End Time]]),"Aplica","No Aplica")</f>
        <v>No Aplica</v>
      </c>
      <c r="M3906" s="43" t="str">
        <f>IF(AND(Home!$A$1&gt;=Leave[[#This Row],[Start Time]],Home!$A$1&lt;=Leave[[#This Row],[End Time]]),Home!$A$1,"No Aplica")</f>
        <v>No Aplica</v>
      </c>
      <c r="N3906" s="43" t="str">
        <f>Leave[[#This Row],[User Code (Owning User) (Usuario)]]&amp;Leave[[#This Row],[fecha activa]]</f>
        <v>MIE2025140523044No Aplica</v>
      </c>
    </row>
    <row r="3907" spans="1:14" x14ac:dyDescent="0.3">
      <c r="A3907" s="43" t="s">
        <v>471</v>
      </c>
      <c r="B3907" s="3">
        <v>45910</v>
      </c>
      <c r="C3907" s="3">
        <v>45910</v>
      </c>
      <c r="D3907" s="43" t="s">
        <v>1404</v>
      </c>
      <c r="E3907" s="43" t="s">
        <v>1796</v>
      </c>
      <c r="F3907" s="43" t="s">
        <v>1798</v>
      </c>
      <c r="G3907">
        <v>60</v>
      </c>
      <c r="H3907">
        <v>60</v>
      </c>
      <c r="I3907" s="43" t="s">
        <v>1797</v>
      </c>
      <c r="J3907" s="43" t="s">
        <v>972</v>
      </c>
      <c r="K3907" s="43" t="s">
        <v>178</v>
      </c>
      <c r="L3907" s="43" t="str">
        <f>IF(AND(Home!$A$1&gt;=Leave[[#This Row],[Start Time]],Home!$A$1&lt;=Leave[[#This Row],[End Time]]),"Aplica","No Aplica")</f>
        <v>No Aplica</v>
      </c>
      <c r="M3907" s="43" t="str">
        <f>IF(AND(Home!$A$1&gt;=Leave[[#This Row],[Start Time]],Home!$A$1&lt;=Leave[[#This Row],[End Time]]),Home!$A$1,"No Aplica")</f>
        <v>No Aplica</v>
      </c>
      <c r="N3907" s="43" t="str">
        <f>Leave[[#This Row],[User Code (Owning User) (Usuario)]]&amp;Leave[[#This Row],[fecha activa]]</f>
        <v>MIE2025140523044No Aplica</v>
      </c>
    </row>
    <row r="3908" spans="1:14" x14ac:dyDescent="0.3">
      <c r="A3908" s="43" t="s">
        <v>476</v>
      </c>
      <c r="B3908" s="3">
        <v>45921</v>
      </c>
      <c r="C3908" s="3">
        <v>45921</v>
      </c>
      <c r="D3908" s="43" t="s">
        <v>2381</v>
      </c>
      <c r="E3908" s="43" t="s">
        <v>1796</v>
      </c>
      <c r="F3908" s="43" t="s">
        <v>1798</v>
      </c>
      <c r="G3908">
        <v>540</v>
      </c>
      <c r="H3908">
        <v>540</v>
      </c>
      <c r="I3908" s="43" t="s">
        <v>1797</v>
      </c>
      <c r="J3908" s="43" t="s">
        <v>972</v>
      </c>
      <c r="K3908" s="43" t="s">
        <v>178</v>
      </c>
      <c r="L3908" s="43" t="str">
        <f>IF(AND(Home!$A$1&gt;=Leave[[#This Row],[Start Time]],Home!$A$1&lt;=Leave[[#This Row],[End Time]]),"Aplica","No Aplica")</f>
        <v>No Aplica</v>
      </c>
      <c r="M3908" s="43" t="str">
        <f>IF(AND(Home!$A$1&gt;=Leave[[#This Row],[Start Time]],Home!$A$1&lt;=Leave[[#This Row],[End Time]]),Home!$A$1,"No Aplica")</f>
        <v>No Aplica</v>
      </c>
      <c r="N3908" s="43" t="str">
        <f>Leave[[#This Row],[User Code (Owning User) (Usuario)]]&amp;Leave[[#This Row],[fecha activa]]</f>
        <v>MIE2025140523044No Aplica</v>
      </c>
    </row>
    <row r="3909" spans="1:14" x14ac:dyDescent="0.3">
      <c r="A3909" s="43" t="s">
        <v>476</v>
      </c>
      <c r="B3909" s="3">
        <v>45906</v>
      </c>
      <c r="C3909" s="3">
        <v>45906</v>
      </c>
      <c r="D3909" s="43" t="s">
        <v>1459</v>
      </c>
      <c r="E3909" s="43" t="s">
        <v>1796</v>
      </c>
      <c r="F3909" s="43" t="s">
        <v>1798</v>
      </c>
      <c r="G3909">
        <v>120</v>
      </c>
      <c r="H3909">
        <v>120</v>
      </c>
      <c r="I3909" s="43" t="s">
        <v>1797</v>
      </c>
      <c r="J3909" s="43" t="s">
        <v>972</v>
      </c>
      <c r="K3909" s="43" t="s">
        <v>178</v>
      </c>
      <c r="L3909" s="43" t="str">
        <f>IF(AND(Home!$A$1&gt;=Leave[[#This Row],[Start Time]],Home!$A$1&lt;=Leave[[#This Row],[End Time]]),"Aplica","No Aplica")</f>
        <v>No Aplica</v>
      </c>
      <c r="M3909" s="43" t="str">
        <f>IF(AND(Home!$A$1&gt;=Leave[[#This Row],[Start Time]],Home!$A$1&lt;=Leave[[#This Row],[End Time]]),Home!$A$1,"No Aplica")</f>
        <v>No Aplica</v>
      </c>
      <c r="N3909" s="43" t="str">
        <f>Leave[[#This Row],[User Code (Owning User) (Usuario)]]&amp;Leave[[#This Row],[fecha activa]]</f>
        <v>MIE2025140523044No Aplica</v>
      </c>
    </row>
    <row r="3910" spans="1:14" x14ac:dyDescent="0.3">
      <c r="A3910" s="43" t="s">
        <v>468</v>
      </c>
      <c r="B3910" s="3">
        <v>45914</v>
      </c>
      <c r="C3910" s="3">
        <v>45914</v>
      </c>
      <c r="D3910" s="43" t="s">
        <v>2733</v>
      </c>
      <c r="E3910" s="43" t="s">
        <v>1796</v>
      </c>
      <c r="F3910" s="43" t="s">
        <v>1798</v>
      </c>
      <c r="G3910">
        <v>540</v>
      </c>
      <c r="H3910">
        <v>540</v>
      </c>
      <c r="I3910" s="43" t="s">
        <v>1797</v>
      </c>
      <c r="J3910" s="43" t="s">
        <v>972</v>
      </c>
      <c r="K3910" s="43" t="s">
        <v>178</v>
      </c>
      <c r="L3910" s="43" t="str">
        <f>IF(AND(Home!$A$1&gt;=Leave[[#This Row],[Start Time]],Home!$A$1&lt;=Leave[[#This Row],[End Time]]),"Aplica","No Aplica")</f>
        <v>No Aplica</v>
      </c>
      <c r="M3910" s="43" t="str">
        <f>IF(AND(Home!$A$1&gt;=Leave[[#This Row],[Start Time]],Home!$A$1&lt;=Leave[[#This Row],[End Time]]),Home!$A$1,"No Aplica")</f>
        <v>No Aplica</v>
      </c>
      <c r="N3910" s="43" t="str">
        <f>Leave[[#This Row],[User Code (Owning User) (Usuario)]]&amp;Leave[[#This Row],[fecha activa]]</f>
        <v>MIE2025140523044No Aplica</v>
      </c>
    </row>
    <row r="3911" spans="1:14" x14ac:dyDescent="0.3">
      <c r="A3911" s="43" t="s">
        <v>468</v>
      </c>
      <c r="B3911" s="3">
        <v>45907</v>
      </c>
      <c r="C3911" s="3">
        <v>45907</v>
      </c>
      <c r="D3911" s="43" t="s">
        <v>498</v>
      </c>
      <c r="E3911" s="43" t="s">
        <v>1796</v>
      </c>
      <c r="F3911" s="43" t="s">
        <v>1798</v>
      </c>
      <c r="G3911">
        <v>540</v>
      </c>
      <c r="H3911">
        <v>540</v>
      </c>
      <c r="I3911" s="43" t="s">
        <v>1797</v>
      </c>
      <c r="J3911" s="43" t="s">
        <v>972</v>
      </c>
      <c r="K3911" s="43" t="s">
        <v>178</v>
      </c>
      <c r="L3911" s="43" t="str">
        <f>IF(AND(Home!$A$1&gt;=Leave[[#This Row],[Start Time]],Home!$A$1&lt;=Leave[[#This Row],[End Time]]),"Aplica","No Aplica")</f>
        <v>No Aplica</v>
      </c>
      <c r="M3911" s="43" t="str">
        <f>IF(AND(Home!$A$1&gt;=Leave[[#This Row],[Start Time]],Home!$A$1&lt;=Leave[[#This Row],[End Time]]),Home!$A$1,"No Aplica")</f>
        <v>No Aplica</v>
      </c>
      <c r="N3911" s="43" t="str">
        <f>Leave[[#This Row],[User Code (Owning User) (Usuario)]]&amp;Leave[[#This Row],[fecha activa]]</f>
        <v>MIE2025140523044No Aplica</v>
      </c>
    </row>
    <row r="3912" spans="1:14" x14ac:dyDescent="0.3">
      <c r="A3912" s="43" t="s">
        <v>465</v>
      </c>
      <c r="B3912" s="3">
        <v>45928</v>
      </c>
      <c r="C3912" s="3">
        <v>45928</v>
      </c>
      <c r="D3912" s="43" t="s">
        <v>467</v>
      </c>
      <c r="E3912" s="43" t="s">
        <v>1507</v>
      </c>
      <c r="F3912" s="43" t="s">
        <v>1509</v>
      </c>
      <c r="G3912">
        <v>1410</v>
      </c>
      <c r="H3912">
        <v>540</v>
      </c>
      <c r="I3912" s="43" t="s">
        <v>1508</v>
      </c>
      <c r="J3912" s="43" t="s">
        <v>1975</v>
      </c>
      <c r="K3912" s="43" t="s">
        <v>178</v>
      </c>
      <c r="L3912" s="43" t="str">
        <f>IF(AND(Home!$A$1&gt;=Leave[[#This Row],[Start Time]],Home!$A$1&lt;=Leave[[#This Row],[End Time]]),"Aplica","No Aplica")</f>
        <v>No Aplica</v>
      </c>
      <c r="M3912" s="43" t="str">
        <f>IF(AND(Home!$A$1&gt;=Leave[[#This Row],[Start Time]],Home!$A$1&lt;=Leave[[#This Row],[End Time]]),Home!$A$1,"No Aplica")</f>
        <v>No Aplica</v>
      </c>
      <c r="N3912" s="43" t="str">
        <f>Leave[[#This Row],[User Code (Owning User) (Usuario)]]&amp;Leave[[#This Row],[fecha activa]]</f>
        <v>MIE2025040321169No Aplica</v>
      </c>
    </row>
    <row r="3913" spans="1:14" x14ac:dyDescent="0.3">
      <c r="A3913" s="43" t="s">
        <v>465</v>
      </c>
      <c r="B3913" s="3">
        <v>45920</v>
      </c>
      <c r="C3913" s="3">
        <v>45920</v>
      </c>
      <c r="D3913" s="43" t="s">
        <v>851</v>
      </c>
      <c r="E3913" s="43" t="s">
        <v>1507</v>
      </c>
      <c r="F3913" s="43" t="s">
        <v>1509</v>
      </c>
      <c r="G3913">
        <v>1410</v>
      </c>
      <c r="H3913">
        <v>540</v>
      </c>
      <c r="I3913" s="43" t="s">
        <v>1508</v>
      </c>
      <c r="J3913" s="43" t="s">
        <v>1975</v>
      </c>
      <c r="K3913" s="43" t="s">
        <v>178</v>
      </c>
      <c r="L3913" s="43" t="str">
        <f>IF(AND(Home!$A$1&gt;=Leave[[#This Row],[Start Time]],Home!$A$1&lt;=Leave[[#This Row],[End Time]]),"Aplica","No Aplica")</f>
        <v>No Aplica</v>
      </c>
      <c r="M3913" s="43" t="str">
        <f>IF(AND(Home!$A$1&gt;=Leave[[#This Row],[Start Time]],Home!$A$1&lt;=Leave[[#This Row],[End Time]]),Home!$A$1,"No Aplica")</f>
        <v>No Aplica</v>
      </c>
      <c r="N3913" s="43" t="str">
        <f>Leave[[#This Row],[User Code (Owning User) (Usuario)]]&amp;Leave[[#This Row],[fecha activa]]</f>
        <v>MIE2025040321169No Aplica</v>
      </c>
    </row>
    <row r="3914" spans="1:14" x14ac:dyDescent="0.3">
      <c r="A3914" s="43" t="s">
        <v>465</v>
      </c>
      <c r="B3914" s="3">
        <v>45903</v>
      </c>
      <c r="C3914" s="3">
        <v>45903</v>
      </c>
      <c r="D3914" s="43" t="s">
        <v>1864</v>
      </c>
      <c r="E3914" s="43" t="s">
        <v>1507</v>
      </c>
      <c r="F3914" s="43" t="s">
        <v>1509</v>
      </c>
      <c r="G3914">
        <v>120</v>
      </c>
      <c r="H3914">
        <v>120</v>
      </c>
      <c r="I3914" s="43" t="s">
        <v>1508</v>
      </c>
      <c r="J3914" s="43" t="s">
        <v>1975</v>
      </c>
      <c r="K3914" s="43" t="s">
        <v>178</v>
      </c>
      <c r="L3914" s="43" t="str">
        <f>IF(AND(Home!$A$1&gt;=Leave[[#This Row],[Start Time]],Home!$A$1&lt;=Leave[[#This Row],[End Time]]),"Aplica","No Aplica")</f>
        <v>No Aplica</v>
      </c>
      <c r="M3914" s="43" t="str">
        <f>IF(AND(Home!$A$1&gt;=Leave[[#This Row],[Start Time]],Home!$A$1&lt;=Leave[[#This Row],[End Time]]),Home!$A$1,"No Aplica")</f>
        <v>No Aplica</v>
      </c>
      <c r="N3914" s="43" t="str">
        <f>Leave[[#This Row],[User Code (Owning User) (Usuario)]]&amp;Leave[[#This Row],[fecha activa]]</f>
        <v>MIE2025040321169No Aplica</v>
      </c>
    </row>
    <row r="3915" spans="1:14" x14ac:dyDescent="0.3">
      <c r="A3915" s="43" t="s">
        <v>465</v>
      </c>
      <c r="B3915" s="3">
        <v>45914</v>
      </c>
      <c r="C3915" s="3">
        <v>45914</v>
      </c>
      <c r="D3915" s="43" t="s">
        <v>467</v>
      </c>
      <c r="E3915" s="43" t="s">
        <v>1507</v>
      </c>
      <c r="F3915" s="43" t="s">
        <v>1509</v>
      </c>
      <c r="G3915">
        <v>1410</v>
      </c>
      <c r="H3915">
        <v>540</v>
      </c>
      <c r="I3915" s="43" t="s">
        <v>1508</v>
      </c>
      <c r="J3915" s="43" t="s">
        <v>1975</v>
      </c>
      <c r="K3915" s="43" t="s">
        <v>178</v>
      </c>
      <c r="L3915" s="43" t="str">
        <f>IF(AND(Home!$A$1&gt;=Leave[[#This Row],[Start Time]],Home!$A$1&lt;=Leave[[#This Row],[End Time]]),"Aplica","No Aplica")</f>
        <v>No Aplica</v>
      </c>
      <c r="M3915" s="43" t="str">
        <f>IF(AND(Home!$A$1&gt;=Leave[[#This Row],[Start Time]],Home!$A$1&lt;=Leave[[#This Row],[End Time]]),Home!$A$1,"No Aplica")</f>
        <v>No Aplica</v>
      </c>
      <c r="N3915" s="43" t="str">
        <f>Leave[[#This Row],[User Code (Owning User) (Usuario)]]&amp;Leave[[#This Row],[fecha activa]]</f>
        <v>MIE2025040321169No Aplica</v>
      </c>
    </row>
    <row r="3916" spans="1:14" x14ac:dyDescent="0.3">
      <c r="A3916" s="43" t="s">
        <v>465</v>
      </c>
      <c r="B3916" s="3">
        <v>45906</v>
      </c>
      <c r="C3916" s="3">
        <v>45906</v>
      </c>
      <c r="D3916" s="43" t="s">
        <v>467</v>
      </c>
      <c r="E3916" s="43" t="s">
        <v>1507</v>
      </c>
      <c r="F3916" s="43" t="s">
        <v>1509</v>
      </c>
      <c r="G3916">
        <v>1410</v>
      </c>
      <c r="H3916">
        <v>540</v>
      </c>
      <c r="I3916" s="43" t="s">
        <v>1508</v>
      </c>
      <c r="J3916" s="43" t="s">
        <v>1975</v>
      </c>
      <c r="K3916" s="43" t="s">
        <v>178</v>
      </c>
      <c r="L3916" s="43" t="str">
        <f>IF(AND(Home!$A$1&gt;=Leave[[#This Row],[Start Time]],Home!$A$1&lt;=Leave[[#This Row],[End Time]]),"Aplica","No Aplica")</f>
        <v>No Aplica</v>
      </c>
      <c r="M3916" s="43" t="str">
        <f>IF(AND(Home!$A$1&gt;=Leave[[#This Row],[Start Time]],Home!$A$1&lt;=Leave[[#This Row],[End Time]]),Home!$A$1,"No Aplica")</f>
        <v>No Aplica</v>
      </c>
      <c r="N3916" s="43" t="str">
        <f>Leave[[#This Row],[User Code (Owning User) (Usuario)]]&amp;Leave[[#This Row],[fecha activa]]</f>
        <v>MIE2025040321169No Aplica</v>
      </c>
    </row>
    <row r="3917" spans="1:14" x14ac:dyDescent="0.3">
      <c r="A3917" s="43" t="s">
        <v>465</v>
      </c>
      <c r="B3917" s="3">
        <v>45926</v>
      </c>
      <c r="C3917" s="3">
        <v>45926</v>
      </c>
      <c r="D3917" s="43" t="s">
        <v>621</v>
      </c>
      <c r="E3917" s="43" t="s">
        <v>1336</v>
      </c>
      <c r="F3917" s="43" t="s">
        <v>1338</v>
      </c>
      <c r="G3917">
        <v>60</v>
      </c>
      <c r="H3917">
        <v>60</v>
      </c>
      <c r="I3917" s="43" t="s">
        <v>1337</v>
      </c>
      <c r="J3917" s="43" t="s">
        <v>2210</v>
      </c>
      <c r="K3917" s="43" t="s">
        <v>178</v>
      </c>
      <c r="L3917" s="43" t="str">
        <f>IF(AND(Home!$A$1&gt;=Leave[[#This Row],[Start Time]],Home!$A$1&lt;=Leave[[#This Row],[End Time]]),"Aplica","No Aplica")</f>
        <v>No Aplica</v>
      </c>
      <c r="M3917" s="43" t="str">
        <f>IF(AND(Home!$A$1&gt;=Leave[[#This Row],[Start Time]],Home!$A$1&lt;=Leave[[#This Row],[End Time]]),Home!$A$1,"No Aplica")</f>
        <v>No Aplica</v>
      </c>
      <c r="N3917" s="43" t="str">
        <f>Leave[[#This Row],[User Code (Owning User) (Usuario)]]&amp;Leave[[#This Row],[fecha activa]]</f>
        <v>MIE2025140120268No Aplica</v>
      </c>
    </row>
    <row r="3918" spans="1:14" x14ac:dyDescent="0.3">
      <c r="A3918" s="43" t="s">
        <v>465</v>
      </c>
      <c r="B3918" s="3">
        <v>45925</v>
      </c>
      <c r="C3918" s="3">
        <v>45925</v>
      </c>
      <c r="D3918" s="43" t="s">
        <v>621</v>
      </c>
      <c r="E3918" s="43" t="s">
        <v>1336</v>
      </c>
      <c r="F3918" s="43" t="s">
        <v>1338</v>
      </c>
      <c r="G3918">
        <v>60</v>
      </c>
      <c r="H3918">
        <v>60</v>
      </c>
      <c r="I3918" s="43" t="s">
        <v>1337</v>
      </c>
      <c r="J3918" s="43" t="s">
        <v>2210</v>
      </c>
      <c r="K3918" s="43" t="s">
        <v>178</v>
      </c>
      <c r="L3918" s="43" t="str">
        <f>IF(AND(Home!$A$1&gt;=Leave[[#This Row],[Start Time]],Home!$A$1&lt;=Leave[[#This Row],[End Time]]),"Aplica","No Aplica")</f>
        <v>No Aplica</v>
      </c>
      <c r="M3918" s="43" t="str">
        <f>IF(AND(Home!$A$1&gt;=Leave[[#This Row],[Start Time]],Home!$A$1&lt;=Leave[[#This Row],[End Time]]),Home!$A$1,"No Aplica")</f>
        <v>No Aplica</v>
      </c>
      <c r="N3918" s="43" t="str">
        <f>Leave[[#This Row],[User Code (Owning User) (Usuario)]]&amp;Leave[[#This Row],[fecha activa]]</f>
        <v>MIE2025140120268No Aplica</v>
      </c>
    </row>
    <row r="3919" spans="1:14" x14ac:dyDescent="0.3">
      <c r="A3919" s="43" t="s">
        <v>468</v>
      </c>
      <c r="B3919" s="3">
        <v>45924</v>
      </c>
      <c r="C3919" s="3">
        <v>45924</v>
      </c>
      <c r="D3919" s="43" t="s">
        <v>577</v>
      </c>
      <c r="E3919" s="43" t="s">
        <v>1336</v>
      </c>
      <c r="F3919" s="43" t="s">
        <v>1338</v>
      </c>
      <c r="G3919">
        <v>540</v>
      </c>
      <c r="H3919">
        <v>540</v>
      </c>
      <c r="I3919" s="43" t="s">
        <v>1337</v>
      </c>
      <c r="J3919" s="43" t="s">
        <v>2210</v>
      </c>
      <c r="K3919" s="43" t="s">
        <v>178</v>
      </c>
      <c r="L3919" s="43" t="str">
        <f>IF(AND(Home!$A$1&gt;=Leave[[#This Row],[Start Time]],Home!$A$1&lt;=Leave[[#This Row],[End Time]]),"Aplica","No Aplica")</f>
        <v>No Aplica</v>
      </c>
      <c r="M3919" s="43" t="str">
        <f>IF(AND(Home!$A$1&gt;=Leave[[#This Row],[Start Time]],Home!$A$1&lt;=Leave[[#This Row],[End Time]]),Home!$A$1,"No Aplica")</f>
        <v>No Aplica</v>
      </c>
      <c r="N3919" s="43" t="str">
        <f>Leave[[#This Row],[User Code (Owning User) (Usuario)]]&amp;Leave[[#This Row],[fecha activa]]</f>
        <v>MIE2025140120268No Aplica</v>
      </c>
    </row>
    <row r="3920" spans="1:14" x14ac:dyDescent="0.3">
      <c r="A3920" s="43" t="s">
        <v>465</v>
      </c>
      <c r="B3920" s="3">
        <v>45923</v>
      </c>
      <c r="C3920" s="3">
        <v>45923</v>
      </c>
      <c r="D3920" s="43" t="s">
        <v>621</v>
      </c>
      <c r="E3920" s="43" t="s">
        <v>1336</v>
      </c>
      <c r="F3920" s="43" t="s">
        <v>1338</v>
      </c>
      <c r="G3920">
        <v>60</v>
      </c>
      <c r="H3920">
        <v>60</v>
      </c>
      <c r="I3920" s="43" t="s">
        <v>1337</v>
      </c>
      <c r="J3920" s="43" t="s">
        <v>2210</v>
      </c>
      <c r="K3920" s="43" t="s">
        <v>178</v>
      </c>
      <c r="L3920" s="43" t="str">
        <f>IF(AND(Home!$A$1&gt;=Leave[[#This Row],[Start Time]],Home!$A$1&lt;=Leave[[#This Row],[End Time]]),"Aplica","No Aplica")</f>
        <v>No Aplica</v>
      </c>
      <c r="M3920" s="43" t="str">
        <f>IF(AND(Home!$A$1&gt;=Leave[[#This Row],[Start Time]],Home!$A$1&lt;=Leave[[#This Row],[End Time]]),Home!$A$1,"No Aplica")</f>
        <v>No Aplica</v>
      </c>
      <c r="N3920" s="43" t="str">
        <f>Leave[[#This Row],[User Code (Owning User) (Usuario)]]&amp;Leave[[#This Row],[fecha activa]]</f>
        <v>MIE2025140120268No Aplica</v>
      </c>
    </row>
    <row r="3921" spans="1:14" x14ac:dyDescent="0.3">
      <c r="A3921" s="43" t="s">
        <v>465</v>
      </c>
      <c r="B3921" s="3">
        <v>45922</v>
      </c>
      <c r="C3921" s="3">
        <v>45922</v>
      </c>
      <c r="D3921" s="43" t="s">
        <v>621</v>
      </c>
      <c r="E3921" s="43" t="s">
        <v>1336</v>
      </c>
      <c r="F3921" s="43" t="s">
        <v>1338</v>
      </c>
      <c r="G3921">
        <v>60</v>
      </c>
      <c r="H3921">
        <v>60</v>
      </c>
      <c r="I3921" s="43" t="s">
        <v>1337</v>
      </c>
      <c r="J3921" s="43" t="s">
        <v>2210</v>
      </c>
      <c r="K3921" s="43" t="s">
        <v>178</v>
      </c>
      <c r="L3921" s="43" t="str">
        <f>IF(AND(Home!$A$1&gt;=Leave[[#This Row],[Start Time]],Home!$A$1&lt;=Leave[[#This Row],[End Time]]),"Aplica","No Aplica")</f>
        <v>Aplica</v>
      </c>
      <c r="M3921" s="43">
        <f>IF(AND(Home!$A$1&gt;=Leave[[#This Row],[Start Time]],Home!$A$1&lt;=Leave[[#This Row],[End Time]]),Home!$A$1,"No Aplica")</f>
        <v>45922</v>
      </c>
      <c r="N3921" s="43" t="str">
        <f>Leave[[#This Row],[User Code (Owning User) (Usuario)]]&amp;Leave[[#This Row],[fecha activa]]</f>
        <v>MIE202514012026845922</v>
      </c>
    </row>
    <row r="3922" spans="1:14" x14ac:dyDescent="0.3">
      <c r="A3922" s="43" t="s">
        <v>465</v>
      </c>
      <c r="B3922" s="3">
        <v>45919</v>
      </c>
      <c r="C3922" s="3">
        <v>45919</v>
      </c>
      <c r="D3922" s="43" t="s">
        <v>621</v>
      </c>
      <c r="E3922" s="43" t="s">
        <v>1336</v>
      </c>
      <c r="F3922" s="43" t="s">
        <v>1338</v>
      </c>
      <c r="G3922">
        <v>60</v>
      </c>
      <c r="H3922">
        <v>60</v>
      </c>
      <c r="I3922" s="43" t="s">
        <v>1337</v>
      </c>
      <c r="J3922" s="43" t="s">
        <v>2210</v>
      </c>
      <c r="K3922" s="43" t="s">
        <v>178</v>
      </c>
      <c r="L3922" s="43" t="str">
        <f>IF(AND(Home!$A$1&gt;=Leave[[#This Row],[Start Time]],Home!$A$1&lt;=Leave[[#This Row],[End Time]]),"Aplica","No Aplica")</f>
        <v>No Aplica</v>
      </c>
      <c r="M3922" s="43" t="str">
        <f>IF(AND(Home!$A$1&gt;=Leave[[#This Row],[Start Time]],Home!$A$1&lt;=Leave[[#This Row],[End Time]]),Home!$A$1,"No Aplica")</f>
        <v>No Aplica</v>
      </c>
      <c r="N3922" s="43" t="str">
        <f>Leave[[#This Row],[User Code (Owning User) (Usuario)]]&amp;Leave[[#This Row],[fecha activa]]</f>
        <v>MIE2025140120268No Aplica</v>
      </c>
    </row>
    <row r="3923" spans="1:14" x14ac:dyDescent="0.3">
      <c r="A3923" s="43" t="s">
        <v>465</v>
      </c>
      <c r="B3923" s="3">
        <v>45918</v>
      </c>
      <c r="C3923" s="3">
        <v>45918</v>
      </c>
      <c r="D3923" s="43" t="s">
        <v>621</v>
      </c>
      <c r="E3923" s="43" t="s">
        <v>1336</v>
      </c>
      <c r="F3923" s="43" t="s">
        <v>1338</v>
      </c>
      <c r="G3923">
        <v>60</v>
      </c>
      <c r="H3923">
        <v>60</v>
      </c>
      <c r="I3923" s="43" t="s">
        <v>1337</v>
      </c>
      <c r="J3923" s="43" t="s">
        <v>2210</v>
      </c>
      <c r="K3923" s="43" t="s">
        <v>178</v>
      </c>
      <c r="L3923" s="43" t="str">
        <f>IF(AND(Home!$A$1&gt;=Leave[[#This Row],[Start Time]],Home!$A$1&lt;=Leave[[#This Row],[End Time]]),"Aplica","No Aplica")</f>
        <v>No Aplica</v>
      </c>
      <c r="M3923" s="43" t="str">
        <f>IF(AND(Home!$A$1&gt;=Leave[[#This Row],[Start Time]],Home!$A$1&lt;=Leave[[#This Row],[End Time]]),Home!$A$1,"No Aplica")</f>
        <v>No Aplica</v>
      </c>
      <c r="N3923" s="43" t="str">
        <f>Leave[[#This Row],[User Code (Owning User) (Usuario)]]&amp;Leave[[#This Row],[fecha activa]]</f>
        <v>MIE2025140120268No Aplica</v>
      </c>
    </row>
    <row r="3924" spans="1:14" x14ac:dyDescent="0.3">
      <c r="A3924" s="43" t="s">
        <v>465</v>
      </c>
      <c r="B3924" s="3">
        <v>45916</v>
      </c>
      <c r="C3924" s="3">
        <v>45916</v>
      </c>
      <c r="D3924" s="43" t="s">
        <v>621</v>
      </c>
      <c r="E3924" s="43" t="s">
        <v>1336</v>
      </c>
      <c r="F3924" s="43" t="s">
        <v>1338</v>
      </c>
      <c r="G3924">
        <v>60</v>
      </c>
      <c r="H3924">
        <v>60</v>
      </c>
      <c r="I3924" s="43" t="s">
        <v>1337</v>
      </c>
      <c r="J3924" s="43" t="s">
        <v>2210</v>
      </c>
      <c r="K3924" s="43" t="s">
        <v>178</v>
      </c>
      <c r="L3924" s="43" t="str">
        <f>IF(AND(Home!$A$1&gt;=Leave[[#This Row],[Start Time]],Home!$A$1&lt;=Leave[[#This Row],[End Time]]),"Aplica","No Aplica")</f>
        <v>No Aplica</v>
      </c>
      <c r="M3924" s="43" t="str">
        <f>IF(AND(Home!$A$1&gt;=Leave[[#This Row],[Start Time]],Home!$A$1&lt;=Leave[[#This Row],[End Time]]),Home!$A$1,"No Aplica")</f>
        <v>No Aplica</v>
      </c>
      <c r="N3924" s="43" t="str">
        <f>Leave[[#This Row],[User Code (Owning User) (Usuario)]]&amp;Leave[[#This Row],[fecha activa]]</f>
        <v>MIE2025140120268No Aplica</v>
      </c>
    </row>
    <row r="3925" spans="1:14" x14ac:dyDescent="0.3">
      <c r="A3925" s="43" t="s">
        <v>465</v>
      </c>
      <c r="B3925" s="3">
        <v>45912</v>
      </c>
      <c r="C3925" s="3">
        <v>45912</v>
      </c>
      <c r="D3925" s="43" t="s">
        <v>621</v>
      </c>
      <c r="E3925" s="43" t="s">
        <v>1336</v>
      </c>
      <c r="F3925" s="43" t="s">
        <v>1338</v>
      </c>
      <c r="G3925">
        <v>60</v>
      </c>
      <c r="H3925">
        <v>60</v>
      </c>
      <c r="I3925" s="43" t="s">
        <v>1337</v>
      </c>
      <c r="J3925" s="43" t="s">
        <v>2210</v>
      </c>
      <c r="K3925" s="43" t="s">
        <v>178</v>
      </c>
      <c r="L3925" s="43" t="str">
        <f>IF(AND(Home!$A$1&gt;=Leave[[#This Row],[Start Time]],Home!$A$1&lt;=Leave[[#This Row],[End Time]]),"Aplica","No Aplica")</f>
        <v>No Aplica</v>
      </c>
      <c r="M3925" s="43" t="str">
        <f>IF(AND(Home!$A$1&gt;=Leave[[#This Row],[Start Time]],Home!$A$1&lt;=Leave[[#This Row],[End Time]]),Home!$A$1,"No Aplica")</f>
        <v>No Aplica</v>
      </c>
      <c r="N3925" s="43" t="str">
        <f>Leave[[#This Row],[User Code (Owning User) (Usuario)]]&amp;Leave[[#This Row],[fecha activa]]</f>
        <v>MIE2025140120268No Aplica</v>
      </c>
    </row>
    <row r="3926" spans="1:14" x14ac:dyDescent="0.3">
      <c r="A3926" s="43" t="s">
        <v>465</v>
      </c>
      <c r="B3926" s="3">
        <v>45911</v>
      </c>
      <c r="C3926" s="3">
        <v>45911</v>
      </c>
      <c r="D3926" s="43" t="s">
        <v>621</v>
      </c>
      <c r="E3926" s="43" t="s">
        <v>1336</v>
      </c>
      <c r="F3926" s="43" t="s">
        <v>1338</v>
      </c>
      <c r="G3926">
        <v>60</v>
      </c>
      <c r="H3926">
        <v>60</v>
      </c>
      <c r="I3926" s="43" t="s">
        <v>1337</v>
      </c>
      <c r="J3926" s="43" t="s">
        <v>2210</v>
      </c>
      <c r="K3926" s="43" t="s">
        <v>178</v>
      </c>
      <c r="L3926" s="43" t="str">
        <f>IF(AND(Home!$A$1&gt;=Leave[[#This Row],[Start Time]],Home!$A$1&lt;=Leave[[#This Row],[End Time]]),"Aplica","No Aplica")</f>
        <v>No Aplica</v>
      </c>
      <c r="M3926" s="43" t="str">
        <f>IF(AND(Home!$A$1&gt;=Leave[[#This Row],[Start Time]],Home!$A$1&lt;=Leave[[#This Row],[End Time]]),Home!$A$1,"No Aplica")</f>
        <v>No Aplica</v>
      </c>
      <c r="N3926" s="43" t="str">
        <f>Leave[[#This Row],[User Code (Owning User) (Usuario)]]&amp;Leave[[#This Row],[fecha activa]]</f>
        <v>MIE2025140120268No Aplica</v>
      </c>
    </row>
    <row r="3927" spans="1:14" x14ac:dyDescent="0.3">
      <c r="A3927" s="43" t="s">
        <v>465</v>
      </c>
      <c r="B3927" s="3">
        <v>45910</v>
      </c>
      <c r="C3927" s="3">
        <v>45910</v>
      </c>
      <c r="D3927" s="43" t="s">
        <v>621</v>
      </c>
      <c r="E3927" s="43" t="s">
        <v>1336</v>
      </c>
      <c r="F3927" s="43" t="s">
        <v>1338</v>
      </c>
      <c r="G3927">
        <v>60</v>
      </c>
      <c r="H3927">
        <v>60</v>
      </c>
      <c r="I3927" s="43" t="s">
        <v>1337</v>
      </c>
      <c r="J3927" s="43" t="s">
        <v>2210</v>
      </c>
      <c r="K3927" s="43" t="s">
        <v>178</v>
      </c>
      <c r="L3927" s="43" t="str">
        <f>IF(AND(Home!$A$1&gt;=Leave[[#This Row],[Start Time]],Home!$A$1&lt;=Leave[[#This Row],[End Time]]),"Aplica","No Aplica")</f>
        <v>No Aplica</v>
      </c>
      <c r="M3927" s="43" t="str">
        <f>IF(AND(Home!$A$1&gt;=Leave[[#This Row],[Start Time]],Home!$A$1&lt;=Leave[[#This Row],[End Time]]),Home!$A$1,"No Aplica")</f>
        <v>No Aplica</v>
      </c>
      <c r="N3927" s="43" t="str">
        <f>Leave[[#This Row],[User Code (Owning User) (Usuario)]]&amp;Leave[[#This Row],[fecha activa]]</f>
        <v>MIE2025140120268No Aplica</v>
      </c>
    </row>
    <row r="3928" spans="1:14" x14ac:dyDescent="0.3">
      <c r="A3928" s="43" t="s">
        <v>465</v>
      </c>
      <c r="B3928" s="3">
        <v>45909</v>
      </c>
      <c r="C3928" s="3">
        <v>45909</v>
      </c>
      <c r="D3928" s="43" t="s">
        <v>621</v>
      </c>
      <c r="E3928" s="43" t="s">
        <v>1336</v>
      </c>
      <c r="F3928" s="43" t="s">
        <v>1338</v>
      </c>
      <c r="G3928">
        <v>60</v>
      </c>
      <c r="H3928">
        <v>60</v>
      </c>
      <c r="I3928" s="43" t="s">
        <v>1337</v>
      </c>
      <c r="J3928" s="43" t="s">
        <v>2210</v>
      </c>
      <c r="K3928" s="43" t="s">
        <v>178</v>
      </c>
      <c r="L3928" s="43" t="str">
        <f>IF(AND(Home!$A$1&gt;=Leave[[#This Row],[Start Time]],Home!$A$1&lt;=Leave[[#This Row],[End Time]]),"Aplica","No Aplica")</f>
        <v>No Aplica</v>
      </c>
      <c r="M3928" s="43" t="str">
        <f>IF(AND(Home!$A$1&gt;=Leave[[#This Row],[Start Time]],Home!$A$1&lt;=Leave[[#This Row],[End Time]]),Home!$A$1,"No Aplica")</f>
        <v>No Aplica</v>
      </c>
      <c r="N3928" s="43" t="str">
        <f>Leave[[#This Row],[User Code (Owning User) (Usuario)]]&amp;Leave[[#This Row],[fecha activa]]</f>
        <v>MIE2025140120268No Aplica</v>
      </c>
    </row>
    <row r="3929" spans="1:14" x14ac:dyDescent="0.3">
      <c r="A3929" s="43" t="s">
        <v>465</v>
      </c>
      <c r="B3929" s="3">
        <v>45905</v>
      </c>
      <c r="C3929" s="3">
        <v>45905</v>
      </c>
      <c r="D3929" s="43" t="s">
        <v>621</v>
      </c>
      <c r="E3929" s="43" t="s">
        <v>1336</v>
      </c>
      <c r="F3929" s="43" t="s">
        <v>1338</v>
      </c>
      <c r="G3929">
        <v>60</v>
      </c>
      <c r="H3929">
        <v>60</v>
      </c>
      <c r="I3929" s="43" t="s">
        <v>1337</v>
      </c>
      <c r="J3929" s="43" t="s">
        <v>2210</v>
      </c>
      <c r="K3929" s="43" t="s">
        <v>178</v>
      </c>
      <c r="L3929" s="43" t="str">
        <f>IF(AND(Home!$A$1&gt;=Leave[[#This Row],[Start Time]],Home!$A$1&lt;=Leave[[#This Row],[End Time]]),"Aplica","No Aplica")</f>
        <v>No Aplica</v>
      </c>
      <c r="M3929" s="43" t="str">
        <f>IF(AND(Home!$A$1&gt;=Leave[[#This Row],[Start Time]],Home!$A$1&lt;=Leave[[#This Row],[End Time]]),Home!$A$1,"No Aplica")</f>
        <v>No Aplica</v>
      </c>
      <c r="N3929" s="43" t="str">
        <f>Leave[[#This Row],[User Code (Owning User) (Usuario)]]&amp;Leave[[#This Row],[fecha activa]]</f>
        <v>MIE2025140120268No Aplica</v>
      </c>
    </row>
    <row r="3930" spans="1:14" x14ac:dyDescent="0.3">
      <c r="A3930" s="43" t="s">
        <v>468</v>
      </c>
      <c r="B3930" s="3">
        <v>45904</v>
      </c>
      <c r="C3930" s="3">
        <v>45904</v>
      </c>
      <c r="D3930" s="43" t="s">
        <v>577</v>
      </c>
      <c r="E3930" s="43" t="s">
        <v>1336</v>
      </c>
      <c r="F3930" s="43" t="s">
        <v>1338</v>
      </c>
      <c r="G3930">
        <v>540</v>
      </c>
      <c r="H3930">
        <v>540</v>
      </c>
      <c r="I3930" s="43" t="s">
        <v>1337</v>
      </c>
      <c r="J3930" s="43" t="s">
        <v>2210</v>
      </c>
      <c r="K3930" s="43" t="s">
        <v>178</v>
      </c>
      <c r="L3930" s="43" t="str">
        <f>IF(AND(Home!$A$1&gt;=Leave[[#This Row],[Start Time]],Home!$A$1&lt;=Leave[[#This Row],[End Time]]),"Aplica","No Aplica")</f>
        <v>No Aplica</v>
      </c>
      <c r="M3930" s="43" t="str">
        <f>IF(AND(Home!$A$1&gt;=Leave[[#This Row],[Start Time]],Home!$A$1&lt;=Leave[[#This Row],[End Time]]),Home!$A$1,"No Aplica")</f>
        <v>No Aplica</v>
      </c>
      <c r="N3930" s="43" t="str">
        <f>Leave[[#This Row],[User Code (Owning User) (Usuario)]]&amp;Leave[[#This Row],[fecha activa]]</f>
        <v>MIE2025140120268No Aplica</v>
      </c>
    </row>
    <row r="3931" spans="1:14" x14ac:dyDescent="0.3">
      <c r="A3931" s="43" t="s">
        <v>468</v>
      </c>
      <c r="B3931" s="3">
        <v>45904</v>
      </c>
      <c r="C3931" s="3">
        <v>45904</v>
      </c>
      <c r="D3931" s="43" t="s">
        <v>577</v>
      </c>
      <c r="E3931" s="43" t="s">
        <v>1336</v>
      </c>
      <c r="F3931" s="43" t="s">
        <v>1338</v>
      </c>
      <c r="G3931">
        <v>540</v>
      </c>
      <c r="H3931">
        <v>540</v>
      </c>
      <c r="I3931" s="43" t="s">
        <v>1337</v>
      </c>
      <c r="J3931" s="43" t="s">
        <v>2210</v>
      </c>
      <c r="K3931" s="43" t="s">
        <v>178</v>
      </c>
      <c r="L3931" s="43" t="str">
        <f>IF(AND(Home!$A$1&gt;=Leave[[#This Row],[Start Time]],Home!$A$1&lt;=Leave[[#This Row],[End Time]]),"Aplica","No Aplica")</f>
        <v>No Aplica</v>
      </c>
      <c r="M3931" s="43" t="str">
        <f>IF(AND(Home!$A$1&gt;=Leave[[#This Row],[Start Time]],Home!$A$1&lt;=Leave[[#This Row],[End Time]]),Home!$A$1,"No Aplica")</f>
        <v>No Aplica</v>
      </c>
      <c r="N3931" s="43" t="str">
        <f>Leave[[#This Row],[User Code (Owning User) (Usuario)]]&amp;Leave[[#This Row],[fecha activa]]</f>
        <v>MIE2025140120268No Aplica</v>
      </c>
    </row>
    <row r="3932" spans="1:14" x14ac:dyDescent="0.3">
      <c r="A3932" s="43" t="s">
        <v>468</v>
      </c>
      <c r="B3932" s="3">
        <v>45904</v>
      </c>
      <c r="C3932" s="3">
        <v>45904</v>
      </c>
      <c r="D3932" s="43" t="s">
        <v>577</v>
      </c>
      <c r="E3932" s="43" t="s">
        <v>1336</v>
      </c>
      <c r="F3932" s="43" t="s">
        <v>1338</v>
      </c>
      <c r="G3932">
        <v>540</v>
      </c>
      <c r="H3932">
        <v>540</v>
      </c>
      <c r="I3932" s="43" t="s">
        <v>1337</v>
      </c>
      <c r="J3932" s="43" t="s">
        <v>2210</v>
      </c>
      <c r="K3932" s="43" t="s">
        <v>178</v>
      </c>
      <c r="L3932" s="43" t="str">
        <f>IF(AND(Home!$A$1&gt;=Leave[[#This Row],[Start Time]],Home!$A$1&lt;=Leave[[#This Row],[End Time]]),"Aplica","No Aplica")</f>
        <v>No Aplica</v>
      </c>
      <c r="M3932" s="43" t="str">
        <f>IF(AND(Home!$A$1&gt;=Leave[[#This Row],[Start Time]],Home!$A$1&lt;=Leave[[#This Row],[End Time]]),Home!$A$1,"No Aplica")</f>
        <v>No Aplica</v>
      </c>
      <c r="N3932" s="43" t="str">
        <f>Leave[[#This Row],[User Code (Owning User) (Usuario)]]&amp;Leave[[#This Row],[fecha activa]]</f>
        <v>MIE2025140120268No Aplica</v>
      </c>
    </row>
    <row r="3933" spans="1:14" x14ac:dyDescent="0.3">
      <c r="A3933" s="43" t="s">
        <v>465</v>
      </c>
      <c r="B3933" s="3">
        <v>45903</v>
      </c>
      <c r="C3933" s="3">
        <v>45903</v>
      </c>
      <c r="D3933" s="43" t="s">
        <v>621</v>
      </c>
      <c r="E3933" s="43" t="s">
        <v>1336</v>
      </c>
      <c r="F3933" s="43" t="s">
        <v>1338</v>
      </c>
      <c r="G3933">
        <v>60</v>
      </c>
      <c r="H3933">
        <v>60</v>
      </c>
      <c r="I3933" s="43" t="s">
        <v>1337</v>
      </c>
      <c r="J3933" s="43" t="s">
        <v>2210</v>
      </c>
      <c r="K3933" s="43" t="s">
        <v>178</v>
      </c>
      <c r="L3933" s="43" t="str">
        <f>IF(AND(Home!$A$1&gt;=Leave[[#This Row],[Start Time]],Home!$A$1&lt;=Leave[[#This Row],[End Time]]),"Aplica","No Aplica")</f>
        <v>No Aplica</v>
      </c>
      <c r="M3933" s="43" t="str">
        <f>IF(AND(Home!$A$1&gt;=Leave[[#This Row],[Start Time]],Home!$A$1&lt;=Leave[[#This Row],[End Time]]),Home!$A$1,"No Aplica")</f>
        <v>No Aplica</v>
      </c>
      <c r="N3933" s="43" t="str">
        <f>Leave[[#This Row],[User Code (Owning User) (Usuario)]]&amp;Leave[[#This Row],[fecha activa]]</f>
        <v>MIE2025140120268No Aplica</v>
      </c>
    </row>
    <row r="3934" spans="1:14" x14ac:dyDescent="0.3">
      <c r="A3934" s="43" t="s">
        <v>465</v>
      </c>
      <c r="B3934" s="3">
        <v>45902</v>
      </c>
      <c r="C3934" s="3">
        <v>45902</v>
      </c>
      <c r="D3934" s="43" t="s">
        <v>621</v>
      </c>
      <c r="E3934" s="43" t="s">
        <v>1336</v>
      </c>
      <c r="F3934" s="43" t="s">
        <v>1338</v>
      </c>
      <c r="G3934">
        <v>60</v>
      </c>
      <c r="H3934">
        <v>60</v>
      </c>
      <c r="I3934" s="43" t="s">
        <v>1337</v>
      </c>
      <c r="J3934" s="43" t="s">
        <v>2210</v>
      </c>
      <c r="K3934" s="43" t="s">
        <v>178</v>
      </c>
      <c r="L3934" s="43" t="str">
        <f>IF(AND(Home!$A$1&gt;=Leave[[#This Row],[Start Time]],Home!$A$1&lt;=Leave[[#This Row],[End Time]]),"Aplica","No Aplica")</f>
        <v>No Aplica</v>
      </c>
      <c r="M3934" s="43" t="str">
        <f>IF(AND(Home!$A$1&gt;=Leave[[#This Row],[Start Time]],Home!$A$1&lt;=Leave[[#This Row],[End Time]]),Home!$A$1,"No Aplica")</f>
        <v>No Aplica</v>
      </c>
      <c r="N3934" s="43" t="str">
        <f>Leave[[#This Row],[User Code (Owning User) (Usuario)]]&amp;Leave[[#This Row],[fecha activa]]</f>
        <v>MIE2025140120268No Aplica</v>
      </c>
    </row>
    <row r="3935" spans="1:14" x14ac:dyDescent="0.3">
      <c r="A3935" s="43" t="s">
        <v>471</v>
      </c>
      <c r="B3935" s="3">
        <v>45927</v>
      </c>
      <c r="C3935" s="3">
        <v>45927</v>
      </c>
      <c r="D3935" s="43" t="s">
        <v>3853</v>
      </c>
      <c r="E3935" s="43" t="s">
        <v>561</v>
      </c>
      <c r="F3935" s="43" t="s">
        <v>562</v>
      </c>
      <c r="G3935">
        <v>540</v>
      </c>
      <c r="H3935">
        <v>540</v>
      </c>
      <c r="I3935" s="43" t="s">
        <v>986</v>
      </c>
      <c r="J3935" s="43" t="s">
        <v>559</v>
      </c>
      <c r="K3935" s="43" t="s">
        <v>560</v>
      </c>
      <c r="L3935" s="43" t="str">
        <f>IF(AND(Home!$A$1&gt;=Leave[[#This Row],[Start Time]],Home!$A$1&lt;=Leave[[#This Row],[End Time]]),"Aplica","No Aplica")</f>
        <v>No Aplica</v>
      </c>
      <c r="M3935" s="43" t="str">
        <f>IF(AND(Home!$A$1&gt;=Leave[[#This Row],[Start Time]],Home!$A$1&lt;=Leave[[#This Row],[End Time]]),Home!$A$1,"No Aplica")</f>
        <v>No Aplica</v>
      </c>
      <c r="N3935" s="43" t="str">
        <f>Leave[[#This Row],[User Code (Owning User) (Usuario)]]&amp;Leave[[#This Row],[fecha activa]]</f>
        <v>MIE2023080812175No Aplica</v>
      </c>
    </row>
    <row r="3936" spans="1:14" x14ac:dyDescent="0.3">
      <c r="A3936" s="43" t="s">
        <v>471</v>
      </c>
      <c r="B3936" s="3">
        <v>45926</v>
      </c>
      <c r="C3936" s="3">
        <v>45926</v>
      </c>
      <c r="D3936" s="43" t="s">
        <v>3854</v>
      </c>
      <c r="E3936" s="43" t="s">
        <v>561</v>
      </c>
      <c r="F3936" s="43" t="s">
        <v>562</v>
      </c>
      <c r="G3936">
        <v>540</v>
      </c>
      <c r="H3936">
        <v>540</v>
      </c>
      <c r="I3936" s="43" t="s">
        <v>986</v>
      </c>
      <c r="J3936" s="43" t="s">
        <v>559</v>
      </c>
      <c r="K3936" s="43" t="s">
        <v>560</v>
      </c>
      <c r="L3936" s="43" t="str">
        <f>IF(AND(Home!$A$1&gt;=Leave[[#This Row],[Start Time]],Home!$A$1&lt;=Leave[[#This Row],[End Time]]),"Aplica","No Aplica")</f>
        <v>No Aplica</v>
      </c>
      <c r="M3936" s="43" t="str">
        <f>IF(AND(Home!$A$1&gt;=Leave[[#This Row],[Start Time]],Home!$A$1&lt;=Leave[[#This Row],[End Time]]),Home!$A$1,"No Aplica")</f>
        <v>No Aplica</v>
      </c>
      <c r="N3936" s="43" t="str">
        <f>Leave[[#This Row],[User Code (Owning User) (Usuario)]]&amp;Leave[[#This Row],[fecha activa]]</f>
        <v>MIE2023080812175No Aplica</v>
      </c>
    </row>
    <row r="3937" spans="1:14" x14ac:dyDescent="0.3">
      <c r="A3937" s="43" t="s">
        <v>471</v>
      </c>
      <c r="B3937" s="3">
        <v>45925</v>
      </c>
      <c r="C3937" s="3">
        <v>45925</v>
      </c>
      <c r="D3937" s="43" t="s">
        <v>3854</v>
      </c>
      <c r="E3937" s="43" t="s">
        <v>561</v>
      </c>
      <c r="F3937" s="43" t="s">
        <v>562</v>
      </c>
      <c r="G3937">
        <v>540</v>
      </c>
      <c r="H3937">
        <v>540</v>
      </c>
      <c r="I3937" s="43" t="s">
        <v>986</v>
      </c>
      <c r="J3937" s="43" t="s">
        <v>559</v>
      </c>
      <c r="K3937" s="43" t="s">
        <v>560</v>
      </c>
      <c r="L3937" s="43" t="str">
        <f>IF(AND(Home!$A$1&gt;=Leave[[#This Row],[Start Time]],Home!$A$1&lt;=Leave[[#This Row],[End Time]]),"Aplica","No Aplica")</f>
        <v>No Aplica</v>
      </c>
      <c r="M3937" s="43" t="str">
        <f>IF(AND(Home!$A$1&gt;=Leave[[#This Row],[Start Time]],Home!$A$1&lt;=Leave[[#This Row],[End Time]]),Home!$A$1,"No Aplica")</f>
        <v>No Aplica</v>
      </c>
      <c r="N3937" s="43" t="str">
        <f>Leave[[#This Row],[User Code (Owning User) (Usuario)]]&amp;Leave[[#This Row],[fecha activa]]</f>
        <v>MIE2023080812175No Aplica</v>
      </c>
    </row>
    <row r="3938" spans="1:14" x14ac:dyDescent="0.3">
      <c r="A3938" s="43" t="s">
        <v>471</v>
      </c>
      <c r="B3938" s="3">
        <v>45924</v>
      </c>
      <c r="C3938" s="3">
        <v>45924</v>
      </c>
      <c r="D3938" s="43" t="s">
        <v>3855</v>
      </c>
      <c r="E3938" s="43" t="s">
        <v>561</v>
      </c>
      <c r="F3938" s="43" t="s">
        <v>562</v>
      </c>
      <c r="G3938">
        <v>540</v>
      </c>
      <c r="H3938">
        <v>540</v>
      </c>
      <c r="I3938" s="43" t="s">
        <v>986</v>
      </c>
      <c r="J3938" s="43" t="s">
        <v>559</v>
      </c>
      <c r="K3938" s="43" t="s">
        <v>560</v>
      </c>
      <c r="L3938" s="43" t="str">
        <f>IF(AND(Home!$A$1&gt;=Leave[[#This Row],[Start Time]],Home!$A$1&lt;=Leave[[#This Row],[End Time]]),"Aplica","No Aplica")</f>
        <v>No Aplica</v>
      </c>
      <c r="M3938" s="43" t="str">
        <f>IF(AND(Home!$A$1&gt;=Leave[[#This Row],[Start Time]],Home!$A$1&lt;=Leave[[#This Row],[End Time]]),Home!$A$1,"No Aplica")</f>
        <v>No Aplica</v>
      </c>
      <c r="N3938" s="43" t="str">
        <f>Leave[[#This Row],[User Code (Owning User) (Usuario)]]&amp;Leave[[#This Row],[fecha activa]]</f>
        <v>MIE2023080812175No Aplica</v>
      </c>
    </row>
    <row r="3939" spans="1:14" x14ac:dyDescent="0.3">
      <c r="A3939" s="43" t="s">
        <v>471</v>
      </c>
      <c r="B3939" s="3">
        <v>45923</v>
      </c>
      <c r="C3939" s="3">
        <v>45923</v>
      </c>
      <c r="D3939" s="43" t="s">
        <v>3856</v>
      </c>
      <c r="E3939" s="43" t="s">
        <v>561</v>
      </c>
      <c r="F3939" s="43" t="s">
        <v>562</v>
      </c>
      <c r="G3939">
        <v>540</v>
      </c>
      <c r="H3939">
        <v>540</v>
      </c>
      <c r="I3939" s="43" t="s">
        <v>986</v>
      </c>
      <c r="J3939" s="43" t="s">
        <v>559</v>
      </c>
      <c r="K3939" s="43" t="s">
        <v>560</v>
      </c>
      <c r="L3939" s="43" t="str">
        <f>IF(AND(Home!$A$1&gt;=Leave[[#This Row],[Start Time]],Home!$A$1&lt;=Leave[[#This Row],[End Time]]),"Aplica","No Aplica")</f>
        <v>No Aplica</v>
      </c>
      <c r="M3939" s="43" t="str">
        <f>IF(AND(Home!$A$1&gt;=Leave[[#This Row],[Start Time]],Home!$A$1&lt;=Leave[[#This Row],[End Time]]),Home!$A$1,"No Aplica")</f>
        <v>No Aplica</v>
      </c>
      <c r="N3939" s="43" t="str">
        <f>Leave[[#This Row],[User Code (Owning User) (Usuario)]]&amp;Leave[[#This Row],[fecha activa]]</f>
        <v>MIE2023080812175No Aplica</v>
      </c>
    </row>
    <row r="3940" spans="1:14" x14ac:dyDescent="0.3">
      <c r="A3940" s="43" t="s">
        <v>471</v>
      </c>
      <c r="B3940" s="3">
        <v>45922</v>
      </c>
      <c r="C3940" s="3">
        <v>45922</v>
      </c>
      <c r="D3940" s="43" t="s">
        <v>3857</v>
      </c>
      <c r="E3940" s="43" t="s">
        <v>561</v>
      </c>
      <c r="F3940" s="43" t="s">
        <v>562</v>
      </c>
      <c r="G3940">
        <v>540</v>
      </c>
      <c r="H3940">
        <v>540</v>
      </c>
      <c r="I3940" s="43" t="s">
        <v>986</v>
      </c>
      <c r="J3940" s="43" t="s">
        <v>559</v>
      </c>
      <c r="K3940" s="43" t="s">
        <v>560</v>
      </c>
      <c r="L3940" s="43" t="str">
        <f>IF(AND(Home!$A$1&gt;=Leave[[#This Row],[Start Time]],Home!$A$1&lt;=Leave[[#This Row],[End Time]]),"Aplica","No Aplica")</f>
        <v>Aplica</v>
      </c>
      <c r="M3940" s="43">
        <f>IF(AND(Home!$A$1&gt;=Leave[[#This Row],[Start Time]],Home!$A$1&lt;=Leave[[#This Row],[End Time]]),Home!$A$1,"No Aplica")</f>
        <v>45922</v>
      </c>
      <c r="N3940" s="43" t="str">
        <f>Leave[[#This Row],[User Code (Owning User) (Usuario)]]&amp;Leave[[#This Row],[fecha activa]]</f>
        <v>MIE202308081217545922</v>
      </c>
    </row>
    <row r="3941" spans="1:14" x14ac:dyDescent="0.3">
      <c r="A3941" s="43" t="s">
        <v>471</v>
      </c>
      <c r="B3941" s="3">
        <v>45919</v>
      </c>
      <c r="C3941" s="3">
        <v>45919</v>
      </c>
      <c r="D3941" s="43" t="s">
        <v>3781</v>
      </c>
      <c r="E3941" s="43" t="s">
        <v>561</v>
      </c>
      <c r="F3941" s="43" t="s">
        <v>562</v>
      </c>
      <c r="G3941">
        <v>240</v>
      </c>
      <c r="H3941">
        <v>240</v>
      </c>
      <c r="I3941" s="43" t="s">
        <v>986</v>
      </c>
      <c r="J3941" s="43" t="s">
        <v>559</v>
      </c>
      <c r="K3941" s="43" t="s">
        <v>560</v>
      </c>
      <c r="L3941" s="43" t="str">
        <f>IF(AND(Home!$A$1&gt;=Leave[[#This Row],[Start Time]],Home!$A$1&lt;=Leave[[#This Row],[End Time]]),"Aplica","No Aplica")</f>
        <v>No Aplica</v>
      </c>
      <c r="M3941" s="43" t="str">
        <f>IF(AND(Home!$A$1&gt;=Leave[[#This Row],[Start Time]],Home!$A$1&lt;=Leave[[#This Row],[End Time]]),Home!$A$1,"No Aplica")</f>
        <v>No Aplica</v>
      </c>
      <c r="N3941" s="43" t="str">
        <f>Leave[[#This Row],[User Code (Owning User) (Usuario)]]&amp;Leave[[#This Row],[fecha activa]]</f>
        <v>MIE2023080812175No Aplica</v>
      </c>
    </row>
    <row r="3942" spans="1:14" x14ac:dyDescent="0.3">
      <c r="A3942" s="43" t="s">
        <v>471</v>
      </c>
      <c r="B3942" s="3">
        <v>45920</v>
      </c>
      <c r="C3942" s="3">
        <v>45920</v>
      </c>
      <c r="D3942" s="43" t="s">
        <v>3547</v>
      </c>
      <c r="E3942" s="43" t="s">
        <v>561</v>
      </c>
      <c r="F3942" s="43" t="s">
        <v>562</v>
      </c>
      <c r="G3942">
        <v>540</v>
      </c>
      <c r="H3942">
        <v>540</v>
      </c>
      <c r="I3942" s="43" t="s">
        <v>986</v>
      </c>
      <c r="J3942" s="43" t="s">
        <v>559</v>
      </c>
      <c r="K3942" s="43" t="s">
        <v>560</v>
      </c>
      <c r="L3942" s="43" t="str">
        <f>IF(AND(Home!$A$1&gt;=Leave[[#This Row],[Start Time]],Home!$A$1&lt;=Leave[[#This Row],[End Time]]),"Aplica","No Aplica")</f>
        <v>No Aplica</v>
      </c>
      <c r="M3942" s="43" t="str">
        <f>IF(AND(Home!$A$1&gt;=Leave[[#This Row],[Start Time]],Home!$A$1&lt;=Leave[[#This Row],[End Time]]),Home!$A$1,"No Aplica")</f>
        <v>No Aplica</v>
      </c>
      <c r="N3942" s="43" t="str">
        <f>Leave[[#This Row],[User Code (Owning User) (Usuario)]]&amp;Leave[[#This Row],[fecha activa]]</f>
        <v>MIE2023080812175No Aplica</v>
      </c>
    </row>
    <row r="3943" spans="1:14" x14ac:dyDescent="0.3">
      <c r="A3943" s="43" t="s">
        <v>471</v>
      </c>
      <c r="B3943" s="3">
        <v>45919</v>
      </c>
      <c r="C3943" s="3">
        <v>45919</v>
      </c>
      <c r="D3943" s="43" t="s">
        <v>2027</v>
      </c>
      <c r="E3943" s="43" t="s">
        <v>561</v>
      </c>
      <c r="F3943" s="43" t="s">
        <v>562</v>
      </c>
      <c r="G3943">
        <v>180</v>
      </c>
      <c r="H3943">
        <v>180</v>
      </c>
      <c r="I3943" s="43" t="s">
        <v>986</v>
      </c>
      <c r="J3943" s="43" t="s">
        <v>559</v>
      </c>
      <c r="K3943" s="43" t="s">
        <v>560</v>
      </c>
      <c r="L3943" s="43" t="str">
        <f>IF(AND(Home!$A$1&gt;=Leave[[#This Row],[Start Time]],Home!$A$1&lt;=Leave[[#This Row],[End Time]]),"Aplica","No Aplica")</f>
        <v>No Aplica</v>
      </c>
      <c r="M3943" s="43" t="str">
        <f>IF(AND(Home!$A$1&gt;=Leave[[#This Row],[Start Time]],Home!$A$1&lt;=Leave[[#This Row],[End Time]]),Home!$A$1,"No Aplica")</f>
        <v>No Aplica</v>
      </c>
      <c r="N3943" s="43" t="str">
        <f>Leave[[#This Row],[User Code (Owning User) (Usuario)]]&amp;Leave[[#This Row],[fecha activa]]</f>
        <v>MIE2023080812175No Aplica</v>
      </c>
    </row>
    <row r="3944" spans="1:14" x14ac:dyDescent="0.3">
      <c r="A3944" s="43" t="s">
        <v>471</v>
      </c>
      <c r="B3944" s="3">
        <v>45918</v>
      </c>
      <c r="C3944" s="3">
        <v>45918</v>
      </c>
      <c r="D3944" s="43" t="s">
        <v>2027</v>
      </c>
      <c r="E3944" s="43" t="s">
        <v>561</v>
      </c>
      <c r="F3944" s="43" t="s">
        <v>562</v>
      </c>
      <c r="G3944">
        <v>180</v>
      </c>
      <c r="H3944">
        <v>180</v>
      </c>
      <c r="I3944" s="43" t="s">
        <v>986</v>
      </c>
      <c r="J3944" s="43" t="s">
        <v>559</v>
      </c>
      <c r="K3944" s="43" t="s">
        <v>560</v>
      </c>
      <c r="L3944" s="43" t="str">
        <f>IF(AND(Home!$A$1&gt;=Leave[[#This Row],[Start Time]],Home!$A$1&lt;=Leave[[#This Row],[End Time]]),"Aplica","No Aplica")</f>
        <v>No Aplica</v>
      </c>
      <c r="M3944" s="43" t="str">
        <f>IF(AND(Home!$A$1&gt;=Leave[[#This Row],[Start Time]],Home!$A$1&lt;=Leave[[#This Row],[End Time]]),Home!$A$1,"No Aplica")</f>
        <v>No Aplica</v>
      </c>
      <c r="N3944" s="43" t="str">
        <f>Leave[[#This Row],[User Code (Owning User) (Usuario)]]&amp;Leave[[#This Row],[fecha activa]]</f>
        <v>MIE2023080812175No Aplica</v>
      </c>
    </row>
    <row r="3945" spans="1:14" x14ac:dyDescent="0.3">
      <c r="A3945" s="43" t="s">
        <v>471</v>
      </c>
      <c r="B3945" s="3">
        <v>45917</v>
      </c>
      <c r="C3945" s="3">
        <v>45917</v>
      </c>
      <c r="D3945" s="43" t="s">
        <v>2027</v>
      </c>
      <c r="E3945" s="43" t="s">
        <v>561</v>
      </c>
      <c r="F3945" s="43" t="s">
        <v>562</v>
      </c>
      <c r="G3945">
        <v>180</v>
      </c>
      <c r="H3945">
        <v>180</v>
      </c>
      <c r="I3945" s="43" t="s">
        <v>986</v>
      </c>
      <c r="J3945" s="43" t="s">
        <v>559</v>
      </c>
      <c r="K3945" s="43" t="s">
        <v>560</v>
      </c>
      <c r="L3945" s="43" t="str">
        <f>IF(AND(Home!$A$1&gt;=Leave[[#This Row],[Start Time]],Home!$A$1&lt;=Leave[[#This Row],[End Time]]),"Aplica","No Aplica")</f>
        <v>No Aplica</v>
      </c>
      <c r="M3945" s="43" t="str">
        <f>IF(AND(Home!$A$1&gt;=Leave[[#This Row],[Start Time]],Home!$A$1&lt;=Leave[[#This Row],[End Time]]),Home!$A$1,"No Aplica")</f>
        <v>No Aplica</v>
      </c>
      <c r="N3945" s="43" t="str">
        <f>Leave[[#This Row],[User Code (Owning User) (Usuario)]]&amp;Leave[[#This Row],[fecha activa]]</f>
        <v>MIE2023080812175No Aplica</v>
      </c>
    </row>
    <row r="3946" spans="1:14" x14ac:dyDescent="0.3">
      <c r="A3946" s="43" t="s">
        <v>471</v>
      </c>
      <c r="B3946" s="3">
        <v>45916</v>
      </c>
      <c r="C3946" s="3">
        <v>45916</v>
      </c>
      <c r="D3946" s="43" t="s">
        <v>2789</v>
      </c>
      <c r="E3946" s="43" t="s">
        <v>561</v>
      </c>
      <c r="F3946" s="43" t="s">
        <v>562</v>
      </c>
      <c r="G3946">
        <v>180</v>
      </c>
      <c r="H3946">
        <v>180</v>
      </c>
      <c r="I3946" s="43" t="s">
        <v>986</v>
      </c>
      <c r="J3946" s="43" t="s">
        <v>559</v>
      </c>
      <c r="K3946" s="43" t="s">
        <v>560</v>
      </c>
      <c r="L3946" s="43" t="str">
        <f>IF(AND(Home!$A$1&gt;=Leave[[#This Row],[Start Time]],Home!$A$1&lt;=Leave[[#This Row],[End Time]]),"Aplica","No Aplica")</f>
        <v>No Aplica</v>
      </c>
      <c r="M3946" s="43" t="str">
        <f>IF(AND(Home!$A$1&gt;=Leave[[#This Row],[Start Time]],Home!$A$1&lt;=Leave[[#This Row],[End Time]]),Home!$A$1,"No Aplica")</f>
        <v>No Aplica</v>
      </c>
      <c r="N3946" s="43" t="str">
        <f>Leave[[#This Row],[User Code (Owning User) (Usuario)]]&amp;Leave[[#This Row],[fecha activa]]</f>
        <v>MIE2023080812175No Aplica</v>
      </c>
    </row>
    <row r="3947" spans="1:14" x14ac:dyDescent="0.3">
      <c r="A3947" s="43" t="s">
        <v>468</v>
      </c>
      <c r="B3947" s="3">
        <v>45928</v>
      </c>
      <c r="C3947" s="3">
        <v>45928</v>
      </c>
      <c r="D3947" s="43" t="s">
        <v>469</v>
      </c>
      <c r="E3947" s="43" t="s">
        <v>561</v>
      </c>
      <c r="F3947" s="43" t="s">
        <v>562</v>
      </c>
      <c r="G3947">
        <v>540</v>
      </c>
      <c r="H3947">
        <v>540</v>
      </c>
      <c r="I3947" s="43" t="s">
        <v>986</v>
      </c>
      <c r="J3947" s="43" t="s">
        <v>559</v>
      </c>
      <c r="K3947" s="43" t="s">
        <v>560</v>
      </c>
      <c r="L3947" s="43" t="str">
        <f>IF(AND(Home!$A$1&gt;=Leave[[#This Row],[Start Time]],Home!$A$1&lt;=Leave[[#This Row],[End Time]]),"Aplica","No Aplica")</f>
        <v>No Aplica</v>
      </c>
      <c r="M3947" s="43" t="str">
        <f>IF(AND(Home!$A$1&gt;=Leave[[#This Row],[Start Time]],Home!$A$1&lt;=Leave[[#This Row],[End Time]]),Home!$A$1,"No Aplica")</f>
        <v>No Aplica</v>
      </c>
      <c r="N3947" s="43" t="str">
        <f>Leave[[#This Row],[User Code (Owning User) (Usuario)]]&amp;Leave[[#This Row],[fecha activa]]</f>
        <v>MIE2023080812175No Aplica</v>
      </c>
    </row>
    <row r="3948" spans="1:14" x14ac:dyDescent="0.3">
      <c r="A3948" s="43" t="s">
        <v>471</v>
      </c>
      <c r="B3948" s="3">
        <v>45915</v>
      </c>
      <c r="C3948" s="3">
        <v>45915</v>
      </c>
      <c r="D3948" s="43" t="s">
        <v>3548</v>
      </c>
      <c r="E3948" s="43" t="s">
        <v>561</v>
      </c>
      <c r="F3948" s="43" t="s">
        <v>562</v>
      </c>
      <c r="G3948">
        <v>540</v>
      </c>
      <c r="H3948">
        <v>540</v>
      </c>
      <c r="I3948" s="43" t="s">
        <v>986</v>
      </c>
      <c r="J3948" s="43" t="s">
        <v>559</v>
      </c>
      <c r="K3948" s="43" t="s">
        <v>560</v>
      </c>
      <c r="L3948" s="43" t="str">
        <f>IF(AND(Home!$A$1&gt;=Leave[[#This Row],[Start Time]],Home!$A$1&lt;=Leave[[#This Row],[End Time]]),"Aplica","No Aplica")</f>
        <v>No Aplica</v>
      </c>
      <c r="M3948" s="43" t="str">
        <f>IF(AND(Home!$A$1&gt;=Leave[[#This Row],[Start Time]],Home!$A$1&lt;=Leave[[#This Row],[End Time]]),Home!$A$1,"No Aplica")</f>
        <v>No Aplica</v>
      </c>
      <c r="N3948" s="43" t="str">
        <f>Leave[[#This Row],[User Code (Owning User) (Usuario)]]&amp;Leave[[#This Row],[fecha activa]]</f>
        <v>MIE2023080812175No Aplica</v>
      </c>
    </row>
    <row r="3949" spans="1:14" x14ac:dyDescent="0.3">
      <c r="A3949" s="43" t="s">
        <v>471</v>
      </c>
      <c r="B3949" s="3">
        <v>45913</v>
      </c>
      <c r="C3949" s="3">
        <v>45913</v>
      </c>
      <c r="D3949" s="43" t="s">
        <v>3198</v>
      </c>
      <c r="E3949" s="43" t="s">
        <v>561</v>
      </c>
      <c r="F3949" s="43" t="s">
        <v>562</v>
      </c>
      <c r="G3949">
        <v>540</v>
      </c>
      <c r="H3949">
        <v>540</v>
      </c>
      <c r="I3949" s="43" t="s">
        <v>986</v>
      </c>
      <c r="J3949" s="43" t="s">
        <v>559</v>
      </c>
      <c r="K3949" s="43" t="s">
        <v>560</v>
      </c>
      <c r="L3949" s="43" t="str">
        <f>IF(AND(Home!$A$1&gt;=Leave[[#This Row],[Start Time]],Home!$A$1&lt;=Leave[[#This Row],[End Time]]),"Aplica","No Aplica")</f>
        <v>No Aplica</v>
      </c>
      <c r="M3949" s="43" t="str">
        <f>IF(AND(Home!$A$1&gt;=Leave[[#This Row],[Start Time]],Home!$A$1&lt;=Leave[[#This Row],[End Time]]),Home!$A$1,"No Aplica")</f>
        <v>No Aplica</v>
      </c>
      <c r="N3949" s="43" t="str">
        <f>Leave[[#This Row],[User Code (Owning User) (Usuario)]]&amp;Leave[[#This Row],[fecha activa]]</f>
        <v>MIE2023080812175No Aplica</v>
      </c>
    </row>
    <row r="3950" spans="1:14" x14ac:dyDescent="0.3">
      <c r="A3950" s="43" t="s">
        <v>471</v>
      </c>
      <c r="B3950" s="3">
        <v>45912</v>
      </c>
      <c r="C3950" s="3">
        <v>45912</v>
      </c>
      <c r="D3950" s="43" t="s">
        <v>2027</v>
      </c>
      <c r="E3950" s="43" t="s">
        <v>561</v>
      </c>
      <c r="F3950" s="43" t="s">
        <v>562</v>
      </c>
      <c r="G3950">
        <v>180</v>
      </c>
      <c r="H3950">
        <v>180</v>
      </c>
      <c r="I3950" s="43" t="s">
        <v>986</v>
      </c>
      <c r="J3950" s="43" t="s">
        <v>559</v>
      </c>
      <c r="K3950" s="43" t="s">
        <v>560</v>
      </c>
      <c r="L3950" s="43" t="str">
        <f>IF(AND(Home!$A$1&gt;=Leave[[#This Row],[Start Time]],Home!$A$1&lt;=Leave[[#This Row],[End Time]]),"Aplica","No Aplica")</f>
        <v>No Aplica</v>
      </c>
      <c r="M3950" s="43" t="str">
        <f>IF(AND(Home!$A$1&gt;=Leave[[#This Row],[Start Time]],Home!$A$1&lt;=Leave[[#This Row],[End Time]]),Home!$A$1,"No Aplica")</f>
        <v>No Aplica</v>
      </c>
      <c r="N3950" s="43" t="str">
        <f>Leave[[#This Row],[User Code (Owning User) (Usuario)]]&amp;Leave[[#This Row],[fecha activa]]</f>
        <v>MIE2023080812175No Aplica</v>
      </c>
    </row>
    <row r="3951" spans="1:14" x14ac:dyDescent="0.3">
      <c r="A3951" s="43" t="s">
        <v>471</v>
      </c>
      <c r="B3951" s="3">
        <v>45911</v>
      </c>
      <c r="C3951" s="3">
        <v>45911</v>
      </c>
      <c r="D3951" s="43" t="s">
        <v>2027</v>
      </c>
      <c r="E3951" s="43" t="s">
        <v>561</v>
      </c>
      <c r="F3951" s="43" t="s">
        <v>562</v>
      </c>
      <c r="G3951">
        <v>180</v>
      </c>
      <c r="H3951">
        <v>180</v>
      </c>
      <c r="I3951" s="43" t="s">
        <v>986</v>
      </c>
      <c r="J3951" s="43" t="s">
        <v>559</v>
      </c>
      <c r="K3951" s="43" t="s">
        <v>560</v>
      </c>
      <c r="L3951" s="43" t="str">
        <f>IF(AND(Home!$A$1&gt;=Leave[[#This Row],[Start Time]],Home!$A$1&lt;=Leave[[#This Row],[End Time]]),"Aplica","No Aplica")</f>
        <v>No Aplica</v>
      </c>
      <c r="M3951" s="43" t="str">
        <f>IF(AND(Home!$A$1&gt;=Leave[[#This Row],[Start Time]],Home!$A$1&lt;=Leave[[#This Row],[End Time]]),Home!$A$1,"No Aplica")</f>
        <v>No Aplica</v>
      </c>
      <c r="N3951" s="43" t="str">
        <f>Leave[[#This Row],[User Code (Owning User) (Usuario)]]&amp;Leave[[#This Row],[fecha activa]]</f>
        <v>MIE2023080812175No Aplica</v>
      </c>
    </row>
    <row r="3952" spans="1:14" x14ac:dyDescent="0.3">
      <c r="A3952" s="43" t="s">
        <v>471</v>
      </c>
      <c r="B3952" s="3">
        <v>45910</v>
      </c>
      <c r="C3952" s="3">
        <v>45910</v>
      </c>
      <c r="D3952" s="43" t="s">
        <v>2027</v>
      </c>
      <c r="E3952" s="43" t="s">
        <v>561</v>
      </c>
      <c r="F3952" s="43" t="s">
        <v>562</v>
      </c>
      <c r="G3952">
        <v>180</v>
      </c>
      <c r="H3952">
        <v>180</v>
      </c>
      <c r="I3952" s="43" t="s">
        <v>986</v>
      </c>
      <c r="J3952" s="43" t="s">
        <v>559</v>
      </c>
      <c r="K3952" s="43" t="s">
        <v>560</v>
      </c>
      <c r="L3952" s="43" t="str">
        <f>IF(AND(Home!$A$1&gt;=Leave[[#This Row],[Start Time]],Home!$A$1&lt;=Leave[[#This Row],[End Time]]),"Aplica","No Aplica")</f>
        <v>No Aplica</v>
      </c>
      <c r="M3952" s="43" t="str">
        <f>IF(AND(Home!$A$1&gt;=Leave[[#This Row],[Start Time]],Home!$A$1&lt;=Leave[[#This Row],[End Time]]),Home!$A$1,"No Aplica")</f>
        <v>No Aplica</v>
      </c>
      <c r="N3952" s="43" t="str">
        <f>Leave[[#This Row],[User Code (Owning User) (Usuario)]]&amp;Leave[[#This Row],[fecha activa]]</f>
        <v>MIE2023080812175No Aplica</v>
      </c>
    </row>
    <row r="3953" spans="1:14" x14ac:dyDescent="0.3">
      <c r="A3953" s="43" t="s">
        <v>471</v>
      </c>
      <c r="B3953" s="3">
        <v>45909</v>
      </c>
      <c r="C3953" s="3">
        <v>45909</v>
      </c>
      <c r="D3953" s="43" t="s">
        <v>2027</v>
      </c>
      <c r="E3953" s="43" t="s">
        <v>561</v>
      </c>
      <c r="F3953" s="43" t="s">
        <v>562</v>
      </c>
      <c r="G3953">
        <v>180</v>
      </c>
      <c r="H3953">
        <v>180</v>
      </c>
      <c r="I3953" s="43" t="s">
        <v>986</v>
      </c>
      <c r="J3953" s="43" t="s">
        <v>559</v>
      </c>
      <c r="K3953" s="43" t="s">
        <v>560</v>
      </c>
      <c r="L3953" s="43" t="str">
        <f>IF(AND(Home!$A$1&gt;=Leave[[#This Row],[Start Time]],Home!$A$1&lt;=Leave[[#This Row],[End Time]]),"Aplica","No Aplica")</f>
        <v>No Aplica</v>
      </c>
      <c r="M3953" s="43" t="str">
        <f>IF(AND(Home!$A$1&gt;=Leave[[#This Row],[Start Time]],Home!$A$1&lt;=Leave[[#This Row],[End Time]]),Home!$A$1,"No Aplica")</f>
        <v>No Aplica</v>
      </c>
      <c r="N3953" s="43" t="str">
        <f>Leave[[#This Row],[User Code (Owning User) (Usuario)]]&amp;Leave[[#This Row],[fecha activa]]</f>
        <v>MIE2023080812175No Aplica</v>
      </c>
    </row>
    <row r="3954" spans="1:14" x14ac:dyDescent="0.3">
      <c r="A3954" s="43" t="s">
        <v>471</v>
      </c>
      <c r="B3954" s="3">
        <v>45908</v>
      </c>
      <c r="C3954" s="3">
        <v>45908</v>
      </c>
      <c r="D3954" s="43" t="s">
        <v>3199</v>
      </c>
      <c r="E3954" s="43" t="s">
        <v>561</v>
      </c>
      <c r="F3954" s="43" t="s">
        <v>562</v>
      </c>
      <c r="G3954">
        <v>480</v>
      </c>
      <c r="H3954">
        <v>480</v>
      </c>
      <c r="I3954" s="43" t="s">
        <v>986</v>
      </c>
      <c r="J3954" s="43" t="s">
        <v>559</v>
      </c>
      <c r="K3954" s="43" t="s">
        <v>560</v>
      </c>
      <c r="L3954" s="43" t="str">
        <f>IF(AND(Home!$A$1&gt;=Leave[[#This Row],[Start Time]],Home!$A$1&lt;=Leave[[#This Row],[End Time]]),"Aplica","No Aplica")</f>
        <v>No Aplica</v>
      </c>
      <c r="M3954" s="43" t="str">
        <f>IF(AND(Home!$A$1&gt;=Leave[[#This Row],[Start Time]],Home!$A$1&lt;=Leave[[#This Row],[End Time]]),Home!$A$1,"No Aplica")</f>
        <v>No Aplica</v>
      </c>
      <c r="N3954" s="43" t="str">
        <f>Leave[[#This Row],[User Code (Owning User) (Usuario)]]&amp;Leave[[#This Row],[fecha activa]]</f>
        <v>MIE2023080812175No Aplica</v>
      </c>
    </row>
    <row r="3955" spans="1:14" x14ac:dyDescent="0.3">
      <c r="A3955" s="43" t="s">
        <v>468</v>
      </c>
      <c r="B3955" s="3">
        <v>45921</v>
      </c>
      <c r="C3955" s="3">
        <v>45921</v>
      </c>
      <c r="D3955" s="43" t="s">
        <v>469</v>
      </c>
      <c r="E3955" s="43" t="s">
        <v>561</v>
      </c>
      <c r="F3955" s="43" t="s">
        <v>562</v>
      </c>
      <c r="G3955">
        <v>540</v>
      </c>
      <c r="H3955">
        <v>540</v>
      </c>
      <c r="I3955" s="43" t="s">
        <v>986</v>
      </c>
      <c r="J3955" s="43" t="s">
        <v>559</v>
      </c>
      <c r="K3955" s="43" t="s">
        <v>560</v>
      </c>
      <c r="L3955" s="43" t="str">
        <f>IF(AND(Home!$A$1&gt;=Leave[[#This Row],[Start Time]],Home!$A$1&lt;=Leave[[#This Row],[End Time]]),"Aplica","No Aplica")</f>
        <v>No Aplica</v>
      </c>
      <c r="M3955" s="43" t="str">
        <f>IF(AND(Home!$A$1&gt;=Leave[[#This Row],[Start Time]],Home!$A$1&lt;=Leave[[#This Row],[End Time]]),Home!$A$1,"No Aplica")</f>
        <v>No Aplica</v>
      </c>
      <c r="N3955" s="43" t="str">
        <f>Leave[[#This Row],[User Code (Owning User) (Usuario)]]&amp;Leave[[#This Row],[fecha activa]]</f>
        <v>MIE2023080812175No Aplica</v>
      </c>
    </row>
    <row r="3956" spans="1:14" x14ac:dyDescent="0.3">
      <c r="A3956" s="43" t="s">
        <v>471</v>
      </c>
      <c r="B3956" s="3">
        <v>45903</v>
      </c>
      <c r="C3956" s="3">
        <v>45903</v>
      </c>
      <c r="D3956" s="43" t="s">
        <v>2027</v>
      </c>
      <c r="E3956" s="43" t="s">
        <v>561</v>
      </c>
      <c r="F3956" s="43" t="s">
        <v>562</v>
      </c>
      <c r="G3956">
        <v>180</v>
      </c>
      <c r="H3956">
        <v>180</v>
      </c>
      <c r="I3956" s="43" t="s">
        <v>986</v>
      </c>
      <c r="J3956" s="43" t="s">
        <v>559</v>
      </c>
      <c r="K3956" s="43" t="s">
        <v>560</v>
      </c>
      <c r="L3956" s="43" t="str">
        <f>IF(AND(Home!$A$1&gt;=Leave[[#This Row],[Start Time]],Home!$A$1&lt;=Leave[[#This Row],[End Time]]),"Aplica","No Aplica")</f>
        <v>No Aplica</v>
      </c>
      <c r="M3956" s="43" t="str">
        <f>IF(AND(Home!$A$1&gt;=Leave[[#This Row],[Start Time]],Home!$A$1&lt;=Leave[[#This Row],[End Time]]),Home!$A$1,"No Aplica")</f>
        <v>No Aplica</v>
      </c>
      <c r="N3956" s="43" t="str">
        <f>Leave[[#This Row],[User Code (Owning User) (Usuario)]]&amp;Leave[[#This Row],[fecha activa]]</f>
        <v>MIE2023080812175No Aplica</v>
      </c>
    </row>
    <row r="3957" spans="1:14" x14ac:dyDescent="0.3">
      <c r="A3957" s="43" t="s">
        <v>471</v>
      </c>
      <c r="B3957" s="3">
        <v>45906</v>
      </c>
      <c r="C3957" s="3">
        <v>45906</v>
      </c>
      <c r="D3957" s="43" t="s">
        <v>2640</v>
      </c>
      <c r="E3957" s="43" t="s">
        <v>561</v>
      </c>
      <c r="F3957" s="43" t="s">
        <v>562</v>
      </c>
      <c r="G3957">
        <v>540</v>
      </c>
      <c r="H3957">
        <v>540</v>
      </c>
      <c r="I3957" s="43" t="s">
        <v>986</v>
      </c>
      <c r="J3957" s="43" t="s">
        <v>559</v>
      </c>
      <c r="K3957" s="43" t="s">
        <v>560</v>
      </c>
      <c r="L3957" s="43" t="str">
        <f>IF(AND(Home!$A$1&gt;=Leave[[#This Row],[Start Time]],Home!$A$1&lt;=Leave[[#This Row],[End Time]]),"Aplica","No Aplica")</f>
        <v>No Aplica</v>
      </c>
      <c r="M3957" s="43" t="str">
        <f>IF(AND(Home!$A$1&gt;=Leave[[#This Row],[Start Time]],Home!$A$1&lt;=Leave[[#This Row],[End Time]]),Home!$A$1,"No Aplica")</f>
        <v>No Aplica</v>
      </c>
      <c r="N3957" s="43" t="str">
        <f>Leave[[#This Row],[User Code (Owning User) (Usuario)]]&amp;Leave[[#This Row],[fecha activa]]</f>
        <v>MIE2023080812175No Aplica</v>
      </c>
    </row>
    <row r="3958" spans="1:14" x14ac:dyDescent="0.3">
      <c r="A3958" s="43" t="s">
        <v>471</v>
      </c>
      <c r="B3958" s="3">
        <v>45905</v>
      </c>
      <c r="C3958" s="3">
        <v>45905</v>
      </c>
      <c r="D3958" s="43" t="s">
        <v>2027</v>
      </c>
      <c r="E3958" s="43" t="s">
        <v>561</v>
      </c>
      <c r="F3958" s="43" t="s">
        <v>562</v>
      </c>
      <c r="G3958">
        <v>180</v>
      </c>
      <c r="H3958">
        <v>180</v>
      </c>
      <c r="I3958" s="43" t="s">
        <v>986</v>
      </c>
      <c r="J3958" s="43" t="s">
        <v>559</v>
      </c>
      <c r="K3958" s="43" t="s">
        <v>560</v>
      </c>
      <c r="L3958" s="43" t="str">
        <f>IF(AND(Home!$A$1&gt;=Leave[[#This Row],[Start Time]],Home!$A$1&lt;=Leave[[#This Row],[End Time]]),"Aplica","No Aplica")</f>
        <v>No Aplica</v>
      </c>
      <c r="M3958" s="43" t="str">
        <f>IF(AND(Home!$A$1&gt;=Leave[[#This Row],[Start Time]],Home!$A$1&lt;=Leave[[#This Row],[End Time]]),Home!$A$1,"No Aplica")</f>
        <v>No Aplica</v>
      </c>
      <c r="N3958" s="43" t="str">
        <f>Leave[[#This Row],[User Code (Owning User) (Usuario)]]&amp;Leave[[#This Row],[fecha activa]]</f>
        <v>MIE2023080812175No Aplica</v>
      </c>
    </row>
    <row r="3959" spans="1:14" x14ac:dyDescent="0.3">
      <c r="A3959" s="43" t="s">
        <v>471</v>
      </c>
      <c r="B3959" s="3">
        <v>45904</v>
      </c>
      <c r="C3959" s="3">
        <v>45904</v>
      </c>
      <c r="D3959" s="43" t="s">
        <v>2027</v>
      </c>
      <c r="E3959" s="43" t="s">
        <v>561</v>
      </c>
      <c r="F3959" s="43" t="s">
        <v>562</v>
      </c>
      <c r="G3959">
        <v>180</v>
      </c>
      <c r="H3959">
        <v>180</v>
      </c>
      <c r="I3959" s="43" t="s">
        <v>986</v>
      </c>
      <c r="J3959" s="43" t="s">
        <v>559</v>
      </c>
      <c r="K3959" s="43" t="s">
        <v>560</v>
      </c>
      <c r="L3959" s="43" t="str">
        <f>IF(AND(Home!$A$1&gt;=Leave[[#This Row],[Start Time]],Home!$A$1&lt;=Leave[[#This Row],[End Time]]),"Aplica","No Aplica")</f>
        <v>No Aplica</v>
      </c>
      <c r="M3959" s="43" t="str">
        <f>IF(AND(Home!$A$1&gt;=Leave[[#This Row],[Start Time]],Home!$A$1&lt;=Leave[[#This Row],[End Time]]),Home!$A$1,"No Aplica")</f>
        <v>No Aplica</v>
      </c>
      <c r="N3959" s="43" t="str">
        <f>Leave[[#This Row],[User Code (Owning User) (Usuario)]]&amp;Leave[[#This Row],[fecha activa]]</f>
        <v>MIE2023080812175No Aplica</v>
      </c>
    </row>
    <row r="3960" spans="1:14" x14ac:dyDescent="0.3">
      <c r="A3960" s="43" t="s">
        <v>471</v>
      </c>
      <c r="B3960" s="3">
        <v>45902</v>
      </c>
      <c r="C3960" s="3">
        <v>45902</v>
      </c>
      <c r="D3960" s="43" t="s">
        <v>2641</v>
      </c>
      <c r="E3960" s="43" t="s">
        <v>561</v>
      </c>
      <c r="F3960" s="43" t="s">
        <v>562</v>
      </c>
      <c r="G3960">
        <v>180</v>
      </c>
      <c r="H3960">
        <v>180</v>
      </c>
      <c r="I3960" s="43" t="s">
        <v>986</v>
      </c>
      <c r="J3960" s="43" t="s">
        <v>559</v>
      </c>
      <c r="K3960" s="43" t="s">
        <v>560</v>
      </c>
      <c r="L3960" s="43" t="str">
        <f>IF(AND(Home!$A$1&gt;=Leave[[#This Row],[Start Time]],Home!$A$1&lt;=Leave[[#This Row],[End Time]]),"Aplica","No Aplica")</f>
        <v>No Aplica</v>
      </c>
      <c r="M3960" s="43" t="str">
        <f>IF(AND(Home!$A$1&gt;=Leave[[#This Row],[Start Time]],Home!$A$1&lt;=Leave[[#This Row],[End Time]]),Home!$A$1,"No Aplica")</f>
        <v>No Aplica</v>
      </c>
      <c r="N3960" s="43" t="str">
        <f>Leave[[#This Row],[User Code (Owning User) (Usuario)]]&amp;Leave[[#This Row],[fecha activa]]</f>
        <v>MIE2023080812175No Aplica</v>
      </c>
    </row>
    <row r="3961" spans="1:14" x14ac:dyDescent="0.3">
      <c r="A3961" s="43" t="s">
        <v>471</v>
      </c>
      <c r="B3961" s="3">
        <v>45901</v>
      </c>
      <c r="C3961" s="3">
        <v>45901</v>
      </c>
      <c r="D3961" s="43" t="s">
        <v>2642</v>
      </c>
      <c r="E3961" s="43" t="s">
        <v>561</v>
      </c>
      <c r="F3961" s="43" t="s">
        <v>562</v>
      </c>
      <c r="G3961">
        <v>540</v>
      </c>
      <c r="H3961">
        <v>540</v>
      </c>
      <c r="I3961" s="43" t="s">
        <v>986</v>
      </c>
      <c r="J3961" s="43" t="s">
        <v>559</v>
      </c>
      <c r="K3961" s="43" t="s">
        <v>560</v>
      </c>
      <c r="L3961" s="43" t="str">
        <f>IF(AND(Home!$A$1&gt;=Leave[[#This Row],[Start Time]],Home!$A$1&lt;=Leave[[#This Row],[End Time]]),"Aplica","No Aplica")</f>
        <v>No Aplica</v>
      </c>
      <c r="M3961" s="43" t="str">
        <f>IF(AND(Home!$A$1&gt;=Leave[[#This Row],[Start Time]],Home!$A$1&lt;=Leave[[#This Row],[End Time]]),Home!$A$1,"No Aplica")</f>
        <v>No Aplica</v>
      </c>
      <c r="N3961" s="43" t="str">
        <f>Leave[[#This Row],[User Code (Owning User) (Usuario)]]&amp;Leave[[#This Row],[fecha activa]]</f>
        <v>MIE2023080812175No Aplica</v>
      </c>
    </row>
    <row r="3962" spans="1:14" x14ac:dyDescent="0.3">
      <c r="A3962" s="43" t="s">
        <v>468</v>
      </c>
      <c r="B3962" s="3">
        <v>45914</v>
      </c>
      <c r="C3962" s="3">
        <v>45914</v>
      </c>
      <c r="D3962" s="43" t="s">
        <v>469</v>
      </c>
      <c r="E3962" s="43" t="s">
        <v>561</v>
      </c>
      <c r="F3962" s="43" t="s">
        <v>562</v>
      </c>
      <c r="G3962">
        <v>540</v>
      </c>
      <c r="H3962">
        <v>540</v>
      </c>
      <c r="I3962" s="43" t="s">
        <v>986</v>
      </c>
      <c r="J3962" s="43" t="s">
        <v>559</v>
      </c>
      <c r="K3962" s="43" t="s">
        <v>560</v>
      </c>
      <c r="L3962" s="43" t="str">
        <f>IF(AND(Home!$A$1&gt;=Leave[[#This Row],[Start Time]],Home!$A$1&lt;=Leave[[#This Row],[End Time]]),"Aplica","No Aplica")</f>
        <v>No Aplica</v>
      </c>
      <c r="M3962" s="43" t="str">
        <f>IF(AND(Home!$A$1&gt;=Leave[[#This Row],[Start Time]],Home!$A$1&lt;=Leave[[#This Row],[End Time]]),Home!$A$1,"No Aplica")</f>
        <v>No Aplica</v>
      </c>
      <c r="N3962" s="43" t="str">
        <f>Leave[[#This Row],[User Code (Owning User) (Usuario)]]&amp;Leave[[#This Row],[fecha activa]]</f>
        <v>MIE2023080812175No Aplica</v>
      </c>
    </row>
    <row r="3963" spans="1:14" x14ac:dyDescent="0.3">
      <c r="A3963" s="43" t="s">
        <v>468</v>
      </c>
      <c r="B3963" s="3">
        <v>45907</v>
      </c>
      <c r="C3963" s="3">
        <v>45907</v>
      </c>
      <c r="D3963" s="43" t="s">
        <v>469</v>
      </c>
      <c r="E3963" s="43" t="s">
        <v>561</v>
      </c>
      <c r="F3963" s="43" t="s">
        <v>562</v>
      </c>
      <c r="G3963">
        <v>540</v>
      </c>
      <c r="H3963">
        <v>540</v>
      </c>
      <c r="I3963" s="43" t="s">
        <v>986</v>
      </c>
      <c r="J3963" s="43" t="s">
        <v>559</v>
      </c>
      <c r="K3963" s="43" t="s">
        <v>560</v>
      </c>
      <c r="L3963" s="43" t="str">
        <f>IF(AND(Home!$A$1&gt;=Leave[[#This Row],[Start Time]],Home!$A$1&lt;=Leave[[#This Row],[End Time]]),"Aplica","No Aplica")</f>
        <v>No Aplica</v>
      </c>
      <c r="M3963" s="43" t="str">
        <f>IF(AND(Home!$A$1&gt;=Leave[[#This Row],[Start Time]],Home!$A$1&lt;=Leave[[#This Row],[End Time]]),Home!$A$1,"No Aplica")</f>
        <v>No Aplica</v>
      </c>
      <c r="N3963" s="43" t="str">
        <f>Leave[[#This Row],[User Code (Owning User) (Usuario)]]&amp;Leave[[#This Row],[fecha activa]]</f>
        <v>MIE2023080812175No Aplica</v>
      </c>
    </row>
    <row r="3964" spans="1:14" x14ac:dyDescent="0.3">
      <c r="A3964" s="43" t="s">
        <v>465</v>
      </c>
      <c r="B3964" s="3">
        <v>45914</v>
      </c>
      <c r="C3964" s="3">
        <v>45914</v>
      </c>
      <c r="D3964" s="43" t="s">
        <v>2293</v>
      </c>
      <c r="E3964" s="43" t="s">
        <v>2116</v>
      </c>
      <c r="F3964" s="43" t="s">
        <v>2118</v>
      </c>
      <c r="G3964">
        <v>1380</v>
      </c>
      <c r="H3964">
        <v>540</v>
      </c>
      <c r="I3964" s="43" t="s">
        <v>2117</v>
      </c>
      <c r="J3964" s="43" t="s">
        <v>2767</v>
      </c>
      <c r="K3964" s="43" t="s">
        <v>178</v>
      </c>
      <c r="L3964" s="43" t="str">
        <f>IF(AND(Home!$A$1&gt;=Leave[[#This Row],[Start Time]],Home!$A$1&lt;=Leave[[#This Row],[End Time]]),"Aplica","No Aplica")</f>
        <v>No Aplica</v>
      </c>
      <c r="M3964" s="43" t="str">
        <f>IF(AND(Home!$A$1&gt;=Leave[[#This Row],[Start Time]],Home!$A$1&lt;=Leave[[#This Row],[End Time]]),Home!$A$1,"No Aplica")</f>
        <v>No Aplica</v>
      </c>
      <c r="N3964" s="43" t="str">
        <f>Leave[[#This Row],[User Code (Owning User) (Usuario)]]&amp;Leave[[#This Row],[fecha activa]]</f>
        <v>MIE2025180723742No Aplica</v>
      </c>
    </row>
    <row r="3965" spans="1:14" x14ac:dyDescent="0.3">
      <c r="A3965" s="43" t="s">
        <v>465</v>
      </c>
      <c r="B3965" s="3">
        <v>45907</v>
      </c>
      <c r="C3965" s="3">
        <v>45907</v>
      </c>
      <c r="D3965" s="43" t="s">
        <v>469</v>
      </c>
      <c r="E3965" s="43" t="s">
        <v>2116</v>
      </c>
      <c r="F3965" s="43" t="s">
        <v>2118</v>
      </c>
      <c r="G3965">
        <v>1380</v>
      </c>
      <c r="H3965">
        <v>540</v>
      </c>
      <c r="I3965" s="43" t="s">
        <v>2117</v>
      </c>
      <c r="J3965" s="43" t="s">
        <v>2767</v>
      </c>
      <c r="K3965" s="43" t="s">
        <v>178</v>
      </c>
      <c r="L3965" s="43" t="str">
        <f>IF(AND(Home!$A$1&gt;=Leave[[#This Row],[Start Time]],Home!$A$1&lt;=Leave[[#This Row],[End Time]]),"Aplica","No Aplica")</f>
        <v>No Aplica</v>
      </c>
      <c r="M3965" s="43" t="str">
        <f>IF(AND(Home!$A$1&gt;=Leave[[#This Row],[Start Time]],Home!$A$1&lt;=Leave[[#This Row],[End Time]]),Home!$A$1,"No Aplica")</f>
        <v>No Aplica</v>
      </c>
      <c r="N3965" s="43" t="str">
        <f>Leave[[#This Row],[User Code (Owning User) (Usuario)]]&amp;Leave[[#This Row],[fecha activa]]</f>
        <v>MIE2025180723742No Aplica</v>
      </c>
    </row>
    <row r="3966" spans="1:14" x14ac:dyDescent="0.3">
      <c r="A3966" s="43" t="s">
        <v>471</v>
      </c>
      <c r="B3966" s="3">
        <v>45929</v>
      </c>
      <c r="C3966" s="3">
        <v>45929</v>
      </c>
      <c r="D3966" s="43" t="s">
        <v>493</v>
      </c>
      <c r="E3966" s="43" t="s">
        <v>643</v>
      </c>
      <c r="F3966" s="43" t="s">
        <v>644</v>
      </c>
      <c r="G3966">
        <v>60</v>
      </c>
      <c r="H3966">
        <v>60</v>
      </c>
      <c r="I3966" s="43" t="s">
        <v>1263</v>
      </c>
      <c r="J3966" s="43" t="s">
        <v>984</v>
      </c>
      <c r="K3966" s="43" t="s">
        <v>178</v>
      </c>
      <c r="L3966" s="43" t="str">
        <f>IF(AND(Home!$A$1&gt;=Leave[[#This Row],[Start Time]],Home!$A$1&lt;=Leave[[#This Row],[End Time]]),"Aplica","No Aplica")</f>
        <v>No Aplica</v>
      </c>
      <c r="M3966" s="43" t="str">
        <f>IF(AND(Home!$A$1&gt;=Leave[[#This Row],[Start Time]],Home!$A$1&lt;=Leave[[#This Row],[End Time]]),Home!$A$1,"No Aplica")</f>
        <v>No Aplica</v>
      </c>
      <c r="N3966" s="43" t="str">
        <f>Leave[[#This Row],[User Code (Owning User) (Usuario)]]&amp;Leave[[#This Row],[fecha activa]]</f>
        <v>MIE2024110716459No Aplica</v>
      </c>
    </row>
    <row r="3967" spans="1:14" x14ac:dyDescent="0.3">
      <c r="A3967" s="43" t="s">
        <v>471</v>
      </c>
      <c r="B3967" s="3">
        <v>45925</v>
      </c>
      <c r="C3967" s="3">
        <v>45925</v>
      </c>
      <c r="D3967" s="43" t="s">
        <v>1669</v>
      </c>
      <c r="E3967" s="43" t="s">
        <v>643</v>
      </c>
      <c r="F3967" s="43" t="s">
        <v>644</v>
      </c>
      <c r="G3967">
        <v>60</v>
      </c>
      <c r="H3967">
        <v>60</v>
      </c>
      <c r="I3967" s="43" t="s">
        <v>1263</v>
      </c>
      <c r="J3967" s="43" t="s">
        <v>984</v>
      </c>
      <c r="K3967" s="43" t="s">
        <v>178</v>
      </c>
      <c r="L3967" s="43" t="str">
        <f>IF(AND(Home!$A$1&gt;=Leave[[#This Row],[Start Time]],Home!$A$1&lt;=Leave[[#This Row],[End Time]]),"Aplica","No Aplica")</f>
        <v>No Aplica</v>
      </c>
      <c r="M3967" s="43" t="str">
        <f>IF(AND(Home!$A$1&gt;=Leave[[#This Row],[Start Time]],Home!$A$1&lt;=Leave[[#This Row],[End Time]]),Home!$A$1,"No Aplica")</f>
        <v>No Aplica</v>
      </c>
      <c r="N3967" s="43" t="str">
        <f>Leave[[#This Row],[User Code (Owning User) (Usuario)]]&amp;Leave[[#This Row],[fecha activa]]</f>
        <v>MIE2024110716459No Aplica</v>
      </c>
    </row>
    <row r="3968" spans="1:14" x14ac:dyDescent="0.3">
      <c r="A3968" s="43" t="s">
        <v>471</v>
      </c>
      <c r="B3968" s="3">
        <v>45924</v>
      </c>
      <c r="C3968" s="3">
        <v>45924</v>
      </c>
      <c r="D3968" s="43" t="s">
        <v>493</v>
      </c>
      <c r="E3968" s="43" t="s">
        <v>643</v>
      </c>
      <c r="F3968" s="43" t="s">
        <v>644</v>
      </c>
      <c r="G3968">
        <v>60</v>
      </c>
      <c r="H3968">
        <v>60</v>
      </c>
      <c r="I3968" s="43" t="s">
        <v>1263</v>
      </c>
      <c r="J3968" s="43" t="s">
        <v>984</v>
      </c>
      <c r="K3968" s="43" t="s">
        <v>178</v>
      </c>
      <c r="L3968" s="43" t="str">
        <f>IF(AND(Home!$A$1&gt;=Leave[[#This Row],[Start Time]],Home!$A$1&lt;=Leave[[#This Row],[End Time]]),"Aplica","No Aplica")</f>
        <v>No Aplica</v>
      </c>
      <c r="M3968" s="43" t="str">
        <f>IF(AND(Home!$A$1&gt;=Leave[[#This Row],[Start Time]],Home!$A$1&lt;=Leave[[#This Row],[End Time]]),Home!$A$1,"No Aplica")</f>
        <v>No Aplica</v>
      </c>
      <c r="N3968" s="43" t="str">
        <f>Leave[[#This Row],[User Code (Owning User) (Usuario)]]&amp;Leave[[#This Row],[fecha activa]]</f>
        <v>MIE2024110716459No Aplica</v>
      </c>
    </row>
    <row r="3969" spans="1:14" x14ac:dyDescent="0.3">
      <c r="A3969" s="43" t="s">
        <v>471</v>
      </c>
      <c r="B3969" s="3">
        <v>45922</v>
      </c>
      <c r="C3969" s="3">
        <v>45922</v>
      </c>
      <c r="D3969" s="43" t="s">
        <v>493</v>
      </c>
      <c r="E3969" s="43" t="s">
        <v>643</v>
      </c>
      <c r="F3969" s="43" t="s">
        <v>644</v>
      </c>
      <c r="G3969">
        <v>60</v>
      </c>
      <c r="H3969">
        <v>60</v>
      </c>
      <c r="I3969" s="43" t="s">
        <v>1263</v>
      </c>
      <c r="J3969" s="43" t="s">
        <v>984</v>
      </c>
      <c r="K3969" s="43" t="s">
        <v>178</v>
      </c>
      <c r="L3969" s="43" t="str">
        <f>IF(AND(Home!$A$1&gt;=Leave[[#This Row],[Start Time]],Home!$A$1&lt;=Leave[[#This Row],[End Time]]),"Aplica","No Aplica")</f>
        <v>Aplica</v>
      </c>
      <c r="M3969" s="43">
        <f>IF(AND(Home!$A$1&gt;=Leave[[#This Row],[Start Time]],Home!$A$1&lt;=Leave[[#This Row],[End Time]]),Home!$A$1,"No Aplica")</f>
        <v>45922</v>
      </c>
      <c r="N3969" s="43" t="str">
        <f>Leave[[#This Row],[User Code (Owning User) (Usuario)]]&amp;Leave[[#This Row],[fecha activa]]</f>
        <v>MIE202411071645945922</v>
      </c>
    </row>
    <row r="3970" spans="1:14" x14ac:dyDescent="0.3">
      <c r="A3970" s="43" t="s">
        <v>476</v>
      </c>
      <c r="B3970" s="3">
        <v>45928</v>
      </c>
      <c r="C3970" s="3">
        <v>45928</v>
      </c>
      <c r="D3970" s="43" t="s">
        <v>467</v>
      </c>
      <c r="E3970" s="43" t="s">
        <v>643</v>
      </c>
      <c r="F3970" s="43" t="s">
        <v>644</v>
      </c>
      <c r="G3970">
        <v>540</v>
      </c>
      <c r="H3970">
        <v>540</v>
      </c>
      <c r="I3970" s="43" t="s">
        <v>1263</v>
      </c>
      <c r="J3970" s="43" t="s">
        <v>984</v>
      </c>
      <c r="K3970" s="43" t="s">
        <v>178</v>
      </c>
      <c r="L3970" s="43" t="str">
        <f>IF(AND(Home!$A$1&gt;=Leave[[#This Row],[Start Time]],Home!$A$1&lt;=Leave[[#This Row],[End Time]]),"Aplica","No Aplica")</f>
        <v>No Aplica</v>
      </c>
      <c r="M3970" s="43" t="str">
        <f>IF(AND(Home!$A$1&gt;=Leave[[#This Row],[Start Time]],Home!$A$1&lt;=Leave[[#This Row],[End Time]]),Home!$A$1,"No Aplica")</f>
        <v>No Aplica</v>
      </c>
      <c r="N3970" s="43" t="str">
        <f>Leave[[#This Row],[User Code (Owning User) (Usuario)]]&amp;Leave[[#This Row],[fecha activa]]</f>
        <v>MIE2024110716459No Aplica</v>
      </c>
    </row>
    <row r="3971" spans="1:14" x14ac:dyDescent="0.3">
      <c r="A3971" s="43" t="s">
        <v>471</v>
      </c>
      <c r="B3971" s="3">
        <v>45916</v>
      </c>
      <c r="C3971" s="3">
        <v>45916</v>
      </c>
      <c r="D3971" s="43" t="s">
        <v>493</v>
      </c>
      <c r="E3971" s="43" t="s">
        <v>643</v>
      </c>
      <c r="F3971" s="43" t="s">
        <v>644</v>
      </c>
      <c r="G3971">
        <v>60</v>
      </c>
      <c r="H3971">
        <v>60</v>
      </c>
      <c r="I3971" s="43" t="s">
        <v>1263</v>
      </c>
      <c r="J3971" s="43" t="s">
        <v>984</v>
      </c>
      <c r="K3971" s="43" t="s">
        <v>178</v>
      </c>
      <c r="L3971" s="43" t="str">
        <f>IF(AND(Home!$A$1&gt;=Leave[[#This Row],[Start Time]],Home!$A$1&lt;=Leave[[#This Row],[End Time]]),"Aplica","No Aplica")</f>
        <v>No Aplica</v>
      </c>
      <c r="M3971" s="43" t="str">
        <f>IF(AND(Home!$A$1&gt;=Leave[[#This Row],[Start Time]],Home!$A$1&lt;=Leave[[#This Row],[End Time]]),Home!$A$1,"No Aplica")</f>
        <v>No Aplica</v>
      </c>
      <c r="N3971" s="43" t="str">
        <f>Leave[[#This Row],[User Code (Owning User) (Usuario)]]&amp;Leave[[#This Row],[fecha activa]]</f>
        <v>MIE2024110716459No Aplica</v>
      </c>
    </row>
    <row r="3972" spans="1:14" x14ac:dyDescent="0.3">
      <c r="A3972" s="43" t="s">
        <v>471</v>
      </c>
      <c r="B3972" s="3">
        <v>45918</v>
      </c>
      <c r="C3972" s="3">
        <v>45918</v>
      </c>
      <c r="D3972" s="43" t="s">
        <v>493</v>
      </c>
      <c r="E3972" s="43" t="s">
        <v>643</v>
      </c>
      <c r="F3972" s="43" t="s">
        <v>644</v>
      </c>
      <c r="G3972">
        <v>60</v>
      </c>
      <c r="H3972">
        <v>60</v>
      </c>
      <c r="I3972" s="43" t="s">
        <v>1263</v>
      </c>
      <c r="J3972" s="43" t="s">
        <v>984</v>
      </c>
      <c r="K3972" s="43" t="s">
        <v>178</v>
      </c>
      <c r="L3972" s="43" t="str">
        <f>IF(AND(Home!$A$1&gt;=Leave[[#This Row],[Start Time]],Home!$A$1&lt;=Leave[[#This Row],[End Time]]),"Aplica","No Aplica")</f>
        <v>No Aplica</v>
      </c>
      <c r="M3972" s="43" t="str">
        <f>IF(AND(Home!$A$1&gt;=Leave[[#This Row],[Start Time]],Home!$A$1&lt;=Leave[[#This Row],[End Time]]),Home!$A$1,"No Aplica")</f>
        <v>No Aplica</v>
      </c>
      <c r="N3972" s="43" t="str">
        <f>Leave[[#This Row],[User Code (Owning User) (Usuario)]]&amp;Leave[[#This Row],[fecha activa]]</f>
        <v>MIE2024110716459No Aplica</v>
      </c>
    </row>
    <row r="3973" spans="1:14" x14ac:dyDescent="0.3">
      <c r="A3973" s="43" t="s">
        <v>471</v>
      </c>
      <c r="B3973" s="3">
        <v>45919</v>
      </c>
      <c r="C3973" s="3">
        <v>45919</v>
      </c>
      <c r="D3973" s="43" t="s">
        <v>493</v>
      </c>
      <c r="E3973" s="43" t="s">
        <v>643</v>
      </c>
      <c r="F3973" s="43" t="s">
        <v>644</v>
      </c>
      <c r="G3973">
        <v>60</v>
      </c>
      <c r="H3973">
        <v>60</v>
      </c>
      <c r="I3973" s="43" t="s">
        <v>1263</v>
      </c>
      <c r="J3973" s="43" t="s">
        <v>984</v>
      </c>
      <c r="K3973" s="43" t="s">
        <v>178</v>
      </c>
      <c r="L3973" s="43" t="str">
        <f>IF(AND(Home!$A$1&gt;=Leave[[#This Row],[Start Time]],Home!$A$1&lt;=Leave[[#This Row],[End Time]]),"Aplica","No Aplica")</f>
        <v>No Aplica</v>
      </c>
      <c r="M3973" s="43" t="str">
        <f>IF(AND(Home!$A$1&gt;=Leave[[#This Row],[Start Time]],Home!$A$1&lt;=Leave[[#This Row],[End Time]]),Home!$A$1,"No Aplica")</f>
        <v>No Aplica</v>
      </c>
      <c r="N3973" s="43" t="str">
        <f>Leave[[#This Row],[User Code (Owning User) (Usuario)]]&amp;Leave[[#This Row],[fecha activa]]</f>
        <v>MIE2024110716459No Aplica</v>
      </c>
    </row>
    <row r="3974" spans="1:14" x14ac:dyDescent="0.3">
      <c r="A3974" s="43" t="s">
        <v>471</v>
      </c>
      <c r="B3974" s="3">
        <v>45920</v>
      </c>
      <c r="C3974" s="3">
        <v>45920</v>
      </c>
      <c r="D3974" s="43" t="s">
        <v>493</v>
      </c>
      <c r="E3974" s="43" t="s">
        <v>643</v>
      </c>
      <c r="F3974" s="43" t="s">
        <v>644</v>
      </c>
      <c r="G3974">
        <v>60</v>
      </c>
      <c r="H3974">
        <v>60</v>
      </c>
      <c r="I3974" s="43" t="s">
        <v>1263</v>
      </c>
      <c r="J3974" s="43" t="s">
        <v>984</v>
      </c>
      <c r="K3974" s="43" t="s">
        <v>178</v>
      </c>
      <c r="L3974" s="43" t="str">
        <f>IF(AND(Home!$A$1&gt;=Leave[[#This Row],[Start Time]],Home!$A$1&lt;=Leave[[#This Row],[End Time]]),"Aplica","No Aplica")</f>
        <v>No Aplica</v>
      </c>
      <c r="M3974" s="43" t="str">
        <f>IF(AND(Home!$A$1&gt;=Leave[[#This Row],[Start Time]],Home!$A$1&lt;=Leave[[#This Row],[End Time]]),Home!$A$1,"No Aplica")</f>
        <v>No Aplica</v>
      </c>
      <c r="N3974" s="43" t="str">
        <f>Leave[[#This Row],[User Code (Owning User) (Usuario)]]&amp;Leave[[#This Row],[fecha activa]]</f>
        <v>MIE2024110716459No Aplica</v>
      </c>
    </row>
    <row r="3975" spans="1:14" x14ac:dyDescent="0.3">
      <c r="A3975" s="43" t="s">
        <v>476</v>
      </c>
      <c r="B3975" s="3">
        <v>45921</v>
      </c>
      <c r="C3975" s="3">
        <v>45921</v>
      </c>
      <c r="D3975" s="43" t="s">
        <v>467</v>
      </c>
      <c r="E3975" s="43" t="s">
        <v>643</v>
      </c>
      <c r="F3975" s="43" t="s">
        <v>644</v>
      </c>
      <c r="G3975">
        <v>540</v>
      </c>
      <c r="H3975">
        <v>540</v>
      </c>
      <c r="I3975" s="43" t="s">
        <v>1263</v>
      </c>
      <c r="J3975" s="43" t="s">
        <v>984</v>
      </c>
      <c r="K3975" s="43" t="s">
        <v>178</v>
      </c>
      <c r="L3975" s="43" t="str">
        <f>IF(AND(Home!$A$1&gt;=Leave[[#This Row],[Start Time]],Home!$A$1&lt;=Leave[[#This Row],[End Time]]),"Aplica","No Aplica")</f>
        <v>No Aplica</v>
      </c>
      <c r="M3975" s="43" t="str">
        <f>IF(AND(Home!$A$1&gt;=Leave[[#This Row],[Start Time]],Home!$A$1&lt;=Leave[[#This Row],[End Time]]),Home!$A$1,"No Aplica")</f>
        <v>No Aplica</v>
      </c>
      <c r="N3975" s="43" t="str">
        <f>Leave[[#This Row],[User Code (Owning User) (Usuario)]]&amp;Leave[[#This Row],[fecha activa]]</f>
        <v>MIE2024110716459No Aplica</v>
      </c>
    </row>
    <row r="3976" spans="1:14" x14ac:dyDescent="0.3">
      <c r="A3976" s="43" t="s">
        <v>476</v>
      </c>
      <c r="B3976" s="3">
        <v>45906</v>
      </c>
      <c r="C3976" s="3">
        <v>45906</v>
      </c>
      <c r="D3976" s="43" t="s">
        <v>3013</v>
      </c>
      <c r="E3976" s="43" t="s">
        <v>643</v>
      </c>
      <c r="F3976" s="43" t="s">
        <v>644</v>
      </c>
      <c r="G3976">
        <v>60</v>
      </c>
      <c r="H3976">
        <v>60</v>
      </c>
      <c r="I3976" s="43" t="s">
        <v>1263</v>
      </c>
      <c r="J3976" s="43" t="s">
        <v>984</v>
      </c>
      <c r="K3976" s="43" t="s">
        <v>178</v>
      </c>
      <c r="L3976" s="43" t="str">
        <f>IF(AND(Home!$A$1&gt;=Leave[[#This Row],[Start Time]],Home!$A$1&lt;=Leave[[#This Row],[End Time]]),"Aplica","No Aplica")</f>
        <v>No Aplica</v>
      </c>
      <c r="M3976" s="43" t="str">
        <f>IF(AND(Home!$A$1&gt;=Leave[[#This Row],[Start Time]],Home!$A$1&lt;=Leave[[#This Row],[End Time]]),Home!$A$1,"No Aplica")</f>
        <v>No Aplica</v>
      </c>
      <c r="N3976" s="43" t="str">
        <f>Leave[[#This Row],[User Code (Owning User) (Usuario)]]&amp;Leave[[#This Row],[fecha activa]]</f>
        <v>MIE2024110716459No Aplica</v>
      </c>
    </row>
    <row r="3977" spans="1:14" x14ac:dyDescent="0.3">
      <c r="A3977" s="43" t="s">
        <v>471</v>
      </c>
      <c r="B3977" s="3">
        <v>45912</v>
      </c>
      <c r="C3977" s="3">
        <v>45912</v>
      </c>
      <c r="D3977" s="43" t="s">
        <v>493</v>
      </c>
      <c r="E3977" s="43" t="s">
        <v>643</v>
      </c>
      <c r="F3977" s="43" t="s">
        <v>644</v>
      </c>
      <c r="G3977">
        <v>60</v>
      </c>
      <c r="H3977">
        <v>60</v>
      </c>
      <c r="I3977" s="43" t="s">
        <v>1263</v>
      </c>
      <c r="J3977" s="43" t="s">
        <v>984</v>
      </c>
      <c r="K3977" s="43" t="s">
        <v>178</v>
      </c>
      <c r="L3977" s="43" t="str">
        <f>IF(AND(Home!$A$1&gt;=Leave[[#This Row],[Start Time]],Home!$A$1&lt;=Leave[[#This Row],[End Time]]),"Aplica","No Aplica")</f>
        <v>No Aplica</v>
      </c>
      <c r="M3977" s="43" t="str">
        <f>IF(AND(Home!$A$1&gt;=Leave[[#This Row],[Start Time]],Home!$A$1&lt;=Leave[[#This Row],[End Time]]),Home!$A$1,"No Aplica")</f>
        <v>No Aplica</v>
      </c>
      <c r="N3977" s="43" t="str">
        <f>Leave[[#This Row],[User Code (Owning User) (Usuario)]]&amp;Leave[[#This Row],[fecha activa]]</f>
        <v>MIE2024110716459No Aplica</v>
      </c>
    </row>
    <row r="3978" spans="1:14" x14ac:dyDescent="0.3">
      <c r="A3978" s="43" t="s">
        <v>471</v>
      </c>
      <c r="B3978" s="3">
        <v>45911</v>
      </c>
      <c r="C3978" s="3">
        <v>45911</v>
      </c>
      <c r="D3978" s="43" t="s">
        <v>493</v>
      </c>
      <c r="E3978" s="43" t="s">
        <v>643</v>
      </c>
      <c r="F3978" s="43" t="s">
        <v>644</v>
      </c>
      <c r="G3978">
        <v>60</v>
      </c>
      <c r="H3978">
        <v>60</v>
      </c>
      <c r="I3978" s="43" t="s">
        <v>1263</v>
      </c>
      <c r="J3978" s="43" t="s">
        <v>984</v>
      </c>
      <c r="K3978" s="43" t="s">
        <v>178</v>
      </c>
      <c r="L3978" s="43" t="str">
        <f>IF(AND(Home!$A$1&gt;=Leave[[#This Row],[Start Time]],Home!$A$1&lt;=Leave[[#This Row],[End Time]]),"Aplica","No Aplica")</f>
        <v>No Aplica</v>
      </c>
      <c r="M3978" s="43" t="str">
        <f>IF(AND(Home!$A$1&gt;=Leave[[#This Row],[Start Time]],Home!$A$1&lt;=Leave[[#This Row],[End Time]]),Home!$A$1,"No Aplica")</f>
        <v>No Aplica</v>
      </c>
      <c r="N3978" s="43" t="str">
        <f>Leave[[#This Row],[User Code (Owning User) (Usuario)]]&amp;Leave[[#This Row],[fecha activa]]</f>
        <v>MIE2024110716459No Aplica</v>
      </c>
    </row>
    <row r="3979" spans="1:14" x14ac:dyDescent="0.3">
      <c r="A3979" s="43" t="s">
        <v>471</v>
      </c>
      <c r="B3979" s="3">
        <v>45909</v>
      </c>
      <c r="C3979" s="3">
        <v>45909</v>
      </c>
      <c r="D3979" s="43" t="s">
        <v>493</v>
      </c>
      <c r="E3979" s="43" t="s">
        <v>643</v>
      </c>
      <c r="F3979" s="43" t="s">
        <v>644</v>
      </c>
      <c r="G3979">
        <v>60</v>
      </c>
      <c r="H3979">
        <v>60</v>
      </c>
      <c r="I3979" s="43" t="s">
        <v>1263</v>
      </c>
      <c r="J3979" s="43" t="s">
        <v>984</v>
      </c>
      <c r="K3979" s="43" t="s">
        <v>178</v>
      </c>
      <c r="L3979" s="43" t="str">
        <f>IF(AND(Home!$A$1&gt;=Leave[[#This Row],[Start Time]],Home!$A$1&lt;=Leave[[#This Row],[End Time]]),"Aplica","No Aplica")</f>
        <v>No Aplica</v>
      </c>
      <c r="M3979" s="43" t="str">
        <f>IF(AND(Home!$A$1&gt;=Leave[[#This Row],[Start Time]],Home!$A$1&lt;=Leave[[#This Row],[End Time]]),Home!$A$1,"No Aplica")</f>
        <v>No Aplica</v>
      </c>
      <c r="N3979" s="43" t="str">
        <f>Leave[[#This Row],[User Code (Owning User) (Usuario)]]&amp;Leave[[#This Row],[fecha activa]]</f>
        <v>MIE2024110716459No Aplica</v>
      </c>
    </row>
    <row r="3980" spans="1:14" x14ac:dyDescent="0.3">
      <c r="A3980" s="43" t="s">
        <v>476</v>
      </c>
      <c r="B3980" s="3">
        <v>45914</v>
      </c>
      <c r="C3980" s="3">
        <v>45914</v>
      </c>
      <c r="D3980" s="43" t="s">
        <v>467</v>
      </c>
      <c r="E3980" s="43" t="s">
        <v>643</v>
      </c>
      <c r="F3980" s="43" t="s">
        <v>644</v>
      </c>
      <c r="G3980">
        <v>540</v>
      </c>
      <c r="H3980">
        <v>540</v>
      </c>
      <c r="I3980" s="43" t="s">
        <v>1263</v>
      </c>
      <c r="J3980" s="43" t="s">
        <v>984</v>
      </c>
      <c r="K3980" s="43" t="s">
        <v>178</v>
      </c>
      <c r="L3980" s="43" t="str">
        <f>IF(AND(Home!$A$1&gt;=Leave[[#This Row],[Start Time]],Home!$A$1&lt;=Leave[[#This Row],[End Time]]),"Aplica","No Aplica")</f>
        <v>No Aplica</v>
      </c>
      <c r="M3980" s="43" t="str">
        <f>IF(AND(Home!$A$1&gt;=Leave[[#This Row],[Start Time]],Home!$A$1&lt;=Leave[[#This Row],[End Time]]),Home!$A$1,"No Aplica")</f>
        <v>No Aplica</v>
      </c>
      <c r="N3980" s="43" t="str">
        <f>Leave[[#This Row],[User Code (Owning User) (Usuario)]]&amp;Leave[[#This Row],[fecha activa]]</f>
        <v>MIE2024110716459No Aplica</v>
      </c>
    </row>
    <row r="3981" spans="1:14" x14ac:dyDescent="0.3">
      <c r="A3981" s="43" t="s">
        <v>471</v>
      </c>
      <c r="B3981" s="3">
        <v>45905</v>
      </c>
      <c r="C3981" s="3">
        <v>45905</v>
      </c>
      <c r="D3981" s="43" t="s">
        <v>493</v>
      </c>
      <c r="E3981" s="43" t="s">
        <v>643</v>
      </c>
      <c r="F3981" s="43" t="s">
        <v>644</v>
      </c>
      <c r="G3981">
        <v>60</v>
      </c>
      <c r="H3981">
        <v>60</v>
      </c>
      <c r="I3981" s="43" t="s">
        <v>1263</v>
      </c>
      <c r="J3981" s="43" t="s">
        <v>984</v>
      </c>
      <c r="K3981" s="43" t="s">
        <v>178</v>
      </c>
      <c r="L3981" s="43" t="str">
        <f>IF(AND(Home!$A$1&gt;=Leave[[#This Row],[Start Time]],Home!$A$1&lt;=Leave[[#This Row],[End Time]]),"Aplica","No Aplica")</f>
        <v>No Aplica</v>
      </c>
      <c r="M3981" s="43" t="str">
        <f>IF(AND(Home!$A$1&gt;=Leave[[#This Row],[Start Time]],Home!$A$1&lt;=Leave[[#This Row],[End Time]]),Home!$A$1,"No Aplica")</f>
        <v>No Aplica</v>
      </c>
      <c r="N3981" s="43" t="str">
        <f>Leave[[#This Row],[User Code (Owning User) (Usuario)]]&amp;Leave[[#This Row],[fecha activa]]</f>
        <v>MIE2024110716459No Aplica</v>
      </c>
    </row>
    <row r="3982" spans="1:14" x14ac:dyDescent="0.3">
      <c r="A3982" s="43" t="s">
        <v>471</v>
      </c>
      <c r="B3982" s="3">
        <v>45904</v>
      </c>
      <c r="C3982" s="3">
        <v>45904</v>
      </c>
      <c r="D3982" s="43" t="s">
        <v>493</v>
      </c>
      <c r="E3982" s="43" t="s">
        <v>643</v>
      </c>
      <c r="F3982" s="43" t="s">
        <v>644</v>
      </c>
      <c r="G3982">
        <v>60</v>
      </c>
      <c r="H3982">
        <v>60</v>
      </c>
      <c r="I3982" s="43" t="s">
        <v>1263</v>
      </c>
      <c r="J3982" s="43" t="s">
        <v>984</v>
      </c>
      <c r="K3982" s="43" t="s">
        <v>178</v>
      </c>
      <c r="L3982" s="43" t="str">
        <f>IF(AND(Home!$A$1&gt;=Leave[[#This Row],[Start Time]],Home!$A$1&lt;=Leave[[#This Row],[End Time]]),"Aplica","No Aplica")</f>
        <v>No Aplica</v>
      </c>
      <c r="M3982" s="43" t="str">
        <f>IF(AND(Home!$A$1&gt;=Leave[[#This Row],[Start Time]],Home!$A$1&lt;=Leave[[#This Row],[End Time]]),Home!$A$1,"No Aplica")</f>
        <v>No Aplica</v>
      </c>
      <c r="N3982" s="43" t="str">
        <f>Leave[[#This Row],[User Code (Owning User) (Usuario)]]&amp;Leave[[#This Row],[fecha activa]]</f>
        <v>MIE2024110716459No Aplica</v>
      </c>
    </row>
    <row r="3983" spans="1:14" x14ac:dyDescent="0.3">
      <c r="A3983" s="43" t="s">
        <v>471</v>
      </c>
      <c r="B3983" s="3">
        <v>45903</v>
      </c>
      <c r="C3983" s="3">
        <v>45903</v>
      </c>
      <c r="D3983" s="43" t="s">
        <v>2702</v>
      </c>
      <c r="E3983" s="43" t="s">
        <v>643</v>
      </c>
      <c r="F3983" s="43" t="s">
        <v>644</v>
      </c>
      <c r="G3983">
        <v>30</v>
      </c>
      <c r="H3983">
        <v>30</v>
      </c>
      <c r="I3983" s="43" t="s">
        <v>1263</v>
      </c>
      <c r="J3983" s="43" t="s">
        <v>984</v>
      </c>
      <c r="K3983" s="43" t="s">
        <v>178</v>
      </c>
      <c r="L3983" s="43" t="str">
        <f>IF(AND(Home!$A$1&gt;=Leave[[#This Row],[Start Time]],Home!$A$1&lt;=Leave[[#This Row],[End Time]]),"Aplica","No Aplica")</f>
        <v>No Aplica</v>
      </c>
      <c r="M3983" s="43" t="str">
        <f>IF(AND(Home!$A$1&gt;=Leave[[#This Row],[Start Time]],Home!$A$1&lt;=Leave[[#This Row],[End Time]]),Home!$A$1,"No Aplica")</f>
        <v>No Aplica</v>
      </c>
      <c r="N3983" s="43" t="str">
        <f>Leave[[#This Row],[User Code (Owning User) (Usuario)]]&amp;Leave[[#This Row],[fecha activa]]</f>
        <v>MIE2024110716459No Aplica</v>
      </c>
    </row>
    <row r="3984" spans="1:14" x14ac:dyDescent="0.3">
      <c r="A3984" s="43" t="s">
        <v>471</v>
      </c>
      <c r="B3984" s="3">
        <v>45902</v>
      </c>
      <c r="C3984" s="3">
        <v>45902</v>
      </c>
      <c r="D3984" s="43" t="s">
        <v>493</v>
      </c>
      <c r="E3984" s="43" t="s">
        <v>643</v>
      </c>
      <c r="F3984" s="43" t="s">
        <v>644</v>
      </c>
      <c r="G3984">
        <v>480</v>
      </c>
      <c r="H3984">
        <v>480</v>
      </c>
      <c r="I3984" s="43" t="s">
        <v>1263</v>
      </c>
      <c r="J3984" s="43" t="s">
        <v>984</v>
      </c>
      <c r="K3984" s="43" t="s">
        <v>178</v>
      </c>
      <c r="L3984" s="43" t="str">
        <f>IF(AND(Home!$A$1&gt;=Leave[[#This Row],[Start Time]],Home!$A$1&lt;=Leave[[#This Row],[End Time]]),"Aplica","No Aplica")</f>
        <v>No Aplica</v>
      </c>
      <c r="M3984" s="43" t="str">
        <f>IF(AND(Home!$A$1&gt;=Leave[[#This Row],[Start Time]],Home!$A$1&lt;=Leave[[#This Row],[End Time]]),Home!$A$1,"No Aplica")</f>
        <v>No Aplica</v>
      </c>
      <c r="N3984" s="43" t="str">
        <f>Leave[[#This Row],[User Code (Owning User) (Usuario)]]&amp;Leave[[#This Row],[fecha activa]]</f>
        <v>MIE2024110716459No Aplica</v>
      </c>
    </row>
    <row r="3985" spans="1:14" x14ac:dyDescent="0.3">
      <c r="A3985" s="43" t="s">
        <v>476</v>
      </c>
      <c r="B3985" s="3">
        <v>45907</v>
      </c>
      <c r="C3985" s="3">
        <v>45907</v>
      </c>
      <c r="D3985" s="43" t="s">
        <v>467</v>
      </c>
      <c r="E3985" s="43" t="s">
        <v>643</v>
      </c>
      <c r="F3985" s="43" t="s">
        <v>644</v>
      </c>
      <c r="G3985">
        <v>540</v>
      </c>
      <c r="H3985">
        <v>540</v>
      </c>
      <c r="I3985" s="43" t="s">
        <v>1263</v>
      </c>
      <c r="J3985" s="43" t="s">
        <v>984</v>
      </c>
      <c r="K3985" s="43" t="s">
        <v>178</v>
      </c>
      <c r="L3985" s="43" t="str">
        <f>IF(AND(Home!$A$1&gt;=Leave[[#This Row],[Start Time]],Home!$A$1&lt;=Leave[[#This Row],[End Time]]),"Aplica","No Aplica")</f>
        <v>No Aplica</v>
      </c>
      <c r="M3985" s="43" t="str">
        <f>IF(AND(Home!$A$1&gt;=Leave[[#This Row],[Start Time]],Home!$A$1&lt;=Leave[[#This Row],[End Time]]),Home!$A$1,"No Aplica")</f>
        <v>No Aplica</v>
      </c>
      <c r="N3985" s="43" t="str">
        <f>Leave[[#This Row],[User Code (Owning User) (Usuario)]]&amp;Leave[[#This Row],[fecha activa]]</f>
        <v>MIE2024110716459No Aplica</v>
      </c>
    </row>
    <row r="3986" spans="1:14" x14ac:dyDescent="0.3">
      <c r="A3986" s="43" t="s">
        <v>471</v>
      </c>
      <c r="B3986" s="3">
        <v>45929</v>
      </c>
      <c r="C3986" s="3">
        <v>45929</v>
      </c>
      <c r="D3986" s="43" t="s">
        <v>472</v>
      </c>
      <c r="E3986" s="43" t="s">
        <v>242</v>
      </c>
      <c r="F3986" s="43" t="s">
        <v>243</v>
      </c>
      <c r="G3986">
        <v>540</v>
      </c>
      <c r="H3986">
        <v>540</v>
      </c>
      <c r="I3986" s="43" t="s">
        <v>990</v>
      </c>
      <c r="J3986" s="43" t="s">
        <v>976</v>
      </c>
      <c r="K3986" s="43" t="s">
        <v>177</v>
      </c>
      <c r="L3986" s="43" t="str">
        <f>IF(AND(Home!$A$1&gt;=Leave[[#This Row],[Start Time]],Home!$A$1&lt;=Leave[[#This Row],[End Time]]),"Aplica","No Aplica")</f>
        <v>No Aplica</v>
      </c>
      <c r="M3986" s="43" t="str">
        <f>IF(AND(Home!$A$1&gt;=Leave[[#This Row],[Start Time]],Home!$A$1&lt;=Leave[[#This Row],[End Time]]),Home!$A$1,"No Aplica")</f>
        <v>No Aplica</v>
      </c>
      <c r="N3986" s="43" t="str">
        <f>Leave[[#This Row],[User Code (Owning User) (Usuario)]]&amp;Leave[[#This Row],[fecha activa]]</f>
        <v>MIE2023060210235No Aplica</v>
      </c>
    </row>
    <row r="3987" spans="1:14" x14ac:dyDescent="0.3">
      <c r="A3987" s="43" t="s">
        <v>601</v>
      </c>
      <c r="B3987" s="3">
        <v>45920</v>
      </c>
      <c r="C3987" s="3">
        <v>45920</v>
      </c>
      <c r="D3987" s="43" t="s">
        <v>2084</v>
      </c>
      <c r="E3987" s="43" t="s">
        <v>242</v>
      </c>
      <c r="F3987" s="43" t="s">
        <v>243</v>
      </c>
      <c r="G3987">
        <v>540</v>
      </c>
      <c r="H3987">
        <v>540</v>
      </c>
      <c r="I3987" s="43" t="s">
        <v>990</v>
      </c>
      <c r="J3987" s="43" t="s">
        <v>976</v>
      </c>
      <c r="K3987" s="43" t="s">
        <v>177</v>
      </c>
      <c r="L3987" s="43" t="str">
        <f>IF(AND(Home!$A$1&gt;=Leave[[#This Row],[Start Time]],Home!$A$1&lt;=Leave[[#This Row],[End Time]]),"Aplica","No Aplica")</f>
        <v>No Aplica</v>
      </c>
      <c r="M3987" s="43" t="str">
        <f>IF(AND(Home!$A$1&gt;=Leave[[#This Row],[Start Time]],Home!$A$1&lt;=Leave[[#This Row],[End Time]]),Home!$A$1,"No Aplica")</f>
        <v>No Aplica</v>
      </c>
      <c r="N3987" s="43" t="str">
        <f>Leave[[#This Row],[User Code (Owning User) (Usuario)]]&amp;Leave[[#This Row],[fecha activa]]</f>
        <v>MIE2023060210235No Aplica</v>
      </c>
    </row>
    <row r="3988" spans="1:14" x14ac:dyDescent="0.3">
      <c r="A3988" s="43" t="s">
        <v>471</v>
      </c>
      <c r="B3988" s="3">
        <v>45915</v>
      </c>
      <c r="C3988" s="3">
        <v>45915</v>
      </c>
      <c r="D3988" s="43" t="s">
        <v>472</v>
      </c>
      <c r="E3988" s="43" t="s">
        <v>242</v>
      </c>
      <c r="F3988" s="43" t="s">
        <v>243</v>
      </c>
      <c r="G3988">
        <v>540</v>
      </c>
      <c r="H3988">
        <v>540</v>
      </c>
      <c r="I3988" s="43" t="s">
        <v>990</v>
      </c>
      <c r="J3988" s="43" t="s">
        <v>976</v>
      </c>
      <c r="K3988" s="43" t="s">
        <v>177</v>
      </c>
      <c r="L3988" s="43" t="str">
        <f>IF(AND(Home!$A$1&gt;=Leave[[#This Row],[Start Time]],Home!$A$1&lt;=Leave[[#This Row],[End Time]]),"Aplica","No Aplica")</f>
        <v>No Aplica</v>
      </c>
      <c r="M3988" s="43" t="str">
        <f>IF(AND(Home!$A$1&gt;=Leave[[#This Row],[Start Time]],Home!$A$1&lt;=Leave[[#This Row],[End Time]]),Home!$A$1,"No Aplica")</f>
        <v>No Aplica</v>
      </c>
      <c r="N3988" s="43" t="str">
        <f>Leave[[#This Row],[User Code (Owning User) (Usuario)]]&amp;Leave[[#This Row],[fecha activa]]</f>
        <v>MIE2023060210235No Aplica</v>
      </c>
    </row>
    <row r="3989" spans="1:14" x14ac:dyDescent="0.3">
      <c r="A3989" s="43" t="s">
        <v>471</v>
      </c>
      <c r="B3989" s="3">
        <v>45922</v>
      </c>
      <c r="C3989" s="3">
        <v>45922</v>
      </c>
      <c r="D3989" s="43" t="s">
        <v>472</v>
      </c>
      <c r="E3989" s="43" t="s">
        <v>242</v>
      </c>
      <c r="F3989" s="43" t="s">
        <v>243</v>
      </c>
      <c r="G3989">
        <v>540</v>
      </c>
      <c r="H3989">
        <v>540</v>
      </c>
      <c r="I3989" s="43" t="s">
        <v>990</v>
      </c>
      <c r="J3989" s="43" t="s">
        <v>976</v>
      </c>
      <c r="K3989" s="43" t="s">
        <v>177</v>
      </c>
      <c r="L3989" s="43" t="str">
        <f>IF(AND(Home!$A$1&gt;=Leave[[#This Row],[Start Time]],Home!$A$1&lt;=Leave[[#This Row],[End Time]]),"Aplica","No Aplica")</f>
        <v>Aplica</v>
      </c>
      <c r="M3989" s="43">
        <f>IF(AND(Home!$A$1&gt;=Leave[[#This Row],[Start Time]],Home!$A$1&lt;=Leave[[#This Row],[End Time]]),Home!$A$1,"No Aplica")</f>
        <v>45922</v>
      </c>
      <c r="N3989" s="43" t="str">
        <f>Leave[[#This Row],[User Code (Owning User) (Usuario)]]&amp;Leave[[#This Row],[fecha activa]]</f>
        <v>MIE202306021023545922</v>
      </c>
    </row>
    <row r="3990" spans="1:14" x14ac:dyDescent="0.3">
      <c r="A3990" s="43" t="s">
        <v>465</v>
      </c>
      <c r="B3990" s="3">
        <v>45925</v>
      </c>
      <c r="C3990" s="3">
        <v>45925</v>
      </c>
      <c r="D3990" s="43" t="s">
        <v>469</v>
      </c>
      <c r="E3990" s="43" t="s">
        <v>242</v>
      </c>
      <c r="F3990" s="43" t="s">
        <v>243</v>
      </c>
      <c r="G3990">
        <v>540</v>
      </c>
      <c r="H3990">
        <v>540</v>
      </c>
      <c r="I3990" s="43" t="s">
        <v>990</v>
      </c>
      <c r="J3990" s="43" t="s">
        <v>976</v>
      </c>
      <c r="K3990" s="43" t="s">
        <v>177</v>
      </c>
      <c r="L3990" s="43" t="str">
        <f>IF(AND(Home!$A$1&gt;=Leave[[#This Row],[Start Time]],Home!$A$1&lt;=Leave[[#This Row],[End Time]]),"Aplica","No Aplica")</f>
        <v>No Aplica</v>
      </c>
      <c r="M3990" s="43" t="str">
        <f>IF(AND(Home!$A$1&gt;=Leave[[#This Row],[Start Time]],Home!$A$1&lt;=Leave[[#This Row],[End Time]]),Home!$A$1,"No Aplica")</f>
        <v>No Aplica</v>
      </c>
      <c r="N3990" s="43" t="str">
        <f>Leave[[#This Row],[User Code (Owning User) (Usuario)]]&amp;Leave[[#This Row],[fecha activa]]</f>
        <v>MIE2023060210235No Aplica</v>
      </c>
    </row>
    <row r="3991" spans="1:14" x14ac:dyDescent="0.3">
      <c r="A3991" s="43" t="s">
        <v>477</v>
      </c>
      <c r="B3991" s="3">
        <v>45912</v>
      </c>
      <c r="C3991" s="3">
        <v>45912</v>
      </c>
      <c r="D3991" s="43" t="s">
        <v>1866</v>
      </c>
      <c r="E3991" s="43" t="s">
        <v>242</v>
      </c>
      <c r="F3991" s="43" t="s">
        <v>243</v>
      </c>
      <c r="G3991">
        <v>540</v>
      </c>
      <c r="H3991">
        <v>540</v>
      </c>
      <c r="I3991" s="43" t="s">
        <v>990</v>
      </c>
      <c r="J3991" s="43" t="s">
        <v>976</v>
      </c>
      <c r="K3991" s="43" t="s">
        <v>177</v>
      </c>
      <c r="L3991" s="43" t="str">
        <f>IF(AND(Home!$A$1&gt;=Leave[[#This Row],[Start Time]],Home!$A$1&lt;=Leave[[#This Row],[End Time]]),"Aplica","No Aplica")</f>
        <v>No Aplica</v>
      </c>
      <c r="M3991" s="43" t="str">
        <f>IF(AND(Home!$A$1&gt;=Leave[[#This Row],[Start Time]],Home!$A$1&lt;=Leave[[#This Row],[End Time]]),Home!$A$1,"No Aplica")</f>
        <v>No Aplica</v>
      </c>
      <c r="N3991" s="43" t="str">
        <f>Leave[[#This Row],[User Code (Owning User) (Usuario)]]&amp;Leave[[#This Row],[fecha activa]]</f>
        <v>MIE2023060210235No Aplica</v>
      </c>
    </row>
    <row r="3992" spans="1:14" x14ac:dyDescent="0.3">
      <c r="A3992" s="43" t="s">
        <v>465</v>
      </c>
      <c r="B3992" s="3">
        <v>45911</v>
      </c>
      <c r="C3992" s="3">
        <v>45911</v>
      </c>
      <c r="D3992" s="43" t="s">
        <v>469</v>
      </c>
      <c r="E3992" s="43" t="s">
        <v>242</v>
      </c>
      <c r="F3992" s="43" t="s">
        <v>243</v>
      </c>
      <c r="G3992">
        <v>540</v>
      </c>
      <c r="H3992">
        <v>540</v>
      </c>
      <c r="I3992" s="43" t="s">
        <v>990</v>
      </c>
      <c r="J3992" s="43" t="s">
        <v>976</v>
      </c>
      <c r="K3992" s="43" t="s">
        <v>177</v>
      </c>
      <c r="L3992" s="43" t="str">
        <f>IF(AND(Home!$A$1&gt;=Leave[[#This Row],[Start Time]],Home!$A$1&lt;=Leave[[#This Row],[End Time]]),"Aplica","No Aplica")</f>
        <v>No Aplica</v>
      </c>
      <c r="M3992" s="43" t="str">
        <f>IF(AND(Home!$A$1&gt;=Leave[[#This Row],[Start Time]],Home!$A$1&lt;=Leave[[#This Row],[End Time]]),Home!$A$1,"No Aplica")</f>
        <v>No Aplica</v>
      </c>
      <c r="N3992" s="43" t="str">
        <f>Leave[[#This Row],[User Code (Owning User) (Usuario)]]&amp;Leave[[#This Row],[fecha activa]]</f>
        <v>MIE2023060210235No Aplica</v>
      </c>
    </row>
    <row r="3993" spans="1:14" x14ac:dyDescent="0.3">
      <c r="A3993" s="43" t="s">
        <v>471</v>
      </c>
      <c r="B3993" s="3">
        <v>45908</v>
      </c>
      <c r="C3993" s="3">
        <v>45908</v>
      </c>
      <c r="D3993" s="43" t="s">
        <v>472</v>
      </c>
      <c r="E3993" s="43" t="s">
        <v>242</v>
      </c>
      <c r="F3993" s="43" t="s">
        <v>243</v>
      </c>
      <c r="G3993">
        <v>540</v>
      </c>
      <c r="H3993">
        <v>540</v>
      </c>
      <c r="I3993" s="43" t="s">
        <v>990</v>
      </c>
      <c r="J3993" s="43" t="s">
        <v>976</v>
      </c>
      <c r="K3993" s="43" t="s">
        <v>177</v>
      </c>
      <c r="L3993" s="43" t="str">
        <f>IF(AND(Home!$A$1&gt;=Leave[[#This Row],[Start Time]],Home!$A$1&lt;=Leave[[#This Row],[End Time]]),"Aplica","No Aplica")</f>
        <v>No Aplica</v>
      </c>
      <c r="M3993" s="43" t="str">
        <f>IF(AND(Home!$A$1&gt;=Leave[[#This Row],[Start Time]],Home!$A$1&lt;=Leave[[#This Row],[End Time]]),Home!$A$1,"No Aplica")</f>
        <v>No Aplica</v>
      </c>
      <c r="N3993" s="43" t="str">
        <f>Leave[[#This Row],[User Code (Owning User) (Usuario)]]&amp;Leave[[#This Row],[fecha activa]]</f>
        <v>MIE2023060210235No Aplica</v>
      </c>
    </row>
    <row r="3994" spans="1:14" x14ac:dyDescent="0.3">
      <c r="A3994" s="43" t="s">
        <v>471</v>
      </c>
      <c r="B3994" s="3">
        <v>45905</v>
      </c>
      <c r="C3994" s="3">
        <v>45905</v>
      </c>
      <c r="D3994" s="43" t="s">
        <v>1864</v>
      </c>
      <c r="E3994" s="43" t="s">
        <v>242</v>
      </c>
      <c r="F3994" s="43" t="s">
        <v>243</v>
      </c>
      <c r="G3994">
        <v>270</v>
      </c>
      <c r="H3994">
        <v>270</v>
      </c>
      <c r="I3994" s="43" t="s">
        <v>990</v>
      </c>
      <c r="J3994" s="43" t="s">
        <v>976</v>
      </c>
      <c r="K3994" s="43" t="s">
        <v>177</v>
      </c>
      <c r="L3994" s="43" t="str">
        <f>IF(AND(Home!$A$1&gt;=Leave[[#This Row],[Start Time]],Home!$A$1&lt;=Leave[[#This Row],[End Time]]),"Aplica","No Aplica")</f>
        <v>No Aplica</v>
      </c>
      <c r="M3994" s="43" t="str">
        <f>IF(AND(Home!$A$1&gt;=Leave[[#This Row],[Start Time]],Home!$A$1&lt;=Leave[[#This Row],[End Time]]),Home!$A$1,"No Aplica")</f>
        <v>No Aplica</v>
      </c>
      <c r="N3994" s="43" t="str">
        <f>Leave[[#This Row],[User Code (Owning User) (Usuario)]]&amp;Leave[[#This Row],[fecha activa]]</f>
        <v>MIE2023060210235No Aplica</v>
      </c>
    </row>
    <row r="3995" spans="1:14" x14ac:dyDescent="0.3">
      <c r="A3995" s="43" t="s">
        <v>471</v>
      </c>
      <c r="B3995" s="3">
        <v>45904</v>
      </c>
      <c r="C3995" s="3">
        <v>45904</v>
      </c>
      <c r="D3995" s="43" t="s">
        <v>3062</v>
      </c>
      <c r="E3995" s="43" t="s">
        <v>242</v>
      </c>
      <c r="F3995" s="43" t="s">
        <v>243</v>
      </c>
      <c r="G3995">
        <v>300</v>
      </c>
      <c r="H3995">
        <v>300</v>
      </c>
      <c r="I3995" s="43" t="s">
        <v>990</v>
      </c>
      <c r="J3995" s="43" t="s">
        <v>976</v>
      </c>
      <c r="K3995" s="43" t="s">
        <v>177</v>
      </c>
      <c r="L3995" s="43" t="str">
        <f>IF(AND(Home!$A$1&gt;=Leave[[#This Row],[Start Time]],Home!$A$1&lt;=Leave[[#This Row],[End Time]]),"Aplica","No Aplica")</f>
        <v>No Aplica</v>
      </c>
      <c r="M3995" s="43" t="str">
        <f>IF(AND(Home!$A$1&gt;=Leave[[#This Row],[Start Time]],Home!$A$1&lt;=Leave[[#This Row],[End Time]]),Home!$A$1,"No Aplica")</f>
        <v>No Aplica</v>
      </c>
      <c r="N3995" s="43" t="str">
        <f>Leave[[#This Row],[User Code (Owning User) (Usuario)]]&amp;Leave[[#This Row],[fecha activa]]</f>
        <v>MIE2023060210235No Aplica</v>
      </c>
    </row>
    <row r="3996" spans="1:14" x14ac:dyDescent="0.3">
      <c r="A3996" s="43" t="s">
        <v>471</v>
      </c>
      <c r="B3996" s="3">
        <v>45902</v>
      </c>
      <c r="C3996" s="3">
        <v>45902</v>
      </c>
      <c r="D3996" s="43" t="s">
        <v>472</v>
      </c>
      <c r="E3996" s="43" t="s">
        <v>242</v>
      </c>
      <c r="F3996" s="43" t="s">
        <v>243</v>
      </c>
      <c r="G3996">
        <v>540</v>
      </c>
      <c r="H3996">
        <v>540</v>
      </c>
      <c r="I3996" s="43" t="s">
        <v>990</v>
      </c>
      <c r="J3996" s="43" t="s">
        <v>976</v>
      </c>
      <c r="K3996" s="43" t="s">
        <v>177</v>
      </c>
      <c r="L3996" s="43" t="str">
        <f>IF(AND(Home!$A$1&gt;=Leave[[#This Row],[Start Time]],Home!$A$1&lt;=Leave[[#This Row],[End Time]]),"Aplica","No Aplica")</f>
        <v>No Aplica</v>
      </c>
      <c r="M3996" s="43" t="str">
        <f>IF(AND(Home!$A$1&gt;=Leave[[#This Row],[Start Time]],Home!$A$1&lt;=Leave[[#This Row],[End Time]]),Home!$A$1,"No Aplica")</f>
        <v>No Aplica</v>
      </c>
      <c r="N3996" s="43" t="str">
        <f>Leave[[#This Row],[User Code (Owning User) (Usuario)]]&amp;Leave[[#This Row],[fecha activa]]</f>
        <v>MIE2023060210235No Aplica</v>
      </c>
    </row>
    <row r="3997" spans="1:14" x14ac:dyDescent="0.3">
      <c r="A3997" s="43" t="s">
        <v>471</v>
      </c>
      <c r="B3997" s="3">
        <v>45901</v>
      </c>
      <c r="C3997" s="3">
        <v>45901</v>
      </c>
      <c r="D3997" s="43" t="s">
        <v>472</v>
      </c>
      <c r="E3997" s="43" t="s">
        <v>242</v>
      </c>
      <c r="F3997" s="43" t="s">
        <v>243</v>
      </c>
      <c r="G3997">
        <v>540</v>
      </c>
      <c r="H3997">
        <v>540</v>
      </c>
      <c r="I3997" s="43" t="s">
        <v>990</v>
      </c>
      <c r="J3997" s="43" t="s">
        <v>976</v>
      </c>
      <c r="K3997" s="43" t="s">
        <v>177</v>
      </c>
      <c r="L3997" s="43" t="str">
        <f>IF(AND(Home!$A$1&gt;=Leave[[#This Row],[Start Time]],Home!$A$1&lt;=Leave[[#This Row],[End Time]]),"Aplica","No Aplica")</f>
        <v>No Aplica</v>
      </c>
      <c r="M3997" s="43" t="str">
        <f>IF(AND(Home!$A$1&gt;=Leave[[#This Row],[Start Time]],Home!$A$1&lt;=Leave[[#This Row],[End Time]]),Home!$A$1,"No Aplica")</f>
        <v>No Aplica</v>
      </c>
      <c r="N3997" s="43" t="str">
        <f>Leave[[#This Row],[User Code (Owning User) (Usuario)]]&amp;Leave[[#This Row],[fecha activa]]</f>
        <v>MIE2023060210235No Aplica</v>
      </c>
    </row>
    <row r="3998" spans="1:14" x14ac:dyDescent="0.3">
      <c r="A3998" s="43" t="s">
        <v>465</v>
      </c>
      <c r="B3998" s="3">
        <v>45903</v>
      </c>
      <c r="C3998" s="3">
        <v>45903</v>
      </c>
      <c r="D3998" s="43" t="s">
        <v>469</v>
      </c>
      <c r="E3998" s="43" t="s">
        <v>242</v>
      </c>
      <c r="F3998" s="43" t="s">
        <v>243</v>
      </c>
      <c r="G3998">
        <v>540</v>
      </c>
      <c r="H3998">
        <v>540</v>
      </c>
      <c r="I3998" s="43" t="s">
        <v>990</v>
      </c>
      <c r="J3998" s="43" t="s">
        <v>976</v>
      </c>
      <c r="K3998" s="43" t="s">
        <v>177</v>
      </c>
      <c r="L3998" s="43" t="str">
        <f>IF(AND(Home!$A$1&gt;=Leave[[#This Row],[Start Time]],Home!$A$1&lt;=Leave[[#This Row],[End Time]]),"Aplica","No Aplica")</f>
        <v>No Aplica</v>
      </c>
      <c r="M3998" s="43" t="str">
        <f>IF(AND(Home!$A$1&gt;=Leave[[#This Row],[Start Time]],Home!$A$1&lt;=Leave[[#This Row],[End Time]]),Home!$A$1,"No Aplica")</f>
        <v>No Aplica</v>
      </c>
      <c r="N3998" s="43" t="str">
        <f>Leave[[#This Row],[User Code (Owning User) (Usuario)]]&amp;Leave[[#This Row],[fecha activa]]</f>
        <v>MIE2023060210235No Aplica</v>
      </c>
    </row>
    <row r="3999" spans="1:14" x14ac:dyDescent="0.3">
      <c r="A3999" s="43" t="s">
        <v>465</v>
      </c>
      <c r="B3999" s="3">
        <v>45926</v>
      </c>
      <c r="C3999" s="3">
        <v>45926</v>
      </c>
      <c r="D3999" s="43" t="s">
        <v>671</v>
      </c>
      <c r="E3999" s="43" t="s">
        <v>678</v>
      </c>
      <c r="F3999" s="43" t="s">
        <v>680</v>
      </c>
      <c r="G3999">
        <v>60</v>
      </c>
      <c r="H3999">
        <v>60</v>
      </c>
      <c r="I3999" s="43" t="s">
        <v>679</v>
      </c>
      <c r="J3999" s="43" t="s">
        <v>2412</v>
      </c>
      <c r="K3999" s="43" t="s">
        <v>177</v>
      </c>
      <c r="L3999" s="43" t="str">
        <f>IF(AND(Home!$A$1&gt;=Leave[[#This Row],[Start Time]],Home!$A$1&lt;=Leave[[#This Row],[End Time]]),"Aplica","No Aplica")</f>
        <v>No Aplica</v>
      </c>
      <c r="M3999" s="43" t="str">
        <f>IF(AND(Home!$A$1&gt;=Leave[[#This Row],[Start Time]],Home!$A$1&lt;=Leave[[#This Row],[End Time]]),Home!$A$1,"No Aplica")</f>
        <v>No Aplica</v>
      </c>
      <c r="N3999" s="43" t="str">
        <f>Leave[[#This Row],[User Code (Owning User) (Usuario)]]&amp;Leave[[#This Row],[fecha activa]]</f>
        <v>MIE2024160817165No Aplica</v>
      </c>
    </row>
    <row r="4000" spans="1:14" x14ac:dyDescent="0.3">
      <c r="A4000" s="43" t="s">
        <v>465</v>
      </c>
      <c r="B4000" s="3">
        <v>45923</v>
      </c>
      <c r="C4000" s="3">
        <v>45923</v>
      </c>
      <c r="D4000" s="43" t="s">
        <v>671</v>
      </c>
      <c r="E4000" s="43" t="s">
        <v>678</v>
      </c>
      <c r="F4000" s="43" t="s">
        <v>680</v>
      </c>
      <c r="G4000">
        <v>60</v>
      </c>
      <c r="H4000">
        <v>60</v>
      </c>
      <c r="I4000" s="43" t="s">
        <v>679</v>
      </c>
      <c r="J4000" s="43" t="s">
        <v>2412</v>
      </c>
      <c r="K4000" s="43" t="s">
        <v>177</v>
      </c>
      <c r="L4000" s="43" t="str">
        <f>IF(AND(Home!$A$1&gt;=Leave[[#This Row],[Start Time]],Home!$A$1&lt;=Leave[[#This Row],[End Time]]),"Aplica","No Aplica")</f>
        <v>No Aplica</v>
      </c>
      <c r="M4000" s="43" t="str">
        <f>IF(AND(Home!$A$1&gt;=Leave[[#This Row],[Start Time]],Home!$A$1&lt;=Leave[[#This Row],[End Time]]),Home!$A$1,"No Aplica")</f>
        <v>No Aplica</v>
      </c>
      <c r="N4000" s="43" t="str">
        <f>Leave[[#This Row],[User Code (Owning User) (Usuario)]]&amp;Leave[[#This Row],[fecha activa]]</f>
        <v>MIE2024160817165No Aplica</v>
      </c>
    </row>
    <row r="4001" spans="1:14" x14ac:dyDescent="0.3">
      <c r="A4001" s="43" t="s">
        <v>465</v>
      </c>
      <c r="B4001" s="3">
        <v>45922</v>
      </c>
      <c r="C4001" s="3">
        <v>45922</v>
      </c>
      <c r="D4001" s="43" t="s">
        <v>671</v>
      </c>
      <c r="E4001" s="43" t="s">
        <v>678</v>
      </c>
      <c r="F4001" s="43" t="s">
        <v>680</v>
      </c>
      <c r="G4001">
        <v>60</v>
      </c>
      <c r="H4001">
        <v>60</v>
      </c>
      <c r="I4001" s="43" t="s">
        <v>679</v>
      </c>
      <c r="J4001" s="43" t="s">
        <v>2412</v>
      </c>
      <c r="K4001" s="43" t="s">
        <v>177</v>
      </c>
      <c r="L4001" s="43" t="str">
        <f>IF(AND(Home!$A$1&gt;=Leave[[#This Row],[Start Time]],Home!$A$1&lt;=Leave[[#This Row],[End Time]]),"Aplica","No Aplica")</f>
        <v>Aplica</v>
      </c>
      <c r="M4001" s="43">
        <f>IF(AND(Home!$A$1&gt;=Leave[[#This Row],[Start Time]],Home!$A$1&lt;=Leave[[#This Row],[End Time]]),Home!$A$1,"No Aplica")</f>
        <v>45922</v>
      </c>
      <c r="N4001" s="43" t="str">
        <f>Leave[[#This Row],[User Code (Owning User) (Usuario)]]&amp;Leave[[#This Row],[fecha activa]]</f>
        <v>MIE202416081716545922</v>
      </c>
    </row>
    <row r="4002" spans="1:14" x14ac:dyDescent="0.3">
      <c r="A4002" s="43" t="s">
        <v>465</v>
      </c>
      <c r="B4002" s="3">
        <v>45925</v>
      </c>
      <c r="C4002" s="3">
        <v>45925</v>
      </c>
      <c r="D4002" s="43" t="s">
        <v>469</v>
      </c>
      <c r="E4002" s="43" t="s">
        <v>678</v>
      </c>
      <c r="F4002" s="43" t="s">
        <v>680</v>
      </c>
      <c r="G4002">
        <v>540</v>
      </c>
      <c r="H4002">
        <v>540</v>
      </c>
      <c r="I4002" s="43" t="s">
        <v>679</v>
      </c>
      <c r="J4002" s="43" t="s">
        <v>2412</v>
      </c>
      <c r="K4002" s="43" t="s">
        <v>177</v>
      </c>
      <c r="L4002" s="43" t="str">
        <f>IF(AND(Home!$A$1&gt;=Leave[[#This Row],[Start Time]],Home!$A$1&lt;=Leave[[#This Row],[End Time]]),"Aplica","No Aplica")</f>
        <v>No Aplica</v>
      </c>
      <c r="M4002" s="43" t="str">
        <f>IF(AND(Home!$A$1&gt;=Leave[[#This Row],[Start Time]],Home!$A$1&lt;=Leave[[#This Row],[End Time]]),Home!$A$1,"No Aplica")</f>
        <v>No Aplica</v>
      </c>
      <c r="N4002" s="43" t="str">
        <f>Leave[[#This Row],[User Code (Owning User) (Usuario)]]&amp;Leave[[#This Row],[fecha activa]]</f>
        <v>MIE2024160817165No Aplica</v>
      </c>
    </row>
    <row r="4003" spans="1:14" x14ac:dyDescent="0.3">
      <c r="A4003" s="43" t="s">
        <v>465</v>
      </c>
      <c r="B4003" s="3">
        <v>45919</v>
      </c>
      <c r="C4003" s="3">
        <v>45919</v>
      </c>
      <c r="D4003" s="43" t="s">
        <v>671</v>
      </c>
      <c r="E4003" s="43" t="s">
        <v>678</v>
      </c>
      <c r="F4003" s="43" t="s">
        <v>680</v>
      </c>
      <c r="G4003">
        <v>60</v>
      </c>
      <c r="H4003">
        <v>60</v>
      </c>
      <c r="I4003" s="43" t="s">
        <v>679</v>
      </c>
      <c r="J4003" s="43" t="s">
        <v>2412</v>
      </c>
      <c r="K4003" s="43" t="s">
        <v>177</v>
      </c>
      <c r="L4003" s="43" t="str">
        <f>IF(AND(Home!$A$1&gt;=Leave[[#This Row],[Start Time]],Home!$A$1&lt;=Leave[[#This Row],[End Time]]),"Aplica","No Aplica")</f>
        <v>No Aplica</v>
      </c>
      <c r="M4003" s="43" t="str">
        <f>IF(AND(Home!$A$1&gt;=Leave[[#This Row],[Start Time]],Home!$A$1&lt;=Leave[[#This Row],[End Time]]),Home!$A$1,"No Aplica")</f>
        <v>No Aplica</v>
      </c>
      <c r="N4003" s="43" t="str">
        <f>Leave[[#This Row],[User Code (Owning User) (Usuario)]]&amp;Leave[[#This Row],[fecha activa]]</f>
        <v>MIE2024160817165No Aplica</v>
      </c>
    </row>
    <row r="4004" spans="1:14" x14ac:dyDescent="0.3">
      <c r="A4004" s="43" t="s">
        <v>465</v>
      </c>
      <c r="B4004" s="3">
        <v>45918</v>
      </c>
      <c r="C4004" s="3">
        <v>45918</v>
      </c>
      <c r="D4004" s="43" t="s">
        <v>671</v>
      </c>
      <c r="E4004" s="43" t="s">
        <v>678</v>
      </c>
      <c r="F4004" s="43" t="s">
        <v>680</v>
      </c>
      <c r="G4004">
        <v>60</v>
      </c>
      <c r="H4004">
        <v>60</v>
      </c>
      <c r="I4004" s="43" t="s">
        <v>679</v>
      </c>
      <c r="J4004" s="43" t="s">
        <v>2412</v>
      </c>
      <c r="K4004" s="43" t="s">
        <v>177</v>
      </c>
      <c r="L4004" s="43" t="str">
        <f>IF(AND(Home!$A$1&gt;=Leave[[#This Row],[Start Time]],Home!$A$1&lt;=Leave[[#This Row],[End Time]]),"Aplica","No Aplica")</f>
        <v>No Aplica</v>
      </c>
      <c r="M4004" s="43" t="str">
        <f>IF(AND(Home!$A$1&gt;=Leave[[#This Row],[Start Time]],Home!$A$1&lt;=Leave[[#This Row],[End Time]]),Home!$A$1,"No Aplica")</f>
        <v>No Aplica</v>
      </c>
      <c r="N4004" s="43" t="str">
        <f>Leave[[#This Row],[User Code (Owning User) (Usuario)]]&amp;Leave[[#This Row],[fecha activa]]</f>
        <v>MIE2024160817165No Aplica</v>
      </c>
    </row>
    <row r="4005" spans="1:14" x14ac:dyDescent="0.3">
      <c r="A4005" s="43" t="s">
        <v>465</v>
      </c>
      <c r="B4005" s="3">
        <v>45916</v>
      </c>
      <c r="C4005" s="3">
        <v>45916</v>
      </c>
      <c r="D4005" s="43" t="s">
        <v>671</v>
      </c>
      <c r="E4005" s="43" t="s">
        <v>678</v>
      </c>
      <c r="F4005" s="43" t="s">
        <v>680</v>
      </c>
      <c r="G4005">
        <v>60</v>
      </c>
      <c r="H4005">
        <v>60</v>
      </c>
      <c r="I4005" s="43" t="s">
        <v>679</v>
      </c>
      <c r="J4005" s="43" t="s">
        <v>2412</v>
      </c>
      <c r="K4005" s="43" t="s">
        <v>177</v>
      </c>
      <c r="L4005" s="43" t="str">
        <f>IF(AND(Home!$A$1&gt;=Leave[[#This Row],[Start Time]],Home!$A$1&lt;=Leave[[#This Row],[End Time]]),"Aplica","No Aplica")</f>
        <v>No Aplica</v>
      </c>
      <c r="M4005" s="43" t="str">
        <f>IF(AND(Home!$A$1&gt;=Leave[[#This Row],[Start Time]],Home!$A$1&lt;=Leave[[#This Row],[End Time]]),Home!$A$1,"No Aplica")</f>
        <v>No Aplica</v>
      </c>
      <c r="N4005" s="43" t="str">
        <f>Leave[[#This Row],[User Code (Owning User) (Usuario)]]&amp;Leave[[#This Row],[fecha activa]]</f>
        <v>MIE2024160817165No Aplica</v>
      </c>
    </row>
    <row r="4006" spans="1:14" x14ac:dyDescent="0.3">
      <c r="A4006" s="43" t="s">
        <v>465</v>
      </c>
      <c r="B4006" s="3">
        <v>45915</v>
      </c>
      <c r="C4006" s="3">
        <v>45915</v>
      </c>
      <c r="D4006" s="43" t="s">
        <v>671</v>
      </c>
      <c r="E4006" s="43" t="s">
        <v>678</v>
      </c>
      <c r="F4006" s="43" t="s">
        <v>680</v>
      </c>
      <c r="G4006">
        <v>60</v>
      </c>
      <c r="H4006">
        <v>60</v>
      </c>
      <c r="I4006" s="43" t="s">
        <v>679</v>
      </c>
      <c r="J4006" s="43" t="s">
        <v>2412</v>
      </c>
      <c r="K4006" s="43" t="s">
        <v>177</v>
      </c>
      <c r="L4006" s="43" t="str">
        <f>IF(AND(Home!$A$1&gt;=Leave[[#This Row],[Start Time]],Home!$A$1&lt;=Leave[[#This Row],[End Time]]),"Aplica","No Aplica")</f>
        <v>No Aplica</v>
      </c>
      <c r="M4006" s="43" t="str">
        <f>IF(AND(Home!$A$1&gt;=Leave[[#This Row],[Start Time]],Home!$A$1&lt;=Leave[[#This Row],[End Time]]),Home!$A$1,"No Aplica")</f>
        <v>No Aplica</v>
      </c>
      <c r="N4006" s="43" t="str">
        <f>Leave[[#This Row],[User Code (Owning User) (Usuario)]]&amp;Leave[[#This Row],[fecha activa]]</f>
        <v>MIE2024160817165No Aplica</v>
      </c>
    </row>
    <row r="4007" spans="1:14" x14ac:dyDescent="0.3">
      <c r="A4007" s="43" t="s">
        <v>465</v>
      </c>
      <c r="B4007" s="3">
        <v>45917</v>
      </c>
      <c r="C4007" s="3">
        <v>45917</v>
      </c>
      <c r="D4007" s="43" t="s">
        <v>469</v>
      </c>
      <c r="E4007" s="43" t="s">
        <v>678</v>
      </c>
      <c r="F4007" s="43" t="s">
        <v>680</v>
      </c>
      <c r="G4007">
        <v>540</v>
      </c>
      <c r="H4007">
        <v>540</v>
      </c>
      <c r="I4007" s="43" t="s">
        <v>679</v>
      </c>
      <c r="J4007" s="43" t="s">
        <v>2412</v>
      </c>
      <c r="K4007" s="43" t="s">
        <v>177</v>
      </c>
      <c r="L4007" s="43" t="str">
        <f>IF(AND(Home!$A$1&gt;=Leave[[#This Row],[Start Time]],Home!$A$1&lt;=Leave[[#This Row],[End Time]]),"Aplica","No Aplica")</f>
        <v>No Aplica</v>
      </c>
      <c r="M4007" s="43" t="str">
        <f>IF(AND(Home!$A$1&gt;=Leave[[#This Row],[Start Time]],Home!$A$1&lt;=Leave[[#This Row],[End Time]]),Home!$A$1,"No Aplica")</f>
        <v>No Aplica</v>
      </c>
      <c r="N4007" s="43" t="str">
        <f>Leave[[#This Row],[User Code (Owning User) (Usuario)]]&amp;Leave[[#This Row],[fecha activa]]</f>
        <v>MIE2024160817165No Aplica</v>
      </c>
    </row>
    <row r="4008" spans="1:14" x14ac:dyDescent="0.3">
      <c r="A4008" s="43" t="s">
        <v>465</v>
      </c>
      <c r="B4008" s="3">
        <v>45912</v>
      </c>
      <c r="C4008" s="3">
        <v>45912</v>
      </c>
      <c r="D4008" s="43" t="s">
        <v>671</v>
      </c>
      <c r="E4008" s="43" t="s">
        <v>678</v>
      </c>
      <c r="F4008" s="43" t="s">
        <v>680</v>
      </c>
      <c r="G4008">
        <v>60</v>
      </c>
      <c r="H4008">
        <v>60</v>
      </c>
      <c r="I4008" s="43" t="s">
        <v>679</v>
      </c>
      <c r="J4008" s="43" t="s">
        <v>2412</v>
      </c>
      <c r="K4008" s="43" t="s">
        <v>177</v>
      </c>
      <c r="L4008" s="43" t="str">
        <f>IF(AND(Home!$A$1&gt;=Leave[[#This Row],[Start Time]],Home!$A$1&lt;=Leave[[#This Row],[End Time]]),"Aplica","No Aplica")</f>
        <v>No Aplica</v>
      </c>
      <c r="M4008" s="43" t="str">
        <f>IF(AND(Home!$A$1&gt;=Leave[[#This Row],[Start Time]],Home!$A$1&lt;=Leave[[#This Row],[End Time]]),Home!$A$1,"No Aplica")</f>
        <v>No Aplica</v>
      </c>
      <c r="N4008" s="43" t="str">
        <f>Leave[[#This Row],[User Code (Owning User) (Usuario)]]&amp;Leave[[#This Row],[fecha activa]]</f>
        <v>MIE2024160817165No Aplica</v>
      </c>
    </row>
    <row r="4009" spans="1:14" x14ac:dyDescent="0.3">
      <c r="A4009" s="43" t="s">
        <v>465</v>
      </c>
      <c r="B4009" s="3">
        <v>45910</v>
      </c>
      <c r="C4009" s="3">
        <v>45910</v>
      </c>
      <c r="D4009" s="43" t="s">
        <v>671</v>
      </c>
      <c r="E4009" s="43" t="s">
        <v>678</v>
      </c>
      <c r="F4009" s="43" t="s">
        <v>680</v>
      </c>
      <c r="G4009">
        <v>60</v>
      </c>
      <c r="H4009">
        <v>60</v>
      </c>
      <c r="I4009" s="43" t="s">
        <v>679</v>
      </c>
      <c r="J4009" s="43" t="s">
        <v>2412</v>
      </c>
      <c r="K4009" s="43" t="s">
        <v>177</v>
      </c>
      <c r="L4009" s="43" t="str">
        <f>IF(AND(Home!$A$1&gt;=Leave[[#This Row],[Start Time]],Home!$A$1&lt;=Leave[[#This Row],[End Time]]),"Aplica","No Aplica")</f>
        <v>No Aplica</v>
      </c>
      <c r="M4009" s="43" t="str">
        <f>IF(AND(Home!$A$1&gt;=Leave[[#This Row],[Start Time]],Home!$A$1&lt;=Leave[[#This Row],[End Time]]),Home!$A$1,"No Aplica")</f>
        <v>No Aplica</v>
      </c>
      <c r="N4009" s="43" t="str">
        <f>Leave[[#This Row],[User Code (Owning User) (Usuario)]]&amp;Leave[[#This Row],[fecha activa]]</f>
        <v>MIE2024160817165No Aplica</v>
      </c>
    </row>
    <row r="4010" spans="1:14" x14ac:dyDescent="0.3">
      <c r="A4010" s="43" t="s">
        <v>465</v>
      </c>
      <c r="B4010" s="3">
        <v>45909</v>
      </c>
      <c r="C4010" s="3">
        <v>45909</v>
      </c>
      <c r="D4010" s="43" t="s">
        <v>671</v>
      </c>
      <c r="E4010" s="43" t="s">
        <v>678</v>
      </c>
      <c r="F4010" s="43" t="s">
        <v>680</v>
      </c>
      <c r="G4010">
        <v>60</v>
      </c>
      <c r="H4010">
        <v>60</v>
      </c>
      <c r="I4010" s="43" t="s">
        <v>679</v>
      </c>
      <c r="J4010" s="43" t="s">
        <v>2412</v>
      </c>
      <c r="K4010" s="43" t="s">
        <v>177</v>
      </c>
      <c r="L4010" s="43" t="str">
        <f>IF(AND(Home!$A$1&gt;=Leave[[#This Row],[Start Time]],Home!$A$1&lt;=Leave[[#This Row],[End Time]]),"Aplica","No Aplica")</f>
        <v>No Aplica</v>
      </c>
      <c r="M4010" s="43" t="str">
        <f>IF(AND(Home!$A$1&gt;=Leave[[#This Row],[Start Time]],Home!$A$1&lt;=Leave[[#This Row],[End Time]]),Home!$A$1,"No Aplica")</f>
        <v>No Aplica</v>
      </c>
      <c r="N4010" s="43" t="str">
        <f>Leave[[#This Row],[User Code (Owning User) (Usuario)]]&amp;Leave[[#This Row],[fecha activa]]</f>
        <v>MIE2024160817165No Aplica</v>
      </c>
    </row>
    <row r="4011" spans="1:14" x14ac:dyDescent="0.3">
      <c r="A4011" s="43" t="s">
        <v>465</v>
      </c>
      <c r="B4011" s="3">
        <v>45908</v>
      </c>
      <c r="C4011" s="3">
        <v>45908</v>
      </c>
      <c r="D4011" s="43" t="s">
        <v>671</v>
      </c>
      <c r="E4011" s="43" t="s">
        <v>678</v>
      </c>
      <c r="F4011" s="43" t="s">
        <v>680</v>
      </c>
      <c r="G4011">
        <v>480</v>
      </c>
      <c r="H4011">
        <v>480</v>
      </c>
      <c r="I4011" s="43" t="s">
        <v>679</v>
      </c>
      <c r="J4011" s="43" t="s">
        <v>2412</v>
      </c>
      <c r="K4011" s="43" t="s">
        <v>177</v>
      </c>
      <c r="L4011" s="43" t="str">
        <f>IF(AND(Home!$A$1&gt;=Leave[[#This Row],[Start Time]],Home!$A$1&lt;=Leave[[#This Row],[End Time]]),"Aplica","No Aplica")</f>
        <v>No Aplica</v>
      </c>
      <c r="M4011" s="43" t="str">
        <f>IF(AND(Home!$A$1&gt;=Leave[[#This Row],[Start Time]],Home!$A$1&lt;=Leave[[#This Row],[End Time]]),Home!$A$1,"No Aplica")</f>
        <v>No Aplica</v>
      </c>
      <c r="N4011" s="43" t="str">
        <f>Leave[[#This Row],[User Code (Owning User) (Usuario)]]&amp;Leave[[#This Row],[fecha activa]]</f>
        <v>MIE2024160817165No Aplica</v>
      </c>
    </row>
    <row r="4012" spans="1:14" x14ac:dyDescent="0.3">
      <c r="A4012" s="43" t="s">
        <v>465</v>
      </c>
      <c r="B4012" s="3">
        <v>45911</v>
      </c>
      <c r="C4012" s="3">
        <v>45911</v>
      </c>
      <c r="D4012" s="43" t="s">
        <v>469</v>
      </c>
      <c r="E4012" s="43" t="s">
        <v>678</v>
      </c>
      <c r="F4012" s="43" t="s">
        <v>680</v>
      </c>
      <c r="G4012">
        <v>540</v>
      </c>
      <c r="H4012">
        <v>540</v>
      </c>
      <c r="I4012" s="43" t="s">
        <v>679</v>
      </c>
      <c r="J4012" s="43" t="s">
        <v>2412</v>
      </c>
      <c r="K4012" s="43" t="s">
        <v>177</v>
      </c>
      <c r="L4012" s="43" t="str">
        <f>IF(AND(Home!$A$1&gt;=Leave[[#This Row],[Start Time]],Home!$A$1&lt;=Leave[[#This Row],[End Time]]),"Aplica","No Aplica")</f>
        <v>No Aplica</v>
      </c>
      <c r="M4012" s="43" t="str">
        <f>IF(AND(Home!$A$1&gt;=Leave[[#This Row],[Start Time]],Home!$A$1&lt;=Leave[[#This Row],[End Time]]),Home!$A$1,"No Aplica")</f>
        <v>No Aplica</v>
      </c>
      <c r="N4012" s="43" t="str">
        <f>Leave[[#This Row],[User Code (Owning User) (Usuario)]]&amp;Leave[[#This Row],[fecha activa]]</f>
        <v>MIE2024160817165No Aplica</v>
      </c>
    </row>
    <row r="4013" spans="1:14" x14ac:dyDescent="0.3">
      <c r="A4013" s="43" t="s">
        <v>465</v>
      </c>
      <c r="B4013" s="3">
        <v>45905</v>
      </c>
      <c r="C4013" s="3">
        <v>45905</v>
      </c>
      <c r="D4013" s="43" t="s">
        <v>671</v>
      </c>
      <c r="E4013" s="43" t="s">
        <v>678</v>
      </c>
      <c r="F4013" s="43" t="s">
        <v>680</v>
      </c>
      <c r="G4013">
        <v>60</v>
      </c>
      <c r="H4013">
        <v>60</v>
      </c>
      <c r="I4013" s="43" t="s">
        <v>679</v>
      </c>
      <c r="J4013" s="43" t="s">
        <v>2412</v>
      </c>
      <c r="K4013" s="43" t="s">
        <v>177</v>
      </c>
      <c r="L4013" s="43" t="str">
        <f>IF(AND(Home!$A$1&gt;=Leave[[#This Row],[Start Time]],Home!$A$1&lt;=Leave[[#This Row],[End Time]]),"Aplica","No Aplica")</f>
        <v>No Aplica</v>
      </c>
      <c r="M4013" s="43" t="str">
        <f>IF(AND(Home!$A$1&gt;=Leave[[#This Row],[Start Time]],Home!$A$1&lt;=Leave[[#This Row],[End Time]]),Home!$A$1,"No Aplica")</f>
        <v>No Aplica</v>
      </c>
      <c r="N4013" s="43" t="str">
        <f>Leave[[#This Row],[User Code (Owning User) (Usuario)]]&amp;Leave[[#This Row],[fecha activa]]</f>
        <v>MIE2024160817165No Aplica</v>
      </c>
    </row>
    <row r="4014" spans="1:14" x14ac:dyDescent="0.3">
      <c r="A4014" s="43" t="s">
        <v>465</v>
      </c>
      <c r="B4014" s="3">
        <v>45904</v>
      </c>
      <c r="C4014" s="3">
        <v>45904</v>
      </c>
      <c r="D4014" s="43" t="s">
        <v>671</v>
      </c>
      <c r="E4014" s="43" t="s">
        <v>678</v>
      </c>
      <c r="F4014" s="43" t="s">
        <v>680</v>
      </c>
      <c r="G4014">
        <v>60</v>
      </c>
      <c r="H4014">
        <v>60</v>
      </c>
      <c r="I4014" s="43" t="s">
        <v>679</v>
      </c>
      <c r="J4014" s="43" t="s">
        <v>2412</v>
      </c>
      <c r="K4014" s="43" t="s">
        <v>177</v>
      </c>
      <c r="L4014" s="43" t="str">
        <f>IF(AND(Home!$A$1&gt;=Leave[[#This Row],[Start Time]],Home!$A$1&lt;=Leave[[#This Row],[End Time]]),"Aplica","No Aplica")</f>
        <v>No Aplica</v>
      </c>
      <c r="M4014" s="43" t="str">
        <f>IF(AND(Home!$A$1&gt;=Leave[[#This Row],[Start Time]],Home!$A$1&lt;=Leave[[#This Row],[End Time]]),Home!$A$1,"No Aplica")</f>
        <v>No Aplica</v>
      </c>
      <c r="N4014" s="43" t="str">
        <f>Leave[[#This Row],[User Code (Owning User) (Usuario)]]&amp;Leave[[#This Row],[fecha activa]]</f>
        <v>MIE2024160817165No Aplica</v>
      </c>
    </row>
    <row r="4015" spans="1:14" x14ac:dyDescent="0.3">
      <c r="A4015" s="43" t="s">
        <v>465</v>
      </c>
      <c r="B4015" s="3">
        <v>45903</v>
      </c>
      <c r="C4015" s="3">
        <v>45903</v>
      </c>
      <c r="D4015" s="43" t="s">
        <v>469</v>
      </c>
      <c r="E4015" s="43" t="s">
        <v>678</v>
      </c>
      <c r="F4015" s="43" t="s">
        <v>680</v>
      </c>
      <c r="G4015">
        <v>540</v>
      </c>
      <c r="H4015">
        <v>540</v>
      </c>
      <c r="I4015" s="43" t="s">
        <v>679</v>
      </c>
      <c r="J4015" s="43" t="s">
        <v>2412</v>
      </c>
      <c r="K4015" s="43" t="s">
        <v>177</v>
      </c>
      <c r="L4015" s="43" t="str">
        <f>IF(AND(Home!$A$1&gt;=Leave[[#This Row],[Start Time]],Home!$A$1&lt;=Leave[[#This Row],[End Time]]),"Aplica","No Aplica")</f>
        <v>No Aplica</v>
      </c>
      <c r="M4015" s="43" t="str">
        <f>IF(AND(Home!$A$1&gt;=Leave[[#This Row],[Start Time]],Home!$A$1&lt;=Leave[[#This Row],[End Time]]),Home!$A$1,"No Aplica")</f>
        <v>No Aplica</v>
      </c>
      <c r="N4015" s="43" t="str">
        <f>Leave[[#This Row],[User Code (Owning User) (Usuario)]]&amp;Leave[[#This Row],[fecha activa]]</f>
        <v>MIE2024160817165No Aplica</v>
      </c>
    </row>
    <row r="4016" spans="1:14" x14ac:dyDescent="0.3">
      <c r="A4016" s="43" t="s">
        <v>465</v>
      </c>
      <c r="B4016" s="3">
        <v>45902</v>
      </c>
      <c r="C4016" s="3">
        <v>45902</v>
      </c>
      <c r="D4016" s="43" t="s">
        <v>671</v>
      </c>
      <c r="E4016" s="43" t="s">
        <v>678</v>
      </c>
      <c r="F4016" s="43" t="s">
        <v>680</v>
      </c>
      <c r="G4016">
        <v>60</v>
      </c>
      <c r="H4016">
        <v>60</v>
      </c>
      <c r="I4016" s="43" t="s">
        <v>679</v>
      </c>
      <c r="J4016" s="43" t="s">
        <v>2412</v>
      </c>
      <c r="K4016" s="43" t="s">
        <v>177</v>
      </c>
      <c r="L4016" s="43" t="str">
        <f>IF(AND(Home!$A$1&gt;=Leave[[#This Row],[Start Time]],Home!$A$1&lt;=Leave[[#This Row],[End Time]]),"Aplica","No Aplica")</f>
        <v>No Aplica</v>
      </c>
      <c r="M4016" s="43" t="str">
        <f>IF(AND(Home!$A$1&gt;=Leave[[#This Row],[Start Time]],Home!$A$1&lt;=Leave[[#This Row],[End Time]]),Home!$A$1,"No Aplica")</f>
        <v>No Aplica</v>
      </c>
      <c r="N4016" s="43" t="str">
        <f>Leave[[#This Row],[User Code (Owning User) (Usuario)]]&amp;Leave[[#This Row],[fecha activa]]</f>
        <v>MIE2024160817165No Aplica</v>
      </c>
    </row>
    <row r="4017" spans="1:14" x14ac:dyDescent="0.3">
      <c r="A4017" s="43" t="s">
        <v>465</v>
      </c>
      <c r="B4017" s="3">
        <v>45901</v>
      </c>
      <c r="C4017" s="3">
        <v>45901</v>
      </c>
      <c r="D4017" s="43" t="s">
        <v>671</v>
      </c>
      <c r="E4017" s="43" t="s">
        <v>678</v>
      </c>
      <c r="F4017" s="43" t="s">
        <v>680</v>
      </c>
      <c r="G4017">
        <v>60</v>
      </c>
      <c r="H4017">
        <v>60</v>
      </c>
      <c r="I4017" s="43" t="s">
        <v>679</v>
      </c>
      <c r="J4017" s="43" t="s">
        <v>2412</v>
      </c>
      <c r="K4017" s="43" t="s">
        <v>177</v>
      </c>
      <c r="L4017" s="43" t="str">
        <f>IF(AND(Home!$A$1&gt;=Leave[[#This Row],[Start Time]],Home!$A$1&lt;=Leave[[#This Row],[End Time]]),"Aplica","No Aplica")</f>
        <v>No Aplica</v>
      </c>
      <c r="M4017" s="43" t="str">
        <f>IF(AND(Home!$A$1&gt;=Leave[[#This Row],[Start Time]],Home!$A$1&lt;=Leave[[#This Row],[End Time]]),Home!$A$1,"No Aplica")</f>
        <v>No Aplica</v>
      </c>
      <c r="N4017" s="43" t="str">
        <f>Leave[[#This Row],[User Code (Owning User) (Usuario)]]&amp;Leave[[#This Row],[fecha activa]]</f>
        <v>MIE2024160817165No Aplica</v>
      </c>
    </row>
    <row r="4018" spans="1:14" x14ac:dyDescent="0.3">
      <c r="A4018" s="43" t="s">
        <v>466</v>
      </c>
      <c r="B4018" s="3">
        <v>45930</v>
      </c>
      <c r="C4018" s="3">
        <v>45930</v>
      </c>
      <c r="D4018" s="43" t="s">
        <v>317</v>
      </c>
      <c r="E4018" s="43" t="s">
        <v>702</v>
      </c>
      <c r="F4018" s="43" t="s">
        <v>703</v>
      </c>
      <c r="G4018">
        <v>480</v>
      </c>
      <c r="H4018">
        <v>480</v>
      </c>
      <c r="I4018" s="43" t="s">
        <v>1166</v>
      </c>
      <c r="J4018" s="43" t="s">
        <v>1105</v>
      </c>
      <c r="K4018" s="43" t="s">
        <v>177</v>
      </c>
      <c r="L4018" s="43" t="str">
        <f>IF(AND(Home!$A$1&gt;=Leave[[#This Row],[Start Time]],Home!$A$1&lt;=Leave[[#This Row],[End Time]]),"Aplica","No Aplica")</f>
        <v>No Aplica</v>
      </c>
      <c r="M4018" s="43" t="str">
        <f>IF(AND(Home!$A$1&gt;=Leave[[#This Row],[Start Time]],Home!$A$1&lt;=Leave[[#This Row],[End Time]]),Home!$A$1,"No Aplica")</f>
        <v>No Aplica</v>
      </c>
      <c r="N4018" s="43" t="str">
        <f>Leave[[#This Row],[User Code (Owning User) (Usuario)]]&amp;Leave[[#This Row],[fecha activa]]</f>
        <v>MIE2024060917518No Aplica</v>
      </c>
    </row>
    <row r="4019" spans="1:14" x14ac:dyDescent="0.3">
      <c r="A4019" s="43" t="s">
        <v>466</v>
      </c>
      <c r="B4019" s="3">
        <v>45929</v>
      </c>
      <c r="C4019" s="3">
        <v>45929</v>
      </c>
      <c r="D4019" s="43" t="s">
        <v>317</v>
      </c>
      <c r="E4019" s="43" t="s">
        <v>702</v>
      </c>
      <c r="F4019" s="43" t="s">
        <v>703</v>
      </c>
      <c r="G4019">
        <v>480</v>
      </c>
      <c r="H4019">
        <v>480</v>
      </c>
      <c r="I4019" s="43" t="s">
        <v>1166</v>
      </c>
      <c r="J4019" s="43" t="s">
        <v>1105</v>
      </c>
      <c r="K4019" s="43" t="s">
        <v>177</v>
      </c>
      <c r="L4019" s="43" t="str">
        <f>IF(AND(Home!$A$1&gt;=Leave[[#This Row],[Start Time]],Home!$A$1&lt;=Leave[[#This Row],[End Time]]),"Aplica","No Aplica")</f>
        <v>No Aplica</v>
      </c>
      <c r="M4019" s="43" t="str">
        <f>IF(AND(Home!$A$1&gt;=Leave[[#This Row],[Start Time]],Home!$A$1&lt;=Leave[[#This Row],[End Time]]),Home!$A$1,"No Aplica")</f>
        <v>No Aplica</v>
      </c>
      <c r="N4019" s="43" t="str">
        <f>Leave[[#This Row],[User Code (Owning User) (Usuario)]]&amp;Leave[[#This Row],[fecha activa]]</f>
        <v>MIE2024060917518No Aplica</v>
      </c>
    </row>
    <row r="4020" spans="1:14" x14ac:dyDescent="0.3">
      <c r="A4020" s="43" t="s">
        <v>466</v>
      </c>
      <c r="B4020" s="3">
        <v>45928</v>
      </c>
      <c r="C4020" s="3">
        <v>45928</v>
      </c>
      <c r="D4020" s="43" t="s">
        <v>317</v>
      </c>
      <c r="E4020" s="43" t="s">
        <v>702</v>
      </c>
      <c r="F4020" s="43" t="s">
        <v>703</v>
      </c>
      <c r="G4020">
        <v>540</v>
      </c>
      <c r="H4020">
        <v>540</v>
      </c>
      <c r="I4020" s="43" t="s">
        <v>1166</v>
      </c>
      <c r="J4020" s="43" t="s">
        <v>1105</v>
      </c>
      <c r="K4020" s="43" t="s">
        <v>177</v>
      </c>
      <c r="L4020" s="43" t="str">
        <f>IF(AND(Home!$A$1&gt;=Leave[[#This Row],[Start Time]],Home!$A$1&lt;=Leave[[#This Row],[End Time]]),"Aplica","No Aplica")</f>
        <v>No Aplica</v>
      </c>
      <c r="M4020" s="43" t="str">
        <f>IF(AND(Home!$A$1&gt;=Leave[[#This Row],[Start Time]],Home!$A$1&lt;=Leave[[#This Row],[End Time]]),Home!$A$1,"No Aplica")</f>
        <v>No Aplica</v>
      </c>
      <c r="N4020" s="43" t="str">
        <f>Leave[[#This Row],[User Code (Owning User) (Usuario)]]&amp;Leave[[#This Row],[fecha activa]]</f>
        <v>MIE2024060917518No Aplica</v>
      </c>
    </row>
    <row r="4021" spans="1:14" x14ac:dyDescent="0.3">
      <c r="A4021" s="43" t="s">
        <v>466</v>
      </c>
      <c r="B4021" s="3">
        <v>45927</v>
      </c>
      <c r="C4021" s="3">
        <v>45927</v>
      </c>
      <c r="D4021" s="43" t="s">
        <v>317</v>
      </c>
      <c r="E4021" s="43" t="s">
        <v>702</v>
      </c>
      <c r="F4021" s="43" t="s">
        <v>703</v>
      </c>
      <c r="G4021">
        <v>540</v>
      </c>
      <c r="H4021">
        <v>540</v>
      </c>
      <c r="I4021" s="43" t="s">
        <v>1166</v>
      </c>
      <c r="J4021" s="43" t="s">
        <v>1105</v>
      </c>
      <c r="K4021" s="43" t="s">
        <v>177</v>
      </c>
      <c r="L4021" s="43" t="str">
        <f>IF(AND(Home!$A$1&gt;=Leave[[#This Row],[Start Time]],Home!$A$1&lt;=Leave[[#This Row],[End Time]]),"Aplica","No Aplica")</f>
        <v>No Aplica</v>
      </c>
      <c r="M4021" s="43" t="str">
        <f>IF(AND(Home!$A$1&gt;=Leave[[#This Row],[Start Time]],Home!$A$1&lt;=Leave[[#This Row],[End Time]]),Home!$A$1,"No Aplica")</f>
        <v>No Aplica</v>
      </c>
      <c r="N4021" s="43" t="str">
        <f>Leave[[#This Row],[User Code (Owning User) (Usuario)]]&amp;Leave[[#This Row],[fecha activa]]</f>
        <v>MIE2024060917518No Aplica</v>
      </c>
    </row>
    <row r="4022" spans="1:14" x14ac:dyDescent="0.3">
      <c r="A4022" s="43" t="s">
        <v>466</v>
      </c>
      <c r="B4022" s="3">
        <v>45926</v>
      </c>
      <c r="C4022" s="3">
        <v>45926</v>
      </c>
      <c r="D4022" s="43" t="s">
        <v>317</v>
      </c>
      <c r="E4022" s="43" t="s">
        <v>702</v>
      </c>
      <c r="F4022" s="43" t="s">
        <v>703</v>
      </c>
      <c r="G4022">
        <v>480</v>
      </c>
      <c r="H4022">
        <v>480</v>
      </c>
      <c r="I4022" s="43" t="s">
        <v>1166</v>
      </c>
      <c r="J4022" s="43" t="s">
        <v>1105</v>
      </c>
      <c r="K4022" s="43" t="s">
        <v>177</v>
      </c>
      <c r="L4022" s="43" t="str">
        <f>IF(AND(Home!$A$1&gt;=Leave[[#This Row],[Start Time]],Home!$A$1&lt;=Leave[[#This Row],[End Time]]),"Aplica","No Aplica")</f>
        <v>No Aplica</v>
      </c>
      <c r="M4022" s="43" t="str">
        <f>IF(AND(Home!$A$1&gt;=Leave[[#This Row],[Start Time]],Home!$A$1&lt;=Leave[[#This Row],[End Time]]),Home!$A$1,"No Aplica")</f>
        <v>No Aplica</v>
      </c>
      <c r="N4022" s="43" t="str">
        <f>Leave[[#This Row],[User Code (Owning User) (Usuario)]]&amp;Leave[[#This Row],[fecha activa]]</f>
        <v>MIE2024060917518No Aplica</v>
      </c>
    </row>
    <row r="4023" spans="1:14" x14ac:dyDescent="0.3">
      <c r="A4023" s="43" t="s">
        <v>466</v>
      </c>
      <c r="B4023" s="3">
        <v>45925</v>
      </c>
      <c r="C4023" s="3">
        <v>45925</v>
      </c>
      <c r="D4023" s="43" t="s">
        <v>317</v>
      </c>
      <c r="E4023" s="43" t="s">
        <v>702</v>
      </c>
      <c r="F4023" s="43" t="s">
        <v>703</v>
      </c>
      <c r="G4023">
        <v>480</v>
      </c>
      <c r="H4023">
        <v>480</v>
      </c>
      <c r="I4023" s="43" t="s">
        <v>1166</v>
      </c>
      <c r="J4023" s="43" t="s">
        <v>1105</v>
      </c>
      <c r="K4023" s="43" t="s">
        <v>177</v>
      </c>
      <c r="L4023" s="43" t="str">
        <f>IF(AND(Home!$A$1&gt;=Leave[[#This Row],[Start Time]],Home!$A$1&lt;=Leave[[#This Row],[End Time]]),"Aplica","No Aplica")</f>
        <v>No Aplica</v>
      </c>
      <c r="M4023" s="43" t="str">
        <f>IF(AND(Home!$A$1&gt;=Leave[[#This Row],[Start Time]],Home!$A$1&lt;=Leave[[#This Row],[End Time]]),Home!$A$1,"No Aplica")</f>
        <v>No Aplica</v>
      </c>
      <c r="N4023" s="43" t="str">
        <f>Leave[[#This Row],[User Code (Owning User) (Usuario)]]&amp;Leave[[#This Row],[fecha activa]]</f>
        <v>MIE2024060917518No Aplica</v>
      </c>
    </row>
    <row r="4024" spans="1:14" x14ac:dyDescent="0.3">
      <c r="A4024" s="43" t="s">
        <v>466</v>
      </c>
      <c r="B4024" s="3">
        <v>45924</v>
      </c>
      <c r="C4024" s="3">
        <v>45924</v>
      </c>
      <c r="D4024" s="43" t="s">
        <v>317</v>
      </c>
      <c r="E4024" s="43" t="s">
        <v>702</v>
      </c>
      <c r="F4024" s="43" t="s">
        <v>703</v>
      </c>
      <c r="G4024">
        <v>480</v>
      </c>
      <c r="H4024">
        <v>480</v>
      </c>
      <c r="I4024" s="43" t="s">
        <v>1166</v>
      </c>
      <c r="J4024" s="43" t="s">
        <v>1105</v>
      </c>
      <c r="K4024" s="43" t="s">
        <v>177</v>
      </c>
      <c r="L4024" s="43" t="str">
        <f>IF(AND(Home!$A$1&gt;=Leave[[#This Row],[Start Time]],Home!$A$1&lt;=Leave[[#This Row],[End Time]]),"Aplica","No Aplica")</f>
        <v>No Aplica</v>
      </c>
      <c r="M4024" s="43" t="str">
        <f>IF(AND(Home!$A$1&gt;=Leave[[#This Row],[Start Time]],Home!$A$1&lt;=Leave[[#This Row],[End Time]]),Home!$A$1,"No Aplica")</f>
        <v>No Aplica</v>
      </c>
      <c r="N4024" s="43" t="str">
        <f>Leave[[#This Row],[User Code (Owning User) (Usuario)]]&amp;Leave[[#This Row],[fecha activa]]</f>
        <v>MIE2024060917518No Aplica</v>
      </c>
    </row>
    <row r="4025" spans="1:14" x14ac:dyDescent="0.3">
      <c r="A4025" s="43" t="s">
        <v>466</v>
      </c>
      <c r="B4025" s="3">
        <v>45923</v>
      </c>
      <c r="C4025" s="3">
        <v>45923</v>
      </c>
      <c r="D4025" s="43" t="s">
        <v>317</v>
      </c>
      <c r="E4025" s="43" t="s">
        <v>702</v>
      </c>
      <c r="F4025" s="43" t="s">
        <v>703</v>
      </c>
      <c r="G4025">
        <v>480</v>
      </c>
      <c r="H4025">
        <v>480</v>
      </c>
      <c r="I4025" s="43" t="s">
        <v>1166</v>
      </c>
      <c r="J4025" s="43" t="s">
        <v>1105</v>
      </c>
      <c r="K4025" s="43" t="s">
        <v>177</v>
      </c>
      <c r="L4025" s="43" t="str">
        <f>IF(AND(Home!$A$1&gt;=Leave[[#This Row],[Start Time]],Home!$A$1&lt;=Leave[[#This Row],[End Time]]),"Aplica","No Aplica")</f>
        <v>No Aplica</v>
      </c>
      <c r="M4025" s="43" t="str">
        <f>IF(AND(Home!$A$1&gt;=Leave[[#This Row],[Start Time]],Home!$A$1&lt;=Leave[[#This Row],[End Time]]),Home!$A$1,"No Aplica")</f>
        <v>No Aplica</v>
      </c>
      <c r="N4025" s="43" t="str">
        <f>Leave[[#This Row],[User Code (Owning User) (Usuario)]]&amp;Leave[[#This Row],[fecha activa]]</f>
        <v>MIE2024060917518No Aplica</v>
      </c>
    </row>
    <row r="4026" spans="1:14" x14ac:dyDescent="0.3">
      <c r="A4026" s="43" t="s">
        <v>466</v>
      </c>
      <c r="B4026" s="3">
        <v>45922</v>
      </c>
      <c r="C4026" s="3">
        <v>45922</v>
      </c>
      <c r="D4026" s="43" t="s">
        <v>317</v>
      </c>
      <c r="E4026" s="43" t="s">
        <v>702</v>
      </c>
      <c r="F4026" s="43" t="s">
        <v>703</v>
      </c>
      <c r="G4026">
        <v>540</v>
      </c>
      <c r="H4026">
        <v>540</v>
      </c>
      <c r="I4026" s="43" t="s">
        <v>1166</v>
      </c>
      <c r="J4026" s="43" t="s">
        <v>1105</v>
      </c>
      <c r="K4026" s="43" t="s">
        <v>177</v>
      </c>
      <c r="L4026" s="43" t="str">
        <f>IF(AND(Home!$A$1&gt;=Leave[[#This Row],[Start Time]],Home!$A$1&lt;=Leave[[#This Row],[End Time]]),"Aplica","No Aplica")</f>
        <v>Aplica</v>
      </c>
      <c r="M4026" s="43">
        <f>IF(AND(Home!$A$1&gt;=Leave[[#This Row],[Start Time]],Home!$A$1&lt;=Leave[[#This Row],[End Time]]),Home!$A$1,"No Aplica")</f>
        <v>45922</v>
      </c>
      <c r="N4026" s="43" t="str">
        <f>Leave[[#This Row],[User Code (Owning User) (Usuario)]]&amp;Leave[[#This Row],[fecha activa]]</f>
        <v>MIE202406091751845922</v>
      </c>
    </row>
    <row r="4027" spans="1:14" x14ac:dyDescent="0.3">
      <c r="A4027" s="43" t="s">
        <v>466</v>
      </c>
      <c r="B4027" s="3">
        <v>45921</v>
      </c>
      <c r="C4027" s="3">
        <v>45921</v>
      </c>
      <c r="D4027" s="43" t="s">
        <v>859</v>
      </c>
      <c r="E4027" s="43" t="s">
        <v>702</v>
      </c>
      <c r="F4027" s="43" t="s">
        <v>703</v>
      </c>
      <c r="G4027">
        <v>540</v>
      </c>
      <c r="H4027">
        <v>540</v>
      </c>
      <c r="I4027" s="43" t="s">
        <v>1166</v>
      </c>
      <c r="J4027" s="43" t="s">
        <v>1105</v>
      </c>
      <c r="K4027" s="43" t="s">
        <v>177</v>
      </c>
      <c r="L4027" s="43" t="str">
        <f>IF(AND(Home!$A$1&gt;=Leave[[#This Row],[Start Time]],Home!$A$1&lt;=Leave[[#This Row],[End Time]]),"Aplica","No Aplica")</f>
        <v>No Aplica</v>
      </c>
      <c r="M4027" s="43" t="str">
        <f>IF(AND(Home!$A$1&gt;=Leave[[#This Row],[Start Time]],Home!$A$1&lt;=Leave[[#This Row],[End Time]]),Home!$A$1,"No Aplica")</f>
        <v>No Aplica</v>
      </c>
      <c r="N4027" s="43" t="str">
        <f>Leave[[#This Row],[User Code (Owning User) (Usuario)]]&amp;Leave[[#This Row],[fecha activa]]</f>
        <v>MIE2024060917518No Aplica</v>
      </c>
    </row>
    <row r="4028" spans="1:14" x14ac:dyDescent="0.3">
      <c r="A4028" s="43" t="s">
        <v>466</v>
      </c>
      <c r="B4028" s="3">
        <v>45920</v>
      </c>
      <c r="C4028" s="3">
        <v>45920</v>
      </c>
      <c r="D4028" s="43" t="s">
        <v>859</v>
      </c>
      <c r="E4028" s="43" t="s">
        <v>702</v>
      </c>
      <c r="F4028" s="43" t="s">
        <v>703</v>
      </c>
      <c r="G4028">
        <v>540</v>
      </c>
      <c r="H4028">
        <v>540</v>
      </c>
      <c r="I4028" s="43" t="s">
        <v>1166</v>
      </c>
      <c r="J4028" s="43" t="s">
        <v>1105</v>
      </c>
      <c r="K4028" s="43" t="s">
        <v>177</v>
      </c>
      <c r="L4028" s="43" t="str">
        <f>IF(AND(Home!$A$1&gt;=Leave[[#This Row],[Start Time]],Home!$A$1&lt;=Leave[[#This Row],[End Time]]),"Aplica","No Aplica")</f>
        <v>No Aplica</v>
      </c>
      <c r="M4028" s="43" t="str">
        <f>IF(AND(Home!$A$1&gt;=Leave[[#This Row],[Start Time]],Home!$A$1&lt;=Leave[[#This Row],[End Time]]),Home!$A$1,"No Aplica")</f>
        <v>No Aplica</v>
      </c>
      <c r="N4028" s="43" t="str">
        <f>Leave[[#This Row],[User Code (Owning User) (Usuario)]]&amp;Leave[[#This Row],[fecha activa]]</f>
        <v>MIE2024060917518No Aplica</v>
      </c>
    </row>
    <row r="4029" spans="1:14" x14ac:dyDescent="0.3">
      <c r="A4029" s="43" t="s">
        <v>466</v>
      </c>
      <c r="B4029" s="3">
        <v>45919</v>
      </c>
      <c r="C4029" s="3">
        <v>45919</v>
      </c>
      <c r="D4029" s="43" t="s">
        <v>859</v>
      </c>
      <c r="E4029" s="43" t="s">
        <v>702</v>
      </c>
      <c r="F4029" s="43" t="s">
        <v>703</v>
      </c>
      <c r="G4029">
        <v>540</v>
      </c>
      <c r="H4029">
        <v>540</v>
      </c>
      <c r="I4029" s="43" t="s">
        <v>1166</v>
      </c>
      <c r="J4029" s="43" t="s">
        <v>1105</v>
      </c>
      <c r="K4029" s="43" t="s">
        <v>177</v>
      </c>
      <c r="L4029" s="43" t="str">
        <f>IF(AND(Home!$A$1&gt;=Leave[[#This Row],[Start Time]],Home!$A$1&lt;=Leave[[#This Row],[End Time]]),"Aplica","No Aplica")</f>
        <v>No Aplica</v>
      </c>
      <c r="M4029" s="43" t="str">
        <f>IF(AND(Home!$A$1&gt;=Leave[[#This Row],[Start Time]],Home!$A$1&lt;=Leave[[#This Row],[End Time]]),Home!$A$1,"No Aplica")</f>
        <v>No Aplica</v>
      </c>
      <c r="N4029" s="43" t="str">
        <f>Leave[[#This Row],[User Code (Owning User) (Usuario)]]&amp;Leave[[#This Row],[fecha activa]]</f>
        <v>MIE2024060917518No Aplica</v>
      </c>
    </row>
    <row r="4030" spans="1:14" x14ac:dyDescent="0.3">
      <c r="A4030" s="43" t="s">
        <v>466</v>
      </c>
      <c r="B4030" s="3">
        <v>45918</v>
      </c>
      <c r="C4030" s="3">
        <v>45918</v>
      </c>
      <c r="D4030" s="43" t="s">
        <v>859</v>
      </c>
      <c r="E4030" s="43" t="s">
        <v>702</v>
      </c>
      <c r="F4030" s="43" t="s">
        <v>703</v>
      </c>
      <c r="G4030">
        <v>480</v>
      </c>
      <c r="H4030">
        <v>480</v>
      </c>
      <c r="I4030" s="43" t="s">
        <v>1166</v>
      </c>
      <c r="J4030" s="43" t="s">
        <v>1105</v>
      </c>
      <c r="K4030" s="43" t="s">
        <v>177</v>
      </c>
      <c r="L4030" s="43" t="str">
        <f>IF(AND(Home!$A$1&gt;=Leave[[#This Row],[Start Time]],Home!$A$1&lt;=Leave[[#This Row],[End Time]]),"Aplica","No Aplica")</f>
        <v>No Aplica</v>
      </c>
      <c r="M4030" s="43" t="str">
        <f>IF(AND(Home!$A$1&gt;=Leave[[#This Row],[Start Time]],Home!$A$1&lt;=Leave[[#This Row],[End Time]]),Home!$A$1,"No Aplica")</f>
        <v>No Aplica</v>
      </c>
      <c r="N4030" s="43" t="str">
        <f>Leave[[#This Row],[User Code (Owning User) (Usuario)]]&amp;Leave[[#This Row],[fecha activa]]</f>
        <v>MIE2024060917518No Aplica</v>
      </c>
    </row>
    <row r="4031" spans="1:14" x14ac:dyDescent="0.3">
      <c r="A4031" s="43" t="s">
        <v>466</v>
      </c>
      <c r="B4031" s="3">
        <v>45917</v>
      </c>
      <c r="C4031" s="3">
        <v>45917</v>
      </c>
      <c r="D4031" s="43" t="s">
        <v>859</v>
      </c>
      <c r="E4031" s="43" t="s">
        <v>702</v>
      </c>
      <c r="F4031" s="43" t="s">
        <v>703</v>
      </c>
      <c r="G4031">
        <v>480</v>
      </c>
      <c r="H4031">
        <v>480</v>
      </c>
      <c r="I4031" s="43" t="s">
        <v>1166</v>
      </c>
      <c r="J4031" s="43" t="s">
        <v>1105</v>
      </c>
      <c r="K4031" s="43" t="s">
        <v>177</v>
      </c>
      <c r="L4031" s="43" t="str">
        <f>IF(AND(Home!$A$1&gt;=Leave[[#This Row],[Start Time]],Home!$A$1&lt;=Leave[[#This Row],[End Time]]),"Aplica","No Aplica")</f>
        <v>No Aplica</v>
      </c>
      <c r="M4031" s="43" t="str">
        <f>IF(AND(Home!$A$1&gt;=Leave[[#This Row],[Start Time]],Home!$A$1&lt;=Leave[[#This Row],[End Time]]),Home!$A$1,"No Aplica")</f>
        <v>No Aplica</v>
      </c>
      <c r="N4031" s="43" t="str">
        <f>Leave[[#This Row],[User Code (Owning User) (Usuario)]]&amp;Leave[[#This Row],[fecha activa]]</f>
        <v>MIE2024060917518No Aplica</v>
      </c>
    </row>
    <row r="4032" spans="1:14" x14ac:dyDescent="0.3">
      <c r="A4032" s="43" t="s">
        <v>466</v>
      </c>
      <c r="B4032" s="3">
        <v>45916</v>
      </c>
      <c r="C4032" s="3">
        <v>45916</v>
      </c>
      <c r="D4032" s="43" t="s">
        <v>859</v>
      </c>
      <c r="E4032" s="43" t="s">
        <v>702</v>
      </c>
      <c r="F4032" s="43" t="s">
        <v>703</v>
      </c>
      <c r="G4032">
        <v>480</v>
      </c>
      <c r="H4032">
        <v>480</v>
      </c>
      <c r="I4032" s="43" t="s">
        <v>1166</v>
      </c>
      <c r="J4032" s="43" t="s">
        <v>1105</v>
      </c>
      <c r="K4032" s="43" t="s">
        <v>177</v>
      </c>
      <c r="L4032" s="43" t="str">
        <f>IF(AND(Home!$A$1&gt;=Leave[[#This Row],[Start Time]],Home!$A$1&lt;=Leave[[#This Row],[End Time]]),"Aplica","No Aplica")</f>
        <v>No Aplica</v>
      </c>
      <c r="M4032" s="43" t="str">
        <f>IF(AND(Home!$A$1&gt;=Leave[[#This Row],[Start Time]],Home!$A$1&lt;=Leave[[#This Row],[End Time]]),Home!$A$1,"No Aplica")</f>
        <v>No Aplica</v>
      </c>
      <c r="N4032" s="43" t="str">
        <f>Leave[[#This Row],[User Code (Owning User) (Usuario)]]&amp;Leave[[#This Row],[fecha activa]]</f>
        <v>MIE2024060917518No Aplica</v>
      </c>
    </row>
    <row r="4033" spans="1:14" x14ac:dyDescent="0.3">
      <c r="A4033" s="43" t="s">
        <v>466</v>
      </c>
      <c r="B4033" s="3">
        <v>45915</v>
      </c>
      <c r="C4033" s="3">
        <v>45915</v>
      </c>
      <c r="D4033" s="43" t="s">
        <v>859</v>
      </c>
      <c r="E4033" s="43" t="s">
        <v>702</v>
      </c>
      <c r="F4033" s="43" t="s">
        <v>703</v>
      </c>
      <c r="G4033">
        <v>480</v>
      </c>
      <c r="H4033">
        <v>480</v>
      </c>
      <c r="I4033" s="43" t="s">
        <v>1166</v>
      </c>
      <c r="J4033" s="43" t="s">
        <v>1105</v>
      </c>
      <c r="K4033" s="43" t="s">
        <v>177</v>
      </c>
      <c r="L4033" s="43" t="str">
        <f>IF(AND(Home!$A$1&gt;=Leave[[#This Row],[Start Time]],Home!$A$1&lt;=Leave[[#This Row],[End Time]]),"Aplica","No Aplica")</f>
        <v>No Aplica</v>
      </c>
      <c r="M4033" s="43" t="str">
        <f>IF(AND(Home!$A$1&gt;=Leave[[#This Row],[Start Time]],Home!$A$1&lt;=Leave[[#This Row],[End Time]]),Home!$A$1,"No Aplica")</f>
        <v>No Aplica</v>
      </c>
      <c r="N4033" s="43" t="str">
        <f>Leave[[#This Row],[User Code (Owning User) (Usuario)]]&amp;Leave[[#This Row],[fecha activa]]</f>
        <v>MIE2024060917518No Aplica</v>
      </c>
    </row>
    <row r="4034" spans="1:14" x14ac:dyDescent="0.3">
      <c r="A4034" s="43" t="s">
        <v>466</v>
      </c>
      <c r="B4034" s="3">
        <v>45914</v>
      </c>
      <c r="C4034" s="3">
        <v>45914</v>
      </c>
      <c r="D4034" s="43" t="s">
        <v>859</v>
      </c>
      <c r="E4034" s="43" t="s">
        <v>702</v>
      </c>
      <c r="F4034" s="43" t="s">
        <v>703</v>
      </c>
      <c r="G4034">
        <v>480</v>
      </c>
      <c r="H4034">
        <v>480</v>
      </c>
      <c r="I4034" s="43" t="s">
        <v>1166</v>
      </c>
      <c r="J4034" s="43" t="s">
        <v>1105</v>
      </c>
      <c r="K4034" s="43" t="s">
        <v>177</v>
      </c>
      <c r="L4034" s="43" t="str">
        <f>IF(AND(Home!$A$1&gt;=Leave[[#This Row],[Start Time]],Home!$A$1&lt;=Leave[[#This Row],[End Time]]),"Aplica","No Aplica")</f>
        <v>No Aplica</v>
      </c>
      <c r="M4034" s="43" t="str">
        <f>IF(AND(Home!$A$1&gt;=Leave[[#This Row],[Start Time]],Home!$A$1&lt;=Leave[[#This Row],[End Time]]),Home!$A$1,"No Aplica")</f>
        <v>No Aplica</v>
      </c>
      <c r="N4034" s="43" t="str">
        <f>Leave[[#This Row],[User Code (Owning User) (Usuario)]]&amp;Leave[[#This Row],[fecha activa]]</f>
        <v>MIE2024060917518No Aplica</v>
      </c>
    </row>
    <row r="4035" spans="1:14" x14ac:dyDescent="0.3">
      <c r="A4035" s="43" t="s">
        <v>466</v>
      </c>
      <c r="B4035" s="3">
        <v>45913</v>
      </c>
      <c r="C4035" s="3">
        <v>45913</v>
      </c>
      <c r="D4035" s="43" t="s">
        <v>859</v>
      </c>
      <c r="E4035" s="43" t="s">
        <v>702</v>
      </c>
      <c r="F4035" s="43" t="s">
        <v>703</v>
      </c>
      <c r="G4035">
        <v>540</v>
      </c>
      <c r="H4035">
        <v>540</v>
      </c>
      <c r="I4035" s="43" t="s">
        <v>1166</v>
      </c>
      <c r="J4035" s="43" t="s">
        <v>1105</v>
      </c>
      <c r="K4035" s="43" t="s">
        <v>177</v>
      </c>
      <c r="L4035" s="43" t="str">
        <f>IF(AND(Home!$A$1&gt;=Leave[[#This Row],[Start Time]],Home!$A$1&lt;=Leave[[#This Row],[End Time]]),"Aplica","No Aplica")</f>
        <v>No Aplica</v>
      </c>
      <c r="M4035" s="43" t="str">
        <f>IF(AND(Home!$A$1&gt;=Leave[[#This Row],[Start Time]],Home!$A$1&lt;=Leave[[#This Row],[End Time]]),Home!$A$1,"No Aplica")</f>
        <v>No Aplica</v>
      </c>
      <c r="N4035" s="43" t="str">
        <f>Leave[[#This Row],[User Code (Owning User) (Usuario)]]&amp;Leave[[#This Row],[fecha activa]]</f>
        <v>MIE2024060917518No Aplica</v>
      </c>
    </row>
    <row r="4036" spans="1:14" x14ac:dyDescent="0.3">
      <c r="A4036" s="43" t="s">
        <v>471</v>
      </c>
      <c r="B4036" s="3">
        <v>45905</v>
      </c>
      <c r="C4036" s="3">
        <v>45905</v>
      </c>
      <c r="D4036" s="43" t="s">
        <v>2023</v>
      </c>
      <c r="E4036" s="43" t="s">
        <v>702</v>
      </c>
      <c r="F4036" s="43" t="s">
        <v>703</v>
      </c>
      <c r="G4036">
        <v>60</v>
      </c>
      <c r="H4036">
        <v>60</v>
      </c>
      <c r="I4036" s="43" t="s">
        <v>1166</v>
      </c>
      <c r="J4036" s="43" t="s">
        <v>1105</v>
      </c>
      <c r="K4036" s="43" t="s">
        <v>177</v>
      </c>
      <c r="L4036" s="43" t="str">
        <f>IF(AND(Home!$A$1&gt;=Leave[[#This Row],[Start Time]],Home!$A$1&lt;=Leave[[#This Row],[End Time]]),"Aplica","No Aplica")</f>
        <v>No Aplica</v>
      </c>
      <c r="M4036" s="43" t="str">
        <f>IF(AND(Home!$A$1&gt;=Leave[[#This Row],[Start Time]],Home!$A$1&lt;=Leave[[#This Row],[End Time]]),Home!$A$1,"No Aplica")</f>
        <v>No Aplica</v>
      </c>
      <c r="N4036" s="43" t="str">
        <f>Leave[[#This Row],[User Code (Owning User) (Usuario)]]&amp;Leave[[#This Row],[fecha activa]]</f>
        <v>MIE2024060917518No Aplica</v>
      </c>
    </row>
    <row r="4037" spans="1:14" x14ac:dyDescent="0.3">
      <c r="A4037" s="43" t="s">
        <v>471</v>
      </c>
      <c r="B4037" s="3">
        <v>45904</v>
      </c>
      <c r="C4037" s="3">
        <v>45904</v>
      </c>
      <c r="D4037" s="43" t="s">
        <v>1404</v>
      </c>
      <c r="E4037" s="43" t="s">
        <v>702</v>
      </c>
      <c r="F4037" s="43" t="s">
        <v>703</v>
      </c>
      <c r="G4037">
        <v>60</v>
      </c>
      <c r="H4037">
        <v>60</v>
      </c>
      <c r="I4037" s="43" t="s">
        <v>1166</v>
      </c>
      <c r="J4037" s="43" t="s">
        <v>1105</v>
      </c>
      <c r="K4037" s="43" t="s">
        <v>177</v>
      </c>
      <c r="L4037" s="43" t="str">
        <f>IF(AND(Home!$A$1&gt;=Leave[[#This Row],[Start Time]],Home!$A$1&lt;=Leave[[#This Row],[End Time]]),"Aplica","No Aplica")</f>
        <v>No Aplica</v>
      </c>
      <c r="M4037" s="43" t="str">
        <f>IF(AND(Home!$A$1&gt;=Leave[[#This Row],[Start Time]],Home!$A$1&lt;=Leave[[#This Row],[End Time]]),Home!$A$1,"No Aplica")</f>
        <v>No Aplica</v>
      </c>
      <c r="N4037" s="43" t="str">
        <f>Leave[[#This Row],[User Code (Owning User) (Usuario)]]&amp;Leave[[#This Row],[fecha activa]]</f>
        <v>MIE2024060917518No Aplica</v>
      </c>
    </row>
    <row r="4038" spans="1:14" x14ac:dyDescent="0.3">
      <c r="A4038" s="43" t="s">
        <v>471</v>
      </c>
      <c r="B4038" s="3">
        <v>45903</v>
      </c>
      <c r="C4038" s="3">
        <v>45903</v>
      </c>
      <c r="D4038" s="43" t="s">
        <v>1404</v>
      </c>
      <c r="E4038" s="43" t="s">
        <v>702</v>
      </c>
      <c r="F4038" s="43" t="s">
        <v>703</v>
      </c>
      <c r="G4038">
        <v>60</v>
      </c>
      <c r="H4038">
        <v>60</v>
      </c>
      <c r="I4038" s="43" t="s">
        <v>1166</v>
      </c>
      <c r="J4038" s="43" t="s">
        <v>1105</v>
      </c>
      <c r="K4038" s="43" t="s">
        <v>177</v>
      </c>
      <c r="L4038" s="43" t="str">
        <f>IF(AND(Home!$A$1&gt;=Leave[[#This Row],[Start Time]],Home!$A$1&lt;=Leave[[#This Row],[End Time]]),"Aplica","No Aplica")</f>
        <v>No Aplica</v>
      </c>
      <c r="M4038" s="43" t="str">
        <f>IF(AND(Home!$A$1&gt;=Leave[[#This Row],[Start Time]],Home!$A$1&lt;=Leave[[#This Row],[End Time]]),Home!$A$1,"No Aplica")</f>
        <v>No Aplica</v>
      </c>
      <c r="N4038" s="43" t="str">
        <f>Leave[[#This Row],[User Code (Owning User) (Usuario)]]&amp;Leave[[#This Row],[fecha activa]]</f>
        <v>MIE2024060917518No Aplica</v>
      </c>
    </row>
    <row r="4039" spans="1:14" x14ac:dyDescent="0.3">
      <c r="A4039" s="43" t="s">
        <v>471</v>
      </c>
      <c r="B4039" s="3">
        <v>45901</v>
      </c>
      <c r="C4039" s="3">
        <v>45901</v>
      </c>
      <c r="D4039" s="43" t="s">
        <v>1404</v>
      </c>
      <c r="E4039" s="43" t="s">
        <v>702</v>
      </c>
      <c r="F4039" s="43" t="s">
        <v>703</v>
      </c>
      <c r="G4039">
        <v>60</v>
      </c>
      <c r="H4039">
        <v>60</v>
      </c>
      <c r="I4039" s="43" t="s">
        <v>1166</v>
      </c>
      <c r="J4039" s="43" t="s">
        <v>1105</v>
      </c>
      <c r="K4039" s="43" t="s">
        <v>177</v>
      </c>
      <c r="L4039" s="43" t="str">
        <f>IF(AND(Home!$A$1&gt;=Leave[[#This Row],[Start Time]],Home!$A$1&lt;=Leave[[#This Row],[End Time]]),"Aplica","No Aplica")</f>
        <v>No Aplica</v>
      </c>
      <c r="M4039" s="43" t="str">
        <f>IF(AND(Home!$A$1&gt;=Leave[[#This Row],[Start Time]],Home!$A$1&lt;=Leave[[#This Row],[End Time]]),Home!$A$1,"No Aplica")</f>
        <v>No Aplica</v>
      </c>
      <c r="N4039" s="43" t="str">
        <f>Leave[[#This Row],[User Code (Owning User) (Usuario)]]&amp;Leave[[#This Row],[fecha activa]]</f>
        <v>MIE2024060917518No Aplica</v>
      </c>
    </row>
    <row r="4040" spans="1:14" x14ac:dyDescent="0.3">
      <c r="A4040" s="43" t="s">
        <v>468</v>
      </c>
      <c r="B4040" s="3">
        <v>45902</v>
      </c>
      <c r="C4040" s="3">
        <v>45902</v>
      </c>
      <c r="D4040" s="43" t="s">
        <v>474</v>
      </c>
      <c r="E4040" s="43" t="s">
        <v>702</v>
      </c>
      <c r="F4040" s="43" t="s">
        <v>703</v>
      </c>
      <c r="G4040">
        <v>540</v>
      </c>
      <c r="H4040">
        <v>540</v>
      </c>
      <c r="I4040" s="43" t="s">
        <v>1166</v>
      </c>
      <c r="J4040" s="43" t="s">
        <v>1105</v>
      </c>
      <c r="K4040" s="43" t="s">
        <v>177</v>
      </c>
      <c r="L4040" s="43" t="str">
        <f>IF(AND(Home!$A$1&gt;=Leave[[#This Row],[Start Time]],Home!$A$1&lt;=Leave[[#This Row],[End Time]]),"Aplica","No Aplica")</f>
        <v>No Aplica</v>
      </c>
      <c r="M4040" s="43" t="str">
        <f>IF(AND(Home!$A$1&gt;=Leave[[#This Row],[Start Time]],Home!$A$1&lt;=Leave[[#This Row],[End Time]]),Home!$A$1,"No Aplica")</f>
        <v>No Aplica</v>
      </c>
      <c r="N4040" s="43" t="str">
        <f>Leave[[#This Row],[User Code (Owning User) (Usuario)]]&amp;Leave[[#This Row],[fecha activa]]</f>
        <v>MIE2024060917518No Aplica</v>
      </c>
    </row>
    <row r="4041" spans="1:14" x14ac:dyDescent="0.3">
      <c r="A4041" s="43" t="s">
        <v>465</v>
      </c>
      <c r="B4041" s="3">
        <v>45922</v>
      </c>
      <c r="C4041" s="3">
        <v>45922</v>
      </c>
      <c r="D4041" s="43" t="s">
        <v>2276</v>
      </c>
      <c r="E4041" s="43" t="s">
        <v>240</v>
      </c>
      <c r="F4041" s="43" t="s">
        <v>241</v>
      </c>
      <c r="G4041">
        <v>60</v>
      </c>
      <c r="H4041">
        <v>60</v>
      </c>
      <c r="I4041" s="43" t="s">
        <v>931</v>
      </c>
      <c r="J4041" s="43" t="s">
        <v>1983</v>
      </c>
      <c r="K4041" s="43" t="s">
        <v>179</v>
      </c>
      <c r="L4041" s="43" t="str">
        <f>IF(AND(Home!$A$1&gt;=Leave[[#This Row],[Start Time]],Home!$A$1&lt;=Leave[[#This Row],[End Time]]),"Aplica","No Aplica")</f>
        <v>Aplica</v>
      </c>
      <c r="M4041" s="43">
        <f>IF(AND(Home!$A$1&gt;=Leave[[#This Row],[Start Time]],Home!$A$1&lt;=Leave[[#This Row],[End Time]]),Home!$A$1,"No Aplica")</f>
        <v>45922</v>
      </c>
      <c r="N4041" s="43" t="str">
        <f>Leave[[#This Row],[User Code (Owning User) (Usuario)]]&amp;Leave[[#This Row],[fecha activa]]</f>
        <v>MIE202307021025945922</v>
      </c>
    </row>
    <row r="4042" spans="1:14" x14ac:dyDescent="0.3">
      <c r="A4042" s="43" t="s">
        <v>465</v>
      </c>
      <c r="B4042" s="3">
        <v>45919</v>
      </c>
      <c r="C4042" s="3">
        <v>45919</v>
      </c>
      <c r="D4042" s="43" t="s">
        <v>2778</v>
      </c>
      <c r="E4042" s="43" t="s">
        <v>240</v>
      </c>
      <c r="F4042" s="43" t="s">
        <v>241</v>
      </c>
      <c r="G4042">
        <v>60</v>
      </c>
      <c r="H4042">
        <v>60</v>
      </c>
      <c r="I4042" s="43" t="s">
        <v>931</v>
      </c>
      <c r="J4042" s="43" t="s">
        <v>1983</v>
      </c>
      <c r="K4042" s="43" t="s">
        <v>179</v>
      </c>
      <c r="L4042" s="43" t="str">
        <f>IF(AND(Home!$A$1&gt;=Leave[[#This Row],[Start Time]],Home!$A$1&lt;=Leave[[#This Row],[End Time]]),"Aplica","No Aplica")</f>
        <v>No Aplica</v>
      </c>
      <c r="M4042" s="43" t="str">
        <f>IF(AND(Home!$A$1&gt;=Leave[[#This Row],[Start Time]],Home!$A$1&lt;=Leave[[#This Row],[End Time]]),Home!$A$1,"No Aplica")</f>
        <v>No Aplica</v>
      </c>
      <c r="N4042" s="43" t="str">
        <f>Leave[[#This Row],[User Code (Owning User) (Usuario)]]&amp;Leave[[#This Row],[fecha activa]]</f>
        <v>MIE2023070210259No Aplica</v>
      </c>
    </row>
    <row r="4043" spans="1:14" x14ac:dyDescent="0.3">
      <c r="A4043" s="43" t="s">
        <v>465</v>
      </c>
      <c r="B4043" s="3">
        <v>45918</v>
      </c>
      <c r="C4043" s="3">
        <v>45918</v>
      </c>
      <c r="D4043" s="43" t="s">
        <v>511</v>
      </c>
      <c r="E4043" s="43" t="s">
        <v>240</v>
      </c>
      <c r="F4043" s="43" t="s">
        <v>241</v>
      </c>
      <c r="G4043">
        <v>60</v>
      </c>
      <c r="H4043">
        <v>60</v>
      </c>
      <c r="I4043" s="43" t="s">
        <v>931</v>
      </c>
      <c r="J4043" s="43" t="s">
        <v>1983</v>
      </c>
      <c r="K4043" s="43" t="s">
        <v>179</v>
      </c>
      <c r="L4043" s="43" t="str">
        <f>IF(AND(Home!$A$1&gt;=Leave[[#This Row],[Start Time]],Home!$A$1&lt;=Leave[[#This Row],[End Time]]),"Aplica","No Aplica")</f>
        <v>No Aplica</v>
      </c>
      <c r="M4043" s="43" t="str">
        <f>IF(AND(Home!$A$1&gt;=Leave[[#This Row],[Start Time]],Home!$A$1&lt;=Leave[[#This Row],[End Time]]),Home!$A$1,"No Aplica")</f>
        <v>No Aplica</v>
      </c>
      <c r="N4043" s="43" t="str">
        <f>Leave[[#This Row],[User Code (Owning User) (Usuario)]]&amp;Leave[[#This Row],[fecha activa]]</f>
        <v>MIE2023070210259No Aplica</v>
      </c>
    </row>
    <row r="4044" spans="1:14" x14ac:dyDescent="0.3">
      <c r="A4044" s="43" t="s">
        <v>465</v>
      </c>
      <c r="B4044" s="3">
        <v>45917</v>
      </c>
      <c r="C4044" s="3">
        <v>45917</v>
      </c>
      <c r="D4044" s="43" t="s">
        <v>2778</v>
      </c>
      <c r="E4044" s="43" t="s">
        <v>240</v>
      </c>
      <c r="F4044" s="43" t="s">
        <v>241</v>
      </c>
      <c r="G4044">
        <v>60</v>
      </c>
      <c r="H4044">
        <v>60</v>
      </c>
      <c r="I4044" s="43" t="s">
        <v>931</v>
      </c>
      <c r="J4044" s="43" t="s">
        <v>1983</v>
      </c>
      <c r="K4044" s="43" t="s">
        <v>179</v>
      </c>
      <c r="L4044" s="43" t="str">
        <f>IF(AND(Home!$A$1&gt;=Leave[[#This Row],[Start Time]],Home!$A$1&lt;=Leave[[#This Row],[End Time]]),"Aplica","No Aplica")</f>
        <v>No Aplica</v>
      </c>
      <c r="M4044" s="43" t="str">
        <f>IF(AND(Home!$A$1&gt;=Leave[[#This Row],[Start Time]],Home!$A$1&lt;=Leave[[#This Row],[End Time]]),Home!$A$1,"No Aplica")</f>
        <v>No Aplica</v>
      </c>
      <c r="N4044" s="43" t="str">
        <f>Leave[[#This Row],[User Code (Owning User) (Usuario)]]&amp;Leave[[#This Row],[fecha activa]]</f>
        <v>MIE2023070210259No Aplica</v>
      </c>
    </row>
    <row r="4045" spans="1:14" x14ac:dyDescent="0.3">
      <c r="A4045" s="43" t="s">
        <v>465</v>
      </c>
      <c r="B4045" s="3">
        <v>45923</v>
      </c>
      <c r="C4045" s="3">
        <v>45923</v>
      </c>
      <c r="D4045" s="43" t="s">
        <v>469</v>
      </c>
      <c r="E4045" s="43" t="s">
        <v>240</v>
      </c>
      <c r="F4045" s="43" t="s">
        <v>241</v>
      </c>
      <c r="G4045">
        <v>1380</v>
      </c>
      <c r="H4045">
        <v>540</v>
      </c>
      <c r="I4045" s="43" t="s">
        <v>931</v>
      </c>
      <c r="J4045" s="43" t="s">
        <v>1983</v>
      </c>
      <c r="K4045" s="43" t="s">
        <v>179</v>
      </c>
      <c r="L4045" s="43" t="str">
        <f>IF(AND(Home!$A$1&gt;=Leave[[#This Row],[Start Time]],Home!$A$1&lt;=Leave[[#This Row],[End Time]]),"Aplica","No Aplica")</f>
        <v>No Aplica</v>
      </c>
      <c r="M4045" s="43" t="str">
        <f>IF(AND(Home!$A$1&gt;=Leave[[#This Row],[Start Time]],Home!$A$1&lt;=Leave[[#This Row],[End Time]]),Home!$A$1,"No Aplica")</f>
        <v>No Aplica</v>
      </c>
      <c r="N4045" s="43" t="str">
        <f>Leave[[#This Row],[User Code (Owning User) (Usuario)]]&amp;Leave[[#This Row],[fecha activa]]</f>
        <v>MIE2023070210259No Aplica</v>
      </c>
    </row>
    <row r="4046" spans="1:14" x14ac:dyDescent="0.3">
      <c r="A4046" s="43" t="s">
        <v>465</v>
      </c>
      <c r="B4046" s="3">
        <v>45910</v>
      </c>
      <c r="C4046" s="3">
        <v>45910</v>
      </c>
      <c r="D4046" s="43" t="s">
        <v>3327</v>
      </c>
      <c r="E4046" s="43" t="s">
        <v>240</v>
      </c>
      <c r="F4046" s="43" t="s">
        <v>241</v>
      </c>
      <c r="G4046">
        <v>60</v>
      </c>
      <c r="H4046">
        <v>60</v>
      </c>
      <c r="I4046" s="43" t="s">
        <v>931</v>
      </c>
      <c r="J4046" s="43" t="s">
        <v>1983</v>
      </c>
      <c r="K4046" s="43" t="s">
        <v>179</v>
      </c>
      <c r="L4046" s="43" t="str">
        <f>IF(AND(Home!$A$1&gt;=Leave[[#This Row],[Start Time]],Home!$A$1&lt;=Leave[[#This Row],[End Time]]),"Aplica","No Aplica")</f>
        <v>No Aplica</v>
      </c>
      <c r="M4046" s="43" t="str">
        <f>IF(AND(Home!$A$1&gt;=Leave[[#This Row],[Start Time]],Home!$A$1&lt;=Leave[[#This Row],[End Time]]),Home!$A$1,"No Aplica")</f>
        <v>No Aplica</v>
      </c>
      <c r="N4046" s="43" t="str">
        <f>Leave[[#This Row],[User Code (Owning User) (Usuario)]]&amp;Leave[[#This Row],[fecha activa]]</f>
        <v>MIE2023070210259No Aplica</v>
      </c>
    </row>
    <row r="4047" spans="1:14" x14ac:dyDescent="0.3">
      <c r="A4047" s="43" t="s">
        <v>465</v>
      </c>
      <c r="B4047" s="3">
        <v>45913</v>
      </c>
      <c r="C4047" s="3">
        <v>45915</v>
      </c>
      <c r="D4047" s="43" t="s">
        <v>3189</v>
      </c>
      <c r="E4047" s="43" t="s">
        <v>240</v>
      </c>
      <c r="F4047" s="43" t="s">
        <v>241</v>
      </c>
      <c r="G4047">
        <v>1260</v>
      </c>
      <c r="H4047">
        <v>540</v>
      </c>
      <c r="I4047" s="43" t="s">
        <v>931</v>
      </c>
      <c r="J4047" s="43" t="s">
        <v>1983</v>
      </c>
      <c r="K4047" s="43" t="s">
        <v>179</v>
      </c>
      <c r="L4047" s="43" t="str">
        <f>IF(AND(Home!$A$1&gt;=Leave[[#This Row],[Start Time]],Home!$A$1&lt;=Leave[[#This Row],[End Time]]),"Aplica","No Aplica")</f>
        <v>No Aplica</v>
      </c>
      <c r="M4047" s="43" t="str">
        <f>IF(AND(Home!$A$1&gt;=Leave[[#This Row],[Start Time]],Home!$A$1&lt;=Leave[[#This Row],[End Time]]),Home!$A$1,"No Aplica")</f>
        <v>No Aplica</v>
      </c>
      <c r="N4047" s="43" t="str">
        <f>Leave[[#This Row],[User Code (Owning User) (Usuario)]]&amp;Leave[[#This Row],[fecha activa]]</f>
        <v>MIE2023070210259No Aplica</v>
      </c>
    </row>
    <row r="4048" spans="1:14" x14ac:dyDescent="0.3">
      <c r="A4048" s="43" t="s">
        <v>465</v>
      </c>
      <c r="B4048" s="3">
        <v>45912</v>
      </c>
      <c r="C4048" s="3">
        <v>45912</v>
      </c>
      <c r="D4048" s="43" t="s">
        <v>469</v>
      </c>
      <c r="E4048" s="43" t="s">
        <v>240</v>
      </c>
      <c r="F4048" s="43" t="s">
        <v>241</v>
      </c>
      <c r="G4048">
        <v>1380</v>
      </c>
      <c r="H4048">
        <v>540</v>
      </c>
      <c r="I4048" s="43" t="s">
        <v>931</v>
      </c>
      <c r="J4048" s="43" t="s">
        <v>1983</v>
      </c>
      <c r="K4048" s="43" t="s">
        <v>179</v>
      </c>
      <c r="L4048" s="43" t="str">
        <f>IF(AND(Home!$A$1&gt;=Leave[[#This Row],[Start Time]],Home!$A$1&lt;=Leave[[#This Row],[End Time]]),"Aplica","No Aplica")</f>
        <v>No Aplica</v>
      </c>
      <c r="M4048" s="43" t="str">
        <f>IF(AND(Home!$A$1&gt;=Leave[[#This Row],[Start Time]],Home!$A$1&lt;=Leave[[#This Row],[End Time]]),Home!$A$1,"No Aplica")</f>
        <v>No Aplica</v>
      </c>
      <c r="N4048" s="43" t="str">
        <f>Leave[[#This Row],[User Code (Owning User) (Usuario)]]&amp;Leave[[#This Row],[fecha activa]]</f>
        <v>MIE2023070210259No Aplica</v>
      </c>
    </row>
    <row r="4049" spans="1:14" x14ac:dyDescent="0.3">
      <c r="A4049" s="43" t="s">
        <v>465</v>
      </c>
      <c r="B4049" s="3">
        <v>45908</v>
      </c>
      <c r="C4049" s="3">
        <v>45908</v>
      </c>
      <c r="D4049" s="43" t="s">
        <v>2276</v>
      </c>
      <c r="E4049" s="43" t="s">
        <v>240</v>
      </c>
      <c r="F4049" s="43" t="s">
        <v>241</v>
      </c>
      <c r="G4049">
        <v>60</v>
      </c>
      <c r="H4049">
        <v>60</v>
      </c>
      <c r="I4049" s="43" t="s">
        <v>931</v>
      </c>
      <c r="J4049" s="43" t="s">
        <v>1983</v>
      </c>
      <c r="K4049" s="43" t="s">
        <v>179</v>
      </c>
      <c r="L4049" s="43" t="str">
        <f>IF(AND(Home!$A$1&gt;=Leave[[#This Row],[Start Time]],Home!$A$1&lt;=Leave[[#This Row],[End Time]]),"Aplica","No Aplica")</f>
        <v>No Aplica</v>
      </c>
      <c r="M4049" s="43" t="str">
        <f>IF(AND(Home!$A$1&gt;=Leave[[#This Row],[Start Time]],Home!$A$1&lt;=Leave[[#This Row],[End Time]]),Home!$A$1,"No Aplica")</f>
        <v>No Aplica</v>
      </c>
      <c r="N4049" s="43" t="str">
        <f>Leave[[#This Row],[User Code (Owning User) (Usuario)]]&amp;Leave[[#This Row],[fecha activa]]</f>
        <v>MIE2023070210259No Aplica</v>
      </c>
    </row>
    <row r="4050" spans="1:14" x14ac:dyDescent="0.3">
      <c r="A4050" s="43" t="s">
        <v>465</v>
      </c>
      <c r="B4050" s="3">
        <v>45906</v>
      </c>
      <c r="C4050" s="3">
        <v>45906</v>
      </c>
      <c r="D4050" s="43" t="s">
        <v>2276</v>
      </c>
      <c r="E4050" s="43" t="s">
        <v>240</v>
      </c>
      <c r="F4050" s="43" t="s">
        <v>241</v>
      </c>
      <c r="G4050">
        <v>60</v>
      </c>
      <c r="H4050">
        <v>60</v>
      </c>
      <c r="I4050" s="43" t="s">
        <v>931</v>
      </c>
      <c r="J4050" s="43" t="s">
        <v>1983</v>
      </c>
      <c r="K4050" s="43" t="s">
        <v>179</v>
      </c>
      <c r="L4050" s="43" t="str">
        <f>IF(AND(Home!$A$1&gt;=Leave[[#This Row],[Start Time]],Home!$A$1&lt;=Leave[[#This Row],[End Time]]),"Aplica","No Aplica")</f>
        <v>No Aplica</v>
      </c>
      <c r="M4050" s="43" t="str">
        <f>IF(AND(Home!$A$1&gt;=Leave[[#This Row],[Start Time]],Home!$A$1&lt;=Leave[[#This Row],[End Time]]),Home!$A$1,"No Aplica")</f>
        <v>No Aplica</v>
      </c>
      <c r="N4050" s="43" t="str">
        <f>Leave[[#This Row],[User Code (Owning User) (Usuario)]]&amp;Leave[[#This Row],[fecha activa]]</f>
        <v>MIE2023070210259No Aplica</v>
      </c>
    </row>
    <row r="4051" spans="1:14" x14ac:dyDescent="0.3">
      <c r="A4051" s="43" t="s">
        <v>465</v>
      </c>
      <c r="B4051" s="3">
        <v>45902</v>
      </c>
      <c r="C4051" s="3">
        <v>45902</v>
      </c>
      <c r="D4051" s="43" t="s">
        <v>2276</v>
      </c>
      <c r="E4051" s="43" t="s">
        <v>240</v>
      </c>
      <c r="F4051" s="43" t="s">
        <v>241</v>
      </c>
      <c r="G4051">
        <v>60</v>
      </c>
      <c r="H4051">
        <v>60</v>
      </c>
      <c r="I4051" s="43" t="s">
        <v>931</v>
      </c>
      <c r="J4051" s="43" t="s">
        <v>1983</v>
      </c>
      <c r="K4051" s="43" t="s">
        <v>179</v>
      </c>
      <c r="L4051" s="43" t="str">
        <f>IF(AND(Home!$A$1&gt;=Leave[[#This Row],[Start Time]],Home!$A$1&lt;=Leave[[#This Row],[End Time]]),"Aplica","No Aplica")</f>
        <v>No Aplica</v>
      </c>
      <c r="M4051" s="43" t="str">
        <f>IF(AND(Home!$A$1&gt;=Leave[[#This Row],[Start Time]],Home!$A$1&lt;=Leave[[#This Row],[End Time]]),Home!$A$1,"No Aplica")</f>
        <v>No Aplica</v>
      </c>
      <c r="N4051" s="43" t="str">
        <f>Leave[[#This Row],[User Code (Owning User) (Usuario)]]&amp;Leave[[#This Row],[fecha activa]]</f>
        <v>MIE2023070210259No Aplica</v>
      </c>
    </row>
    <row r="4052" spans="1:14" x14ac:dyDescent="0.3">
      <c r="A4052" s="43" t="s">
        <v>465</v>
      </c>
      <c r="B4052" s="3">
        <v>45901</v>
      </c>
      <c r="C4052" s="3">
        <v>45901</v>
      </c>
      <c r="D4052" s="43" t="s">
        <v>469</v>
      </c>
      <c r="E4052" s="43" t="s">
        <v>240</v>
      </c>
      <c r="F4052" s="43" t="s">
        <v>241</v>
      </c>
      <c r="G4052">
        <v>1380</v>
      </c>
      <c r="H4052">
        <v>540</v>
      </c>
      <c r="I4052" s="43" t="s">
        <v>931</v>
      </c>
      <c r="J4052" s="43" t="s">
        <v>1983</v>
      </c>
      <c r="K4052" s="43" t="s">
        <v>179</v>
      </c>
      <c r="L4052" s="43" t="str">
        <f>IF(AND(Home!$A$1&gt;=Leave[[#This Row],[Start Time]],Home!$A$1&lt;=Leave[[#This Row],[End Time]]),"Aplica","No Aplica")</f>
        <v>No Aplica</v>
      </c>
      <c r="M4052" s="43" t="str">
        <f>IF(AND(Home!$A$1&gt;=Leave[[#This Row],[Start Time]],Home!$A$1&lt;=Leave[[#This Row],[End Time]]),Home!$A$1,"No Aplica")</f>
        <v>No Aplica</v>
      </c>
      <c r="N4052" s="43" t="str">
        <f>Leave[[#This Row],[User Code (Owning User) (Usuario)]]&amp;Leave[[#This Row],[fecha activa]]</f>
        <v>MIE2023070210259No Aplica</v>
      </c>
    </row>
    <row r="4053" spans="1:14" x14ac:dyDescent="0.3">
      <c r="A4053" s="43" t="s">
        <v>465</v>
      </c>
      <c r="B4053" s="3">
        <v>45903</v>
      </c>
      <c r="C4053" s="3">
        <v>45903</v>
      </c>
      <c r="D4053" s="43" t="s">
        <v>469</v>
      </c>
      <c r="E4053" s="43" t="s">
        <v>240</v>
      </c>
      <c r="F4053" s="43" t="s">
        <v>241</v>
      </c>
      <c r="G4053">
        <v>1380</v>
      </c>
      <c r="H4053">
        <v>540</v>
      </c>
      <c r="I4053" s="43" t="s">
        <v>931</v>
      </c>
      <c r="J4053" s="43" t="s">
        <v>1983</v>
      </c>
      <c r="K4053" s="43" t="s">
        <v>179</v>
      </c>
      <c r="L4053" s="43" t="str">
        <f>IF(AND(Home!$A$1&gt;=Leave[[#This Row],[Start Time]],Home!$A$1&lt;=Leave[[#This Row],[End Time]]),"Aplica","No Aplica")</f>
        <v>No Aplica</v>
      </c>
      <c r="M4053" s="43" t="str">
        <f>IF(AND(Home!$A$1&gt;=Leave[[#This Row],[Start Time]],Home!$A$1&lt;=Leave[[#This Row],[End Time]]),Home!$A$1,"No Aplica")</f>
        <v>No Aplica</v>
      </c>
      <c r="N4053" s="43" t="str">
        <f>Leave[[#This Row],[User Code (Owning User) (Usuario)]]&amp;Leave[[#This Row],[fecha activa]]</f>
        <v>MIE2023070210259No Aplica</v>
      </c>
    </row>
    <row r="4054" spans="1:14" x14ac:dyDescent="0.3">
      <c r="A4054" s="43" t="s">
        <v>601</v>
      </c>
      <c r="B4054" s="3">
        <v>45924</v>
      </c>
      <c r="C4054" s="3">
        <v>45924</v>
      </c>
      <c r="D4054" s="43" t="s">
        <v>1490</v>
      </c>
      <c r="E4054" s="43" t="s">
        <v>1550</v>
      </c>
      <c r="F4054" s="43" t="s">
        <v>1552</v>
      </c>
      <c r="G4054">
        <v>60</v>
      </c>
      <c r="H4054">
        <v>60</v>
      </c>
      <c r="I4054" s="43" t="s">
        <v>1551</v>
      </c>
      <c r="J4054" s="43" t="s">
        <v>1091</v>
      </c>
      <c r="K4054" s="43" t="s">
        <v>178</v>
      </c>
      <c r="L4054" s="43" t="str">
        <f>IF(AND(Home!$A$1&gt;=Leave[[#This Row],[Start Time]],Home!$A$1&lt;=Leave[[#This Row],[End Time]]),"Aplica","No Aplica")</f>
        <v>No Aplica</v>
      </c>
      <c r="M4054" s="43" t="str">
        <f>IF(AND(Home!$A$1&gt;=Leave[[#This Row],[Start Time]],Home!$A$1&lt;=Leave[[#This Row],[End Time]]),Home!$A$1,"No Aplica")</f>
        <v>No Aplica</v>
      </c>
      <c r="N4054" s="43" t="str">
        <f>Leave[[#This Row],[User Code (Owning User) (Usuario)]]&amp;Leave[[#This Row],[fecha activa]]</f>
        <v>MIE2025170321739No Aplica</v>
      </c>
    </row>
    <row r="4055" spans="1:14" x14ac:dyDescent="0.3">
      <c r="A4055" s="43" t="s">
        <v>601</v>
      </c>
      <c r="B4055" s="3">
        <v>45925</v>
      </c>
      <c r="C4055" s="3">
        <v>45925</v>
      </c>
      <c r="D4055" s="43" t="s">
        <v>1490</v>
      </c>
      <c r="E4055" s="43" t="s">
        <v>1550</v>
      </c>
      <c r="F4055" s="43" t="s">
        <v>1552</v>
      </c>
      <c r="G4055">
        <v>60</v>
      </c>
      <c r="H4055">
        <v>60</v>
      </c>
      <c r="I4055" s="43" t="s">
        <v>1551</v>
      </c>
      <c r="J4055" s="43" t="s">
        <v>1091</v>
      </c>
      <c r="K4055" s="43" t="s">
        <v>178</v>
      </c>
      <c r="L4055" s="43" t="str">
        <f>IF(AND(Home!$A$1&gt;=Leave[[#This Row],[Start Time]],Home!$A$1&lt;=Leave[[#This Row],[End Time]]),"Aplica","No Aplica")</f>
        <v>No Aplica</v>
      </c>
      <c r="M4055" s="43" t="str">
        <f>IF(AND(Home!$A$1&gt;=Leave[[#This Row],[Start Time]],Home!$A$1&lt;=Leave[[#This Row],[End Time]]),Home!$A$1,"No Aplica")</f>
        <v>No Aplica</v>
      </c>
      <c r="N4055" s="43" t="str">
        <f>Leave[[#This Row],[User Code (Owning User) (Usuario)]]&amp;Leave[[#This Row],[fecha activa]]</f>
        <v>MIE2025170321739No Aplica</v>
      </c>
    </row>
    <row r="4056" spans="1:14" x14ac:dyDescent="0.3">
      <c r="A4056" s="43" t="s">
        <v>601</v>
      </c>
      <c r="B4056" s="3">
        <v>45926</v>
      </c>
      <c r="C4056" s="3">
        <v>45926</v>
      </c>
      <c r="D4056" s="43" t="s">
        <v>1490</v>
      </c>
      <c r="E4056" s="43" t="s">
        <v>1550</v>
      </c>
      <c r="F4056" s="43" t="s">
        <v>1552</v>
      </c>
      <c r="G4056">
        <v>60</v>
      </c>
      <c r="H4056">
        <v>60</v>
      </c>
      <c r="I4056" s="43" t="s">
        <v>1551</v>
      </c>
      <c r="J4056" s="43" t="s">
        <v>1091</v>
      </c>
      <c r="K4056" s="43" t="s">
        <v>178</v>
      </c>
      <c r="L4056" s="43" t="str">
        <f>IF(AND(Home!$A$1&gt;=Leave[[#This Row],[Start Time]],Home!$A$1&lt;=Leave[[#This Row],[End Time]]),"Aplica","No Aplica")</f>
        <v>No Aplica</v>
      </c>
      <c r="M4056" s="43" t="str">
        <f>IF(AND(Home!$A$1&gt;=Leave[[#This Row],[Start Time]],Home!$A$1&lt;=Leave[[#This Row],[End Time]]),Home!$A$1,"No Aplica")</f>
        <v>No Aplica</v>
      </c>
      <c r="N4056" s="43" t="str">
        <f>Leave[[#This Row],[User Code (Owning User) (Usuario)]]&amp;Leave[[#This Row],[fecha activa]]</f>
        <v>MIE2025170321739No Aplica</v>
      </c>
    </row>
    <row r="4057" spans="1:14" x14ac:dyDescent="0.3">
      <c r="A4057" s="43" t="s">
        <v>601</v>
      </c>
      <c r="B4057" s="3">
        <v>45927</v>
      </c>
      <c r="C4057" s="3">
        <v>45927</v>
      </c>
      <c r="D4057" s="43" t="s">
        <v>1490</v>
      </c>
      <c r="E4057" s="43" t="s">
        <v>1550</v>
      </c>
      <c r="F4057" s="43" t="s">
        <v>1552</v>
      </c>
      <c r="G4057">
        <v>60</v>
      </c>
      <c r="H4057">
        <v>60</v>
      </c>
      <c r="I4057" s="43" t="s">
        <v>1551</v>
      </c>
      <c r="J4057" s="43" t="s">
        <v>1091</v>
      </c>
      <c r="K4057" s="43" t="s">
        <v>178</v>
      </c>
      <c r="L4057" s="43" t="str">
        <f>IF(AND(Home!$A$1&gt;=Leave[[#This Row],[Start Time]],Home!$A$1&lt;=Leave[[#This Row],[End Time]]),"Aplica","No Aplica")</f>
        <v>No Aplica</v>
      </c>
      <c r="M4057" s="43" t="str">
        <f>IF(AND(Home!$A$1&gt;=Leave[[#This Row],[Start Time]],Home!$A$1&lt;=Leave[[#This Row],[End Time]]),Home!$A$1,"No Aplica")</f>
        <v>No Aplica</v>
      </c>
      <c r="N4057" s="43" t="str">
        <f>Leave[[#This Row],[User Code (Owning User) (Usuario)]]&amp;Leave[[#This Row],[fecha activa]]</f>
        <v>MIE2025170321739No Aplica</v>
      </c>
    </row>
    <row r="4058" spans="1:14" x14ac:dyDescent="0.3">
      <c r="A4058" s="43" t="s">
        <v>468</v>
      </c>
      <c r="B4058" s="3">
        <v>45928</v>
      </c>
      <c r="C4058" s="3">
        <v>45928</v>
      </c>
      <c r="D4058" s="43" t="s">
        <v>1634</v>
      </c>
      <c r="E4058" s="43" t="s">
        <v>1550</v>
      </c>
      <c r="F4058" s="43" t="s">
        <v>1552</v>
      </c>
      <c r="G4058">
        <v>540</v>
      </c>
      <c r="H4058">
        <v>540</v>
      </c>
      <c r="I4058" s="43" t="s">
        <v>1551</v>
      </c>
      <c r="J4058" s="43" t="s">
        <v>1091</v>
      </c>
      <c r="K4058" s="43" t="s">
        <v>178</v>
      </c>
      <c r="L4058" s="43" t="str">
        <f>IF(AND(Home!$A$1&gt;=Leave[[#This Row],[Start Time]],Home!$A$1&lt;=Leave[[#This Row],[End Time]]),"Aplica","No Aplica")</f>
        <v>No Aplica</v>
      </c>
      <c r="M4058" s="43" t="str">
        <f>IF(AND(Home!$A$1&gt;=Leave[[#This Row],[Start Time]],Home!$A$1&lt;=Leave[[#This Row],[End Time]]),Home!$A$1,"No Aplica")</f>
        <v>No Aplica</v>
      </c>
      <c r="N4058" s="43" t="str">
        <f>Leave[[#This Row],[User Code (Owning User) (Usuario)]]&amp;Leave[[#This Row],[fecha activa]]</f>
        <v>MIE2025170321739No Aplica</v>
      </c>
    </row>
    <row r="4059" spans="1:14" x14ac:dyDescent="0.3">
      <c r="A4059" s="43" t="s">
        <v>468</v>
      </c>
      <c r="B4059" s="3">
        <v>45921</v>
      </c>
      <c r="C4059" s="3">
        <v>45921</v>
      </c>
      <c r="D4059" s="43" t="s">
        <v>1634</v>
      </c>
      <c r="E4059" s="43" t="s">
        <v>1550</v>
      </c>
      <c r="F4059" s="43" t="s">
        <v>1552</v>
      </c>
      <c r="G4059">
        <v>540</v>
      </c>
      <c r="H4059">
        <v>540</v>
      </c>
      <c r="I4059" s="43" t="s">
        <v>1551</v>
      </c>
      <c r="J4059" s="43" t="s">
        <v>1091</v>
      </c>
      <c r="K4059" s="43" t="s">
        <v>178</v>
      </c>
      <c r="L4059" s="43" t="str">
        <f>IF(AND(Home!$A$1&gt;=Leave[[#This Row],[Start Time]],Home!$A$1&lt;=Leave[[#This Row],[End Time]]),"Aplica","No Aplica")</f>
        <v>No Aplica</v>
      </c>
      <c r="M4059" s="43" t="str">
        <f>IF(AND(Home!$A$1&gt;=Leave[[#This Row],[Start Time]],Home!$A$1&lt;=Leave[[#This Row],[End Time]]),Home!$A$1,"No Aplica")</f>
        <v>No Aplica</v>
      </c>
      <c r="N4059" s="43" t="str">
        <f>Leave[[#This Row],[User Code (Owning User) (Usuario)]]&amp;Leave[[#This Row],[fecha activa]]</f>
        <v>MIE2025170321739No Aplica</v>
      </c>
    </row>
    <row r="4060" spans="1:14" x14ac:dyDescent="0.3">
      <c r="A4060" s="43" t="s">
        <v>601</v>
      </c>
      <c r="B4060" s="3">
        <v>45920</v>
      </c>
      <c r="C4060" s="3">
        <v>45920</v>
      </c>
      <c r="D4060" s="43" t="s">
        <v>1612</v>
      </c>
      <c r="E4060" s="43" t="s">
        <v>1550</v>
      </c>
      <c r="F4060" s="43" t="s">
        <v>1552</v>
      </c>
      <c r="G4060">
        <v>180</v>
      </c>
      <c r="H4060">
        <v>180</v>
      </c>
      <c r="I4060" s="43" t="s">
        <v>1551</v>
      </c>
      <c r="J4060" s="43" t="s">
        <v>1091</v>
      </c>
      <c r="K4060" s="43" t="s">
        <v>178</v>
      </c>
      <c r="L4060" s="43" t="str">
        <f>IF(AND(Home!$A$1&gt;=Leave[[#This Row],[Start Time]],Home!$A$1&lt;=Leave[[#This Row],[End Time]]),"Aplica","No Aplica")</f>
        <v>No Aplica</v>
      </c>
      <c r="M4060" s="43" t="str">
        <f>IF(AND(Home!$A$1&gt;=Leave[[#This Row],[Start Time]],Home!$A$1&lt;=Leave[[#This Row],[End Time]]),Home!$A$1,"No Aplica")</f>
        <v>No Aplica</v>
      </c>
      <c r="N4060" s="43" t="str">
        <f>Leave[[#This Row],[User Code (Owning User) (Usuario)]]&amp;Leave[[#This Row],[fecha activa]]</f>
        <v>MIE2025170321739No Aplica</v>
      </c>
    </row>
    <row r="4061" spans="1:14" x14ac:dyDescent="0.3">
      <c r="A4061" s="43" t="s">
        <v>601</v>
      </c>
      <c r="B4061" s="3">
        <v>45918</v>
      </c>
      <c r="C4061" s="3">
        <v>45918</v>
      </c>
      <c r="D4061" s="43" t="s">
        <v>1490</v>
      </c>
      <c r="E4061" s="43" t="s">
        <v>1550</v>
      </c>
      <c r="F4061" s="43" t="s">
        <v>1552</v>
      </c>
      <c r="G4061">
        <v>60</v>
      </c>
      <c r="H4061">
        <v>60</v>
      </c>
      <c r="I4061" s="43" t="s">
        <v>1551</v>
      </c>
      <c r="J4061" s="43" t="s">
        <v>1091</v>
      </c>
      <c r="K4061" s="43" t="s">
        <v>178</v>
      </c>
      <c r="L4061" s="43" t="str">
        <f>IF(AND(Home!$A$1&gt;=Leave[[#This Row],[Start Time]],Home!$A$1&lt;=Leave[[#This Row],[End Time]]),"Aplica","No Aplica")</f>
        <v>No Aplica</v>
      </c>
      <c r="M4061" s="43" t="str">
        <f>IF(AND(Home!$A$1&gt;=Leave[[#This Row],[Start Time]],Home!$A$1&lt;=Leave[[#This Row],[End Time]]),Home!$A$1,"No Aplica")</f>
        <v>No Aplica</v>
      </c>
      <c r="N4061" s="43" t="str">
        <f>Leave[[#This Row],[User Code (Owning User) (Usuario)]]&amp;Leave[[#This Row],[fecha activa]]</f>
        <v>MIE2025170321739No Aplica</v>
      </c>
    </row>
    <row r="4062" spans="1:14" x14ac:dyDescent="0.3">
      <c r="A4062" s="43" t="s">
        <v>601</v>
      </c>
      <c r="B4062" s="3">
        <v>45902</v>
      </c>
      <c r="C4062" s="3">
        <v>45902</v>
      </c>
      <c r="D4062" s="43" t="s">
        <v>2795</v>
      </c>
      <c r="E4062" s="43" t="s">
        <v>1550</v>
      </c>
      <c r="F4062" s="43" t="s">
        <v>1552</v>
      </c>
      <c r="G4062">
        <v>120</v>
      </c>
      <c r="H4062">
        <v>120</v>
      </c>
      <c r="I4062" s="43" t="s">
        <v>1551</v>
      </c>
      <c r="J4062" s="43" t="s">
        <v>1091</v>
      </c>
      <c r="K4062" s="43" t="s">
        <v>178</v>
      </c>
      <c r="L4062" s="43" t="str">
        <f>IF(AND(Home!$A$1&gt;=Leave[[#This Row],[Start Time]],Home!$A$1&lt;=Leave[[#This Row],[End Time]]),"Aplica","No Aplica")</f>
        <v>No Aplica</v>
      </c>
      <c r="M4062" s="43" t="str">
        <f>IF(AND(Home!$A$1&gt;=Leave[[#This Row],[Start Time]],Home!$A$1&lt;=Leave[[#This Row],[End Time]]),Home!$A$1,"No Aplica")</f>
        <v>No Aplica</v>
      </c>
      <c r="N4062" s="43" t="str">
        <f>Leave[[#This Row],[User Code (Owning User) (Usuario)]]&amp;Leave[[#This Row],[fecha activa]]</f>
        <v>MIE2025170321739No Aplica</v>
      </c>
    </row>
    <row r="4063" spans="1:14" x14ac:dyDescent="0.3">
      <c r="A4063" s="43" t="s">
        <v>601</v>
      </c>
      <c r="B4063" s="3">
        <v>45911</v>
      </c>
      <c r="C4063" s="3">
        <v>45911</v>
      </c>
      <c r="D4063" s="43" t="s">
        <v>1490</v>
      </c>
      <c r="E4063" s="43" t="s">
        <v>1550</v>
      </c>
      <c r="F4063" s="43" t="s">
        <v>1552</v>
      </c>
      <c r="G4063">
        <v>60</v>
      </c>
      <c r="H4063">
        <v>60</v>
      </c>
      <c r="I4063" s="43" t="s">
        <v>1551</v>
      </c>
      <c r="J4063" s="43" t="s">
        <v>1091</v>
      </c>
      <c r="K4063" s="43" t="s">
        <v>178</v>
      </c>
      <c r="L4063" s="43" t="str">
        <f>IF(AND(Home!$A$1&gt;=Leave[[#This Row],[Start Time]],Home!$A$1&lt;=Leave[[#This Row],[End Time]]),"Aplica","No Aplica")</f>
        <v>No Aplica</v>
      </c>
      <c r="M4063" s="43" t="str">
        <f>IF(AND(Home!$A$1&gt;=Leave[[#This Row],[Start Time]],Home!$A$1&lt;=Leave[[#This Row],[End Time]]),Home!$A$1,"No Aplica")</f>
        <v>No Aplica</v>
      </c>
      <c r="N4063" s="43" t="str">
        <f>Leave[[#This Row],[User Code (Owning User) (Usuario)]]&amp;Leave[[#This Row],[fecha activa]]</f>
        <v>MIE2025170321739No Aplica</v>
      </c>
    </row>
    <row r="4064" spans="1:14" x14ac:dyDescent="0.3">
      <c r="A4064" s="43" t="s">
        <v>601</v>
      </c>
      <c r="B4064" s="3">
        <v>45913</v>
      </c>
      <c r="C4064" s="3">
        <v>45913</v>
      </c>
      <c r="D4064" s="43" t="s">
        <v>1612</v>
      </c>
      <c r="E4064" s="43" t="s">
        <v>1550</v>
      </c>
      <c r="F4064" s="43" t="s">
        <v>1552</v>
      </c>
      <c r="G4064">
        <v>180</v>
      </c>
      <c r="H4064">
        <v>180</v>
      </c>
      <c r="I4064" s="43" t="s">
        <v>1551</v>
      </c>
      <c r="J4064" s="43" t="s">
        <v>1091</v>
      </c>
      <c r="K4064" s="43" t="s">
        <v>178</v>
      </c>
      <c r="L4064" s="43" t="str">
        <f>IF(AND(Home!$A$1&gt;=Leave[[#This Row],[Start Time]],Home!$A$1&lt;=Leave[[#This Row],[End Time]]),"Aplica","No Aplica")</f>
        <v>No Aplica</v>
      </c>
      <c r="M4064" s="43" t="str">
        <f>IF(AND(Home!$A$1&gt;=Leave[[#This Row],[Start Time]],Home!$A$1&lt;=Leave[[#This Row],[End Time]]),Home!$A$1,"No Aplica")</f>
        <v>No Aplica</v>
      </c>
      <c r="N4064" s="43" t="str">
        <f>Leave[[#This Row],[User Code (Owning User) (Usuario)]]&amp;Leave[[#This Row],[fecha activa]]</f>
        <v>MIE2025170321739No Aplica</v>
      </c>
    </row>
    <row r="4065" spans="1:14" x14ac:dyDescent="0.3">
      <c r="A4065" s="43" t="s">
        <v>468</v>
      </c>
      <c r="B4065" s="3">
        <v>45914</v>
      </c>
      <c r="C4065" s="3">
        <v>45914</v>
      </c>
      <c r="D4065" s="43" t="s">
        <v>1634</v>
      </c>
      <c r="E4065" s="43" t="s">
        <v>1550</v>
      </c>
      <c r="F4065" s="43" t="s">
        <v>1552</v>
      </c>
      <c r="G4065">
        <v>540</v>
      </c>
      <c r="H4065">
        <v>540</v>
      </c>
      <c r="I4065" s="43" t="s">
        <v>1551</v>
      </c>
      <c r="J4065" s="43" t="s">
        <v>1091</v>
      </c>
      <c r="K4065" s="43" t="s">
        <v>178</v>
      </c>
      <c r="L4065" s="43" t="str">
        <f>IF(AND(Home!$A$1&gt;=Leave[[#This Row],[Start Time]],Home!$A$1&lt;=Leave[[#This Row],[End Time]]),"Aplica","No Aplica")</f>
        <v>No Aplica</v>
      </c>
      <c r="M4065" s="43" t="str">
        <f>IF(AND(Home!$A$1&gt;=Leave[[#This Row],[Start Time]],Home!$A$1&lt;=Leave[[#This Row],[End Time]]),Home!$A$1,"No Aplica")</f>
        <v>No Aplica</v>
      </c>
      <c r="N4065" s="43" t="str">
        <f>Leave[[#This Row],[User Code (Owning User) (Usuario)]]&amp;Leave[[#This Row],[fecha activa]]</f>
        <v>MIE2025170321739No Aplica</v>
      </c>
    </row>
    <row r="4066" spans="1:14" x14ac:dyDescent="0.3">
      <c r="A4066" s="43" t="s">
        <v>468</v>
      </c>
      <c r="B4066" s="3">
        <v>45907</v>
      </c>
      <c r="C4066" s="3">
        <v>45907</v>
      </c>
      <c r="D4066" s="43" t="s">
        <v>1634</v>
      </c>
      <c r="E4066" s="43" t="s">
        <v>1550</v>
      </c>
      <c r="F4066" s="43" t="s">
        <v>1552</v>
      </c>
      <c r="G4066">
        <v>540</v>
      </c>
      <c r="H4066">
        <v>540</v>
      </c>
      <c r="I4066" s="43" t="s">
        <v>1551</v>
      </c>
      <c r="J4066" s="43" t="s">
        <v>1091</v>
      </c>
      <c r="K4066" s="43" t="s">
        <v>178</v>
      </c>
      <c r="L4066" s="43" t="str">
        <f>IF(AND(Home!$A$1&gt;=Leave[[#This Row],[Start Time]],Home!$A$1&lt;=Leave[[#This Row],[End Time]]),"Aplica","No Aplica")</f>
        <v>No Aplica</v>
      </c>
      <c r="M4066" s="43" t="str">
        <f>IF(AND(Home!$A$1&gt;=Leave[[#This Row],[Start Time]],Home!$A$1&lt;=Leave[[#This Row],[End Time]]),Home!$A$1,"No Aplica")</f>
        <v>No Aplica</v>
      </c>
      <c r="N4066" s="43" t="str">
        <f>Leave[[#This Row],[User Code (Owning User) (Usuario)]]&amp;Leave[[#This Row],[fecha activa]]</f>
        <v>MIE2025170321739No Aplica</v>
      </c>
    </row>
    <row r="4067" spans="1:14" x14ac:dyDescent="0.3">
      <c r="A4067" s="43" t="s">
        <v>601</v>
      </c>
      <c r="B4067" s="3">
        <v>45906</v>
      </c>
      <c r="C4067" s="3">
        <v>45906</v>
      </c>
      <c r="D4067" s="43" t="s">
        <v>1612</v>
      </c>
      <c r="E4067" s="43" t="s">
        <v>1550</v>
      </c>
      <c r="F4067" s="43" t="s">
        <v>1552</v>
      </c>
      <c r="G4067">
        <v>180</v>
      </c>
      <c r="H4067">
        <v>180</v>
      </c>
      <c r="I4067" s="43" t="s">
        <v>1551</v>
      </c>
      <c r="J4067" s="43" t="s">
        <v>1091</v>
      </c>
      <c r="K4067" s="43" t="s">
        <v>178</v>
      </c>
      <c r="L4067" s="43" t="str">
        <f>IF(AND(Home!$A$1&gt;=Leave[[#This Row],[Start Time]],Home!$A$1&lt;=Leave[[#This Row],[End Time]]),"Aplica","No Aplica")</f>
        <v>No Aplica</v>
      </c>
      <c r="M4067" s="43" t="str">
        <f>IF(AND(Home!$A$1&gt;=Leave[[#This Row],[Start Time]],Home!$A$1&lt;=Leave[[#This Row],[End Time]]),Home!$A$1,"No Aplica")</f>
        <v>No Aplica</v>
      </c>
      <c r="N4067" s="43" t="str">
        <f>Leave[[#This Row],[User Code (Owning User) (Usuario)]]&amp;Leave[[#This Row],[fecha activa]]</f>
        <v>MIE2025170321739No Aplica</v>
      </c>
    </row>
    <row r="4068" spans="1:14" x14ac:dyDescent="0.3">
      <c r="A4068" s="43" t="s">
        <v>601</v>
      </c>
      <c r="B4068" s="3">
        <v>45904</v>
      </c>
      <c r="C4068" s="3">
        <v>45904</v>
      </c>
      <c r="D4068" s="43" t="s">
        <v>1490</v>
      </c>
      <c r="E4068" s="43" t="s">
        <v>1550</v>
      </c>
      <c r="F4068" s="43" t="s">
        <v>1552</v>
      </c>
      <c r="G4068">
        <v>60</v>
      </c>
      <c r="H4068">
        <v>60</v>
      </c>
      <c r="I4068" s="43" t="s">
        <v>1551</v>
      </c>
      <c r="J4068" s="43" t="s">
        <v>1091</v>
      </c>
      <c r="K4068" s="43" t="s">
        <v>178</v>
      </c>
      <c r="L4068" s="43" t="str">
        <f>IF(AND(Home!$A$1&gt;=Leave[[#This Row],[Start Time]],Home!$A$1&lt;=Leave[[#This Row],[End Time]]),"Aplica","No Aplica")</f>
        <v>No Aplica</v>
      </c>
      <c r="M4068" s="43" t="str">
        <f>IF(AND(Home!$A$1&gt;=Leave[[#This Row],[Start Time]],Home!$A$1&lt;=Leave[[#This Row],[End Time]]),Home!$A$1,"No Aplica")</f>
        <v>No Aplica</v>
      </c>
      <c r="N4068" s="43" t="str">
        <f>Leave[[#This Row],[User Code (Owning User) (Usuario)]]&amp;Leave[[#This Row],[fecha activa]]</f>
        <v>MIE2025170321739No Aplica</v>
      </c>
    </row>
    <row r="4069" spans="1:14" x14ac:dyDescent="0.3">
      <c r="A4069" s="43" t="s">
        <v>601</v>
      </c>
      <c r="B4069" s="3">
        <v>45925</v>
      </c>
      <c r="C4069" s="3">
        <v>45925</v>
      </c>
      <c r="D4069" s="43" t="s">
        <v>647</v>
      </c>
      <c r="E4069" s="43" t="s">
        <v>856</v>
      </c>
      <c r="F4069" s="43" t="s">
        <v>858</v>
      </c>
      <c r="G4069">
        <v>60</v>
      </c>
      <c r="H4069">
        <v>60</v>
      </c>
      <c r="I4069" s="43" t="s">
        <v>857</v>
      </c>
      <c r="J4069" s="43" t="s">
        <v>1045</v>
      </c>
      <c r="K4069" s="43" t="s">
        <v>177</v>
      </c>
      <c r="L4069" s="43" t="str">
        <f>IF(AND(Home!$A$1&gt;=Leave[[#This Row],[Start Time]],Home!$A$1&lt;=Leave[[#This Row],[End Time]]),"Aplica","No Aplica")</f>
        <v>No Aplica</v>
      </c>
      <c r="M4069" s="43" t="str">
        <f>IF(AND(Home!$A$1&gt;=Leave[[#This Row],[Start Time]],Home!$A$1&lt;=Leave[[#This Row],[End Time]]),Home!$A$1,"No Aplica")</f>
        <v>No Aplica</v>
      </c>
      <c r="N4069" s="43" t="str">
        <f>Leave[[#This Row],[User Code (Owning User) (Usuario)]]&amp;Leave[[#This Row],[fecha activa]]</f>
        <v>MIE2024061218597No Aplica</v>
      </c>
    </row>
    <row r="4070" spans="1:14" x14ac:dyDescent="0.3">
      <c r="A4070" s="43" t="s">
        <v>601</v>
      </c>
      <c r="B4070" s="3">
        <v>45924</v>
      </c>
      <c r="C4070" s="3">
        <v>45924</v>
      </c>
      <c r="D4070" s="43" t="s">
        <v>647</v>
      </c>
      <c r="E4070" s="43" t="s">
        <v>856</v>
      </c>
      <c r="F4070" s="43" t="s">
        <v>858</v>
      </c>
      <c r="G4070">
        <v>60</v>
      </c>
      <c r="H4070">
        <v>60</v>
      </c>
      <c r="I4070" s="43" t="s">
        <v>857</v>
      </c>
      <c r="J4070" s="43" t="s">
        <v>1045</v>
      </c>
      <c r="K4070" s="43" t="s">
        <v>177</v>
      </c>
      <c r="L4070" s="43" t="str">
        <f>IF(AND(Home!$A$1&gt;=Leave[[#This Row],[Start Time]],Home!$A$1&lt;=Leave[[#This Row],[End Time]]),"Aplica","No Aplica")</f>
        <v>No Aplica</v>
      </c>
      <c r="M4070" s="43" t="str">
        <f>IF(AND(Home!$A$1&gt;=Leave[[#This Row],[Start Time]],Home!$A$1&lt;=Leave[[#This Row],[End Time]]),Home!$A$1,"No Aplica")</f>
        <v>No Aplica</v>
      </c>
      <c r="N4070" s="43" t="str">
        <f>Leave[[#This Row],[User Code (Owning User) (Usuario)]]&amp;Leave[[#This Row],[fecha activa]]</f>
        <v>MIE2024061218597No Aplica</v>
      </c>
    </row>
    <row r="4071" spans="1:14" x14ac:dyDescent="0.3">
      <c r="A4071" s="43" t="s">
        <v>601</v>
      </c>
      <c r="B4071" s="3">
        <v>45922</v>
      </c>
      <c r="C4071" s="3">
        <v>45922</v>
      </c>
      <c r="D4071" s="43" t="s">
        <v>647</v>
      </c>
      <c r="E4071" s="43" t="s">
        <v>856</v>
      </c>
      <c r="F4071" s="43" t="s">
        <v>858</v>
      </c>
      <c r="G4071">
        <v>180</v>
      </c>
      <c r="H4071">
        <v>180</v>
      </c>
      <c r="I4071" s="43" t="s">
        <v>857</v>
      </c>
      <c r="J4071" s="43" t="s">
        <v>1045</v>
      </c>
      <c r="K4071" s="43" t="s">
        <v>177</v>
      </c>
      <c r="L4071" s="43" t="str">
        <f>IF(AND(Home!$A$1&gt;=Leave[[#This Row],[Start Time]],Home!$A$1&lt;=Leave[[#This Row],[End Time]]),"Aplica","No Aplica")</f>
        <v>Aplica</v>
      </c>
      <c r="M4071" s="43">
        <f>IF(AND(Home!$A$1&gt;=Leave[[#This Row],[Start Time]],Home!$A$1&lt;=Leave[[#This Row],[End Time]]),Home!$A$1,"No Aplica")</f>
        <v>45922</v>
      </c>
      <c r="N4071" s="43" t="str">
        <f>Leave[[#This Row],[User Code (Owning User) (Usuario)]]&amp;Leave[[#This Row],[fecha activa]]</f>
        <v>MIE202406121859745922</v>
      </c>
    </row>
    <row r="4072" spans="1:14" x14ac:dyDescent="0.3">
      <c r="A4072" s="43" t="s">
        <v>468</v>
      </c>
      <c r="B4072" s="3">
        <v>45923</v>
      </c>
      <c r="C4072" s="3">
        <v>45923</v>
      </c>
      <c r="D4072" s="43" t="s">
        <v>469</v>
      </c>
      <c r="E4072" s="43" t="s">
        <v>856</v>
      </c>
      <c r="F4072" s="43" t="s">
        <v>858</v>
      </c>
      <c r="G4072">
        <v>540</v>
      </c>
      <c r="H4072">
        <v>540</v>
      </c>
      <c r="I4072" s="43" t="s">
        <v>857</v>
      </c>
      <c r="J4072" s="43" t="s">
        <v>1045</v>
      </c>
      <c r="K4072" s="43" t="s">
        <v>177</v>
      </c>
      <c r="L4072" s="43" t="str">
        <f>IF(AND(Home!$A$1&gt;=Leave[[#This Row],[Start Time]],Home!$A$1&lt;=Leave[[#This Row],[End Time]]),"Aplica","No Aplica")</f>
        <v>No Aplica</v>
      </c>
      <c r="M4072" s="43" t="str">
        <f>IF(AND(Home!$A$1&gt;=Leave[[#This Row],[Start Time]],Home!$A$1&lt;=Leave[[#This Row],[End Time]]),Home!$A$1,"No Aplica")</f>
        <v>No Aplica</v>
      </c>
      <c r="N4072" s="43" t="str">
        <f>Leave[[#This Row],[User Code (Owning User) (Usuario)]]&amp;Leave[[#This Row],[fecha activa]]</f>
        <v>MIE2024061218597No Aplica</v>
      </c>
    </row>
    <row r="4073" spans="1:14" x14ac:dyDescent="0.3">
      <c r="A4073" s="43" t="s">
        <v>601</v>
      </c>
      <c r="B4073" s="3">
        <v>45919</v>
      </c>
      <c r="C4073" s="3">
        <v>45919</v>
      </c>
      <c r="D4073" s="43" t="s">
        <v>671</v>
      </c>
      <c r="E4073" s="43" t="s">
        <v>856</v>
      </c>
      <c r="F4073" s="43" t="s">
        <v>858</v>
      </c>
      <c r="G4073">
        <v>180</v>
      </c>
      <c r="H4073">
        <v>180</v>
      </c>
      <c r="I4073" s="43" t="s">
        <v>857</v>
      </c>
      <c r="J4073" s="43" t="s">
        <v>1045</v>
      </c>
      <c r="K4073" s="43" t="s">
        <v>177</v>
      </c>
      <c r="L4073" s="43" t="str">
        <f>IF(AND(Home!$A$1&gt;=Leave[[#This Row],[Start Time]],Home!$A$1&lt;=Leave[[#This Row],[End Time]]),"Aplica","No Aplica")</f>
        <v>No Aplica</v>
      </c>
      <c r="M4073" s="43" t="str">
        <f>IF(AND(Home!$A$1&gt;=Leave[[#This Row],[Start Time]],Home!$A$1&lt;=Leave[[#This Row],[End Time]]),Home!$A$1,"No Aplica")</f>
        <v>No Aplica</v>
      </c>
      <c r="N4073" s="43" t="str">
        <f>Leave[[#This Row],[User Code (Owning User) (Usuario)]]&amp;Leave[[#This Row],[fecha activa]]</f>
        <v>MIE2024061218597No Aplica</v>
      </c>
    </row>
    <row r="4074" spans="1:14" x14ac:dyDescent="0.3">
      <c r="A4074" s="43" t="s">
        <v>601</v>
      </c>
      <c r="B4074" s="3">
        <v>45917</v>
      </c>
      <c r="C4074" s="3">
        <v>45917</v>
      </c>
      <c r="D4074" s="43" t="s">
        <v>647</v>
      </c>
      <c r="E4074" s="43" t="s">
        <v>856</v>
      </c>
      <c r="F4074" s="43" t="s">
        <v>858</v>
      </c>
      <c r="G4074">
        <v>60</v>
      </c>
      <c r="H4074">
        <v>60</v>
      </c>
      <c r="I4074" s="43" t="s">
        <v>857</v>
      </c>
      <c r="J4074" s="43" t="s">
        <v>1045</v>
      </c>
      <c r="K4074" s="43" t="s">
        <v>177</v>
      </c>
      <c r="L4074" s="43" t="str">
        <f>IF(AND(Home!$A$1&gt;=Leave[[#This Row],[Start Time]],Home!$A$1&lt;=Leave[[#This Row],[End Time]]),"Aplica","No Aplica")</f>
        <v>No Aplica</v>
      </c>
      <c r="M4074" s="43" t="str">
        <f>IF(AND(Home!$A$1&gt;=Leave[[#This Row],[Start Time]],Home!$A$1&lt;=Leave[[#This Row],[End Time]]),Home!$A$1,"No Aplica")</f>
        <v>No Aplica</v>
      </c>
      <c r="N4074" s="43" t="str">
        <f>Leave[[#This Row],[User Code (Owning User) (Usuario)]]&amp;Leave[[#This Row],[fecha activa]]</f>
        <v>MIE2024061218597No Aplica</v>
      </c>
    </row>
    <row r="4075" spans="1:14" x14ac:dyDescent="0.3">
      <c r="A4075" s="43" t="s">
        <v>601</v>
      </c>
      <c r="B4075" s="3">
        <v>45916</v>
      </c>
      <c r="C4075" s="3">
        <v>45916</v>
      </c>
      <c r="D4075" s="43" t="s">
        <v>647</v>
      </c>
      <c r="E4075" s="43" t="s">
        <v>856</v>
      </c>
      <c r="F4075" s="43" t="s">
        <v>858</v>
      </c>
      <c r="G4075">
        <v>60</v>
      </c>
      <c r="H4075">
        <v>60</v>
      </c>
      <c r="I4075" s="43" t="s">
        <v>857</v>
      </c>
      <c r="J4075" s="43" t="s">
        <v>1045</v>
      </c>
      <c r="K4075" s="43" t="s">
        <v>177</v>
      </c>
      <c r="L4075" s="43" t="str">
        <f>IF(AND(Home!$A$1&gt;=Leave[[#This Row],[Start Time]],Home!$A$1&lt;=Leave[[#This Row],[End Time]]),"Aplica","No Aplica")</f>
        <v>No Aplica</v>
      </c>
      <c r="M4075" s="43" t="str">
        <f>IF(AND(Home!$A$1&gt;=Leave[[#This Row],[Start Time]],Home!$A$1&lt;=Leave[[#This Row],[End Time]]),Home!$A$1,"No Aplica")</f>
        <v>No Aplica</v>
      </c>
      <c r="N4075" s="43" t="str">
        <f>Leave[[#This Row],[User Code (Owning User) (Usuario)]]&amp;Leave[[#This Row],[fecha activa]]</f>
        <v>MIE2024061218597No Aplica</v>
      </c>
    </row>
    <row r="4076" spans="1:14" x14ac:dyDescent="0.3">
      <c r="A4076" s="43" t="s">
        <v>468</v>
      </c>
      <c r="B4076" s="3">
        <v>45915</v>
      </c>
      <c r="C4076" s="3">
        <v>45915</v>
      </c>
      <c r="D4076" s="43" t="s">
        <v>469</v>
      </c>
      <c r="E4076" s="43" t="s">
        <v>856</v>
      </c>
      <c r="F4076" s="43" t="s">
        <v>858</v>
      </c>
      <c r="G4076">
        <v>540</v>
      </c>
      <c r="H4076">
        <v>540</v>
      </c>
      <c r="I4076" s="43" t="s">
        <v>857</v>
      </c>
      <c r="J4076" s="43" t="s">
        <v>1045</v>
      </c>
      <c r="K4076" s="43" t="s">
        <v>177</v>
      </c>
      <c r="L4076" s="43" t="str">
        <f>IF(AND(Home!$A$1&gt;=Leave[[#This Row],[Start Time]],Home!$A$1&lt;=Leave[[#This Row],[End Time]]),"Aplica","No Aplica")</f>
        <v>No Aplica</v>
      </c>
      <c r="M4076" s="43" t="str">
        <f>IF(AND(Home!$A$1&gt;=Leave[[#This Row],[Start Time]],Home!$A$1&lt;=Leave[[#This Row],[End Time]]),Home!$A$1,"No Aplica")</f>
        <v>No Aplica</v>
      </c>
      <c r="N4076" s="43" t="str">
        <f>Leave[[#This Row],[User Code (Owning User) (Usuario)]]&amp;Leave[[#This Row],[fecha activa]]</f>
        <v>MIE2024061218597No Aplica</v>
      </c>
    </row>
    <row r="4077" spans="1:14" x14ac:dyDescent="0.3">
      <c r="A4077" s="43" t="s">
        <v>468</v>
      </c>
      <c r="B4077" s="3">
        <v>45911</v>
      </c>
      <c r="C4077" s="3">
        <v>45911</v>
      </c>
      <c r="D4077" s="43" t="s">
        <v>2279</v>
      </c>
      <c r="E4077" s="43" t="s">
        <v>856</v>
      </c>
      <c r="F4077" s="43" t="s">
        <v>858</v>
      </c>
      <c r="G4077">
        <v>540</v>
      </c>
      <c r="H4077">
        <v>540</v>
      </c>
      <c r="I4077" s="43" t="s">
        <v>857</v>
      </c>
      <c r="J4077" s="43" t="s">
        <v>1045</v>
      </c>
      <c r="K4077" s="43" t="s">
        <v>177</v>
      </c>
      <c r="L4077" s="43" t="str">
        <f>IF(AND(Home!$A$1&gt;=Leave[[#This Row],[Start Time]],Home!$A$1&lt;=Leave[[#This Row],[End Time]]),"Aplica","No Aplica")</f>
        <v>No Aplica</v>
      </c>
      <c r="M4077" s="43" t="str">
        <f>IF(AND(Home!$A$1&gt;=Leave[[#This Row],[Start Time]],Home!$A$1&lt;=Leave[[#This Row],[End Time]]),Home!$A$1,"No Aplica")</f>
        <v>No Aplica</v>
      </c>
      <c r="N4077" s="43" t="str">
        <f>Leave[[#This Row],[User Code (Owning User) (Usuario)]]&amp;Leave[[#This Row],[fecha activa]]</f>
        <v>MIE2024061218597No Aplica</v>
      </c>
    </row>
    <row r="4078" spans="1:14" x14ac:dyDescent="0.3">
      <c r="A4078" s="43" t="s">
        <v>601</v>
      </c>
      <c r="B4078" s="3">
        <v>45910</v>
      </c>
      <c r="C4078" s="3">
        <v>45910</v>
      </c>
      <c r="D4078" s="43" t="s">
        <v>647</v>
      </c>
      <c r="E4078" s="43" t="s">
        <v>856</v>
      </c>
      <c r="F4078" s="43" t="s">
        <v>858</v>
      </c>
      <c r="G4078">
        <v>180</v>
      </c>
      <c r="H4078">
        <v>180</v>
      </c>
      <c r="I4078" s="43" t="s">
        <v>857</v>
      </c>
      <c r="J4078" s="43" t="s">
        <v>1045</v>
      </c>
      <c r="K4078" s="43" t="s">
        <v>177</v>
      </c>
      <c r="L4078" s="43" t="str">
        <f>IF(AND(Home!$A$1&gt;=Leave[[#This Row],[Start Time]],Home!$A$1&lt;=Leave[[#This Row],[End Time]]),"Aplica","No Aplica")</f>
        <v>No Aplica</v>
      </c>
      <c r="M4078" s="43" t="str">
        <f>IF(AND(Home!$A$1&gt;=Leave[[#This Row],[Start Time]],Home!$A$1&lt;=Leave[[#This Row],[End Time]]),Home!$A$1,"No Aplica")</f>
        <v>No Aplica</v>
      </c>
      <c r="N4078" s="43" t="str">
        <f>Leave[[#This Row],[User Code (Owning User) (Usuario)]]&amp;Leave[[#This Row],[fecha activa]]</f>
        <v>MIE2024061218597No Aplica</v>
      </c>
    </row>
    <row r="4079" spans="1:14" x14ac:dyDescent="0.3">
      <c r="A4079" s="43" t="s">
        <v>601</v>
      </c>
      <c r="B4079" s="3">
        <v>45909</v>
      </c>
      <c r="C4079" s="3">
        <v>45909</v>
      </c>
      <c r="D4079" s="43" t="s">
        <v>647</v>
      </c>
      <c r="E4079" s="43" t="s">
        <v>856</v>
      </c>
      <c r="F4079" s="43" t="s">
        <v>858</v>
      </c>
      <c r="G4079">
        <v>60</v>
      </c>
      <c r="H4079">
        <v>60</v>
      </c>
      <c r="I4079" s="43" t="s">
        <v>857</v>
      </c>
      <c r="J4079" s="43" t="s">
        <v>1045</v>
      </c>
      <c r="K4079" s="43" t="s">
        <v>177</v>
      </c>
      <c r="L4079" s="43" t="str">
        <f>IF(AND(Home!$A$1&gt;=Leave[[#This Row],[Start Time]],Home!$A$1&lt;=Leave[[#This Row],[End Time]]),"Aplica","No Aplica")</f>
        <v>No Aplica</v>
      </c>
      <c r="M4079" s="43" t="str">
        <f>IF(AND(Home!$A$1&gt;=Leave[[#This Row],[Start Time]],Home!$A$1&lt;=Leave[[#This Row],[End Time]]),Home!$A$1,"No Aplica")</f>
        <v>No Aplica</v>
      </c>
      <c r="N4079" s="43" t="str">
        <f>Leave[[#This Row],[User Code (Owning User) (Usuario)]]&amp;Leave[[#This Row],[fecha activa]]</f>
        <v>MIE2024061218597No Aplica</v>
      </c>
    </row>
    <row r="4080" spans="1:14" x14ac:dyDescent="0.3">
      <c r="A4080" s="43" t="s">
        <v>601</v>
      </c>
      <c r="B4080" s="3">
        <v>45908</v>
      </c>
      <c r="C4080" s="3">
        <v>45908</v>
      </c>
      <c r="D4080" s="43" t="s">
        <v>647</v>
      </c>
      <c r="E4080" s="43" t="s">
        <v>856</v>
      </c>
      <c r="F4080" s="43" t="s">
        <v>858</v>
      </c>
      <c r="G4080">
        <v>60</v>
      </c>
      <c r="H4080">
        <v>60</v>
      </c>
      <c r="I4080" s="43" t="s">
        <v>857</v>
      </c>
      <c r="J4080" s="43" t="s">
        <v>1045</v>
      </c>
      <c r="K4080" s="43" t="s">
        <v>177</v>
      </c>
      <c r="L4080" s="43" t="str">
        <f>IF(AND(Home!$A$1&gt;=Leave[[#This Row],[Start Time]],Home!$A$1&lt;=Leave[[#This Row],[End Time]]),"Aplica","No Aplica")</f>
        <v>No Aplica</v>
      </c>
      <c r="M4080" s="43" t="str">
        <f>IF(AND(Home!$A$1&gt;=Leave[[#This Row],[Start Time]],Home!$A$1&lt;=Leave[[#This Row],[End Time]]),Home!$A$1,"No Aplica")</f>
        <v>No Aplica</v>
      </c>
      <c r="N4080" s="43" t="str">
        <f>Leave[[#This Row],[User Code (Owning User) (Usuario)]]&amp;Leave[[#This Row],[fecha activa]]</f>
        <v>MIE2024061218597No Aplica</v>
      </c>
    </row>
    <row r="4081" spans="1:14" x14ac:dyDescent="0.3">
      <c r="A4081" s="43" t="s">
        <v>601</v>
      </c>
      <c r="B4081" s="3">
        <v>45905</v>
      </c>
      <c r="C4081" s="3">
        <v>45905</v>
      </c>
      <c r="D4081" s="43" t="s">
        <v>647</v>
      </c>
      <c r="E4081" s="43" t="s">
        <v>856</v>
      </c>
      <c r="F4081" s="43" t="s">
        <v>858</v>
      </c>
      <c r="G4081">
        <v>60</v>
      </c>
      <c r="H4081">
        <v>60</v>
      </c>
      <c r="I4081" s="43" t="s">
        <v>857</v>
      </c>
      <c r="J4081" s="43" t="s">
        <v>1045</v>
      </c>
      <c r="K4081" s="43" t="s">
        <v>177</v>
      </c>
      <c r="L4081" s="43" t="str">
        <f>IF(AND(Home!$A$1&gt;=Leave[[#This Row],[Start Time]],Home!$A$1&lt;=Leave[[#This Row],[End Time]]),"Aplica","No Aplica")</f>
        <v>No Aplica</v>
      </c>
      <c r="M4081" s="43" t="str">
        <f>IF(AND(Home!$A$1&gt;=Leave[[#This Row],[Start Time]],Home!$A$1&lt;=Leave[[#This Row],[End Time]]),Home!$A$1,"No Aplica")</f>
        <v>No Aplica</v>
      </c>
      <c r="N4081" s="43" t="str">
        <f>Leave[[#This Row],[User Code (Owning User) (Usuario)]]&amp;Leave[[#This Row],[fecha activa]]</f>
        <v>MIE2024061218597No Aplica</v>
      </c>
    </row>
    <row r="4082" spans="1:14" x14ac:dyDescent="0.3">
      <c r="A4082" s="43" t="s">
        <v>601</v>
      </c>
      <c r="B4082" s="3">
        <v>45904</v>
      </c>
      <c r="C4082" s="3">
        <v>45904</v>
      </c>
      <c r="D4082" s="43" t="s">
        <v>647</v>
      </c>
      <c r="E4082" s="43" t="s">
        <v>856</v>
      </c>
      <c r="F4082" s="43" t="s">
        <v>858</v>
      </c>
      <c r="G4082">
        <v>60</v>
      </c>
      <c r="H4082">
        <v>60</v>
      </c>
      <c r="I4082" s="43" t="s">
        <v>857</v>
      </c>
      <c r="J4082" s="43" t="s">
        <v>1045</v>
      </c>
      <c r="K4082" s="43" t="s">
        <v>177</v>
      </c>
      <c r="L4082" s="43" t="str">
        <f>IF(AND(Home!$A$1&gt;=Leave[[#This Row],[Start Time]],Home!$A$1&lt;=Leave[[#This Row],[End Time]]),"Aplica","No Aplica")</f>
        <v>No Aplica</v>
      </c>
      <c r="M4082" s="43" t="str">
        <f>IF(AND(Home!$A$1&gt;=Leave[[#This Row],[Start Time]],Home!$A$1&lt;=Leave[[#This Row],[End Time]]),Home!$A$1,"No Aplica")</f>
        <v>No Aplica</v>
      </c>
      <c r="N4082" s="43" t="str">
        <f>Leave[[#This Row],[User Code (Owning User) (Usuario)]]&amp;Leave[[#This Row],[fecha activa]]</f>
        <v>MIE2024061218597No Aplica</v>
      </c>
    </row>
    <row r="4083" spans="1:14" x14ac:dyDescent="0.3">
      <c r="A4083" s="43" t="s">
        <v>468</v>
      </c>
      <c r="B4083" s="3">
        <v>45903</v>
      </c>
      <c r="C4083" s="3">
        <v>45903</v>
      </c>
      <c r="D4083" s="43" t="s">
        <v>2279</v>
      </c>
      <c r="E4083" s="43" t="s">
        <v>856</v>
      </c>
      <c r="F4083" s="43" t="s">
        <v>858</v>
      </c>
      <c r="G4083">
        <v>540</v>
      </c>
      <c r="H4083">
        <v>540</v>
      </c>
      <c r="I4083" s="43" t="s">
        <v>857</v>
      </c>
      <c r="J4083" s="43" t="s">
        <v>1045</v>
      </c>
      <c r="K4083" s="43" t="s">
        <v>177</v>
      </c>
      <c r="L4083" s="43" t="str">
        <f>IF(AND(Home!$A$1&gt;=Leave[[#This Row],[Start Time]],Home!$A$1&lt;=Leave[[#This Row],[End Time]]),"Aplica","No Aplica")</f>
        <v>No Aplica</v>
      </c>
      <c r="M4083" s="43" t="str">
        <f>IF(AND(Home!$A$1&gt;=Leave[[#This Row],[Start Time]],Home!$A$1&lt;=Leave[[#This Row],[End Time]]),Home!$A$1,"No Aplica")</f>
        <v>No Aplica</v>
      </c>
      <c r="N4083" s="43" t="str">
        <f>Leave[[#This Row],[User Code (Owning User) (Usuario)]]&amp;Leave[[#This Row],[fecha activa]]</f>
        <v>MIE2024061218597No Aplica</v>
      </c>
    </row>
    <row r="4084" spans="1:14" x14ac:dyDescent="0.3">
      <c r="A4084" s="43" t="s">
        <v>601</v>
      </c>
      <c r="B4084" s="3">
        <v>45902</v>
      </c>
      <c r="C4084" s="3">
        <v>45902</v>
      </c>
      <c r="D4084" s="43" t="s">
        <v>647</v>
      </c>
      <c r="E4084" s="43" t="s">
        <v>856</v>
      </c>
      <c r="F4084" s="43" t="s">
        <v>858</v>
      </c>
      <c r="G4084">
        <v>60</v>
      </c>
      <c r="H4084">
        <v>60</v>
      </c>
      <c r="I4084" s="43" t="s">
        <v>857</v>
      </c>
      <c r="J4084" s="43" t="s">
        <v>1045</v>
      </c>
      <c r="K4084" s="43" t="s">
        <v>177</v>
      </c>
      <c r="L4084" s="43" t="str">
        <f>IF(AND(Home!$A$1&gt;=Leave[[#This Row],[Start Time]],Home!$A$1&lt;=Leave[[#This Row],[End Time]]),"Aplica","No Aplica")</f>
        <v>No Aplica</v>
      </c>
      <c r="M4084" s="43" t="str">
        <f>IF(AND(Home!$A$1&gt;=Leave[[#This Row],[Start Time]],Home!$A$1&lt;=Leave[[#This Row],[End Time]]),Home!$A$1,"No Aplica")</f>
        <v>No Aplica</v>
      </c>
      <c r="N4084" s="43" t="str">
        <f>Leave[[#This Row],[User Code (Owning User) (Usuario)]]&amp;Leave[[#This Row],[fecha activa]]</f>
        <v>MIE2024061218597No Aplica</v>
      </c>
    </row>
    <row r="4085" spans="1:14" x14ac:dyDescent="0.3">
      <c r="A4085" s="43" t="s">
        <v>601</v>
      </c>
      <c r="B4085" s="3">
        <v>45901</v>
      </c>
      <c r="C4085" s="3">
        <v>45901</v>
      </c>
      <c r="D4085" s="43" t="s">
        <v>647</v>
      </c>
      <c r="E4085" s="43" t="s">
        <v>856</v>
      </c>
      <c r="F4085" s="43" t="s">
        <v>858</v>
      </c>
      <c r="G4085">
        <v>60</v>
      </c>
      <c r="H4085">
        <v>60</v>
      </c>
      <c r="I4085" s="43" t="s">
        <v>857</v>
      </c>
      <c r="J4085" s="43" t="s">
        <v>1045</v>
      </c>
      <c r="K4085" s="43" t="s">
        <v>177</v>
      </c>
      <c r="L4085" s="43" t="str">
        <f>IF(AND(Home!$A$1&gt;=Leave[[#This Row],[Start Time]],Home!$A$1&lt;=Leave[[#This Row],[End Time]]),"Aplica","No Aplica")</f>
        <v>No Aplica</v>
      </c>
      <c r="M4085" s="43" t="str">
        <f>IF(AND(Home!$A$1&gt;=Leave[[#This Row],[Start Time]],Home!$A$1&lt;=Leave[[#This Row],[End Time]]),Home!$A$1,"No Aplica")</f>
        <v>No Aplica</v>
      </c>
      <c r="N4085" s="43" t="str">
        <f>Leave[[#This Row],[User Code (Owning User) (Usuario)]]&amp;Leave[[#This Row],[fecha activa]]</f>
        <v>MIE2024061218597No Aplica</v>
      </c>
    </row>
    <row r="4086" spans="1:14" x14ac:dyDescent="0.3">
      <c r="A4086" s="43" t="s">
        <v>476</v>
      </c>
      <c r="B4086" s="3">
        <v>45921</v>
      </c>
      <c r="C4086" s="3">
        <v>45921</v>
      </c>
      <c r="D4086" s="43" t="s">
        <v>491</v>
      </c>
      <c r="E4086" s="43" t="s">
        <v>798</v>
      </c>
      <c r="F4086" s="43" t="s">
        <v>799</v>
      </c>
      <c r="G4086">
        <v>540</v>
      </c>
      <c r="H4086">
        <v>540</v>
      </c>
      <c r="I4086" s="43" t="s">
        <v>1080</v>
      </c>
      <c r="J4086" s="43" t="s">
        <v>1042</v>
      </c>
      <c r="K4086" s="43" t="s">
        <v>178</v>
      </c>
      <c r="L4086" s="43" t="str">
        <f>IF(AND(Home!$A$1&gt;=Leave[[#This Row],[Start Time]],Home!$A$1&lt;=Leave[[#This Row],[End Time]]),"Aplica","No Aplica")</f>
        <v>No Aplica</v>
      </c>
      <c r="M4086" s="43" t="str">
        <f>IF(AND(Home!$A$1&gt;=Leave[[#This Row],[Start Time]],Home!$A$1&lt;=Leave[[#This Row],[End Time]]),Home!$A$1,"No Aplica")</f>
        <v>No Aplica</v>
      </c>
      <c r="N4086" s="43" t="str">
        <f>Leave[[#This Row],[User Code (Owning User) (Usuario)]]&amp;Leave[[#This Row],[fecha activa]]</f>
        <v>MIE2024211118332No Aplica</v>
      </c>
    </row>
    <row r="4087" spans="1:14" x14ac:dyDescent="0.3">
      <c r="A4087" s="43" t="s">
        <v>471</v>
      </c>
      <c r="B4087" s="3">
        <v>45905</v>
      </c>
      <c r="C4087" s="3">
        <v>45905</v>
      </c>
      <c r="D4087" s="43" t="s">
        <v>1864</v>
      </c>
      <c r="E4087" s="43" t="s">
        <v>798</v>
      </c>
      <c r="F4087" s="43" t="s">
        <v>799</v>
      </c>
      <c r="G4087">
        <v>90</v>
      </c>
      <c r="H4087">
        <v>90</v>
      </c>
      <c r="I4087" s="43" t="s">
        <v>1080</v>
      </c>
      <c r="J4087" s="43" t="s">
        <v>1042</v>
      </c>
      <c r="K4087" s="43" t="s">
        <v>178</v>
      </c>
      <c r="L4087" s="43" t="str">
        <f>IF(AND(Home!$A$1&gt;=Leave[[#This Row],[Start Time]],Home!$A$1&lt;=Leave[[#This Row],[End Time]]),"Aplica","No Aplica")</f>
        <v>No Aplica</v>
      </c>
      <c r="M4087" s="43" t="str">
        <f>IF(AND(Home!$A$1&gt;=Leave[[#This Row],[Start Time]],Home!$A$1&lt;=Leave[[#This Row],[End Time]]),Home!$A$1,"No Aplica")</f>
        <v>No Aplica</v>
      </c>
      <c r="N4087" s="43" t="str">
        <f>Leave[[#This Row],[User Code (Owning User) (Usuario)]]&amp;Leave[[#This Row],[fecha activa]]</f>
        <v>MIE2024211118332No Aplica</v>
      </c>
    </row>
    <row r="4088" spans="1:14" x14ac:dyDescent="0.3">
      <c r="A4088" s="43" t="s">
        <v>476</v>
      </c>
      <c r="B4088" s="3">
        <v>45914</v>
      </c>
      <c r="C4088" s="3">
        <v>45914</v>
      </c>
      <c r="D4088" s="43" t="s">
        <v>491</v>
      </c>
      <c r="E4088" s="43" t="s">
        <v>798</v>
      </c>
      <c r="F4088" s="43" t="s">
        <v>799</v>
      </c>
      <c r="G4088">
        <v>540</v>
      </c>
      <c r="H4088">
        <v>540</v>
      </c>
      <c r="I4088" s="43" t="s">
        <v>1080</v>
      </c>
      <c r="J4088" s="43" t="s">
        <v>1042</v>
      </c>
      <c r="K4088" s="43" t="s">
        <v>178</v>
      </c>
      <c r="L4088" s="43" t="str">
        <f>IF(AND(Home!$A$1&gt;=Leave[[#This Row],[Start Time]],Home!$A$1&lt;=Leave[[#This Row],[End Time]]),"Aplica","No Aplica")</f>
        <v>No Aplica</v>
      </c>
      <c r="M4088" s="43" t="str">
        <f>IF(AND(Home!$A$1&gt;=Leave[[#This Row],[Start Time]],Home!$A$1&lt;=Leave[[#This Row],[End Time]]),Home!$A$1,"No Aplica")</f>
        <v>No Aplica</v>
      </c>
      <c r="N4088" s="43" t="str">
        <f>Leave[[#This Row],[User Code (Owning User) (Usuario)]]&amp;Leave[[#This Row],[fecha activa]]</f>
        <v>MIE2024211118332No Aplica</v>
      </c>
    </row>
    <row r="4089" spans="1:14" x14ac:dyDescent="0.3">
      <c r="A4089" s="43" t="s">
        <v>476</v>
      </c>
      <c r="B4089" s="3">
        <v>45907</v>
      </c>
      <c r="C4089" s="3">
        <v>45907</v>
      </c>
      <c r="D4089" s="43" t="s">
        <v>491</v>
      </c>
      <c r="E4089" s="43" t="s">
        <v>798</v>
      </c>
      <c r="F4089" s="43" t="s">
        <v>799</v>
      </c>
      <c r="G4089">
        <v>540</v>
      </c>
      <c r="H4089">
        <v>540</v>
      </c>
      <c r="I4089" s="43" t="s">
        <v>1080</v>
      </c>
      <c r="J4089" s="43" t="s">
        <v>1042</v>
      </c>
      <c r="K4089" s="43" t="s">
        <v>178</v>
      </c>
      <c r="L4089" s="43" t="str">
        <f>IF(AND(Home!$A$1&gt;=Leave[[#This Row],[Start Time]],Home!$A$1&lt;=Leave[[#This Row],[End Time]]),"Aplica","No Aplica")</f>
        <v>No Aplica</v>
      </c>
      <c r="M4089" s="43" t="str">
        <f>IF(AND(Home!$A$1&gt;=Leave[[#This Row],[Start Time]],Home!$A$1&lt;=Leave[[#This Row],[End Time]]),Home!$A$1,"No Aplica")</f>
        <v>No Aplica</v>
      </c>
      <c r="N4089" s="43" t="str">
        <f>Leave[[#This Row],[User Code (Owning User) (Usuario)]]&amp;Leave[[#This Row],[fecha activa]]</f>
        <v>MIE2024211118332No Aplica</v>
      </c>
    </row>
    <row r="4090" spans="1:14" x14ac:dyDescent="0.3">
      <c r="A4090" s="43" t="s">
        <v>465</v>
      </c>
      <c r="B4090" s="3">
        <v>45928</v>
      </c>
      <c r="C4090" s="3">
        <v>45928</v>
      </c>
      <c r="D4090" s="43" t="s">
        <v>783</v>
      </c>
      <c r="E4090" s="43" t="s">
        <v>715</v>
      </c>
      <c r="F4090" s="43" t="s">
        <v>717</v>
      </c>
      <c r="G4090">
        <v>540</v>
      </c>
      <c r="H4090">
        <v>540</v>
      </c>
      <c r="I4090" s="43" t="s">
        <v>716</v>
      </c>
      <c r="J4090" s="43" t="s">
        <v>1040</v>
      </c>
      <c r="K4090" s="43" t="s">
        <v>179</v>
      </c>
      <c r="L4090" s="43" t="str">
        <f>IF(AND(Home!$A$1&gt;=Leave[[#This Row],[Start Time]],Home!$A$1&lt;=Leave[[#This Row],[End Time]]),"Aplica","No Aplica")</f>
        <v>No Aplica</v>
      </c>
      <c r="M4090" s="43" t="str">
        <f>IF(AND(Home!$A$1&gt;=Leave[[#This Row],[Start Time]],Home!$A$1&lt;=Leave[[#This Row],[End Time]]),Home!$A$1,"No Aplica")</f>
        <v>No Aplica</v>
      </c>
      <c r="N4090" s="43" t="str">
        <f>Leave[[#This Row],[User Code (Owning User) (Usuario)]]&amp;Leave[[#This Row],[fecha activa]]</f>
        <v>MIE2024190917634No Aplica</v>
      </c>
    </row>
    <row r="4091" spans="1:14" x14ac:dyDescent="0.3">
      <c r="A4091" s="43" t="s">
        <v>471</v>
      </c>
      <c r="B4091" s="3">
        <v>45927</v>
      </c>
      <c r="C4091" s="3">
        <v>45927</v>
      </c>
      <c r="D4091" s="43" t="s">
        <v>2241</v>
      </c>
      <c r="E4091" s="43" t="s">
        <v>715</v>
      </c>
      <c r="F4091" s="43" t="s">
        <v>717</v>
      </c>
      <c r="G4091">
        <v>240</v>
      </c>
      <c r="H4091">
        <v>240</v>
      </c>
      <c r="I4091" s="43" t="s">
        <v>716</v>
      </c>
      <c r="J4091" s="43" t="s">
        <v>1040</v>
      </c>
      <c r="K4091" s="43" t="s">
        <v>179</v>
      </c>
      <c r="L4091" s="43" t="str">
        <f>IF(AND(Home!$A$1&gt;=Leave[[#This Row],[Start Time]],Home!$A$1&lt;=Leave[[#This Row],[End Time]]),"Aplica","No Aplica")</f>
        <v>No Aplica</v>
      </c>
      <c r="M4091" s="43" t="str">
        <f>IF(AND(Home!$A$1&gt;=Leave[[#This Row],[Start Time]],Home!$A$1&lt;=Leave[[#This Row],[End Time]]),Home!$A$1,"No Aplica")</f>
        <v>No Aplica</v>
      </c>
      <c r="N4091" s="43" t="str">
        <f>Leave[[#This Row],[User Code (Owning User) (Usuario)]]&amp;Leave[[#This Row],[fecha activa]]</f>
        <v>MIE2024190917634No Aplica</v>
      </c>
    </row>
    <row r="4092" spans="1:14" x14ac:dyDescent="0.3">
      <c r="A4092" s="43" t="s">
        <v>471</v>
      </c>
      <c r="B4092" s="3">
        <v>45920</v>
      </c>
      <c r="C4092" s="3">
        <v>45920</v>
      </c>
      <c r="D4092" s="43" t="s">
        <v>1864</v>
      </c>
      <c r="E4092" s="43" t="s">
        <v>715</v>
      </c>
      <c r="F4092" s="43" t="s">
        <v>717</v>
      </c>
      <c r="G4092">
        <v>240</v>
      </c>
      <c r="H4092">
        <v>240</v>
      </c>
      <c r="I4092" s="43" t="s">
        <v>716</v>
      </c>
      <c r="J4092" s="43" t="s">
        <v>1040</v>
      </c>
      <c r="K4092" s="43" t="s">
        <v>179</v>
      </c>
      <c r="L4092" s="43" t="str">
        <f>IF(AND(Home!$A$1&gt;=Leave[[#This Row],[Start Time]],Home!$A$1&lt;=Leave[[#This Row],[End Time]]),"Aplica","No Aplica")</f>
        <v>No Aplica</v>
      </c>
      <c r="M4092" s="43" t="str">
        <f>IF(AND(Home!$A$1&gt;=Leave[[#This Row],[Start Time]],Home!$A$1&lt;=Leave[[#This Row],[End Time]]),Home!$A$1,"No Aplica")</f>
        <v>No Aplica</v>
      </c>
      <c r="N4092" s="43" t="str">
        <f>Leave[[#This Row],[User Code (Owning User) (Usuario)]]&amp;Leave[[#This Row],[fecha activa]]</f>
        <v>MIE2024190917634No Aplica</v>
      </c>
    </row>
    <row r="4093" spans="1:14" x14ac:dyDescent="0.3">
      <c r="A4093" s="43" t="s">
        <v>465</v>
      </c>
      <c r="B4093" s="3">
        <v>45921</v>
      </c>
      <c r="C4093" s="3">
        <v>45921</v>
      </c>
      <c r="D4093" s="43" t="s">
        <v>783</v>
      </c>
      <c r="E4093" s="43" t="s">
        <v>715</v>
      </c>
      <c r="F4093" s="43" t="s">
        <v>717</v>
      </c>
      <c r="G4093">
        <v>540</v>
      </c>
      <c r="H4093">
        <v>540</v>
      </c>
      <c r="I4093" s="43" t="s">
        <v>716</v>
      </c>
      <c r="J4093" s="43" t="s">
        <v>1040</v>
      </c>
      <c r="K4093" s="43" t="s">
        <v>179</v>
      </c>
      <c r="L4093" s="43" t="str">
        <f>IF(AND(Home!$A$1&gt;=Leave[[#This Row],[Start Time]],Home!$A$1&lt;=Leave[[#This Row],[End Time]]),"Aplica","No Aplica")</f>
        <v>No Aplica</v>
      </c>
      <c r="M4093" s="43" t="str">
        <f>IF(AND(Home!$A$1&gt;=Leave[[#This Row],[Start Time]],Home!$A$1&lt;=Leave[[#This Row],[End Time]]),Home!$A$1,"No Aplica")</f>
        <v>No Aplica</v>
      </c>
      <c r="N4093" s="43" t="str">
        <f>Leave[[#This Row],[User Code (Owning User) (Usuario)]]&amp;Leave[[#This Row],[fecha activa]]</f>
        <v>MIE2024190917634No Aplica</v>
      </c>
    </row>
    <row r="4094" spans="1:14" x14ac:dyDescent="0.3">
      <c r="A4094" s="43" t="s">
        <v>471</v>
      </c>
      <c r="B4094" s="3">
        <v>45913</v>
      </c>
      <c r="C4094" s="3">
        <v>45913</v>
      </c>
      <c r="D4094" s="43" t="s">
        <v>2241</v>
      </c>
      <c r="E4094" s="43" t="s">
        <v>715</v>
      </c>
      <c r="F4094" s="43" t="s">
        <v>717</v>
      </c>
      <c r="G4094">
        <v>240</v>
      </c>
      <c r="H4094">
        <v>240</v>
      </c>
      <c r="I4094" s="43" t="s">
        <v>716</v>
      </c>
      <c r="J4094" s="43" t="s">
        <v>1040</v>
      </c>
      <c r="K4094" s="43" t="s">
        <v>179</v>
      </c>
      <c r="L4094" s="43" t="str">
        <f>IF(AND(Home!$A$1&gt;=Leave[[#This Row],[Start Time]],Home!$A$1&lt;=Leave[[#This Row],[End Time]]),"Aplica","No Aplica")</f>
        <v>No Aplica</v>
      </c>
      <c r="M4094" s="43" t="str">
        <f>IF(AND(Home!$A$1&gt;=Leave[[#This Row],[Start Time]],Home!$A$1&lt;=Leave[[#This Row],[End Time]]),Home!$A$1,"No Aplica")</f>
        <v>No Aplica</v>
      </c>
      <c r="N4094" s="43" t="str">
        <f>Leave[[#This Row],[User Code (Owning User) (Usuario)]]&amp;Leave[[#This Row],[fecha activa]]</f>
        <v>MIE2024190917634No Aplica</v>
      </c>
    </row>
    <row r="4095" spans="1:14" x14ac:dyDescent="0.3">
      <c r="A4095" s="43" t="s">
        <v>465</v>
      </c>
      <c r="B4095" s="3">
        <v>45914</v>
      </c>
      <c r="C4095" s="3">
        <v>45914</v>
      </c>
      <c r="D4095" s="43" t="s">
        <v>783</v>
      </c>
      <c r="E4095" s="43" t="s">
        <v>715</v>
      </c>
      <c r="F4095" s="43" t="s">
        <v>717</v>
      </c>
      <c r="G4095">
        <v>540</v>
      </c>
      <c r="H4095">
        <v>540</v>
      </c>
      <c r="I4095" s="43" t="s">
        <v>716</v>
      </c>
      <c r="J4095" s="43" t="s">
        <v>1040</v>
      </c>
      <c r="K4095" s="43" t="s">
        <v>179</v>
      </c>
      <c r="L4095" s="43" t="str">
        <f>IF(AND(Home!$A$1&gt;=Leave[[#This Row],[Start Time]],Home!$A$1&lt;=Leave[[#This Row],[End Time]]),"Aplica","No Aplica")</f>
        <v>No Aplica</v>
      </c>
      <c r="M4095" s="43" t="str">
        <f>IF(AND(Home!$A$1&gt;=Leave[[#This Row],[Start Time]],Home!$A$1&lt;=Leave[[#This Row],[End Time]]),Home!$A$1,"No Aplica")</f>
        <v>No Aplica</v>
      </c>
      <c r="N4095" s="43" t="str">
        <f>Leave[[#This Row],[User Code (Owning User) (Usuario)]]&amp;Leave[[#This Row],[fecha activa]]</f>
        <v>MIE2024190917634No Aplica</v>
      </c>
    </row>
    <row r="4096" spans="1:14" x14ac:dyDescent="0.3">
      <c r="A4096" s="43" t="s">
        <v>465</v>
      </c>
      <c r="B4096" s="3">
        <v>45907</v>
      </c>
      <c r="C4096" s="3">
        <v>45907</v>
      </c>
      <c r="D4096" s="43" t="s">
        <v>783</v>
      </c>
      <c r="E4096" s="43" t="s">
        <v>715</v>
      </c>
      <c r="F4096" s="43" t="s">
        <v>717</v>
      </c>
      <c r="G4096">
        <v>540</v>
      </c>
      <c r="H4096">
        <v>540</v>
      </c>
      <c r="I4096" s="43" t="s">
        <v>716</v>
      </c>
      <c r="J4096" s="43" t="s">
        <v>1040</v>
      </c>
      <c r="K4096" s="43" t="s">
        <v>179</v>
      </c>
      <c r="L4096" s="43" t="str">
        <f>IF(AND(Home!$A$1&gt;=Leave[[#This Row],[Start Time]],Home!$A$1&lt;=Leave[[#This Row],[End Time]]),"Aplica","No Aplica")</f>
        <v>No Aplica</v>
      </c>
      <c r="M4096" s="43" t="str">
        <f>IF(AND(Home!$A$1&gt;=Leave[[#This Row],[Start Time]],Home!$A$1&lt;=Leave[[#This Row],[End Time]]),Home!$A$1,"No Aplica")</f>
        <v>No Aplica</v>
      </c>
      <c r="N4096" s="43" t="str">
        <f>Leave[[#This Row],[User Code (Owning User) (Usuario)]]&amp;Leave[[#This Row],[fecha activa]]</f>
        <v>MIE2024190917634No Aplica</v>
      </c>
    </row>
    <row r="4097" spans="1:14" x14ac:dyDescent="0.3">
      <c r="A4097" s="43" t="s">
        <v>465</v>
      </c>
      <c r="B4097" s="3">
        <v>45906</v>
      </c>
      <c r="C4097" s="3">
        <v>45906</v>
      </c>
      <c r="D4097" s="43" t="s">
        <v>2241</v>
      </c>
      <c r="E4097" s="43" t="s">
        <v>715</v>
      </c>
      <c r="F4097" s="43" t="s">
        <v>717</v>
      </c>
      <c r="G4097">
        <v>240</v>
      </c>
      <c r="H4097">
        <v>240</v>
      </c>
      <c r="I4097" s="43" t="s">
        <v>716</v>
      </c>
      <c r="J4097" s="43" t="s">
        <v>1040</v>
      </c>
      <c r="K4097" s="43" t="s">
        <v>179</v>
      </c>
      <c r="L4097" s="43" t="str">
        <f>IF(AND(Home!$A$1&gt;=Leave[[#This Row],[Start Time]],Home!$A$1&lt;=Leave[[#This Row],[End Time]]),"Aplica","No Aplica")</f>
        <v>No Aplica</v>
      </c>
      <c r="M4097" s="43" t="str">
        <f>IF(AND(Home!$A$1&gt;=Leave[[#This Row],[Start Time]],Home!$A$1&lt;=Leave[[#This Row],[End Time]]),Home!$A$1,"No Aplica")</f>
        <v>No Aplica</v>
      </c>
      <c r="N4097" s="43" t="str">
        <f>Leave[[#This Row],[User Code (Owning User) (Usuario)]]&amp;Leave[[#This Row],[fecha activa]]</f>
        <v>MIE2024190917634No Aplica</v>
      </c>
    </row>
    <row r="4098" spans="1:14" x14ac:dyDescent="0.3">
      <c r="A4098" s="43" t="s">
        <v>471</v>
      </c>
      <c r="B4098" s="3">
        <v>45930</v>
      </c>
      <c r="C4098" s="3">
        <v>45930</v>
      </c>
      <c r="D4098" s="43" t="s">
        <v>602</v>
      </c>
      <c r="E4098" s="43" t="s">
        <v>756</v>
      </c>
      <c r="F4098" s="43" t="s">
        <v>757</v>
      </c>
      <c r="G4098">
        <v>0</v>
      </c>
      <c r="H4098">
        <v>0</v>
      </c>
      <c r="I4098" s="43" t="s">
        <v>1131</v>
      </c>
      <c r="J4098" s="43" t="s">
        <v>1047</v>
      </c>
      <c r="K4098" s="43" t="s">
        <v>178</v>
      </c>
      <c r="L4098" s="43" t="str">
        <f>IF(AND(Home!$A$1&gt;=Leave[[#This Row],[Start Time]],Home!$A$1&lt;=Leave[[#This Row],[End Time]]),"Aplica","No Aplica")</f>
        <v>No Aplica</v>
      </c>
      <c r="M4098" s="43" t="str">
        <f>IF(AND(Home!$A$1&gt;=Leave[[#This Row],[Start Time]],Home!$A$1&lt;=Leave[[#This Row],[End Time]]),Home!$A$1,"No Aplica")</f>
        <v>No Aplica</v>
      </c>
      <c r="N4098" s="43" t="str">
        <f>Leave[[#This Row],[User Code (Owning User) (Usuario)]]&amp;Leave[[#This Row],[fecha activa]]</f>
        <v>MIE2024241017945No Aplica</v>
      </c>
    </row>
    <row r="4099" spans="1:14" x14ac:dyDescent="0.3">
      <c r="A4099" s="43" t="s">
        <v>465</v>
      </c>
      <c r="B4099" s="3">
        <v>45928</v>
      </c>
      <c r="C4099" s="3">
        <v>45928</v>
      </c>
      <c r="D4099" s="43" t="s">
        <v>504</v>
      </c>
      <c r="E4099" s="43" t="s">
        <v>756</v>
      </c>
      <c r="F4099" s="43" t="s">
        <v>757</v>
      </c>
      <c r="G4099">
        <v>660</v>
      </c>
      <c r="H4099">
        <v>540</v>
      </c>
      <c r="I4099" s="43" t="s">
        <v>1131</v>
      </c>
      <c r="J4099" s="43" t="s">
        <v>1047</v>
      </c>
      <c r="K4099" s="43" t="s">
        <v>178</v>
      </c>
      <c r="L4099" s="43" t="str">
        <f>IF(AND(Home!$A$1&gt;=Leave[[#This Row],[Start Time]],Home!$A$1&lt;=Leave[[#This Row],[End Time]]),"Aplica","No Aplica")</f>
        <v>No Aplica</v>
      </c>
      <c r="M4099" s="43" t="str">
        <f>IF(AND(Home!$A$1&gt;=Leave[[#This Row],[Start Time]],Home!$A$1&lt;=Leave[[#This Row],[End Time]]),Home!$A$1,"No Aplica")</f>
        <v>No Aplica</v>
      </c>
      <c r="N4099" s="43" t="str">
        <f>Leave[[#This Row],[User Code (Owning User) (Usuario)]]&amp;Leave[[#This Row],[fecha activa]]</f>
        <v>MIE2024241017945No Aplica</v>
      </c>
    </row>
    <row r="4100" spans="1:14" x14ac:dyDescent="0.3">
      <c r="A4100" s="43" t="s">
        <v>471</v>
      </c>
      <c r="B4100" s="3">
        <v>45926</v>
      </c>
      <c r="C4100" s="3">
        <v>45926</v>
      </c>
      <c r="D4100" s="43" t="s">
        <v>602</v>
      </c>
      <c r="E4100" s="43" t="s">
        <v>756</v>
      </c>
      <c r="F4100" s="43" t="s">
        <v>757</v>
      </c>
      <c r="G4100">
        <v>60</v>
      </c>
      <c r="H4100">
        <v>60</v>
      </c>
      <c r="I4100" s="43" t="s">
        <v>1131</v>
      </c>
      <c r="J4100" s="43" t="s">
        <v>1047</v>
      </c>
      <c r="K4100" s="43" t="s">
        <v>178</v>
      </c>
      <c r="L4100" s="43" t="str">
        <f>IF(AND(Home!$A$1&gt;=Leave[[#This Row],[Start Time]],Home!$A$1&lt;=Leave[[#This Row],[End Time]]),"Aplica","No Aplica")</f>
        <v>No Aplica</v>
      </c>
      <c r="M4100" s="43" t="str">
        <f>IF(AND(Home!$A$1&gt;=Leave[[#This Row],[Start Time]],Home!$A$1&lt;=Leave[[#This Row],[End Time]]),Home!$A$1,"No Aplica")</f>
        <v>No Aplica</v>
      </c>
      <c r="N4100" s="43" t="str">
        <f>Leave[[#This Row],[User Code (Owning User) (Usuario)]]&amp;Leave[[#This Row],[fecha activa]]</f>
        <v>MIE2024241017945No Aplica</v>
      </c>
    </row>
    <row r="4101" spans="1:14" x14ac:dyDescent="0.3">
      <c r="A4101" s="43" t="s">
        <v>471</v>
      </c>
      <c r="B4101" s="3">
        <v>45925</v>
      </c>
      <c r="C4101" s="3">
        <v>45925</v>
      </c>
      <c r="D4101" s="43" t="s">
        <v>602</v>
      </c>
      <c r="E4101" s="43" t="s">
        <v>756</v>
      </c>
      <c r="F4101" s="43" t="s">
        <v>757</v>
      </c>
      <c r="G4101">
        <v>60</v>
      </c>
      <c r="H4101">
        <v>60</v>
      </c>
      <c r="I4101" s="43" t="s">
        <v>1131</v>
      </c>
      <c r="J4101" s="43" t="s">
        <v>1047</v>
      </c>
      <c r="K4101" s="43" t="s">
        <v>178</v>
      </c>
      <c r="L4101" s="43" t="str">
        <f>IF(AND(Home!$A$1&gt;=Leave[[#This Row],[Start Time]],Home!$A$1&lt;=Leave[[#This Row],[End Time]]),"Aplica","No Aplica")</f>
        <v>No Aplica</v>
      </c>
      <c r="M4101" s="43" t="str">
        <f>IF(AND(Home!$A$1&gt;=Leave[[#This Row],[Start Time]],Home!$A$1&lt;=Leave[[#This Row],[End Time]]),Home!$A$1,"No Aplica")</f>
        <v>No Aplica</v>
      </c>
      <c r="N4101" s="43" t="str">
        <f>Leave[[#This Row],[User Code (Owning User) (Usuario)]]&amp;Leave[[#This Row],[fecha activa]]</f>
        <v>MIE2024241017945No Aplica</v>
      </c>
    </row>
    <row r="4102" spans="1:14" x14ac:dyDescent="0.3">
      <c r="A4102" s="43" t="s">
        <v>471</v>
      </c>
      <c r="B4102" s="3">
        <v>45924</v>
      </c>
      <c r="C4102" s="3">
        <v>45924</v>
      </c>
      <c r="D4102" s="43" t="s">
        <v>602</v>
      </c>
      <c r="E4102" s="43" t="s">
        <v>756</v>
      </c>
      <c r="F4102" s="43" t="s">
        <v>757</v>
      </c>
      <c r="G4102">
        <v>60</v>
      </c>
      <c r="H4102">
        <v>60</v>
      </c>
      <c r="I4102" s="43" t="s">
        <v>1131</v>
      </c>
      <c r="J4102" s="43" t="s">
        <v>1047</v>
      </c>
      <c r="K4102" s="43" t="s">
        <v>178</v>
      </c>
      <c r="L4102" s="43" t="str">
        <f>IF(AND(Home!$A$1&gt;=Leave[[#This Row],[Start Time]],Home!$A$1&lt;=Leave[[#This Row],[End Time]]),"Aplica","No Aplica")</f>
        <v>No Aplica</v>
      </c>
      <c r="M4102" s="43" t="str">
        <f>IF(AND(Home!$A$1&gt;=Leave[[#This Row],[Start Time]],Home!$A$1&lt;=Leave[[#This Row],[End Time]]),Home!$A$1,"No Aplica")</f>
        <v>No Aplica</v>
      </c>
      <c r="N4102" s="43" t="str">
        <f>Leave[[#This Row],[User Code (Owning User) (Usuario)]]&amp;Leave[[#This Row],[fecha activa]]</f>
        <v>MIE2024241017945No Aplica</v>
      </c>
    </row>
    <row r="4103" spans="1:14" x14ac:dyDescent="0.3">
      <c r="A4103" s="43" t="s">
        <v>471</v>
      </c>
      <c r="B4103" s="3">
        <v>45923</v>
      </c>
      <c r="C4103" s="3">
        <v>45923</v>
      </c>
      <c r="D4103" s="43" t="s">
        <v>602</v>
      </c>
      <c r="E4103" s="43" t="s">
        <v>756</v>
      </c>
      <c r="F4103" s="43" t="s">
        <v>757</v>
      </c>
      <c r="G4103">
        <v>60</v>
      </c>
      <c r="H4103">
        <v>60</v>
      </c>
      <c r="I4103" s="43" t="s">
        <v>1131</v>
      </c>
      <c r="J4103" s="43" t="s">
        <v>1047</v>
      </c>
      <c r="K4103" s="43" t="s">
        <v>178</v>
      </c>
      <c r="L4103" s="43" t="str">
        <f>IF(AND(Home!$A$1&gt;=Leave[[#This Row],[Start Time]],Home!$A$1&lt;=Leave[[#This Row],[End Time]]),"Aplica","No Aplica")</f>
        <v>No Aplica</v>
      </c>
      <c r="M4103" s="43" t="str">
        <f>IF(AND(Home!$A$1&gt;=Leave[[#This Row],[Start Time]],Home!$A$1&lt;=Leave[[#This Row],[End Time]]),Home!$A$1,"No Aplica")</f>
        <v>No Aplica</v>
      </c>
      <c r="N4103" s="43" t="str">
        <f>Leave[[#This Row],[User Code (Owning User) (Usuario)]]&amp;Leave[[#This Row],[fecha activa]]</f>
        <v>MIE2024241017945No Aplica</v>
      </c>
    </row>
    <row r="4104" spans="1:14" x14ac:dyDescent="0.3">
      <c r="A4104" s="43" t="s">
        <v>465</v>
      </c>
      <c r="B4104" s="3">
        <v>45921</v>
      </c>
      <c r="C4104" s="3">
        <v>45921</v>
      </c>
      <c r="D4104" s="43" t="s">
        <v>495</v>
      </c>
      <c r="E4104" s="43" t="s">
        <v>756</v>
      </c>
      <c r="F4104" s="43" t="s">
        <v>757</v>
      </c>
      <c r="G4104">
        <v>660</v>
      </c>
      <c r="H4104">
        <v>540</v>
      </c>
      <c r="I4104" s="43" t="s">
        <v>1131</v>
      </c>
      <c r="J4104" s="43" t="s">
        <v>1047</v>
      </c>
      <c r="K4104" s="43" t="s">
        <v>178</v>
      </c>
      <c r="L4104" s="43" t="str">
        <f>IF(AND(Home!$A$1&gt;=Leave[[#This Row],[Start Time]],Home!$A$1&lt;=Leave[[#This Row],[End Time]]),"Aplica","No Aplica")</f>
        <v>No Aplica</v>
      </c>
      <c r="M4104" s="43" t="str">
        <f>IF(AND(Home!$A$1&gt;=Leave[[#This Row],[Start Time]],Home!$A$1&lt;=Leave[[#This Row],[End Time]]),Home!$A$1,"No Aplica")</f>
        <v>No Aplica</v>
      </c>
      <c r="N4104" s="43" t="str">
        <f>Leave[[#This Row],[User Code (Owning User) (Usuario)]]&amp;Leave[[#This Row],[fecha activa]]</f>
        <v>MIE2024241017945No Aplica</v>
      </c>
    </row>
    <row r="4105" spans="1:14" x14ac:dyDescent="0.3">
      <c r="A4105" s="43" t="s">
        <v>471</v>
      </c>
      <c r="B4105" s="3">
        <v>45919</v>
      </c>
      <c r="C4105" s="3">
        <v>45919</v>
      </c>
      <c r="D4105" s="43" t="s">
        <v>602</v>
      </c>
      <c r="E4105" s="43" t="s">
        <v>756</v>
      </c>
      <c r="F4105" s="43" t="s">
        <v>757</v>
      </c>
      <c r="G4105">
        <v>60</v>
      </c>
      <c r="H4105">
        <v>60</v>
      </c>
      <c r="I4105" s="43" t="s">
        <v>1131</v>
      </c>
      <c r="J4105" s="43" t="s">
        <v>1047</v>
      </c>
      <c r="K4105" s="43" t="s">
        <v>178</v>
      </c>
      <c r="L4105" s="43" t="str">
        <f>IF(AND(Home!$A$1&gt;=Leave[[#This Row],[Start Time]],Home!$A$1&lt;=Leave[[#This Row],[End Time]]),"Aplica","No Aplica")</f>
        <v>No Aplica</v>
      </c>
      <c r="M4105" s="43" t="str">
        <f>IF(AND(Home!$A$1&gt;=Leave[[#This Row],[Start Time]],Home!$A$1&lt;=Leave[[#This Row],[End Time]]),Home!$A$1,"No Aplica")</f>
        <v>No Aplica</v>
      </c>
      <c r="N4105" s="43" t="str">
        <f>Leave[[#This Row],[User Code (Owning User) (Usuario)]]&amp;Leave[[#This Row],[fecha activa]]</f>
        <v>MIE2024241017945No Aplica</v>
      </c>
    </row>
    <row r="4106" spans="1:14" x14ac:dyDescent="0.3">
      <c r="A4106" s="43" t="s">
        <v>471</v>
      </c>
      <c r="B4106" s="3">
        <v>45918</v>
      </c>
      <c r="C4106" s="3">
        <v>45918</v>
      </c>
      <c r="D4106" s="43" t="s">
        <v>602</v>
      </c>
      <c r="E4106" s="43" t="s">
        <v>756</v>
      </c>
      <c r="F4106" s="43" t="s">
        <v>757</v>
      </c>
      <c r="G4106">
        <v>60</v>
      </c>
      <c r="H4106">
        <v>60</v>
      </c>
      <c r="I4106" s="43" t="s">
        <v>1131</v>
      </c>
      <c r="J4106" s="43" t="s">
        <v>1047</v>
      </c>
      <c r="K4106" s="43" t="s">
        <v>178</v>
      </c>
      <c r="L4106" s="43" t="str">
        <f>IF(AND(Home!$A$1&gt;=Leave[[#This Row],[Start Time]],Home!$A$1&lt;=Leave[[#This Row],[End Time]]),"Aplica","No Aplica")</f>
        <v>No Aplica</v>
      </c>
      <c r="M4106" s="43" t="str">
        <f>IF(AND(Home!$A$1&gt;=Leave[[#This Row],[Start Time]],Home!$A$1&lt;=Leave[[#This Row],[End Time]]),Home!$A$1,"No Aplica")</f>
        <v>No Aplica</v>
      </c>
      <c r="N4106" s="43" t="str">
        <f>Leave[[#This Row],[User Code (Owning User) (Usuario)]]&amp;Leave[[#This Row],[fecha activa]]</f>
        <v>MIE2024241017945No Aplica</v>
      </c>
    </row>
    <row r="4107" spans="1:14" x14ac:dyDescent="0.3">
      <c r="A4107" s="43" t="s">
        <v>471</v>
      </c>
      <c r="B4107" s="3">
        <v>45917</v>
      </c>
      <c r="C4107" s="3">
        <v>45917</v>
      </c>
      <c r="D4107" s="43" t="s">
        <v>602</v>
      </c>
      <c r="E4107" s="43" t="s">
        <v>756</v>
      </c>
      <c r="F4107" s="43" t="s">
        <v>757</v>
      </c>
      <c r="G4107">
        <v>60</v>
      </c>
      <c r="H4107">
        <v>60</v>
      </c>
      <c r="I4107" s="43" t="s">
        <v>1131</v>
      </c>
      <c r="J4107" s="43" t="s">
        <v>1047</v>
      </c>
      <c r="K4107" s="43" t="s">
        <v>178</v>
      </c>
      <c r="L4107" s="43" t="str">
        <f>IF(AND(Home!$A$1&gt;=Leave[[#This Row],[Start Time]],Home!$A$1&lt;=Leave[[#This Row],[End Time]]),"Aplica","No Aplica")</f>
        <v>No Aplica</v>
      </c>
      <c r="M4107" s="43" t="str">
        <f>IF(AND(Home!$A$1&gt;=Leave[[#This Row],[Start Time]],Home!$A$1&lt;=Leave[[#This Row],[End Time]]),Home!$A$1,"No Aplica")</f>
        <v>No Aplica</v>
      </c>
      <c r="N4107" s="43" t="str">
        <f>Leave[[#This Row],[User Code (Owning User) (Usuario)]]&amp;Leave[[#This Row],[fecha activa]]</f>
        <v>MIE2024241017945No Aplica</v>
      </c>
    </row>
    <row r="4108" spans="1:14" x14ac:dyDescent="0.3">
      <c r="A4108" s="43" t="s">
        <v>471</v>
      </c>
      <c r="B4108" s="3">
        <v>45916</v>
      </c>
      <c r="C4108" s="3">
        <v>45916</v>
      </c>
      <c r="D4108" s="43" t="s">
        <v>602</v>
      </c>
      <c r="E4108" s="43" t="s">
        <v>756</v>
      </c>
      <c r="F4108" s="43" t="s">
        <v>757</v>
      </c>
      <c r="G4108">
        <v>60</v>
      </c>
      <c r="H4108">
        <v>60</v>
      </c>
      <c r="I4108" s="43" t="s">
        <v>1131</v>
      </c>
      <c r="J4108" s="43" t="s">
        <v>1047</v>
      </c>
      <c r="K4108" s="43" t="s">
        <v>178</v>
      </c>
      <c r="L4108" s="43" t="str">
        <f>IF(AND(Home!$A$1&gt;=Leave[[#This Row],[Start Time]],Home!$A$1&lt;=Leave[[#This Row],[End Time]]),"Aplica","No Aplica")</f>
        <v>No Aplica</v>
      </c>
      <c r="M4108" s="43" t="str">
        <f>IF(AND(Home!$A$1&gt;=Leave[[#This Row],[Start Time]],Home!$A$1&lt;=Leave[[#This Row],[End Time]]),Home!$A$1,"No Aplica")</f>
        <v>No Aplica</v>
      </c>
      <c r="N4108" s="43" t="str">
        <f>Leave[[#This Row],[User Code (Owning User) (Usuario)]]&amp;Leave[[#This Row],[fecha activa]]</f>
        <v>MIE2024241017945No Aplica</v>
      </c>
    </row>
    <row r="4109" spans="1:14" x14ac:dyDescent="0.3">
      <c r="A4109" s="43" t="s">
        <v>465</v>
      </c>
      <c r="B4109" s="3">
        <v>45914</v>
      </c>
      <c r="C4109" s="3">
        <v>45914</v>
      </c>
      <c r="D4109" s="43" t="s">
        <v>495</v>
      </c>
      <c r="E4109" s="43" t="s">
        <v>756</v>
      </c>
      <c r="F4109" s="43" t="s">
        <v>757</v>
      </c>
      <c r="G4109">
        <v>600</v>
      </c>
      <c r="H4109">
        <v>540</v>
      </c>
      <c r="I4109" s="43" t="s">
        <v>1131</v>
      </c>
      <c r="J4109" s="43" t="s">
        <v>1047</v>
      </c>
      <c r="K4109" s="43" t="s">
        <v>178</v>
      </c>
      <c r="L4109" s="43" t="str">
        <f>IF(AND(Home!$A$1&gt;=Leave[[#This Row],[Start Time]],Home!$A$1&lt;=Leave[[#This Row],[End Time]]),"Aplica","No Aplica")</f>
        <v>No Aplica</v>
      </c>
      <c r="M4109" s="43" t="str">
        <f>IF(AND(Home!$A$1&gt;=Leave[[#This Row],[Start Time]],Home!$A$1&lt;=Leave[[#This Row],[End Time]]),Home!$A$1,"No Aplica")</f>
        <v>No Aplica</v>
      </c>
      <c r="N4109" s="43" t="str">
        <f>Leave[[#This Row],[User Code (Owning User) (Usuario)]]&amp;Leave[[#This Row],[fecha activa]]</f>
        <v>MIE2024241017945No Aplica</v>
      </c>
    </row>
    <row r="4110" spans="1:14" x14ac:dyDescent="0.3">
      <c r="A4110" s="43" t="s">
        <v>471</v>
      </c>
      <c r="B4110" s="3">
        <v>45912</v>
      </c>
      <c r="C4110" s="3">
        <v>45912</v>
      </c>
      <c r="D4110" s="43" t="s">
        <v>602</v>
      </c>
      <c r="E4110" s="43" t="s">
        <v>756</v>
      </c>
      <c r="F4110" s="43" t="s">
        <v>757</v>
      </c>
      <c r="G4110">
        <v>60</v>
      </c>
      <c r="H4110">
        <v>60</v>
      </c>
      <c r="I4110" s="43" t="s">
        <v>1131</v>
      </c>
      <c r="J4110" s="43" t="s">
        <v>1047</v>
      </c>
      <c r="K4110" s="43" t="s">
        <v>178</v>
      </c>
      <c r="L4110" s="43" t="str">
        <f>IF(AND(Home!$A$1&gt;=Leave[[#This Row],[Start Time]],Home!$A$1&lt;=Leave[[#This Row],[End Time]]),"Aplica","No Aplica")</f>
        <v>No Aplica</v>
      </c>
      <c r="M4110" s="43" t="str">
        <f>IF(AND(Home!$A$1&gt;=Leave[[#This Row],[Start Time]],Home!$A$1&lt;=Leave[[#This Row],[End Time]]),Home!$A$1,"No Aplica")</f>
        <v>No Aplica</v>
      </c>
      <c r="N4110" s="43" t="str">
        <f>Leave[[#This Row],[User Code (Owning User) (Usuario)]]&amp;Leave[[#This Row],[fecha activa]]</f>
        <v>MIE2024241017945No Aplica</v>
      </c>
    </row>
    <row r="4111" spans="1:14" x14ac:dyDescent="0.3">
      <c r="A4111" s="43" t="s">
        <v>471</v>
      </c>
      <c r="B4111" s="3">
        <v>45911</v>
      </c>
      <c r="C4111" s="3">
        <v>45911</v>
      </c>
      <c r="D4111" s="43" t="s">
        <v>602</v>
      </c>
      <c r="E4111" s="43" t="s">
        <v>756</v>
      </c>
      <c r="F4111" s="43" t="s">
        <v>757</v>
      </c>
      <c r="G4111">
        <v>60</v>
      </c>
      <c r="H4111">
        <v>60</v>
      </c>
      <c r="I4111" s="43" t="s">
        <v>1131</v>
      </c>
      <c r="J4111" s="43" t="s">
        <v>1047</v>
      </c>
      <c r="K4111" s="43" t="s">
        <v>178</v>
      </c>
      <c r="L4111" s="43" t="str">
        <f>IF(AND(Home!$A$1&gt;=Leave[[#This Row],[Start Time]],Home!$A$1&lt;=Leave[[#This Row],[End Time]]),"Aplica","No Aplica")</f>
        <v>No Aplica</v>
      </c>
      <c r="M4111" s="43" t="str">
        <f>IF(AND(Home!$A$1&gt;=Leave[[#This Row],[Start Time]],Home!$A$1&lt;=Leave[[#This Row],[End Time]]),Home!$A$1,"No Aplica")</f>
        <v>No Aplica</v>
      </c>
      <c r="N4111" s="43" t="str">
        <f>Leave[[#This Row],[User Code (Owning User) (Usuario)]]&amp;Leave[[#This Row],[fecha activa]]</f>
        <v>MIE2024241017945No Aplica</v>
      </c>
    </row>
    <row r="4112" spans="1:14" x14ac:dyDescent="0.3">
      <c r="A4112" s="43" t="s">
        <v>471</v>
      </c>
      <c r="B4112" s="3">
        <v>45910</v>
      </c>
      <c r="C4112" s="3">
        <v>45910</v>
      </c>
      <c r="D4112" s="43" t="s">
        <v>602</v>
      </c>
      <c r="E4112" s="43" t="s">
        <v>756</v>
      </c>
      <c r="F4112" s="43" t="s">
        <v>757</v>
      </c>
      <c r="G4112">
        <v>60</v>
      </c>
      <c r="H4112">
        <v>60</v>
      </c>
      <c r="I4112" s="43" t="s">
        <v>1131</v>
      </c>
      <c r="J4112" s="43" t="s">
        <v>1047</v>
      </c>
      <c r="K4112" s="43" t="s">
        <v>178</v>
      </c>
      <c r="L4112" s="43" t="str">
        <f>IF(AND(Home!$A$1&gt;=Leave[[#This Row],[Start Time]],Home!$A$1&lt;=Leave[[#This Row],[End Time]]),"Aplica","No Aplica")</f>
        <v>No Aplica</v>
      </c>
      <c r="M4112" s="43" t="str">
        <f>IF(AND(Home!$A$1&gt;=Leave[[#This Row],[Start Time]],Home!$A$1&lt;=Leave[[#This Row],[End Time]]),Home!$A$1,"No Aplica")</f>
        <v>No Aplica</v>
      </c>
      <c r="N4112" s="43" t="str">
        <f>Leave[[#This Row],[User Code (Owning User) (Usuario)]]&amp;Leave[[#This Row],[fecha activa]]</f>
        <v>MIE2024241017945No Aplica</v>
      </c>
    </row>
    <row r="4113" spans="1:14" x14ac:dyDescent="0.3">
      <c r="A4113" s="43" t="s">
        <v>471</v>
      </c>
      <c r="B4113" s="3">
        <v>45909</v>
      </c>
      <c r="C4113" s="3">
        <v>45909</v>
      </c>
      <c r="D4113" s="43" t="s">
        <v>602</v>
      </c>
      <c r="E4113" s="43" t="s">
        <v>756</v>
      </c>
      <c r="F4113" s="43" t="s">
        <v>757</v>
      </c>
      <c r="G4113">
        <v>60</v>
      </c>
      <c r="H4113">
        <v>60</v>
      </c>
      <c r="I4113" s="43" t="s">
        <v>1131</v>
      </c>
      <c r="J4113" s="43" t="s">
        <v>1047</v>
      </c>
      <c r="K4113" s="43" t="s">
        <v>178</v>
      </c>
      <c r="L4113" s="43" t="str">
        <f>IF(AND(Home!$A$1&gt;=Leave[[#This Row],[Start Time]],Home!$A$1&lt;=Leave[[#This Row],[End Time]]),"Aplica","No Aplica")</f>
        <v>No Aplica</v>
      </c>
      <c r="M4113" s="43" t="str">
        <f>IF(AND(Home!$A$1&gt;=Leave[[#This Row],[Start Time]],Home!$A$1&lt;=Leave[[#This Row],[End Time]]),Home!$A$1,"No Aplica")</f>
        <v>No Aplica</v>
      </c>
      <c r="N4113" s="43" t="str">
        <f>Leave[[#This Row],[User Code (Owning User) (Usuario)]]&amp;Leave[[#This Row],[fecha activa]]</f>
        <v>MIE2024241017945No Aplica</v>
      </c>
    </row>
    <row r="4114" spans="1:14" x14ac:dyDescent="0.3">
      <c r="A4114" s="43" t="s">
        <v>465</v>
      </c>
      <c r="B4114" s="3">
        <v>45907</v>
      </c>
      <c r="C4114" s="3">
        <v>45907</v>
      </c>
      <c r="D4114" s="43" t="s">
        <v>495</v>
      </c>
      <c r="E4114" s="43" t="s">
        <v>756</v>
      </c>
      <c r="F4114" s="43" t="s">
        <v>757</v>
      </c>
      <c r="G4114">
        <v>540</v>
      </c>
      <c r="H4114">
        <v>540</v>
      </c>
      <c r="I4114" s="43" t="s">
        <v>1131</v>
      </c>
      <c r="J4114" s="43" t="s">
        <v>1047</v>
      </c>
      <c r="K4114" s="43" t="s">
        <v>178</v>
      </c>
      <c r="L4114" s="43" t="str">
        <f>IF(AND(Home!$A$1&gt;=Leave[[#This Row],[Start Time]],Home!$A$1&lt;=Leave[[#This Row],[End Time]]),"Aplica","No Aplica")</f>
        <v>No Aplica</v>
      </c>
      <c r="M4114" s="43" t="str">
        <f>IF(AND(Home!$A$1&gt;=Leave[[#This Row],[Start Time]],Home!$A$1&lt;=Leave[[#This Row],[End Time]]),Home!$A$1,"No Aplica")</f>
        <v>No Aplica</v>
      </c>
      <c r="N4114" s="43" t="str">
        <f>Leave[[#This Row],[User Code (Owning User) (Usuario)]]&amp;Leave[[#This Row],[fecha activa]]</f>
        <v>MIE2024241017945No Aplica</v>
      </c>
    </row>
    <row r="4115" spans="1:14" x14ac:dyDescent="0.3">
      <c r="A4115" s="43" t="s">
        <v>465</v>
      </c>
      <c r="B4115" s="3">
        <v>45906</v>
      </c>
      <c r="C4115" s="3">
        <v>45906</v>
      </c>
      <c r="D4115" s="43" t="s">
        <v>495</v>
      </c>
      <c r="E4115" s="43" t="s">
        <v>756</v>
      </c>
      <c r="F4115" s="43" t="s">
        <v>757</v>
      </c>
      <c r="G4115">
        <v>720</v>
      </c>
      <c r="H4115">
        <v>540</v>
      </c>
      <c r="I4115" s="43" t="s">
        <v>1131</v>
      </c>
      <c r="J4115" s="43" t="s">
        <v>1047</v>
      </c>
      <c r="K4115" s="43" t="s">
        <v>178</v>
      </c>
      <c r="L4115" s="43" t="str">
        <f>IF(AND(Home!$A$1&gt;=Leave[[#This Row],[Start Time]],Home!$A$1&lt;=Leave[[#This Row],[End Time]]),"Aplica","No Aplica")</f>
        <v>No Aplica</v>
      </c>
      <c r="M4115" s="43" t="str">
        <f>IF(AND(Home!$A$1&gt;=Leave[[#This Row],[Start Time]],Home!$A$1&lt;=Leave[[#This Row],[End Time]]),Home!$A$1,"No Aplica")</f>
        <v>No Aplica</v>
      </c>
      <c r="N4115" s="43" t="str">
        <f>Leave[[#This Row],[User Code (Owning User) (Usuario)]]&amp;Leave[[#This Row],[fecha activa]]</f>
        <v>MIE2024241017945No Aplica</v>
      </c>
    </row>
    <row r="4116" spans="1:14" x14ac:dyDescent="0.3">
      <c r="A4116" s="43" t="s">
        <v>471</v>
      </c>
      <c r="B4116" s="3">
        <v>45905</v>
      </c>
      <c r="C4116" s="3">
        <v>45905</v>
      </c>
      <c r="D4116" s="43" t="s">
        <v>602</v>
      </c>
      <c r="E4116" s="43" t="s">
        <v>756</v>
      </c>
      <c r="F4116" s="43" t="s">
        <v>757</v>
      </c>
      <c r="G4116">
        <v>60</v>
      </c>
      <c r="H4116">
        <v>60</v>
      </c>
      <c r="I4116" s="43" t="s">
        <v>1131</v>
      </c>
      <c r="J4116" s="43" t="s">
        <v>1047</v>
      </c>
      <c r="K4116" s="43" t="s">
        <v>178</v>
      </c>
      <c r="L4116" s="43" t="str">
        <f>IF(AND(Home!$A$1&gt;=Leave[[#This Row],[Start Time]],Home!$A$1&lt;=Leave[[#This Row],[End Time]]),"Aplica","No Aplica")</f>
        <v>No Aplica</v>
      </c>
      <c r="M4116" s="43" t="str">
        <f>IF(AND(Home!$A$1&gt;=Leave[[#This Row],[Start Time]],Home!$A$1&lt;=Leave[[#This Row],[End Time]]),Home!$A$1,"No Aplica")</f>
        <v>No Aplica</v>
      </c>
      <c r="N4116" s="43" t="str">
        <f>Leave[[#This Row],[User Code (Owning User) (Usuario)]]&amp;Leave[[#This Row],[fecha activa]]</f>
        <v>MIE2024241017945No Aplica</v>
      </c>
    </row>
    <row r="4117" spans="1:14" x14ac:dyDescent="0.3">
      <c r="A4117" s="43" t="s">
        <v>471</v>
      </c>
      <c r="B4117" s="3">
        <v>45904</v>
      </c>
      <c r="C4117" s="3">
        <v>45904</v>
      </c>
      <c r="D4117" s="43" t="s">
        <v>602</v>
      </c>
      <c r="E4117" s="43" t="s">
        <v>756</v>
      </c>
      <c r="F4117" s="43" t="s">
        <v>757</v>
      </c>
      <c r="G4117">
        <v>60</v>
      </c>
      <c r="H4117">
        <v>60</v>
      </c>
      <c r="I4117" s="43" t="s">
        <v>1131</v>
      </c>
      <c r="J4117" s="43" t="s">
        <v>1047</v>
      </c>
      <c r="K4117" s="43" t="s">
        <v>178</v>
      </c>
      <c r="L4117" s="43" t="str">
        <f>IF(AND(Home!$A$1&gt;=Leave[[#This Row],[Start Time]],Home!$A$1&lt;=Leave[[#This Row],[End Time]]),"Aplica","No Aplica")</f>
        <v>No Aplica</v>
      </c>
      <c r="M4117" s="43" t="str">
        <f>IF(AND(Home!$A$1&gt;=Leave[[#This Row],[Start Time]],Home!$A$1&lt;=Leave[[#This Row],[End Time]]),Home!$A$1,"No Aplica")</f>
        <v>No Aplica</v>
      </c>
      <c r="N4117" s="43" t="str">
        <f>Leave[[#This Row],[User Code (Owning User) (Usuario)]]&amp;Leave[[#This Row],[fecha activa]]</f>
        <v>MIE2024241017945No Aplica</v>
      </c>
    </row>
    <row r="4118" spans="1:14" x14ac:dyDescent="0.3">
      <c r="A4118" s="43" t="s">
        <v>471</v>
      </c>
      <c r="B4118" s="3">
        <v>45903</v>
      </c>
      <c r="C4118" s="3">
        <v>45903</v>
      </c>
      <c r="D4118" s="43" t="s">
        <v>602</v>
      </c>
      <c r="E4118" s="43" t="s">
        <v>756</v>
      </c>
      <c r="F4118" s="43" t="s">
        <v>757</v>
      </c>
      <c r="G4118">
        <v>60</v>
      </c>
      <c r="H4118">
        <v>60</v>
      </c>
      <c r="I4118" s="43" t="s">
        <v>1131</v>
      </c>
      <c r="J4118" s="43" t="s">
        <v>1047</v>
      </c>
      <c r="K4118" s="43" t="s">
        <v>178</v>
      </c>
      <c r="L4118" s="43" t="str">
        <f>IF(AND(Home!$A$1&gt;=Leave[[#This Row],[Start Time]],Home!$A$1&lt;=Leave[[#This Row],[End Time]]),"Aplica","No Aplica")</f>
        <v>No Aplica</v>
      </c>
      <c r="M4118" s="43" t="str">
        <f>IF(AND(Home!$A$1&gt;=Leave[[#This Row],[Start Time]],Home!$A$1&lt;=Leave[[#This Row],[End Time]]),Home!$A$1,"No Aplica")</f>
        <v>No Aplica</v>
      </c>
      <c r="N4118" s="43" t="str">
        <f>Leave[[#This Row],[User Code (Owning User) (Usuario)]]&amp;Leave[[#This Row],[fecha activa]]</f>
        <v>MIE2024241017945No Aplica</v>
      </c>
    </row>
    <row r="4119" spans="1:14" x14ac:dyDescent="0.3">
      <c r="A4119" s="43" t="s">
        <v>471</v>
      </c>
      <c r="B4119" s="3">
        <v>45902</v>
      </c>
      <c r="C4119" s="3">
        <v>45902</v>
      </c>
      <c r="D4119" s="43" t="s">
        <v>602</v>
      </c>
      <c r="E4119" s="43" t="s">
        <v>756</v>
      </c>
      <c r="F4119" s="43" t="s">
        <v>757</v>
      </c>
      <c r="G4119">
        <v>60</v>
      </c>
      <c r="H4119">
        <v>60</v>
      </c>
      <c r="I4119" s="43" t="s">
        <v>1131</v>
      </c>
      <c r="J4119" s="43" t="s">
        <v>1047</v>
      </c>
      <c r="K4119" s="43" t="s">
        <v>178</v>
      </c>
      <c r="L4119" s="43" t="str">
        <f>IF(AND(Home!$A$1&gt;=Leave[[#This Row],[Start Time]],Home!$A$1&lt;=Leave[[#This Row],[End Time]]),"Aplica","No Aplica")</f>
        <v>No Aplica</v>
      </c>
      <c r="M4119" s="43" t="str">
        <f>IF(AND(Home!$A$1&gt;=Leave[[#This Row],[Start Time]],Home!$A$1&lt;=Leave[[#This Row],[End Time]]),Home!$A$1,"No Aplica")</f>
        <v>No Aplica</v>
      </c>
      <c r="N4119" s="43" t="str">
        <f>Leave[[#This Row],[User Code (Owning User) (Usuario)]]&amp;Leave[[#This Row],[fecha activa]]</f>
        <v>MIE2024241017945No Aplica</v>
      </c>
    </row>
    <row r="4120" spans="1:14" x14ac:dyDescent="0.3">
      <c r="A4120" s="43" t="s">
        <v>601</v>
      </c>
      <c r="B4120" s="3">
        <v>45930</v>
      </c>
      <c r="C4120" s="3">
        <v>45930</v>
      </c>
      <c r="D4120" s="43" t="s">
        <v>664</v>
      </c>
      <c r="E4120" s="43" t="s">
        <v>98</v>
      </c>
      <c r="F4120" s="43" t="s">
        <v>99</v>
      </c>
      <c r="G4120">
        <v>60</v>
      </c>
      <c r="H4120">
        <v>60</v>
      </c>
      <c r="I4120" s="43" t="s">
        <v>1002</v>
      </c>
      <c r="J4120" s="43" t="s">
        <v>1043</v>
      </c>
      <c r="K4120" s="43" t="s">
        <v>177</v>
      </c>
      <c r="L4120" s="43" t="str">
        <f>IF(AND(Home!$A$1&gt;=Leave[[#This Row],[Start Time]],Home!$A$1&lt;=Leave[[#This Row],[End Time]]),"Aplica","No Aplica")</f>
        <v>No Aplica</v>
      </c>
      <c r="M4120" s="43" t="str">
        <f>IF(AND(Home!$A$1&gt;=Leave[[#This Row],[Start Time]],Home!$A$1&lt;=Leave[[#This Row],[End Time]]),Home!$A$1,"No Aplica")</f>
        <v>No Aplica</v>
      </c>
      <c r="N4120" s="43" t="str">
        <f>Leave[[#This Row],[User Code (Owning User) (Usuario)]]&amp;Leave[[#This Row],[fecha activa]]</f>
        <v>MIE202129124820No Aplica</v>
      </c>
    </row>
    <row r="4121" spans="1:14" x14ac:dyDescent="0.3">
      <c r="A4121" s="43" t="s">
        <v>601</v>
      </c>
      <c r="B4121" s="3">
        <v>45929</v>
      </c>
      <c r="C4121" s="3">
        <v>45929</v>
      </c>
      <c r="D4121" s="43" t="s">
        <v>664</v>
      </c>
      <c r="E4121" s="43" t="s">
        <v>98</v>
      </c>
      <c r="F4121" s="43" t="s">
        <v>99</v>
      </c>
      <c r="G4121">
        <v>60</v>
      </c>
      <c r="H4121">
        <v>60</v>
      </c>
      <c r="I4121" s="43" t="s">
        <v>1002</v>
      </c>
      <c r="J4121" s="43" t="s">
        <v>1043</v>
      </c>
      <c r="K4121" s="43" t="s">
        <v>177</v>
      </c>
      <c r="L4121" s="43" t="str">
        <f>IF(AND(Home!$A$1&gt;=Leave[[#This Row],[Start Time]],Home!$A$1&lt;=Leave[[#This Row],[End Time]]),"Aplica","No Aplica")</f>
        <v>No Aplica</v>
      </c>
      <c r="M4121" s="43" t="str">
        <f>IF(AND(Home!$A$1&gt;=Leave[[#This Row],[Start Time]],Home!$A$1&lt;=Leave[[#This Row],[End Time]]),Home!$A$1,"No Aplica")</f>
        <v>No Aplica</v>
      </c>
      <c r="N4121" s="43" t="str">
        <f>Leave[[#This Row],[User Code (Owning User) (Usuario)]]&amp;Leave[[#This Row],[fecha activa]]</f>
        <v>MIE202129124820No Aplica</v>
      </c>
    </row>
    <row r="4122" spans="1:14" x14ac:dyDescent="0.3">
      <c r="A4122" s="43" t="s">
        <v>601</v>
      </c>
      <c r="B4122" s="3">
        <v>45926</v>
      </c>
      <c r="C4122" s="3">
        <v>45926</v>
      </c>
      <c r="D4122" s="43" t="s">
        <v>3592</v>
      </c>
      <c r="E4122" s="43" t="s">
        <v>98</v>
      </c>
      <c r="F4122" s="43" t="s">
        <v>99</v>
      </c>
      <c r="G4122">
        <v>60</v>
      </c>
      <c r="H4122">
        <v>60</v>
      </c>
      <c r="I4122" s="43" t="s">
        <v>1002</v>
      </c>
      <c r="J4122" s="43" t="s">
        <v>1043</v>
      </c>
      <c r="K4122" s="43" t="s">
        <v>177</v>
      </c>
      <c r="L4122" s="43" t="str">
        <f>IF(AND(Home!$A$1&gt;=Leave[[#This Row],[Start Time]],Home!$A$1&lt;=Leave[[#This Row],[End Time]]),"Aplica","No Aplica")</f>
        <v>No Aplica</v>
      </c>
      <c r="M4122" s="43" t="str">
        <f>IF(AND(Home!$A$1&gt;=Leave[[#This Row],[Start Time]],Home!$A$1&lt;=Leave[[#This Row],[End Time]]),Home!$A$1,"No Aplica")</f>
        <v>No Aplica</v>
      </c>
      <c r="N4122" s="43" t="str">
        <f>Leave[[#This Row],[User Code (Owning User) (Usuario)]]&amp;Leave[[#This Row],[fecha activa]]</f>
        <v>MIE202129124820No Aplica</v>
      </c>
    </row>
    <row r="4123" spans="1:14" x14ac:dyDescent="0.3">
      <c r="A4123" s="43" t="s">
        <v>601</v>
      </c>
      <c r="B4123" s="3">
        <v>45925</v>
      </c>
      <c r="C4123" s="3">
        <v>45925</v>
      </c>
      <c r="D4123" s="43" t="s">
        <v>1506</v>
      </c>
      <c r="E4123" s="43" t="s">
        <v>98</v>
      </c>
      <c r="F4123" s="43" t="s">
        <v>99</v>
      </c>
      <c r="G4123">
        <v>60</v>
      </c>
      <c r="H4123">
        <v>60</v>
      </c>
      <c r="I4123" s="43" t="s">
        <v>1002</v>
      </c>
      <c r="J4123" s="43" t="s">
        <v>1043</v>
      </c>
      <c r="K4123" s="43" t="s">
        <v>177</v>
      </c>
      <c r="L4123" s="43" t="str">
        <f>IF(AND(Home!$A$1&gt;=Leave[[#This Row],[Start Time]],Home!$A$1&lt;=Leave[[#This Row],[End Time]]),"Aplica","No Aplica")</f>
        <v>No Aplica</v>
      </c>
      <c r="M4123" s="43" t="str">
        <f>IF(AND(Home!$A$1&gt;=Leave[[#This Row],[Start Time]],Home!$A$1&lt;=Leave[[#This Row],[End Time]]),Home!$A$1,"No Aplica")</f>
        <v>No Aplica</v>
      </c>
      <c r="N4123" s="43" t="str">
        <f>Leave[[#This Row],[User Code (Owning User) (Usuario)]]&amp;Leave[[#This Row],[fecha activa]]</f>
        <v>MIE202129124820No Aplica</v>
      </c>
    </row>
    <row r="4124" spans="1:14" x14ac:dyDescent="0.3">
      <c r="A4124" s="43" t="s">
        <v>601</v>
      </c>
      <c r="B4124" s="3">
        <v>45924</v>
      </c>
      <c r="C4124" s="3">
        <v>45924</v>
      </c>
      <c r="D4124" s="43" t="s">
        <v>1506</v>
      </c>
      <c r="E4124" s="43" t="s">
        <v>98</v>
      </c>
      <c r="F4124" s="43" t="s">
        <v>99</v>
      </c>
      <c r="G4124">
        <v>60</v>
      </c>
      <c r="H4124">
        <v>60</v>
      </c>
      <c r="I4124" s="43" t="s">
        <v>1002</v>
      </c>
      <c r="J4124" s="43" t="s">
        <v>1043</v>
      </c>
      <c r="K4124" s="43" t="s">
        <v>177</v>
      </c>
      <c r="L4124" s="43" t="str">
        <f>IF(AND(Home!$A$1&gt;=Leave[[#This Row],[Start Time]],Home!$A$1&lt;=Leave[[#This Row],[End Time]]),"Aplica","No Aplica")</f>
        <v>No Aplica</v>
      </c>
      <c r="M4124" s="43" t="str">
        <f>IF(AND(Home!$A$1&gt;=Leave[[#This Row],[Start Time]],Home!$A$1&lt;=Leave[[#This Row],[End Time]]),Home!$A$1,"No Aplica")</f>
        <v>No Aplica</v>
      </c>
      <c r="N4124" s="43" t="str">
        <f>Leave[[#This Row],[User Code (Owning User) (Usuario)]]&amp;Leave[[#This Row],[fecha activa]]</f>
        <v>MIE202129124820No Aplica</v>
      </c>
    </row>
    <row r="4125" spans="1:14" x14ac:dyDescent="0.3">
      <c r="A4125" s="43" t="s">
        <v>601</v>
      </c>
      <c r="B4125" s="3">
        <v>45922</v>
      </c>
      <c r="C4125" s="3">
        <v>45922</v>
      </c>
      <c r="D4125" s="43" t="s">
        <v>1506</v>
      </c>
      <c r="E4125" s="43" t="s">
        <v>98</v>
      </c>
      <c r="F4125" s="43" t="s">
        <v>99</v>
      </c>
      <c r="G4125">
        <v>60</v>
      </c>
      <c r="H4125">
        <v>60</v>
      </c>
      <c r="I4125" s="43" t="s">
        <v>1002</v>
      </c>
      <c r="J4125" s="43" t="s">
        <v>1043</v>
      </c>
      <c r="K4125" s="43" t="s">
        <v>177</v>
      </c>
      <c r="L4125" s="43" t="str">
        <f>IF(AND(Home!$A$1&gt;=Leave[[#This Row],[Start Time]],Home!$A$1&lt;=Leave[[#This Row],[End Time]]),"Aplica","No Aplica")</f>
        <v>Aplica</v>
      </c>
      <c r="M4125" s="43">
        <f>IF(AND(Home!$A$1&gt;=Leave[[#This Row],[Start Time]],Home!$A$1&lt;=Leave[[#This Row],[End Time]]),Home!$A$1,"No Aplica")</f>
        <v>45922</v>
      </c>
      <c r="N4125" s="43" t="str">
        <f>Leave[[#This Row],[User Code (Owning User) (Usuario)]]&amp;Leave[[#This Row],[fecha activa]]</f>
        <v>MIE20212912482045922</v>
      </c>
    </row>
    <row r="4126" spans="1:14" x14ac:dyDescent="0.3">
      <c r="A4126" s="43" t="s">
        <v>468</v>
      </c>
      <c r="B4126" s="3">
        <v>45923</v>
      </c>
      <c r="C4126" s="3">
        <v>45923</v>
      </c>
      <c r="D4126" s="43" t="s">
        <v>469</v>
      </c>
      <c r="E4126" s="43" t="s">
        <v>98</v>
      </c>
      <c r="F4126" s="43" t="s">
        <v>99</v>
      </c>
      <c r="G4126">
        <v>540</v>
      </c>
      <c r="H4126">
        <v>540</v>
      </c>
      <c r="I4126" s="43" t="s">
        <v>1002</v>
      </c>
      <c r="J4126" s="43" t="s">
        <v>1043</v>
      </c>
      <c r="K4126" s="43" t="s">
        <v>177</v>
      </c>
      <c r="L4126" s="43" t="str">
        <f>IF(AND(Home!$A$1&gt;=Leave[[#This Row],[Start Time]],Home!$A$1&lt;=Leave[[#This Row],[End Time]]),"Aplica","No Aplica")</f>
        <v>No Aplica</v>
      </c>
      <c r="M4126" s="43" t="str">
        <f>IF(AND(Home!$A$1&gt;=Leave[[#This Row],[Start Time]],Home!$A$1&lt;=Leave[[#This Row],[End Time]]),Home!$A$1,"No Aplica")</f>
        <v>No Aplica</v>
      </c>
      <c r="N4126" s="43" t="str">
        <f>Leave[[#This Row],[User Code (Owning User) (Usuario)]]&amp;Leave[[#This Row],[fecha activa]]</f>
        <v>MIE202129124820No Aplica</v>
      </c>
    </row>
    <row r="4127" spans="1:14" x14ac:dyDescent="0.3">
      <c r="A4127" s="43" t="s">
        <v>601</v>
      </c>
      <c r="B4127" s="3">
        <v>45919</v>
      </c>
      <c r="C4127" s="3">
        <v>45919</v>
      </c>
      <c r="D4127" s="43" t="s">
        <v>664</v>
      </c>
      <c r="E4127" s="43" t="s">
        <v>98</v>
      </c>
      <c r="F4127" s="43" t="s">
        <v>99</v>
      </c>
      <c r="G4127">
        <v>60</v>
      </c>
      <c r="H4127">
        <v>60</v>
      </c>
      <c r="I4127" s="43" t="s">
        <v>1002</v>
      </c>
      <c r="J4127" s="43" t="s">
        <v>1043</v>
      </c>
      <c r="K4127" s="43" t="s">
        <v>177</v>
      </c>
      <c r="L4127" s="43" t="str">
        <f>IF(AND(Home!$A$1&gt;=Leave[[#This Row],[Start Time]],Home!$A$1&lt;=Leave[[#This Row],[End Time]]),"Aplica","No Aplica")</f>
        <v>No Aplica</v>
      </c>
      <c r="M4127" s="43" t="str">
        <f>IF(AND(Home!$A$1&gt;=Leave[[#This Row],[Start Time]],Home!$A$1&lt;=Leave[[#This Row],[End Time]]),Home!$A$1,"No Aplica")</f>
        <v>No Aplica</v>
      </c>
      <c r="N4127" s="43" t="str">
        <f>Leave[[#This Row],[User Code (Owning User) (Usuario)]]&amp;Leave[[#This Row],[fecha activa]]</f>
        <v>MIE202129124820No Aplica</v>
      </c>
    </row>
    <row r="4128" spans="1:14" x14ac:dyDescent="0.3">
      <c r="A4128" s="43" t="s">
        <v>601</v>
      </c>
      <c r="B4128" s="3">
        <v>45918</v>
      </c>
      <c r="C4128" s="3">
        <v>45918</v>
      </c>
      <c r="D4128" s="43" t="s">
        <v>1506</v>
      </c>
      <c r="E4128" s="43" t="s">
        <v>98</v>
      </c>
      <c r="F4128" s="43" t="s">
        <v>99</v>
      </c>
      <c r="G4128">
        <v>60</v>
      </c>
      <c r="H4128">
        <v>60</v>
      </c>
      <c r="I4128" s="43" t="s">
        <v>1002</v>
      </c>
      <c r="J4128" s="43" t="s">
        <v>1043</v>
      </c>
      <c r="K4128" s="43" t="s">
        <v>177</v>
      </c>
      <c r="L4128" s="43" t="str">
        <f>IF(AND(Home!$A$1&gt;=Leave[[#This Row],[Start Time]],Home!$A$1&lt;=Leave[[#This Row],[End Time]]),"Aplica","No Aplica")</f>
        <v>No Aplica</v>
      </c>
      <c r="M4128" s="43" t="str">
        <f>IF(AND(Home!$A$1&gt;=Leave[[#This Row],[Start Time]],Home!$A$1&lt;=Leave[[#This Row],[End Time]]),Home!$A$1,"No Aplica")</f>
        <v>No Aplica</v>
      </c>
      <c r="N4128" s="43" t="str">
        <f>Leave[[#This Row],[User Code (Owning User) (Usuario)]]&amp;Leave[[#This Row],[fecha activa]]</f>
        <v>MIE202129124820No Aplica</v>
      </c>
    </row>
    <row r="4129" spans="1:14" x14ac:dyDescent="0.3">
      <c r="A4129" s="43" t="s">
        <v>601</v>
      </c>
      <c r="B4129" s="3">
        <v>45917</v>
      </c>
      <c r="C4129" s="3">
        <v>45917</v>
      </c>
      <c r="D4129" s="43" t="s">
        <v>3219</v>
      </c>
      <c r="E4129" s="43" t="s">
        <v>98</v>
      </c>
      <c r="F4129" s="43" t="s">
        <v>99</v>
      </c>
      <c r="G4129">
        <v>60</v>
      </c>
      <c r="H4129">
        <v>60</v>
      </c>
      <c r="I4129" s="43" t="s">
        <v>1002</v>
      </c>
      <c r="J4129" s="43" t="s">
        <v>1043</v>
      </c>
      <c r="K4129" s="43" t="s">
        <v>177</v>
      </c>
      <c r="L4129" s="43" t="str">
        <f>IF(AND(Home!$A$1&gt;=Leave[[#This Row],[Start Time]],Home!$A$1&lt;=Leave[[#This Row],[End Time]]),"Aplica","No Aplica")</f>
        <v>No Aplica</v>
      </c>
      <c r="M4129" s="43" t="str">
        <f>IF(AND(Home!$A$1&gt;=Leave[[#This Row],[Start Time]],Home!$A$1&lt;=Leave[[#This Row],[End Time]]),Home!$A$1,"No Aplica")</f>
        <v>No Aplica</v>
      </c>
      <c r="N4129" s="43" t="str">
        <f>Leave[[#This Row],[User Code (Owning User) (Usuario)]]&amp;Leave[[#This Row],[fecha activa]]</f>
        <v>MIE202129124820No Aplica</v>
      </c>
    </row>
    <row r="4130" spans="1:14" x14ac:dyDescent="0.3">
      <c r="A4130" s="43" t="s">
        <v>601</v>
      </c>
      <c r="B4130" s="3">
        <v>45915</v>
      </c>
      <c r="C4130" s="3">
        <v>45915</v>
      </c>
      <c r="D4130" s="43" t="s">
        <v>1506</v>
      </c>
      <c r="E4130" s="43" t="s">
        <v>98</v>
      </c>
      <c r="F4130" s="43" t="s">
        <v>99</v>
      </c>
      <c r="G4130">
        <v>60</v>
      </c>
      <c r="H4130">
        <v>60</v>
      </c>
      <c r="I4130" s="43" t="s">
        <v>1002</v>
      </c>
      <c r="J4130" s="43" t="s">
        <v>1043</v>
      </c>
      <c r="K4130" s="43" t="s">
        <v>177</v>
      </c>
      <c r="L4130" s="43" t="str">
        <f>IF(AND(Home!$A$1&gt;=Leave[[#This Row],[Start Time]],Home!$A$1&lt;=Leave[[#This Row],[End Time]]),"Aplica","No Aplica")</f>
        <v>No Aplica</v>
      </c>
      <c r="M4130" s="43" t="str">
        <f>IF(AND(Home!$A$1&gt;=Leave[[#This Row],[Start Time]],Home!$A$1&lt;=Leave[[#This Row],[End Time]]),Home!$A$1,"No Aplica")</f>
        <v>No Aplica</v>
      </c>
      <c r="N4130" s="43" t="str">
        <f>Leave[[#This Row],[User Code (Owning User) (Usuario)]]&amp;Leave[[#This Row],[fecha activa]]</f>
        <v>MIE202129124820No Aplica</v>
      </c>
    </row>
    <row r="4131" spans="1:14" x14ac:dyDescent="0.3">
      <c r="A4131" s="43" t="s">
        <v>468</v>
      </c>
      <c r="B4131" s="3">
        <v>45916</v>
      </c>
      <c r="C4131" s="3">
        <v>45916</v>
      </c>
      <c r="D4131" s="43" t="s">
        <v>469</v>
      </c>
      <c r="E4131" s="43" t="s">
        <v>98</v>
      </c>
      <c r="F4131" s="43" t="s">
        <v>99</v>
      </c>
      <c r="G4131">
        <v>540</v>
      </c>
      <c r="H4131">
        <v>540</v>
      </c>
      <c r="I4131" s="43" t="s">
        <v>1002</v>
      </c>
      <c r="J4131" s="43" t="s">
        <v>1043</v>
      </c>
      <c r="K4131" s="43" t="s">
        <v>177</v>
      </c>
      <c r="L4131" s="43" t="str">
        <f>IF(AND(Home!$A$1&gt;=Leave[[#This Row],[Start Time]],Home!$A$1&lt;=Leave[[#This Row],[End Time]]),"Aplica","No Aplica")</f>
        <v>No Aplica</v>
      </c>
      <c r="M4131" s="43" t="str">
        <f>IF(AND(Home!$A$1&gt;=Leave[[#This Row],[Start Time]],Home!$A$1&lt;=Leave[[#This Row],[End Time]]),Home!$A$1,"No Aplica")</f>
        <v>No Aplica</v>
      </c>
      <c r="N4131" s="43" t="str">
        <f>Leave[[#This Row],[User Code (Owning User) (Usuario)]]&amp;Leave[[#This Row],[fecha activa]]</f>
        <v>MIE202129124820No Aplica</v>
      </c>
    </row>
    <row r="4132" spans="1:14" x14ac:dyDescent="0.3">
      <c r="A4132" s="43" t="s">
        <v>468</v>
      </c>
      <c r="B4132" s="3">
        <v>45910</v>
      </c>
      <c r="C4132" s="3">
        <v>45910</v>
      </c>
      <c r="D4132" s="43" t="s">
        <v>474</v>
      </c>
      <c r="E4132" s="43" t="s">
        <v>98</v>
      </c>
      <c r="F4132" s="43" t="s">
        <v>99</v>
      </c>
      <c r="G4132">
        <v>540</v>
      </c>
      <c r="H4132">
        <v>540</v>
      </c>
      <c r="I4132" s="43" t="s">
        <v>1002</v>
      </c>
      <c r="J4132" s="43" t="s">
        <v>1043</v>
      </c>
      <c r="K4132" s="43" t="s">
        <v>177</v>
      </c>
      <c r="L4132" s="43" t="str">
        <f>IF(AND(Home!$A$1&gt;=Leave[[#This Row],[Start Time]],Home!$A$1&lt;=Leave[[#This Row],[End Time]]),"Aplica","No Aplica")</f>
        <v>No Aplica</v>
      </c>
      <c r="M4132" s="43" t="str">
        <f>IF(AND(Home!$A$1&gt;=Leave[[#This Row],[Start Time]],Home!$A$1&lt;=Leave[[#This Row],[End Time]]),Home!$A$1,"No Aplica")</f>
        <v>No Aplica</v>
      </c>
      <c r="N4132" s="43" t="str">
        <f>Leave[[#This Row],[User Code (Owning User) (Usuario)]]&amp;Leave[[#This Row],[fecha activa]]</f>
        <v>MIE202129124820No Aplica</v>
      </c>
    </row>
    <row r="4133" spans="1:14" x14ac:dyDescent="0.3">
      <c r="A4133" s="43" t="s">
        <v>601</v>
      </c>
      <c r="B4133" s="3">
        <v>45912</v>
      </c>
      <c r="C4133" s="3">
        <v>45912</v>
      </c>
      <c r="D4133" s="43" t="s">
        <v>664</v>
      </c>
      <c r="E4133" s="43" t="s">
        <v>98</v>
      </c>
      <c r="F4133" s="43" t="s">
        <v>99</v>
      </c>
      <c r="G4133">
        <v>60</v>
      </c>
      <c r="H4133">
        <v>60</v>
      </c>
      <c r="I4133" s="43" t="s">
        <v>1002</v>
      </c>
      <c r="J4133" s="43" t="s">
        <v>1043</v>
      </c>
      <c r="K4133" s="43" t="s">
        <v>177</v>
      </c>
      <c r="L4133" s="43" t="str">
        <f>IF(AND(Home!$A$1&gt;=Leave[[#This Row],[Start Time]],Home!$A$1&lt;=Leave[[#This Row],[End Time]]),"Aplica","No Aplica")</f>
        <v>No Aplica</v>
      </c>
      <c r="M4133" s="43" t="str">
        <f>IF(AND(Home!$A$1&gt;=Leave[[#This Row],[Start Time]],Home!$A$1&lt;=Leave[[#This Row],[End Time]]),Home!$A$1,"No Aplica")</f>
        <v>No Aplica</v>
      </c>
      <c r="N4133" s="43" t="str">
        <f>Leave[[#This Row],[User Code (Owning User) (Usuario)]]&amp;Leave[[#This Row],[fecha activa]]</f>
        <v>MIE202129124820No Aplica</v>
      </c>
    </row>
    <row r="4134" spans="1:14" x14ac:dyDescent="0.3">
      <c r="A4134" s="43" t="s">
        <v>601</v>
      </c>
      <c r="B4134" s="3">
        <v>45911</v>
      </c>
      <c r="C4134" s="3">
        <v>45911</v>
      </c>
      <c r="D4134" s="43" t="s">
        <v>664</v>
      </c>
      <c r="E4134" s="43" t="s">
        <v>98</v>
      </c>
      <c r="F4134" s="43" t="s">
        <v>99</v>
      </c>
      <c r="G4134">
        <v>60</v>
      </c>
      <c r="H4134">
        <v>60</v>
      </c>
      <c r="I4134" s="43" t="s">
        <v>1002</v>
      </c>
      <c r="J4134" s="43" t="s">
        <v>1043</v>
      </c>
      <c r="K4134" s="43" t="s">
        <v>177</v>
      </c>
      <c r="L4134" s="43" t="str">
        <f>IF(AND(Home!$A$1&gt;=Leave[[#This Row],[Start Time]],Home!$A$1&lt;=Leave[[#This Row],[End Time]]),"Aplica","No Aplica")</f>
        <v>No Aplica</v>
      </c>
      <c r="M4134" s="43" t="str">
        <f>IF(AND(Home!$A$1&gt;=Leave[[#This Row],[Start Time]],Home!$A$1&lt;=Leave[[#This Row],[End Time]]),Home!$A$1,"No Aplica")</f>
        <v>No Aplica</v>
      </c>
      <c r="N4134" s="43" t="str">
        <f>Leave[[#This Row],[User Code (Owning User) (Usuario)]]&amp;Leave[[#This Row],[fecha activa]]</f>
        <v>MIE202129124820No Aplica</v>
      </c>
    </row>
    <row r="4135" spans="1:14" x14ac:dyDescent="0.3">
      <c r="A4135" s="43" t="s">
        <v>601</v>
      </c>
      <c r="B4135" s="3">
        <v>45909</v>
      </c>
      <c r="C4135" s="3">
        <v>45909</v>
      </c>
      <c r="D4135" s="43" t="s">
        <v>664</v>
      </c>
      <c r="E4135" s="43" t="s">
        <v>98</v>
      </c>
      <c r="F4135" s="43" t="s">
        <v>99</v>
      </c>
      <c r="G4135">
        <v>60</v>
      </c>
      <c r="H4135">
        <v>60</v>
      </c>
      <c r="I4135" s="43" t="s">
        <v>1002</v>
      </c>
      <c r="J4135" s="43" t="s">
        <v>1043</v>
      </c>
      <c r="K4135" s="43" t="s">
        <v>177</v>
      </c>
      <c r="L4135" s="43" t="str">
        <f>IF(AND(Home!$A$1&gt;=Leave[[#This Row],[Start Time]],Home!$A$1&lt;=Leave[[#This Row],[End Time]]),"Aplica","No Aplica")</f>
        <v>No Aplica</v>
      </c>
      <c r="M4135" s="43" t="str">
        <f>IF(AND(Home!$A$1&gt;=Leave[[#This Row],[Start Time]],Home!$A$1&lt;=Leave[[#This Row],[End Time]]),Home!$A$1,"No Aplica")</f>
        <v>No Aplica</v>
      </c>
      <c r="N4135" s="43" t="str">
        <f>Leave[[#This Row],[User Code (Owning User) (Usuario)]]&amp;Leave[[#This Row],[fecha activa]]</f>
        <v>MIE202129124820No Aplica</v>
      </c>
    </row>
    <row r="4136" spans="1:14" x14ac:dyDescent="0.3">
      <c r="A4136" s="43" t="s">
        <v>601</v>
      </c>
      <c r="B4136" s="3">
        <v>45908</v>
      </c>
      <c r="C4136" s="3">
        <v>45908</v>
      </c>
      <c r="D4136" s="43" t="s">
        <v>664</v>
      </c>
      <c r="E4136" s="43" t="s">
        <v>98</v>
      </c>
      <c r="F4136" s="43" t="s">
        <v>99</v>
      </c>
      <c r="G4136">
        <v>60</v>
      </c>
      <c r="H4136">
        <v>60</v>
      </c>
      <c r="I4136" s="43" t="s">
        <v>1002</v>
      </c>
      <c r="J4136" s="43" t="s">
        <v>1043</v>
      </c>
      <c r="K4136" s="43" t="s">
        <v>177</v>
      </c>
      <c r="L4136" s="43" t="str">
        <f>IF(AND(Home!$A$1&gt;=Leave[[#This Row],[Start Time]],Home!$A$1&lt;=Leave[[#This Row],[End Time]]),"Aplica","No Aplica")</f>
        <v>No Aplica</v>
      </c>
      <c r="M4136" s="43" t="str">
        <f>IF(AND(Home!$A$1&gt;=Leave[[#This Row],[Start Time]],Home!$A$1&lt;=Leave[[#This Row],[End Time]]),Home!$A$1,"No Aplica")</f>
        <v>No Aplica</v>
      </c>
      <c r="N4136" s="43" t="str">
        <f>Leave[[#This Row],[User Code (Owning User) (Usuario)]]&amp;Leave[[#This Row],[fecha activa]]</f>
        <v>MIE202129124820No Aplica</v>
      </c>
    </row>
    <row r="4137" spans="1:14" x14ac:dyDescent="0.3">
      <c r="A4137" s="43" t="s">
        <v>468</v>
      </c>
      <c r="B4137" s="3">
        <v>45907</v>
      </c>
      <c r="C4137" s="3">
        <v>45907</v>
      </c>
      <c r="D4137" s="43" t="s">
        <v>577</v>
      </c>
      <c r="E4137" s="43" t="s">
        <v>98</v>
      </c>
      <c r="F4137" s="43" t="s">
        <v>99</v>
      </c>
      <c r="G4137">
        <v>540</v>
      </c>
      <c r="H4137">
        <v>540</v>
      </c>
      <c r="I4137" s="43" t="s">
        <v>1002</v>
      </c>
      <c r="J4137" s="43" t="s">
        <v>1043</v>
      </c>
      <c r="K4137" s="43" t="s">
        <v>177</v>
      </c>
      <c r="L4137" s="43" t="str">
        <f>IF(AND(Home!$A$1&gt;=Leave[[#This Row],[Start Time]],Home!$A$1&lt;=Leave[[#This Row],[End Time]]),"Aplica","No Aplica")</f>
        <v>No Aplica</v>
      </c>
      <c r="M4137" s="43" t="str">
        <f>IF(AND(Home!$A$1&gt;=Leave[[#This Row],[Start Time]],Home!$A$1&lt;=Leave[[#This Row],[End Time]]),Home!$A$1,"No Aplica")</f>
        <v>No Aplica</v>
      </c>
      <c r="N4137" s="43" t="str">
        <f>Leave[[#This Row],[User Code (Owning User) (Usuario)]]&amp;Leave[[#This Row],[fecha activa]]</f>
        <v>MIE202129124820No Aplica</v>
      </c>
    </row>
    <row r="4138" spans="1:14" x14ac:dyDescent="0.3">
      <c r="A4138" s="43" t="s">
        <v>601</v>
      </c>
      <c r="B4138" s="3">
        <v>45905</v>
      </c>
      <c r="C4138" s="3">
        <v>45905</v>
      </c>
      <c r="D4138" s="43" t="s">
        <v>664</v>
      </c>
      <c r="E4138" s="43" t="s">
        <v>98</v>
      </c>
      <c r="F4138" s="43" t="s">
        <v>99</v>
      </c>
      <c r="G4138">
        <v>60</v>
      </c>
      <c r="H4138">
        <v>60</v>
      </c>
      <c r="I4138" s="43" t="s">
        <v>1002</v>
      </c>
      <c r="J4138" s="43" t="s">
        <v>1043</v>
      </c>
      <c r="K4138" s="43" t="s">
        <v>177</v>
      </c>
      <c r="L4138" s="43" t="str">
        <f>IF(AND(Home!$A$1&gt;=Leave[[#This Row],[Start Time]],Home!$A$1&lt;=Leave[[#This Row],[End Time]]),"Aplica","No Aplica")</f>
        <v>No Aplica</v>
      </c>
      <c r="M4138" s="43" t="str">
        <f>IF(AND(Home!$A$1&gt;=Leave[[#This Row],[Start Time]],Home!$A$1&lt;=Leave[[#This Row],[End Time]]),Home!$A$1,"No Aplica")</f>
        <v>No Aplica</v>
      </c>
      <c r="N4138" s="43" t="str">
        <f>Leave[[#This Row],[User Code (Owning User) (Usuario)]]&amp;Leave[[#This Row],[fecha activa]]</f>
        <v>MIE202129124820No Aplica</v>
      </c>
    </row>
    <row r="4139" spans="1:14" x14ac:dyDescent="0.3">
      <c r="A4139" s="43" t="s">
        <v>601</v>
      </c>
      <c r="B4139" s="3">
        <v>45904</v>
      </c>
      <c r="C4139" s="3">
        <v>45904</v>
      </c>
      <c r="D4139" s="43" t="s">
        <v>1506</v>
      </c>
      <c r="E4139" s="43" t="s">
        <v>98</v>
      </c>
      <c r="F4139" s="43" t="s">
        <v>99</v>
      </c>
      <c r="G4139">
        <v>60</v>
      </c>
      <c r="H4139">
        <v>60</v>
      </c>
      <c r="I4139" s="43" t="s">
        <v>1002</v>
      </c>
      <c r="J4139" s="43" t="s">
        <v>1043</v>
      </c>
      <c r="K4139" s="43" t="s">
        <v>177</v>
      </c>
      <c r="L4139" s="43" t="str">
        <f>IF(AND(Home!$A$1&gt;=Leave[[#This Row],[Start Time]],Home!$A$1&lt;=Leave[[#This Row],[End Time]]),"Aplica","No Aplica")</f>
        <v>No Aplica</v>
      </c>
      <c r="M4139" s="43" t="str">
        <f>IF(AND(Home!$A$1&gt;=Leave[[#This Row],[Start Time]],Home!$A$1&lt;=Leave[[#This Row],[End Time]]),Home!$A$1,"No Aplica")</f>
        <v>No Aplica</v>
      </c>
      <c r="N4139" s="43" t="str">
        <f>Leave[[#This Row],[User Code (Owning User) (Usuario)]]&amp;Leave[[#This Row],[fecha activa]]</f>
        <v>MIE202129124820No Aplica</v>
      </c>
    </row>
    <row r="4140" spans="1:14" x14ac:dyDescent="0.3">
      <c r="A4140" s="43" t="s">
        <v>601</v>
      </c>
      <c r="B4140" s="3">
        <v>45903</v>
      </c>
      <c r="C4140" s="3">
        <v>45903</v>
      </c>
      <c r="D4140" s="43" t="s">
        <v>1506</v>
      </c>
      <c r="E4140" s="43" t="s">
        <v>98</v>
      </c>
      <c r="F4140" s="43" t="s">
        <v>99</v>
      </c>
      <c r="G4140">
        <v>60</v>
      </c>
      <c r="H4140">
        <v>60</v>
      </c>
      <c r="I4140" s="43" t="s">
        <v>1002</v>
      </c>
      <c r="J4140" s="43" t="s">
        <v>1043</v>
      </c>
      <c r="K4140" s="43" t="s">
        <v>177</v>
      </c>
      <c r="L4140" s="43" t="str">
        <f>IF(AND(Home!$A$1&gt;=Leave[[#This Row],[Start Time]],Home!$A$1&lt;=Leave[[#This Row],[End Time]]),"Aplica","No Aplica")</f>
        <v>No Aplica</v>
      </c>
      <c r="M4140" s="43" t="str">
        <f>IF(AND(Home!$A$1&gt;=Leave[[#This Row],[Start Time]],Home!$A$1&lt;=Leave[[#This Row],[End Time]]),Home!$A$1,"No Aplica")</f>
        <v>No Aplica</v>
      </c>
      <c r="N4140" s="43" t="str">
        <f>Leave[[#This Row],[User Code (Owning User) (Usuario)]]&amp;Leave[[#This Row],[fecha activa]]</f>
        <v>MIE202129124820No Aplica</v>
      </c>
    </row>
    <row r="4141" spans="1:14" x14ac:dyDescent="0.3">
      <c r="A4141" s="43" t="s">
        <v>601</v>
      </c>
      <c r="B4141" s="3">
        <v>45901</v>
      </c>
      <c r="C4141" s="3">
        <v>45901</v>
      </c>
      <c r="D4141" s="43" t="s">
        <v>1506</v>
      </c>
      <c r="E4141" s="43" t="s">
        <v>98</v>
      </c>
      <c r="F4141" s="43" t="s">
        <v>99</v>
      </c>
      <c r="G4141">
        <v>60</v>
      </c>
      <c r="H4141">
        <v>60</v>
      </c>
      <c r="I4141" s="43" t="s">
        <v>1002</v>
      </c>
      <c r="J4141" s="43" t="s">
        <v>1043</v>
      </c>
      <c r="K4141" s="43" t="s">
        <v>177</v>
      </c>
      <c r="L4141" s="43" t="str">
        <f>IF(AND(Home!$A$1&gt;=Leave[[#This Row],[Start Time]],Home!$A$1&lt;=Leave[[#This Row],[End Time]]),"Aplica","No Aplica")</f>
        <v>No Aplica</v>
      </c>
      <c r="M4141" s="43" t="str">
        <f>IF(AND(Home!$A$1&gt;=Leave[[#This Row],[Start Time]],Home!$A$1&lt;=Leave[[#This Row],[End Time]]),Home!$A$1,"No Aplica")</f>
        <v>No Aplica</v>
      </c>
      <c r="N4141" s="43" t="str">
        <f>Leave[[#This Row],[User Code (Owning User) (Usuario)]]&amp;Leave[[#This Row],[fecha activa]]</f>
        <v>MIE202129124820No Aplica</v>
      </c>
    </row>
    <row r="4142" spans="1:14" x14ac:dyDescent="0.3">
      <c r="A4142" s="43" t="s">
        <v>468</v>
      </c>
      <c r="B4142" s="3">
        <v>45902</v>
      </c>
      <c r="C4142" s="3">
        <v>45902</v>
      </c>
      <c r="D4142" s="43" t="s">
        <v>474</v>
      </c>
      <c r="E4142" s="43" t="s">
        <v>98</v>
      </c>
      <c r="F4142" s="43" t="s">
        <v>99</v>
      </c>
      <c r="G4142">
        <v>540</v>
      </c>
      <c r="H4142">
        <v>540</v>
      </c>
      <c r="I4142" s="43" t="s">
        <v>1002</v>
      </c>
      <c r="J4142" s="43" t="s">
        <v>1043</v>
      </c>
      <c r="K4142" s="43" t="s">
        <v>177</v>
      </c>
      <c r="L4142" s="43" t="str">
        <f>IF(AND(Home!$A$1&gt;=Leave[[#This Row],[Start Time]],Home!$A$1&lt;=Leave[[#This Row],[End Time]]),"Aplica","No Aplica")</f>
        <v>No Aplica</v>
      </c>
      <c r="M4142" s="43" t="str">
        <f>IF(AND(Home!$A$1&gt;=Leave[[#This Row],[Start Time]],Home!$A$1&lt;=Leave[[#This Row],[End Time]]),Home!$A$1,"No Aplica")</f>
        <v>No Aplica</v>
      </c>
      <c r="N4142" s="43" t="str">
        <f>Leave[[#This Row],[User Code (Owning User) (Usuario)]]&amp;Leave[[#This Row],[fecha activa]]</f>
        <v>MIE202129124820No Aplica</v>
      </c>
    </row>
    <row r="4143" spans="1:14" x14ac:dyDescent="0.3">
      <c r="A4143" s="43" t="s">
        <v>471</v>
      </c>
      <c r="B4143" s="3">
        <v>45919</v>
      </c>
      <c r="C4143" s="3">
        <v>45919</v>
      </c>
      <c r="D4143" s="43" t="s">
        <v>1490</v>
      </c>
      <c r="E4143" s="43" t="s">
        <v>2746</v>
      </c>
      <c r="F4143" s="43" t="s">
        <v>2748</v>
      </c>
      <c r="G4143">
        <v>480</v>
      </c>
      <c r="H4143">
        <v>480</v>
      </c>
      <c r="I4143" s="43" t="s">
        <v>2747</v>
      </c>
      <c r="J4143" s="43" t="s">
        <v>1036</v>
      </c>
      <c r="K4143" s="43" t="s">
        <v>178</v>
      </c>
      <c r="L4143" s="43" t="str">
        <f>IF(AND(Home!$A$1&gt;=Leave[[#This Row],[Start Time]],Home!$A$1&lt;=Leave[[#This Row],[End Time]]),"Aplica","No Aplica")</f>
        <v>No Aplica</v>
      </c>
      <c r="M4143" s="43" t="str">
        <f>IF(AND(Home!$A$1&gt;=Leave[[#This Row],[Start Time]],Home!$A$1&lt;=Leave[[#This Row],[End Time]]),Home!$A$1,"No Aplica")</f>
        <v>No Aplica</v>
      </c>
      <c r="N4143" s="43" t="str">
        <f>Leave[[#This Row],[User Code (Owning User) (Usuario)]]&amp;Leave[[#This Row],[fecha activa]]</f>
        <v>MIE2025020924278No Aplica</v>
      </c>
    </row>
    <row r="4144" spans="1:14" x14ac:dyDescent="0.3">
      <c r="A4144" s="43" t="s">
        <v>471</v>
      </c>
      <c r="B4144" s="3">
        <v>45918</v>
      </c>
      <c r="C4144" s="3">
        <v>45918</v>
      </c>
      <c r="D4144" s="43" t="s">
        <v>1490</v>
      </c>
      <c r="E4144" s="43" t="s">
        <v>2746</v>
      </c>
      <c r="F4144" s="43" t="s">
        <v>2748</v>
      </c>
      <c r="G4144">
        <v>480</v>
      </c>
      <c r="H4144">
        <v>480</v>
      </c>
      <c r="I4144" s="43" t="s">
        <v>2747</v>
      </c>
      <c r="J4144" s="43" t="s">
        <v>1036</v>
      </c>
      <c r="K4144" s="43" t="s">
        <v>178</v>
      </c>
      <c r="L4144" s="43" t="str">
        <f>IF(AND(Home!$A$1&gt;=Leave[[#This Row],[Start Time]],Home!$A$1&lt;=Leave[[#This Row],[End Time]]),"Aplica","No Aplica")</f>
        <v>No Aplica</v>
      </c>
      <c r="M4144" s="43" t="str">
        <f>IF(AND(Home!$A$1&gt;=Leave[[#This Row],[Start Time]],Home!$A$1&lt;=Leave[[#This Row],[End Time]]),Home!$A$1,"No Aplica")</f>
        <v>No Aplica</v>
      </c>
      <c r="N4144" s="43" t="str">
        <f>Leave[[#This Row],[User Code (Owning User) (Usuario)]]&amp;Leave[[#This Row],[fecha activa]]</f>
        <v>MIE2025020924278No Aplica</v>
      </c>
    </row>
    <row r="4145" spans="1:14" x14ac:dyDescent="0.3">
      <c r="A4145" s="43" t="s">
        <v>471</v>
      </c>
      <c r="B4145" s="3">
        <v>45917</v>
      </c>
      <c r="C4145" s="3">
        <v>45917</v>
      </c>
      <c r="D4145" s="43" t="s">
        <v>3644</v>
      </c>
      <c r="E4145" s="43" t="s">
        <v>2746</v>
      </c>
      <c r="F4145" s="43" t="s">
        <v>2748</v>
      </c>
      <c r="G4145">
        <v>420</v>
      </c>
      <c r="H4145">
        <v>420</v>
      </c>
      <c r="I4145" s="43" t="s">
        <v>2747</v>
      </c>
      <c r="J4145" s="43" t="s">
        <v>1036</v>
      </c>
      <c r="K4145" s="43" t="s">
        <v>178</v>
      </c>
      <c r="L4145" s="43" t="str">
        <f>IF(AND(Home!$A$1&gt;=Leave[[#This Row],[Start Time]],Home!$A$1&lt;=Leave[[#This Row],[End Time]]),"Aplica","No Aplica")</f>
        <v>No Aplica</v>
      </c>
      <c r="M4145" s="43" t="str">
        <f>IF(AND(Home!$A$1&gt;=Leave[[#This Row],[Start Time]],Home!$A$1&lt;=Leave[[#This Row],[End Time]]),Home!$A$1,"No Aplica")</f>
        <v>No Aplica</v>
      </c>
      <c r="N4145" s="43" t="str">
        <f>Leave[[#This Row],[User Code (Owning User) (Usuario)]]&amp;Leave[[#This Row],[fecha activa]]</f>
        <v>MIE2025020924278No Aplica</v>
      </c>
    </row>
    <row r="4146" spans="1:14" x14ac:dyDescent="0.3">
      <c r="A4146" s="43" t="s">
        <v>465</v>
      </c>
      <c r="B4146" s="3">
        <v>45916</v>
      </c>
      <c r="C4146" s="3">
        <v>45916</v>
      </c>
      <c r="D4146" s="43" t="s">
        <v>469</v>
      </c>
      <c r="E4146" s="43" t="s">
        <v>2746</v>
      </c>
      <c r="F4146" s="43" t="s">
        <v>2748</v>
      </c>
      <c r="G4146">
        <v>540</v>
      </c>
      <c r="H4146">
        <v>540</v>
      </c>
      <c r="I4146" s="43" t="s">
        <v>2747</v>
      </c>
      <c r="J4146" s="43" t="s">
        <v>1036</v>
      </c>
      <c r="K4146" s="43" t="s">
        <v>178</v>
      </c>
      <c r="L4146" s="43" t="str">
        <f>IF(AND(Home!$A$1&gt;=Leave[[#This Row],[Start Time]],Home!$A$1&lt;=Leave[[#This Row],[End Time]]),"Aplica","No Aplica")</f>
        <v>No Aplica</v>
      </c>
      <c r="M4146" s="43" t="str">
        <f>IF(AND(Home!$A$1&gt;=Leave[[#This Row],[Start Time]],Home!$A$1&lt;=Leave[[#This Row],[End Time]]),Home!$A$1,"No Aplica")</f>
        <v>No Aplica</v>
      </c>
      <c r="N4146" s="43" t="str">
        <f>Leave[[#This Row],[User Code (Owning User) (Usuario)]]&amp;Leave[[#This Row],[fecha activa]]</f>
        <v>MIE2025020924278No Aplica</v>
      </c>
    </row>
    <row r="4147" spans="1:14" x14ac:dyDescent="0.3">
      <c r="A4147" s="43" t="s">
        <v>471</v>
      </c>
      <c r="B4147" s="3">
        <v>45912</v>
      </c>
      <c r="C4147" s="3">
        <v>45912</v>
      </c>
      <c r="D4147" s="43" t="s">
        <v>1490</v>
      </c>
      <c r="E4147" s="43" t="s">
        <v>2746</v>
      </c>
      <c r="F4147" s="43" t="s">
        <v>2748</v>
      </c>
      <c r="G4147">
        <v>480</v>
      </c>
      <c r="H4147">
        <v>480</v>
      </c>
      <c r="I4147" s="43" t="s">
        <v>2747</v>
      </c>
      <c r="J4147" s="43" t="s">
        <v>1036</v>
      </c>
      <c r="K4147" s="43" t="s">
        <v>178</v>
      </c>
      <c r="L4147" s="43" t="str">
        <f>IF(AND(Home!$A$1&gt;=Leave[[#This Row],[Start Time]],Home!$A$1&lt;=Leave[[#This Row],[End Time]]),"Aplica","No Aplica")</f>
        <v>No Aplica</v>
      </c>
      <c r="M4147" s="43" t="str">
        <f>IF(AND(Home!$A$1&gt;=Leave[[#This Row],[Start Time]],Home!$A$1&lt;=Leave[[#This Row],[End Time]]),Home!$A$1,"No Aplica")</f>
        <v>No Aplica</v>
      </c>
      <c r="N4147" s="43" t="str">
        <f>Leave[[#This Row],[User Code (Owning User) (Usuario)]]&amp;Leave[[#This Row],[fecha activa]]</f>
        <v>MIE2025020924278No Aplica</v>
      </c>
    </row>
    <row r="4148" spans="1:14" x14ac:dyDescent="0.3">
      <c r="A4148" s="43" t="s">
        <v>471</v>
      </c>
      <c r="B4148" s="3">
        <v>45911</v>
      </c>
      <c r="C4148" s="3">
        <v>45911</v>
      </c>
      <c r="D4148" s="43" t="s">
        <v>1490</v>
      </c>
      <c r="E4148" s="43" t="s">
        <v>2746</v>
      </c>
      <c r="F4148" s="43" t="s">
        <v>2748</v>
      </c>
      <c r="G4148">
        <v>480</v>
      </c>
      <c r="H4148">
        <v>480</v>
      </c>
      <c r="I4148" s="43" t="s">
        <v>2747</v>
      </c>
      <c r="J4148" s="43" t="s">
        <v>1036</v>
      </c>
      <c r="K4148" s="43" t="s">
        <v>178</v>
      </c>
      <c r="L4148" s="43" t="str">
        <f>IF(AND(Home!$A$1&gt;=Leave[[#This Row],[Start Time]],Home!$A$1&lt;=Leave[[#This Row],[End Time]]),"Aplica","No Aplica")</f>
        <v>No Aplica</v>
      </c>
      <c r="M4148" s="43" t="str">
        <f>IF(AND(Home!$A$1&gt;=Leave[[#This Row],[Start Time]],Home!$A$1&lt;=Leave[[#This Row],[End Time]]),Home!$A$1,"No Aplica")</f>
        <v>No Aplica</v>
      </c>
      <c r="N4148" s="43" t="str">
        <f>Leave[[#This Row],[User Code (Owning User) (Usuario)]]&amp;Leave[[#This Row],[fecha activa]]</f>
        <v>MIE2025020924278No Aplica</v>
      </c>
    </row>
    <row r="4149" spans="1:14" x14ac:dyDescent="0.3">
      <c r="A4149" s="43" t="s">
        <v>471</v>
      </c>
      <c r="B4149" s="3">
        <v>45909</v>
      </c>
      <c r="C4149" s="3">
        <v>45909</v>
      </c>
      <c r="D4149" s="43" t="s">
        <v>1490</v>
      </c>
      <c r="E4149" s="43" t="s">
        <v>2746</v>
      </c>
      <c r="F4149" s="43" t="s">
        <v>2748</v>
      </c>
      <c r="G4149">
        <v>60</v>
      </c>
      <c r="H4149">
        <v>60</v>
      </c>
      <c r="I4149" s="43" t="s">
        <v>2747</v>
      </c>
      <c r="J4149" s="43" t="s">
        <v>1036</v>
      </c>
      <c r="K4149" s="43" t="s">
        <v>178</v>
      </c>
      <c r="L4149" s="43" t="str">
        <f>IF(AND(Home!$A$1&gt;=Leave[[#This Row],[Start Time]],Home!$A$1&lt;=Leave[[#This Row],[End Time]]),"Aplica","No Aplica")</f>
        <v>No Aplica</v>
      </c>
      <c r="M4149" s="43" t="str">
        <f>IF(AND(Home!$A$1&gt;=Leave[[#This Row],[Start Time]],Home!$A$1&lt;=Leave[[#This Row],[End Time]]),Home!$A$1,"No Aplica")</f>
        <v>No Aplica</v>
      </c>
      <c r="N4149" s="43" t="str">
        <f>Leave[[#This Row],[User Code (Owning User) (Usuario)]]&amp;Leave[[#This Row],[fecha activa]]</f>
        <v>MIE2025020924278No Aplica</v>
      </c>
    </row>
    <row r="4150" spans="1:14" x14ac:dyDescent="0.3">
      <c r="A4150" s="43" t="s">
        <v>471</v>
      </c>
      <c r="B4150" s="3">
        <v>45908</v>
      </c>
      <c r="C4150" s="3">
        <v>45908</v>
      </c>
      <c r="D4150" s="43" t="s">
        <v>3172</v>
      </c>
      <c r="E4150" s="43" t="s">
        <v>2746</v>
      </c>
      <c r="F4150" s="43" t="s">
        <v>2748</v>
      </c>
      <c r="G4150">
        <v>60</v>
      </c>
      <c r="H4150">
        <v>60</v>
      </c>
      <c r="I4150" s="43" t="s">
        <v>2747</v>
      </c>
      <c r="J4150" s="43" t="s">
        <v>1036</v>
      </c>
      <c r="K4150" s="43" t="s">
        <v>178</v>
      </c>
      <c r="L4150" s="43" t="str">
        <f>IF(AND(Home!$A$1&gt;=Leave[[#This Row],[Start Time]],Home!$A$1&lt;=Leave[[#This Row],[End Time]]),"Aplica","No Aplica")</f>
        <v>No Aplica</v>
      </c>
      <c r="M4150" s="43" t="str">
        <f>IF(AND(Home!$A$1&gt;=Leave[[#This Row],[Start Time]],Home!$A$1&lt;=Leave[[#This Row],[End Time]]),Home!$A$1,"No Aplica")</f>
        <v>No Aplica</v>
      </c>
      <c r="N4150" s="43" t="str">
        <f>Leave[[#This Row],[User Code (Owning User) (Usuario)]]&amp;Leave[[#This Row],[fecha activa]]</f>
        <v>MIE2025020924278No Aplica</v>
      </c>
    </row>
    <row r="4151" spans="1:14" x14ac:dyDescent="0.3">
      <c r="A4151" s="43" t="s">
        <v>465</v>
      </c>
      <c r="B4151" s="3">
        <v>45928</v>
      </c>
      <c r="C4151" s="3">
        <v>45929</v>
      </c>
      <c r="D4151" s="43" t="s">
        <v>470</v>
      </c>
      <c r="E4151" s="43" t="s">
        <v>433</v>
      </c>
      <c r="F4151" s="43" t="s">
        <v>434</v>
      </c>
      <c r="G4151">
        <v>840</v>
      </c>
      <c r="H4151">
        <v>540</v>
      </c>
      <c r="I4151" s="43" t="s">
        <v>1186</v>
      </c>
      <c r="J4151" s="43" t="s">
        <v>1046</v>
      </c>
      <c r="K4151" s="43" t="s">
        <v>179</v>
      </c>
      <c r="L4151" s="43" t="str">
        <f>IF(AND(Home!$A$1&gt;=Leave[[#This Row],[Start Time]],Home!$A$1&lt;=Leave[[#This Row],[End Time]]),"Aplica","No Aplica")</f>
        <v>No Aplica</v>
      </c>
      <c r="M4151" s="43" t="str">
        <f>IF(AND(Home!$A$1&gt;=Leave[[#This Row],[Start Time]],Home!$A$1&lt;=Leave[[#This Row],[End Time]]),Home!$A$1,"No Aplica")</f>
        <v>No Aplica</v>
      </c>
      <c r="N4151" s="43" t="str">
        <f>Leave[[#This Row],[User Code (Owning User) (Usuario)]]&amp;Leave[[#This Row],[fecha activa]]</f>
        <v>MIE2024070214267No Aplica</v>
      </c>
    </row>
    <row r="4152" spans="1:14" x14ac:dyDescent="0.3">
      <c r="A4152" s="43" t="s">
        <v>465</v>
      </c>
      <c r="B4152" s="3">
        <v>45921</v>
      </c>
      <c r="C4152" s="3">
        <v>45921</v>
      </c>
      <c r="D4152" s="43" t="s">
        <v>470</v>
      </c>
      <c r="E4152" s="43" t="s">
        <v>433</v>
      </c>
      <c r="F4152" s="43" t="s">
        <v>434</v>
      </c>
      <c r="G4152">
        <v>540</v>
      </c>
      <c r="H4152">
        <v>540</v>
      </c>
      <c r="I4152" s="43" t="s">
        <v>1186</v>
      </c>
      <c r="J4152" s="43" t="s">
        <v>1046</v>
      </c>
      <c r="K4152" s="43" t="s">
        <v>179</v>
      </c>
      <c r="L4152" s="43" t="str">
        <f>IF(AND(Home!$A$1&gt;=Leave[[#This Row],[Start Time]],Home!$A$1&lt;=Leave[[#This Row],[End Time]]),"Aplica","No Aplica")</f>
        <v>No Aplica</v>
      </c>
      <c r="M4152" s="43" t="str">
        <f>IF(AND(Home!$A$1&gt;=Leave[[#This Row],[Start Time]],Home!$A$1&lt;=Leave[[#This Row],[End Time]]),Home!$A$1,"No Aplica")</f>
        <v>No Aplica</v>
      </c>
      <c r="N4152" s="43" t="str">
        <f>Leave[[#This Row],[User Code (Owning User) (Usuario)]]&amp;Leave[[#This Row],[fecha activa]]</f>
        <v>MIE2024070214267No Aplica</v>
      </c>
    </row>
    <row r="4153" spans="1:14" x14ac:dyDescent="0.3">
      <c r="A4153" s="43" t="s">
        <v>471</v>
      </c>
      <c r="B4153" s="3">
        <v>45904</v>
      </c>
      <c r="C4153" s="3">
        <v>45904</v>
      </c>
      <c r="D4153" s="43" t="s">
        <v>2826</v>
      </c>
      <c r="E4153" s="43" t="s">
        <v>433</v>
      </c>
      <c r="F4153" s="43" t="s">
        <v>434</v>
      </c>
      <c r="G4153">
        <v>150</v>
      </c>
      <c r="H4153">
        <v>150</v>
      </c>
      <c r="I4153" s="43" t="s">
        <v>1186</v>
      </c>
      <c r="J4153" s="43" t="s">
        <v>1046</v>
      </c>
      <c r="K4153" s="43" t="s">
        <v>179</v>
      </c>
      <c r="L4153" s="43" t="str">
        <f>IF(AND(Home!$A$1&gt;=Leave[[#This Row],[Start Time]],Home!$A$1&lt;=Leave[[#This Row],[End Time]]),"Aplica","No Aplica")</f>
        <v>No Aplica</v>
      </c>
      <c r="M4153" s="43" t="str">
        <f>IF(AND(Home!$A$1&gt;=Leave[[#This Row],[Start Time]],Home!$A$1&lt;=Leave[[#This Row],[End Time]]),Home!$A$1,"No Aplica")</f>
        <v>No Aplica</v>
      </c>
      <c r="N4153" s="43" t="str">
        <f>Leave[[#This Row],[User Code (Owning User) (Usuario)]]&amp;Leave[[#This Row],[fecha activa]]</f>
        <v>MIE2024070214267No Aplica</v>
      </c>
    </row>
    <row r="4154" spans="1:14" x14ac:dyDescent="0.3">
      <c r="A4154" s="43" t="s">
        <v>471</v>
      </c>
      <c r="B4154" s="3">
        <v>45903</v>
      </c>
      <c r="C4154" s="3">
        <v>45903</v>
      </c>
      <c r="D4154" s="43" t="s">
        <v>1864</v>
      </c>
      <c r="E4154" s="43" t="s">
        <v>433</v>
      </c>
      <c r="F4154" s="43" t="s">
        <v>434</v>
      </c>
      <c r="G4154">
        <v>270</v>
      </c>
      <c r="H4154">
        <v>270</v>
      </c>
      <c r="I4154" s="43" t="s">
        <v>1186</v>
      </c>
      <c r="J4154" s="43" t="s">
        <v>1046</v>
      </c>
      <c r="K4154" s="43" t="s">
        <v>179</v>
      </c>
      <c r="L4154" s="43" t="str">
        <f>IF(AND(Home!$A$1&gt;=Leave[[#This Row],[Start Time]],Home!$A$1&lt;=Leave[[#This Row],[End Time]]),"Aplica","No Aplica")</f>
        <v>No Aplica</v>
      </c>
      <c r="M4154" s="43" t="str">
        <f>IF(AND(Home!$A$1&gt;=Leave[[#This Row],[Start Time]],Home!$A$1&lt;=Leave[[#This Row],[End Time]]),Home!$A$1,"No Aplica")</f>
        <v>No Aplica</v>
      </c>
      <c r="N4154" s="43" t="str">
        <f>Leave[[#This Row],[User Code (Owning User) (Usuario)]]&amp;Leave[[#This Row],[fecha activa]]</f>
        <v>MIE2024070214267No Aplica</v>
      </c>
    </row>
    <row r="4155" spans="1:14" x14ac:dyDescent="0.3">
      <c r="A4155" s="43" t="s">
        <v>465</v>
      </c>
      <c r="B4155" s="3">
        <v>45914</v>
      </c>
      <c r="C4155" s="3">
        <v>45914</v>
      </c>
      <c r="D4155" s="43" t="s">
        <v>470</v>
      </c>
      <c r="E4155" s="43" t="s">
        <v>433</v>
      </c>
      <c r="F4155" s="43" t="s">
        <v>434</v>
      </c>
      <c r="G4155">
        <v>540</v>
      </c>
      <c r="H4155">
        <v>540</v>
      </c>
      <c r="I4155" s="43" t="s">
        <v>1186</v>
      </c>
      <c r="J4155" s="43" t="s">
        <v>1046</v>
      </c>
      <c r="K4155" s="43" t="s">
        <v>179</v>
      </c>
      <c r="L4155" s="43" t="str">
        <f>IF(AND(Home!$A$1&gt;=Leave[[#This Row],[Start Time]],Home!$A$1&lt;=Leave[[#This Row],[End Time]]),"Aplica","No Aplica")</f>
        <v>No Aplica</v>
      </c>
      <c r="M4155" s="43" t="str">
        <f>IF(AND(Home!$A$1&gt;=Leave[[#This Row],[Start Time]],Home!$A$1&lt;=Leave[[#This Row],[End Time]]),Home!$A$1,"No Aplica")</f>
        <v>No Aplica</v>
      </c>
      <c r="N4155" s="43" t="str">
        <f>Leave[[#This Row],[User Code (Owning User) (Usuario)]]&amp;Leave[[#This Row],[fecha activa]]</f>
        <v>MIE2024070214267No Aplica</v>
      </c>
    </row>
    <row r="4156" spans="1:14" x14ac:dyDescent="0.3">
      <c r="A4156" s="43" t="s">
        <v>465</v>
      </c>
      <c r="B4156" s="3">
        <v>45907</v>
      </c>
      <c r="C4156" s="3">
        <v>45907</v>
      </c>
      <c r="D4156" s="43" t="s">
        <v>470</v>
      </c>
      <c r="E4156" s="43" t="s">
        <v>433</v>
      </c>
      <c r="F4156" s="43" t="s">
        <v>434</v>
      </c>
      <c r="G4156">
        <v>540</v>
      </c>
      <c r="H4156">
        <v>540</v>
      </c>
      <c r="I4156" s="43" t="s">
        <v>1186</v>
      </c>
      <c r="J4156" s="43" t="s">
        <v>1046</v>
      </c>
      <c r="K4156" s="43" t="s">
        <v>179</v>
      </c>
      <c r="L4156" s="43" t="str">
        <f>IF(AND(Home!$A$1&gt;=Leave[[#This Row],[Start Time]],Home!$A$1&lt;=Leave[[#This Row],[End Time]]),"Aplica","No Aplica")</f>
        <v>No Aplica</v>
      </c>
      <c r="M4156" s="43" t="str">
        <f>IF(AND(Home!$A$1&gt;=Leave[[#This Row],[Start Time]],Home!$A$1&lt;=Leave[[#This Row],[End Time]]),Home!$A$1,"No Aplica")</f>
        <v>No Aplica</v>
      </c>
      <c r="N4156" s="43" t="str">
        <f>Leave[[#This Row],[User Code (Owning User) (Usuario)]]&amp;Leave[[#This Row],[fecha activa]]</f>
        <v>MIE2024070214267No Aplica</v>
      </c>
    </row>
    <row r="4157" spans="1:14" x14ac:dyDescent="0.3">
      <c r="A4157" s="43" t="s">
        <v>468</v>
      </c>
      <c r="B4157" s="3">
        <v>45928</v>
      </c>
      <c r="C4157" s="3">
        <v>45928</v>
      </c>
      <c r="D4157" s="43" t="s">
        <v>475</v>
      </c>
      <c r="E4157" s="43" t="s">
        <v>399</v>
      </c>
      <c r="F4157" s="43" t="s">
        <v>400</v>
      </c>
      <c r="G4157">
        <v>540</v>
      </c>
      <c r="H4157">
        <v>540</v>
      </c>
      <c r="I4157" s="43" t="s">
        <v>1096</v>
      </c>
      <c r="J4157" s="43" t="s">
        <v>1025</v>
      </c>
      <c r="K4157" s="43" t="s">
        <v>177</v>
      </c>
      <c r="L4157" s="43" t="str">
        <f>IF(AND(Home!$A$1&gt;=Leave[[#This Row],[Start Time]],Home!$A$1&lt;=Leave[[#This Row],[End Time]]),"Aplica","No Aplica")</f>
        <v>No Aplica</v>
      </c>
      <c r="M4157" s="43" t="str">
        <f>IF(AND(Home!$A$1&gt;=Leave[[#This Row],[Start Time]],Home!$A$1&lt;=Leave[[#This Row],[End Time]]),Home!$A$1,"No Aplica")</f>
        <v>No Aplica</v>
      </c>
      <c r="N4157" s="43" t="str">
        <f>Leave[[#This Row],[User Code (Owning User) (Usuario)]]&amp;Leave[[#This Row],[fecha activa]]</f>
        <v>MIE2023151113403No Aplica</v>
      </c>
    </row>
    <row r="4158" spans="1:14" x14ac:dyDescent="0.3">
      <c r="A4158" s="43" t="s">
        <v>471</v>
      </c>
      <c r="B4158" s="3">
        <v>45922</v>
      </c>
      <c r="C4158" s="3">
        <v>45922</v>
      </c>
      <c r="D4158" s="43" t="s">
        <v>3858</v>
      </c>
      <c r="E4158" s="43" t="s">
        <v>399</v>
      </c>
      <c r="F4158" s="43" t="s">
        <v>400</v>
      </c>
      <c r="G4158">
        <v>540</v>
      </c>
      <c r="H4158">
        <v>540</v>
      </c>
      <c r="I4158" s="43" t="s">
        <v>1096</v>
      </c>
      <c r="J4158" s="43" t="s">
        <v>1025</v>
      </c>
      <c r="K4158" s="43" t="s">
        <v>177</v>
      </c>
      <c r="L4158" s="43" t="str">
        <f>IF(AND(Home!$A$1&gt;=Leave[[#This Row],[Start Time]],Home!$A$1&lt;=Leave[[#This Row],[End Time]]),"Aplica","No Aplica")</f>
        <v>Aplica</v>
      </c>
      <c r="M4158" s="43">
        <f>IF(AND(Home!$A$1&gt;=Leave[[#This Row],[Start Time]],Home!$A$1&lt;=Leave[[#This Row],[End Time]]),Home!$A$1,"No Aplica")</f>
        <v>45922</v>
      </c>
      <c r="N4158" s="43" t="str">
        <f>Leave[[#This Row],[User Code (Owning User) (Usuario)]]&amp;Leave[[#This Row],[fecha activa]]</f>
        <v>MIE202315111340345922</v>
      </c>
    </row>
    <row r="4159" spans="1:14" x14ac:dyDescent="0.3">
      <c r="A4159" s="43" t="s">
        <v>476</v>
      </c>
      <c r="B4159" s="3">
        <v>45921</v>
      </c>
      <c r="C4159" s="3">
        <v>45921</v>
      </c>
      <c r="D4159" s="43" t="s">
        <v>2955</v>
      </c>
      <c r="E4159" s="43" t="s">
        <v>399</v>
      </c>
      <c r="F4159" s="43" t="s">
        <v>400</v>
      </c>
      <c r="G4159">
        <v>120</v>
      </c>
      <c r="H4159">
        <v>120</v>
      </c>
      <c r="I4159" s="43" t="s">
        <v>1096</v>
      </c>
      <c r="J4159" s="43" t="s">
        <v>1025</v>
      </c>
      <c r="K4159" s="43" t="s">
        <v>177</v>
      </c>
      <c r="L4159" s="43" t="str">
        <f>IF(AND(Home!$A$1&gt;=Leave[[#This Row],[Start Time]],Home!$A$1&lt;=Leave[[#This Row],[End Time]]),"Aplica","No Aplica")</f>
        <v>No Aplica</v>
      </c>
      <c r="M4159" s="43" t="str">
        <f>IF(AND(Home!$A$1&gt;=Leave[[#This Row],[Start Time]],Home!$A$1&lt;=Leave[[#This Row],[End Time]]),Home!$A$1,"No Aplica")</f>
        <v>No Aplica</v>
      </c>
      <c r="N4159" s="43" t="str">
        <f>Leave[[#This Row],[User Code (Owning User) (Usuario)]]&amp;Leave[[#This Row],[fecha activa]]</f>
        <v>MIE2023151113403No Aplica</v>
      </c>
    </row>
    <row r="4160" spans="1:14" x14ac:dyDescent="0.3">
      <c r="A4160" s="43" t="s">
        <v>476</v>
      </c>
      <c r="B4160" s="3">
        <v>45920</v>
      </c>
      <c r="C4160" s="3">
        <v>45920</v>
      </c>
      <c r="D4160" s="43" t="s">
        <v>3005</v>
      </c>
      <c r="E4160" s="43" t="s">
        <v>399</v>
      </c>
      <c r="F4160" s="43" t="s">
        <v>400</v>
      </c>
      <c r="G4160">
        <v>120</v>
      </c>
      <c r="H4160">
        <v>120</v>
      </c>
      <c r="I4160" s="43" t="s">
        <v>1096</v>
      </c>
      <c r="J4160" s="43" t="s">
        <v>1025</v>
      </c>
      <c r="K4160" s="43" t="s">
        <v>177</v>
      </c>
      <c r="L4160" s="43" t="str">
        <f>IF(AND(Home!$A$1&gt;=Leave[[#This Row],[Start Time]],Home!$A$1&lt;=Leave[[#This Row],[End Time]]),"Aplica","No Aplica")</f>
        <v>No Aplica</v>
      </c>
      <c r="M4160" s="43" t="str">
        <f>IF(AND(Home!$A$1&gt;=Leave[[#This Row],[Start Time]],Home!$A$1&lt;=Leave[[#This Row],[End Time]]),Home!$A$1,"No Aplica")</f>
        <v>No Aplica</v>
      </c>
      <c r="N4160" s="43" t="str">
        <f>Leave[[#This Row],[User Code (Owning User) (Usuario)]]&amp;Leave[[#This Row],[fecha activa]]</f>
        <v>MIE2023151113403No Aplica</v>
      </c>
    </row>
    <row r="4161" spans="1:14" x14ac:dyDescent="0.3">
      <c r="A4161" s="43" t="s">
        <v>476</v>
      </c>
      <c r="B4161" s="3">
        <v>45919</v>
      </c>
      <c r="C4161" s="3">
        <v>45919</v>
      </c>
      <c r="D4161" s="43" t="s">
        <v>2955</v>
      </c>
      <c r="E4161" s="43" t="s">
        <v>399</v>
      </c>
      <c r="F4161" s="43" t="s">
        <v>400</v>
      </c>
      <c r="G4161">
        <v>120</v>
      </c>
      <c r="H4161">
        <v>120</v>
      </c>
      <c r="I4161" s="43" t="s">
        <v>1096</v>
      </c>
      <c r="J4161" s="43" t="s">
        <v>1025</v>
      </c>
      <c r="K4161" s="43" t="s">
        <v>177</v>
      </c>
      <c r="L4161" s="43" t="str">
        <f>IF(AND(Home!$A$1&gt;=Leave[[#This Row],[Start Time]],Home!$A$1&lt;=Leave[[#This Row],[End Time]]),"Aplica","No Aplica")</f>
        <v>No Aplica</v>
      </c>
      <c r="M4161" s="43" t="str">
        <f>IF(AND(Home!$A$1&gt;=Leave[[#This Row],[Start Time]],Home!$A$1&lt;=Leave[[#This Row],[End Time]]),Home!$A$1,"No Aplica")</f>
        <v>No Aplica</v>
      </c>
      <c r="N4161" s="43" t="str">
        <f>Leave[[#This Row],[User Code (Owning User) (Usuario)]]&amp;Leave[[#This Row],[fecha activa]]</f>
        <v>MIE2023151113403No Aplica</v>
      </c>
    </row>
    <row r="4162" spans="1:14" x14ac:dyDescent="0.3">
      <c r="A4162" s="43" t="s">
        <v>476</v>
      </c>
      <c r="B4162" s="3">
        <v>45918</v>
      </c>
      <c r="C4162" s="3">
        <v>45918</v>
      </c>
      <c r="D4162" s="43" t="s">
        <v>2955</v>
      </c>
      <c r="E4162" s="43" t="s">
        <v>399</v>
      </c>
      <c r="F4162" s="43" t="s">
        <v>400</v>
      </c>
      <c r="G4162">
        <v>150</v>
      </c>
      <c r="H4162">
        <v>150</v>
      </c>
      <c r="I4162" s="43" t="s">
        <v>1096</v>
      </c>
      <c r="J4162" s="43" t="s">
        <v>1025</v>
      </c>
      <c r="K4162" s="43" t="s">
        <v>177</v>
      </c>
      <c r="L4162" s="43" t="str">
        <f>IF(AND(Home!$A$1&gt;=Leave[[#This Row],[Start Time]],Home!$A$1&lt;=Leave[[#This Row],[End Time]]),"Aplica","No Aplica")</f>
        <v>No Aplica</v>
      </c>
      <c r="M4162" s="43" t="str">
        <f>IF(AND(Home!$A$1&gt;=Leave[[#This Row],[Start Time]],Home!$A$1&lt;=Leave[[#This Row],[End Time]]),Home!$A$1,"No Aplica")</f>
        <v>No Aplica</v>
      </c>
      <c r="N4162" s="43" t="str">
        <f>Leave[[#This Row],[User Code (Owning User) (Usuario)]]&amp;Leave[[#This Row],[fecha activa]]</f>
        <v>MIE2023151113403No Aplica</v>
      </c>
    </row>
    <row r="4163" spans="1:14" x14ac:dyDescent="0.3">
      <c r="A4163" s="43" t="s">
        <v>468</v>
      </c>
      <c r="B4163" s="3">
        <v>45924</v>
      </c>
      <c r="C4163" s="3">
        <v>45924</v>
      </c>
      <c r="D4163" s="43" t="s">
        <v>469</v>
      </c>
      <c r="E4163" s="43" t="s">
        <v>399</v>
      </c>
      <c r="F4163" s="43" t="s">
        <v>400</v>
      </c>
      <c r="G4163">
        <v>540</v>
      </c>
      <c r="H4163">
        <v>540</v>
      </c>
      <c r="I4163" s="43" t="s">
        <v>1096</v>
      </c>
      <c r="J4163" s="43" t="s">
        <v>1025</v>
      </c>
      <c r="K4163" s="43" t="s">
        <v>177</v>
      </c>
      <c r="L4163" s="43" t="str">
        <f>IF(AND(Home!$A$1&gt;=Leave[[#This Row],[Start Time]],Home!$A$1&lt;=Leave[[#This Row],[End Time]]),"Aplica","No Aplica")</f>
        <v>No Aplica</v>
      </c>
      <c r="M4163" s="43" t="str">
        <f>IF(AND(Home!$A$1&gt;=Leave[[#This Row],[Start Time]],Home!$A$1&lt;=Leave[[#This Row],[End Time]]),Home!$A$1,"No Aplica")</f>
        <v>No Aplica</v>
      </c>
      <c r="N4163" s="43" t="str">
        <f>Leave[[#This Row],[User Code (Owning User) (Usuario)]]&amp;Leave[[#This Row],[fecha activa]]</f>
        <v>MIE2023151113403No Aplica</v>
      </c>
    </row>
    <row r="4164" spans="1:14" x14ac:dyDescent="0.3">
      <c r="A4164" s="43" t="s">
        <v>476</v>
      </c>
      <c r="B4164" s="3">
        <v>45916</v>
      </c>
      <c r="C4164" s="3">
        <v>45916</v>
      </c>
      <c r="D4164" s="43" t="s">
        <v>3632</v>
      </c>
      <c r="E4164" s="43" t="s">
        <v>399</v>
      </c>
      <c r="F4164" s="43" t="s">
        <v>400</v>
      </c>
      <c r="G4164">
        <v>120</v>
      </c>
      <c r="H4164">
        <v>120</v>
      </c>
      <c r="I4164" s="43" t="s">
        <v>1096</v>
      </c>
      <c r="J4164" s="43" t="s">
        <v>1025</v>
      </c>
      <c r="K4164" s="43" t="s">
        <v>177</v>
      </c>
      <c r="L4164" s="43" t="str">
        <f>IF(AND(Home!$A$1&gt;=Leave[[#This Row],[Start Time]],Home!$A$1&lt;=Leave[[#This Row],[End Time]]),"Aplica","No Aplica")</f>
        <v>No Aplica</v>
      </c>
      <c r="M4164" s="43" t="str">
        <f>IF(AND(Home!$A$1&gt;=Leave[[#This Row],[Start Time]],Home!$A$1&lt;=Leave[[#This Row],[End Time]]),Home!$A$1,"No Aplica")</f>
        <v>No Aplica</v>
      </c>
      <c r="N4164" s="43" t="str">
        <f>Leave[[#This Row],[User Code (Owning User) (Usuario)]]&amp;Leave[[#This Row],[fecha activa]]</f>
        <v>MIE2023151113403No Aplica</v>
      </c>
    </row>
    <row r="4165" spans="1:14" x14ac:dyDescent="0.3">
      <c r="A4165" s="43" t="s">
        <v>476</v>
      </c>
      <c r="B4165" s="3">
        <v>45914</v>
      </c>
      <c r="C4165" s="3">
        <v>45914</v>
      </c>
      <c r="D4165" s="43" t="s">
        <v>2955</v>
      </c>
      <c r="E4165" s="43" t="s">
        <v>399</v>
      </c>
      <c r="F4165" s="43" t="s">
        <v>400</v>
      </c>
      <c r="G4165">
        <v>120</v>
      </c>
      <c r="H4165">
        <v>120</v>
      </c>
      <c r="I4165" s="43" t="s">
        <v>1096</v>
      </c>
      <c r="J4165" s="43" t="s">
        <v>1025</v>
      </c>
      <c r="K4165" s="43" t="s">
        <v>177</v>
      </c>
      <c r="L4165" s="43" t="str">
        <f>IF(AND(Home!$A$1&gt;=Leave[[#This Row],[Start Time]],Home!$A$1&lt;=Leave[[#This Row],[End Time]]),"Aplica","No Aplica")</f>
        <v>No Aplica</v>
      </c>
      <c r="M4165" s="43" t="str">
        <f>IF(AND(Home!$A$1&gt;=Leave[[#This Row],[Start Time]],Home!$A$1&lt;=Leave[[#This Row],[End Time]]),Home!$A$1,"No Aplica")</f>
        <v>No Aplica</v>
      </c>
      <c r="N4165" s="43" t="str">
        <f>Leave[[#This Row],[User Code (Owning User) (Usuario)]]&amp;Leave[[#This Row],[fecha activa]]</f>
        <v>MIE2023151113403No Aplica</v>
      </c>
    </row>
    <row r="4166" spans="1:14" x14ac:dyDescent="0.3">
      <c r="A4166" s="43" t="s">
        <v>476</v>
      </c>
      <c r="B4166" s="3">
        <v>45913</v>
      </c>
      <c r="C4166" s="3">
        <v>45913</v>
      </c>
      <c r="D4166" s="43" t="s">
        <v>3005</v>
      </c>
      <c r="E4166" s="43" t="s">
        <v>399</v>
      </c>
      <c r="F4166" s="43" t="s">
        <v>400</v>
      </c>
      <c r="G4166">
        <v>120</v>
      </c>
      <c r="H4166">
        <v>120</v>
      </c>
      <c r="I4166" s="43" t="s">
        <v>1096</v>
      </c>
      <c r="J4166" s="43" t="s">
        <v>1025</v>
      </c>
      <c r="K4166" s="43" t="s">
        <v>177</v>
      </c>
      <c r="L4166" s="43" t="str">
        <f>IF(AND(Home!$A$1&gt;=Leave[[#This Row],[Start Time]],Home!$A$1&lt;=Leave[[#This Row],[End Time]]),"Aplica","No Aplica")</f>
        <v>No Aplica</v>
      </c>
      <c r="M4166" s="43" t="str">
        <f>IF(AND(Home!$A$1&gt;=Leave[[#This Row],[Start Time]],Home!$A$1&lt;=Leave[[#This Row],[End Time]]),Home!$A$1,"No Aplica")</f>
        <v>No Aplica</v>
      </c>
      <c r="N4166" s="43" t="str">
        <f>Leave[[#This Row],[User Code (Owning User) (Usuario)]]&amp;Leave[[#This Row],[fecha activa]]</f>
        <v>MIE2023151113403No Aplica</v>
      </c>
    </row>
    <row r="4167" spans="1:14" x14ac:dyDescent="0.3">
      <c r="A4167" s="43" t="s">
        <v>476</v>
      </c>
      <c r="B4167" s="3">
        <v>45912</v>
      </c>
      <c r="C4167" s="3">
        <v>45912</v>
      </c>
      <c r="D4167" s="43" t="s">
        <v>2955</v>
      </c>
      <c r="E4167" s="43" t="s">
        <v>399</v>
      </c>
      <c r="F4167" s="43" t="s">
        <v>400</v>
      </c>
      <c r="G4167">
        <v>120</v>
      </c>
      <c r="H4167">
        <v>120</v>
      </c>
      <c r="I4167" s="43" t="s">
        <v>1096</v>
      </c>
      <c r="J4167" s="43" t="s">
        <v>1025</v>
      </c>
      <c r="K4167" s="43" t="s">
        <v>177</v>
      </c>
      <c r="L4167" s="43" t="str">
        <f>IF(AND(Home!$A$1&gt;=Leave[[#This Row],[Start Time]],Home!$A$1&lt;=Leave[[#This Row],[End Time]]),"Aplica","No Aplica")</f>
        <v>No Aplica</v>
      </c>
      <c r="M4167" s="43" t="str">
        <f>IF(AND(Home!$A$1&gt;=Leave[[#This Row],[Start Time]],Home!$A$1&lt;=Leave[[#This Row],[End Time]]),Home!$A$1,"No Aplica")</f>
        <v>No Aplica</v>
      </c>
      <c r="N4167" s="43" t="str">
        <f>Leave[[#This Row],[User Code (Owning User) (Usuario)]]&amp;Leave[[#This Row],[fecha activa]]</f>
        <v>MIE2023151113403No Aplica</v>
      </c>
    </row>
    <row r="4168" spans="1:14" x14ac:dyDescent="0.3">
      <c r="A4168" s="43" t="s">
        <v>476</v>
      </c>
      <c r="B4168" s="3">
        <v>45911</v>
      </c>
      <c r="C4168" s="3">
        <v>45911</v>
      </c>
      <c r="D4168" s="43" t="s">
        <v>2955</v>
      </c>
      <c r="E4168" s="43" t="s">
        <v>399</v>
      </c>
      <c r="F4168" s="43" t="s">
        <v>400</v>
      </c>
      <c r="G4168">
        <v>150</v>
      </c>
      <c r="H4168">
        <v>150</v>
      </c>
      <c r="I4168" s="43" t="s">
        <v>1096</v>
      </c>
      <c r="J4168" s="43" t="s">
        <v>1025</v>
      </c>
      <c r="K4168" s="43" t="s">
        <v>177</v>
      </c>
      <c r="L4168" s="43" t="str">
        <f>IF(AND(Home!$A$1&gt;=Leave[[#This Row],[Start Time]],Home!$A$1&lt;=Leave[[#This Row],[End Time]]),"Aplica","No Aplica")</f>
        <v>No Aplica</v>
      </c>
      <c r="M4168" s="43" t="str">
        <f>IF(AND(Home!$A$1&gt;=Leave[[#This Row],[Start Time]],Home!$A$1&lt;=Leave[[#This Row],[End Time]]),Home!$A$1,"No Aplica")</f>
        <v>No Aplica</v>
      </c>
      <c r="N4168" s="43" t="str">
        <f>Leave[[#This Row],[User Code (Owning User) (Usuario)]]&amp;Leave[[#This Row],[fecha activa]]</f>
        <v>MIE2023151113403No Aplica</v>
      </c>
    </row>
    <row r="4169" spans="1:14" x14ac:dyDescent="0.3">
      <c r="A4169" s="43" t="s">
        <v>476</v>
      </c>
      <c r="B4169" s="3">
        <v>45909</v>
      </c>
      <c r="C4169" s="3">
        <v>45909</v>
      </c>
      <c r="D4169" s="43" t="s">
        <v>3290</v>
      </c>
      <c r="E4169" s="43" t="s">
        <v>399</v>
      </c>
      <c r="F4169" s="43" t="s">
        <v>400</v>
      </c>
      <c r="G4169">
        <v>120</v>
      </c>
      <c r="H4169">
        <v>120</v>
      </c>
      <c r="I4169" s="43" t="s">
        <v>1096</v>
      </c>
      <c r="J4169" s="43" t="s">
        <v>1025</v>
      </c>
      <c r="K4169" s="43" t="s">
        <v>177</v>
      </c>
      <c r="L4169" s="43" t="str">
        <f>IF(AND(Home!$A$1&gt;=Leave[[#This Row],[Start Time]],Home!$A$1&lt;=Leave[[#This Row],[End Time]]),"Aplica","No Aplica")</f>
        <v>No Aplica</v>
      </c>
      <c r="M4169" s="43" t="str">
        <f>IF(AND(Home!$A$1&gt;=Leave[[#This Row],[Start Time]],Home!$A$1&lt;=Leave[[#This Row],[End Time]]),Home!$A$1,"No Aplica")</f>
        <v>No Aplica</v>
      </c>
      <c r="N4169" s="43" t="str">
        <f>Leave[[#This Row],[User Code (Owning User) (Usuario)]]&amp;Leave[[#This Row],[fecha activa]]</f>
        <v>MIE2023151113403No Aplica</v>
      </c>
    </row>
    <row r="4170" spans="1:14" x14ac:dyDescent="0.3">
      <c r="A4170" s="43" t="s">
        <v>468</v>
      </c>
      <c r="B4170" s="3">
        <v>45917</v>
      </c>
      <c r="C4170" s="3">
        <v>45917</v>
      </c>
      <c r="D4170" s="43" t="s">
        <v>469</v>
      </c>
      <c r="E4170" s="43" t="s">
        <v>399</v>
      </c>
      <c r="F4170" s="43" t="s">
        <v>400</v>
      </c>
      <c r="G4170">
        <v>540</v>
      </c>
      <c r="H4170">
        <v>540</v>
      </c>
      <c r="I4170" s="43" t="s">
        <v>1096</v>
      </c>
      <c r="J4170" s="43" t="s">
        <v>1025</v>
      </c>
      <c r="K4170" s="43" t="s">
        <v>177</v>
      </c>
      <c r="L4170" s="43" t="str">
        <f>IF(AND(Home!$A$1&gt;=Leave[[#This Row],[Start Time]],Home!$A$1&lt;=Leave[[#This Row],[End Time]]),"Aplica","No Aplica")</f>
        <v>No Aplica</v>
      </c>
      <c r="M4170" s="43" t="str">
        <f>IF(AND(Home!$A$1&gt;=Leave[[#This Row],[Start Time]],Home!$A$1&lt;=Leave[[#This Row],[End Time]]),Home!$A$1,"No Aplica")</f>
        <v>No Aplica</v>
      </c>
      <c r="N4170" s="43" t="str">
        <f>Leave[[#This Row],[User Code (Owning User) (Usuario)]]&amp;Leave[[#This Row],[fecha activa]]</f>
        <v>MIE2023151113403No Aplica</v>
      </c>
    </row>
    <row r="4171" spans="1:14" x14ac:dyDescent="0.3">
      <c r="A4171" s="43" t="s">
        <v>471</v>
      </c>
      <c r="B4171" s="3">
        <v>45908</v>
      </c>
      <c r="C4171" s="3">
        <v>45908</v>
      </c>
      <c r="D4171" s="43" t="s">
        <v>3223</v>
      </c>
      <c r="E4171" s="43" t="s">
        <v>399</v>
      </c>
      <c r="F4171" s="43" t="s">
        <v>400</v>
      </c>
      <c r="G4171">
        <v>540</v>
      </c>
      <c r="H4171">
        <v>540</v>
      </c>
      <c r="I4171" s="43" t="s">
        <v>1096</v>
      </c>
      <c r="J4171" s="43" t="s">
        <v>1025</v>
      </c>
      <c r="K4171" s="43" t="s">
        <v>177</v>
      </c>
      <c r="L4171" s="43" t="str">
        <f>IF(AND(Home!$A$1&gt;=Leave[[#This Row],[Start Time]],Home!$A$1&lt;=Leave[[#This Row],[End Time]]),"Aplica","No Aplica")</f>
        <v>No Aplica</v>
      </c>
      <c r="M4171" s="43" t="str">
        <f>IF(AND(Home!$A$1&gt;=Leave[[#This Row],[Start Time]],Home!$A$1&lt;=Leave[[#This Row],[End Time]]),Home!$A$1,"No Aplica")</f>
        <v>No Aplica</v>
      </c>
      <c r="N4171" s="43" t="str">
        <f>Leave[[#This Row],[User Code (Owning User) (Usuario)]]&amp;Leave[[#This Row],[fecha activa]]</f>
        <v>MIE2023151113403No Aplica</v>
      </c>
    </row>
    <row r="4172" spans="1:14" x14ac:dyDescent="0.3">
      <c r="A4172" s="43" t="s">
        <v>476</v>
      </c>
      <c r="B4172" s="3">
        <v>45907</v>
      </c>
      <c r="C4172" s="3">
        <v>45907</v>
      </c>
      <c r="D4172" s="43" t="s">
        <v>3005</v>
      </c>
      <c r="E4172" s="43" t="s">
        <v>399</v>
      </c>
      <c r="F4172" s="43" t="s">
        <v>400</v>
      </c>
      <c r="G4172">
        <v>150</v>
      </c>
      <c r="H4172">
        <v>150</v>
      </c>
      <c r="I4172" s="43" t="s">
        <v>1096</v>
      </c>
      <c r="J4172" s="43" t="s">
        <v>1025</v>
      </c>
      <c r="K4172" s="43" t="s">
        <v>177</v>
      </c>
      <c r="L4172" s="43" t="str">
        <f>IF(AND(Home!$A$1&gt;=Leave[[#This Row],[Start Time]],Home!$A$1&lt;=Leave[[#This Row],[End Time]]),"Aplica","No Aplica")</f>
        <v>No Aplica</v>
      </c>
      <c r="M4172" s="43" t="str">
        <f>IF(AND(Home!$A$1&gt;=Leave[[#This Row],[Start Time]],Home!$A$1&lt;=Leave[[#This Row],[End Time]]),Home!$A$1,"No Aplica")</f>
        <v>No Aplica</v>
      </c>
      <c r="N4172" s="43" t="str">
        <f>Leave[[#This Row],[User Code (Owning User) (Usuario)]]&amp;Leave[[#This Row],[fecha activa]]</f>
        <v>MIE2023151113403No Aplica</v>
      </c>
    </row>
    <row r="4173" spans="1:14" x14ac:dyDescent="0.3">
      <c r="A4173" s="43" t="s">
        <v>476</v>
      </c>
      <c r="B4173" s="3">
        <v>45906</v>
      </c>
      <c r="C4173" s="3">
        <v>45906</v>
      </c>
      <c r="D4173" s="43" t="s">
        <v>2955</v>
      </c>
      <c r="E4173" s="43" t="s">
        <v>399</v>
      </c>
      <c r="F4173" s="43" t="s">
        <v>400</v>
      </c>
      <c r="G4173">
        <v>120</v>
      </c>
      <c r="H4173">
        <v>120</v>
      </c>
      <c r="I4173" s="43" t="s">
        <v>1096</v>
      </c>
      <c r="J4173" s="43" t="s">
        <v>1025</v>
      </c>
      <c r="K4173" s="43" t="s">
        <v>177</v>
      </c>
      <c r="L4173" s="43" t="str">
        <f>IF(AND(Home!$A$1&gt;=Leave[[#This Row],[Start Time]],Home!$A$1&lt;=Leave[[#This Row],[End Time]]),"Aplica","No Aplica")</f>
        <v>No Aplica</v>
      </c>
      <c r="M4173" s="43" t="str">
        <f>IF(AND(Home!$A$1&gt;=Leave[[#This Row],[Start Time]],Home!$A$1&lt;=Leave[[#This Row],[End Time]]),Home!$A$1,"No Aplica")</f>
        <v>No Aplica</v>
      </c>
      <c r="N4173" s="43" t="str">
        <f>Leave[[#This Row],[User Code (Owning User) (Usuario)]]&amp;Leave[[#This Row],[fecha activa]]</f>
        <v>MIE2023151113403No Aplica</v>
      </c>
    </row>
    <row r="4174" spans="1:14" x14ac:dyDescent="0.3">
      <c r="A4174" s="43" t="s">
        <v>476</v>
      </c>
      <c r="B4174" s="3">
        <v>45905</v>
      </c>
      <c r="C4174" s="3">
        <v>45905</v>
      </c>
      <c r="D4174" s="43" t="s">
        <v>2801</v>
      </c>
      <c r="E4174" s="43" t="s">
        <v>399</v>
      </c>
      <c r="F4174" s="43" t="s">
        <v>400</v>
      </c>
      <c r="G4174">
        <v>120</v>
      </c>
      <c r="H4174">
        <v>120</v>
      </c>
      <c r="I4174" s="43" t="s">
        <v>1096</v>
      </c>
      <c r="J4174" s="43" t="s">
        <v>1025</v>
      </c>
      <c r="K4174" s="43" t="s">
        <v>177</v>
      </c>
      <c r="L4174" s="43" t="str">
        <f>IF(AND(Home!$A$1&gt;=Leave[[#This Row],[Start Time]],Home!$A$1&lt;=Leave[[#This Row],[End Time]]),"Aplica","No Aplica")</f>
        <v>No Aplica</v>
      </c>
      <c r="M4174" s="43" t="str">
        <f>IF(AND(Home!$A$1&gt;=Leave[[#This Row],[Start Time]],Home!$A$1&lt;=Leave[[#This Row],[End Time]]),Home!$A$1,"No Aplica")</f>
        <v>No Aplica</v>
      </c>
      <c r="N4174" s="43" t="str">
        <f>Leave[[#This Row],[User Code (Owning User) (Usuario)]]&amp;Leave[[#This Row],[fecha activa]]</f>
        <v>MIE2023151113403No Aplica</v>
      </c>
    </row>
    <row r="4175" spans="1:14" x14ac:dyDescent="0.3">
      <c r="A4175" s="43" t="s">
        <v>476</v>
      </c>
      <c r="B4175" s="3">
        <v>45904</v>
      </c>
      <c r="C4175" s="3">
        <v>45904</v>
      </c>
      <c r="D4175" s="43" t="s">
        <v>2955</v>
      </c>
      <c r="E4175" s="43" t="s">
        <v>399</v>
      </c>
      <c r="F4175" s="43" t="s">
        <v>400</v>
      </c>
      <c r="G4175">
        <v>150</v>
      </c>
      <c r="H4175">
        <v>150</v>
      </c>
      <c r="I4175" s="43" t="s">
        <v>1096</v>
      </c>
      <c r="J4175" s="43" t="s">
        <v>1025</v>
      </c>
      <c r="K4175" s="43" t="s">
        <v>177</v>
      </c>
      <c r="L4175" s="43" t="str">
        <f>IF(AND(Home!$A$1&gt;=Leave[[#This Row],[Start Time]],Home!$A$1&lt;=Leave[[#This Row],[End Time]]),"Aplica","No Aplica")</f>
        <v>No Aplica</v>
      </c>
      <c r="M4175" s="43" t="str">
        <f>IF(AND(Home!$A$1&gt;=Leave[[#This Row],[Start Time]],Home!$A$1&lt;=Leave[[#This Row],[End Time]]),Home!$A$1,"No Aplica")</f>
        <v>No Aplica</v>
      </c>
      <c r="N4175" s="43" t="str">
        <f>Leave[[#This Row],[User Code (Owning User) (Usuario)]]&amp;Leave[[#This Row],[fecha activa]]</f>
        <v>MIE2023151113403No Aplica</v>
      </c>
    </row>
    <row r="4176" spans="1:14" x14ac:dyDescent="0.3">
      <c r="A4176" s="43" t="s">
        <v>468</v>
      </c>
      <c r="B4176" s="3">
        <v>45910</v>
      </c>
      <c r="C4176" s="3">
        <v>45910</v>
      </c>
      <c r="D4176" s="43" t="s">
        <v>469</v>
      </c>
      <c r="E4176" s="43" t="s">
        <v>399</v>
      </c>
      <c r="F4176" s="43" t="s">
        <v>400</v>
      </c>
      <c r="G4176">
        <v>540</v>
      </c>
      <c r="H4176">
        <v>540</v>
      </c>
      <c r="I4176" s="43" t="s">
        <v>1096</v>
      </c>
      <c r="J4176" s="43" t="s">
        <v>1025</v>
      </c>
      <c r="K4176" s="43" t="s">
        <v>177</v>
      </c>
      <c r="L4176" s="43" t="str">
        <f>IF(AND(Home!$A$1&gt;=Leave[[#This Row],[Start Time]],Home!$A$1&lt;=Leave[[#This Row],[End Time]]),"Aplica","No Aplica")</f>
        <v>No Aplica</v>
      </c>
      <c r="M4176" s="43" t="str">
        <f>IF(AND(Home!$A$1&gt;=Leave[[#This Row],[Start Time]],Home!$A$1&lt;=Leave[[#This Row],[End Time]]),Home!$A$1,"No Aplica")</f>
        <v>No Aplica</v>
      </c>
      <c r="N4176" s="43" t="str">
        <f>Leave[[#This Row],[User Code (Owning User) (Usuario)]]&amp;Leave[[#This Row],[fecha activa]]</f>
        <v>MIE2023151113403No Aplica</v>
      </c>
    </row>
    <row r="4177" spans="1:14" x14ac:dyDescent="0.3">
      <c r="A4177" s="43" t="s">
        <v>471</v>
      </c>
      <c r="B4177" s="3">
        <v>45901</v>
      </c>
      <c r="C4177" s="3">
        <v>45901</v>
      </c>
      <c r="D4177" s="43" t="s">
        <v>2275</v>
      </c>
      <c r="E4177" s="43" t="s">
        <v>399</v>
      </c>
      <c r="F4177" s="43" t="s">
        <v>400</v>
      </c>
      <c r="G4177">
        <v>540</v>
      </c>
      <c r="H4177">
        <v>540</v>
      </c>
      <c r="I4177" s="43" t="s">
        <v>1096</v>
      </c>
      <c r="J4177" s="43" t="s">
        <v>1025</v>
      </c>
      <c r="K4177" s="43" t="s">
        <v>177</v>
      </c>
      <c r="L4177" s="43" t="str">
        <f>IF(AND(Home!$A$1&gt;=Leave[[#This Row],[Start Time]],Home!$A$1&lt;=Leave[[#This Row],[End Time]]),"Aplica","No Aplica")</f>
        <v>No Aplica</v>
      </c>
      <c r="M4177" s="43" t="str">
        <f>IF(AND(Home!$A$1&gt;=Leave[[#This Row],[Start Time]],Home!$A$1&lt;=Leave[[#This Row],[End Time]]),Home!$A$1,"No Aplica")</f>
        <v>No Aplica</v>
      </c>
      <c r="N4177" s="43" t="str">
        <f>Leave[[#This Row],[User Code (Owning User) (Usuario)]]&amp;Leave[[#This Row],[fecha activa]]</f>
        <v>MIE2023151113403No Aplica</v>
      </c>
    </row>
    <row r="4178" spans="1:14" x14ac:dyDescent="0.3">
      <c r="A4178" s="43" t="s">
        <v>468</v>
      </c>
      <c r="B4178" s="3">
        <v>45903</v>
      </c>
      <c r="C4178" s="3">
        <v>45903</v>
      </c>
      <c r="D4178" s="43" t="s">
        <v>469</v>
      </c>
      <c r="E4178" s="43" t="s">
        <v>399</v>
      </c>
      <c r="F4178" s="43" t="s">
        <v>400</v>
      </c>
      <c r="G4178">
        <v>540</v>
      </c>
      <c r="H4178">
        <v>540</v>
      </c>
      <c r="I4178" s="43" t="s">
        <v>1096</v>
      </c>
      <c r="J4178" s="43" t="s">
        <v>1025</v>
      </c>
      <c r="K4178" s="43" t="s">
        <v>177</v>
      </c>
      <c r="L4178" s="43" t="str">
        <f>IF(AND(Home!$A$1&gt;=Leave[[#This Row],[Start Time]],Home!$A$1&lt;=Leave[[#This Row],[End Time]]),"Aplica","No Aplica")</f>
        <v>No Aplica</v>
      </c>
      <c r="M4178" s="43" t="str">
        <f>IF(AND(Home!$A$1&gt;=Leave[[#This Row],[Start Time]],Home!$A$1&lt;=Leave[[#This Row],[End Time]]),Home!$A$1,"No Aplica")</f>
        <v>No Aplica</v>
      </c>
      <c r="N4178" s="43" t="str">
        <f>Leave[[#This Row],[User Code (Owning User) (Usuario)]]&amp;Leave[[#This Row],[fecha activa]]</f>
        <v>MIE2023151113403No Aplica</v>
      </c>
    </row>
    <row r="4179" spans="1:14" x14ac:dyDescent="0.3">
      <c r="A4179" s="43" t="s">
        <v>601</v>
      </c>
      <c r="B4179" s="3">
        <v>45923</v>
      </c>
      <c r="C4179" s="3">
        <v>45923</v>
      </c>
      <c r="D4179" s="43" t="s">
        <v>602</v>
      </c>
      <c r="E4179" s="43" t="s">
        <v>854</v>
      </c>
      <c r="F4179" s="43" t="s">
        <v>855</v>
      </c>
      <c r="G4179">
        <v>60</v>
      </c>
      <c r="H4179">
        <v>60</v>
      </c>
      <c r="I4179" s="43" t="s">
        <v>1059</v>
      </c>
      <c r="J4179" s="43" t="s">
        <v>1043</v>
      </c>
      <c r="K4179" s="43" t="s">
        <v>177</v>
      </c>
      <c r="L4179" s="43" t="str">
        <f>IF(AND(Home!$A$1&gt;=Leave[[#This Row],[Start Time]],Home!$A$1&lt;=Leave[[#This Row],[End Time]]),"Aplica","No Aplica")</f>
        <v>No Aplica</v>
      </c>
      <c r="M4179" s="43" t="str">
        <f>IF(AND(Home!$A$1&gt;=Leave[[#This Row],[Start Time]],Home!$A$1&lt;=Leave[[#This Row],[End Time]]),Home!$A$1,"No Aplica")</f>
        <v>No Aplica</v>
      </c>
      <c r="N4179" s="43" t="str">
        <f>Leave[[#This Row],[User Code (Owning User) (Usuario)]]&amp;Leave[[#This Row],[fecha activa]]</f>
        <v>MIE2024061218601No Aplica</v>
      </c>
    </row>
    <row r="4180" spans="1:14" x14ac:dyDescent="0.3">
      <c r="A4180" s="43" t="s">
        <v>601</v>
      </c>
      <c r="B4180" s="3">
        <v>45922</v>
      </c>
      <c r="C4180" s="3">
        <v>45922</v>
      </c>
      <c r="D4180" s="43" t="s">
        <v>602</v>
      </c>
      <c r="E4180" s="43" t="s">
        <v>854</v>
      </c>
      <c r="F4180" s="43" t="s">
        <v>855</v>
      </c>
      <c r="G4180">
        <v>60</v>
      </c>
      <c r="H4180">
        <v>60</v>
      </c>
      <c r="I4180" s="43" t="s">
        <v>1059</v>
      </c>
      <c r="J4180" s="43" t="s">
        <v>1043</v>
      </c>
      <c r="K4180" s="43" t="s">
        <v>177</v>
      </c>
      <c r="L4180" s="43" t="str">
        <f>IF(AND(Home!$A$1&gt;=Leave[[#This Row],[Start Time]],Home!$A$1&lt;=Leave[[#This Row],[End Time]]),"Aplica","No Aplica")</f>
        <v>Aplica</v>
      </c>
      <c r="M4180" s="43">
        <f>IF(AND(Home!$A$1&gt;=Leave[[#This Row],[Start Time]],Home!$A$1&lt;=Leave[[#This Row],[End Time]]),Home!$A$1,"No Aplica")</f>
        <v>45922</v>
      </c>
      <c r="N4180" s="43" t="str">
        <f>Leave[[#This Row],[User Code (Owning User) (Usuario)]]&amp;Leave[[#This Row],[fecha activa]]</f>
        <v>MIE202406121860145922</v>
      </c>
    </row>
    <row r="4181" spans="1:14" x14ac:dyDescent="0.3">
      <c r="A4181" s="43" t="s">
        <v>468</v>
      </c>
      <c r="B4181" s="3">
        <v>45925</v>
      </c>
      <c r="C4181" s="3">
        <v>45925</v>
      </c>
      <c r="D4181" s="43" t="s">
        <v>1545</v>
      </c>
      <c r="E4181" s="43" t="s">
        <v>854</v>
      </c>
      <c r="F4181" s="43" t="s">
        <v>855</v>
      </c>
      <c r="G4181">
        <v>540</v>
      </c>
      <c r="H4181">
        <v>540</v>
      </c>
      <c r="I4181" s="43" t="s">
        <v>1059</v>
      </c>
      <c r="J4181" s="43" t="s">
        <v>1043</v>
      </c>
      <c r="K4181" s="43" t="s">
        <v>177</v>
      </c>
      <c r="L4181" s="43" t="str">
        <f>IF(AND(Home!$A$1&gt;=Leave[[#This Row],[Start Time]],Home!$A$1&lt;=Leave[[#This Row],[End Time]]),"Aplica","No Aplica")</f>
        <v>No Aplica</v>
      </c>
      <c r="M4181" s="43" t="str">
        <f>IF(AND(Home!$A$1&gt;=Leave[[#This Row],[Start Time]],Home!$A$1&lt;=Leave[[#This Row],[End Time]]),Home!$A$1,"No Aplica")</f>
        <v>No Aplica</v>
      </c>
      <c r="N4181" s="43" t="str">
        <f>Leave[[#This Row],[User Code (Owning User) (Usuario)]]&amp;Leave[[#This Row],[fecha activa]]</f>
        <v>MIE2024061218601No Aplica</v>
      </c>
    </row>
    <row r="4182" spans="1:14" x14ac:dyDescent="0.3">
      <c r="A4182" s="43" t="s">
        <v>468</v>
      </c>
      <c r="B4182" s="3">
        <v>45924</v>
      </c>
      <c r="C4182" s="3">
        <v>45924</v>
      </c>
      <c r="D4182" s="43" t="s">
        <v>470</v>
      </c>
      <c r="E4182" s="43" t="s">
        <v>854</v>
      </c>
      <c r="F4182" s="43" t="s">
        <v>855</v>
      </c>
      <c r="G4182">
        <v>540</v>
      </c>
      <c r="H4182">
        <v>540</v>
      </c>
      <c r="I4182" s="43" t="s">
        <v>1059</v>
      </c>
      <c r="J4182" s="43" t="s">
        <v>1043</v>
      </c>
      <c r="K4182" s="43" t="s">
        <v>177</v>
      </c>
      <c r="L4182" s="43" t="str">
        <f>IF(AND(Home!$A$1&gt;=Leave[[#This Row],[Start Time]],Home!$A$1&lt;=Leave[[#This Row],[End Time]]),"Aplica","No Aplica")</f>
        <v>No Aplica</v>
      </c>
      <c r="M4182" s="43" t="str">
        <f>IF(AND(Home!$A$1&gt;=Leave[[#This Row],[Start Time]],Home!$A$1&lt;=Leave[[#This Row],[End Time]]),Home!$A$1,"No Aplica")</f>
        <v>No Aplica</v>
      </c>
      <c r="N4182" s="43" t="str">
        <f>Leave[[#This Row],[User Code (Owning User) (Usuario)]]&amp;Leave[[#This Row],[fecha activa]]</f>
        <v>MIE2024061218601No Aplica</v>
      </c>
    </row>
    <row r="4183" spans="1:14" x14ac:dyDescent="0.3">
      <c r="A4183" s="43" t="s">
        <v>601</v>
      </c>
      <c r="B4183" s="3">
        <v>45919</v>
      </c>
      <c r="C4183" s="3">
        <v>45919</v>
      </c>
      <c r="D4183" s="43" t="s">
        <v>2056</v>
      </c>
      <c r="E4183" s="43" t="s">
        <v>854</v>
      </c>
      <c r="F4183" s="43" t="s">
        <v>855</v>
      </c>
      <c r="G4183">
        <v>60</v>
      </c>
      <c r="H4183">
        <v>60</v>
      </c>
      <c r="I4183" s="43" t="s">
        <v>1059</v>
      </c>
      <c r="J4183" s="43" t="s">
        <v>1043</v>
      </c>
      <c r="K4183" s="43" t="s">
        <v>177</v>
      </c>
      <c r="L4183" s="43" t="str">
        <f>IF(AND(Home!$A$1&gt;=Leave[[#This Row],[Start Time]],Home!$A$1&lt;=Leave[[#This Row],[End Time]]),"Aplica","No Aplica")</f>
        <v>No Aplica</v>
      </c>
      <c r="M4183" s="43" t="str">
        <f>IF(AND(Home!$A$1&gt;=Leave[[#This Row],[Start Time]],Home!$A$1&lt;=Leave[[#This Row],[End Time]]),Home!$A$1,"No Aplica")</f>
        <v>No Aplica</v>
      </c>
      <c r="N4183" s="43" t="str">
        <f>Leave[[#This Row],[User Code (Owning User) (Usuario)]]&amp;Leave[[#This Row],[fecha activa]]</f>
        <v>MIE2024061218601No Aplica</v>
      </c>
    </row>
    <row r="4184" spans="1:14" x14ac:dyDescent="0.3">
      <c r="A4184" s="43" t="s">
        <v>601</v>
      </c>
      <c r="B4184" s="3">
        <v>45918</v>
      </c>
      <c r="C4184" s="3">
        <v>45918</v>
      </c>
      <c r="D4184" s="43" t="s">
        <v>2056</v>
      </c>
      <c r="E4184" s="43" t="s">
        <v>854</v>
      </c>
      <c r="F4184" s="43" t="s">
        <v>855</v>
      </c>
      <c r="G4184">
        <v>120</v>
      </c>
      <c r="H4184">
        <v>120</v>
      </c>
      <c r="I4184" s="43" t="s">
        <v>1059</v>
      </c>
      <c r="J4184" s="43" t="s">
        <v>1043</v>
      </c>
      <c r="K4184" s="43" t="s">
        <v>177</v>
      </c>
      <c r="L4184" s="43" t="str">
        <f>IF(AND(Home!$A$1&gt;=Leave[[#This Row],[Start Time]],Home!$A$1&lt;=Leave[[#This Row],[End Time]]),"Aplica","No Aplica")</f>
        <v>No Aplica</v>
      </c>
      <c r="M4184" s="43" t="str">
        <f>IF(AND(Home!$A$1&gt;=Leave[[#This Row],[Start Time]],Home!$A$1&lt;=Leave[[#This Row],[End Time]]),Home!$A$1,"No Aplica")</f>
        <v>No Aplica</v>
      </c>
      <c r="N4184" s="43" t="str">
        <f>Leave[[#This Row],[User Code (Owning User) (Usuario)]]&amp;Leave[[#This Row],[fecha activa]]</f>
        <v>MIE2024061218601No Aplica</v>
      </c>
    </row>
    <row r="4185" spans="1:14" x14ac:dyDescent="0.3">
      <c r="A4185" s="43" t="s">
        <v>601</v>
      </c>
      <c r="B4185" s="3">
        <v>45917</v>
      </c>
      <c r="C4185" s="3">
        <v>45917</v>
      </c>
      <c r="D4185" s="43" t="s">
        <v>2056</v>
      </c>
      <c r="E4185" s="43" t="s">
        <v>854</v>
      </c>
      <c r="F4185" s="43" t="s">
        <v>855</v>
      </c>
      <c r="G4185">
        <v>60</v>
      </c>
      <c r="H4185">
        <v>60</v>
      </c>
      <c r="I4185" s="43" t="s">
        <v>1059</v>
      </c>
      <c r="J4185" s="43" t="s">
        <v>1043</v>
      </c>
      <c r="K4185" s="43" t="s">
        <v>177</v>
      </c>
      <c r="L4185" s="43" t="str">
        <f>IF(AND(Home!$A$1&gt;=Leave[[#This Row],[Start Time]],Home!$A$1&lt;=Leave[[#This Row],[End Time]]),"Aplica","No Aplica")</f>
        <v>No Aplica</v>
      </c>
      <c r="M4185" s="43" t="str">
        <f>IF(AND(Home!$A$1&gt;=Leave[[#This Row],[Start Time]],Home!$A$1&lt;=Leave[[#This Row],[End Time]]),Home!$A$1,"No Aplica")</f>
        <v>No Aplica</v>
      </c>
      <c r="N4185" s="43" t="str">
        <f>Leave[[#This Row],[User Code (Owning User) (Usuario)]]&amp;Leave[[#This Row],[fecha activa]]</f>
        <v>MIE2024061218601No Aplica</v>
      </c>
    </row>
    <row r="4186" spans="1:14" x14ac:dyDescent="0.3">
      <c r="A4186" s="43" t="s">
        <v>468</v>
      </c>
      <c r="B4186" s="3">
        <v>45916</v>
      </c>
      <c r="C4186" s="3">
        <v>45916</v>
      </c>
      <c r="D4186" s="43" t="s">
        <v>469</v>
      </c>
      <c r="E4186" s="43" t="s">
        <v>854</v>
      </c>
      <c r="F4186" s="43" t="s">
        <v>855</v>
      </c>
      <c r="G4186">
        <v>540</v>
      </c>
      <c r="H4186">
        <v>540</v>
      </c>
      <c r="I4186" s="43" t="s">
        <v>1059</v>
      </c>
      <c r="J4186" s="43" t="s">
        <v>1043</v>
      </c>
      <c r="K4186" s="43" t="s">
        <v>177</v>
      </c>
      <c r="L4186" s="43" t="str">
        <f>IF(AND(Home!$A$1&gt;=Leave[[#This Row],[Start Time]],Home!$A$1&lt;=Leave[[#This Row],[End Time]]),"Aplica","No Aplica")</f>
        <v>No Aplica</v>
      </c>
      <c r="M4186" s="43" t="str">
        <f>IF(AND(Home!$A$1&gt;=Leave[[#This Row],[Start Time]],Home!$A$1&lt;=Leave[[#This Row],[End Time]]),Home!$A$1,"No Aplica")</f>
        <v>No Aplica</v>
      </c>
      <c r="N4186" s="43" t="str">
        <f>Leave[[#This Row],[User Code (Owning User) (Usuario)]]&amp;Leave[[#This Row],[fecha activa]]</f>
        <v>MIE2024061218601No Aplica</v>
      </c>
    </row>
    <row r="4187" spans="1:14" x14ac:dyDescent="0.3">
      <c r="A4187" s="43" t="s">
        <v>601</v>
      </c>
      <c r="B4187" s="3">
        <v>45915</v>
      </c>
      <c r="C4187" s="3">
        <v>45915</v>
      </c>
      <c r="D4187" s="43" t="s">
        <v>2056</v>
      </c>
      <c r="E4187" s="43" t="s">
        <v>854</v>
      </c>
      <c r="F4187" s="43" t="s">
        <v>855</v>
      </c>
      <c r="G4187">
        <v>60</v>
      </c>
      <c r="H4187">
        <v>60</v>
      </c>
      <c r="I4187" s="43" t="s">
        <v>1059</v>
      </c>
      <c r="J4187" s="43" t="s">
        <v>1043</v>
      </c>
      <c r="K4187" s="43" t="s">
        <v>177</v>
      </c>
      <c r="L4187" s="43" t="str">
        <f>IF(AND(Home!$A$1&gt;=Leave[[#This Row],[Start Time]],Home!$A$1&lt;=Leave[[#This Row],[End Time]]),"Aplica","No Aplica")</f>
        <v>No Aplica</v>
      </c>
      <c r="M4187" s="43" t="str">
        <f>IF(AND(Home!$A$1&gt;=Leave[[#This Row],[Start Time]],Home!$A$1&lt;=Leave[[#This Row],[End Time]]),Home!$A$1,"No Aplica")</f>
        <v>No Aplica</v>
      </c>
      <c r="N4187" s="43" t="str">
        <f>Leave[[#This Row],[User Code (Owning User) (Usuario)]]&amp;Leave[[#This Row],[fecha activa]]</f>
        <v>MIE2024061218601No Aplica</v>
      </c>
    </row>
    <row r="4188" spans="1:14" x14ac:dyDescent="0.3">
      <c r="A4188" s="43" t="s">
        <v>601</v>
      </c>
      <c r="B4188" s="3">
        <v>45912</v>
      </c>
      <c r="C4188" s="3">
        <v>45912</v>
      </c>
      <c r="D4188" s="43" t="s">
        <v>2056</v>
      </c>
      <c r="E4188" s="43" t="s">
        <v>854</v>
      </c>
      <c r="F4188" s="43" t="s">
        <v>855</v>
      </c>
      <c r="G4188">
        <v>60</v>
      </c>
      <c r="H4188">
        <v>60</v>
      </c>
      <c r="I4188" s="43" t="s">
        <v>1059</v>
      </c>
      <c r="J4188" s="43" t="s">
        <v>1043</v>
      </c>
      <c r="K4188" s="43" t="s">
        <v>177</v>
      </c>
      <c r="L4188" s="43" t="str">
        <f>IF(AND(Home!$A$1&gt;=Leave[[#This Row],[Start Time]],Home!$A$1&lt;=Leave[[#This Row],[End Time]]),"Aplica","No Aplica")</f>
        <v>No Aplica</v>
      </c>
      <c r="M4188" s="43" t="str">
        <f>IF(AND(Home!$A$1&gt;=Leave[[#This Row],[Start Time]],Home!$A$1&lt;=Leave[[#This Row],[End Time]]),Home!$A$1,"No Aplica")</f>
        <v>No Aplica</v>
      </c>
      <c r="N4188" s="43" t="str">
        <f>Leave[[#This Row],[User Code (Owning User) (Usuario)]]&amp;Leave[[#This Row],[fecha activa]]</f>
        <v>MIE2024061218601No Aplica</v>
      </c>
    </row>
    <row r="4189" spans="1:14" x14ac:dyDescent="0.3">
      <c r="A4189" s="43" t="s">
        <v>601</v>
      </c>
      <c r="B4189" s="3">
        <v>45911</v>
      </c>
      <c r="C4189" s="3">
        <v>45911</v>
      </c>
      <c r="D4189" s="43" t="s">
        <v>2056</v>
      </c>
      <c r="E4189" s="43" t="s">
        <v>854</v>
      </c>
      <c r="F4189" s="43" t="s">
        <v>855</v>
      </c>
      <c r="G4189">
        <v>60</v>
      </c>
      <c r="H4189">
        <v>60</v>
      </c>
      <c r="I4189" s="43" t="s">
        <v>1059</v>
      </c>
      <c r="J4189" s="43" t="s">
        <v>1043</v>
      </c>
      <c r="K4189" s="43" t="s">
        <v>177</v>
      </c>
      <c r="L4189" s="43" t="str">
        <f>IF(AND(Home!$A$1&gt;=Leave[[#This Row],[Start Time]],Home!$A$1&lt;=Leave[[#This Row],[End Time]]),"Aplica","No Aplica")</f>
        <v>No Aplica</v>
      </c>
      <c r="M4189" s="43" t="str">
        <f>IF(AND(Home!$A$1&gt;=Leave[[#This Row],[Start Time]],Home!$A$1&lt;=Leave[[#This Row],[End Time]]),Home!$A$1,"No Aplica")</f>
        <v>No Aplica</v>
      </c>
      <c r="N4189" s="43" t="str">
        <f>Leave[[#This Row],[User Code (Owning User) (Usuario)]]&amp;Leave[[#This Row],[fecha activa]]</f>
        <v>MIE2024061218601No Aplica</v>
      </c>
    </row>
    <row r="4190" spans="1:14" x14ac:dyDescent="0.3">
      <c r="A4190" s="43" t="s">
        <v>601</v>
      </c>
      <c r="B4190" s="3">
        <v>45910</v>
      </c>
      <c r="C4190" s="3">
        <v>45910</v>
      </c>
      <c r="D4190" s="43" t="s">
        <v>2056</v>
      </c>
      <c r="E4190" s="43" t="s">
        <v>854</v>
      </c>
      <c r="F4190" s="43" t="s">
        <v>855</v>
      </c>
      <c r="G4190">
        <v>60</v>
      </c>
      <c r="H4190">
        <v>60</v>
      </c>
      <c r="I4190" s="43" t="s">
        <v>1059</v>
      </c>
      <c r="J4190" s="43" t="s">
        <v>1043</v>
      </c>
      <c r="K4190" s="43" t="s">
        <v>177</v>
      </c>
      <c r="L4190" s="43" t="str">
        <f>IF(AND(Home!$A$1&gt;=Leave[[#This Row],[Start Time]],Home!$A$1&lt;=Leave[[#This Row],[End Time]]),"Aplica","No Aplica")</f>
        <v>No Aplica</v>
      </c>
      <c r="M4190" s="43" t="str">
        <f>IF(AND(Home!$A$1&gt;=Leave[[#This Row],[Start Time]],Home!$A$1&lt;=Leave[[#This Row],[End Time]]),Home!$A$1,"No Aplica")</f>
        <v>No Aplica</v>
      </c>
      <c r="N4190" s="43" t="str">
        <f>Leave[[#This Row],[User Code (Owning User) (Usuario)]]&amp;Leave[[#This Row],[fecha activa]]</f>
        <v>MIE2024061218601No Aplica</v>
      </c>
    </row>
    <row r="4191" spans="1:14" x14ac:dyDescent="0.3">
      <c r="A4191" s="43" t="s">
        <v>601</v>
      </c>
      <c r="B4191" s="3">
        <v>45909</v>
      </c>
      <c r="C4191" s="3">
        <v>45909</v>
      </c>
      <c r="D4191" s="43" t="s">
        <v>2056</v>
      </c>
      <c r="E4191" s="43" t="s">
        <v>854</v>
      </c>
      <c r="F4191" s="43" t="s">
        <v>855</v>
      </c>
      <c r="G4191">
        <v>60</v>
      </c>
      <c r="H4191">
        <v>60</v>
      </c>
      <c r="I4191" s="43" t="s">
        <v>1059</v>
      </c>
      <c r="J4191" s="43" t="s">
        <v>1043</v>
      </c>
      <c r="K4191" s="43" t="s">
        <v>177</v>
      </c>
      <c r="L4191" s="43" t="str">
        <f>IF(AND(Home!$A$1&gt;=Leave[[#This Row],[Start Time]],Home!$A$1&lt;=Leave[[#This Row],[End Time]]),"Aplica","No Aplica")</f>
        <v>No Aplica</v>
      </c>
      <c r="M4191" s="43" t="str">
        <f>IF(AND(Home!$A$1&gt;=Leave[[#This Row],[Start Time]],Home!$A$1&lt;=Leave[[#This Row],[End Time]]),Home!$A$1,"No Aplica")</f>
        <v>No Aplica</v>
      </c>
      <c r="N4191" s="43" t="str">
        <f>Leave[[#This Row],[User Code (Owning User) (Usuario)]]&amp;Leave[[#This Row],[fecha activa]]</f>
        <v>MIE2024061218601No Aplica</v>
      </c>
    </row>
    <row r="4192" spans="1:14" x14ac:dyDescent="0.3">
      <c r="A4192" s="43" t="s">
        <v>468</v>
      </c>
      <c r="B4192" s="3">
        <v>45908</v>
      </c>
      <c r="C4192" s="3">
        <v>45908</v>
      </c>
      <c r="D4192" s="43" t="s">
        <v>469</v>
      </c>
      <c r="E4192" s="43" t="s">
        <v>854</v>
      </c>
      <c r="F4192" s="43" t="s">
        <v>855</v>
      </c>
      <c r="G4192">
        <v>540</v>
      </c>
      <c r="H4192">
        <v>540</v>
      </c>
      <c r="I4192" s="43" t="s">
        <v>1059</v>
      </c>
      <c r="J4192" s="43" t="s">
        <v>1043</v>
      </c>
      <c r="K4192" s="43" t="s">
        <v>177</v>
      </c>
      <c r="L4192" s="43" t="str">
        <f>IF(AND(Home!$A$1&gt;=Leave[[#This Row],[Start Time]],Home!$A$1&lt;=Leave[[#This Row],[End Time]]),"Aplica","No Aplica")</f>
        <v>No Aplica</v>
      </c>
      <c r="M4192" s="43" t="str">
        <f>IF(AND(Home!$A$1&gt;=Leave[[#This Row],[Start Time]],Home!$A$1&lt;=Leave[[#This Row],[End Time]]),Home!$A$1,"No Aplica")</f>
        <v>No Aplica</v>
      </c>
      <c r="N4192" s="43" t="str">
        <f>Leave[[#This Row],[User Code (Owning User) (Usuario)]]&amp;Leave[[#This Row],[fecha activa]]</f>
        <v>MIE2024061218601No Aplica</v>
      </c>
    </row>
    <row r="4193" spans="1:14" x14ac:dyDescent="0.3">
      <c r="A4193" s="43" t="s">
        <v>601</v>
      </c>
      <c r="B4193" s="3">
        <v>45905</v>
      </c>
      <c r="C4193" s="3">
        <v>45905</v>
      </c>
      <c r="D4193" s="43" t="s">
        <v>2056</v>
      </c>
      <c r="E4193" s="43" t="s">
        <v>854</v>
      </c>
      <c r="F4193" s="43" t="s">
        <v>855</v>
      </c>
      <c r="G4193">
        <v>60</v>
      </c>
      <c r="H4193">
        <v>60</v>
      </c>
      <c r="I4193" s="43" t="s">
        <v>1059</v>
      </c>
      <c r="J4193" s="43" t="s">
        <v>1043</v>
      </c>
      <c r="K4193" s="43" t="s">
        <v>177</v>
      </c>
      <c r="L4193" s="43" t="str">
        <f>IF(AND(Home!$A$1&gt;=Leave[[#This Row],[Start Time]],Home!$A$1&lt;=Leave[[#This Row],[End Time]]),"Aplica","No Aplica")</f>
        <v>No Aplica</v>
      </c>
      <c r="M4193" s="43" t="str">
        <f>IF(AND(Home!$A$1&gt;=Leave[[#This Row],[Start Time]],Home!$A$1&lt;=Leave[[#This Row],[End Time]]),Home!$A$1,"No Aplica")</f>
        <v>No Aplica</v>
      </c>
      <c r="N4193" s="43" t="str">
        <f>Leave[[#This Row],[User Code (Owning User) (Usuario)]]&amp;Leave[[#This Row],[fecha activa]]</f>
        <v>MIE2024061218601No Aplica</v>
      </c>
    </row>
    <row r="4194" spans="1:14" x14ac:dyDescent="0.3">
      <c r="A4194" s="43" t="s">
        <v>468</v>
      </c>
      <c r="B4194" s="3">
        <v>45907</v>
      </c>
      <c r="C4194" s="3">
        <v>45907</v>
      </c>
      <c r="D4194" s="43" t="s">
        <v>470</v>
      </c>
      <c r="E4194" s="43" t="s">
        <v>854</v>
      </c>
      <c r="F4194" s="43" t="s">
        <v>855</v>
      </c>
      <c r="G4194">
        <v>540</v>
      </c>
      <c r="H4194">
        <v>540</v>
      </c>
      <c r="I4194" s="43" t="s">
        <v>1059</v>
      </c>
      <c r="J4194" s="43" t="s">
        <v>1043</v>
      </c>
      <c r="K4194" s="43" t="s">
        <v>177</v>
      </c>
      <c r="L4194" s="43" t="str">
        <f>IF(AND(Home!$A$1&gt;=Leave[[#This Row],[Start Time]],Home!$A$1&lt;=Leave[[#This Row],[End Time]]),"Aplica","No Aplica")</f>
        <v>No Aplica</v>
      </c>
      <c r="M4194" s="43" t="str">
        <f>IF(AND(Home!$A$1&gt;=Leave[[#This Row],[Start Time]],Home!$A$1&lt;=Leave[[#This Row],[End Time]]),Home!$A$1,"No Aplica")</f>
        <v>No Aplica</v>
      </c>
      <c r="N4194" s="43" t="str">
        <f>Leave[[#This Row],[User Code (Owning User) (Usuario)]]&amp;Leave[[#This Row],[fecha activa]]</f>
        <v>MIE2024061218601No Aplica</v>
      </c>
    </row>
    <row r="4195" spans="1:14" x14ac:dyDescent="0.3">
      <c r="A4195" s="43" t="s">
        <v>468</v>
      </c>
      <c r="B4195" s="3">
        <v>45904</v>
      </c>
      <c r="C4195" s="3">
        <v>45904</v>
      </c>
      <c r="D4195" s="43" t="s">
        <v>469</v>
      </c>
      <c r="E4195" s="43" t="s">
        <v>854</v>
      </c>
      <c r="F4195" s="43" t="s">
        <v>855</v>
      </c>
      <c r="G4195">
        <v>540</v>
      </c>
      <c r="H4195">
        <v>540</v>
      </c>
      <c r="I4195" s="43" t="s">
        <v>1059</v>
      </c>
      <c r="J4195" s="43" t="s">
        <v>1043</v>
      </c>
      <c r="K4195" s="43" t="s">
        <v>177</v>
      </c>
      <c r="L4195" s="43" t="str">
        <f>IF(AND(Home!$A$1&gt;=Leave[[#This Row],[Start Time]],Home!$A$1&lt;=Leave[[#This Row],[End Time]]),"Aplica","No Aplica")</f>
        <v>No Aplica</v>
      </c>
      <c r="M4195" s="43" t="str">
        <f>IF(AND(Home!$A$1&gt;=Leave[[#This Row],[Start Time]],Home!$A$1&lt;=Leave[[#This Row],[End Time]]),Home!$A$1,"No Aplica")</f>
        <v>No Aplica</v>
      </c>
      <c r="N4195" s="43" t="str">
        <f>Leave[[#This Row],[User Code (Owning User) (Usuario)]]&amp;Leave[[#This Row],[fecha activa]]</f>
        <v>MIE2024061218601No Aplica</v>
      </c>
    </row>
    <row r="4196" spans="1:14" x14ac:dyDescent="0.3">
      <c r="A4196" s="43" t="s">
        <v>601</v>
      </c>
      <c r="B4196" s="3">
        <v>45903</v>
      </c>
      <c r="C4196" s="3">
        <v>45903</v>
      </c>
      <c r="D4196" s="43" t="s">
        <v>2056</v>
      </c>
      <c r="E4196" s="43" t="s">
        <v>854</v>
      </c>
      <c r="F4196" s="43" t="s">
        <v>855</v>
      </c>
      <c r="G4196">
        <v>60</v>
      </c>
      <c r="H4196">
        <v>60</v>
      </c>
      <c r="I4196" s="43" t="s">
        <v>1059</v>
      </c>
      <c r="J4196" s="43" t="s">
        <v>1043</v>
      </c>
      <c r="K4196" s="43" t="s">
        <v>177</v>
      </c>
      <c r="L4196" s="43" t="str">
        <f>IF(AND(Home!$A$1&gt;=Leave[[#This Row],[Start Time]],Home!$A$1&lt;=Leave[[#This Row],[End Time]]),"Aplica","No Aplica")</f>
        <v>No Aplica</v>
      </c>
      <c r="M4196" s="43" t="str">
        <f>IF(AND(Home!$A$1&gt;=Leave[[#This Row],[Start Time]],Home!$A$1&lt;=Leave[[#This Row],[End Time]]),Home!$A$1,"No Aplica")</f>
        <v>No Aplica</v>
      </c>
      <c r="N4196" s="43" t="str">
        <f>Leave[[#This Row],[User Code (Owning User) (Usuario)]]&amp;Leave[[#This Row],[fecha activa]]</f>
        <v>MIE2024061218601No Aplica</v>
      </c>
    </row>
    <row r="4197" spans="1:14" x14ac:dyDescent="0.3">
      <c r="A4197" s="43" t="s">
        <v>601</v>
      </c>
      <c r="B4197" s="3">
        <v>45902</v>
      </c>
      <c r="C4197" s="3">
        <v>45902</v>
      </c>
      <c r="D4197" s="43" t="s">
        <v>2056</v>
      </c>
      <c r="E4197" s="43" t="s">
        <v>854</v>
      </c>
      <c r="F4197" s="43" t="s">
        <v>855</v>
      </c>
      <c r="G4197">
        <v>60</v>
      </c>
      <c r="H4197">
        <v>60</v>
      </c>
      <c r="I4197" s="43" t="s">
        <v>1059</v>
      </c>
      <c r="J4197" s="43" t="s">
        <v>1043</v>
      </c>
      <c r="K4197" s="43" t="s">
        <v>177</v>
      </c>
      <c r="L4197" s="43" t="str">
        <f>IF(AND(Home!$A$1&gt;=Leave[[#This Row],[Start Time]],Home!$A$1&lt;=Leave[[#This Row],[End Time]]),"Aplica","No Aplica")</f>
        <v>No Aplica</v>
      </c>
      <c r="M4197" s="43" t="str">
        <f>IF(AND(Home!$A$1&gt;=Leave[[#This Row],[Start Time]],Home!$A$1&lt;=Leave[[#This Row],[End Time]]),Home!$A$1,"No Aplica")</f>
        <v>No Aplica</v>
      </c>
      <c r="N4197" s="43" t="str">
        <f>Leave[[#This Row],[User Code (Owning User) (Usuario)]]&amp;Leave[[#This Row],[fecha activa]]</f>
        <v>MIE2024061218601No Aplica</v>
      </c>
    </row>
    <row r="4198" spans="1:14" x14ac:dyDescent="0.3">
      <c r="A4198" s="43" t="s">
        <v>468</v>
      </c>
      <c r="B4198" s="3">
        <v>45901</v>
      </c>
      <c r="C4198" s="3">
        <v>45901</v>
      </c>
      <c r="D4198" s="43" t="s">
        <v>469</v>
      </c>
      <c r="E4198" s="43" t="s">
        <v>854</v>
      </c>
      <c r="F4198" s="43" t="s">
        <v>855</v>
      </c>
      <c r="G4198">
        <v>540</v>
      </c>
      <c r="H4198">
        <v>540</v>
      </c>
      <c r="I4198" s="43" t="s">
        <v>1059</v>
      </c>
      <c r="J4198" s="43" t="s">
        <v>1043</v>
      </c>
      <c r="K4198" s="43" t="s">
        <v>177</v>
      </c>
      <c r="L4198" s="43" t="str">
        <f>IF(AND(Home!$A$1&gt;=Leave[[#This Row],[Start Time]],Home!$A$1&lt;=Leave[[#This Row],[End Time]]),"Aplica","No Aplica")</f>
        <v>No Aplica</v>
      </c>
      <c r="M4198" s="43" t="str">
        <f>IF(AND(Home!$A$1&gt;=Leave[[#This Row],[Start Time]],Home!$A$1&lt;=Leave[[#This Row],[End Time]]),Home!$A$1,"No Aplica")</f>
        <v>No Aplica</v>
      </c>
      <c r="N4198" s="43" t="str">
        <f>Leave[[#This Row],[User Code (Owning User) (Usuario)]]&amp;Leave[[#This Row],[fecha activa]]</f>
        <v>MIE2024061218601No Aplica</v>
      </c>
    </row>
    <row r="4199" spans="1:14" x14ac:dyDescent="0.3">
      <c r="A4199" s="43" t="s">
        <v>468</v>
      </c>
      <c r="B4199" s="3">
        <v>45917</v>
      </c>
      <c r="C4199" s="3">
        <v>45917</v>
      </c>
      <c r="D4199" s="43" t="s">
        <v>467</v>
      </c>
      <c r="E4199" s="43" t="s">
        <v>762</v>
      </c>
      <c r="F4199" s="43" t="s">
        <v>763</v>
      </c>
      <c r="G4199">
        <v>540</v>
      </c>
      <c r="H4199">
        <v>540</v>
      </c>
      <c r="I4199" s="43" t="s">
        <v>1130</v>
      </c>
      <c r="J4199" s="43" t="s">
        <v>1033</v>
      </c>
      <c r="K4199" s="43" t="s">
        <v>178</v>
      </c>
      <c r="L4199" s="43" t="str">
        <f>IF(AND(Home!$A$1&gt;=Leave[[#This Row],[Start Time]],Home!$A$1&lt;=Leave[[#This Row],[End Time]]),"Aplica","No Aplica")</f>
        <v>No Aplica</v>
      </c>
      <c r="M4199" s="43" t="str">
        <f>IF(AND(Home!$A$1&gt;=Leave[[#This Row],[Start Time]],Home!$A$1&lt;=Leave[[#This Row],[End Time]]),Home!$A$1,"No Aplica")</f>
        <v>No Aplica</v>
      </c>
      <c r="N4199" s="43" t="str">
        <f>Leave[[#This Row],[User Code (Owning User) (Usuario)]]&amp;Leave[[#This Row],[fecha activa]]</f>
        <v>MIE2024301017984No Aplica</v>
      </c>
    </row>
    <row r="4200" spans="1:14" x14ac:dyDescent="0.3">
      <c r="A4200" s="43" t="s">
        <v>471</v>
      </c>
      <c r="B4200" s="3">
        <v>45916</v>
      </c>
      <c r="C4200" s="3">
        <v>45916</v>
      </c>
      <c r="D4200" s="43" t="s">
        <v>2017</v>
      </c>
      <c r="E4200" s="43" t="s">
        <v>762</v>
      </c>
      <c r="F4200" s="43" t="s">
        <v>763</v>
      </c>
      <c r="G4200">
        <v>120</v>
      </c>
      <c r="H4200">
        <v>120</v>
      </c>
      <c r="I4200" s="43" t="s">
        <v>1130</v>
      </c>
      <c r="J4200" s="43" t="s">
        <v>1033</v>
      </c>
      <c r="K4200" s="43" t="s">
        <v>178</v>
      </c>
      <c r="L4200" s="43" t="str">
        <f>IF(AND(Home!$A$1&gt;=Leave[[#This Row],[Start Time]],Home!$A$1&lt;=Leave[[#This Row],[End Time]]),"Aplica","No Aplica")</f>
        <v>No Aplica</v>
      </c>
      <c r="M4200" s="43" t="str">
        <f>IF(AND(Home!$A$1&gt;=Leave[[#This Row],[Start Time]],Home!$A$1&lt;=Leave[[#This Row],[End Time]]),Home!$A$1,"No Aplica")</f>
        <v>No Aplica</v>
      </c>
      <c r="N4200" s="43" t="str">
        <f>Leave[[#This Row],[User Code (Owning User) (Usuario)]]&amp;Leave[[#This Row],[fecha activa]]</f>
        <v>MIE2024301017984No Aplica</v>
      </c>
    </row>
    <row r="4201" spans="1:14" x14ac:dyDescent="0.3">
      <c r="A4201" s="43" t="s">
        <v>471</v>
      </c>
      <c r="B4201" s="3">
        <v>45922</v>
      </c>
      <c r="C4201" s="3">
        <v>45922</v>
      </c>
      <c r="D4201" s="43" t="s">
        <v>3843</v>
      </c>
      <c r="E4201" s="43" t="s">
        <v>1391</v>
      </c>
      <c r="F4201" s="43" t="s">
        <v>1393</v>
      </c>
      <c r="G4201">
        <v>360</v>
      </c>
      <c r="H4201">
        <v>360</v>
      </c>
      <c r="I4201" s="43" t="s">
        <v>1392</v>
      </c>
      <c r="J4201" s="43" t="s">
        <v>559</v>
      </c>
      <c r="K4201" s="43" t="s">
        <v>560</v>
      </c>
      <c r="L4201" s="43" t="str">
        <f>IF(AND(Home!$A$1&gt;=Leave[[#This Row],[Start Time]],Home!$A$1&lt;=Leave[[#This Row],[End Time]]),"Aplica","No Aplica")</f>
        <v>Aplica</v>
      </c>
      <c r="M4201" s="43">
        <f>IF(AND(Home!$A$1&gt;=Leave[[#This Row],[Start Time]],Home!$A$1&lt;=Leave[[#This Row],[End Time]]),Home!$A$1,"No Aplica")</f>
        <v>45922</v>
      </c>
      <c r="N4201" s="43" t="str">
        <f>Leave[[#This Row],[User Code (Owning User) (Usuario)]]&amp;Leave[[#This Row],[fecha activa]]</f>
        <v>MIE202530012066545922</v>
      </c>
    </row>
    <row r="4202" spans="1:14" x14ac:dyDescent="0.3">
      <c r="A4202" s="43" t="s">
        <v>471</v>
      </c>
      <c r="B4202" s="3">
        <v>45920</v>
      </c>
      <c r="C4202" s="3">
        <v>45920</v>
      </c>
      <c r="D4202" s="43" t="s">
        <v>3774</v>
      </c>
      <c r="E4202" s="43" t="s">
        <v>1391</v>
      </c>
      <c r="F4202" s="43" t="s">
        <v>1393</v>
      </c>
      <c r="G4202">
        <v>540</v>
      </c>
      <c r="H4202">
        <v>540</v>
      </c>
      <c r="I4202" s="43" t="s">
        <v>1392</v>
      </c>
      <c r="J4202" s="43" t="s">
        <v>559</v>
      </c>
      <c r="K4202" s="43" t="s">
        <v>560</v>
      </c>
      <c r="L4202" s="43" t="str">
        <f>IF(AND(Home!$A$1&gt;=Leave[[#This Row],[Start Time]],Home!$A$1&lt;=Leave[[#This Row],[End Time]]),"Aplica","No Aplica")</f>
        <v>No Aplica</v>
      </c>
      <c r="M4202" s="43" t="str">
        <f>IF(AND(Home!$A$1&gt;=Leave[[#This Row],[Start Time]],Home!$A$1&lt;=Leave[[#This Row],[End Time]]),Home!$A$1,"No Aplica")</f>
        <v>No Aplica</v>
      </c>
      <c r="N4202" s="43" t="str">
        <f>Leave[[#This Row],[User Code (Owning User) (Usuario)]]&amp;Leave[[#This Row],[fecha activa]]</f>
        <v>MIE2025300120665No Aplica</v>
      </c>
    </row>
    <row r="4203" spans="1:14" x14ac:dyDescent="0.3">
      <c r="A4203" s="43" t="s">
        <v>471</v>
      </c>
      <c r="B4203" s="3">
        <v>45919</v>
      </c>
      <c r="C4203" s="3">
        <v>45919</v>
      </c>
      <c r="D4203" s="43" t="s">
        <v>3775</v>
      </c>
      <c r="E4203" s="43" t="s">
        <v>1391</v>
      </c>
      <c r="F4203" s="43" t="s">
        <v>1393</v>
      </c>
      <c r="G4203">
        <v>180</v>
      </c>
      <c r="H4203">
        <v>180</v>
      </c>
      <c r="I4203" s="43" t="s">
        <v>1392</v>
      </c>
      <c r="J4203" s="43" t="s">
        <v>559</v>
      </c>
      <c r="K4203" s="43" t="s">
        <v>560</v>
      </c>
      <c r="L4203" s="43" t="str">
        <f>IF(AND(Home!$A$1&gt;=Leave[[#This Row],[Start Time]],Home!$A$1&lt;=Leave[[#This Row],[End Time]]),"Aplica","No Aplica")</f>
        <v>No Aplica</v>
      </c>
      <c r="M4203" s="43" t="str">
        <f>IF(AND(Home!$A$1&gt;=Leave[[#This Row],[Start Time]],Home!$A$1&lt;=Leave[[#This Row],[End Time]]),Home!$A$1,"No Aplica")</f>
        <v>No Aplica</v>
      </c>
      <c r="N4203" s="43" t="str">
        <f>Leave[[#This Row],[User Code (Owning User) (Usuario)]]&amp;Leave[[#This Row],[fecha activa]]</f>
        <v>MIE2025300120665No Aplica</v>
      </c>
    </row>
    <row r="4204" spans="1:14" x14ac:dyDescent="0.3">
      <c r="A4204" s="43" t="s">
        <v>471</v>
      </c>
      <c r="B4204" s="3">
        <v>45916</v>
      </c>
      <c r="C4204" s="3">
        <v>45916</v>
      </c>
      <c r="D4204" s="43" t="s">
        <v>3628</v>
      </c>
      <c r="E4204" s="43" t="s">
        <v>1391</v>
      </c>
      <c r="F4204" s="43" t="s">
        <v>1393</v>
      </c>
      <c r="G4204">
        <v>60</v>
      </c>
      <c r="H4204">
        <v>60</v>
      </c>
      <c r="I4204" s="43" t="s">
        <v>1392</v>
      </c>
      <c r="J4204" s="43" t="s">
        <v>559</v>
      </c>
      <c r="K4204" s="43" t="s">
        <v>560</v>
      </c>
      <c r="L4204" s="43" t="str">
        <f>IF(AND(Home!$A$1&gt;=Leave[[#This Row],[Start Time]],Home!$A$1&lt;=Leave[[#This Row],[End Time]]),"Aplica","No Aplica")</f>
        <v>No Aplica</v>
      </c>
      <c r="M4204" s="43" t="str">
        <f>IF(AND(Home!$A$1&gt;=Leave[[#This Row],[Start Time]],Home!$A$1&lt;=Leave[[#This Row],[End Time]]),Home!$A$1,"No Aplica")</f>
        <v>No Aplica</v>
      </c>
      <c r="N4204" s="43" t="str">
        <f>Leave[[#This Row],[User Code (Owning User) (Usuario)]]&amp;Leave[[#This Row],[fecha activa]]</f>
        <v>MIE2025300120665No Aplica</v>
      </c>
    </row>
    <row r="4205" spans="1:14" x14ac:dyDescent="0.3">
      <c r="A4205" s="43" t="s">
        <v>468</v>
      </c>
      <c r="B4205" s="3">
        <v>45928</v>
      </c>
      <c r="C4205" s="3">
        <v>45928</v>
      </c>
      <c r="D4205" s="43" t="s">
        <v>475</v>
      </c>
      <c r="E4205" s="43" t="s">
        <v>1391</v>
      </c>
      <c r="F4205" s="43" t="s">
        <v>1393</v>
      </c>
      <c r="G4205">
        <v>540</v>
      </c>
      <c r="H4205">
        <v>540</v>
      </c>
      <c r="I4205" s="43" t="s">
        <v>1392</v>
      </c>
      <c r="J4205" s="43" t="s">
        <v>559</v>
      </c>
      <c r="K4205" s="43" t="s">
        <v>560</v>
      </c>
      <c r="L4205" s="43" t="str">
        <f>IF(AND(Home!$A$1&gt;=Leave[[#This Row],[Start Time]],Home!$A$1&lt;=Leave[[#This Row],[End Time]]),"Aplica","No Aplica")</f>
        <v>No Aplica</v>
      </c>
      <c r="M4205" s="43" t="str">
        <f>IF(AND(Home!$A$1&gt;=Leave[[#This Row],[Start Time]],Home!$A$1&lt;=Leave[[#This Row],[End Time]]),Home!$A$1,"No Aplica")</f>
        <v>No Aplica</v>
      </c>
      <c r="N4205" s="43" t="str">
        <f>Leave[[#This Row],[User Code (Owning User) (Usuario)]]&amp;Leave[[#This Row],[fecha activa]]</f>
        <v>MIE2025300120665No Aplica</v>
      </c>
    </row>
    <row r="4206" spans="1:14" x14ac:dyDescent="0.3">
      <c r="A4206" s="43" t="s">
        <v>471</v>
      </c>
      <c r="B4206" s="3">
        <v>45915</v>
      </c>
      <c r="C4206" s="3">
        <v>45915</v>
      </c>
      <c r="D4206" s="43" t="s">
        <v>3544</v>
      </c>
      <c r="E4206" s="43" t="s">
        <v>1391</v>
      </c>
      <c r="F4206" s="43" t="s">
        <v>1393</v>
      </c>
      <c r="G4206">
        <v>480</v>
      </c>
      <c r="H4206">
        <v>480</v>
      </c>
      <c r="I4206" s="43" t="s">
        <v>1392</v>
      </c>
      <c r="J4206" s="43" t="s">
        <v>559</v>
      </c>
      <c r="K4206" s="43" t="s">
        <v>560</v>
      </c>
      <c r="L4206" s="43" t="str">
        <f>IF(AND(Home!$A$1&gt;=Leave[[#This Row],[Start Time]],Home!$A$1&lt;=Leave[[#This Row],[End Time]]),"Aplica","No Aplica")</f>
        <v>No Aplica</v>
      </c>
      <c r="M4206" s="43" t="str">
        <f>IF(AND(Home!$A$1&gt;=Leave[[#This Row],[Start Time]],Home!$A$1&lt;=Leave[[#This Row],[End Time]]),Home!$A$1,"No Aplica")</f>
        <v>No Aplica</v>
      </c>
      <c r="N4206" s="43" t="str">
        <f>Leave[[#This Row],[User Code (Owning User) (Usuario)]]&amp;Leave[[#This Row],[fecha activa]]</f>
        <v>MIE2025300120665No Aplica</v>
      </c>
    </row>
    <row r="4207" spans="1:14" x14ac:dyDescent="0.3">
      <c r="A4207" s="43" t="s">
        <v>471</v>
      </c>
      <c r="B4207" s="3">
        <v>45913</v>
      </c>
      <c r="C4207" s="3">
        <v>45913</v>
      </c>
      <c r="D4207" s="43" t="s">
        <v>1404</v>
      </c>
      <c r="E4207" s="43" t="s">
        <v>1391</v>
      </c>
      <c r="F4207" s="43" t="s">
        <v>1393</v>
      </c>
      <c r="G4207">
        <v>300</v>
      </c>
      <c r="H4207">
        <v>300</v>
      </c>
      <c r="I4207" s="43" t="s">
        <v>1392</v>
      </c>
      <c r="J4207" s="43" t="s">
        <v>559</v>
      </c>
      <c r="K4207" s="43" t="s">
        <v>560</v>
      </c>
      <c r="L4207" s="43" t="str">
        <f>IF(AND(Home!$A$1&gt;=Leave[[#This Row],[Start Time]],Home!$A$1&lt;=Leave[[#This Row],[End Time]]),"Aplica","No Aplica")</f>
        <v>No Aplica</v>
      </c>
      <c r="M4207" s="43" t="str">
        <f>IF(AND(Home!$A$1&gt;=Leave[[#This Row],[Start Time]],Home!$A$1&lt;=Leave[[#This Row],[End Time]]),Home!$A$1,"No Aplica")</f>
        <v>No Aplica</v>
      </c>
      <c r="N4207" s="43" t="str">
        <f>Leave[[#This Row],[User Code (Owning User) (Usuario)]]&amp;Leave[[#This Row],[fecha activa]]</f>
        <v>MIE2025300120665No Aplica</v>
      </c>
    </row>
    <row r="4208" spans="1:14" x14ac:dyDescent="0.3">
      <c r="A4208" s="43" t="s">
        <v>471</v>
      </c>
      <c r="B4208" s="3">
        <v>45912</v>
      </c>
      <c r="C4208" s="3">
        <v>45912</v>
      </c>
      <c r="D4208" s="43" t="s">
        <v>2963</v>
      </c>
      <c r="E4208" s="43" t="s">
        <v>1391</v>
      </c>
      <c r="F4208" s="43" t="s">
        <v>1393</v>
      </c>
      <c r="G4208">
        <v>180</v>
      </c>
      <c r="H4208">
        <v>180</v>
      </c>
      <c r="I4208" s="43" t="s">
        <v>1392</v>
      </c>
      <c r="J4208" s="43" t="s">
        <v>559</v>
      </c>
      <c r="K4208" s="43" t="s">
        <v>560</v>
      </c>
      <c r="L4208" s="43" t="str">
        <f>IF(AND(Home!$A$1&gt;=Leave[[#This Row],[Start Time]],Home!$A$1&lt;=Leave[[#This Row],[End Time]]),"Aplica","No Aplica")</f>
        <v>No Aplica</v>
      </c>
      <c r="M4208" s="43" t="str">
        <f>IF(AND(Home!$A$1&gt;=Leave[[#This Row],[Start Time]],Home!$A$1&lt;=Leave[[#This Row],[End Time]]),Home!$A$1,"No Aplica")</f>
        <v>No Aplica</v>
      </c>
      <c r="N4208" s="43" t="str">
        <f>Leave[[#This Row],[User Code (Owning User) (Usuario)]]&amp;Leave[[#This Row],[fecha activa]]</f>
        <v>MIE2025300120665No Aplica</v>
      </c>
    </row>
    <row r="4209" spans="1:14" x14ac:dyDescent="0.3">
      <c r="A4209" s="43" t="s">
        <v>471</v>
      </c>
      <c r="B4209" s="3">
        <v>45911</v>
      </c>
      <c r="C4209" s="3">
        <v>45911</v>
      </c>
      <c r="D4209" s="43" t="s">
        <v>2963</v>
      </c>
      <c r="E4209" s="43" t="s">
        <v>1391</v>
      </c>
      <c r="F4209" s="43" t="s">
        <v>1393</v>
      </c>
      <c r="G4209">
        <v>210</v>
      </c>
      <c r="H4209">
        <v>210</v>
      </c>
      <c r="I4209" s="43" t="s">
        <v>1392</v>
      </c>
      <c r="J4209" s="43" t="s">
        <v>559</v>
      </c>
      <c r="K4209" s="43" t="s">
        <v>560</v>
      </c>
      <c r="L4209" s="43" t="str">
        <f>IF(AND(Home!$A$1&gt;=Leave[[#This Row],[Start Time]],Home!$A$1&lt;=Leave[[#This Row],[End Time]]),"Aplica","No Aplica")</f>
        <v>No Aplica</v>
      </c>
      <c r="M4209" s="43" t="str">
        <f>IF(AND(Home!$A$1&gt;=Leave[[#This Row],[Start Time]],Home!$A$1&lt;=Leave[[#This Row],[End Time]]),Home!$A$1,"No Aplica")</f>
        <v>No Aplica</v>
      </c>
      <c r="N4209" s="43" t="str">
        <f>Leave[[#This Row],[User Code (Owning User) (Usuario)]]&amp;Leave[[#This Row],[fecha activa]]</f>
        <v>MIE2025300120665No Aplica</v>
      </c>
    </row>
    <row r="4210" spans="1:14" x14ac:dyDescent="0.3">
      <c r="A4210" s="43" t="s">
        <v>471</v>
      </c>
      <c r="B4210" s="3">
        <v>45910</v>
      </c>
      <c r="C4210" s="3">
        <v>45910</v>
      </c>
      <c r="D4210" s="43" t="s">
        <v>2963</v>
      </c>
      <c r="E4210" s="43" t="s">
        <v>1391</v>
      </c>
      <c r="F4210" s="43" t="s">
        <v>1393</v>
      </c>
      <c r="G4210">
        <v>180</v>
      </c>
      <c r="H4210">
        <v>180</v>
      </c>
      <c r="I4210" s="43" t="s">
        <v>1392</v>
      </c>
      <c r="J4210" s="43" t="s">
        <v>559</v>
      </c>
      <c r="K4210" s="43" t="s">
        <v>560</v>
      </c>
      <c r="L4210" s="43" t="str">
        <f>IF(AND(Home!$A$1&gt;=Leave[[#This Row],[Start Time]],Home!$A$1&lt;=Leave[[#This Row],[End Time]]),"Aplica","No Aplica")</f>
        <v>No Aplica</v>
      </c>
      <c r="M4210" s="43" t="str">
        <f>IF(AND(Home!$A$1&gt;=Leave[[#This Row],[Start Time]],Home!$A$1&lt;=Leave[[#This Row],[End Time]]),Home!$A$1,"No Aplica")</f>
        <v>No Aplica</v>
      </c>
      <c r="N4210" s="43" t="str">
        <f>Leave[[#This Row],[User Code (Owning User) (Usuario)]]&amp;Leave[[#This Row],[fecha activa]]</f>
        <v>MIE2025300120665No Aplica</v>
      </c>
    </row>
    <row r="4211" spans="1:14" x14ac:dyDescent="0.3">
      <c r="A4211" s="43" t="s">
        <v>471</v>
      </c>
      <c r="B4211" s="3">
        <v>45909</v>
      </c>
      <c r="C4211" s="3">
        <v>45909</v>
      </c>
      <c r="D4211" s="43" t="s">
        <v>3282</v>
      </c>
      <c r="E4211" s="43" t="s">
        <v>1391</v>
      </c>
      <c r="F4211" s="43" t="s">
        <v>1393</v>
      </c>
      <c r="G4211">
        <v>390</v>
      </c>
      <c r="H4211">
        <v>390</v>
      </c>
      <c r="I4211" s="43" t="s">
        <v>1392</v>
      </c>
      <c r="J4211" s="43" t="s">
        <v>559</v>
      </c>
      <c r="K4211" s="43" t="s">
        <v>560</v>
      </c>
      <c r="L4211" s="43" t="str">
        <f>IF(AND(Home!$A$1&gt;=Leave[[#This Row],[Start Time]],Home!$A$1&lt;=Leave[[#This Row],[End Time]]),"Aplica","No Aplica")</f>
        <v>No Aplica</v>
      </c>
      <c r="M4211" s="43" t="str">
        <f>IF(AND(Home!$A$1&gt;=Leave[[#This Row],[Start Time]],Home!$A$1&lt;=Leave[[#This Row],[End Time]]),Home!$A$1,"No Aplica")</f>
        <v>No Aplica</v>
      </c>
      <c r="N4211" s="43" t="str">
        <f>Leave[[#This Row],[User Code (Owning User) (Usuario)]]&amp;Leave[[#This Row],[fecha activa]]</f>
        <v>MIE2025300120665No Aplica</v>
      </c>
    </row>
    <row r="4212" spans="1:14" x14ac:dyDescent="0.3">
      <c r="A4212" s="43" t="s">
        <v>468</v>
      </c>
      <c r="B4212" s="3">
        <v>45921</v>
      </c>
      <c r="C4212" s="3">
        <v>45921</v>
      </c>
      <c r="D4212" s="43" t="s">
        <v>475</v>
      </c>
      <c r="E4212" s="43" t="s">
        <v>1391</v>
      </c>
      <c r="F4212" s="43" t="s">
        <v>1393</v>
      </c>
      <c r="G4212">
        <v>540</v>
      </c>
      <c r="H4212">
        <v>540</v>
      </c>
      <c r="I4212" s="43" t="s">
        <v>1392</v>
      </c>
      <c r="J4212" s="43" t="s">
        <v>559</v>
      </c>
      <c r="K4212" s="43" t="s">
        <v>560</v>
      </c>
      <c r="L4212" s="43" t="str">
        <f>IF(AND(Home!$A$1&gt;=Leave[[#This Row],[Start Time]],Home!$A$1&lt;=Leave[[#This Row],[End Time]]),"Aplica","No Aplica")</f>
        <v>No Aplica</v>
      </c>
      <c r="M4212" s="43" t="str">
        <f>IF(AND(Home!$A$1&gt;=Leave[[#This Row],[Start Time]],Home!$A$1&lt;=Leave[[#This Row],[End Time]]),Home!$A$1,"No Aplica")</f>
        <v>No Aplica</v>
      </c>
      <c r="N4212" s="43" t="str">
        <f>Leave[[#This Row],[User Code (Owning User) (Usuario)]]&amp;Leave[[#This Row],[fecha activa]]</f>
        <v>MIE2025300120665No Aplica</v>
      </c>
    </row>
    <row r="4213" spans="1:14" x14ac:dyDescent="0.3">
      <c r="A4213" s="43" t="s">
        <v>471</v>
      </c>
      <c r="B4213" s="3">
        <v>45908</v>
      </c>
      <c r="C4213" s="3">
        <v>45908</v>
      </c>
      <c r="D4213" s="43" t="s">
        <v>3201</v>
      </c>
      <c r="E4213" s="43" t="s">
        <v>1391</v>
      </c>
      <c r="F4213" s="43" t="s">
        <v>1393</v>
      </c>
      <c r="G4213">
        <v>330</v>
      </c>
      <c r="H4213">
        <v>330</v>
      </c>
      <c r="I4213" s="43" t="s">
        <v>1392</v>
      </c>
      <c r="J4213" s="43" t="s">
        <v>559</v>
      </c>
      <c r="K4213" s="43" t="s">
        <v>560</v>
      </c>
      <c r="L4213" s="43" t="str">
        <f>IF(AND(Home!$A$1&gt;=Leave[[#This Row],[Start Time]],Home!$A$1&lt;=Leave[[#This Row],[End Time]]),"Aplica","No Aplica")</f>
        <v>No Aplica</v>
      </c>
      <c r="M4213" s="43" t="str">
        <f>IF(AND(Home!$A$1&gt;=Leave[[#This Row],[Start Time]],Home!$A$1&lt;=Leave[[#This Row],[End Time]]),Home!$A$1,"No Aplica")</f>
        <v>No Aplica</v>
      </c>
      <c r="N4213" s="43" t="str">
        <f>Leave[[#This Row],[User Code (Owning User) (Usuario)]]&amp;Leave[[#This Row],[fecha activa]]</f>
        <v>MIE2025300120665No Aplica</v>
      </c>
    </row>
    <row r="4214" spans="1:14" x14ac:dyDescent="0.3">
      <c r="A4214" s="43" t="s">
        <v>471</v>
      </c>
      <c r="B4214" s="3">
        <v>45906</v>
      </c>
      <c r="C4214" s="3">
        <v>45906</v>
      </c>
      <c r="D4214" s="43" t="s">
        <v>1404</v>
      </c>
      <c r="E4214" s="43" t="s">
        <v>1391</v>
      </c>
      <c r="F4214" s="43" t="s">
        <v>1393</v>
      </c>
      <c r="G4214">
        <v>300</v>
      </c>
      <c r="H4214">
        <v>300</v>
      </c>
      <c r="I4214" s="43" t="s">
        <v>1392</v>
      </c>
      <c r="J4214" s="43" t="s">
        <v>559</v>
      </c>
      <c r="K4214" s="43" t="s">
        <v>560</v>
      </c>
      <c r="L4214" s="43" t="str">
        <f>IF(AND(Home!$A$1&gt;=Leave[[#This Row],[Start Time]],Home!$A$1&lt;=Leave[[#This Row],[End Time]]),"Aplica","No Aplica")</f>
        <v>No Aplica</v>
      </c>
      <c r="M4214" s="43" t="str">
        <f>IF(AND(Home!$A$1&gt;=Leave[[#This Row],[Start Time]],Home!$A$1&lt;=Leave[[#This Row],[End Time]]),Home!$A$1,"No Aplica")</f>
        <v>No Aplica</v>
      </c>
      <c r="N4214" s="43" t="str">
        <f>Leave[[#This Row],[User Code (Owning User) (Usuario)]]&amp;Leave[[#This Row],[fecha activa]]</f>
        <v>MIE2025300120665No Aplica</v>
      </c>
    </row>
    <row r="4215" spans="1:14" x14ac:dyDescent="0.3">
      <c r="A4215" s="43" t="s">
        <v>471</v>
      </c>
      <c r="B4215" s="3">
        <v>45905</v>
      </c>
      <c r="C4215" s="3">
        <v>45905</v>
      </c>
      <c r="D4215" s="43" t="s">
        <v>3026</v>
      </c>
      <c r="E4215" s="43" t="s">
        <v>1391</v>
      </c>
      <c r="F4215" s="43" t="s">
        <v>1393</v>
      </c>
      <c r="G4215">
        <v>240</v>
      </c>
      <c r="H4215">
        <v>240</v>
      </c>
      <c r="I4215" s="43" t="s">
        <v>1392</v>
      </c>
      <c r="J4215" s="43" t="s">
        <v>559</v>
      </c>
      <c r="K4215" s="43" t="s">
        <v>560</v>
      </c>
      <c r="L4215" s="43" t="str">
        <f>IF(AND(Home!$A$1&gt;=Leave[[#This Row],[Start Time]],Home!$A$1&lt;=Leave[[#This Row],[End Time]]),"Aplica","No Aplica")</f>
        <v>No Aplica</v>
      </c>
      <c r="M4215" s="43" t="str">
        <f>IF(AND(Home!$A$1&gt;=Leave[[#This Row],[Start Time]],Home!$A$1&lt;=Leave[[#This Row],[End Time]]),Home!$A$1,"No Aplica")</f>
        <v>No Aplica</v>
      </c>
      <c r="N4215" s="43" t="str">
        <f>Leave[[#This Row],[User Code (Owning User) (Usuario)]]&amp;Leave[[#This Row],[fecha activa]]</f>
        <v>MIE2025300120665No Aplica</v>
      </c>
    </row>
    <row r="4216" spans="1:14" x14ac:dyDescent="0.3">
      <c r="A4216" s="43" t="s">
        <v>471</v>
      </c>
      <c r="B4216" s="3">
        <v>45904</v>
      </c>
      <c r="C4216" s="3">
        <v>45904</v>
      </c>
      <c r="D4216" s="43" t="s">
        <v>2963</v>
      </c>
      <c r="E4216" s="43" t="s">
        <v>1391</v>
      </c>
      <c r="F4216" s="43" t="s">
        <v>1393</v>
      </c>
      <c r="G4216">
        <v>180</v>
      </c>
      <c r="H4216">
        <v>180</v>
      </c>
      <c r="I4216" s="43" t="s">
        <v>1392</v>
      </c>
      <c r="J4216" s="43" t="s">
        <v>559</v>
      </c>
      <c r="K4216" s="43" t="s">
        <v>560</v>
      </c>
      <c r="L4216" s="43" t="str">
        <f>IF(AND(Home!$A$1&gt;=Leave[[#This Row],[Start Time]],Home!$A$1&lt;=Leave[[#This Row],[End Time]]),"Aplica","No Aplica")</f>
        <v>No Aplica</v>
      </c>
      <c r="M4216" s="43" t="str">
        <f>IF(AND(Home!$A$1&gt;=Leave[[#This Row],[Start Time]],Home!$A$1&lt;=Leave[[#This Row],[End Time]]),Home!$A$1,"No Aplica")</f>
        <v>No Aplica</v>
      </c>
      <c r="N4216" s="43" t="str">
        <f>Leave[[#This Row],[User Code (Owning User) (Usuario)]]&amp;Leave[[#This Row],[fecha activa]]</f>
        <v>MIE2025300120665No Aplica</v>
      </c>
    </row>
    <row r="4217" spans="1:14" x14ac:dyDescent="0.3">
      <c r="A4217" s="43" t="s">
        <v>471</v>
      </c>
      <c r="B4217" s="3">
        <v>45903</v>
      </c>
      <c r="C4217" s="3">
        <v>45903</v>
      </c>
      <c r="D4217" s="43" t="s">
        <v>2831</v>
      </c>
      <c r="E4217" s="43" t="s">
        <v>1391</v>
      </c>
      <c r="F4217" s="43" t="s">
        <v>1393</v>
      </c>
      <c r="G4217">
        <v>240</v>
      </c>
      <c r="H4217">
        <v>240</v>
      </c>
      <c r="I4217" s="43" t="s">
        <v>1392</v>
      </c>
      <c r="J4217" s="43" t="s">
        <v>559</v>
      </c>
      <c r="K4217" s="43" t="s">
        <v>560</v>
      </c>
      <c r="L4217" s="43" t="str">
        <f>IF(AND(Home!$A$1&gt;=Leave[[#This Row],[Start Time]],Home!$A$1&lt;=Leave[[#This Row],[End Time]]),"Aplica","No Aplica")</f>
        <v>No Aplica</v>
      </c>
      <c r="M4217" s="43" t="str">
        <f>IF(AND(Home!$A$1&gt;=Leave[[#This Row],[Start Time]],Home!$A$1&lt;=Leave[[#This Row],[End Time]]),Home!$A$1,"No Aplica")</f>
        <v>No Aplica</v>
      </c>
      <c r="N4217" s="43" t="str">
        <f>Leave[[#This Row],[User Code (Owning User) (Usuario)]]&amp;Leave[[#This Row],[fecha activa]]</f>
        <v>MIE2025300120665No Aplica</v>
      </c>
    </row>
    <row r="4218" spans="1:14" x14ac:dyDescent="0.3">
      <c r="A4218" s="43" t="s">
        <v>471</v>
      </c>
      <c r="B4218" s="3">
        <v>45902</v>
      </c>
      <c r="C4218" s="3">
        <v>45902</v>
      </c>
      <c r="D4218" s="43" t="s">
        <v>2802</v>
      </c>
      <c r="E4218" s="43" t="s">
        <v>1391</v>
      </c>
      <c r="F4218" s="43" t="s">
        <v>1393</v>
      </c>
      <c r="G4218">
        <v>120</v>
      </c>
      <c r="H4218">
        <v>120</v>
      </c>
      <c r="I4218" s="43" t="s">
        <v>1392</v>
      </c>
      <c r="J4218" s="43" t="s">
        <v>559</v>
      </c>
      <c r="K4218" s="43" t="s">
        <v>560</v>
      </c>
      <c r="L4218" s="43" t="str">
        <f>IF(AND(Home!$A$1&gt;=Leave[[#This Row],[Start Time]],Home!$A$1&lt;=Leave[[#This Row],[End Time]]),"Aplica","No Aplica")</f>
        <v>No Aplica</v>
      </c>
      <c r="M4218" s="43" t="str">
        <f>IF(AND(Home!$A$1&gt;=Leave[[#This Row],[Start Time]],Home!$A$1&lt;=Leave[[#This Row],[End Time]]),Home!$A$1,"No Aplica")</f>
        <v>No Aplica</v>
      </c>
      <c r="N4218" s="43" t="str">
        <f>Leave[[#This Row],[User Code (Owning User) (Usuario)]]&amp;Leave[[#This Row],[fecha activa]]</f>
        <v>MIE2025300120665No Aplica</v>
      </c>
    </row>
    <row r="4219" spans="1:14" x14ac:dyDescent="0.3">
      <c r="A4219" s="43" t="s">
        <v>471</v>
      </c>
      <c r="B4219" s="3">
        <v>45902</v>
      </c>
      <c r="C4219" s="3">
        <v>45902</v>
      </c>
      <c r="D4219" s="43" t="s">
        <v>2802</v>
      </c>
      <c r="E4219" s="43" t="s">
        <v>1391</v>
      </c>
      <c r="F4219" s="43" t="s">
        <v>1393</v>
      </c>
      <c r="G4219">
        <v>120</v>
      </c>
      <c r="H4219">
        <v>120</v>
      </c>
      <c r="I4219" s="43" t="s">
        <v>1392</v>
      </c>
      <c r="J4219" s="43" t="s">
        <v>559</v>
      </c>
      <c r="K4219" s="43" t="s">
        <v>560</v>
      </c>
      <c r="L4219" s="43" t="str">
        <f>IF(AND(Home!$A$1&gt;=Leave[[#This Row],[Start Time]],Home!$A$1&lt;=Leave[[#This Row],[End Time]]),"Aplica","No Aplica")</f>
        <v>No Aplica</v>
      </c>
      <c r="M4219" s="43" t="str">
        <f>IF(AND(Home!$A$1&gt;=Leave[[#This Row],[Start Time]],Home!$A$1&lt;=Leave[[#This Row],[End Time]]),Home!$A$1,"No Aplica")</f>
        <v>No Aplica</v>
      </c>
      <c r="N4219" s="43" t="str">
        <f>Leave[[#This Row],[User Code (Owning User) (Usuario)]]&amp;Leave[[#This Row],[fecha activa]]</f>
        <v>MIE2025300120665No Aplica</v>
      </c>
    </row>
    <row r="4220" spans="1:14" x14ac:dyDescent="0.3">
      <c r="A4220" s="43" t="s">
        <v>471</v>
      </c>
      <c r="B4220" s="3">
        <v>45902</v>
      </c>
      <c r="C4220" s="3">
        <v>45902</v>
      </c>
      <c r="D4220" s="43" t="s">
        <v>2802</v>
      </c>
      <c r="E4220" s="43" t="s">
        <v>1391</v>
      </c>
      <c r="F4220" s="43" t="s">
        <v>1393</v>
      </c>
      <c r="G4220">
        <v>120</v>
      </c>
      <c r="H4220">
        <v>120</v>
      </c>
      <c r="I4220" s="43" t="s">
        <v>1392</v>
      </c>
      <c r="J4220" s="43" t="s">
        <v>559</v>
      </c>
      <c r="K4220" s="43" t="s">
        <v>560</v>
      </c>
      <c r="L4220" s="43" t="str">
        <f>IF(AND(Home!$A$1&gt;=Leave[[#This Row],[Start Time]],Home!$A$1&lt;=Leave[[#This Row],[End Time]]),"Aplica","No Aplica")</f>
        <v>No Aplica</v>
      </c>
      <c r="M4220" s="43" t="str">
        <f>IF(AND(Home!$A$1&gt;=Leave[[#This Row],[Start Time]],Home!$A$1&lt;=Leave[[#This Row],[End Time]]),Home!$A$1,"No Aplica")</f>
        <v>No Aplica</v>
      </c>
      <c r="N4220" s="43" t="str">
        <f>Leave[[#This Row],[User Code (Owning User) (Usuario)]]&amp;Leave[[#This Row],[fecha activa]]</f>
        <v>MIE2025300120665No Aplica</v>
      </c>
    </row>
    <row r="4221" spans="1:14" x14ac:dyDescent="0.3">
      <c r="A4221" s="43" t="s">
        <v>468</v>
      </c>
      <c r="B4221" s="3">
        <v>45914</v>
      </c>
      <c r="C4221" s="3">
        <v>45914</v>
      </c>
      <c r="D4221" s="43" t="s">
        <v>475</v>
      </c>
      <c r="E4221" s="43" t="s">
        <v>1391</v>
      </c>
      <c r="F4221" s="43" t="s">
        <v>1393</v>
      </c>
      <c r="G4221">
        <v>540</v>
      </c>
      <c r="H4221">
        <v>540</v>
      </c>
      <c r="I4221" s="43" t="s">
        <v>1392</v>
      </c>
      <c r="J4221" s="43" t="s">
        <v>559</v>
      </c>
      <c r="K4221" s="43" t="s">
        <v>560</v>
      </c>
      <c r="L4221" s="43" t="str">
        <f>IF(AND(Home!$A$1&gt;=Leave[[#This Row],[Start Time]],Home!$A$1&lt;=Leave[[#This Row],[End Time]]),"Aplica","No Aplica")</f>
        <v>No Aplica</v>
      </c>
      <c r="M4221" s="43" t="str">
        <f>IF(AND(Home!$A$1&gt;=Leave[[#This Row],[Start Time]],Home!$A$1&lt;=Leave[[#This Row],[End Time]]),Home!$A$1,"No Aplica")</f>
        <v>No Aplica</v>
      </c>
      <c r="N4221" s="43" t="str">
        <f>Leave[[#This Row],[User Code (Owning User) (Usuario)]]&amp;Leave[[#This Row],[fecha activa]]</f>
        <v>MIE2025300120665No Aplica</v>
      </c>
    </row>
    <row r="4222" spans="1:14" x14ac:dyDescent="0.3">
      <c r="A4222" s="43" t="s">
        <v>468</v>
      </c>
      <c r="B4222" s="3">
        <v>45907</v>
      </c>
      <c r="C4222" s="3">
        <v>45907</v>
      </c>
      <c r="D4222" s="43" t="s">
        <v>475</v>
      </c>
      <c r="E4222" s="43" t="s">
        <v>1391</v>
      </c>
      <c r="F4222" s="43" t="s">
        <v>1393</v>
      </c>
      <c r="G4222">
        <v>540</v>
      </c>
      <c r="H4222">
        <v>540</v>
      </c>
      <c r="I4222" s="43" t="s">
        <v>1392</v>
      </c>
      <c r="J4222" s="43" t="s">
        <v>559</v>
      </c>
      <c r="K4222" s="43" t="s">
        <v>560</v>
      </c>
      <c r="L4222" s="43" t="str">
        <f>IF(AND(Home!$A$1&gt;=Leave[[#This Row],[Start Time]],Home!$A$1&lt;=Leave[[#This Row],[End Time]]),"Aplica","No Aplica")</f>
        <v>No Aplica</v>
      </c>
      <c r="M4222" s="43" t="str">
        <f>IF(AND(Home!$A$1&gt;=Leave[[#This Row],[Start Time]],Home!$A$1&lt;=Leave[[#This Row],[End Time]]),Home!$A$1,"No Aplica")</f>
        <v>No Aplica</v>
      </c>
      <c r="N4222" s="43" t="str">
        <f>Leave[[#This Row],[User Code (Owning User) (Usuario)]]&amp;Leave[[#This Row],[fecha activa]]</f>
        <v>MIE2025300120665No Aplica</v>
      </c>
    </row>
    <row r="4223" spans="1:14" x14ac:dyDescent="0.3">
      <c r="A4223" s="43" t="s">
        <v>468</v>
      </c>
      <c r="B4223" s="3">
        <v>45901</v>
      </c>
      <c r="C4223" s="3">
        <v>45901</v>
      </c>
      <c r="D4223" s="43" t="s">
        <v>475</v>
      </c>
      <c r="E4223" s="43" t="s">
        <v>1391</v>
      </c>
      <c r="F4223" s="43" t="s">
        <v>1393</v>
      </c>
      <c r="G4223">
        <v>540</v>
      </c>
      <c r="H4223">
        <v>540</v>
      </c>
      <c r="I4223" s="43" t="s">
        <v>1392</v>
      </c>
      <c r="J4223" s="43" t="s">
        <v>559</v>
      </c>
      <c r="K4223" s="43" t="s">
        <v>560</v>
      </c>
      <c r="L4223" s="43" t="str">
        <f>IF(AND(Home!$A$1&gt;=Leave[[#This Row],[Start Time]],Home!$A$1&lt;=Leave[[#This Row],[End Time]]),"Aplica","No Aplica")</f>
        <v>No Aplica</v>
      </c>
      <c r="M4223" s="43" t="str">
        <f>IF(AND(Home!$A$1&gt;=Leave[[#This Row],[Start Time]],Home!$A$1&lt;=Leave[[#This Row],[End Time]]),Home!$A$1,"No Aplica")</f>
        <v>No Aplica</v>
      </c>
      <c r="N4223" s="43" t="str">
        <f>Leave[[#This Row],[User Code (Owning User) (Usuario)]]&amp;Leave[[#This Row],[fecha activa]]</f>
        <v>MIE2025300120665No Aplica</v>
      </c>
    </row>
    <row r="4224" spans="1:14" x14ac:dyDescent="0.3">
      <c r="A4224" s="43" t="s">
        <v>468</v>
      </c>
      <c r="B4224" s="3">
        <v>45926</v>
      </c>
      <c r="C4224" s="3">
        <v>45926</v>
      </c>
      <c r="D4224" s="43" t="s">
        <v>467</v>
      </c>
      <c r="E4224" s="43" t="s">
        <v>2422</v>
      </c>
      <c r="F4224" s="43" t="s">
        <v>2424</v>
      </c>
      <c r="G4224">
        <v>1350</v>
      </c>
      <c r="H4224">
        <v>540</v>
      </c>
      <c r="I4224" s="43" t="s">
        <v>2423</v>
      </c>
      <c r="J4224" s="43" t="s">
        <v>1105</v>
      </c>
      <c r="K4224" s="43" t="s">
        <v>177</v>
      </c>
      <c r="L4224" s="43" t="str">
        <f>IF(AND(Home!$A$1&gt;=Leave[[#This Row],[Start Time]],Home!$A$1&lt;=Leave[[#This Row],[End Time]]),"Aplica","No Aplica")</f>
        <v>No Aplica</v>
      </c>
      <c r="M4224" s="43" t="str">
        <f>IF(AND(Home!$A$1&gt;=Leave[[#This Row],[Start Time]],Home!$A$1&lt;=Leave[[#This Row],[End Time]]),Home!$A$1,"No Aplica")</f>
        <v>No Aplica</v>
      </c>
      <c r="N4224" s="43" t="str">
        <f>Leave[[#This Row],[User Code (Owning User) (Usuario)]]&amp;Leave[[#This Row],[fecha activa]]</f>
        <v>MIE2025130824050No Aplica</v>
      </c>
    </row>
    <row r="4225" spans="1:14" x14ac:dyDescent="0.3">
      <c r="A4225" s="43" t="s">
        <v>471</v>
      </c>
      <c r="B4225" s="3">
        <v>45924</v>
      </c>
      <c r="C4225" s="3">
        <v>45924</v>
      </c>
      <c r="D4225" s="43" t="s">
        <v>1669</v>
      </c>
      <c r="E4225" s="43" t="s">
        <v>2422</v>
      </c>
      <c r="F4225" s="43" t="s">
        <v>2424</v>
      </c>
      <c r="G4225">
        <v>60</v>
      </c>
      <c r="H4225">
        <v>60</v>
      </c>
      <c r="I4225" s="43" t="s">
        <v>2423</v>
      </c>
      <c r="J4225" s="43" t="s">
        <v>1105</v>
      </c>
      <c r="K4225" s="43" t="s">
        <v>177</v>
      </c>
      <c r="L4225" s="43" t="str">
        <f>IF(AND(Home!$A$1&gt;=Leave[[#This Row],[Start Time]],Home!$A$1&lt;=Leave[[#This Row],[End Time]]),"Aplica","No Aplica")</f>
        <v>No Aplica</v>
      </c>
      <c r="M4225" s="43" t="str">
        <f>IF(AND(Home!$A$1&gt;=Leave[[#This Row],[Start Time]],Home!$A$1&lt;=Leave[[#This Row],[End Time]]),Home!$A$1,"No Aplica")</f>
        <v>No Aplica</v>
      </c>
      <c r="N4225" s="43" t="str">
        <f>Leave[[#This Row],[User Code (Owning User) (Usuario)]]&amp;Leave[[#This Row],[fecha activa]]</f>
        <v>MIE2025130824050No Aplica</v>
      </c>
    </row>
    <row r="4226" spans="1:14" x14ac:dyDescent="0.3">
      <c r="A4226" s="43" t="s">
        <v>471</v>
      </c>
      <c r="B4226" s="3">
        <v>45923</v>
      </c>
      <c r="C4226" s="3">
        <v>45923</v>
      </c>
      <c r="D4226" s="43" t="s">
        <v>1669</v>
      </c>
      <c r="E4226" s="43" t="s">
        <v>2422</v>
      </c>
      <c r="F4226" s="43" t="s">
        <v>2424</v>
      </c>
      <c r="G4226">
        <v>60</v>
      </c>
      <c r="H4226">
        <v>60</v>
      </c>
      <c r="I4226" s="43" t="s">
        <v>2423</v>
      </c>
      <c r="J4226" s="43" t="s">
        <v>1105</v>
      </c>
      <c r="K4226" s="43" t="s">
        <v>177</v>
      </c>
      <c r="L4226" s="43" t="str">
        <f>IF(AND(Home!$A$1&gt;=Leave[[#This Row],[Start Time]],Home!$A$1&lt;=Leave[[#This Row],[End Time]]),"Aplica","No Aplica")</f>
        <v>No Aplica</v>
      </c>
      <c r="M4226" s="43" t="str">
        <f>IF(AND(Home!$A$1&gt;=Leave[[#This Row],[Start Time]],Home!$A$1&lt;=Leave[[#This Row],[End Time]]),Home!$A$1,"No Aplica")</f>
        <v>No Aplica</v>
      </c>
      <c r="N4226" s="43" t="str">
        <f>Leave[[#This Row],[User Code (Owning User) (Usuario)]]&amp;Leave[[#This Row],[fecha activa]]</f>
        <v>MIE2025130824050No Aplica</v>
      </c>
    </row>
    <row r="4227" spans="1:14" x14ac:dyDescent="0.3">
      <c r="A4227" s="43" t="s">
        <v>471</v>
      </c>
      <c r="B4227" s="3">
        <v>45922</v>
      </c>
      <c r="C4227" s="3">
        <v>45922</v>
      </c>
      <c r="D4227" s="43" t="s">
        <v>1669</v>
      </c>
      <c r="E4227" s="43" t="s">
        <v>2422</v>
      </c>
      <c r="F4227" s="43" t="s">
        <v>2424</v>
      </c>
      <c r="G4227">
        <v>60</v>
      </c>
      <c r="H4227">
        <v>60</v>
      </c>
      <c r="I4227" s="43" t="s">
        <v>2423</v>
      </c>
      <c r="J4227" s="43" t="s">
        <v>1105</v>
      </c>
      <c r="K4227" s="43" t="s">
        <v>177</v>
      </c>
      <c r="L4227" s="43" t="str">
        <f>IF(AND(Home!$A$1&gt;=Leave[[#This Row],[Start Time]],Home!$A$1&lt;=Leave[[#This Row],[End Time]]),"Aplica","No Aplica")</f>
        <v>Aplica</v>
      </c>
      <c r="M4227" s="43">
        <f>IF(AND(Home!$A$1&gt;=Leave[[#This Row],[Start Time]],Home!$A$1&lt;=Leave[[#This Row],[End Time]]),Home!$A$1,"No Aplica")</f>
        <v>45922</v>
      </c>
      <c r="N4227" s="43" t="str">
        <f>Leave[[#This Row],[User Code (Owning User) (Usuario)]]&amp;Leave[[#This Row],[fecha activa]]</f>
        <v>MIE202513082405045922</v>
      </c>
    </row>
    <row r="4228" spans="1:14" x14ac:dyDescent="0.3">
      <c r="A4228" s="43" t="s">
        <v>471</v>
      </c>
      <c r="B4228" s="3">
        <v>45925</v>
      </c>
      <c r="C4228" s="3">
        <v>45925</v>
      </c>
      <c r="D4228" s="43" t="s">
        <v>3253</v>
      </c>
      <c r="E4228" s="43" t="s">
        <v>2422</v>
      </c>
      <c r="F4228" s="43" t="s">
        <v>2424</v>
      </c>
      <c r="G4228">
        <v>60</v>
      </c>
      <c r="H4228">
        <v>60</v>
      </c>
      <c r="I4228" s="43" t="s">
        <v>2423</v>
      </c>
      <c r="J4228" s="43" t="s">
        <v>1105</v>
      </c>
      <c r="K4228" s="43" t="s">
        <v>177</v>
      </c>
      <c r="L4228" s="43" t="str">
        <f>IF(AND(Home!$A$1&gt;=Leave[[#This Row],[Start Time]],Home!$A$1&lt;=Leave[[#This Row],[End Time]]),"Aplica","No Aplica")</f>
        <v>No Aplica</v>
      </c>
      <c r="M4228" s="43" t="str">
        <f>IF(AND(Home!$A$1&gt;=Leave[[#This Row],[Start Time]],Home!$A$1&lt;=Leave[[#This Row],[End Time]]),Home!$A$1,"No Aplica")</f>
        <v>No Aplica</v>
      </c>
      <c r="N4228" s="43" t="str">
        <f>Leave[[#This Row],[User Code (Owning User) (Usuario)]]&amp;Leave[[#This Row],[fecha activa]]</f>
        <v>MIE2025130824050No Aplica</v>
      </c>
    </row>
    <row r="4229" spans="1:14" x14ac:dyDescent="0.3">
      <c r="A4229" s="43" t="s">
        <v>471</v>
      </c>
      <c r="B4229" s="3">
        <v>45919</v>
      </c>
      <c r="C4229" s="3">
        <v>45919</v>
      </c>
      <c r="D4229" s="43" t="s">
        <v>1669</v>
      </c>
      <c r="E4229" s="43" t="s">
        <v>2422</v>
      </c>
      <c r="F4229" s="43" t="s">
        <v>2424</v>
      </c>
      <c r="G4229">
        <v>60</v>
      </c>
      <c r="H4229">
        <v>60</v>
      </c>
      <c r="I4229" s="43" t="s">
        <v>2423</v>
      </c>
      <c r="J4229" s="43" t="s">
        <v>1105</v>
      </c>
      <c r="K4229" s="43" t="s">
        <v>177</v>
      </c>
      <c r="L4229" s="43" t="str">
        <f>IF(AND(Home!$A$1&gt;=Leave[[#This Row],[Start Time]],Home!$A$1&lt;=Leave[[#This Row],[End Time]]),"Aplica","No Aplica")</f>
        <v>No Aplica</v>
      </c>
      <c r="M4229" s="43" t="str">
        <f>IF(AND(Home!$A$1&gt;=Leave[[#This Row],[Start Time]],Home!$A$1&lt;=Leave[[#This Row],[End Time]]),Home!$A$1,"No Aplica")</f>
        <v>No Aplica</v>
      </c>
      <c r="N4229" s="43" t="str">
        <f>Leave[[#This Row],[User Code (Owning User) (Usuario)]]&amp;Leave[[#This Row],[fecha activa]]</f>
        <v>MIE2025130824050No Aplica</v>
      </c>
    </row>
    <row r="4230" spans="1:14" x14ac:dyDescent="0.3">
      <c r="A4230" s="43" t="s">
        <v>471</v>
      </c>
      <c r="B4230" s="3">
        <v>45917</v>
      </c>
      <c r="C4230" s="3">
        <v>45917</v>
      </c>
      <c r="D4230" s="43" t="s">
        <v>1669</v>
      </c>
      <c r="E4230" s="43" t="s">
        <v>2422</v>
      </c>
      <c r="F4230" s="43" t="s">
        <v>2424</v>
      </c>
      <c r="G4230">
        <v>60</v>
      </c>
      <c r="H4230">
        <v>60</v>
      </c>
      <c r="I4230" s="43" t="s">
        <v>2423</v>
      </c>
      <c r="J4230" s="43" t="s">
        <v>1105</v>
      </c>
      <c r="K4230" s="43" t="s">
        <v>177</v>
      </c>
      <c r="L4230" s="43" t="str">
        <f>IF(AND(Home!$A$1&gt;=Leave[[#This Row],[Start Time]],Home!$A$1&lt;=Leave[[#This Row],[End Time]]),"Aplica","No Aplica")</f>
        <v>No Aplica</v>
      </c>
      <c r="M4230" s="43" t="str">
        <f>IF(AND(Home!$A$1&gt;=Leave[[#This Row],[Start Time]],Home!$A$1&lt;=Leave[[#This Row],[End Time]]),Home!$A$1,"No Aplica")</f>
        <v>No Aplica</v>
      </c>
      <c r="N4230" s="43" t="str">
        <f>Leave[[#This Row],[User Code (Owning User) (Usuario)]]&amp;Leave[[#This Row],[fecha activa]]</f>
        <v>MIE2025130824050No Aplica</v>
      </c>
    </row>
    <row r="4231" spans="1:14" x14ac:dyDescent="0.3">
      <c r="A4231" s="43" t="s">
        <v>471</v>
      </c>
      <c r="B4231" s="3">
        <v>45916</v>
      </c>
      <c r="C4231" s="3">
        <v>45916</v>
      </c>
      <c r="D4231" s="43" t="s">
        <v>1669</v>
      </c>
      <c r="E4231" s="43" t="s">
        <v>2422</v>
      </c>
      <c r="F4231" s="43" t="s">
        <v>2424</v>
      </c>
      <c r="G4231">
        <v>60</v>
      </c>
      <c r="H4231">
        <v>60</v>
      </c>
      <c r="I4231" s="43" t="s">
        <v>2423</v>
      </c>
      <c r="J4231" s="43" t="s">
        <v>1105</v>
      </c>
      <c r="K4231" s="43" t="s">
        <v>177</v>
      </c>
      <c r="L4231" s="43" t="str">
        <f>IF(AND(Home!$A$1&gt;=Leave[[#This Row],[Start Time]],Home!$A$1&lt;=Leave[[#This Row],[End Time]]),"Aplica","No Aplica")</f>
        <v>No Aplica</v>
      </c>
      <c r="M4231" s="43" t="str">
        <f>IF(AND(Home!$A$1&gt;=Leave[[#This Row],[Start Time]],Home!$A$1&lt;=Leave[[#This Row],[End Time]]),Home!$A$1,"No Aplica")</f>
        <v>No Aplica</v>
      </c>
      <c r="N4231" s="43" t="str">
        <f>Leave[[#This Row],[User Code (Owning User) (Usuario)]]&amp;Leave[[#This Row],[fecha activa]]</f>
        <v>MIE2025130824050No Aplica</v>
      </c>
    </row>
    <row r="4232" spans="1:14" x14ac:dyDescent="0.3">
      <c r="A4232" s="43" t="s">
        <v>471</v>
      </c>
      <c r="B4232" s="3">
        <v>45915</v>
      </c>
      <c r="C4232" s="3">
        <v>45915</v>
      </c>
      <c r="D4232" s="43" t="s">
        <v>1669</v>
      </c>
      <c r="E4232" s="43" t="s">
        <v>2422</v>
      </c>
      <c r="F4232" s="43" t="s">
        <v>2424</v>
      </c>
      <c r="G4232">
        <v>60</v>
      </c>
      <c r="H4232">
        <v>60</v>
      </c>
      <c r="I4232" s="43" t="s">
        <v>2423</v>
      </c>
      <c r="J4232" s="43" t="s">
        <v>1105</v>
      </c>
      <c r="K4232" s="43" t="s">
        <v>177</v>
      </c>
      <c r="L4232" s="43" t="str">
        <f>IF(AND(Home!$A$1&gt;=Leave[[#This Row],[Start Time]],Home!$A$1&lt;=Leave[[#This Row],[End Time]]),"Aplica","No Aplica")</f>
        <v>No Aplica</v>
      </c>
      <c r="M4232" s="43" t="str">
        <f>IF(AND(Home!$A$1&gt;=Leave[[#This Row],[Start Time]],Home!$A$1&lt;=Leave[[#This Row],[End Time]]),Home!$A$1,"No Aplica")</f>
        <v>No Aplica</v>
      </c>
      <c r="N4232" s="43" t="str">
        <f>Leave[[#This Row],[User Code (Owning User) (Usuario)]]&amp;Leave[[#This Row],[fecha activa]]</f>
        <v>MIE2025130824050No Aplica</v>
      </c>
    </row>
    <row r="4233" spans="1:14" x14ac:dyDescent="0.3">
      <c r="A4233" s="43" t="s">
        <v>468</v>
      </c>
      <c r="B4233" s="3">
        <v>45918</v>
      </c>
      <c r="C4233" s="3">
        <v>45918</v>
      </c>
      <c r="D4233" s="43" t="s">
        <v>469</v>
      </c>
      <c r="E4233" s="43" t="s">
        <v>2422</v>
      </c>
      <c r="F4233" s="43" t="s">
        <v>2424</v>
      </c>
      <c r="G4233">
        <v>1410</v>
      </c>
      <c r="H4233">
        <v>540</v>
      </c>
      <c r="I4233" s="43" t="s">
        <v>2423</v>
      </c>
      <c r="J4233" s="43" t="s">
        <v>1105</v>
      </c>
      <c r="K4233" s="43" t="s">
        <v>177</v>
      </c>
      <c r="L4233" s="43" t="str">
        <f>IF(AND(Home!$A$1&gt;=Leave[[#This Row],[Start Time]],Home!$A$1&lt;=Leave[[#This Row],[End Time]]),"Aplica","No Aplica")</f>
        <v>No Aplica</v>
      </c>
      <c r="M4233" s="43" t="str">
        <f>IF(AND(Home!$A$1&gt;=Leave[[#This Row],[Start Time]],Home!$A$1&lt;=Leave[[#This Row],[End Time]]),Home!$A$1,"No Aplica")</f>
        <v>No Aplica</v>
      </c>
      <c r="N4233" s="43" t="str">
        <f>Leave[[#This Row],[User Code (Owning User) (Usuario)]]&amp;Leave[[#This Row],[fecha activa]]</f>
        <v>MIE2025130824050No Aplica</v>
      </c>
    </row>
    <row r="4234" spans="1:14" x14ac:dyDescent="0.3">
      <c r="A4234" s="43" t="s">
        <v>471</v>
      </c>
      <c r="B4234" s="3">
        <v>45912</v>
      </c>
      <c r="C4234" s="3">
        <v>45912</v>
      </c>
      <c r="D4234" s="43" t="s">
        <v>1669</v>
      </c>
      <c r="E4234" s="43" t="s">
        <v>2422</v>
      </c>
      <c r="F4234" s="43" t="s">
        <v>2424</v>
      </c>
      <c r="G4234">
        <v>60</v>
      </c>
      <c r="H4234">
        <v>60</v>
      </c>
      <c r="I4234" s="43" t="s">
        <v>2423</v>
      </c>
      <c r="J4234" s="43" t="s">
        <v>1105</v>
      </c>
      <c r="K4234" s="43" t="s">
        <v>177</v>
      </c>
      <c r="L4234" s="43" t="str">
        <f>IF(AND(Home!$A$1&gt;=Leave[[#This Row],[Start Time]],Home!$A$1&lt;=Leave[[#This Row],[End Time]]),"Aplica","No Aplica")</f>
        <v>No Aplica</v>
      </c>
      <c r="M4234" s="43" t="str">
        <f>IF(AND(Home!$A$1&gt;=Leave[[#This Row],[Start Time]],Home!$A$1&lt;=Leave[[#This Row],[End Time]]),Home!$A$1,"No Aplica")</f>
        <v>No Aplica</v>
      </c>
      <c r="N4234" s="43" t="str">
        <f>Leave[[#This Row],[User Code (Owning User) (Usuario)]]&amp;Leave[[#This Row],[fecha activa]]</f>
        <v>MIE2025130824050No Aplica</v>
      </c>
    </row>
    <row r="4235" spans="1:14" x14ac:dyDescent="0.3">
      <c r="A4235" s="43" t="s">
        <v>471</v>
      </c>
      <c r="B4235" s="3">
        <v>45911</v>
      </c>
      <c r="C4235" s="3">
        <v>45911</v>
      </c>
      <c r="D4235" s="43" t="s">
        <v>1669</v>
      </c>
      <c r="E4235" s="43" t="s">
        <v>2422</v>
      </c>
      <c r="F4235" s="43" t="s">
        <v>2424</v>
      </c>
      <c r="G4235">
        <v>60</v>
      </c>
      <c r="H4235">
        <v>60</v>
      </c>
      <c r="I4235" s="43" t="s">
        <v>2423</v>
      </c>
      <c r="J4235" s="43" t="s">
        <v>1105</v>
      </c>
      <c r="K4235" s="43" t="s">
        <v>177</v>
      </c>
      <c r="L4235" s="43" t="str">
        <f>IF(AND(Home!$A$1&gt;=Leave[[#This Row],[Start Time]],Home!$A$1&lt;=Leave[[#This Row],[End Time]]),"Aplica","No Aplica")</f>
        <v>No Aplica</v>
      </c>
      <c r="M4235" s="43" t="str">
        <f>IF(AND(Home!$A$1&gt;=Leave[[#This Row],[Start Time]],Home!$A$1&lt;=Leave[[#This Row],[End Time]]),Home!$A$1,"No Aplica")</f>
        <v>No Aplica</v>
      </c>
      <c r="N4235" s="43" t="str">
        <f>Leave[[#This Row],[User Code (Owning User) (Usuario)]]&amp;Leave[[#This Row],[fecha activa]]</f>
        <v>MIE2025130824050No Aplica</v>
      </c>
    </row>
    <row r="4236" spans="1:14" x14ac:dyDescent="0.3">
      <c r="A4236" s="43" t="s">
        <v>471</v>
      </c>
      <c r="B4236" s="3">
        <v>45910</v>
      </c>
      <c r="C4236" s="3">
        <v>45910</v>
      </c>
      <c r="D4236" s="43" t="s">
        <v>1669</v>
      </c>
      <c r="E4236" s="43" t="s">
        <v>2422</v>
      </c>
      <c r="F4236" s="43" t="s">
        <v>2424</v>
      </c>
      <c r="G4236">
        <v>60</v>
      </c>
      <c r="H4236">
        <v>60</v>
      </c>
      <c r="I4236" s="43" t="s">
        <v>2423</v>
      </c>
      <c r="J4236" s="43" t="s">
        <v>1105</v>
      </c>
      <c r="K4236" s="43" t="s">
        <v>177</v>
      </c>
      <c r="L4236" s="43" t="str">
        <f>IF(AND(Home!$A$1&gt;=Leave[[#This Row],[Start Time]],Home!$A$1&lt;=Leave[[#This Row],[End Time]]),"Aplica","No Aplica")</f>
        <v>No Aplica</v>
      </c>
      <c r="M4236" s="43" t="str">
        <f>IF(AND(Home!$A$1&gt;=Leave[[#This Row],[Start Time]],Home!$A$1&lt;=Leave[[#This Row],[End Time]]),Home!$A$1,"No Aplica")</f>
        <v>No Aplica</v>
      </c>
      <c r="N4236" s="43" t="str">
        <f>Leave[[#This Row],[User Code (Owning User) (Usuario)]]&amp;Leave[[#This Row],[fecha activa]]</f>
        <v>MIE2025130824050No Aplica</v>
      </c>
    </row>
    <row r="4237" spans="1:14" x14ac:dyDescent="0.3">
      <c r="A4237" s="43" t="s">
        <v>471</v>
      </c>
      <c r="B4237" s="3">
        <v>45908</v>
      </c>
      <c r="C4237" s="3">
        <v>45908</v>
      </c>
      <c r="D4237" s="43" t="s">
        <v>1669</v>
      </c>
      <c r="E4237" s="43" t="s">
        <v>2422</v>
      </c>
      <c r="F4237" s="43" t="s">
        <v>2424</v>
      </c>
      <c r="G4237">
        <v>60</v>
      </c>
      <c r="H4237">
        <v>60</v>
      </c>
      <c r="I4237" s="43" t="s">
        <v>2423</v>
      </c>
      <c r="J4237" s="43" t="s">
        <v>1105</v>
      </c>
      <c r="K4237" s="43" t="s">
        <v>177</v>
      </c>
      <c r="L4237" s="43" t="str">
        <f>IF(AND(Home!$A$1&gt;=Leave[[#This Row],[Start Time]],Home!$A$1&lt;=Leave[[#This Row],[End Time]]),"Aplica","No Aplica")</f>
        <v>No Aplica</v>
      </c>
      <c r="M4237" s="43" t="str">
        <f>IF(AND(Home!$A$1&gt;=Leave[[#This Row],[Start Time]],Home!$A$1&lt;=Leave[[#This Row],[End Time]]),Home!$A$1,"No Aplica")</f>
        <v>No Aplica</v>
      </c>
      <c r="N4237" s="43" t="str">
        <f>Leave[[#This Row],[User Code (Owning User) (Usuario)]]&amp;Leave[[#This Row],[fecha activa]]</f>
        <v>MIE2025130824050No Aplica</v>
      </c>
    </row>
    <row r="4238" spans="1:14" x14ac:dyDescent="0.3">
      <c r="A4238" s="43" t="s">
        <v>468</v>
      </c>
      <c r="B4238" s="3">
        <v>45909</v>
      </c>
      <c r="C4238" s="3">
        <v>45909</v>
      </c>
      <c r="D4238" s="43" t="s">
        <v>467</v>
      </c>
      <c r="E4238" s="43" t="s">
        <v>2422</v>
      </c>
      <c r="F4238" s="43" t="s">
        <v>2424</v>
      </c>
      <c r="G4238">
        <v>1410</v>
      </c>
      <c r="H4238">
        <v>540</v>
      </c>
      <c r="I4238" s="43" t="s">
        <v>2423</v>
      </c>
      <c r="J4238" s="43" t="s">
        <v>1105</v>
      </c>
      <c r="K4238" s="43" t="s">
        <v>177</v>
      </c>
      <c r="L4238" s="43" t="str">
        <f>IF(AND(Home!$A$1&gt;=Leave[[#This Row],[Start Time]],Home!$A$1&lt;=Leave[[#This Row],[End Time]]),"Aplica","No Aplica")</f>
        <v>No Aplica</v>
      </c>
      <c r="M4238" s="43" t="str">
        <f>IF(AND(Home!$A$1&gt;=Leave[[#This Row],[Start Time]],Home!$A$1&lt;=Leave[[#This Row],[End Time]]),Home!$A$1,"No Aplica")</f>
        <v>No Aplica</v>
      </c>
      <c r="N4238" s="43" t="str">
        <f>Leave[[#This Row],[User Code (Owning User) (Usuario)]]&amp;Leave[[#This Row],[fecha activa]]</f>
        <v>MIE2025130824050No Aplica</v>
      </c>
    </row>
    <row r="4239" spans="1:14" x14ac:dyDescent="0.3">
      <c r="A4239" s="43" t="s">
        <v>471</v>
      </c>
      <c r="B4239" s="3">
        <v>45904</v>
      </c>
      <c r="C4239" s="3">
        <v>45904</v>
      </c>
      <c r="D4239" s="43" t="s">
        <v>1669</v>
      </c>
      <c r="E4239" s="43" t="s">
        <v>2422</v>
      </c>
      <c r="F4239" s="43" t="s">
        <v>2424</v>
      </c>
      <c r="G4239">
        <v>60</v>
      </c>
      <c r="H4239">
        <v>60</v>
      </c>
      <c r="I4239" s="43" t="s">
        <v>2423</v>
      </c>
      <c r="J4239" s="43" t="s">
        <v>1105</v>
      </c>
      <c r="K4239" s="43" t="s">
        <v>177</v>
      </c>
      <c r="L4239" s="43" t="str">
        <f>IF(AND(Home!$A$1&gt;=Leave[[#This Row],[Start Time]],Home!$A$1&lt;=Leave[[#This Row],[End Time]]),"Aplica","No Aplica")</f>
        <v>No Aplica</v>
      </c>
      <c r="M4239" s="43" t="str">
        <f>IF(AND(Home!$A$1&gt;=Leave[[#This Row],[Start Time]],Home!$A$1&lt;=Leave[[#This Row],[End Time]]),Home!$A$1,"No Aplica")</f>
        <v>No Aplica</v>
      </c>
      <c r="N4239" s="43" t="str">
        <f>Leave[[#This Row],[User Code (Owning User) (Usuario)]]&amp;Leave[[#This Row],[fecha activa]]</f>
        <v>MIE2025130824050No Aplica</v>
      </c>
    </row>
    <row r="4240" spans="1:14" x14ac:dyDescent="0.3">
      <c r="A4240" s="43" t="s">
        <v>471</v>
      </c>
      <c r="B4240" s="3">
        <v>45903</v>
      </c>
      <c r="C4240" s="3">
        <v>45903</v>
      </c>
      <c r="D4240" s="43" t="s">
        <v>1669</v>
      </c>
      <c r="E4240" s="43" t="s">
        <v>2422</v>
      </c>
      <c r="F4240" s="43" t="s">
        <v>2424</v>
      </c>
      <c r="G4240">
        <v>60</v>
      </c>
      <c r="H4240">
        <v>60</v>
      </c>
      <c r="I4240" s="43" t="s">
        <v>2423</v>
      </c>
      <c r="J4240" s="43" t="s">
        <v>1105</v>
      </c>
      <c r="K4240" s="43" t="s">
        <v>177</v>
      </c>
      <c r="L4240" s="43" t="str">
        <f>IF(AND(Home!$A$1&gt;=Leave[[#This Row],[Start Time]],Home!$A$1&lt;=Leave[[#This Row],[End Time]]),"Aplica","No Aplica")</f>
        <v>No Aplica</v>
      </c>
      <c r="M4240" s="43" t="str">
        <f>IF(AND(Home!$A$1&gt;=Leave[[#This Row],[Start Time]],Home!$A$1&lt;=Leave[[#This Row],[End Time]]),Home!$A$1,"No Aplica")</f>
        <v>No Aplica</v>
      </c>
      <c r="N4240" s="43" t="str">
        <f>Leave[[#This Row],[User Code (Owning User) (Usuario)]]&amp;Leave[[#This Row],[fecha activa]]</f>
        <v>MIE2025130824050No Aplica</v>
      </c>
    </row>
    <row r="4241" spans="1:14" x14ac:dyDescent="0.3">
      <c r="A4241" s="43" t="s">
        <v>471</v>
      </c>
      <c r="B4241" s="3">
        <v>45902</v>
      </c>
      <c r="C4241" s="3">
        <v>45902</v>
      </c>
      <c r="D4241" s="43" t="s">
        <v>1669</v>
      </c>
      <c r="E4241" s="43" t="s">
        <v>2422</v>
      </c>
      <c r="F4241" s="43" t="s">
        <v>2424</v>
      </c>
      <c r="G4241">
        <v>60</v>
      </c>
      <c r="H4241">
        <v>60</v>
      </c>
      <c r="I4241" s="43" t="s">
        <v>2423</v>
      </c>
      <c r="J4241" s="43" t="s">
        <v>1105</v>
      </c>
      <c r="K4241" s="43" t="s">
        <v>177</v>
      </c>
      <c r="L4241" s="43" t="str">
        <f>IF(AND(Home!$A$1&gt;=Leave[[#This Row],[Start Time]],Home!$A$1&lt;=Leave[[#This Row],[End Time]]),"Aplica","No Aplica")</f>
        <v>No Aplica</v>
      </c>
      <c r="M4241" s="43" t="str">
        <f>IF(AND(Home!$A$1&gt;=Leave[[#This Row],[Start Time]],Home!$A$1&lt;=Leave[[#This Row],[End Time]]),Home!$A$1,"No Aplica")</f>
        <v>No Aplica</v>
      </c>
      <c r="N4241" s="43" t="str">
        <f>Leave[[#This Row],[User Code (Owning User) (Usuario)]]&amp;Leave[[#This Row],[fecha activa]]</f>
        <v>MIE2025130824050No Aplica</v>
      </c>
    </row>
    <row r="4242" spans="1:14" x14ac:dyDescent="0.3">
      <c r="A4242" s="43" t="s">
        <v>471</v>
      </c>
      <c r="B4242" s="3">
        <v>45901</v>
      </c>
      <c r="C4242" s="3">
        <v>45901</v>
      </c>
      <c r="D4242" s="43" t="s">
        <v>1669</v>
      </c>
      <c r="E4242" s="43" t="s">
        <v>2422</v>
      </c>
      <c r="F4242" s="43" t="s">
        <v>2424</v>
      </c>
      <c r="G4242">
        <v>60</v>
      </c>
      <c r="H4242">
        <v>60</v>
      </c>
      <c r="I4242" s="43" t="s">
        <v>2423</v>
      </c>
      <c r="J4242" s="43" t="s">
        <v>1105</v>
      </c>
      <c r="K4242" s="43" t="s">
        <v>177</v>
      </c>
      <c r="L4242" s="43" t="str">
        <f>IF(AND(Home!$A$1&gt;=Leave[[#This Row],[Start Time]],Home!$A$1&lt;=Leave[[#This Row],[End Time]]),"Aplica","No Aplica")</f>
        <v>No Aplica</v>
      </c>
      <c r="M4242" s="43" t="str">
        <f>IF(AND(Home!$A$1&gt;=Leave[[#This Row],[Start Time]],Home!$A$1&lt;=Leave[[#This Row],[End Time]]),Home!$A$1,"No Aplica")</f>
        <v>No Aplica</v>
      </c>
      <c r="N4242" s="43" t="str">
        <f>Leave[[#This Row],[User Code (Owning User) (Usuario)]]&amp;Leave[[#This Row],[fecha activa]]</f>
        <v>MIE2025130824050No Aplica</v>
      </c>
    </row>
    <row r="4243" spans="1:14" x14ac:dyDescent="0.3">
      <c r="A4243" s="43" t="s">
        <v>468</v>
      </c>
      <c r="B4243" s="3">
        <v>45905</v>
      </c>
      <c r="C4243" s="3">
        <v>45905</v>
      </c>
      <c r="D4243" s="43" t="s">
        <v>467</v>
      </c>
      <c r="E4243" s="43" t="s">
        <v>2422</v>
      </c>
      <c r="F4243" s="43" t="s">
        <v>2424</v>
      </c>
      <c r="G4243">
        <v>1410</v>
      </c>
      <c r="H4243">
        <v>540</v>
      </c>
      <c r="I4243" s="43" t="s">
        <v>2423</v>
      </c>
      <c r="J4243" s="43" t="s">
        <v>1105</v>
      </c>
      <c r="K4243" s="43" t="s">
        <v>177</v>
      </c>
      <c r="L4243" s="43" t="str">
        <f>IF(AND(Home!$A$1&gt;=Leave[[#This Row],[Start Time]],Home!$A$1&lt;=Leave[[#This Row],[End Time]]),"Aplica","No Aplica")</f>
        <v>No Aplica</v>
      </c>
      <c r="M4243" s="43" t="str">
        <f>IF(AND(Home!$A$1&gt;=Leave[[#This Row],[Start Time]],Home!$A$1&lt;=Leave[[#This Row],[End Time]]),Home!$A$1,"No Aplica")</f>
        <v>No Aplica</v>
      </c>
      <c r="N4243" s="43" t="str">
        <f>Leave[[#This Row],[User Code (Owning User) (Usuario)]]&amp;Leave[[#This Row],[fecha activa]]</f>
        <v>MIE2025130824050No Aplica</v>
      </c>
    </row>
    <row r="4244" spans="1:14" x14ac:dyDescent="0.3">
      <c r="A4244" s="43" t="s">
        <v>468</v>
      </c>
      <c r="B4244" s="3">
        <v>45925</v>
      </c>
      <c r="C4244" s="3">
        <v>45925</v>
      </c>
      <c r="D4244" s="43" t="s">
        <v>469</v>
      </c>
      <c r="E4244" s="43" t="s">
        <v>2506</v>
      </c>
      <c r="F4244" s="43" t="s">
        <v>2508</v>
      </c>
      <c r="G4244">
        <v>540</v>
      </c>
      <c r="H4244">
        <v>540</v>
      </c>
      <c r="I4244" s="43" t="s">
        <v>2507</v>
      </c>
      <c r="J4244" s="43" t="s">
        <v>1033</v>
      </c>
      <c r="K4244" s="43" t="s">
        <v>178</v>
      </c>
      <c r="L4244" s="43" t="str">
        <f>IF(AND(Home!$A$1&gt;=Leave[[#This Row],[Start Time]],Home!$A$1&lt;=Leave[[#This Row],[End Time]]),"Aplica","No Aplica")</f>
        <v>No Aplica</v>
      </c>
      <c r="M4244" s="43" t="str">
        <f>IF(AND(Home!$A$1&gt;=Leave[[#This Row],[Start Time]],Home!$A$1&lt;=Leave[[#This Row],[End Time]]),Home!$A$1,"No Aplica")</f>
        <v>No Aplica</v>
      </c>
      <c r="N4244" s="43" t="str">
        <f>Leave[[#This Row],[User Code (Owning User) (Usuario)]]&amp;Leave[[#This Row],[fecha activa]]</f>
        <v>MIE2025260824190No Aplica</v>
      </c>
    </row>
    <row r="4245" spans="1:14" x14ac:dyDescent="0.3">
      <c r="A4245" s="43" t="s">
        <v>468</v>
      </c>
      <c r="B4245" s="3">
        <v>45918</v>
      </c>
      <c r="C4245" s="3">
        <v>45918</v>
      </c>
      <c r="D4245" s="43" t="s">
        <v>469</v>
      </c>
      <c r="E4245" s="43" t="s">
        <v>2506</v>
      </c>
      <c r="F4245" s="43" t="s">
        <v>2508</v>
      </c>
      <c r="G4245">
        <v>540</v>
      </c>
      <c r="H4245">
        <v>540</v>
      </c>
      <c r="I4245" s="43" t="s">
        <v>2507</v>
      </c>
      <c r="J4245" s="43" t="s">
        <v>1033</v>
      </c>
      <c r="K4245" s="43" t="s">
        <v>178</v>
      </c>
      <c r="L4245" s="43" t="str">
        <f>IF(AND(Home!$A$1&gt;=Leave[[#This Row],[Start Time]],Home!$A$1&lt;=Leave[[#This Row],[End Time]]),"Aplica","No Aplica")</f>
        <v>No Aplica</v>
      </c>
      <c r="M4245" s="43" t="str">
        <f>IF(AND(Home!$A$1&gt;=Leave[[#This Row],[Start Time]],Home!$A$1&lt;=Leave[[#This Row],[End Time]]),Home!$A$1,"No Aplica")</f>
        <v>No Aplica</v>
      </c>
      <c r="N4245" s="43" t="str">
        <f>Leave[[#This Row],[User Code (Owning User) (Usuario)]]&amp;Leave[[#This Row],[fecha activa]]</f>
        <v>MIE2025260824190No Aplica</v>
      </c>
    </row>
    <row r="4246" spans="1:14" x14ac:dyDescent="0.3">
      <c r="A4246" s="43" t="s">
        <v>468</v>
      </c>
      <c r="B4246" s="3">
        <v>45926</v>
      </c>
      <c r="C4246" s="3">
        <v>45926</v>
      </c>
      <c r="D4246" s="43" t="s">
        <v>469</v>
      </c>
      <c r="E4246" s="43" t="s">
        <v>839</v>
      </c>
      <c r="F4246" s="43" t="s">
        <v>840</v>
      </c>
      <c r="G4246">
        <v>60</v>
      </c>
      <c r="H4246">
        <v>60</v>
      </c>
      <c r="I4246" s="43" t="s">
        <v>1064</v>
      </c>
      <c r="J4246" s="43" t="s">
        <v>1503</v>
      </c>
      <c r="K4246" s="43" t="s">
        <v>177</v>
      </c>
      <c r="L4246" s="43" t="str">
        <f>IF(AND(Home!$A$1&gt;=Leave[[#This Row],[Start Time]],Home!$A$1&lt;=Leave[[#This Row],[End Time]]),"Aplica","No Aplica")</f>
        <v>No Aplica</v>
      </c>
      <c r="M4246" s="43" t="str">
        <f>IF(AND(Home!$A$1&gt;=Leave[[#This Row],[Start Time]],Home!$A$1&lt;=Leave[[#This Row],[End Time]]),Home!$A$1,"No Aplica")</f>
        <v>No Aplica</v>
      </c>
      <c r="N4246" s="43" t="str">
        <f>Leave[[#This Row],[User Code (Owning User) (Usuario)]]&amp;Leave[[#This Row],[fecha activa]]</f>
        <v>MIE2024021218518No Aplica</v>
      </c>
    </row>
    <row r="4247" spans="1:14" x14ac:dyDescent="0.3">
      <c r="A4247" s="43" t="s">
        <v>468</v>
      </c>
      <c r="B4247" s="3">
        <v>45925</v>
      </c>
      <c r="C4247" s="3">
        <v>45925</v>
      </c>
      <c r="D4247" s="43" t="s">
        <v>469</v>
      </c>
      <c r="E4247" s="43" t="s">
        <v>839</v>
      </c>
      <c r="F4247" s="43" t="s">
        <v>840</v>
      </c>
      <c r="G4247">
        <v>60</v>
      </c>
      <c r="H4247">
        <v>60</v>
      </c>
      <c r="I4247" s="43" t="s">
        <v>1064</v>
      </c>
      <c r="J4247" s="43" t="s">
        <v>1503</v>
      </c>
      <c r="K4247" s="43" t="s">
        <v>177</v>
      </c>
      <c r="L4247" s="43" t="str">
        <f>IF(AND(Home!$A$1&gt;=Leave[[#This Row],[Start Time]],Home!$A$1&lt;=Leave[[#This Row],[End Time]]),"Aplica","No Aplica")</f>
        <v>No Aplica</v>
      </c>
      <c r="M4247" s="43" t="str">
        <f>IF(AND(Home!$A$1&gt;=Leave[[#This Row],[Start Time]],Home!$A$1&lt;=Leave[[#This Row],[End Time]]),Home!$A$1,"No Aplica")</f>
        <v>No Aplica</v>
      </c>
      <c r="N4247" s="43" t="str">
        <f>Leave[[#This Row],[User Code (Owning User) (Usuario)]]&amp;Leave[[#This Row],[fecha activa]]</f>
        <v>MIE2024021218518No Aplica</v>
      </c>
    </row>
    <row r="4248" spans="1:14" x14ac:dyDescent="0.3">
      <c r="A4248" s="43" t="s">
        <v>468</v>
      </c>
      <c r="B4248" s="3">
        <v>45923</v>
      </c>
      <c r="C4248" s="3">
        <v>45923</v>
      </c>
      <c r="D4248" s="43" t="s">
        <v>469</v>
      </c>
      <c r="E4248" s="43" t="s">
        <v>839</v>
      </c>
      <c r="F4248" s="43" t="s">
        <v>840</v>
      </c>
      <c r="G4248">
        <v>60</v>
      </c>
      <c r="H4248">
        <v>60</v>
      </c>
      <c r="I4248" s="43" t="s">
        <v>1064</v>
      </c>
      <c r="J4248" s="43" t="s">
        <v>1503</v>
      </c>
      <c r="K4248" s="43" t="s">
        <v>177</v>
      </c>
      <c r="L4248" s="43" t="str">
        <f>IF(AND(Home!$A$1&gt;=Leave[[#This Row],[Start Time]],Home!$A$1&lt;=Leave[[#This Row],[End Time]]),"Aplica","No Aplica")</f>
        <v>No Aplica</v>
      </c>
      <c r="M4248" s="43" t="str">
        <f>IF(AND(Home!$A$1&gt;=Leave[[#This Row],[Start Time]],Home!$A$1&lt;=Leave[[#This Row],[End Time]]),Home!$A$1,"No Aplica")</f>
        <v>No Aplica</v>
      </c>
      <c r="N4248" s="43" t="str">
        <f>Leave[[#This Row],[User Code (Owning User) (Usuario)]]&amp;Leave[[#This Row],[fecha activa]]</f>
        <v>MIE2024021218518No Aplica</v>
      </c>
    </row>
    <row r="4249" spans="1:14" x14ac:dyDescent="0.3">
      <c r="A4249" s="43" t="s">
        <v>468</v>
      </c>
      <c r="B4249" s="3">
        <v>45922</v>
      </c>
      <c r="C4249" s="3">
        <v>45922</v>
      </c>
      <c r="D4249" s="43" t="s">
        <v>469</v>
      </c>
      <c r="E4249" s="43" t="s">
        <v>839</v>
      </c>
      <c r="F4249" s="43" t="s">
        <v>840</v>
      </c>
      <c r="G4249">
        <v>60</v>
      </c>
      <c r="H4249">
        <v>60</v>
      </c>
      <c r="I4249" s="43" t="s">
        <v>1064</v>
      </c>
      <c r="J4249" s="43" t="s">
        <v>1503</v>
      </c>
      <c r="K4249" s="43" t="s">
        <v>177</v>
      </c>
      <c r="L4249" s="43" t="str">
        <f>IF(AND(Home!$A$1&gt;=Leave[[#This Row],[Start Time]],Home!$A$1&lt;=Leave[[#This Row],[End Time]]),"Aplica","No Aplica")</f>
        <v>Aplica</v>
      </c>
      <c r="M4249" s="43">
        <f>IF(AND(Home!$A$1&gt;=Leave[[#This Row],[Start Time]],Home!$A$1&lt;=Leave[[#This Row],[End Time]]),Home!$A$1,"No Aplica")</f>
        <v>45922</v>
      </c>
      <c r="N4249" s="43" t="str">
        <f>Leave[[#This Row],[User Code (Owning User) (Usuario)]]&amp;Leave[[#This Row],[fecha activa]]</f>
        <v>MIE202402121851845922</v>
      </c>
    </row>
    <row r="4250" spans="1:14" x14ac:dyDescent="0.3">
      <c r="A4250" s="43" t="s">
        <v>468</v>
      </c>
      <c r="B4250" s="3">
        <v>45924</v>
      </c>
      <c r="C4250" s="3">
        <v>45924</v>
      </c>
      <c r="D4250" s="43" t="s">
        <v>469</v>
      </c>
      <c r="E4250" s="43" t="s">
        <v>839</v>
      </c>
      <c r="F4250" s="43" t="s">
        <v>840</v>
      </c>
      <c r="G4250">
        <v>540</v>
      </c>
      <c r="H4250">
        <v>540</v>
      </c>
      <c r="I4250" s="43" t="s">
        <v>1064</v>
      </c>
      <c r="J4250" s="43" t="s">
        <v>1503</v>
      </c>
      <c r="K4250" s="43" t="s">
        <v>177</v>
      </c>
      <c r="L4250" s="43" t="str">
        <f>IF(AND(Home!$A$1&gt;=Leave[[#This Row],[Start Time]],Home!$A$1&lt;=Leave[[#This Row],[End Time]]),"Aplica","No Aplica")</f>
        <v>No Aplica</v>
      </c>
      <c r="M4250" s="43" t="str">
        <f>IF(AND(Home!$A$1&gt;=Leave[[#This Row],[Start Time]],Home!$A$1&lt;=Leave[[#This Row],[End Time]]),Home!$A$1,"No Aplica")</f>
        <v>No Aplica</v>
      </c>
      <c r="N4250" s="43" t="str">
        <f>Leave[[#This Row],[User Code (Owning User) (Usuario)]]&amp;Leave[[#This Row],[fecha activa]]</f>
        <v>MIE2024021218518No Aplica</v>
      </c>
    </row>
    <row r="4251" spans="1:14" x14ac:dyDescent="0.3">
      <c r="A4251" s="43" t="s">
        <v>468</v>
      </c>
      <c r="B4251" s="3">
        <v>45919</v>
      </c>
      <c r="C4251" s="3">
        <v>45919</v>
      </c>
      <c r="D4251" s="43" t="s">
        <v>469</v>
      </c>
      <c r="E4251" s="43" t="s">
        <v>839</v>
      </c>
      <c r="F4251" s="43" t="s">
        <v>840</v>
      </c>
      <c r="G4251">
        <v>60</v>
      </c>
      <c r="H4251">
        <v>60</v>
      </c>
      <c r="I4251" s="43" t="s">
        <v>1064</v>
      </c>
      <c r="J4251" s="43" t="s">
        <v>1503</v>
      </c>
      <c r="K4251" s="43" t="s">
        <v>177</v>
      </c>
      <c r="L4251" s="43" t="str">
        <f>IF(AND(Home!$A$1&gt;=Leave[[#This Row],[Start Time]],Home!$A$1&lt;=Leave[[#This Row],[End Time]]),"Aplica","No Aplica")</f>
        <v>No Aplica</v>
      </c>
      <c r="M4251" s="43" t="str">
        <f>IF(AND(Home!$A$1&gt;=Leave[[#This Row],[Start Time]],Home!$A$1&lt;=Leave[[#This Row],[End Time]]),Home!$A$1,"No Aplica")</f>
        <v>No Aplica</v>
      </c>
      <c r="N4251" s="43" t="str">
        <f>Leave[[#This Row],[User Code (Owning User) (Usuario)]]&amp;Leave[[#This Row],[fecha activa]]</f>
        <v>MIE2024021218518No Aplica</v>
      </c>
    </row>
    <row r="4252" spans="1:14" x14ac:dyDescent="0.3">
      <c r="A4252" s="43" t="s">
        <v>468</v>
      </c>
      <c r="B4252" s="3">
        <v>45917</v>
      </c>
      <c r="C4252" s="3">
        <v>45917</v>
      </c>
      <c r="D4252" s="43" t="s">
        <v>469</v>
      </c>
      <c r="E4252" s="43" t="s">
        <v>839</v>
      </c>
      <c r="F4252" s="43" t="s">
        <v>840</v>
      </c>
      <c r="G4252">
        <v>60</v>
      </c>
      <c r="H4252">
        <v>60</v>
      </c>
      <c r="I4252" s="43" t="s">
        <v>1064</v>
      </c>
      <c r="J4252" s="43" t="s">
        <v>1503</v>
      </c>
      <c r="K4252" s="43" t="s">
        <v>177</v>
      </c>
      <c r="L4252" s="43" t="str">
        <f>IF(AND(Home!$A$1&gt;=Leave[[#This Row],[Start Time]],Home!$A$1&lt;=Leave[[#This Row],[End Time]]),"Aplica","No Aplica")</f>
        <v>No Aplica</v>
      </c>
      <c r="M4252" s="43" t="str">
        <f>IF(AND(Home!$A$1&gt;=Leave[[#This Row],[Start Time]],Home!$A$1&lt;=Leave[[#This Row],[End Time]]),Home!$A$1,"No Aplica")</f>
        <v>No Aplica</v>
      </c>
      <c r="N4252" s="43" t="str">
        <f>Leave[[#This Row],[User Code (Owning User) (Usuario)]]&amp;Leave[[#This Row],[fecha activa]]</f>
        <v>MIE2024021218518No Aplica</v>
      </c>
    </row>
    <row r="4253" spans="1:14" x14ac:dyDescent="0.3">
      <c r="A4253" s="43" t="s">
        <v>468</v>
      </c>
      <c r="B4253" s="3">
        <v>45916</v>
      </c>
      <c r="C4253" s="3">
        <v>45916</v>
      </c>
      <c r="D4253" s="43" t="s">
        <v>469</v>
      </c>
      <c r="E4253" s="43" t="s">
        <v>839</v>
      </c>
      <c r="F4253" s="43" t="s">
        <v>840</v>
      </c>
      <c r="G4253">
        <v>60</v>
      </c>
      <c r="H4253">
        <v>60</v>
      </c>
      <c r="I4253" s="43" t="s">
        <v>1064</v>
      </c>
      <c r="J4253" s="43" t="s">
        <v>1503</v>
      </c>
      <c r="K4253" s="43" t="s">
        <v>177</v>
      </c>
      <c r="L4253" s="43" t="str">
        <f>IF(AND(Home!$A$1&gt;=Leave[[#This Row],[Start Time]],Home!$A$1&lt;=Leave[[#This Row],[End Time]]),"Aplica","No Aplica")</f>
        <v>No Aplica</v>
      </c>
      <c r="M4253" s="43" t="str">
        <f>IF(AND(Home!$A$1&gt;=Leave[[#This Row],[Start Time]],Home!$A$1&lt;=Leave[[#This Row],[End Time]]),Home!$A$1,"No Aplica")</f>
        <v>No Aplica</v>
      </c>
      <c r="N4253" s="43" t="str">
        <f>Leave[[#This Row],[User Code (Owning User) (Usuario)]]&amp;Leave[[#This Row],[fecha activa]]</f>
        <v>MIE2024021218518No Aplica</v>
      </c>
    </row>
    <row r="4254" spans="1:14" x14ac:dyDescent="0.3">
      <c r="A4254" s="43" t="s">
        <v>468</v>
      </c>
      <c r="B4254" s="3">
        <v>45915</v>
      </c>
      <c r="C4254" s="3">
        <v>45915</v>
      </c>
      <c r="D4254" s="43" t="s">
        <v>469</v>
      </c>
      <c r="E4254" s="43" t="s">
        <v>839</v>
      </c>
      <c r="F4254" s="43" t="s">
        <v>840</v>
      </c>
      <c r="G4254">
        <v>60</v>
      </c>
      <c r="H4254">
        <v>60</v>
      </c>
      <c r="I4254" s="43" t="s">
        <v>1064</v>
      </c>
      <c r="J4254" s="43" t="s">
        <v>1503</v>
      </c>
      <c r="K4254" s="43" t="s">
        <v>177</v>
      </c>
      <c r="L4254" s="43" t="str">
        <f>IF(AND(Home!$A$1&gt;=Leave[[#This Row],[Start Time]],Home!$A$1&lt;=Leave[[#This Row],[End Time]]),"Aplica","No Aplica")</f>
        <v>No Aplica</v>
      </c>
      <c r="M4254" s="43" t="str">
        <f>IF(AND(Home!$A$1&gt;=Leave[[#This Row],[Start Time]],Home!$A$1&lt;=Leave[[#This Row],[End Time]]),Home!$A$1,"No Aplica")</f>
        <v>No Aplica</v>
      </c>
      <c r="N4254" s="43" t="str">
        <f>Leave[[#This Row],[User Code (Owning User) (Usuario)]]&amp;Leave[[#This Row],[fecha activa]]</f>
        <v>MIE2024021218518No Aplica</v>
      </c>
    </row>
    <row r="4255" spans="1:14" x14ac:dyDescent="0.3">
      <c r="A4255" s="43" t="s">
        <v>468</v>
      </c>
      <c r="B4255" s="3">
        <v>45918</v>
      </c>
      <c r="C4255" s="3">
        <v>45918</v>
      </c>
      <c r="D4255" s="43" t="s">
        <v>469</v>
      </c>
      <c r="E4255" s="43" t="s">
        <v>839</v>
      </c>
      <c r="F4255" s="43" t="s">
        <v>840</v>
      </c>
      <c r="G4255">
        <v>540</v>
      </c>
      <c r="H4255">
        <v>540</v>
      </c>
      <c r="I4255" s="43" t="s">
        <v>1064</v>
      </c>
      <c r="J4255" s="43" t="s">
        <v>1503</v>
      </c>
      <c r="K4255" s="43" t="s">
        <v>177</v>
      </c>
      <c r="L4255" s="43" t="str">
        <f>IF(AND(Home!$A$1&gt;=Leave[[#This Row],[Start Time]],Home!$A$1&lt;=Leave[[#This Row],[End Time]]),"Aplica","No Aplica")</f>
        <v>No Aplica</v>
      </c>
      <c r="M4255" s="43" t="str">
        <f>IF(AND(Home!$A$1&gt;=Leave[[#This Row],[Start Time]],Home!$A$1&lt;=Leave[[#This Row],[End Time]]),Home!$A$1,"No Aplica")</f>
        <v>No Aplica</v>
      </c>
      <c r="N4255" s="43" t="str">
        <f>Leave[[#This Row],[User Code (Owning User) (Usuario)]]&amp;Leave[[#This Row],[fecha activa]]</f>
        <v>MIE2024021218518No Aplica</v>
      </c>
    </row>
    <row r="4256" spans="1:14" x14ac:dyDescent="0.3">
      <c r="A4256" s="43" t="s">
        <v>468</v>
      </c>
      <c r="B4256" s="3">
        <v>45911</v>
      </c>
      <c r="C4256" s="3">
        <v>45911</v>
      </c>
      <c r="D4256" s="43" t="s">
        <v>469</v>
      </c>
      <c r="E4256" s="43" t="s">
        <v>839</v>
      </c>
      <c r="F4256" s="43" t="s">
        <v>840</v>
      </c>
      <c r="G4256">
        <v>540</v>
      </c>
      <c r="H4256">
        <v>540</v>
      </c>
      <c r="I4256" s="43" t="s">
        <v>1064</v>
      </c>
      <c r="J4256" s="43" t="s">
        <v>1503</v>
      </c>
      <c r="K4256" s="43" t="s">
        <v>177</v>
      </c>
      <c r="L4256" s="43" t="str">
        <f>IF(AND(Home!$A$1&gt;=Leave[[#This Row],[Start Time]],Home!$A$1&lt;=Leave[[#This Row],[End Time]]),"Aplica","No Aplica")</f>
        <v>No Aplica</v>
      </c>
      <c r="M4256" s="43" t="str">
        <f>IF(AND(Home!$A$1&gt;=Leave[[#This Row],[Start Time]],Home!$A$1&lt;=Leave[[#This Row],[End Time]]),Home!$A$1,"No Aplica")</f>
        <v>No Aplica</v>
      </c>
      <c r="N4256" s="43" t="str">
        <f>Leave[[#This Row],[User Code (Owning User) (Usuario)]]&amp;Leave[[#This Row],[fecha activa]]</f>
        <v>MIE2024021218518No Aplica</v>
      </c>
    </row>
    <row r="4257" spans="1:14" x14ac:dyDescent="0.3">
      <c r="A4257" s="43" t="s">
        <v>468</v>
      </c>
      <c r="B4257" s="3">
        <v>45912</v>
      </c>
      <c r="C4257" s="3">
        <v>45912</v>
      </c>
      <c r="D4257" s="43" t="s">
        <v>469</v>
      </c>
      <c r="E4257" s="43" t="s">
        <v>839</v>
      </c>
      <c r="F4257" s="43" t="s">
        <v>840</v>
      </c>
      <c r="G4257">
        <v>60</v>
      </c>
      <c r="H4257">
        <v>60</v>
      </c>
      <c r="I4257" s="43" t="s">
        <v>1064</v>
      </c>
      <c r="J4257" s="43" t="s">
        <v>1503</v>
      </c>
      <c r="K4257" s="43" t="s">
        <v>177</v>
      </c>
      <c r="L4257" s="43" t="str">
        <f>IF(AND(Home!$A$1&gt;=Leave[[#This Row],[Start Time]],Home!$A$1&lt;=Leave[[#This Row],[End Time]]),"Aplica","No Aplica")</f>
        <v>No Aplica</v>
      </c>
      <c r="M4257" s="43" t="str">
        <f>IF(AND(Home!$A$1&gt;=Leave[[#This Row],[Start Time]],Home!$A$1&lt;=Leave[[#This Row],[End Time]]),Home!$A$1,"No Aplica")</f>
        <v>No Aplica</v>
      </c>
      <c r="N4257" s="43" t="str">
        <f>Leave[[#This Row],[User Code (Owning User) (Usuario)]]&amp;Leave[[#This Row],[fecha activa]]</f>
        <v>MIE2024021218518No Aplica</v>
      </c>
    </row>
    <row r="4258" spans="1:14" x14ac:dyDescent="0.3">
      <c r="A4258" s="43" t="s">
        <v>468</v>
      </c>
      <c r="B4258" s="3">
        <v>45910</v>
      </c>
      <c r="C4258" s="3">
        <v>45910</v>
      </c>
      <c r="D4258" s="43" t="s">
        <v>469</v>
      </c>
      <c r="E4258" s="43" t="s">
        <v>839</v>
      </c>
      <c r="F4258" s="43" t="s">
        <v>840</v>
      </c>
      <c r="G4258">
        <v>60</v>
      </c>
      <c r="H4258">
        <v>60</v>
      </c>
      <c r="I4258" s="43" t="s">
        <v>1064</v>
      </c>
      <c r="J4258" s="43" t="s">
        <v>1503</v>
      </c>
      <c r="K4258" s="43" t="s">
        <v>177</v>
      </c>
      <c r="L4258" s="43" t="str">
        <f>IF(AND(Home!$A$1&gt;=Leave[[#This Row],[Start Time]],Home!$A$1&lt;=Leave[[#This Row],[End Time]]),"Aplica","No Aplica")</f>
        <v>No Aplica</v>
      </c>
      <c r="M4258" s="43" t="str">
        <f>IF(AND(Home!$A$1&gt;=Leave[[#This Row],[Start Time]],Home!$A$1&lt;=Leave[[#This Row],[End Time]]),Home!$A$1,"No Aplica")</f>
        <v>No Aplica</v>
      </c>
      <c r="N4258" s="43" t="str">
        <f>Leave[[#This Row],[User Code (Owning User) (Usuario)]]&amp;Leave[[#This Row],[fecha activa]]</f>
        <v>MIE2024021218518No Aplica</v>
      </c>
    </row>
    <row r="4259" spans="1:14" x14ac:dyDescent="0.3">
      <c r="A4259" s="43" t="s">
        <v>468</v>
      </c>
      <c r="B4259" s="3">
        <v>45909</v>
      </c>
      <c r="C4259" s="3">
        <v>45909</v>
      </c>
      <c r="D4259" s="43" t="s">
        <v>469</v>
      </c>
      <c r="E4259" s="43" t="s">
        <v>839</v>
      </c>
      <c r="F4259" s="43" t="s">
        <v>840</v>
      </c>
      <c r="G4259">
        <v>60</v>
      </c>
      <c r="H4259">
        <v>60</v>
      </c>
      <c r="I4259" s="43" t="s">
        <v>1064</v>
      </c>
      <c r="J4259" s="43" t="s">
        <v>1503</v>
      </c>
      <c r="K4259" s="43" t="s">
        <v>177</v>
      </c>
      <c r="L4259" s="43" t="str">
        <f>IF(AND(Home!$A$1&gt;=Leave[[#This Row],[Start Time]],Home!$A$1&lt;=Leave[[#This Row],[End Time]]),"Aplica","No Aplica")</f>
        <v>No Aplica</v>
      </c>
      <c r="M4259" s="43" t="str">
        <f>IF(AND(Home!$A$1&gt;=Leave[[#This Row],[Start Time]],Home!$A$1&lt;=Leave[[#This Row],[End Time]]),Home!$A$1,"No Aplica")</f>
        <v>No Aplica</v>
      </c>
      <c r="N4259" s="43" t="str">
        <f>Leave[[#This Row],[User Code (Owning User) (Usuario)]]&amp;Leave[[#This Row],[fecha activa]]</f>
        <v>MIE2024021218518No Aplica</v>
      </c>
    </row>
    <row r="4260" spans="1:14" x14ac:dyDescent="0.3">
      <c r="A4260" s="43" t="s">
        <v>468</v>
      </c>
      <c r="B4260" s="3">
        <v>45908</v>
      </c>
      <c r="C4260" s="3">
        <v>45908</v>
      </c>
      <c r="D4260" s="43" t="s">
        <v>469</v>
      </c>
      <c r="E4260" s="43" t="s">
        <v>839</v>
      </c>
      <c r="F4260" s="43" t="s">
        <v>840</v>
      </c>
      <c r="G4260">
        <v>60</v>
      </c>
      <c r="H4260">
        <v>60</v>
      </c>
      <c r="I4260" s="43" t="s">
        <v>1064</v>
      </c>
      <c r="J4260" s="43" t="s">
        <v>1503</v>
      </c>
      <c r="K4260" s="43" t="s">
        <v>177</v>
      </c>
      <c r="L4260" s="43" t="str">
        <f>IF(AND(Home!$A$1&gt;=Leave[[#This Row],[Start Time]],Home!$A$1&lt;=Leave[[#This Row],[End Time]]),"Aplica","No Aplica")</f>
        <v>No Aplica</v>
      </c>
      <c r="M4260" s="43" t="str">
        <f>IF(AND(Home!$A$1&gt;=Leave[[#This Row],[Start Time]],Home!$A$1&lt;=Leave[[#This Row],[End Time]]),Home!$A$1,"No Aplica")</f>
        <v>No Aplica</v>
      </c>
      <c r="N4260" s="43" t="str">
        <f>Leave[[#This Row],[User Code (Owning User) (Usuario)]]&amp;Leave[[#This Row],[fecha activa]]</f>
        <v>MIE2024021218518No Aplica</v>
      </c>
    </row>
    <row r="4261" spans="1:14" x14ac:dyDescent="0.3">
      <c r="A4261" s="43" t="s">
        <v>468</v>
      </c>
      <c r="B4261" s="3">
        <v>45905</v>
      </c>
      <c r="C4261" s="3">
        <v>45905</v>
      </c>
      <c r="D4261" s="43" t="s">
        <v>469</v>
      </c>
      <c r="E4261" s="43" t="s">
        <v>839</v>
      </c>
      <c r="F4261" s="43" t="s">
        <v>840</v>
      </c>
      <c r="G4261">
        <v>60</v>
      </c>
      <c r="H4261">
        <v>60</v>
      </c>
      <c r="I4261" s="43" t="s">
        <v>1064</v>
      </c>
      <c r="J4261" s="43" t="s">
        <v>1503</v>
      </c>
      <c r="K4261" s="43" t="s">
        <v>177</v>
      </c>
      <c r="L4261" s="43" t="str">
        <f>IF(AND(Home!$A$1&gt;=Leave[[#This Row],[Start Time]],Home!$A$1&lt;=Leave[[#This Row],[End Time]]),"Aplica","No Aplica")</f>
        <v>No Aplica</v>
      </c>
      <c r="M4261" s="43" t="str">
        <f>IF(AND(Home!$A$1&gt;=Leave[[#This Row],[Start Time]],Home!$A$1&lt;=Leave[[#This Row],[End Time]]),Home!$A$1,"No Aplica")</f>
        <v>No Aplica</v>
      </c>
      <c r="N4261" s="43" t="str">
        <f>Leave[[#This Row],[User Code (Owning User) (Usuario)]]&amp;Leave[[#This Row],[fecha activa]]</f>
        <v>MIE2024021218518No Aplica</v>
      </c>
    </row>
    <row r="4262" spans="1:14" x14ac:dyDescent="0.3">
      <c r="A4262" s="43" t="s">
        <v>468</v>
      </c>
      <c r="B4262" s="3">
        <v>45903</v>
      </c>
      <c r="C4262" s="3">
        <v>45903</v>
      </c>
      <c r="D4262" s="43" t="s">
        <v>469</v>
      </c>
      <c r="E4262" s="43" t="s">
        <v>839</v>
      </c>
      <c r="F4262" s="43" t="s">
        <v>840</v>
      </c>
      <c r="G4262">
        <v>60</v>
      </c>
      <c r="H4262">
        <v>60</v>
      </c>
      <c r="I4262" s="43" t="s">
        <v>1064</v>
      </c>
      <c r="J4262" s="43" t="s">
        <v>1503</v>
      </c>
      <c r="K4262" s="43" t="s">
        <v>177</v>
      </c>
      <c r="L4262" s="43" t="str">
        <f>IF(AND(Home!$A$1&gt;=Leave[[#This Row],[Start Time]],Home!$A$1&lt;=Leave[[#This Row],[End Time]]),"Aplica","No Aplica")</f>
        <v>No Aplica</v>
      </c>
      <c r="M4262" s="43" t="str">
        <f>IF(AND(Home!$A$1&gt;=Leave[[#This Row],[Start Time]],Home!$A$1&lt;=Leave[[#This Row],[End Time]]),Home!$A$1,"No Aplica")</f>
        <v>No Aplica</v>
      </c>
      <c r="N4262" s="43" t="str">
        <f>Leave[[#This Row],[User Code (Owning User) (Usuario)]]&amp;Leave[[#This Row],[fecha activa]]</f>
        <v>MIE2024021218518No Aplica</v>
      </c>
    </row>
    <row r="4263" spans="1:14" x14ac:dyDescent="0.3">
      <c r="A4263" s="43" t="s">
        <v>468</v>
      </c>
      <c r="B4263" s="3">
        <v>45902</v>
      </c>
      <c r="C4263" s="3">
        <v>45902</v>
      </c>
      <c r="D4263" s="43" t="s">
        <v>469</v>
      </c>
      <c r="E4263" s="43" t="s">
        <v>839</v>
      </c>
      <c r="F4263" s="43" t="s">
        <v>840</v>
      </c>
      <c r="G4263">
        <v>60</v>
      </c>
      <c r="H4263">
        <v>60</v>
      </c>
      <c r="I4263" s="43" t="s">
        <v>1064</v>
      </c>
      <c r="J4263" s="43" t="s">
        <v>1503</v>
      </c>
      <c r="K4263" s="43" t="s">
        <v>177</v>
      </c>
      <c r="L4263" s="43" t="str">
        <f>IF(AND(Home!$A$1&gt;=Leave[[#This Row],[Start Time]],Home!$A$1&lt;=Leave[[#This Row],[End Time]]),"Aplica","No Aplica")</f>
        <v>No Aplica</v>
      </c>
      <c r="M4263" s="43" t="str">
        <f>IF(AND(Home!$A$1&gt;=Leave[[#This Row],[Start Time]],Home!$A$1&lt;=Leave[[#This Row],[End Time]]),Home!$A$1,"No Aplica")</f>
        <v>No Aplica</v>
      </c>
      <c r="N4263" s="43" t="str">
        <f>Leave[[#This Row],[User Code (Owning User) (Usuario)]]&amp;Leave[[#This Row],[fecha activa]]</f>
        <v>MIE2024021218518No Aplica</v>
      </c>
    </row>
    <row r="4264" spans="1:14" x14ac:dyDescent="0.3">
      <c r="A4264" s="43" t="s">
        <v>468</v>
      </c>
      <c r="B4264" s="3">
        <v>45901</v>
      </c>
      <c r="C4264" s="3">
        <v>45901</v>
      </c>
      <c r="D4264" s="43" t="s">
        <v>469</v>
      </c>
      <c r="E4264" s="43" t="s">
        <v>839</v>
      </c>
      <c r="F4264" s="43" t="s">
        <v>840</v>
      </c>
      <c r="G4264">
        <v>60</v>
      </c>
      <c r="H4264">
        <v>60</v>
      </c>
      <c r="I4264" s="43" t="s">
        <v>1064</v>
      </c>
      <c r="J4264" s="43" t="s">
        <v>1503</v>
      </c>
      <c r="K4264" s="43" t="s">
        <v>177</v>
      </c>
      <c r="L4264" s="43" t="str">
        <f>IF(AND(Home!$A$1&gt;=Leave[[#This Row],[Start Time]],Home!$A$1&lt;=Leave[[#This Row],[End Time]]),"Aplica","No Aplica")</f>
        <v>No Aplica</v>
      </c>
      <c r="M4264" s="43" t="str">
        <f>IF(AND(Home!$A$1&gt;=Leave[[#This Row],[Start Time]],Home!$A$1&lt;=Leave[[#This Row],[End Time]]),Home!$A$1,"No Aplica")</f>
        <v>No Aplica</v>
      </c>
      <c r="N4264" s="43" t="str">
        <f>Leave[[#This Row],[User Code (Owning User) (Usuario)]]&amp;Leave[[#This Row],[fecha activa]]</f>
        <v>MIE2024021218518No Aplica</v>
      </c>
    </row>
    <row r="4265" spans="1:14" x14ac:dyDescent="0.3">
      <c r="A4265" s="43" t="s">
        <v>468</v>
      </c>
      <c r="B4265" s="3">
        <v>45904</v>
      </c>
      <c r="C4265" s="3">
        <v>45904</v>
      </c>
      <c r="D4265" s="43" t="s">
        <v>469</v>
      </c>
      <c r="E4265" s="43" t="s">
        <v>839</v>
      </c>
      <c r="F4265" s="43" t="s">
        <v>840</v>
      </c>
      <c r="G4265">
        <v>540</v>
      </c>
      <c r="H4265">
        <v>540</v>
      </c>
      <c r="I4265" s="43" t="s">
        <v>1064</v>
      </c>
      <c r="J4265" s="43" t="s">
        <v>1503</v>
      </c>
      <c r="K4265" s="43" t="s">
        <v>177</v>
      </c>
      <c r="L4265" s="43" t="str">
        <f>IF(AND(Home!$A$1&gt;=Leave[[#This Row],[Start Time]],Home!$A$1&lt;=Leave[[#This Row],[End Time]]),"Aplica","No Aplica")</f>
        <v>No Aplica</v>
      </c>
      <c r="M4265" s="43" t="str">
        <f>IF(AND(Home!$A$1&gt;=Leave[[#This Row],[Start Time]],Home!$A$1&lt;=Leave[[#This Row],[End Time]]),Home!$A$1,"No Aplica")</f>
        <v>No Aplica</v>
      </c>
      <c r="N4265" s="43" t="str">
        <f>Leave[[#This Row],[User Code (Owning User) (Usuario)]]&amp;Leave[[#This Row],[fecha activa]]</f>
        <v>MIE2024021218518No Aplica</v>
      </c>
    </row>
    <row r="4266" spans="1:14" x14ac:dyDescent="0.3">
      <c r="A4266" s="43" t="s">
        <v>471</v>
      </c>
      <c r="B4266" s="3">
        <v>45922</v>
      </c>
      <c r="C4266" s="3">
        <v>45922</v>
      </c>
      <c r="D4266" s="43" t="s">
        <v>1602</v>
      </c>
      <c r="E4266" s="43" t="s">
        <v>1950</v>
      </c>
      <c r="F4266" s="43" t="s">
        <v>1952</v>
      </c>
      <c r="G4266">
        <v>540</v>
      </c>
      <c r="H4266">
        <v>540</v>
      </c>
      <c r="I4266" s="43" t="s">
        <v>1951</v>
      </c>
      <c r="J4266" s="43" t="s">
        <v>2768</v>
      </c>
      <c r="K4266" s="43" t="s">
        <v>178</v>
      </c>
      <c r="L4266" s="43" t="str">
        <f>IF(AND(Home!$A$1&gt;=Leave[[#This Row],[Start Time]],Home!$A$1&lt;=Leave[[#This Row],[End Time]]),"Aplica","No Aplica")</f>
        <v>Aplica</v>
      </c>
      <c r="M4266" s="43">
        <f>IF(AND(Home!$A$1&gt;=Leave[[#This Row],[Start Time]],Home!$A$1&lt;=Leave[[#This Row],[End Time]]),Home!$A$1,"No Aplica")</f>
        <v>45922</v>
      </c>
      <c r="N4266" s="43" t="str">
        <f>Leave[[#This Row],[User Code (Owning User) (Usuario)]]&amp;Leave[[#This Row],[fecha activa]]</f>
        <v>MIE202520062344245922</v>
      </c>
    </row>
    <row r="4267" spans="1:14" x14ac:dyDescent="0.3">
      <c r="A4267" s="43" t="s">
        <v>468</v>
      </c>
      <c r="B4267" s="3">
        <v>45923</v>
      </c>
      <c r="C4267" s="3">
        <v>45923</v>
      </c>
      <c r="D4267" s="43" t="s">
        <v>469</v>
      </c>
      <c r="E4267" s="43" t="s">
        <v>1950</v>
      </c>
      <c r="F4267" s="43" t="s">
        <v>1952</v>
      </c>
      <c r="G4267">
        <v>540</v>
      </c>
      <c r="H4267">
        <v>540</v>
      </c>
      <c r="I4267" s="43" t="s">
        <v>1951</v>
      </c>
      <c r="J4267" s="43" t="s">
        <v>2768</v>
      </c>
      <c r="K4267" s="43" t="s">
        <v>178</v>
      </c>
      <c r="L4267" s="43" t="str">
        <f>IF(AND(Home!$A$1&gt;=Leave[[#This Row],[Start Time]],Home!$A$1&lt;=Leave[[#This Row],[End Time]]),"Aplica","No Aplica")</f>
        <v>No Aplica</v>
      </c>
      <c r="M4267" s="43" t="str">
        <f>IF(AND(Home!$A$1&gt;=Leave[[#This Row],[Start Time]],Home!$A$1&lt;=Leave[[#This Row],[End Time]]),Home!$A$1,"No Aplica")</f>
        <v>No Aplica</v>
      </c>
      <c r="N4267" s="43" t="str">
        <f>Leave[[#This Row],[User Code (Owning User) (Usuario)]]&amp;Leave[[#This Row],[fecha activa]]</f>
        <v>MIE2025200623442No Aplica</v>
      </c>
    </row>
    <row r="4268" spans="1:14" x14ac:dyDescent="0.3">
      <c r="A4268" s="43" t="s">
        <v>468</v>
      </c>
      <c r="B4268" s="3">
        <v>45916</v>
      </c>
      <c r="C4268" s="3">
        <v>45916</v>
      </c>
      <c r="D4268" s="43" t="s">
        <v>469</v>
      </c>
      <c r="E4268" s="43" t="s">
        <v>1950</v>
      </c>
      <c r="F4268" s="43" t="s">
        <v>1952</v>
      </c>
      <c r="G4268">
        <v>540</v>
      </c>
      <c r="H4268">
        <v>540</v>
      </c>
      <c r="I4268" s="43" t="s">
        <v>1951</v>
      </c>
      <c r="J4268" s="43" t="s">
        <v>2768</v>
      </c>
      <c r="K4268" s="43" t="s">
        <v>178</v>
      </c>
      <c r="L4268" s="43" t="str">
        <f>IF(AND(Home!$A$1&gt;=Leave[[#This Row],[Start Time]],Home!$A$1&lt;=Leave[[#This Row],[End Time]]),"Aplica","No Aplica")</f>
        <v>No Aplica</v>
      </c>
      <c r="M4268" s="43" t="str">
        <f>IF(AND(Home!$A$1&gt;=Leave[[#This Row],[Start Time]],Home!$A$1&lt;=Leave[[#This Row],[End Time]]),Home!$A$1,"No Aplica")</f>
        <v>No Aplica</v>
      </c>
      <c r="N4268" s="43" t="str">
        <f>Leave[[#This Row],[User Code (Owning User) (Usuario)]]&amp;Leave[[#This Row],[fecha activa]]</f>
        <v>MIE2025200623442No Aplica</v>
      </c>
    </row>
    <row r="4269" spans="1:14" x14ac:dyDescent="0.3">
      <c r="A4269" s="43" t="s">
        <v>468</v>
      </c>
      <c r="B4269" s="3">
        <v>45909</v>
      </c>
      <c r="C4269" s="3">
        <v>45909</v>
      </c>
      <c r="D4269" s="43" t="s">
        <v>469</v>
      </c>
      <c r="E4269" s="43" t="s">
        <v>1950</v>
      </c>
      <c r="F4269" s="43" t="s">
        <v>1952</v>
      </c>
      <c r="G4269">
        <v>540</v>
      </c>
      <c r="H4269">
        <v>540</v>
      </c>
      <c r="I4269" s="43" t="s">
        <v>1951</v>
      </c>
      <c r="J4269" s="43" t="s">
        <v>2768</v>
      </c>
      <c r="K4269" s="43" t="s">
        <v>178</v>
      </c>
      <c r="L4269" s="43" t="str">
        <f>IF(AND(Home!$A$1&gt;=Leave[[#This Row],[Start Time]],Home!$A$1&lt;=Leave[[#This Row],[End Time]]),"Aplica","No Aplica")</f>
        <v>No Aplica</v>
      </c>
      <c r="M4269" s="43" t="str">
        <f>IF(AND(Home!$A$1&gt;=Leave[[#This Row],[Start Time]],Home!$A$1&lt;=Leave[[#This Row],[End Time]]),Home!$A$1,"No Aplica")</f>
        <v>No Aplica</v>
      </c>
      <c r="N4269" s="43" t="str">
        <f>Leave[[#This Row],[User Code (Owning User) (Usuario)]]&amp;Leave[[#This Row],[fecha activa]]</f>
        <v>MIE2025200623442No Aplica</v>
      </c>
    </row>
    <row r="4270" spans="1:14" x14ac:dyDescent="0.3">
      <c r="A4270" s="43" t="s">
        <v>465</v>
      </c>
      <c r="B4270" s="3">
        <v>45922</v>
      </c>
      <c r="C4270" s="3">
        <v>45922</v>
      </c>
      <c r="D4270" s="43" t="s">
        <v>3545</v>
      </c>
      <c r="E4270" s="43" t="s">
        <v>337</v>
      </c>
      <c r="F4270" s="43" t="s">
        <v>338</v>
      </c>
      <c r="G4270">
        <v>540</v>
      </c>
      <c r="H4270">
        <v>540</v>
      </c>
      <c r="I4270" s="43" t="s">
        <v>1102</v>
      </c>
      <c r="J4270" s="43" t="s">
        <v>1015</v>
      </c>
      <c r="K4270" s="43" t="s">
        <v>177</v>
      </c>
      <c r="L4270" s="43" t="str">
        <f>IF(AND(Home!$A$1&gt;=Leave[[#This Row],[Start Time]],Home!$A$1&lt;=Leave[[#This Row],[End Time]]),"Aplica","No Aplica")</f>
        <v>Aplica</v>
      </c>
      <c r="M4270" s="43">
        <f>IF(AND(Home!$A$1&gt;=Leave[[#This Row],[Start Time]],Home!$A$1&lt;=Leave[[#This Row],[End Time]]),Home!$A$1,"No Aplica")</f>
        <v>45922</v>
      </c>
      <c r="N4270" s="43" t="str">
        <f>Leave[[#This Row],[User Code (Owning User) (Usuario)]]&amp;Leave[[#This Row],[fecha activa]]</f>
        <v>MIE202324071203445922</v>
      </c>
    </row>
    <row r="4271" spans="1:14" x14ac:dyDescent="0.3">
      <c r="A4271" s="43" t="s">
        <v>465</v>
      </c>
      <c r="B4271" s="3">
        <v>45924</v>
      </c>
      <c r="C4271" s="3">
        <v>45924</v>
      </c>
      <c r="D4271" s="43" t="s">
        <v>469</v>
      </c>
      <c r="E4271" s="43" t="s">
        <v>337</v>
      </c>
      <c r="F4271" s="43" t="s">
        <v>338</v>
      </c>
      <c r="G4271">
        <v>900</v>
      </c>
      <c r="H4271">
        <v>540</v>
      </c>
      <c r="I4271" s="43" t="s">
        <v>1102</v>
      </c>
      <c r="J4271" s="43" t="s">
        <v>1015</v>
      </c>
      <c r="K4271" s="43" t="s">
        <v>177</v>
      </c>
      <c r="L4271" s="43" t="str">
        <f>IF(AND(Home!$A$1&gt;=Leave[[#This Row],[Start Time]],Home!$A$1&lt;=Leave[[#This Row],[End Time]]),"Aplica","No Aplica")</f>
        <v>No Aplica</v>
      </c>
      <c r="M4271" s="43" t="str">
        <f>IF(AND(Home!$A$1&gt;=Leave[[#This Row],[Start Time]],Home!$A$1&lt;=Leave[[#This Row],[End Time]]),Home!$A$1,"No Aplica")</f>
        <v>No Aplica</v>
      </c>
      <c r="N4271" s="43" t="str">
        <f>Leave[[#This Row],[User Code (Owning User) (Usuario)]]&amp;Leave[[#This Row],[fecha activa]]</f>
        <v>MIE2023240712034No Aplica</v>
      </c>
    </row>
    <row r="4272" spans="1:14" x14ac:dyDescent="0.3">
      <c r="A4272" s="43" t="s">
        <v>465</v>
      </c>
      <c r="B4272" s="3">
        <v>45909</v>
      </c>
      <c r="C4272" s="3">
        <v>45909</v>
      </c>
      <c r="D4272" s="43" t="s">
        <v>3314</v>
      </c>
      <c r="E4272" s="43" t="s">
        <v>337</v>
      </c>
      <c r="F4272" s="43" t="s">
        <v>338</v>
      </c>
      <c r="G4272">
        <v>150</v>
      </c>
      <c r="H4272">
        <v>150</v>
      </c>
      <c r="I4272" s="43" t="s">
        <v>1102</v>
      </c>
      <c r="J4272" s="43" t="s">
        <v>1015</v>
      </c>
      <c r="K4272" s="43" t="s">
        <v>177</v>
      </c>
      <c r="L4272" s="43" t="str">
        <f>IF(AND(Home!$A$1&gt;=Leave[[#This Row],[Start Time]],Home!$A$1&lt;=Leave[[#This Row],[End Time]]),"Aplica","No Aplica")</f>
        <v>No Aplica</v>
      </c>
      <c r="M4272" s="43" t="str">
        <f>IF(AND(Home!$A$1&gt;=Leave[[#This Row],[Start Time]],Home!$A$1&lt;=Leave[[#This Row],[End Time]]),Home!$A$1,"No Aplica")</f>
        <v>No Aplica</v>
      </c>
      <c r="N4272" s="43" t="str">
        <f>Leave[[#This Row],[User Code (Owning User) (Usuario)]]&amp;Leave[[#This Row],[fecha activa]]</f>
        <v>MIE2023240712034No Aplica</v>
      </c>
    </row>
    <row r="4273" spans="1:14" x14ac:dyDescent="0.3">
      <c r="A4273" s="43" t="s">
        <v>465</v>
      </c>
      <c r="B4273" s="3">
        <v>45916</v>
      </c>
      <c r="C4273" s="3">
        <v>45916</v>
      </c>
      <c r="D4273" s="43" t="s">
        <v>475</v>
      </c>
      <c r="E4273" s="43" t="s">
        <v>337</v>
      </c>
      <c r="F4273" s="43" t="s">
        <v>338</v>
      </c>
      <c r="G4273">
        <v>900</v>
      </c>
      <c r="H4273">
        <v>540</v>
      </c>
      <c r="I4273" s="43" t="s">
        <v>1102</v>
      </c>
      <c r="J4273" s="43" t="s">
        <v>1015</v>
      </c>
      <c r="K4273" s="43" t="s">
        <v>177</v>
      </c>
      <c r="L4273" s="43" t="str">
        <f>IF(AND(Home!$A$1&gt;=Leave[[#This Row],[Start Time]],Home!$A$1&lt;=Leave[[#This Row],[End Time]]),"Aplica","No Aplica")</f>
        <v>No Aplica</v>
      </c>
      <c r="M4273" s="43" t="str">
        <f>IF(AND(Home!$A$1&gt;=Leave[[#This Row],[Start Time]],Home!$A$1&lt;=Leave[[#This Row],[End Time]]),Home!$A$1,"No Aplica")</f>
        <v>No Aplica</v>
      </c>
      <c r="N4273" s="43" t="str">
        <f>Leave[[#This Row],[User Code (Owning User) (Usuario)]]&amp;Leave[[#This Row],[fecha activa]]</f>
        <v>MIE2023240712034No Aplica</v>
      </c>
    </row>
    <row r="4274" spans="1:14" x14ac:dyDescent="0.3">
      <c r="A4274" s="43" t="s">
        <v>465</v>
      </c>
      <c r="B4274" s="3">
        <v>45905</v>
      </c>
      <c r="C4274" s="3">
        <v>45905</v>
      </c>
      <c r="D4274" s="43" t="s">
        <v>3144</v>
      </c>
      <c r="E4274" s="43" t="s">
        <v>337</v>
      </c>
      <c r="F4274" s="43" t="s">
        <v>338</v>
      </c>
      <c r="G4274">
        <v>180</v>
      </c>
      <c r="H4274">
        <v>180</v>
      </c>
      <c r="I4274" s="43" t="s">
        <v>1102</v>
      </c>
      <c r="J4274" s="43" t="s">
        <v>1015</v>
      </c>
      <c r="K4274" s="43" t="s">
        <v>177</v>
      </c>
      <c r="L4274" s="43" t="str">
        <f>IF(AND(Home!$A$1&gt;=Leave[[#This Row],[Start Time]],Home!$A$1&lt;=Leave[[#This Row],[End Time]]),"Aplica","No Aplica")</f>
        <v>No Aplica</v>
      </c>
      <c r="M4274" s="43" t="str">
        <f>IF(AND(Home!$A$1&gt;=Leave[[#This Row],[Start Time]],Home!$A$1&lt;=Leave[[#This Row],[End Time]]),Home!$A$1,"No Aplica")</f>
        <v>No Aplica</v>
      </c>
      <c r="N4274" s="43" t="str">
        <f>Leave[[#This Row],[User Code (Owning User) (Usuario)]]&amp;Leave[[#This Row],[fecha activa]]</f>
        <v>MIE2023240712034No Aplica</v>
      </c>
    </row>
    <row r="4275" spans="1:14" x14ac:dyDescent="0.3">
      <c r="A4275" s="43" t="s">
        <v>465</v>
      </c>
      <c r="B4275" s="3">
        <v>45908</v>
      </c>
      <c r="C4275" s="3">
        <v>45908</v>
      </c>
      <c r="D4275" s="43" t="s">
        <v>2908</v>
      </c>
      <c r="E4275" s="43" t="s">
        <v>337</v>
      </c>
      <c r="F4275" s="43" t="s">
        <v>338</v>
      </c>
      <c r="G4275">
        <v>300</v>
      </c>
      <c r="H4275">
        <v>300</v>
      </c>
      <c r="I4275" s="43" t="s">
        <v>1102</v>
      </c>
      <c r="J4275" s="43" t="s">
        <v>1015</v>
      </c>
      <c r="K4275" s="43" t="s">
        <v>177</v>
      </c>
      <c r="L4275" s="43" t="str">
        <f>IF(AND(Home!$A$1&gt;=Leave[[#This Row],[Start Time]],Home!$A$1&lt;=Leave[[#This Row],[End Time]]),"Aplica","No Aplica")</f>
        <v>No Aplica</v>
      </c>
      <c r="M4275" s="43" t="str">
        <f>IF(AND(Home!$A$1&gt;=Leave[[#This Row],[Start Time]],Home!$A$1&lt;=Leave[[#This Row],[End Time]]),Home!$A$1,"No Aplica")</f>
        <v>No Aplica</v>
      </c>
      <c r="N4275" s="43" t="str">
        <f>Leave[[#This Row],[User Code (Owning User) (Usuario)]]&amp;Leave[[#This Row],[fecha activa]]</f>
        <v>MIE2023240712034No Aplica</v>
      </c>
    </row>
    <row r="4276" spans="1:14" x14ac:dyDescent="0.3">
      <c r="A4276" s="43" t="s">
        <v>465</v>
      </c>
      <c r="B4276" s="3">
        <v>45910</v>
      </c>
      <c r="C4276" s="3">
        <v>45910</v>
      </c>
      <c r="D4276" s="43" t="s">
        <v>469</v>
      </c>
      <c r="E4276" s="43" t="s">
        <v>337</v>
      </c>
      <c r="F4276" s="43" t="s">
        <v>338</v>
      </c>
      <c r="G4276">
        <v>900</v>
      </c>
      <c r="H4276">
        <v>540</v>
      </c>
      <c r="I4276" s="43" t="s">
        <v>1102</v>
      </c>
      <c r="J4276" s="43" t="s">
        <v>1015</v>
      </c>
      <c r="K4276" s="43" t="s">
        <v>177</v>
      </c>
      <c r="L4276" s="43" t="str">
        <f>IF(AND(Home!$A$1&gt;=Leave[[#This Row],[Start Time]],Home!$A$1&lt;=Leave[[#This Row],[End Time]]),"Aplica","No Aplica")</f>
        <v>No Aplica</v>
      </c>
      <c r="M4276" s="43" t="str">
        <f>IF(AND(Home!$A$1&gt;=Leave[[#This Row],[Start Time]],Home!$A$1&lt;=Leave[[#This Row],[End Time]]),Home!$A$1,"No Aplica")</f>
        <v>No Aplica</v>
      </c>
      <c r="N4276" s="43" t="str">
        <f>Leave[[#This Row],[User Code (Owning User) (Usuario)]]&amp;Leave[[#This Row],[fecha activa]]</f>
        <v>MIE2023240712034No Aplica</v>
      </c>
    </row>
    <row r="4277" spans="1:14" x14ac:dyDescent="0.3">
      <c r="A4277" s="43" t="s">
        <v>465</v>
      </c>
      <c r="B4277" s="3">
        <v>45903</v>
      </c>
      <c r="C4277" s="3">
        <v>45903</v>
      </c>
      <c r="D4277" s="43" t="s">
        <v>2909</v>
      </c>
      <c r="E4277" s="43" t="s">
        <v>337</v>
      </c>
      <c r="F4277" s="43" t="s">
        <v>338</v>
      </c>
      <c r="G4277">
        <v>240</v>
      </c>
      <c r="H4277">
        <v>240</v>
      </c>
      <c r="I4277" s="43" t="s">
        <v>1102</v>
      </c>
      <c r="J4277" s="43" t="s">
        <v>1015</v>
      </c>
      <c r="K4277" s="43" t="s">
        <v>177</v>
      </c>
      <c r="L4277" s="43" t="str">
        <f>IF(AND(Home!$A$1&gt;=Leave[[#This Row],[Start Time]],Home!$A$1&lt;=Leave[[#This Row],[End Time]]),"Aplica","No Aplica")</f>
        <v>No Aplica</v>
      </c>
      <c r="M4277" s="43" t="str">
        <f>IF(AND(Home!$A$1&gt;=Leave[[#This Row],[Start Time]],Home!$A$1&lt;=Leave[[#This Row],[End Time]]),Home!$A$1,"No Aplica")</f>
        <v>No Aplica</v>
      </c>
      <c r="N4277" s="43" t="str">
        <f>Leave[[#This Row],[User Code (Owning User) (Usuario)]]&amp;Leave[[#This Row],[fecha activa]]</f>
        <v>MIE2023240712034No Aplica</v>
      </c>
    </row>
    <row r="4278" spans="1:14" x14ac:dyDescent="0.3">
      <c r="A4278" s="43" t="s">
        <v>465</v>
      </c>
      <c r="B4278" s="3">
        <v>45901</v>
      </c>
      <c r="C4278" s="3">
        <v>45901</v>
      </c>
      <c r="D4278" s="43" t="s">
        <v>2691</v>
      </c>
      <c r="E4278" s="43" t="s">
        <v>337</v>
      </c>
      <c r="F4278" s="43" t="s">
        <v>338</v>
      </c>
      <c r="G4278">
        <v>300</v>
      </c>
      <c r="H4278">
        <v>300</v>
      </c>
      <c r="I4278" s="43" t="s">
        <v>1102</v>
      </c>
      <c r="J4278" s="43" t="s">
        <v>1015</v>
      </c>
      <c r="K4278" s="43" t="s">
        <v>177</v>
      </c>
      <c r="L4278" s="43" t="str">
        <f>IF(AND(Home!$A$1&gt;=Leave[[#This Row],[Start Time]],Home!$A$1&lt;=Leave[[#This Row],[End Time]]),"Aplica","No Aplica")</f>
        <v>No Aplica</v>
      </c>
      <c r="M4278" s="43" t="str">
        <f>IF(AND(Home!$A$1&gt;=Leave[[#This Row],[Start Time]],Home!$A$1&lt;=Leave[[#This Row],[End Time]]),Home!$A$1,"No Aplica")</f>
        <v>No Aplica</v>
      </c>
      <c r="N4278" s="43" t="str">
        <f>Leave[[#This Row],[User Code (Owning User) (Usuario)]]&amp;Leave[[#This Row],[fecha activa]]</f>
        <v>MIE2023240712034No Aplica</v>
      </c>
    </row>
    <row r="4279" spans="1:14" x14ac:dyDescent="0.3">
      <c r="A4279" s="43" t="s">
        <v>465</v>
      </c>
      <c r="B4279" s="3">
        <v>45902</v>
      </c>
      <c r="C4279" s="3">
        <v>45902</v>
      </c>
      <c r="D4279" s="43" t="s">
        <v>469</v>
      </c>
      <c r="E4279" s="43" t="s">
        <v>337</v>
      </c>
      <c r="F4279" s="43" t="s">
        <v>338</v>
      </c>
      <c r="G4279">
        <v>900</v>
      </c>
      <c r="H4279">
        <v>540</v>
      </c>
      <c r="I4279" s="43" t="s">
        <v>1102</v>
      </c>
      <c r="J4279" s="43" t="s">
        <v>1015</v>
      </c>
      <c r="K4279" s="43" t="s">
        <v>177</v>
      </c>
      <c r="L4279" s="43" t="str">
        <f>IF(AND(Home!$A$1&gt;=Leave[[#This Row],[Start Time]],Home!$A$1&lt;=Leave[[#This Row],[End Time]]),"Aplica","No Aplica")</f>
        <v>No Aplica</v>
      </c>
      <c r="M4279" s="43" t="str">
        <f>IF(AND(Home!$A$1&gt;=Leave[[#This Row],[Start Time]],Home!$A$1&lt;=Leave[[#This Row],[End Time]]),Home!$A$1,"No Aplica")</f>
        <v>No Aplica</v>
      </c>
      <c r="N4279" s="43" t="str">
        <f>Leave[[#This Row],[User Code (Owning User) (Usuario)]]&amp;Leave[[#This Row],[fecha activa]]</f>
        <v>MIE2023240712034No Aplica</v>
      </c>
    </row>
    <row r="4280" spans="1:14" x14ac:dyDescent="0.3">
      <c r="A4280" s="43" t="s">
        <v>465</v>
      </c>
      <c r="B4280" s="3">
        <v>45928</v>
      </c>
      <c r="C4280" s="3">
        <v>45928</v>
      </c>
      <c r="D4280" s="43" t="s">
        <v>469</v>
      </c>
      <c r="E4280" s="43" t="s">
        <v>524</v>
      </c>
      <c r="F4280" s="43" t="s">
        <v>525</v>
      </c>
      <c r="G4280">
        <v>540</v>
      </c>
      <c r="H4280">
        <v>540</v>
      </c>
      <c r="I4280" s="43" t="s">
        <v>1309</v>
      </c>
      <c r="J4280" s="43" t="s">
        <v>1128</v>
      </c>
      <c r="K4280" s="43" t="s">
        <v>178</v>
      </c>
      <c r="L4280" s="43" t="str">
        <f>IF(AND(Home!$A$1&gt;=Leave[[#This Row],[Start Time]],Home!$A$1&lt;=Leave[[#This Row],[End Time]]),"Aplica","No Aplica")</f>
        <v>No Aplica</v>
      </c>
      <c r="M4280" s="43" t="str">
        <f>IF(AND(Home!$A$1&gt;=Leave[[#This Row],[Start Time]],Home!$A$1&lt;=Leave[[#This Row],[End Time]]),Home!$A$1,"No Aplica")</f>
        <v>No Aplica</v>
      </c>
      <c r="N4280" s="43" t="str">
        <f>Leave[[#This Row],[User Code (Owning User) (Usuario)]]&amp;Leave[[#This Row],[fecha activa]]</f>
        <v>MIE2024120415033No Aplica</v>
      </c>
    </row>
    <row r="4281" spans="1:14" x14ac:dyDescent="0.3">
      <c r="A4281" s="43" t="s">
        <v>471</v>
      </c>
      <c r="B4281" s="3">
        <v>45927</v>
      </c>
      <c r="C4281" s="3">
        <v>45927</v>
      </c>
      <c r="D4281" s="43" t="s">
        <v>655</v>
      </c>
      <c r="E4281" s="43" t="s">
        <v>524</v>
      </c>
      <c r="F4281" s="43" t="s">
        <v>525</v>
      </c>
      <c r="G4281">
        <v>240</v>
      </c>
      <c r="H4281">
        <v>240</v>
      </c>
      <c r="I4281" s="43" t="s">
        <v>1309</v>
      </c>
      <c r="J4281" s="43" t="s">
        <v>1128</v>
      </c>
      <c r="K4281" s="43" t="s">
        <v>178</v>
      </c>
      <c r="L4281" s="43" t="str">
        <f>IF(AND(Home!$A$1&gt;=Leave[[#This Row],[Start Time]],Home!$A$1&lt;=Leave[[#This Row],[End Time]]),"Aplica","No Aplica")</f>
        <v>No Aplica</v>
      </c>
      <c r="M4281" s="43" t="str">
        <f>IF(AND(Home!$A$1&gt;=Leave[[#This Row],[Start Time]],Home!$A$1&lt;=Leave[[#This Row],[End Time]]),Home!$A$1,"No Aplica")</f>
        <v>No Aplica</v>
      </c>
      <c r="N4281" s="43" t="str">
        <f>Leave[[#This Row],[User Code (Owning User) (Usuario)]]&amp;Leave[[#This Row],[fecha activa]]</f>
        <v>MIE2024120415033No Aplica</v>
      </c>
    </row>
    <row r="4282" spans="1:14" x14ac:dyDescent="0.3">
      <c r="A4282" s="43" t="s">
        <v>465</v>
      </c>
      <c r="B4282" s="3">
        <v>45921</v>
      </c>
      <c r="C4282" s="3">
        <v>45921</v>
      </c>
      <c r="D4282" s="43" t="s">
        <v>469</v>
      </c>
      <c r="E4282" s="43" t="s">
        <v>524</v>
      </c>
      <c r="F4282" s="43" t="s">
        <v>525</v>
      </c>
      <c r="G4282">
        <v>540</v>
      </c>
      <c r="H4282">
        <v>540</v>
      </c>
      <c r="I4282" s="43" t="s">
        <v>1309</v>
      </c>
      <c r="J4282" s="43" t="s">
        <v>1128</v>
      </c>
      <c r="K4282" s="43" t="s">
        <v>178</v>
      </c>
      <c r="L4282" s="43" t="str">
        <f>IF(AND(Home!$A$1&gt;=Leave[[#This Row],[Start Time]],Home!$A$1&lt;=Leave[[#This Row],[End Time]]),"Aplica","No Aplica")</f>
        <v>No Aplica</v>
      </c>
      <c r="M4282" s="43" t="str">
        <f>IF(AND(Home!$A$1&gt;=Leave[[#This Row],[Start Time]],Home!$A$1&lt;=Leave[[#This Row],[End Time]]),Home!$A$1,"No Aplica")</f>
        <v>No Aplica</v>
      </c>
      <c r="N4282" s="43" t="str">
        <f>Leave[[#This Row],[User Code (Owning User) (Usuario)]]&amp;Leave[[#This Row],[fecha activa]]</f>
        <v>MIE2024120415033No Aplica</v>
      </c>
    </row>
    <row r="4283" spans="1:14" x14ac:dyDescent="0.3">
      <c r="A4283" s="43" t="s">
        <v>471</v>
      </c>
      <c r="B4283" s="3">
        <v>45920</v>
      </c>
      <c r="C4283" s="3">
        <v>45920</v>
      </c>
      <c r="D4283" s="43" t="s">
        <v>642</v>
      </c>
      <c r="E4283" s="43" t="s">
        <v>524</v>
      </c>
      <c r="F4283" s="43" t="s">
        <v>525</v>
      </c>
      <c r="G4283">
        <v>240</v>
      </c>
      <c r="H4283">
        <v>240</v>
      </c>
      <c r="I4283" s="43" t="s">
        <v>1309</v>
      </c>
      <c r="J4283" s="43" t="s">
        <v>1128</v>
      </c>
      <c r="K4283" s="43" t="s">
        <v>178</v>
      </c>
      <c r="L4283" s="43" t="str">
        <f>IF(AND(Home!$A$1&gt;=Leave[[#This Row],[Start Time]],Home!$A$1&lt;=Leave[[#This Row],[End Time]]),"Aplica","No Aplica")</f>
        <v>No Aplica</v>
      </c>
      <c r="M4283" s="43" t="str">
        <f>IF(AND(Home!$A$1&gt;=Leave[[#This Row],[Start Time]],Home!$A$1&lt;=Leave[[#This Row],[End Time]]),Home!$A$1,"No Aplica")</f>
        <v>No Aplica</v>
      </c>
      <c r="N4283" s="43" t="str">
        <f>Leave[[#This Row],[User Code (Owning User) (Usuario)]]&amp;Leave[[#This Row],[fecha activa]]</f>
        <v>MIE2024120415033No Aplica</v>
      </c>
    </row>
    <row r="4284" spans="1:14" x14ac:dyDescent="0.3">
      <c r="A4284" s="43" t="s">
        <v>465</v>
      </c>
      <c r="B4284" s="3">
        <v>45914</v>
      </c>
      <c r="C4284" s="3">
        <v>45914</v>
      </c>
      <c r="D4284" s="43" t="s">
        <v>469</v>
      </c>
      <c r="E4284" s="43" t="s">
        <v>524</v>
      </c>
      <c r="F4284" s="43" t="s">
        <v>525</v>
      </c>
      <c r="G4284">
        <v>540</v>
      </c>
      <c r="H4284">
        <v>540</v>
      </c>
      <c r="I4284" s="43" t="s">
        <v>1309</v>
      </c>
      <c r="J4284" s="43" t="s">
        <v>1128</v>
      </c>
      <c r="K4284" s="43" t="s">
        <v>178</v>
      </c>
      <c r="L4284" s="43" t="str">
        <f>IF(AND(Home!$A$1&gt;=Leave[[#This Row],[Start Time]],Home!$A$1&lt;=Leave[[#This Row],[End Time]]),"Aplica","No Aplica")</f>
        <v>No Aplica</v>
      </c>
      <c r="M4284" s="43" t="str">
        <f>IF(AND(Home!$A$1&gt;=Leave[[#This Row],[Start Time]],Home!$A$1&lt;=Leave[[#This Row],[End Time]]),Home!$A$1,"No Aplica")</f>
        <v>No Aplica</v>
      </c>
      <c r="N4284" s="43" t="str">
        <f>Leave[[#This Row],[User Code (Owning User) (Usuario)]]&amp;Leave[[#This Row],[fecha activa]]</f>
        <v>MIE2024120415033No Aplica</v>
      </c>
    </row>
    <row r="4285" spans="1:14" x14ac:dyDescent="0.3">
      <c r="A4285" s="43" t="s">
        <v>471</v>
      </c>
      <c r="B4285" s="3">
        <v>45913</v>
      </c>
      <c r="C4285" s="3">
        <v>45913</v>
      </c>
      <c r="D4285" s="43" t="s">
        <v>642</v>
      </c>
      <c r="E4285" s="43" t="s">
        <v>524</v>
      </c>
      <c r="F4285" s="43" t="s">
        <v>525</v>
      </c>
      <c r="G4285">
        <v>240</v>
      </c>
      <c r="H4285">
        <v>240</v>
      </c>
      <c r="I4285" s="43" t="s">
        <v>1309</v>
      </c>
      <c r="J4285" s="43" t="s">
        <v>1128</v>
      </c>
      <c r="K4285" s="43" t="s">
        <v>178</v>
      </c>
      <c r="L4285" s="43" t="str">
        <f>IF(AND(Home!$A$1&gt;=Leave[[#This Row],[Start Time]],Home!$A$1&lt;=Leave[[#This Row],[End Time]]),"Aplica","No Aplica")</f>
        <v>No Aplica</v>
      </c>
      <c r="M4285" s="43" t="str">
        <f>IF(AND(Home!$A$1&gt;=Leave[[#This Row],[Start Time]],Home!$A$1&lt;=Leave[[#This Row],[End Time]]),Home!$A$1,"No Aplica")</f>
        <v>No Aplica</v>
      </c>
      <c r="N4285" s="43" t="str">
        <f>Leave[[#This Row],[User Code (Owning User) (Usuario)]]&amp;Leave[[#This Row],[fecha activa]]</f>
        <v>MIE2024120415033No Aplica</v>
      </c>
    </row>
    <row r="4286" spans="1:14" x14ac:dyDescent="0.3">
      <c r="A4286" s="43" t="s">
        <v>465</v>
      </c>
      <c r="B4286" s="3">
        <v>45907</v>
      </c>
      <c r="C4286" s="3">
        <v>45907</v>
      </c>
      <c r="D4286" s="43" t="s">
        <v>469</v>
      </c>
      <c r="E4286" s="43" t="s">
        <v>524</v>
      </c>
      <c r="F4286" s="43" t="s">
        <v>525</v>
      </c>
      <c r="G4286">
        <v>540</v>
      </c>
      <c r="H4286">
        <v>540</v>
      </c>
      <c r="I4286" s="43" t="s">
        <v>1309</v>
      </c>
      <c r="J4286" s="43" t="s">
        <v>1128</v>
      </c>
      <c r="K4286" s="43" t="s">
        <v>178</v>
      </c>
      <c r="L4286" s="43" t="str">
        <f>IF(AND(Home!$A$1&gt;=Leave[[#This Row],[Start Time]],Home!$A$1&lt;=Leave[[#This Row],[End Time]]),"Aplica","No Aplica")</f>
        <v>No Aplica</v>
      </c>
      <c r="M4286" s="43" t="str">
        <f>IF(AND(Home!$A$1&gt;=Leave[[#This Row],[Start Time]],Home!$A$1&lt;=Leave[[#This Row],[End Time]]),Home!$A$1,"No Aplica")</f>
        <v>No Aplica</v>
      </c>
      <c r="N4286" s="43" t="str">
        <f>Leave[[#This Row],[User Code (Owning User) (Usuario)]]&amp;Leave[[#This Row],[fecha activa]]</f>
        <v>MIE2024120415033No Aplica</v>
      </c>
    </row>
    <row r="4287" spans="1:14" x14ac:dyDescent="0.3">
      <c r="A4287" s="43" t="s">
        <v>471</v>
      </c>
      <c r="B4287" s="3">
        <v>45906</v>
      </c>
      <c r="C4287" s="3">
        <v>45906</v>
      </c>
      <c r="D4287" s="43" t="s">
        <v>655</v>
      </c>
      <c r="E4287" s="43" t="s">
        <v>524</v>
      </c>
      <c r="F4287" s="43" t="s">
        <v>525</v>
      </c>
      <c r="G4287">
        <v>240</v>
      </c>
      <c r="H4287">
        <v>240</v>
      </c>
      <c r="I4287" s="43" t="s">
        <v>1309</v>
      </c>
      <c r="J4287" s="43" t="s">
        <v>1128</v>
      </c>
      <c r="K4287" s="43" t="s">
        <v>178</v>
      </c>
      <c r="L4287" s="43" t="str">
        <f>IF(AND(Home!$A$1&gt;=Leave[[#This Row],[Start Time]],Home!$A$1&lt;=Leave[[#This Row],[End Time]]),"Aplica","No Aplica")</f>
        <v>No Aplica</v>
      </c>
      <c r="M4287" s="43" t="str">
        <f>IF(AND(Home!$A$1&gt;=Leave[[#This Row],[Start Time]],Home!$A$1&lt;=Leave[[#This Row],[End Time]]),Home!$A$1,"No Aplica")</f>
        <v>No Aplica</v>
      </c>
      <c r="N4287" s="43" t="str">
        <f>Leave[[#This Row],[User Code (Owning User) (Usuario)]]&amp;Leave[[#This Row],[fecha activa]]</f>
        <v>MIE2024120415033No Aplica</v>
      </c>
    </row>
    <row r="4288" spans="1:14" x14ac:dyDescent="0.3">
      <c r="A4288" s="43" t="s">
        <v>465</v>
      </c>
      <c r="B4288" s="3">
        <v>45917</v>
      </c>
      <c r="C4288" s="3">
        <v>45917</v>
      </c>
      <c r="D4288" s="43" t="s">
        <v>469</v>
      </c>
      <c r="E4288" s="43" t="s">
        <v>267</v>
      </c>
      <c r="F4288" s="43" t="s">
        <v>268</v>
      </c>
      <c r="G4288">
        <v>540</v>
      </c>
      <c r="H4288">
        <v>540</v>
      </c>
      <c r="I4288" s="43" t="s">
        <v>1949</v>
      </c>
      <c r="J4288" s="43" t="s">
        <v>1045</v>
      </c>
      <c r="K4288" s="43" t="s">
        <v>177</v>
      </c>
      <c r="L4288" s="43" t="str">
        <f>IF(AND(Home!$A$1&gt;=Leave[[#This Row],[Start Time]],Home!$A$1&lt;=Leave[[#This Row],[End Time]]),"Aplica","No Aplica")</f>
        <v>No Aplica</v>
      </c>
      <c r="M4288" s="43" t="str">
        <f>IF(AND(Home!$A$1&gt;=Leave[[#This Row],[Start Time]],Home!$A$1&lt;=Leave[[#This Row],[End Time]]),Home!$A$1,"No Aplica")</f>
        <v>No Aplica</v>
      </c>
      <c r="N4288" s="43" t="str">
        <f>Leave[[#This Row],[User Code (Owning User) (Usuario)]]&amp;Leave[[#This Row],[fecha activa]]</f>
        <v>MIE2023140310607No Aplica</v>
      </c>
    </row>
    <row r="4289" spans="1:14" x14ac:dyDescent="0.3">
      <c r="A4289" s="43" t="s">
        <v>465</v>
      </c>
      <c r="B4289" s="3">
        <v>45919</v>
      </c>
      <c r="C4289" s="3">
        <v>45919</v>
      </c>
      <c r="D4289" s="43" t="s">
        <v>521</v>
      </c>
      <c r="E4289" s="43" t="s">
        <v>267</v>
      </c>
      <c r="F4289" s="43" t="s">
        <v>268</v>
      </c>
      <c r="G4289">
        <v>60</v>
      </c>
      <c r="H4289">
        <v>60</v>
      </c>
      <c r="I4289" s="43" t="s">
        <v>1949</v>
      </c>
      <c r="J4289" s="43" t="s">
        <v>1045</v>
      </c>
      <c r="K4289" s="43" t="s">
        <v>177</v>
      </c>
      <c r="L4289" s="43" t="str">
        <f>IF(AND(Home!$A$1&gt;=Leave[[#This Row],[Start Time]],Home!$A$1&lt;=Leave[[#This Row],[End Time]]),"Aplica","No Aplica")</f>
        <v>No Aplica</v>
      </c>
      <c r="M4289" s="43" t="str">
        <f>IF(AND(Home!$A$1&gt;=Leave[[#This Row],[Start Time]],Home!$A$1&lt;=Leave[[#This Row],[End Time]]),Home!$A$1,"No Aplica")</f>
        <v>No Aplica</v>
      </c>
      <c r="N4289" s="43" t="str">
        <f>Leave[[#This Row],[User Code (Owning User) (Usuario)]]&amp;Leave[[#This Row],[fecha activa]]</f>
        <v>MIE2023140310607No Aplica</v>
      </c>
    </row>
    <row r="4290" spans="1:14" x14ac:dyDescent="0.3">
      <c r="A4290" s="43" t="s">
        <v>465</v>
      </c>
      <c r="B4290" s="3">
        <v>45918</v>
      </c>
      <c r="C4290" s="3">
        <v>45918</v>
      </c>
      <c r="D4290" s="43" t="s">
        <v>520</v>
      </c>
      <c r="E4290" s="43" t="s">
        <v>267</v>
      </c>
      <c r="F4290" s="43" t="s">
        <v>268</v>
      </c>
      <c r="G4290">
        <v>60</v>
      </c>
      <c r="H4290">
        <v>60</v>
      </c>
      <c r="I4290" s="43" t="s">
        <v>1949</v>
      </c>
      <c r="J4290" s="43" t="s">
        <v>1045</v>
      </c>
      <c r="K4290" s="43" t="s">
        <v>177</v>
      </c>
      <c r="L4290" s="43" t="str">
        <f>IF(AND(Home!$A$1&gt;=Leave[[#This Row],[Start Time]],Home!$A$1&lt;=Leave[[#This Row],[End Time]]),"Aplica","No Aplica")</f>
        <v>No Aplica</v>
      </c>
      <c r="M4290" s="43" t="str">
        <f>IF(AND(Home!$A$1&gt;=Leave[[#This Row],[Start Time]],Home!$A$1&lt;=Leave[[#This Row],[End Time]]),Home!$A$1,"No Aplica")</f>
        <v>No Aplica</v>
      </c>
      <c r="N4290" s="43" t="str">
        <f>Leave[[#This Row],[User Code (Owning User) (Usuario)]]&amp;Leave[[#This Row],[fecha activa]]</f>
        <v>MIE2023140310607No Aplica</v>
      </c>
    </row>
    <row r="4291" spans="1:14" x14ac:dyDescent="0.3">
      <c r="A4291" s="43" t="s">
        <v>465</v>
      </c>
      <c r="B4291" s="3">
        <v>45915</v>
      </c>
      <c r="C4291" s="3">
        <v>45915</v>
      </c>
      <c r="D4291" s="43" t="s">
        <v>655</v>
      </c>
      <c r="E4291" s="43" t="s">
        <v>267</v>
      </c>
      <c r="F4291" s="43" t="s">
        <v>268</v>
      </c>
      <c r="G4291">
        <v>120</v>
      </c>
      <c r="H4291">
        <v>120</v>
      </c>
      <c r="I4291" s="43" t="s">
        <v>1949</v>
      </c>
      <c r="J4291" s="43" t="s">
        <v>1045</v>
      </c>
      <c r="K4291" s="43" t="s">
        <v>177</v>
      </c>
      <c r="L4291" s="43" t="str">
        <f>IF(AND(Home!$A$1&gt;=Leave[[#This Row],[Start Time]],Home!$A$1&lt;=Leave[[#This Row],[End Time]]),"Aplica","No Aplica")</f>
        <v>No Aplica</v>
      </c>
      <c r="M4291" s="43" t="str">
        <f>IF(AND(Home!$A$1&gt;=Leave[[#This Row],[Start Time]],Home!$A$1&lt;=Leave[[#This Row],[End Time]]),Home!$A$1,"No Aplica")</f>
        <v>No Aplica</v>
      </c>
      <c r="N4291" s="43" t="str">
        <f>Leave[[#This Row],[User Code (Owning User) (Usuario)]]&amp;Leave[[#This Row],[fecha activa]]</f>
        <v>MIE2023140310607No Aplica</v>
      </c>
    </row>
    <row r="4292" spans="1:14" x14ac:dyDescent="0.3">
      <c r="A4292" s="43" t="s">
        <v>465</v>
      </c>
      <c r="B4292" s="3">
        <v>45912</v>
      </c>
      <c r="C4292" s="3">
        <v>45912</v>
      </c>
      <c r="D4292" s="43" t="s">
        <v>511</v>
      </c>
      <c r="E4292" s="43" t="s">
        <v>267</v>
      </c>
      <c r="F4292" s="43" t="s">
        <v>268</v>
      </c>
      <c r="G4292">
        <v>60</v>
      </c>
      <c r="H4292">
        <v>60</v>
      </c>
      <c r="I4292" s="43" t="s">
        <v>1949</v>
      </c>
      <c r="J4292" s="43" t="s">
        <v>1045</v>
      </c>
      <c r="K4292" s="43" t="s">
        <v>177</v>
      </c>
      <c r="L4292" s="43" t="str">
        <f>IF(AND(Home!$A$1&gt;=Leave[[#This Row],[Start Time]],Home!$A$1&lt;=Leave[[#This Row],[End Time]]),"Aplica","No Aplica")</f>
        <v>No Aplica</v>
      </c>
      <c r="M4292" s="43" t="str">
        <f>IF(AND(Home!$A$1&gt;=Leave[[#This Row],[Start Time]],Home!$A$1&lt;=Leave[[#This Row],[End Time]]),Home!$A$1,"No Aplica")</f>
        <v>No Aplica</v>
      </c>
      <c r="N4292" s="43" t="str">
        <f>Leave[[#This Row],[User Code (Owning User) (Usuario)]]&amp;Leave[[#This Row],[fecha activa]]</f>
        <v>MIE2023140310607No Aplica</v>
      </c>
    </row>
    <row r="4293" spans="1:14" x14ac:dyDescent="0.3">
      <c r="A4293" s="43" t="s">
        <v>465</v>
      </c>
      <c r="B4293" s="3">
        <v>45911</v>
      </c>
      <c r="C4293" s="3">
        <v>45911</v>
      </c>
      <c r="D4293" s="43" t="s">
        <v>511</v>
      </c>
      <c r="E4293" s="43" t="s">
        <v>267</v>
      </c>
      <c r="F4293" s="43" t="s">
        <v>268</v>
      </c>
      <c r="G4293">
        <v>60</v>
      </c>
      <c r="H4293">
        <v>60</v>
      </c>
      <c r="I4293" s="43" t="s">
        <v>1949</v>
      </c>
      <c r="J4293" s="43" t="s">
        <v>1045</v>
      </c>
      <c r="K4293" s="43" t="s">
        <v>177</v>
      </c>
      <c r="L4293" s="43" t="str">
        <f>IF(AND(Home!$A$1&gt;=Leave[[#This Row],[Start Time]],Home!$A$1&lt;=Leave[[#This Row],[End Time]]),"Aplica","No Aplica")</f>
        <v>No Aplica</v>
      </c>
      <c r="M4293" s="43" t="str">
        <f>IF(AND(Home!$A$1&gt;=Leave[[#This Row],[Start Time]],Home!$A$1&lt;=Leave[[#This Row],[End Time]]),Home!$A$1,"No Aplica")</f>
        <v>No Aplica</v>
      </c>
      <c r="N4293" s="43" t="str">
        <f>Leave[[#This Row],[User Code (Owning User) (Usuario)]]&amp;Leave[[#This Row],[fecha activa]]</f>
        <v>MIE2023140310607No Aplica</v>
      </c>
    </row>
    <row r="4294" spans="1:14" x14ac:dyDescent="0.3">
      <c r="A4294" s="43" t="s">
        <v>465</v>
      </c>
      <c r="B4294" s="3">
        <v>45910</v>
      </c>
      <c r="C4294" s="3">
        <v>45910</v>
      </c>
      <c r="D4294" s="43" t="s">
        <v>469</v>
      </c>
      <c r="E4294" s="43" t="s">
        <v>267</v>
      </c>
      <c r="F4294" s="43" t="s">
        <v>268</v>
      </c>
      <c r="G4294">
        <v>540</v>
      </c>
      <c r="H4294">
        <v>540</v>
      </c>
      <c r="I4294" s="43" t="s">
        <v>1949</v>
      </c>
      <c r="J4294" s="43" t="s">
        <v>1045</v>
      </c>
      <c r="K4294" s="43" t="s">
        <v>177</v>
      </c>
      <c r="L4294" s="43" t="str">
        <f>IF(AND(Home!$A$1&gt;=Leave[[#This Row],[Start Time]],Home!$A$1&lt;=Leave[[#This Row],[End Time]]),"Aplica","No Aplica")</f>
        <v>No Aplica</v>
      </c>
      <c r="M4294" s="43" t="str">
        <f>IF(AND(Home!$A$1&gt;=Leave[[#This Row],[Start Time]],Home!$A$1&lt;=Leave[[#This Row],[End Time]]),Home!$A$1,"No Aplica")</f>
        <v>No Aplica</v>
      </c>
      <c r="N4294" s="43" t="str">
        <f>Leave[[#This Row],[User Code (Owning User) (Usuario)]]&amp;Leave[[#This Row],[fecha activa]]</f>
        <v>MIE2023140310607No Aplica</v>
      </c>
    </row>
    <row r="4295" spans="1:14" x14ac:dyDescent="0.3">
      <c r="A4295" s="43" t="s">
        <v>465</v>
      </c>
      <c r="B4295" s="3">
        <v>45909</v>
      </c>
      <c r="C4295" s="3">
        <v>45909</v>
      </c>
      <c r="D4295" s="43" t="s">
        <v>511</v>
      </c>
      <c r="E4295" s="43" t="s">
        <v>267</v>
      </c>
      <c r="F4295" s="43" t="s">
        <v>268</v>
      </c>
      <c r="G4295">
        <v>60</v>
      </c>
      <c r="H4295">
        <v>60</v>
      </c>
      <c r="I4295" s="43" t="s">
        <v>1949</v>
      </c>
      <c r="J4295" s="43" t="s">
        <v>1045</v>
      </c>
      <c r="K4295" s="43" t="s">
        <v>177</v>
      </c>
      <c r="L4295" s="43" t="str">
        <f>IF(AND(Home!$A$1&gt;=Leave[[#This Row],[Start Time]],Home!$A$1&lt;=Leave[[#This Row],[End Time]]),"Aplica","No Aplica")</f>
        <v>No Aplica</v>
      </c>
      <c r="M4295" s="43" t="str">
        <f>IF(AND(Home!$A$1&gt;=Leave[[#This Row],[Start Time]],Home!$A$1&lt;=Leave[[#This Row],[End Time]]),Home!$A$1,"No Aplica")</f>
        <v>No Aplica</v>
      </c>
      <c r="N4295" s="43" t="str">
        <f>Leave[[#This Row],[User Code (Owning User) (Usuario)]]&amp;Leave[[#This Row],[fecha activa]]</f>
        <v>MIE2023140310607No Aplica</v>
      </c>
    </row>
    <row r="4296" spans="1:14" x14ac:dyDescent="0.3">
      <c r="A4296" s="43" t="s">
        <v>465</v>
      </c>
      <c r="B4296" s="3">
        <v>45908</v>
      </c>
      <c r="C4296" s="3">
        <v>45908</v>
      </c>
      <c r="D4296" s="43" t="s">
        <v>2276</v>
      </c>
      <c r="E4296" s="43" t="s">
        <v>267</v>
      </c>
      <c r="F4296" s="43" t="s">
        <v>268</v>
      </c>
      <c r="G4296">
        <v>60</v>
      </c>
      <c r="H4296">
        <v>60</v>
      </c>
      <c r="I4296" s="43" t="s">
        <v>1949</v>
      </c>
      <c r="J4296" s="43" t="s">
        <v>1045</v>
      </c>
      <c r="K4296" s="43" t="s">
        <v>177</v>
      </c>
      <c r="L4296" s="43" t="str">
        <f>IF(AND(Home!$A$1&gt;=Leave[[#This Row],[Start Time]],Home!$A$1&lt;=Leave[[#This Row],[End Time]]),"Aplica","No Aplica")</f>
        <v>No Aplica</v>
      </c>
      <c r="M4296" s="43" t="str">
        <f>IF(AND(Home!$A$1&gt;=Leave[[#This Row],[Start Time]],Home!$A$1&lt;=Leave[[#This Row],[End Time]]),Home!$A$1,"No Aplica")</f>
        <v>No Aplica</v>
      </c>
      <c r="N4296" s="43" t="str">
        <f>Leave[[#This Row],[User Code (Owning User) (Usuario)]]&amp;Leave[[#This Row],[fecha activa]]</f>
        <v>MIE2023140310607No Aplica</v>
      </c>
    </row>
    <row r="4297" spans="1:14" x14ac:dyDescent="0.3">
      <c r="A4297" s="43" t="s">
        <v>465</v>
      </c>
      <c r="B4297" s="3">
        <v>45903</v>
      </c>
      <c r="C4297" s="3">
        <v>45903</v>
      </c>
      <c r="D4297" s="43" t="s">
        <v>467</v>
      </c>
      <c r="E4297" s="43" t="s">
        <v>267</v>
      </c>
      <c r="F4297" s="43" t="s">
        <v>268</v>
      </c>
      <c r="G4297">
        <v>540</v>
      </c>
      <c r="H4297">
        <v>540</v>
      </c>
      <c r="I4297" s="43" t="s">
        <v>1949</v>
      </c>
      <c r="J4297" s="43" t="s">
        <v>1045</v>
      </c>
      <c r="K4297" s="43" t="s">
        <v>177</v>
      </c>
      <c r="L4297" s="43" t="str">
        <f>IF(AND(Home!$A$1&gt;=Leave[[#This Row],[Start Time]],Home!$A$1&lt;=Leave[[#This Row],[End Time]]),"Aplica","No Aplica")</f>
        <v>No Aplica</v>
      </c>
      <c r="M4297" s="43" t="str">
        <f>IF(AND(Home!$A$1&gt;=Leave[[#This Row],[Start Time]],Home!$A$1&lt;=Leave[[#This Row],[End Time]]),Home!$A$1,"No Aplica")</f>
        <v>No Aplica</v>
      </c>
      <c r="N4297" s="43" t="str">
        <f>Leave[[#This Row],[User Code (Owning User) (Usuario)]]&amp;Leave[[#This Row],[fecha activa]]</f>
        <v>MIE2023140310607No Aplica</v>
      </c>
    </row>
    <row r="4298" spans="1:14" x14ac:dyDescent="0.3">
      <c r="A4298" s="43" t="s">
        <v>465</v>
      </c>
      <c r="B4298" s="3">
        <v>45905</v>
      </c>
      <c r="C4298" s="3">
        <v>45905</v>
      </c>
      <c r="D4298" s="43" t="s">
        <v>521</v>
      </c>
      <c r="E4298" s="43" t="s">
        <v>267</v>
      </c>
      <c r="F4298" s="43" t="s">
        <v>268</v>
      </c>
      <c r="G4298">
        <v>60</v>
      </c>
      <c r="H4298">
        <v>60</v>
      </c>
      <c r="I4298" s="43" t="s">
        <v>1949</v>
      </c>
      <c r="J4298" s="43" t="s">
        <v>1045</v>
      </c>
      <c r="K4298" s="43" t="s">
        <v>177</v>
      </c>
      <c r="L4298" s="43" t="str">
        <f>IF(AND(Home!$A$1&gt;=Leave[[#This Row],[Start Time]],Home!$A$1&lt;=Leave[[#This Row],[End Time]]),"Aplica","No Aplica")</f>
        <v>No Aplica</v>
      </c>
      <c r="M4298" s="43" t="str">
        <f>IF(AND(Home!$A$1&gt;=Leave[[#This Row],[Start Time]],Home!$A$1&lt;=Leave[[#This Row],[End Time]]),Home!$A$1,"No Aplica")</f>
        <v>No Aplica</v>
      </c>
      <c r="N4298" s="43" t="str">
        <f>Leave[[#This Row],[User Code (Owning User) (Usuario)]]&amp;Leave[[#This Row],[fecha activa]]</f>
        <v>MIE2023140310607No Aplica</v>
      </c>
    </row>
    <row r="4299" spans="1:14" x14ac:dyDescent="0.3">
      <c r="A4299" s="43" t="s">
        <v>465</v>
      </c>
      <c r="B4299" s="3">
        <v>45904</v>
      </c>
      <c r="C4299" s="3">
        <v>45904</v>
      </c>
      <c r="D4299" s="43" t="s">
        <v>521</v>
      </c>
      <c r="E4299" s="43" t="s">
        <v>267</v>
      </c>
      <c r="F4299" s="43" t="s">
        <v>268</v>
      </c>
      <c r="G4299">
        <v>60</v>
      </c>
      <c r="H4299">
        <v>60</v>
      </c>
      <c r="I4299" s="43" t="s">
        <v>1949</v>
      </c>
      <c r="J4299" s="43" t="s">
        <v>1045</v>
      </c>
      <c r="K4299" s="43" t="s">
        <v>177</v>
      </c>
      <c r="L4299" s="43" t="str">
        <f>IF(AND(Home!$A$1&gt;=Leave[[#This Row],[Start Time]],Home!$A$1&lt;=Leave[[#This Row],[End Time]]),"Aplica","No Aplica")</f>
        <v>No Aplica</v>
      </c>
      <c r="M4299" s="43" t="str">
        <f>IF(AND(Home!$A$1&gt;=Leave[[#This Row],[Start Time]],Home!$A$1&lt;=Leave[[#This Row],[End Time]]),Home!$A$1,"No Aplica")</f>
        <v>No Aplica</v>
      </c>
      <c r="N4299" s="43" t="str">
        <f>Leave[[#This Row],[User Code (Owning User) (Usuario)]]&amp;Leave[[#This Row],[fecha activa]]</f>
        <v>MIE2023140310607No Aplica</v>
      </c>
    </row>
    <row r="4300" spans="1:14" x14ac:dyDescent="0.3">
      <c r="A4300" s="43" t="s">
        <v>465</v>
      </c>
      <c r="B4300" s="3">
        <v>45901</v>
      </c>
      <c r="C4300" s="3">
        <v>45901</v>
      </c>
      <c r="D4300" s="43" t="s">
        <v>642</v>
      </c>
      <c r="E4300" s="43" t="s">
        <v>267</v>
      </c>
      <c r="F4300" s="43" t="s">
        <v>268</v>
      </c>
      <c r="G4300">
        <v>120</v>
      </c>
      <c r="H4300">
        <v>120</v>
      </c>
      <c r="I4300" s="43" t="s">
        <v>1949</v>
      </c>
      <c r="J4300" s="43" t="s">
        <v>1045</v>
      </c>
      <c r="K4300" s="43" t="s">
        <v>177</v>
      </c>
      <c r="L4300" s="43" t="str">
        <f>IF(AND(Home!$A$1&gt;=Leave[[#This Row],[Start Time]],Home!$A$1&lt;=Leave[[#This Row],[End Time]]),"Aplica","No Aplica")</f>
        <v>No Aplica</v>
      </c>
      <c r="M4300" s="43" t="str">
        <f>IF(AND(Home!$A$1&gt;=Leave[[#This Row],[Start Time]],Home!$A$1&lt;=Leave[[#This Row],[End Time]]),Home!$A$1,"No Aplica")</f>
        <v>No Aplica</v>
      </c>
      <c r="N4300" s="43" t="str">
        <f>Leave[[#This Row],[User Code (Owning User) (Usuario)]]&amp;Leave[[#This Row],[fecha activa]]</f>
        <v>MIE2023140310607No Aplica</v>
      </c>
    </row>
    <row r="4301" spans="1:14" x14ac:dyDescent="0.3">
      <c r="A4301" s="43" t="s">
        <v>465</v>
      </c>
      <c r="B4301" s="3">
        <v>45929</v>
      </c>
      <c r="C4301" s="3">
        <v>45929</v>
      </c>
      <c r="D4301" s="43" t="s">
        <v>469</v>
      </c>
      <c r="E4301" s="43" t="s">
        <v>2211</v>
      </c>
      <c r="F4301" s="43" t="s">
        <v>2213</v>
      </c>
      <c r="G4301">
        <v>480</v>
      </c>
      <c r="H4301">
        <v>480</v>
      </c>
      <c r="I4301" s="43" t="s">
        <v>2212</v>
      </c>
      <c r="J4301" s="43" t="s">
        <v>974</v>
      </c>
      <c r="K4301" s="43" t="s">
        <v>177</v>
      </c>
      <c r="L4301" s="43" t="str">
        <f>IF(AND(Home!$A$1&gt;=Leave[[#This Row],[Start Time]],Home!$A$1&lt;=Leave[[#This Row],[End Time]]),"Aplica","No Aplica")</f>
        <v>No Aplica</v>
      </c>
      <c r="M4301" s="43" t="str">
        <f>IF(AND(Home!$A$1&gt;=Leave[[#This Row],[Start Time]],Home!$A$1&lt;=Leave[[#This Row],[End Time]]),Home!$A$1,"No Aplica")</f>
        <v>No Aplica</v>
      </c>
      <c r="N4301" s="43" t="str">
        <f>Leave[[#This Row],[User Code (Owning User) (Usuario)]]&amp;Leave[[#This Row],[fecha activa]]</f>
        <v>MIE2025300723875No Aplica</v>
      </c>
    </row>
    <row r="4302" spans="1:14" x14ac:dyDescent="0.3">
      <c r="A4302" s="43" t="s">
        <v>465</v>
      </c>
      <c r="B4302" s="3">
        <v>45922</v>
      </c>
      <c r="C4302" s="3">
        <v>45922</v>
      </c>
      <c r="D4302" s="43" t="s">
        <v>469</v>
      </c>
      <c r="E4302" s="43" t="s">
        <v>2211</v>
      </c>
      <c r="F4302" s="43" t="s">
        <v>2213</v>
      </c>
      <c r="G4302">
        <v>480</v>
      </c>
      <c r="H4302">
        <v>480</v>
      </c>
      <c r="I4302" s="43" t="s">
        <v>2212</v>
      </c>
      <c r="J4302" s="43" t="s">
        <v>974</v>
      </c>
      <c r="K4302" s="43" t="s">
        <v>177</v>
      </c>
      <c r="L4302" s="43" t="str">
        <f>IF(AND(Home!$A$1&gt;=Leave[[#This Row],[Start Time]],Home!$A$1&lt;=Leave[[#This Row],[End Time]]),"Aplica","No Aplica")</f>
        <v>Aplica</v>
      </c>
      <c r="M4302" s="43">
        <f>IF(AND(Home!$A$1&gt;=Leave[[#This Row],[Start Time]],Home!$A$1&lt;=Leave[[#This Row],[End Time]]),Home!$A$1,"No Aplica")</f>
        <v>45922</v>
      </c>
      <c r="N4302" s="43" t="str">
        <f>Leave[[#This Row],[User Code (Owning User) (Usuario)]]&amp;Leave[[#This Row],[fecha activa]]</f>
        <v>MIE202530072387545922</v>
      </c>
    </row>
    <row r="4303" spans="1:14" x14ac:dyDescent="0.3">
      <c r="A4303" s="43" t="s">
        <v>465</v>
      </c>
      <c r="B4303" s="3">
        <v>45915</v>
      </c>
      <c r="C4303" s="3">
        <v>45915</v>
      </c>
      <c r="D4303" s="43" t="s">
        <v>469</v>
      </c>
      <c r="E4303" s="43" t="s">
        <v>2211</v>
      </c>
      <c r="F4303" s="43" t="s">
        <v>2213</v>
      </c>
      <c r="G4303">
        <v>480</v>
      </c>
      <c r="H4303">
        <v>480</v>
      </c>
      <c r="I4303" s="43" t="s">
        <v>2212</v>
      </c>
      <c r="J4303" s="43" t="s">
        <v>974</v>
      </c>
      <c r="K4303" s="43" t="s">
        <v>177</v>
      </c>
      <c r="L4303" s="43" t="str">
        <f>IF(AND(Home!$A$1&gt;=Leave[[#This Row],[Start Time]],Home!$A$1&lt;=Leave[[#This Row],[End Time]]),"Aplica","No Aplica")</f>
        <v>No Aplica</v>
      </c>
      <c r="M4303" s="43" t="str">
        <f>IF(AND(Home!$A$1&gt;=Leave[[#This Row],[Start Time]],Home!$A$1&lt;=Leave[[#This Row],[End Time]]),Home!$A$1,"No Aplica")</f>
        <v>No Aplica</v>
      </c>
      <c r="N4303" s="43" t="str">
        <f>Leave[[#This Row],[User Code (Owning User) (Usuario)]]&amp;Leave[[#This Row],[fecha activa]]</f>
        <v>MIE2025300723875No Aplica</v>
      </c>
    </row>
    <row r="4304" spans="1:14" x14ac:dyDescent="0.3">
      <c r="A4304" s="43" t="s">
        <v>465</v>
      </c>
      <c r="B4304" s="3">
        <v>45908</v>
      </c>
      <c r="C4304" s="3">
        <v>45908</v>
      </c>
      <c r="D4304" s="43" t="s">
        <v>469</v>
      </c>
      <c r="E4304" s="43" t="s">
        <v>2211</v>
      </c>
      <c r="F4304" s="43" t="s">
        <v>2213</v>
      </c>
      <c r="G4304">
        <v>480</v>
      </c>
      <c r="H4304">
        <v>480</v>
      </c>
      <c r="I4304" s="43" t="s">
        <v>2212</v>
      </c>
      <c r="J4304" s="43" t="s">
        <v>974</v>
      </c>
      <c r="K4304" s="43" t="s">
        <v>177</v>
      </c>
      <c r="L4304" s="43" t="str">
        <f>IF(AND(Home!$A$1&gt;=Leave[[#This Row],[Start Time]],Home!$A$1&lt;=Leave[[#This Row],[End Time]]),"Aplica","No Aplica")</f>
        <v>No Aplica</v>
      </c>
      <c r="M4304" s="43" t="str">
        <f>IF(AND(Home!$A$1&gt;=Leave[[#This Row],[Start Time]],Home!$A$1&lt;=Leave[[#This Row],[End Time]]),Home!$A$1,"No Aplica")</f>
        <v>No Aplica</v>
      </c>
      <c r="N4304" s="43" t="str">
        <f>Leave[[#This Row],[User Code (Owning User) (Usuario)]]&amp;Leave[[#This Row],[fecha activa]]</f>
        <v>MIE2025300723875No Aplica</v>
      </c>
    </row>
    <row r="4305" spans="1:14" x14ac:dyDescent="0.3">
      <c r="A4305" s="43" t="s">
        <v>465</v>
      </c>
      <c r="B4305" s="3">
        <v>45902</v>
      </c>
      <c r="C4305" s="3">
        <v>45902</v>
      </c>
      <c r="D4305" s="43" t="s">
        <v>469</v>
      </c>
      <c r="E4305" s="43" t="s">
        <v>2211</v>
      </c>
      <c r="F4305" s="43" t="s">
        <v>2213</v>
      </c>
      <c r="G4305">
        <v>480</v>
      </c>
      <c r="H4305">
        <v>480</v>
      </c>
      <c r="I4305" s="43" t="s">
        <v>2212</v>
      </c>
      <c r="J4305" s="43" t="s">
        <v>974</v>
      </c>
      <c r="K4305" s="43" t="s">
        <v>177</v>
      </c>
      <c r="L4305" s="43" t="str">
        <f>IF(AND(Home!$A$1&gt;=Leave[[#This Row],[Start Time]],Home!$A$1&lt;=Leave[[#This Row],[End Time]]),"Aplica","No Aplica")</f>
        <v>No Aplica</v>
      </c>
      <c r="M4305" s="43" t="str">
        <f>IF(AND(Home!$A$1&gt;=Leave[[#This Row],[Start Time]],Home!$A$1&lt;=Leave[[#This Row],[End Time]]),Home!$A$1,"No Aplica")</f>
        <v>No Aplica</v>
      </c>
      <c r="N4305" s="43" t="str">
        <f>Leave[[#This Row],[User Code (Owning User) (Usuario)]]&amp;Leave[[#This Row],[fecha activa]]</f>
        <v>MIE2025300723875No Aplica</v>
      </c>
    </row>
    <row r="4306" spans="1:14" x14ac:dyDescent="0.3">
      <c r="A4306" s="43" t="s">
        <v>471</v>
      </c>
      <c r="B4306" s="3">
        <v>45930</v>
      </c>
      <c r="C4306" s="3">
        <v>45930</v>
      </c>
      <c r="D4306" s="43" t="s">
        <v>602</v>
      </c>
      <c r="E4306" s="43" t="s">
        <v>2353</v>
      </c>
      <c r="F4306" s="43" t="s">
        <v>2355</v>
      </c>
      <c r="G4306">
        <v>60</v>
      </c>
      <c r="H4306">
        <v>60</v>
      </c>
      <c r="I4306" s="43" t="s">
        <v>2354</v>
      </c>
      <c r="J4306" s="43" t="s">
        <v>2226</v>
      </c>
      <c r="K4306" s="43" t="s">
        <v>177</v>
      </c>
      <c r="L4306" s="43" t="str">
        <f>IF(AND(Home!$A$1&gt;=Leave[[#This Row],[Start Time]],Home!$A$1&lt;=Leave[[#This Row],[End Time]]),"Aplica","No Aplica")</f>
        <v>No Aplica</v>
      </c>
      <c r="M4306" s="43" t="str">
        <f>IF(AND(Home!$A$1&gt;=Leave[[#This Row],[Start Time]],Home!$A$1&lt;=Leave[[#This Row],[End Time]]),Home!$A$1,"No Aplica")</f>
        <v>No Aplica</v>
      </c>
      <c r="N4306" s="43" t="str">
        <f>Leave[[#This Row],[User Code (Owning User) (Usuario)]]&amp;Leave[[#This Row],[fecha activa]]</f>
        <v>MIE2025080823977No Aplica</v>
      </c>
    </row>
    <row r="4307" spans="1:14" x14ac:dyDescent="0.3">
      <c r="A4307" s="43" t="s">
        <v>471</v>
      </c>
      <c r="B4307" s="3">
        <v>45929</v>
      </c>
      <c r="C4307" s="3">
        <v>45929</v>
      </c>
      <c r="D4307" s="43" t="s">
        <v>602</v>
      </c>
      <c r="E4307" s="43" t="s">
        <v>2353</v>
      </c>
      <c r="F4307" s="43" t="s">
        <v>2355</v>
      </c>
      <c r="G4307">
        <v>60</v>
      </c>
      <c r="H4307">
        <v>60</v>
      </c>
      <c r="I4307" s="43" t="s">
        <v>2354</v>
      </c>
      <c r="J4307" s="43" t="s">
        <v>2226</v>
      </c>
      <c r="K4307" s="43" t="s">
        <v>177</v>
      </c>
      <c r="L4307" s="43" t="str">
        <f>IF(AND(Home!$A$1&gt;=Leave[[#This Row],[Start Time]],Home!$A$1&lt;=Leave[[#This Row],[End Time]]),"Aplica","No Aplica")</f>
        <v>No Aplica</v>
      </c>
      <c r="M4307" s="43" t="str">
        <f>IF(AND(Home!$A$1&gt;=Leave[[#This Row],[Start Time]],Home!$A$1&lt;=Leave[[#This Row],[End Time]]),Home!$A$1,"No Aplica")</f>
        <v>No Aplica</v>
      </c>
      <c r="N4307" s="43" t="str">
        <f>Leave[[#This Row],[User Code (Owning User) (Usuario)]]&amp;Leave[[#This Row],[fecha activa]]</f>
        <v>MIE2025080823977No Aplica</v>
      </c>
    </row>
    <row r="4308" spans="1:14" x14ac:dyDescent="0.3">
      <c r="A4308" s="43" t="s">
        <v>471</v>
      </c>
      <c r="B4308" s="3">
        <v>45926</v>
      </c>
      <c r="C4308" s="3">
        <v>45926</v>
      </c>
      <c r="D4308" s="43" t="s">
        <v>602</v>
      </c>
      <c r="E4308" s="43" t="s">
        <v>2353</v>
      </c>
      <c r="F4308" s="43" t="s">
        <v>2355</v>
      </c>
      <c r="G4308">
        <v>60</v>
      </c>
      <c r="H4308">
        <v>60</v>
      </c>
      <c r="I4308" s="43" t="s">
        <v>2354</v>
      </c>
      <c r="J4308" s="43" t="s">
        <v>2226</v>
      </c>
      <c r="K4308" s="43" t="s">
        <v>177</v>
      </c>
      <c r="L4308" s="43" t="str">
        <f>IF(AND(Home!$A$1&gt;=Leave[[#This Row],[Start Time]],Home!$A$1&lt;=Leave[[#This Row],[End Time]]),"Aplica","No Aplica")</f>
        <v>No Aplica</v>
      </c>
      <c r="M4308" s="43" t="str">
        <f>IF(AND(Home!$A$1&gt;=Leave[[#This Row],[Start Time]],Home!$A$1&lt;=Leave[[#This Row],[End Time]]),Home!$A$1,"No Aplica")</f>
        <v>No Aplica</v>
      </c>
      <c r="N4308" s="43" t="str">
        <f>Leave[[#This Row],[User Code (Owning User) (Usuario)]]&amp;Leave[[#This Row],[fecha activa]]</f>
        <v>MIE2025080823977No Aplica</v>
      </c>
    </row>
    <row r="4309" spans="1:14" x14ac:dyDescent="0.3">
      <c r="A4309" s="43" t="s">
        <v>471</v>
      </c>
      <c r="B4309" s="3">
        <v>45925</v>
      </c>
      <c r="C4309" s="3">
        <v>45925</v>
      </c>
      <c r="D4309" s="43" t="s">
        <v>602</v>
      </c>
      <c r="E4309" s="43" t="s">
        <v>2353</v>
      </c>
      <c r="F4309" s="43" t="s">
        <v>2355</v>
      </c>
      <c r="G4309">
        <v>60</v>
      </c>
      <c r="H4309">
        <v>60</v>
      </c>
      <c r="I4309" s="43" t="s">
        <v>2354</v>
      </c>
      <c r="J4309" s="43" t="s">
        <v>2226</v>
      </c>
      <c r="K4309" s="43" t="s">
        <v>177</v>
      </c>
      <c r="L4309" s="43" t="str">
        <f>IF(AND(Home!$A$1&gt;=Leave[[#This Row],[Start Time]],Home!$A$1&lt;=Leave[[#This Row],[End Time]]),"Aplica","No Aplica")</f>
        <v>No Aplica</v>
      </c>
      <c r="M4309" s="43" t="str">
        <f>IF(AND(Home!$A$1&gt;=Leave[[#This Row],[Start Time]],Home!$A$1&lt;=Leave[[#This Row],[End Time]]),Home!$A$1,"No Aplica")</f>
        <v>No Aplica</v>
      </c>
      <c r="N4309" s="43" t="str">
        <f>Leave[[#This Row],[User Code (Owning User) (Usuario)]]&amp;Leave[[#This Row],[fecha activa]]</f>
        <v>MIE2025080823977No Aplica</v>
      </c>
    </row>
    <row r="4310" spans="1:14" x14ac:dyDescent="0.3">
      <c r="A4310" s="43" t="s">
        <v>468</v>
      </c>
      <c r="B4310" s="3">
        <v>45924</v>
      </c>
      <c r="C4310" s="3">
        <v>45924</v>
      </c>
      <c r="D4310" s="43" t="s">
        <v>469</v>
      </c>
      <c r="E4310" s="43" t="s">
        <v>2353</v>
      </c>
      <c r="F4310" s="43" t="s">
        <v>2355</v>
      </c>
      <c r="G4310">
        <v>900</v>
      </c>
      <c r="H4310">
        <v>540</v>
      </c>
      <c r="I4310" s="43" t="s">
        <v>2354</v>
      </c>
      <c r="J4310" s="43" t="s">
        <v>2226</v>
      </c>
      <c r="K4310" s="43" t="s">
        <v>177</v>
      </c>
      <c r="L4310" s="43" t="str">
        <f>IF(AND(Home!$A$1&gt;=Leave[[#This Row],[Start Time]],Home!$A$1&lt;=Leave[[#This Row],[End Time]]),"Aplica","No Aplica")</f>
        <v>No Aplica</v>
      </c>
      <c r="M4310" s="43" t="str">
        <f>IF(AND(Home!$A$1&gt;=Leave[[#This Row],[Start Time]],Home!$A$1&lt;=Leave[[#This Row],[End Time]]),Home!$A$1,"No Aplica")</f>
        <v>No Aplica</v>
      </c>
      <c r="N4310" s="43" t="str">
        <f>Leave[[#This Row],[User Code (Owning User) (Usuario)]]&amp;Leave[[#This Row],[fecha activa]]</f>
        <v>MIE2025080823977No Aplica</v>
      </c>
    </row>
    <row r="4311" spans="1:14" x14ac:dyDescent="0.3">
      <c r="A4311" s="43" t="s">
        <v>471</v>
      </c>
      <c r="B4311" s="3">
        <v>45923</v>
      </c>
      <c r="C4311" s="3">
        <v>45923</v>
      </c>
      <c r="D4311" s="43" t="s">
        <v>602</v>
      </c>
      <c r="E4311" s="43" t="s">
        <v>2353</v>
      </c>
      <c r="F4311" s="43" t="s">
        <v>2355</v>
      </c>
      <c r="G4311">
        <v>60</v>
      </c>
      <c r="H4311">
        <v>60</v>
      </c>
      <c r="I4311" s="43" t="s">
        <v>2354</v>
      </c>
      <c r="J4311" s="43" t="s">
        <v>2226</v>
      </c>
      <c r="K4311" s="43" t="s">
        <v>177</v>
      </c>
      <c r="L4311" s="43" t="str">
        <f>IF(AND(Home!$A$1&gt;=Leave[[#This Row],[Start Time]],Home!$A$1&lt;=Leave[[#This Row],[End Time]]),"Aplica","No Aplica")</f>
        <v>No Aplica</v>
      </c>
      <c r="M4311" s="43" t="str">
        <f>IF(AND(Home!$A$1&gt;=Leave[[#This Row],[Start Time]],Home!$A$1&lt;=Leave[[#This Row],[End Time]]),Home!$A$1,"No Aplica")</f>
        <v>No Aplica</v>
      </c>
      <c r="N4311" s="43" t="str">
        <f>Leave[[#This Row],[User Code (Owning User) (Usuario)]]&amp;Leave[[#This Row],[fecha activa]]</f>
        <v>MIE2025080823977No Aplica</v>
      </c>
    </row>
    <row r="4312" spans="1:14" x14ac:dyDescent="0.3">
      <c r="A4312" s="43" t="s">
        <v>471</v>
      </c>
      <c r="B4312" s="3">
        <v>45922</v>
      </c>
      <c r="C4312" s="3">
        <v>45922</v>
      </c>
      <c r="D4312" s="43" t="s">
        <v>602</v>
      </c>
      <c r="E4312" s="43" t="s">
        <v>2353</v>
      </c>
      <c r="F4312" s="43" t="s">
        <v>2355</v>
      </c>
      <c r="G4312">
        <v>60</v>
      </c>
      <c r="H4312">
        <v>60</v>
      </c>
      <c r="I4312" s="43" t="s">
        <v>2354</v>
      </c>
      <c r="J4312" s="43" t="s">
        <v>2226</v>
      </c>
      <c r="K4312" s="43" t="s">
        <v>177</v>
      </c>
      <c r="L4312" s="43" t="str">
        <f>IF(AND(Home!$A$1&gt;=Leave[[#This Row],[Start Time]],Home!$A$1&lt;=Leave[[#This Row],[End Time]]),"Aplica","No Aplica")</f>
        <v>Aplica</v>
      </c>
      <c r="M4312" s="43">
        <f>IF(AND(Home!$A$1&gt;=Leave[[#This Row],[Start Time]],Home!$A$1&lt;=Leave[[#This Row],[End Time]]),Home!$A$1,"No Aplica")</f>
        <v>45922</v>
      </c>
      <c r="N4312" s="43" t="str">
        <f>Leave[[#This Row],[User Code (Owning User) (Usuario)]]&amp;Leave[[#This Row],[fecha activa]]</f>
        <v>MIE202508082397745922</v>
      </c>
    </row>
    <row r="4313" spans="1:14" x14ac:dyDescent="0.3">
      <c r="A4313" s="43" t="s">
        <v>471</v>
      </c>
      <c r="B4313" s="3">
        <v>45919</v>
      </c>
      <c r="C4313" s="3">
        <v>45919</v>
      </c>
      <c r="D4313" s="43" t="s">
        <v>602</v>
      </c>
      <c r="E4313" s="43" t="s">
        <v>2353</v>
      </c>
      <c r="F4313" s="43" t="s">
        <v>2355</v>
      </c>
      <c r="G4313">
        <v>60</v>
      </c>
      <c r="H4313">
        <v>60</v>
      </c>
      <c r="I4313" s="43" t="s">
        <v>2354</v>
      </c>
      <c r="J4313" s="43" t="s">
        <v>2226</v>
      </c>
      <c r="K4313" s="43" t="s">
        <v>177</v>
      </c>
      <c r="L4313" s="43" t="str">
        <f>IF(AND(Home!$A$1&gt;=Leave[[#This Row],[Start Time]],Home!$A$1&lt;=Leave[[#This Row],[End Time]]),"Aplica","No Aplica")</f>
        <v>No Aplica</v>
      </c>
      <c r="M4313" s="43" t="str">
        <f>IF(AND(Home!$A$1&gt;=Leave[[#This Row],[Start Time]],Home!$A$1&lt;=Leave[[#This Row],[End Time]]),Home!$A$1,"No Aplica")</f>
        <v>No Aplica</v>
      </c>
      <c r="N4313" s="43" t="str">
        <f>Leave[[#This Row],[User Code (Owning User) (Usuario)]]&amp;Leave[[#This Row],[fecha activa]]</f>
        <v>MIE2025080823977No Aplica</v>
      </c>
    </row>
    <row r="4314" spans="1:14" x14ac:dyDescent="0.3">
      <c r="A4314" s="43" t="s">
        <v>471</v>
      </c>
      <c r="B4314" s="3">
        <v>45918</v>
      </c>
      <c r="C4314" s="3">
        <v>45918</v>
      </c>
      <c r="D4314" s="43" t="s">
        <v>602</v>
      </c>
      <c r="E4314" s="43" t="s">
        <v>2353</v>
      </c>
      <c r="F4314" s="43" t="s">
        <v>2355</v>
      </c>
      <c r="G4314">
        <v>60</v>
      </c>
      <c r="H4314">
        <v>60</v>
      </c>
      <c r="I4314" s="43" t="s">
        <v>2354</v>
      </c>
      <c r="J4314" s="43" t="s">
        <v>2226</v>
      </c>
      <c r="K4314" s="43" t="s">
        <v>177</v>
      </c>
      <c r="L4314" s="43" t="str">
        <f>IF(AND(Home!$A$1&gt;=Leave[[#This Row],[Start Time]],Home!$A$1&lt;=Leave[[#This Row],[End Time]]),"Aplica","No Aplica")</f>
        <v>No Aplica</v>
      </c>
      <c r="M4314" s="43" t="str">
        <f>IF(AND(Home!$A$1&gt;=Leave[[#This Row],[Start Time]],Home!$A$1&lt;=Leave[[#This Row],[End Time]]),Home!$A$1,"No Aplica")</f>
        <v>No Aplica</v>
      </c>
      <c r="N4314" s="43" t="str">
        <f>Leave[[#This Row],[User Code (Owning User) (Usuario)]]&amp;Leave[[#This Row],[fecha activa]]</f>
        <v>MIE2025080823977No Aplica</v>
      </c>
    </row>
    <row r="4315" spans="1:14" x14ac:dyDescent="0.3">
      <c r="A4315" s="43" t="s">
        <v>471</v>
      </c>
      <c r="B4315" s="3">
        <v>45916</v>
      </c>
      <c r="C4315" s="3">
        <v>45916</v>
      </c>
      <c r="D4315" s="43" t="s">
        <v>602</v>
      </c>
      <c r="E4315" s="43" t="s">
        <v>2353</v>
      </c>
      <c r="F4315" s="43" t="s">
        <v>2355</v>
      </c>
      <c r="G4315">
        <v>60</v>
      </c>
      <c r="H4315">
        <v>60</v>
      </c>
      <c r="I4315" s="43" t="s">
        <v>2354</v>
      </c>
      <c r="J4315" s="43" t="s">
        <v>2226</v>
      </c>
      <c r="K4315" s="43" t="s">
        <v>177</v>
      </c>
      <c r="L4315" s="43" t="str">
        <f>IF(AND(Home!$A$1&gt;=Leave[[#This Row],[Start Time]],Home!$A$1&lt;=Leave[[#This Row],[End Time]]),"Aplica","No Aplica")</f>
        <v>No Aplica</v>
      </c>
      <c r="M4315" s="43" t="str">
        <f>IF(AND(Home!$A$1&gt;=Leave[[#This Row],[Start Time]],Home!$A$1&lt;=Leave[[#This Row],[End Time]]),Home!$A$1,"No Aplica")</f>
        <v>No Aplica</v>
      </c>
      <c r="N4315" s="43" t="str">
        <f>Leave[[#This Row],[User Code (Owning User) (Usuario)]]&amp;Leave[[#This Row],[fecha activa]]</f>
        <v>MIE2025080823977No Aplica</v>
      </c>
    </row>
    <row r="4316" spans="1:14" x14ac:dyDescent="0.3">
      <c r="A4316" s="43" t="s">
        <v>471</v>
      </c>
      <c r="B4316" s="3">
        <v>45915</v>
      </c>
      <c r="C4316" s="3">
        <v>45915</v>
      </c>
      <c r="D4316" s="43" t="s">
        <v>602</v>
      </c>
      <c r="E4316" s="43" t="s">
        <v>2353</v>
      </c>
      <c r="F4316" s="43" t="s">
        <v>2355</v>
      </c>
      <c r="G4316">
        <v>60</v>
      </c>
      <c r="H4316">
        <v>60</v>
      </c>
      <c r="I4316" s="43" t="s">
        <v>2354</v>
      </c>
      <c r="J4316" s="43" t="s">
        <v>2226</v>
      </c>
      <c r="K4316" s="43" t="s">
        <v>177</v>
      </c>
      <c r="L4316" s="43" t="str">
        <f>IF(AND(Home!$A$1&gt;=Leave[[#This Row],[Start Time]],Home!$A$1&lt;=Leave[[#This Row],[End Time]]),"Aplica","No Aplica")</f>
        <v>No Aplica</v>
      </c>
      <c r="M4316" s="43" t="str">
        <f>IF(AND(Home!$A$1&gt;=Leave[[#This Row],[Start Time]],Home!$A$1&lt;=Leave[[#This Row],[End Time]]),Home!$A$1,"No Aplica")</f>
        <v>No Aplica</v>
      </c>
      <c r="N4316" s="43" t="str">
        <f>Leave[[#This Row],[User Code (Owning User) (Usuario)]]&amp;Leave[[#This Row],[fecha activa]]</f>
        <v>MIE2025080823977No Aplica</v>
      </c>
    </row>
    <row r="4317" spans="1:14" x14ac:dyDescent="0.3">
      <c r="A4317" s="43" t="s">
        <v>468</v>
      </c>
      <c r="B4317" s="3">
        <v>45917</v>
      </c>
      <c r="C4317" s="3">
        <v>45917</v>
      </c>
      <c r="D4317" s="43" t="s">
        <v>469</v>
      </c>
      <c r="E4317" s="43" t="s">
        <v>2353</v>
      </c>
      <c r="F4317" s="43" t="s">
        <v>2355</v>
      </c>
      <c r="G4317">
        <v>720</v>
      </c>
      <c r="H4317">
        <v>540</v>
      </c>
      <c r="I4317" s="43" t="s">
        <v>2354</v>
      </c>
      <c r="J4317" s="43" t="s">
        <v>2226</v>
      </c>
      <c r="K4317" s="43" t="s">
        <v>177</v>
      </c>
      <c r="L4317" s="43" t="str">
        <f>IF(AND(Home!$A$1&gt;=Leave[[#This Row],[Start Time]],Home!$A$1&lt;=Leave[[#This Row],[End Time]]),"Aplica","No Aplica")</f>
        <v>No Aplica</v>
      </c>
      <c r="M4317" s="43" t="str">
        <f>IF(AND(Home!$A$1&gt;=Leave[[#This Row],[Start Time]],Home!$A$1&lt;=Leave[[#This Row],[End Time]]),Home!$A$1,"No Aplica")</f>
        <v>No Aplica</v>
      </c>
      <c r="N4317" s="43" t="str">
        <f>Leave[[#This Row],[User Code (Owning User) (Usuario)]]&amp;Leave[[#This Row],[fecha activa]]</f>
        <v>MIE2025080823977No Aplica</v>
      </c>
    </row>
    <row r="4318" spans="1:14" x14ac:dyDescent="0.3">
      <c r="A4318" s="43" t="s">
        <v>471</v>
      </c>
      <c r="B4318" s="3">
        <v>45903</v>
      </c>
      <c r="C4318" s="3">
        <v>45903</v>
      </c>
      <c r="D4318" s="43" t="s">
        <v>1864</v>
      </c>
      <c r="E4318" s="43" t="s">
        <v>2353</v>
      </c>
      <c r="F4318" s="43" t="s">
        <v>2355</v>
      </c>
      <c r="G4318">
        <v>150</v>
      </c>
      <c r="H4318">
        <v>150</v>
      </c>
      <c r="I4318" s="43" t="s">
        <v>2354</v>
      </c>
      <c r="J4318" s="43" t="s">
        <v>2226</v>
      </c>
      <c r="K4318" s="43" t="s">
        <v>177</v>
      </c>
      <c r="L4318" s="43" t="str">
        <f>IF(AND(Home!$A$1&gt;=Leave[[#This Row],[Start Time]],Home!$A$1&lt;=Leave[[#This Row],[End Time]]),"Aplica","No Aplica")</f>
        <v>No Aplica</v>
      </c>
      <c r="M4318" s="43" t="str">
        <f>IF(AND(Home!$A$1&gt;=Leave[[#This Row],[Start Time]],Home!$A$1&lt;=Leave[[#This Row],[End Time]]),Home!$A$1,"No Aplica")</f>
        <v>No Aplica</v>
      </c>
      <c r="N4318" s="43" t="str">
        <f>Leave[[#This Row],[User Code (Owning User) (Usuario)]]&amp;Leave[[#This Row],[fecha activa]]</f>
        <v>MIE2025080823977No Aplica</v>
      </c>
    </row>
    <row r="4319" spans="1:14" x14ac:dyDescent="0.3">
      <c r="A4319" s="43" t="s">
        <v>468</v>
      </c>
      <c r="B4319" s="3">
        <v>45911</v>
      </c>
      <c r="C4319" s="3">
        <v>45911</v>
      </c>
      <c r="D4319" s="43" t="s">
        <v>469</v>
      </c>
      <c r="E4319" s="43" t="s">
        <v>2353</v>
      </c>
      <c r="F4319" s="43" t="s">
        <v>2355</v>
      </c>
      <c r="G4319">
        <v>540</v>
      </c>
      <c r="H4319">
        <v>540</v>
      </c>
      <c r="I4319" s="43" t="s">
        <v>2354</v>
      </c>
      <c r="J4319" s="43" t="s">
        <v>2226</v>
      </c>
      <c r="K4319" s="43" t="s">
        <v>177</v>
      </c>
      <c r="L4319" s="43" t="str">
        <f>IF(AND(Home!$A$1&gt;=Leave[[#This Row],[Start Time]],Home!$A$1&lt;=Leave[[#This Row],[End Time]]),"Aplica","No Aplica")</f>
        <v>No Aplica</v>
      </c>
      <c r="M4319" s="43" t="str">
        <f>IF(AND(Home!$A$1&gt;=Leave[[#This Row],[Start Time]],Home!$A$1&lt;=Leave[[#This Row],[End Time]]),Home!$A$1,"No Aplica")</f>
        <v>No Aplica</v>
      </c>
      <c r="N4319" s="43" t="str">
        <f>Leave[[#This Row],[User Code (Owning User) (Usuario)]]&amp;Leave[[#This Row],[fecha activa]]</f>
        <v>MIE2025080823977No Aplica</v>
      </c>
    </row>
    <row r="4320" spans="1:14" x14ac:dyDescent="0.3">
      <c r="A4320" s="43" t="s">
        <v>468</v>
      </c>
      <c r="B4320" s="3">
        <v>45904</v>
      </c>
      <c r="C4320" s="3">
        <v>45904</v>
      </c>
      <c r="D4320" s="43" t="s">
        <v>469</v>
      </c>
      <c r="E4320" s="43" t="s">
        <v>2353</v>
      </c>
      <c r="F4320" s="43" t="s">
        <v>2355</v>
      </c>
      <c r="G4320">
        <v>480</v>
      </c>
      <c r="H4320">
        <v>480</v>
      </c>
      <c r="I4320" s="43" t="s">
        <v>2354</v>
      </c>
      <c r="J4320" s="43" t="s">
        <v>2226</v>
      </c>
      <c r="K4320" s="43" t="s">
        <v>177</v>
      </c>
      <c r="L4320" s="43" t="str">
        <f>IF(AND(Home!$A$1&gt;=Leave[[#This Row],[Start Time]],Home!$A$1&lt;=Leave[[#This Row],[End Time]]),"Aplica","No Aplica")</f>
        <v>No Aplica</v>
      </c>
      <c r="M4320" s="43" t="str">
        <f>IF(AND(Home!$A$1&gt;=Leave[[#This Row],[Start Time]],Home!$A$1&lt;=Leave[[#This Row],[End Time]]),Home!$A$1,"No Aplica")</f>
        <v>No Aplica</v>
      </c>
      <c r="N4320" s="43" t="str">
        <f>Leave[[#This Row],[User Code (Owning User) (Usuario)]]&amp;Leave[[#This Row],[fecha activa]]</f>
        <v>MIE2025080823977No Aplica</v>
      </c>
    </row>
    <row r="4321" spans="1:14" x14ac:dyDescent="0.3">
      <c r="A4321" s="43" t="s">
        <v>471</v>
      </c>
      <c r="B4321" s="3">
        <v>45905</v>
      </c>
      <c r="C4321" s="3">
        <v>45905</v>
      </c>
      <c r="D4321" s="43" t="s">
        <v>602</v>
      </c>
      <c r="E4321" s="43" t="s">
        <v>2353</v>
      </c>
      <c r="F4321" s="43" t="s">
        <v>2355</v>
      </c>
      <c r="G4321">
        <v>480</v>
      </c>
      <c r="H4321">
        <v>480</v>
      </c>
      <c r="I4321" s="43" t="s">
        <v>2354</v>
      </c>
      <c r="J4321" s="43" t="s">
        <v>2226</v>
      </c>
      <c r="K4321" s="43" t="s">
        <v>177</v>
      </c>
      <c r="L4321" s="43" t="str">
        <f>IF(AND(Home!$A$1&gt;=Leave[[#This Row],[Start Time]],Home!$A$1&lt;=Leave[[#This Row],[End Time]]),"Aplica","No Aplica")</f>
        <v>No Aplica</v>
      </c>
      <c r="M4321" s="43" t="str">
        <f>IF(AND(Home!$A$1&gt;=Leave[[#This Row],[Start Time]],Home!$A$1&lt;=Leave[[#This Row],[End Time]]),Home!$A$1,"No Aplica")</f>
        <v>No Aplica</v>
      </c>
      <c r="N4321" s="43" t="str">
        <f>Leave[[#This Row],[User Code (Owning User) (Usuario)]]&amp;Leave[[#This Row],[fecha activa]]</f>
        <v>MIE2025080823977No Aplica</v>
      </c>
    </row>
    <row r="4322" spans="1:14" x14ac:dyDescent="0.3">
      <c r="A4322" s="43" t="s">
        <v>471</v>
      </c>
      <c r="B4322" s="3">
        <v>45903</v>
      </c>
      <c r="C4322" s="3">
        <v>45903</v>
      </c>
      <c r="D4322" s="43" t="s">
        <v>602</v>
      </c>
      <c r="E4322" s="43" t="s">
        <v>2353</v>
      </c>
      <c r="F4322" s="43" t="s">
        <v>2355</v>
      </c>
      <c r="G4322">
        <v>480</v>
      </c>
      <c r="H4322">
        <v>480</v>
      </c>
      <c r="I4322" s="43" t="s">
        <v>2354</v>
      </c>
      <c r="J4322" s="43" t="s">
        <v>2226</v>
      </c>
      <c r="K4322" s="43" t="s">
        <v>177</v>
      </c>
      <c r="L4322" s="43" t="str">
        <f>IF(AND(Home!$A$1&gt;=Leave[[#This Row],[Start Time]],Home!$A$1&lt;=Leave[[#This Row],[End Time]]),"Aplica","No Aplica")</f>
        <v>No Aplica</v>
      </c>
      <c r="M4322" s="43" t="str">
        <f>IF(AND(Home!$A$1&gt;=Leave[[#This Row],[Start Time]],Home!$A$1&lt;=Leave[[#This Row],[End Time]]),Home!$A$1,"No Aplica")</f>
        <v>No Aplica</v>
      </c>
      <c r="N4322" s="43" t="str">
        <f>Leave[[#This Row],[User Code (Owning User) (Usuario)]]&amp;Leave[[#This Row],[fecha activa]]</f>
        <v>MIE2025080823977No Aplica</v>
      </c>
    </row>
    <row r="4323" spans="1:14" x14ac:dyDescent="0.3">
      <c r="A4323" s="43" t="s">
        <v>468</v>
      </c>
      <c r="B4323" s="3">
        <v>45902</v>
      </c>
      <c r="C4323" s="3">
        <v>45902</v>
      </c>
      <c r="D4323" s="43" t="s">
        <v>469</v>
      </c>
      <c r="E4323" s="43" t="s">
        <v>2353</v>
      </c>
      <c r="F4323" s="43" t="s">
        <v>2355</v>
      </c>
      <c r="G4323">
        <v>480</v>
      </c>
      <c r="H4323">
        <v>480</v>
      </c>
      <c r="I4323" s="43" t="s">
        <v>2354</v>
      </c>
      <c r="J4323" s="43" t="s">
        <v>2226</v>
      </c>
      <c r="K4323" s="43" t="s">
        <v>177</v>
      </c>
      <c r="L4323" s="43" t="str">
        <f>IF(AND(Home!$A$1&gt;=Leave[[#This Row],[Start Time]],Home!$A$1&lt;=Leave[[#This Row],[End Time]]),"Aplica","No Aplica")</f>
        <v>No Aplica</v>
      </c>
      <c r="M4323" s="43" t="str">
        <f>IF(AND(Home!$A$1&gt;=Leave[[#This Row],[Start Time]],Home!$A$1&lt;=Leave[[#This Row],[End Time]]),Home!$A$1,"No Aplica")</f>
        <v>No Aplica</v>
      </c>
      <c r="N4323" s="43" t="str">
        <f>Leave[[#This Row],[User Code (Owning User) (Usuario)]]&amp;Leave[[#This Row],[fecha activa]]</f>
        <v>MIE2025080823977No Aplica</v>
      </c>
    </row>
    <row r="4324" spans="1:14" x14ac:dyDescent="0.3">
      <c r="A4324" s="43" t="s">
        <v>471</v>
      </c>
      <c r="B4324" s="3">
        <v>45901</v>
      </c>
      <c r="C4324" s="3">
        <v>45901</v>
      </c>
      <c r="D4324" s="43" t="s">
        <v>602</v>
      </c>
      <c r="E4324" s="43" t="s">
        <v>2353</v>
      </c>
      <c r="F4324" s="43" t="s">
        <v>2355</v>
      </c>
      <c r="G4324">
        <v>480</v>
      </c>
      <c r="H4324">
        <v>480</v>
      </c>
      <c r="I4324" s="43" t="s">
        <v>2354</v>
      </c>
      <c r="J4324" s="43" t="s">
        <v>2226</v>
      </c>
      <c r="K4324" s="43" t="s">
        <v>177</v>
      </c>
      <c r="L4324" s="43" t="str">
        <f>IF(AND(Home!$A$1&gt;=Leave[[#This Row],[Start Time]],Home!$A$1&lt;=Leave[[#This Row],[End Time]]),"Aplica","No Aplica")</f>
        <v>No Aplica</v>
      </c>
      <c r="M4324" s="43" t="str">
        <f>IF(AND(Home!$A$1&gt;=Leave[[#This Row],[Start Time]],Home!$A$1&lt;=Leave[[#This Row],[End Time]]),Home!$A$1,"No Aplica")</f>
        <v>No Aplica</v>
      </c>
      <c r="N4324" s="43" t="str">
        <f>Leave[[#This Row],[User Code (Owning User) (Usuario)]]&amp;Leave[[#This Row],[fecha activa]]</f>
        <v>MIE2025080823977No Aplica</v>
      </c>
    </row>
    <row r="4325" spans="1:14" x14ac:dyDescent="0.3">
      <c r="A4325" s="43" t="s">
        <v>468</v>
      </c>
      <c r="B4325" s="3">
        <v>45923</v>
      </c>
      <c r="C4325" s="3">
        <v>45923</v>
      </c>
      <c r="D4325" s="43" t="s">
        <v>469</v>
      </c>
      <c r="E4325" s="43" t="s">
        <v>2494</v>
      </c>
      <c r="F4325" s="43" t="s">
        <v>2496</v>
      </c>
      <c r="G4325">
        <v>540</v>
      </c>
      <c r="H4325">
        <v>540</v>
      </c>
      <c r="I4325" s="43" t="s">
        <v>2495</v>
      </c>
      <c r="J4325" s="43" t="s">
        <v>975</v>
      </c>
      <c r="K4325" s="43" t="s">
        <v>178</v>
      </c>
      <c r="L4325" s="43" t="str">
        <f>IF(AND(Home!$A$1&gt;=Leave[[#This Row],[Start Time]],Home!$A$1&lt;=Leave[[#This Row],[End Time]]),"Aplica","No Aplica")</f>
        <v>No Aplica</v>
      </c>
      <c r="M4325" s="43" t="str">
        <f>IF(AND(Home!$A$1&gt;=Leave[[#This Row],[Start Time]],Home!$A$1&lt;=Leave[[#This Row],[End Time]]),Home!$A$1,"No Aplica")</f>
        <v>No Aplica</v>
      </c>
      <c r="N4325" s="43" t="str">
        <f>Leave[[#This Row],[User Code (Owning User) (Usuario)]]&amp;Leave[[#This Row],[fecha activa]]</f>
        <v>MIE2025230824170No Aplica</v>
      </c>
    </row>
    <row r="4326" spans="1:14" x14ac:dyDescent="0.3">
      <c r="A4326" s="43" t="s">
        <v>468</v>
      </c>
      <c r="B4326" s="3">
        <v>45916</v>
      </c>
      <c r="C4326" s="3">
        <v>45916</v>
      </c>
      <c r="D4326" s="43" t="s">
        <v>503</v>
      </c>
      <c r="E4326" s="43" t="s">
        <v>2494</v>
      </c>
      <c r="F4326" s="43" t="s">
        <v>2496</v>
      </c>
      <c r="G4326">
        <v>480</v>
      </c>
      <c r="H4326">
        <v>480</v>
      </c>
      <c r="I4326" s="43" t="s">
        <v>2495</v>
      </c>
      <c r="J4326" s="43" t="s">
        <v>975</v>
      </c>
      <c r="K4326" s="43" t="s">
        <v>178</v>
      </c>
      <c r="L4326" s="43" t="str">
        <f>IF(AND(Home!$A$1&gt;=Leave[[#This Row],[Start Time]],Home!$A$1&lt;=Leave[[#This Row],[End Time]]),"Aplica","No Aplica")</f>
        <v>No Aplica</v>
      </c>
      <c r="M4326" s="43" t="str">
        <f>IF(AND(Home!$A$1&gt;=Leave[[#This Row],[Start Time]],Home!$A$1&lt;=Leave[[#This Row],[End Time]]),Home!$A$1,"No Aplica")</f>
        <v>No Aplica</v>
      </c>
      <c r="N4326" s="43" t="str">
        <f>Leave[[#This Row],[User Code (Owning User) (Usuario)]]&amp;Leave[[#This Row],[fecha activa]]</f>
        <v>MIE2025230824170No Aplica</v>
      </c>
    </row>
    <row r="4327" spans="1:14" x14ac:dyDescent="0.3">
      <c r="A4327" s="43" t="s">
        <v>476</v>
      </c>
      <c r="B4327" s="3">
        <v>45921</v>
      </c>
      <c r="C4327" s="3">
        <v>45921</v>
      </c>
      <c r="D4327" s="43" t="s">
        <v>2992</v>
      </c>
      <c r="E4327" s="43" t="s">
        <v>232</v>
      </c>
      <c r="F4327" s="43" t="s">
        <v>233</v>
      </c>
      <c r="G4327">
        <v>120</v>
      </c>
      <c r="H4327">
        <v>120</v>
      </c>
      <c r="I4327" s="43" t="s">
        <v>934</v>
      </c>
      <c r="J4327" s="43" t="s">
        <v>3830</v>
      </c>
      <c r="K4327" s="43" t="s">
        <v>178</v>
      </c>
      <c r="L4327" s="43" t="str">
        <f>IF(AND(Home!$A$1&gt;=Leave[[#This Row],[Start Time]],Home!$A$1&lt;=Leave[[#This Row],[End Time]]),"Aplica","No Aplica")</f>
        <v>No Aplica</v>
      </c>
      <c r="M4327" s="43" t="str">
        <f>IF(AND(Home!$A$1&gt;=Leave[[#This Row],[Start Time]],Home!$A$1&lt;=Leave[[#This Row],[End Time]]),Home!$A$1,"No Aplica")</f>
        <v>No Aplica</v>
      </c>
      <c r="N4327" s="43" t="str">
        <f>Leave[[#This Row],[User Code (Owning User) (Usuario)]]&amp;Leave[[#This Row],[fecha activa]]</f>
        <v>MIE2023230110095No Aplica</v>
      </c>
    </row>
    <row r="4328" spans="1:14" x14ac:dyDescent="0.3">
      <c r="A4328" s="43" t="s">
        <v>476</v>
      </c>
      <c r="B4328" s="3">
        <v>45920</v>
      </c>
      <c r="C4328" s="3">
        <v>45920</v>
      </c>
      <c r="D4328" s="43" t="s">
        <v>2992</v>
      </c>
      <c r="E4328" s="43" t="s">
        <v>232</v>
      </c>
      <c r="F4328" s="43" t="s">
        <v>233</v>
      </c>
      <c r="G4328">
        <v>120</v>
      </c>
      <c r="H4328">
        <v>120</v>
      </c>
      <c r="I4328" s="43" t="s">
        <v>934</v>
      </c>
      <c r="J4328" s="43" t="s">
        <v>3830</v>
      </c>
      <c r="K4328" s="43" t="s">
        <v>178</v>
      </c>
      <c r="L4328" s="43" t="str">
        <f>IF(AND(Home!$A$1&gt;=Leave[[#This Row],[Start Time]],Home!$A$1&lt;=Leave[[#This Row],[End Time]]),"Aplica","No Aplica")</f>
        <v>No Aplica</v>
      </c>
      <c r="M4328" s="43" t="str">
        <f>IF(AND(Home!$A$1&gt;=Leave[[#This Row],[Start Time]],Home!$A$1&lt;=Leave[[#This Row],[End Time]]),Home!$A$1,"No Aplica")</f>
        <v>No Aplica</v>
      </c>
      <c r="N4328" s="43" t="str">
        <f>Leave[[#This Row],[User Code (Owning User) (Usuario)]]&amp;Leave[[#This Row],[fecha activa]]</f>
        <v>MIE2023230110095No Aplica</v>
      </c>
    </row>
    <row r="4329" spans="1:14" x14ac:dyDescent="0.3">
      <c r="A4329" s="43" t="s">
        <v>471</v>
      </c>
      <c r="B4329" s="3">
        <v>45918</v>
      </c>
      <c r="C4329" s="3">
        <v>45918</v>
      </c>
      <c r="D4329" s="43" t="s">
        <v>647</v>
      </c>
      <c r="E4329" s="43" t="s">
        <v>232</v>
      </c>
      <c r="F4329" s="43" t="s">
        <v>233</v>
      </c>
      <c r="G4329">
        <v>60</v>
      </c>
      <c r="H4329">
        <v>60</v>
      </c>
      <c r="I4329" s="43" t="s">
        <v>934</v>
      </c>
      <c r="J4329" s="43" t="s">
        <v>3830</v>
      </c>
      <c r="K4329" s="43" t="s">
        <v>178</v>
      </c>
      <c r="L4329" s="43" t="str">
        <f>IF(AND(Home!$A$1&gt;=Leave[[#This Row],[Start Time]],Home!$A$1&lt;=Leave[[#This Row],[End Time]]),"Aplica","No Aplica")</f>
        <v>No Aplica</v>
      </c>
      <c r="M4329" s="43" t="str">
        <f>IF(AND(Home!$A$1&gt;=Leave[[#This Row],[Start Time]],Home!$A$1&lt;=Leave[[#This Row],[End Time]]),Home!$A$1,"No Aplica")</f>
        <v>No Aplica</v>
      </c>
      <c r="N4329" s="43" t="str">
        <f>Leave[[#This Row],[User Code (Owning User) (Usuario)]]&amp;Leave[[#This Row],[fecha activa]]</f>
        <v>MIE2023230110095No Aplica</v>
      </c>
    </row>
    <row r="4330" spans="1:14" x14ac:dyDescent="0.3">
      <c r="A4330" s="43" t="s">
        <v>471</v>
      </c>
      <c r="B4330" s="3">
        <v>45912</v>
      </c>
      <c r="C4330" s="3">
        <v>45912</v>
      </c>
      <c r="D4330" s="43" t="s">
        <v>2287</v>
      </c>
      <c r="E4330" s="43" t="s">
        <v>232</v>
      </c>
      <c r="F4330" s="43" t="s">
        <v>233</v>
      </c>
      <c r="G4330">
        <v>60</v>
      </c>
      <c r="H4330">
        <v>60</v>
      </c>
      <c r="I4330" s="43" t="s">
        <v>934</v>
      </c>
      <c r="J4330" s="43" t="s">
        <v>3830</v>
      </c>
      <c r="K4330" s="43" t="s">
        <v>178</v>
      </c>
      <c r="L4330" s="43" t="str">
        <f>IF(AND(Home!$A$1&gt;=Leave[[#This Row],[Start Time]],Home!$A$1&lt;=Leave[[#This Row],[End Time]]),"Aplica","No Aplica")</f>
        <v>No Aplica</v>
      </c>
      <c r="M4330" s="43" t="str">
        <f>IF(AND(Home!$A$1&gt;=Leave[[#This Row],[Start Time]],Home!$A$1&lt;=Leave[[#This Row],[End Time]]),Home!$A$1,"No Aplica")</f>
        <v>No Aplica</v>
      </c>
      <c r="N4330" s="43" t="str">
        <f>Leave[[#This Row],[User Code (Owning User) (Usuario)]]&amp;Leave[[#This Row],[fecha activa]]</f>
        <v>MIE2023230110095No Aplica</v>
      </c>
    </row>
    <row r="4331" spans="1:14" x14ac:dyDescent="0.3">
      <c r="A4331" s="43" t="s">
        <v>476</v>
      </c>
      <c r="B4331" s="3">
        <v>45907</v>
      </c>
      <c r="C4331" s="3">
        <v>45907</v>
      </c>
      <c r="D4331" s="43" t="s">
        <v>2992</v>
      </c>
      <c r="E4331" s="43" t="s">
        <v>232</v>
      </c>
      <c r="F4331" s="43" t="s">
        <v>233</v>
      </c>
      <c r="G4331">
        <v>120</v>
      </c>
      <c r="H4331">
        <v>120</v>
      </c>
      <c r="I4331" s="43" t="s">
        <v>934</v>
      </c>
      <c r="J4331" s="43" t="s">
        <v>3830</v>
      </c>
      <c r="K4331" s="43" t="s">
        <v>178</v>
      </c>
      <c r="L4331" s="43" t="str">
        <f>IF(AND(Home!$A$1&gt;=Leave[[#This Row],[Start Time]],Home!$A$1&lt;=Leave[[#This Row],[End Time]]),"Aplica","No Aplica")</f>
        <v>No Aplica</v>
      </c>
      <c r="M4331" s="43" t="str">
        <f>IF(AND(Home!$A$1&gt;=Leave[[#This Row],[Start Time]],Home!$A$1&lt;=Leave[[#This Row],[End Time]]),Home!$A$1,"No Aplica")</f>
        <v>No Aplica</v>
      </c>
      <c r="N4331" s="43" t="str">
        <f>Leave[[#This Row],[User Code (Owning User) (Usuario)]]&amp;Leave[[#This Row],[fecha activa]]</f>
        <v>MIE2023230110095No Aplica</v>
      </c>
    </row>
    <row r="4332" spans="1:14" x14ac:dyDescent="0.3">
      <c r="A4332" s="43" t="s">
        <v>476</v>
      </c>
      <c r="B4332" s="3">
        <v>45906</v>
      </c>
      <c r="C4332" s="3">
        <v>45906</v>
      </c>
      <c r="D4332" s="43" t="s">
        <v>2994</v>
      </c>
      <c r="E4332" s="43" t="s">
        <v>232</v>
      </c>
      <c r="F4332" s="43" t="s">
        <v>233</v>
      </c>
      <c r="G4332">
        <v>120</v>
      </c>
      <c r="H4332">
        <v>120</v>
      </c>
      <c r="I4332" s="43" t="s">
        <v>934</v>
      </c>
      <c r="J4332" s="43" t="s">
        <v>3830</v>
      </c>
      <c r="K4332" s="43" t="s">
        <v>178</v>
      </c>
      <c r="L4332" s="43" t="str">
        <f>IF(AND(Home!$A$1&gt;=Leave[[#This Row],[Start Time]],Home!$A$1&lt;=Leave[[#This Row],[End Time]]),"Aplica","No Aplica")</f>
        <v>No Aplica</v>
      </c>
      <c r="M4332" s="43" t="str">
        <f>IF(AND(Home!$A$1&gt;=Leave[[#This Row],[Start Time]],Home!$A$1&lt;=Leave[[#This Row],[End Time]]),Home!$A$1,"No Aplica")</f>
        <v>No Aplica</v>
      </c>
      <c r="N4332" s="43" t="str">
        <f>Leave[[#This Row],[User Code (Owning User) (Usuario)]]&amp;Leave[[#This Row],[fecha activa]]</f>
        <v>MIE2023230110095No Aplica</v>
      </c>
    </row>
    <row r="4333" spans="1:14" x14ac:dyDescent="0.3">
      <c r="A4333" s="43" t="s">
        <v>471</v>
      </c>
      <c r="B4333" s="3">
        <v>45905</v>
      </c>
      <c r="C4333" s="3">
        <v>45905</v>
      </c>
      <c r="D4333" s="43" t="s">
        <v>2827</v>
      </c>
      <c r="E4333" s="43" t="s">
        <v>232</v>
      </c>
      <c r="F4333" s="43" t="s">
        <v>233</v>
      </c>
      <c r="G4333">
        <v>30</v>
      </c>
      <c r="H4333">
        <v>30</v>
      </c>
      <c r="I4333" s="43" t="s">
        <v>934</v>
      </c>
      <c r="J4333" s="43" t="s">
        <v>3830</v>
      </c>
      <c r="K4333" s="43" t="s">
        <v>178</v>
      </c>
      <c r="L4333" s="43" t="str">
        <f>IF(AND(Home!$A$1&gt;=Leave[[#This Row],[Start Time]],Home!$A$1&lt;=Leave[[#This Row],[End Time]]),"Aplica","No Aplica")</f>
        <v>No Aplica</v>
      </c>
      <c r="M4333" s="43" t="str">
        <f>IF(AND(Home!$A$1&gt;=Leave[[#This Row],[Start Time]],Home!$A$1&lt;=Leave[[#This Row],[End Time]]),Home!$A$1,"No Aplica")</f>
        <v>No Aplica</v>
      </c>
      <c r="N4333" s="43" t="str">
        <f>Leave[[#This Row],[User Code (Owning User) (Usuario)]]&amp;Leave[[#This Row],[fecha activa]]</f>
        <v>MIE2023230110095No Aplica</v>
      </c>
    </row>
    <row r="4334" spans="1:14" x14ac:dyDescent="0.3">
      <c r="A4334" s="43" t="s">
        <v>471</v>
      </c>
      <c r="B4334" s="3">
        <v>45904</v>
      </c>
      <c r="C4334" s="3">
        <v>45904</v>
      </c>
      <c r="D4334" s="43" t="s">
        <v>621</v>
      </c>
      <c r="E4334" s="43" t="s">
        <v>232</v>
      </c>
      <c r="F4334" s="43" t="s">
        <v>233</v>
      </c>
      <c r="G4334">
        <v>60</v>
      </c>
      <c r="H4334">
        <v>60</v>
      </c>
      <c r="I4334" s="43" t="s">
        <v>934</v>
      </c>
      <c r="J4334" s="43" t="s">
        <v>3830</v>
      </c>
      <c r="K4334" s="43" t="s">
        <v>178</v>
      </c>
      <c r="L4334" s="43" t="str">
        <f>IF(AND(Home!$A$1&gt;=Leave[[#This Row],[Start Time]],Home!$A$1&lt;=Leave[[#This Row],[End Time]]),"Aplica","No Aplica")</f>
        <v>No Aplica</v>
      </c>
      <c r="M4334" s="43" t="str">
        <f>IF(AND(Home!$A$1&gt;=Leave[[#This Row],[Start Time]],Home!$A$1&lt;=Leave[[#This Row],[End Time]]),Home!$A$1,"No Aplica")</f>
        <v>No Aplica</v>
      </c>
      <c r="N4334" s="43" t="str">
        <f>Leave[[#This Row],[User Code (Owning User) (Usuario)]]&amp;Leave[[#This Row],[fecha activa]]</f>
        <v>MIE2023230110095No Aplica</v>
      </c>
    </row>
    <row r="4335" spans="1:14" x14ac:dyDescent="0.3">
      <c r="A4335" s="43" t="s">
        <v>468</v>
      </c>
      <c r="B4335" s="3">
        <v>45903</v>
      </c>
      <c r="C4335" s="3">
        <v>45903</v>
      </c>
      <c r="D4335" s="43" t="s">
        <v>467</v>
      </c>
      <c r="E4335" s="43" t="s">
        <v>232</v>
      </c>
      <c r="F4335" s="43" t="s">
        <v>233</v>
      </c>
      <c r="G4335">
        <v>540</v>
      </c>
      <c r="H4335">
        <v>540</v>
      </c>
      <c r="I4335" s="43" t="s">
        <v>934</v>
      </c>
      <c r="J4335" s="43" t="s">
        <v>3830</v>
      </c>
      <c r="K4335" s="43" t="s">
        <v>178</v>
      </c>
      <c r="L4335" s="43" t="str">
        <f>IF(AND(Home!$A$1&gt;=Leave[[#This Row],[Start Time]],Home!$A$1&lt;=Leave[[#This Row],[End Time]]),"Aplica","No Aplica")</f>
        <v>No Aplica</v>
      </c>
      <c r="M4335" s="43" t="str">
        <f>IF(AND(Home!$A$1&gt;=Leave[[#This Row],[Start Time]],Home!$A$1&lt;=Leave[[#This Row],[End Time]]),Home!$A$1,"No Aplica")</f>
        <v>No Aplica</v>
      </c>
      <c r="N4335" s="43" t="str">
        <f>Leave[[#This Row],[User Code (Owning User) (Usuario)]]&amp;Leave[[#This Row],[fecha activa]]</f>
        <v>MIE2023230110095No Aplica</v>
      </c>
    </row>
    <row r="4336" spans="1:14" x14ac:dyDescent="0.3">
      <c r="A4336" s="43" t="s">
        <v>465</v>
      </c>
      <c r="B4336" s="3">
        <v>45918</v>
      </c>
      <c r="C4336" s="3">
        <v>45918</v>
      </c>
      <c r="D4336" s="43" t="s">
        <v>3342</v>
      </c>
      <c r="E4336" s="43" t="s">
        <v>696</v>
      </c>
      <c r="F4336" s="43" t="s">
        <v>697</v>
      </c>
      <c r="G4336">
        <v>510</v>
      </c>
      <c r="H4336">
        <v>510</v>
      </c>
      <c r="I4336" s="43" t="s">
        <v>1248</v>
      </c>
      <c r="J4336" s="43" t="s">
        <v>2146</v>
      </c>
      <c r="K4336" s="43" t="s">
        <v>179</v>
      </c>
      <c r="L4336" s="43" t="str">
        <f>IF(AND(Home!$A$1&gt;=Leave[[#This Row],[Start Time]],Home!$A$1&lt;=Leave[[#This Row],[End Time]]),"Aplica","No Aplica")</f>
        <v>No Aplica</v>
      </c>
      <c r="M4336" s="43" t="str">
        <f>IF(AND(Home!$A$1&gt;=Leave[[#This Row],[Start Time]],Home!$A$1&lt;=Leave[[#This Row],[End Time]]),Home!$A$1,"No Aplica")</f>
        <v>No Aplica</v>
      </c>
      <c r="N4336" s="43" t="str">
        <f>Leave[[#This Row],[User Code (Owning User) (Usuario)]]&amp;Leave[[#This Row],[fecha activa]]</f>
        <v>MIE2024200817196No Aplica</v>
      </c>
    </row>
    <row r="4337" spans="1:14" x14ac:dyDescent="0.3">
      <c r="A4337" s="43" t="s">
        <v>465</v>
      </c>
      <c r="B4337" s="3">
        <v>45911</v>
      </c>
      <c r="C4337" s="3">
        <v>45911</v>
      </c>
      <c r="D4337" s="43" t="s">
        <v>3342</v>
      </c>
      <c r="E4337" s="43" t="s">
        <v>696</v>
      </c>
      <c r="F4337" s="43" t="s">
        <v>697</v>
      </c>
      <c r="G4337">
        <v>510</v>
      </c>
      <c r="H4337">
        <v>510</v>
      </c>
      <c r="I4337" s="43" t="s">
        <v>1248</v>
      </c>
      <c r="J4337" s="43" t="s">
        <v>2146</v>
      </c>
      <c r="K4337" s="43" t="s">
        <v>179</v>
      </c>
      <c r="L4337" s="43" t="str">
        <f>IF(AND(Home!$A$1&gt;=Leave[[#This Row],[Start Time]],Home!$A$1&lt;=Leave[[#This Row],[End Time]]),"Aplica","No Aplica")</f>
        <v>No Aplica</v>
      </c>
      <c r="M4337" s="43" t="str">
        <f>IF(AND(Home!$A$1&gt;=Leave[[#This Row],[Start Time]],Home!$A$1&lt;=Leave[[#This Row],[End Time]]),Home!$A$1,"No Aplica")</f>
        <v>No Aplica</v>
      </c>
      <c r="N4337" s="43" t="str">
        <f>Leave[[#This Row],[User Code (Owning User) (Usuario)]]&amp;Leave[[#This Row],[fecha activa]]</f>
        <v>MIE2024200817196No Aplica</v>
      </c>
    </row>
    <row r="4338" spans="1:14" x14ac:dyDescent="0.3">
      <c r="A4338" s="43" t="s">
        <v>465</v>
      </c>
      <c r="B4338" s="3">
        <v>45906</v>
      </c>
      <c r="C4338" s="3">
        <v>45906</v>
      </c>
      <c r="D4338" s="43" t="s">
        <v>2287</v>
      </c>
      <c r="E4338" s="43" t="s">
        <v>696</v>
      </c>
      <c r="F4338" s="43" t="s">
        <v>697</v>
      </c>
      <c r="G4338">
        <v>120</v>
      </c>
      <c r="H4338">
        <v>120</v>
      </c>
      <c r="I4338" s="43" t="s">
        <v>1248</v>
      </c>
      <c r="J4338" s="43" t="s">
        <v>2146</v>
      </c>
      <c r="K4338" s="43" t="s">
        <v>179</v>
      </c>
      <c r="L4338" s="43" t="str">
        <f>IF(AND(Home!$A$1&gt;=Leave[[#This Row],[Start Time]],Home!$A$1&lt;=Leave[[#This Row],[End Time]]),"Aplica","No Aplica")</f>
        <v>No Aplica</v>
      </c>
      <c r="M4338" s="43" t="str">
        <f>IF(AND(Home!$A$1&gt;=Leave[[#This Row],[Start Time]],Home!$A$1&lt;=Leave[[#This Row],[End Time]]),Home!$A$1,"No Aplica")</f>
        <v>No Aplica</v>
      </c>
      <c r="N4338" s="43" t="str">
        <f>Leave[[#This Row],[User Code (Owning User) (Usuario)]]&amp;Leave[[#This Row],[fecha activa]]</f>
        <v>MIE2024200817196No Aplica</v>
      </c>
    </row>
    <row r="4339" spans="1:14" x14ac:dyDescent="0.3">
      <c r="A4339" s="43" t="s">
        <v>465</v>
      </c>
      <c r="B4339" s="3">
        <v>45904</v>
      </c>
      <c r="C4339" s="3">
        <v>45904</v>
      </c>
      <c r="D4339" s="43" t="s">
        <v>2969</v>
      </c>
      <c r="E4339" s="43" t="s">
        <v>696</v>
      </c>
      <c r="F4339" s="43" t="s">
        <v>697</v>
      </c>
      <c r="G4339">
        <v>360</v>
      </c>
      <c r="H4339">
        <v>360</v>
      </c>
      <c r="I4339" s="43" t="s">
        <v>1248</v>
      </c>
      <c r="J4339" s="43" t="s">
        <v>2146</v>
      </c>
      <c r="K4339" s="43" t="s">
        <v>179</v>
      </c>
      <c r="L4339" s="43" t="str">
        <f>IF(AND(Home!$A$1&gt;=Leave[[#This Row],[Start Time]],Home!$A$1&lt;=Leave[[#This Row],[End Time]]),"Aplica","No Aplica")</f>
        <v>No Aplica</v>
      </c>
      <c r="M4339" s="43" t="str">
        <f>IF(AND(Home!$A$1&gt;=Leave[[#This Row],[Start Time]],Home!$A$1&lt;=Leave[[#This Row],[End Time]]),Home!$A$1,"No Aplica")</f>
        <v>No Aplica</v>
      </c>
      <c r="N4339" s="43" t="str">
        <f>Leave[[#This Row],[User Code (Owning User) (Usuario)]]&amp;Leave[[#This Row],[fecha activa]]</f>
        <v>MIE2024200817196No Aplica</v>
      </c>
    </row>
    <row r="4340" spans="1:14" x14ac:dyDescent="0.3">
      <c r="A4340" s="43" t="s">
        <v>468</v>
      </c>
      <c r="B4340" s="3">
        <v>45923</v>
      </c>
      <c r="C4340" s="3">
        <v>45923</v>
      </c>
      <c r="D4340" s="43" t="s">
        <v>467</v>
      </c>
      <c r="E4340" s="43" t="s">
        <v>1841</v>
      </c>
      <c r="F4340" s="43" t="s">
        <v>1842</v>
      </c>
      <c r="G4340">
        <v>540</v>
      </c>
      <c r="H4340">
        <v>540</v>
      </c>
      <c r="I4340" s="43" t="s">
        <v>1976</v>
      </c>
      <c r="J4340" s="43" t="s">
        <v>1487</v>
      </c>
      <c r="K4340" s="43" t="s">
        <v>177</v>
      </c>
      <c r="L4340" s="43" t="str">
        <f>IF(AND(Home!$A$1&gt;=Leave[[#This Row],[Start Time]],Home!$A$1&lt;=Leave[[#This Row],[End Time]]),"Aplica","No Aplica")</f>
        <v>No Aplica</v>
      </c>
      <c r="M4340" s="43" t="str">
        <f>IF(AND(Home!$A$1&gt;=Leave[[#This Row],[Start Time]],Home!$A$1&lt;=Leave[[#This Row],[End Time]]),Home!$A$1,"No Aplica")</f>
        <v>No Aplica</v>
      </c>
      <c r="N4340" s="43" t="str">
        <f>Leave[[#This Row],[User Code (Owning User) (Usuario)]]&amp;Leave[[#This Row],[fecha activa]]</f>
        <v>MIE2025290523231No Aplica</v>
      </c>
    </row>
    <row r="4341" spans="1:14" x14ac:dyDescent="0.3">
      <c r="A4341" s="43" t="s">
        <v>468</v>
      </c>
      <c r="B4341" s="3">
        <v>45923</v>
      </c>
      <c r="C4341" s="3">
        <v>45923</v>
      </c>
      <c r="D4341" s="43" t="s">
        <v>467</v>
      </c>
      <c r="E4341" s="43" t="s">
        <v>1841</v>
      </c>
      <c r="F4341" s="43" t="s">
        <v>1842</v>
      </c>
      <c r="G4341">
        <v>540</v>
      </c>
      <c r="H4341">
        <v>540</v>
      </c>
      <c r="I4341" s="43" t="s">
        <v>1976</v>
      </c>
      <c r="J4341" s="43" t="s">
        <v>1487</v>
      </c>
      <c r="K4341" s="43" t="s">
        <v>177</v>
      </c>
      <c r="L4341" s="43" t="str">
        <f>IF(AND(Home!$A$1&gt;=Leave[[#This Row],[Start Time]],Home!$A$1&lt;=Leave[[#This Row],[End Time]]),"Aplica","No Aplica")</f>
        <v>No Aplica</v>
      </c>
      <c r="M4341" s="43" t="str">
        <f>IF(AND(Home!$A$1&gt;=Leave[[#This Row],[Start Time]],Home!$A$1&lt;=Leave[[#This Row],[End Time]]),Home!$A$1,"No Aplica")</f>
        <v>No Aplica</v>
      </c>
      <c r="N4341" s="43" t="str">
        <f>Leave[[#This Row],[User Code (Owning User) (Usuario)]]&amp;Leave[[#This Row],[fecha activa]]</f>
        <v>MIE2025290523231No Aplica</v>
      </c>
    </row>
    <row r="4342" spans="1:14" x14ac:dyDescent="0.3">
      <c r="A4342" s="43" t="s">
        <v>465</v>
      </c>
      <c r="B4342" s="3">
        <v>45925</v>
      </c>
      <c r="C4342" s="3">
        <v>45925</v>
      </c>
      <c r="D4342" s="43" t="s">
        <v>1490</v>
      </c>
      <c r="E4342" s="43" t="s">
        <v>2564</v>
      </c>
      <c r="F4342" s="43" t="s">
        <v>2566</v>
      </c>
      <c r="G4342">
        <v>60</v>
      </c>
      <c r="H4342">
        <v>60</v>
      </c>
      <c r="I4342" s="43" t="s">
        <v>2565</v>
      </c>
      <c r="J4342" s="43" t="s">
        <v>1032</v>
      </c>
      <c r="K4342" s="43" t="s">
        <v>177</v>
      </c>
      <c r="L4342" s="43" t="str">
        <f>IF(AND(Home!$A$1&gt;=Leave[[#This Row],[Start Time]],Home!$A$1&lt;=Leave[[#This Row],[End Time]]),"Aplica","No Aplica")</f>
        <v>No Aplica</v>
      </c>
      <c r="M4342" s="43" t="str">
        <f>IF(AND(Home!$A$1&gt;=Leave[[#This Row],[Start Time]],Home!$A$1&lt;=Leave[[#This Row],[End Time]]),Home!$A$1,"No Aplica")</f>
        <v>No Aplica</v>
      </c>
      <c r="N4342" s="43" t="str">
        <f>Leave[[#This Row],[User Code (Owning User) (Usuario)]]&amp;Leave[[#This Row],[fecha activa]]</f>
        <v>MIE2025280824234No Aplica</v>
      </c>
    </row>
    <row r="4343" spans="1:14" x14ac:dyDescent="0.3">
      <c r="A4343" s="43" t="s">
        <v>465</v>
      </c>
      <c r="B4343" s="3">
        <v>45924</v>
      </c>
      <c r="C4343" s="3">
        <v>45924</v>
      </c>
      <c r="D4343" s="43" t="s">
        <v>1490</v>
      </c>
      <c r="E4343" s="43" t="s">
        <v>2564</v>
      </c>
      <c r="F4343" s="43" t="s">
        <v>2566</v>
      </c>
      <c r="G4343">
        <v>60</v>
      </c>
      <c r="H4343">
        <v>60</v>
      </c>
      <c r="I4343" s="43" t="s">
        <v>2565</v>
      </c>
      <c r="J4343" s="43" t="s">
        <v>1032</v>
      </c>
      <c r="K4343" s="43" t="s">
        <v>177</v>
      </c>
      <c r="L4343" s="43" t="str">
        <f>IF(AND(Home!$A$1&gt;=Leave[[#This Row],[Start Time]],Home!$A$1&lt;=Leave[[#This Row],[End Time]]),"Aplica","No Aplica")</f>
        <v>No Aplica</v>
      </c>
      <c r="M4343" s="43" t="str">
        <f>IF(AND(Home!$A$1&gt;=Leave[[#This Row],[Start Time]],Home!$A$1&lt;=Leave[[#This Row],[End Time]]),Home!$A$1,"No Aplica")</f>
        <v>No Aplica</v>
      </c>
      <c r="N4343" s="43" t="str">
        <f>Leave[[#This Row],[User Code (Owning User) (Usuario)]]&amp;Leave[[#This Row],[fecha activa]]</f>
        <v>MIE2025280824234No Aplica</v>
      </c>
    </row>
    <row r="4344" spans="1:14" x14ac:dyDescent="0.3">
      <c r="A4344" s="43" t="s">
        <v>465</v>
      </c>
      <c r="B4344" s="3">
        <v>45923</v>
      </c>
      <c r="C4344" s="3">
        <v>45923</v>
      </c>
      <c r="D4344" s="43" t="s">
        <v>1490</v>
      </c>
      <c r="E4344" s="43" t="s">
        <v>2564</v>
      </c>
      <c r="F4344" s="43" t="s">
        <v>2566</v>
      </c>
      <c r="G4344">
        <v>60</v>
      </c>
      <c r="H4344">
        <v>60</v>
      </c>
      <c r="I4344" s="43" t="s">
        <v>2565</v>
      </c>
      <c r="J4344" s="43" t="s">
        <v>1032</v>
      </c>
      <c r="K4344" s="43" t="s">
        <v>177</v>
      </c>
      <c r="L4344" s="43" t="str">
        <f>IF(AND(Home!$A$1&gt;=Leave[[#This Row],[Start Time]],Home!$A$1&lt;=Leave[[#This Row],[End Time]]),"Aplica","No Aplica")</f>
        <v>No Aplica</v>
      </c>
      <c r="M4344" s="43" t="str">
        <f>IF(AND(Home!$A$1&gt;=Leave[[#This Row],[Start Time]],Home!$A$1&lt;=Leave[[#This Row],[End Time]]),Home!$A$1,"No Aplica")</f>
        <v>No Aplica</v>
      </c>
      <c r="N4344" s="43" t="str">
        <f>Leave[[#This Row],[User Code (Owning User) (Usuario)]]&amp;Leave[[#This Row],[fecha activa]]</f>
        <v>MIE2025280824234No Aplica</v>
      </c>
    </row>
    <row r="4345" spans="1:14" x14ac:dyDescent="0.3">
      <c r="A4345" s="43" t="s">
        <v>465</v>
      </c>
      <c r="B4345" s="3">
        <v>45922</v>
      </c>
      <c r="C4345" s="3">
        <v>45922</v>
      </c>
      <c r="D4345" s="43" t="s">
        <v>1490</v>
      </c>
      <c r="E4345" s="43" t="s">
        <v>2564</v>
      </c>
      <c r="F4345" s="43" t="s">
        <v>2566</v>
      </c>
      <c r="G4345">
        <v>60</v>
      </c>
      <c r="H4345">
        <v>60</v>
      </c>
      <c r="I4345" s="43" t="s">
        <v>2565</v>
      </c>
      <c r="J4345" s="43" t="s">
        <v>1032</v>
      </c>
      <c r="K4345" s="43" t="s">
        <v>177</v>
      </c>
      <c r="L4345" s="43" t="str">
        <f>IF(AND(Home!$A$1&gt;=Leave[[#This Row],[Start Time]],Home!$A$1&lt;=Leave[[#This Row],[End Time]]),"Aplica","No Aplica")</f>
        <v>Aplica</v>
      </c>
      <c r="M4345" s="43">
        <f>IF(AND(Home!$A$1&gt;=Leave[[#This Row],[Start Time]],Home!$A$1&lt;=Leave[[#This Row],[End Time]]),Home!$A$1,"No Aplica")</f>
        <v>45922</v>
      </c>
      <c r="N4345" s="43" t="str">
        <f>Leave[[#This Row],[User Code (Owning User) (Usuario)]]&amp;Leave[[#This Row],[fecha activa]]</f>
        <v>MIE202528082423445922</v>
      </c>
    </row>
    <row r="4346" spans="1:14" x14ac:dyDescent="0.3">
      <c r="A4346" s="43" t="s">
        <v>465</v>
      </c>
      <c r="B4346" s="3">
        <v>45921</v>
      </c>
      <c r="C4346" s="3">
        <v>45921</v>
      </c>
      <c r="D4346" s="43" t="s">
        <v>470</v>
      </c>
      <c r="E4346" s="43" t="s">
        <v>2564</v>
      </c>
      <c r="F4346" s="43" t="s">
        <v>2566</v>
      </c>
      <c r="G4346">
        <v>540</v>
      </c>
      <c r="H4346">
        <v>540</v>
      </c>
      <c r="I4346" s="43" t="s">
        <v>2565</v>
      </c>
      <c r="J4346" s="43" t="s">
        <v>1032</v>
      </c>
      <c r="K4346" s="43" t="s">
        <v>177</v>
      </c>
      <c r="L4346" s="43" t="str">
        <f>IF(AND(Home!$A$1&gt;=Leave[[#This Row],[Start Time]],Home!$A$1&lt;=Leave[[#This Row],[End Time]]),"Aplica","No Aplica")</f>
        <v>No Aplica</v>
      </c>
      <c r="M4346" s="43" t="str">
        <f>IF(AND(Home!$A$1&gt;=Leave[[#This Row],[Start Time]],Home!$A$1&lt;=Leave[[#This Row],[End Time]]),Home!$A$1,"No Aplica")</f>
        <v>No Aplica</v>
      </c>
      <c r="N4346" s="43" t="str">
        <f>Leave[[#This Row],[User Code (Owning User) (Usuario)]]&amp;Leave[[#This Row],[fecha activa]]</f>
        <v>MIE2025280824234No Aplica</v>
      </c>
    </row>
    <row r="4347" spans="1:14" x14ac:dyDescent="0.3">
      <c r="A4347" s="43" t="s">
        <v>465</v>
      </c>
      <c r="B4347" s="3">
        <v>45919</v>
      </c>
      <c r="C4347" s="3">
        <v>45919</v>
      </c>
      <c r="D4347" s="43" t="s">
        <v>2376</v>
      </c>
      <c r="E4347" s="43" t="s">
        <v>2564</v>
      </c>
      <c r="F4347" s="43" t="s">
        <v>2566</v>
      </c>
      <c r="G4347">
        <v>60</v>
      </c>
      <c r="H4347">
        <v>60</v>
      </c>
      <c r="I4347" s="43" t="s">
        <v>2565</v>
      </c>
      <c r="J4347" s="43" t="s">
        <v>1032</v>
      </c>
      <c r="K4347" s="43" t="s">
        <v>177</v>
      </c>
      <c r="L4347" s="43" t="str">
        <f>IF(AND(Home!$A$1&gt;=Leave[[#This Row],[Start Time]],Home!$A$1&lt;=Leave[[#This Row],[End Time]]),"Aplica","No Aplica")</f>
        <v>No Aplica</v>
      </c>
      <c r="M4347" s="43" t="str">
        <f>IF(AND(Home!$A$1&gt;=Leave[[#This Row],[Start Time]],Home!$A$1&lt;=Leave[[#This Row],[End Time]]),Home!$A$1,"No Aplica")</f>
        <v>No Aplica</v>
      </c>
      <c r="N4347" s="43" t="str">
        <f>Leave[[#This Row],[User Code (Owning User) (Usuario)]]&amp;Leave[[#This Row],[fecha activa]]</f>
        <v>MIE2025280824234No Aplica</v>
      </c>
    </row>
    <row r="4348" spans="1:14" x14ac:dyDescent="0.3">
      <c r="A4348" s="43" t="s">
        <v>465</v>
      </c>
      <c r="B4348" s="3">
        <v>45918</v>
      </c>
      <c r="C4348" s="3">
        <v>45918</v>
      </c>
      <c r="D4348" s="43" t="s">
        <v>1612</v>
      </c>
      <c r="E4348" s="43" t="s">
        <v>2564</v>
      </c>
      <c r="F4348" s="43" t="s">
        <v>2566</v>
      </c>
      <c r="G4348">
        <v>120</v>
      </c>
      <c r="H4348">
        <v>120</v>
      </c>
      <c r="I4348" s="43" t="s">
        <v>2565</v>
      </c>
      <c r="J4348" s="43" t="s">
        <v>1032</v>
      </c>
      <c r="K4348" s="43" t="s">
        <v>177</v>
      </c>
      <c r="L4348" s="43" t="str">
        <f>IF(AND(Home!$A$1&gt;=Leave[[#This Row],[Start Time]],Home!$A$1&lt;=Leave[[#This Row],[End Time]]),"Aplica","No Aplica")</f>
        <v>No Aplica</v>
      </c>
      <c r="M4348" s="43" t="str">
        <f>IF(AND(Home!$A$1&gt;=Leave[[#This Row],[Start Time]],Home!$A$1&lt;=Leave[[#This Row],[End Time]]),Home!$A$1,"No Aplica")</f>
        <v>No Aplica</v>
      </c>
      <c r="N4348" s="43" t="str">
        <f>Leave[[#This Row],[User Code (Owning User) (Usuario)]]&amp;Leave[[#This Row],[fecha activa]]</f>
        <v>MIE2025280824234No Aplica</v>
      </c>
    </row>
    <row r="4349" spans="1:14" x14ac:dyDescent="0.3">
      <c r="A4349" s="43" t="s">
        <v>465</v>
      </c>
      <c r="B4349" s="3">
        <v>45917</v>
      </c>
      <c r="C4349" s="3">
        <v>45917</v>
      </c>
      <c r="D4349" s="43" t="s">
        <v>469</v>
      </c>
      <c r="E4349" s="43" t="s">
        <v>2564</v>
      </c>
      <c r="F4349" s="43" t="s">
        <v>2566</v>
      </c>
      <c r="G4349">
        <v>540</v>
      </c>
      <c r="H4349">
        <v>540</v>
      </c>
      <c r="I4349" s="43" t="s">
        <v>2565</v>
      </c>
      <c r="J4349" s="43" t="s">
        <v>1032</v>
      </c>
      <c r="K4349" s="43" t="s">
        <v>177</v>
      </c>
      <c r="L4349" s="43" t="str">
        <f>IF(AND(Home!$A$1&gt;=Leave[[#This Row],[Start Time]],Home!$A$1&lt;=Leave[[#This Row],[End Time]]),"Aplica","No Aplica")</f>
        <v>No Aplica</v>
      </c>
      <c r="M4349" s="43" t="str">
        <f>IF(AND(Home!$A$1&gt;=Leave[[#This Row],[Start Time]],Home!$A$1&lt;=Leave[[#This Row],[End Time]]),Home!$A$1,"No Aplica")</f>
        <v>No Aplica</v>
      </c>
      <c r="N4349" s="43" t="str">
        <f>Leave[[#This Row],[User Code (Owning User) (Usuario)]]&amp;Leave[[#This Row],[fecha activa]]</f>
        <v>MIE2025280824234No Aplica</v>
      </c>
    </row>
    <row r="4350" spans="1:14" x14ac:dyDescent="0.3">
      <c r="A4350" s="43" t="s">
        <v>465</v>
      </c>
      <c r="B4350" s="3">
        <v>45915</v>
      </c>
      <c r="C4350" s="3">
        <v>45915</v>
      </c>
      <c r="D4350" s="43" t="s">
        <v>2376</v>
      </c>
      <c r="E4350" s="43" t="s">
        <v>2564</v>
      </c>
      <c r="F4350" s="43" t="s">
        <v>2566</v>
      </c>
      <c r="G4350">
        <v>60</v>
      </c>
      <c r="H4350">
        <v>60</v>
      </c>
      <c r="I4350" s="43" t="s">
        <v>2565</v>
      </c>
      <c r="J4350" s="43" t="s">
        <v>1032</v>
      </c>
      <c r="K4350" s="43" t="s">
        <v>177</v>
      </c>
      <c r="L4350" s="43" t="str">
        <f>IF(AND(Home!$A$1&gt;=Leave[[#This Row],[Start Time]],Home!$A$1&lt;=Leave[[#This Row],[End Time]]),"Aplica","No Aplica")</f>
        <v>No Aplica</v>
      </c>
      <c r="M4350" s="43" t="str">
        <f>IF(AND(Home!$A$1&gt;=Leave[[#This Row],[Start Time]],Home!$A$1&lt;=Leave[[#This Row],[End Time]]),Home!$A$1,"No Aplica")</f>
        <v>No Aplica</v>
      </c>
      <c r="N4350" s="43" t="str">
        <f>Leave[[#This Row],[User Code (Owning User) (Usuario)]]&amp;Leave[[#This Row],[fecha activa]]</f>
        <v>MIE2025280824234No Aplica</v>
      </c>
    </row>
    <row r="4351" spans="1:14" x14ac:dyDescent="0.3">
      <c r="A4351" s="43" t="s">
        <v>465</v>
      </c>
      <c r="B4351" s="3">
        <v>45912</v>
      </c>
      <c r="C4351" s="3">
        <v>45912</v>
      </c>
      <c r="D4351" s="43" t="s">
        <v>2376</v>
      </c>
      <c r="E4351" s="43" t="s">
        <v>2564</v>
      </c>
      <c r="F4351" s="43" t="s">
        <v>2566</v>
      </c>
      <c r="G4351">
        <v>60</v>
      </c>
      <c r="H4351">
        <v>60</v>
      </c>
      <c r="I4351" s="43" t="s">
        <v>2565</v>
      </c>
      <c r="J4351" s="43" t="s">
        <v>1032</v>
      </c>
      <c r="K4351" s="43" t="s">
        <v>177</v>
      </c>
      <c r="L4351" s="43" t="str">
        <f>IF(AND(Home!$A$1&gt;=Leave[[#This Row],[Start Time]],Home!$A$1&lt;=Leave[[#This Row],[End Time]]),"Aplica","No Aplica")</f>
        <v>No Aplica</v>
      </c>
      <c r="M4351" s="43" t="str">
        <f>IF(AND(Home!$A$1&gt;=Leave[[#This Row],[Start Time]],Home!$A$1&lt;=Leave[[#This Row],[End Time]]),Home!$A$1,"No Aplica")</f>
        <v>No Aplica</v>
      </c>
      <c r="N4351" s="43" t="str">
        <f>Leave[[#This Row],[User Code (Owning User) (Usuario)]]&amp;Leave[[#This Row],[fecha activa]]</f>
        <v>MIE2025280824234No Aplica</v>
      </c>
    </row>
    <row r="4352" spans="1:14" x14ac:dyDescent="0.3">
      <c r="A4352" s="43" t="s">
        <v>465</v>
      </c>
      <c r="B4352" s="3">
        <v>45911</v>
      </c>
      <c r="C4352" s="3">
        <v>45911</v>
      </c>
      <c r="D4352" s="43" t="s">
        <v>2376</v>
      </c>
      <c r="E4352" s="43" t="s">
        <v>2564</v>
      </c>
      <c r="F4352" s="43" t="s">
        <v>2566</v>
      </c>
      <c r="G4352">
        <v>60</v>
      </c>
      <c r="H4352">
        <v>60</v>
      </c>
      <c r="I4352" s="43" t="s">
        <v>2565</v>
      </c>
      <c r="J4352" s="43" t="s">
        <v>1032</v>
      </c>
      <c r="K4352" s="43" t="s">
        <v>177</v>
      </c>
      <c r="L4352" s="43" t="str">
        <f>IF(AND(Home!$A$1&gt;=Leave[[#This Row],[Start Time]],Home!$A$1&lt;=Leave[[#This Row],[End Time]]),"Aplica","No Aplica")</f>
        <v>No Aplica</v>
      </c>
      <c r="M4352" s="43" t="str">
        <f>IF(AND(Home!$A$1&gt;=Leave[[#This Row],[Start Time]],Home!$A$1&lt;=Leave[[#This Row],[End Time]]),Home!$A$1,"No Aplica")</f>
        <v>No Aplica</v>
      </c>
      <c r="N4352" s="43" t="str">
        <f>Leave[[#This Row],[User Code (Owning User) (Usuario)]]&amp;Leave[[#This Row],[fecha activa]]</f>
        <v>MIE2025280824234No Aplica</v>
      </c>
    </row>
    <row r="4353" spans="1:14" x14ac:dyDescent="0.3">
      <c r="A4353" s="43" t="s">
        <v>465</v>
      </c>
      <c r="B4353" s="3">
        <v>45910</v>
      </c>
      <c r="C4353" s="3">
        <v>45910</v>
      </c>
      <c r="D4353" s="43" t="s">
        <v>2376</v>
      </c>
      <c r="E4353" s="43" t="s">
        <v>2564</v>
      </c>
      <c r="F4353" s="43" t="s">
        <v>2566</v>
      </c>
      <c r="G4353">
        <v>60</v>
      </c>
      <c r="H4353">
        <v>60</v>
      </c>
      <c r="I4353" s="43" t="s">
        <v>2565</v>
      </c>
      <c r="J4353" s="43" t="s">
        <v>1032</v>
      </c>
      <c r="K4353" s="43" t="s">
        <v>177</v>
      </c>
      <c r="L4353" s="43" t="str">
        <f>IF(AND(Home!$A$1&gt;=Leave[[#This Row],[Start Time]],Home!$A$1&lt;=Leave[[#This Row],[End Time]]),"Aplica","No Aplica")</f>
        <v>No Aplica</v>
      </c>
      <c r="M4353" s="43" t="str">
        <f>IF(AND(Home!$A$1&gt;=Leave[[#This Row],[Start Time]],Home!$A$1&lt;=Leave[[#This Row],[End Time]]),Home!$A$1,"No Aplica")</f>
        <v>No Aplica</v>
      </c>
      <c r="N4353" s="43" t="str">
        <f>Leave[[#This Row],[User Code (Owning User) (Usuario)]]&amp;Leave[[#This Row],[fecha activa]]</f>
        <v>MIE2025280824234No Aplica</v>
      </c>
    </row>
    <row r="4354" spans="1:14" x14ac:dyDescent="0.3">
      <c r="A4354" s="43" t="s">
        <v>465</v>
      </c>
      <c r="B4354" s="3">
        <v>45909</v>
      </c>
      <c r="C4354" s="3">
        <v>45909</v>
      </c>
      <c r="D4354" s="43" t="s">
        <v>474</v>
      </c>
      <c r="E4354" s="43" t="s">
        <v>2564</v>
      </c>
      <c r="F4354" s="43" t="s">
        <v>2566</v>
      </c>
      <c r="G4354">
        <v>540</v>
      </c>
      <c r="H4354">
        <v>540</v>
      </c>
      <c r="I4354" s="43" t="s">
        <v>2565</v>
      </c>
      <c r="J4354" s="43" t="s">
        <v>1032</v>
      </c>
      <c r="K4354" s="43" t="s">
        <v>177</v>
      </c>
      <c r="L4354" s="43" t="str">
        <f>IF(AND(Home!$A$1&gt;=Leave[[#This Row],[Start Time]],Home!$A$1&lt;=Leave[[#This Row],[End Time]]),"Aplica","No Aplica")</f>
        <v>No Aplica</v>
      </c>
      <c r="M4354" s="43" t="str">
        <f>IF(AND(Home!$A$1&gt;=Leave[[#This Row],[Start Time]],Home!$A$1&lt;=Leave[[#This Row],[End Time]]),Home!$A$1,"No Aplica")</f>
        <v>No Aplica</v>
      </c>
      <c r="N4354" s="43" t="str">
        <f>Leave[[#This Row],[User Code (Owning User) (Usuario)]]&amp;Leave[[#This Row],[fecha activa]]</f>
        <v>MIE2025280824234No Aplica</v>
      </c>
    </row>
    <row r="4355" spans="1:14" x14ac:dyDescent="0.3">
      <c r="A4355" s="43" t="s">
        <v>465</v>
      </c>
      <c r="B4355" s="3">
        <v>45908</v>
      </c>
      <c r="C4355" s="3">
        <v>45908</v>
      </c>
      <c r="D4355" s="43" t="s">
        <v>2376</v>
      </c>
      <c r="E4355" s="43" t="s">
        <v>2564</v>
      </c>
      <c r="F4355" s="43" t="s">
        <v>2566</v>
      </c>
      <c r="G4355">
        <v>60</v>
      </c>
      <c r="H4355">
        <v>60</v>
      </c>
      <c r="I4355" s="43" t="s">
        <v>2565</v>
      </c>
      <c r="J4355" s="43" t="s">
        <v>1032</v>
      </c>
      <c r="K4355" s="43" t="s">
        <v>177</v>
      </c>
      <c r="L4355" s="43" t="str">
        <f>IF(AND(Home!$A$1&gt;=Leave[[#This Row],[Start Time]],Home!$A$1&lt;=Leave[[#This Row],[End Time]]),"Aplica","No Aplica")</f>
        <v>No Aplica</v>
      </c>
      <c r="M4355" s="43" t="str">
        <f>IF(AND(Home!$A$1&gt;=Leave[[#This Row],[Start Time]],Home!$A$1&lt;=Leave[[#This Row],[End Time]]),Home!$A$1,"No Aplica")</f>
        <v>No Aplica</v>
      </c>
      <c r="N4355" s="43" t="str">
        <f>Leave[[#This Row],[User Code (Owning User) (Usuario)]]&amp;Leave[[#This Row],[fecha activa]]</f>
        <v>MIE2025280824234No Aplica</v>
      </c>
    </row>
    <row r="4356" spans="1:14" x14ac:dyDescent="0.3">
      <c r="A4356" s="43" t="s">
        <v>468</v>
      </c>
      <c r="B4356" s="3">
        <v>45928</v>
      </c>
      <c r="C4356" s="3">
        <v>45928</v>
      </c>
      <c r="D4356" s="43" t="s">
        <v>497</v>
      </c>
      <c r="E4356" s="43" t="s">
        <v>3374</v>
      </c>
      <c r="F4356" s="43" t="s">
        <v>3376</v>
      </c>
      <c r="G4356">
        <v>1410</v>
      </c>
      <c r="H4356">
        <v>540</v>
      </c>
      <c r="I4356" s="43" t="s">
        <v>3375</v>
      </c>
      <c r="J4356" s="43" t="s">
        <v>2146</v>
      </c>
      <c r="K4356" s="43" t="s">
        <v>179</v>
      </c>
      <c r="L4356" s="43" t="str">
        <f>IF(AND(Home!$A$1&gt;=Leave[[#This Row],[Start Time]],Home!$A$1&lt;=Leave[[#This Row],[End Time]]),"Aplica","No Aplica")</f>
        <v>No Aplica</v>
      </c>
      <c r="M4356" s="43" t="str">
        <f>IF(AND(Home!$A$1&gt;=Leave[[#This Row],[Start Time]],Home!$A$1&lt;=Leave[[#This Row],[End Time]]),Home!$A$1,"No Aplica")</f>
        <v>No Aplica</v>
      </c>
      <c r="N4356" s="43" t="str">
        <f>Leave[[#This Row],[User Code (Owning User) (Usuario)]]&amp;Leave[[#This Row],[fecha activa]]</f>
        <v>MIE2025120924424No Aplica</v>
      </c>
    </row>
    <row r="4357" spans="1:14" x14ac:dyDescent="0.3">
      <c r="A4357" s="43" t="s">
        <v>465</v>
      </c>
      <c r="B4357" s="3">
        <v>45925</v>
      </c>
      <c r="C4357" s="3">
        <v>45925</v>
      </c>
      <c r="D4357" s="43" t="s">
        <v>1900</v>
      </c>
      <c r="E4357" s="43" t="s">
        <v>1670</v>
      </c>
      <c r="F4357" s="43" t="s">
        <v>1672</v>
      </c>
      <c r="G4357">
        <v>180</v>
      </c>
      <c r="H4357">
        <v>180</v>
      </c>
      <c r="I4357" s="43" t="s">
        <v>1671</v>
      </c>
      <c r="J4357" s="43" t="s">
        <v>1045</v>
      </c>
      <c r="K4357" s="43" t="s">
        <v>177</v>
      </c>
      <c r="L4357" s="43" t="str">
        <f>IF(AND(Home!$A$1&gt;=Leave[[#This Row],[Start Time]],Home!$A$1&lt;=Leave[[#This Row],[End Time]]),"Aplica","No Aplica")</f>
        <v>No Aplica</v>
      </c>
      <c r="M4357" s="43" t="str">
        <f>IF(AND(Home!$A$1&gt;=Leave[[#This Row],[Start Time]],Home!$A$1&lt;=Leave[[#This Row],[End Time]]),Home!$A$1,"No Aplica")</f>
        <v>No Aplica</v>
      </c>
      <c r="N4357" s="43" t="str">
        <f>Leave[[#This Row],[User Code (Owning User) (Usuario)]]&amp;Leave[[#This Row],[fecha activa]]</f>
        <v>MIE2025250422731No Aplica</v>
      </c>
    </row>
    <row r="4358" spans="1:14" x14ac:dyDescent="0.3">
      <c r="A4358" s="43" t="s">
        <v>465</v>
      </c>
      <c r="B4358" s="3">
        <v>45922</v>
      </c>
      <c r="C4358" s="3">
        <v>45922</v>
      </c>
      <c r="D4358" s="43" t="s">
        <v>1900</v>
      </c>
      <c r="E4358" s="43" t="s">
        <v>1670</v>
      </c>
      <c r="F4358" s="43" t="s">
        <v>1672</v>
      </c>
      <c r="G4358">
        <v>180</v>
      </c>
      <c r="H4358">
        <v>180</v>
      </c>
      <c r="I4358" s="43" t="s">
        <v>1671</v>
      </c>
      <c r="J4358" s="43" t="s">
        <v>1045</v>
      </c>
      <c r="K4358" s="43" t="s">
        <v>177</v>
      </c>
      <c r="L4358" s="43" t="str">
        <f>IF(AND(Home!$A$1&gt;=Leave[[#This Row],[Start Time]],Home!$A$1&lt;=Leave[[#This Row],[End Time]]),"Aplica","No Aplica")</f>
        <v>Aplica</v>
      </c>
      <c r="M4358" s="43">
        <f>IF(AND(Home!$A$1&gt;=Leave[[#This Row],[Start Time]],Home!$A$1&lt;=Leave[[#This Row],[End Time]]),Home!$A$1,"No Aplica")</f>
        <v>45922</v>
      </c>
      <c r="N4358" s="43" t="str">
        <f>Leave[[#This Row],[User Code (Owning User) (Usuario)]]&amp;Leave[[#This Row],[fecha activa]]</f>
        <v>MIE202525042273145922</v>
      </c>
    </row>
    <row r="4359" spans="1:14" x14ac:dyDescent="0.3">
      <c r="A4359" s="43" t="s">
        <v>468</v>
      </c>
      <c r="B4359" s="3">
        <v>45923</v>
      </c>
      <c r="C4359" s="3">
        <v>45923</v>
      </c>
      <c r="D4359" s="43" t="s">
        <v>599</v>
      </c>
      <c r="E4359" s="43" t="s">
        <v>1670</v>
      </c>
      <c r="F4359" s="43" t="s">
        <v>1672</v>
      </c>
      <c r="G4359">
        <v>540</v>
      </c>
      <c r="H4359">
        <v>540</v>
      </c>
      <c r="I4359" s="43" t="s">
        <v>1671</v>
      </c>
      <c r="J4359" s="43" t="s">
        <v>1045</v>
      </c>
      <c r="K4359" s="43" t="s">
        <v>177</v>
      </c>
      <c r="L4359" s="43" t="str">
        <f>IF(AND(Home!$A$1&gt;=Leave[[#This Row],[Start Time]],Home!$A$1&lt;=Leave[[#This Row],[End Time]]),"Aplica","No Aplica")</f>
        <v>No Aplica</v>
      </c>
      <c r="M4359" s="43" t="str">
        <f>IF(AND(Home!$A$1&gt;=Leave[[#This Row],[Start Time]],Home!$A$1&lt;=Leave[[#This Row],[End Time]]),Home!$A$1,"No Aplica")</f>
        <v>No Aplica</v>
      </c>
      <c r="N4359" s="43" t="str">
        <f>Leave[[#This Row],[User Code (Owning User) (Usuario)]]&amp;Leave[[#This Row],[fecha activa]]</f>
        <v>MIE2025250422731No Aplica</v>
      </c>
    </row>
    <row r="4360" spans="1:14" x14ac:dyDescent="0.3">
      <c r="A4360" s="43" t="s">
        <v>465</v>
      </c>
      <c r="B4360" s="3">
        <v>45918</v>
      </c>
      <c r="C4360" s="3">
        <v>45918</v>
      </c>
      <c r="D4360" s="43" t="s">
        <v>1900</v>
      </c>
      <c r="E4360" s="43" t="s">
        <v>1670</v>
      </c>
      <c r="F4360" s="43" t="s">
        <v>1672</v>
      </c>
      <c r="G4360">
        <v>120</v>
      </c>
      <c r="H4360">
        <v>120</v>
      </c>
      <c r="I4360" s="43" t="s">
        <v>1671</v>
      </c>
      <c r="J4360" s="43" t="s">
        <v>1045</v>
      </c>
      <c r="K4360" s="43" t="s">
        <v>177</v>
      </c>
      <c r="L4360" s="43" t="str">
        <f>IF(AND(Home!$A$1&gt;=Leave[[#This Row],[Start Time]],Home!$A$1&lt;=Leave[[#This Row],[End Time]]),"Aplica","No Aplica")</f>
        <v>No Aplica</v>
      </c>
      <c r="M4360" s="43" t="str">
        <f>IF(AND(Home!$A$1&gt;=Leave[[#This Row],[Start Time]],Home!$A$1&lt;=Leave[[#This Row],[End Time]]),Home!$A$1,"No Aplica")</f>
        <v>No Aplica</v>
      </c>
      <c r="N4360" s="43" t="str">
        <f>Leave[[#This Row],[User Code (Owning User) (Usuario)]]&amp;Leave[[#This Row],[fecha activa]]</f>
        <v>MIE2025250422731No Aplica</v>
      </c>
    </row>
    <row r="4361" spans="1:14" x14ac:dyDescent="0.3">
      <c r="A4361" s="43" t="s">
        <v>465</v>
      </c>
      <c r="B4361" s="3">
        <v>45915</v>
      </c>
      <c r="C4361" s="3">
        <v>45915</v>
      </c>
      <c r="D4361" s="43" t="s">
        <v>1900</v>
      </c>
      <c r="E4361" s="43" t="s">
        <v>1670</v>
      </c>
      <c r="F4361" s="43" t="s">
        <v>1672</v>
      </c>
      <c r="G4361">
        <v>120</v>
      </c>
      <c r="H4361">
        <v>120</v>
      </c>
      <c r="I4361" s="43" t="s">
        <v>1671</v>
      </c>
      <c r="J4361" s="43" t="s">
        <v>1045</v>
      </c>
      <c r="K4361" s="43" t="s">
        <v>177</v>
      </c>
      <c r="L4361" s="43" t="str">
        <f>IF(AND(Home!$A$1&gt;=Leave[[#This Row],[Start Time]],Home!$A$1&lt;=Leave[[#This Row],[End Time]]),"Aplica","No Aplica")</f>
        <v>No Aplica</v>
      </c>
      <c r="M4361" s="43" t="str">
        <f>IF(AND(Home!$A$1&gt;=Leave[[#This Row],[Start Time]],Home!$A$1&lt;=Leave[[#This Row],[End Time]]),Home!$A$1,"No Aplica")</f>
        <v>No Aplica</v>
      </c>
      <c r="N4361" s="43" t="str">
        <f>Leave[[#This Row],[User Code (Owning User) (Usuario)]]&amp;Leave[[#This Row],[fecha activa]]</f>
        <v>MIE2025250422731No Aplica</v>
      </c>
    </row>
    <row r="4362" spans="1:14" x14ac:dyDescent="0.3">
      <c r="A4362" s="43" t="s">
        <v>468</v>
      </c>
      <c r="B4362" s="3">
        <v>45917</v>
      </c>
      <c r="C4362" s="3">
        <v>45917</v>
      </c>
      <c r="D4362" s="43" t="s">
        <v>577</v>
      </c>
      <c r="E4362" s="43" t="s">
        <v>1670</v>
      </c>
      <c r="F4362" s="43" t="s">
        <v>1672</v>
      </c>
      <c r="G4362">
        <v>540</v>
      </c>
      <c r="H4362">
        <v>540</v>
      </c>
      <c r="I4362" s="43" t="s">
        <v>1671</v>
      </c>
      <c r="J4362" s="43" t="s">
        <v>1045</v>
      </c>
      <c r="K4362" s="43" t="s">
        <v>177</v>
      </c>
      <c r="L4362" s="43" t="str">
        <f>IF(AND(Home!$A$1&gt;=Leave[[#This Row],[Start Time]],Home!$A$1&lt;=Leave[[#This Row],[End Time]]),"Aplica","No Aplica")</f>
        <v>No Aplica</v>
      </c>
      <c r="M4362" s="43" t="str">
        <f>IF(AND(Home!$A$1&gt;=Leave[[#This Row],[Start Time]],Home!$A$1&lt;=Leave[[#This Row],[End Time]]),Home!$A$1,"No Aplica")</f>
        <v>No Aplica</v>
      </c>
      <c r="N4362" s="43" t="str">
        <f>Leave[[#This Row],[User Code (Owning User) (Usuario)]]&amp;Leave[[#This Row],[fecha activa]]</f>
        <v>MIE2025250422731No Aplica</v>
      </c>
    </row>
    <row r="4363" spans="1:14" x14ac:dyDescent="0.3">
      <c r="A4363" s="43" t="s">
        <v>465</v>
      </c>
      <c r="B4363" s="3">
        <v>45911</v>
      </c>
      <c r="C4363" s="3">
        <v>45911</v>
      </c>
      <c r="D4363" s="43" t="s">
        <v>1900</v>
      </c>
      <c r="E4363" s="43" t="s">
        <v>1670</v>
      </c>
      <c r="F4363" s="43" t="s">
        <v>1672</v>
      </c>
      <c r="G4363">
        <v>180</v>
      </c>
      <c r="H4363">
        <v>180</v>
      </c>
      <c r="I4363" s="43" t="s">
        <v>1671</v>
      </c>
      <c r="J4363" s="43" t="s">
        <v>1045</v>
      </c>
      <c r="K4363" s="43" t="s">
        <v>177</v>
      </c>
      <c r="L4363" s="43" t="str">
        <f>IF(AND(Home!$A$1&gt;=Leave[[#This Row],[Start Time]],Home!$A$1&lt;=Leave[[#This Row],[End Time]]),"Aplica","No Aplica")</f>
        <v>No Aplica</v>
      </c>
      <c r="M4363" s="43" t="str">
        <f>IF(AND(Home!$A$1&gt;=Leave[[#This Row],[Start Time]],Home!$A$1&lt;=Leave[[#This Row],[End Time]]),Home!$A$1,"No Aplica")</f>
        <v>No Aplica</v>
      </c>
      <c r="N4363" s="43" t="str">
        <f>Leave[[#This Row],[User Code (Owning User) (Usuario)]]&amp;Leave[[#This Row],[fecha activa]]</f>
        <v>MIE2025250422731No Aplica</v>
      </c>
    </row>
    <row r="4364" spans="1:14" x14ac:dyDescent="0.3">
      <c r="A4364" s="43" t="s">
        <v>465</v>
      </c>
      <c r="B4364" s="3">
        <v>45908</v>
      </c>
      <c r="C4364" s="3">
        <v>45908</v>
      </c>
      <c r="D4364" s="43" t="s">
        <v>1900</v>
      </c>
      <c r="E4364" s="43" t="s">
        <v>1670</v>
      </c>
      <c r="F4364" s="43" t="s">
        <v>1672</v>
      </c>
      <c r="G4364">
        <v>180</v>
      </c>
      <c r="H4364">
        <v>180</v>
      </c>
      <c r="I4364" s="43" t="s">
        <v>1671</v>
      </c>
      <c r="J4364" s="43" t="s">
        <v>1045</v>
      </c>
      <c r="K4364" s="43" t="s">
        <v>177</v>
      </c>
      <c r="L4364" s="43" t="str">
        <f>IF(AND(Home!$A$1&gt;=Leave[[#This Row],[Start Time]],Home!$A$1&lt;=Leave[[#This Row],[End Time]]),"Aplica","No Aplica")</f>
        <v>No Aplica</v>
      </c>
      <c r="M4364" s="43" t="str">
        <f>IF(AND(Home!$A$1&gt;=Leave[[#This Row],[Start Time]],Home!$A$1&lt;=Leave[[#This Row],[End Time]]),Home!$A$1,"No Aplica")</f>
        <v>No Aplica</v>
      </c>
      <c r="N4364" s="43" t="str">
        <f>Leave[[#This Row],[User Code (Owning User) (Usuario)]]&amp;Leave[[#This Row],[fecha activa]]</f>
        <v>MIE2025250422731No Aplica</v>
      </c>
    </row>
    <row r="4365" spans="1:14" x14ac:dyDescent="0.3">
      <c r="A4365" s="43" t="s">
        <v>468</v>
      </c>
      <c r="B4365" s="3">
        <v>45910</v>
      </c>
      <c r="C4365" s="3">
        <v>45910</v>
      </c>
      <c r="D4365" s="43" t="s">
        <v>599</v>
      </c>
      <c r="E4365" s="43" t="s">
        <v>1670</v>
      </c>
      <c r="F4365" s="43" t="s">
        <v>1672</v>
      </c>
      <c r="G4365">
        <v>540</v>
      </c>
      <c r="H4365">
        <v>540</v>
      </c>
      <c r="I4365" s="43" t="s">
        <v>1671</v>
      </c>
      <c r="J4365" s="43" t="s">
        <v>1045</v>
      </c>
      <c r="K4365" s="43" t="s">
        <v>177</v>
      </c>
      <c r="L4365" s="43" t="str">
        <f>IF(AND(Home!$A$1&gt;=Leave[[#This Row],[Start Time]],Home!$A$1&lt;=Leave[[#This Row],[End Time]]),"Aplica","No Aplica")</f>
        <v>No Aplica</v>
      </c>
      <c r="M4365" s="43" t="str">
        <f>IF(AND(Home!$A$1&gt;=Leave[[#This Row],[Start Time]],Home!$A$1&lt;=Leave[[#This Row],[End Time]]),Home!$A$1,"No Aplica")</f>
        <v>No Aplica</v>
      </c>
      <c r="N4365" s="43" t="str">
        <f>Leave[[#This Row],[User Code (Owning User) (Usuario)]]&amp;Leave[[#This Row],[fecha activa]]</f>
        <v>MIE2025250422731No Aplica</v>
      </c>
    </row>
    <row r="4366" spans="1:14" x14ac:dyDescent="0.3">
      <c r="A4366" s="43" t="s">
        <v>465</v>
      </c>
      <c r="B4366" s="3">
        <v>45904</v>
      </c>
      <c r="C4366" s="3">
        <v>45904</v>
      </c>
      <c r="D4366" s="43" t="s">
        <v>1629</v>
      </c>
      <c r="E4366" s="43" t="s">
        <v>1670</v>
      </c>
      <c r="F4366" s="43" t="s">
        <v>1672</v>
      </c>
      <c r="G4366">
        <v>120</v>
      </c>
      <c r="H4366">
        <v>120</v>
      </c>
      <c r="I4366" s="43" t="s">
        <v>1671</v>
      </c>
      <c r="J4366" s="43" t="s">
        <v>1045</v>
      </c>
      <c r="K4366" s="43" t="s">
        <v>177</v>
      </c>
      <c r="L4366" s="43" t="str">
        <f>IF(AND(Home!$A$1&gt;=Leave[[#This Row],[Start Time]],Home!$A$1&lt;=Leave[[#This Row],[End Time]]),"Aplica","No Aplica")</f>
        <v>No Aplica</v>
      </c>
      <c r="M4366" s="43" t="str">
        <f>IF(AND(Home!$A$1&gt;=Leave[[#This Row],[Start Time]],Home!$A$1&lt;=Leave[[#This Row],[End Time]]),Home!$A$1,"No Aplica")</f>
        <v>No Aplica</v>
      </c>
      <c r="N4366" s="43" t="str">
        <f>Leave[[#This Row],[User Code (Owning User) (Usuario)]]&amp;Leave[[#This Row],[fecha activa]]</f>
        <v>MIE2025250422731No Aplica</v>
      </c>
    </row>
    <row r="4367" spans="1:14" x14ac:dyDescent="0.3">
      <c r="A4367" s="43" t="s">
        <v>465</v>
      </c>
      <c r="B4367" s="3">
        <v>45901</v>
      </c>
      <c r="C4367" s="3">
        <v>45901</v>
      </c>
      <c r="D4367" s="43" t="s">
        <v>1629</v>
      </c>
      <c r="E4367" s="43" t="s">
        <v>1670</v>
      </c>
      <c r="F4367" s="43" t="s">
        <v>1672</v>
      </c>
      <c r="G4367">
        <v>120</v>
      </c>
      <c r="H4367">
        <v>120</v>
      </c>
      <c r="I4367" s="43" t="s">
        <v>1671</v>
      </c>
      <c r="J4367" s="43" t="s">
        <v>1045</v>
      </c>
      <c r="K4367" s="43" t="s">
        <v>177</v>
      </c>
      <c r="L4367" s="43" t="str">
        <f>IF(AND(Home!$A$1&gt;=Leave[[#This Row],[Start Time]],Home!$A$1&lt;=Leave[[#This Row],[End Time]]),"Aplica","No Aplica")</f>
        <v>No Aplica</v>
      </c>
      <c r="M4367" s="43" t="str">
        <f>IF(AND(Home!$A$1&gt;=Leave[[#This Row],[Start Time]],Home!$A$1&lt;=Leave[[#This Row],[End Time]]),Home!$A$1,"No Aplica")</f>
        <v>No Aplica</v>
      </c>
      <c r="N4367" s="43" t="str">
        <f>Leave[[#This Row],[User Code (Owning User) (Usuario)]]&amp;Leave[[#This Row],[fecha activa]]</f>
        <v>MIE2025250422731No Aplica</v>
      </c>
    </row>
    <row r="4368" spans="1:14" x14ac:dyDescent="0.3">
      <c r="A4368" s="43" t="s">
        <v>468</v>
      </c>
      <c r="B4368" s="3">
        <v>45903</v>
      </c>
      <c r="C4368" s="3">
        <v>45903</v>
      </c>
      <c r="D4368" s="43" t="s">
        <v>599</v>
      </c>
      <c r="E4368" s="43" t="s">
        <v>1670</v>
      </c>
      <c r="F4368" s="43" t="s">
        <v>1672</v>
      </c>
      <c r="G4368">
        <v>540</v>
      </c>
      <c r="H4368">
        <v>540</v>
      </c>
      <c r="I4368" s="43" t="s">
        <v>1671</v>
      </c>
      <c r="J4368" s="43" t="s">
        <v>1045</v>
      </c>
      <c r="K4368" s="43" t="s">
        <v>177</v>
      </c>
      <c r="L4368" s="43" t="str">
        <f>IF(AND(Home!$A$1&gt;=Leave[[#This Row],[Start Time]],Home!$A$1&lt;=Leave[[#This Row],[End Time]]),"Aplica","No Aplica")</f>
        <v>No Aplica</v>
      </c>
      <c r="M4368" s="43" t="str">
        <f>IF(AND(Home!$A$1&gt;=Leave[[#This Row],[Start Time]],Home!$A$1&lt;=Leave[[#This Row],[End Time]]),Home!$A$1,"No Aplica")</f>
        <v>No Aplica</v>
      </c>
      <c r="N4368" s="43" t="str">
        <f>Leave[[#This Row],[User Code (Owning User) (Usuario)]]&amp;Leave[[#This Row],[fecha activa]]</f>
        <v>MIE2025250422731No Aplica</v>
      </c>
    </row>
    <row r="4369" spans="1:14" x14ac:dyDescent="0.3">
      <c r="A4369" s="43" t="s">
        <v>471</v>
      </c>
      <c r="B4369" s="3">
        <v>45921</v>
      </c>
      <c r="C4369" s="3">
        <v>45921</v>
      </c>
      <c r="D4369" s="43" t="s">
        <v>487</v>
      </c>
      <c r="E4369" s="43" t="s">
        <v>365</v>
      </c>
      <c r="F4369" s="43" t="s">
        <v>366</v>
      </c>
      <c r="G4369">
        <v>60</v>
      </c>
      <c r="H4369">
        <v>60</v>
      </c>
      <c r="I4369" s="43" t="s">
        <v>1212</v>
      </c>
      <c r="J4369" s="43" t="s">
        <v>1128</v>
      </c>
      <c r="K4369" s="43" t="s">
        <v>178</v>
      </c>
      <c r="L4369" s="43" t="str">
        <f>IF(AND(Home!$A$1&gt;=Leave[[#This Row],[Start Time]],Home!$A$1&lt;=Leave[[#This Row],[End Time]]),"Aplica","No Aplica")</f>
        <v>No Aplica</v>
      </c>
      <c r="M4369" s="43" t="str">
        <f>IF(AND(Home!$A$1&gt;=Leave[[#This Row],[Start Time]],Home!$A$1&lt;=Leave[[#This Row],[End Time]]),Home!$A$1,"No Aplica")</f>
        <v>No Aplica</v>
      </c>
      <c r="N4369" s="43" t="str">
        <f>Leave[[#This Row],[User Code (Owning User) (Usuario)]]&amp;Leave[[#This Row],[fecha activa]]</f>
        <v>MIE2023120912534No Aplica</v>
      </c>
    </row>
    <row r="4370" spans="1:14" x14ac:dyDescent="0.3">
      <c r="A4370" s="43" t="s">
        <v>471</v>
      </c>
      <c r="B4370" s="3">
        <v>45920</v>
      </c>
      <c r="C4370" s="3">
        <v>45920</v>
      </c>
      <c r="D4370" s="43" t="s">
        <v>493</v>
      </c>
      <c r="E4370" s="43" t="s">
        <v>365</v>
      </c>
      <c r="F4370" s="43" t="s">
        <v>366</v>
      </c>
      <c r="G4370">
        <v>60</v>
      </c>
      <c r="H4370">
        <v>60</v>
      </c>
      <c r="I4370" s="43" t="s">
        <v>1212</v>
      </c>
      <c r="J4370" s="43" t="s">
        <v>1128</v>
      </c>
      <c r="K4370" s="43" t="s">
        <v>178</v>
      </c>
      <c r="L4370" s="43" t="str">
        <f>IF(AND(Home!$A$1&gt;=Leave[[#This Row],[Start Time]],Home!$A$1&lt;=Leave[[#This Row],[End Time]]),"Aplica","No Aplica")</f>
        <v>No Aplica</v>
      </c>
      <c r="M4370" s="43" t="str">
        <f>IF(AND(Home!$A$1&gt;=Leave[[#This Row],[Start Time]],Home!$A$1&lt;=Leave[[#This Row],[End Time]]),Home!$A$1,"No Aplica")</f>
        <v>No Aplica</v>
      </c>
      <c r="N4370" s="43" t="str">
        <f>Leave[[#This Row],[User Code (Owning User) (Usuario)]]&amp;Leave[[#This Row],[fecha activa]]</f>
        <v>MIE2023120912534No Aplica</v>
      </c>
    </row>
    <row r="4371" spans="1:14" x14ac:dyDescent="0.3">
      <c r="A4371" s="43" t="s">
        <v>471</v>
      </c>
      <c r="B4371" s="3">
        <v>45919</v>
      </c>
      <c r="C4371" s="3">
        <v>45919</v>
      </c>
      <c r="D4371" s="43" t="s">
        <v>493</v>
      </c>
      <c r="E4371" s="43" t="s">
        <v>365</v>
      </c>
      <c r="F4371" s="43" t="s">
        <v>366</v>
      </c>
      <c r="G4371">
        <v>60</v>
      </c>
      <c r="H4371">
        <v>60</v>
      </c>
      <c r="I4371" s="43" t="s">
        <v>1212</v>
      </c>
      <c r="J4371" s="43" t="s">
        <v>1128</v>
      </c>
      <c r="K4371" s="43" t="s">
        <v>178</v>
      </c>
      <c r="L4371" s="43" t="str">
        <f>IF(AND(Home!$A$1&gt;=Leave[[#This Row],[Start Time]],Home!$A$1&lt;=Leave[[#This Row],[End Time]]),"Aplica","No Aplica")</f>
        <v>No Aplica</v>
      </c>
      <c r="M4371" s="43" t="str">
        <f>IF(AND(Home!$A$1&gt;=Leave[[#This Row],[Start Time]],Home!$A$1&lt;=Leave[[#This Row],[End Time]]),Home!$A$1,"No Aplica")</f>
        <v>No Aplica</v>
      </c>
      <c r="N4371" s="43" t="str">
        <f>Leave[[#This Row],[User Code (Owning User) (Usuario)]]&amp;Leave[[#This Row],[fecha activa]]</f>
        <v>MIE2023120912534No Aplica</v>
      </c>
    </row>
    <row r="4372" spans="1:14" x14ac:dyDescent="0.3">
      <c r="A4372" s="43" t="s">
        <v>471</v>
      </c>
      <c r="B4372" s="3">
        <v>45917</v>
      </c>
      <c r="C4372" s="3">
        <v>45917</v>
      </c>
      <c r="D4372" s="43" t="s">
        <v>469</v>
      </c>
      <c r="E4372" s="43" t="s">
        <v>365</v>
      </c>
      <c r="F4372" s="43" t="s">
        <v>366</v>
      </c>
      <c r="G4372">
        <v>540</v>
      </c>
      <c r="H4372">
        <v>540</v>
      </c>
      <c r="I4372" s="43" t="s">
        <v>1212</v>
      </c>
      <c r="J4372" s="43" t="s">
        <v>1128</v>
      </c>
      <c r="K4372" s="43" t="s">
        <v>178</v>
      </c>
      <c r="L4372" s="43" t="str">
        <f>IF(AND(Home!$A$1&gt;=Leave[[#This Row],[Start Time]],Home!$A$1&lt;=Leave[[#This Row],[End Time]]),"Aplica","No Aplica")</f>
        <v>No Aplica</v>
      </c>
      <c r="M4372" s="43" t="str">
        <f>IF(AND(Home!$A$1&gt;=Leave[[#This Row],[Start Time]],Home!$A$1&lt;=Leave[[#This Row],[End Time]]),Home!$A$1,"No Aplica")</f>
        <v>No Aplica</v>
      </c>
      <c r="N4372" s="43" t="str">
        <f>Leave[[#This Row],[User Code (Owning User) (Usuario)]]&amp;Leave[[#This Row],[fecha activa]]</f>
        <v>MIE2023120912534No Aplica</v>
      </c>
    </row>
    <row r="4373" spans="1:14" x14ac:dyDescent="0.3">
      <c r="A4373" s="43" t="s">
        <v>471</v>
      </c>
      <c r="B4373" s="3">
        <v>45916</v>
      </c>
      <c r="C4373" s="3">
        <v>45916</v>
      </c>
      <c r="D4373" s="43" t="s">
        <v>842</v>
      </c>
      <c r="E4373" s="43" t="s">
        <v>365</v>
      </c>
      <c r="F4373" s="43" t="s">
        <v>366</v>
      </c>
      <c r="G4373">
        <v>60</v>
      </c>
      <c r="H4373">
        <v>60</v>
      </c>
      <c r="I4373" s="43" t="s">
        <v>1212</v>
      </c>
      <c r="J4373" s="43" t="s">
        <v>1128</v>
      </c>
      <c r="K4373" s="43" t="s">
        <v>178</v>
      </c>
      <c r="L4373" s="43" t="str">
        <f>IF(AND(Home!$A$1&gt;=Leave[[#This Row],[Start Time]],Home!$A$1&lt;=Leave[[#This Row],[End Time]]),"Aplica","No Aplica")</f>
        <v>No Aplica</v>
      </c>
      <c r="M4373" s="43" t="str">
        <f>IF(AND(Home!$A$1&gt;=Leave[[#This Row],[Start Time]],Home!$A$1&lt;=Leave[[#This Row],[End Time]]),Home!$A$1,"No Aplica")</f>
        <v>No Aplica</v>
      </c>
      <c r="N4373" s="43" t="str">
        <f>Leave[[#This Row],[User Code (Owning User) (Usuario)]]&amp;Leave[[#This Row],[fecha activa]]</f>
        <v>MIE2023120912534No Aplica</v>
      </c>
    </row>
    <row r="4374" spans="1:14" x14ac:dyDescent="0.3">
      <c r="A4374" s="43" t="s">
        <v>471</v>
      </c>
      <c r="B4374" s="3">
        <v>45915</v>
      </c>
      <c r="C4374" s="3">
        <v>45915</v>
      </c>
      <c r="D4374" s="43" t="s">
        <v>493</v>
      </c>
      <c r="E4374" s="43" t="s">
        <v>365</v>
      </c>
      <c r="F4374" s="43" t="s">
        <v>366</v>
      </c>
      <c r="G4374">
        <v>60</v>
      </c>
      <c r="H4374">
        <v>60</v>
      </c>
      <c r="I4374" s="43" t="s">
        <v>1212</v>
      </c>
      <c r="J4374" s="43" t="s">
        <v>1128</v>
      </c>
      <c r="K4374" s="43" t="s">
        <v>178</v>
      </c>
      <c r="L4374" s="43" t="str">
        <f>IF(AND(Home!$A$1&gt;=Leave[[#This Row],[Start Time]],Home!$A$1&lt;=Leave[[#This Row],[End Time]]),"Aplica","No Aplica")</f>
        <v>No Aplica</v>
      </c>
      <c r="M4374" s="43" t="str">
        <f>IF(AND(Home!$A$1&gt;=Leave[[#This Row],[Start Time]],Home!$A$1&lt;=Leave[[#This Row],[End Time]]),Home!$A$1,"No Aplica")</f>
        <v>No Aplica</v>
      </c>
      <c r="N4374" s="43" t="str">
        <f>Leave[[#This Row],[User Code (Owning User) (Usuario)]]&amp;Leave[[#This Row],[fecha activa]]</f>
        <v>MIE2023120912534No Aplica</v>
      </c>
    </row>
    <row r="4375" spans="1:14" x14ac:dyDescent="0.3">
      <c r="A4375" s="43" t="s">
        <v>471</v>
      </c>
      <c r="B4375" s="3">
        <v>45914</v>
      </c>
      <c r="C4375" s="3">
        <v>45914</v>
      </c>
      <c r="D4375" s="43" t="s">
        <v>492</v>
      </c>
      <c r="E4375" s="43" t="s">
        <v>365</v>
      </c>
      <c r="F4375" s="43" t="s">
        <v>366</v>
      </c>
      <c r="G4375">
        <v>60</v>
      </c>
      <c r="H4375">
        <v>60</v>
      </c>
      <c r="I4375" s="43" t="s">
        <v>1212</v>
      </c>
      <c r="J4375" s="43" t="s">
        <v>1128</v>
      </c>
      <c r="K4375" s="43" t="s">
        <v>178</v>
      </c>
      <c r="L4375" s="43" t="str">
        <f>IF(AND(Home!$A$1&gt;=Leave[[#This Row],[Start Time]],Home!$A$1&lt;=Leave[[#This Row],[End Time]]),"Aplica","No Aplica")</f>
        <v>No Aplica</v>
      </c>
      <c r="M4375" s="43" t="str">
        <f>IF(AND(Home!$A$1&gt;=Leave[[#This Row],[Start Time]],Home!$A$1&lt;=Leave[[#This Row],[End Time]]),Home!$A$1,"No Aplica")</f>
        <v>No Aplica</v>
      </c>
      <c r="N4375" s="43" t="str">
        <f>Leave[[#This Row],[User Code (Owning User) (Usuario)]]&amp;Leave[[#This Row],[fecha activa]]</f>
        <v>MIE2023120912534No Aplica</v>
      </c>
    </row>
    <row r="4376" spans="1:14" x14ac:dyDescent="0.3">
      <c r="A4376" s="43" t="s">
        <v>471</v>
      </c>
      <c r="B4376" s="3">
        <v>45912</v>
      </c>
      <c r="C4376" s="3">
        <v>45912</v>
      </c>
      <c r="D4376" s="43" t="s">
        <v>493</v>
      </c>
      <c r="E4376" s="43" t="s">
        <v>365</v>
      </c>
      <c r="F4376" s="43" t="s">
        <v>366</v>
      </c>
      <c r="G4376">
        <v>60</v>
      </c>
      <c r="H4376">
        <v>60</v>
      </c>
      <c r="I4376" s="43" t="s">
        <v>1212</v>
      </c>
      <c r="J4376" s="43" t="s">
        <v>1128</v>
      </c>
      <c r="K4376" s="43" t="s">
        <v>178</v>
      </c>
      <c r="L4376" s="43" t="str">
        <f>IF(AND(Home!$A$1&gt;=Leave[[#This Row],[Start Time]],Home!$A$1&lt;=Leave[[#This Row],[End Time]]),"Aplica","No Aplica")</f>
        <v>No Aplica</v>
      </c>
      <c r="M4376" s="43" t="str">
        <f>IF(AND(Home!$A$1&gt;=Leave[[#This Row],[Start Time]],Home!$A$1&lt;=Leave[[#This Row],[End Time]]),Home!$A$1,"No Aplica")</f>
        <v>No Aplica</v>
      </c>
      <c r="N4376" s="43" t="str">
        <f>Leave[[#This Row],[User Code (Owning User) (Usuario)]]&amp;Leave[[#This Row],[fecha activa]]</f>
        <v>MIE2023120912534No Aplica</v>
      </c>
    </row>
    <row r="4377" spans="1:14" x14ac:dyDescent="0.3">
      <c r="A4377" s="43" t="s">
        <v>465</v>
      </c>
      <c r="B4377" s="3">
        <v>45911</v>
      </c>
      <c r="C4377" s="3">
        <v>45911</v>
      </c>
      <c r="D4377" s="43" t="s">
        <v>469</v>
      </c>
      <c r="E4377" s="43" t="s">
        <v>365</v>
      </c>
      <c r="F4377" s="43" t="s">
        <v>366</v>
      </c>
      <c r="G4377">
        <v>540</v>
      </c>
      <c r="H4377">
        <v>540</v>
      </c>
      <c r="I4377" s="43" t="s">
        <v>1212</v>
      </c>
      <c r="J4377" s="43" t="s">
        <v>1128</v>
      </c>
      <c r="K4377" s="43" t="s">
        <v>178</v>
      </c>
      <c r="L4377" s="43" t="str">
        <f>IF(AND(Home!$A$1&gt;=Leave[[#This Row],[Start Time]],Home!$A$1&lt;=Leave[[#This Row],[End Time]]),"Aplica","No Aplica")</f>
        <v>No Aplica</v>
      </c>
      <c r="M4377" s="43" t="str">
        <f>IF(AND(Home!$A$1&gt;=Leave[[#This Row],[Start Time]],Home!$A$1&lt;=Leave[[#This Row],[End Time]]),Home!$A$1,"No Aplica")</f>
        <v>No Aplica</v>
      </c>
      <c r="N4377" s="43" t="str">
        <f>Leave[[#This Row],[User Code (Owning User) (Usuario)]]&amp;Leave[[#This Row],[fecha activa]]</f>
        <v>MIE2023120912534No Aplica</v>
      </c>
    </row>
    <row r="4378" spans="1:14" x14ac:dyDescent="0.3">
      <c r="A4378" s="43" t="s">
        <v>471</v>
      </c>
      <c r="B4378" s="3">
        <v>45910</v>
      </c>
      <c r="C4378" s="3">
        <v>45910</v>
      </c>
      <c r="D4378" s="43" t="s">
        <v>842</v>
      </c>
      <c r="E4378" s="43" t="s">
        <v>365</v>
      </c>
      <c r="F4378" s="43" t="s">
        <v>366</v>
      </c>
      <c r="G4378">
        <v>60</v>
      </c>
      <c r="H4378">
        <v>60</v>
      </c>
      <c r="I4378" s="43" t="s">
        <v>1212</v>
      </c>
      <c r="J4378" s="43" t="s">
        <v>1128</v>
      </c>
      <c r="K4378" s="43" t="s">
        <v>178</v>
      </c>
      <c r="L4378" s="43" t="str">
        <f>IF(AND(Home!$A$1&gt;=Leave[[#This Row],[Start Time]],Home!$A$1&lt;=Leave[[#This Row],[End Time]]),"Aplica","No Aplica")</f>
        <v>No Aplica</v>
      </c>
      <c r="M4378" s="43" t="str">
        <f>IF(AND(Home!$A$1&gt;=Leave[[#This Row],[Start Time]],Home!$A$1&lt;=Leave[[#This Row],[End Time]]),Home!$A$1,"No Aplica")</f>
        <v>No Aplica</v>
      </c>
      <c r="N4378" s="43" t="str">
        <f>Leave[[#This Row],[User Code (Owning User) (Usuario)]]&amp;Leave[[#This Row],[fecha activa]]</f>
        <v>MIE2023120912534No Aplica</v>
      </c>
    </row>
    <row r="4379" spans="1:14" x14ac:dyDescent="0.3">
      <c r="A4379" s="43" t="s">
        <v>471</v>
      </c>
      <c r="B4379" s="3">
        <v>45908</v>
      </c>
      <c r="C4379" s="3">
        <v>45908</v>
      </c>
      <c r="D4379" s="43" t="s">
        <v>3238</v>
      </c>
      <c r="E4379" s="43" t="s">
        <v>365</v>
      </c>
      <c r="F4379" s="43" t="s">
        <v>366</v>
      </c>
      <c r="G4379">
        <v>60</v>
      </c>
      <c r="H4379">
        <v>60</v>
      </c>
      <c r="I4379" s="43" t="s">
        <v>1212</v>
      </c>
      <c r="J4379" s="43" t="s">
        <v>1128</v>
      </c>
      <c r="K4379" s="43" t="s">
        <v>178</v>
      </c>
      <c r="L4379" s="43" t="str">
        <f>IF(AND(Home!$A$1&gt;=Leave[[#This Row],[Start Time]],Home!$A$1&lt;=Leave[[#This Row],[End Time]]),"Aplica","No Aplica")</f>
        <v>No Aplica</v>
      </c>
      <c r="M4379" s="43" t="str">
        <f>IF(AND(Home!$A$1&gt;=Leave[[#This Row],[Start Time]],Home!$A$1&lt;=Leave[[#This Row],[End Time]]),Home!$A$1,"No Aplica")</f>
        <v>No Aplica</v>
      </c>
      <c r="N4379" s="43" t="str">
        <f>Leave[[#This Row],[User Code (Owning User) (Usuario)]]&amp;Leave[[#This Row],[fecha activa]]</f>
        <v>MIE2023120912534No Aplica</v>
      </c>
    </row>
    <row r="4380" spans="1:14" x14ac:dyDescent="0.3">
      <c r="A4380" s="43" t="s">
        <v>471</v>
      </c>
      <c r="B4380" s="3">
        <v>45907</v>
      </c>
      <c r="C4380" s="3">
        <v>45907</v>
      </c>
      <c r="D4380" s="43" t="s">
        <v>487</v>
      </c>
      <c r="E4380" s="43" t="s">
        <v>365</v>
      </c>
      <c r="F4380" s="43" t="s">
        <v>366</v>
      </c>
      <c r="G4380">
        <v>60</v>
      </c>
      <c r="H4380">
        <v>60</v>
      </c>
      <c r="I4380" s="43" t="s">
        <v>1212</v>
      </c>
      <c r="J4380" s="43" t="s">
        <v>1128</v>
      </c>
      <c r="K4380" s="43" t="s">
        <v>178</v>
      </c>
      <c r="L4380" s="43" t="str">
        <f>IF(AND(Home!$A$1&gt;=Leave[[#This Row],[Start Time]],Home!$A$1&lt;=Leave[[#This Row],[End Time]]),"Aplica","No Aplica")</f>
        <v>No Aplica</v>
      </c>
      <c r="M4380" s="43" t="str">
        <f>IF(AND(Home!$A$1&gt;=Leave[[#This Row],[Start Time]],Home!$A$1&lt;=Leave[[#This Row],[End Time]]),Home!$A$1,"No Aplica")</f>
        <v>No Aplica</v>
      </c>
      <c r="N4380" s="43" t="str">
        <f>Leave[[#This Row],[User Code (Owning User) (Usuario)]]&amp;Leave[[#This Row],[fecha activa]]</f>
        <v>MIE2023120912534No Aplica</v>
      </c>
    </row>
    <row r="4381" spans="1:14" x14ac:dyDescent="0.3">
      <c r="A4381" s="43" t="s">
        <v>471</v>
      </c>
      <c r="B4381" s="3">
        <v>45906</v>
      </c>
      <c r="C4381" s="3">
        <v>45906</v>
      </c>
      <c r="D4381" s="43" t="s">
        <v>842</v>
      </c>
      <c r="E4381" s="43" t="s">
        <v>365</v>
      </c>
      <c r="F4381" s="43" t="s">
        <v>366</v>
      </c>
      <c r="G4381">
        <v>60</v>
      </c>
      <c r="H4381">
        <v>60</v>
      </c>
      <c r="I4381" s="43" t="s">
        <v>1212</v>
      </c>
      <c r="J4381" s="43" t="s">
        <v>1128</v>
      </c>
      <c r="K4381" s="43" t="s">
        <v>178</v>
      </c>
      <c r="L4381" s="43" t="str">
        <f>IF(AND(Home!$A$1&gt;=Leave[[#This Row],[Start Time]],Home!$A$1&lt;=Leave[[#This Row],[End Time]]),"Aplica","No Aplica")</f>
        <v>No Aplica</v>
      </c>
      <c r="M4381" s="43" t="str">
        <f>IF(AND(Home!$A$1&gt;=Leave[[#This Row],[Start Time]],Home!$A$1&lt;=Leave[[#This Row],[End Time]]),Home!$A$1,"No Aplica")</f>
        <v>No Aplica</v>
      </c>
      <c r="N4381" s="43" t="str">
        <f>Leave[[#This Row],[User Code (Owning User) (Usuario)]]&amp;Leave[[#This Row],[fecha activa]]</f>
        <v>MIE2023120912534No Aplica</v>
      </c>
    </row>
    <row r="4382" spans="1:14" x14ac:dyDescent="0.3">
      <c r="A4382" s="43" t="s">
        <v>471</v>
      </c>
      <c r="B4382" s="3">
        <v>45905</v>
      </c>
      <c r="C4382" s="3">
        <v>45905</v>
      </c>
      <c r="D4382" s="43" t="s">
        <v>469</v>
      </c>
      <c r="E4382" s="43" t="s">
        <v>365</v>
      </c>
      <c r="F4382" s="43" t="s">
        <v>366</v>
      </c>
      <c r="G4382">
        <v>60</v>
      </c>
      <c r="H4382">
        <v>60</v>
      </c>
      <c r="I4382" s="43" t="s">
        <v>1212</v>
      </c>
      <c r="J4382" s="43" t="s">
        <v>1128</v>
      </c>
      <c r="K4382" s="43" t="s">
        <v>178</v>
      </c>
      <c r="L4382" s="43" t="str">
        <f>IF(AND(Home!$A$1&gt;=Leave[[#This Row],[Start Time]],Home!$A$1&lt;=Leave[[#This Row],[End Time]]),"Aplica","No Aplica")</f>
        <v>No Aplica</v>
      </c>
      <c r="M4382" s="43" t="str">
        <f>IF(AND(Home!$A$1&gt;=Leave[[#This Row],[Start Time]],Home!$A$1&lt;=Leave[[#This Row],[End Time]]),Home!$A$1,"No Aplica")</f>
        <v>No Aplica</v>
      </c>
      <c r="N4382" s="43" t="str">
        <f>Leave[[#This Row],[User Code (Owning User) (Usuario)]]&amp;Leave[[#This Row],[fecha activa]]</f>
        <v>MIE2023120912534No Aplica</v>
      </c>
    </row>
    <row r="4383" spans="1:14" x14ac:dyDescent="0.3">
      <c r="A4383" s="43" t="s">
        <v>465</v>
      </c>
      <c r="B4383" s="3">
        <v>45904</v>
      </c>
      <c r="C4383" s="3">
        <v>45904</v>
      </c>
      <c r="D4383" s="43" t="s">
        <v>469</v>
      </c>
      <c r="E4383" s="43" t="s">
        <v>365</v>
      </c>
      <c r="F4383" s="43" t="s">
        <v>366</v>
      </c>
      <c r="G4383">
        <v>540</v>
      </c>
      <c r="H4383">
        <v>540</v>
      </c>
      <c r="I4383" s="43" t="s">
        <v>1212</v>
      </c>
      <c r="J4383" s="43" t="s">
        <v>1128</v>
      </c>
      <c r="K4383" s="43" t="s">
        <v>178</v>
      </c>
      <c r="L4383" s="43" t="str">
        <f>IF(AND(Home!$A$1&gt;=Leave[[#This Row],[Start Time]],Home!$A$1&lt;=Leave[[#This Row],[End Time]]),"Aplica","No Aplica")</f>
        <v>No Aplica</v>
      </c>
      <c r="M4383" s="43" t="str">
        <f>IF(AND(Home!$A$1&gt;=Leave[[#This Row],[Start Time]],Home!$A$1&lt;=Leave[[#This Row],[End Time]]),Home!$A$1,"No Aplica")</f>
        <v>No Aplica</v>
      </c>
      <c r="N4383" s="43" t="str">
        <f>Leave[[#This Row],[User Code (Owning User) (Usuario)]]&amp;Leave[[#This Row],[fecha activa]]</f>
        <v>MIE2023120912534No Aplica</v>
      </c>
    </row>
    <row r="4384" spans="1:14" x14ac:dyDescent="0.3">
      <c r="A4384" s="43" t="s">
        <v>471</v>
      </c>
      <c r="B4384" s="3">
        <v>45903</v>
      </c>
      <c r="C4384" s="3">
        <v>45903</v>
      </c>
      <c r="D4384" s="43" t="s">
        <v>2870</v>
      </c>
      <c r="E4384" s="43" t="s">
        <v>365</v>
      </c>
      <c r="F4384" s="43" t="s">
        <v>366</v>
      </c>
      <c r="G4384">
        <v>300</v>
      </c>
      <c r="H4384">
        <v>300</v>
      </c>
      <c r="I4384" s="43" t="s">
        <v>1212</v>
      </c>
      <c r="J4384" s="43" t="s">
        <v>1128</v>
      </c>
      <c r="K4384" s="43" t="s">
        <v>178</v>
      </c>
      <c r="L4384" s="43" t="str">
        <f>IF(AND(Home!$A$1&gt;=Leave[[#This Row],[Start Time]],Home!$A$1&lt;=Leave[[#This Row],[End Time]]),"Aplica","No Aplica")</f>
        <v>No Aplica</v>
      </c>
      <c r="M4384" s="43" t="str">
        <f>IF(AND(Home!$A$1&gt;=Leave[[#This Row],[Start Time]],Home!$A$1&lt;=Leave[[#This Row],[End Time]]),Home!$A$1,"No Aplica")</f>
        <v>No Aplica</v>
      </c>
      <c r="N4384" s="43" t="str">
        <f>Leave[[#This Row],[User Code (Owning User) (Usuario)]]&amp;Leave[[#This Row],[fecha activa]]</f>
        <v>MIE2023120912534No Aplica</v>
      </c>
    </row>
    <row r="4385" spans="1:14" x14ac:dyDescent="0.3">
      <c r="A4385" s="43" t="s">
        <v>468</v>
      </c>
      <c r="B4385" s="3">
        <v>45916</v>
      </c>
      <c r="C4385" s="3">
        <v>45916</v>
      </c>
      <c r="D4385" s="43" t="s">
        <v>469</v>
      </c>
      <c r="E4385" s="43" t="s">
        <v>423</v>
      </c>
      <c r="F4385" s="43" t="s">
        <v>424</v>
      </c>
      <c r="G4385">
        <v>540</v>
      </c>
      <c r="H4385">
        <v>540</v>
      </c>
      <c r="I4385" s="43" t="s">
        <v>1504</v>
      </c>
      <c r="J4385" s="43" t="s">
        <v>1015</v>
      </c>
      <c r="K4385" s="43" t="s">
        <v>177</v>
      </c>
      <c r="L4385" s="43" t="str">
        <f>IF(AND(Home!$A$1&gt;=Leave[[#This Row],[Start Time]],Home!$A$1&lt;=Leave[[#This Row],[End Time]]),"Aplica","No Aplica")</f>
        <v>No Aplica</v>
      </c>
      <c r="M4385" s="43" t="str">
        <f>IF(AND(Home!$A$1&gt;=Leave[[#This Row],[Start Time]],Home!$A$1&lt;=Leave[[#This Row],[End Time]]),Home!$A$1,"No Aplica")</f>
        <v>No Aplica</v>
      </c>
      <c r="N4385" s="43" t="str">
        <f>Leave[[#This Row],[User Code (Owning User) (Usuario)]]&amp;Leave[[#This Row],[fecha activa]]</f>
        <v>MIE2024170114040No Aplica</v>
      </c>
    </row>
    <row r="4386" spans="1:14" x14ac:dyDescent="0.3">
      <c r="A4386" s="43" t="s">
        <v>471</v>
      </c>
      <c r="B4386" s="3">
        <v>45915</v>
      </c>
      <c r="C4386" s="3">
        <v>45915</v>
      </c>
      <c r="D4386" s="43" t="s">
        <v>3571</v>
      </c>
      <c r="E4386" s="43" t="s">
        <v>423</v>
      </c>
      <c r="F4386" s="43" t="s">
        <v>424</v>
      </c>
      <c r="G4386">
        <v>540</v>
      </c>
      <c r="H4386">
        <v>540</v>
      </c>
      <c r="I4386" s="43" t="s">
        <v>1504</v>
      </c>
      <c r="J4386" s="43" t="s">
        <v>1015</v>
      </c>
      <c r="K4386" s="43" t="s">
        <v>177</v>
      </c>
      <c r="L4386" s="43" t="str">
        <f>IF(AND(Home!$A$1&gt;=Leave[[#This Row],[Start Time]],Home!$A$1&lt;=Leave[[#This Row],[End Time]]),"Aplica","No Aplica")</f>
        <v>No Aplica</v>
      </c>
      <c r="M4386" s="43" t="str">
        <f>IF(AND(Home!$A$1&gt;=Leave[[#This Row],[Start Time]],Home!$A$1&lt;=Leave[[#This Row],[End Time]]),Home!$A$1,"No Aplica")</f>
        <v>No Aplica</v>
      </c>
      <c r="N4386" s="43" t="str">
        <f>Leave[[#This Row],[User Code (Owning User) (Usuario)]]&amp;Leave[[#This Row],[fecha activa]]</f>
        <v>MIE2024170114040No Aplica</v>
      </c>
    </row>
    <row r="4387" spans="1:14" x14ac:dyDescent="0.3">
      <c r="A4387" s="43" t="s">
        <v>468</v>
      </c>
      <c r="B4387" s="3">
        <v>45909</v>
      </c>
      <c r="C4387" s="3">
        <v>45909</v>
      </c>
      <c r="D4387" s="43" t="s">
        <v>2279</v>
      </c>
      <c r="E4387" s="43" t="s">
        <v>423</v>
      </c>
      <c r="F4387" s="43" t="s">
        <v>424</v>
      </c>
      <c r="G4387">
        <v>540</v>
      </c>
      <c r="H4387">
        <v>540</v>
      </c>
      <c r="I4387" s="43" t="s">
        <v>1504</v>
      </c>
      <c r="J4387" s="43" t="s">
        <v>1015</v>
      </c>
      <c r="K4387" s="43" t="s">
        <v>177</v>
      </c>
      <c r="L4387" s="43" t="str">
        <f>IF(AND(Home!$A$1&gt;=Leave[[#This Row],[Start Time]],Home!$A$1&lt;=Leave[[#This Row],[End Time]]),"Aplica","No Aplica")</f>
        <v>No Aplica</v>
      </c>
      <c r="M4387" s="43" t="str">
        <f>IF(AND(Home!$A$1&gt;=Leave[[#This Row],[Start Time]],Home!$A$1&lt;=Leave[[#This Row],[End Time]]),Home!$A$1,"No Aplica")</f>
        <v>No Aplica</v>
      </c>
      <c r="N4387" s="43" t="str">
        <f>Leave[[#This Row],[User Code (Owning User) (Usuario)]]&amp;Leave[[#This Row],[fecha activa]]</f>
        <v>MIE2024170114040No Aplica</v>
      </c>
    </row>
    <row r="4388" spans="1:14" x14ac:dyDescent="0.3">
      <c r="A4388" s="43" t="s">
        <v>471</v>
      </c>
      <c r="B4388" s="3">
        <v>45908</v>
      </c>
      <c r="C4388" s="3">
        <v>45908</v>
      </c>
      <c r="D4388" s="43" t="s">
        <v>2390</v>
      </c>
      <c r="E4388" s="43" t="s">
        <v>423</v>
      </c>
      <c r="F4388" s="43" t="s">
        <v>424</v>
      </c>
      <c r="G4388">
        <v>540</v>
      </c>
      <c r="H4388">
        <v>540</v>
      </c>
      <c r="I4388" s="43" t="s">
        <v>1504</v>
      </c>
      <c r="J4388" s="43" t="s">
        <v>1015</v>
      </c>
      <c r="K4388" s="43" t="s">
        <v>177</v>
      </c>
      <c r="L4388" s="43" t="str">
        <f>IF(AND(Home!$A$1&gt;=Leave[[#This Row],[Start Time]],Home!$A$1&lt;=Leave[[#This Row],[End Time]]),"Aplica","No Aplica")</f>
        <v>No Aplica</v>
      </c>
      <c r="M4388" s="43" t="str">
        <f>IF(AND(Home!$A$1&gt;=Leave[[#This Row],[Start Time]],Home!$A$1&lt;=Leave[[#This Row],[End Time]]),Home!$A$1,"No Aplica")</f>
        <v>No Aplica</v>
      </c>
      <c r="N4388" s="43" t="str">
        <f>Leave[[#This Row],[User Code (Owning User) (Usuario)]]&amp;Leave[[#This Row],[fecha activa]]</f>
        <v>MIE2024170114040No Aplica</v>
      </c>
    </row>
    <row r="4389" spans="1:14" x14ac:dyDescent="0.3">
      <c r="A4389" s="43" t="s">
        <v>471</v>
      </c>
      <c r="B4389" s="3">
        <v>45901</v>
      </c>
      <c r="C4389" s="3">
        <v>45901</v>
      </c>
      <c r="D4389" s="43" t="s">
        <v>2390</v>
      </c>
      <c r="E4389" s="43" t="s">
        <v>423</v>
      </c>
      <c r="F4389" s="43" t="s">
        <v>424</v>
      </c>
      <c r="G4389">
        <v>540</v>
      </c>
      <c r="H4389">
        <v>540</v>
      </c>
      <c r="I4389" s="43" t="s">
        <v>1504</v>
      </c>
      <c r="J4389" s="43" t="s">
        <v>1015</v>
      </c>
      <c r="K4389" s="43" t="s">
        <v>177</v>
      </c>
      <c r="L4389" s="43" t="str">
        <f>IF(AND(Home!$A$1&gt;=Leave[[#This Row],[Start Time]],Home!$A$1&lt;=Leave[[#This Row],[End Time]]),"Aplica","No Aplica")</f>
        <v>No Aplica</v>
      </c>
      <c r="M4389" s="43" t="str">
        <f>IF(AND(Home!$A$1&gt;=Leave[[#This Row],[Start Time]],Home!$A$1&lt;=Leave[[#This Row],[End Time]]),Home!$A$1,"No Aplica")</f>
        <v>No Aplica</v>
      </c>
      <c r="N4389" s="43" t="str">
        <f>Leave[[#This Row],[User Code (Owning User) (Usuario)]]&amp;Leave[[#This Row],[fecha activa]]</f>
        <v>MIE2024170114040No Aplica</v>
      </c>
    </row>
    <row r="4390" spans="1:14" x14ac:dyDescent="0.3">
      <c r="A4390" s="43" t="s">
        <v>466</v>
      </c>
      <c r="B4390" s="3">
        <v>45930</v>
      </c>
      <c r="C4390" s="3">
        <v>45930</v>
      </c>
      <c r="D4390" s="43" t="s">
        <v>859</v>
      </c>
      <c r="E4390" s="43" t="s">
        <v>536</v>
      </c>
      <c r="F4390" s="43" t="s">
        <v>537</v>
      </c>
      <c r="G4390">
        <v>540</v>
      </c>
      <c r="H4390">
        <v>540</v>
      </c>
      <c r="I4390" s="43" t="s">
        <v>1090</v>
      </c>
      <c r="J4390" s="43" t="s">
        <v>1026</v>
      </c>
      <c r="K4390" s="43" t="s">
        <v>178</v>
      </c>
      <c r="L4390" s="43" t="str">
        <f>IF(AND(Home!$A$1&gt;=Leave[[#This Row],[Start Time]],Home!$A$1&lt;=Leave[[#This Row],[End Time]]),"Aplica","No Aplica")</f>
        <v>No Aplica</v>
      </c>
      <c r="M4390" s="43" t="str">
        <f>IF(AND(Home!$A$1&gt;=Leave[[#This Row],[Start Time]],Home!$A$1&lt;=Leave[[#This Row],[End Time]]),Home!$A$1,"No Aplica")</f>
        <v>No Aplica</v>
      </c>
      <c r="N4390" s="43" t="str">
        <f>Leave[[#This Row],[User Code (Owning User) (Usuario)]]&amp;Leave[[#This Row],[fecha activa]]</f>
        <v>MIE2024180415130No Aplica</v>
      </c>
    </row>
    <row r="4391" spans="1:14" x14ac:dyDescent="0.3">
      <c r="A4391" s="43" t="s">
        <v>466</v>
      </c>
      <c r="B4391" s="3">
        <v>45929</v>
      </c>
      <c r="C4391" s="3">
        <v>45929</v>
      </c>
      <c r="D4391" s="43" t="s">
        <v>859</v>
      </c>
      <c r="E4391" s="43" t="s">
        <v>536</v>
      </c>
      <c r="F4391" s="43" t="s">
        <v>537</v>
      </c>
      <c r="G4391">
        <v>540</v>
      </c>
      <c r="H4391">
        <v>540</v>
      </c>
      <c r="I4391" s="43" t="s">
        <v>1090</v>
      </c>
      <c r="J4391" s="43" t="s">
        <v>1026</v>
      </c>
      <c r="K4391" s="43" t="s">
        <v>178</v>
      </c>
      <c r="L4391" s="43" t="str">
        <f>IF(AND(Home!$A$1&gt;=Leave[[#This Row],[Start Time]],Home!$A$1&lt;=Leave[[#This Row],[End Time]]),"Aplica","No Aplica")</f>
        <v>No Aplica</v>
      </c>
      <c r="M4391" s="43" t="str">
        <f>IF(AND(Home!$A$1&gt;=Leave[[#This Row],[Start Time]],Home!$A$1&lt;=Leave[[#This Row],[End Time]]),Home!$A$1,"No Aplica")</f>
        <v>No Aplica</v>
      </c>
      <c r="N4391" s="43" t="str">
        <f>Leave[[#This Row],[User Code (Owning User) (Usuario)]]&amp;Leave[[#This Row],[fecha activa]]</f>
        <v>MIE2024180415130No Aplica</v>
      </c>
    </row>
    <row r="4392" spans="1:14" x14ac:dyDescent="0.3">
      <c r="A4392" s="43" t="s">
        <v>465</v>
      </c>
      <c r="B4392" s="3">
        <v>45928</v>
      </c>
      <c r="C4392" s="3">
        <v>45928</v>
      </c>
      <c r="D4392" s="43" t="s">
        <v>469</v>
      </c>
      <c r="E4392" s="43" t="s">
        <v>536</v>
      </c>
      <c r="F4392" s="43" t="s">
        <v>537</v>
      </c>
      <c r="G4392">
        <v>540</v>
      </c>
      <c r="H4392">
        <v>540</v>
      </c>
      <c r="I4392" s="43" t="s">
        <v>1090</v>
      </c>
      <c r="J4392" s="43" t="s">
        <v>1026</v>
      </c>
      <c r="K4392" s="43" t="s">
        <v>178</v>
      </c>
      <c r="L4392" s="43" t="str">
        <f>IF(AND(Home!$A$1&gt;=Leave[[#This Row],[Start Time]],Home!$A$1&lt;=Leave[[#This Row],[End Time]]),"Aplica","No Aplica")</f>
        <v>No Aplica</v>
      </c>
      <c r="M4392" s="43" t="str">
        <f>IF(AND(Home!$A$1&gt;=Leave[[#This Row],[Start Time]],Home!$A$1&lt;=Leave[[#This Row],[End Time]]),Home!$A$1,"No Aplica")</f>
        <v>No Aplica</v>
      </c>
      <c r="N4392" s="43" t="str">
        <f>Leave[[#This Row],[User Code (Owning User) (Usuario)]]&amp;Leave[[#This Row],[fecha activa]]</f>
        <v>MIE2024180415130No Aplica</v>
      </c>
    </row>
    <row r="4393" spans="1:14" x14ac:dyDescent="0.3">
      <c r="A4393" s="43" t="s">
        <v>466</v>
      </c>
      <c r="B4393" s="3">
        <v>45927</v>
      </c>
      <c r="C4393" s="3">
        <v>45927</v>
      </c>
      <c r="D4393" s="43" t="s">
        <v>859</v>
      </c>
      <c r="E4393" s="43" t="s">
        <v>536</v>
      </c>
      <c r="F4393" s="43" t="s">
        <v>537</v>
      </c>
      <c r="G4393">
        <v>540</v>
      </c>
      <c r="H4393">
        <v>540</v>
      </c>
      <c r="I4393" s="43" t="s">
        <v>1090</v>
      </c>
      <c r="J4393" s="43" t="s">
        <v>1026</v>
      </c>
      <c r="K4393" s="43" t="s">
        <v>178</v>
      </c>
      <c r="L4393" s="43" t="str">
        <f>IF(AND(Home!$A$1&gt;=Leave[[#This Row],[Start Time]],Home!$A$1&lt;=Leave[[#This Row],[End Time]]),"Aplica","No Aplica")</f>
        <v>No Aplica</v>
      </c>
      <c r="M4393" s="43" t="str">
        <f>IF(AND(Home!$A$1&gt;=Leave[[#This Row],[Start Time]],Home!$A$1&lt;=Leave[[#This Row],[End Time]]),Home!$A$1,"No Aplica")</f>
        <v>No Aplica</v>
      </c>
      <c r="N4393" s="43" t="str">
        <f>Leave[[#This Row],[User Code (Owning User) (Usuario)]]&amp;Leave[[#This Row],[fecha activa]]</f>
        <v>MIE2024180415130No Aplica</v>
      </c>
    </row>
    <row r="4394" spans="1:14" x14ac:dyDescent="0.3">
      <c r="A4394" s="43" t="s">
        <v>466</v>
      </c>
      <c r="B4394" s="3">
        <v>45926</v>
      </c>
      <c r="C4394" s="3">
        <v>45926</v>
      </c>
      <c r="D4394" s="43" t="s">
        <v>859</v>
      </c>
      <c r="E4394" s="43" t="s">
        <v>536</v>
      </c>
      <c r="F4394" s="43" t="s">
        <v>537</v>
      </c>
      <c r="G4394">
        <v>540</v>
      </c>
      <c r="H4394">
        <v>540</v>
      </c>
      <c r="I4394" s="43" t="s">
        <v>1090</v>
      </c>
      <c r="J4394" s="43" t="s">
        <v>1026</v>
      </c>
      <c r="K4394" s="43" t="s">
        <v>178</v>
      </c>
      <c r="L4394" s="43" t="str">
        <f>IF(AND(Home!$A$1&gt;=Leave[[#This Row],[Start Time]],Home!$A$1&lt;=Leave[[#This Row],[End Time]]),"Aplica","No Aplica")</f>
        <v>No Aplica</v>
      </c>
      <c r="M4394" s="43" t="str">
        <f>IF(AND(Home!$A$1&gt;=Leave[[#This Row],[Start Time]],Home!$A$1&lt;=Leave[[#This Row],[End Time]]),Home!$A$1,"No Aplica")</f>
        <v>No Aplica</v>
      </c>
      <c r="N4394" s="43" t="str">
        <f>Leave[[#This Row],[User Code (Owning User) (Usuario)]]&amp;Leave[[#This Row],[fecha activa]]</f>
        <v>MIE2024180415130No Aplica</v>
      </c>
    </row>
    <row r="4395" spans="1:14" x14ac:dyDescent="0.3">
      <c r="A4395" s="43" t="s">
        <v>466</v>
      </c>
      <c r="B4395" s="3">
        <v>45925</v>
      </c>
      <c r="C4395" s="3">
        <v>45925</v>
      </c>
      <c r="D4395" s="43" t="s">
        <v>859</v>
      </c>
      <c r="E4395" s="43" t="s">
        <v>536</v>
      </c>
      <c r="F4395" s="43" t="s">
        <v>537</v>
      </c>
      <c r="G4395">
        <v>540</v>
      </c>
      <c r="H4395">
        <v>540</v>
      </c>
      <c r="I4395" s="43" t="s">
        <v>1090</v>
      </c>
      <c r="J4395" s="43" t="s">
        <v>1026</v>
      </c>
      <c r="K4395" s="43" t="s">
        <v>178</v>
      </c>
      <c r="L4395" s="43" t="str">
        <f>IF(AND(Home!$A$1&gt;=Leave[[#This Row],[Start Time]],Home!$A$1&lt;=Leave[[#This Row],[End Time]]),"Aplica","No Aplica")</f>
        <v>No Aplica</v>
      </c>
      <c r="M4395" s="43" t="str">
        <f>IF(AND(Home!$A$1&gt;=Leave[[#This Row],[Start Time]],Home!$A$1&lt;=Leave[[#This Row],[End Time]]),Home!$A$1,"No Aplica")</f>
        <v>No Aplica</v>
      </c>
      <c r="N4395" s="43" t="str">
        <f>Leave[[#This Row],[User Code (Owning User) (Usuario)]]&amp;Leave[[#This Row],[fecha activa]]</f>
        <v>MIE2024180415130No Aplica</v>
      </c>
    </row>
    <row r="4396" spans="1:14" x14ac:dyDescent="0.3">
      <c r="A4396" s="43" t="s">
        <v>466</v>
      </c>
      <c r="B4396" s="3">
        <v>45924</v>
      </c>
      <c r="C4396" s="3">
        <v>45924</v>
      </c>
      <c r="D4396" s="43" t="s">
        <v>859</v>
      </c>
      <c r="E4396" s="43" t="s">
        <v>536</v>
      </c>
      <c r="F4396" s="43" t="s">
        <v>537</v>
      </c>
      <c r="G4396">
        <v>540</v>
      </c>
      <c r="H4396">
        <v>540</v>
      </c>
      <c r="I4396" s="43" t="s">
        <v>1090</v>
      </c>
      <c r="J4396" s="43" t="s">
        <v>1026</v>
      </c>
      <c r="K4396" s="43" t="s">
        <v>178</v>
      </c>
      <c r="L4396" s="43" t="str">
        <f>IF(AND(Home!$A$1&gt;=Leave[[#This Row],[Start Time]],Home!$A$1&lt;=Leave[[#This Row],[End Time]]),"Aplica","No Aplica")</f>
        <v>No Aplica</v>
      </c>
      <c r="M4396" s="43" t="str">
        <f>IF(AND(Home!$A$1&gt;=Leave[[#This Row],[Start Time]],Home!$A$1&lt;=Leave[[#This Row],[End Time]]),Home!$A$1,"No Aplica")</f>
        <v>No Aplica</v>
      </c>
      <c r="N4396" s="43" t="str">
        <f>Leave[[#This Row],[User Code (Owning User) (Usuario)]]&amp;Leave[[#This Row],[fecha activa]]</f>
        <v>MIE2024180415130No Aplica</v>
      </c>
    </row>
    <row r="4397" spans="1:14" x14ac:dyDescent="0.3">
      <c r="A4397" s="43" t="s">
        <v>466</v>
      </c>
      <c r="B4397" s="3">
        <v>45923</v>
      </c>
      <c r="C4397" s="3">
        <v>45923</v>
      </c>
      <c r="D4397" s="43" t="s">
        <v>859</v>
      </c>
      <c r="E4397" s="43" t="s">
        <v>536</v>
      </c>
      <c r="F4397" s="43" t="s">
        <v>537</v>
      </c>
      <c r="G4397">
        <v>540</v>
      </c>
      <c r="H4397">
        <v>540</v>
      </c>
      <c r="I4397" s="43" t="s">
        <v>1090</v>
      </c>
      <c r="J4397" s="43" t="s">
        <v>1026</v>
      </c>
      <c r="K4397" s="43" t="s">
        <v>178</v>
      </c>
      <c r="L4397" s="43" t="str">
        <f>IF(AND(Home!$A$1&gt;=Leave[[#This Row],[Start Time]],Home!$A$1&lt;=Leave[[#This Row],[End Time]]),"Aplica","No Aplica")</f>
        <v>No Aplica</v>
      </c>
      <c r="M4397" s="43" t="str">
        <f>IF(AND(Home!$A$1&gt;=Leave[[#This Row],[Start Time]],Home!$A$1&lt;=Leave[[#This Row],[End Time]]),Home!$A$1,"No Aplica")</f>
        <v>No Aplica</v>
      </c>
      <c r="N4397" s="43" t="str">
        <f>Leave[[#This Row],[User Code (Owning User) (Usuario)]]&amp;Leave[[#This Row],[fecha activa]]</f>
        <v>MIE2024180415130No Aplica</v>
      </c>
    </row>
    <row r="4398" spans="1:14" x14ac:dyDescent="0.3">
      <c r="A4398" s="43" t="s">
        <v>466</v>
      </c>
      <c r="B4398" s="3">
        <v>45922</v>
      </c>
      <c r="C4398" s="3">
        <v>45922</v>
      </c>
      <c r="D4398" s="43" t="s">
        <v>317</v>
      </c>
      <c r="E4398" s="43" t="s">
        <v>536</v>
      </c>
      <c r="F4398" s="43" t="s">
        <v>537</v>
      </c>
      <c r="G4398">
        <v>540</v>
      </c>
      <c r="H4398">
        <v>540</v>
      </c>
      <c r="I4398" s="43" t="s">
        <v>1090</v>
      </c>
      <c r="J4398" s="43" t="s">
        <v>1026</v>
      </c>
      <c r="K4398" s="43" t="s">
        <v>178</v>
      </c>
      <c r="L4398" s="43" t="str">
        <f>IF(AND(Home!$A$1&gt;=Leave[[#This Row],[Start Time]],Home!$A$1&lt;=Leave[[#This Row],[End Time]]),"Aplica","No Aplica")</f>
        <v>Aplica</v>
      </c>
      <c r="M4398" s="43">
        <f>IF(AND(Home!$A$1&gt;=Leave[[#This Row],[Start Time]],Home!$A$1&lt;=Leave[[#This Row],[End Time]]),Home!$A$1,"No Aplica")</f>
        <v>45922</v>
      </c>
      <c r="N4398" s="43" t="str">
        <f>Leave[[#This Row],[User Code (Owning User) (Usuario)]]&amp;Leave[[#This Row],[fecha activa]]</f>
        <v>MIE202418041513045922</v>
      </c>
    </row>
    <row r="4399" spans="1:14" x14ac:dyDescent="0.3">
      <c r="A4399" s="43" t="s">
        <v>465</v>
      </c>
      <c r="B4399" s="3">
        <v>45921</v>
      </c>
      <c r="C4399" s="3">
        <v>45921</v>
      </c>
      <c r="D4399" s="43" t="s">
        <v>473</v>
      </c>
      <c r="E4399" s="43" t="s">
        <v>536</v>
      </c>
      <c r="F4399" s="43" t="s">
        <v>537</v>
      </c>
      <c r="G4399">
        <v>540</v>
      </c>
      <c r="H4399">
        <v>540</v>
      </c>
      <c r="I4399" s="43" t="s">
        <v>1090</v>
      </c>
      <c r="J4399" s="43" t="s">
        <v>1026</v>
      </c>
      <c r="K4399" s="43" t="s">
        <v>178</v>
      </c>
      <c r="L4399" s="43" t="str">
        <f>IF(AND(Home!$A$1&gt;=Leave[[#This Row],[Start Time]],Home!$A$1&lt;=Leave[[#This Row],[End Time]]),"Aplica","No Aplica")</f>
        <v>No Aplica</v>
      </c>
      <c r="M4399" s="43" t="str">
        <f>IF(AND(Home!$A$1&gt;=Leave[[#This Row],[Start Time]],Home!$A$1&lt;=Leave[[#This Row],[End Time]]),Home!$A$1,"No Aplica")</f>
        <v>No Aplica</v>
      </c>
      <c r="N4399" s="43" t="str">
        <f>Leave[[#This Row],[User Code (Owning User) (Usuario)]]&amp;Leave[[#This Row],[fecha activa]]</f>
        <v>MIE2024180415130No Aplica</v>
      </c>
    </row>
    <row r="4400" spans="1:14" x14ac:dyDescent="0.3">
      <c r="A4400" s="43" t="s">
        <v>601</v>
      </c>
      <c r="B4400" s="3">
        <v>45920</v>
      </c>
      <c r="C4400" s="3">
        <v>45920</v>
      </c>
      <c r="D4400" s="43" t="s">
        <v>2454</v>
      </c>
      <c r="E4400" s="43" t="s">
        <v>536</v>
      </c>
      <c r="F4400" s="43" t="s">
        <v>537</v>
      </c>
      <c r="G4400">
        <v>120</v>
      </c>
      <c r="H4400">
        <v>120</v>
      </c>
      <c r="I4400" s="43" t="s">
        <v>1090</v>
      </c>
      <c r="J4400" s="43" t="s">
        <v>1026</v>
      </c>
      <c r="K4400" s="43" t="s">
        <v>178</v>
      </c>
      <c r="L4400" s="43" t="str">
        <f>IF(AND(Home!$A$1&gt;=Leave[[#This Row],[Start Time]],Home!$A$1&lt;=Leave[[#This Row],[End Time]]),"Aplica","No Aplica")</f>
        <v>No Aplica</v>
      </c>
      <c r="M4400" s="43" t="str">
        <f>IF(AND(Home!$A$1&gt;=Leave[[#This Row],[Start Time]],Home!$A$1&lt;=Leave[[#This Row],[End Time]]),Home!$A$1,"No Aplica")</f>
        <v>No Aplica</v>
      </c>
      <c r="N4400" s="43" t="str">
        <f>Leave[[#This Row],[User Code (Owning User) (Usuario)]]&amp;Leave[[#This Row],[fecha activa]]</f>
        <v>MIE2024180415130No Aplica</v>
      </c>
    </row>
    <row r="4401" spans="1:14" x14ac:dyDescent="0.3">
      <c r="A4401" s="43" t="s">
        <v>601</v>
      </c>
      <c r="B4401" s="3">
        <v>45918</v>
      </c>
      <c r="C4401" s="3">
        <v>45918</v>
      </c>
      <c r="D4401" s="43" t="s">
        <v>2239</v>
      </c>
      <c r="E4401" s="43" t="s">
        <v>536</v>
      </c>
      <c r="F4401" s="43" t="s">
        <v>537</v>
      </c>
      <c r="G4401">
        <v>60</v>
      </c>
      <c r="H4401">
        <v>60</v>
      </c>
      <c r="I4401" s="43" t="s">
        <v>1090</v>
      </c>
      <c r="J4401" s="43" t="s">
        <v>1026</v>
      </c>
      <c r="K4401" s="43" t="s">
        <v>178</v>
      </c>
      <c r="L4401" s="43" t="str">
        <f>IF(AND(Home!$A$1&gt;=Leave[[#This Row],[Start Time]],Home!$A$1&lt;=Leave[[#This Row],[End Time]]),"Aplica","No Aplica")</f>
        <v>No Aplica</v>
      </c>
      <c r="M4401" s="43" t="str">
        <f>IF(AND(Home!$A$1&gt;=Leave[[#This Row],[Start Time]],Home!$A$1&lt;=Leave[[#This Row],[End Time]]),Home!$A$1,"No Aplica")</f>
        <v>No Aplica</v>
      </c>
      <c r="N4401" s="43" t="str">
        <f>Leave[[#This Row],[User Code (Owning User) (Usuario)]]&amp;Leave[[#This Row],[fecha activa]]</f>
        <v>MIE2024180415130No Aplica</v>
      </c>
    </row>
    <row r="4402" spans="1:14" x14ac:dyDescent="0.3">
      <c r="A4402" s="43" t="s">
        <v>601</v>
      </c>
      <c r="B4402" s="3">
        <v>45916</v>
      </c>
      <c r="C4402" s="3">
        <v>45916</v>
      </c>
      <c r="D4402" s="43" t="s">
        <v>2239</v>
      </c>
      <c r="E4402" s="43" t="s">
        <v>536</v>
      </c>
      <c r="F4402" s="43" t="s">
        <v>537</v>
      </c>
      <c r="G4402">
        <v>60</v>
      </c>
      <c r="H4402">
        <v>60</v>
      </c>
      <c r="I4402" s="43" t="s">
        <v>1090</v>
      </c>
      <c r="J4402" s="43" t="s">
        <v>1026</v>
      </c>
      <c r="K4402" s="43" t="s">
        <v>178</v>
      </c>
      <c r="L4402" s="43" t="str">
        <f>IF(AND(Home!$A$1&gt;=Leave[[#This Row],[Start Time]],Home!$A$1&lt;=Leave[[#This Row],[End Time]]),"Aplica","No Aplica")</f>
        <v>No Aplica</v>
      </c>
      <c r="M4402" s="43" t="str">
        <f>IF(AND(Home!$A$1&gt;=Leave[[#This Row],[Start Time]],Home!$A$1&lt;=Leave[[#This Row],[End Time]]),Home!$A$1,"No Aplica")</f>
        <v>No Aplica</v>
      </c>
      <c r="N4402" s="43" t="str">
        <f>Leave[[#This Row],[User Code (Owning User) (Usuario)]]&amp;Leave[[#This Row],[fecha activa]]</f>
        <v>MIE2024180415130No Aplica</v>
      </c>
    </row>
    <row r="4403" spans="1:14" x14ac:dyDescent="0.3">
      <c r="A4403" s="43" t="s">
        <v>471</v>
      </c>
      <c r="B4403" s="3">
        <v>45915</v>
      </c>
      <c r="C4403" s="3">
        <v>45915</v>
      </c>
      <c r="D4403" s="43" t="s">
        <v>724</v>
      </c>
      <c r="E4403" s="43" t="s">
        <v>536</v>
      </c>
      <c r="F4403" s="43" t="s">
        <v>537</v>
      </c>
      <c r="G4403">
        <v>540</v>
      </c>
      <c r="H4403">
        <v>540</v>
      </c>
      <c r="I4403" s="43" t="s">
        <v>1090</v>
      </c>
      <c r="J4403" s="43" t="s">
        <v>1026</v>
      </c>
      <c r="K4403" s="43" t="s">
        <v>178</v>
      </c>
      <c r="L4403" s="43" t="str">
        <f>IF(AND(Home!$A$1&gt;=Leave[[#This Row],[Start Time]],Home!$A$1&lt;=Leave[[#This Row],[End Time]]),"Aplica","No Aplica")</f>
        <v>No Aplica</v>
      </c>
      <c r="M4403" s="43" t="str">
        <f>IF(AND(Home!$A$1&gt;=Leave[[#This Row],[Start Time]],Home!$A$1&lt;=Leave[[#This Row],[End Time]]),Home!$A$1,"No Aplica")</f>
        <v>No Aplica</v>
      </c>
      <c r="N4403" s="43" t="str">
        <f>Leave[[#This Row],[User Code (Owning User) (Usuario)]]&amp;Leave[[#This Row],[fecha activa]]</f>
        <v>MIE2024180415130No Aplica</v>
      </c>
    </row>
    <row r="4404" spans="1:14" x14ac:dyDescent="0.3">
      <c r="A4404" s="43" t="s">
        <v>471</v>
      </c>
      <c r="B4404" s="3">
        <v>45905</v>
      </c>
      <c r="C4404" s="3">
        <v>45905</v>
      </c>
      <c r="D4404" s="43" t="s">
        <v>3139</v>
      </c>
      <c r="E4404" s="43" t="s">
        <v>536</v>
      </c>
      <c r="F4404" s="43" t="s">
        <v>537</v>
      </c>
      <c r="G4404">
        <v>120</v>
      </c>
      <c r="H4404">
        <v>120</v>
      </c>
      <c r="I4404" s="43" t="s">
        <v>1090</v>
      </c>
      <c r="J4404" s="43" t="s">
        <v>1026</v>
      </c>
      <c r="K4404" s="43" t="s">
        <v>178</v>
      </c>
      <c r="L4404" s="43" t="str">
        <f>IF(AND(Home!$A$1&gt;=Leave[[#This Row],[Start Time]],Home!$A$1&lt;=Leave[[#This Row],[End Time]]),"Aplica","No Aplica")</f>
        <v>No Aplica</v>
      </c>
      <c r="M4404" s="43" t="str">
        <f>IF(AND(Home!$A$1&gt;=Leave[[#This Row],[Start Time]],Home!$A$1&lt;=Leave[[#This Row],[End Time]]),Home!$A$1,"No Aplica")</f>
        <v>No Aplica</v>
      </c>
      <c r="N4404" s="43" t="str">
        <f>Leave[[#This Row],[User Code (Owning User) (Usuario)]]&amp;Leave[[#This Row],[fecha activa]]</f>
        <v>MIE2024180415130No Aplica</v>
      </c>
    </row>
    <row r="4405" spans="1:14" x14ac:dyDescent="0.3">
      <c r="A4405" s="43" t="s">
        <v>465</v>
      </c>
      <c r="B4405" s="3">
        <v>45914</v>
      </c>
      <c r="C4405" s="3">
        <v>45914</v>
      </c>
      <c r="D4405" s="43" t="s">
        <v>473</v>
      </c>
      <c r="E4405" s="43" t="s">
        <v>536</v>
      </c>
      <c r="F4405" s="43" t="s">
        <v>537</v>
      </c>
      <c r="G4405">
        <v>540</v>
      </c>
      <c r="H4405">
        <v>540</v>
      </c>
      <c r="I4405" s="43" t="s">
        <v>1090</v>
      </c>
      <c r="J4405" s="43" t="s">
        <v>1026</v>
      </c>
      <c r="K4405" s="43" t="s">
        <v>178</v>
      </c>
      <c r="L4405" s="43" t="str">
        <f>IF(AND(Home!$A$1&gt;=Leave[[#This Row],[Start Time]],Home!$A$1&lt;=Leave[[#This Row],[End Time]]),"Aplica","No Aplica")</f>
        <v>No Aplica</v>
      </c>
      <c r="M4405" s="43" t="str">
        <f>IF(AND(Home!$A$1&gt;=Leave[[#This Row],[Start Time]],Home!$A$1&lt;=Leave[[#This Row],[End Time]]),Home!$A$1,"No Aplica")</f>
        <v>No Aplica</v>
      </c>
      <c r="N4405" s="43" t="str">
        <f>Leave[[#This Row],[User Code (Owning User) (Usuario)]]&amp;Leave[[#This Row],[fecha activa]]</f>
        <v>MIE2024180415130No Aplica</v>
      </c>
    </row>
    <row r="4406" spans="1:14" x14ac:dyDescent="0.3">
      <c r="A4406" s="43" t="s">
        <v>601</v>
      </c>
      <c r="B4406" s="3">
        <v>45913</v>
      </c>
      <c r="C4406" s="3">
        <v>45913</v>
      </c>
      <c r="D4406" s="43" t="s">
        <v>2454</v>
      </c>
      <c r="E4406" s="43" t="s">
        <v>536</v>
      </c>
      <c r="F4406" s="43" t="s">
        <v>537</v>
      </c>
      <c r="G4406">
        <v>120</v>
      </c>
      <c r="H4406">
        <v>120</v>
      </c>
      <c r="I4406" s="43" t="s">
        <v>1090</v>
      </c>
      <c r="J4406" s="43" t="s">
        <v>1026</v>
      </c>
      <c r="K4406" s="43" t="s">
        <v>178</v>
      </c>
      <c r="L4406" s="43" t="str">
        <f>IF(AND(Home!$A$1&gt;=Leave[[#This Row],[Start Time]],Home!$A$1&lt;=Leave[[#This Row],[End Time]]),"Aplica","No Aplica")</f>
        <v>No Aplica</v>
      </c>
      <c r="M4406" s="43" t="str">
        <f>IF(AND(Home!$A$1&gt;=Leave[[#This Row],[Start Time]],Home!$A$1&lt;=Leave[[#This Row],[End Time]]),Home!$A$1,"No Aplica")</f>
        <v>No Aplica</v>
      </c>
      <c r="N4406" s="43" t="str">
        <f>Leave[[#This Row],[User Code (Owning User) (Usuario)]]&amp;Leave[[#This Row],[fecha activa]]</f>
        <v>MIE2024180415130No Aplica</v>
      </c>
    </row>
    <row r="4407" spans="1:14" x14ac:dyDescent="0.3">
      <c r="A4407" s="43" t="s">
        <v>601</v>
      </c>
      <c r="B4407" s="3">
        <v>45911</v>
      </c>
      <c r="C4407" s="3">
        <v>45911</v>
      </c>
      <c r="D4407" s="43" t="s">
        <v>2239</v>
      </c>
      <c r="E4407" s="43" t="s">
        <v>536</v>
      </c>
      <c r="F4407" s="43" t="s">
        <v>537</v>
      </c>
      <c r="G4407">
        <v>60</v>
      </c>
      <c r="H4407">
        <v>60</v>
      </c>
      <c r="I4407" s="43" t="s">
        <v>1090</v>
      </c>
      <c r="J4407" s="43" t="s">
        <v>1026</v>
      </c>
      <c r="K4407" s="43" t="s">
        <v>178</v>
      </c>
      <c r="L4407" s="43" t="str">
        <f>IF(AND(Home!$A$1&gt;=Leave[[#This Row],[Start Time]],Home!$A$1&lt;=Leave[[#This Row],[End Time]]),"Aplica","No Aplica")</f>
        <v>No Aplica</v>
      </c>
      <c r="M4407" s="43" t="str">
        <f>IF(AND(Home!$A$1&gt;=Leave[[#This Row],[Start Time]],Home!$A$1&lt;=Leave[[#This Row],[End Time]]),Home!$A$1,"No Aplica")</f>
        <v>No Aplica</v>
      </c>
      <c r="N4407" s="43" t="str">
        <f>Leave[[#This Row],[User Code (Owning User) (Usuario)]]&amp;Leave[[#This Row],[fecha activa]]</f>
        <v>MIE2024180415130No Aplica</v>
      </c>
    </row>
    <row r="4408" spans="1:14" x14ac:dyDescent="0.3">
      <c r="A4408" s="43" t="s">
        <v>601</v>
      </c>
      <c r="B4408" s="3">
        <v>45909</v>
      </c>
      <c r="C4408" s="3">
        <v>45909</v>
      </c>
      <c r="D4408" s="43" t="s">
        <v>2239</v>
      </c>
      <c r="E4408" s="43" t="s">
        <v>536</v>
      </c>
      <c r="F4408" s="43" t="s">
        <v>537</v>
      </c>
      <c r="G4408">
        <v>60</v>
      </c>
      <c r="H4408">
        <v>60</v>
      </c>
      <c r="I4408" s="43" t="s">
        <v>1090</v>
      </c>
      <c r="J4408" s="43" t="s">
        <v>1026</v>
      </c>
      <c r="K4408" s="43" t="s">
        <v>178</v>
      </c>
      <c r="L4408" s="43" t="str">
        <f>IF(AND(Home!$A$1&gt;=Leave[[#This Row],[Start Time]],Home!$A$1&lt;=Leave[[#This Row],[End Time]]),"Aplica","No Aplica")</f>
        <v>No Aplica</v>
      </c>
      <c r="M4408" s="43" t="str">
        <f>IF(AND(Home!$A$1&gt;=Leave[[#This Row],[Start Time]],Home!$A$1&lt;=Leave[[#This Row],[End Time]]),Home!$A$1,"No Aplica")</f>
        <v>No Aplica</v>
      </c>
      <c r="N4408" s="43" t="str">
        <f>Leave[[#This Row],[User Code (Owning User) (Usuario)]]&amp;Leave[[#This Row],[fecha activa]]</f>
        <v>MIE2024180415130No Aplica</v>
      </c>
    </row>
    <row r="4409" spans="1:14" x14ac:dyDescent="0.3">
      <c r="A4409" s="43" t="s">
        <v>471</v>
      </c>
      <c r="B4409" s="3">
        <v>45908</v>
      </c>
      <c r="C4409" s="3">
        <v>45908</v>
      </c>
      <c r="D4409" s="43" t="s">
        <v>724</v>
      </c>
      <c r="E4409" s="43" t="s">
        <v>536</v>
      </c>
      <c r="F4409" s="43" t="s">
        <v>537</v>
      </c>
      <c r="G4409">
        <v>540</v>
      </c>
      <c r="H4409">
        <v>540</v>
      </c>
      <c r="I4409" s="43" t="s">
        <v>1090</v>
      </c>
      <c r="J4409" s="43" t="s">
        <v>1026</v>
      </c>
      <c r="K4409" s="43" t="s">
        <v>178</v>
      </c>
      <c r="L4409" s="43" t="str">
        <f>IF(AND(Home!$A$1&gt;=Leave[[#This Row],[Start Time]],Home!$A$1&lt;=Leave[[#This Row],[End Time]]),"Aplica","No Aplica")</f>
        <v>No Aplica</v>
      </c>
      <c r="M4409" s="43" t="str">
        <f>IF(AND(Home!$A$1&gt;=Leave[[#This Row],[Start Time]],Home!$A$1&lt;=Leave[[#This Row],[End Time]]),Home!$A$1,"No Aplica")</f>
        <v>No Aplica</v>
      </c>
      <c r="N4409" s="43" t="str">
        <f>Leave[[#This Row],[User Code (Owning User) (Usuario)]]&amp;Leave[[#This Row],[fecha activa]]</f>
        <v>MIE2024180415130No Aplica</v>
      </c>
    </row>
    <row r="4410" spans="1:14" x14ac:dyDescent="0.3">
      <c r="A4410" s="43" t="s">
        <v>465</v>
      </c>
      <c r="B4410" s="3">
        <v>45907</v>
      </c>
      <c r="C4410" s="3">
        <v>45907</v>
      </c>
      <c r="D4410" s="43" t="s">
        <v>473</v>
      </c>
      <c r="E4410" s="43" t="s">
        <v>536</v>
      </c>
      <c r="F4410" s="43" t="s">
        <v>537</v>
      </c>
      <c r="G4410">
        <v>540</v>
      </c>
      <c r="H4410">
        <v>540</v>
      </c>
      <c r="I4410" s="43" t="s">
        <v>1090</v>
      </c>
      <c r="J4410" s="43" t="s">
        <v>1026</v>
      </c>
      <c r="K4410" s="43" t="s">
        <v>178</v>
      </c>
      <c r="L4410" s="43" t="str">
        <f>IF(AND(Home!$A$1&gt;=Leave[[#This Row],[Start Time]],Home!$A$1&lt;=Leave[[#This Row],[End Time]]),"Aplica","No Aplica")</f>
        <v>No Aplica</v>
      </c>
      <c r="M4410" s="43" t="str">
        <f>IF(AND(Home!$A$1&gt;=Leave[[#This Row],[Start Time]],Home!$A$1&lt;=Leave[[#This Row],[End Time]]),Home!$A$1,"No Aplica")</f>
        <v>No Aplica</v>
      </c>
      <c r="N4410" s="43" t="str">
        <f>Leave[[#This Row],[User Code (Owning User) (Usuario)]]&amp;Leave[[#This Row],[fecha activa]]</f>
        <v>MIE2024180415130No Aplica</v>
      </c>
    </row>
    <row r="4411" spans="1:14" x14ac:dyDescent="0.3">
      <c r="A4411" s="43" t="s">
        <v>601</v>
      </c>
      <c r="B4411" s="3">
        <v>45906</v>
      </c>
      <c r="C4411" s="3">
        <v>45906</v>
      </c>
      <c r="D4411" s="43" t="s">
        <v>2238</v>
      </c>
      <c r="E4411" s="43" t="s">
        <v>536</v>
      </c>
      <c r="F4411" s="43" t="s">
        <v>537</v>
      </c>
      <c r="G4411">
        <v>120</v>
      </c>
      <c r="H4411">
        <v>120</v>
      </c>
      <c r="I4411" s="43" t="s">
        <v>1090</v>
      </c>
      <c r="J4411" s="43" t="s">
        <v>1026</v>
      </c>
      <c r="K4411" s="43" t="s">
        <v>178</v>
      </c>
      <c r="L4411" s="43" t="str">
        <f>IF(AND(Home!$A$1&gt;=Leave[[#This Row],[Start Time]],Home!$A$1&lt;=Leave[[#This Row],[End Time]]),"Aplica","No Aplica")</f>
        <v>No Aplica</v>
      </c>
      <c r="M4411" s="43" t="str">
        <f>IF(AND(Home!$A$1&gt;=Leave[[#This Row],[Start Time]],Home!$A$1&lt;=Leave[[#This Row],[End Time]]),Home!$A$1,"No Aplica")</f>
        <v>No Aplica</v>
      </c>
      <c r="N4411" s="43" t="str">
        <f>Leave[[#This Row],[User Code (Owning User) (Usuario)]]&amp;Leave[[#This Row],[fecha activa]]</f>
        <v>MIE2024180415130No Aplica</v>
      </c>
    </row>
    <row r="4412" spans="1:14" x14ac:dyDescent="0.3">
      <c r="A4412" s="43" t="s">
        <v>601</v>
      </c>
      <c r="B4412" s="3">
        <v>45904</v>
      </c>
      <c r="C4412" s="3">
        <v>45904</v>
      </c>
      <c r="D4412" s="43" t="s">
        <v>2239</v>
      </c>
      <c r="E4412" s="43" t="s">
        <v>536</v>
      </c>
      <c r="F4412" s="43" t="s">
        <v>537</v>
      </c>
      <c r="G4412">
        <v>60</v>
      </c>
      <c r="H4412">
        <v>60</v>
      </c>
      <c r="I4412" s="43" t="s">
        <v>1090</v>
      </c>
      <c r="J4412" s="43" t="s">
        <v>1026</v>
      </c>
      <c r="K4412" s="43" t="s">
        <v>178</v>
      </c>
      <c r="L4412" s="43" t="str">
        <f>IF(AND(Home!$A$1&gt;=Leave[[#This Row],[Start Time]],Home!$A$1&lt;=Leave[[#This Row],[End Time]]),"Aplica","No Aplica")</f>
        <v>No Aplica</v>
      </c>
      <c r="M4412" s="43" t="str">
        <f>IF(AND(Home!$A$1&gt;=Leave[[#This Row],[Start Time]],Home!$A$1&lt;=Leave[[#This Row],[End Time]]),Home!$A$1,"No Aplica")</f>
        <v>No Aplica</v>
      </c>
      <c r="N4412" s="43" t="str">
        <f>Leave[[#This Row],[User Code (Owning User) (Usuario)]]&amp;Leave[[#This Row],[fecha activa]]</f>
        <v>MIE2024180415130No Aplica</v>
      </c>
    </row>
    <row r="4413" spans="1:14" x14ac:dyDescent="0.3">
      <c r="A4413" s="43" t="s">
        <v>601</v>
      </c>
      <c r="B4413" s="3">
        <v>45902</v>
      </c>
      <c r="C4413" s="3">
        <v>45902</v>
      </c>
      <c r="D4413" s="43" t="s">
        <v>2240</v>
      </c>
      <c r="E4413" s="43" t="s">
        <v>536</v>
      </c>
      <c r="F4413" s="43" t="s">
        <v>537</v>
      </c>
      <c r="G4413">
        <v>60</v>
      </c>
      <c r="H4413">
        <v>60</v>
      </c>
      <c r="I4413" s="43" t="s">
        <v>1090</v>
      </c>
      <c r="J4413" s="43" t="s">
        <v>1026</v>
      </c>
      <c r="K4413" s="43" t="s">
        <v>178</v>
      </c>
      <c r="L4413" s="43" t="str">
        <f>IF(AND(Home!$A$1&gt;=Leave[[#This Row],[Start Time]],Home!$A$1&lt;=Leave[[#This Row],[End Time]]),"Aplica","No Aplica")</f>
        <v>No Aplica</v>
      </c>
      <c r="M4413" s="43" t="str">
        <f>IF(AND(Home!$A$1&gt;=Leave[[#This Row],[Start Time]],Home!$A$1&lt;=Leave[[#This Row],[End Time]]),Home!$A$1,"No Aplica")</f>
        <v>No Aplica</v>
      </c>
      <c r="N4413" s="43" t="str">
        <f>Leave[[#This Row],[User Code (Owning User) (Usuario)]]&amp;Leave[[#This Row],[fecha activa]]</f>
        <v>MIE2024180415130No Aplica</v>
      </c>
    </row>
    <row r="4414" spans="1:14" x14ac:dyDescent="0.3">
      <c r="A4414" s="43" t="s">
        <v>471</v>
      </c>
      <c r="B4414" s="3">
        <v>45901</v>
      </c>
      <c r="C4414" s="3">
        <v>45901</v>
      </c>
      <c r="D4414" s="43" t="s">
        <v>724</v>
      </c>
      <c r="E4414" s="43" t="s">
        <v>536</v>
      </c>
      <c r="F4414" s="43" t="s">
        <v>537</v>
      </c>
      <c r="G4414">
        <v>540</v>
      </c>
      <c r="H4414">
        <v>540</v>
      </c>
      <c r="I4414" s="43" t="s">
        <v>1090</v>
      </c>
      <c r="J4414" s="43" t="s">
        <v>1026</v>
      </c>
      <c r="K4414" s="43" t="s">
        <v>178</v>
      </c>
      <c r="L4414" s="43" t="str">
        <f>IF(AND(Home!$A$1&gt;=Leave[[#This Row],[Start Time]],Home!$A$1&lt;=Leave[[#This Row],[End Time]]),"Aplica","No Aplica")</f>
        <v>No Aplica</v>
      </c>
      <c r="M4414" s="43" t="str">
        <f>IF(AND(Home!$A$1&gt;=Leave[[#This Row],[Start Time]],Home!$A$1&lt;=Leave[[#This Row],[End Time]]),Home!$A$1,"No Aplica")</f>
        <v>No Aplica</v>
      </c>
      <c r="N4414" s="43" t="str">
        <f>Leave[[#This Row],[User Code (Owning User) (Usuario)]]&amp;Leave[[#This Row],[fecha activa]]</f>
        <v>MIE2024180415130No Aplica</v>
      </c>
    </row>
    <row r="4415" spans="1:14" x14ac:dyDescent="0.3">
      <c r="A4415" s="43" t="s">
        <v>471</v>
      </c>
      <c r="B4415" s="3">
        <v>45930</v>
      </c>
      <c r="C4415" s="3">
        <v>45930</v>
      </c>
      <c r="D4415" s="43" t="s">
        <v>621</v>
      </c>
      <c r="E4415" s="43" t="s">
        <v>1935</v>
      </c>
      <c r="F4415" s="43" t="s">
        <v>1936</v>
      </c>
      <c r="G4415">
        <v>120</v>
      </c>
      <c r="H4415">
        <v>120</v>
      </c>
      <c r="I4415" s="43" t="s">
        <v>1948</v>
      </c>
      <c r="J4415" s="43" t="s">
        <v>1047</v>
      </c>
      <c r="K4415" s="43" t="s">
        <v>178</v>
      </c>
      <c r="L4415" s="43" t="str">
        <f>IF(AND(Home!$A$1&gt;=Leave[[#This Row],[Start Time]],Home!$A$1&lt;=Leave[[#This Row],[End Time]]),"Aplica","No Aplica")</f>
        <v>No Aplica</v>
      </c>
      <c r="M4415" s="43" t="str">
        <f>IF(AND(Home!$A$1&gt;=Leave[[#This Row],[Start Time]],Home!$A$1&lt;=Leave[[#This Row],[End Time]]),Home!$A$1,"No Aplica")</f>
        <v>No Aplica</v>
      </c>
      <c r="N4415" s="43" t="str">
        <f>Leave[[#This Row],[User Code (Owning User) (Usuario)]]&amp;Leave[[#This Row],[fecha activa]]</f>
        <v>MIE2025190623424No Aplica</v>
      </c>
    </row>
    <row r="4416" spans="1:14" x14ac:dyDescent="0.3">
      <c r="A4416" s="43" t="s">
        <v>471</v>
      </c>
      <c r="B4416" s="3">
        <v>45926</v>
      </c>
      <c r="C4416" s="3">
        <v>45926</v>
      </c>
      <c r="D4416" s="43" t="s">
        <v>621</v>
      </c>
      <c r="E4416" s="43" t="s">
        <v>1935</v>
      </c>
      <c r="F4416" s="43" t="s">
        <v>1936</v>
      </c>
      <c r="G4416">
        <v>120</v>
      </c>
      <c r="H4416">
        <v>120</v>
      </c>
      <c r="I4416" s="43" t="s">
        <v>1948</v>
      </c>
      <c r="J4416" s="43" t="s">
        <v>1047</v>
      </c>
      <c r="K4416" s="43" t="s">
        <v>178</v>
      </c>
      <c r="L4416" s="43" t="str">
        <f>IF(AND(Home!$A$1&gt;=Leave[[#This Row],[Start Time]],Home!$A$1&lt;=Leave[[#This Row],[End Time]]),"Aplica","No Aplica")</f>
        <v>No Aplica</v>
      </c>
      <c r="M4416" s="43" t="str">
        <f>IF(AND(Home!$A$1&gt;=Leave[[#This Row],[Start Time]],Home!$A$1&lt;=Leave[[#This Row],[End Time]]),Home!$A$1,"No Aplica")</f>
        <v>No Aplica</v>
      </c>
      <c r="N4416" s="43" t="str">
        <f>Leave[[#This Row],[User Code (Owning User) (Usuario)]]&amp;Leave[[#This Row],[fecha activa]]</f>
        <v>MIE2025190623424No Aplica</v>
      </c>
    </row>
    <row r="4417" spans="1:14" x14ac:dyDescent="0.3">
      <c r="A4417" s="43" t="s">
        <v>471</v>
      </c>
      <c r="B4417" s="3">
        <v>45923</v>
      </c>
      <c r="C4417" s="3">
        <v>45923</v>
      </c>
      <c r="D4417" s="43" t="s">
        <v>621</v>
      </c>
      <c r="E4417" s="43" t="s">
        <v>1935</v>
      </c>
      <c r="F4417" s="43" t="s">
        <v>1936</v>
      </c>
      <c r="G4417">
        <v>120</v>
      </c>
      <c r="H4417">
        <v>120</v>
      </c>
      <c r="I4417" s="43" t="s">
        <v>1948</v>
      </c>
      <c r="J4417" s="43" t="s">
        <v>1047</v>
      </c>
      <c r="K4417" s="43" t="s">
        <v>178</v>
      </c>
      <c r="L4417" s="43" t="str">
        <f>IF(AND(Home!$A$1&gt;=Leave[[#This Row],[Start Time]],Home!$A$1&lt;=Leave[[#This Row],[End Time]]),"Aplica","No Aplica")</f>
        <v>No Aplica</v>
      </c>
      <c r="M4417" s="43" t="str">
        <f>IF(AND(Home!$A$1&gt;=Leave[[#This Row],[Start Time]],Home!$A$1&lt;=Leave[[#This Row],[End Time]]),Home!$A$1,"No Aplica")</f>
        <v>No Aplica</v>
      </c>
      <c r="N4417" s="43" t="str">
        <f>Leave[[#This Row],[User Code (Owning User) (Usuario)]]&amp;Leave[[#This Row],[fecha activa]]</f>
        <v>MIE2025190623424No Aplica</v>
      </c>
    </row>
    <row r="4418" spans="1:14" x14ac:dyDescent="0.3">
      <c r="A4418" s="43" t="s">
        <v>465</v>
      </c>
      <c r="B4418" s="3">
        <v>45925</v>
      </c>
      <c r="C4418" s="3">
        <v>45925</v>
      </c>
      <c r="D4418" s="43" t="s">
        <v>469</v>
      </c>
      <c r="E4418" s="43" t="s">
        <v>1935</v>
      </c>
      <c r="F4418" s="43" t="s">
        <v>1936</v>
      </c>
      <c r="G4418">
        <v>540</v>
      </c>
      <c r="H4418">
        <v>540</v>
      </c>
      <c r="I4418" s="43" t="s">
        <v>1948</v>
      </c>
      <c r="J4418" s="43" t="s">
        <v>1047</v>
      </c>
      <c r="K4418" s="43" t="s">
        <v>178</v>
      </c>
      <c r="L4418" s="43" t="str">
        <f>IF(AND(Home!$A$1&gt;=Leave[[#This Row],[Start Time]],Home!$A$1&lt;=Leave[[#This Row],[End Time]]),"Aplica","No Aplica")</f>
        <v>No Aplica</v>
      </c>
      <c r="M4418" s="43" t="str">
        <f>IF(AND(Home!$A$1&gt;=Leave[[#This Row],[Start Time]],Home!$A$1&lt;=Leave[[#This Row],[End Time]]),Home!$A$1,"No Aplica")</f>
        <v>No Aplica</v>
      </c>
      <c r="N4418" s="43" t="str">
        <f>Leave[[#This Row],[User Code (Owning User) (Usuario)]]&amp;Leave[[#This Row],[fecha activa]]</f>
        <v>MIE2025190623424No Aplica</v>
      </c>
    </row>
    <row r="4419" spans="1:14" x14ac:dyDescent="0.3">
      <c r="A4419" s="43" t="s">
        <v>465</v>
      </c>
      <c r="B4419" s="3">
        <v>45928</v>
      </c>
      <c r="C4419" s="3">
        <v>45928</v>
      </c>
      <c r="D4419" s="43" t="s">
        <v>470</v>
      </c>
      <c r="E4419" s="43" t="s">
        <v>1935</v>
      </c>
      <c r="F4419" s="43" t="s">
        <v>1936</v>
      </c>
      <c r="G4419">
        <v>540</v>
      </c>
      <c r="H4419">
        <v>540</v>
      </c>
      <c r="I4419" s="43" t="s">
        <v>1948</v>
      </c>
      <c r="J4419" s="43" t="s">
        <v>1047</v>
      </c>
      <c r="K4419" s="43" t="s">
        <v>178</v>
      </c>
      <c r="L4419" s="43" t="str">
        <f>IF(AND(Home!$A$1&gt;=Leave[[#This Row],[Start Time]],Home!$A$1&lt;=Leave[[#This Row],[End Time]]),"Aplica","No Aplica")</f>
        <v>No Aplica</v>
      </c>
      <c r="M4419" s="43" t="str">
        <f>IF(AND(Home!$A$1&gt;=Leave[[#This Row],[Start Time]],Home!$A$1&lt;=Leave[[#This Row],[End Time]]),Home!$A$1,"No Aplica")</f>
        <v>No Aplica</v>
      </c>
      <c r="N4419" s="43" t="str">
        <f>Leave[[#This Row],[User Code (Owning User) (Usuario)]]&amp;Leave[[#This Row],[fecha activa]]</f>
        <v>MIE2025190623424No Aplica</v>
      </c>
    </row>
    <row r="4420" spans="1:14" x14ac:dyDescent="0.3">
      <c r="A4420" s="43" t="s">
        <v>468</v>
      </c>
      <c r="B4420" s="3">
        <v>45918</v>
      </c>
      <c r="C4420" s="3">
        <v>45918</v>
      </c>
      <c r="D4420" s="43" t="s">
        <v>469</v>
      </c>
      <c r="E4420" s="43" t="s">
        <v>1935</v>
      </c>
      <c r="F4420" s="43" t="s">
        <v>1936</v>
      </c>
      <c r="G4420">
        <v>540</v>
      </c>
      <c r="H4420">
        <v>540</v>
      </c>
      <c r="I4420" s="43" t="s">
        <v>1948</v>
      </c>
      <c r="J4420" s="43" t="s">
        <v>1047</v>
      </c>
      <c r="K4420" s="43" t="s">
        <v>178</v>
      </c>
      <c r="L4420" s="43" t="str">
        <f>IF(AND(Home!$A$1&gt;=Leave[[#This Row],[Start Time]],Home!$A$1&lt;=Leave[[#This Row],[End Time]]),"Aplica","No Aplica")</f>
        <v>No Aplica</v>
      </c>
      <c r="M4420" s="43" t="str">
        <f>IF(AND(Home!$A$1&gt;=Leave[[#This Row],[Start Time]],Home!$A$1&lt;=Leave[[#This Row],[End Time]]),Home!$A$1,"No Aplica")</f>
        <v>No Aplica</v>
      </c>
      <c r="N4420" s="43" t="str">
        <f>Leave[[#This Row],[User Code (Owning User) (Usuario)]]&amp;Leave[[#This Row],[fecha activa]]</f>
        <v>MIE2025190623424No Aplica</v>
      </c>
    </row>
    <row r="4421" spans="1:14" x14ac:dyDescent="0.3">
      <c r="A4421" s="43" t="s">
        <v>468</v>
      </c>
      <c r="B4421" s="3">
        <v>45911</v>
      </c>
      <c r="C4421" s="3">
        <v>45911</v>
      </c>
      <c r="D4421" s="43" t="s">
        <v>469</v>
      </c>
      <c r="E4421" s="43" t="s">
        <v>1935</v>
      </c>
      <c r="F4421" s="43" t="s">
        <v>1936</v>
      </c>
      <c r="G4421">
        <v>540</v>
      </c>
      <c r="H4421">
        <v>540</v>
      </c>
      <c r="I4421" s="43" t="s">
        <v>1948</v>
      </c>
      <c r="J4421" s="43" t="s">
        <v>1047</v>
      </c>
      <c r="K4421" s="43" t="s">
        <v>178</v>
      </c>
      <c r="L4421" s="43" t="str">
        <f>IF(AND(Home!$A$1&gt;=Leave[[#This Row],[Start Time]],Home!$A$1&lt;=Leave[[#This Row],[End Time]]),"Aplica","No Aplica")</f>
        <v>No Aplica</v>
      </c>
      <c r="M4421" s="43" t="str">
        <f>IF(AND(Home!$A$1&gt;=Leave[[#This Row],[Start Time]],Home!$A$1&lt;=Leave[[#This Row],[End Time]]),Home!$A$1,"No Aplica")</f>
        <v>No Aplica</v>
      </c>
      <c r="N4421" s="43" t="str">
        <f>Leave[[#This Row],[User Code (Owning User) (Usuario)]]&amp;Leave[[#This Row],[fecha activa]]</f>
        <v>MIE2025190623424No Aplica</v>
      </c>
    </row>
    <row r="4422" spans="1:14" x14ac:dyDescent="0.3">
      <c r="A4422" s="43" t="s">
        <v>465</v>
      </c>
      <c r="B4422" s="3">
        <v>45928</v>
      </c>
      <c r="C4422" s="3">
        <v>45928</v>
      </c>
      <c r="D4422" s="43" t="s">
        <v>470</v>
      </c>
      <c r="E4422" s="43" t="s">
        <v>861</v>
      </c>
      <c r="F4422" s="43" t="s">
        <v>862</v>
      </c>
      <c r="G4422">
        <v>510</v>
      </c>
      <c r="H4422">
        <v>510</v>
      </c>
      <c r="I4422" s="43" t="s">
        <v>1991</v>
      </c>
      <c r="J4422" s="43" t="s">
        <v>2767</v>
      </c>
      <c r="K4422" s="43" t="s">
        <v>178</v>
      </c>
      <c r="L4422" s="43" t="str">
        <f>IF(AND(Home!$A$1&gt;=Leave[[#This Row],[Start Time]],Home!$A$1&lt;=Leave[[#This Row],[End Time]]),"Aplica","No Aplica")</f>
        <v>No Aplica</v>
      </c>
      <c r="M4422" s="43" t="str">
        <f>IF(AND(Home!$A$1&gt;=Leave[[#This Row],[Start Time]],Home!$A$1&lt;=Leave[[#This Row],[End Time]]),Home!$A$1,"No Aplica")</f>
        <v>No Aplica</v>
      </c>
      <c r="N4422" s="43" t="str">
        <f>Leave[[#This Row],[User Code (Owning User) (Usuario)]]&amp;Leave[[#This Row],[fecha activa]]</f>
        <v>MIE2024101219138No Aplica</v>
      </c>
    </row>
    <row r="4423" spans="1:14" x14ac:dyDescent="0.3">
      <c r="A4423" s="43" t="s">
        <v>465</v>
      </c>
      <c r="B4423" s="3">
        <v>45921</v>
      </c>
      <c r="C4423" s="3">
        <v>45921</v>
      </c>
      <c r="D4423" s="43" t="s">
        <v>470</v>
      </c>
      <c r="E4423" s="43" t="s">
        <v>861</v>
      </c>
      <c r="F4423" s="43" t="s">
        <v>862</v>
      </c>
      <c r="G4423">
        <v>540</v>
      </c>
      <c r="H4423">
        <v>540</v>
      </c>
      <c r="I4423" s="43" t="s">
        <v>1991</v>
      </c>
      <c r="J4423" s="43" t="s">
        <v>2767</v>
      </c>
      <c r="K4423" s="43" t="s">
        <v>178</v>
      </c>
      <c r="L4423" s="43" t="str">
        <f>IF(AND(Home!$A$1&gt;=Leave[[#This Row],[Start Time]],Home!$A$1&lt;=Leave[[#This Row],[End Time]]),"Aplica","No Aplica")</f>
        <v>No Aplica</v>
      </c>
      <c r="M4423" s="43" t="str">
        <f>IF(AND(Home!$A$1&gt;=Leave[[#This Row],[Start Time]],Home!$A$1&lt;=Leave[[#This Row],[End Time]]),Home!$A$1,"No Aplica")</f>
        <v>No Aplica</v>
      </c>
      <c r="N4423" s="43" t="str">
        <f>Leave[[#This Row],[User Code (Owning User) (Usuario)]]&amp;Leave[[#This Row],[fecha activa]]</f>
        <v>MIE2024101219138No Aplica</v>
      </c>
    </row>
    <row r="4424" spans="1:14" x14ac:dyDescent="0.3">
      <c r="A4424" s="43" t="s">
        <v>465</v>
      </c>
      <c r="B4424" s="3">
        <v>45914</v>
      </c>
      <c r="C4424" s="3">
        <v>45914</v>
      </c>
      <c r="D4424" s="43" t="s">
        <v>470</v>
      </c>
      <c r="E4424" s="43" t="s">
        <v>861</v>
      </c>
      <c r="F4424" s="43" t="s">
        <v>862</v>
      </c>
      <c r="G4424">
        <v>510</v>
      </c>
      <c r="H4424">
        <v>510</v>
      </c>
      <c r="I4424" s="43" t="s">
        <v>1991</v>
      </c>
      <c r="J4424" s="43" t="s">
        <v>2767</v>
      </c>
      <c r="K4424" s="43" t="s">
        <v>178</v>
      </c>
      <c r="L4424" s="43" t="str">
        <f>IF(AND(Home!$A$1&gt;=Leave[[#This Row],[Start Time]],Home!$A$1&lt;=Leave[[#This Row],[End Time]]),"Aplica","No Aplica")</f>
        <v>No Aplica</v>
      </c>
      <c r="M4424" s="43" t="str">
        <f>IF(AND(Home!$A$1&gt;=Leave[[#This Row],[Start Time]],Home!$A$1&lt;=Leave[[#This Row],[End Time]]),Home!$A$1,"No Aplica")</f>
        <v>No Aplica</v>
      </c>
      <c r="N4424" s="43" t="str">
        <f>Leave[[#This Row],[User Code (Owning User) (Usuario)]]&amp;Leave[[#This Row],[fecha activa]]</f>
        <v>MIE2024101219138No Aplica</v>
      </c>
    </row>
    <row r="4425" spans="1:14" x14ac:dyDescent="0.3">
      <c r="A4425" s="43" t="s">
        <v>465</v>
      </c>
      <c r="B4425" s="3">
        <v>45907</v>
      </c>
      <c r="C4425" s="3">
        <v>45907</v>
      </c>
      <c r="D4425" s="43" t="s">
        <v>470</v>
      </c>
      <c r="E4425" s="43" t="s">
        <v>861</v>
      </c>
      <c r="F4425" s="43" t="s">
        <v>862</v>
      </c>
      <c r="G4425">
        <v>510</v>
      </c>
      <c r="H4425">
        <v>510</v>
      </c>
      <c r="I4425" s="43" t="s">
        <v>1991</v>
      </c>
      <c r="J4425" s="43" t="s">
        <v>2767</v>
      </c>
      <c r="K4425" s="43" t="s">
        <v>178</v>
      </c>
      <c r="L4425" s="43" t="str">
        <f>IF(AND(Home!$A$1&gt;=Leave[[#This Row],[Start Time]],Home!$A$1&lt;=Leave[[#This Row],[End Time]]),"Aplica","No Aplica")</f>
        <v>No Aplica</v>
      </c>
      <c r="M4425" s="43" t="str">
        <f>IF(AND(Home!$A$1&gt;=Leave[[#This Row],[Start Time]],Home!$A$1&lt;=Leave[[#This Row],[End Time]]),Home!$A$1,"No Aplica")</f>
        <v>No Aplica</v>
      </c>
      <c r="N4425" s="43" t="str">
        <f>Leave[[#This Row],[User Code (Owning User) (Usuario)]]&amp;Leave[[#This Row],[fecha activa]]</f>
        <v>MIE2024101219138No Aplica</v>
      </c>
    </row>
    <row r="4426" spans="1:14" x14ac:dyDescent="0.3">
      <c r="A4426" s="43" t="s">
        <v>476</v>
      </c>
      <c r="B4426" s="3">
        <v>45926</v>
      </c>
      <c r="C4426" s="3">
        <v>45926</v>
      </c>
      <c r="D4426" s="43" t="s">
        <v>3051</v>
      </c>
      <c r="E4426" s="43" t="s">
        <v>2442</v>
      </c>
      <c r="F4426" s="43" t="s">
        <v>2444</v>
      </c>
      <c r="G4426">
        <v>60</v>
      </c>
      <c r="H4426">
        <v>60</v>
      </c>
      <c r="I4426" s="43" t="s">
        <v>2443</v>
      </c>
      <c r="J4426" s="43" t="s">
        <v>1032</v>
      </c>
      <c r="K4426" s="43" t="s">
        <v>177</v>
      </c>
      <c r="L4426" s="43" t="str">
        <f>IF(AND(Home!$A$1&gt;=Leave[[#This Row],[Start Time]],Home!$A$1&lt;=Leave[[#This Row],[End Time]]),"Aplica","No Aplica")</f>
        <v>No Aplica</v>
      </c>
      <c r="M4426" s="43" t="str">
        <f>IF(AND(Home!$A$1&gt;=Leave[[#This Row],[Start Time]],Home!$A$1&lt;=Leave[[#This Row],[End Time]]),Home!$A$1,"No Aplica")</f>
        <v>No Aplica</v>
      </c>
      <c r="N4426" s="43" t="str">
        <f>Leave[[#This Row],[User Code (Owning User) (Usuario)]]&amp;Leave[[#This Row],[fecha activa]]</f>
        <v>MIE2025140824080No Aplica</v>
      </c>
    </row>
    <row r="4427" spans="1:14" x14ac:dyDescent="0.3">
      <c r="A4427" s="43" t="s">
        <v>476</v>
      </c>
      <c r="B4427" s="3">
        <v>45925</v>
      </c>
      <c r="C4427" s="3">
        <v>45925</v>
      </c>
      <c r="D4427" s="43" t="s">
        <v>2243</v>
      </c>
      <c r="E4427" s="43" t="s">
        <v>2442</v>
      </c>
      <c r="F4427" s="43" t="s">
        <v>2444</v>
      </c>
      <c r="G4427">
        <v>60</v>
      </c>
      <c r="H4427">
        <v>60</v>
      </c>
      <c r="I4427" s="43" t="s">
        <v>2443</v>
      </c>
      <c r="J4427" s="43" t="s">
        <v>1032</v>
      </c>
      <c r="K4427" s="43" t="s">
        <v>177</v>
      </c>
      <c r="L4427" s="43" t="str">
        <f>IF(AND(Home!$A$1&gt;=Leave[[#This Row],[Start Time]],Home!$A$1&lt;=Leave[[#This Row],[End Time]]),"Aplica","No Aplica")</f>
        <v>No Aplica</v>
      </c>
      <c r="M4427" s="43" t="str">
        <f>IF(AND(Home!$A$1&gt;=Leave[[#This Row],[Start Time]],Home!$A$1&lt;=Leave[[#This Row],[End Time]]),Home!$A$1,"No Aplica")</f>
        <v>No Aplica</v>
      </c>
      <c r="N4427" s="43" t="str">
        <f>Leave[[#This Row],[User Code (Owning User) (Usuario)]]&amp;Leave[[#This Row],[fecha activa]]</f>
        <v>MIE2025140824080No Aplica</v>
      </c>
    </row>
    <row r="4428" spans="1:14" x14ac:dyDescent="0.3">
      <c r="A4428" s="43" t="s">
        <v>468</v>
      </c>
      <c r="B4428" s="3">
        <v>45924</v>
      </c>
      <c r="C4428" s="3">
        <v>45924</v>
      </c>
      <c r="D4428" s="43" t="s">
        <v>474</v>
      </c>
      <c r="E4428" s="43" t="s">
        <v>2442</v>
      </c>
      <c r="F4428" s="43" t="s">
        <v>2444</v>
      </c>
      <c r="G4428">
        <v>540</v>
      </c>
      <c r="H4428">
        <v>540</v>
      </c>
      <c r="I4428" s="43" t="s">
        <v>2443</v>
      </c>
      <c r="J4428" s="43" t="s">
        <v>1032</v>
      </c>
      <c r="K4428" s="43" t="s">
        <v>177</v>
      </c>
      <c r="L4428" s="43" t="str">
        <f>IF(AND(Home!$A$1&gt;=Leave[[#This Row],[Start Time]],Home!$A$1&lt;=Leave[[#This Row],[End Time]]),"Aplica","No Aplica")</f>
        <v>No Aplica</v>
      </c>
      <c r="M4428" s="43" t="str">
        <f>IF(AND(Home!$A$1&gt;=Leave[[#This Row],[Start Time]],Home!$A$1&lt;=Leave[[#This Row],[End Time]]),Home!$A$1,"No Aplica")</f>
        <v>No Aplica</v>
      </c>
      <c r="N4428" s="43" t="str">
        <f>Leave[[#This Row],[User Code (Owning User) (Usuario)]]&amp;Leave[[#This Row],[fecha activa]]</f>
        <v>MIE2025140824080No Aplica</v>
      </c>
    </row>
    <row r="4429" spans="1:14" x14ac:dyDescent="0.3">
      <c r="A4429" s="43" t="s">
        <v>476</v>
      </c>
      <c r="B4429" s="3">
        <v>45923</v>
      </c>
      <c r="C4429" s="3">
        <v>45923</v>
      </c>
      <c r="D4429" s="43" t="s">
        <v>2243</v>
      </c>
      <c r="E4429" s="43" t="s">
        <v>2442</v>
      </c>
      <c r="F4429" s="43" t="s">
        <v>2444</v>
      </c>
      <c r="G4429">
        <v>60</v>
      </c>
      <c r="H4429">
        <v>60</v>
      </c>
      <c r="I4429" s="43" t="s">
        <v>2443</v>
      </c>
      <c r="J4429" s="43" t="s">
        <v>1032</v>
      </c>
      <c r="K4429" s="43" t="s">
        <v>177</v>
      </c>
      <c r="L4429" s="43" t="str">
        <f>IF(AND(Home!$A$1&gt;=Leave[[#This Row],[Start Time]],Home!$A$1&lt;=Leave[[#This Row],[End Time]]),"Aplica","No Aplica")</f>
        <v>No Aplica</v>
      </c>
      <c r="M4429" s="43" t="str">
        <f>IF(AND(Home!$A$1&gt;=Leave[[#This Row],[Start Time]],Home!$A$1&lt;=Leave[[#This Row],[End Time]]),Home!$A$1,"No Aplica")</f>
        <v>No Aplica</v>
      </c>
      <c r="N4429" s="43" t="str">
        <f>Leave[[#This Row],[User Code (Owning User) (Usuario)]]&amp;Leave[[#This Row],[fecha activa]]</f>
        <v>MIE2025140824080No Aplica</v>
      </c>
    </row>
    <row r="4430" spans="1:14" x14ac:dyDescent="0.3">
      <c r="A4430" s="43" t="s">
        <v>476</v>
      </c>
      <c r="B4430" s="3">
        <v>45922</v>
      </c>
      <c r="C4430" s="3">
        <v>45922</v>
      </c>
      <c r="D4430" s="43" t="s">
        <v>2243</v>
      </c>
      <c r="E4430" s="43" t="s">
        <v>2442</v>
      </c>
      <c r="F4430" s="43" t="s">
        <v>2444</v>
      </c>
      <c r="G4430">
        <v>60</v>
      </c>
      <c r="H4430">
        <v>60</v>
      </c>
      <c r="I4430" s="43" t="s">
        <v>2443</v>
      </c>
      <c r="J4430" s="43" t="s">
        <v>1032</v>
      </c>
      <c r="K4430" s="43" t="s">
        <v>177</v>
      </c>
      <c r="L4430" s="43" t="str">
        <f>IF(AND(Home!$A$1&gt;=Leave[[#This Row],[Start Time]],Home!$A$1&lt;=Leave[[#This Row],[End Time]]),"Aplica","No Aplica")</f>
        <v>Aplica</v>
      </c>
      <c r="M4430" s="43">
        <f>IF(AND(Home!$A$1&gt;=Leave[[#This Row],[Start Time]],Home!$A$1&lt;=Leave[[#This Row],[End Time]]),Home!$A$1,"No Aplica")</f>
        <v>45922</v>
      </c>
      <c r="N4430" s="43" t="str">
        <f>Leave[[#This Row],[User Code (Owning User) (Usuario)]]&amp;Leave[[#This Row],[fecha activa]]</f>
        <v>MIE202514082408045922</v>
      </c>
    </row>
    <row r="4431" spans="1:14" x14ac:dyDescent="0.3">
      <c r="A4431" s="43" t="s">
        <v>476</v>
      </c>
      <c r="B4431" s="3">
        <v>45919</v>
      </c>
      <c r="C4431" s="3">
        <v>45919</v>
      </c>
      <c r="D4431" s="43" t="s">
        <v>2243</v>
      </c>
      <c r="E4431" s="43" t="s">
        <v>2442</v>
      </c>
      <c r="F4431" s="43" t="s">
        <v>2444</v>
      </c>
      <c r="G4431">
        <v>60</v>
      </c>
      <c r="H4431">
        <v>60</v>
      </c>
      <c r="I4431" s="43" t="s">
        <v>2443</v>
      </c>
      <c r="J4431" s="43" t="s">
        <v>1032</v>
      </c>
      <c r="K4431" s="43" t="s">
        <v>177</v>
      </c>
      <c r="L4431" s="43" t="str">
        <f>IF(AND(Home!$A$1&gt;=Leave[[#This Row],[Start Time]],Home!$A$1&lt;=Leave[[#This Row],[End Time]]),"Aplica","No Aplica")</f>
        <v>No Aplica</v>
      </c>
      <c r="M4431" s="43" t="str">
        <f>IF(AND(Home!$A$1&gt;=Leave[[#This Row],[Start Time]],Home!$A$1&lt;=Leave[[#This Row],[End Time]]),Home!$A$1,"No Aplica")</f>
        <v>No Aplica</v>
      </c>
      <c r="N4431" s="43" t="str">
        <f>Leave[[#This Row],[User Code (Owning User) (Usuario)]]&amp;Leave[[#This Row],[fecha activa]]</f>
        <v>MIE2025140824080No Aplica</v>
      </c>
    </row>
    <row r="4432" spans="1:14" x14ac:dyDescent="0.3">
      <c r="A4432" s="43" t="s">
        <v>476</v>
      </c>
      <c r="B4432" s="3">
        <v>45918</v>
      </c>
      <c r="C4432" s="3">
        <v>45918</v>
      </c>
      <c r="D4432" s="43" t="s">
        <v>2243</v>
      </c>
      <c r="E4432" s="43" t="s">
        <v>2442</v>
      </c>
      <c r="F4432" s="43" t="s">
        <v>2444</v>
      </c>
      <c r="G4432">
        <v>60</v>
      </c>
      <c r="H4432">
        <v>60</v>
      </c>
      <c r="I4432" s="43" t="s">
        <v>2443</v>
      </c>
      <c r="J4432" s="43" t="s">
        <v>1032</v>
      </c>
      <c r="K4432" s="43" t="s">
        <v>177</v>
      </c>
      <c r="L4432" s="43" t="str">
        <f>IF(AND(Home!$A$1&gt;=Leave[[#This Row],[Start Time]],Home!$A$1&lt;=Leave[[#This Row],[End Time]]),"Aplica","No Aplica")</f>
        <v>No Aplica</v>
      </c>
      <c r="M4432" s="43" t="str">
        <f>IF(AND(Home!$A$1&gt;=Leave[[#This Row],[Start Time]],Home!$A$1&lt;=Leave[[#This Row],[End Time]]),Home!$A$1,"No Aplica")</f>
        <v>No Aplica</v>
      </c>
      <c r="N4432" s="43" t="str">
        <f>Leave[[#This Row],[User Code (Owning User) (Usuario)]]&amp;Leave[[#This Row],[fecha activa]]</f>
        <v>MIE2025140824080No Aplica</v>
      </c>
    </row>
    <row r="4433" spans="1:14" x14ac:dyDescent="0.3">
      <c r="A4433" s="43" t="s">
        <v>476</v>
      </c>
      <c r="B4433" s="3">
        <v>45917</v>
      </c>
      <c r="C4433" s="3">
        <v>45917</v>
      </c>
      <c r="D4433" s="43" t="s">
        <v>2243</v>
      </c>
      <c r="E4433" s="43" t="s">
        <v>2442</v>
      </c>
      <c r="F4433" s="43" t="s">
        <v>2444</v>
      </c>
      <c r="G4433">
        <v>60</v>
      </c>
      <c r="H4433">
        <v>60</v>
      </c>
      <c r="I4433" s="43" t="s">
        <v>2443</v>
      </c>
      <c r="J4433" s="43" t="s">
        <v>1032</v>
      </c>
      <c r="K4433" s="43" t="s">
        <v>177</v>
      </c>
      <c r="L4433" s="43" t="str">
        <f>IF(AND(Home!$A$1&gt;=Leave[[#This Row],[Start Time]],Home!$A$1&lt;=Leave[[#This Row],[End Time]]),"Aplica","No Aplica")</f>
        <v>No Aplica</v>
      </c>
      <c r="M4433" s="43" t="str">
        <f>IF(AND(Home!$A$1&gt;=Leave[[#This Row],[Start Time]],Home!$A$1&lt;=Leave[[#This Row],[End Time]]),Home!$A$1,"No Aplica")</f>
        <v>No Aplica</v>
      </c>
      <c r="N4433" s="43" t="str">
        <f>Leave[[#This Row],[User Code (Owning User) (Usuario)]]&amp;Leave[[#This Row],[fecha activa]]</f>
        <v>MIE2025140824080No Aplica</v>
      </c>
    </row>
    <row r="4434" spans="1:14" x14ac:dyDescent="0.3">
      <c r="A4434" s="43" t="s">
        <v>468</v>
      </c>
      <c r="B4434" s="3">
        <v>45916</v>
      </c>
      <c r="C4434" s="3">
        <v>45916</v>
      </c>
      <c r="D4434" s="43" t="s">
        <v>469</v>
      </c>
      <c r="E4434" s="43" t="s">
        <v>2442</v>
      </c>
      <c r="F4434" s="43" t="s">
        <v>2444</v>
      </c>
      <c r="G4434">
        <v>540</v>
      </c>
      <c r="H4434">
        <v>540</v>
      </c>
      <c r="I4434" s="43" t="s">
        <v>2443</v>
      </c>
      <c r="J4434" s="43" t="s">
        <v>1032</v>
      </c>
      <c r="K4434" s="43" t="s">
        <v>177</v>
      </c>
      <c r="L4434" s="43" t="str">
        <f>IF(AND(Home!$A$1&gt;=Leave[[#This Row],[Start Time]],Home!$A$1&lt;=Leave[[#This Row],[End Time]]),"Aplica","No Aplica")</f>
        <v>No Aplica</v>
      </c>
      <c r="M4434" s="43" t="str">
        <f>IF(AND(Home!$A$1&gt;=Leave[[#This Row],[Start Time]],Home!$A$1&lt;=Leave[[#This Row],[End Time]]),Home!$A$1,"No Aplica")</f>
        <v>No Aplica</v>
      </c>
      <c r="N4434" s="43" t="str">
        <f>Leave[[#This Row],[User Code (Owning User) (Usuario)]]&amp;Leave[[#This Row],[fecha activa]]</f>
        <v>MIE2025140824080No Aplica</v>
      </c>
    </row>
    <row r="4435" spans="1:14" x14ac:dyDescent="0.3">
      <c r="A4435" s="43" t="s">
        <v>476</v>
      </c>
      <c r="B4435" s="3">
        <v>45915</v>
      </c>
      <c r="C4435" s="3">
        <v>45915</v>
      </c>
      <c r="D4435" s="43" t="s">
        <v>2243</v>
      </c>
      <c r="E4435" s="43" t="s">
        <v>2442</v>
      </c>
      <c r="F4435" s="43" t="s">
        <v>2444</v>
      </c>
      <c r="G4435">
        <v>60</v>
      </c>
      <c r="H4435">
        <v>60</v>
      </c>
      <c r="I4435" s="43" t="s">
        <v>2443</v>
      </c>
      <c r="J4435" s="43" t="s">
        <v>1032</v>
      </c>
      <c r="K4435" s="43" t="s">
        <v>177</v>
      </c>
      <c r="L4435" s="43" t="str">
        <f>IF(AND(Home!$A$1&gt;=Leave[[#This Row],[Start Time]],Home!$A$1&lt;=Leave[[#This Row],[End Time]]),"Aplica","No Aplica")</f>
        <v>No Aplica</v>
      </c>
      <c r="M4435" s="43" t="str">
        <f>IF(AND(Home!$A$1&gt;=Leave[[#This Row],[Start Time]],Home!$A$1&lt;=Leave[[#This Row],[End Time]]),Home!$A$1,"No Aplica")</f>
        <v>No Aplica</v>
      </c>
      <c r="N4435" s="43" t="str">
        <f>Leave[[#This Row],[User Code (Owning User) (Usuario)]]&amp;Leave[[#This Row],[fecha activa]]</f>
        <v>MIE2025140824080No Aplica</v>
      </c>
    </row>
    <row r="4436" spans="1:14" x14ac:dyDescent="0.3">
      <c r="A4436" s="43" t="s">
        <v>476</v>
      </c>
      <c r="B4436" s="3">
        <v>45912</v>
      </c>
      <c r="C4436" s="3">
        <v>45912</v>
      </c>
      <c r="D4436" s="43" t="s">
        <v>2276</v>
      </c>
      <c r="E4436" s="43" t="s">
        <v>2442</v>
      </c>
      <c r="F4436" s="43" t="s">
        <v>2444</v>
      </c>
      <c r="G4436">
        <v>60</v>
      </c>
      <c r="H4436">
        <v>60</v>
      </c>
      <c r="I4436" s="43" t="s">
        <v>2443</v>
      </c>
      <c r="J4436" s="43" t="s">
        <v>1032</v>
      </c>
      <c r="K4436" s="43" t="s">
        <v>177</v>
      </c>
      <c r="L4436" s="43" t="str">
        <f>IF(AND(Home!$A$1&gt;=Leave[[#This Row],[Start Time]],Home!$A$1&lt;=Leave[[#This Row],[End Time]]),"Aplica","No Aplica")</f>
        <v>No Aplica</v>
      </c>
      <c r="M4436" s="43" t="str">
        <f>IF(AND(Home!$A$1&gt;=Leave[[#This Row],[Start Time]],Home!$A$1&lt;=Leave[[#This Row],[End Time]]),Home!$A$1,"No Aplica")</f>
        <v>No Aplica</v>
      </c>
      <c r="N4436" s="43" t="str">
        <f>Leave[[#This Row],[User Code (Owning User) (Usuario)]]&amp;Leave[[#This Row],[fecha activa]]</f>
        <v>MIE2025140824080No Aplica</v>
      </c>
    </row>
    <row r="4437" spans="1:14" x14ac:dyDescent="0.3">
      <c r="A4437" s="43" t="s">
        <v>476</v>
      </c>
      <c r="B4437" s="3">
        <v>45911</v>
      </c>
      <c r="C4437" s="3">
        <v>45911</v>
      </c>
      <c r="D4437" s="43" t="s">
        <v>2276</v>
      </c>
      <c r="E4437" s="43" t="s">
        <v>2442</v>
      </c>
      <c r="F4437" s="43" t="s">
        <v>2444</v>
      </c>
      <c r="G4437">
        <v>60</v>
      </c>
      <c r="H4437">
        <v>60</v>
      </c>
      <c r="I4437" s="43" t="s">
        <v>2443</v>
      </c>
      <c r="J4437" s="43" t="s">
        <v>1032</v>
      </c>
      <c r="K4437" s="43" t="s">
        <v>177</v>
      </c>
      <c r="L4437" s="43" t="str">
        <f>IF(AND(Home!$A$1&gt;=Leave[[#This Row],[Start Time]],Home!$A$1&lt;=Leave[[#This Row],[End Time]]),"Aplica","No Aplica")</f>
        <v>No Aplica</v>
      </c>
      <c r="M4437" s="43" t="str">
        <f>IF(AND(Home!$A$1&gt;=Leave[[#This Row],[Start Time]],Home!$A$1&lt;=Leave[[#This Row],[End Time]]),Home!$A$1,"No Aplica")</f>
        <v>No Aplica</v>
      </c>
      <c r="N4437" s="43" t="str">
        <f>Leave[[#This Row],[User Code (Owning User) (Usuario)]]&amp;Leave[[#This Row],[fecha activa]]</f>
        <v>MIE2025140824080No Aplica</v>
      </c>
    </row>
    <row r="4438" spans="1:14" x14ac:dyDescent="0.3">
      <c r="A4438" s="43" t="s">
        <v>476</v>
      </c>
      <c r="B4438" s="3">
        <v>45910</v>
      </c>
      <c r="C4438" s="3">
        <v>45910</v>
      </c>
      <c r="D4438" s="43" t="s">
        <v>2276</v>
      </c>
      <c r="E4438" s="43" t="s">
        <v>2442</v>
      </c>
      <c r="F4438" s="43" t="s">
        <v>2444</v>
      </c>
      <c r="G4438">
        <v>60</v>
      </c>
      <c r="H4438">
        <v>60</v>
      </c>
      <c r="I4438" s="43" t="s">
        <v>2443</v>
      </c>
      <c r="J4438" s="43" t="s">
        <v>1032</v>
      </c>
      <c r="K4438" s="43" t="s">
        <v>177</v>
      </c>
      <c r="L4438" s="43" t="str">
        <f>IF(AND(Home!$A$1&gt;=Leave[[#This Row],[Start Time]],Home!$A$1&lt;=Leave[[#This Row],[End Time]]),"Aplica","No Aplica")</f>
        <v>No Aplica</v>
      </c>
      <c r="M4438" s="43" t="str">
        <f>IF(AND(Home!$A$1&gt;=Leave[[#This Row],[Start Time]],Home!$A$1&lt;=Leave[[#This Row],[End Time]]),Home!$A$1,"No Aplica")</f>
        <v>No Aplica</v>
      </c>
      <c r="N4438" s="43" t="str">
        <f>Leave[[#This Row],[User Code (Owning User) (Usuario)]]&amp;Leave[[#This Row],[fecha activa]]</f>
        <v>MIE2025140824080No Aplica</v>
      </c>
    </row>
    <row r="4439" spans="1:14" x14ac:dyDescent="0.3">
      <c r="A4439" s="43" t="s">
        <v>468</v>
      </c>
      <c r="B4439" s="3">
        <v>45909</v>
      </c>
      <c r="C4439" s="3">
        <v>45909</v>
      </c>
      <c r="D4439" s="43" t="s">
        <v>469</v>
      </c>
      <c r="E4439" s="43" t="s">
        <v>2442</v>
      </c>
      <c r="F4439" s="43" t="s">
        <v>2444</v>
      </c>
      <c r="G4439">
        <v>540</v>
      </c>
      <c r="H4439">
        <v>540</v>
      </c>
      <c r="I4439" s="43" t="s">
        <v>2443</v>
      </c>
      <c r="J4439" s="43" t="s">
        <v>1032</v>
      </c>
      <c r="K4439" s="43" t="s">
        <v>177</v>
      </c>
      <c r="L4439" s="43" t="str">
        <f>IF(AND(Home!$A$1&gt;=Leave[[#This Row],[Start Time]],Home!$A$1&lt;=Leave[[#This Row],[End Time]]),"Aplica","No Aplica")</f>
        <v>No Aplica</v>
      </c>
      <c r="M4439" s="43" t="str">
        <f>IF(AND(Home!$A$1&gt;=Leave[[#This Row],[Start Time]],Home!$A$1&lt;=Leave[[#This Row],[End Time]]),Home!$A$1,"No Aplica")</f>
        <v>No Aplica</v>
      </c>
      <c r="N4439" s="43" t="str">
        <f>Leave[[#This Row],[User Code (Owning User) (Usuario)]]&amp;Leave[[#This Row],[fecha activa]]</f>
        <v>MIE2025140824080No Aplica</v>
      </c>
    </row>
    <row r="4440" spans="1:14" x14ac:dyDescent="0.3">
      <c r="A4440" s="43" t="s">
        <v>476</v>
      </c>
      <c r="B4440" s="3">
        <v>45908</v>
      </c>
      <c r="C4440" s="3">
        <v>45908</v>
      </c>
      <c r="D4440" s="43" t="s">
        <v>2276</v>
      </c>
      <c r="E4440" s="43" t="s">
        <v>2442</v>
      </c>
      <c r="F4440" s="43" t="s">
        <v>2444</v>
      </c>
      <c r="G4440">
        <v>60</v>
      </c>
      <c r="H4440">
        <v>60</v>
      </c>
      <c r="I4440" s="43" t="s">
        <v>2443</v>
      </c>
      <c r="J4440" s="43" t="s">
        <v>1032</v>
      </c>
      <c r="K4440" s="43" t="s">
        <v>177</v>
      </c>
      <c r="L4440" s="43" t="str">
        <f>IF(AND(Home!$A$1&gt;=Leave[[#This Row],[Start Time]],Home!$A$1&lt;=Leave[[#This Row],[End Time]]),"Aplica","No Aplica")</f>
        <v>No Aplica</v>
      </c>
      <c r="M4440" s="43" t="str">
        <f>IF(AND(Home!$A$1&gt;=Leave[[#This Row],[Start Time]],Home!$A$1&lt;=Leave[[#This Row],[End Time]]),Home!$A$1,"No Aplica")</f>
        <v>No Aplica</v>
      </c>
      <c r="N4440" s="43" t="str">
        <f>Leave[[#This Row],[User Code (Owning User) (Usuario)]]&amp;Leave[[#This Row],[fecha activa]]</f>
        <v>MIE2025140824080No Aplica</v>
      </c>
    </row>
    <row r="4441" spans="1:14" x14ac:dyDescent="0.3">
      <c r="A4441" s="43" t="s">
        <v>476</v>
      </c>
      <c r="B4441" s="3">
        <v>45905</v>
      </c>
      <c r="C4441" s="3">
        <v>45905</v>
      </c>
      <c r="D4441" s="43" t="s">
        <v>2243</v>
      </c>
      <c r="E4441" s="43" t="s">
        <v>2442</v>
      </c>
      <c r="F4441" s="43" t="s">
        <v>2444</v>
      </c>
      <c r="G4441">
        <v>60</v>
      </c>
      <c r="H4441">
        <v>60</v>
      </c>
      <c r="I4441" s="43" t="s">
        <v>2443</v>
      </c>
      <c r="J4441" s="43" t="s">
        <v>1032</v>
      </c>
      <c r="K4441" s="43" t="s">
        <v>177</v>
      </c>
      <c r="L4441" s="43" t="str">
        <f>IF(AND(Home!$A$1&gt;=Leave[[#This Row],[Start Time]],Home!$A$1&lt;=Leave[[#This Row],[End Time]]),"Aplica","No Aplica")</f>
        <v>No Aplica</v>
      </c>
      <c r="M4441" s="43" t="str">
        <f>IF(AND(Home!$A$1&gt;=Leave[[#This Row],[Start Time]],Home!$A$1&lt;=Leave[[#This Row],[End Time]]),Home!$A$1,"No Aplica")</f>
        <v>No Aplica</v>
      </c>
      <c r="N4441" s="43" t="str">
        <f>Leave[[#This Row],[User Code (Owning User) (Usuario)]]&amp;Leave[[#This Row],[fecha activa]]</f>
        <v>MIE2025140824080No Aplica</v>
      </c>
    </row>
    <row r="4442" spans="1:14" x14ac:dyDescent="0.3">
      <c r="A4442" s="43" t="s">
        <v>476</v>
      </c>
      <c r="B4442" s="3">
        <v>45904</v>
      </c>
      <c r="C4442" s="3">
        <v>45904</v>
      </c>
      <c r="D4442" s="43" t="s">
        <v>2276</v>
      </c>
      <c r="E4442" s="43" t="s">
        <v>2442</v>
      </c>
      <c r="F4442" s="43" t="s">
        <v>2444</v>
      </c>
      <c r="G4442">
        <v>60</v>
      </c>
      <c r="H4442">
        <v>60</v>
      </c>
      <c r="I4442" s="43" t="s">
        <v>2443</v>
      </c>
      <c r="J4442" s="43" t="s">
        <v>1032</v>
      </c>
      <c r="K4442" s="43" t="s">
        <v>177</v>
      </c>
      <c r="L4442" s="43" t="str">
        <f>IF(AND(Home!$A$1&gt;=Leave[[#This Row],[Start Time]],Home!$A$1&lt;=Leave[[#This Row],[End Time]]),"Aplica","No Aplica")</f>
        <v>No Aplica</v>
      </c>
      <c r="M4442" s="43" t="str">
        <f>IF(AND(Home!$A$1&gt;=Leave[[#This Row],[Start Time]],Home!$A$1&lt;=Leave[[#This Row],[End Time]]),Home!$A$1,"No Aplica")</f>
        <v>No Aplica</v>
      </c>
      <c r="N4442" s="43" t="str">
        <f>Leave[[#This Row],[User Code (Owning User) (Usuario)]]&amp;Leave[[#This Row],[fecha activa]]</f>
        <v>MIE2025140824080No Aplica</v>
      </c>
    </row>
    <row r="4443" spans="1:14" x14ac:dyDescent="0.3">
      <c r="A4443" s="43" t="s">
        <v>476</v>
      </c>
      <c r="B4443" s="3">
        <v>45903</v>
      </c>
      <c r="C4443" s="3">
        <v>45903</v>
      </c>
      <c r="D4443" s="43" t="s">
        <v>2276</v>
      </c>
      <c r="E4443" s="43" t="s">
        <v>2442</v>
      </c>
      <c r="F4443" s="43" t="s">
        <v>2444</v>
      </c>
      <c r="G4443">
        <v>60</v>
      </c>
      <c r="H4443">
        <v>60</v>
      </c>
      <c r="I4443" s="43" t="s">
        <v>2443</v>
      </c>
      <c r="J4443" s="43" t="s">
        <v>1032</v>
      </c>
      <c r="K4443" s="43" t="s">
        <v>177</v>
      </c>
      <c r="L4443" s="43" t="str">
        <f>IF(AND(Home!$A$1&gt;=Leave[[#This Row],[Start Time]],Home!$A$1&lt;=Leave[[#This Row],[End Time]]),"Aplica","No Aplica")</f>
        <v>No Aplica</v>
      </c>
      <c r="M4443" s="43" t="str">
        <f>IF(AND(Home!$A$1&gt;=Leave[[#This Row],[Start Time]],Home!$A$1&lt;=Leave[[#This Row],[End Time]]),Home!$A$1,"No Aplica")</f>
        <v>No Aplica</v>
      </c>
      <c r="N4443" s="43" t="str">
        <f>Leave[[#This Row],[User Code (Owning User) (Usuario)]]&amp;Leave[[#This Row],[fecha activa]]</f>
        <v>MIE2025140824080No Aplica</v>
      </c>
    </row>
    <row r="4444" spans="1:14" x14ac:dyDescent="0.3">
      <c r="A4444" s="43" t="s">
        <v>468</v>
      </c>
      <c r="B4444" s="3">
        <v>45902</v>
      </c>
      <c r="C4444" s="3">
        <v>45902</v>
      </c>
      <c r="D4444" s="43" t="s">
        <v>469</v>
      </c>
      <c r="E4444" s="43" t="s">
        <v>2442</v>
      </c>
      <c r="F4444" s="43" t="s">
        <v>2444</v>
      </c>
      <c r="G4444">
        <v>540</v>
      </c>
      <c r="H4444">
        <v>540</v>
      </c>
      <c r="I4444" s="43" t="s">
        <v>2443</v>
      </c>
      <c r="J4444" s="43" t="s">
        <v>1032</v>
      </c>
      <c r="K4444" s="43" t="s">
        <v>177</v>
      </c>
      <c r="L4444" s="43" t="str">
        <f>IF(AND(Home!$A$1&gt;=Leave[[#This Row],[Start Time]],Home!$A$1&lt;=Leave[[#This Row],[End Time]]),"Aplica","No Aplica")</f>
        <v>No Aplica</v>
      </c>
      <c r="M4444" s="43" t="str">
        <f>IF(AND(Home!$A$1&gt;=Leave[[#This Row],[Start Time]],Home!$A$1&lt;=Leave[[#This Row],[End Time]]),Home!$A$1,"No Aplica")</f>
        <v>No Aplica</v>
      </c>
      <c r="N4444" s="43" t="str">
        <f>Leave[[#This Row],[User Code (Owning User) (Usuario)]]&amp;Leave[[#This Row],[fecha activa]]</f>
        <v>MIE2025140824080No Aplica</v>
      </c>
    </row>
    <row r="4445" spans="1:14" x14ac:dyDescent="0.3">
      <c r="A4445" s="43" t="s">
        <v>476</v>
      </c>
      <c r="B4445" s="3">
        <v>45901</v>
      </c>
      <c r="C4445" s="3">
        <v>45901</v>
      </c>
      <c r="D4445" s="43" t="s">
        <v>511</v>
      </c>
      <c r="E4445" s="43" t="s">
        <v>2442</v>
      </c>
      <c r="F4445" s="43" t="s">
        <v>2444</v>
      </c>
      <c r="G4445">
        <v>60</v>
      </c>
      <c r="H4445">
        <v>60</v>
      </c>
      <c r="I4445" s="43" t="s">
        <v>2443</v>
      </c>
      <c r="J4445" s="43" t="s">
        <v>1032</v>
      </c>
      <c r="K4445" s="43" t="s">
        <v>177</v>
      </c>
      <c r="L4445" s="43" t="str">
        <f>IF(AND(Home!$A$1&gt;=Leave[[#This Row],[Start Time]],Home!$A$1&lt;=Leave[[#This Row],[End Time]]),"Aplica","No Aplica")</f>
        <v>No Aplica</v>
      </c>
      <c r="M4445" s="43" t="str">
        <f>IF(AND(Home!$A$1&gt;=Leave[[#This Row],[Start Time]],Home!$A$1&lt;=Leave[[#This Row],[End Time]]),Home!$A$1,"No Aplica")</f>
        <v>No Aplica</v>
      </c>
      <c r="N4445" s="43" t="str">
        <f>Leave[[#This Row],[User Code (Owning User) (Usuario)]]&amp;Leave[[#This Row],[fecha activa]]</f>
        <v>MIE2025140824080No Aplica</v>
      </c>
    </row>
    <row r="4446" spans="1:14" x14ac:dyDescent="0.3">
      <c r="A4446" s="43" t="s">
        <v>465</v>
      </c>
      <c r="B4446" s="3">
        <v>45921</v>
      </c>
      <c r="C4446" s="3">
        <v>45921</v>
      </c>
      <c r="D4446" s="43" t="s">
        <v>3009</v>
      </c>
      <c r="E4446" s="43" t="s">
        <v>1320</v>
      </c>
      <c r="F4446" s="43" t="s">
        <v>1322</v>
      </c>
      <c r="G4446">
        <v>60</v>
      </c>
      <c r="H4446">
        <v>60</v>
      </c>
      <c r="I4446" s="43" t="s">
        <v>1321</v>
      </c>
      <c r="J4446" s="43" t="s">
        <v>1128</v>
      </c>
      <c r="K4446" s="43" t="s">
        <v>178</v>
      </c>
      <c r="L4446" s="43" t="str">
        <f>IF(AND(Home!$A$1&gt;=Leave[[#This Row],[Start Time]],Home!$A$1&lt;=Leave[[#This Row],[End Time]]),"Aplica","No Aplica")</f>
        <v>No Aplica</v>
      </c>
      <c r="M4446" s="43" t="str">
        <f>IF(AND(Home!$A$1&gt;=Leave[[#This Row],[Start Time]],Home!$A$1&lt;=Leave[[#This Row],[End Time]]),Home!$A$1,"No Aplica")</f>
        <v>No Aplica</v>
      </c>
      <c r="N4446" s="43" t="str">
        <f>Leave[[#This Row],[User Code (Owning User) (Usuario)]]&amp;Leave[[#This Row],[fecha activa]]</f>
        <v>MIE2025080120209No Aplica</v>
      </c>
    </row>
    <row r="4447" spans="1:14" x14ac:dyDescent="0.3">
      <c r="A4447" s="43" t="s">
        <v>465</v>
      </c>
      <c r="B4447" s="3">
        <v>45919</v>
      </c>
      <c r="C4447" s="3">
        <v>45919</v>
      </c>
      <c r="D4447" s="43" t="s">
        <v>2265</v>
      </c>
      <c r="E4447" s="43" t="s">
        <v>1320</v>
      </c>
      <c r="F4447" s="43" t="s">
        <v>1322</v>
      </c>
      <c r="G4447">
        <v>120</v>
      </c>
      <c r="H4447">
        <v>120</v>
      </c>
      <c r="I4447" s="43" t="s">
        <v>1321</v>
      </c>
      <c r="J4447" s="43" t="s">
        <v>1128</v>
      </c>
      <c r="K4447" s="43" t="s">
        <v>178</v>
      </c>
      <c r="L4447" s="43" t="str">
        <f>IF(AND(Home!$A$1&gt;=Leave[[#This Row],[Start Time]],Home!$A$1&lt;=Leave[[#This Row],[End Time]]),"Aplica","No Aplica")</f>
        <v>No Aplica</v>
      </c>
      <c r="M4447" s="43" t="str">
        <f>IF(AND(Home!$A$1&gt;=Leave[[#This Row],[Start Time]],Home!$A$1&lt;=Leave[[#This Row],[End Time]]),Home!$A$1,"No Aplica")</f>
        <v>No Aplica</v>
      </c>
      <c r="N4447" s="43" t="str">
        <f>Leave[[#This Row],[User Code (Owning User) (Usuario)]]&amp;Leave[[#This Row],[fecha activa]]</f>
        <v>MIE2025080120209No Aplica</v>
      </c>
    </row>
    <row r="4448" spans="1:14" x14ac:dyDescent="0.3">
      <c r="A4448" s="43" t="s">
        <v>465</v>
      </c>
      <c r="B4448" s="3">
        <v>45916</v>
      </c>
      <c r="C4448" s="3">
        <v>45916</v>
      </c>
      <c r="D4448" s="43" t="s">
        <v>2265</v>
      </c>
      <c r="E4448" s="43" t="s">
        <v>1320</v>
      </c>
      <c r="F4448" s="43" t="s">
        <v>1322</v>
      </c>
      <c r="G4448">
        <v>60</v>
      </c>
      <c r="H4448">
        <v>60</v>
      </c>
      <c r="I4448" s="43" t="s">
        <v>1321</v>
      </c>
      <c r="J4448" s="43" t="s">
        <v>1128</v>
      </c>
      <c r="K4448" s="43" t="s">
        <v>178</v>
      </c>
      <c r="L4448" s="43" t="str">
        <f>IF(AND(Home!$A$1&gt;=Leave[[#This Row],[Start Time]],Home!$A$1&lt;=Leave[[#This Row],[End Time]]),"Aplica","No Aplica")</f>
        <v>No Aplica</v>
      </c>
      <c r="M4448" s="43" t="str">
        <f>IF(AND(Home!$A$1&gt;=Leave[[#This Row],[Start Time]],Home!$A$1&lt;=Leave[[#This Row],[End Time]]),Home!$A$1,"No Aplica")</f>
        <v>No Aplica</v>
      </c>
      <c r="N4448" s="43" t="str">
        <f>Leave[[#This Row],[User Code (Owning User) (Usuario)]]&amp;Leave[[#This Row],[fecha activa]]</f>
        <v>MIE2025080120209No Aplica</v>
      </c>
    </row>
    <row r="4449" spans="1:14" x14ac:dyDescent="0.3">
      <c r="A4449" s="43" t="s">
        <v>465</v>
      </c>
      <c r="B4449" s="3">
        <v>45914</v>
      </c>
      <c r="C4449" s="3">
        <v>45914</v>
      </c>
      <c r="D4449" s="43" t="s">
        <v>3475</v>
      </c>
      <c r="E4449" s="43" t="s">
        <v>1320</v>
      </c>
      <c r="F4449" s="43" t="s">
        <v>1322</v>
      </c>
      <c r="G4449">
        <v>540</v>
      </c>
      <c r="H4449">
        <v>540</v>
      </c>
      <c r="I4449" s="43" t="s">
        <v>1321</v>
      </c>
      <c r="J4449" s="43" t="s">
        <v>1128</v>
      </c>
      <c r="K4449" s="43" t="s">
        <v>178</v>
      </c>
      <c r="L4449" s="43" t="str">
        <f>IF(AND(Home!$A$1&gt;=Leave[[#This Row],[Start Time]],Home!$A$1&lt;=Leave[[#This Row],[End Time]]),"Aplica","No Aplica")</f>
        <v>No Aplica</v>
      </c>
      <c r="M4449" s="43" t="str">
        <f>IF(AND(Home!$A$1&gt;=Leave[[#This Row],[Start Time]],Home!$A$1&lt;=Leave[[#This Row],[End Time]]),Home!$A$1,"No Aplica")</f>
        <v>No Aplica</v>
      </c>
      <c r="N4449" s="43" t="str">
        <f>Leave[[#This Row],[User Code (Owning User) (Usuario)]]&amp;Leave[[#This Row],[fecha activa]]</f>
        <v>MIE2025080120209No Aplica</v>
      </c>
    </row>
    <row r="4450" spans="1:14" x14ac:dyDescent="0.3">
      <c r="A4450" s="43" t="s">
        <v>465</v>
      </c>
      <c r="B4450" s="3">
        <v>45911</v>
      </c>
      <c r="C4450" s="3">
        <v>45911</v>
      </c>
      <c r="D4450" s="43" t="s">
        <v>2265</v>
      </c>
      <c r="E4450" s="43" t="s">
        <v>1320</v>
      </c>
      <c r="F4450" s="43" t="s">
        <v>1322</v>
      </c>
      <c r="G4450">
        <v>60</v>
      </c>
      <c r="H4450">
        <v>60</v>
      </c>
      <c r="I4450" s="43" t="s">
        <v>1321</v>
      </c>
      <c r="J4450" s="43" t="s">
        <v>1128</v>
      </c>
      <c r="K4450" s="43" t="s">
        <v>178</v>
      </c>
      <c r="L4450" s="43" t="str">
        <f>IF(AND(Home!$A$1&gt;=Leave[[#This Row],[Start Time]],Home!$A$1&lt;=Leave[[#This Row],[End Time]]),"Aplica","No Aplica")</f>
        <v>No Aplica</v>
      </c>
      <c r="M4450" s="43" t="str">
        <f>IF(AND(Home!$A$1&gt;=Leave[[#This Row],[Start Time]],Home!$A$1&lt;=Leave[[#This Row],[End Time]]),Home!$A$1,"No Aplica")</f>
        <v>No Aplica</v>
      </c>
      <c r="N4450" s="43" t="str">
        <f>Leave[[#This Row],[User Code (Owning User) (Usuario)]]&amp;Leave[[#This Row],[fecha activa]]</f>
        <v>MIE2025080120209No Aplica</v>
      </c>
    </row>
    <row r="4451" spans="1:14" x14ac:dyDescent="0.3">
      <c r="A4451" s="43" t="s">
        <v>465</v>
      </c>
      <c r="B4451" s="3">
        <v>45910</v>
      </c>
      <c r="C4451" s="3">
        <v>45910</v>
      </c>
      <c r="D4451" s="43" t="s">
        <v>2265</v>
      </c>
      <c r="E4451" s="43" t="s">
        <v>1320</v>
      </c>
      <c r="F4451" s="43" t="s">
        <v>1322</v>
      </c>
      <c r="G4451">
        <v>60</v>
      </c>
      <c r="H4451">
        <v>60</v>
      </c>
      <c r="I4451" s="43" t="s">
        <v>1321</v>
      </c>
      <c r="J4451" s="43" t="s">
        <v>1128</v>
      </c>
      <c r="K4451" s="43" t="s">
        <v>178</v>
      </c>
      <c r="L4451" s="43" t="str">
        <f>IF(AND(Home!$A$1&gt;=Leave[[#This Row],[Start Time]],Home!$A$1&lt;=Leave[[#This Row],[End Time]]),"Aplica","No Aplica")</f>
        <v>No Aplica</v>
      </c>
      <c r="M4451" s="43" t="str">
        <f>IF(AND(Home!$A$1&gt;=Leave[[#This Row],[Start Time]],Home!$A$1&lt;=Leave[[#This Row],[End Time]]),Home!$A$1,"No Aplica")</f>
        <v>No Aplica</v>
      </c>
      <c r="N4451" s="43" t="str">
        <f>Leave[[#This Row],[User Code (Owning User) (Usuario)]]&amp;Leave[[#This Row],[fecha activa]]</f>
        <v>MIE2025080120209No Aplica</v>
      </c>
    </row>
    <row r="4452" spans="1:14" x14ac:dyDescent="0.3">
      <c r="A4452" s="43" t="s">
        <v>465</v>
      </c>
      <c r="B4452" s="3">
        <v>45909</v>
      </c>
      <c r="C4452" s="3">
        <v>45909</v>
      </c>
      <c r="D4452" s="43" t="s">
        <v>469</v>
      </c>
      <c r="E4452" s="43" t="s">
        <v>1320</v>
      </c>
      <c r="F4452" s="43" t="s">
        <v>1322</v>
      </c>
      <c r="G4452">
        <v>540</v>
      </c>
      <c r="H4452">
        <v>540</v>
      </c>
      <c r="I4452" s="43" t="s">
        <v>1321</v>
      </c>
      <c r="J4452" s="43" t="s">
        <v>1128</v>
      </c>
      <c r="K4452" s="43" t="s">
        <v>178</v>
      </c>
      <c r="L4452" s="43" t="str">
        <f>IF(AND(Home!$A$1&gt;=Leave[[#This Row],[Start Time]],Home!$A$1&lt;=Leave[[#This Row],[End Time]]),"Aplica","No Aplica")</f>
        <v>No Aplica</v>
      </c>
      <c r="M4452" s="43" t="str">
        <f>IF(AND(Home!$A$1&gt;=Leave[[#This Row],[Start Time]],Home!$A$1&lt;=Leave[[#This Row],[End Time]]),Home!$A$1,"No Aplica")</f>
        <v>No Aplica</v>
      </c>
      <c r="N4452" s="43" t="str">
        <f>Leave[[#This Row],[User Code (Owning User) (Usuario)]]&amp;Leave[[#This Row],[fecha activa]]</f>
        <v>MIE2025080120209No Aplica</v>
      </c>
    </row>
    <row r="4453" spans="1:14" x14ac:dyDescent="0.3">
      <c r="A4453" s="43" t="s">
        <v>471</v>
      </c>
      <c r="B4453" s="3">
        <v>45907</v>
      </c>
      <c r="C4453" s="3">
        <v>45907</v>
      </c>
      <c r="D4453" s="43" t="s">
        <v>3009</v>
      </c>
      <c r="E4453" s="43" t="s">
        <v>1320</v>
      </c>
      <c r="F4453" s="43" t="s">
        <v>1322</v>
      </c>
      <c r="G4453">
        <v>60</v>
      </c>
      <c r="H4453">
        <v>60</v>
      </c>
      <c r="I4453" s="43" t="s">
        <v>1321</v>
      </c>
      <c r="J4453" s="43" t="s">
        <v>1128</v>
      </c>
      <c r="K4453" s="43" t="s">
        <v>178</v>
      </c>
      <c r="L4453" s="43" t="str">
        <f>IF(AND(Home!$A$1&gt;=Leave[[#This Row],[Start Time]],Home!$A$1&lt;=Leave[[#This Row],[End Time]]),"Aplica","No Aplica")</f>
        <v>No Aplica</v>
      </c>
      <c r="M4453" s="43" t="str">
        <f>IF(AND(Home!$A$1&gt;=Leave[[#This Row],[Start Time]],Home!$A$1&lt;=Leave[[#This Row],[End Time]]),Home!$A$1,"No Aplica")</f>
        <v>No Aplica</v>
      </c>
      <c r="N4453" s="43" t="str">
        <f>Leave[[#This Row],[User Code (Owning User) (Usuario)]]&amp;Leave[[#This Row],[fecha activa]]</f>
        <v>MIE2025080120209No Aplica</v>
      </c>
    </row>
    <row r="4454" spans="1:14" x14ac:dyDescent="0.3">
      <c r="A4454" s="43" t="s">
        <v>465</v>
      </c>
      <c r="B4454" s="3">
        <v>45906</v>
      </c>
      <c r="C4454" s="3">
        <v>45906</v>
      </c>
      <c r="D4454" s="43" t="s">
        <v>2265</v>
      </c>
      <c r="E4454" s="43" t="s">
        <v>1320</v>
      </c>
      <c r="F4454" s="43" t="s">
        <v>1322</v>
      </c>
      <c r="G4454">
        <v>60</v>
      </c>
      <c r="H4454">
        <v>60</v>
      </c>
      <c r="I4454" s="43" t="s">
        <v>1321</v>
      </c>
      <c r="J4454" s="43" t="s">
        <v>1128</v>
      </c>
      <c r="K4454" s="43" t="s">
        <v>178</v>
      </c>
      <c r="L4454" s="43" t="str">
        <f>IF(AND(Home!$A$1&gt;=Leave[[#This Row],[Start Time]],Home!$A$1&lt;=Leave[[#This Row],[End Time]]),"Aplica","No Aplica")</f>
        <v>No Aplica</v>
      </c>
      <c r="M4454" s="43" t="str">
        <f>IF(AND(Home!$A$1&gt;=Leave[[#This Row],[Start Time]],Home!$A$1&lt;=Leave[[#This Row],[End Time]]),Home!$A$1,"No Aplica")</f>
        <v>No Aplica</v>
      </c>
      <c r="N4454" s="43" t="str">
        <f>Leave[[#This Row],[User Code (Owning User) (Usuario)]]&amp;Leave[[#This Row],[fecha activa]]</f>
        <v>MIE2025080120209No Aplica</v>
      </c>
    </row>
    <row r="4455" spans="1:14" x14ac:dyDescent="0.3">
      <c r="A4455" s="43" t="s">
        <v>465</v>
      </c>
      <c r="B4455" s="3">
        <v>45905</v>
      </c>
      <c r="C4455" s="3">
        <v>45905</v>
      </c>
      <c r="D4455" s="43" t="s">
        <v>2265</v>
      </c>
      <c r="E4455" s="43" t="s">
        <v>1320</v>
      </c>
      <c r="F4455" s="43" t="s">
        <v>1322</v>
      </c>
      <c r="G4455">
        <v>60</v>
      </c>
      <c r="H4455">
        <v>60</v>
      </c>
      <c r="I4455" s="43" t="s">
        <v>1321</v>
      </c>
      <c r="J4455" s="43" t="s">
        <v>1128</v>
      </c>
      <c r="K4455" s="43" t="s">
        <v>178</v>
      </c>
      <c r="L4455" s="43" t="str">
        <f>IF(AND(Home!$A$1&gt;=Leave[[#This Row],[Start Time]],Home!$A$1&lt;=Leave[[#This Row],[End Time]]),"Aplica","No Aplica")</f>
        <v>No Aplica</v>
      </c>
      <c r="M4455" s="43" t="str">
        <f>IF(AND(Home!$A$1&gt;=Leave[[#This Row],[Start Time]],Home!$A$1&lt;=Leave[[#This Row],[End Time]]),Home!$A$1,"No Aplica")</f>
        <v>No Aplica</v>
      </c>
      <c r="N4455" s="43" t="str">
        <f>Leave[[#This Row],[User Code (Owning User) (Usuario)]]&amp;Leave[[#This Row],[fecha activa]]</f>
        <v>MIE2025080120209No Aplica</v>
      </c>
    </row>
    <row r="4456" spans="1:14" x14ac:dyDescent="0.3">
      <c r="A4456" s="43" t="s">
        <v>465</v>
      </c>
      <c r="B4456" s="3">
        <v>45903</v>
      </c>
      <c r="C4456" s="3">
        <v>45903</v>
      </c>
      <c r="D4456" s="43" t="s">
        <v>2265</v>
      </c>
      <c r="E4456" s="43" t="s">
        <v>1320</v>
      </c>
      <c r="F4456" s="43" t="s">
        <v>1322</v>
      </c>
      <c r="G4456">
        <v>60</v>
      </c>
      <c r="H4456">
        <v>60</v>
      </c>
      <c r="I4456" s="43" t="s">
        <v>1321</v>
      </c>
      <c r="J4456" s="43" t="s">
        <v>1128</v>
      </c>
      <c r="K4456" s="43" t="s">
        <v>178</v>
      </c>
      <c r="L4456" s="43" t="str">
        <f>IF(AND(Home!$A$1&gt;=Leave[[#This Row],[Start Time]],Home!$A$1&lt;=Leave[[#This Row],[End Time]]),"Aplica","No Aplica")</f>
        <v>No Aplica</v>
      </c>
      <c r="M4456" s="43" t="str">
        <f>IF(AND(Home!$A$1&gt;=Leave[[#This Row],[Start Time]],Home!$A$1&lt;=Leave[[#This Row],[End Time]]),Home!$A$1,"No Aplica")</f>
        <v>No Aplica</v>
      </c>
      <c r="N4456" s="43" t="str">
        <f>Leave[[#This Row],[User Code (Owning User) (Usuario)]]&amp;Leave[[#This Row],[fecha activa]]</f>
        <v>MIE2025080120209No Aplica</v>
      </c>
    </row>
    <row r="4457" spans="1:14" x14ac:dyDescent="0.3">
      <c r="A4457" s="43" t="s">
        <v>465</v>
      </c>
      <c r="B4457" s="3">
        <v>45904</v>
      </c>
      <c r="C4457" s="3">
        <v>45904</v>
      </c>
      <c r="D4457" s="43" t="s">
        <v>469</v>
      </c>
      <c r="E4457" s="43" t="s">
        <v>1320</v>
      </c>
      <c r="F4457" s="43" t="s">
        <v>1322</v>
      </c>
      <c r="G4457">
        <v>540</v>
      </c>
      <c r="H4457">
        <v>540</v>
      </c>
      <c r="I4457" s="43" t="s">
        <v>1321</v>
      </c>
      <c r="J4457" s="43" t="s">
        <v>1128</v>
      </c>
      <c r="K4457" s="43" t="s">
        <v>178</v>
      </c>
      <c r="L4457" s="43" t="str">
        <f>IF(AND(Home!$A$1&gt;=Leave[[#This Row],[Start Time]],Home!$A$1&lt;=Leave[[#This Row],[End Time]]),"Aplica","No Aplica")</f>
        <v>No Aplica</v>
      </c>
      <c r="M4457" s="43" t="str">
        <f>IF(AND(Home!$A$1&gt;=Leave[[#This Row],[Start Time]],Home!$A$1&lt;=Leave[[#This Row],[End Time]]),Home!$A$1,"No Aplica")</f>
        <v>No Aplica</v>
      </c>
      <c r="N4457" s="43" t="str">
        <f>Leave[[#This Row],[User Code (Owning User) (Usuario)]]&amp;Leave[[#This Row],[fecha activa]]</f>
        <v>MIE2025080120209No Aplica</v>
      </c>
    </row>
    <row r="4458" spans="1:14" x14ac:dyDescent="0.3">
      <c r="A4458" s="43" t="s">
        <v>465</v>
      </c>
      <c r="B4458" s="3">
        <v>45902</v>
      </c>
      <c r="C4458" s="3">
        <v>45902</v>
      </c>
      <c r="D4458" s="43" t="s">
        <v>2265</v>
      </c>
      <c r="E4458" s="43" t="s">
        <v>1320</v>
      </c>
      <c r="F4458" s="43" t="s">
        <v>1322</v>
      </c>
      <c r="G4458">
        <v>60</v>
      </c>
      <c r="H4458">
        <v>60</v>
      </c>
      <c r="I4458" s="43" t="s">
        <v>1321</v>
      </c>
      <c r="J4458" s="43" t="s">
        <v>1128</v>
      </c>
      <c r="K4458" s="43" t="s">
        <v>178</v>
      </c>
      <c r="L4458" s="43" t="str">
        <f>IF(AND(Home!$A$1&gt;=Leave[[#This Row],[Start Time]],Home!$A$1&lt;=Leave[[#This Row],[End Time]]),"Aplica","No Aplica")</f>
        <v>No Aplica</v>
      </c>
      <c r="M4458" s="43" t="str">
        <f>IF(AND(Home!$A$1&gt;=Leave[[#This Row],[Start Time]],Home!$A$1&lt;=Leave[[#This Row],[End Time]]),Home!$A$1,"No Aplica")</f>
        <v>No Aplica</v>
      </c>
      <c r="N4458" s="43" t="str">
        <f>Leave[[#This Row],[User Code (Owning User) (Usuario)]]&amp;Leave[[#This Row],[fecha activa]]</f>
        <v>MIE2025080120209No Aplica</v>
      </c>
    </row>
    <row r="4459" spans="1:14" x14ac:dyDescent="0.3">
      <c r="A4459" s="43" t="s">
        <v>471</v>
      </c>
      <c r="B4459" s="3">
        <v>45901</v>
      </c>
      <c r="C4459" s="3">
        <v>45901</v>
      </c>
      <c r="D4459" s="43" t="s">
        <v>2265</v>
      </c>
      <c r="E4459" s="43" t="s">
        <v>1320</v>
      </c>
      <c r="F4459" s="43" t="s">
        <v>1322</v>
      </c>
      <c r="G4459">
        <v>60</v>
      </c>
      <c r="H4459">
        <v>60</v>
      </c>
      <c r="I4459" s="43" t="s">
        <v>1321</v>
      </c>
      <c r="J4459" s="43" t="s">
        <v>1128</v>
      </c>
      <c r="K4459" s="43" t="s">
        <v>178</v>
      </c>
      <c r="L4459" s="43" t="str">
        <f>IF(AND(Home!$A$1&gt;=Leave[[#This Row],[Start Time]],Home!$A$1&lt;=Leave[[#This Row],[End Time]]),"Aplica","No Aplica")</f>
        <v>No Aplica</v>
      </c>
      <c r="M4459" s="43" t="str">
        <f>IF(AND(Home!$A$1&gt;=Leave[[#This Row],[Start Time]],Home!$A$1&lt;=Leave[[#This Row],[End Time]]),Home!$A$1,"No Aplica")</f>
        <v>No Aplica</v>
      </c>
      <c r="N4459" s="43" t="str">
        <f>Leave[[#This Row],[User Code (Owning User) (Usuario)]]&amp;Leave[[#This Row],[fecha activa]]</f>
        <v>MIE2025080120209No Aplica</v>
      </c>
    </row>
    <row r="4460" spans="1:14" x14ac:dyDescent="0.3">
      <c r="A4460" s="43" t="s">
        <v>468</v>
      </c>
      <c r="B4460" s="3">
        <v>45925</v>
      </c>
      <c r="C4460" s="3">
        <v>45925</v>
      </c>
      <c r="D4460" s="43" t="s">
        <v>474</v>
      </c>
      <c r="E4460" s="43" t="s">
        <v>1617</v>
      </c>
      <c r="F4460" s="43" t="s">
        <v>1619</v>
      </c>
      <c r="G4460">
        <v>540</v>
      </c>
      <c r="H4460">
        <v>540</v>
      </c>
      <c r="I4460" s="43" t="s">
        <v>1618</v>
      </c>
      <c r="J4460" s="43" t="s">
        <v>1033</v>
      </c>
      <c r="K4460" s="43" t="s">
        <v>178</v>
      </c>
      <c r="L4460" s="43" t="str">
        <f>IF(AND(Home!$A$1&gt;=Leave[[#This Row],[Start Time]],Home!$A$1&lt;=Leave[[#This Row],[End Time]]),"Aplica","No Aplica")</f>
        <v>No Aplica</v>
      </c>
      <c r="M4460" s="43" t="str">
        <f>IF(AND(Home!$A$1&gt;=Leave[[#This Row],[Start Time]],Home!$A$1&lt;=Leave[[#This Row],[End Time]]),Home!$A$1,"No Aplica")</f>
        <v>No Aplica</v>
      </c>
      <c r="N4460" s="43" t="str">
        <f>Leave[[#This Row],[User Code (Owning User) (Usuario)]]&amp;Leave[[#This Row],[fecha activa]]</f>
        <v>MIE2025080422179No Aplica</v>
      </c>
    </row>
    <row r="4461" spans="1:14" x14ac:dyDescent="0.3">
      <c r="A4461" s="43" t="s">
        <v>465</v>
      </c>
      <c r="B4461" s="3">
        <v>45924</v>
      </c>
      <c r="C4461" s="3">
        <v>45924</v>
      </c>
      <c r="D4461" s="43" t="s">
        <v>469</v>
      </c>
      <c r="E4461" s="43" t="s">
        <v>2313</v>
      </c>
      <c r="F4461" s="43" t="s">
        <v>2315</v>
      </c>
      <c r="G4461">
        <v>600</v>
      </c>
      <c r="H4461">
        <v>540</v>
      </c>
      <c r="I4461" s="43" t="s">
        <v>2314</v>
      </c>
      <c r="J4461" s="43" t="s">
        <v>1031</v>
      </c>
      <c r="K4461" s="43" t="s">
        <v>177</v>
      </c>
      <c r="L4461" s="43" t="str">
        <f>IF(AND(Home!$A$1&gt;=Leave[[#This Row],[Start Time]],Home!$A$1&lt;=Leave[[#This Row],[End Time]]),"Aplica","No Aplica")</f>
        <v>No Aplica</v>
      </c>
      <c r="M4461" s="43" t="str">
        <f>IF(AND(Home!$A$1&gt;=Leave[[#This Row],[Start Time]],Home!$A$1&lt;=Leave[[#This Row],[End Time]]),Home!$A$1,"No Aplica")</f>
        <v>No Aplica</v>
      </c>
      <c r="N4461" s="43" t="str">
        <f>Leave[[#This Row],[User Code (Owning User) (Usuario)]]&amp;Leave[[#This Row],[fecha activa]]</f>
        <v>MIE2025050823918No Aplica</v>
      </c>
    </row>
    <row r="4462" spans="1:14" x14ac:dyDescent="0.3">
      <c r="A4462" s="43" t="s">
        <v>465</v>
      </c>
      <c r="B4462" s="3">
        <v>45917</v>
      </c>
      <c r="C4462" s="3">
        <v>45917</v>
      </c>
      <c r="D4462" s="43" t="s">
        <v>469</v>
      </c>
      <c r="E4462" s="43" t="s">
        <v>2313</v>
      </c>
      <c r="F4462" s="43" t="s">
        <v>2315</v>
      </c>
      <c r="G4462">
        <v>540</v>
      </c>
      <c r="H4462">
        <v>540</v>
      </c>
      <c r="I4462" s="43" t="s">
        <v>2314</v>
      </c>
      <c r="J4462" s="43" t="s">
        <v>1031</v>
      </c>
      <c r="K4462" s="43" t="s">
        <v>177</v>
      </c>
      <c r="L4462" s="43" t="str">
        <f>IF(AND(Home!$A$1&gt;=Leave[[#This Row],[Start Time]],Home!$A$1&lt;=Leave[[#This Row],[End Time]]),"Aplica","No Aplica")</f>
        <v>No Aplica</v>
      </c>
      <c r="M4462" s="43" t="str">
        <f>IF(AND(Home!$A$1&gt;=Leave[[#This Row],[Start Time]],Home!$A$1&lt;=Leave[[#This Row],[End Time]]),Home!$A$1,"No Aplica")</f>
        <v>No Aplica</v>
      </c>
      <c r="N4462" s="43" t="str">
        <f>Leave[[#This Row],[User Code (Owning User) (Usuario)]]&amp;Leave[[#This Row],[fecha activa]]</f>
        <v>MIE2025050823918No Aplica</v>
      </c>
    </row>
    <row r="4463" spans="1:14" x14ac:dyDescent="0.3">
      <c r="A4463" s="43" t="s">
        <v>465</v>
      </c>
      <c r="B4463" s="3">
        <v>45903</v>
      </c>
      <c r="C4463" s="3">
        <v>45903</v>
      </c>
      <c r="D4463" s="43" t="s">
        <v>469</v>
      </c>
      <c r="E4463" s="43" t="s">
        <v>2313</v>
      </c>
      <c r="F4463" s="43" t="s">
        <v>2315</v>
      </c>
      <c r="G4463">
        <v>540</v>
      </c>
      <c r="H4463">
        <v>540</v>
      </c>
      <c r="I4463" s="43" t="s">
        <v>2314</v>
      </c>
      <c r="J4463" s="43" t="s">
        <v>1031</v>
      </c>
      <c r="K4463" s="43" t="s">
        <v>177</v>
      </c>
      <c r="L4463" s="43" t="str">
        <f>IF(AND(Home!$A$1&gt;=Leave[[#This Row],[Start Time]],Home!$A$1&lt;=Leave[[#This Row],[End Time]]),"Aplica","No Aplica")</f>
        <v>No Aplica</v>
      </c>
      <c r="M4463" s="43" t="str">
        <f>IF(AND(Home!$A$1&gt;=Leave[[#This Row],[Start Time]],Home!$A$1&lt;=Leave[[#This Row],[End Time]]),Home!$A$1,"No Aplica")</f>
        <v>No Aplica</v>
      </c>
      <c r="N4463" s="43" t="str">
        <f>Leave[[#This Row],[User Code (Owning User) (Usuario)]]&amp;Leave[[#This Row],[fecha activa]]</f>
        <v>MIE2025050823918No Aplica</v>
      </c>
    </row>
    <row r="4464" spans="1:14" x14ac:dyDescent="0.3">
      <c r="A4464" s="43" t="s">
        <v>465</v>
      </c>
      <c r="B4464" s="3">
        <v>45904</v>
      </c>
      <c r="C4464" s="3">
        <v>45904</v>
      </c>
      <c r="D4464" s="43" t="s">
        <v>2279</v>
      </c>
      <c r="E4464" s="43" t="s">
        <v>2313</v>
      </c>
      <c r="F4464" s="43" t="s">
        <v>2315</v>
      </c>
      <c r="G4464">
        <v>540</v>
      </c>
      <c r="H4464">
        <v>540</v>
      </c>
      <c r="I4464" s="43" t="s">
        <v>2314</v>
      </c>
      <c r="J4464" s="43" t="s">
        <v>1031</v>
      </c>
      <c r="K4464" s="43" t="s">
        <v>177</v>
      </c>
      <c r="L4464" s="43" t="str">
        <f>IF(AND(Home!$A$1&gt;=Leave[[#This Row],[Start Time]],Home!$A$1&lt;=Leave[[#This Row],[End Time]]),"Aplica","No Aplica")</f>
        <v>No Aplica</v>
      </c>
      <c r="M4464" s="43" t="str">
        <f>IF(AND(Home!$A$1&gt;=Leave[[#This Row],[Start Time]],Home!$A$1&lt;=Leave[[#This Row],[End Time]]),Home!$A$1,"No Aplica")</f>
        <v>No Aplica</v>
      </c>
      <c r="N4464" s="43" t="str">
        <f>Leave[[#This Row],[User Code (Owning User) (Usuario)]]&amp;Leave[[#This Row],[fecha activa]]</f>
        <v>MIE2025050823918No Aplica</v>
      </c>
    </row>
    <row r="4465" spans="1:14" x14ac:dyDescent="0.3">
      <c r="A4465" s="43" t="s">
        <v>468</v>
      </c>
      <c r="B4465" s="3">
        <v>45917</v>
      </c>
      <c r="C4465" s="3">
        <v>45917</v>
      </c>
      <c r="D4465" s="43" t="s">
        <v>469</v>
      </c>
      <c r="E4465" s="43" t="s">
        <v>3509</v>
      </c>
      <c r="F4465" s="43" t="s">
        <v>3511</v>
      </c>
      <c r="G4465">
        <v>540</v>
      </c>
      <c r="H4465">
        <v>540</v>
      </c>
      <c r="I4465" s="43" t="s">
        <v>3510</v>
      </c>
      <c r="J4465" s="43" t="s">
        <v>1487</v>
      </c>
      <c r="K4465" s="43" t="s">
        <v>177</v>
      </c>
      <c r="L4465" s="43" t="str">
        <f>IF(AND(Home!$A$1&gt;=Leave[[#This Row],[Start Time]],Home!$A$1&lt;=Leave[[#This Row],[End Time]]),"Aplica","No Aplica")</f>
        <v>No Aplica</v>
      </c>
      <c r="M4465" s="43" t="str">
        <f>IF(AND(Home!$A$1&gt;=Leave[[#This Row],[Start Time]],Home!$A$1&lt;=Leave[[#This Row],[End Time]]),Home!$A$1,"No Aplica")</f>
        <v>No Aplica</v>
      </c>
      <c r="N4465" s="43" t="str">
        <f>Leave[[#This Row],[User Code (Owning User) (Usuario)]]&amp;Leave[[#This Row],[fecha activa]]</f>
        <v>MIE2025150924436No Aplica</v>
      </c>
    </row>
    <row r="4466" spans="1:14" x14ac:dyDescent="0.3">
      <c r="A4466" s="43" t="s">
        <v>468</v>
      </c>
      <c r="B4466" s="3">
        <v>45916</v>
      </c>
      <c r="C4466" s="3">
        <v>45916</v>
      </c>
      <c r="D4466" s="43" t="s">
        <v>469</v>
      </c>
      <c r="E4466" s="43" t="s">
        <v>1623</v>
      </c>
      <c r="F4466" s="43" t="s">
        <v>1625</v>
      </c>
      <c r="G4466">
        <v>660</v>
      </c>
      <c r="H4466">
        <v>540</v>
      </c>
      <c r="I4466" s="43" t="s">
        <v>1624</v>
      </c>
      <c r="J4466" s="43" t="s">
        <v>1033</v>
      </c>
      <c r="K4466" s="43" t="s">
        <v>178</v>
      </c>
      <c r="L4466" s="43" t="str">
        <f>IF(AND(Home!$A$1&gt;=Leave[[#This Row],[Start Time]],Home!$A$1&lt;=Leave[[#This Row],[End Time]]),"Aplica","No Aplica")</f>
        <v>No Aplica</v>
      </c>
      <c r="M4466" s="43" t="str">
        <f>IF(AND(Home!$A$1&gt;=Leave[[#This Row],[Start Time]],Home!$A$1&lt;=Leave[[#This Row],[End Time]]),Home!$A$1,"No Aplica")</f>
        <v>No Aplica</v>
      </c>
      <c r="N4466" s="43" t="str">
        <f>Leave[[#This Row],[User Code (Owning User) (Usuario)]]&amp;Leave[[#This Row],[fecha activa]]</f>
        <v>MIE2025070422168No Aplica</v>
      </c>
    </row>
    <row r="4467" spans="1:14" x14ac:dyDescent="0.3">
      <c r="A4467" s="43" t="s">
        <v>468</v>
      </c>
      <c r="B4467" s="3">
        <v>45909</v>
      </c>
      <c r="C4467" s="3">
        <v>45909</v>
      </c>
      <c r="D4467" s="43" t="s">
        <v>469</v>
      </c>
      <c r="E4467" s="43" t="s">
        <v>1623</v>
      </c>
      <c r="F4467" s="43" t="s">
        <v>1625</v>
      </c>
      <c r="G4467">
        <v>780</v>
      </c>
      <c r="H4467">
        <v>540</v>
      </c>
      <c r="I4467" s="43" t="s">
        <v>1624</v>
      </c>
      <c r="J4467" s="43" t="s">
        <v>1033</v>
      </c>
      <c r="K4467" s="43" t="s">
        <v>178</v>
      </c>
      <c r="L4467" s="43" t="str">
        <f>IF(AND(Home!$A$1&gt;=Leave[[#This Row],[Start Time]],Home!$A$1&lt;=Leave[[#This Row],[End Time]]),"Aplica","No Aplica")</f>
        <v>No Aplica</v>
      </c>
      <c r="M4467" s="43" t="str">
        <f>IF(AND(Home!$A$1&gt;=Leave[[#This Row],[Start Time]],Home!$A$1&lt;=Leave[[#This Row],[End Time]]),Home!$A$1,"No Aplica")</f>
        <v>No Aplica</v>
      </c>
      <c r="N4467" s="43" t="str">
        <f>Leave[[#This Row],[User Code (Owning User) (Usuario)]]&amp;Leave[[#This Row],[fecha activa]]</f>
        <v>MIE2025070422168No Aplica</v>
      </c>
    </row>
    <row r="4468" spans="1:14" x14ac:dyDescent="0.3">
      <c r="A4468" s="43" t="s">
        <v>468</v>
      </c>
      <c r="B4468" s="3">
        <v>45907</v>
      </c>
      <c r="C4468" s="3">
        <v>45907</v>
      </c>
      <c r="D4468" s="43" t="s">
        <v>469</v>
      </c>
      <c r="E4468" s="43" t="s">
        <v>1623</v>
      </c>
      <c r="F4468" s="43" t="s">
        <v>1625</v>
      </c>
      <c r="G4468">
        <v>1020</v>
      </c>
      <c r="H4468">
        <v>540</v>
      </c>
      <c r="I4468" s="43" t="s">
        <v>1624</v>
      </c>
      <c r="J4468" s="43" t="s">
        <v>1033</v>
      </c>
      <c r="K4468" s="43" t="s">
        <v>178</v>
      </c>
      <c r="L4468" s="43" t="str">
        <f>IF(AND(Home!$A$1&gt;=Leave[[#This Row],[Start Time]],Home!$A$1&lt;=Leave[[#This Row],[End Time]]),"Aplica","No Aplica")</f>
        <v>No Aplica</v>
      </c>
      <c r="M4468" s="43" t="str">
        <f>IF(AND(Home!$A$1&gt;=Leave[[#This Row],[Start Time]],Home!$A$1&lt;=Leave[[#This Row],[End Time]]),Home!$A$1,"No Aplica")</f>
        <v>No Aplica</v>
      </c>
      <c r="N4468" s="43" t="str">
        <f>Leave[[#This Row],[User Code (Owning User) (Usuario)]]&amp;Leave[[#This Row],[fecha activa]]</f>
        <v>MIE2025070422168No Aplica</v>
      </c>
    </row>
    <row r="4469" spans="1:14" x14ac:dyDescent="0.3">
      <c r="A4469" s="43" t="s">
        <v>468</v>
      </c>
      <c r="B4469" s="3">
        <v>45901</v>
      </c>
      <c r="C4469" s="3">
        <v>45902</v>
      </c>
      <c r="D4469" s="43" t="s">
        <v>469</v>
      </c>
      <c r="E4469" s="43" t="s">
        <v>1623</v>
      </c>
      <c r="F4469" s="43" t="s">
        <v>1625</v>
      </c>
      <c r="G4469">
        <v>840</v>
      </c>
      <c r="H4469">
        <v>540</v>
      </c>
      <c r="I4469" s="43" t="s">
        <v>1624</v>
      </c>
      <c r="J4469" s="43" t="s">
        <v>1033</v>
      </c>
      <c r="K4469" s="43" t="s">
        <v>178</v>
      </c>
      <c r="L4469" s="43" t="str">
        <f>IF(AND(Home!$A$1&gt;=Leave[[#This Row],[Start Time]],Home!$A$1&lt;=Leave[[#This Row],[End Time]]),"Aplica","No Aplica")</f>
        <v>No Aplica</v>
      </c>
      <c r="M4469" s="43" t="str">
        <f>IF(AND(Home!$A$1&gt;=Leave[[#This Row],[Start Time]],Home!$A$1&lt;=Leave[[#This Row],[End Time]]),Home!$A$1,"No Aplica")</f>
        <v>No Aplica</v>
      </c>
      <c r="N4469" s="43" t="str">
        <f>Leave[[#This Row],[User Code (Owning User) (Usuario)]]&amp;Leave[[#This Row],[fecha activa]]</f>
        <v>MIE2025070422168No Aplica</v>
      </c>
    </row>
    <row r="4470" spans="1:14" x14ac:dyDescent="0.3">
      <c r="A4470" s="43" t="s">
        <v>471</v>
      </c>
      <c r="B4470" s="3">
        <v>45929</v>
      </c>
      <c r="C4470" s="3">
        <v>45929</v>
      </c>
      <c r="D4470" s="43" t="s">
        <v>647</v>
      </c>
      <c r="E4470" s="43" t="s">
        <v>115</v>
      </c>
      <c r="F4470" s="43" t="s">
        <v>116</v>
      </c>
      <c r="G4470">
        <v>60</v>
      </c>
      <c r="H4470">
        <v>60</v>
      </c>
      <c r="I4470" s="43" t="s">
        <v>1008</v>
      </c>
      <c r="J4470" s="43" t="s">
        <v>2226</v>
      </c>
      <c r="K4470" s="43" t="s">
        <v>177</v>
      </c>
      <c r="L4470" s="43" t="str">
        <f>IF(AND(Home!$A$1&gt;=Leave[[#This Row],[Start Time]],Home!$A$1&lt;=Leave[[#This Row],[End Time]]),"Aplica","No Aplica")</f>
        <v>No Aplica</v>
      </c>
      <c r="M4470" s="43" t="str">
        <f>IF(AND(Home!$A$1&gt;=Leave[[#This Row],[Start Time]],Home!$A$1&lt;=Leave[[#This Row],[End Time]]),Home!$A$1,"No Aplica")</f>
        <v>No Aplica</v>
      </c>
      <c r="N4470" s="43" t="str">
        <f>Leave[[#This Row],[User Code (Owning User) (Usuario)]]&amp;Leave[[#This Row],[fecha activa]]</f>
        <v>MIE202102072174No Aplica</v>
      </c>
    </row>
    <row r="4471" spans="1:14" x14ac:dyDescent="0.3">
      <c r="A4471" s="43" t="s">
        <v>465</v>
      </c>
      <c r="B4471" s="3">
        <v>45930</v>
      </c>
      <c r="C4471" s="3">
        <v>45930</v>
      </c>
      <c r="D4471" s="43" t="s">
        <v>469</v>
      </c>
      <c r="E4471" s="43" t="s">
        <v>115</v>
      </c>
      <c r="F4471" s="43" t="s">
        <v>116</v>
      </c>
      <c r="G4471">
        <v>1410</v>
      </c>
      <c r="H4471">
        <v>540</v>
      </c>
      <c r="I4471" s="43" t="s">
        <v>1008</v>
      </c>
      <c r="J4471" s="43" t="s">
        <v>2226</v>
      </c>
      <c r="K4471" s="43" t="s">
        <v>177</v>
      </c>
      <c r="L4471" s="43" t="str">
        <f>IF(AND(Home!$A$1&gt;=Leave[[#This Row],[Start Time]],Home!$A$1&lt;=Leave[[#This Row],[End Time]]),"Aplica","No Aplica")</f>
        <v>No Aplica</v>
      </c>
      <c r="M4471" s="43" t="str">
        <f>IF(AND(Home!$A$1&gt;=Leave[[#This Row],[Start Time]],Home!$A$1&lt;=Leave[[#This Row],[End Time]]),Home!$A$1,"No Aplica")</f>
        <v>No Aplica</v>
      </c>
      <c r="N4471" s="43" t="str">
        <f>Leave[[#This Row],[User Code (Owning User) (Usuario)]]&amp;Leave[[#This Row],[fecha activa]]</f>
        <v>MIE202102072174No Aplica</v>
      </c>
    </row>
    <row r="4472" spans="1:14" x14ac:dyDescent="0.3">
      <c r="A4472" s="43" t="s">
        <v>465</v>
      </c>
      <c r="B4472" s="3">
        <v>45923</v>
      </c>
      <c r="C4472" s="3">
        <v>45923</v>
      </c>
      <c r="D4472" s="43" t="s">
        <v>469</v>
      </c>
      <c r="E4472" s="43" t="s">
        <v>115</v>
      </c>
      <c r="F4472" s="43" t="s">
        <v>116</v>
      </c>
      <c r="G4472">
        <v>1410</v>
      </c>
      <c r="H4472">
        <v>540</v>
      </c>
      <c r="I4472" s="43" t="s">
        <v>1008</v>
      </c>
      <c r="J4472" s="43" t="s">
        <v>2226</v>
      </c>
      <c r="K4472" s="43" t="s">
        <v>177</v>
      </c>
      <c r="L4472" s="43" t="str">
        <f>IF(AND(Home!$A$1&gt;=Leave[[#This Row],[Start Time]],Home!$A$1&lt;=Leave[[#This Row],[End Time]]),"Aplica","No Aplica")</f>
        <v>No Aplica</v>
      </c>
      <c r="M4472" s="43" t="str">
        <f>IF(AND(Home!$A$1&gt;=Leave[[#This Row],[Start Time]],Home!$A$1&lt;=Leave[[#This Row],[End Time]]),Home!$A$1,"No Aplica")</f>
        <v>No Aplica</v>
      </c>
      <c r="N4472" s="43" t="str">
        <f>Leave[[#This Row],[User Code (Owning User) (Usuario)]]&amp;Leave[[#This Row],[fecha activa]]</f>
        <v>MIE202102072174No Aplica</v>
      </c>
    </row>
    <row r="4473" spans="1:14" x14ac:dyDescent="0.3">
      <c r="A4473" s="43" t="s">
        <v>471</v>
      </c>
      <c r="B4473" s="3">
        <v>45926</v>
      </c>
      <c r="C4473" s="3">
        <v>45926</v>
      </c>
      <c r="D4473" s="43" t="s">
        <v>647</v>
      </c>
      <c r="E4473" s="43" t="s">
        <v>115</v>
      </c>
      <c r="F4473" s="43" t="s">
        <v>116</v>
      </c>
      <c r="G4473">
        <v>60</v>
      </c>
      <c r="H4473">
        <v>60</v>
      </c>
      <c r="I4473" s="43" t="s">
        <v>1008</v>
      </c>
      <c r="J4473" s="43" t="s">
        <v>2226</v>
      </c>
      <c r="K4473" s="43" t="s">
        <v>177</v>
      </c>
      <c r="L4473" s="43" t="str">
        <f>IF(AND(Home!$A$1&gt;=Leave[[#This Row],[Start Time]],Home!$A$1&lt;=Leave[[#This Row],[End Time]]),"Aplica","No Aplica")</f>
        <v>No Aplica</v>
      </c>
      <c r="M4473" s="43" t="str">
        <f>IF(AND(Home!$A$1&gt;=Leave[[#This Row],[Start Time]],Home!$A$1&lt;=Leave[[#This Row],[End Time]]),Home!$A$1,"No Aplica")</f>
        <v>No Aplica</v>
      </c>
      <c r="N4473" s="43" t="str">
        <f>Leave[[#This Row],[User Code (Owning User) (Usuario)]]&amp;Leave[[#This Row],[fecha activa]]</f>
        <v>MIE202102072174No Aplica</v>
      </c>
    </row>
    <row r="4474" spans="1:14" x14ac:dyDescent="0.3">
      <c r="A4474" s="43" t="s">
        <v>471</v>
      </c>
      <c r="B4474" s="3">
        <v>45925</v>
      </c>
      <c r="C4474" s="3">
        <v>45925</v>
      </c>
      <c r="D4474" s="43" t="s">
        <v>647</v>
      </c>
      <c r="E4474" s="43" t="s">
        <v>115</v>
      </c>
      <c r="F4474" s="43" t="s">
        <v>116</v>
      </c>
      <c r="G4474">
        <v>60</v>
      </c>
      <c r="H4474">
        <v>60</v>
      </c>
      <c r="I4474" s="43" t="s">
        <v>1008</v>
      </c>
      <c r="J4474" s="43" t="s">
        <v>2226</v>
      </c>
      <c r="K4474" s="43" t="s">
        <v>177</v>
      </c>
      <c r="L4474" s="43" t="str">
        <f>IF(AND(Home!$A$1&gt;=Leave[[#This Row],[Start Time]],Home!$A$1&lt;=Leave[[#This Row],[End Time]]),"Aplica","No Aplica")</f>
        <v>No Aplica</v>
      </c>
      <c r="M4474" s="43" t="str">
        <f>IF(AND(Home!$A$1&gt;=Leave[[#This Row],[Start Time]],Home!$A$1&lt;=Leave[[#This Row],[End Time]]),Home!$A$1,"No Aplica")</f>
        <v>No Aplica</v>
      </c>
      <c r="N4474" s="43" t="str">
        <f>Leave[[#This Row],[User Code (Owning User) (Usuario)]]&amp;Leave[[#This Row],[fecha activa]]</f>
        <v>MIE202102072174No Aplica</v>
      </c>
    </row>
    <row r="4475" spans="1:14" x14ac:dyDescent="0.3">
      <c r="A4475" s="43" t="s">
        <v>471</v>
      </c>
      <c r="B4475" s="3">
        <v>45924</v>
      </c>
      <c r="C4475" s="3">
        <v>45924</v>
      </c>
      <c r="D4475" s="43" t="s">
        <v>647</v>
      </c>
      <c r="E4475" s="43" t="s">
        <v>115</v>
      </c>
      <c r="F4475" s="43" t="s">
        <v>116</v>
      </c>
      <c r="G4475">
        <v>60</v>
      </c>
      <c r="H4475">
        <v>60</v>
      </c>
      <c r="I4475" s="43" t="s">
        <v>1008</v>
      </c>
      <c r="J4475" s="43" t="s">
        <v>2226</v>
      </c>
      <c r="K4475" s="43" t="s">
        <v>177</v>
      </c>
      <c r="L4475" s="43" t="str">
        <f>IF(AND(Home!$A$1&gt;=Leave[[#This Row],[Start Time]],Home!$A$1&lt;=Leave[[#This Row],[End Time]]),"Aplica","No Aplica")</f>
        <v>No Aplica</v>
      </c>
      <c r="M4475" s="43" t="str">
        <f>IF(AND(Home!$A$1&gt;=Leave[[#This Row],[Start Time]],Home!$A$1&lt;=Leave[[#This Row],[End Time]]),Home!$A$1,"No Aplica")</f>
        <v>No Aplica</v>
      </c>
      <c r="N4475" s="43" t="str">
        <f>Leave[[#This Row],[User Code (Owning User) (Usuario)]]&amp;Leave[[#This Row],[fecha activa]]</f>
        <v>MIE202102072174No Aplica</v>
      </c>
    </row>
    <row r="4476" spans="1:14" x14ac:dyDescent="0.3">
      <c r="A4476" s="43" t="s">
        <v>471</v>
      </c>
      <c r="B4476" s="3">
        <v>45922</v>
      </c>
      <c r="C4476" s="3">
        <v>45922</v>
      </c>
      <c r="D4476" s="43" t="s">
        <v>3218</v>
      </c>
      <c r="E4476" s="43" t="s">
        <v>115</v>
      </c>
      <c r="F4476" s="43" t="s">
        <v>116</v>
      </c>
      <c r="G4476">
        <v>60</v>
      </c>
      <c r="H4476">
        <v>60</v>
      </c>
      <c r="I4476" s="43" t="s">
        <v>1008</v>
      </c>
      <c r="J4476" s="43" t="s">
        <v>2226</v>
      </c>
      <c r="K4476" s="43" t="s">
        <v>177</v>
      </c>
      <c r="L4476" s="43" t="str">
        <f>IF(AND(Home!$A$1&gt;=Leave[[#This Row],[Start Time]],Home!$A$1&lt;=Leave[[#This Row],[End Time]]),"Aplica","No Aplica")</f>
        <v>Aplica</v>
      </c>
      <c r="M4476" s="43">
        <f>IF(AND(Home!$A$1&gt;=Leave[[#This Row],[Start Time]],Home!$A$1&lt;=Leave[[#This Row],[End Time]]),Home!$A$1,"No Aplica")</f>
        <v>45922</v>
      </c>
      <c r="N4476" s="43" t="str">
        <f>Leave[[#This Row],[User Code (Owning User) (Usuario)]]&amp;Leave[[#This Row],[fecha activa]]</f>
        <v>MIE20210207217445922</v>
      </c>
    </row>
    <row r="4477" spans="1:14" x14ac:dyDescent="0.3">
      <c r="A4477" s="43" t="s">
        <v>471</v>
      </c>
      <c r="B4477" s="3">
        <v>45919</v>
      </c>
      <c r="C4477" s="3">
        <v>45919</v>
      </c>
      <c r="D4477" s="43" t="s">
        <v>647</v>
      </c>
      <c r="E4477" s="43" t="s">
        <v>115</v>
      </c>
      <c r="F4477" s="43" t="s">
        <v>116</v>
      </c>
      <c r="G4477">
        <v>60</v>
      </c>
      <c r="H4477">
        <v>60</v>
      </c>
      <c r="I4477" s="43" t="s">
        <v>1008</v>
      </c>
      <c r="J4477" s="43" t="s">
        <v>2226</v>
      </c>
      <c r="K4477" s="43" t="s">
        <v>177</v>
      </c>
      <c r="L4477" s="43" t="str">
        <f>IF(AND(Home!$A$1&gt;=Leave[[#This Row],[Start Time]],Home!$A$1&lt;=Leave[[#This Row],[End Time]]),"Aplica","No Aplica")</f>
        <v>No Aplica</v>
      </c>
      <c r="M4477" s="43" t="str">
        <f>IF(AND(Home!$A$1&gt;=Leave[[#This Row],[Start Time]],Home!$A$1&lt;=Leave[[#This Row],[End Time]]),Home!$A$1,"No Aplica")</f>
        <v>No Aplica</v>
      </c>
      <c r="N4477" s="43" t="str">
        <f>Leave[[#This Row],[User Code (Owning User) (Usuario)]]&amp;Leave[[#This Row],[fecha activa]]</f>
        <v>MIE202102072174No Aplica</v>
      </c>
    </row>
    <row r="4478" spans="1:14" x14ac:dyDescent="0.3">
      <c r="A4478" s="43" t="s">
        <v>471</v>
      </c>
      <c r="B4478" s="3">
        <v>45918</v>
      </c>
      <c r="C4478" s="3">
        <v>45918</v>
      </c>
      <c r="D4478" s="43" t="s">
        <v>647</v>
      </c>
      <c r="E4478" s="43" t="s">
        <v>115</v>
      </c>
      <c r="F4478" s="43" t="s">
        <v>116</v>
      </c>
      <c r="G4478">
        <v>60</v>
      </c>
      <c r="H4478">
        <v>60</v>
      </c>
      <c r="I4478" s="43" t="s">
        <v>1008</v>
      </c>
      <c r="J4478" s="43" t="s">
        <v>2226</v>
      </c>
      <c r="K4478" s="43" t="s">
        <v>177</v>
      </c>
      <c r="L4478" s="43" t="str">
        <f>IF(AND(Home!$A$1&gt;=Leave[[#This Row],[Start Time]],Home!$A$1&lt;=Leave[[#This Row],[End Time]]),"Aplica","No Aplica")</f>
        <v>No Aplica</v>
      </c>
      <c r="M4478" s="43" t="str">
        <f>IF(AND(Home!$A$1&gt;=Leave[[#This Row],[Start Time]],Home!$A$1&lt;=Leave[[#This Row],[End Time]]),Home!$A$1,"No Aplica")</f>
        <v>No Aplica</v>
      </c>
      <c r="N4478" s="43" t="str">
        <f>Leave[[#This Row],[User Code (Owning User) (Usuario)]]&amp;Leave[[#This Row],[fecha activa]]</f>
        <v>MIE202102072174No Aplica</v>
      </c>
    </row>
    <row r="4479" spans="1:14" x14ac:dyDescent="0.3">
      <c r="A4479" s="43" t="s">
        <v>471</v>
      </c>
      <c r="B4479" s="3">
        <v>45917</v>
      </c>
      <c r="C4479" s="3">
        <v>45917</v>
      </c>
      <c r="D4479" s="43" t="s">
        <v>647</v>
      </c>
      <c r="E4479" s="43" t="s">
        <v>115</v>
      </c>
      <c r="F4479" s="43" t="s">
        <v>116</v>
      </c>
      <c r="G4479">
        <v>60</v>
      </c>
      <c r="H4479">
        <v>60</v>
      </c>
      <c r="I4479" s="43" t="s">
        <v>1008</v>
      </c>
      <c r="J4479" s="43" t="s">
        <v>2226</v>
      </c>
      <c r="K4479" s="43" t="s">
        <v>177</v>
      </c>
      <c r="L4479" s="43" t="str">
        <f>IF(AND(Home!$A$1&gt;=Leave[[#This Row],[Start Time]],Home!$A$1&lt;=Leave[[#This Row],[End Time]]),"Aplica","No Aplica")</f>
        <v>No Aplica</v>
      </c>
      <c r="M4479" s="43" t="str">
        <f>IF(AND(Home!$A$1&gt;=Leave[[#This Row],[Start Time]],Home!$A$1&lt;=Leave[[#This Row],[End Time]]),Home!$A$1,"No Aplica")</f>
        <v>No Aplica</v>
      </c>
      <c r="N4479" s="43" t="str">
        <f>Leave[[#This Row],[User Code (Owning User) (Usuario)]]&amp;Leave[[#This Row],[fecha activa]]</f>
        <v>MIE202102072174No Aplica</v>
      </c>
    </row>
    <row r="4480" spans="1:14" x14ac:dyDescent="0.3">
      <c r="A4480" s="43" t="s">
        <v>471</v>
      </c>
      <c r="B4480" s="3">
        <v>45915</v>
      </c>
      <c r="C4480" s="3">
        <v>45915</v>
      </c>
      <c r="D4480" s="43" t="s">
        <v>3218</v>
      </c>
      <c r="E4480" s="43" t="s">
        <v>115</v>
      </c>
      <c r="F4480" s="43" t="s">
        <v>116</v>
      </c>
      <c r="G4480">
        <v>60</v>
      </c>
      <c r="H4480">
        <v>60</v>
      </c>
      <c r="I4480" s="43" t="s">
        <v>1008</v>
      </c>
      <c r="J4480" s="43" t="s">
        <v>2226</v>
      </c>
      <c r="K4480" s="43" t="s">
        <v>177</v>
      </c>
      <c r="L4480" s="43" t="str">
        <f>IF(AND(Home!$A$1&gt;=Leave[[#This Row],[Start Time]],Home!$A$1&lt;=Leave[[#This Row],[End Time]]),"Aplica","No Aplica")</f>
        <v>No Aplica</v>
      </c>
      <c r="M4480" s="43" t="str">
        <f>IF(AND(Home!$A$1&gt;=Leave[[#This Row],[Start Time]],Home!$A$1&lt;=Leave[[#This Row],[End Time]]),Home!$A$1,"No Aplica")</f>
        <v>No Aplica</v>
      </c>
      <c r="N4480" s="43" t="str">
        <f>Leave[[#This Row],[User Code (Owning User) (Usuario)]]&amp;Leave[[#This Row],[fecha activa]]</f>
        <v>MIE202102072174No Aplica</v>
      </c>
    </row>
    <row r="4481" spans="1:14" x14ac:dyDescent="0.3">
      <c r="A4481" s="43" t="s">
        <v>465</v>
      </c>
      <c r="B4481" s="3">
        <v>45916</v>
      </c>
      <c r="C4481" s="3">
        <v>45916</v>
      </c>
      <c r="D4481" s="43" t="s">
        <v>469</v>
      </c>
      <c r="E4481" s="43" t="s">
        <v>115</v>
      </c>
      <c r="F4481" s="43" t="s">
        <v>116</v>
      </c>
      <c r="G4481">
        <v>1410</v>
      </c>
      <c r="H4481">
        <v>540</v>
      </c>
      <c r="I4481" s="43" t="s">
        <v>1008</v>
      </c>
      <c r="J4481" s="43" t="s">
        <v>2226</v>
      </c>
      <c r="K4481" s="43" t="s">
        <v>177</v>
      </c>
      <c r="L4481" s="43" t="str">
        <f>IF(AND(Home!$A$1&gt;=Leave[[#This Row],[Start Time]],Home!$A$1&lt;=Leave[[#This Row],[End Time]]),"Aplica","No Aplica")</f>
        <v>No Aplica</v>
      </c>
      <c r="M4481" s="43" t="str">
        <f>IF(AND(Home!$A$1&gt;=Leave[[#This Row],[Start Time]],Home!$A$1&lt;=Leave[[#This Row],[End Time]]),Home!$A$1,"No Aplica")</f>
        <v>No Aplica</v>
      </c>
      <c r="N4481" s="43" t="str">
        <f>Leave[[#This Row],[User Code (Owning User) (Usuario)]]&amp;Leave[[#This Row],[fecha activa]]</f>
        <v>MIE202102072174No Aplica</v>
      </c>
    </row>
    <row r="4482" spans="1:14" x14ac:dyDescent="0.3">
      <c r="A4482" s="43" t="s">
        <v>471</v>
      </c>
      <c r="B4482" s="3">
        <v>45912</v>
      </c>
      <c r="C4482" s="3">
        <v>45912</v>
      </c>
      <c r="D4482" s="43" t="s">
        <v>647</v>
      </c>
      <c r="E4482" s="43" t="s">
        <v>115</v>
      </c>
      <c r="F4482" s="43" t="s">
        <v>116</v>
      </c>
      <c r="G4482">
        <v>60</v>
      </c>
      <c r="H4482">
        <v>60</v>
      </c>
      <c r="I4482" s="43" t="s">
        <v>1008</v>
      </c>
      <c r="J4482" s="43" t="s">
        <v>2226</v>
      </c>
      <c r="K4482" s="43" t="s">
        <v>177</v>
      </c>
      <c r="L4482" s="43" t="str">
        <f>IF(AND(Home!$A$1&gt;=Leave[[#This Row],[Start Time]],Home!$A$1&lt;=Leave[[#This Row],[End Time]]),"Aplica","No Aplica")</f>
        <v>No Aplica</v>
      </c>
      <c r="M4482" s="43" t="str">
        <f>IF(AND(Home!$A$1&gt;=Leave[[#This Row],[Start Time]],Home!$A$1&lt;=Leave[[#This Row],[End Time]]),Home!$A$1,"No Aplica")</f>
        <v>No Aplica</v>
      </c>
      <c r="N4482" s="43" t="str">
        <f>Leave[[#This Row],[User Code (Owning User) (Usuario)]]&amp;Leave[[#This Row],[fecha activa]]</f>
        <v>MIE202102072174No Aplica</v>
      </c>
    </row>
    <row r="4483" spans="1:14" x14ac:dyDescent="0.3">
      <c r="A4483" s="43" t="s">
        <v>471</v>
      </c>
      <c r="B4483" s="3">
        <v>45911</v>
      </c>
      <c r="C4483" s="3">
        <v>45911</v>
      </c>
      <c r="D4483" s="43" t="s">
        <v>647</v>
      </c>
      <c r="E4483" s="43" t="s">
        <v>115</v>
      </c>
      <c r="F4483" s="43" t="s">
        <v>116</v>
      </c>
      <c r="G4483">
        <v>60</v>
      </c>
      <c r="H4483">
        <v>60</v>
      </c>
      <c r="I4483" s="43" t="s">
        <v>1008</v>
      </c>
      <c r="J4483" s="43" t="s">
        <v>2226</v>
      </c>
      <c r="K4483" s="43" t="s">
        <v>177</v>
      </c>
      <c r="L4483" s="43" t="str">
        <f>IF(AND(Home!$A$1&gt;=Leave[[#This Row],[Start Time]],Home!$A$1&lt;=Leave[[#This Row],[End Time]]),"Aplica","No Aplica")</f>
        <v>No Aplica</v>
      </c>
      <c r="M4483" s="43" t="str">
        <f>IF(AND(Home!$A$1&gt;=Leave[[#This Row],[Start Time]],Home!$A$1&lt;=Leave[[#This Row],[End Time]]),Home!$A$1,"No Aplica")</f>
        <v>No Aplica</v>
      </c>
      <c r="N4483" s="43" t="str">
        <f>Leave[[#This Row],[User Code (Owning User) (Usuario)]]&amp;Leave[[#This Row],[fecha activa]]</f>
        <v>MIE202102072174No Aplica</v>
      </c>
    </row>
    <row r="4484" spans="1:14" x14ac:dyDescent="0.3">
      <c r="A4484" s="43" t="s">
        <v>471</v>
      </c>
      <c r="B4484" s="3">
        <v>45909</v>
      </c>
      <c r="C4484" s="3">
        <v>45909</v>
      </c>
      <c r="D4484" s="43" t="s">
        <v>647</v>
      </c>
      <c r="E4484" s="43" t="s">
        <v>115</v>
      </c>
      <c r="F4484" s="43" t="s">
        <v>116</v>
      </c>
      <c r="G4484">
        <v>60</v>
      </c>
      <c r="H4484">
        <v>60</v>
      </c>
      <c r="I4484" s="43" t="s">
        <v>1008</v>
      </c>
      <c r="J4484" s="43" t="s">
        <v>2226</v>
      </c>
      <c r="K4484" s="43" t="s">
        <v>177</v>
      </c>
      <c r="L4484" s="43" t="str">
        <f>IF(AND(Home!$A$1&gt;=Leave[[#This Row],[Start Time]],Home!$A$1&lt;=Leave[[#This Row],[End Time]]),"Aplica","No Aplica")</f>
        <v>No Aplica</v>
      </c>
      <c r="M4484" s="43" t="str">
        <f>IF(AND(Home!$A$1&gt;=Leave[[#This Row],[Start Time]],Home!$A$1&lt;=Leave[[#This Row],[End Time]]),Home!$A$1,"No Aplica")</f>
        <v>No Aplica</v>
      </c>
      <c r="N4484" s="43" t="str">
        <f>Leave[[#This Row],[User Code (Owning User) (Usuario)]]&amp;Leave[[#This Row],[fecha activa]]</f>
        <v>MIE202102072174No Aplica</v>
      </c>
    </row>
    <row r="4485" spans="1:14" x14ac:dyDescent="0.3">
      <c r="A4485" s="43" t="s">
        <v>471</v>
      </c>
      <c r="B4485" s="3">
        <v>45908</v>
      </c>
      <c r="C4485" s="3">
        <v>45908</v>
      </c>
      <c r="D4485" s="43" t="s">
        <v>647</v>
      </c>
      <c r="E4485" s="43" t="s">
        <v>115</v>
      </c>
      <c r="F4485" s="43" t="s">
        <v>116</v>
      </c>
      <c r="G4485">
        <v>60</v>
      </c>
      <c r="H4485">
        <v>60</v>
      </c>
      <c r="I4485" s="43" t="s">
        <v>1008</v>
      </c>
      <c r="J4485" s="43" t="s">
        <v>2226</v>
      </c>
      <c r="K4485" s="43" t="s">
        <v>177</v>
      </c>
      <c r="L4485" s="43" t="str">
        <f>IF(AND(Home!$A$1&gt;=Leave[[#This Row],[Start Time]],Home!$A$1&lt;=Leave[[#This Row],[End Time]]),"Aplica","No Aplica")</f>
        <v>No Aplica</v>
      </c>
      <c r="M4485" s="43" t="str">
        <f>IF(AND(Home!$A$1&gt;=Leave[[#This Row],[Start Time]],Home!$A$1&lt;=Leave[[#This Row],[End Time]]),Home!$A$1,"No Aplica")</f>
        <v>No Aplica</v>
      </c>
      <c r="N4485" s="43" t="str">
        <f>Leave[[#This Row],[User Code (Owning User) (Usuario)]]&amp;Leave[[#This Row],[fecha activa]]</f>
        <v>MIE202102072174No Aplica</v>
      </c>
    </row>
    <row r="4486" spans="1:14" x14ac:dyDescent="0.3">
      <c r="A4486" s="43" t="s">
        <v>465</v>
      </c>
      <c r="B4486" s="3">
        <v>45910</v>
      </c>
      <c r="C4486" s="3">
        <v>45910</v>
      </c>
      <c r="D4486" s="43" t="s">
        <v>469</v>
      </c>
      <c r="E4486" s="43" t="s">
        <v>115</v>
      </c>
      <c r="F4486" s="43" t="s">
        <v>116</v>
      </c>
      <c r="G4486">
        <v>1410</v>
      </c>
      <c r="H4486">
        <v>540</v>
      </c>
      <c r="I4486" s="43" t="s">
        <v>1008</v>
      </c>
      <c r="J4486" s="43" t="s">
        <v>2226</v>
      </c>
      <c r="K4486" s="43" t="s">
        <v>177</v>
      </c>
      <c r="L4486" s="43" t="str">
        <f>IF(AND(Home!$A$1&gt;=Leave[[#This Row],[Start Time]],Home!$A$1&lt;=Leave[[#This Row],[End Time]]),"Aplica","No Aplica")</f>
        <v>No Aplica</v>
      </c>
      <c r="M4486" s="43" t="str">
        <f>IF(AND(Home!$A$1&gt;=Leave[[#This Row],[Start Time]],Home!$A$1&lt;=Leave[[#This Row],[End Time]]),Home!$A$1,"No Aplica")</f>
        <v>No Aplica</v>
      </c>
      <c r="N4486" s="43" t="str">
        <f>Leave[[#This Row],[User Code (Owning User) (Usuario)]]&amp;Leave[[#This Row],[fecha activa]]</f>
        <v>MIE202102072174No Aplica</v>
      </c>
    </row>
    <row r="4487" spans="1:14" x14ac:dyDescent="0.3">
      <c r="A4487" s="43" t="s">
        <v>471</v>
      </c>
      <c r="B4487" s="3">
        <v>45905</v>
      </c>
      <c r="C4487" s="3">
        <v>45905</v>
      </c>
      <c r="D4487" s="43" t="s">
        <v>647</v>
      </c>
      <c r="E4487" s="43" t="s">
        <v>115</v>
      </c>
      <c r="F4487" s="43" t="s">
        <v>116</v>
      </c>
      <c r="G4487">
        <v>60</v>
      </c>
      <c r="H4487">
        <v>60</v>
      </c>
      <c r="I4487" s="43" t="s">
        <v>1008</v>
      </c>
      <c r="J4487" s="43" t="s">
        <v>2226</v>
      </c>
      <c r="K4487" s="43" t="s">
        <v>177</v>
      </c>
      <c r="L4487" s="43" t="str">
        <f>IF(AND(Home!$A$1&gt;=Leave[[#This Row],[Start Time]],Home!$A$1&lt;=Leave[[#This Row],[End Time]]),"Aplica","No Aplica")</f>
        <v>No Aplica</v>
      </c>
      <c r="M4487" s="43" t="str">
        <f>IF(AND(Home!$A$1&gt;=Leave[[#This Row],[Start Time]],Home!$A$1&lt;=Leave[[#This Row],[End Time]]),Home!$A$1,"No Aplica")</f>
        <v>No Aplica</v>
      </c>
      <c r="N4487" s="43" t="str">
        <f>Leave[[#This Row],[User Code (Owning User) (Usuario)]]&amp;Leave[[#This Row],[fecha activa]]</f>
        <v>MIE202102072174No Aplica</v>
      </c>
    </row>
    <row r="4488" spans="1:14" x14ac:dyDescent="0.3">
      <c r="A4488" s="43" t="s">
        <v>471</v>
      </c>
      <c r="B4488" s="3">
        <v>45904</v>
      </c>
      <c r="C4488" s="3">
        <v>45904</v>
      </c>
      <c r="D4488" s="43" t="s">
        <v>647</v>
      </c>
      <c r="E4488" s="43" t="s">
        <v>115</v>
      </c>
      <c r="F4488" s="43" t="s">
        <v>116</v>
      </c>
      <c r="G4488">
        <v>60</v>
      </c>
      <c r="H4488">
        <v>60</v>
      </c>
      <c r="I4488" s="43" t="s">
        <v>1008</v>
      </c>
      <c r="J4488" s="43" t="s">
        <v>2226</v>
      </c>
      <c r="K4488" s="43" t="s">
        <v>177</v>
      </c>
      <c r="L4488" s="43" t="str">
        <f>IF(AND(Home!$A$1&gt;=Leave[[#This Row],[Start Time]],Home!$A$1&lt;=Leave[[#This Row],[End Time]]),"Aplica","No Aplica")</f>
        <v>No Aplica</v>
      </c>
      <c r="M4488" s="43" t="str">
        <f>IF(AND(Home!$A$1&gt;=Leave[[#This Row],[Start Time]],Home!$A$1&lt;=Leave[[#This Row],[End Time]]),Home!$A$1,"No Aplica")</f>
        <v>No Aplica</v>
      </c>
      <c r="N4488" s="43" t="str">
        <f>Leave[[#This Row],[User Code (Owning User) (Usuario)]]&amp;Leave[[#This Row],[fecha activa]]</f>
        <v>MIE202102072174No Aplica</v>
      </c>
    </row>
    <row r="4489" spans="1:14" x14ac:dyDescent="0.3">
      <c r="A4489" s="43" t="s">
        <v>471</v>
      </c>
      <c r="B4489" s="3">
        <v>45903</v>
      </c>
      <c r="C4489" s="3">
        <v>45903</v>
      </c>
      <c r="D4489" s="43" t="s">
        <v>647</v>
      </c>
      <c r="E4489" s="43" t="s">
        <v>115</v>
      </c>
      <c r="F4489" s="43" t="s">
        <v>116</v>
      </c>
      <c r="G4489">
        <v>60</v>
      </c>
      <c r="H4489">
        <v>60</v>
      </c>
      <c r="I4489" s="43" t="s">
        <v>1008</v>
      </c>
      <c r="J4489" s="43" t="s">
        <v>2226</v>
      </c>
      <c r="K4489" s="43" t="s">
        <v>177</v>
      </c>
      <c r="L4489" s="43" t="str">
        <f>IF(AND(Home!$A$1&gt;=Leave[[#This Row],[Start Time]],Home!$A$1&lt;=Leave[[#This Row],[End Time]]),"Aplica","No Aplica")</f>
        <v>No Aplica</v>
      </c>
      <c r="M4489" s="43" t="str">
        <f>IF(AND(Home!$A$1&gt;=Leave[[#This Row],[Start Time]],Home!$A$1&lt;=Leave[[#This Row],[End Time]]),Home!$A$1,"No Aplica")</f>
        <v>No Aplica</v>
      </c>
      <c r="N4489" s="43" t="str">
        <f>Leave[[#This Row],[User Code (Owning User) (Usuario)]]&amp;Leave[[#This Row],[fecha activa]]</f>
        <v>MIE202102072174No Aplica</v>
      </c>
    </row>
    <row r="4490" spans="1:14" x14ac:dyDescent="0.3">
      <c r="A4490" s="43" t="s">
        <v>471</v>
      </c>
      <c r="B4490" s="3">
        <v>45901</v>
      </c>
      <c r="C4490" s="3">
        <v>45901</v>
      </c>
      <c r="D4490" s="43" t="s">
        <v>647</v>
      </c>
      <c r="E4490" s="43" t="s">
        <v>115</v>
      </c>
      <c r="F4490" s="43" t="s">
        <v>116</v>
      </c>
      <c r="G4490">
        <v>60</v>
      </c>
      <c r="H4490">
        <v>60</v>
      </c>
      <c r="I4490" s="43" t="s">
        <v>1008</v>
      </c>
      <c r="J4490" s="43" t="s">
        <v>2226</v>
      </c>
      <c r="K4490" s="43" t="s">
        <v>177</v>
      </c>
      <c r="L4490" s="43" t="str">
        <f>IF(AND(Home!$A$1&gt;=Leave[[#This Row],[Start Time]],Home!$A$1&lt;=Leave[[#This Row],[End Time]]),"Aplica","No Aplica")</f>
        <v>No Aplica</v>
      </c>
      <c r="M4490" s="43" t="str">
        <f>IF(AND(Home!$A$1&gt;=Leave[[#This Row],[Start Time]],Home!$A$1&lt;=Leave[[#This Row],[End Time]]),Home!$A$1,"No Aplica")</f>
        <v>No Aplica</v>
      </c>
      <c r="N4490" s="43" t="str">
        <f>Leave[[#This Row],[User Code (Owning User) (Usuario)]]&amp;Leave[[#This Row],[fecha activa]]</f>
        <v>MIE202102072174No Aplica</v>
      </c>
    </row>
    <row r="4491" spans="1:14" x14ac:dyDescent="0.3">
      <c r="A4491" s="43" t="s">
        <v>465</v>
      </c>
      <c r="B4491" s="3">
        <v>45902</v>
      </c>
      <c r="C4491" s="3">
        <v>45902</v>
      </c>
      <c r="D4491" s="43" t="s">
        <v>474</v>
      </c>
      <c r="E4491" s="43" t="s">
        <v>115</v>
      </c>
      <c r="F4491" s="43" t="s">
        <v>116</v>
      </c>
      <c r="G4491">
        <v>1410</v>
      </c>
      <c r="H4491">
        <v>540</v>
      </c>
      <c r="I4491" s="43" t="s">
        <v>1008</v>
      </c>
      <c r="J4491" s="43" t="s">
        <v>2226</v>
      </c>
      <c r="K4491" s="43" t="s">
        <v>177</v>
      </c>
      <c r="L4491" s="43" t="str">
        <f>IF(AND(Home!$A$1&gt;=Leave[[#This Row],[Start Time]],Home!$A$1&lt;=Leave[[#This Row],[End Time]]),"Aplica","No Aplica")</f>
        <v>No Aplica</v>
      </c>
      <c r="M4491" s="43" t="str">
        <f>IF(AND(Home!$A$1&gt;=Leave[[#This Row],[Start Time]],Home!$A$1&lt;=Leave[[#This Row],[End Time]]),Home!$A$1,"No Aplica")</f>
        <v>No Aplica</v>
      </c>
      <c r="N4491" s="43" t="str">
        <f>Leave[[#This Row],[User Code (Owning User) (Usuario)]]&amp;Leave[[#This Row],[fecha activa]]</f>
        <v>MIE202102072174No Aplica</v>
      </c>
    </row>
    <row r="4492" spans="1:14" x14ac:dyDescent="0.3">
      <c r="A4492" s="43" t="s">
        <v>471</v>
      </c>
      <c r="B4492" s="3">
        <v>45926</v>
      </c>
      <c r="C4492" s="3">
        <v>45926</v>
      </c>
      <c r="D4492" s="43" t="s">
        <v>493</v>
      </c>
      <c r="E4492" s="43" t="s">
        <v>2110</v>
      </c>
      <c r="F4492" s="43" t="s">
        <v>2112</v>
      </c>
      <c r="G4492">
        <v>60</v>
      </c>
      <c r="H4492">
        <v>60</v>
      </c>
      <c r="I4492" s="43" t="s">
        <v>2111</v>
      </c>
      <c r="J4492" s="43" t="s">
        <v>1105</v>
      </c>
      <c r="K4492" s="43" t="s">
        <v>177</v>
      </c>
      <c r="L4492" s="43" t="str">
        <f>IF(AND(Home!$A$1&gt;=Leave[[#This Row],[Start Time]],Home!$A$1&lt;=Leave[[#This Row],[End Time]]),"Aplica","No Aplica")</f>
        <v>No Aplica</v>
      </c>
      <c r="M4492" s="43" t="str">
        <f>IF(AND(Home!$A$1&gt;=Leave[[#This Row],[Start Time]],Home!$A$1&lt;=Leave[[#This Row],[End Time]]),Home!$A$1,"No Aplica")</f>
        <v>No Aplica</v>
      </c>
      <c r="N4492" s="43" t="str">
        <f>Leave[[#This Row],[User Code (Owning User) (Usuario)]]&amp;Leave[[#This Row],[fecha activa]]</f>
        <v>MIE2025160723711No Aplica</v>
      </c>
    </row>
    <row r="4493" spans="1:14" x14ac:dyDescent="0.3">
      <c r="A4493" s="43" t="s">
        <v>471</v>
      </c>
      <c r="B4493" s="3">
        <v>45925</v>
      </c>
      <c r="C4493" s="3">
        <v>45925</v>
      </c>
      <c r="D4493" s="43" t="s">
        <v>493</v>
      </c>
      <c r="E4493" s="43" t="s">
        <v>2110</v>
      </c>
      <c r="F4493" s="43" t="s">
        <v>2112</v>
      </c>
      <c r="G4493">
        <v>60</v>
      </c>
      <c r="H4493">
        <v>60</v>
      </c>
      <c r="I4493" s="43" t="s">
        <v>2111</v>
      </c>
      <c r="J4493" s="43" t="s">
        <v>1105</v>
      </c>
      <c r="K4493" s="43" t="s">
        <v>177</v>
      </c>
      <c r="L4493" s="43" t="str">
        <f>IF(AND(Home!$A$1&gt;=Leave[[#This Row],[Start Time]],Home!$A$1&lt;=Leave[[#This Row],[End Time]]),"Aplica","No Aplica")</f>
        <v>No Aplica</v>
      </c>
      <c r="M4493" s="43" t="str">
        <f>IF(AND(Home!$A$1&gt;=Leave[[#This Row],[Start Time]],Home!$A$1&lt;=Leave[[#This Row],[End Time]]),Home!$A$1,"No Aplica")</f>
        <v>No Aplica</v>
      </c>
      <c r="N4493" s="43" t="str">
        <f>Leave[[#This Row],[User Code (Owning User) (Usuario)]]&amp;Leave[[#This Row],[fecha activa]]</f>
        <v>MIE2025160723711No Aplica</v>
      </c>
    </row>
    <row r="4494" spans="1:14" x14ac:dyDescent="0.3">
      <c r="A4494" s="43" t="s">
        <v>471</v>
      </c>
      <c r="B4494" s="3">
        <v>45923</v>
      </c>
      <c r="C4494" s="3">
        <v>45923</v>
      </c>
      <c r="D4494" s="43" t="s">
        <v>493</v>
      </c>
      <c r="E4494" s="43" t="s">
        <v>2110</v>
      </c>
      <c r="F4494" s="43" t="s">
        <v>2112</v>
      </c>
      <c r="G4494">
        <v>60</v>
      </c>
      <c r="H4494">
        <v>60</v>
      </c>
      <c r="I4494" s="43" t="s">
        <v>2111</v>
      </c>
      <c r="J4494" s="43" t="s">
        <v>1105</v>
      </c>
      <c r="K4494" s="43" t="s">
        <v>177</v>
      </c>
      <c r="L4494" s="43" t="str">
        <f>IF(AND(Home!$A$1&gt;=Leave[[#This Row],[Start Time]],Home!$A$1&lt;=Leave[[#This Row],[End Time]]),"Aplica","No Aplica")</f>
        <v>No Aplica</v>
      </c>
      <c r="M4494" s="43" t="str">
        <f>IF(AND(Home!$A$1&gt;=Leave[[#This Row],[Start Time]],Home!$A$1&lt;=Leave[[#This Row],[End Time]]),Home!$A$1,"No Aplica")</f>
        <v>No Aplica</v>
      </c>
      <c r="N4494" s="43" t="str">
        <f>Leave[[#This Row],[User Code (Owning User) (Usuario)]]&amp;Leave[[#This Row],[fecha activa]]</f>
        <v>MIE2025160723711No Aplica</v>
      </c>
    </row>
    <row r="4495" spans="1:14" x14ac:dyDescent="0.3">
      <c r="A4495" s="43" t="s">
        <v>471</v>
      </c>
      <c r="B4495" s="3">
        <v>45922</v>
      </c>
      <c r="C4495" s="3">
        <v>45922</v>
      </c>
      <c r="D4495" s="43" t="s">
        <v>493</v>
      </c>
      <c r="E4495" s="43" t="s">
        <v>2110</v>
      </c>
      <c r="F4495" s="43" t="s">
        <v>2112</v>
      </c>
      <c r="G4495">
        <v>60</v>
      </c>
      <c r="H4495">
        <v>60</v>
      </c>
      <c r="I4495" s="43" t="s">
        <v>2111</v>
      </c>
      <c r="J4495" s="43" t="s">
        <v>1105</v>
      </c>
      <c r="K4495" s="43" t="s">
        <v>177</v>
      </c>
      <c r="L4495" s="43" t="str">
        <f>IF(AND(Home!$A$1&gt;=Leave[[#This Row],[Start Time]],Home!$A$1&lt;=Leave[[#This Row],[End Time]]),"Aplica","No Aplica")</f>
        <v>Aplica</v>
      </c>
      <c r="M4495" s="43">
        <f>IF(AND(Home!$A$1&gt;=Leave[[#This Row],[Start Time]],Home!$A$1&lt;=Leave[[#This Row],[End Time]]),Home!$A$1,"No Aplica")</f>
        <v>45922</v>
      </c>
      <c r="N4495" s="43" t="str">
        <f>Leave[[#This Row],[User Code (Owning User) (Usuario)]]&amp;Leave[[#This Row],[fecha activa]]</f>
        <v>MIE202516072371145922</v>
      </c>
    </row>
    <row r="4496" spans="1:14" x14ac:dyDescent="0.3">
      <c r="A4496" s="43" t="s">
        <v>465</v>
      </c>
      <c r="B4496" s="3">
        <v>45924</v>
      </c>
      <c r="C4496" s="3">
        <v>45924</v>
      </c>
      <c r="D4496" s="43" t="s">
        <v>467</v>
      </c>
      <c r="E4496" s="43" t="s">
        <v>2110</v>
      </c>
      <c r="F4496" s="43" t="s">
        <v>2112</v>
      </c>
      <c r="G4496">
        <v>1410</v>
      </c>
      <c r="H4496">
        <v>540</v>
      </c>
      <c r="I4496" s="43" t="s">
        <v>2111</v>
      </c>
      <c r="J4496" s="43" t="s">
        <v>1105</v>
      </c>
      <c r="K4496" s="43" t="s">
        <v>177</v>
      </c>
      <c r="L4496" s="43" t="str">
        <f>IF(AND(Home!$A$1&gt;=Leave[[#This Row],[Start Time]],Home!$A$1&lt;=Leave[[#This Row],[End Time]]),"Aplica","No Aplica")</f>
        <v>No Aplica</v>
      </c>
      <c r="M4496" s="43" t="str">
        <f>IF(AND(Home!$A$1&gt;=Leave[[#This Row],[Start Time]],Home!$A$1&lt;=Leave[[#This Row],[End Time]]),Home!$A$1,"No Aplica")</f>
        <v>No Aplica</v>
      </c>
      <c r="N4496" s="43" t="str">
        <f>Leave[[#This Row],[User Code (Owning User) (Usuario)]]&amp;Leave[[#This Row],[fecha activa]]</f>
        <v>MIE2025160723711No Aplica</v>
      </c>
    </row>
    <row r="4497" spans="1:14" x14ac:dyDescent="0.3">
      <c r="A4497" s="43" t="s">
        <v>471</v>
      </c>
      <c r="B4497" s="3">
        <v>45919</v>
      </c>
      <c r="C4497" s="3">
        <v>45919</v>
      </c>
      <c r="D4497" s="43" t="s">
        <v>493</v>
      </c>
      <c r="E4497" s="43" t="s">
        <v>2110</v>
      </c>
      <c r="F4497" s="43" t="s">
        <v>2112</v>
      </c>
      <c r="G4497">
        <v>60</v>
      </c>
      <c r="H4497">
        <v>60</v>
      </c>
      <c r="I4497" s="43" t="s">
        <v>2111</v>
      </c>
      <c r="J4497" s="43" t="s">
        <v>1105</v>
      </c>
      <c r="K4497" s="43" t="s">
        <v>177</v>
      </c>
      <c r="L4497" s="43" t="str">
        <f>IF(AND(Home!$A$1&gt;=Leave[[#This Row],[Start Time]],Home!$A$1&lt;=Leave[[#This Row],[End Time]]),"Aplica","No Aplica")</f>
        <v>No Aplica</v>
      </c>
      <c r="M4497" s="43" t="str">
        <f>IF(AND(Home!$A$1&gt;=Leave[[#This Row],[Start Time]],Home!$A$1&lt;=Leave[[#This Row],[End Time]]),Home!$A$1,"No Aplica")</f>
        <v>No Aplica</v>
      </c>
      <c r="N4497" s="43" t="str">
        <f>Leave[[#This Row],[User Code (Owning User) (Usuario)]]&amp;Leave[[#This Row],[fecha activa]]</f>
        <v>MIE2025160723711No Aplica</v>
      </c>
    </row>
    <row r="4498" spans="1:14" x14ac:dyDescent="0.3">
      <c r="A4498" s="43" t="s">
        <v>471</v>
      </c>
      <c r="B4498" s="3">
        <v>45918</v>
      </c>
      <c r="C4498" s="3">
        <v>45918</v>
      </c>
      <c r="D4498" s="43" t="s">
        <v>493</v>
      </c>
      <c r="E4498" s="43" t="s">
        <v>2110</v>
      </c>
      <c r="F4498" s="43" t="s">
        <v>2112</v>
      </c>
      <c r="G4498">
        <v>60</v>
      </c>
      <c r="H4498">
        <v>60</v>
      </c>
      <c r="I4498" s="43" t="s">
        <v>2111</v>
      </c>
      <c r="J4498" s="43" t="s">
        <v>1105</v>
      </c>
      <c r="K4498" s="43" t="s">
        <v>177</v>
      </c>
      <c r="L4498" s="43" t="str">
        <f>IF(AND(Home!$A$1&gt;=Leave[[#This Row],[Start Time]],Home!$A$1&lt;=Leave[[#This Row],[End Time]]),"Aplica","No Aplica")</f>
        <v>No Aplica</v>
      </c>
      <c r="M4498" s="43" t="str">
        <f>IF(AND(Home!$A$1&gt;=Leave[[#This Row],[Start Time]],Home!$A$1&lt;=Leave[[#This Row],[End Time]]),Home!$A$1,"No Aplica")</f>
        <v>No Aplica</v>
      </c>
      <c r="N4498" s="43" t="str">
        <f>Leave[[#This Row],[User Code (Owning User) (Usuario)]]&amp;Leave[[#This Row],[fecha activa]]</f>
        <v>MIE2025160723711No Aplica</v>
      </c>
    </row>
    <row r="4499" spans="1:14" x14ac:dyDescent="0.3">
      <c r="A4499" s="43" t="s">
        <v>471</v>
      </c>
      <c r="B4499" s="3">
        <v>45916</v>
      </c>
      <c r="C4499" s="3">
        <v>45916</v>
      </c>
      <c r="D4499" s="43" t="s">
        <v>493</v>
      </c>
      <c r="E4499" s="43" t="s">
        <v>2110</v>
      </c>
      <c r="F4499" s="43" t="s">
        <v>2112</v>
      </c>
      <c r="G4499">
        <v>60</v>
      </c>
      <c r="H4499">
        <v>60</v>
      </c>
      <c r="I4499" s="43" t="s">
        <v>2111</v>
      </c>
      <c r="J4499" s="43" t="s">
        <v>1105</v>
      </c>
      <c r="K4499" s="43" t="s">
        <v>177</v>
      </c>
      <c r="L4499" s="43" t="str">
        <f>IF(AND(Home!$A$1&gt;=Leave[[#This Row],[Start Time]],Home!$A$1&lt;=Leave[[#This Row],[End Time]]),"Aplica","No Aplica")</f>
        <v>No Aplica</v>
      </c>
      <c r="M4499" s="43" t="str">
        <f>IF(AND(Home!$A$1&gt;=Leave[[#This Row],[Start Time]],Home!$A$1&lt;=Leave[[#This Row],[End Time]]),Home!$A$1,"No Aplica")</f>
        <v>No Aplica</v>
      </c>
      <c r="N4499" s="43" t="str">
        <f>Leave[[#This Row],[User Code (Owning User) (Usuario)]]&amp;Leave[[#This Row],[fecha activa]]</f>
        <v>MIE2025160723711No Aplica</v>
      </c>
    </row>
    <row r="4500" spans="1:14" x14ac:dyDescent="0.3">
      <c r="A4500" s="43" t="s">
        <v>471</v>
      </c>
      <c r="B4500" s="3">
        <v>45915</v>
      </c>
      <c r="C4500" s="3">
        <v>45915</v>
      </c>
      <c r="D4500" s="43" t="s">
        <v>493</v>
      </c>
      <c r="E4500" s="43" t="s">
        <v>2110</v>
      </c>
      <c r="F4500" s="43" t="s">
        <v>2112</v>
      </c>
      <c r="G4500">
        <v>60</v>
      </c>
      <c r="H4500">
        <v>60</v>
      </c>
      <c r="I4500" s="43" t="s">
        <v>2111</v>
      </c>
      <c r="J4500" s="43" t="s">
        <v>1105</v>
      </c>
      <c r="K4500" s="43" t="s">
        <v>177</v>
      </c>
      <c r="L4500" s="43" t="str">
        <f>IF(AND(Home!$A$1&gt;=Leave[[#This Row],[Start Time]],Home!$A$1&lt;=Leave[[#This Row],[End Time]]),"Aplica","No Aplica")</f>
        <v>No Aplica</v>
      </c>
      <c r="M4500" s="43" t="str">
        <f>IF(AND(Home!$A$1&gt;=Leave[[#This Row],[Start Time]],Home!$A$1&lt;=Leave[[#This Row],[End Time]]),Home!$A$1,"No Aplica")</f>
        <v>No Aplica</v>
      </c>
      <c r="N4500" s="43" t="str">
        <f>Leave[[#This Row],[User Code (Owning User) (Usuario)]]&amp;Leave[[#This Row],[fecha activa]]</f>
        <v>MIE2025160723711No Aplica</v>
      </c>
    </row>
    <row r="4501" spans="1:14" x14ac:dyDescent="0.3">
      <c r="A4501" s="43" t="s">
        <v>465</v>
      </c>
      <c r="B4501" s="3">
        <v>45917</v>
      </c>
      <c r="C4501" s="3">
        <v>45917</v>
      </c>
      <c r="D4501" s="43" t="s">
        <v>467</v>
      </c>
      <c r="E4501" s="43" t="s">
        <v>2110</v>
      </c>
      <c r="F4501" s="43" t="s">
        <v>2112</v>
      </c>
      <c r="G4501">
        <v>1410</v>
      </c>
      <c r="H4501">
        <v>540</v>
      </c>
      <c r="I4501" s="43" t="s">
        <v>2111</v>
      </c>
      <c r="J4501" s="43" t="s">
        <v>1105</v>
      </c>
      <c r="K4501" s="43" t="s">
        <v>177</v>
      </c>
      <c r="L4501" s="43" t="str">
        <f>IF(AND(Home!$A$1&gt;=Leave[[#This Row],[Start Time]],Home!$A$1&lt;=Leave[[#This Row],[End Time]]),"Aplica","No Aplica")</f>
        <v>No Aplica</v>
      </c>
      <c r="M4501" s="43" t="str">
        <f>IF(AND(Home!$A$1&gt;=Leave[[#This Row],[Start Time]],Home!$A$1&lt;=Leave[[#This Row],[End Time]]),Home!$A$1,"No Aplica")</f>
        <v>No Aplica</v>
      </c>
      <c r="N4501" s="43" t="str">
        <f>Leave[[#This Row],[User Code (Owning User) (Usuario)]]&amp;Leave[[#This Row],[fecha activa]]</f>
        <v>MIE2025160723711No Aplica</v>
      </c>
    </row>
    <row r="4502" spans="1:14" x14ac:dyDescent="0.3">
      <c r="A4502" s="43" t="s">
        <v>471</v>
      </c>
      <c r="B4502" s="3">
        <v>45912</v>
      </c>
      <c r="C4502" s="3">
        <v>45912</v>
      </c>
      <c r="D4502" s="43" t="s">
        <v>493</v>
      </c>
      <c r="E4502" s="43" t="s">
        <v>2110</v>
      </c>
      <c r="F4502" s="43" t="s">
        <v>2112</v>
      </c>
      <c r="G4502">
        <v>60</v>
      </c>
      <c r="H4502">
        <v>60</v>
      </c>
      <c r="I4502" s="43" t="s">
        <v>2111</v>
      </c>
      <c r="J4502" s="43" t="s">
        <v>1105</v>
      </c>
      <c r="K4502" s="43" t="s">
        <v>177</v>
      </c>
      <c r="L4502" s="43" t="str">
        <f>IF(AND(Home!$A$1&gt;=Leave[[#This Row],[Start Time]],Home!$A$1&lt;=Leave[[#This Row],[End Time]]),"Aplica","No Aplica")</f>
        <v>No Aplica</v>
      </c>
      <c r="M4502" s="43" t="str">
        <f>IF(AND(Home!$A$1&gt;=Leave[[#This Row],[Start Time]],Home!$A$1&lt;=Leave[[#This Row],[End Time]]),Home!$A$1,"No Aplica")</f>
        <v>No Aplica</v>
      </c>
      <c r="N4502" s="43" t="str">
        <f>Leave[[#This Row],[User Code (Owning User) (Usuario)]]&amp;Leave[[#This Row],[fecha activa]]</f>
        <v>MIE2025160723711No Aplica</v>
      </c>
    </row>
    <row r="4503" spans="1:14" x14ac:dyDescent="0.3">
      <c r="A4503" s="43" t="s">
        <v>471</v>
      </c>
      <c r="B4503" s="3">
        <v>45911</v>
      </c>
      <c r="C4503" s="3">
        <v>45911</v>
      </c>
      <c r="D4503" s="43" t="s">
        <v>493</v>
      </c>
      <c r="E4503" s="43" t="s">
        <v>2110</v>
      </c>
      <c r="F4503" s="43" t="s">
        <v>2112</v>
      </c>
      <c r="G4503">
        <v>60</v>
      </c>
      <c r="H4503">
        <v>60</v>
      </c>
      <c r="I4503" s="43" t="s">
        <v>2111</v>
      </c>
      <c r="J4503" s="43" t="s">
        <v>1105</v>
      </c>
      <c r="K4503" s="43" t="s">
        <v>177</v>
      </c>
      <c r="L4503" s="43" t="str">
        <f>IF(AND(Home!$A$1&gt;=Leave[[#This Row],[Start Time]],Home!$A$1&lt;=Leave[[#This Row],[End Time]]),"Aplica","No Aplica")</f>
        <v>No Aplica</v>
      </c>
      <c r="M4503" s="43" t="str">
        <f>IF(AND(Home!$A$1&gt;=Leave[[#This Row],[Start Time]],Home!$A$1&lt;=Leave[[#This Row],[End Time]]),Home!$A$1,"No Aplica")</f>
        <v>No Aplica</v>
      </c>
      <c r="N4503" s="43" t="str">
        <f>Leave[[#This Row],[User Code (Owning User) (Usuario)]]&amp;Leave[[#This Row],[fecha activa]]</f>
        <v>MIE2025160723711No Aplica</v>
      </c>
    </row>
    <row r="4504" spans="1:14" x14ac:dyDescent="0.3">
      <c r="A4504" s="43" t="s">
        <v>471</v>
      </c>
      <c r="B4504" s="3">
        <v>45910</v>
      </c>
      <c r="C4504" s="3">
        <v>45910</v>
      </c>
      <c r="D4504" s="43" t="s">
        <v>493</v>
      </c>
      <c r="E4504" s="43" t="s">
        <v>2110</v>
      </c>
      <c r="F4504" s="43" t="s">
        <v>2112</v>
      </c>
      <c r="G4504">
        <v>60</v>
      </c>
      <c r="H4504">
        <v>60</v>
      </c>
      <c r="I4504" s="43" t="s">
        <v>2111</v>
      </c>
      <c r="J4504" s="43" t="s">
        <v>1105</v>
      </c>
      <c r="K4504" s="43" t="s">
        <v>177</v>
      </c>
      <c r="L4504" s="43" t="str">
        <f>IF(AND(Home!$A$1&gt;=Leave[[#This Row],[Start Time]],Home!$A$1&lt;=Leave[[#This Row],[End Time]]),"Aplica","No Aplica")</f>
        <v>No Aplica</v>
      </c>
      <c r="M4504" s="43" t="str">
        <f>IF(AND(Home!$A$1&gt;=Leave[[#This Row],[Start Time]],Home!$A$1&lt;=Leave[[#This Row],[End Time]]),Home!$A$1,"No Aplica")</f>
        <v>No Aplica</v>
      </c>
      <c r="N4504" s="43" t="str">
        <f>Leave[[#This Row],[User Code (Owning User) (Usuario)]]&amp;Leave[[#This Row],[fecha activa]]</f>
        <v>MIE2025160723711No Aplica</v>
      </c>
    </row>
    <row r="4505" spans="1:14" x14ac:dyDescent="0.3">
      <c r="A4505" s="43" t="s">
        <v>471</v>
      </c>
      <c r="B4505" s="3">
        <v>45909</v>
      </c>
      <c r="C4505" s="3">
        <v>45909</v>
      </c>
      <c r="D4505" s="43" t="s">
        <v>493</v>
      </c>
      <c r="E4505" s="43" t="s">
        <v>2110</v>
      </c>
      <c r="F4505" s="43" t="s">
        <v>2112</v>
      </c>
      <c r="G4505">
        <v>60</v>
      </c>
      <c r="H4505">
        <v>60</v>
      </c>
      <c r="I4505" s="43" t="s">
        <v>2111</v>
      </c>
      <c r="J4505" s="43" t="s">
        <v>1105</v>
      </c>
      <c r="K4505" s="43" t="s">
        <v>177</v>
      </c>
      <c r="L4505" s="43" t="str">
        <f>IF(AND(Home!$A$1&gt;=Leave[[#This Row],[Start Time]],Home!$A$1&lt;=Leave[[#This Row],[End Time]]),"Aplica","No Aplica")</f>
        <v>No Aplica</v>
      </c>
      <c r="M4505" s="43" t="str">
        <f>IF(AND(Home!$A$1&gt;=Leave[[#This Row],[Start Time]],Home!$A$1&lt;=Leave[[#This Row],[End Time]]),Home!$A$1,"No Aplica")</f>
        <v>No Aplica</v>
      </c>
      <c r="N4505" s="43" t="str">
        <f>Leave[[#This Row],[User Code (Owning User) (Usuario)]]&amp;Leave[[#This Row],[fecha activa]]</f>
        <v>MIE2025160723711No Aplica</v>
      </c>
    </row>
    <row r="4506" spans="1:14" x14ac:dyDescent="0.3">
      <c r="A4506" s="43" t="s">
        <v>465</v>
      </c>
      <c r="B4506" s="3">
        <v>45908</v>
      </c>
      <c r="C4506" s="3">
        <v>45908</v>
      </c>
      <c r="D4506" s="43" t="s">
        <v>467</v>
      </c>
      <c r="E4506" s="43" t="s">
        <v>2110</v>
      </c>
      <c r="F4506" s="43" t="s">
        <v>2112</v>
      </c>
      <c r="G4506">
        <v>1410</v>
      </c>
      <c r="H4506">
        <v>540</v>
      </c>
      <c r="I4506" s="43" t="s">
        <v>2111</v>
      </c>
      <c r="J4506" s="43" t="s">
        <v>1105</v>
      </c>
      <c r="K4506" s="43" t="s">
        <v>177</v>
      </c>
      <c r="L4506" s="43" t="str">
        <f>IF(AND(Home!$A$1&gt;=Leave[[#This Row],[Start Time]],Home!$A$1&lt;=Leave[[#This Row],[End Time]]),"Aplica","No Aplica")</f>
        <v>No Aplica</v>
      </c>
      <c r="M4506" s="43" t="str">
        <f>IF(AND(Home!$A$1&gt;=Leave[[#This Row],[Start Time]],Home!$A$1&lt;=Leave[[#This Row],[End Time]]),Home!$A$1,"No Aplica")</f>
        <v>No Aplica</v>
      </c>
      <c r="N4506" s="43" t="str">
        <f>Leave[[#This Row],[User Code (Owning User) (Usuario)]]&amp;Leave[[#This Row],[fecha activa]]</f>
        <v>MIE2025160723711No Aplica</v>
      </c>
    </row>
    <row r="4507" spans="1:14" x14ac:dyDescent="0.3">
      <c r="A4507" s="43" t="s">
        <v>471</v>
      </c>
      <c r="B4507" s="3">
        <v>45905</v>
      </c>
      <c r="C4507" s="3">
        <v>45905</v>
      </c>
      <c r="D4507" s="43" t="s">
        <v>493</v>
      </c>
      <c r="E4507" s="43" t="s">
        <v>2110</v>
      </c>
      <c r="F4507" s="43" t="s">
        <v>2112</v>
      </c>
      <c r="G4507">
        <v>60</v>
      </c>
      <c r="H4507">
        <v>60</v>
      </c>
      <c r="I4507" s="43" t="s">
        <v>2111</v>
      </c>
      <c r="J4507" s="43" t="s">
        <v>1105</v>
      </c>
      <c r="K4507" s="43" t="s">
        <v>177</v>
      </c>
      <c r="L4507" s="43" t="str">
        <f>IF(AND(Home!$A$1&gt;=Leave[[#This Row],[Start Time]],Home!$A$1&lt;=Leave[[#This Row],[End Time]]),"Aplica","No Aplica")</f>
        <v>No Aplica</v>
      </c>
      <c r="M4507" s="43" t="str">
        <f>IF(AND(Home!$A$1&gt;=Leave[[#This Row],[Start Time]],Home!$A$1&lt;=Leave[[#This Row],[End Time]]),Home!$A$1,"No Aplica")</f>
        <v>No Aplica</v>
      </c>
      <c r="N4507" s="43" t="str">
        <f>Leave[[#This Row],[User Code (Owning User) (Usuario)]]&amp;Leave[[#This Row],[fecha activa]]</f>
        <v>MIE2025160723711No Aplica</v>
      </c>
    </row>
    <row r="4508" spans="1:14" x14ac:dyDescent="0.3">
      <c r="A4508" s="43" t="s">
        <v>471</v>
      </c>
      <c r="B4508" s="3">
        <v>45904</v>
      </c>
      <c r="C4508" s="3">
        <v>45904</v>
      </c>
      <c r="D4508" s="43" t="s">
        <v>493</v>
      </c>
      <c r="E4508" s="43" t="s">
        <v>2110</v>
      </c>
      <c r="F4508" s="43" t="s">
        <v>2112</v>
      </c>
      <c r="G4508">
        <v>60</v>
      </c>
      <c r="H4508">
        <v>60</v>
      </c>
      <c r="I4508" s="43" t="s">
        <v>2111</v>
      </c>
      <c r="J4508" s="43" t="s">
        <v>1105</v>
      </c>
      <c r="K4508" s="43" t="s">
        <v>177</v>
      </c>
      <c r="L4508" s="43" t="str">
        <f>IF(AND(Home!$A$1&gt;=Leave[[#This Row],[Start Time]],Home!$A$1&lt;=Leave[[#This Row],[End Time]]),"Aplica","No Aplica")</f>
        <v>No Aplica</v>
      </c>
      <c r="M4508" s="43" t="str">
        <f>IF(AND(Home!$A$1&gt;=Leave[[#This Row],[Start Time]],Home!$A$1&lt;=Leave[[#This Row],[End Time]]),Home!$A$1,"No Aplica")</f>
        <v>No Aplica</v>
      </c>
      <c r="N4508" s="43" t="str">
        <f>Leave[[#This Row],[User Code (Owning User) (Usuario)]]&amp;Leave[[#This Row],[fecha activa]]</f>
        <v>MIE2025160723711No Aplica</v>
      </c>
    </row>
    <row r="4509" spans="1:14" x14ac:dyDescent="0.3">
      <c r="A4509" s="43" t="s">
        <v>471</v>
      </c>
      <c r="B4509" s="3">
        <v>45902</v>
      </c>
      <c r="C4509" s="3">
        <v>45902</v>
      </c>
      <c r="D4509" s="43" t="s">
        <v>493</v>
      </c>
      <c r="E4509" s="43" t="s">
        <v>2110</v>
      </c>
      <c r="F4509" s="43" t="s">
        <v>2112</v>
      </c>
      <c r="G4509">
        <v>60</v>
      </c>
      <c r="H4509">
        <v>60</v>
      </c>
      <c r="I4509" s="43" t="s">
        <v>2111</v>
      </c>
      <c r="J4509" s="43" t="s">
        <v>1105</v>
      </c>
      <c r="K4509" s="43" t="s">
        <v>177</v>
      </c>
      <c r="L4509" s="43" t="str">
        <f>IF(AND(Home!$A$1&gt;=Leave[[#This Row],[Start Time]],Home!$A$1&lt;=Leave[[#This Row],[End Time]]),"Aplica","No Aplica")</f>
        <v>No Aplica</v>
      </c>
      <c r="M4509" s="43" t="str">
        <f>IF(AND(Home!$A$1&gt;=Leave[[#This Row],[Start Time]],Home!$A$1&lt;=Leave[[#This Row],[End Time]]),Home!$A$1,"No Aplica")</f>
        <v>No Aplica</v>
      </c>
      <c r="N4509" s="43" t="str">
        <f>Leave[[#This Row],[User Code (Owning User) (Usuario)]]&amp;Leave[[#This Row],[fecha activa]]</f>
        <v>MIE2025160723711No Aplica</v>
      </c>
    </row>
    <row r="4510" spans="1:14" x14ac:dyDescent="0.3">
      <c r="A4510" s="43" t="s">
        <v>471</v>
      </c>
      <c r="B4510" s="3">
        <v>45901</v>
      </c>
      <c r="C4510" s="3">
        <v>45901</v>
      </c>
      <c r="D4510" s="43" t="s">
        <v>493</v>
      </c>
      <c r="E4510" s="43" t="s">
        <v>2110</v>
      </c>
      <c r="F4510" s="43" t="s">
        <v>2112</v>
      </c>
      <c r="G4510">
        <v>60</v>
      </c>
      <c r="H4510">
        <v>60</v>
      </c>
      <c r="I4510" s="43" t="s">
        <v>2111</v>
      </c>
      <c r="J4510" s="43" t="s">
        <v>1105</v>
      </c>
      <c r="K4510" s="43" t="s">
        <v>177</v>
      </c>
      <c r="L4510" s="43" t="str">
        <f>IF(AND(Home!$A$1&gt;=Leave[[#This Row],[Start Time]],Home!$A$1&lt;=Leave[[#This Row],[End Time]]),"Aplica","No Aplica")</f>
        <v>No Aplica</v>
      </c>
      <c r="M4510" s="43" t="str">
        <f>IF(AND(Home!$A$1&gt;=Leave[[#This Row],[Start Time]],Home!$A$1&lt;=Leave[[#This Row],[End Time]]),Home!$A$1,"No Aplica")</f>
        <v>No Aplica</v>
      </c>
      <c r="N4510" s="43" t="str">
        <f>Leave[[#This Row],[User Code (Owning User) (Usuario)]]&amp;Leave[[#This Row],[fecha activa]]</f>
        <v>MIE2025160723711No Aplica</v>
      </c>
    </row>
    <row r="4511" spans="1:14" x14ac:dyDescent="0.3">
      <c r="A4511" s="43" t="s">
        <v>465</v>
      </c>
      <c r="B4511" s="3">
        <v>45903</v>
      </c>
      <c r="C4511" s="3">
        <v>45903</v>
      </c>
      <c r="D4511" s="43" t="s">
        <v>467</v>
      </c>
      <c r="E4511" s="43" t="s">
        <v>2110</v>
      </c>
      <c r="F4511" s="43" t="s">
        <v>2112</v>
      </c>
      <c r="G4511">
        <v>1410</v>
      </c>
      <c r="H4511">
        <v>540</v>
      </c>
      <c r="I4511" s="43" t="s">
        <v>2111</v>
      </c>
      <c r="J4511" s="43" t="s">
        <v>1105</v>
      </c>
      <c r="K4511" s="43" t="s">
        <v>177</v>
      </c>
      <c r="L4511" s="43" t="str">
        <f>IF(AND(Home!$A$1&gt;=Leave[[#This Row],[Start Time]],Home!$A$1&lt;=Leave[[#This Row],[End Time]]),"Aplica","No Aplica")</f>
        <v>No Aplica</v>
      </c>
      <c r="M4511" s="43" t="str">
        <f>IF(AND(Home!$A$1&gt;=Leave[[#This Row],[Start Time]],Home!$A$1&lt;=Leave[[#This Row],[End Time]]),Home!$A$1,"No Aplica")</f>
        <v>No Aplica</v>
      </c>
      <c r="N4511" s="43" t="str">
        <f>Leave[[#This Row],[User Code (Owning User) (Usuario)]]&amp;Leave[[#This Row],[fecha activa]]</f>
        <v>MIE2025160723711No Aplica</v>
      </c>
    </row>
    <row r="4512" spans="1:14" x14ac:dyDescent="0.3">
      <c r="A4512" s="43" t="s">
        <v>476</v>
      </c>
      <c r="B4512" s="3">
        <v>45927</v>
      </c>
      <c r="C4512" s="3">
        <v>45927</v>
      </c>
      <c r="D4512" s="43" t="s">
        <v>491</v>
      </c>
      <c r="E4512" s="43" t="s">
        <v>221</v>
      </c>
      <c r="F4512" s="43" t="s">
        <v>222</v>
      </c>
      <c r="G4512">
        <v>180</v>
      </c>
      <c r="H4512">
        <v>180</v>
      </c>
      <c r="I4512" s="43" t="s">
        <v>991</v>
      </c>
      <c r="J4512" s="43" t="s">
        <v>983</v>
      </c>
      <c r="K4512" s="43" t="s">
        <v>223</v>
      </c>
      <c r="L4512" s="43" t="str">
        <f>IF(AND(Home!$A$1&gt;=Leave[[#This Row],[Start Time]],Home!$A$1&lt;=Leave[[#This Row],[End Time]]),"Aplica","No Aplica")</f>
        <v>No Aplica</v>
      </c>
      <c r="M4512" s="43" t="str">
        <f>IF(AND(Home!$A$1&gt;=Leave[[#This Row],[Start Time]],Home!$A$1&lt;=Leave[[#This Row],[End Time]]),Home!$A$1,"No Aplica")</f>
        <v>No Aplica</v>
      </c>
      <c r="N4512" s="43" t="str">
        <f>Leave[[#This Row],[User Code (Owning User) (Usuario)]]&amp;Leave[[#This Row],[fecha activa]]</f>
        <v>MIE2023230110113No Aplica</v>
      </c>
    </row>
    <row r="4513" spans="1:14" x14ac:dyDescent="0.3">
      <c r="A4513" s="43" t="s">
        <v>465</v>
      </c>
      <c r="B4513" s="3">
        <v>45928</v>
      </c>
      <c r="C4513" s="3">
        <v>45928</v>
      </c>
      <c r="D4513" s="43" t="s">
        <v>470</v>
      </c>
      <c r="E4513" s="43" t="s">
        <v>221</v>
      </c>
      <c r="F4513" s="43" t="s">
        <v>222</v>
      </c>
      <c r="G4513">
        <v>540</v>
      </c>
      <c r="H4513">
        <v>540</v>
      </c>
      <c r="I4513" s="43" t="s">
        <v>991</v>
      </c>
      <c r="J4513" s="43" t="s">
        <v>983</v>
      </c>
      <c r="K4513" s="43" t="s">
        <v>223</v>
      </c>
      <c r="L4513" s="43" t="str">
        <f>IF(AND(Home!$A$1&gt;=Leave[[#This Row],[Start Time]],Home!$A$1&lt;=Leave[[#This Row],[End Time]]),"Aplica","No Aplica")</f>
        <v>No Aplica</v>
      </c>
      <c r="M4513" s="43" t="str">
        <f>IF(AND(Home!$A$1&gt;=Leave[[#This Row],[Start Time]],Home!$A$1&lt;=Leave[[#This Row],[End Time]]),Home!$A$1,"No Aplica")</f>
        <v>No Aplica</v>
      </c>
      <c r="N4513" s="43" t="str">
        <f>Leave[[#This Row],[User Code (Owning User) (Usuario)]]&amp;Leave[[#This Row],[fecha activa]]</f>
        <v>MIE2023230110113No Aplica</v>
      </c>
    </row>
    <row r="4514" spans="1:14" x14ac:dyDescent="0.3">
      <c r="A4514" s="43" t="s">
        <v>471</v>
      </c>
      <c r="B4514" s="3">
        <v>45922</v>
      </c>
      <c r="C4514" s="3">
        <v>45922</v>
      </c>
      <c r="D4514" s="43" t="s">
        <v>3147</v>
      </c>
      <c r="E4514" s="43" t="s">
        <v>221</v>
      </c>
      <c r="F4514" s="43" t="s">
        <v>222</v>
      </c>
      <c r="G4514">
        <v>540</v>
      </c>
      <c r="H4514">
        <v>540</v>
      </c>
      <c r="I4514" s="43" t="s">
        <v>991</v>
      </c>
      <c r="J4514" s="43" t="s">
        <v>983</v>
      </c>
      <c r="K4514" s="43" t="s">
        <v>223</v>
      </c>
      <c r="L4514" s="43" t="str">
        <f>IF(AND(Home!$A$1&gt;=Leave[[#This Row],[Start Time]],Home!$A$1&lt;=Leave[[#This Row],[End Time]]),"Aplica","No Aplica")</f>
        <v>Aplica</v>
      </c>
      <c r="M4514" s="43">
        <f>IF(AND(Home!$A$1&gt;=Leave[[#This Row],[Start Time]],Home!$A$1&lt;=Leave[[#This Row],[End Time]]),Home!$A$1,"No Aplica")</f>
        <v>45922</v>
      </c>
      <c r="N4514" s="43" t="str">
        <f>Leave[[#This Row],[User Code (Owning User) (Usuario)]]&amp;Leave[[#This Row],[fecha activa]]</f>
        <v>MIE202323011011345922</v>
      </c>
    </row>
    <row r="4515" spans="1:14" x14ac:dyDescent="0.3">
      <c r="A4515" s="43" t="s">
        <v>471</v>
      </c>
      <c r="B4515" s="3">
        <v>45912</v>
      </c>
      <c r="C4515" s="3">
        <v>45912</v>
      </c>
      <c r="D4515" s="43" t="s">
        <v>3453</v>
      </c>
      <c r="E4515" s="43" t="s">
        <v>221</v>
      </c>
      <c r="F4515" s="43" t="s">
        <v>222</v>
      </c>
      <c r="G4515">
        <v>90</v>
      </c>
      <c r="H4515">
        <v>90</v>
      </c>
      <c r="I4515" s="43" t="s">
        <v>991</v>
      </c>
      <c r="J4515" s="43" t="s">
        <v>983</v>
      </c>
      <c r="K4515" s="43" t="s">
        <v>223</v>
      </c>
      <c r="L4515" s="43" t="str">
        <f>IF(AND(Home!$A$1&gt;=Leave[[#This Row],[Start Time]],Home!$A$1&lt;=Leave[[#This Row],[End Time]]),"Aplica","No Aplica")</f>
        <v>No Aplica</v>
      </c>
      <c r="M4515" s="43" t="str">
        <f>IF(AND(Home!$A$1&gt;=Leave[[#This Row],[Start Time]],Home!$A$1&lt;=Leave[[#This Row],[End Time]]),Home!$A$1,"No Aplica")</f>
        <v>No Aplica</v>
      </c>
      <c r="N4515" s="43" t="str">
        <f>Leave[[#This Row],[User Code (Owning User) (Usuario)]]&amp;Leave[[#This Row],[fecha activa]]</f>
        <v>MIE2023230110113No Aplica</v>
      </c>
    </row>
    <row r="4516" spans="1:14" x14ac:dyDescent="0.3">
      <c r="A4516" s="43" t="s">
        <v>471</v>
      </c>
      <c r="B4516" s="3">
        <v>45909</v>
      </c>
      <c r="C4516" s="3">
        <v>45909</v>
      </c>
      <c r="D4516" s="43" t="s">
        <v>3316</v>
      </c>
      <c r="E4516" s="43" t="s">
        <v>221</v>
      </c>
      <c r="F4516" s="43" t="s">
        <v>222</v>
      </c>
      <c r="G4516">
        <v>270</v>
      </c>
      <c r="H4516">
        <v>270</v>
      </c>
      <c r="I4516" s="43" t="s">
        <v>991</v>
      </c>
      <c r="J4516" s="43" t="s">
        <v>983</v>
      </c>
      <c r="K4516" s="43" t="s">
        <v>223</v>
      </c>
      <c r="L4516" s="43" t="str">
        <f>IF(AND(Home!$A$1&gt;=Leave[[#This Row],[Start Time]],Home!$A$1&lt;=Leave[[#This Row],[End Time]]),"Aplica","No Aplica")</f>
        <v>No Aplica</v>
      </c>
      <c r="M4516" s="43" t="str">
        <f>IF(AND(Home!$A$1&gt;=Leave[[#This Row],[Start Time]],Home!$A$1&lt;=Leave[[#This Row],[End Time]]),Home!$A$1,"No Aplica")</f>
        <v>No Aplica</v>
      </c>
      <c r="N4516" s="43" t="str">
        <f>Leave[[#This Row],[User Code (Owning User) (Usuario)]]&amp;Leave[[#This Row],[fecha activa]]</f>
        <v>MIE2023230110113No Aplica</v>
      </c>
    </row>
    <row r="4517" spans="1:14" x14ac:dyDescent="0.3">
      <c r="A4517" s="43" t="s">
        <v>476</v>
      </c>
      <c r="B4517" s="3">
        <v>45920</v>
      </c>
      <c r="C4517" s="3">
        <v>45920</v>
      </c>
      <c r="D4517" s="43" t="s">
        <v>491</v>
      </c>
      <c r="E4517" s="43" t="s">
        <v>221</v>
      </c>
      <c r="F4517" s="43" t="s">
        <v>222</v>
      </c>
      <c r="G4517">
        <v>180</v>
      </c>
      <c r="H4517">
        <v>180</v>
      </c>
      <c r="I4517" s="43" t="s">
        <v>991</v>
      </c>
      <c r="J4517" s="43" t="s">
        <v>983</v>
      </c>
      <c r="K4517" s="43" t="s">
        <v>223</v>
      </c>
      <c r="L4517" s="43" t="str">
        <f>IF(AND(Home!$A$1&gt;=Leave[[#This Row],[Start Time]],Home!$A$1&lt;=Leave[[#This Row],[End Time]]),"Aplica","No Aplica")</f>
        <v>No Aplica</v>
      </c>
      <c r="M4517" s="43" t="str">
        <f>IF(AND(Home!$A$1&gt;=Leave[[#This Row],[Start Time]],Home!$A$1&lt;=Leave[[#This Row],[End Time]]),Home!$A$1,"No Aplica")</f>
        <v>No Aplica</v>
      </c>
      <c r="N4517" s="43" t="str">
        <f>Leave[[#This Row],[User Code (Owning User) (Usuario)]]&amp;Leave[[#This Row],[fecha activa]]</f>
        <v>MIE2023230110113No Aplica</v>
      </c>
    </row>
    <row r="4518" spans="1:14" x14ac:dyDescent="0.3">
      <c r="A4518" s="43" t="s">
        <v>465</v>
      </c>
      <c r="B4518" s="3">
        <v>45921</v>
      </c>
      <c r="C4518" s="3">
        <v>45921</v>
      </c>
      <c r="D4518" s="43" t="s">
        <v>470</v>
      </c>
      <c r="E4518" s="43" t="s">
        <v>221</v>
      </c>
      <c r="F4518" s="43" t="s">
        <v>222</v>
      </c>
      <c r="G4518">
        <v>540</v>
      </c>
      <c r="H4518">
        <v>540</v>
      </c>
      <c r="I4518" s="43" t="s">
        <v>991</v>
      </c>
      <c r="J4518" s="43" t="s">
        <v>983</v>
      </c>
      <c r="K4518" s="43" t="s">
        <v>223</v>
      </c>
      <c r="L4518" s="43" t="str">
        <f>IF(AND(Home!$A$1&gt;=Leave[[#This Row],[Start Time]],Home!$A$1&lt;=Leave[[#This Row],[End Time]]),"Aplica","No Aplica")</f>
        <v>No Aplica</v>
      </c>
      <c r="M4518" s="43" t="str">
        <f>IF(AND(Home!$A$1&gt;=Leave[[#This Row],[Start Time]],Home!$A$1&lt;=Leave[[#This Row],[End Time]]),Home!$A$1,"No Aplica")</f>
        <v>No Aplica</v>
      </c>
      <c r="N4518" s="43" t="str">
        <f>Leave[[#This Row],[User Code (Owning User) (Usuario)]]&amp;Leave[[#This Row],[fecha activa]]</f>
        <v>MIE2023230110113No Aplica</v>
      </c>
    </row>
    <row r="4519" spans="1:14" x14ac:dyDescent="0.3">
      <c r="A4519" s="43" t="s">
        <v>471</v>
      </c>
      <c r="B4519" s="3">
        <v>45915</v>
      </c>
      <c r="C4519" s="3">
        <v>45915</v>
      </c>
      <c r="D4519" s="43" t="s">
        <v>3147</v>
      </c>
      <c r="E4519" s="43" t="s">
        <v>221</v>
      </c>
      <c r="F4519" s="43" t="s">
        <v>222</v>
      </c>
      <c r="G4519">
        <v>540</v>
      </c>
      <c r="H4519">
        <v>540</v>
      </c>
      <c r="I4519" s="43" t="s">
        <v>991</v>
      </c>
      <c r="J4519" s="43" t="s">
        <v>983</v>
      </c>
      <c r="K4519" s="43" t="s">
        <v>223</v>
      </c>
      <c r="L4519" s="43" t="str">
        <f>IF(AND(Home!$A$1&gt;=Leave[[#This Row],[Start Time]],Home!$A$1&lt;=Leave[[#This Row],[End Time]]),"Aplica","No Aplica")</f>
        <v>No Aplica</v>
      </c>
      <c r="M4519" s="43" t="str">
        <f>IF(AND(Home!$A$1&gt;=Leave[[#This Row],[Start Time]],Home!$A$1&lt;=Leave[[#This Row],[End Time]]),Home!$A$1,"No Aplica")</f>
        <v>No Aplica</v>
      </c>
      <c r="N4519" s="43" t="str">
        <f>Leave[[#This Row],[User Code (Owning User) (Usuario)]]&amp;Leave[[#This Row],[fecha activa]]</f>
        <v>MIE2023230110113No Aplica</v>
      </c>
    </row>
    <row r="4520" spans="1:14" x14ac:dyDescent="0.3">
      <c r="A4520" s="43" t="s">
        <v>471</v>
      </c>
      <c r="B4520" s="3">
        <v>45905</v>
      </c>
      <c r="C4520" s="3">
        <v>45905</v>
      </c>
      <c r="D4520" s="43" t="s">
        <v>3088</v>
      </c>
      <c r="E4520" s="43" t="s">
        <v>221</v>
      </c>
      <c r="F4520" s="43" t="s">
        <v>222</v>
      </c>
      <c r="G4520">
        <v>180</v>
      </c>
      <c r="H4520">
        <v>180</v>
      </c>
      <c r="I4520" s="43" t="s">
        <v>991</v>
      </c>
      <c r="J4520" s="43" t="s">
        <v>983</v>
      </c>
      <c r="K4520" s="43" t="s">
        <v>223</v>
      </c>
      <c r="L4520" s="43" t="str">
        <f>IF(AND(Home!$A$1&gt;=Leave[[#This Row],[Start Time]],Home!$A$1&lt;=Leave[[#This Row],[End Time]]),"Aplica","No Aplica")</f>
        <v>No Aplica</v>
      </c>
      <c r="M4520" s="43" t="str">
        <f>IF(AND(Home!$A$1&gt;=Leave[[#This Row],[Start Time]],Home!$A$1&lt;=Leave[[#This Row],[End Time]]),Home!$A$1,"No Aplica")</f>
        <v>No Aplica</v>
      </c>
      <c r="N4520" s="43" t="str">
        <f>Leave[[#This Row],[User Code (Owning User) (Usuario)]]&amp;Leave[[#This Row],[fecha activa]]</f>
        <v>MIE2023230110113No Aplica</v>
      </c>
    </row>
    <row r="4521" spans="1:14" x14ac:dyDescent="0.3">
      <c r="A4521" s="43" t="s">
        <v>471</v>
      </c>
      <c r="B4521" s="3">
        <v>45904</v>
      </c>
      <c r="C4521" s="3">
        <v>45904</v>
      </c>
      <c r="D4521" s="43" t="s">
        <v>2905</v>
      </c>
      <c r="E4521" s="43" t="s">
        <v>221</v>
      </c>
      <c r="F4521" s="43" t="s">
        <v>222</v>
      </c>
      <c r="G4521">
        <v>210</v>
      </c>
      <c r="H4521">
        <v>210</v>
      </c>
      <c r="I4521" s="43" t="s">
        <v>991</v>
      </c>
      <c r="J4521" s="43" t="s">
        <v>983</v>
      </c>
      <c r="K4521" s="43" t="s">
        <v>223</v>
      </c>
      <c r="L4521" s="43" t="str">
        <f>IF(AND(Home!$A$1&gt;=Leave[[#This Row],[Start Time]],Home!$A$1&lt;=Leave[[#This Row],[End Time]]),"Aplica","No Aplica")</f>
        <v>No Aplica</v>
      </c>
      <c r="M4521" s="43" t="str">
        <f>IF(AND(Home!$A$1&gt;=Leave[[#This Row],[Start Time]],Home!$A$1&lt;=Leave[[#This Row],[End Time]]),Home!$A$1,"No Aplica")</f>
        <v>No Aplica</v>
      </c>
      <c r="N4521" s="43" t="str">
        <f>Leave[[#This Row],[User Code (Owning User) (Usuario)]]&amp;Leave[[#This Row],[fecha activa]]</f>
        <v>MIE2023230110113No Aplica</v>
      </c>
    </row>
    <row r="4522" spans="1:14" x14ac:dyDescent="0.3">
      <c r="A4522" s="43" t="s">
        <v>476</v>
      </c>
      <c r="B4522" s="3">
        <v>45913</v>
      </c>
      <c r="C4522" s="3">
        <v>45913</v>
      </c>
      <c r="D4522" s="43" t="s">
        <v>491</v>
      </c>
      <c r="E4522" s="43" t="s">
        <v>221</v>
      </c>
      <c r="F4522" s="43" t="s">
        <v>222</v>
      </c>
      <c r="G4522">
        <v>180</v>
      </c>
      <c r="H4522">
        <v>180</v>
      </c>
      <c r="I4522" s="43" t="s">
        <v>991</v>
      </c>
      <c r="J4522" s="43" t="s">
        <v>983</v>
      </c>
      <c r="K4522" s="43" t="s">
        <v>223</v>
      </c>
      <c r="L4522" s="43" t="str">
        <f>IF(AND(Home!$A$1&gt;=Leave[[#This Row],[Start Time]],Home!$A$1&lt;=Leave[[#This Row],[End Time]]),"Aplica","No Aplica")</f>
        <v>No Aplica</v>
      </c>
      <c r="M4522" s="43" t="str">
        <f>IF(AND(Home!$A$1&gt;=Leave[[#This Row],[Start Time]],Home!$A$1&lt;=Leave[[#This Row],[End Time]]),Home!$A$1,"No Aplica")</f>
        <v>No Aplica</v>
      </c>
      <c r="N4522" s="43" t="str">
        <f>Leave[[#This Row],[User Code (Owning User) (Usuario)]]&amp;Leave[[#This Row],[fecha activa]]</f>
        <v>MIE2023230110113No Aplica</v>
      </c>
    </row>
    <row r="4523" spans="1:14" x14ac:dyDescent="0.3">
      <c r="A4523" s="43" t="s">
        <v>465</v>
      </c>
      <c r="B4523" s="3">
        <v>45914</v>
      </c>
      <c r="C4523" s="3">
        <v>45914</v>
      </c>
      <c r="D4523" s="43" t="s">
        <v>470</v>
      </c>
      <c r="E4523" s="43" t="s">
        <v>221</v>
      </c>
      <c r="F4523" s="43" t="s">
        <v>222</v>
      </c>
      <c r="G4523">
        <v>540</v>
      </c>
      <c r="H4523">
        <v>540</v>
      </c>
      <c r="I4523" s="43" t="s">
        <v>991</v>
      </c>
      <c r="J4523" s="43" t="s">
        <v>983</v>
      </c>
      <c r="K4523" s="43" t="s">
        <v>223</v>
      </c>
      <c r="L4523" s="43" t="str">
        <f>IF(AND(Home!$A$1&gt;=Leave[[#This Row],[Start Time]],Home!$A$1&lt;=Leave[[#This Row],[End Time]]),"Aplica","No Aplica")</f>
        <v>No Aplica</v>
      </c>
      <c r="M4523" s="43" t="str">
        <f>IF(AND(Home!$A$1&gt;=Leave[[#This Row],[Start Time]],Home!$A$1&lt;=Leave[[#This Row],[End Time]]),Home!$A$1,"No Aplica")</f>
        <v>No Aplica</v>
      </c>
      <c r="N4523" s="43" t="str">
        <f>Leave[[#This Row],[User Code (Owning User) (Usuario)]]&amp;Leave[[#This Row],[fecha activa]]</f>
        <v>MIE2023230110113No Aplica</v>
      </c>
    </row>
    <row r="4524" spans="1:14" x14ac:dyDescent="0.3">
      <c r="A4524" s="43" t="s">
        <v>471</v>
      </c>
      <c r="B4524" s="3">
        <v>45908</v>
      </c>
      <c r="C4524" s="3">
        <v>45908</v>
      </c>
      <c r="D4524" s="43" t="s">
        <v>2700</v>
      </c>
      <c r="E4524" s="43" t="s">
        <v>221</v>
      </c>
      <c r="F4524" s="43" t="s">
        <v>222</v>
      </c>
      <c r="G4524">
        <v>540</v>
      </c>
      <c r="H4524">
        <v>540</v>
      </c>
      <c r="I4524" s="43" t="s">
        <v>991</v>
      </c>
      <c r="J4524" s="43" t="s">
        <v>983</v>
      </c>
      <c r="K4524" s="43" t="s">
        <v>223</v>
      </c>
      <c r="L4524" s="43" t="str">
        <f>IF(AND(Home!$A$1&gt;=Leave[[#This Row],[Start Time]],Home!$A$1&lt;=Leave[[#This Row],[End Time]]),"Aplica","No Aplica")</f>
        <v>No Aplica</v>
      </c>
      <c r="M4524" s="43" t="str">
        <f>IF(AND(Home!$A$1&gt;=Leave[[#This Row],[Start Time]],Home!$A$1&lt;=Leave[[#This Row],[End Time]]),Home!$A$1,"No Aplica")</f>
        <v>No Aplica</v>
      </c>
      <c r="N4524" s="43" t="str">
        <f>Leave[[#This Row],[User Code (Owning User) (Usuario)]]&amp;Leave[[#This Row],[fecha activa]]</f>
        <v>MIE2023230110113No Aplica</v>
      </c>
    </row>
    <row r="4525" spans="1:14" x14ac:dyDescent="0.3">
      <c r="A4525" s="43" t="s">
        <v>476</v>
      </c>
      <c r="B4525" s="3">
        <v>45906</v>
      </c>
      <c r="C4525" s="3">
        <v>45906</v>
      </c>
      <c r="D4525" s="43" t="s">
        <v>491</v>
      </c>
      <c r="E4525" s="43" t="s">
        <v>221</v>
      </c>
      <c r="F4525" s="43" t="s">
        <v>222</v>
      </c>
      <c r="G4525">
        <v>180</v>
      </c>
      <c r="H4525">
        <v>180</v>
      </c>
      <c r="I4525" s="43" t="s">
        <v>991</v>
      </c>
      <c r="J4525" s="43" t="s">
        <v>983</v>
      </c>
      <c r="K4525" s="43" t="s">
        <v>223</v>
      </c>
      <c r="L4525" s="43" t="str">
        <f>IF(AND(Home!$A$1&gt;=Leave[[#This Row],[Start Time]],Home!$A$1&lt;=Leave[[#This Row],[End Time]]),"Aplica","No Aplica")</f>
        <v>No Aplica</v>
      </c>
      <c r="M4525" s="43" t="str">
        <f>IF(AND(Home!$A$1&gt;=Leave[[#This Row],[Start Time]],Home!$A$1&lt;=Leave[[#This Row],[End Time]]),Home!$A$1,"No Aplica")</f>
        <v>No Aplica</v>
      </c>
      <c r="N4525" s="43" t="str">
        <f>Leave[[#This Row],[User Code (Owning User) (Usuario)]]&amp;Leave[[#This Row],[fecha activa]]</f>
        <v>MIE2023230110113No Aplica</v>
      </c>
    </row>
    <row r="4526" spans="1:14" x14ac:dyDescent="0.3">
      <c r="A4526" s="43" t="s">
        <v>465</v>
      </c>
      <c r="B4526" s="3">
        <v>45907</v>
      </c>
      <c r="C4526" s="3">
        <v>45907</v>
      </c>
      <c r="D4526" s="43" t="s">
        <v>470</v>
      </c>
      <c r="E4526" s="43" t="s">
        <v>221</v>
      </c>
      <c r="F4526" s="43" t="s">
        <v>222</v>
      </c>
      <c r="G4526">
        <v>540</v>
      </c>
      <c r="H4526">
        <v>540</v>
      </c>
      <c r="I4526" s="43" t="s">
        <v>991</v>
      </c>
      <c r="J4526" s="43" t="s">
        <v>983</v>
      </c>
      <c r="K4526" s="43" t="s">
        <v>223</v>
      </c>
      <c r="L4526" s="43" t="str">
        <f>IF(AND(Home!$A$1&gt;=Leave[[#This Row],[Start Time]],Home!$A$1&lt;=Leave[[#This Row],[End Time]]),"Aplica","No Aplica")</f>
        <v>No Aplica</v>
      </c>
      <c r="M4526" s="43" t="str">
        <f>IF(AND(Home!$A$1&gt;=Leave[[#This Row],[Start Time]],Home!$A$1&lt;=Leave[[#This Row],[End Time]]),Home!$A$1,"No Aplica")</f>
        <v>No Aplica</v>
      </c>
      <c r="N4526" s="43" t="str">
        <f>Leave[[#This Row],[User Code (Owning User) (Usuario)]]&amp;Leave[[#This Row],[fecha activa]]</f>
        <v>MIE2023230110113No Aplica</v>
      </c>
    </row>
    <row r="4527" spans="1:14" x14ac:dyDescent="0.3">
      <c r="A4527" s="43" t="s">
        <v>471</v>
      </c>
      <c r="B4527" s="3">
        <v>45901</v>
      </c>
      <c r="C4527" s="3">
        <v>45901</v>
      </c>
      <c r="D4527" s="43" t="s">
        <v>2700</v>
      </c>
      <c r="E4527" s="43" t="s">
        <v>221</v>
      </c>
      <c r="F4527" s="43" t="s">
        <v>222</v>
      </c>
      <c r="G4527">
        <v>540</v>
      </c>
      <c r="H4527">
        <v>540</v>
      </c>
      <c r="I4527" s="43" t="s">
        <v>991</v>
      </c>
      <c r="J4527" s="43" t="s">
        <v>983</v>
      </c>
      <c r="K4527" s="43" t="s">
        <v>223</v>
      </c>
      <c r="L4527" s="43" t="str">
        <f>IF(AND(Home!$A$1&gt;=Leave[[#This Row],[Start Time]],Home!$A$1&lt;=Leave[[#This Row],[End Time]]),"Aplica","No Aplica")</f>
        <v>No Aplica</v>
      </c>
      <c r="M4527" s="43" t="str">
        <f>IF(AND(Home!$A$1&gt;=Leave[[#This Row],[Start Time]],Home!$A$1&lt;=Leave[[#This Row],[End Time]]),Home!$A$1,"No Aplica")</f>
        <v>No Aplica</v>
      </c>
      <c r="N4527" s="43" t="str">
        <f>Leave[[#This Row],[User Code (Owning User) (Usuario)]]&amp;Leave[[#This Row],[fecha activa]]</f>
        <v>MIE2023230110113No Aplica</v>
      </c>
    </row>
    <row r="4528" spans="1:14" x14ac:dyDescent="0.3">
      <c r="A4528" s="43" t="s">
        <v>468</v>
      </c>
      <c r="B4528" s="3">
        <v>45923</v>
      </c>
      <c r="C4528" s="3">
        <v>45923</v>
      </c>
      <c r="D4528" s="43" t="s">
        <v>2453</v>
      </c>
      <c r="E4528" s="43" t="s">
        <v>2233</v>
      </c>
      <c r="F4528" s="43" t="s">
        <v>2235</v>
      </c>
      <c r="G4528">
        <v>540</v>
      </c>
      <c r="H4528">
        <v>540</v>
      </c>
      <c r="I4528" s="43" t="s">
        <v>2234</v>
      </c>
      <c r="J4528" s="43" t="s">
        <v>1032</v>
      </c>
      <c r="K4528" s="43" t="s">
        <v>177</v>
      </c>
      <c r="L4528" s="43" t="str">
        <f>IF(AND(Home!$A$1&gt;=Leave[[#This Row],[Start Time]],Home!$A$1&lt;=Leave[[#This Row],[End Time]]),"Aplica","No Aplica")</f>
        <v>No Aplica</v>
      </c>
      <c r="M4528" s="43" t="str">
        <f>IF(AND(Home!$A$1&gt;=Leave[[#This Row],[Start Time]],Home!$A$1&lt;=Leave[[#This Row],[End Time]]),Home!$A$1,"No Aplica")</f>
        <v>No Aplica</v>
      </c>
      <c r="N4528" s="43" t="str">
        <f>Leave[[#This Row],[User Code (Owning User) (Usuario)]]&amp;Leave[[#This Row],[fecha activa]]</f>
        <v>MIE2025040823879No Aplica</v>
      </c>
    </row>
    <row r="4529" spans="1:14" x14ac:dyDescent="0.3">
      <c r="A4529" s="43" t="s">
        <v>468</v>
      </c>
      <c r="B4529" s="3">
        <v>45919</v>
      </c>
      <c r="C4529" s="3">
        <v>45919</v>
      </c>
      <c r="D4529" s="43" t="s">
        <v>3110</v>
      </c>
      <c r="E4529" s="43" t="s">
        <v>2233</v>
      </c>
      <c r="F4529" s="43" t="s">
        <v>2235</v>
      </c>
      <c r="G4529">
        <v>180</v>
      </c>
      <c r="H4529">
        <v>180</v>
      </c>
      <c r="I4529" s="43" t="s">
        <v>2234</v>
      </c>
      <c r="J4529" s="43" t="s">
        <v>1032</v>
      </c>
      <c r="K4529" s="43" t="s">
        <v>177</v>
      </c>
      <c r="L4529" s="43" t="str">
        <f>IF(AND(Home!$A$1&gt;=Leave[[#This Row],[Start Time]],Home!$A$1&lt;=Leave[[#This Row],[End Time]]),"Aplica","No Aplica")</f>
        <v>No Aplica</v>
      </c>
      <c r="M4529" s="43" t="str">
        <f>IF(AND(Home!$A$1&gt;=Leave[[#This Row],[Start Time]],Home!$A$1&lt;=Leave[[#This Row],[End Time]]),Home!$A$1,"No Aplica")</f>
        <v>No Aplica</v>
      </c>
      <c r="N4529" s="43" t="str">
        <f>Leave[[#This Row],[User Code (Owning User) (Usuario)]]&amp;Leave[[#This Row],[fecha activa]]</f>
        <v>MIE2025040823879No Aplica</v>
      </c>
    </row>
    <row r="4530" spans="1:14" x14ac:dyDescent="0.3">
      <c r="A4530" s="43" t="s">
        <v>468</v>
      </c>
      <c r="B4530" s="3">
        <v>45918</v>
      </c>
      <c r="C4530" s="3">
        <v>45918</v>
      </c>
      <c r="D4530" s="43" t="s">
        <v>2673</v>
      </c>
      <c r="E4530" s="43" t="s">
        <v>2233</v>
      </c>
      <c r="F4530" s="43" t="s">
        <v>2235</v>
      </c>
      <c r="G4530">
        <v>60</v>
      </c>
      <c r="H4530">
        <v>60</v>
      </c>
      <c r="I4530" s="43" t="s">
        <v>2234</v>
      </c>
      <c r="J4530" s="43" t="s">
        <v>1032</v>
      </c>
      <c r="K4530" s="43" t="s">
        <v>177</v>
      </c>
      <c r="L4530" s="43" t="str">
        <f>IF(AND(Home!$A$1&gt;=Leave[[#This Row],[Start Time]],Home!$A$1&lt;=Leave[[#This Row],[End Time]]),"Aplica","No Aplica")</f>
        <v>No Aplica</v>
      </c>
      <c r="M4530" s="43" t="str">
        <f>IF(AND(Home!$A$1&gt;=Leave[[#This Row],[Start Time]],Home!$A$1&lt;=Leave[[#This Row],[End Time]]),Home!$A$1,"No Aplica")</f>
        <v>No Aplica</v>
      </c>
      <c r="N4530" s="43" t="str">
        <f>Leave[[#This Row],[User Code (Owning User) (Usuario)]]&amp;Leave[[#This Row],[fecha activa]]</f>
        <v>MIE2025040823879No Aplica</v>
      </c>
    </row>
    <row r="4531" spans="1:14" x14ac:dyDescent="0.3">
      <c r="A4531" s="43" t="s">
        <v>468</v>
      </c>
      <c r="B4531" s="3">
        <v>45917</v>
      </c>
      <c r="C4531" s="3">
        <v>45917</v>
      </c>
      <c r="D4531" s="43" t="s">
        <v>3111</v>
      </c>
      <c r="E4531" s="43" t="s">
        <v>2233</v>
      </c>
      <c r="F4531" s="43" t="s">
        <v>2235</v>
      </c>
      <c r="G4531">
        <v>60</v>
      </c>
      <c r="H4531">
        <v>60</v>
      </c>
      <c r="I4531" s="43" t="s">
        <v>2234</v>
      </c>
      <c r="J4531" s="43" t="s">
        <v>1032</v>
      </c>
      <c r="K4531" s="43" t="s">
        <v>177</v>
      </c>
      <c r="L4531" s="43" t="str">
        <f>IF(AND(Home!$A$1&gt;=Leave[[#This Row],[Start Time]],Home!$A$1&lt;=Leave[[#This Row],[End Time]]),"Aplica","No Aplica")</f>
        <v>No Aplica</v>
      </c>
      <c r="M4531" s="43" t="str">
        <f>IF(AND(Home!$A$1&gt;=Leave[[#This Row],[Start Time]],Home!$A$1&lt;=Leave[[#This Row],[End Time]]),Home!$A$1,"No Aplica")</f>
        <v>No Aplica</v>
      </c>
      <c r="N4531" s="43" t="str">
        <f>Leave[[#This Row],[User Code (Owning User) (Usuario)]]&amp;Leave[[#This Row],[fecha activa]]</f>
        <v>MIE2025040823879No Aplica</v>
      </c>
    </row>
    <row r="4532" spans="1:14" x14ac:dyDescent="0.3">
      <c r="A4532" s="43" t="s">
        <v>468</v>
      </c>
      <c r="B4532" s="3">
        <v>45916</v>
      </c>
      <c r="C4532" s="3">
        <v>45916</v>
      </c>
      <c r="D4532" s="43" t="s">
        <v>495</v>
      </c>
      <c r="E4532" s="43" t="s">
        <v>2233</v>
      </c>
      <c r="F4532" s="43" t="s">
        <v>2235</v>
      </c>
      <c r="G4532">
        <v>540</v>
      </c>
      <c r="H4532">
        <v>540</v>
      </c>
      <c r="I4532" s="43" t="s">
        <v>2234</v>
      </c>
      <c r="J4532" s="43" t="s">
        <v>1032</v>
      </c>
      <c r="K4532" s="43" t="s">
        <v>177</v>
      </c>
      <c r="L4532" s="43" t="str">
        <f>IF(AND(Home!$A$1&gt;=Leave[[#This Row],[Start Time]],Home!$A$1&lt;=Leave[[#This Row],[End Time]]),"Aplica","No Aplica")</f>
        <v>No Aplica</v>
      </c>
      <c r="M4532" s="43" t="str">
        <f>IF(AND(Home!$A$1&gt;=Leave[[#This Row],[Start Time]],Home!$A$1&lt;=Leave[[#This Row],[End Time]]),Home!$A$1,"No Aplica")</f>
        <v>No Aplica</v>
      </c>
      <c r="N4532" s="43" t="str">
        <f>Leave[[#This Row],[User Code (Owning User) (Usuario)]]&amp;Leave[[#This Row],[fecha activa]]</f>
        <v>MIE2025040823879No Aplica</v>
      </c>
    </row>
    <row r="4533" spans="1:14" x14ac:dyDescent="0.3">
      <c r="A4533" s="43" t="s">
        <v>468</v>
      </c>
      <c r="B4533" s="3">
        <v>45912</v>
      </c>
      <c r="C4533" s="3">
        <v>45912</v>
      </c>
      <c r="D4533" s="43" t="s">
        <v>2276</v>
      </c>
      <c r="E4533" s="43" t="s">
        <v>2233</v>
      </c>
      <c r="F4533" s="43" t="s">
        <v>2235</v>
      </c>
      <c r="G4533">
        <v>60</v>
      </c>
      <c r="H4533">
        <v>60</v>
      </c>
      <c r="I4533" s="43" t="s">
        <v>2234</v>
      </c>
      <c r="J4533" s="43" t="s">
        <v>1032</v>
      </c>
      <c r="K4533" s="43" t="s">
        <v>177</v>
      </c>
      <c r="L4533" s="43" t="str">
        <f>IF(AND(Home!$A$1&gt;=Leave[[#This Row],[Start Time]],Home!$A$1&lt;=Leave[[#This Row],[End Time]]),"Aplica","No Aplica")</f>
        <v>No Aplica</v>
      </c>
      <c r="M4533" s="43" t="str">
        <f>IF(AND(Home!$A$1&gt;=Leave[[#This Row],[Start Time]],Home!$A$1&lt;=Leave[[#This Row],[End Time]]),Home!$A$1,"No Aplica")</f>
        <v>No Aplica</v>
      </c>
      <c r="N4533" s="43" t="str">
        <f>Leave[[#This Row],[User Code (Owning User) (Usuario)]]&amp;Leave[[#This Row],[fecha activa]]</f>
        <v>MIE2025040823879No Aplica</v>
      </c>
    </row>
    <row r="4534" spans="1:14" x14ac:dyDescent="0.3">
      <c r="A4534" s="43" t="s">
        <v>468</v>
      </c>
      <c r="B4534" s="3">
        <v>45911</v>
      </c>
      <c r="C4534" s="3">
        <v>45911</v>
      </c>
      <c r="D4534" s="43" t="s">
        <v>511</v>
      </c>
      <c r="E4534" s="43" t="s">
        <v>2233</v>
      </c>
      <c r="F4534" s="43" t="s">
        <v>2235</v>
      </c>
      <c r="G4534">
        <v>60</v>
      </c>
      <c r="H4534">
        <v>60</v>
      </c>
      <c r="I4534" s="43" t="s">
        <v>2234</v>
      </c>
      <c r="J4534" s="43" t="s">
        <v>1032</v>
      </c>
      <c r="K4534" s="43" t="s">
        <v>177</v>
      </c>
      <c r="L4534" s="43" t="str">
        <f>IF(AND(Home!$A$1&gt;=Leave[[#This Row],[Start Time]],Home!$A$1&lt;=Leave[[#This Row],[End Time]]),"Aplica","No Aplica")</f>
        <v>No Aplica</v>
      </c>
      <c r="M4534" s="43" t="str">
        <f>IF(AND(Home!$A$1&gt;=Leave[[#This Row],[Start Time]],Home!$A$1&lt;=Leave[[#This Row],[End Time]]),Home!$A$1,"No Aplica")</f>
        <v>No Aplica</v>
      </c>
      <c r="N4534" s="43" t="str">
        <f>Leave[[#This Row],[User Code (Owning User) (Usuario)]]&amp;Leave[[#This Row],[fecha activa]]</f>
        <v>MIE2025040823879No Aplica</v>
      </c>
    </row>
    <row r="4535" spans="1:14" x14ac:dyDescent="0.3">
      <c r="A4535" s="43" t="s">
        <v>468</v>
      </c>
      <c r="B4535" s="3">
        <v>45910</v>
      </c>
      <c r="C4535" s="3">
        <v>45910</v>
      </c>
      <c r="D4535" s="43" t="s">
        <v>511</v>
      </c>
      <c r="E4535" s="43" t="s">
        <v>2233</v>
      </c>
      <c r="F4535" s="43" t="s">
        <v>2235</v>
      </c>
      <c r="G4535">
        <v>60</v>
      </c>
      <c r="H4535">
        <v>60</v>
      </c>
      <c r="I4535" s="43" t="s">
        <v>2234</v>
      </c>
      <c r="J4535" s="43" t="s">
        <v>1032</v>
      </c>
      <c r="K4535" s="43" t="s">
        <v>177</v>
      </c>
      <c r="L4535" s="43" t="str">
        <f>IF(AND(Home!$A$1&gt;=Leave[[#This Row],[Start Time]],Home!$A$1&lt;=Leave[[#This Row],[End Time]]),"Aplica","No Aplica")</f>
        <v>No Aplica</v>
      </c>
      <c r="M4535" s="43" t="str">
        <f>IF(AND(Home!$A$1&gt;=Leave[[#This Row],[Start Time]],Home!$A$1&lt;=Leave[[#This Row],[End Time]]),Home!$A$1,"No Aplica")</f>
        <v>No Aplica</v>
      </c>
      <c r="N4535" s="43" t="str">
        <f>Leave[[#This Row],[User Code (Owning User) (Usuario)]]&amp;Leave[[#This Row],[fecha activa]]</f>
        <v>MIE2025040823879No Aplica</v>
      </c>
    </row>
    <row r="4536" spans="1:14" x14ac:dyDescent="0.3">
      <c r="A4536" s="43" t="s">
        <v>468</v>
      </c>
      <c r="B4536" s="3">
        <v>45908</v>
      </c>
      <c r="C4536" s="3">
        <v>45908</v>
      </c>
      <c r="D4536" s="43" t="s">
        <v>2243</v>
      </c>
      <c r="E4536" s="43" t="s">
        <v>2233</v>
      </c>
      <c r="F4536" s="43" t="s">
        <v>2235</v>
      </c>
      <c r="G4536">
        <v>60</v>
      </c>
      <c r="H4536">
        <v>60</v>
      </c>
      <c r="I4536" s="43" t="s">
        <v>2234</v>
      </c>
      <c r="J4536" s="43" t="s">
        <v>1032</v>
      </c>
      <c r="K4536" s="43" t="s">
        <v>177</v>
      </c>
      <c r="L4536" s="43" t="str">
        <f>IF(AND(Home!$A$1&gt;=Leave[[#This Row],[Start Time]],Home!$A$1&lt;=Leave[[#This Row],[End Time]]),"Aplica","No Aplica")</f>
        <v>No Aplica</v>
      </c>
      <c r="M4536" s="43" t="str">
        <f>IF(AND(Home!$A$1&gt;=Leave[[#This Row],[Start Time]],Home!$A$1&lt;=Leave[[#This Row],[End Time]]),Home!$A$1,"No Aplica")</f>
        <v>No Aplica</v>
      </c>
      <c r="N4536" s="43" t="str">
        <f>Leave[[#This Row],[User Code (Owning User) (Usuario)]]&amp;Leave[[#This Row],[fecha activa]]</f>
        <v>MIE2025040823879No Aplica</v>
      </c>
    </row>
    <row r="4537" spans="1:14" x14ac:dyDescent="0.3">
      <c r="A4537" s="43" t="s">
        <v>465</v>
      </c>
      <c r="B4537" s="3">
        <v>45909</v>
      </c>
      <c r="C4537" s="3">
        <v>45909</v>
      </c>
      <c r="D4537" s="43" t="s">
        <v>467</v>
      </c>
      <c r="E4537" s="43" t="s">
        <v>2233</v>
      </c>
      <c r="F4537" s="43" t="s">
        <v>2235</v>
      </c>
      <c r="G4537">
        <v>540</v>
      </c>
      <c r="H4537">
        <v>540</v>
      </c>
      <c r="I4537" s="43" t="s">
        <v>2234</v>
      </c>
      <c r="J4537" s="43" t="s">
        <v>1032</v>
      </c>
      <c r="K4537" s="43" t="s">
        <v>177</v>
      </c>
      <c r="L4537" s="43" t="str">
        <f>IF(AND(Home!$A$1&gt;=Leave[[#This Row],[Start Time]],Home!$A$1&lt;=Leave[[#This Row],[End Time]]),"Aplica","No Aplica")</f>
        <v>No Aplica</v>
      </c>
      <c r="M4537" s="43" t="str">
        <f>IF(AND(Home!$A$1&gt;=Leave[[#This Row],[Start Time]],Home!$A$1&lt;=Leave[[#This Row],[End Time]]),Home!$A$1,"No Aplica")</f>
        <v>No Aplica</v>
      </c>
      <c r="N4537" s="43" t="str">
        <f>Leave[[#This Row],[User Code (Owning User) (Usuario)]]&amp;Leave[[#This Row],[fecha activa]]</f>
        <v>MIE2025040823879No Aplica</v>
      </c>
    </row>
    <row r="4538" spans="1:14" x14ac:dyDescent="0.3">
      <c r="A4538" s="43" t="s">
        <v>468</v>
      </c>
      <c r="B4538" s="3">
        <v>45902</v>
      </c>
      <c r="C4538" s="3">
        <v>45902</v>
      </c>
      <c r="D4538" s="43" t="s">
        <v>495</v>
      </c>
      <c r="E4538" s="43" t="s">
        <v>2233</v>
      </c>
      <c r="F4538" s="43" t="s">
        <v>2235</v>
      </c>
      <c r="G4538">
        <v>540</v>
      </c>
      <c r="H4538">
        <v>540</v>
      </c>
      <c r="I4538" s="43" t="s">
        <v>2234</v>
      </c>
      <c r="J4538" s="43" t="s">
        <v>1032</v>
      </c>
      <c r="K4538" s="43" t="s">
        <v>177</v>
      </c>
      <c r="L4538" s="43" t="str">
        <f>IF(AND(Home!$A$1&gt;=Leave[[#This Row],[Start Time]],Home!$A$1&lt;=Leave[[#This Row],[End Time]]),"Aplica","No Aplica")</f>
        <v>No Aplica</v>
      </c>
      <c r="M4538" s="43" t="str">
        <f>IF(AND(Home!$A$1&gt;=Leave[[#This Row],[Start Time]],Home!$A$1&lt;=Leave[[#This Row],[End Time]]),Home!$A$1,"No Aplica")</f>
        <v>No Aplica</v>
      </c>
      <c r="N4538" s="43" t="str">
        <f>Leave[[#This Row],[User Code (Owning User) (Usuario)]]&amp;Leave[[#This Row],[fecha activa]]</f>
        <v>MIE2025040823879No Aplica</v>
      </c>
    </row>
    <row r="4539" spans="1:14" x14ac:dyDescent="0.3">
      <c r="A4539" s="43" t="s">
        <v>468</v>
      </c>
      <c r="B4539" s="3">
        <v>45905</v>
      </c>
      <c r="C4539" s="3">
        <v>45905</v>
      </c>
      <c r="D4539" s="43" t="s">
        <v>2672</v>
      </c>
      <c r="E4539" s="43" t="s">
        <v>2233</v>
      </c>
      <c r="F4539" s="43" t="s">
        <v>2235</v>
      </c>
      <c r="G4539">
        <v>180</v>
      </c>
      <c r="H4539">
        <v>180</v>
      </c>
      <c r="I4539" s="43" t="s">
        <v>2234</v>
      </c>
      <c r="J4539" s="43" t="s">
        <v>1032</v>
      </c>
      <c r="K4539" s="43" t="s">
        <v>177</v>
      </c>
      <c r="L4539" s="43" t="str">
        <f>IF(AND(Home!$A$1&gt;=Leave[[#This Row],[Start Time]],Home!$A$1&lt;=Leave[[#This Row],[End Time]]),"Aplica","No Aplica")</f>
        <v>No Aplica</v>
      </c>
      <c r="M4539" s="43" t="str">
        <f>IF(AND(Home!$A$1&gt;=Leave[[#This Row],[Start Time]],Home!$A$1&lt;=Leave[[#This Row],[End Time]]),Home!$A$1,"No Aplica")</f>
        <v>No Aplica</v>
      </c>
      <c r="N4539" s="43" t="str">
        <f>Leave[[#This Row],[User Code (Owning User) (Usuario)]]&amp;Leave[[#This Row],[fecha activa]]</f>
        <v>MIE2025040823879No Aplica</v>
      </c>
    </row>
    <row r="4540" spans="1:14" x14ac:dyDescent="0.3">
      <c r="A4540" s="43" t="s">
        <v>468</v>
      </c>
      <c r="B4540" s="3">
        <v>45904</v>
      </c>
      <c r="C4540" s="3">
        <v>45904</v>
      </c>
      <c r="D4540" s="43" t="s">
        <v>2673</v>
      </c>
      <c r="E4540" s="43" t="s">
        <v>2233</v>
      </c>
      <c r="F4540" s="43" t="s">
        <v>2235</v>
      </c>
      <c r="G4540">
        <v>60</v>
      </c>
      <c r="H4540">
        <v>60</v>
      </c>
      <c r="I4540" s="43" t="s">
        <v>2234</v>
      </c>
      <c r="J4540" s="43" t="s">
        <v>1032</v>
      </c>
      <c r="K4540" s="43" t="s">
        <v>177</v>
      </c>
      <c r="L4540" s="43" t="str">
        <f>IF(AND(Home!$A$1&gt;=Leave[[#This Row],[Start Time]],Home!$A$1&lt;=Leave[[#This Row],[End Time]]),"Aplica","No Aplica")</f>
        <v>No Aplica</v>
      </c>
      <c r="M4540" s="43" t="str">
        <f>IF(AND(Home!$A$1&gt;=Leave[[#This Row],[Start Time]],Home!$A$1&lt;=Leave[[#This Row],[End Time]]),Home!$A$1,"No Aplica")</f>
        <v>No Aplica</v>
      </c>
      <c r="N4540" s="43" t="str">
        <f>Leave[[#This Row],[User Code (Owning User) (Usuario)]]&amp;Leave[[#This Row],[fecha activa]]</f>
        <v>MIE2025040823879No Aplica</v>
      </c>
    </row>
    <row r="4541" spans="1:14" x14ac:dyDescent="0.3">
      <c r="A4541" s="43" t="s">
        <v>468</v>
      </c>
      <c r="B4541" s="3">
        <v>45903</v>
      </c>
      <c r="C4541" s="3">
        <v>45903</v>
      </c>
      <c r="D4541" s="43" t="s">
        <v>2673</v>
      </c>
      <c r="E4541" s="43" t="s">
        <v>2233</v>
      </c>
      <c r="F4541" s="43" t="s">
        <v>2235</v>
      </c>
      <c r="G4541">
        <v>60</v>
      </c>
      <c r="H4541">
        <v>60</v>
      </c>
      <c r="I4541" s="43" t="s">
        <v>2234</v>
      </c>
      <c r="J4541" s="43" t="s">
        <v>1032</v>
      </c>
      <c r="K4541" s="43" t="s">
        <v>177</v>
      </c>
      <c r="L4541" s="43" t="str">
        <f>IF(AND(Home!$A$1&gt;=Leave[[#This Row],[Start Time]],Home!$A$1&lt;=Leave[[#This Row],[End Time]]),"Aplica","No Aplica")</f>
        <v>No Aplica</v>
      </c>
      <c r="M4541" s="43" t="str">
        <f>IF(AND(Home!$A$1&gt;=Leave[[#This Row],[Start Time]],Home!$A$1&lt;=Leave[[#This Row],[End Time]]),Home!$A$1,"No Aplica")</f>
        <v>No Aplica</v>
      </c>
      <c r="N4541" s="43" t="str">
        <f>Leave[[#This Row],[User Code (Owning User) (Usuario)]]&amp;Leave[[#This Row],[fecha activa]]</f>
        <v>MIE2025040823879No Aplica</v>
      </c>
    </row>
    <row r="4542" spans="1:14" x14ac:dyDescent="0.3">
      <c r="A4542" s="43" t="s">
        <v>471</v>
      </c>
      <c r="B4542" s="3">
        <v>45926</v>
      </c>
      <c r="C4542" s="3">
        <v>45926</v>
      </c>
      <c r="D4542" s="43" t="s">
        <v>1669</v>
      </c>
      <c r="E4542" s="43" t="s">
        <v>1901</v>
      </c>
      <c r="F4542" s="43" t="s">
        <v>1903</v>
      </c>
      <c r="G4542">
        <v>60</v>
      </c>
      <c r="H4542">
        <v>60</v>
      </c>
      <c r="I4542" s="43" t="s">
        <v>1902</v>
      </c>
      <c r="J4542" s="43" t="s">
        <v>1105</v>
      </c>
      <c r="K4542" s="43" t="s">
        <v>177</v>
      </c>
      <c r="L4542" s="43" t="str">
        <f>IF(AND(Home!$A$1&gt;=Leave[[#This Row],[Start Time]],Home!$A$1&lt;=Leave[[#This Row],[End Time]]),"Aplica","No Aplica")</f>
        <v>No Aplica</v>
      </c>
      <c r="M4542" s="43" t="str">
        <f>IF(AND(Home!$A$1&gt;=Leave[[#This Row],[Start Time]],Home!$A$1&lt;=Leave[[#This Row],[End Time]]),Home!$A$1,"No Aplica")</f>
        <v>No Aplica</v>
      </c>
      <c r="N4542" s="43" t="str">
        <f>Leave[[#This Row],[User Code (Owning User) (Usuario)]]&amp;Leave[[#This Row],[fecha activa]]</f>
        <v>MIE2025120623369No Aplica</v>
      </c>
    </row>
    <row r="4543" spans="1:14" x14ac:dyDescent="0.3">
      <c r="A4543" s="43" t="s">
        <v>471</v>
      </c>
      <c r="B4543" s="3">
        <v>45925</v>
      </c>
      <c r="C4543" s="3">
        <v>45925</v>
      </c>
      <c r="D4543" s="43" t="s">
        <v>1669</v>
      </c>
      <c r="E4543" s="43" t="s">
        <v>1901</v>
      </c>
      <c r="F4543" s="43" t="s">
        <v>1903</v>
      </c>
      <c r="G4543">
        <v>60</v>
      </c>
      <c r="H4543">
        <v>60</v>
      </c>
      <c r="I4543" s="43" t="s">
        <v>1902</v>
      </c>
      <c r="J4543" s="43" t="s">
        <v>1105</v>
      </c>
      <c r="K4543" s="43" t="s">
        <v>177</v>
      </c>
      <c r="L4543" s="43" t="str">
        <f>IF(AND(Home!$A$1&gt;=Leave[[#This Row],[Start Time]],Home!$A$1&lt;=Leave[[#This Row],[End Time]]),"Aplica","No Aplica")</f>
        <v>No Aplica</v>
      </c>
      <c r="M4543" s="43" t="str">
        <f>IF(AND(Home!$A$1&gt;=Leave[[#This Row],[Start Time]],Home!$A$1&lt;=Leave[[#This Row],[End Time]]),Home!$A$1,"No Aplica")</f>
        <v>No Aplica</v>
      </c>
      <c r="N4543" s="43" t="str">
        <f>Leave[[#This Row],[User Code (Owning User) (Usuario)]]&amp;Leave[[#This Row],[fecha activa]]</f>
        <v>MIE2025120623369No Aplica</v>
      </c>
    </row>
    <row r="4544" spans="1:14" x14ac:dyDescent="0.3">
      <c r="A4544" s="43" t="s">
        <v>471</v>
      </c>
      <c r="B4544" s="3">
        <v>45924</v>
      </c>
      <c r="C4544" s="3">
        <v>45924</v>
      </c>
      <c r="D4544" s="43" t="s">
        <v>1669</v>
      </c>
      <c r="E4544" s="43" t="s">
        <v>1901</v>
      </c>
      <c r="F4544" s="43" t="s">
        <v>1903</v>
      </c>
      <c r="G4544">
        <v>60</v>
      </c>
      <c r="H4544">
        <v>60</v>
      </c>
      <c r="I4544" s="43" t="s">
        <v>1902</v>
      </c>
      <c r="J4544" s="43" t="s">
        <v>1105</v>
      </c>
      <c r="K4544" s="43" t="s">
        <v>177</v>
      </c>
      <c r="L4544" s="43" t="str">
        <f>IF(AND(Home!$A$1&gt;=Leave[[#This Row],[Start Time]],Home!$A$1&lt;=Leave[[#This Row],[End Time]]),"Aplica","No Aplica")</f>
        <v>No Aplica</v>
      </c>
      <c r="M4544" s="43" t="str">
        <f>IF(AND(Home!$A$1&gt;=Leave[[#This Row],[Start Time]],Home!$A$1&lt;=Leave[[#This Row],[End Time]]),Home!$A$1,"No Aplica")</f>
        <v>No Aplica</v>
      </c>
      <c r="N4544" s="43" t="str">
        <f>Leave[[#This Row],[User Code (Owning User) (Usuario)]]&amp;Leave[[#This Row],[fecha activa]]</f>
        <v>MIE2025120623369No Aplica</v>
      </c>
    </row>
    <row r="4545" spans="1:14" x14ac:dyDescent="0.3">
      <c r="A4545" s="43" t="s">
        <v>471</v>
      </c>
      <c r="B4545" s="3">
        <v>45923</v>
      </c>
      <c r="C4545" s="3">
        <v>45923</v>
      </c>
      <c r="D4545" s="43" t="s">
        <v>1669</v>
      </c>
      <c r="E4545" s="43" t="s">
        <v>1901</v>
      </c>
      <c r="F4545" s="43" t="s">
        <v>1903</v>
      </c>
      <c r="G4545">
        <v>60</v>
      </c>
      <c r="H4545">
        <v>60</v>
      </c>
      <c r="I4545" s="43" t="s">
        <v>1902</v>
      </c>
      <c r="J4545" s="43" t="s">
        <v>1105</v>
      </c>
      <c r="K4545" s="43" t="s">
        <v>177</v>
      </c>
      <c r="L4545" s="43" t="str">
        <f>IF(AND(Home!$A$1&gt;=Leave[[#This Row],[Start Time]],Home!$A$1&lt;=Leave[[#This Row],[End Time]]),"Aplica","No Aplica")</f>
        <v>No Aplica</v>
      </c>
      <c r="M4545" s="43" t="str">
        <f>IF(AND(Home!$A$1&gt;=Leave[[#This Row],[Start Time]],Home!$A$1&lt;=Leave[[#This Row],[End Time]]),Home!$A$1,"No Aplica")</f>
        <v>No Aplica</v>
      </c>
      <c r="N4545" s="43" t="str">
        <f>Leave[[#This Row],[User Code (Owning User) (Usuario)]]&amp;Leave[[#This Row],[fecha activa]]</f>
        <v>MIE2025120623369No Aplica</v>
      </c>
    </row>
    <row r="4546" spans="1:14" x14ac:dyDescent="0.3">
      <c r="A4546" s="43" t="s">
        <v>471</v>
      </c>
      <c r="B4546" s="3">
        <v>45923</v>
      </c>
      <c r="C4546" s="3">
        <v>45923</v>
      </c>
      <c r="D4546" s="43" t="s">
        <v>1669</v>
      </c>
      <c r="E4546" s="43" t="s">
        <v>1901</v>
      </c>
      <c r="F4546" s="43" t="s">
        <v>1903</v>
      </c>
      <c r="G4546">
        <v>60</v>
      </c>
      <c r="H4546">
        <v>60</v>
      </c>
      <c r="I4546" s="43" t="s">
        <v>1902</v>
      </c>
      <c r="J4546" s="43" t="s">
        <v>1105</v>
      </c>
      <c r="K4546" s="43" t="s">
        <v>177</v>
      </c>
      <c r="L4546" s="43" t="str">
        <f>IF(AND(Home!$A$1&gt;=Leave[[#This Row],[Start Time]],Home!$A$1&lt;=Leave[[#This Row],[End Time]]),"Aplica","No Aplica")</f>
        <v>No Aplica</v>
      </c>
      <c r="M4546" s="43" t="str">
        <f>IF(AND(Home!$A$1&gt;=Leave[[#This Row],[Start Time]],Home!$A$1&lt;=Leave[[#This Row],[End Time]]),Home!$A$1,"No Aplica")</f>
        <v>No Aplica</v>
      </c>
      <c r="N4546" s="43" t="str">
        <f>Leave[[#This Row],[User Code (Owning User) (Usuario)]]&amp;Leave[[#This Row],[fecha activa]]</f>
        <v>MIE2025120623369No Aplica</v>
      </c>
    </row>
    <row r="4547" spans="1:14" x14ac:dyDescent="0.3">
      <c r="A4547" s="43" t="s">
        <v>465</v>
      </c>
      <c r="B4547" s="3">
        <v>45922</v>
      </c>
      <c r="C4547" s="3">
        <v>45922</v>
      </c>
      <c r="D4547" s="43" t="s">
        <v>467</v>
      </c>
      <c r="E4547" s="43" t="s">
        <v>1901</v>
      </c>
      <c r="F4547" s="43" t="s">
        <v>1903</v>
      </c>
      <c r="G4547">
        <v>1410</v>
      </c>
      <c r="H4547">
        <v>540</v>
      </c>
      <c r="I4547" s="43" t="s">
        <v>1902</v>
      </c>
      <c r="J4547" s="43" t="s">
        <v>1105</v>
      </c>
      <c r="K4547" s="43" t="s">
        <v>177</v>
      </c>
      <c r="L4547" s="43" t="str">
        <f>IF(AND(Home!$A$1&gt;=Leave[[#This Row],[Start Time]],Home!$A$1&lt;=Leave[[#This Row],[End Time]]),"Aplica","No Aplica")</f>
        <v>Aplica</v>
      </c>
      <c r="M4547" s="43">
        <f>IF(AND(Home!$A$1&gt;=Leave[[#This Row],[Start Time]],Home!$A$1&lt;=Leave[[#This Row],[End Time]]),Home!$A$1,"No Aplica")</f>
        <v>45922</v>
      </c>
      <c r="N4547" s="43" t="str">
        <f>Leave[[#This Row],[User Code (Owning User) (Usuario)]]&amp;Leave[[#This Row],[fecha activa]]</f>
        <v>MIE202512062336945922</v>
      </c>
    </row>
    <row r="4548" spans="1:14" x14ac:dyDescent="0.3">
      <c r="A4548" s="43" t="s">
        <v>471</v>
      </c>
      <c r="B4548" s="3">
        <v>45917</v>
      </c>
      <c r="C4548" s="3">
        <v>45917</v>
      </c>
      <c r="D4548" s="43" t="s">
        <v>1669</v>
      </c>
      <c r="E4548" s="43" t="s">
        <v>1901</v>
      </c>
      <c r="F4548" s="43" t="s">
        <v>1903</v>
      </c>
      <c r="G4548">
        <v>60</v>
      </c>
      <c r="H4548">
        <v>60</v>
      </c>
      <c r="I4548" s="43" t="s">
        <v>1902</v>
      </c>
      <c r="J4548" s="43" t="s">
        <v>1105</v>
      </c>
      <c r="K4548" s="43" t="s">
        <v>177</v>
      </c>
      <c r="L4548" s="43" t="str">
        <f>IF(AND(Home!$A$1&gt;=Leave[[#This Row],[Start Time]],Home!$A$1&lt;=Leave[[#This Row],[End Time]]),"Aplica","No Aplica")</f>
        <v>No Aplica</v>
      </c>
      <c r="M4548" s="43" t="str">
        <f>IF(AND(Home!$A$1&gt;=Leave[[#This Row],[Start Time]],Home!$A$1&lt;=Leave[[#This Row],[End Time]]),Home!$A$1,"No Aplica")</f>
        <v>No Aplica</v>
      </c>
      <c r="N4548" s="43" t="str">
        <f>Leave[[#This Row],[User Code (Owning User) (Usuario)]]&amp;Leave[[#This Row],[fecha activa]]</f>
        <v>MIE2025120623369No Aplica</v>
      </c>
    </row>
    <row r="4549" spans="1:14" x14ac:dyDescent="0.3">
      <c r="A4549" s="43" t="s">
        <v>471</v>
      </c>
      <c r="B4549" s="3">
        <v>45919</v>
      </c>
      <c r="C4549" s="3">
        <v>45919</v>
      </c>
      <c r="D4549" s="43" t="s">
        <v>3249</v>
      </c>
      <c r="E4549" s="43" t="s">
        <v>1901</v>
      </c>
      <c r="F4549" s="43" t="s">
        <v>1903</v>
      </c>
      <c r="G4549">
        <v>60</v>
      </c>
      <c r="H4549">
        <v>60</v>
      </c>
      <c r="I4549" s="43" t="s">
        <v>1902</v>
      </c>
      <c r="J4549" s="43" t="s">
        <v>1105</v>
      </c>
      <c r="K4549" s="43" t="s">
        <v>177</v>
      </c>
      <c r="L4549" s="43" t="str">
        <f>IF(AND(Home!$A$1&gt;=Leave[[#This Row],[Start Time]],Home!$A$1&lt;=Leave[[#This Row],[End Time]]),"Aplica","No Aplica")</f>
        <v>No Aplica</v>
      </c>
      <c r="M4549" s="43" t="str">
        <f>IF(AND(Home!$A$1&gt;=Leave[[#This Row],[Start Time]],Home!$A$1&lt;=Leave[[#This Row],[End Time]]),Home!$A$1,"No Aplica")</f>
        <v>No Aplica</v>
      </c>
      <c r="N4549" s="43" t="str">
        <f>Leave[[#This Row],[User Code (Owning User) (Usuario)]]&amp;Leave[[#This Row],[fecha activa]]</f>
        <v>MIE2025120623369No Aplica</v>
      </c>
    </row>
    <row r="4550" spans="1:14" x14ac:dyDescent="0.3">
      <c r="A4550" s="43" t="s">
        <v>471</v>
      </c>
      <c r="B4550" s="3">
        <v>45918</v>
      </c>
      <c r="C4550" s="3">
        <v>45918</v>
      </c>
      <c r="D4550" s="43" t="s">
        <v>1669</v>
      </c>
      <c r="E4550" s="43" t="s">
        <v>1901</v>
      </c>
      <c r="F4550" s="43" t="s">
        <v>1903</v>
      </c>
      <c r="G4550">
        <v>60</v>
      </c>
      <c r="H4550">
        <v>60</v>
      </c>
      <c r="I4550" s="43" t="s">
        <v>1902</v>
      </c>
      <c r="J4550" s="43" t="s">
        <v>1105</v>
      </c>
      <c r="K4550" s="43" t="s">
        <v>177</v>
      </c>
      <c r="L4550" s="43" t="str">
        <f>IF(AND(Home!$A$1&gt;=Leave[[#This Row],[Start Time]],Home!$A$1&lt;=Leave[[#This Row],[End Time]]),"Aplica","No Aplica")</f>
        <v>No Aplica</v>
      </c>
      <c r="M4550" s="43" t="str">
        <f>IF(AND(Home!$A$1&gt;=Leave[[#This Row],[Start Time]],Home!$A$1&lt;=Leave[[#This Row],[End Time]]),Home!$A$1,"No Aplica")</f>
        <v>No Aplica</v>
      </c>
      <c r="N4550" s="43" t="str">
        <f>Leave[[#This Row],[User Code (Owning User) (Usuario)]]&amp;Leave[[#This Row],[fecha activa]]</f>
        <v>MIE2025120623369No Aplica</v>
      </c>
    </row>
    <row r="4551" spans="1:14" x14ac:dyDescent="0.3">
      <c r="A4551" s="43" t="s">
        <v>471</v>
      </c>
      <c r="B4551" s="3">
        <v>45916</v>
      </c>
      <c r="C4551" s="3">
        <v>45916</v>
      </c>
      <c r="D4551" s="43" t="s">
        <v>1669</v>
      </c>
      <c r="E4551" s="43" t="s">
        <v>1901</v>
      </c>
      <c r="F4551" s="43" t="s">
        <v>1903</v>
      </c>
      <c r="G4551">
        <v>60</v>
      </c>
      <c r="H4551">
        <v>60</v>
      </c>
      <c r="I4551" s="43" t="s">
        <v>1902</v>
      </c>
      <c r="J4551" s="43" t="s">
        <v>1105</v>
      </c>
      <c r="K4551" s="43" t="s">
        <v>177</v>
      </c>
      <c r="L4551" s="43" t="str">
        <f>IF(AND(Home!$A$1&gt;=Leave[[#This Row],[Start Time]],Home!$A$1&lt;=Leave[[#This Row],[End Time]]),"Aplica","No Aplica")</f>
        <v>No Aplica</v>
      </c>
      <c r="M4551" s="43" t="str">
        <f>IF(AND(Home!$A$1&gt;=Leave[[#This Row],[Start Time]],Home!$A$1&lt;=Leave[[#This Row],[End Time]]),Home!$A$1,"No Aplica")</f>
        <v>No Aplica</v>
      </c>
      <c r="N4551" s="43" t="str">
        <f>Leave[[#This Row],[User Code (Owning User) (Usuario)]]&amp;Leave[[#This Row],[fecha activa]]</f>
        <v>MIE2025120623369No Aplica</v>
      </c>
    </row>
    <row r="4552" spans="1:14" x14ac:dyDescent="0.3">
      <c r="A4552" s="43" t="s">
        <v>468</v>
      </c>
      <c r="B4552" s="3">
        <v>45915</v>
      </c>
      <c r="C4552" s="3">
        <v>45915</v>
      </c>
      <c r="D4552" s="43" t="s">
        <v>475</v>
      </c>
      <c r="E4552" s="43" t="s">
        <v>1901</v>
      </c>
      <c r="F4552" s="43" t="s">
        <v>1903</v>
      </c>
      <c r="G4552">
        <v>1380</v>
      </c>
      <c r="H4552">
        <v>540</v>
      </c>
      <c r="I4552" s="43" t="s">
        <v>1902</v>
      </c>
      <c r="J4552" s="43" t="s">
        <v>1105</v>
      </c>
      <c r="K4552" s="43" t="s">
        <v>177</v>
      </c>
      <c r="L4552" s="43" t="str">
        <f>IF(AND(Home!$A$1&gt;=Leave[[#This Row],[Start Time]],Home!$A$1&lt;=Leave[[#This Row],[End Time]]),"Aplica","No Aplica")</f>
        <v>No Aplica</v>
      </c>
      <c r="M4552" s="43" t="str">
        <f>IF(AND(Home!$A$1&gt;=Leave[[#This Row],[Start Time]],Home!$A$1&lt;=Leave[[#This Row],[End Time]]),Home!$A$1,"No Aplica")</f>
        <v>No Aplica</v>
      </c>
      <c r="N4552" s="43" t="str">
        <f>Leave[[#This Row],[User Code (Owning User) (Usuario)]]&amp;Leave[[#This Row],[fecha activa]]</f>
        <v>MIE2025120623369No Aplica</v>
      </c>
    </row>
    <row r="4553" spans="1:14" x14ac:dyDescent="0.3">
      <c r="A4553" s="43" t="s">
        <v>471</v>
      </c>
      <c r="B4553" s="3">
        <v>45912</v>
      </c>
      <c r="C4553" s="3">
        <v>45912</v>
      </c>
      <c r="D4553" s="43" t="s">
        <v>1669</v>
      </c>
      <c r="E4553" s="43" t="s">
        <v>1901</v>
      </c>
      <c r="F4553" s="43" t="s">
        <v>1903</v>
      </c>
      <c r="G4553">
        <v>60</v>
      </c>
      <c r="H4553">
        <v>60</v>
      </c>
      <c r="I4553" s="43" t="s">
        <v>1902</v>
      </c>
      <c r="J4553" s="43" t="s">
        <v>1105</v>
      </c>
      <c r="K4553" s="43" t="s">
        <v>177</v>
      </c>
      <c r="L4553" s="43" t="str">
        <f>IF(AND(Home!$A$1&gt;=Leave[[#This Row],[Start Time]],Home!$A$1&lt;=Leave[[#This Row],[End Time]]),"Aplica","No Aplica")</f>
        <v>No Aplica</v>
      </c>
      <c r="M4553" s="43" t="str">
        <f>IF(AND(Home!$A$1&gt;=Leave[[#This Row],[Start Time]],Home!$A$1&lt;=Leave[[#This Row],[End Time]]),Home!$A$1,"No Aplica")</f>
        <v>No Aplica</v>
      </c>
      <c r="N4553" s="43" t="str">
        <f>Leave[[#This Row],[User Code (Owning User) (Usuario)]]&amp;Leave[[#This Row],[fecha activa]]</f>
        <v>MIE2025120623369No Aplica</v>
      </c>
    </row>
    <row r="4554" spans="1:14" x14ac:dyDescent="0.3">
      <c r="A4554" s="43" t="s">
        <v>471</v>
      </c>
      <c r="B4554" s="3">
        <v>45911</v>
      </c>
      <c r="C4554" s="3">
        <v>45911</v>
      </c>
      <c r="D4554" s="43" t="s">
        <v>1669</v>
      </c>
      <c r="E4554" s="43" t="s">
        <v>1901</v>
      </c>
      <c r="F4554" s="43" t="s">
        <v>1903</v>
      </c>
      <c r="G4554">
        <v>60</v>
      </c>
      <c r="H4554">
        <v>60</v>
      </c>
      <c r="I4554" s="43" t="s">
        <v>1902</v>
      </c>
      <c r="J4554" s="43" t="s">
        <v>1105</v>
      </c>
      <c r="K4554" s="43" t="s">
        <v>177</v>
      </c>
      <c r="L4554" s="43" t="str">
        <f>IF(AND(Home!$A$1&gt;=Leave[[#This Row],[Start Time]],Home!$A$1&lt;=Leave[[#This Row],[End Time]]),"Aplica","No Aplica")</f>
        <v>No Aplica</v>
      </c>
      <c r="M4554" s="43" t="str">
        <f>IF(AND(Home!$A$1&gt;=Leave[[#This Row],[Start Time]],Home!$A$1&lt;=Leave[[#This Row],[End Time]]),Home!$A$1,"No Aplica")</f>
        <v>No Aplica</v>
      </c>
      <c r="N4554" s="43" t="str">
        <f>Leave[[#This Row],[User Code (Owning User) (Usuario)]]&amp;Leave[[#This Row],[fecha activa]]</f>
        <v>MIE2025120623369No Aplica</v>
      </c>
    </row>
    <row r="4555" spans="1:14" x14ac:dyDescent="0.3">
      <c r="A4555" s="43" t="s">
        <v>471</v>
      </c>
      <c r="B4555" s="3">
        <v>45909</v>
      </c>
      <c r="C4555" s="3">
        <v>45909</v>
      </c>
      <c r="D4555" s="43" t="s">
        <v>1669</v>
      </c>
      <c r="E4555" s="43" t="s">
        <v>1901</v>
      </c>
      <c r="F4555" s="43" t="s">
        <v>1903</v>
      </c>
      <c r="G4555">
        <v>60</v>
      </c>
      <c r="H4555">
        <v>60</v>
      </c>
      <c r="I4555" s="43" t="s">
        <v>1902</v>
      </c>
      <c r="J4555" s="43" t="s">
        <v>1105</v>
      </c>
      <c r="K4555" s="43" t="s">
        <v>177</v>
      </c>
      <c r="L4555" s="43" t="str">
        <f>IF(AND(Home!$A$1&gt;=Leave[[#This Row],[Start Time]],Home!$A$1&lt;=Leave[[#This Row],[End Time]]),"Aplica","No Aplica")</f>
        <v>No Aplica</v>
      </c>
      <c r="M4555" s="43" t="str">
        <f>IF(AND(Home!$A$1&gt;=Leave[[#This Row],[Start Time]],Home!$A$1&lt;=Leave[[#This Row],[End Time]]),Home!$A$1,"No Aplica")</f>
        <v>No Aplica</v>
      </c>
      <c r="N4555" s="43" t="str">
        <f>Leave[[#This Row],[User Code (Owning User) (Usuario)]]&amp;Leave[[#This Row],[fecha activa]]</f>
        <v>MIE2025120623369No Aplica</v>
      </c>
    </row>
    <row r="4556" spans="1:14" x14ac:dyDescent="0.3">
      <c r="A4556" s="43" t="s">
        <v>471</v>
      </c>
      <c r="B4556" s="3">
        <v>45908</v>
      </c>
      <c r="C4556" s="3">
        <v>45908</v>
      </c>
      <c r="D4556" s="43" t="s">
        <v>1669</v>
      </c>
      <c r="E4556" s="43" t="s">
        <v>1901</v>
      </c>
      <c r="F4556" s="43" t="s">
        <v>1903</v>
      </c>
      <c r="G4556">
        <v>60</v>
      </c>
      <c r="H4556">
        <v>60</v>
      </c>
      <c r="I4556" s="43" t="s">
        <v>1902</v>
      </c>
      <c r="J4556" s="43" t="s">
        <v>1105</v>
      </c>
      <c r="K4556" s="43" t="s">
        <v>177</v>
      </c>
      <c r="L4556" s="43" t="str">
        <f>IF(AND(Home!$A$1&gt;=Leave[[#This Row],[Start Time]],Home!$A$1&lt;=Leave[[#This Row],[End Time]]),"Aplica","No Aplica")</f>
        <v>No Aplica</v>
      </c>
      <c r="M4556" s="43" t="str">
        <f>IF(AND(Home!$A$1&gt;=Leave[[#This Row],[Start Time]],Home!$A$1&lt;=Leave[[#This Row],[End Time]]),Home!$A$1,"No Aplica")</f>
        <v>No Aplica</v>
      </c>
      <c r="N4556" s="43" t="str">
        <f>Leave[[#This Row],[User Code (Owning User) (Usuario)]]&amp;Leave[[#This Row],[fecha activa]]</f>
        <v>MIE2025120623369No Aplica</v>
      </c>
    </row>
    <row r="4557" spans="1:14" x14ac:dyDescent="0.3">
      <c r="A4557" s="43" t="s">
        <v>465</v>
      </c>
      <c r="B4557" s="3">
        <v>45910</v>
      </c>
      <c r="C4557" s="3">
        <v>45910</v>
      </c>
      <c r="D4557" s="43" t="s">
        <v>469</v>
      </c>
      <c r="E4557" s="43" t="s">
        <v>1901</v>
      </c>
      <c r="F4557" s="43" t="s">
        <v>1903</v>
      </c>
      <c r="G4557">
        <v>1410</v>
      </c>
      <c r="H4557">
        <v>540</v>
      </c>
      <c r="I4557" s="43" t="s">
        <v>1902</v>
      </c>
      <c r="J4557" s="43" t="s">
        <v>1105</v>
      </c>
      <c r="K4557" s="43" t="s">
        <v>177</v>
      </c>
      <c r="L4557" s="43" t="str">
        <f>IF(AND(Home!$A$1&gt;=Leave[[#This Row],[Start Time]],Home!$A$1&lt;=Leave[[#This Row],[End Time]]),"Aplica","No Aplica")</f>
        <v>No Aplica</v>
      </c>
      <c r="M4557" s="43" t="str">
        <f>IF(AND(Home!$A$1&gt;=Leave[[#This Row],[Start Time]],Home!$A$1&lt;=Leave[[#This Row],[End Time]]),Home!$A$1,"No Aplica")</f>
        <v>No Aplica</v>
      </c>
      <c r="N4557" s="43" t="str">
        <f>Leave[[#This Row],[User Code (Owning User) (Usuario)]]&amp;Leave[[#This Row],[fecha activa]]</f>
        <v>MIE2025120623369No Aplica</v>
      </c>
    </row>
    <row r="4558" spans="1:14" x14ac:dyDescent="0.3">
      <c r="A4558" s="43" t="s">
        <v>465</v>
      </c>
      <c r="B4558" s="3">
        <v>45902</v>
      </c>
      <c r="C4558" s="3">
        <v>45902</v>
      </c>
      <c r="D4558" s="43" t="s">
        <v>467</v>
      </c>
      <c r="E4558" s="43" t="s">
        <v>1901</v>
      </c>
      <c r="F4558" s="43" t="s">
        <v>1903</v>
      </c>
      <c r="G4558">
        <v>1410</v>
      </c>
      <c r="H4558">
        <v>540</v>
      </c>
      <c r="I4558" s="43" t="s">
        <v>1902</v>
      </c>
      <c r="J4558" s="43" t="s">
        <v>1105</v>
      </c>
      <c r="K4558" s="43" t="s">
        <v>177</v>
      </c>
      <c r="L4558" s="43" t="str">
        <f>IF(AND(Home!$A$1&gt;=Leave[[#This Row],[Start Time]],Home!$A$1&lt;=Leave[[#This Row],[End Time]]),"Aplica","No Aplica")</f>
        <v>No Aplica</v>
      </c>
      <c r="M4558" s="43" t="str">
        <f>IF(AND(Home!$A$1&gt;=Leave[[#This Row],[Start Time]],Home!$A$1&lt;=Leave[[#This Row],[End Time]]),Home!$A$1,"No Aplica")</f>
        <v>No Aplica</v>
      </c>
      <c r="N4558" s="43" t="str">
        <f>Leave[[#This Row],[User Code (Owning User) (Usuario)]]&amp;Leave[[#This Row],[fecha activa]]</f>
        <v>MIE2025120623369No Aplica</v>
      </c>
    </row>
    <row r="4559" spans="1:14" x14ac:dyDescent="0.3">
      <c r="A4559" s="43" t="s">
        <v>471</v>
      </c>
      <c r="B4559" s="3">
        <v>45905</v>
      </c>
      <c r="C4559" s="3">
        <v>45905</v>
      </c>
      <c r="D4559" s="43" t="s">
        <v>2080</v>
      </c>
      <c r="E4559" s="43" t="s">
        <v>1901</v>
      </c>
      <c r="F4559" s="43" t="s">
        <v>1903</v>
      </c>
      <c r="G4559">
        <v>60</v>
      </c>
      <c r="H4559">
        <v>60</v>
      </c>
      <c r="I4559" s="43" t="s">
        <v>1902</v>
      </c>
      <c r="J4559" s="43" t="s">
        <v>1105</v>
      </c>
      <c r="K4559" s="43" t="s">
        <v>177</v>
      </c>
      <c r="L4559" s="43" t="str">
        <f>IF(AND(Home!$A$1&gt;=Leave[[#This Row],[Start Time]],Home!$A$1&lt;=Leave[[#This Row],[End Time]]),"Aplica","No Aplica")</f>
        <v>No Aplica</v>
      </c>
      <c r="M4559" s="43" t="str">
        <f>IF(AND(Home!$A$1&gt;=Leave[[#This Row],[Start Time]],Home!$A$1&lt;=Leave[[#This Row],[End Time]]),Home!$A$1,"No Aplica")</f>
        <v>No Aplica</v>
      </c>
      <c r="N4559" s="43" t="str">
        <f>Leave[[#This Row],[User Code (Owning User) (Usuario)]]&amp;Leave[[#This Row],[fecha activa]]</f>
        <v>MIE2025120623369No Aplica</v>
      </c>
    </row>
    <row r="4560" spans="1:14" x14ac:dyDescent="0.3">
      <c r="A4560" s="43" t="s">
        <v>471</v>
      </c>
      <c r="B4560" s="3">
        <v>45904</v>
      </c>
      <c r="C4560" s="3">
        <v>45904</v>
      </c>
      <c r="D4560" s="43" t="s">
        <v>2080</v>
      </c>
      <c r="E4560" s="43" t="s">
        <v>1901</v>
      </c>
      <c r="F4560" s="43" t="s">
        <v>1903</v>
      </c>
      <c r="G4560">
        <v>60</v>
      </c>
      <c r="H4560">
        <v>60</v>
      </c>
      <c r="I4560" s="43" t="s">
        <v>1902</v>
      </c>
      <c r="J4560" s="43" t="s">
        <v>1105</v>
      </c>
      <c r="K4560" s="43" t="s">
        <v>177</v>
      </c>
      <c r="L4560" s="43" t="str">
        <f>IF(AND(Home!$A$1&gt;=Leave[[#This Row],[Start Time]],Home!$A$1&lt;=Leave[[#This Row],[End Time]]),"Aplica","No Aplica")</f>
        <v>No Aplica</v>
      </c>
      <c r="M4560" s="43" t="str">
        <f>IF(AND(Home!$A$1&gt;=Leave[[#This Row],[Start Time]],Home!$A$1&lt;=Leave[[#This Row],[End Time]]),Home!$A$1,"No Aplica")</f>
        <v>No Aplica</v>
      </c>
      <c r="N4560" s="43" t="str">
        <f>Leave[[#This Row],[User Code (Owning User) (Usuario)]]&amp;Leave[[#This Row],[fecha activa]]</f>
        <v>MIE2025120623369No Aplica</v>
      </c>
    </row>
    <row r="4561" spans="1:14" x14ac:dyDescent="0.3">
      <c r="A4561" s="43" t="s">
        <v>471</v>
      </c>
      <c r="B4561" s="3">
        <v>45903</v>
      </c>
      <c r="C4561" s="3">
        <v>45903</v>
      </c>
      <c r="D4561" s="43" t="s">
        <v>2080</v>
      </c>
      <c r="E4561" s="43" t="s">
        <v>1901</v>
      </c>
      <c r="F4561" s="43" t="s">
        <v>1903</v>
      </c>
      <c r="G4561">
        <v>60</v>
      </c>
      <c r="H4561">
        <v>60</v>
      </c>
      <c r="I4561" s="43" t="s">
        <v>1902</v>
      </c>
      <c r="J4561" s="43" t="s">
        <v>1105</v>
      </c>
      <c r="K4561" s="43" t="s">
        <v>177</v>
      </c>
      <c r="L4561" s="43" t="str">
        <f>IF(AND(Home!$A$1&gt;=Leave[[#This Row],[Start Time]],Home!$A$1&lt;=Leave[[#This Row],[End Time]]),"Aplica","No Aplica")</f>
        <v>No Aplica</v>
      </c>
      <c r="M4561" s="43" t="str">
        <f>IF(AND(Home!$A$1&gt;=Leave[[#This Row],[Start Time]],Home!$A$1&lt;=Leave[[#This Row],[End Time]]),Home!$A$1,"No Aplica")</f>
        <v>No Aplica</v>
      </c>
      <c r="N4561" s="43" t="str">
        <f>Leave[[#This Row],[User Code (Owning User) (Usuario)]]&amp;Leave[[#This Row],[fecha activa]]</f>
        <v>MIE2025120623369No Aplica</v>
      </c>
    </row>
    <row r="4562" spans="1:14" x14ac:dyDescent="0.3">
      <c r="A4562" s="43" t="s">
        <v>471</v>
      </c>
      <c r="B4562" s="3">
        <v>45901</v>
      </c>
      <c r="C4562" s="3">
        <v>45901</v>
      </c>
      <c r="D4562" s="43" t="s">
        <v>2080</v>
      </c>
      <c r="E4562" s="43" t="s">
        <v>1901</v>
      </c>
      <c r="F4562" s="43" t="s">
        <v>1903</v>
      </c>
      <c r="G4562">
        <v>60</v>
      </c>
      <c r="H4562">
        <v>60</v>
      </c>
      <c r="I4562" s="43" t="s">
        <v>1902</v>
      </c>
      <c r="J4562" s="43" t="s">
        <v>1105</v>
      </c>
      <c r="K4562" s="43" t="s">
        <v>177</v>
      </c>
      <c r="L4562" s="43" t="str">
        <f>IF(AND(Home!$A$1&gt;=Leave[[#This Row],[Start Time]],Home!$A$1&lt;=Leave[[#This Row],[End Time]]),"Aplica","No Aplica")</f>
        <v>No Aplica</v>
      </c>
      <c r="M4562" s="43" t="str">
        <f>IF(AND(Home!$A$1&gt;=Leave[[#This Row],[Start Time]],Home!$A$1&lt;=Leave[[#This Row],[End Time]]),Home!$A$1,"No Aplica")</f>
        <v>No Aplica</v>
      </c>
      <c r="N4562" s="43" t="str">
        <f>Leave[[#This Row],[User Code (Owning User) (Usuario)]]&amp;Leave[[#This Row],[fecha activa]]</f>
        <v>MIE2025120623369No Aplica</v>
      </c>
    </row>
    <row r="4563" spans="1:14" x14ac:dyDescent="0.3">
      <c r="A4563" s="43" t="s">
        <v>465</v>
      </c>
      <c r="B4563" s="3">
        <v>45928</v>
      </c>
      <c r="C4563" s="3">
        <v>45928</v>
      </c>
      <c r="D4563" s="43" t="s">
        <v>469</v>
      </c>
      <c r="E4563" s="43" t="s">
        <v>1385</v>
      </c>
      <c r="F4563" s="43" t="s">
        <v>1387</v>
      </c>
      <c r="G4563">
        <v>540</v>
      </c>
      <c r="H4563">
        <v>540</v>
      </c>
      <c r="I4563" s="43" t="s">
        <v>1386</v>
      </c>
      <c r="J4563" s="43" t="s">
        <v>3716</v>
      </c>
      <c r="K4563" s="43" t="s">
        <v>178</v>
      </c>
      <c r="L4563" s="43" t="str">
        <f>IF(AND(Home!$A$1&gt;=Leave[[#This Row],[Start Time]],Home!$A$1&lt;=Leave[[#This Row],[End Time]]),"Aplica","No Aplica")</f>
        <v>No Aplica</v>
      </c>
      <c r="M4563" s="43" t="str">
        <f>IF(AND(Home!$A$1&gt;=Leave[[#This Row],[Start Time]],Home!$A$1&lt;=Leave[[#This Row],[End Time]]),Home!$A$1,"No Aplica")</f>
        <v>No Aplica</v>
      </c>
      <c r="N4563" s="43" t="str">
        <f>Leave[[#This Row],[User Code (Owning User) (Usuario)]]&amp;Leave[[#This Row],[fecha activa]]</f>
        <v>MIE2025300120668No Aplica</v>
      </c>
    </row>
    <row r="4564" spans="1:14" x14ac:dyDescent="0.3">
      <c r="A4564" s="43" t="s">
        <v>471</v>
      </c>
      <c r="B4564" s="3">
        <v>45927</v>
      </c>
      <c r="C4564" s="3">
        <v>45927</v>
      </c>
      <c r="D4564" s="43" t="s">
        <v>520</v>
      </c>
      <c r="E4564" s="43" t="s">
        <v>1385</v>
      </c>
      <c r="F4564" s="43" t="s">
        <v>1387</v>
      </c>
      <c r="G4564">
        <v>180</v>
      </c>
      <c r="H4564">
        <v>180</v>
      </c>
      <c r="I4564" s="43" t="s">
        <v>1386</v>
      </c>
      <c r="J4564" s="43" t="s">
        <v>3716</v>
      </c>
      <c r="K4564" s="43" t="s">
        <v>178</v>
      </c>
      <c r="L4564" s="43" t="str">
        <f>IF(AND(Home!$A$1&gt;=Leave[[#This Row],[Start Time]],Home!$A$1&lt;=Leave[[#This Row],[End Time]]),"Aplica","No Aplica")</f>
        <v>No Aplica</v>
      </c>
      <c r="M4564" s="43" t="str">
        <f>IF(AND(Home!$A$1&gt;=Leave[[#This Row],[Start Time]],Home!$A$1&lt;=Leave[[#This Row],[End Time]]),Home!$A$1,"No Aplica")</f>
        <v>No Aplica</v>
      </c>
      <c r="N4564" s="43" t="str">
        <f>Leave[[#This Row],[User Code (Owning User) (Usuario)]]&amp;Leave[[#This Row],[fecha activa]]</f>
        <v>MIE2025300120668No Aplica</v>
      </c>
    </row>
    <row r="4565" spans="1:14" x14ac:dyDescent="0.3">
      <c r="A4565" s="43" t="s">
        <v>471</v>
      </c>
      <c r="B4565" s="3">
        <v>45925</v>
      </c>
      <c r="C4565" s="3">
        <v>45925</v>
      </c>
      <c r="D4565" s="43" t="s">
        <v>520</v>
      </c>
      <c r="E4565" s="43" t="s">
        <v>1385</v>
      </c>
      <c r="F4565" s="43" t="s">
        <v>1387</v>
      </c>
      <c r="G4565">
        <v>60</v>
      </c>
      <c r="H4565">
        <v>60</v>
      </c>
      <c r="I4565" s="43" t="s">
        <v>1386</v>
      </c>
      <c r="J4565" s="43" t="s">
        <v>3716</v>
      </c>
      <c r="K4565" s="43" t="s">
        <v>178</v>
      </c>
      <c r="L4565" s="43" t="str">
        <f>IF(AND(Home!$A$1&gt;=Leave[[#This Row],[Start Time]],Home!$A$1&lt;=Leave[[#This Row],[End Time]]),"Aplica","No Aplica")</f>
        <v>No Aplica</v>
      </c>
      <c r="M4565" s="43" t="str">
        <f>IF(AND(Home!$A$1&gt;=Leave[[#This Row],[Start Time]],Home!$A$1&lt;=Leave[[#This Row],[End Time]]),Home!$A$1,"No Aplica")</f>
        <v>No Aplica</v>
      </c>
      <c r="N4565" s="43" t="str">
        <f>Leave[[#This Row],[User Code (Owning User) (Usuario)]]&amp;Leave[[#This Row],[fecha activa]]</f>
        <v>MIE2025300120668No Aplica</v>
      </c>
    </row>
    <row r="4566" spans="1:14" x14ac:dyDescent="0.3">
      <c r="A4566" s="43" t="s">
        <v>471</v>
      </c>
      <c r="B4566" s="3">
        <v>45920</v>
      </c>
      <c r="C4566" s="3">
        <v>45920</v>
      </c>
      <c r="D4566" s="43" t="s">
        <v>520</v>
      </c>
      <c r="E4566" s="43" t="s">
        <v>1385</v>
      </c>
      <c r="F4566" s="43" t="s">
        <v>1387</v>
      </c>
      <c r="G4566">
        <v>180</v>
      </c>
      <c r="H4566">
        <v>180</v>
      </c>
      <c r="I4566" s="43" t="s">
        <v>1386</v>
      </c>
      <c r="J4566" s="43" t="s">
        <v>3716</v>
      </c>
      <c r="K4566" s="43" t="s">
        <v>178</v>
      </c>
      <c r="L4566" s="43" t="str">
        <f>IF(AND(Home!$A$1&gt;=Leave[[#This Row],[Start Time]],Home!$A$1&lt;=Leave[[#This Row],[End Time]]),"Aplica","No Aplica")</f>
        <v>No Aplica</v>
      </c>
      <c r="M4566" s="43" t="str">
        <f>IF(AND(Home!$A$1&gt;=Leave[[#This Row],[Start Time]],Home!$A$1&lt;=Leave[[#This Row],[End Time]]),Home!$A$1,"No Aplica")</f>
        <v>No Aplica</v>
      </c>
      <c r="N4566" s="43" t="str">
        <f>Leave[[#This Row],[User Code (Owning User) (Usuario)]]&amp;Leave[[#This Row],[fecha activa]]</f>
        <v>MIE2025300120668No Aplica</v>
      </c>
    </row>
    <row r="4567" spans="1:14" x14ac:dyDescent="0.3">
      <c r="A4567" s="43" t="s">
        <v>465</v>
      </c>
      <c r="B4567" s="3">
        <v>45921</v>
      </c>
      <c r="C4567" s="3">
        <v>45921</v>
      </c>
      <c r="D4567" s="43" t="s">
        <v>469</v>
      </c>
      <c r="E4567" s="43" t="s">
        <v>1385</v>
      </c>
      <c r="F4567" s="43" t="s">
        <v>1387</v>
      </c>
      <c r="G4567">
        <v>540</v>
      </c>
      <c r="H4567">
        <v>540</v>
      </c>
      <c r="I4567" s="43" t="s">
        <v>1386</v>
      </c>
      <c r="J4567" s="43" t="s">
        <v>3716</v>
      </c>
      <c r="K4567" s="43" t="s">
        <v>178</v>
      </c>
      <c r="L4567" s="43" t="str">
        <f>IF(AND(Home!$A$1&gt;=Leave[[#This Row],[Start Time]],Home!$A$1&lt;=Leave[[#This Row],[End Time]]),"Aplica","No Aplica")</f>
        <v>No Aplica</v>
      </c>
      <c r="M4567" s="43" t="str">
        <f>IF(AND(Home!$A$1&gt;=Leave[[#This Row],[Start Time]],Home!$A$1&lt;=Leave[[#This Row],[End Time]]),Home!$A$1,"No Aplica")</f>
        <v>No Aplica</v>
      </c>
      <c r="N4567" s="43" t="str">
        <f>Leave[[#This Row],[User Code (Owning User) (Usuario)]]&amp;Leave[[#This Row],[fecha activa]]</f>
        <v>MIE2025300120668No Aplica</v>
      </c>
    </row>
    <row r="4568" spans="1:14" x14ac:dyDescent="0.3">
      <c r="A4568" s="43" t="s">
        <v>471</v>
      </c>
      <c r="B4568" s="3">
        <v>45918</v>
      </c>
      <c r="C4568" s="3">
        <v>45918</v>
      </c>
      <c r="D4568" s="43" t="s">
        <v>520</v>
      </c>
      <c r="E4568" s="43" t="s">
        <v>1385</v>
      </c>
      <c r="F4568" s="43" t="s">
        <v>1387</v>
      </c>
      <c r="G4568">
        <v>60</v>
      </c>
      <c r="H4568">
        <v>60</v>
      </c>
      <c r="I4568" s="43" t="s">
        <v>1386</v>
      </c>
      <c r="J4568" s="43" t="s">
        <v>3716</v>
      </c>
      <c r="K4568" s="43" t="s">
        <v>178</v>
      </c>
      <c r="L4568" s="43" t="str">
        <f>IF(AND(Home!$A$1&gt;=Leave[[#This Row],[Start Time]],Home!$A$1&lt;=Leave[[#This Row],[End Time]]),"Aplica","No Aplica")</f>
        <v>No Aplica</v>
      </c>
      <c r="M4568" s="43" t="str">
        <f>IF(AND(Home!$A$1&gt;=Leave[[#This Row],[Start Time]],Home!$A$1&lt;=Leave[[#This Row],[End Time]]),Home!$A$1,"No Aplica")</f>
        <v>No Aplica</v>
      </c>
      <c r="N4568" s="43" t="str">
        <f>Leave[[#This Row],[User Code (Owning User) (Usuario)]]&amp;Leave[[#This Row],[fecha activa]]</f>
        <v>MIE2025300120668No Aplica</v>
      </c>
    </row>
    <row r="4569" spans="1:14" x14ac:dyDescent="0.3">
      <c r="A4569" s="43" t="s">
        <v>471</v>
      </c>
      <c r="B4569" s="3">
        <v>45903</v>
      </c>
      <c r="C4569" s="3">
        <v>45903</v>
      </c>
      <c r="D4569" s="43" t="s">
        <v>1864</v>
      </c>
      <c r="E4569" s="43" t="s">
        <v>1385</v>
      </c>
      <c r="F4569" s="43" t="s">
        <v>1387</v>
      </c>
      <c r="G4569">
        <v>60</v>
      </c>
      <c r="H4569">
        <v>60</v>
      </c>
      <c r="I4569" s="43" t="s">
        <v>1386</v>
      </c>
      <c r="J4569" s="43" t="s">
        <v>3716</v>
      </c>
      <c r="K4569" s="43" t="s">
        <v>178</v>
      </c>
      <c r="L4569" s="43" t="str">
        <f>IF(AND(Home!$A$1&gt;=Leave[[#This Row],[Start Time]],Home!$A$1&lt;=Leave[[#This Row],[End Time]]),"Aplica","No Aplica")</f>
        <v>No Aplica</v>
      </c>
      <c r="M4569" s="43" t="str">
        <f>IF(AND(Home!$A$1&gt;=Leave[[#This Row],[Start Time]],Home!$A$1&lt;=Leave[[#This Row],[End Time]]),Home!$A$1,"No Aplica")</f>
        <v>No Aplica</v>
      </c>
      <c r="N4569" s="43" t="str">
        <f>Leave[[#This Row],[User Code (Owning User) (Usuario)]]&amp;Leave[[#This Row],[fecha activa]]</f>
        <v>MIE2025300120668No Aplica</v>
      </c>
    </row>
    <row r="4570" spans="1:14" x14ac:dyDescent="0.3">
      <c r="A4570" s="43" t="s">
        <v>465</v>
      </c>
      <c r="B4570" s="3">
        <v>45914</v>
      </c>
      <c r="C4570" s="3">
        <v>45914</v>
      </c>
      <c r="D4570" s="43" t="s">
        <v>469</v>
      </c>
      <c r="E4570" s="43" t="s">
        <v>1385</v>
      </c>
      <c r="F4570" s="43" t="s">
        <v>1387</v>
      </c>
      <c r="G4570">
        <v>540</v>
      </c>
      <c r="H4570">
        <v>540</v>
      </c>
      <c r="I4570" s="43" t="s">
        <v>1386</v>
      </c>
      <c r="J4570" s="43" t="s">
        <v>3716</v>
      </c>
      <c r="K4570" s="43" t="s">
        <v>178</v>
      </c>
      <c r="L4570" s="43" t="str">
        <f>IF(AND(Home!$A$1&gt;=Leave[[#This Row],[Start Time]],Home!$A$1&lt;=Leave[[#This Row],[End Time]]),"Aplica","No Aplica")</f>
        <v>No Aplica</v>
      </c>
      <c r="M4570" s="43" t="str">
        <f>IF(AND(Home!$A$1&gt;=Leave[[#This Row],[Start Time]],Home!$A$1&lt;=Leave[[#This Row],[End Time]]),Home!$A$1,"No Aplica")</f>
        <v>No Aplica</v>
      </c>
      <c r="N4570" s="43" t="str">
        <f>Leave[[#This Row],[User Code (Owning User) (Usuario)]]&amp;Leave[[#This Row],[fecha activa]]</f>
        <v>MIE2025300120668No Aplica</v>
      </c>
    </row>
    <row r="4571" spans="1:14" x14ac:dyDescent="0.3">
      <c r="A4571" s="43" t="s">
        <v>471</v>
      </c>
      <c r="B4571" s="3">
        <v>45913</v>
      </c>
      <c r="C4571" s="3">
        <v>45913</v>
      </c>
      <c r="D4571" s="43" t="s">
        <v>520</v>
      </c>
      <c r="E4571" s="43" t="s">
        <v>1385</v>
      </c>
      <c r="F4571" s="43" t="s">
        <v>1387</v>
      </c>
      <c r="G4571">
        <v>180</v>
      </c>
      <c r="H4571">
        <v>180</v>
      </c>
      <c r="I4571" s="43" t="s">
        <v>1386</v>
      </c>
      <c r="J4571" s="43" t="s">
        <v>3716</v>
      </c>
      <c r="K4571" s="43" t="s">
        <v>178</v>
      </c>
      <c r="L4571" s="43" t="str">
        <f>IF(AND(Home!$A$1&gt;=Leave[[#This Row],[Start Time]],Home!$A$1&lt;=Leave[[#This Row],[End Time]]),"Aplica","No Aplica")</f>
        <v>No Aplica</v>
      </c>
      <c r="M4571" s="43" t="str">
        <f>IF(AND(Home!$A$1&gt;=Leave[[#This Row],[Start Time]],Home!$A$1&lt;=Leave[[#This Row],[End Time]]),Home!$A$1,"No Aplica")</f>
        <v>No Aplica</v>
      </c>
      <c r="N4571" s="43" t="str">
        <f>Leave[[#This Row],[User Code (Owning User) (Usuario)]]&amp;Leave[[#This Row],[fecha activa]]</f>
        <v>MIE2025300120668No Aplica</v>
      </c>
    </row>
    <row r="4572" spans="1:14" x14ac:dyDescent="0.3">
      <c r="A4572" s="43" t="s">
        <v>471</v>
      </c>
      <c r="B4572" s="3">
        <v>45911</v>
      </c>
      <c r="C4572" s="3">
        <v>45911</v>
      </c>
      <c r="D4572" s="43" t="s">
        <v>520</v>
      </c>
      <c r="E4572" s="43" t="s">
        <v>1385</v>
      </c>
      <c r="F4572" s="43" t="s">
        <v>1387</v>
      </c>
      <c r="G4572">
        <v>60</v>
      </c>
      <c r="H4572">
        <v>60</v>
      </c>
      <c r="I4572" s="43" t="s">
        <v>1386</v>
      </c>
      <c r="J4572" s="43" t="s">
        <v>3716</v>
      </c>
      <c r="K4572" s="43" t="s">
        <v>178</v>
      </c>
      <c r="L4572" s="43" t="str">
        <f>IF(AND(Home!$A$1&gt;=Leave[[#This Row],[Start Time]],Home!$A$1&lt;=Leave[[#This Row],[End Time]]),"Aplica","No Aplica")</f>
        <v>No Aplica</v>
      </c>
      <c r="M4572" s="43" t="str">
        <f>IF(AND(Home!$A$1&gt;=Leave[[#This Row],[Start Time]],Home!$A$1&lt;=Leave[[#This Row],[End Time]]),Home!$A$1,"No Aplica")</f>
        <v>No Aplica</v>
      </c>
      <c r="N4572" s="43" t="str">
        <f>Leave[[#This Row],[User Code (Owning User) (Usuario)]]&amp;Leave[[#This Row],[fecha activa]]</f>
        <v>MIE2025300120668No Aplica</v>
      </c>
    </row>
    <row r="4573" spans="1:14" x14ac:dyDescent="0.3">
      <c r="A4573" s="43" t="s">
        <v>471</v>
      </c>
      <c r="B4573" s="3">
        <v>45906</v>
      </c>
      <c r="C4573" s="3">
        <v>45906</v>
      </c>
      <c r="D4573" s="43" t="s">
        <v>520</v>
      </c>
      <c r="E4573" s="43" t="s">
        <v>1385</v>
      </c>
      <c r="F4573" s="43" t="s">
        <v>1387</v>
      </c>
      <c r="G4573">
        <v>180</v>
      </c>
      <c r="H4573">
        <v>180</v>
      </c>
      <c r="I4573" s="43" t="s">
        <v>1386</v>
      </c>
      <c r="J4573" s="43" t="s">
        <v>3716</v>
      </c>
      <c r="K4573" s="43" t="s">
        <v>178</v>
      </c>
      <c r="L4573" s="43" t="str">
        <f>IF(AND(Home!$A$1&gt;=Leave[[#This Row],[Start Time]],Home!$A$1&lt;=Leave[[#This Row],[End Time]]),"Aplica","No Aplica")</f>
        <v>No Aplica</v>
      </c>
      <c r="M4573" s="43" t="str">
        <f>IF(AND(Home!$A$1&gt;=Leave[[#This Row],[Start Time]],Home!$A$1&lt;=Leave[[#This Row],[End Time]]),Home!$A$1,"No Aplica")</f>
        <v>No Aplica</v>
      </c>
      <c r="N4573" s="43" t="str">
        <f>Leave[[#This Row],[User Code (Owning User) (Usuario)]]&amp;Leave[[#This Row],[fecha activa]]</f>
        <v>MIE2025300120668No Aplica</v>
      </c>
    </row>
    <row r="4574" spans="1:14" x14ac:dyDescent="0.3">
      <c r="A4574" s="43" t="s">
        <v>465</v>
      </c>
      <c r="B4574" s="3">
        <v>45907</v>
      </c>
      <c r="C4574" s="3">
        <v>45907</v>
      </c>
      <c r="D4574" s="43" t="s">
        <v>469</v>
      </c>
      <c r="E4574" s="43" t="s">
        <v>1385</v>
      </c>
      <c r="F4574" s="43" t="s">
        <v>1387</v>
      </c>
      <c r="G4574">
        <v>540</v>
      </c>
      <c r="H4574">
        <v>540</v>
      </c>
      <c r="I4574" s="43" t="s">
        <v>1386</v>
      </c>
      <c r="J4574" s="43" t="s">
        <v>3716</v>
      </c>
      <c r="K4574" s="43" t="s">
        <v>178</v>
      </c>
      <c r="L4574" s="43" t="str">
        <f>IF(AND(Home!$A$1&gt;=Leave[[#This Row],[Start Time]],Home!$A$1&lt;=Leave[[#This Row],[End Time]]),"Aplica","No Aplica")</f>
        <v>No Aplica</v>
      </c>
      <c r="M4574" s="43" t="str">
        <f>IF(AND(Home!$A$1&gt;=Leave[[#This Row],[Start Time]],Home!$A$1&lt;=Leave[[#This Row],[End Time]]),Home!$A$1,"No Aplica")</f>
        <v>No Aplica</v>
      </c>
      <c r="N4574" s="43" t="str">
        <f>Leave[[#This Row],[User Code (Owning User) (Usuario)]]&amp;Leave[[#This Row],[fecha activa]]</f>
        <v>MIE2025300120668No Aplica</v>
      </c>
    </row>
    <row r="4575" spans="1:14" x14ac:dyDescent="0.3">
      <c r="A4575" s="43" t="s">
        <v>471</v>
      </c>
      <c r="B4575" s="3">
        <v>45904</v>
      </c>
      <c r="C4575" s="3">
        <v>45904</v>
      </c>
      <c r="D4575" s="43" t="s">
        <v>520</v>
      </c>
      <c r="E4575" s="43" t="s">
        <v>1385</v>
      </c>
      <c r="F4575" s="43" t="s">
        <v>1387</v>
      </c>
      <c r="G4575">
        <v>60</v>
      </c>
      <c r="H4575">
        <v>60</v>
      </c>
      <c r="I4575" s="43" t="s">
        <v>1386</v>
      </c>
      <c r="J4575" s="43" t="s">
        <v>3716</v>
      </c>
      <c r="K4575" s="43" t="s">
        <v>178</v>
      </c>
      <c r="L4575" s="43" t="str">
        <f>IF(AND(Home!$A$1&gt;=Leave[[#This Row],[Start Time]],Home!$A$1&lt;=Leave[[#This Row],[End Time]]),"Aplica","No Aplica")</f>
        <v>No Aplica</v>
      </c>
      <c r="M4575" s="43" t="str">
        <f>IF(AND(Home!$A$1&gt;=Leave[[#This Row],[Start Time]],Home!$A$1&lt;=Leave[[#This Row],[End Time]]),Home!$A$1,"No Aplica")</f>
        <v>No Aplica</v>
      </c>
      <c r="N4575" s="43" t="str">
        <f>Leave[[#This Row],[User Code (Owning User) (Usuario)]]&amp;Leave[[#This Row],[fecha activa]]</f>
        <v>MIE2025300120668No Aplica</v>
      </c>
    </row>
    <row r="4576" spans="1:14" x14ac:dyDescent="0.3">
      <c r="A4576" s="43" t="s">
        <v>465</v>
      </c>
      <c r="B4576" s="3">
        <v>45924</v>
      </c>
      <c r="C4576" s="3">
        <v>45924</v>
      </c>
      <c r="D4576" s="43" t="s">
        <v>664</v>
      </c>
      <c r="E4576" s="43" t="s">
        <v>2923</v>
      </c>
      <c r="F4576" s="43" t="s">
        <v>2925</v>
      </c>
      <c r="G4576">
        <v>120</v>
      </c>
      <c r="H4576">
        <v>120</v>
      </c>
      <c r="I4576" s="43" t="s">
        <v>2924</v>
      </c>
      <c r="J4576" s="43" t="s">
        <v>973</v>
      </c>
      <c r="K4576" s="43" t="s">
        <v>177</v>
      </c>
      <c r="L4576" s="43" t="str">
        <f>IF(AND(Home!$A$1&gt;=Leave[[#This Row],[Start Time]],Home!$A$1&lt;=Leave[[#This Row],[End Time]]),"Aplica","No Aplica")</f>
        <v>No Aplica</v>
      </c>
      <c r="M4576" s="43" t="str">
        <f>IF(AND(Home!$A$1&gt;=Leave[[#This Row],[Start Time]],Home!$A$1&lt;=Leave[[#This Row],[End Time]]),Home!$A$1,"No Aplica")</f>
        <v>No Aplica</v>
      </c>
      <c r="N4576" s="43" t="str">
        <f>Leave[[#This Row],[User Code (Owning User) (Usuario)]]&amp;Leave[[#This Row],[fecha activa]]</f>
        <v>MIE2025040924298No Aplica</v>
      </c>
    </row>
    <row r="4577" spans="1:14" x14ac:dyDescent="0.3">
      <c r="A4577" s="43" t="s">
        <v>465</v>
      </c>
      <c r="B4577" s="3">
        <v>45923</v>
      </c>
      <c r="C4577" s="3">
        <v>45923</v>
      </c>
      <c r="D4577" s="43" t="s">
        <v>3570</v>
      </c>
      <c r="E4577" s="43" t="s">
        <v>2923</v>
      </c>
      <c r="F4577" s="43" t="s">
        <v>2925</v>
      </c>
      <c r="G4577">
        <v>120</v>
      </c>
      <c r="H4577">
        <v>120</v>
      </c>
      <c r="I4577" s="43" t="s">
        <v>2924</v>
      </c>
      <c r="J4577" s="43" t="s">
        <v>973</v>
      </c>
      <c r="K4577" s="43" t="s">
        <v>177</v>
      </c>
      <c r="L4577" s="43" t="str">
        <f>IF(AND(Home!$A$1&gt;=Leave[[#This Row],[Start Time]],Home!$A$1&lt;=Leave[[#This Row],[End Time]]),"Aplica","No Aplica")</f>
        <v>No Aplica</v>
      </c>
      <c r="M4577" s="43" t="str">
        <f>IF(AND(Home!$A$1&gt;=Leave[[#This Row],[Start Time]],Home!$A$1&lt;=Leave[[#This Row],[End Time]]),Home!$A$1,"No Aplica")</f>
        <v>No Aplica</v>
      </c>
      <c r="N4577" s="43" t="str">
        <f>Leave[[#This Row],[User Code (Owning User) (Usuario)]]&amp;Leave[[#This Row],[fecha activa]]</f>
        <v>MIE2025040924298No Aplica</v>
      </c>
    </row>
    <row r="4578" spans="1:14" x14ac:dyDescent="0.3">
      <c r="A4578" s="43" t="s">
        <v>465</v>
      </c>
      <c r="B4578" s="3">
        <v>45922</v>
      </c>
      <c r="C4578" s="3">
        <v>45922</v>
      </c>
      <c r="D4578" s="43" t="s">
        <v>469</v>
      </c>
      <c r="E4578" s="43" t="s">
        <v>2923</v>
      </c>
      <c r="F4578" s="43" t="s">
        <v>2925</v>
      </c>
      <c r="G4578">
        <v>720</v>
      </c>
      <c r="H4578">
        <v>540</v>
      </c>
      <c r="I4578" s="43" t="s">
        <v>2924</v>
      </c>
      <c r="J4578" s="43" t="s">
        <v>973</v>
      </c>
      <c r="K4578" s="43" t="s">
        <v>177</v>
      </c>
      <c r="L4578" s="43" t="str">
        <f>IF(AND(Home!$A$1&gt;=Leave[[#This Row],[Start Time]],Home!$A$1&lt;=Leave[[#This Row],[End Time]]),"Aplica","No Aplica")</f>
        <v>Aplica</v>
      </c>
      <c r="M4578" s="43">
        <f>IF(AND(Home!$A$1&gt;=Leave[[#This Row],[Start Time]],Home!$A$1&lt;=Leave[[#This Row],[End Time]]),Home!$A$1,"No Aplica")</f>
        <v>45922</v>
      </c>
      <c r="N4578" s="43" t="str">
        <f>Leave[[#This Row],[User Code (Owning User) (Usuario)]]&amp;Leave[[#This Row],[fecha activa]]</f>
        <v>MIE202504092429845922</v>
      </c>
    </row>
    <row r="4579" spans="1:14" x14ac:dyDescent="0.3">
      <c r="A4579" s="43" t="s">
        <v>601</v>
      </c>
      <c r="B4579" s="3">
        <v>45911</v>
      </c>
      <c r="C4579" s="3">
        <v>45911</v>
      </c>
      <c r="D4579" s="43" t="s">
        <v>1642</v>
      </c>
      <c r="E4579" s="43" t="s">
        <v>2923</v>
      </c>
      <c r="F4579" s="43" t="s">
        <v>2925</v>
      </c>
      <c r="G4579">
        <v>120</v>
      </c>
      <c r="H4579">
        <v>120</v>
      </c>
      <c r="I4579" s="43" t="s">
        <v>2924</v>
      </c>
      <c r="J4579" s="43" t="s">
        <v>973</v>
      </c>
      <c r="K4579" s="43" t="s">
        <v>177</v>
      </c>
      <c r="L4579" s="43" t="str">
        <f>IF(AND(Home!$A$1&gt;=Leave[[#This Row],[Start Time]],Home!$A$1&lt;=Leave[[#This Row],[End Time]]),"Aplica","No Aplica")</f>
        <v>No Aplica</v>
      </c>
      <c r="M4579" s="43" t="str">
        <f>IF(AND(Home!$A$1&gt;=Leave[[#This Row],[Start Time]],Home!$A$1&lt;=Leave[[#This Row],[End Time]]),Home!$A$1,"No Aplica")</f>
        <v>No Aplica</v>
      </c>
      <c r="N4579" s="43" t="str">
        <f>Leave[[#This Row],[User Code (Owning User) (Usuario)]]&amp;Leave[[#This Row],[fecha activa]]</f>
        <v>MIE2025040924298No Aplica</v>
      </c>
    </row>
    <row r="4580" spans="1:14" x14ac:dyDescent="0.3">
      <c r="A4580" s="43" t="s">
        <v>465</v>
      </c>
      <c r="B4580" s="3">
        <v>45918</v>
      </c>
      <c r="C4580" s="3">
        <v>45918</v>
      </c>
      <c r="D4580" s="43" t="s">
        <v>469</v>
      </c>
      <c r="E4580" s="43" t="s">
        <v>2923</v>
      </c>
      <c r="F4580" s="43" t="s">
        <v>2925</v>
      </c>
      <c r="G4580">
        <v>540</v>
      </c>
      <c r="H4580">
        <v>540</v>
      </c>
      <c r="I4580" s="43" t="s">
        <v>2924</v>
      </c>
      <c r="J4580" s="43" t="s">
        <v>973</v>
      </c>
      <c r="K4580" s="43" t="s">
        <v>177</v>
      </c>
      <c r="L4580" s="43" t="str">
        <f>IF(AND(Home!$A$1&gt;=Leave[[#This Row],[Start Time]],Home!$A$1&lt;=Leave[[#This Row],[End Time]]),"Aplica","No Aplica")</f>
        <v>No Aplica</v>
      </c>
      <c r="M4580" s="43" t="str">
        <f>IF(AND(Home!$A$1&gt;=Leave[[#This Row],[Start Time]],Home!$A$1&lt;=Leave[[#This Row],[End Time]]),Home!$A$1,"No Aplica")</f>
        <v>No Aplica</v>
      </c>
      <c r="N4580" s="43" t="str">
        <f>Leave[[#This Row],[User Code (Owning User) (Usuario)]]&amp;Leave[[#This Row],[fecha activa]]</f>
        <v>MIE2025040924298No Aplica</v>
      </c>
    </row>
    <row r="4581" spans="1:14" x14ac:dyDescent="0.3">
      <c r="A4581" s="43" t="s">
        <v>601</v>
      </c>
      <c r="B4581" s="3">
        <v>45917</v>
      </c>
      <c r="C4581" s="3">
        <v>45917</v>
      </c>
      <c r="D4581" s="43" t="s">
        <v>621</v>
      </c>
      <c r="E4581" s="43" t="s">
        <v>2923</v>
      </c>
      <c r="F4581" s="43" t="s">
        <v>2925</v>
      </c>
      <c r="G4581">
        <v>120</v>
      </c>
      <c r="H4581">
        <v>120</v>
      </c>
      <c r="I4581" s="43" t="s">
        <v>2924</v>
      </c>
      <c r="J4581" s="43" t="s">
        <v>973</v>
      </c>
      <c r="K4581" s="43" t="s">
        <v>177</v>
      </c>
      <c r="L4581" s="43" t="str">
        <f>IF(AND(Home!$A$1&gt;=Leave[[#This Row],[Start Time]],Home!$A$1&lt;=Leave[[#This Row],[End Time]]),"Aplica","No Aplica")</f>
        <v>No Aplica</v>
      </c>
      <c r="M4581" s="43" t="str">
        <f>IF(AND(Home!$A$1&gt;=Leave[[#This Row],[Start Time]],Home!$A$1&lt;=Leave[[#This Row],[End Time]]),Home!$A$1,"No Aplica")</f>
        <v>No Aplica</v>
      </c>
      <c r="N4581" s="43" t="str">
        <f>Leave[[#This Row],[User Code (Owning User) (Usuario)]]&amp;Leave[[#This Row],[fecha activa]]</f>
        <v>MIE2025040924298No Aplica</v>
      </c>
    </row>
    <row r="4582" spans="1:14" x14ac:dyDescent="0.3">
      <c r="A4582" s="43" t="s">
        <v>601</v>
      </c>
      <c r="B4582" s="3">
        <v>45915</v>
      </c>
      <c r="C4582" s="3">
        <v>45915</v>
      </c>
      <c r="D4582" s="43" t="s">
        <v>621</v>
      </c>
      <c r="E4582" s="43" t="s">
        <v>2923</v>
      </c>
      <c r="F4582" s="43" t="s">
        <v>2925</v>
      </c>
      <c r="G4582">
        <v>120</v>
      </c>
      <c r="H4582">
        <v>120</v>
      </c>
      <c r="I4582" s="43" t="s">
        <v>2924</v>
      </c>
      <c r="J4582" s="43" t="s">
        <v>973</v>
      </c>
      <c r="K4582" s="43" t="s">
        <v>177</v>
      </c>
      <c r="L4582" s="43" t="str">
        <f>IF(AND(Home!$A$1&gt;=Leave[[#This Row],[Start Time]],Home!$A$1&lt;=Leave[[#This Row],[End Time]]),"Aplica","No Aplica")</f>
        <v>No Aplica</v>
      </c>
      <c r="M4582" s="43" t="str">
        <f>IF(AND(Home!$A$1&gt;=Leave[[#This Row],[Start Time]],Home!$A$1&lt;=Leave[[#This Row],[End Time]]),Home!$A$1,"No Aplica")</f>
        <v>No Aplica</v>
      </c>
      <c r="N4582" s="43" t="str">
        <f>Leave[[#This Row],[User Code (Owning User) (Usuario)]]&amp;Leave[[#This Row],[fecha activa]]</f>
        <v>MIE2025040924298No Aplica</v>
      </c>
    </row>
    <row r="4583" spans="1:14" x14ac:dyDescent="0.3">
      <c r="A4583" s="43" t="s">
        <v>465</v>
      </c>
      <c r="B4583" s="3">
        <v>45907</v>
      </c>
      <c r="C4583" s="3">
        <v>45907</v>
      </c>
      <c r="D4583" s="43" t="s">
        <v>475</v>
      </c>
      <c r="E4583" s="43" t="s">
        <v>2923</v>
      </c>
      <c r="F4583" s="43" t="s">
        <v>2925</v>
      </c>
      <c r="G4583">
        <v>540</v>
      </c>
      <c r="H4583">
        <v>540</v>
      </c>
      <c r="I4583" s="43" t="s">
        <v>2924</v>
      </c>
      <c r="J4583" s="43" t="s">
        <v>973</v>
      </c>
      <c r="K4583" s="43" t="s">
        <v>177</v>
      </c>
      <c r="L4583" s="43" t="str">
        <f>IF(AND(Home!$A$1&gt;=Leave[[#This Row],[Start Time]],Home!$A$1&lt;=Leave[[#This Row],[End Time]]),"Aplica","No Aplica")</f>
        <v>No Aplica</v>
      </c>
      <c r="M4583" s="43" t="str">
        <f>IF(AND(Home!$A$1&gt;=Leave[[#This Row],[Start Time]],Home!$A$1&lt;=Leave[[#This Row],[End Time]]),Home!$A$1,"No Aplica")</f>
        <v>No Aplica</v>
      </c>
      <c r="N4583" s="43" t="str">
        <f>Leave[[#This Row],[User Code (Owning User) (Usuario)]]&amp;Leave[[#This Row],[fecha activa]]</f>
        <v>MIE2025040924298No Aplica</v>
      </c>
    </row>
    <row r="4584" spans="1:14" x14ac:dyDescent="0.3">
      <c r="A4584" s="43" t="s">
        <v>601</v>
      </c>
      <c r="B4584" s="3">
        <v>45905</v>
      </c>
      <c r="C4584" s="3">
        <v>45905</v>
      </c>
      <c r="D4584" s="43" t="s">
        <v>2986</v>
      </c>
      <c r="E4584" s="43" t="s">
        <v>2923</v>
      </c>
      <c r="F4584" s="43" t="s">
        <v>2925</v>
      </c>
      <c r="G4584">
        <v>450</v>
      </c>
      <c r="H4584">
        <v>450</v>
      </c>
      <c r="I4584" s="43" t="s">
        <v>2924</v>
      </c>
      <c r="J4584" s="43" t="s">
        <v>973</v>
      </c>
      <c r="K4584" s="43" t="s">
        <v>177</v>
      </c>
      <c r="L4584" s="43" t="str">
        <f>IF(AND(Home!$A$1&gt;=Leave[[#This Row],[Start Time]],Home!$A$1&lt;=Leave[[#This Row],[End Time]]),"Aplica","No Aplica")</f>
        <v>No Aplica</v>
      </c>
      <c r="M4584" s="43" t="str">
        <f>IF(AND(Home!$A$1&gt;=Leave[[#This Row],[Start Time]],Home!$A$1&lt;=Leave[[#This Row],[End Time]]),Home!$A$1,"No Aplica")</f>
        <v>No Aplica</v>
      </c>
      <c r="N4584" s="43" t="str">
        <f>Leave[[#This Row],[User Code (Owning User) (Usuario)]]&amp;Leave[[#This Row],[fecha activa]]</f>
        <v>MIE2025040924298No Aplica</v>
      </c>
    </row>
    <row r="4585" spans="1:14" x14ac:dyDescent="0.3">
      <c r="A4585" s="43" t="s">
        <v>471</v>
      </c>
      <c r="B4585" s="3">
        <v>45905</v>
      </c>
      <c r="C4585" s="3">
        <v>45905</v>
      </c>
      <c r="D4585" s="43" t="s">
        <v>1864</v>
      </c>
      <c r="E4585" s="43" t="s">
        <v>1829</v>
      </c>
      <c r="F4585" s="43" t="s">
        <v>1831</v>
      </c>
      <c r="G4585">
        <v>90</v>
      </c>
      <c r="H4585">
        <v>90</v>
      </c>
      <c r="I4585" s="43" t="s">
        <v>1830</v>
      </c>
      <c r="J4585" s="43" t="s">
        <v>1042</v>
      </c>
      <c r="K4585" s="43" t="s">
        <v>178</v>
      </c>
      <c r="L4585" s="43" t="str">
        <f>IF(AND(Home!$A$1&gt;=Leave[[#This Row],[Start Time]],Home!$A$1&lt;=Leave[[#This Row],[End Time]]),"Aplica","No Aplica")</f>
        <v>No Aplica</v>
      </c>
      <c r="M4585" s="43" t="str">
        <f>IF(AND(Home!$A$1&gt;=Leave[[#This Row],[Start Time]],Home!$A$1&lt;=Leave[[#This Row],[End Time]]),Home!$A$1,"No Aplica")</f>
        <v>No Aplica</v>
      </c>
      <c r="N4585" s="43" t="str">
        <f>Leave[[#This Row],[User Code (Owning User) (Usuario)]]&amp;Leave[[#This Row],[fecha activa]]</f>
        <v>MIE2025230523198No Aplica</v>
      </c>
    </row>
    <row r="4586" spans="1:14" x14ac:dyDescent="0.3">
      <c r="A4586" s="43" t="s">
        <v>476</v>
      </c>
      <c r="B4586" s="3">
        <v>45914</v>
      </c>
      <c r="C4586" s="3">
        <v>45914</v>
      </c>
      <c r="D4586" s="43" t="s">
        <v>469</v>
      </c>
      <c r="E4586" s="43" t="s">
        <v>1829</v>
      </c>
      <c r="F4586" s="43" t="s">
        <v>1831</v>
      </c>
      <c r="G4586">
        <v>540</v>
      </c>
      <c r="H4586">
        <v>540</v>
      </c>
      <c r="I4586" s="43" t="s">
        <v>1830</v>
      </c>
      <c r="J4586" s="43" t="s">
        <v>1042</v>
      </c>
      <c r="K4586" s="43" t="s">
        <v>178</v>
      </c>
      <c r="L4586" s="43" t="str">
        <f>IF(AND(Home!$A$1&gt;=Leave[[#This Row],[Start Time]],Home!$A$1&lt;=Leave[[#This Row],[End Time]]),"Aplica","No Aplica")</f>
        <v>No Aplica</v>
      </c>
      <c r="M4586" s="43" t="str">
        <f>IF(AND(Home!$A$1&gt;=Leave[[#This Row],[Start Time]],Home!$A$1&lt;=Leave[[#This Row],[End Time]]),Home!$A$1,"No Aplica")</f>
        <v>No Aplica</v>
      </c>
      <c r="N4586" s="43" t="str">
        <f>Leave[[#This Row],[User Code (Owning User) (Usuario)]]&amp;Leave[[#This Row],[fecha activa]]</f>
        <v>MIE2025230523198No Aplica</v>
      </c>
    </row>
    <row r="4587" spans="1:14" x14ac:dyDescent="0.3">
      <c r="A4587" s="43" t="s">
        <v>476</v>
      </c>
      <c r="B4587" s="3">
        <v>45910</v>
      </c>
      <c r="C4587" s="3">
        <v>45910</v>
      </c>
      <c r="D4587" s="43" t="s">
        <v>469</v>
      </c>
      <c r="E4587" s="43" t="s">
        <v>1829</v>
      </c>
      <c r="F4587" s="43" t="s">
        <v>1831</v>
      </c>
      <c r="G4587">
        <v>540</v>
      </c>
      <c r="H4587">
        <v>540</v>
      </c>
      <c r="I4587" s="43" t="s">
        <v>1830</v>
      </c>
      <c r="J4587" s="43" t="s">
        <v>1042</v>
      </c>
      <c r="K4587" s="43" t="s">
        <v>178</v>
      </c>
      <c r="L4587" s="43" t="str">
        <f>IF(AND(Home!$A$1&gt;=Leave[[#This Row],[Start Time]],Home!$A$1&lt;=Leave[[#This Row],[End Time]]),"Aplica","No Aplica")</f>
        <v>No Aplica</v>
      </c>
      <c r="M4587" s="43" t="str">
        <f>IF(AND(Home!$A$1&gt;=Leave[[#This Row],[Start Time]],Home!$A$1&lt;=Leave[[#This Row],[End Time]]),Home!$A$1,"No Aplica")</f>
        <v>No Aplica</v>
      </c>
      <c r="N4587" s="43" t="str">
        <f>Leave[[#This Row],[User Code (Owning User) (Usuario)]]&amp;Leave[[#This Row],[fecha activa]]</f>
        <v>MIE2025230523198No Aplica</v>
      </c>
    </row>
    <row r="4588" spans="1:14" x14ac:dyDescent="0.3">
      <c r="A4588" s="43" t="s">
        <v>465</v>
      </c>
      <c r="B4588" s="3">
        <v>45930</v>
      </c>
      <c r="C4588" s="3">
        <v>45930</v>
      </c>
      <c r="D4588" s="43" t="s">
        <v>621</v>
      </c>
      <c r="E4588" s="43" t="s">
        <v>2099</v>
      </c>
      <c r="F4588" s="43" t="s">
        <v>2101</v>
      </c>
      <c r="G4588">
        <v>60</v>
      </c>
      <c r="H4588">
        <v>60</v>
      </c>
      <c r="I4588" s="43" t="s">
        <v>2100</v>
      </c>
      <c r="J4588" s="43" t="s">
        <v>1863</v>
      </c>
      <c r="K4588" s="43" t="s">
        <v>179</v>
      </c>
      <c r="L4588" s="43" t="str">
        <f>IF(AND(Home!$A$1&gt;=Leave[[#This Row],[Start Time]],Home!$A$1&lt;=Leave[[#This Row],[End Time]]),"Aplica","No Aplica")</f>
        <v>No Aplica</v>
      </c>
      <c r="M4588" s="43" t="str">
        <f>IF(AND(Home!$A$1&gt;=Leave[[#This Row],[Start Time]],Home!$A$1&lt;=Leave[[#This Row],[End Time]]),Home!$A$1,"No Aplica")</f>
        <v>No Aplica</v>
      </c>
      <c r="N4588" s="43" t="str">
        <f>Leave[[#This Row],[User Code (Owning User) (Usuario)]]&amp;Leave[[#This Row],[fecha activa]]</f>
        <v>MIE2025160723715No Aplica</v>
      </c>
    </row>
    <row r="4589" spans="1:14" x14ac:dyDescent="0.3">
      <c r="A4589" s="43" t="s">
        <v>465</v>
      </c>
      <c r="B4589" s="3">
        <v>45917</v>
      </c>
      <c r="C4589" s="3">
        <v>45917</v>
      </c>
      <c r="D4589" s="43" t="s">
        <v>470</v>
      </c>
      <c r="E4589" s="43" t="s">
        <v>2099</v>
      </c>
      <c r="F4589" s="43" t="s">
        <v>2101</v>
      </c>
      <c r="G4589">
        <v>540</v>
      </c>
      <c r="H4589">
        <v>540</v>
      </c>
      <c r="I4589" s="43" t="s">
        <v>2100</v>
      </c>
      <c r="J4589" s="43" t="s">
        <v>1863</v>
      </c>
      <c r="K4589" s="43" t="s">
        <v>179</v>
      </c>
      <c r="L4589" s="43" t="str">
        <f>IF(AND(Home!$A$1&gt;=Leave[[#This Row],[Start Time]],Home!$A$1&lt;=Leave[[#This Row],[End Time]]),"Aplica","No Aplica")</f>
        <v>No Aplica</v>
      </c>
      <c r="M4589" s="43" t="str">
        <f>IF(AND(Home!$A$1&gt;=Leave[[#This Row],[Start Time]],Home!$A$1&lt;=Leave[[#This Row],[End Time]]),Home!$A$1,"No Aplica")</f>
        <v>No Aplica</v>
      </c>
      <c r="N4589" s="43" t="str">
        <f>Leave[[#This Row],[User Code (Owning User) (Usuario)]]&amp;Leave[[#This Row],[fecha activa]]</f>
        <v>MIE2025160723715No Aplica</v>
      </c>
    </row>
    <row r="4590" spans="1:14" x14ac:dyDescent="0.3">
      <c r="A4590" s="43" t="s">
        <v>465</v>
      </c>
      <c r="B4590" s="3">
        <v>45915</v>
      </c>
      <c r="C4590" s="3">
        <v>45915</v>
      </c>
      <c r="D4590" s="43" t="s">
        <v>621</v>
      </c>
      <c r="E4590" s="43" t="s">
        <v>2099</v>
      </c>
      <c r="F4590" s="43" t="s">
        <v>2101</v>
      </c>
      <c r="G4590">
        <v>120</v>
      </c>
      <c r="H4590">
        <v>120</v>
      </c>
      <c r="I4590" s="43" t="s">
        <v>2100</v>
      </c>
      <c r="J4590" s="43" t="s">
        <v>1863</v>
      </c>
      <c r="K4590" s="43" t="s">
        <v>179</v>
      </c>
      <c r="L4590" s="43" t="str">
        <f>IF(AND(Home!$A$1&gt;=Leave[[#This Row],[Start Time]],Home!$A$1&lt;=Leave[[#This Row],[End Time]]),"Aplica","No Aplica")</f>
        <v>No Aplica</v>
      </c>
      <c r="M4590" s="43" t="str">
        <f>IF(AND(Home!$A$1&gt;=Leave[[#This Row],[Start Time]],Home!$A$1&lt;=Leave[[#This Row],[End Time]]),Home!$A$1,"No Aplica")</f>
        <v>No Aplica</v>
      </c>
      <c r="N4590" s="43" t="str">
        <f>Leave[[#This Row],[User Code (Owning User) (Usuario)]]&amp;Leave[[#This Row],[fecha activa]]</f>
        <v>MIE2025160723715No Aplica</v>
      </c>
    </row>
    <row r="4591" spans="1:14" x14ac:dyDescent="0.3">
      <c r="A4591" s="43" t="s">
        <v>465</v>
      </c>
      <c r="B4591" s="3">
        <v>45910</v>
      </c>
      <c r="C4591" s="3">
        <v>45910</v>
      </c>
      <c r="D4591" s="43" t="s">
        <v>1404</v>
      </c>
      <c r="E4591" s="43" t="s">
        <v>2099</v>
      </c>
      <c r="F4591" s="43" t="s">
        <v>2101</v>
      </c>
      <c r="G4591">
        <v>120</v>
      </c>
      <c r="H4591">
        <v>120</v>
      </c>
      <c r="I4591" s="43" t="s">
        <v>2100</v>
      </c>
      <c r="J4591" s="43" t="s">
        <v>1863</v>
      </c>
      <c r="K4591" s="43" t="s">
        <v>179</v>
      </c>
      <c r="L4591" s="43" t="str">
        <f>IF(AND(Home!$A$1&gt;=Leave[[#This Row],[Start Time]],Home!$A$1&lt;=Leave[[#This Row],[End Time]]),"Aplica","No Aplica")</f>
        <v>No Aplica</v>
      </c>
      <c r="M4591" s="43" t="str">
        <f>IF(AND(Home!$A$1&gt;=Leave[[#This Row],[Start Time]],Home!$A$1&lt;=Leave[[#This Row],[End Time]]),Home!$A$1,"No Aplica")</f>
        <v>No Aplica</v>
      </c>
      <c r="N4591" s="43" t="str">
        <f>Leave[[#This Row],[User Code (Owning User) (Usuario)]]&amp;Leave[[#This Row],[fecha activa]]</f>
        <v>MIE2025160723715No Aplica</v>
      </c>
    </row>
    <row r="4592" spans="1:14" x14ac:dyDescent="0.3">
      <c r="A4592" s="43" t="s">
        <v>465</v>
      </c>
      <c r="B4592" s="3">
        <v>45909</v>
      </c>
      <c r="C4592" s="3">
        <v>45909</v>
      </c>
      <c r="D4592" s="43" t="s">
        <v>469</v>
      </c>
      <c r="E4592" s="43" t="s">
        <v>2099</v>
      </c>
      <c r="F4592" s="43" t="s">
        <v>2101</v>
      </c>
      <c r="G4592">
        <v>420</v>
      </c>
      <c r="H4592">
        <v>420</v>
      </c>
      <c r="I4592" s="43" t="s">
        <v>2100</v>
      </c>
      <c r="J4592" s="43" t="s">
        <v>1863</v>
      </c>
      <c r="K4592" s="43" t="s">
        <v>179</v>
      </c>
      <c r="L4592" s="43" t="str">
        <f>IF(AND(Home!$A$1&gt;=Leave[[#This Row],[Start Time]],Home!$A$1&lt;=Leave[[#This Row],[End Time]]),"Aplica","No Aplica")</f>
        <v>No Aplica</v>
      </c>
      <c r="M4592" s="43" t="str">
        <f>IF(AND(Home!$A$1&gt;=Leave[[#This Row],[Start Time]],Home!$A$1&lt;=Leave[[#This Row],[End Time]]),Home!$A$1,"No Aplica")</f>
        <v>No Aplica</v>
      </c>
      <c r="N4592" s="43" t="str">
        <f>Leave[[#This Row],[User Code (Owning User) (Usuario)]]&amp;Leave[[#This Row],[fecha activa]]</f>
        <v>MIE2025160723715No Aplica</v>
      </c>
    </row>
    <row r="4593" spans="1:14" x14ac:dyDescent="0.3">
      <c r="A4593" s="43" t="s">
        <v>465</v>
      </c>
      <c r="B4593" s="3">
        <v>45920</v>
      </c>
      <c r="C4593" s="3">
        <v>45920</v>
      </c>
      <c r="D4593" s="43" t="s">
        <v>842</v>
      </c>
      <c r="E4593" s="43" t="s">
        <v>2099</v>
      </c>
      <c r="F4593" s="43" t="s">
        <v>2101</v>
      </c>
      <c r="G4593">
        <v>120</v>
      </c>
      <c r="H4593">
        <v>120</v>
      </c>
      <c r="I4593" s="43" t="s">
        <v>2100</v>
      </c>
      <c r="J4593" s="43" t="s">
        <v>1863</v>
      </c>
      <c r="K4593" s="43" t="s">
        <v>179</v>
      </c>
      <c r="L4593" s="43" t="str">
        <f>IF(AND(Home!$A$1&gt;=Leave[[#This Row],[Start Time]],Home!$A$1&lt;=Leave[[#This Row],[End Time]]),"Aplica","No Aplica")</f>
        <v>No Aplica</v>
      </c>
      <c r="M4593" s="43" t="str">
        <f>IF(AND(Home!$A$1&gt;=Leave[[#This Row],[Start Time]],Home!$A$1&lt;=Leave[[#This Row],[End Time]]),Home!$A$1,"No Aplica")</f>
        <v>No Aplica</v>
      </c>
      <c r="N4593" s="43" t="str">
        <f>Leave[[#This Row],[User Code (Owning User) (Usuario)]]&amp;Leave[[#This Row],[fecha activa]]</f>
        <v>MIE2025160723715No Aplica</v>
      </c>
    </row>
    <row r="4594" spans="1:14" x14ac:dyDescent="0.3">
      <c r="A4594" s="43" t="s">
        <v>465</v>
      </c>
      <c r="B4594" s="3">
        <v>45906</v>
      </c>
      <c r="C4594" s="3">
        <v>45906</v>
      </c>
      <c r="D4594" s="43" t="s">
        <v>621</v>
      </c>
      <c r="E4594" s="43" t="s">
        <v>2099</v>
      </c>
      <c r="F4594" s="43" t="s">
        <v>2101</v>
      </c>
      <c r="G4594">
        <v>120</v>
      </c>
      <c r="H4594">
        <v>120</v>
      </c>
      <c r="I4594" s="43" t="s">
        <v>2100</v>
      </c>
      <c r="J4594" s="43" t="s">
        <v>1863</v>
      </c>
      <c r="K4594" s="43" t="s">
        <v>179</v>
      </c>
      <c r="L4594" s="43" t="str">
        <f>IF(AND(Home!$A$1&gt;=Leave[[#This Row],[Start Time]],Home!$A$1&lt;=Leave[[#This Row],[End Time]]),"Aplica","No Aplica")</f>
        <v>No Aplica</v>
      </c>
      <c r="M4594" s="43" t="str">
        <f>IF(AND(Home!$A$1&gt;=Leave[[#This Row],[Start Time]],Home!$A$1&lt;=Leave[[#This Row],[End Time]]),Home!$A$1,"No Aplica")</f>
        <v>No Aplica</v>
      </c>
      <c r="N4594" s="43" t="str">
        <f>Leave[[#This Row],[User Code (Owning User) (Usuario)]]&amp;Leave[[#This Row],[fecha activa]]</f>
        <v>MIE2025160723715No Aplica</v>
      </c>
    </row>
    <row r="4595" spans="1:14" x14ac:dyDescent="0.3">
      <c r="A4595" s="43" t="s">
        <v>465</v>
      </c>
      <c r="B4595" s="3">
        <v>45904</v>
      </c>
      <c r="C4595" s="3">
        <v>45904</v>
      </c>
      <c r="D4595" s="43" t="s">
        <v>621</v>
      </c>
      <c r="E4595" s="43" t="s">
        <v>2099</v>
      </c>
      <c r="F4595" s="43" t="s">
        <v>2101</v>
      </c>
      <c r="G4595">
        <v>120</v>
      </c>
      <c r="H4595">
        <v>120</v>
      </c>
      <c r="I4595" s="43" t="s">
        <v>2100</v>
      </c>
      <c r="J4595" s="43" t="s">
        <v>1863</v>
      </c>
      <c r="K4595" s="43" t="s">
        <v>179</v>
      </c>
      <c r="L4595" s="43" t="str">
        <f>IF(AND(Home!$A$1&gt;=Leave[[#This Row],[Start Time]],Home!$A$1&lt;=Leave[[#This Row],[End Time]]),"Aplica","No Aplica")</f>
        <v>No Aplica</v>
      </c>
      <c r="M4595" s="43" t="str">
        <f>IF(AND(Home!$A$1&gt;=Leave[[#This Row],[Start Time]],Home!$A$1&lt;=Leave[[#This Row],[End Time]]),Home!$A$1,"No Aplica")</f>
        <v>No Aplica</v>
      </c>
      <c r="N4595" s="43" t="str">
        <f>Leave[[#This Row],[User Code (Owning User) (Usuario)]]&amp;Leave[[#This Row],[fecha activa]]</f>
        <v>MIE2025160723715No Aplica</v>
      </c>
    </row>
    <row r="4596" spans="1:14" x14ac:dyDescent="0.3">
      <c r="A4596" s="43" t="s">
        <v>465</v>
      </c>
      <c r="B4596" s="3">
        <v>45913</v>
      </c>
      <c r="C4596" s="3">
        <v>45913</v>
      </c>
      <c r="D4596" s="43" t="s">
        <v>621</v>
      </c>
      <c r="E4596" s="43" t="s">
        <v>2099</v>
      </c>
      <c r="F4596" s="43" t="s">
        <v>2101</v>
      </c>
      <c r="G4596">
        <v>120</v>
      </c>
      <c r="H4596">
        <v>120</v>
      </c>
      <c r="I4596" s="43" t="s">
        <v>2100</v>
      </c>
      <c r="J4596" s="43" t="s">
        <v>1863</v>
      </c>
      <c r="K4596" s="43" t="s">
        <v>179</v>
      </c>
      <c r="L4596" s="43" t="str">
        <f>IF(AND(Home!$A$1&gt;=Leave[[#This Row],[Start Time]],Home!$A$1&lt;=Leave[[#This Row],[End Time]]),"Aplica","No Aplica")</f>
        <v>No Aplica</v>
      </c>
      <c r="M4596" s="43" t="str">
        <f>IF(AND(Home!$A$1&gt;=Leave[[#This Row],[Start Time]],Home!$A$1&lt;=Leave[[#This Row],[End Time]]),Home!$A$1,"No Aplica")</f>
        <v>No Aplica</v>
      </c>
      <c r="N4596" s="43" t="str">
        <f>Leave[[#This Row],[User Code (Owning User) (Usuario)]]&amp;Leave[[#This Row],[fecha activa]]</f>
        <v>MIE2025160723715No Aplica</v>
      </c>
    </row>
    <row r="4597" spans="1:14" x14ac:dyDescent="0.3">
      <c r="A4597" s="43" t="s">
        <v>465</v>
      </c>
      <c r="B4597" s="3">
        <v>45909</v>
      </c>
      <c r="C4597" s="3">
        <v>45909</v>
      </c>
      <c r="D4597" s="43" t="s">
        <v>621</v>
      </c>
      <c r="E4597" s="43" t="s">
        <v>2099</v>
      </c>
      <c r="F4597" s="43" t="s">
        <v>2101</v>
      </c>
      <c r="G4597">
        <v>120</v>
      </c>
      <c r="H4597">
        <v>120</v>
      </c>
      <c r="I4597" s="43" t="s">
        <v>2100</v>
      </c>
      <c r="J4597" s="43" t="s">
        <v>1863</v>
      </c>
      <c r="K4597" s="43" t="s">
        <v>179</v>
      </c>
      <c r="L4597" s="43" t="str">
        <f>IF(AND(Home!$A$1&gt;=Leave[[#This Row],[Start Time]],Home!$A$1&lt;=Leave[[#This Row],[End Time]]),"Aplica","No Aplica")</f>
        <v>No Aplica</v>
      </c>
      <c r="M4597" s="43" t="str">
        <f>IF(AND(Home!$A$1&gt;=Leave[[#This Row],[Start Time]],Home!$A$1&lt;=Leave[[#This Row],[End Time]]),Home!$A$1,"No Aplica")</f>
        <v>No Aplica</v>
      </c>
      <c r="N4597" s="43" t="str">
        <f>Leave[[#This Row],[User Code (Owning User) (Usuario)]]&amp;Leave[[#This Row],[fecha activa]]</f>
        <v>MIE2025160723715No Aplica</v>
      </c>
    </row>
    <row r="4598" spans="1:14" x14ac:dyDescent="0.3">
      <c r="A4598" s="43" t="s">
        <v>476</v>
      </c>
      <c r="B4598" s="3">
        <v>45921</v>
      </c>
      <c r="C4598" s="3">
        <v>45921</v>
      </c>
      <c r="D4598" s="43" t="s">
        <v>491</v>
      </c>
      <c r="E4598" s="43" t="s">
        <v>835</v>
      </c>
      <c r="F4598" s="43" t="s">
        <v>836</v>
      </c>
      <c r="G4598">
        <v>540</v>
      </c>
      <c r="H4598">
        <v>540</v>
      </c>
      <c r="I4598" s="43" t="s">
        <v>1062</v>
      </c>
      <c r="J4598" s="43" t="s">
        <v>1042</v>
      </c>
      <c r="K4598" s="43" t="s">
        <v>178</v>
      </c>
      <c r="L4598" s="43" t="str">
        <f>IF(AND(Home!$A$1&gt;=Leave[[#This Row],[Start Time]],Home!$A$1&lt;=Leave[[#This Row],[End Time]]),"Aplica","No Aplica")</f>
        <v>No Aplica</v>
      </c>
      <c r="M4598" s="43" t="str">
        <f>IF(AND(Home!$A$1&gt;=Leave[[#This Row],[Start Time]],Home!$A$1&lt;=Leave[[#This Row],[End Time]]),Home!$A$1,"No Aplica")</f>
        <v>No Aplica</v>
      </c>
      <c r="N4598" s="43" t="str">
        <f>Leave[[#This Row],[User Code (Owning User) (Usuario)]]&amp;Leave[[#This Row],[fecha activa]]</f>
        <v>MIE2024021218523No Aplica</v>
      </c>
    </row>
    <row r="4599" spans="1:14" x14ac:dyDescent="0.3">
      <c r="A4599" s="43" t="s">
        <v>471</v>
      </c>
      <c r="B4599" s="3">
        <v>45905</v>
      </c>
      <c r="C4599" s="3">
        <v>45905</v>
      </c>
      <c r="D4599" s="43" t="s">
        <v>2985</v>
      </c>
      <c r="E4599" s="43" t="s">
        <v>835</v>
      </c>
      <c r="F4599" s="43" t="s">
        <v>836</v>
      </c>
      <c r="G4599">
        <v>90</v>
      </c>
      <c r="H4599">
        <v>90</v>
      </c>
      <c r="I4599" s="43" t="s">
        <v>1062</v>
      </c>
      <c r="J4599" s="43" t="s">
        <v>1042</v>
      </c>
      <c r="K4599" s="43" t="s">
        <v>178</v>
      </c>
      <c r="L4599" s="43" t="str">
        <f>IF(AND(Home!$A$1&gt;=Leave[[#This Row],[Start Time]],Home!$A$1&lt;=Leave[[#This Row],[End Time]]),"Aplica","No Aplica")</f>
        <v>No Aplica</v>
      </c>
      <c r="M4599" s="43" t="str">
        <f>IF(AND(Home!$A$1&gt;=Leave[[#This Row],[Start Time]],Home!$A$1&lt;=Leave[[#This Row],[End Time]]),Home!$A$1,"No Aplica")</f>
        <v>No Aplica</v>
      </c>
      <c r="N4599" s="43" t="str">
        <f>Leave[[#This Row],[User Code (Owning User) (Usuario)]]&amp;Leave[[#This Row],[fecha activa]]</f>
        <v>MIE2024021218523No Aplica</v>
      </c>
    </row>
    <row r="4600" spans="1:14" x14ac:dyDescent="0.3">
      <c r="A4600" s="43" t="s">
        <v>471</v>
      </c>
      <c r="B4600" s="3">
        <v>45903</v>
      </c>
      <c r="C4600" s="3">
        <v>45903</v>
      </c>
      <c r="D4600" s="43" t="s">
        <v>2806</v>
      </c>
      <c r="E4600" s="43" t="s">
        <v>835</v>
      </c>
      <c r="F4600" s="43" t="s">
        <v>836</v>
      </c>
      <c r="G4600">
        <v>150</v>
      </c>
      <c r="H4600">
        <v>150</v>
      </c>
      <c r="I4600" s="43" t="s">
        <v>1062</v>
      </c>
      <c r="J4600" s="43" t="s">
        <v>1042</v>
      </c>
      <c r="K4600" s="43" t="s">
        <v>178</v>
      </c>
      <c r="L4600" s="43" t="str">
        <f>IF(AND(Home!$A$1&gt;=Leave[[#This Row],[Start Time]],Home!$A$1&lt;=Leave[[#This Row],[End Time]]),"Aplica","No Aplica")</f>
        <v>No Aplica</v>
      </c>
      <c r="M4600" s="43" t="str">
        <f>IF(AND(Home!$A$1&gt;=Leave[[#This Row],[Start Time]],Home!$A$1&lt;=Leave[[#This Row],[End Time]]),Home!$A$1,"No Aplica")</f>
        <v>No Aplica</v>
      </c>
      <c r="N4600" s="43" t="str">
        <f>Leave[[#This Row],[User Code (Owning User) (Usuario)]]&amp;Leave[[#This Row],[fecha activa]]</f>
        <v>MIE2024021218523No Aplica</v>
      </c>
    </row>
    <row r="4601" spans="1:14" x14ac:dyDescent="0.3">
      <c r="A4601" s="43" t="s">
        <v>476</v>
      </c>
      <c r="B4601" s="3">
        <v>45914</v>
      </c>
      <c r="C4601" s="3">
        <v>45914</v>
      </c>
      <c r="D4601" s="43" t="s">
        <v>491</v>
      </c>
      <c r="E4601" s="43" t="s">
        <v>835</v>
      </c>
      <c r="F4601" s="43" t="s">
        <v>836</v>
      </c>
      <c r="G4601">
        <v>540</v>
      </c>
      <c r="H4601">
        <v>540</v>
      </c>
      <c r="I4601" s="43" t="s">
        <v>1062</v>
      </c>
      <c r="J4601" s="43" t="s">
        <v>1042</v>
      </c>
      <c r="K4601" s="43" t="s">
        <v>178</v>
      </c>
      <c r="L4601" s="43" t="str">
        <f>IF(AND(Home!$A$1&gt;=Leave[[#This Row],[Start Time]],Home!$A$1&lt;=Leave[[#This Row],[End Time]]),"Aplica","No Aplica")</f>
        <v>No Aplica</v>
      </c>
      <c r="M4601" s="43" t="str">
        <f>IF(AND(Home!$A$1&gt;=Leave[[#This Row],[Start Time]],Home!$A$1&lt;=Leave[[#This Row],[End Time]]),Home!$A$1,"No Aplica")</f>
        <v>No Aplica</v>
      </c>
      <c r="N4601" s="43" t="str">
        <f>Leave[[#This Row],[User Code (Owning User) (Usuario)]]&amp;Leave[[#This Row],[fecha activa]]</f>
        <v>MIE2024021218523No Aplica</v>
      </c>
    </row>
    <row r="4602" spans="1:14" x14ac:dyDescent="0.3">
      <c r="A4602" s="43" t="s">
        <v>476</v>
      </c>
      <c r="B4602" s="3">
        <v>45907</v>
      </c>
      <c r="C4602" s="3">
        <v>45907</v>
      </c>
      <c r="D4602" s="43" t="s">
        <v>491</v>
      </c>
      <c r="E4602" s="43" t="s">
        <v>835</v>
      </c>
      <c r="F4602" s="43" t="s">
        <v>836</v>
      </c>
      <c r="G4602">
        <v>540</v>
      </c>
      <c r="H4602">
        <v>540</v>
      </c>
      <c r="I4602" s="43" t="s">
        <v>1062</v>
      </c>
      <c r="J4602" s="43" t="s">
        <v>1042</v>
      </c>
      <c r="K4602" s="43" t="s">
        <v>178</v>
      </c>
      <c r="L4602" s="43" t="str">
        <f>IF(AND(Home!$A$1&gt;=Leave[[#This Row],[Start Time]],Home!$A$1&lt;=Leave[[#This Row],[End Time]]),"Aplica","No Aplica")</f>
        <v>No Aplica</v>
      </c>
      <c r="M4602" s="43" t="str">
        <f>IF(AND(Home!$A$1&gt;=Leave[[#This Row],[Start Time]],Home!$A$1&lt;=Leave[[#This Row],[End Time]]),Home!$A$1,"No Aplica")</f>
        <v>No Aplica</v>
      </c>
      <c r="N4602" s="43" t="str">
        <f>Leave[[#This Row],[User Code (Owning User) (Usuario)]]&amp;Leave[[#This Row],[fecha activa]]</f>
        <v>MIE2024021218523No Aplica</v>
      </c>
    </row>
    <row r="4603" spans="1:14" x14ac:dyDescent="0.3">
      <c r="A4603" s="43" t="s">
        <v>465</v>
      </c>
      <c r="B4603" s="3">
        <v>45919</v>
      </c>
      <c r="C4603" s="3">
        <v>45919</v>
      </c>
      <c r="D4603" s="43" t="s">
        <v>493</v>
      </c>
      <c r="E4603" s="43" t="s">
        <v>2941</v>
      </c>
      <c r="F4603" s="43" t="s">
        <v>2943</v>
      </c>
      <c r="G4603">
        <v>60</v>
      </c>
      <c r="H4603">
        <v>60</v>
      </c>
      <c r="I4603" s="43" t="s">
        <v>2942</v>
      </c>
      <c r="J4603" s="43" t="s">
        <v>1487</v>
      </c>
      <c r="K4603" s="43" t="s">
        <v>177</v>
      </c>
      <c r="L4603" s="43" t="str">
        <f>IF(AND(Home!$A$1&gt;=Leave[[#This Row],[Start Time]],Home!$A$1&lt;=Leave[[#This Row],[End Time]]),"Aplica","No Aplica")</f>
        <v>No Aplica</v>
      </c>
      <c r="M4603" s="43" t="str">
        <f>IF(AND(Home!$A$1&gt;=Leave[[#This Row],[Start Time]],Home!$A$1&lt;=Leave[[#This Row],[End Time]]),Home!$A$1,"No Aplica")</f>
        <v>No Aplica</v>
      </c>
      <c r="N4603" s="43" t="str">
        <f>Leave[[#This Row],[User Code (Owning User) (Usuario)]]&amp;Leave[[#This Row],[fecha activa]]</f>
        <v>MIE2025030924287No Aplica</v>
      </c>
    </row>
    <row r="4604" spans="1:14" x14ac:dyDescent="0.3">
      <c r="A4604" s="43" t="s">
        <v>465</v>
      </c>
      <c r="B4604" s="3">
        <v>45918</v>
      </c>
      <c r="C4604" s="3">
        <v>45918</v>
      </c>
      <c r="D4604" s="43" t="s">
        <v>469</v>
      </c>
      <c r="E4604" s="43" t="s">
        <v>2941</v>
      </c>
      <c r="F4604" s="43" t="s">
        <v>2943</v>
      </c>
      <c r="G4604">
        <v>540</v>
      </c>
      <c r="H4604">
        <v>540</v>
      </c>
      <c r="I4604" s="43" t="s">
        <v>2942</v>
      </c>
      <c r="J4604" s="43" t="s">
        <v>1487</v>
      </c>
      <c r="K4604" s="43" t="s">
        <v>177</v>
      </c>
      <c r="L4604" s="43" t="str">
        <f>IF(AND(Home!$A$1&gt;=Leave[[#This Row],[Start Time]],Home!$A$1&lt;=Leave[[#This Row],[End Time]]),"Aplica","No Aplica")</f>
        <v>No Aplica</v>
      </c>
      <c r="M4604" s="43" t="str">
        <f>IF(AND(Home!$A$1&gt;=Leave[[#This Row],[Start Time]],Home!$A$1&lt;=Leave[[#This Row],[End Time]]),Home!$A$1,"No Aplica")</f>
        <v>No Aplica</v>
      </c>
      <c r="N4604" s="43" t="str">
        <f>Leave[[#This Row],[User Code (Owning User) (Usuario)]]&amp;Leave[[#This Row],[fecha activa]]</f>
        <v>MIE2025030924287No Aplica</v>
      </c>
    </row>
    <row r="4605" spans="1:14" x14ac:dyDescent="0.3">
      <c r="A4605" s="43" t="s">
        <v>465</v>
      </c>
      <c r="B4605" s="3">
        <v>45917</v>
      </c>
      <c r="C4605" s="3">
        <v>45917</v>
      </c>
      <c r="D4605" s="43" t="s">
        <v>493</v>
      </c>
      <c r="E4605" s="43" t="s">
        <v>2941</v>
      </c>
      <c r="F4605" s="43" t="s">
        <v>2943</v>
      </c>
      <c r="G4605">
        <v>60</v>
      </c>
      <c r="H4605">
        <v>60</v>
      </c>
      <c r="I4605" s="43" t="s">
        <v>2942</v>
      </c>
      <c r="J4605" s="43" t="s">
        <v>1487</v>
      </c>
      <c r="K4605" s="43" t="s">
        <v>177</v>
      </c>
      <c r="L4605" s="43" t="str">
        <f>IF(AND(Home!$A$1&gt;=Leave[[#This Row],[Start Time]],Home!$A$1&lt;=Leave[[#This Row],[End Time]]),"Aplica","No Aplica")</f>
        <v>No Aplica</v>
      </c>
      <c r="M4605" s="43" t="str">
        <f>IF(AND(Home!$A$1&gt;=Leave[[#This Row],[Start Time]],Home!$A$1&lt;=Leave[[#This Row],[End Time]]),Home!$A$1,"No Aplica")</f>
        <v>No Aplica</v>
      </c>
      <c r="N4605" s="43" t="str">
        <f>Leave[[#This Row],[User Code (Owning User) (Usuario)]]&amp;Leave[[#This Row],[fecha activa]]</f>
        <v>MIE2025030924287No Aplica</v>
      </c>
    </row>
    <row r="4606" spans="1:14" x14ac:dyDescent="0.3">
      <c r="A4606" s="43" t="s">
        <v>465</v>
      </c>
      <c r="B4606" s="3">
        <v>45916</v>
      </c>
      <c r="C4606" s="3">
        <v>45916</v>
      </c>
      <c r="D4606" s="43" t="s">
        <v>493</v>
      </c>
      <c r="E4606" s="43" t="s">
        <v>2941</v>
      </c>
      <c r="F4606" s="43" t="s">
        <v>2943</v>
      </c>
      <c r="G4606">
        <v>60</v>
      </c>
      <c r="H4606">
        <v>60</v>
      </c>
      <c r="I4606" s="43" t="s">
        <v>2942</v>
      </c>
      <c r="J4606" s="43" t="s">
        <v>1487</v>
      </c>
      <c r="K4606" s="43" t="s">
        <v>177</v>
      </c>
      <c r="L4606" s="43" t="str">
        <f>IF(AND(Home!$A$1&gt;=Leave[[#This Row],[Start Time]],Home!$A$1&lt;=Leave[[#This Row],[End Time]]),"Aplica","No Aplica")</f>
        <v>No Aplica</v>
      </c>
      <c r="M4606" s="43" t="str">
        <f>IF(AND(Home!$A$1&gt;=Leave[[#This Row],[Start Time]],Home!$A$1&lt;=Leave[[#This Row],[End Time]]),Home!$A$1,"No Aplica")</f>
        <v>No Aplica</v>
      </c>
      <c r="N4606" s="43" t="str">
        <f>Leave[[#This Row],[User Code (Owning User) (Usuario)]]&amp;Leave[[#This Row],[fecha activa]]</f>
        <v>MIE2025030924287No Aplica</v>
      </c>
    </row>
    <row r="4607" spans="1:14" x14ac:dyDescent="0.3">
      <c r="A4607" s="43" t="s">
        <v>465</v>
      </c>
      <c r="B4607" s="3">
        <v>45915</v>
      </c>
      <c r="C4607" s="3">
        <v>45915</v>
      </c>
      <c r="D4607" s="43" t="s">
        <v>493</v>
      </c>
      <c r="E4607" s="43" t="s">
        <v>2941</v>
      </c>
      <c r="F4607" s="43" t="s">
        <v>2943</v>
      </c>
      <c r="G4607">
        <v>60</v>
      </c>
      <c r="H4607">
        <v>60</v>
      </c>
      <c r="I4607" s="43" t="s">
        <v>2942</v>
      </c>
      <c r="J4607" s="43" t="s">
        <v>1487</v>
      </c>
      <c r="K4607" s="43" t="s">
        <v>177</v>
      </c>
      <c r="L4607" s="43" t="str">
        <f>IF(AND(Home!$A$1&gt;=Leave[[#This Row],[Start Time]],Home!$A$1&lt;=Leave[[#This Row],[End Time]]),"Aplica","No Aplica")</f>
        <v>No Aplica</v>
      </c>
      <c r="M4607" s="43" t="str">
        <f>IF(AND(Home!$A$1&gt;=Leave[[#This Row],[Start Time]],Home!$A$1&lt;=Leave[[#This Row],[End Time]]),Home!$A$1,"No Aplica")</f>
        <v>No Aplica</v>
      </c>
      <c r="N4607" s="43" t="str">
        <f>Leave[[#This Row],[User Code (Owning User) (Usuario)]]&amp;Leave[[#This Row],[fecha activa]]</f>
        <v>MIE2025030924287No Aplica</v>
      </c>
    </row>
    <row r="4608" spans="1:14" x14ac:dyDescent="0.3">
      <c r="A4608" s="43" t="s">
        <v>601</v>
      </c>
      <c r="B4608" s="3">
        <v>45925</v>
      </c>
      <c r="C4608" s="3">
        <v>45925</v>
      </c>
      <c r="D4608" s="43" t="s">
        <v>647</v>
      </c>
      <c r="E4608" s="43" t="s">
        <v>773</v>
      </c>
      <c r="F4608" s="43" t="s">
        <v>774</v>
      </c>
      <c r="G4608">
        <v>120</v>
      </c>
      <c r="H4608">
        <v>120</v>
      </c>
      <c r="I4608" s="43" t="s">
        <v>1115</v>
      </c>
      <c r="J4608" s="43" t="s">
        <v>973</v>
      </c>
      <c r="K4608" s="43" t="s">
        <v>177</v>
      </c>
      <c r="L4608" s="43" t="str">
        <f>IF(AND(Home!$A$1&gt;=Leave[[#This Row],[Start Time]],Home!$A$1&lt;=Leave[[#This Row],[End Time]]),"Aplica","No Aplica")</f>
        <v>No Aplica</v>
      </c>
      <c r="M4608" s="43" t="str">
        <f>IF(AND(Home!$A$1&gt;=Leave[[#This Row],[Start Time]],Home!$A$1&lt;=Leave[[#This Row],[End Time]]),Home!$A$1,"No Aplica")</f>
        <v>No Aplica</v>
      </c>
      <c r="N4608" s="43" t="str">
        <f>Leave[[#This Row],[User Code (Owning User) (Usuario)]]&amp;Leave[[#This Row],[fecha activa]]</f>
        <v>MIE2024091118166No Aplica</v>
      </c>
    </row>
    <row r="4609" spans="1:14" x14ac:dyDescent="0.3">
      <c r="A4609" s="43" t="s">
        <v>465</v>
      </c>
      <c r="B4609" s="3">
        <v>45924</v>
      </c>
      <c r="C4609" s="3">
        <v>45924</v>
      </c>
      <c r="D4609" s="43" t="s">
        <v>469</v>
      </c>
      <c r="E4609" s="43" t="s">
        <v>773</v>
      </c>
      <c r="F4609" s="43" t="s">
        <v>774</v>
      </c>
      <c r="G4609">
        <v>540</v>
      </c>
      <c r="H4609">
        <v>540</v>
      </c>
      <c r="I4609" s="43" t="s">
        <v>1115</v>
      </c>
      <c r="J4609" s="43" t="s">
        <v>973</v>
      </c>
      <c r="K4609" s="43" t="s">
        <v>177</v>
      </c>
      <c r="L4609" s="43" t="str">
        <f>IF(AND(Home!$A$1&gt;=Leave[[#This Row],[Start Time]],Home!$A$1&lt;=Leave[[#This Row],[End Time]]),"Aplica","No Aplica")</f>
        <v>No Aplica</v>
      </c>
      <c r="M4609" s="43" t="str">
        <f>IF(AND(Home!$A$1&gt;=Leave[[#This Row],[Start Time]],Home!$A$1&lt;=Leave[[#This Row],[End Time]]),Home!$A$1,"No Aplica")</f>
        <v>No Aplica</v>
      </c>
      <c r="N4609" s="43" t="str">
        <f>Leave[[#This Row],[User Code (Owning User) (Usuario)]]&amp;Leave[[#This Row],[fecha activa]]</f>
        <v>MIE2024091118166No Aplica</v>
      </c>
    </row>
    <row r="4610" spans="1:14" x14ac:dyDescent="0.3">
      <c r="A4610" s="43" t="s">
        <v>601</v>
      </c>
      <c r="B4610" s="3">
        <v>45922</v>
      </c>
      <c r="C4610" s="3">
        <v>45922</v>
      </c>
      <c r="D4610" s="43" t="s">
        <v>647</v>
      </c>
      <c r="E4610" s="43" t="s">
        <v>773</v>
      </c>
      <c r="F4610" s="43" t="s">
        <v>774</v>
      </c>
      <c r="G4610">
        <v>120</v>
      </c>
      <c r="H4610">
        <v>120</v>
      </c>
      <c r="I4610" s="43" t="s">
        <v>1115</v>
      </c>
      <c r="J4610" s="43" t="s">
        <v>973</v>
      </c>
      <c r="K4610" s="43" t="s">
        <v>177</v>
      </c>
      <c r="L4610" s="43" t="str">
        <f>IF(AND(Home!$A$1&gt;=Leave[[#This Row],[Start Time]],Home!$A$1&lt;=Leave[[#This Row],[End Time]]),"Aplica","No Aplica")</f>
        <v>Aplica</v>
      </c>
      <c r="M4610" s="43">
        <f>IF(AND(Home!$A$1&gt;=Leave[[#This Row],[Start Time]],Home!$A$1&lt;=Leave[[#This Row],[End Time]]),Home!$A$1,"No Aplica")</f>
        <v>45922</v>
      </c>
      <c r="N4610" s="43" t="str">
        <f>Leave[[#This Row],[User Code (Owning User) (Usuario)]]&amp;Leave[[#This Row],[fecha activa]]</f>
        <v>MIE202409111816645922</v>
      </c>
    </row>
    <row r="4611" spans="1:14" x14ac:dyDescent="0.3">
      <c r="A4611" s="43" t="s">
        <v>601</v>
      </c>
      <c r="B4611" s="3">
        <v>45918</v>
      </c>
      <c r="C4611" s="3">
        <v>45918</v>
      </c>
      <c r="D4611" s="43" t="s">
        <v>647</v>
      </c>
      <c r="E4611" s="43" t="s">
        <v>773</v>
      </c>
      <c r="F4611" s="43" t="s">
        <v>774</v>
      </c>
      <c r="G4611">
        <v>120</v>
      </c>
      <c r="H4611">
        <v>120</v>
      </c>
      <c r="I4611" s="43" t="s">
        <v>1115</v>
      </c>
      <c r="J4611" s="43" t="s">
        <v>973</v>
      </c>
      <c r="K4611" s="43" t="s">
        <v>177</v>
      </c>
      <c r="L4611" s="43" t="str">
        <f>IF(AND(Home!$A$1&gt;=Leave[[#This Row],[Start Time]],Home!$A$1&lt;=Leave[[#This Row],[End Time]]),"Aplica","No Aplica")</f>
        <v>No Aplica</v>
      </c>
      <c r="M4611" s="43" t="str">
        <f>IF(AND(Home!$A$1&gt;=Leave[[#This Row],[Start Time]],Home!$A$1&lt;=Leave[[#This Row],[End Time]]),Home!$A$1,"No Aplica")</f>
        <v>No Aplica</v>
      </c>
      <c r="N4611" s="43" t="str">
        <f>Leave[[#This Row],[User Code (Owning User) (Usuario)]]&amp;Leave[[#This Row],[fecha activa]]</f>
        <v>MIE2024091118166No Aplica</v>
      </c>
    </row>
    <row r="4612" spans="1:14" x14ac:dyDescent="0.3">
      <c r="A4612" s="43" t="s">
        <v>601</v>
      </c>
      <c r="B4612" s="3">
        <v>45915</v>
      </c>
      <c r="C4612" s="3">
        <v>45915</v>
      </c>
      <c r="D4612" s="43" t="s">
        <v>647</v>
      </c>
      <c r="E4612" s="43" t="s">
        <v>773</v>
      </c>
      <c r="F4612" s="43" t="s">
        <v>774</v>
      </c>
      <c r="G4612">
        <v>120</v>
      </c>
      <c r="H4612">
        <v>120</v>
      </c>
      <c r="I4612" s="43" t="s">
        <v>1115</v>
      </c>
      <c r="J4612" s="43" t="s">
        <v>973</v>
      </c>
      <c r="K4612" s="43" t="s">
        <v>177</v>
      </c>
      <c r="L4612" s="43" t="str">
        <f>IF(AND(Home!$A$1&gt;=Leave[[#This Row],[Start Time]],Home!$A$1&lt;=Leave[[#This Row],[End Time]]),"Aplica","No Aplica")</f>
        <v>No Aplica</v>
      </c>
      <c r="M4612" s="43" t="str">
        <f>IF(AND(Home!$A$1&gt;=Leave[[#This Row],[Start Time]],Home!$A$1&lt;=Leave[[#This Row],[End Time]]),Home!$A$1,"No Aplica")</f>
        <v>No Aplica</v>
      </c>
      <c r="N4612" s="43" t="str">
        <f>Leave[[#This Row],[User Code (Owning User) (Usuario)]]&amp;Leave[[#This Row],[fecha activa]]</f>
        <v>MIE2024091118166No Aplica</v>
      </c>
    </row>
    <row r="4613" spans="1:14" x14ac:dyDescent="0.3">
      <c r="A4613" s="43" t="s">
        <v>465</v>
      </c>
      <c r="B4613" s="3">
        <v>45914</v>
      </c>
      <c r="C4613" s="3">
        <v>45914</v>
      </c>
      <c r="D4613" s="43" t="s">
        <v>470</v>
      </c>
      <c r="E4613" s="43" t="s">
        <v>773</v>
      </c>
      <c r="F4613" s="43" t="s">
        <v>774</v>
      </c>
      <c r="G4613">
        <v>540</v>
      </c>
      <c r="H4613">
        <v>540</v>
      </c>
      <c r="I4613" s="43" t="s">
        <v>1115</v>
      </c>
      <c r="J4613" s="43" t="s">
        <v>973</v>
      </c>
      <c r="K4613" s="43" t="s">
        <v>177</v>
      </c>
      <c r="L4613" s="43" t="str">
        <f>IF(AND(Home!$A$1&gt;=Leave[[#This Row],[Start Time]],Home!$A$1&lt;=Leave[[#This Row],[End Time]]),"Aplica","No Aplica")</f>
        <v>No Aplica</v>
      </c>
      <c r="M4613" s="43" t="str">
        <f>IF(AND(Home!$A$1&gt;=Leave[[#This Row],[Start Time]],Home!$A$1&lt;=Leave[[#This Row],[End Time]]),Home!$A$1,"No Aplica")</f>
        <v>No Aplica</v>
      </c>
      <c r="N4613" s="43" t="str">
        <f>Leave[[#This Row],[User Code (Owning User) (Usuario)]]&amp;Leave[[#This Row],[fecha activa]]</f>
        <v>MIE2024091118166No Aplica</v>
      </c>
    </row>
    <row r="4614" spans="1:14" x14ac:dyDescent="0.3">
      <c r="A4614" s="43" t="s">
        <v>465</v>
      </c>
      <c r="B4614" s="3">
        <v>45910</v>
      </c>
      <c r="C4614" s="3">
        <v>45910</v>
      </c>
      <c r="D4614" s="43" t="s">
        <v>469</v>
      </c>
      <c r="E4614" s="43" t="s">
        <v>773</v>
      </c>
      <c r="F4614" s="43" t="s">
        <v>774</v>
      </c>
      <c r="G4614">
        <v>540</v>
      </c>
      <c r="H4614">
        <v>540</v>
      </c>
      <c r="I4614" s="43" t="s">
        <v>1115</v>
      </c>
      <c r="J4614" s="43" t="s">
        <v>973</v>
      </c>
      <c r="K4614" s="43" t="s">
        <v>177</v>
      </c>
      <c r="L4614" s="43" t="str">
        <f>IF(AND(Home!$A$1&gt;=Leave[[#This Row],[Start Time]],Home!$A$1&lt;=Leave[[#This Row],[End Time]]),"Aplica","No Aplica")</f>
        <v>No Aplica</v>
      </c>
      <c r="M4614" s="43" t="str">
        <f>IF(AND(Home!$A$1&gt;=Leave[[#This Row],[Start Time]],Home!$A$1&lt;=Leave[[#This Row],[End Time]]),Home!$A$1,"No Aplica")</f>
        <v>No Aplica</v>
      </c>
      <c r="N4614" s="43" t="str">
        <f>Leave[[#This Row],[User Code (Owning User) (Usuario)]]&amp;Leave[[#This Row],[fecha activa]]</f>
        <v>MIE2024091118166No Aplica</v>
      </c>
    </row>
    <row r="4615" spans="1:14" x14ac:dyDescent="0.3">
      <c r="A4615" s="43" t="s">
        <v>601</v>
      </c>
      <c r="B4615" s="3">
        <v>45909</v>
      </c>
      <c r="C4615" s="3">
        <v>45909</v>
      </c>
      <c r="D4615" s="43" t="s">
        <v>647</v>
      </c>
      <c r="E4615" s="43" t="s">
        <v>773</v>
      </c>
      <c r="F4615" s="43" t="s">
        <v>774</v>
      </c>
      <c r="G4615">
        <v>120</v>
      </c>
      <c r="H4615">
        <v>120</v>
      </c>
      <c r="I4615" s="43" t="s">
        <v>1115</v>
      </c>
      <c r="J4615" s="43" t="s">
        <v>973</v>
      </c>
      <c r="K4615" s="43" t="s">
        <v>177</v>
      </c>
      <c r="L4615" s="43" t="str">
        <f>IF(AND(Home!$A$1&gt;=Leave[[#This Row],[Start Time]],Home!$A$1&lt;=Leave[[#This Row],[End Time]]),"Aplica","No Aplica")</f>
        <v>No Aplica</v>
      </c>
      <c r="M4615" s="43" t="str">
        <f>IF(AND(Home!$A$1&gt;=Leave[[#This Row],[Start Time]],Home!$A$1&lt;=Leave[[#This Row],[End Time]]),Home!$A$1,"No Aplica")</f>
        <v>No Aplica</v>
      </c>
      <c r="N4615" s="43" t="str">
        <f>Leave[[#This Row],[User Code (Owning User) (Usuario)]]&amp;Leave[[#This Row],[fecha activa]]</f>
        <v>MIE2024091118166No Aplica</v>
      </c>
    </row>
    <row r="4616" spans="1:14" x14ac:dyDescent="0.3">
      <c r="A4616" s="43" t="s">
        <v>601</v>
      </c>
      <c r="B4616" s="3">
        <v>45908</v>
      </c>
      <c r="C4616" s="3">
        <v>45908</v>
      </c>
      <c r="D4616" s="43" t="s">
        <v>647</v>
      </c>
      <c r="E4616" s="43" t="s">
        <v>773</v>
      </c>
      <c r="F4616" s="43" t="s">
        <v>774</v>
      </c>
      <c r="G4616">
        <v>120</v>
      </c>
      <c r="H4616">
        <v>120</v>
      </c>
      <c r="I4616" s="43" t="s">
        <v>1115</v>
      </c>
      <c r="J4616" s="43" t="s">
        <v>973</v>
      </c>
      <c r="K4616" s="43" t="s">
        <v>177</v>
      </c>
      <c r="L4616" s="43" t="str">
        <f>IF(AND(Home!$A$1&gt;=Leave[[#This Row],[Start Time]],Home!$A$1&lt;=Leave[[#This Row],[End Time]]),"Aplica","No Aplica")</f>
        <v>No Aplica</v>
      </c>
      <c r="M4616" s="43" t="str">
        <f>IF(AND(Home!$A$1&gt;=Leave[[#This Row],[Start Time]],Home!$A$1&lt;=Leave[[#This Row],[End Time]]),Home!$A$1,"No Aplica")</f>
        <v>No Aplica</v>
      </c>
      <c r="N4616" s="43" t="str">
        <f>Leave[[#This Row],[User Code (Owning User) (Usuario)]]&amp;Leave[[#This Row],[fecha activa]]</f>
        <v>MIE2024091118166No Aplica</v>
      </c>
    </row>
    <row r="4617" spans="1:14" x14ac:dyDescent="0.3">
      <c r="A4617" s="43" t="s">
        <v>465</v>
      </c>
      <c r="B4617" s="3">
        <v>45901</v>
      </c>
      <c r="C4617" s="3">
        <v>45901</v>
      </c>
      <c r="D4617" s="43" t="s">
        <v>469</v>
      </c>
      <c r="E4617" s="43" t="s">
        <v>773</v>
      </c>
      <c r="F4617" s="43" t="s">
        <v>774</v>
      </c>
      <c r="G4617">
        <v>540</v>
      </c>
      <c r="H4617">
        <v>540</v>
      </c>
      <c r="I4617" s="43" t="s">
        <v>1115</v>
      </c>
      <c r="J4617" s="43" t="s">
        <v>973</v>
      </c>
      <c r="K4617" s="43" t="s">
        <v>177</v>
      </c>
      <c r="L4617" s="43" t="str">
        <f>IF(AND(Home!$A$1&gt;=Leave[[#This Row],[Start Time]],Home!$A$1&lt;=Leave[[#This Row],[End Time]]),"Aplica","No Aplica")</f>
        <v>No Aplica</v>
      </c>
      <c r="M4617" s="43" t="str">
        <f>IF(AND(Home!$A$1&gt;=Leave[[#This Row],[Start Time]],Home!$A$1&lt;=Leave[[#This Row],[End Time]]),Home!$A$1,"No Aplica")</f>
        <v>No Aplica</v>
      </c>
      <c r="N4617" s="43" t="str">
        <f>Leave[[#This Row],[User Code (Owning User) (Usuario)]]&amp;Leave[[#This Row],[fecha activa]]</f>
        <v>MIE2024091118166No Aplica</v>
      </c>
    </row>
    <row r="4618" spans="1:14" x14ac:dyDescent="0.3">
      <c r="A4618" s="43" t="s">
        <v>601</v>
      </c>
      <c r="B4618" s="3">
        <v>45904</v>
      </c>
      <c r="C4618" s="3">
        <v>45904</v>
      </c>
      <c r="D4618" s="43" t="s">
        <v>647</v>
      </c>
      <c r="E4618" s="43" t="s">
        <v>773</v>
      </c>
      <c r="F4618" s="43" t="s">
        <v>774</v>
      </c>
      <c r="G4618">
        <v>120</v>
      </c>
      <c r="H4618">
        <v>120</v>
      </c>
      <c r="I4618" s="43" t="s">
        <v>1115</v>
      </c>
      <c r="J4618" s="43" t="s">
        <v>973</v>
      </c>
      <c r="K4618" s="43" t="s">
        <v>177</v>
      </c>
      <c r="L4618" s="43" t="str">
        <f>IF(AND(Home!$A$1&gt;=Leave[[#This Row],[Start Time]],Home!$A$1&lt;=Leave[[#This Row],[End Time]]),"Aplica","No Aplica")</f>
        <v>No Aplica</v>
      </c>
      <c r="M4618" s="43" t="str">
        <f>IF(AND(Home!$A$1&gt;=Leave[[#This Row],[Start Time]],Home!$A$1&lt;=Leave[[#This Row],[End Time]]),Home!$A$1,"No Aplica")</f>
        <v>No Aplica</v>
      </c>
      <c r="N4618" s="43" t="str">
        <f>Leave[[#This Row],[User Code (Owning User) (Usuario)]]&amp;Leave[[#This Row],[fecha activa]]</f>
        <v>MIE2024091118166No Aplica</v>
      </c>
    </row>
    <row r="4619" spans="1:14" x14ac:dyDescent="0.3">
      <c r="A4619" s="43" t="s">
        <v>465</v>
      </c>
      <c r="B4619" s="3">
        <v>45917</v>
      </c>
      <c r="C4619" s="3">
        <v>45917</v>
      </c>
      <c r="D4619" s="43" t="s">
        <v>3645</v>
      </c>
      <c r="E4619" s="43" t="s">
        <v>2006</v>
      </c>
      <c r="F4619" s="43" t="s">
        <v>2008</v>
      </c>
      <c r="G4619">
        <v>540</v>
      </c>
      <c r="H4619">
        <v>540</v>
      </c>
      <c r="I4619" s="43" t="s">
        <v>2007</v>
      </c>
      <c r="J4619" s="43" t="s">
        <v>1983</v>
      </c>
      <c r="K4619" s="43" t="s">
        <v>179</v>
      </c>
      <c r="L4619" s="43" t="str">
        <f>IF(AND(Home!$A$1&gt;=Leave[[#This Row],[Start Time]],Home!$A$1&lt;=Leave[[#This Row],[End Time]]),"Aplica","No Aplica")</f>
        <v>No Aplica</v>
      </c>
      <c r="M4619" s="43" t="str">
        <f>IF(AND(Home!$A$1&gt;=Leave[[#This Row],[Start Time]],Home!$A$1&lt;=Leave[[#This Row],[End Time]]),Home!$A$1,"No Aplica")</f>
        <v>No Aplica</v>
      </c>
      <c r="N4619" s="43" t="str">
        <f>Leave[[#This Row],[User Code (Owning User) (Usuario)]]&amp;Leave[[#This Row],[fecha activa]]</f>
        <v>MIE2025020723533No Aplica</v>
      </c>
    </row>
    <row r="4620" spans="1:14" x14ac:dyDescent="0.3">
      <c r="A4620" s="43" t="s">
        <v>468</v>
      </c>
      <c r="B4620" s="3">
        <v>45925</v>
      </c>
      <c r="C4620" s="3">
        <v>45925</v>
      </c>
      <c r="D4620" s="43" t="s">
        <v>520</v>
      </c>
      <c r="E4620" s="43" t="s">
        <v>788</v>
      </c>
      <c r="F4620" s="43" t="s">
        <v>789</v>
      </c>
      <c r="G4620">
        <v>60</v>
      </c>
      <c r="H4620">
        <v>60</v>
      </c>
      <c r="I4620" s="43" t="s">
        <v>1111</v>
      </c>
      <c r="J4620" s="43" t="s">
        <v>850</v>
      </c>
      <c r="K4620" s="43" t="s">
        <v>177</v>
      </c>
      <c r="L4620" s="43" t="str">
        <f>IF(AND(Home!$A$1&gt;=Leave[[#This Row],[Start Time]],Home!$A$1&lt;=Leave[[#This Row],[End Time]]),"Aplica","No Aplica")</f>
        <v>No Aplica</v>
      </c>
      <c r="M4620" s="43" t="str">
        <f>IF(AND(Home!$A$1&gt;=Leave[[#This Row],[Start Time]],Home!$A$1&lt;=Leave[[#This Row],[End Time]]),Home!$A$1,"No Aplica")</f>
        <v>No Aplica</v>
      </c>
      <c r="N4620" s="43" t="str">
        <f>Leave[[#This Row],[User Code (Owning User) (Usuario)]]&amp;Leave[[#This Row],[fecha activa]]</f>
        <v>MIE2024141118225No Aplica</v>
      </c>
    </row>
    <row r="4621" spans="1:14" x14ac:dyDescent="0.3">
      <c r="A4621" s="43" t="s">
        <v>468</v>
      </c>
      <c r="B4621" s="3">
        <v>45924</v>
      </c>
      <c r="C4621" s="3">
        <v>45924</v>
      </c>
      <c r="D4621" s="43" t="s">
        <v>520</v>
      </c>
      <c r="E4621" s="43" t="s">
        <v>788</v>
      </c>
      <c r="F4621" s="43" t="s">
        <v>789</v>
      </c>
      <c r="G4621">
        <v>60</v>
      </c>
      <c r="H4621">
        <v>60</v>
      </c>
      <c r="I4621" s="43" t="s">
        <v>1111</v>
      </c>
      <c r="J4621" s="43" t="s">
        <v>850</v>
      </c>
      <c r="K4621" s="43" t="s">
        <v>177</v>
      </c>
      <c r="L4621" s="43" t="str">
        <f>IF(AND(Home!$A$1&gt;=Leave[[#This Row],[Start Time]],Home!$A$1&lt;=Leave[[#This Row],[End Time]]),"Aplica","No Aplica")</f>
        <v>No Aplica</v>
      </c>
      <c r="M4621" s="43" t="str">
        <f>IF(AND(Home!$A$1&gt;=Leave[[#This Row],[Start Time]],Home!$A$1&lt;=Leave[[#This Row],[End Time]]),Home!$A$1,"No Aplica")</f>
        <v>No Aplica</v>
      </c>
      <c r="N4621" s="43" t="str">
        <f>Leave[[#This Row],[User Code (Owning User) (Usuario)]]&amp;Leave[[#This Row],[fecha activa]]</f>
        <v>MIE2024141118225No Aplica</v>
      </c>
    </row>
    <row r="4622" spans="1:14" x14ac:dyDescent="0.3">
      <c r="A4622" s="43" t="s">
        <v>465</v>
      </c>
      <c r="B4622" s="3">
        <v>45918</v>
      </c>
      <c r="C4622" s="3">
        <v>45918</v>
      </c>
      <c r="D4622" s="43" t="s">
        <v>469</v>
      </c>
      <c r="E4622" s="43" t="s">
        <v>788</v>
      </c>
      <c r="F4622" s="43" t="s">
        <v>789</v>
      </c>
      <c r="G4622">
        <v>540</v>
      </c>
      <c r="H4622">
        <v>540</v>
      </c>
      <c r="I4622" s="43" t="s">
        <v>1111</v>
      </c>
      <c r="J4622" s="43" t="s">
        <v>850</v>
      </c>
      <c r="K4622" s="43" t="s">
        <v>177</v>
      </c>
      <c r="L4622" s="43" t="str">
        <f>IF(AND(Home!$A$1&gt;=Leave[[#This Row],[Start Time]],Home!$A$1&lt;=Leave[[#This Row],[End Time]]),"Aplica","No Aplica")</f>
        <v>No Aplica</v>
      </c>
      <c r="M4622" s="43" t="str">
        <f>IF(AND(Home!$A$1&gt;=Leave[[#This Row],[Start Time]],Home!$A$1&lt;=Leave[[#This Row],[End Time]]),Home!$A$1,"No Aplica")</f>
        <v>No Aplica</v>
      </c>
      <c r="N4622" s="43" t="str">
        <f>Leave[[#This Row],[User Code (Owning User) (Usuario)]]&amp;Leave[[#This Row],[fecha activa]]</f>
        <v>MIE2024141118225No Aplica</v>
      </c>
    </row>
    <row r="4623" spans="1:14" x14ac:dyDescent="0.3">
      <c r="A4623" s="43" t="s">
        <v>465</v>
      </c>
      <c r="B4623" s="3">
        <v>45919</v>
      </c>
      <c r="C4623" s="3">
        <v>45919</v>
      </c>
      <c r="D4623" s="43" t="s">
        <v>642</v>
      </c>
      <c r="E4623" s="43" t="s">
        <v>788</v>
      </c>
      <c r="F4623" s="43" t="s">
        <v>789</v>
      </c>
      <c r="G4623">
        <v>120</v>
      </c>
      <c r="H4623">
        <v>120</v>
      </c>
      <c r="I4623" s="43" t="s">
        <v>1111</v>
      </c>
      <c r="J4623" s="43" t="s">
        <v>850</v>
      </c>
      <c r="K4623" s="43" t="s">
        <v>177</v>
      </c>
      <c r="L4623" s="43" t="str">
        <f>IF(AND(Home!$A$1&gt;=Leave[[#This Row],[Start Time]],Home!$A$1&lt;=Leave[[#This Row],[End Time]]),"Aplica","No Aplica")</f>
        <v>No Aplica</v>
      </c>
      <c r="M4623" s="43" t="str">
        <f>IF(AND(Home!$A$1&gt;=Leave[[#This Row],[Start Time]],Home!$A$1&lt;=Leave[[#This Row],[End Time]]),Home!$A$1,"No Aplica")</f>
        <v>No Aplica</v>
      </c>
      <c r="N4623" s="43" t="str">
        <f>Leave[[#This Row],[User Code (Owning User) (Usuario)]]&amp;Leave[[#This Row],[fecha activa]]</f>
        <v>MIE2024141118225No Aplica</v>
      </c>
    </row>
    <row r="4624" spans="1:14" x14ac:dyDescent="0.3">
      <c r="A4624" s="43" t="s">
        <v>465</v>
      </c>
      <c r="B4624" s="3">
        <v>45915</v>
      </c>
      <c r="C4624" s="3">
        <v>45915</v>
      </c>
      <c r="D4624" s="43" t="s">
        <v>655</v>
      </c>
      <c r="E4624" s="43" t="s">
        <v>788</v>
      </c>
      <c r="F4624" s="43" t="s">
        <v>789</v>
      </c>
      <c r="G4624">
        <v>120</v>
      </c>
      <c r="H4624">
        <v>120</v>
      </c>
      <c r="I4624" s="43" t="s">
        <v>1111</v>
      </c>
      <c r="J4624" s="43" t="s">
        <v>850</v>
      </c>
      <c r="K4624" s="43" t="s">
        <v>177</v>
      </c>
      <c r="L4624" s="43" t="str">
        <f>IF(AND(Home!$A$1&gt;=Leave[[#This Row],[Start Time]],Home!$A$1&lt;=Leave[[#This Row],[End Time]]),"Aplica","No Aplica")</f>
        <v>No Aplica</v>
      </c>
      <c r="M4624" s="43" t="str">
        <f>IF(AND(Home!$A$1&gt;=Leave[[#This Row],[Start Time]],Home!$A$1&lt;=Leave[[#This Row],[End Time]]),Home!$A$1,"No Aplica")</f>
        <v>No Aplica</v>
      </c>
      <c r="N4624" s="43" t="str">
        <f>Leave[[#This Row],[User Code (Owning User) (Usuario)]]&amp;Leave[[#This Row],[fecha activa]]</f>
        <v>MIE2024141118225No Aplica</v>
      </c>
    </row>
    <row r="4625" spans="1:14" x14ac:dyDescent="0.3">
      <c r="A4625" s="43" t="s">
        <v>465</v>
      </c>
      <c r="B4625" s="3">
        <v>45909</v>
      </c>
      <c r="C4625" s="3">
        <v>45909</v>
      </c>
      <c r="D4625" s="43" t="s">
        <v>655</v>
      </c>
      <c r="E4625" s="43" t="s">
        <v>788</v>
      </c>
      <c r="F4625" s="43" t="s">
        <v>789</v>
      </c>
      <c r="G4625">
        <v>180</v>
      </c>
      <c r="H4625">
        <v>180</v>
      </c>
      <c r="I4625" s="43" t="s">
        <v>1111</v>
      </c>
      <c r="J4625" s="43" t="s">
        <v>850</v>
      </c>
      <c r="K4625" s="43" t="s">
        <v>177</v>
      </c>
      <c r="L4625" s="43" t="str">
        <f>IF(AND(Home!$A$1&gt;=Leave[[#This Row],[Start Time]],Home!$A$1&lt;=Leave[[#This Row],[End Time]]),"Aplica","No Aplica")</f>
        <v>No Aplica</v>
      </c>
      <c r="M4625" s="43" t="str">
        <f>IF(AND(Home!$A$1&gt;=Leave[[#This Row],[Start Time]],Home!$A$1&lt;=Leave[[#This Row],[End Time]]),Home!$A$1,"No Aplica")</f>
        <v>No Aplica</v>
      </c>
      <c r="N4625" s="43" t="str">
        <f>Leave[[#This Row],[User Code (Owning User) (Usuario)]]&amp;Leave[[#This Row],[fecha activa]]</f>
        <v>MIE2024141118225No Aplica</v>
      </c>
    </row>
    <row r="4626" spans="1:14" x14ac:dyDescent="0.3">
      <c r="A4626" s="43" t="s">
        <v>465</v>
      </c>
      <c r="B4626" s="3">
        <v>45908</v>
      </c>
      <c r="C4626" s="3">
        <v>45908</v>
      </c>
      <c r="D4626" s="43" t="s">
        <v>655</v>
      </c>
      <c r="E4626" s="43" t="s">
        <v>788</v>
      </c>
      <c r="F4626" s="43" t="s">
        <v>789</v>
      </c>
      <c r="G4626">
        <v>180</v>
      </c>
      <c r="H4626">
        <v>180</v>
      </c>
      <c r="I4626" s="43" t="s">
        <v>1111</v>
      </c>
      <c r="J4626" s="43" t="s">
        <v>850</v>
      </c>
      <c r="K4626" s="43" t="s">
        <v>177</v>
      </c>
      <c r="L4626" s="43" t="str">
        <f>IF(AND(Home!$A$1&gt;=Leave[[#This Row],[Start Time]],Home!$A$1&lt;=Leave[[#This Row],[End Time]]),"Aplica","No Aplica")</f>
        <v>No Aplica</v>
      </c>
      <c r="M4626" s="43" t="str">
        <f>IF(AND(Home!$A$1&gt;=Leave[[#This Row],[Start Time]],Home!$A$1&lt;=Leave[[#This Row],[End Time]]),Home!$A$1,"No Aplica")</f>
        <v>No Aplica</v>
      </c>
      <c r="N4626" s="43" t="str">
        <f>Leave[[#This Row],[User Code (Owning User) (Usuario)]]&amp;Leave[[#This Row],[fecha activa]]</f>
        <v>MIE2024141118225No Aplica</v>
      </c>
    </row>
    <row r="4627" spans="1:14" x14ac:dyDescent="0.3">
      <c r="A4627" s="43" t="s">
        <v>465</v>
      </c>
      <c r="B4627" s="3">
        <v>45910</v>
      </c>
      <c r="C4627" s="3">
        <v>45910</v>
      </c>
      <c r="D4627" s="43" t="s">
        <v>469</v>
      </c>
      <c r="E4627" s="43" t="s">
        <v>788</v>
      </c>
      <c r="F4627" s="43" t="s">
        <v>789</v>
      </c>
      <c r="G4627">
        <v>540</v>
      </c>
      <c r="H4627">
        <v>540</v>
      </c>
      <c r="I4627" s="43" t="s">
        <v>1111</v>
      </c>
      <c r="J4627" s="43" t="s">
        <v>850</v>
      </c>
      <c r="K4627" s="43" t="s">
        <v>177</v>
      </c>
      <c r="L4627" s="43" t="str">
        <f>IF(AND(Home!$A$1&gt;=Leave[[#This Row],[Start Time]],Home!$A$1&lt;=Leave[[#This Row],[End Time]]),"Aplica","No Aplica")</f>
        <v>No Aplica</v>
      </c>
      <c r="M4627" s="43" t="str">
        <f>IF(AND(Home!$A$1&gt;=Leave[[#This Row],[Start Time]],Home!$A$1&lt;=Leave[[#This Row],[End Time]]),Home!$A$1,"No Aplica")</f>
        <v>No Aplica</v>
      </c>
      <c r="N4627" s="43" t="str">
        <f>Leave[[#This Row],[User Code (Owning User) (Usuario)]]&amp;Leave[[#This Row],[fecha activa]]</f>
        <v>MIE2024141118225No Aplica</v>
      </c>
    </row>
    <row r="4628" spans="1:14" x14ac:dyDescent="0.3">
      <c r="A4628" s="43" t="s">
        <v>465</v>
      </c>
      <c r="B4628" s="3">
        <v>45903</v>
      </c>
      <c r="C4628" s="3">
        <v>45903</v>
      </c>
      <c r="D4628" s="43" t="s">
        <v>642</v>
      </c>
      <c r="E4628" s="43" t="s">
        <v>788</v>
      </c>
      <c r="F4628" s="43" t="s">
        <v>789</v>
      </c>
      <c r="G4628">
        <v>120</v>
      </c>
      <c r="H4628">
        <v>120</v>
      </c>
      <c r="I4628" s="43" t="s">
        <v>1111</v>
      </c>
      <c r="J4628" s="43" t="s">
        <v>850</v>
      </c>
      <c r="K4628" s="43" t="s">
        <v>177</v>
      </c>
      <c r="L4628" s="43" t="str">
        <f>IF(AND(Home!$A$1&gt;=Leave[[#This Row],[Start Time]],Home!$A$1&lt;=Leave[[#This Row],[End Time]]),"Aplica","No Aplica")</f>
        <v>No Aplica</v>
      </c>
      <c r="M4628" s="43" t="str">
        <f>IF(AND(Home!$A$1&gt;=Leave[[#This Row],[Start Time]],Home!$A$1&lt;=Leave[[#This Row],[End Time]]),Home!$A$1,"No Aplica")</f>
        <v>No Aplica</v>
      </c>
      <c r="N4628" s="43" t="str">
        <f>Leave[[#This Row],[User Code (Owning User) (Usuario)]]&amp;Leave[[#This Row],[fecha activa]]</f>
        <v>MIE2024141118225No Aplica</v>
      </c>
    </row>
    <row r="4629" spans="1:14" x14ac:dyDescent="0.3">
      <c r="A4629" s="43" t="s">
        <v>468</v>
      </c>
      <c r="B4629" s="3">
        <v>45902</v>
      </c>
      <c r="C4629" s="3">
        <v>45902</v>
      </c>
      <c r="D4629" s="43" t="s">
        <v>469</v>
      </c>
      <c r="E4629" s="43" t="s">
        <v>788</v>
      </c>
      <c r="F4629" s="43" t="s">
        <v>789</v>
      </c>
      <c r="G4629">
        <v>540</v>
      </c>
      <c r="H4629">
        <v>540</v>
      </c>
      <c r="I4629" s="43" t="s">
        <v>1111</v>
      </c>
      <c r="J4629" s="43" t="s">
        <v>850</v>
      </c>
      <c r="K4629" s="43" t="s">
        <v>177</v>
      </c>
      <c r="L4629" s="43" t="str">
        <f>IF(AND(Home!$A$1&gt;=Leave[[#This Row],[Start Time]],Home!$A$1&lt;=Leave[[#This Row],[End Time]]),"Aplica","No Aplica")</f>
        <v>No Aplica</v>
      </c>
      <c r="M4629" s="43" t="str">
        <f>IF(AND(Home!$A$1&gt;=Leave[[#This Row],[Start Time]],Home!$A$1&lt;=Leave[[#This Row],[End Time]]),Home!$A$1,"No Aplica")</f>
        <v>No Aplica</v>
      </c>
      <c r="N4629" s="43" t="str">
        <f>Leave[[#This Row],[User Code (Owning User) (Usuario)]]&amp;Leave[[#This Row],[fecha activa]]</f>
        <v>MIE2024141118225No Aplica</v>
      </c>
    </row>
    <row r="4630" spans="1:14" x14ac:dyDescent="0.3">
      <c r="A4630" s="43" t="s">
        <v>468</v>
      </c>
      <c r="B4630" s="3">
        <v>45901</v>
      </c>
      <c r="C4630" s="3">
        <v>45901</v>
      </c>
      <c r="D4630" s="43" t="s">
        <v>655</v>
      </c>
      <c r="E4630" s="43" t="s">
        <v>788</v>
      </c>
      <c r="F4630" s="43" t="s">
        <v>789</v>
      </c>
      <c r="G4630">
        <v>120</v>
      </c>
      <c r="H4630">
        <v>120</v>
      </c>
      <c r="I4630" s="43" t="s">
        <v>1111</v>
      </c>
      <c r="J4630" s="43" t="s">
        <v>850</v>
      </c>
      <c r="K4630" s="43" t="s">
        <v>177</v>
      </c>
      <c r="L4630" s="43" t="str">
        <f>IF(AND(Home!$A$1&gt;=Leave[[#This Row],[Start Time]],Home!$A$1&lt;=Leave[[#This Row],[End Time]]),"Aplica","No Aplica")</f>
        <v>No Aplica</v>
      </c>
      <c r="M4630" s="43" t="str">
        <f>IF(AND(Home!$A$1&gt;=Leave[[#This Row],[Start Time]],Home!$A$1&lt;=Leave[[#This Row],[End Time]]),Home!$A$1,"No Aplica")</f>
        <v>No Aplica</v>
      </c>
      <c r="N4630" s="43" t="str">
        <f>Leave[[#This Row],[User Code (Owning User) (Usuario)]]&amp;Leave[[#This Row],[fecha activa]]</f>
        <v>MIE2024141118225No Aplica</v>
      </c>
    </row>
    <row r="4631" spans="1:14" x14ac:dyDescent="0.3">
      <c r="A4631" s="43" t="s">
        <v>465</v>
      </c>
      <c r="B4631" s="3">
        <v>45926</v>
      </c>
      <c r="C4631" s="3">
        <v>45926</v>
      </c>
      <c r="D4631" s="43" t="s">
        <v>469</v>
      </c>
      <c r="E4631" s="43" t="s">
        <v>3512</v>
      </c>
      <c r="F4631" s="43" t="s">
        <v>3514</v>
      </c>
      <c r="G4631">
        <v>960</v>
      </c>
      <c r="H4631">
        <v>540</v>
      </c>
      <c r="I4631" s="43" t="s">
        <v>3513</v>
      </c>
      <c r="J4631" s="43" t="s">
        <v>1487</v>
      </c>
      <c r="K4631" s="43" t="s">
        <v>177</v>
      </c>
      <c r="L4631" s="43" t="str">
        <f>IF(AND(Home!$A$1&gt;=Leave[[#This Row],[Start Time]],Home!$A$1&lt;=Leave[[#This Row],[End Time]]),"Aplica","No Aplica")</f>
        <v>No Aplica</v>
      </c>
      <c r="M4631" s="43" t="str">
        <f>IF(AND(Home!$A$1&gt;=Leave[[#This Row],[Start Time]],Home!$A$1&lt;=Leave[[#This Row],[End Time]]),Home!$A$1,"No Aplica")</f>
        <v>No Aplica</v>
      </c>
      <c r="N4631" s="43" t="str">
        <f>Leave[[#This Row],[User Code (Owning User) (Usuario)]]&amp;Leave[[#This Row],[fecha activa]]</f>
        <v>MIE2025150924435No Aplica</v>
      </c>
    </row>
    <row r="4632" spans="1:14" x14ac:dyDescent="0.3">
      <c r="A4632" s="43" t="s">
        <v>465</v>
      </c>
      <c r="B4632" s="3">
        <v>45925</v>
      </c>
      <c r="C4632" s="3">
        <v>45925</v>
      </c>
      <c r="D4632" s="43" t="s">
        <v>1669</v>
      </c>
      <c r="E4632" s="43" t="s">
        <v>3512</v>
      </c>
      <c r="F4632" s="43" t="s">
        <v>3514</v>
      </c>
      <c r="G4632">
        <v>480</v>
      </c>
      <c r="H4632">
        <v>480</v>
      </c>
      <c r="I4632" s="43" t="s">
        <v>3513</v>
      </c>
      <c r="J4632" s="43" t="s">
        <v>1487</v>
      </c>
      <c r="K4632" s="43" t="s">
        <v>177</v>
      </c>
      <c r="L4632" s="43" t="str">
        <f>IF(AND(Home!$A$1&gt;=Leave[[#This Row],[Start Time]],Home!$A$1&lt;=Leave[[#This Row],[End Time]]),"Aplica","No Aplica")</f>
        <v>No Aplica</v>
      </c>
      <c r="M4632" s="43" t="str">
        <f>IF(AND(Home!$A$1&gt;=Leave[[#This Row],[Start Time]],Home!$A$1&lt;=Leave[[#This Row],[End Time]]),Home!$A$1,"No Aplica")</f>
        <v>No Aplica</v>
      </c>
      <c r="N4632" s="43" t="str">
        <f>Leave[[#This Row],[User Code (Owning User) (Usuario)]]&amp;Leave[[#This Row],[fecha activa]]</f>
        <v>MIE2025150924435No Aplica</v>
      </c>
    </row>
    <row r="4633" spans="1:14" x14ac:dyDescent="0.3">
      <c r="A4633" s="43" t="s">
        <v>465</v>
      </c>
      <c r="B4633" s="3">
        <v>45924</v>
      </c>
      <c r="C4633" s="3">
        <v>45924</v>
      </c>
      <c r="D4633" s="43" t="s">
        <v>2343</v>
      </c>
      <c r="E4633" s="43" t="s">
        <v>3512</v>
      </c>
      <c r="F4633" s="43" t="s">
        <v>3514</v>
      </c>
      <c r="G4633">
        <v>480</v>
      </c>
      <c r="H4633">
        <v>480</v>
      </c>
      <c r="I4633" s="43" t="s">
        <v>3513</v>
      </c>
      <c r="J4633" s="43" t="s">
        <v>1487</v>
      </c>
      <c r="K4633" s="43" t="s">
        <v>177</v>
      </c>
      <c r="L4633" s="43" t="str">
        <f>IF(AND(Home!$A$1&gt;=Leave[[#This Row],[Start Time]],Home!$A$1&lt;=Leave[[#This Row],[End Time]]),"Aplica","No Aplica")</f>
        <v>No Aplica</v>
      </c>
      <c r="M4633" s="43" t="str">
        <f>IF(AND(Home!$A$1&gt;=Leave[[#This Row],[Start Time]],Home!$A$1&lt;=Leave[[#This Row],[End Time]]),Home!$A$1,"No Aplica")</f>
        <v>No Aplica</v>
      </c>
      <c r="N4633" s="43" t="str">
        <f>Leave[[#This Row],[User Code (Owning User) (Usuario)]]&amp;Leave[[#This Row],[fecha activa]]</f>
        <v>MIE2025150924435No Aplica</v>
      </c>
    </row>
    <row r="4634" spans="1:14" x14ac:dyDescent="0.3">
      <c r="A4634" s="43" t="s">
        <v>465</v>
      </c>
      <c r="B4634" s="3">
        <v>45923</v>
      </c>
      <c r="C4634" s="3">
        <v>45923</v>
      </c>
      <c r="D4634" s="43" t="s">
        <v>2343</v>
      </c>
      <c r="E4634" s="43" t="s">
        <v>3512</v>
      </c>
      <c r="F4634" s="43" t="s">
        <v>3514</v>
      </c>
      <c r="G4634">
        <v>480</v>
      </c>
      <c r="H4634">
        <v>480</v>
      </c>
      <c r="I4634" s="43" t="s">
        <v>3513</v>
      </c>
      <c r="J4634" s="43" t="s">
        <v>1487</v>
      </c>
      <c r="K4634" s="43" t="s">
        <v>177</v>
      </c>
      <c r="L4634" s="43" t="str">
        <f>IF(AND(Home!$A$1&gt;=Leave[[#This Row],[Start Time]],Home!$A$1&lt;=Leave[[#This Row],[End Time]]),"Aplica","No Aplica")</f>
        <v>No Aplica</v>
      </c>
      <c r="M4634" s="43" t="str">
        <f>IF(AND(Home!$A$1&gt;=Leave[[#This Row],[Start Time]],Home!$A$1&lt;=Leave[[#This Row],[End Time]]),Home!$A$1,"No Aplica")</f>
        <v>No Aplica</v>
      </c>
      <c r="N4634" s="43" t="str">
        <f>Leave[[#This Row],[User Code (Owning User) (Usuario)]]&amp;Leave[[#This Row],[fecha activa]]</f>
        <v>MIE2025150924435No Aplica</v>
      </c>
    </row>
    <row r="4635" spans="1:14" x14ac:dyDescent="0.3">
      <c r="A4635" s="43" t="s">
        <v>465</v>
      </c>
      <c r="B4635" s="3">
        <v>45922</v>
      </c>
      <c r="C4635" s="3">
        <v>45922</v>
      </c>
      <c r="D4635" s="43" t="s">
        <v>1669</v>
      </c>
      <c r="E4635" s="43" t="s">
        <v>3512</v>
      </c>
      <c r="F4635" s="43" t="s">
        <v>3514</v>
      </c>
      <c r="G4635">
        <v>480</v>
      </c>
      <c r="H4635">
        <v>480</v>
      </c>
      <c r="I4635" s="43" t="s">
        <v>3513</v>
      </c>
      <c r="J4635" s="43" t="s">
        <v>1487</v>
      </c>
      <c r="K4635" s="43" t="s">
        <v>177</v>
      </c>
      <c r="L4635" s="43" t="str">
        <f>IF(AND(Home!$A$1&gt;=Leave[[#This Row],[Start Time]],Home!$A$1&lt;=Leave[[#This Row],[End Time]]),"Aplica","No Aplica")</f>
        <v>Aplica</v>
      </c>
      <c r="M4635" s="43">
        <f>IF(AND(Home!$A$1&gt;=Leave[[#This Row],[Start Time]],Home!$A$1&lt;=Leave[[#This Row],[End Time]]),Home!$A$1,"No Aplica")</f>
        <v>45922</v>
      </c>
      <c r="N4635" s="43" t="str">
        <f>Leave[[#This Row],[User Code (Owning User) (Usuario)]]&amp;Leave[[#This Row],[fecha activa]]</f>
        <v>MIE202515092443545922</v>
      </c>
    </row>
    <row r="4636" spans="1:14" x14ac:dyDescent="0.3">
      <c r="A4636" s="43" t="s">
        <v>465</v>
      </c>
      <c r="B4636" s="3">
        <v>45919</v>
      </c>
      <c r="C4636" s="3">
        <v>45919</v>
      </c>
      <c r="D4636" s="43" t="s">
        <v>1642</v>
      </c>
      <c r="E4636" s="43" t="s">
        <v>1420</v>
      </c>
      <c r="F4636" s="43" t="s">
        <v>1422</v>
      </c>
      <c r="G4636">
        <v>60</v>
      </c>
      <c r="H4636">
        <v>60</v>
      </c>
      <c r="I4636" s="43" t="s">
        <v>1421</v>
      </c>
      <c r="J4636" s="43" t="s">
        <v>1051</v>
      </c>
      <c r="K4636" s="43" t="s">
        <v>177</v>
      </c>
      <c r="L4636" s="43" t="str">
        <f>IF(AND(Home!$A$1&gt;=Leave[[#This Row],[Start Time]],Home!$A$1&lt;=Leave[[#This Row],[End Time]]),"Aplica","No Aplica")</f>
        <v>No Aplica</v>
      </c>
      <c r="M4636" s="43" t="str">
        <f>IF(AND(Home!$A$1&gt;=Leave[[#This Row],[Start Time]],Home!$A$1&lt;=Leave[[#This Row],[End Time]]),Home!$A$1,"No Aplica")</f>
        <v>No Aplica</v>
      </c>
      <c r="N4636" s="43" t="str">
        <f>Leave[[#This Row],[User Code (Owning User) (Usuario)]]&amp;Leave[[#This Row],[fecha activa]]</f>
        <v>MIE2025070220786No Aplica</v>
      </c>
    </row>
    <row r="4637" spans="1:14" x14ac:dyDescent="0.3">
      <c r="A4637" s="43" t="s">
        <v>465</v>
      </c>
      <c r="B4637" s="3">
        <v>45918</v>
      </c>
      <c r="C4637" s="3">
        <v>45918</v>
      </c>
      <c r="D4637" s="43" t="s">
        <v>1642</v>
      </c>
      <c r="E4637" s="43" t="s">
        <v>1420</v>
      </c>
      <c r="F4637" s="43" t="s">
        <v>1422</v>
      </c>
      <c r="G4637">
        <v>60</v>
      </c>
      <c r="H4637">
        <v>60</v>
      </c>
      <c r="I4637" s="43" t="s">
        <v>1421</v>
      </c>
      <c r="J4637" s="43" t="s">
        <v>1051</v>
      </c>
      <c r="K4637" s="43" t="s">
        <v>177</v>
      </c>
      <c r="L4637" s="43" t="str">
        <f>IF(AND(Home!$A$1&gt;=Leave[[#This Row],[Start Time]],Home!$A$1&lt;=Leave[[#This Row],[End Time]]),"Aplica","No Aplica")</f>
        <v>No Aplica</v>
      </c>
      <c r="M4637" s="43" t="str">
        <f>IF(AND(Home!$A$1&gt;=Leave[[#This Row],[Start Time]],Home!$A$1&lt;=Leave[[#This Row],[End Time]]),Home!$A$1,"No Aplica")</f>
        <v>No Aplica</v>
      </c>
      <c r="N4637" s="43" t="str">
        <f>Leave[[#This Row],[User Code (Owning User) (Usuario)]]&amp;Leave[[#This Row],[fecha activa]]</f>
        <v>MIE2025070220786No Aplica</v>
      </c>
    </row>
    <row r="4638" spans="1:14" x14ac:dyDescent="0.3">
      <c r="A4638" s="43" t="s">
        <v>465</v>
      </c>
      <c r="B4638" s="3">
        <v>45916</v>
      </c>
      <c r="C4638" s="3">
        <v>45916</v>
      </c>
      <c r="D4638" s="43" t="s">
        <v>1642</v>
      </c>
      <c r="E4638" s="43" t="s">
        <v>1420</v>
      </c>
      <c r="F4638" s="43" t="s">
        <v>1422</v>
      </c>
      <c r="G4638">
        <v>60</v>
      </c>
      <c r="H4638">
        <v>60</v>
      </c>
      <c r="I4638" s="43" t="s">
        <v>1421</v>
      </c>
      <c r="J4638" s="43" t="s">
        <v>1051</v>
      </c>
      <c r="K4638" s="43" t="s">
        <v>177</v>
      </c>
      <c r="L4638" s="43" t="str">
        <f>IF(AND(Home!$A$1&gt;=Leave[[#This Row],[Start Time]],Home!$A$1&lt;=Leave[[#This Row],[End Time]]),"Aplica","No Aplica")</f>
        <v>No Aplica</v>
      </c>
      <c r="M4638" s="43" t="str">
        <f>IF(AND(Home!$A$1&gt;=Leave[[#This Row],[Start Time]],Home!$A$1&lt;=Leave[[#This Row],[End Time]]),Home!$A$1,"No Aplica")</f>
        <v>No Aplica</v>
      </c>
      <c r="N4638" s="43" t="str">
        <f>Leave[[#This Row],[User Code (Owning User) (Usuario)]]&amp;Leave[[#This Row],[fecha activa]]</f>
        <v>MIE2025070220786No Aplica</v>
      </c>
    </row>
    <row r="4639" spans="1:14" x14ac:dyDescent="0.3">
      <c r="A4639" s="43" t="s">
        <v>465</v>
      </c>
      <c r="B4639" s="3">
        <v>45915</v>
      </c>
      <c r="C4639" s="3">
        <v>45915</v>
      </c>
      <c r="D4639" s="43" t="s">
        <v>1642</v>
      </c>
      <c r="E4639" s="43" t="s">
        <v>1420</v>
      </c>
      <c r="F4639" s="43" t="s">
        <v>1422</v>
      </c>
      <c r="G4639">
        <v>60</v>
      </c>
      <c r="H4639">
        <v>60</v>
      </c>
      <c r="I4639" s="43" t="s">
        <v>1421</v>
      </c>
      <c r="J4639" s="43" t="s">
        <v>1051</v>
      </c>
      <c r="K4639" s="43" t="s">
        <v>177</v>
      </c>
      <c r="L4639" s="43" t="str">
        <f>IF(AND(Home!$A$1&gt;=Leave[[#This Row],[Start Time]],Home!$A$1&lt;=Leave[[#This Row],[End Time]]),"Aplica","No Aplica")</f>
        <v>No Aplica</v>
      </c>
      <c r="M4639" s="43" t="str">
        <f>IF(AND(Home!$A$1&gt;=Leave[[#This Row],[Start Time]],Home!$A$1&lt;=Leave[[#This Row],[End Time]]),Home!$A$1,"No Aplica")</f>
        <v>No Aplica</v>
      </c>
      <c r="N4639" s="43" t="str">
        <f>Leave[[#This Row],[User Code (Owning User) (Usuario)]]&amp;Leave[[#This Row],[fecha activa]]</f>
        <v>MIE2025070220786No Aplica</v>
      </c>
    </row>
    <row r="4640" spans="1:14" x14ac:dyDescent="0.3">
      <c r="A4640" s="43" t="s">
        <v>468</v>
      </c>
      <c r="B4640" s="3">
        <v>45917</v>
      </c>
      <c r="C4640" s="3">
        <v>45917</v>
      </c>
      <c r="D4640" s="43" t="s">
        <v>577</v>
      </c>
      <c r="E4640" s="43" t="s">
        <v>1420</v>
      </c>
      <c r="F4640" s="43" t="s">
        <v>1422</v>
      </c>
      <c r="G4640">
        <v>540</v>
      </c>
      <c r="H4640">
        <v>540</v>
      </c>
      <c r="I4640" s="43" t="s">
        <v>1421</v>
      </c>
      <c r="J4640" s="43" t="s">
        <v>1051</v>
      </c>
      <c r="K4640" s="43" t="s">
        <v>177</v>
      </c>
      <c r="L4640" s="43" t="str">
        <f>IF(AND(Home!$A$1&gt;=Leave[[#This Row],[Start Time]],Home!$A$1&lt;=Leave[[#This Row],[End Time]]),"Aplica","No Aplica")</f>
        <v>No Aplica</v>
      </c>
      <c r="M4640" s="43" t="str">
        <f>IF(AND(Home!$A$1&gt;=Leave[[#This Row],[Start Time]],Home!$A$1&lt;=Leave[[#This Row],[End Time]]),Home!$A$1,"No Aplica")</f>
        <v>No Aplica</v>
      </c>
      <c r="N4640" s="43" t="str">
        <f>Leave[[#This Row],[User Code (Owning User) (Usuario)]]&amp;Leave[[#This Row],[fecha activa]]</f>
        <v>MIE2025070220786No Aplica</v>
      </c>
    </row>
    <row r="4641" spans="1:14" x14ac:dyDescent="0.3">
      <c r="A4641" s="43" t="s">
        <v>465</v>
      </c>
      <c r="B4641" s="3">
        <v>45912</v>
      </c>
      <c r="C4641" s="3">
        <v>45912</v>
      </c>
      <c r="D4641" s="43" t="s">
        <v>1642</v>
      </c>
      <c r="E4641" s="43" t="s">
        <v>1420</v>
      </c>
      <c r="F4641" s="43" t="s">
        <v>1422</v>
      </c>
      <c r="G4641">
        <v>60</v>
      </c>
      <c r="H4641">
        <v>60</v>
      </c>
      <c r="I4641" s="43" t="s">
        <v>1421</v>
      </c>
      <c r="J4641" s="43" t="s">
        <v>1051</v>
      </c>
      <c r="K4641" s="43" t="s">
        <v>177</v>
      </c>
      <c r="L4641" s="43" t="str">
        <f>IF(AND(Home!$A$1&gt;=Leave[[#This Row],[Start Time]],Home!$A$1&lt;=Leave[[#This Row],[End Time]]),"Aplica","No Aplica")</f>
        <v>No Aplica</v>
      </c>
      <c r="M4641" s="43" t="str">
        <f>IF(AND(Home!$A$1&gt;=Leave[[#This Row],[Start Time]],Home!$A$1&lt;=Leave[[#This Row],[End Time]]),Home!$A$1,"No Aplica")</f>
        <v>No Aplica</v>
      </c>
      <c r="N4641" s="43" t="str">
        <f>Leave[[#This Row],[User Code (Owning User) (Usuario)]]&amp;Leave[[#This Row],[fecha activa]]</f>
        <v>MIE2025070220786No Aplica</v>
      </c>
    </row>
    <row r="4642" spans="1:14" x14ac:dyDescent="0.3">
      <c r="A4642" s="43" t="s">
        <v>465</v>
      </c>
      <c r="B4642" s="3">
        <v>45911</v>
      </c>
      <c r="C4642" s="3">
        <v>45911</v>
      </c>
      <c r="D4642" s="43" t="s">
        <v>1642</v>
      </c>
      <c r="E4642" s="43" t="s">
        <v>1420</v>
      </c>
      <c r="F4642" s="43" t="s">
        <v>1422</v>
      </c>
      <c r="G4642">
        <v>60</v>
      </c>
      <c r="H4642">
        <v>60</v>
      </c>
      <c r="I4642" s="43" t="s">
        <v>1421</v>
      </c>
      <c r="J4642" s="43" t="s">
        <v>1051</v>
      </c>
      <c r="K4642" s="43" t="s">
        <v>177</v>
      </c>
      <c r="L4642" s="43" t="str">
        <f>IF(AND(Home!$A$1&gt;=Leave[[#This Row],[Start Time]],Home!$A$1&lt;=Leave[[#This Row],[End Time]]),"Aplica","No Aplica")</f>
        <v>No Aplica</v>
      </c>
      <c r="M4642" s="43" t="str">
        <f>IF(AND(Home!$A$1&gt;=Leave[[#This Row],[Start Time]],Home!$A$1&lt;=Leave[[#This Row],[End Time]]),Home!$A$1,"No Aplica")</f>
        <v>No Aplica</v>
      </c>
      <c r="N4642" s="43" t="str">
        <f>Leave[[#This Row],[User Code (Owning User) (Usuario)]]&amp;Leave[[#This Row],[fecha activa]]</f>
        <v>MIE2025070220786No Aplica</v>
      </c>
    </row>
    <row r="4643" spans="1:14" x14ac:dyDescent="0.3">
      <c r="A4643" s="43" t="s">
        <v>465</v>
      </c>
      <c r="B4643" s="3">
        <v>45909</v>
      </c>
      <c r="C4643" s="3">
        <v>45909</v>
      </c>
      <c r="D4643" s="43" t="s">
        <v>1642</v>
      </c>
      <c r="E4643" s="43" t="s">
        <v>1420</v>
      </c>
      <c r="F4643" s="43" t="s">
        <v>1422</v>
      </c>
      <c r="G4643">
        <v>60</v>
      </c>
      <c r="H4643">
        <v>60</v>
      </c>
      <c r="I4643" s="43" t="s">
        <v>1421</v>
      </c>
      <c r="J4643" s="43" t="s">
        <v>1051</v>
      </c>
      <c r="K4643" s="43" t="s">
        <v>177</v>
      </c>
      <c r="L4643" s="43" t="str">
        <f>IF(AND(Home!$A$1&gt;=Leave[[#This Row],[Start Time]],Home!$A$1&lt;=Leave[[#This Row],[End Time]]),"Aplica","No Aplica")</f>
        <v>No Aplica</v>
      </c>
      <c r="M4643" s="43" t="str">
        <f>IF(AND(Home!$A$1&gt;=Leave[[#This Row],[Start Time]],Home!$A$1&lt;=Leave[[#This Row],[End Time]]),Home!$A$1,"No Aplica")</f>
        <v>No Aplica</v>
      </c>
      <c r="N4643" s="43" t="str">
        <f>Leave[[#This Row],[User Code (Owning User) (Usuario)]]&amp;Leave[[#This Row],[fecha activa]]</f>
        <v>MIE2025070220786No Aplica</v>
      </c>
    </row>
    <row r="4644" spans="1:14" x14ac:dyDescent="0.3">
      <c r="A4644" s="43" t="s">
        <v>465</v>
      </c>
      <c r="B4644" s="3">
        <v>45908</v>
      </c>
      <c r="C4644" s="3">
        <v>45908</v>
      </c>
      <c r="D4644" s="43" t="s">
        <v>1642</v>
      </c>
      <c r="E4644" s="43" t="s">
        <v>1420</v>
      </c>
      <c r="F4644" s="43" t="s">
        <v>1422</v>
      </c>
      <c r="G4644">
        <v>60</v>
      </c>
      <c r="H4644">
        <v>60</v>
      </c>
      <c r="I4644" s="43" t="s">
        <v>1421</v>
      </c>
      <c r="J4644" s="43" t="s">
        <v>1051</v>
      </c>
      <c r="K4644" s="43" t="s">
        <v>177</v>
      </c>
      <c r="L4644" s="43" t="str">
        <f>IF(AND(Home!$A$1&gt;=Leave[[#This Row],[Start Time]],Home!$A$1&lt;=Leave[[#This Row],[End Time]]),"Aplica","No Aplica")</f>
        <v>No Aplica</v>
      </c>
      <c r="M4644" s="43" t="str">
        <f>IF(AND(Home!$A$1&gt;=Leave[[#This Row],[Start Time]],Home!$A$1&lt;=Leave[[#This Row],[End Time]]),Home!$A$1,"No Aplica")</f>
        <v>No Aplica</v>
      </c>
      <c r="N4644" s="43" t="str">
        <f>Leave[[#This Row],[User Code (Owning User) (Usuario)]]&amp;Leave[[#This Row],[fecha activa]]</f>
        <v>MIE2025070220786No Aplica</v>
      </c>
    </row>
    <row r="4645" spans="1:14" x14ac:dyDescent="0.3">
      <c r="A4645" s="43" t="s">
        <v>468</v>
      </c>
      <c r="B4645" s="3">
        <v>45910</v>
      </c>
      <c r="C4645" s="3">
        <v>45910</v>
      </c>
      <c r="D4645" s="43" t="s">
        <v>577</v>
      </c>
      <c r="E4645" s="43" t="s">
        <v>1420</v>
      </c>
      <c r="F4645" s="43" t="s">
        <v>1422</v>
      </c>
      <c r="G4645">
        <v>540</v>
      </c>
      <c r="H4645">
        <v>540</v>
      </c>
      <c r="I4645" s="43" t="s">
        <v>1421</v>
      </c>
      <c r="J4645" s="43" t="s">
        <v>1051</v>
      </c>
      <c r="K4645" s="43" t="s">
        <v>177</v>
      </c>
      <c r="L4645" s="43" t="str">
        <f>IF(AND(Home!$A$1&gt;=Leave[[#This Row],[Start Time]],Home!$A$1&lt;=Leave[[#This Row],[End Time]]),"Aplica","No Aplica")</f>
        <v>No Aplica</v>
      </c>
      <c r="M4645" s="43" t="str">
        <f>IF(AND(Home!$A$1&gt;=Leave[[#This Row],[Start Time]],Home!$A$1&lt;=Leave[[#This Row],[End Time]]),Home!$A$1,"No Aplica")</f>
        <v>No Aplica</v>
      </c>
      <c r="N4645" s="43" t="str">
        <f>Leave[[#This Row],[User Code (Owning User) (Usuario)]]&amp;Leave[[#This Row],[fecha activa]]</f>
        <v>MIE2025070220786No Aplica</v>
      </c>
    </row>
    <row r="4646" spans="1:14" x14ac:dyDescent="0.3">
      <c r="A4646" s="43" t="s">
        <v>465</v>
      </c>
      <c r="B4646" s="3">
        <v>45905</v>
      </c>
      <c r="C4646" s="3">
        <v>45905</v>
      </c>
      <c r="D4646" s="43" t="s">
        <v>1642</v>
      </c>
      <c r="E4646" s="43" t="s">
        <v>1420</v>
      </c>
      <c r="F4646" s="43" t="s">
        <v>1422</v>
      </c>
      <c r="G4646">
        <v>60</v>
      </c>
      <c r="H4646">
        <v>60</v>
      </c>
      <c r="I4646" s="43" t="s">
        <v>1421</v>
      </c>
      <c r="J4646" s="43" t="s">
        <v>1051</v>
      </c>
      <c r="K4646" s="43" t="s">
        <v>177</v>
      </c>
      <c r="L4646" s="43" t="str">
        <f>IF(AND(Home!$A$1&gt;=Leave[[#This Row],[Start Time]],Home!$A$1&lt;=Leave[[#This Row],[End Time]]),"Aplica","No Aplica")</f>
        <v>No Aplica</v>
      </c>
      <c r="M4646" s="43" t="str">
        <f>IF(AND(Home!$A$1&gt;=Leave[[#This Row],[Start Time]],Home!$A$1&lt;=Leave[[#This Row],[End Time]]),Home!$A$1,"No Aplica")</f>
        <v>No Aplica</v>
      </c>
      <c r="N4646" s="43" t="str">
        <f>Leave[[#This Row],[User Code (Owning User) (Usuario)]]&amp;Leave[[#This Row],[fecha activa]]</f>
        <v>MIE2025070220786No Aplica</v>
      </c>
    </row>
    <row r="4647" spans="1:14" x14ac:dyDescent="0.3">
      <c r="A4647" s="43" t="s">
        <v>465</v>
      </c>
      <c r="B4647" s="3">
        <v>45904</v>
      </c>
      <c r="C4647" s="3">
        <v>45904</v>
      </c>
      <c r="D4647" s="43" t="s">
        <v>1642</v>
      </c>
      <c r="E4647" s="43" t="s">
        <v>1420</v>
      </c>
      <c r="F4647" s="43" t="s">
        <v>1422</v>
      </c>
      <c r="G4647">
        <v>60</v>
      </c>
      <c r="H4647">
        <v>60</v>
      </c>
      <c r="I4647" s="43" t="s">
        <v>1421</v>
      </c>
      <c r="J4647" s="43" t="s">
        <v>1051</v>
      </c>
      <c r="K4647" s="43" t="s">
        <v>177</v>
      </c>
      <c r="L4647" s="43" t="str">
        <f>IF(AND(Home!$A$1&gt;=Leave[[#This Row],[Start Time]],Home!$A$1&lt;=Leave[[#This Row],[End Time]]),"Aplica","No Aplica")</f>
        <v>No Aplica</v>
      </c>
      <c r="M4647" s="43" t="str">
        <f>IF(AND(Home!$A$1&gt;=Leave[[#This Row],[Start Time]],Home!$A$1&lt;=Leave[[#This Row],[End Time]]),Home!$A$1,"No Aplica")</f>
        <v>No Aplica</v>
      </c>
      <c r="N4647" s="43" t="str">
        <f>Leave[[#This Row],[User Code (Owning User) (Usuario)]]&amp;Leave[[#This Row],[fecha activa]]</f>
        <v>MIE2025070220786No Aplica</v>
      </c>
    </row>
    <row r="4648" spans="1:14" x14ac:dyDescent="0.3">
      <c r="A4648" s="43" t="s">
        <v>465</v>
      </c>
      <c r="B4648" s="3">
        <v>45902</v>
      </c>
      <c r="C4648" s="3">
        <v>45902</v>
      </c>
      <c r="D4648" s="43" t="s">
        <v>1642</v>
      </c>
      <c r="E4648" s="43" t="s">
        <v>1420</v>
      </c>
      <c r="F4648" s="43" t="s">
        <v>1422</v>
      </c>
      <c r="G4648">
        <v>60</v>
      </c>
      <c r="H4648">
        <v>60</v>
      </c>
      <c r="I4648" s="43" t="s">
        <v>1421</v>
      </c>
      <c r="J4648" s="43" t="s">
        <v>1051</v>
      </c>
      <c r="K4648" s="43" t="s">
        <v>177</v>
      </c>
      <c r="L4648" s="43" t="str">
        <f>IF(AND(Home!$A$1&gt;=Leave[[#This Row],[Start Time]],Home!$A$1&lt;=Leave[[#This Row],[End Time]]),"Aplica","No Aplica")</f>
        <v>No Aplica</v>
      </c>
      <c r="M4648" s="43" t="str">
        <f>IF(AND(Home!$A$1&gt;=Leave[[#This Row],[Start Time]],Home!$A$1&lt;=Leave[[#This Row],[End Time]]),Home!$A$1,"No Aplica")</f>
        <v>No Aplica</v>
      </c>
      <c r="N4648" s="43" t="str">
        <f>Leave[[#This Row],[User Code (Owning User) (Usuario)]]&amp;Leave[[#This Row],[fecha activa]]</f>
        <v>MIE2025070220786No Aplica</v>
      </c>
    </row>
    <row r="4649" spans="1:14" x14ac:dyDescent="0.3">
      <c r="A4649" s="43" t="s">
        <v>465</v>
      </c>
      <c r="B4649" s="3">
        <v>45901</v>
      </c>
      <c r="C4649" s="3">
        <v>45901</v>
      </c>
      <c r="D4649" s="43" t="s">
        <v>1642</v>
      </c>
      <c r="E4649" s="43" t="s">
        <v>1420</v>
      </c>
      <c r="F4649" s="43" t="s">
        <v>1422</v>
      </c>
      <c r="G4649">
        <v>60</v>
      </c>
      <c r="H4649">
        <v>60</v>
      </c>
      <c r="I4649" s="43" t="s">
        <v>1421</v>
      </c>
      <c r="J4649" s="43" t="s">
        <v>1051</v>
      </c>
      <c r="K4649" s="43" t="s">
        <v>177</v>
      </c>
      <c r="L4649" s="43" t="str">
        <f>IF(AND(Home!$A$1&gt;=Leave[[#This Row],[Start Time]],Home!$A$1&lt;=Leave[[#This Row],[End Time]]),"Aplica","No Aplica")</f>
        <v>No Aplica</v>
      </c>
      <c r="M4649" s="43" t="str">
        <f>IF(AND(Home!$A$1&gt;=Leave[[#This Row],[Start Time]],Home!$A$1&lt;=Leave[[#This Row],[End Time]]),Home!$A$1,"No Aplica")</f>
        <v>No Aplica</v>
      </c>
      <c r="N4649" s="43" t="str">
        <f>Leave[[#This Row],[User Code (Owning User) (Usuario)]]&amp;Leave[[#This Row],[fecha activa]]</f>
        <v>MIE2025070220786No Aplica</v>
      </c>
    </row>
    <row r="4650" spans="1:14" x14ac:dyDescent="0.3">
      <c r="A4650" s="43" t="s">
        <v>468</v>
      </c>
      <c r="B4650" s="3">
        <v>45903</v>
      </c>
      <c r="C4650" s="3">
        <v>45903</v>
      </c>
      <c r="D4650" s="43" t="s">
        <v>577</v>
      </c>
      <c r="E4650" s="43" t="s">
        <v>1420</v>
      </c>
      <c r="F4650" s="43" t="s">
        <v>1422</v>
      </c>
      <c r="G4650">
        <v>540</v>
      </c>
      <c r="H4650">
        <v>540</v>
      </c>
      <c r="I4650" s="43" t="s">
        <v>1421</v>
      </c>
      <c r="J4650" s="43" t="s">
        <v>1051</v>
      </c>
      <c r="K4650" s="43" t="s">
        <v>177</v>
      </c>
      <c r="L4650" s="43" t="str">
        <f>IF(AND(Home!$A$1&gt;=Leave[[#This Row],[Start Time]],Home!$A$1&lt;=Leave[[#This Row],[End Time]]),"Aplica","No Aplica")</f>
        <v>No Aplica</v>
      </c>
      <c r="M4650" s="43" t="str">
        <f>IF(AND(Home!$A$1&gt;=Leave[[#This Row],[Start Time]],Home!$A$1&lt;=Leave[[#This Row],[End Time]]),Home!$A$1,"No Aplica")</f>
        <v>No Aplica</v>
      </c>
      <c r="N4650" s="43" t="str">
        <f>Leave[[#This Row],[User Code (Owning User) (Usuario)]]&amp;Leave[[#This Row],[fecha activa]]</f>
        <v>MIE2025070220786No Aplica</v>
      </c>
    </row>
    <row r="4651" spans="1:14" x14ac:dyDescent="0.3">
      <c r="A4651" s="43" t="s">
        <v>471</v>
      </c>
      <c r="B4651" s="3">
        <v>45924</v>
      </c>
      <c r="C4651" s="3">
        <v>45924</v>
      </c>
      <c r="D4651" s="43" t="s">
        <v>647</v>
      </c>
      <c r="E4651" s="43" t="s">
        <v>1500</v>
      </c>
      <c r="F4651" s="43" t="s">
        <v>1502</v>
      </c>
      <c r="G4651">
        <v>120</v>
      </c>
      <c r="H4651">
        <v>120</v>
      </c>
      <c r="I4651" s="43" t="s">
        <v>1501</v>
      </c>
      <c r="J4651" s="43" t="s">
        <v>1105</v>
      </c>
      <c r="K4651" s="43" t="s">
        <v>177</v>
      </c>
      <c r="L4651" s="43" t="str">
        <f>IF(AND(Home!$A$1&gt;=Leave[[#This Row],[Start Time]],Home!$A$1&lt;=Leave[[#This Row],[End Time]]),"Aplica","No Aplica")</f>
        <v>No Aplica</v>
      </c>
      <c r="M4651" s="43" t="str">
        <f>IF(AND(Home!$A$1&gt;=Leave[[#This Row],[Start Time]],Home!$A$1&lt;=Leave[[#This Row],[End Time]]),Home!$A$1,"No Aplica")</f>
        <v>No Aplica</v>
      </c>
      <c r="N4651" s="43" t="str">
        <f>Leave[[#This Row],[User Code (Owning User) (Usuario)]]&amp;Leave[[#This Row],[fecha activa]]</f>
        <v>MIE2025030321156No Aplica</v>
      </c>
    </row>
    <row r="4652" spans="1:14" x14ac:dyDescent="0.3">
      <c r="A4652" s="43" t="s">
        <v>471</v>
      </c>
      <c r="B4652" s="3">
        <v>45923</v>
      </c>
      <c r="C4652" s="3">
        <v>45923</v>
      </c>
      <c r="D4652" s="43" t="s">
        <v>1669</v>
      </c>
      <c r="E4652" s="43" t="s">
        <v>1500</v>
      </c>
      <c r="F4652" s="43" t="s">
        <v>1502</v>
      </c>
      <c r="G4652">
        <v>60</v>
      </c>
      <c r="H4652">
        <v>60</v>
      </c>
      <c r="I4652" s="43" t="s">
        <v>1501</v>
      </c>
      <c r="J4652" s="43" t="s">
        <v>1105</v>
      </c>
      <c r="K4652" s="43" t="s">
        <v>177</v>
      </c>
      <c r="L4652" s="43" t="str">
        <f>IF(AND(Home!$A$1&gt;=Leave[[#This Row],[Start Time]],Home!$A$1&lt;=Leave[[#This Row],[End Time]]),"Aplica","No Aplica")</f>
        <v>No Aplica</v>
      </c>
      <c r="M4652" s="43" t="str">
        <f>IF(AND(Home!$A$1&gt;=Leave[[#This Row],[Start Time]],Home!$A$1&lt;=Leave[[#This Row],[End Time]]),Home!$A$1,"No Aplica")</f>
        <v>No Aplica</v>
      </c>
      <c r="N4652" s="43" t="str">
        <f>Leave[[#This Row],[User Code (Owning User) (Usuario)]]&amp;Leave[[#This Row],[fecha activa]]</f>
        <v>MIE2025030321156No Aplica</v>
      </c>
    </row>
    <row r="4653" spans="1:14" x14ac:dyDescent="0.3">
      <c r="A4653" s="43" t="s">
        <v>471</v>
      </c>
      <c r="B4653" s="3">
        <v>45922</v>
      </c>
      <c r="C4653" s="3">
        <v>45922</v>
      </c>
      <c r="D4653" s="43" t="s">
        <v>1669</v>
      </c>
      <c r="E4653" s="43" t="s">
        <v>1500</v>
      </c>
      <c r="F4653" s="43" t="s">
        <v>1502</v>
      </c>
      <c r="G4653">
        <v>60</v>
      </c>
      <c r="H4653">
        <v>60</v>
      </c>
      <c r="I4653" s="43" t="s">
        <v>1501</v>
      </c>
      <c r="J4653" s="43" t="s">
        <v>1105</v>
      </c>
      <c r="K4653" s="43" t="s">
        <v>177</v>
      </c>
      <c r="L4653" s="43" t="str">
        <f>IF(AND(Home!$A$1&gt;=Leave[[#This Row],[Start Time]],Home!$A$1&lt;=Leave[[#This Row],[End Time]]),"Aplica","No Aplica")</f>
        <v>Aplica</v>
      </c>
      <c r="M4653" s="43">
        <f>IF(AND(Home!$A$1&gt;=Leave[[#This Row],[Start Time]],Home!$A$1&lt;=Leave[[#This Row],[End Time]]),Home!$A$1,"No Aplica")</f>
        <v>45922</v>
      </c>
      <c r="N4653" s="43" t="str">
        <f>Leave[[#This Row],[User Code (Owning User) (Usuario)]]&amp;Leave[[#This Row],[fecha activa]]</f>
        <v>MIE202503032115645922</v>
      </c>
    </row>
    <row r="4654" spans="1:14" x14ac:dyDescent="0.3">
      <c r="A4654" s="43" t="s">
        <v>468</v>
      </c>
      <c r="B4654" s="3">
        <v>45926</v>
      </c>
      <c r="C4654" s="3">
        <v>45926</v>
      </c>
      <c r="D4654" s="43" t="s">
        <v>1545</v>
      </c>
      <c r="E4654" s="43" t="s">
        <v>1500</v>
      </c>
      <c r="F4654" s="43" t="s">
        <v>1502</v>
      </c>
      <c r="G4654">
        <v>1410</v>
      </c>
      <c r="H4654">
        <v>540</v>
      </c>
      <c r="I4654" s="43" t="s">
        <v>1501</v>
      </c>
      <c r="J4654" s="43" t="s">
        <v>1105</v>
      </c>
      <c r="K4654" s="43" t="s">
        <v>177</v>
      </c>
      <c r="L4654" s="43" t="str">
        <f>IF(AND(Home!$A$1&gt;=Leave[[#This Row],[Start Time]],Home!$A$1&lt;=Leave[[#This Row],[End Time]]),"Aplica","No Aplica")</f>
        <v>No Aplica</v>
      </c>
      <c r="M4654" s="43" t="str">
        <f>IF(AND(Home!$A$1&gt;=Leave[[#This Row],[Start Time]],Home!$A$1&lt;=Leave[[#This Row],[End Time]]),Home!$A$1,"No Aplica")</f>
        <v>No Aplica</v>
      </c>
      <c r="N4654" s="43" t="str">
        <f>Leave[[#This Row],[User Code (Owning User) (Usuario)]]&amp;Leave[[#This Row],[fecha activa]]</f>
        <v>MIE2025030321156No Aplica</v>
      </c>
    </row>
    <row r="4655" spans="1:14" x14ac:dyDescent="0.3">
      <c r="A4655" s="43" t="s">
        <v>468</v>
      </c>
      <c r="B4655" s="3">
        <v>45925</v>
      </c>
      <c r="C4655" s="3">
        <v>45925</v>
      </c>
      <c r="D4655" s="43" t="s">
        <v>474</v>
      </c>
      <c r="E4655" s="43" t="s">
        <v>1500</v>
      </c>
      <c r="F4655" s="43" t="s">
        <v>1502</v>
      </c>
      <c r="G4655">
        <v>1410</v>
      </c>
      <c r="H4655">
        <v>540</v>
      </c>
      <c r="I4655" s="43" t="s">
        <v>1501</v>
      </c>
      <c r="J4655" s="43" t="s">
        <v>1105</v>
      </c>
      <c r="K4655" s="43" t="s">
        <v>177</v>
      </c>
      <c r="L4655" s="43" t="str">
        <f>IF(AND(Home!$A$1&gt;=Leave[[#This Row],[Start Time]],Home!$A$1&lt;=Leave[[#This Row],[End Time]]),"Aplica","No Aplica")</f>
        <v>No Aplica</v>
      </c>
      <c r="M4655" s="43" t="str">
        <f>IF(AND(Home!$A$1&gt;=Leave[[#This Row],[Start Time]],Home!$A$1&lt;=Leave[[#This Row],[End Time]]),Home!$A$1,"No Aplica")</f>
        <v>No Aplica</v>
      </c>
      <c r="N4655" s="43" t="str">
        <f>Leave[[#This Row],[User Code (Owning User) (Usuario)]]&amp;Leave[[#This Row],[fecha activa]]</f>
        <v>MIE2025030321156No Aplica</v>
      </c>
    </row>
    <row r="4656" spans="1:14" x14ac:dyDescent="0.3">
      <c r="A4656" s="43" t="s">
        <v>471</v>
      </c>
      <c r="B4656" s="3">
        <v>45919</v>
      </c>
      <c r="C4656" s="3">
        <v>45919</v>
      </c>
      <c r="D4656" s="43" t="s">
        <v>1669</v>
      </c>
      <c r="E4656" s="43" t="s">
        <v>1500</v>
      </c>
      <c r="F4656" s="43" t="s">
        <v>1502</v>
      </c>
      <c r="G4656">
        <v>60</v>
      </c>
      <c r="H4656">
        <v>60</v>
      </c>
      <c r="I4656" s="43" t="s">
        <v>1501</v>
      </c>
      <c r="J4656" s="43" t="s">
        <v>1105</v>
      </c>
      <c r="K4656" s="43" t="s">
        <v>177</v>
      </c>
      <c r="L4656" s="43" t="str">
        <f>IF(AND(Home!$A$1&gt;=Leave[[#This Row],[Start Time]],Home!$A$1&lt;=Leave[[#This Row],[End Time]]),"Aplica","No Aplica")</f>
        <v>No Aplica</v>
      </c>
      <c r="M4656" s="43" t="str">
        <f>IF(AND(Home!$A$1&gt;=Leave[[#This Row],[Start Time]],Home!$A$1&lt;=Leave[[#This Row],[End Time]]),Home!$A$1,"No Aplica")</f>
        <v>No Aplica</v>
      </c>
      <c r="N4656" s="43" t="str">
        <f>Leave[[#This Row],[User Code (Owning User) (Usuario)]]&amp;Leave[[#This Row],[fecha activa]]</f>
        <v>MIE2025030321156No Aplica</v>
      </c>
    </row>
    <row r="4657" spans="1:14" x14ac:dyDescent="0.3">
      <c r="A4657" s="43" t="s">
        <v>471</v>
      </c>
      <c r="B4657" s="3">
        <v>45918</v>
      </c>
      <c r="C4657" s="3">
        <v>45918</v>
      </c>
      <c r="D4657" s="43" t="s">
        <v>1669</v>
      </c>
      <c r="E4657" s="43" t="s">
        <v>1500</v>
      </c>
      <c r="F4657" s="43" t="s">
        <v>1502</v>
      </c>
      <c r="G4657">
        <v>60</v>
      </c>
      <c r="H4657">
        <v>60</v>
      </c>
      <c r="I4657" s="43" t="s">
        <v>1501</v>
      </c>
      <c r="J4657" s="43" t="s">
        <v>1105</v>
      </c>
      <c r="K4657" s="43" t="s">
        <v>177</v>
      </c>
      <c r="L4657" s="43" t="str">
        <f>IF(AND(Home!$A$1&gt;=Leave[[#This Row],[Start Time]],Home!$A$1&lt;=Leave[[#This Row],[End Time]]),"Aplica","No Aplica")</f>
        <v>No Aplica</v>
      </c>
      <c r="M4657" s="43" t="str">
        <f>IF(AND(Home!$A$1&gt;=Leave[[#This Row],[Start Time]],Home!$A$1&lt;=Leave[[#This Row],[End Time]]),Home!$A$1,"No Aplica")</f>
        <v>No Aplica</v>
      </c>
      <c r="N4657" s="43" t="str">
        <f>Leave[[#This Row],[User Code (Owning User) (Usuario)]]&amp;Leave[[#This Row],[fecha activa]]</f>
        <v>MIE2025030321156No Aplica</v>
      </c>
    </row>
    <row r="4658" spans="1:14" x14ac:dyDescent="0.3">
      <c r="A4658" s="43" t="s">
        <v>471</v>
      </c>
      <c r="B4658" s="3">
        <v>45916</v>
      </c>
      <c r="C4658" s="3">
        <v>45916</v>
      </c>
      <c r="D4658" s="43" t="s">
        <v>1669</v>
      </c>
      <c r="E4658" s="43" t="s">
        <v>1500</v>
      </c>
      <c r="F4658" s="43" t="s">
        <v>1502</v>
      </c>
      <c r="G4658">
        <v>60</v>
      </c>
      <c r="H4658">
        <v>60</v>
      </c>
      <c r="I4658" s="43" t="s">
        <v>1501</v>
      </c>
      <c r="J4658" s="43" t="s">
        <v>1105</v>
      </c>
      <c r="K4658" s="43" t="s">
        <v>177</v>
      </c>
      <c r="L4658" s="43" t="str">
        <f>IF(AND(Home!$A$1&gt;=Leave[[#This Row],[Start Time]],Home!$A$1&lt;=Leave[[#This Row],[End Time]]),"Aplica","No Aplica")</f>
        <v>No Aplica</v>
      </c>
      <c r="M4658" s="43" t="str">
        <f>IF(AND(Home!$A$1&gt;=Leave[[#This Row],[Start Time]],Home!$A$1&lt;=Leave[[#This Row],[End Time]]),Home!$A$1,"No Aplica")</f>
        <v>No Aplica</v>
      </c>
      <c r="N4658" s="43" t="str">
        <f>Leave[[#This Row],[User Code (Owning User) (Usuario)]]&amp;Leave[[#This Row],[fecha activa]]</f>
        <v>MIE2025030321156No Aplica</v>
      </c>
    </row>
    <row r="4659" spans="1:14" x14ac:dyDescent="0.3">
      <c r="A4659" s="43" t="s">
        <v>471</v>
      </c>
      <c r="B4659" s="3">
        <v>45915</v>
      </c>
      <c r="C4659" s="3">
        <v>45915</v>
      </c>
      <c r="D4659" s="43" t="s">
        <v>1669</v>
      </c>
      <c r="E4659" s="43" t="s">
        <v>1500</v>
      </c>
      <c r="F4659" s="43" t="s">
        <v>1502</v>
      </c>
      <c r="G4659">
        <v>60</v>
      </c>
      <c r="H4659">
        <v>60</v>
      </c>
      <c r="I4659" s="43" t="s">
        <v>1501</v>
      </c>
      <c r="J4659" s="43" t="s">
        <v>1105</v>
      </c>
      <c r="K4659" s="43" t="s">
        <v>177</v>
      </c>
      <c r="L4659" s="43" t="str">
        <f>IF(AND(Home!$A$1&gt;=Leave[[#This Row],[Start Time]],Home!$A$1&lt;=Leave[[#This Row],[End Time]]),"Aplica","No Aplica")</f>
        <v>No Aplica</v>
      </c>
      <c r="M4659" s="43" t="str">
        <f>IF(AND(Home!$A$1&gt;=Leave[[#This Row],[Start Time]],Home!$A$1&lt;=Leave[[#This Row],[End Time]]),Home!$A$1,"No Aplica")</f>
        <v>No Aplica</v>
      </c>
      <c r="N4659" s="43" t="str">
        <f>Leave[[#This Row],[User Code (Owning User) (Usuario)]]&amp;Leave[[#This Row],[fecha activa]]</f>
        <v>MIE2025030321156No Aplica</v>
      </c>
    </row>
    <row r="4660" spans="1:14" x14ac:dyDescent="0.3">
      <c r="A4660" s="43" t="s">
        <v>468</v>
      </c>
      <c r="B4660" s="3">
        <v>45917</v>
      </c>
      <c r="C4660" s="3">
        <v>45917</v>
      </c>
      <c r="D4660" s="43" t="s">
        <v>474</v>
      </c>
      <c r="E4660" s="43" t="s">
        <v>1500</v>
      </c>
      <c r="F4660" s="43" t="s">
        <v>1502</v>
      </c>
      <c r="G4660">
        <v>1410</v>
      </c>
      <c r="H4660">
        <v>540</v>
      </c>
      <c r="I4660" s="43" t="s">
        <v>1501</v>
      </c>
      <c r="J4660" s="43" t="s">
        <v>1105</v>
      </c>
      <c r="K4660" s="43" t="s">
        <v>177</v>
      </c>
      <c r="L4660" s="43" t="str">
        <f>IF(AND(Home!$A$1&gt;=Leave[[#This Row],[Start Time]],Home!$A$1&lt;=Leave[[#This Row],[End Time]]),"Aplica","No Aplica")</f>
        <v>No Aplica</v>
      </c>
      <c r="M4660" s="43" t="str">
        <f>IF(AND(Home!$A$1&gt;=Leave[[#This Row],[Start Time]],Home!$A$1&lt;=Leave[[#This Row],[End Time]]),Home!$A$1,"No Aplica")</f>
        <v>No Aplica</v>
      </c>
      <c r="N4660" s="43" t="str">
        <f>Leave[[#This Row],[User Code (Owning User) (Usuario)]]&amp;Leave[[#This Row],[fecha activa]]</f>
        <v>MIE2025030321156No Aplica</v>
      </c>
    </row>
    <row r="4661" spans="1:14" x14ac:dyDescent="0.3">
      <c r="A4661" s="43" t="s">
        <v>471</v>
      </c>
      <c r="B4661" s="3">
        <v>45912</v>
      </c>
      <c r="C4661" s="3">
        <v>45912</v>
      </c>
      <c r="D4661" s="43" t="s">
        <v>1669</v>
      </c>
      <c r="E4661" s="43" t="s">
        <v>1500</v>
      </c>
      <c r="F4661" s="43" t="s">
        <v>1502</v>
      </c>
      <c r="G4661">
        <v>60</v>
      </c>
      <c r="H4661">
        <v>60</v>
      </c>
      <c r="I4661" s="43" t="s">
        <v>1501</v>
      </c>
      <c r="J4661" s="43" t="s">
        <v>1105</v>
      </c>
      <c r="K4661" s="43" t="s">
        <v>177</v>
      </c>
      <c r="L4661" s="43" t="str">
        <f>IF(AND(Home!$A$1&gt;=Leave[[#This Row],[Start Time]],Home!$A$1&lt;=Leave[[#This Row],[End Time]]),"Aplica","No Aplica")</f>
        <v>No Aplica</v>
      </c>
      <c r="M4661" s="43" t="str">
        <f>IF(AND(Home!$A$1&gt;=Leave[[#This Row],[Start Time]],Home!$A$1&lt;=Leave[[#This Row],[End Time]]),Home!$A$1,"No Aplica")</f>
        <v>No Aplica</v>
      </c>
      <c r="N4661" s="43" t="str">
        <f>Leave[[#This Row],[User Code (Owning User) (Usuario)]]&amp;Leave[[#This Row],[fecha activa]]</f>
        <v>MIE2025030321156No Aplica</v>
      </c>
    </row>
    <row r="4662" spans="1:14" x14ac:dyDescent="0.3">
      <c r="A4662" s="43" t="s">
        <v>471</v>
      </c>
      <c r="B4662" s="3">
        <v>45911</v>
      </c>
      <c r="C4662" s="3">
        <v>45911</v>
      </c>
      <c r="D4662" s="43" t="s">
        <v>1669</v>
      </c>
      <c r="E4662" s="43" t="s">
        <v>1500</v>
      </c>
      <c r="F4662" s="43" t="s">
        <v>1502</v>
      </c>
      <c r="G4662">
        <v>60</v>
      </c>
      <c r="H4662">
        <v>60</v>
      </c>
      <c r="I4662" s="43" t="s">
        <v>1501</v>
      </c>
      <c r="J4662" s="43" t="s">
        <v>1105</v>
      </c>
      <c r="K4662" s="43" t="s">
        <v>177</v>
      </c>
      <c r="L4662" s="43" t="str">
        <f>IF(AND(Home!$A$1&gt;=Leave[[#This Row],[Start Time]],Home!$A$1&lt;=Leave[[#This Row],[End Time]]),"Aplica","No Aplica")</f>
        <v>No Aplica</v>
      </c>
      <c r="M4662" s="43" t="str">
        <f>IF(AND(Home!$A$1&gt;=Leave[[#This Row],[Start Time]],Home!$A$1&lt;=Leave[[#This Row],[End Time]]),Home!$A$1,"No Aplica")</f>
        <v>No Aplica</v>
      </c>
      <c r="N4662" s="43" t="str">
        <f>Leave[[#This Row],[User Code (Owning User) (Usuario)]]&amp;Leave[[#This Row],[fecha activa]]</f>
        <v>MIE2025030321156No Aplica</v>
      </c>
    </row>
    <row r="4663" spans="1:14" x14ac:dyDescent="0.3">
      <c r="A4663" s="43" t="s">
        <v>468</v>
      </c>
      <c r="B4663" s="3">
        <v>45910</v>
      </c>
      <c r="C4663" s="3">
        <v>45910</v>
      </c>
      <c r="D4663" s="43" t="s">
        <v>469</v>
      </c>
      <c r="E4663" s="43" t="s">
        <v>1500</v>
      </c>
      <c r="F4663" s="43" t="s">
        <v>1502</v>
      </c>
      <c r="G4663">
        <v>1410</v>
      </c>
      <c r="H4663">
        <v>540</v>
      </c>
      <c r="I4663" s="43" t="s">
        <v>1501</v>
      </c>
      <c r="J4663" s="43" t="s">
        <v>1105</v>
      </c>
      <c r="K4663" s="43" t="s">
        <v>177</v>
      </c>
      <c r="L4663" s="43" t="str">
        <f>IF(AND(Home!$A$1&gt;=Leave[[#This Row],[Start Time]],Home!$A$1&lt;=Leave[[#This Row],[End Time]]),"Aplica","No Aplica")</f>
        <v>No Aplica</v>
      </c>
      <c r="M4663" s="43" t="str">
        <f>IF(AND(Home!$A$1&gt;=Leave[[#This Row],[Start Time]],Home!$A$1&lt;=Leave[[#This Row],[End Time]]),Home!$A$1,"No Aplica")</f>
        <v>No Aplica</v>
      </c>
      <c r="N4663" s="43" t="str">
        <f>Leave[[#This Row],[User Code (Owning User) (Usuario)]]&amp;Leave[[#This Row],[fecha activa]]</f>
        <v>MIE2025030321156No Aplica</v>
      </c>
    </row>
    <row r="4664" spans="1:14" x14ac:dyDescent="0.3">
      <c r="A4664" s="43" t="s">
        <v>471</v>
      </c>
      <c r="B4664" s="3">
        <v>45909</v>
      </c>
      <c r="C4664" s="3">
        <v>45909</v>
      </c>
      <c r="D4664" s="43" t="s">
        <v>1669</v>
      </c>
      <c r="E4664" s="43" t="s">
        <v>1500</v>
      </c>
      <c r="F4664" s="43" t="s">
        <v>1502</v>
      </c>
      <c r="G4664">
        <v>60</v>
      </c>
      <c r="H4664">
        <v>60</v>
      </c>
      <c r="I4664" s="43" t="s">
        <v>1501</v>
      </c>
      <c r="J4664" s="43" t="s">
        <v>1105</v>
      </c>
      <c r="K4664" s="43" t="s">
        <v>177</v>
      </c>
      <c r="L4664" s="43" t="str">
        <f>IF(AND(Home!$A$1&gt;=Leave[[#This Row],[Start Time]],Home!$A$1&lt;=Leave[[#This Row],[End Time]]),"Aplica","No Aplica")</f>
        <v>No Aplica</v>
      </c>
      <c r="M4664" s="43" t="str">
        <f>IF(AND(Home!$A$1&gt;=Leave[[#This Row],[Start Time]],Home!$A$1&lt;=Leave[[#This Row],[End Time]]),Home!$A$1,"No Aplica")</f>
        <v>No Aplica</v>
      </c>
      <c r="N4664" s="43" t="str">
        <f>Leave[[#This Row],[User Code (Owning User) (Usuario)]]&amp;Leave[[#This Row],[fecha activa]]</f>
        <v>MIE2025030321156No Aplica</v>
      </c>
    </row>
    <row r="4665" spans="1:14" x14ac:dyDescent="0.3">
      <c r="A4665" s="43" t="s">
        <v>471</v>
      </c>
      <c r="B4665" s="3">
        <v>45908</v>
      </c>
      <c r="C4665" s="3">
        <v>45908</v>
      </c>
      <c r="D4665" s="43" t="s">
        <v>493</v>
      </c>
      <c r="E4665" s="43" t="s">
        <v>1500</v>
      </c>
      <c r="F4665" s="43" t="s">
        <v>1502</v>
      </c>
      <c r="G4665">
        <v>60</v>
      </c>
      <c r="H4665">
        <v>60</v>
      </c>
      <c r="I4665" s="43" t="s">
        <v>1501</v>
      </c>
      <c r="J4665" s="43" t="s">
        <v>1105</v>
      </c>
      <c r="K4665" s="43" t="s">
        <v>177</v>
      </c>
      <c r="L4665" s="43" t="str">
        <f>IF(AND(Home!$A$1&gt;=Leave[[#This Row],[Start Time]],Home!$A$1&lt;=Leave[[#This Row],[End Time]]),"Aplica","No Aplica")</f>
        <v>No Aplica</v>
      </c>
      <c r="M4665" s="43" t="str">
        <f>IF(AND(Home!$A$1&gt;=Leave[[#This Row],[Start Time]],Home!$A$1&lt;=Leave[[#This Row],[End Time]]),Home!$A$1,"No Aplica")</f>
        <v>No Aplica</v>
      </c>
      <c r="N4665" s="43" t="str">
        <f>Leave[[#This Row],[User Code (Owning User) (Usuario)]]&amp;Leave[[#This Row],[fecha activa]]</f>
        <v>MIE2025030321156No Aplica</v>
      </c>
    </row>
    <row r="4666" spans="1:14" x14ac:dyDescent="0.3">
      <c r="A4666" s="43" t="s">
        <v>471</v>
      </c>
      <c r="B4666" s="3">
        <v>45905</v>
      </c>
      <c r="C4666" s="3">
        <v>45905</v>
      </c>
      <c r="D4666" s="43" t="s">
        <v>493</v>
      </c>
      <c r="E4666" s="43" t="s">
        <v>1500</v>
      </c>
      <c r="F4666" s="43" t="s">
        <v>1502</v>
      </c>
      <c r="G4666">
        <v>60</v>
      </c>
      <c r="H4666">
        <v>60</v>
      </c>
      <c r="I4666" s="43" t="s">
        <v>1501</v>
      </c>
      <c r="J4666" s="43" t="s">
        <v>1105</v>
      </c>
      <c r="K4666" s="43" t="s">
        <v>177</v>
      </c>
      <c r="L4666" s="43" t="str">
        <f>IF(AND(Home!$A$1&gt;=Leave[[#This Row],[Start Time]],Home!$A$1&lt;=Leave[[#This Row],[End Time]]),"Aplica","No Aplica")</f>
        <v>No Aplica</v>
      </c>
      <c r="M4666" s="43" t="str">
        <f>IF(AND(Home!$A$1&gt;=Leave[[#This Row],[Start Time]],Home!$A$1&lt;=Leave[[#This Row],[End Time]]),Home!$A$1,"No Aplica")</f>
        <v>No Aplica</v>
      </c>
      <c r="N4666" s="43" t="str">
        <f>Leave[[#This Row],[User Code (Owning User) (Usuario)]]&amp;Leave[[#This Row],[fecha activa]]</f>
        <v>MIE2025030321156No Aplica</v>
      </c>
    </row>
    <row r="4667" spans="1:14" x14ac:dyDescent="0.3">
      <c r="A4667" s="43" t="s">
        <v>471</v>
      </c>
      <c r="B4667" s="3">
        <v>45902</v>
      </c>
      <c r="C4667" s="3">
        <v>45902</v>
      </c>
      <c r="D4667" s="43" t="s">
        <v>647</v>
      </c>
      <c r="E4667" s="43" t="s">
        <v>1500</v>
      </c>
      <c r="F4667" s="43" t="s">
        <v>1502</v>
      </c>
      <c r="G4667">
        <v>120</v>
      </c>
      <c r="H4667">
        <v>120</v>
      </c>
      <c r="I4667" s="43" t="s">
        <v>1501</v>
      </c>
      <c r="J4667" s="43" t="s">
        <v>1105</v>
      </c>
      <c r="K4667" s="43" t="s">
        <v>177</v>
      </c>
      <c r="L4667" s="43" t="str">
        <f>IF(AND(Home!$A$1&gt;=Leave[[#This Row],[Start Time]],Home!$A$1&lt;=Leave[[#This Row],[End Time]]),"Aplica","No Aplica")</f>
        <v>No Aplica</v>
      </c>
      <c r="M4667" s="43" t="str">
        <f>IF(AND(Home!$A$1&gt;=Leave[[#This Row],[Start Time]],Home!$A$1&lt;=Leave[[#This Row],[End Time]]),Home!$A$1,"No Aplica")</f>
        <v>No Aplica</v>
      </c>
      <c r="N4667" s="43" t="str">
        <f>Leave[[#This Row],[User Code (Owning User) (Usuario)]]&amp;Leave[[#This Row],[fecha activa]]</f>
        <v>MIE2025030321156No Aplica</v>
      </c>
    </row>
    <row r="4668" spans="1:14" x14ac:dyDescent="0.3">
      <c r="A4668" s="43" t="s">
        <v>471</v>
      </c>
      <c r="B4668" s="3">
        <v>45901</v>
      </c>
      <c r="C4668" s="3">
        <v>45901</v>
      </c>
      <c r="D4668" s="43" t="s">
        <v>1669</v>
      </c>
      <c r="E4668" s="43" t="s">
        <v>1500</v>
      </c>
      <c r="F4668" s="43" t="s">
        <v>1502</v>
      </c>
      <c r="G4668">
        <v>60</v>
      </c>
      <c r="H4668">
        <v>60</v>
      </c>
      <c r="I4668" s="43" t="s">
        <v>1501</v>
      </c>
      <c r="J4668" s="43" t="s">
        <v>1105</v>
      </c>
      <c r="K4668" s="43" t="s">
        <v>177</v>
      </c>
      <c r="L4668" s="43" t="str">
        <f>IF(AND(Home!$A$1&gt;=Leave[[#This Row],[Start Time]],Home!$A$1&lt;=Leave[[#This Row],[End Time]]),"Aplica","No Aplica")</f>
        <v>No Aplica</v>
      </c>
      <c r="M4668" s="43" t="str">
        <f>IF(AND(Home!$A$1&gt;=Leave[[#This Row],[Start Time]],Home!$A$1&lt;=Leave[[#This Row],[End Time]]),Home!$A$1,"No Aplica")</f>
        <v>No Aplica</v>
      </c>
      <c r="N4668" s="43" t="str">
        <f>Leave[[#This Row],[User Code (Owning User) (Usuario)]]&amp;Leave[[#This Row],[fecha activa]]</f>
        <v>MIE2025030321156No Aplica</v>
      </c>
    </row>
    <row r="4669" spans="1:14" x14ac:dyDescent="0.3">
      <c r="A4669" s="43" t="s">
        <v>468</v>
      </c>
      <c r="B4669" s="3">
        <v>45903</v>
      </c>
      <c r="C4669" s="3">
        <v>45903</v>
      </c>
      <c r="D4669" s="43" t="s">
        <v>474</v>
      </c>
      <c r="E4669" s="43" t="s">
        <v>1500</v>
      </c>
      <c r="F4669" s="43" t="s">
        <v>1502</v>
      </c>
      <c r="G4669">
        <v>1410</v>
      </c>
      <c r="H4669">
        <v>540</v>
      </c>
      <c r="I4669" s="43" t="s">
        <v>1501</v>
      </c>
      <c r="J4669" s="43" t="s">
        <v>1105</v>
      </c>
      <c r="K4669" s="43" t="s">
        <v>177</v>
      </c>
      <c r="L4669" s="43" t="str">
        <f>IF(AND(Home!$A$1&gt;=Leave[[#This Row],[Start Time]],Home!$A$1&lt;=Leave[[#This Row],[End Time]]),"Aplica","No Aplica")</f>
        <v>No Aplica</v>
      </c>
      <c r="M4669" s="43" t="str">
        <f>IF(AND(Home!$A$1&gt;=Leave[[#This Row],[Start Time]],Home!$A$1&lt;=Leave[[#This Row],[End Time]]),Home!$A$1,"No Aplica")</f>
        <v>No Aplica</v>
      </c>
      <c r="N4669" s="43" t="str">
        <f>Leave[[#This Row],[User Code (Owning User) (Usuario)]]&amp;Leave[[#This Row],[fecha activa]]</f>
        <v>MIE2025030321156No Aplica</v>
      </c>
    </row>
    <row r="4670" spans="1:14" x14ac:dyDescent="0.3">
      <c r="A4670" s="43" t="s">
        <v>471</v>
      </c>
      <c r="B4670" s="3">
        <v>45915</v>
      </c>
      <c r="C4670" s="3">
        <v>45915</v>
      </c>
      <c r="D4670" s="43" t="s">
        <v>472</v>
      </c>
      <c r="E4670" s="43" t="s">
        <v>100</v>
      </c>
      <c r="F4670" s="43" t="s">
        <v>101</v>
      </c>
      <c r="G4670">
        <v>540</v>
      </c>
      <c r="H4670">
        <v>540</v>
      </c>
      <c r="I4670" s="43" t="s">
        <v>1488</v>
      </c>
      <c r="J4670" s="43" t="s">
        <v>978</v>
      </c>
      <c r="K4670" s="43" t="s">
        <v>177</v>
      </c>
      <c r="L4670" s="43" t="str">
        <f>IF(AND(Home!$A$1&gt;=Leave[[#This Row],[Start Time]],Home!$A$1&lt;=Leave[[#This Row],[End Time]]),"Aplica","No Aplica")</f>
        <v>No Aplica</v>
      </c>
      <c r="M4670" s="43" t="str">
        <f>IF(AND(Home!$A$1&gt;=Leave[[#This Row],[Start Time]],Home!$A$1&lt;=Leave[[#This Row],[End Time]]),Home!$A$1,"No Aplica")</f>
        <v>No Aplica</v>
      </c>
      <c r="N4670" s="43" t="str">
        <f>Leave[[#This Row],[User Code (Owning User) (Usuario)]]&amp;Leave[[#This Row],[fecha activa]]</f>
        <v>MIE202129124803No Aplica</v>
      </c>
    </row>
    <row r="4671" spans="1:14" x14ac:dyDescent="0.3">
      <c r="A4671" s="43" t="s">
        <v>468</v>
      </c>
      <c r="B4671" s="3">
        <v>45917</v>
      </c>
      <c r="C4671" s="3">
        <v>45917</v>
      </c>
      <c r="D4671" s="43" t="s">
        <v>469</v>
      </c>
      <c r="E4671" s="43" t="s">
        <v>100</v>
      </c>
      <c r="F4671" s="43" t="s">
        <v>101</v>
      </c>
      <c r="G4671">
        <v>540</v>
      </c>
      <c r="H4671">
        <v>540</v>
      </c>
      <c r="I4671" s="43" t="s">
        <v>1488</v>
      </c>
      <c r="J4671" s="43" t="s">
        <v>978</v>
      </c>
      <c r="K4671" s="43" t="s">
        <v>177</v>
      </c>
      <c r="L4671" s="43" t="str">
        <f>IF(AND(Home!$A$1&gt;=Leave[[#This Row],[Start Time]],Home!$A$1&lt;=Leave[[#This Row],[End Time]]),"Aplica","No Aplica")</f>
        <v>No Aplica</v>
      </c>
      <c r="M4671" s="43" t="str">
        <f>IF(AND(Home!$A$1&gt;=Leave[[#This Row],[Start Time]],Home!$A$1&lt;=Leave[[#This Row],[End Time]]),Home!$A$1,"No Aplica")</f>
        <v>No Aplica</v>
      </c>
      <c r="N4671" s="43" t="str">
        <f>Leave[[#This Row],[User Code (Owning User) (Usuario)]]&amp;Leave[[#This Row],[fecha activa]]</f>
        <v>MIE202129124803No Aplica</v>
      </c>
    </row>
    <row r="4672" spans="1:14" x14ac:dyDescent="0.3">
      <c r="A4672" s="43" t="s">
        <v>471</v>
      </c>
      <c r="B4672" s="3">
        <v>45908</v>
      </c>
      <c r="C4672" s="3">
        <v>45908</v>
      </c>
      <c r="D4672" s="43" t="s">
        <v>472</v>
      </c>
      <c r="E4672" s="43" t="s">
        <v>100</v>
      </c>
      <c r="F4672" s="43" t="s">
        <v>101</v>
      </c>
      <c r="G4672">
        <v>540</v>
      </c>
      <c r="H4672">
        <v>540</v>
      </c>
      <c r="I4672" s="43" t="s">
        <v>1488</v>
      </c>
      <c r="J4672" s="43" t="s">
        <v>978</v>
      </c>
      <c r="K4672" s="43" t="s">
        <v>177</v>
      </c>
      <c r="L4672" s="43" t="str">
        <f>IF(AND(Home!$A$1&gt;=Leave[[#This Row],[Start Time]],Home!$A$1&lt;=Leave[[#This Row],[End Time]]),"Aplica","No Aplica")</f>
        <v>No Aplica</v>
      </c>
      <c r="M4672" s="43" t="str">
        <f>IF(AND(Home!$A$1&gt;=Leave[[#This Row],[Start Time]],Home!$A$1&lt;=Leave[[#This Row],[End Time]]),Home!$A$1,"No Aplica")</f>
        <v>No Aplica</v>
      </c>
      <c r="N4672" s="43" t="str">
        <f>Leave[[#This Row],[User Code (Owning User) (Usuario)]]&amp;Leave[[#This Row],[fecha activa]]</f>
        <v>MIE202129124803No Aplica</v>
      </c>
    </row>
    <row r="4673" spans="1:14" x14ac:dyDescent="0.3">
      <c r="A4673" s="43" t="s">
        <v>468</v>
      </c>
      <c r="B4673" s="3">
        <v>45910</v>
      </c>
      <c r="C4673" s="3">
        <v>45910</v>
      </c>
      <c r="D4673" s="43" t="s">
        <v>469</v>
      </c>
      <c r="E4673" s="43" t="s">
        <v>100</v>
      </c>
      <c r="F4673" s="43" t="s">
        <v>101</v>
      </c>
      <c r="G4673">
        <v>540</v>
      </c>
      <c r="H4673">
        <v>540</v>
      </c>
      <c r="I4673" s="43" t="s">
        <v>1488</v>
      </c>
      <c r="J4673" s="43" t="s">
        <v>978</v>
      </c>
      <c r="K4673" s="43" t="s">
        <v>177</v>
      </c>
      <c r="L4673" s="43" t="str">
        <f>IF(AND(Home!$A$1&gt;=Leave[[#This Row],[Start Time]],Home!$A$1&lt;=Leave[[#This Row],[End Time]]),"Aplica","No Aplica")</f>
        <v>No Aplica</v>
      </c>
      <c r="M4673" s="43" t="str">
        <f>IF(AND(Home!$A$1&gt;=Leave[[#This Row],[Start Time]],Home!$A$1&lt;=Leave[[#This Row],[End Time]]),Home!$A$1,"No Aplica")</f>
        <v>No Aplica</v>
      </c>
      <c r="N4673" s="43" t="str">
        <f>Leave[[#This Row],[User Code (Owning User) (Usuario)]]&amp;Leave[[#This Row],[fecha activa]]</f>
        <v>MIE202129124803No Aplica</v>
      </c>
    </row>
    <row r="4674" spans="1:14" x14ac:dyDescent="0.3">
      <c r="A4674" s="43" t="s">
        <v>465</v>
      </c>
      <c r="B4674" s="3">
        <v>45902</v>
      </c>
      <c r="C4674" s="3">
        <v>45902</v>
      </c>
      <c r="D4674" s="43" t="s">
        <v>2822</v>
      </c>
      <c r="E4674" s="43" t="s">
        <v>100</v>
      </c>
      <c r="F4674" s="43" t="s">
        <v>101</v>
      </c>
      <c r="G4674">
        <v>240</v>
      </c>
      <c r="H4674">
        <v>240</v>
      </c>
      <c r="I4674" s="43" t="s">
        <v>1488</v>
      </c>
      <c r="J4674" s="43" t="s">
        <v>978</v>
      </c>
      <c r="K4674" s="43" t="s">
        <v>177</v>
      </c>
      <c r="L4674" s="43" t="str">
        <f>IF(AND(Home!$A$1&gt;=Leave[[#This Row],[Start Time]],Home!$A$1&lt;=Leave[[#This Row],[End Time]]),"Aplica","No Aplica")</f>
        <v>No Aplica</v>
      </c>
      <c r="M4674" s="43" t="str">
        <f>IF(AND(Home!$A$1&gt;=Leave[[#This Row],[Start Time]],Home!$A$1&lt;=Leave[[#This Row],[End Time]]),Home!$A$1,"No Aplica")</f>
        <v>No Aplica</v>
      </c>
      <c r="N4674" s="43" t="str">
        <f>Leave[[#This Row],[User Code (Owning User) (Usuario)]]&amp;Leave[[#This Row],[fecha activa]]</f>
        <v>MIE202129124803No Aplica</v>
      </c>
    </row>
    <row r="4675" spans="1:14" x14ac:dyDescent="0.3">
      <c r="A4675" s="43" t="s">
        <v>468</v>
      </c>
      <c r="B4675" s="3">
        <v>45903</v>
      </c>
      <c r="C4675" s="3">
        <v>45903</v>
      </c>
      <c r="D4675" s="43" t="s">
        <v>469</v>
      </c>
      <c r="E4675" s="43" t="s">
        <v>100</v>
      </c>
      <c r="F4675" s="43" t="s">
        <v>101</v>
      </c>
      <c r="G4675">
        <v>540</v>
      </c>
      <c r="H4675">
        <v>540</v>
      </c>
      <c r="I4675" s="43" t="s">
        <v>1488</v>
      </c>
      <c r="J4675" s="43" t="s">
        <v>978</v>
      </c>
      <c r="K4675" s="43" t="s">
        <v>177</v>
      </c>
      <c r="L4675" s="43" t="str">
        <f>IF(AND(Home!$A$1&gt;=Leave[[#This Row],[Start Time]],Home!$A$1&lt;=Leave[[#This Row],[End Time]]),"Aplica","No Aplica")</f>
        <v>No Aplica</v>
      </c>
      <c r="M4675" s="43" t="str">
        <f>IF(AND(Home!$A$1&gt;=Leave[[#This Row],[Start Time]],Home!$A$1&lt;=Leave[[#This Row],[End Time]]),Home!$A$1,"No Aplica")</f>
        <v>No Aplica</v>
      </c>
      <c r="N4675" s="43" t="str">
        <f>Leave[[#This Row],[User Code (Owning User) (Usuario)]]&amp;Leave[[#This Row],[fecha activa]]</f>
        <v>MIE202129124803No Aplica</v>
      </c>
    </row>
    <row r="4676" spans="1:14" x14ac:dyDescent="0.3">
      <c r="A4676" s="43" t="s">
        <v>471</v>
      </c>
      <c r="B4676" s="3">
        <v>45901</v>
      </c>
      <c r="C4676" s="3">
        <v>45901</v>
      </c>
      <c r="D4676" s="43" t="s">
        <v>472</v>
      </c>
      <c r="E4676" s="43" t="s">
        <v>100</v>
      </c>
      <c r="F4676" s="43" t="s">
        <v>101</v>
      </c>
      <c r="G4676">
        <v>600</v>
      </c>
      <c r="H4676">
        <v>540</v>
      </c>
      <c r="I4676" s="43" t="s">
        <v>1488</v>
      </c>
      <c r="J4676" s="43" t="s">
        <v>978</v>
      </c>
      <c r="K4676" s="43" t="s">
        <v>177</v>
      </c>
      <c r="L4676" s="43" t="str">
        <f>IF(AND(Home!$A$1&gt;=Leave[[#This Row],[Start Time]],Home!$A$1&lt;=Leave[[#This Row],[End Time]]),"Aplica","No Aplica")</f>
        <v>No Aplica</v>
      </c>
      <c r="M4676" s="43" t="str">
        <f>IF(AND(Home!$A$1&gt;=Leave[[#This Row],[Start Time]],Home!$A$1&lt;=Leave[[#This Row],[End Time]]),Home!$A$1,"No Aplica")</f>
        <v>No Aplica</v>
      </c>
      <c r="N4676" s="43" t="str">
        <f>Leave[[#This Row],[User Code (Owning User) (Usuario)]]&amp;Leave[[#This Row],[fecha activa]]</f>
        <v>MIE202129124803No Aplica</v>
      </c>
    </row>
    <row r="4677" spans="1:14" x14ac:dyDescent="0.3">
      <c r="A4677" s="43" t="s">
        <v>465</v>
      </c>
      <c r="B4677" s="3">
        <v>45916</v>
      </c>
      <c r="C4677" s="3">
        <v>45916</v>
      </c>
      <c r="D4677" s="43" t="s">
        <v>467</v>
      </c>
      <c r="E4677" s="43" t="s">
        <v>121</v>
      </c>
      <c r="F4677" s="43" t="s">
        <v>122</v>
      </c>
      <c r="G4677">
        <v>480</v>
      </c>
      <c r="H4677">
        <v>480</v>
      </c>
      <c r="I4677" s="43" t="s">
        <v>1011</v>
      </c>
      <c r="J4677" s="43" t="s">
        <v>1016</v>
      </c>
      <c r="K4677" s="43" t="s">
        <v>177</v>
      </c>
      <c r="L4677" s="43" t="str">
        <f>IF(AND(Home!$A$1&gt;=Leave[[#This Row],[Start Time]],Home!$A$1&lt;=Leave[[#This Row],[End Time]]),"Aplica","No Aplica")</f>
        <v>No Aplica</v>
      </c>
      <c r="M4677" s="43" t="str">
        <f>IF(AND(Home!$A$1&gt;=Leave[[#This Row],[Start Time]],Home!$A$1&lt;=Leave[[#This Row],[End Time]]),Home!$A$1,"No Aplica")</f>
        <v>No Aplica</v>
      </c>
      <c r="N4677" s="43" t="str">
        <f>Leave[[#This Row],[User Code (Owning User) (Usuario)]]&amp;Leave[[#This Row],[fecha activa]]</f>
        <v>MIE202102072037No Aplica</v>
      </c>
    </row>
    <row r="4678" spans="1:14" x14ac:dyDescent="0.3">
      <c r="A4678" s="43" t="s">
        <v>471</v>
      </c>
      <c r="B4678" s="3">
        <v>45915</v>
      </c>
      <c r="C4678" s="3">
        <v>45915</v>
      </c>
      <c r="D4678" s="43" t="s">
        <v>496</v>
      </c>
      <c r="E4678" s="43" t="s">
        <v>121</v>
      </c>
      <c r="F4678" s="43" t="s">
        <v>122</v>
      </c>
      <c r="G4678">
        <v>540</v>
      </c>
      <c r="H4678">
        <v>540</v>
      </c>
      <c r="I4678" s="43" t="s">
        <v>1011</v>
      </c>
      <c r="J4678" s="43" t="s">
        <v>1016</v>
      </c>
      <c r="K4678" s="43" t="s">
        <v>177</v>
      </c>
      <c r="L4678" s="43" t="str">
        <f>IF(AND(Home!$A$1&gt;=Leave[[#This Row],[Start Time]],Home!$A$1&lt;=Leave[[#This Row],[End Time]]),"Aplica","No Aplica")</f>
        <v>No Aplica</v>
      </c>
      <c r="M4678" s="43" t="str">
        <f>IF(AND(Home!$A$1&gt;=Leave[[#This Row],[Start Time]],Home!$A$1&lt;=Leave[[#This Row],[End Time]]),Home!$A$1,"No Aplica")</f>
        <v>No Aplica</v>
      </c>
      <c r="N4678" s="43" t="str">
        <f>Leave[[#This Row],[User Code (Owning User) (Usuario)]]&amp;Leave[[#This Row],[fecha activa]]</f>
        <v>MIE202102072037No Aplica</v>
      </c>
    </row>
    <row r="4679" spans="1:14" x14ac:dyDescent="0.3">
      <c r="A4679" s="43" t="s">
        <v>465</v>
      </c>
      <c r="B4679" s="3">
        <v>45909</v>
      </c>
      <c r="C4679" s="3">
        <v>45909</v>
      </c>
      <c r="D4679" s="43" t="s">
        <v>467</v>
      </c>
      <c r="E4679" s="43" t="s">
        <v>121</v>
      </c>
      <c r="F4679" s="43" t="s">
        <v>122</v>
      </c>
      <c r="G4679">
        <v>540</v>
      </c>
      <c r="H4679">
        <v>540</v>
      </c>
      <c r="I4679" s="43" t="s">
        <v>1011</v>
      </c>
      <c r="J4679" s="43" t="s">
        <v>1016</v>
      </c>
      <c r="K4679" s="43" t="s">
        <v>177</v>
      </c>
      <c r="L4679" s="43" t="str">
        <f>IF(AND(Home!$A$1&gt;=Leave[[#This Row],[Start Time]],Home!$A$1&lt;=Leave[[#This Row],[End Time]]),"Aplica","No Aplica")</f>
        <v>No Aplica</v>
      </c>
      <c r="M4679" s="43" t="str">
        <f>IF(AND(Home!$A$1&gt;=Leave[[#This Row],[Start Time]],Home!$A$1&lt;=Leave[[#This Row],[End Time]]),Home!$A$1,"No Aplica")</f>
        <v>No Aplica</v>
      </c>
      <c r="N4679" s="43" t="str">
        <f>Leave[[#This Row],[User Code (Owning User) (Usuario)]]&amp;Leave[[#This Row],[fecha activa]]</f>
        <v>MIE202102072037No Aplica</v>
      </c>
    </row>
    <row r="4680" spans="1:14" x14ac:dyDescent="0.3">
      <c r="A4680" s="43" t="s">
        <v>471</v>
      </c>
      <c r="B4680" s="3">
        <v>45908</v>
      </c>
      <c r="C4680" s="3">
        <v>45908</v>
      </c>
      <c r="D4680" s="43" t="s">
        <v>496</v>
      </c>
      <c r="E4680" s="43" t="s">
        <v>121</v>
      </c>
      <c r="F4680" s="43" t="s">
        <v>122</v>
      </c>
      <c r="G4680">
        <v>540</v>
      </c>
      <c r="H4680">
        <v>540</v>
      </c>
      <c r="I4680" s="43" t="s">
        <v>1011</v>
      </c>
      <c r="J4680" s="43" t="s">
        <v>1016</v>
      </c>
      <c r="K4680" s="43" t="s">
        <v>177</v>
      </c>
      <c r="L4680" s="43" t="str">
        <f>IF(AND(Home!$A$1&gt;=Leave[[#This Row],[Start Time]],Home!$A$1&lt;=Leave[[#This Row],[End Time]]),"Aplica","No Aplica")</f>
        <v>No Aplica</v>
      </c>
      <c r="M4680" s="43" t="str">
        <f>IF(AND(Home!$A$1&gt;=Leave[[#This Row],[Start Time]],Home!$A$1&lt;=Leave[[#This Row],[End Time]]),Home!$A$1,"No Aplica")</f>
        <v>No Aplica</v>
      </c>
      <c r="N4680" s="43" t="str">
        <f>Leave[[#This Row],[User Code (Owning User) (Usuario)]]&amp;Leave[[#This Row],[fecha activa]]</f>
        <v>MIE202102072037No Aplica</v>
      </c>
    </row>
    <row r="4681" spans="1:14" x14ac:dyDescent="0.3">
      <c r="A4681" s="43" t="s">
        <v>465</v>
      </c>
      <c r="B4681" s="3">
        <v>45902</v>
      </c>
      <c r="C4681" s="3">
        <v>45902</v>
      </c>
      <c r="D4681" s="43" t="s">
        <v>467</v>
      </c>
      <c r="E4681" s="43" t="s">
        <v>121</v>
      </c>
      <c r="F4681" s="43" t="s">
        <v>122</v>
      </c>
      <c r="G4681">
        <v>540</v>
      </c>
      <c r="H4681">
        <v>540</v>
      </c>
      <c r="I4681" s="43" t="s">
        <v>1011</v>
      </c>
      <c r="J4681" s="43" t="s">
        <v>1016</v>
      </c>
      <c r="K4681" s="43" t="s">
        <v>177</v>
      </c>
      <c r="L4681" s="43" t="str">
        <f>IF(AND(Home!$A$1&gt;=Leave[[#This Row],[Start Time]],Home!$A$1&lt;=Leave[[#This Row],[End Time]]),"Aplica","No Aplica")</f>
        <v>No Aplica</v>
      </c>
      <c r="M4681" s="43" t="str">
        <f>IF(AND(Home!$A$1&gt;=Leave[[#This Row],[Start Time]],Home!$A$1&lt;=Leave[[#This Row],[End Time]]),Home!$A$1,"No Aplica")</f>
        <v>No Aplica</v>
      </c>
      <c r="N4681" s="43" t="str">
        <f>Leave[[#This Row],[User Code (Owning User) (Usuario)]]&amp;Leave[[#This Row],[fecha activa]]</f>
        <v>MIE202102072037No Aplica</v>
      </c>
    </row>
    <row r="4682" spans="1:14" x14ac:dyDescent="0.3">
      <c r="A4682" s="43" t="s">
        <v>471</v>
      </c>
      <c r="B4682" s="3">
        <v>45901</v>
      </c>
      <c r="C4682" s="3">
        <v>45901</v>
      </c>
      <c r="D4682" s="43" t="s">
        <v>496</v>
      </c>
      <c r="E4682" s="43" t="s">
        <v>121</v>
      </c>
      <c r="F4682" s="43" t="s">
        <v>122</v>
      </c>
      <c r="G4682">
        <v>540</v>
      </c>
      <c r="H4682">
        <v>540</v>
      </c>
      <c r="I4682" s="43" t="s">
        <v>1011</v>
      </c>
      <c r="J4682" s="43" t="s">
        <v>1016</v>
      </c>
      <c r="K4682" s="43" t="s">
        <v>177</v>
      </c>
      <c r="L4682" s="43" t="str">
        <f>IF(AND(Home!$A$1&gt;=Leave[[#This Row],[Start Time]],Home!$A$1&lt;=Leave[[#This Row],[End Time]]),"Aplica","No Aplica")</f>
        <v>No Aplica</v>
      </c>
      <c r="M4682" s="43" t="str">
        <f>IF(AND(Home!$A$1&gt;=Leave[[#This Row],[Start Time]],Home!$A$1&lt;=Leave[[#This Row],[End Time]]),Home!$A$1,"No Aplica")</f>
        <v>No Aplica</v>
      </c>
      <c r="N4682" s="43" t="str">
        <f>Leave[[#This Row],[User Code (Owning User) (Usuario)]]&amp;Leave[[#This Row],[fecha activa]]</f>
        <v>MIE202102072037No Aplica</v>
      </c>
    </row>
    <row r="4683" spans="1:14" x14ac:dyDescent="0.3">
      <c r="A4683" s="43" t="s">
        <v>476</v>
      </c>
      <c r="B4683" s="3">
        <v>45928</v>
      </c>
      <c r="C4683" s="3">
        <v>45928</v>
      </c>
      <c r="D4683" s="43" t="s">
        <v>491</v>
      </c>
      <c r="E4683" s="43" t="s">
        <v>94</v>
      </c>
      <c r="F4683" s="43" t="s">
        <v>95</v>
      </c>
      <c r="G4683">
        <v>540</v>
      </c>
      <c r="H4683">
        <v>540</v>
      </c>
      <c r="I4683" s="43" t="s">
        <v>1000</v>
      </c>
      <c r="J4683" s="43" t="s">
        <v>1863</v>
      </c>
      <c r="K4683" s="43" t="s">
        <v>179</v>
      </c>
      <c r="L4683" s="43" t="str">
        <f>IF(AND(Home!$A$1&gt;=Leave[[#This Row],[Start Time]],Home!$A$1&lt;=Leave[[#This Row],[End Time]]),"Aplica","No Aplica")</f>
        <v>No Aplica</v>
      </c>
      <c r="M4683" s="43" t="str">
        <f>IF(AND(Home!$A$1&gt;=Leave[[#This Row],[Start Time]],Home!$A$1&lt;=Leave[[#This Row],[End Time]]),Home!$A$1,"No Aplica")</f>
        <v>No Aplica</v>
      </c>
      <c r="N4683" s="43" t="str">
        <f>Leave[[#This Row],[User Code (Owning User) (Usuario)]]&amp;Leave[[#This Row],[fecha activa]]</f>
        <v>MIE202220015416No Aplica</v>
      </c>
    </row>
    <row r="4684" spans="1:14" x14ac:dyDescent="0.3">
      <c r="A4684" s="43" t="s">
        <v>466</v>
      </c>
      <c r="B4684" s="3">
        <v>45918</v>
      </c>
      <c r="C4684" s="3">
        <v>45927</v>
      </c>
      <c r="D4684" s="43" t="s">
        <v>859</v>
      </c>
      <c r="E4684" s="43" t="s">
        <v>94</v>
      </c>
      <c r="F4684" s="43" t="s">
        <v>95</v>
      </c>
      <c r="G4684">
        <v>4200</v>
      </c>
      <c r="H4684">
        <v>540</v>
      </c>
      <c r="I4684" s="43" t="s">
        <v>1000</v>
      </c>
      <c r="J4684" s="43" t="s">
        <v>1863</v>
      </c>
      <c r="K4684" s="43" t="s">
        <v>179</v>
      </c>
      <c r="L4684" s="43" t="str">
        <f>IF(AND(Home!$A$1&gt;=Leave[[#This Row],[Start Time]],Home!$A$1&lt;=Leave[[#This Row],[End Time]]),"Aplica","No Aplica")</f>
        <v>Aplica</v>
      </c>
      <c r="M4684" s="43">
        <f>IF(AND(Home!$A$1&gt;=Leave[[#This Row],[Start Time]],Home!$A$1&lt;=Leave[[#This Row],[End Time]]),Home!$A$1,"No Aplica")</f>
        <v>45922</v>
      </c>
      <c r="N4684" s="43" t="str">
        <f>Leave[[#This Row],[User Code (Owning User) (Usuario)]]&amp;Leave[[#This Row],[fecha activa]]</f>
        <v>MIE20222001541645922</v>
      </c>
    </row>
    <row r="4685" spans="1:14" x14ac:dyDescent="0.3">
      <c r="A4685" s="43" t="s">
        <v>476</v>
      </c>
      <c r="B4685" s="3">
        <v>45917</v>
      </c>
      <c r="C4685" s="3">
        <v>45917</v>
      </c>
      <c r="D4685" s="43" t="s">
        <v>491</v>
      </c>
      <c r="E4685" s="43" t="s">
        <v>94</v>
      </c>
      <c r="F4685" s="43" t="s">
        <v>95</v>
      </c>
      <c r="G4685">
        <v>30</v>
      </c>
      <c r="H4685">
        <v>30</v>
      </c>
      <c r="I4685" s="43" t="s">
        <v>1000</v>
      </c>
      <c r="J4685" s="43" t="s">
        <v>1863</v>
      </c>
      <c r="K4685" s="43" t="s">
        <v>179</v>
      </c>
      <c r="L4685" s="43" t="str">
        <f>IF(AND(Home!$A$1&gt;=Leave[[#This Row],[Start Time]],Home!$A$1&lt;=Leave[[#This Row],[End Time]]),"Aplica","No Aplica")</f>
        <v>No Aplica</v>
      </c>
      <c r="M4685" s="43" t="str">
        <f>IF(AND(Home!$A$1&gt;=Leave[[#This Row],[Start Time]],Home!$A$1&lt;=Leave[[#This Row],[End Time]]),Home!$A$1,"No Aplica")</f>
        <v>No Aplica</v>
      </c>
      <c r="N4685" s="43" t="str">
        <f>Leave[[#This Row],[User Code (Owning User) (Usuario)]]&amp;Leave[[#This Row],[fecha activa]]</f>
        <v>MIE202220015416No Aplica</v>
      </c>
    </row>
    <row r="4686" spans="1:14" x14ac:dyDescent="0.3">
      <c r="A4686" s="43" t="s">
        <v>476</v>
      </c>
      <c r="B4686" s="3">
        <v>45916</v>
      </c>
      <c r="C4686" s="3">
        <v>45916</v>
      </c>
      <c r="D4686" s="43" t="s">
        <v>491</v>
      </c>
      <c r="E4686" s="43" t="s">
        <v>94</v>
      </c>
      <c r="F4686" s="43" t="s">
        <v>95</v>
      </c>
      <c r="G4686">
        <v>30</v>
      </c>
      <c r="H4686">
        <v>30</v>
      </c>
      <c r="I4686" s="43" t="s">
        <v>1000</v>
      </c>
      <c r="J4686" s="43" t="s">
        <v>1863</v>
      </c>
      <c r="K4686" s="43" t="s">
        <v>179</v>
      </c>
      <c r="L4686" s="43" t="str">
        <f>IF(AND(Home!$A$1&gt;=Leave[[#This Row],[Start Time]],Home!$A$1&lt;=Leave[[#This Row],[End Time]]),"Aplica","No Aplica")</f>
        <v>No Aplica</v>
      </c>
      <c r="M4686" s="43" t="str">
        <f>IF(AND(Home!$A$1&gt;=Leave[[#This Row],[Start Time]],Home!$A$1&lt;=Leave[[#This Row],[End Time]]),Home!$A$1,"No Aplica")</f>
        <v>No Aplica</v>
      </c>
      <c r="N4686" s="43" t="str">
        <f>Leave[[#This Row],[User Code (Owning User) (Usuario)]]&amp;Leave[[#This Row],[fecha activa]]</f>
        <v>MIE202220015416No Aplica</v>
      </c>
    </row>
    <row r="4687" spans="1:14" x14ac:dyDescent="0.3">
      <c r="A4687" s="43" t="s">
        <v>476</v>
      </c>
      <c r="B4687" s="3">
        <v>45915</v>
      </c>
      <c r="C4687" s="3">
        <v>45915</v>
      </c>
      <c r="D4687" s="43" t="s">
        <v>491</v>
      </c>
      <c r="E4687" s="43" t="s">
        <v>94</v>
      </c>
      <c r="F4687" s="43" t="s">
        <v>95</v>
      </c>
      <c r="G4687">
        <v>30</v>
      </c>
      <c r="H4687">
        <v>30</v>
      </c>
      <c r="I4687" s="43" t="s">
        <v>1000</v>
      </c>
      <c r="J4687" s="43" t="s">
        <v>1863</v>
      </c>
      <c r="K4687" s="43" t="s">
        <v>179</v>
      </c>
      <c r="L4687" s="43" t="str">
        <f>IF(AND(Home!$A$1&gt;=Leave[[#This Row],[Start Time]],Home!$A$1&lt;=Leave[[#This Row],[End Time]]),"Aplica","No Aplica")</f>
        <v>No Aplica</v>
      </c>
      <c r="M4687" s="43" t="str">
        <f>IF(AND(Home!$A$1&gt;=Leave[[#This Row],[Start Time]],Home!$A$1&lt;=Leave[[#This Row],[End Time]]),Home!$A$1,"No Aplica")</f>
        <v>No Aplica</v>
      </c>
      <c r="N4687" s="43" t="str">
        <f>Leave[[#This Row],[User Code (Owning User) (Usuario)]]&amp;Leave[[#This Row],[fecha activa]]</f>
        <v>MIE202220015416No Aplica</v>
      </c>
    </row>
    <row r="4688" spans="1:14" x14ac:dyDescent="0.3">
      <c r="A4688" s="43" t="s">
        <v>476</v>
      </c>
      <c r="B4688" s="3">
        <v>45912</v>
      </c>
      <c r="C4688" s="3">
        <v>45912</v>
      </c>
      <c r="D4688" s="43" t="s">
        <v>491</v>
      </c>
      <c r="E4688" s="43" t="s">
        <v>94</v>
      </c>
      <c r="F4688" s="43" t="s">
        <v>95</v>
      </c>
      <c r="G4688">
        <v>30</v>
      </c>
      <c r="H4688">
        <v>30</v>
      </c>
      <c r="I4688" s="43" t="s">
        <v>1000</v>
      </c>
      <c r="J4688" s="43" t="s">
        <v>1863</v>
      </c>
      <c r="K4688" s="43" t="s">
        <v>179</v>
      </c>
      <c r="L4688" s="43" t="str">
        <f>IF(AND(Home!$A$1&gt;=Leave[[#This Row],[Start Time]],Home!$A$1&lt;=Leave[[#This Row],[End Time]]),"Aplica","No Aplica")</f>
        <v>No Aplica</v>
      </c>
      <c r="M4688" s="43" t="str">
        <f>IF(AND(Home!$A$1&gt;=Leave[[#This Row],[Start Time]],Home!$A$1&lt;=Leave[[#This Row],[End Time]]),Home!$A$1,"No Aplica")</f>
        <v>No Aplica</v>
      </c>
      <c r="N4688" s="43" t="str">
        <f>Leave[[#This Row],[User Code (Owning User) (Usuario)]]&amp;Leave[[#This Row],[fecha activa]]</f>
        <v>MIE202220015416No Aplica</v>
      </c>
    </row>
    <row r="4689" spans="1:14" x14ac:dyDescent="0.3">
      <c r="A4689" s="43" t="s">
        <v>476</v>
      </c>
      <c r="B4689" s="3">
        <v>45911</v>
      </c>
      <c r="C4689" s="3">
        <v>45911</v>
      </c>
      <c r="D4689" s="43" t="s">
        <v>491</v>
      </c>
      <c r="E4689" s="43" t="s">
        <v>94</v>
      </c>
      <c r="F4689" s="43" t="s">
        <v>95</v>
      </c>
      <c r="G4689">
        <v>30</v>
      </c>
      <c r="H4689">
        <v>30</v>
      </c>
      <c r="I4689" s="43" t="s">
        <v>1000</v>
      </c>
      <c r="J4689" s="43" t="s">
        <v>1863</v>
      </c>
      <c r="K4689" s="43" t="s">
        <v>179</v>
      </c>
      <c r="L4689" s="43" t="str">
        <f>IF(AND(Home!$A$1&gt;=Leave[[#This Row],[Start Time]],Home!$A$1&lt;=Leave[[#This Row],[End Time]]),"Aplica","No Aplica")</f>
        <v>No Aplica</v>
      </c>
      <c r="M4689" s="43" t="str">
        <f>IF(AND(Home!$A$1&gt;=Leave[[#This Row],[Start Time]],Home!$A$1&lt;=Leave[[#This Row],[End Time]]),Home!$A$1,"No Aplica")</f>
        <v>No Aplica</v>
      </c>
      <c r="N4689" s="43" t="str">
        <f>Leave[[#This Row],[User Code (Owning User) (Usuario)]]&amp;Leave[[#This Row],[fecha activa]]</f>
        <v>MIE202220015416No Aplica</v>
      </c>
    </row>
    <row r="4690" spans="1:14" x14ac:dyDescent="0.3">
      <c r="A4690" s="43" t="s">
        <v>476</v>
      </c>
      <c r="B4690" s="3">
        <v>45910</v>
      </c>
      <c r="C4690" s="3">
        <v>45910</v>
      </c>
      <c r="D4690" s="43" t="s">
        <v>491</v>
      </c>
      <c r="E4690" s="43" t="s">
        <v>94</v>
      </c>
      <c r="F4690" s="43" t="s">
        <v>95</v>
      </c>
      <c r="G4690">
        <v>30</v>
      </c>
      <c r="H4690">
        <v>30</v>
      </c>
      <c r="I4690" s="43" t="s">
        <v>1000</v>
      </c>
      <c r="J4690" s="43" t="s">
        <v>1863</v>
      </c>
      <c r="K4690" s="43" t="s">
        <v>179</v>
      </c>
      <c r="L4690" s="43" t="str">
        <f>IF(AND(Home!$A$1&gt;=Leave[[#This Row],[Start Time]],Home!$A$1&lt;=Leave[[#This Row],[End Time]]),"Aplica","No Aplica")</f>
        <v>No Aplica</v>
      </c>
      <c r="M4690" s="43" t="str">
        <f>IF(AND(Home!$A$1&gt;=Leave[[#This Row],[Start Time]],Home!$A$1&lt;=Leave[[#This Row],[End Time]]),Home!$A$1,"No Aplica")</f>
        <v>No Aplica</v>
      </c>
      <c r="N4690" s="43" t="str">
        <f>Leave[[#This Row],[User Code (Owning User) (Usuario)]]&amp;Leave[[#This Row],[fecha activa]]</f>
        <v>MIE202220015416No Aplica</v>
      </c>
    </row>
    <row r="4691" spans="1:14" x14ac:dyDescent="0.3">
      <c r="A4691" s="43" t="s">
        <v>476</v>
      </c>
      <c r="B4691" s="3">
        <v>45909</v>
      </c>
      <c r="C4691" s="3">
        <v>45909</v>
      </c>
      <c r="D4691" s="43" t="s">
        <v>491</v>
      </c>
      <c r="E4691" s="43" t="s">
        <v>94</v>
      </c>
      <c r="F4691" s="43" t="s">
        <v>95</v>
      </c>
      <c r="G4691">
        <v>30</v>
      </c>
      <c r="H4691">
        <v>30</v>
      </c>
      <c r="I4691" s="43" t="s">
        <v>1000</v>
      </c>
      <c r="J4691" s="43" t="s">
        <v>1863</v>
      </c>
      <c r="K4691" s="43" t="s">
        <v>179</v>
      </c>
      <c r="L4691" s="43" t="str">
        <f>IF(AND(Home!$A$1&gt;=Leave[[#This Row],[Start Time]],Home!$A$1&lt;=Leave[[#This Row],[End Time]]),"Aplica","No Aplica")</f>
        <v>No Aplica</v>
      </c>
      <c r="M4691" s="43" t="str">
        <f>IF(AND(Home!$A$1&gt;=Leave[[#This Row],[Start Time]],Home!$A$1&lt;=Leave[[#This Row],[End Time]]),Home!$A$1,"No Aplica")</f>
        <v>No Aplica</v>
      </c>
      <c r="N4691" s="43" t="str">
        <f>Leave[[#This Row],[User Code (Owning User) (Usuario)]]&amp;Leave[[#This Row],[fecha activa]]</f>
        <v>MIE202220015416No Aplica</v>
      </c>
    </row>
    <row r="4692" spans="1:14" x14ac:dyDescent="0.3">
      <c r="A4692" s="43" t="s">
        <v>476</v>
      </c>
      <c r="B4692" s="3">
        <v>45908</v>
      </c>
      <c r="C4692" s="3">
        <v>45908</v>
      </c>
      <c r="D4692" s="43" t="s">
        <v>491</v>
      </c>
      <c r="E4692" s="43" t="s">
        <v>94</v>
      </c>
      <c r="F4692" s="43" t="s">
        <v>95</v>
      </c>
      <c r="G4692">
        <v>30</v>
      </c>
      <c r="H4692">
        <v>30</v>
      </c>
      <c r="I4692" s="43" t="s">
        <v>1000</v>
      </c>
      <c r="J4692" s="43" t="s">
        <v>1863</v>
      </c>
      <c r="K4692" s="43" t="s">
        <v>179</v>
      </c>
      <c r="L4692" s="43" t="str">
        <f>IF(AND(Home!$A$1&gt;=Leave[[#This Row],[Start Time]],Home!$A$1&lt;=Leave[[#This Row],[End Time]]),"Aplica","No Aplica")</f>
        <v>No Aplica</v>
      </c>
      <c r="M4692" s="43" t="str">
        <f>IF(AND(Home!$A$1&gt;=Leave[[#This Row],[Start Time]],Home!$A$1&lt;=Leave[[#This Row],[End Time]]),Home!$A$1,"No Aplica")</f>
        <v>No Aplica</v>
      </c>
      <c r="N4692" s="43" t="str">
        <f>Leave[[#This Row],[User Code (Owning User) (Usuario)]]&amp;Leave[[#This Row],[fecha activa]]</f>
        <v>MIE202220015416No Aplica</v>
      </c>
    </row>
    <row r="4693" spans="1:14" x14ac:dyDescent="0.3">
      <c r="A4693" s="43" t="s">
        <v>465</v>
      </c>
      <c r="B4693" s="3">
        <v>45913</v>
      </c>
      <c r="C4693" s="3">
        <v>45913</v>
      </c>
      <c r="D4693" s="43" t="s">
        <v>670</v>
      </c>
      <c r="E4693" s="43" t="s">
        <v>94</v>
      </c>
      <c r="F4693" s="43" t="s">
        <v>95</v>
      </c>
      <c r="G4693">
        <v>240</v>
      </c>
      <c r="H4693">
        <v>240</v>
      </c>
      <c r="I4693" s="43" t="s">
        <v>1000</v>
      </c>
      <c r="J4693" s="43" t="s">
        <v>1863</v>
      </c>
      <c r="K4693" s="43" t="s">
        <v>179</v>
      </c>
      <c r="L4693" s="43" t="str">
        <f>IF(AND(Home!$A$1&gt;=Leave[[#This Row],[Start Time]],Home!$A$1&lt;=Leave[[#This Row],[End Time]]),"Aplica","No Aplica")</f>
        <v>No Aplica</v>
      </c>
      <c r="M4693" s="43" t="str">
        <f>IF(AND(Home!$A$1&gt;=Leave[[#This Row],[Start Time]],Home!$A$1&lt;=Leave[[#This Row],[End Time]]),Home!$A$1,"No Aplica")</f>
        <v>No Aplica</v>
      </c>
      <c r="N4693" s="43" t="str">
        <f>Leave[[#This Row],[User Code (Owning User) (Usuario)]]&amp;Leave[[#This Row],[fecha activa]]</f>
        <v>MIE202220015416No Aplica</v>
      </c>
    </row>
    <row r="4694" spans="1:14" x14ac:dyDescent="0.3">
      <c r="A4694" s="43" t="s">
        <v>476</v>
      </c>
      <c r="B4694" s="3">
        <v>45914</v>
      </c>
      <c r="C4694" s="3">
        <v>45914</v>
      </c>
      <c r="D4694" s="43" t="s">
        <v>491</v>
      </c>
      <c r="E4694" s="43" t="s">
        <v>94</v>
      </c>
      <c r="F4694" s="43" t="s">
        <v>95</v>
      </c>
      <c r="G4694">
        <v>540</v>
      </c>
      <c r="H4694">
        <v>540</v>
      </c>
      <c r="I4694" s="43" t="s">
        <v>1000</v>
      </c>
      <c r="J4694" s="43" t="s">
        <v>1863</v>
      </c>
      <c r="K4694" s="43" t="s">
        <v>179</v>
      </c>
      <c r="L4694" s="43" t="str">
        <f>IF(AND(Home!$A$1&gt;=Leave[[#This Row],[Start Time]],Home!$A$1&lt;=Leave[[#This Row],[End Time]]),"Aplica","No Aplica")</f>
        <v>No Aplica</v>
      </c>
      <c r="M4694" s="43" t="str">
        <f>IF(AND(Home!$A$1&gt;=Leave[[#This Row],[Start Time]],Home!$A$1&lt;=Leave[[#This Row],[End Time]]),Home!$A$1,"No Aplica")</f>
        <v>No Aplica</v>
      </c>
      <c r="N4694" s="43" t="str">
        <f>Leave[[#This Row],[User Code (Owning User) (Usuario)]]&amp;Leave[[#This Row],[fecha activa]]</f>
        <v>MIE202220015416No Aplica</v>
      </c>
    </row>
    <row r="4695" spans="1:14" x14ac:dyDescent="0.3">
      <c r="A4695" s="43" t="s">
        <v>476</v>
      </c>
      <c r="B4695" s="3">
        <v>45905</v>
      </c>
      <c r="C4695" s="3">
        <v>45905</v>
      </c>
      <c r="D4695" s="43" t="s">
        <v>491</v>
      </c>
      <c r="E4695" s="43" t="s">
        <v>94</v>
      </c>
      <c r="F4695" s="43" t="s">
        <v>95</v>
      </c>
      <c r="G4695">
        <v>30</v>
      </c>
      <c r="H4695">
        <v>30</v>
      </c>
      <c r="I4695" s="43" t="s">
        <v>1000</v>
      </c>
      <c r="J4695" s="43" t="s">
        <v>1863</v>
      </c>
      <c r="K4695" s="43" t="s">
        <v>179</v>
      </c>
      <c r="L4695" s="43" t="str">
        <f>IF(AND(Home!$A$1&gt;=Leave[[#This Row],[Start Time]],Home!$A$1&lt;=Leave[[#This Row],[End Time]]),"Aplica","No Aplica")</f>
        <v>No Aplica</v>
      </c>
      <c r="M4695" s="43" t="str">
        <f>IF(AND(Home!$A$1&gt;=Leave[[#This Row],[Start Time]],Home!$A$1&lt;=Leave[[#This Row],[End Time]]),Home!$A$1,"No Aplica")</f>
        <v>No Aplica</v>
      </c>
      <c r="N4695" s="43" t="str">
        <f>Leave[[#This Row],[User Code (Owning User) (Usuario)]]&amp;Leave[[#This Row],[fecha activa]]</f>
        <v>MIE202220015416No Aplica</v>
      </c>
    </row>
    <row r="4696" spans="1:14" x14ac:dyDescent="0.3">
      <c r="A4696" s="43" t="s">
        <v>476</v>
      </c>
      <c r="B4696" s="3">
        <v>45904</v>
      </c>
      <c r="C4696" s="3">
        <v>45904</v>
      </c>
      <c r="D4696" s="43" t="s">
        <v>491</v>
      </c>
      <c r="E4696" s="43" t="s">
        <v>94</v>
      </c>
      <c r="F4696" s="43" t="s">
        <v>95</v>
      </c>
      <c r="G4696">
        <v>30</v>
      </c>
      <c r="H4696">
        <v>30</v>
      </c>
      <c r="I4696" s="43" t="s">
        <v>1000</v>
      </c>
      <c r="J4696" s="43" t="s">
        <v>1863</v>
      </c>
      <c r="K4696" s="43" t="s">
        <v>179</v>
      </c>
      <c r="L4696" s="43" t="str">
        <f>IF(AND(Home!$A$1&gt;=Leave[[#This Row],[Start Time]],Home!$A$1&lt;=Leave[[#This Row],[End Time]]),"Aplica","No Aplica")</f>
        <v>No Aplica</v>
      </c>
      <c r="M4696" s="43" t="str">
        <f>IF(AND(Home!$A$1&gt;=Leave[[#This Row],[Start Time]],Home!$A$1&lt;=Leave[[#This Row],[End Time]]),Home!$A$1,"No Aplica")</f>
        <v>No Aplica</v>
      </c>
      <c r="N4696" s="43" t="str">
        <f>Leave[[#This Row],[User Code (Owning User) (Usuario)]]&amp;Leave[[#This Row],[fecha activa]]</f>
        <v>MIE202220015416No Aplica</v>
      </c>
    </row>
    <row r="4697" spans="1:14" x14ac:dyDescent="0.3">
      <c r="A4697" s="43" t="s">
        <v>476</v>
      </c>
      <c r="B4697" s="3">
        <v>45903</v>
      </c>
      <c r="C4697" s="3">
        <v>45903</v>
      </c>
      <c r="D4697" s="43" t="s">
        <v>491</v>
      </c>
      <c r="E4697" s="43" t="s">
        <v>94</v>
      </c>
      <c r="F4697" s="43" t="s">
        <v>95</v>
      </c>
      <c r="G4697">
        <v>30</v>
      </c>
      <c r="H4697">
        <v>30</v>
      </c>
      <c r="I4697" s="43" t="s">
        <v>1000</v>
      </c>
      <c r="J4697" s="43" t="s">
        <v>1863</v>
      </c>
      <c r="K4697" s="43" t="s">
        <v>179</v>
      </c>
      <c r="L4697" s="43" t="str">
        <f>IF(AND(Home!$A$1&gt;=Leave[[#This Row],[Start Time]],Home!$A$1&lt;=Leave[[#This Row],[End Time]]),"Aplica","No Aplica")</f>
        <v>No Aplica</v>
      </c>
      <c r="M4697" s="43" t="str">
        <f>IF(AND(Home!$A$1&gt;=Leave[[#This Row],[Start Time]],Home!$A$1&lt;=Leave[[#This Row],[End Time]]),Home!$A$1,"No Aplica")</f>
        <v>No Aplica</v>
      </c>
      <c r="N4697" s="43" t="str">
        <f>Leave[[#This Row],[User Code (Owning User) (Usuario)]]&amp;Leave[[#This Row],[fecha activa]]</f>
        <v>MIE202220015416No Aplica</v>
      </c>
    </row>
    <row r="4698" spans="1:14" x14ac:dyDescent="0.3">
      <c r="A4698" s="43" t="s">
        <v>476</v>
      </c>
      <c r="B4698" s="3">
        <v>45902</v>
      </c>
      <c r="C4698" s="3">
        <v>45902</v>
      </c>
      <c r="D4698" s="43" t="s">
        <v>491</v>
      </c>
      <c r="E4698" s="43" t="s">
        <v>94</v>
      </c>
      <c r="F4698" s="43" t="s">
        <v>95</v>
      </c>
      <c r="G4698">
        <v>30</v>
      </c>
      <c r="H4698">
        <v>30</v>
      </c>
      <c r="I4698" s="43" t="s">
        <v>1000</v>
      </c>
      <c r="J4698" s="43" t="s">
        <v>1863</v>
      </c>
      <c r="K4698" s="43" t="s">
        <v>179</v>
      </c>
      <c r="L4698" s="43" t="str">
        <f>IF(AND(Home!$A$1&gt;=Leave[[#This Row],[Start Time]],Home!$A$1&lt;=Leave[[#This Row],[End Time]]),"Aplica","No Aplica")</f>
        <v>No Aplica</v>
      </c>
      <c r="M4698" s="43" t="str">
        <f>IF(AND(Home!$A$1&gt;=Leave[[#This Row],[Start Time]],Home!$A$1&lt;=Leave[[#This Row],[End Time]]),Home!$A$1,"No Aplica")</f>
        <v>No Aplica</v>
      </c>
      <c r="N4698" s="43" t="str">
        <f>Leave[[#This Row],[User Code (Owning User) (Usuario)]]&amp;Leave[[#This Row],[fecha activa]]</f>
        <v>MIE202220015416No Aplica</v>
      </c>
    </row>
    <row r="4699" spans="1:14" x14ac:dyDescent="0.3">
      <c r="A4699" s="43" t="s">
        <v>476</v>
      </c>
      <c r="B4699" s="3">
        <v>45901</v>
      </c>
      <c r="C4699" s="3">
        <v>45901</v>
      </c>
      <c r="D4699" s="43" t="s">
        <v>491</v>
      </c>
      <c r="E4699" s="43" t="s">
        <v>94</v>
      </c>
      <c r="F4699" s="43" t="s">
        <v>95</v>
      </c>
      <c r="G4699">
        <v>30</v>
      </c>
      <c r="H4699">
        <v>30</v>
      </c>
      <c r="I4699" s="43" t="s">
        <v>1000</v>
      </c>
      <c r="J4699" s="43" t="s">
        <v>1863</v>
      </c>
      <c r="K4699" s="43" t="s">
        <v>179</v>
      </c>
      <c r="L4699" s="43" t="str">
        <f>IF(AND(Home!$A$1&gt;=Leave[[#This Row],[Start Time]],Home!$A$1&lt;=Leave[[#This Row],[End Time]]),"Aplica","No Aplica")</f>
        <v>No Aplica</v>
      </c>
      <c r="M4699" s="43" t="str">
        <f>IF(AND(Home!$A$1&gt;=Leave[[#This Row],[Start Time]],Home!$A$1&lt;=Leave[[#This Row],[End Time]]),Home!$A$1,"No Aplica")</f>
        <v>No Aplica</v>
      </c>
      <c r="N4699" s="43" t="str">
        <f>Leave[[#This Row],[User Code (Owning User) (Usuario)]]&amp;Leave[[#This Row],[fecha activa]]</f>
        <v>MIE202220015416No Aplica</v>
      </c>
    </row>
    <row r="4700" spans="1:14" x14ac:dyDescent="0.3">
      <c r="A4700" s="43" t="s">
        <v>476</v>
      </c>
      <c r="B4700" s="3">
        <v>45907</v>
      </c>
      <c r="C4700" s="3">
        <v>45907</v>
      </c>
      <c r="D4700" s="43" t="s">
        <v>491</v>
      </c>
      <c r="E4700" s="43" t="s">
        <v>94</v>
      </c>
      <c r="F4700" s="43" t="s">
        <v>95</v>
      </c>
      <c r="G4700">
        <v>540</v>
      </c>
      <c r="H4700">
        <v>540</v>
      </c>
      <c r="I4700" s="43" t="s">
        <v>1000</v>
      </c>
      <c r="J4700" s="43" t="s">
        <v>1863</v>
      </c>
      <c r="K4700" s="43" t="s">
        <v>179</v>
      </c>
      <c r="L4700" s="43" t="str">
        <f>IF(AND(Home!$A$1&gt;=Leave[[#This Row],[Start Time]],Home!$A$1&lt;=Leave[[#This Row],[End Time]]),"Aplica","No Aplica")</f>
        <v>No Aplica</v>
      </c>
      <c r="M4700" s="43" t="str">
        <f>IF(AND(Home!$A$1&gt;=Leave[[#This Row],[Start Time]],Home!$A$1&lt;=Leave[[#This Row],[End Time]]),Home!$A$1,"No Aplica")</f>
        <v>No Aplica</v>
      </c>
      <c r="N4700" s="43" t="str">
        <f>Leave[[#This Row],[User Code (Owning User) (Usuario)]]&amp;Leave[[#This Row],[fecha activa]]</f>
        <v>MIE202220015416No Aplica</v>
      </c>
    </row>
    <row r="4701" spans="1:14" x14ac:dyDescent="0.3">
      <c r="A4701" s="43" t="s">
        <v>465</v>
      </c>
      <c r="B4701" s="3">
        <v>45906</v>
      </c>
      <c r="C4701" s="3">
        <v>45906</v>
      </c>
      <c r="D4701" s="43" t="s">
        <v>670</v>
      </c>
      <c r="E4701" s="43" t="s">
        <v>94</v>
      </c>
      <c r="F4701" s="43" t="s">
        <v>95</v>
      </c>
      <c r="G4701">
        <v>240</v>
      </c>
      <c r="H4701">
        <v>240</v>
      </c>
      <c r="I4701" s="43" t="s">
        <v>1000</v>
      </c>
      <c r="J4701" s="43" t="s">
        <v>1863</v>
      </c>
      <c r="K4701" s="43" t="s">
        <v>179</v>
      </c>
      <c r="L4701" s="43" t="str">
        <f>IF(AND(Home!$A$1&gt;=Leave[[#This Row],[Start Time]],Home!$A$1&lt;=Leave[[#This Row],[End Time]]),"Aplica","No Aplica")</f>
        <v>No Aplica</v>
      </c>
      <c r="M4701" s="43" t="str">
        <f>IF(AND(Home!$A$1&gt;=Leave[[#This Row],[Start Time]],Home!$A$1&lt;=Leave[[#This Row],[End Time]]),Home!$A$1,"No Aplica")</f>
        <v>No Aplica</v>
      </c>
      <c r="N4701" s="43" t="str">
        <f>Leave[[#This Row],[User Code (Owning User) (Usuario)]]&amp;Leave[[#This Row],[fecha activa]]</f>
        <v>MIE202220015416No Aplica</v>
      </c>
    </row>
    <row r="4702" spans="1:14" x14ac:dyDescent="0.3">
      <c r="A4702" s="43" t="s">
        <v>476</v>
      </c>
      <c r="B4702" s="3">
        <v>45919</v>
      </c>
      <c r="C4702" s="3">
        <v>45919</v>
      </c>
      <c r="D4702" s="43" t="s">
        <v>3812</v>
      </c>
      <c r="E4702" s="43" t="s">
        <v>863</v>
      </c>
      <c r="F4702" s="43" t="s">
        <v>865</v>
      </c>
      <c r="G4702">
        <v>540</v>
      </c>
      <c r="H4702">
        <v>540</v>
      </c>
      <c r="I4702" s="43" t="s">
        <v>864</v>
      </c>
      <c r="J4702" s="43" t="s">
        <v>1036</v>
      </c>
      <c r="K4702" s="43" t="s">
        <v>178</v>
      </c>
      <c r="L4702" s="43" t="str">
        <f>IF(AND(Home!$A$1&gt;=Leave[[#This Row],[Start Time]],Home!$A$1&lt;=Leave[[#This Row],[End Time]]),"Aplica","No Aplica")</f>
        <v>No Aplica</v>
      </c>
      <c r="M4702" s="43" t="str">
        <f>IF(AND(Home!$A$1&gt;=Leave[[#This Row],[Start Time]],Home!$A$1&lt;=Leave[[#This Row],[End Time]]),Home!$A$1,"No Aplica")</f>
        <v>No Aplica</v>
      </c>
      <c r="N4702" s="43" t="str">
        <f>Leave[[#This Row],[User Code (Owning User) (Usuario)]]&amp;Leave[[#This Row],[fecha activa]]</f>
        <v>MIE2024101219134No Aplica</v>
      </c>
    </row>
    <row r="4703" spans="1:14" x14ac:dyDescent="0.3">
      <c r="A4703" s="43" t="s">
        <v>476</v>
      </c>
      <c r="B4703" s="3">
        <v>45919</v>
      </c>
      <c r="C4703" s="3">
        <v>45919</v>
      </c>
      <c r="D4703" s="43" t="s">
        <v>3812</v>
      </c>
      <c r="E4703" s="43" t="s">
        <v>863</v>
      </c>
      <c r="F4703" s="43" t="s">
        <v>865</v>
      </c>
      <c r="G4703">
        <v>540</v>
      </c>
      <c r="H4703">
        <v>540</v>
      </c>
      <c r="I4703" s="43" t="s">
        <v>864</v>
      </c>
      <c r="J4703" s="43" t="s">
        <v>1036</v>
      </c>
      <c r="K4703" s="43" t="s">
        <v>178</v>
      </c>
      <c r="L4703" s="43" t="str">
        <f>IF(AND(Home!$A$1&gt;=Leave[[#This Row],[Start Time]],Home!$A$1&lt;=Leave[[#This Row],[End Time]]),"Aplica","No Aplica")</f>
        <v>No Aplica</v>
      </c>
      <c r="M4703" s="43" t="str">
        <f>IF(AND(Home!$A$1&gt;=Leave[[#This Row],[Start Time]],Home!$A$1&lt;=Leave[[#This Row],[End Time]]),Home!$A$1,"No Aplica")</f>
        <v>No Aplica</v>
      </c>
      <c r="N4703" s="43" t="str">
        <f>Leave[[#This Row],[User Code (Owning User) (Usuario)]]&amp;Leave[[#This Row],[fecha activa]]</f>
        <v>MIE2024101219134No Aplica</v>
      </c>
    </row>
    <row r="4704" spans="1:14" x14ac:dyDescent="0.3">
      <c r="A4704" s="43" t="s">
        <v>476</v>
      </c>
      <c r="B4704" s="3">
        <v>45928</v>
      </c>
      <c r="C4704" s="3">
        <v>45928</v>
      </c>
      <c r="D4704" s="43" t="s">
        <v>469</v>
      </c>
      <c r="E4704" s="43" t="s">
        <v>863</v>
      </c>
      <c r="F4704" s="43" t="s">
        <v>865</v>
      </c>
      <c r="G4704">
        <v>540</v>
      </c>
      <c r="H4704">
        <v>540</v>
      </c>
      <c r="I4704" s="43" t="s">
        <v>864</v>
      </c>
      <c r="J4704" s="43" t="s">
        <v>1036</v>
      </c>
      <c r="K4704" s="43" t="s">
        <v>178</v>
      </c>
      <c r="L4704" s="43" t="str">
        <f>IF(AND(Home!$A$1&gt;=Leave[[#This Row],[Start Time]],Home!$A$1&lt;=Leave[[#This Row],[End Time]]),"Aplica","No Aplica")</f>
        <v>No Aplica</v>
      </c>
      <c r="M4704" s="43" t="str">
        <f>IF(AND(Home!$A$1&gt;=Leave[[#This Row],[Start Time]],Home!$A$1&lt;=Leave[[#This Row],[End Time]]),Home!$A$1,"No Aplica")</f>
        <v>No Aplica</v>
      </c>
      <c r="N4704" s="43" t="str">
        <f>Leave[[#This Row],[User Code (Owning User) (Usuario)]]&amp;Leave[[#This Row],[fecha activa]]</f>
        <v>MIE2024101219134No Aplica</v>
      </c>
    </row>
    <row r="4705" spans="1:14" x14ac:dyDescent="0.3">
      <c r="A4705" s="43" t="s">
        <v>476</v>
      </c>
      <c r="B4705" s="3">
        <v>45921</v>
      </c>
      <c r="C4705" s="3">
        <v>45921</v>
      </c>
      <c r="D4705" s="43" t="s">
        <v>474</v>
      </c>
      <c r="E4705" s="43" t="s">
        <v>863</v>
      </c>
      <c r="F4705" s="43" t="s">
        <v>865</v>
      </c>
      <c r="G4705">
        <v>540</v>
      </c>
      <c r="H4705">
        <v>540</v>
      </c>
      <c r="I4705" s="43" t="s">
        <v>864</v>
      </c>
      <c r="J4705" s="43" t="s">
        <v>1036</v>
      </c>
      <c r="K4705" s="43" t="s">
        <v>178</v>
      </c>
      <c r="L4705" s="43" t="str">
        <f>IF(AND(Home!$A$1&gt;=Leave[[#This Row],[Start Time]],Home!$A$1&lt;=Leave[[#This Row],[End Time]]),"Aplica","No Aplica")</f>
        <v>No Aplica</v>
      </c>
      <c r="M4705" s="43" t="str">
        <f>IF(AND(Home!$A$1&gt;=Leave[[#This Row],[Start Time]],Home!$A$1&lt;=Leave[[#This Row],[End Time]]),Home!$A$1,"No Aplica")</f>
        <v>No Aplica</v>
      </c>
      <c r="N4705" s="43" t="str">
        <f>Leave[[#This Row],[User Code (Owning User) (Usuario)]]&amp;Leave[[#This Row],[fecha activa]]</f>
        <v>MIE2024101219134No Aplica</v>
      </c>
    </row>
    <row r="4706" spans="1:14" x14ac:dyDescent="0.3">
      <c r="A4706" s="43" t="s">
        <v>476</v>
      </c>
      <c r="B4706" s="3">
        <v>45914</v>
      </c>
      <c r="C4706" s="3">
        <v>45914</v>
      </c>
      <c r="D4706" s="43" t="s">
        <v>469</v>
      </c>
      <c r="E4706" s="43" t="s">
        <v>863</v>
      </c>
      <c r="F4706" s="43" t="s">
        <v>865</v>
      </c>
      <c r="G4706">
        <v>540</v>
      </c>
      <c r="H4706">
        <v>540</v>
      </c>
      <c r="I4706" s="43" t="s">
        <v>864</v>
      </c>
      <c r="J4706" s="43" t="s">
        <v>1036</v>
      </c>
      <c r="K4706" s="43" t="s">
        <v>178</v>
      </c>
      <c r="L4706" s="43" t="str">
        <f>IF(AND(Home!$A$1&gt;=Leave[[#This Row],[Start Time]],Home!$A$1&lt;=Leave[[#This Row],[End Time]]),"Aplica","No Aplica")</f>
        <v>No Aplica</v>
      </c>
      <c r="M4706" s="43" t="str">
        <f>IF(AND(Home!$A$1&gt;=Leave[[#This Row],[Start Time]],Home!$A$1&lt;=Leave[[#This Row],[End Time]]),Home!$A$1,"No Aplica")</f>
        <v>No Aplica</v>
      </c>
      <c r="N4706" s="43" t="str">
        <f>Leave[[#This Row],[User Code (Owning User) (Usuario)]]&amp;Leave[[#This Row],[fecha activa]]</f>
        <v>MIE2024101219134No Aplica</v>
      </c>
    </row>
    <row r="4707" spans="1:14" x14ac:dyDescent="0.3">
      <c r="A4707" s="43" t="s">
        <v>476</v>
      </c>
      <c r="B4707" s="3">
        <v>45914</v>
      </c>
      <c r="C4707" s="3">
        <v>45914</v>
      </c>
      <c r="D4707" s="43" t="s">
        <v>469</v>
      </c>
      <c r="E4707" s="43" t="s">
        <v>863</v>
      </c>
      <c r="F4707" s="43" t="s">
        <v>865</v>
      </c>
      <c r="G4707">
        <v>540</v>
      </c>
      <c r="H4707">
        <v>540</v>
      </c>
      <c r="I4707" s="43" t="s">
        <v>864</v>
      </c>
      <c r="J4707" s="43" t="s">
        <v>1036</v>
      </c>
      <c r="K4707" s="43" t="s">
        <v>178</v>
      </c>
      <c r="L4707" s="43" t="str">
        <f>IF(AND(Home!$A$1&gt;=Leave[[#This Row],[Start Time]],Home!$A$1&lt;=Leave[[#This Row],[End Time]]),"Aplica","No Aplica")</f>
        <v>No Aplica</v>
      </c>
      <c r="M4707" s="43" t="str">
        <f>IF(AND(Home!$A$1&gt;=Leave[[#This Row],[Start Time]],Home!$A$1&lt;=Leave[[#This Row],[End Time]]),Home!$A$1,"No Aplica")</f>
        <v>No Aplica</v>
      </c>
      <c r="N4707" s="43" t="str">
        <f>Leave[[#This Row],[User Code (Owning User) (Usuario)]]&amp;Leave[[#This Row],[fecha activa]]</f>
        <v>MIE2024101219134No Aplica</v>
      </c>
    </row>
    <row r="4708" spans="1:14" x14ac:dyDescent="0.3">
      <c r="A4708" s="43" t="s">
        <v>476</v>
      </c>
      <c r="B4708" s="3">
        <v>45914</v>
      </c>
      <c r="C4708" s="3">
        <v>45914</v>
      </c>
      <c r="D4708" s="43" t="s">
        <v>469</v>
      </c>
      <c r="E4708" s="43" t="s">
        <v>863</v>
      </c>
      <c r="F4708" s="43" t="s">
        <v>865</v>
      </c>
      <c r="G4708">
        <v>540</v>
      </c>
      <c r="H4708">
        <v>540</v>
      </c>
      <c r="I4708" s="43" t="s">
        <v>864</v>
      </c>
      <c r="J4708" s="43" t="s">
        <v>1036</v>
      </c>
      <c r="K4708" s="43" t="s">
        <v>178</v>
      </c>
      <c r="L4708" s="43" t="str">
        <f>IF(AND(Home!$A$1&gt;=Leave[[#This Row],[Start Time]],Home!$A$1&lt;=Leave[[#This Row],[End Time]]),"Aplica","No Aplica")</f>
        <v>No Aplica</v>
      </c>
      <c r="M4708" s="43" t="str">
        <f>IF(AND(Home!$A$1&gt;=Leave[[#This Row],[Start Time]],Home!$A$1&lt;=Leave[[#This Row],[End Time]]),Home!$A$1,"No Aplica")</f>
        <v>No Aplica</v>
      </c>
      <c r="N4708" s="43" t="str">
        <f>Leave[[#This Row],[User Code (Owning User) (Usuario)]]&amp;Leave[[#This Row],[fecha activa]]</f>
        <v>MIE2024101219134No Aplica</v>
      </c>
    </row>
    <row r="4709" spans="1:14" x14ac:dyDescent="0.3">
      <c r="A4709" s="43" t="s">
        <v>476</v>
      </c>
      <c r="B4709" s="3">
        <v>45914</v>
      </c>
      <c r="C4709" s="3">
        <v>45914</v>
      </c>
      <c r="D4709" s="43" t="s">
        <v>469</v>
      </c>
      <c r="E4709" s="43" t="s">
        <v>863</v>
      </c>
      <c r="F4709" s="43" t="s">
        <v>865</v>
      </c>
      <c r="G4709">
        <v>540</v>
      </c>
      <c r="H4709">
        <v>540</v>
      </c>
      <c r="I4709" s="43" t="s">
        <v>864</v>
      </c>
      <c r="J4709" s="43" t="s">
        <v>1036</v>
      </c>
      <c r="K4709" s="43" t="s">
        <v>178</v>
      </c>
      <c r="L4709" s="43" t="str">
        <f>IF(AND(Home!$A$1&gt;=Leave[[#This Row],[Start Time]],Home!$A$1&lt;=Leave[[#This Row],[End Time]]),"Aplica","No Aplica")</f>
        <v>No Aplica</v>
      </c>
      <c r="M4709" s="43" t="str">
        <f>IF(AND(Home!$A$1&gt;=Leave[[#This Row],[Start Time]],Home!$A$1&lt;=Leave[[#This Row],[End Time]]),Home!$A$1,"No Aplica")</f>
        <v>No Aplica</v>
      </c>
      <c r="N4709" s="43" t="str">
        <f>Leave[[#This Row],[User Code (Owning User) (Usuario)]]&amp;Leave[[#This Row],[fecha activa]]</f>
        <v>MIE2024101219134No Aplica</v>
      </c>
    </row>
    <row r="4710" spans="1:14" x14ac:dyDescent="0.3">
      <c r="A4710" s="43" t="s">
        <v>476</v>
      </c>
      <c r="B4710" s="3">
        <v>45907</v>
      </c>
      <c r="C4710" s="3">
        <v>45907</v>
      </c>
      <c r="D4710" s="43" t="s">
        <v>469</v>
      </c>
      <c r="E4710" s="43" t="s">
        <v>863</v>
      </c>
      <c r="F4710" s="43" t="s">
        <v>865</v>
      </c>
      <c r="G4710">
        <v>540</v>
      </c>
      <c r="H4710">
        <v>540</v>
      </c>
      <c r="I4710" s="43" t="s">
        <v>864</v>
      </c>
      <c r="J4710" s="43" t="s">
        <v>1036</v>
      </c>
      <c r="K4710" s="43" t="s">
        <v>178</v>
      </c>
      <c r="L4710" s="43" t="str">
        <f>IF(AND(Home!$A$1&gt;=Leave[[#This Row],[Start Time]],Home!$A$1&lt;=Leave[[#This Row],[End Time]]),"Aplica","No Aplica")</f>
        <v>No Aplica</v>
      </c>
      <c r="M4710" s="43" t="str">
        <f>IF(AND(Home!$A$1&gt;=Leave[[#This Row],[Start Time]],Home!$A$1&lt;=Leave[[#This Row],[End Time]]),Home!$A$1,"No Aplica")</f>
        <v>No Aplica</v>
      </c>
      <c r="N4710" s="43" t="str">
        <f>Leave[[#This Row],[User Code (Owning User) (Usuario)]]&amp;Leave[[#This Row],[fecha activa]]</f>
        <v>MIE2024101219134No Aplica</v>
      </c>
    </row>
    <row r="4711" spans="1:14" x14ac:dyDescent="0.3">
      <c r="A4711" s="43" t="s">
        <v>465</v>
      </c>
      <c r="B4711" s="3">
        <v>45920</v>
      </c>
      <c r="C4711" s="3">
        <v>45920</v>
      </c>
      <c r="D4711" s="43" t="s">
        <v>3807</v>
      </c>
      <c r="E4711" s="43" t="s">
        <v>1717</v>
      </c>
      <c r="F4711" s="43" t="s">
        <v>1719</v>
      </c>
      <c r="G4711">
        <v>60</v>
      </c>
      <c r="H4711">
        <v>60</v>
      </c>
      <c r="I4711" s="43" t="s">
        <v>1718</v>
      </c>
      <c r="J4711" s="43" t="s">
        <v>1983</v>
      </c>
      <c r="K4711" s="43" t="s">
        <v>179</v>
      </c>
      <c r="L4711" s="43" t="str">
        <f>IF(AND(Home!$A$1&gt;=Leave[[#This Row],[Start Time]],Home!$A$1&lt;=Leave[[#This Row],[End Time]]),"Aplica","No Aplica")</f>
        <v>No Aplica</v>
      </c>
      <c r="M4711" s="43" t="str">
        <f>IF(AND(Home!$A$1&gt;=Leave[[#This Row],[Start Time]],Home!$A$1&lt;=Leave[[#This Row],[End Time]]),Home!$A$1,"No Aplica")</f>
        <v>No Aplica</v>
      </c>
      <c r="N4711" s="43" t="str">
        <f>Leave[[#This Row],[User Code (Owning User) (Usuario)]]&amp;Leave[[#This Row],[fecha activa]]</f>
        <v>MIE2025060522958No Aplica</v>
      </c>
    </row>
    <row r="4712" spans="1:14" x14ac:dyDescent="0.3">
      <c r="A4712" s="43" t="s">
        <v>468</v>
      </c>
      <c r="B4712" s="3">
        <v>45921</v>
      </c>
      <c r="C4712" s="3">
        <v>45921</v>
      </c>
      <c r="D4712" s="43" t="s">
        <v>469</v>
      </c>
      <c r="E4712" s="43" t="s">
        <v>1717</v>
      </c>
      <c r="F4712" s="43" t="s">
        <v>1719</v>
      </c>
      <c r="G4712">
        <v>1380</v>
      </c>
      <c r="H4712">
        <v>540</v>
      </c>
      <c r="I4712" s="43" t="s">
        <v>1718</v>
      </c>
      <c r="J4712" s="43" t="s">
        <v>1983</v>
      </c>
      <c r="K4712" s="43" t="s">
        <v>179</v>
      </c>
      <c r="L4712" s="43" t="str">
        <f>IF(AND(Home!$A$1&gt;=Leave[[#This Row],[Start Time]],Home!$A$1&lt;=Leave[[#This Row],[End Time]]),"Aplica","No Aplica")</f>
        <v>No Aplica</v>
      </c>
      <c r="M4712" s="43" t="str">
        <f>IF(AND(Home!$A$1&gt;=Leave[[#This Row],[Start Time]],Home!$A$1&lt;=Leave[[#This Row],[End Time]]),Home!$A$1,"No Aplica")</f>
        <v>No Aplica</v>
      </c>
      <c r="N4712" s="43" t="str">
        <f>Leave[[#This Row],[User Code (Owning User) (Usuario)]]&amp;Leave[[#This Row],[fecha activa]]</f>
        <v>MIE2025060522958No Aplica</v>
      </c>
    </row>
    <row r="4713" spans="1:14" x14ac:dyDescent="0.3">
      <c r="A4713" s="43" t="s">
        <v>465</v>
      </c>
      <c r="B4713" s="3">
        <v>45919</v>
      </c>
      <c r="C4713" s="3">
        <v>45919</v>
      </c>
      <c r="D4713" s="43" t="s">
        <v>3808</v>
      </c>
      <c r="E4713" s="43" t="s">
        <v>1717</v>
      </c>
      <c r="F4713" s="43" t="s">
        <v>1719</v>
      </c>
      <c r="G4713">
        <v>60</v>
      </c>
      <c r="H4713">
        <v>60</v>
      </c>
      <c r="I4713" s="43" t="s">
        <v>1718</v>
      </c>
      <c r="J4713" s="43" t="s">
        <v>1983</v>
      </c>
      <c r="K4713" s="43" t="s">
        <v>179</v>
      </c>
      <c r="L4713" s="43" t="str">
        <f>IF(AND(Home!$A$1&gt;=Leave[[#This Row],[Start Time]],Home!$A$1&lt;=Leave[[#This Row],[End Time]]),"Aplica","No Aplica")</f>
        <v>No Aplica</v>
      </c>
      <c r="M4713" s="43" t="str">
        <f>IF(AND(Home!$A$1&gt;=Leave[[#This Row],[Start Time]],Home!$A$1&lt;=Leave[[#This Row],[End Time]]),Home!$A$1,"No Aplica")</f>
        <v>No Aplica</v>
      </c>
      <c r="N4713" s="43" t="str">
        <f>Leave[[#This Row],[User Code (Owning User) (Usuario)]]&amp;Leave[[#This Row],[fecha activa]]</f>
        <v>MIE2025060522958No Aplica</v>
      </c>
    </row>
    <row r="4714" spans="1:14" x14ac:dyDescent="0.3">
      <c r="A4714" s="43" t="s">
        <v>468</v>
      </c>
      <c r="B4714" s="3">
        <v>45918</v>
      </c>
      <c r="C4714" s="3">
        <v>45918</v>
      </c>
      <c r="D4714" s="43" t="s">
        <v>469</v>
      </c>
      <c r="E4714" s="43" t="s">
        <v>1717</v>
      </c>
      <c r="F4714" s="43" t="s">
        <v>1719</v>
      </c>
      <c r="G4714">
        <v>1380</v>
      </c>
      <c r="H4714">
        <v>540</v>
      </c>
      <c r="I4714" s="43" t="s">
        <v>1718</v>
      </c>
      <c r="J4714" s="43" t="s">
        <v>1983</v>
      </c>
      <c r="K4714" s="43" t="s">
        <v>179</v>
      </c>
      <c r="L4714" s="43" t="str">
        <f>IF(AND(Home!$A$1&gt;=Leave[[#This Row],[Start Time]],Home!$A$1&lt;=Leave[[#This Row],[End Time]]),"Aplica","No Aplica")</f>
        <v>No Aplica</v>
      </c>
      <c r="M4714" s="43" t="str">
        <f>IF(AND(Home!$A$1&gt;=Leave[[#This Row],[Start Time]],Home!$A$1&lt;=Leave[[#This Row],[End Time]]),Home!$A$1,"No Aplica")</f>
        <v>No Aplica</v>
      </c>
      <c r="N4714" s="43" t="str">
        <f>Leave[[#This Row],[User Code (Owning User) (Usuario)]]&amp;Leave[[#This Row],[fecha activa]]</f>
        <v>MIE2025060522958No Aplica</v>
      </c>
    </row>
    <row r="4715" spans="1:14" x14ac:dyDescent="0.3">
      <c r="A4715" s="43" t="s">
        <v>465</v>
      </c>
      <c r="B4715" s="3">
        <v>45917</v>
      </c>
      <c r="C4715" s="3">
        <v>45917</v>
      </c>
      <c r="D4715" s="43" t="s">
        <v>647</v>
      </c>
      <c r="E4715" s="43" t="s">
        <v>1717</v>
      </c>
      <c r="F4715" s="43" t="s">
        <v>1719</v>
      </c>
      <c r="G4715">
        <v>120</v>
      </c>
      <c r="H4715">
        <v>120</v>
      </c>
      <c r="I4715" s="43" t="s">
        <v>1718</v>
      </c>
      <c r="J4715" s="43" t="s">
        <v>1983</v>
      </c>
      <c r="K4715" s="43" t="s">
        <v>179</v>
      </c>
      <c r="L4715" s="43" t="str">
        <f>IF(AND(Home!$A$1&gt;=Leave[[#This Row],[Start Time]],Home!$A$1&lt;=Leave[[#This Row],[End Time]]),"Aplica","No Aplica")</f>
        <v>No Aplica</v>
      </c>
      <c r="M4715" s="43" t="str">
        <f>IF(AND(Home!$A$1&gt;=Leave[[#This Row],[Start Time]],Home!$A$1&lt;=Leave[[#This Row],[End Time]]),Home!$A$1,"No Aplica")</f>
        <v>No Aplica</v>
      </c>
      <c r="N4715" s="43" t="str">
        <f>Leave[[#This Row],[User Code (Owning User) (Usuario)]]&amp;Leave[[#This Row],[fecha activa]]</f>
        <v>MIE2025060522958No Aplica</v>
      </c>
    </row>
    <row r="4716" spans="1:14" x14ac:dyDescent="0.3">
      <c r="A4716" s="43" t="s">
        <v>465</v>
      </c>
      <c r="B4716" s="3">
        <v>45915</v>
      </c>
      <c r="C4716" s="3">
        <v>45915</v>
      </c>
      <c r="D4716" s="43" t="s">
        <v>647</v>
      </c>
      <c r="E4716" s="43" t="s">
        <v>1717</v>
      </c>
      <c r="F4716" s="43" t="s">
        <v>1719</v>
      </c>
      <c r="G4716">
        <v>120</v>
      </c>
      <c r="H4716">
        <v>120</v>
      </c>
      <c r="I4716" s="43" t="s">
        <v>1718</v>
      </c>
      <c r="J4716" s="43" t="s">
        <v>1983</v>
      </c>
      <c r="K4716" s="43" t="s">
        <v>179</v>
      </c>
      <c r="L4716" s="43" t="str">
        <f>IF(AND(Home!$A$1&gt;=Leave[[#This Row],[Start Time]],Home!$A$1&lt;=Leave[[#This Row],[End Time]]),"Aplica","No Aplica")</f>
        <v>No Aplica</v>
      </c>
      <c r="M4716" s="43" t="str">
        <f>IF(AND(Home!$A$1&gt;=Leave[[#This Row],[Start Time]],Home!$A$1&lt;=Leave[[#This Row],[End Time]]),Home!$A$1,"No Aplica")</f>
        <v>No Aplica</v>
      </c>
      <c r="N4716" s="43" t="str">
        <f>Leave[[#This Row],[User Code (Owning User) (Usuario)]]&amp;Leave[[#This Row],[fecha activa]]</f>
        <v>MIE2025060522958No Aplica</v>
      </c>
    </row>
    <row r="4717" spans="1:14" x14ac:dyDescent="0.3">
      <c r="A4717" s="43" t="s">
        <v>465</v>
      </c>
      <c r="B4717" s="3">
        <v>45911</v>
      </c>
      <c r="C4717" s="3">
        <v>45911</v>
      </c>
      <c r="D4717" s="43" t="s">
        <v>647</v>
      </c>
      <c r="E4717" s="43" t="s">
        <v>1717</v>
      </c>
      <c r="F4717" s="43" t="s">
        <v>1719</v>
      </c>
      <c r="G4717">
        <v>120</v>
      </c>
      <c r="H4717">
        <v>120</v>
      </c>
      <c r="I4717" s="43" t="s">
        <v>1718</v>
      </c>
      <c r="J4717" s="43" t="s">
        <v>1983</v>
      </c>
      <c r="K4717" s="43" t="s">
        <v>179</v>
      </c>
      <c r="L4717" s="43" t="str">
        <f>IF(AND(Home!$A$1&gt;=Leave[[#This Row],[Start Time]],Home!$A$1&lt;=Leave[[#This Row],[End Time]]),"Aplica","No Aplica")</f>
        <v>No Aplica</v>
      </c>
      <c r="M4717" s="43" t="str">
        <f>IF(AND(Home!$A$1&gt;=Leave[[#This Row],[Start Time]],Home!$A$1&lt;=Leave[[#This Row],[End Time]]),Home!$A$1,"No Aplica")</f>
        <v>No Aplica</v>
      </c>
      <c r="N4717" s="43" t="str">
        <f>Leave[[#This Row],[User Code (Owning User) (Usuario)]]&amp;Leave[[#This Row],[fecha activa]]</f>
        <v>MIE2025060522958No Aplica</v>
      </c>
    </row>
    <row r="4718" spans="1:14" x14ac:dyDescent="0.3">
      <c r="A4718" s="43" t="s">
        <v>468</v>
      </c>
      <c r="B4718" s="3">
        <v>45910</v>
      </c>
      <c r="C4718" s="3">
        <v>45910</v>
      </c>
      <c r="D4718" s="43" t="s">
        <v>469</v>
      </c>
      <c r="E4718" s="43" t="s">
        <v>1717</v>
      </c>
      <c r="F4718" s="43" t="s">
        <v>1719</v>
      </c>
      <c r="G4718">
        <v>1380</v>
      </c>
      <c r="H4718">
        <v>540</v>
      </c>
      <c r="I4718" s="43" t="s">
        <v>1718</v>
      </c>
      <c r="J4718" s="43" t="s">
        <v>1983</v>
      </c>
      <c r="K4718" s="43" t="s">
        <v>179</v>
      </c>
      <c r="L4718" s="43" t="str">
        <f>IF(AND(Home!$A$1&gt;=Leave[[#This Row],[Start Time]],Home!$A$1&lt;=Leave[[#This Row],[End Time]]),"Aplica","No Aplica")</f>
        <v>No Aplica</v>
      </c>
      <c r="M4718" s="43" t="str">
        <f>IF(AND(Home!$A$1&gt;=Leave[[#This Row],[Start Time]],Home!$A$1&lt;=Leave[[#This Row],[End Time]]),Home!$A$1,"No Aplica")</f>
        <v>No Aplica</v>
      </c>
      <c r="N4718" s="43" t="str">
        <f>Leave[[#This Row],[User Code (Owning User) (Usuario)]]&amp;Leave[[#This Row],[fecha activa]]</f>
        <v>MIE2025060522958No Aplica</v>
      </c>
    </row>
    <row r="4719" spans="1:14" x14ac:dyDescent="0.3">
      <c r="A4719" s="43" t="s">
        <v>468</v>
      </c>
      <c r="B4719" s="3">
        <v>45905</v>
      </c>
      <c r="C4719" s="3">
        <v>45905</v>
      </c>
      <c r="D4719" s="43" t="s">
        <v>647</v>
      </c>
      <c r="E4719" s="43" t="s">
        <v>1717</v>
      </c>
      <c r="F4719" s="43" t="s">
        <v>1719</v>
      </c>
      <c r="G4719">
        <v>120</v>
      </c>
      <c r="H4719">
        <v>120</v>
      </c>
      <c r="I4719" s="43" t="s">
        <v>1718</v>
      </c>
      <c r="J4719" s="43" t="s">
        <v>1983</v>
      </c>
      <c r="K4719" s="43" t="s">
        <v>179</v>
      </c>
      <c r="L4719" s="43" t="str">
        <f>IF(AND(Home!$A$1&gt;=Leave[[#This Row],[Start Time]],Home!$A$1&lt;=Leave[[#This Row],[End Time]]),"Aplica","No Aplica")</f>
        <v>No Aplica</v>
      </c>
      <c r="M4719" s="43" t="str">
        <f>IF(AND(Home!$A$1&gt;=Leave[[#This Row],[Start Time]],Home!$A$1&lt;=Leave[[#This Row],[End Time]]),Home!$A$1,"No Aplica")</f>
        <v>No Aplica</v>
      </c>
      <c r="N4719" s="43" t="str">
        <f>Leave[[#This Row],[User Code (Owning User) (Usuario)]]&amp;Leave[[#This Row],[fecha activa]]</f>
        <v>MIE2025060522958No Aplica</v>
      </c>
    </row>
    <row r="4720" spans="1:14" x14ac:dyDescent="0.3">
      <c r="A4720" s="43" t="s">
        <v>465</v>
      </c>
      <c r="B4720" s="3">
        <v>45904</v>
      </c>
      <c r="C4720" s="3">
        <v>45904</v>
      </c>
      <c r="D4720" s="43" t="s">
        <v>1864</v>
      </c>
      <c r="E4720" s="43" t="s">
        <v>1717</v>
      </c>
      <c r="F4720" s="43" t="s">
        <v>1719</v>
      </c>
      <c r="G4720">
        <v>240</v>
      </c>
      <c r="H4720">
        <v>240</v>
      </c>
      <c r="I4720" s="43" t="s">
        <v>1718</v>
      </c>
      <c r="J4720" s="43" t="s">
        <v>1983</v>
      </c>
      <c r="K4720" s="43" t="s">
        <v>179</v>
      </c>
      <c r="L4720" s="43" t="str">
        <f>IF(AND(Home!$A$1&gt;=Leave[[#This Row],[Start Time]],Home!$A$1&lt;=Leave[[#This Row],[End Time]]),"Aplica","No Aplica")</f>
        <v>No Aplica</v>
      </c>
      <c r="M4720" s="43" t="str">
        <f>IF(AND(Home!$A$1&gt;=Leave[[#This Row],[Start Time]],Home!$A$1&lt;=Leave[[#This Row],[End Time]]),Home!$A$1,"No Aplica")</f>
        <v>No Aplica</v>
      </c>
      <c r="N4720" s="43" t="str">
        <f>Leave[[#This Row],[User Code (Owning User) (Usuario)]]&amp;Leave[[#This Row],[fecha activa]]</f>
        <v>MIE2025060522958No Aplica</v>
      </c>
    </row>
    <row r="4721" spans="1:14" x14ac:dyDescent="0.3">
      <c r="A4721" s="43" t="s">
        <v>471</v>
      </c>
      <c r="B4721" s="3">
        <v>45904</v>
      </c>
      <c r="C4721" s="3">
        <v>45904</v>
      </c>
      <c r="D4721" s="43" t="s">
        <v>3145</v>
      </c>
      <c r="E4721" s="43" t="s">
        <v>339</v>
      </c>
      <c r="F4721" s="43" t="s">
        <v>340</v>
      </c>
      <c r="G4721">
        <v>180</v>
      </c>
      <c r="H4721">
        <v>180</v>
      </c>
      <c r="I4721" s="43" t="s">
        <v>1103</v>
      </c>
      <c r="J4721" s="43" t="s">
        <v>1026</v>
      </c>
      <c r="K4721" s="43" t="s">
        <v>178</v>
      </c>
      <c r="L4721" s="43" t="str">
        <f>IF(AND(Home!$A$1&gt;=Leave[[#This Row],[Start Time]],Home!$A$1&lt;=Leave[[#This Row],[End Time]]),"Aplica","No Aplica")</f>
        <v>No Aplica</v>
      </c>
      <c r="M4721" s="43" t="str">
        <f>IF(AND(Home!$A$1&gt;=Leave[[#This Row],[Start Time]],Home!$A$1&lt;=Leave[[#This Row],[End Time]]),Home!$A$1,"No Aplica")</f>
        <v>No Aplica</v>
      </c>
      <c r="N4721" s="43" t="str">
        <f>Leave[[#This Row],[User Code (Owning User) (Usuario)]]&amp;Leave[[#This Row],[fecha activa]]</f>
        <v>MIE2023240712016No Aplica</v>
      </c>
    </row>
    <row r="4722" spans="1:14" x14ac:dyDescent="0.3">
      <c r="A4722" s="43" t="s">
        <v>471</v>
      </c>
      <c r="B4722" s="3">
        <v>45904</v>
      </c>
      <c r="C4722" s="3">
        <v>45904</v>
      </c>
      <c r="D4722" s="43" t="s">
        <v>3145</v>
      </c>
      <c r="E4722" s="43" t="s">
        <v>339</v>
      </c>
      <c r="F4722" s="43" t="s">
        <v>340</v>
      </c>
      <c r="G4722">
        <v>180</v>
      </c>
      <c r="H4722">
        <v>180</v>
      </c>
      <c r="I4722" s="43" t="s">
        <v>1103</v>
      </c>
      <c r="J4722" s="43" t="s">
        <v>1026</v>
      </c>
      <c r="K4722" s="43" t="s">
        <v>178</v>
      </c>
      <c r="L4722" s="43" t="str">
        <f>IF(AND(Home!$A$1&gt;=Leave[[#This Row],[Start Time]],Home!$A$1&lt;=Leave[[#This Row],[End Time]]),"Aplica","No Aplica")</f>
        <v>No Aplica</v>
      </c>
      <c r="M4722" s="43" t="str">
        <f>IF(AND(Home!$A$1&gt;=Leave[[#This Row],[Start Time]],Home!$A$1&lt;=Leave[[#This Row],[End Time]]),Home!$A$1,"No Aplica")</f>
        <v>No Aplica</v>
      </c>
      <c r="N4722" s="43" t="str">
        <f>Leave[[#This Row],[User Code (Owning User) (Usuario)]]&amp;Leave[[#This Row],[fecha activa]]</f>
        <v>MIE2023240712016No Aplica</v>
      </c>
    </row>
    <row r="4723" spans="1:14" x14ac:dyDescent="0.3">
      <c r="A4723" s="43" t="s">
        <v>471</v>
      </c>
      <c r="B4723" s="3">
        <v>45903</v>
      </c>
      <c r="C4723" s="3">
        <v>45903</v>
      </c>
      <c r="D4723" s="43" t="s">
        <v>2910</v>
      </c>
      <c r="E4723" s="43" t="s">
        <v>339</v>
      </c>
      <c r="F4723" s="43" t="s">
        <v>340</v>
      </c>
      <c r="G4723">
        <v>150</v>
      </c>
      <c r="H4723">
        <v>150</v>
      </c>
      <c r="I4723" s="43" t="s">
        <v>1103</v>
      </c>
      <c r="J4723" s="43" t="s">
        <v>1026</v>
      </c>
      <c r="K4723" s="43" t="s">
        <v>178</v>
      </c>
      <c r="L4723" s="43" t="str">
        <f>IF(AND(Home!$A$1&gt;=Leave[[#This Row],[Start Time]],Home!$A$1&lt;=Leave[[#This Row],[End Time]]),"Aplica","No Aplica")</f>
        <v>No Aplica</v>
      </c>
      <c r="M4723" s="43" t="str">
        <f>IF(AND(Home!$A$1&gt;=Leave[[#This Row],[Start Time]],Home!$A$1&lt;=Leave[[#This Row],[End Time]]),Home!$A$1,"No Aplica")</f>
        <v>No Aplica</v>
      </c>
      <c r="N4723" s="43" t="str">
        <f>Leave[[#This Row],[User Code (Owning User) (Usuario)]]&amp;Leave[[#This Row],[fecha activa]]</f>
        <v>MIE2023240712016No Aplica</v>
      </c>
    </row>
    <row r="4724" spans="1:14" x14ac:dyDescent="0.3">
      <c r="A4724" s="43" t="s">
        <v>476</v>
      </c>
      <c r="B4724" s="3">
        <v>45914</v>
      </c>
      <c r="C4724" s="3">
        <v>45914</v>
      </c>
      <c r="D4724" s="43" t="s">
        <v>495</v>
      </c>
      <c r="E4724" s="43" t="s">
        <v>339</v>
      </c>
      <c r="F4724" s="43" t="s">
        <v>340</v>
      </c>
      <c r="G4724">
        <v>540</v>
      </c>
      <c r="H4724">
        <v>540</v>
      </c>
      <c r="I4724" s="43" t="s">
        <v>1103</v>
      </c>
      <c r="J4724" s="43" t="s">
        <v>1026</v>
      </c>
      <c r="K4724" s="43" t="s">
        <v>178</v>
      </c>
      <c r="L4724" s="43" t="str">
        <f>IF(AND(Home!$A$1&gt;=Leave[[#This Row],[Start Time]],Home!$A$1&lt;=Leave[[#This Row],[End Time]]),"Aplica","No Aplica")</f>
        <v>No Aplica</v>
      </c>
      <c r="M4724" s="43" t="str">
        <f>IF(AND(Home!$A$1&gt;=Leave[[#This Row],[Start Time]],Home!$A$1&lt;=Leave[[#This Row],[End Time]]),Home!$A$1,"No Aplica")</f>
        <v>No Aplica</v>
      </c>
      <c r="N4724" s="43" t="str">
        <f>Leave[[#This Row],[User Code (Owning User) (Usuario)]]&amp;Leave[[#This Row],[fecha activa]]</f>
        <v>MIE2023240712016No Aplica</v>
      </c>
    </row>
    <row r="4725" spans="1:14" x14ac:dyDescent="0.3">
      <c r="A4725" s="43" t="s">
        <v>476</v>
      </c>
      <c r="B4725" s="3">
        <v>45907</v>
      </c>
      <c r="C4725" s="3">
        <v>45907</v>
      </c>
      <c r="D4725" s="43" t="s">
        <v>495</v>
      </c>
      <c r="E4725" s="43" t="s">
        <v>339</v>
      </c>
      <c r="F4725" s="43" t="s">
        <v>340</v>
      </c>
      <c r="G4725">
        <v>540</v>
      </c>
      <c r="H4725">
        <v>540</v>
      </c>
      <c r="I4725" s="43" t="s">
        <v>1103</v>
      </c>
      <c r="J4725" s="43" t="s">
        <v>1026</v>
      </c>
      <c r="K4725" s="43" t="s">
        <v>178</v>
      </c>
      <c r="L4725" s="43" t="str">
        <f>IF(AND(Home!$A$1&gt;=Leave[[#This Row],[Start Time]],Home!$A$1&lt;=Leave[[#This Row],[End Time]]),"Aplica","No Aplica")</f>
        <v>No Aplica</v>
      </c>
      <c r="M4725" s="43" t="str">
        <f>IF(AND(Home!$A$1&gt;=Leave[[#This Row],[Start Time]],Home!$A$1&lt;=Leave[[#This Row],[End Time]]),Home!$A$1,"No Aplica")</f>
        <v>No Aplica</v>
      </c>
      <c r="N4725" s="43" t="str">
        <f>Leave[[#This Row],[User Code (Owning User) (Usuario)]]&amp;Leave[[#This Row],[fecha activa]]</f>
        <v>MIE2023240712016No Aplica</v>
      </c>
    </row>
    <row r="4726" spans="1:14" x14ac:dyDescent="0.3">
      <c r="A4726" s="43" t="s">
        <v>601</v>
      </c>
      <c r="B4726" s="3">
        <v>45926</v>
      </c>
      <c r="C4726" s="3">
        <v>45926</v>
      </c>
      <c r="D4726" s="43" t="s">
        <v>1506</v>
      </c>
      <c r="E4726" s="43" t="s">
        <v>1592</v>
      </c>
      <c r="F4726" s="43" t="s">
        <v>1594</v>
      </c>
      <c r="G4726">
        <v>60</v>
      </c>
      <c r="H4726">
        <v>60</v>
      </c>
      <c r="I4726" s="43" t="s">
        <v>1593</v>
      </c>
      <c r="J4726" s="43" t="s">
        <v>1043</v>
      </c>
      <c r="K4726" s="43" t="s">
        <v>177</v>
      </c>
      <c r="L4726" s="43" t="str">
        <f>IF(AND(Home!$A$1&gt;=Leave[[#This Row],[Start Time]],Home!$A$1&lt;=Leave[[#This Row],[End Time]]),"Aplica","No Aplica")</f>
        <v>No Aplica</v>
      </c>
      <c r="M4726" s="43" t="str">
        <f>IF(AND(Home!$A$1&gt;=Leave[[#This Row],[Start Time]],Home!$A$1&lt;=Leave[[#This Row],[End Time]]),Home!$A$1,"No Aplica")</f>
        <v>No Aplica</v>
      </c>
      <c r="N4726" s="43" t="str">
        <f>Leave[[#This Row],[User Code (Owning User) (Usuario)]]&amp;Leave[[#This Row],[fecha activa]]</f>
        <v>MIE2025010421897No Aplica</v>
      </c>
    </row>
    <row r="4727" spans="1:14" x14ac:dyDescent="0.3">
      <c r="A4727" s="43" t="s">
        <v>601</v>
      </c>
      <c r="B4727" s="3">
        <v>45925</v>
      </c>
      <c r="C4727" s="3">
        <v>45925</v>
      </c>
      <c r="D4727" s="43" t="s">
        <v>1506</v>
      </c>
      <c r="E4727" s="43" t="s">
        <v>1592</v>
      </c>
      <c r="F4727" s="43" t="s">
        <v>1594</v>
      </c>
      <c r="G4727">
        <v>60</v>
      </c>
      <c r="H4727">
        <v>60</v>
      </c>
      <c r="I4727" s="43" t="s">
        <v>1593</v>
      </c>
      <c r="J4727" s="43" t="s">
        <v>1043</v>
      </c>
      <c r="K4727" s="43" t="s">
        <v>177</v>
      </c>
      <c r="L4727" s="43" t="str">
        <f>IF(AND(Home!$A$1&gt;=Leave[[#This Row],[Start Time]],Home!$A$1&lt;=Leave[[#This Row],[End Time]]),"Aplica","No Aplica")</f>
        <v>No Aplica</v>
      </c>
      <c r="M4727" s="43" t="str">
        <f>IF(AND(Home!$A$1&gt;=Leave[[#This Row],[Start Time]],Home!$A$1&lt;=Leave[[#This Row],[End Time]]),Home!$A$1,"No Aplica")</f>
        <v>No Aplica</v>
      </c>
      <c r="N4727" s="43" t="str">
        <f>Leave[[#This Row],[User Code (Owning User) (Usuario)]]&amp;Leave[[#This Row],[fecha activa]]</f>
        <v>MIE2025010421897No Aplica</v>
      </c>
    </row>
    <row r="4728" spans="1:14" x14ac:dyDescent="0.3">
      <c r="A4728" s="43" t="s">
        <v>465</v>
      </c>
      <c r="B4728" s="3">
        <v>45924</v>
      </c>
      <c r="C4728" s="3">
        <v>45924</v>
      </c>
      <c r="D4728" s="43" t="s">
        <v>489</v>
      </c>
      <c r="E4728" s="43" t="s">
        <v>1592</v>
      </c>
      <c r="F4728" s="43" t="s">
        <v>1594</v>
      </c>
      <c r="G4728">
        <v>540</v>
      </c>
      <c r="H4728">
        <v>540</v>
      </c>
      <c r="I4728" s="43" t="s">
        <v>1593</v>
      </c>
      <c r="J4728" s="43" t="s">
        <v>1043</v>
      </c>
      <c r="K4728" s="43" t="s">
        <v>177</v>
      </c>
      <c r="L4728" s="43" t="str">
        <f>IF(AND(Home!$A$1&gt;=Leave[[#This Row],[Start Time]],Home!$A$1&lt;=Leave[[#This Row],[End Time]]),"Aplica","No Aplica")</f>
        <v>No Aplica</v>
      </c>
      <c r="M4728" s="43" t="str">
        <f>IF(AND(Home!$A$1&gt;=Leave[[#This Row],[Start Time]],Home!$A$1&lt;=Leave[[#This Row],[End Time]]),Home!$A$1,"No Aplica")</f>
        <v>No Aplica</v>
      </c>
      <c r="N4728" s="43" t="str">
        <f>Leave[[#This Row],[User Code (Owning User) (Usuario)]]&amp;Leave[[#This Row],[fecha activa]]</f>
        <v>MIE2025010421897No Aplica</v>
      </c>
    </row>
    <row r="4729" spans="1:14" x14ac:dyDescent="0.3">
      <c r="A4729" s="43" t="s">
        <v>601</v>
      </c>
      <c r="B4729" s="3">
        <v>45923</v>
      </c>
      <c r="C4729" s="3">
        <v>45923</v>
      </c>
      <c r="D4729" s="43" t="s">
        <v>1506</v>
      </c>
      <c r="E4729" s="43" t="s">
        <v>1592</v>
      </c>
      <c r="F4729" s="43" t="s">
        <v>1594</v>
      </c>
      <c r="G4729">
        <v>60</v>
      </c>
      <c r="H4729">
        <v>60</v>
      </c>
      <c r="I4729" s="43" t="s">
        <v>1593</v>
      </c>
      <c r="J4729" s="43" t="s">
        <v>1043</v>
      </c>
      <c r="K4729" s="43" t="s">
        <v>177</v>
      </c>
      <c r="L4729" s="43" t="str">
        <f>IF(AND(Home!$A$1&gt;=Leave[[#This Row],[Start Time]],Home!$A$1&lt;=Leave[[#This Row],[End Time]]),"Aplica","No Aplica")</f>
        <v>No Aplica</v>
      </c>
      <c r="M4729" s="43" t="str">
        <f>IF(AND(Home!$A$1&gt;=Leave[[#This Row],[Start Time]],Home!$A$1&lt;=Leave[[#This Row],[End Time]]),Home!$A$1,"No Aplica")</f>
        <v>No Aplica</v>
      </c>
      <c r="N4729" s="43" t="str">
        <f>Leave[[#This Row],[User Code (Owning User) (Usuario)]]&amp;Leave[[#This Row],[fecha activa]]</f>
        <v>MIE2025010421897No Aplica</v>
      </c>
    </row>
    <row r="4730" spans="1:14" x14ac:dyDescent="0.3">
      <c r="A4730" s="43" t="s">
        <v>601</v>
      </c>
      <c r="B4730" s="3">
        <v>45922</v>
      </c>
      <c r="C4730" s="3">
        <v>45922</v>
      </c>
      <c r="D4730" s="43" t="s">
        <v>1506</v>
      </c>
      <c r="E4730" s="43" t="s">
        <v>1592</v>
      </c>
      <c r="F4730" s="43" t="s">
        <v>1594</v>
      </c>
      <c r="G4730">
        <v>60</v>
      </c>
      <c r="H4730">
        <v>60</v>
      </c>
      <c r="I4730" s="43" t="s">
        <v>1593</v>
      </c>
      <c r="J4730" s="43" t="s">
        <v>1043</v>
      </c>
      <c r="K4730" s="43" t="s">
        <v>177</v>
      </c>
      <c r="L4730" s="43" t="str">
        <f>IF(AND(Home!$A$1&gt;=Leave[[#This Row],[Start Time]],Home!$A$1&lt;=Leave[[#This Row],[End Time]]),"Aplica","No Aplica")</f>
        <v>Aplica</v>
      </c>
      <c r="M4730" s="43">
        <f>IF(AND(Home!$A$1&gt;=Leave[[#This Row],[Start Time]],Home!$A$1&lt;=Leave[[#This Row],[End Time]]),Home!$A$1,"No Aplica")</f>
        <v>45922</v>
      </c>
      <c r="N4730" s="43" t="str">
        <f>Leave[[#This Row],[User Code (Owning User) (Usuario)]]&amp;Leave[[#This Row],[fecha activa]]</f>
        <v>MIE202501042189745922</v>
      </c>
    </row>
    <row r="4731" spans="1:14" x14ac:dyDescent="0.3">
      <c r="A4731" s="43" t="s">
        <v>601</v>
      </c>
      <c r="B4731" s="3">
        <v>45918</v>
      </c>
      <c r="C4731" s="3">
        <v>45918</v>
      </c>
      <c r="D4731" s="43" t="s">
        <v>3367</v>
      </c>
      <c r="E4731" s="43" t="s">
        <v>1592</v>
      </c>
      <c r="F4731" s="43" t="s">
        <v>1594</v>
      </c>
      <c r="G4731">
        <v>60</v>
      </c>
      <c r="H4731">
        <v>60</v>
      </c>
      <c r="I4731" s="43" t="s">
        <v>1593</v>
      </c>
      <c r="J4731" s="43" t="s">
        <v>1043</v>
      </c>
      <c r="K4731" s="43" t="s">
        <v>177</v>
      </c>
      <c r="L4731" s="43" t="str">
        <f>IF(AND(Home!$A$1&gt;=Leave[[#This Row],[Start Time]],Home!$A$1&lt;=Leave[[#This Row],[End Time]]),"Aplica","No Aplica")</f>
        <v>No Aplica</v>
      </c>
      <c r="M4731" s="43" t="str">
        <f>IF(AND(Home!$A$1&gt;=Leave[[#This Row],[Start Time]],Home!$A$1&lt;=Leave[[#This Row],[End Time]]),Home!$A$1,"No Aplica")</f>
        <v>No Aplica</v>
      </c>
      <c r="N4731" s="43" t="str">
        <f>Leave[[#This Row],[User Code (Owning User) (Usuario)]]&amp;Leave[[#This Row],[fecha activa]]</f>
        <v>MIE2025010421897No Aplica</v>
      </c>
    </row>
    <row r="4732" spans="1:14" x14ac:dyDescent="0.3">
      <c r="A4732" s="43" t="s">
        <v>601</v>
      </c>
      <c r="B4732" s="3">
        <v>45917</v>
      </c>
      <c r="C4732" s="3">
        <v>45917</v>
      </c>
      <c r="D4732" s="43" t="s">
        <v>3367</v>
      </c>
      <c r="E4732" s="43" t="s">
        <v>1592</v>
      </c>
      <c r="F4732" s="43" t="s">
        <v>1594</v>
      </c>
      <c r="G4732">
        <v>60</v>
      </c>
      <c r="H4732">
        <v>60</v>
      </c>
      <c r="I4732" s="43" t="s">
        <v>1593</v>
      </c>
      <c r="J4732" s="43" t="s">
        <v>1043</v>
      </c>
      <c r="K4732" s="43" t="s">
        <v>177</v>
      </c>
      <c r="L4732" s="43" t="str">
        <f>IF(AND(Home!$A$1&gt;=Leave[[#This Row],[Start Time]],Home!$A$1&lt;=Leave[[#This Row],[End Time]]),"Aplica","No Aplica")</f>
        <v>No Aplica</v>
      </c>
      <c r="M4732" s="43" t="str">
        <f>IF(AND(Home!$A$1&gt;=Leave[[#This Row],[Start Time]],Home!$A$1&lt;=Leave[[#This Row],[End Time]]),Home!$A$1,"No Aplica")</f>
        <v>No Aplica</v>
      </c>
      <c r="N4732" s="43" t="str">
        <f>Leave[[#This Row],[User Code (Owning User) (Usuario)]]&amp;Leave[[#This Row],[fecha activa]]</f>
        <v>MIE2025010421897No Aplica</v>
      </c>
    </row>
    <row r="4733" spans="1:14" x14ac:dyDescent="0.3">
      <c r="A4733" s="43" t="s">
        <v>601</v>
      </c>
      <c r="B4733" s="3">
        <v>45916</v>
      </c>
      <c r="C4733" s="3">
        <v>45916</v>
      </c>
      <c r="D4733" s="43" t="s">
        <v>3367</v>
      </c>
      <c r="E4733" s="43" t="s">
        <v>1592</v>
      </c>
      <c r="F4733" s="43" t="s">
        <v>1594</v>
      </c>
      <c r="G4733">
        <v>60</v>
      </c>
      <c r="H4733">
        <v>60</v>
      </c>
      <c r="I4733" s="43" t="s">
        <v>1593</v>
      </c>
      <c r="J4733" s="43" t="s">
        <v>1043</v>
      </c>
      <c r="K4733" s="43" t="s">
        <v>177</v>
      </c>
      <c r="L4733" s="43" t="str">
        <f>IF(AND(Home!$A$1&gt;=Leave[[#This Row],[Start Time]],Home!$A$1&lt;=Leave[[#This Row],[End Time]]),"Aplica","No Aplica")</f>
        <v>No Aplica</v>
      </c>
      <c r="M4733" s="43" t="str">
        <f>IF(AND(Home!$A$1&gt;=Leave[[#This Row],[Start Time]],Home!$A$1&lt;=Leave[[#This Row],[End Time]]),Home!$A$1,"No Aplica")</f>
        <v>No Aplica</v>
      </c>
      <c r="N4733" s="43" t="str">
        <f>Leave[[#This Row],[User Code (Owning User) (Usuario)]]&amp;Leave[[#This Row],[fecha activa]]</f>
        <v>MIE2025010421897No Aplica</v>
      </c>
    </row>
    <row r="4734" spans="1:14" x14ac:dyDescent="0.3">
      <c r="A4734" s="43" t="s">
        <v>465</v>
      </c>
      <c r="B4734" s="3">
        <v>45915</v>
      </c>
      <c r="C4734" s="3">
        <v>45915</v>
      </c>
      <c r="D4734" s="43" t="s">
        <v>488</v>
      </c>
      <c r="E4734" s="43" t="s">
        <v>1592</v>
      </c>
      <c r="F4734" s="43" t="s">
        <v>1594</v>
      </c>
      <c r="G4734">
        <v>540</v>
      </c>
      <c r="H4734">
        <v>540</v>
      </c>
      <c r="I4734" s="43" t="s">
        <v>1593</v>
      </c>
      <c r="J4734" s="43" t="s">
        <v>1043</v>
      </c>
      <c r="K4734" s="43" t="s">
        <v>177</v>
      </c>
      <c r="L4734" s="43" t="str">
        <f>IF(AND(Home!$A$1&gt;=Leave[[#This Row],[Start Time]],Home!$A$1&lt;=Leave[[#This Row],[End Time]]),"Aplica","No Aplica")</f>
        <v>No Aplica</v>
      </c>
      <c r="M4734" s="43" t="str">
        <f>IF(AND(Home!$A$1&gt;=Leave[[#This Row],[Start Time]],Home!$A$1&lt;=Leave[[#This Row],[End Time]]),Home!$A$1,"No Aplica")</f>
        <v>No Aplica</v>
      </c>
      <c r="N4734" s="43" t="str">
        <f>Leave[[#This Row],[User Code (Owning User) (Usuario)]]&amp;Leave[[#This Row],[fecha activa]]</f>
        <v>MIE2025010421897No Aplica</v>
      </c>
    </row>
    <row r="4735" spans="1:14" x14ac:dyDescent="0.3">
      <c r="A4735" s="43" t="s">
        <v>601</v>
      </c>
      <c r="B4735" s="3">
        <v>45912</v>
      </c>
      <c r="C4735" s="3">
        <v>45912</v>
      </c>
      <c r="D4735" s="43" t="s">
        <v>2297</v>
      </c>
      <c r="E4735" s="43" t="s">
        <v>1592</v>
      </c>
      <c r="F4735" s="43" t="s">
        <v>1594</v>
      </c>
      <c r="G4735">
        <v>60</v>
      </c>
      <c r="H4735">
        <v>60</v>
      </c>
      <c r="I4735" s="43" t="s">
        <v>1593</v>
      </c>
      <c r="J4735" s="43" t="s">
        <v>1043</v>
      </c>
      <c r="K4735" s="43" t="s">
        <v>177</v>
      </c>
      <c r="L4735" s="43" t="str">
        <f>IF(AND(Home!$A$1&gt;=Leave[[#This Row],[Start Time]],Home!$A$1&lt;=Leave[[#This Row],[End Time]]),"Aplica","No Aplica")</f>
        <v>No Aplica</v>
      </c>
      <c r="M4735" s="43" t="str">
        <f>IF(AND(Home!$A$1&gt;=Leave[[#This Row],[Start Time]],Home!$A$1&lt;=Leave[[#This Row],[End Time]]),Home!$A$1,"No Aplica")</f>
        <v>No Aplica</v>
      </c>
      <c r="N4735" s="43" t="str">
        <f>Leave[[#This Row],[User Code (Owning User) (Usuario)]]&amp;Leave[[#This Row],[fecha activa]]</f>
        <v>MIE2025010421897No Aplica</v>
      </c>
    </row>
    <row r="4736" spans="1:14" x14ac:dyDescent="0.3">
      <c r="A4736" s="43" t="s">
        <v>601</v>
      </c>
      <c r="B4736" s="3">
        <v>45911</v>
      </c>
      <c r="C4736" s="3">
        <v>45911</v>
      </c>
      <c r="D4736" s="43" t="s">
        <v>1506</v>
      </c>
      <c r="E4736" s="43" t="s">
        <v>1592</v>
      </c>
      <c r="F4736" s="43" t="s">
        <v>1594</v>
      </c>
      <c r="G4736">
        <v>60</v>
      </c>
      <c r="H4736">
        <v>60</v>
      </c>
      <c r="I4736" s="43" t="s">
        <v>1593</v>
      </c>
      <c r="J4736" s="43" t="s">
        <v>1043</v>
      </c>
      <c r="K4736" s="43" t="s">
        <v>177</v>
      </c>
      <c r="L4736" s="43" t="str">
        <f>IF(AND(Home!$A$1&gt;=Leave[[#This Row],[Start Time]],Home!$A$1&lt;=Leave[[#This Row],[End Time]]),"Aplica","No Aplica")</f>
        <v>No Aplica</v>
      </c>
      <c r="M4736" s="43" t="str">
        <f>IF(AND(Home!$A$1&gt;=Leave[[#This Row],[Start Time]],Home!$A$1&lt;=Leave[[#This Row],[End Time]]),Home!$A$1,"No Aplica")</f>
        <v>No Aplica</v>
      </c>
      <c r="N4736" s="43" t="str">
        <f>Leave[[#This Row],[User Code (Owning User) (Usuario)]]&amp;Leave[[#This Row],[fecha activa]]</f>
        <v>MIE2025010421897No Aplica</v>
      </c>
    </row>
    <row r="4737" spans="1:14" x14ac:dyDescent="0.3">
      <c r="A4737" s="43" t="s">
        <v>601</v>
      </c>
      <c r="B4737" s="3">
        <v>45909</v>
      </c>
      <c r="C4737" s="3">
        <v>45909</v>
      </c>
      <c r="D4737" s="43" t="s">
        <v>1506</v>
      </c>
      <c r="E4737" s="43" t="s">
        <v>1592</v>
      </c>
      <c r="F4737" s="43" t="s">
        <v>1594</v>
      </c>
      <c r="G4737">
        <v>60</v>
      </c>
      <c r="H4737">
        <v>60</v>
      </c>
      <c r="I4737" s="43" t="s">
        <v>1593</v>
      </c>
      <c r="J4737" s="43" t="s">
        <v>1043</v>
      </c>
      <c r="K4737" s="43" t="s">
        <v>177</v>
      </c>
      <c r="L4737" s="43" t="str">
        <f>IF(AND(Home!$A$1&gt;=Leave[[#This Row],[Start Time]],Home!$A$1&lt;=Leave[[#This Row],[End Time]]),"Aplica","No Aplica")</f>
        <v>No Aplica</v>
      </c>
      <c r="M4737" s="43" t="str">
        <f>IF(AND(Home!$A$1&gt;=Leave[[#This Row],[Start Time]],Home!$A$1&lt;=Leave[[#This Row],[End Time]]),Home!$A$1,"No Aplica")</f>
        <v>No Aplica</v>
      </c>
      <c r="N4737" s="43" t="str">
        <f>Leave[[#This Row],[User Code (Owning User) (Usuario)]]&amp;Leave[[#This Row],[fecha activa]]</f>
        <v>MIE2025010421897No Aplica</v>
      </c>
    </row>
    <row r="4738" spans="1:14" x14ac:dyDescent="0.3">
      <c r="A4738" s="43" t="s">
        <v>601</v>
      </c>
      <c r="B4738" s="3">
        <v>45908</v>
      </c>
      <c r="C4738" s="3">
        <v>45908</v>
      </c>
      <c r="D4738" s="43" t="s">
        <v>1506</v>
      </c>
      <c r="E4738" s="43" t="s">
        <v>1592</v>
      </c>
      <c r="F4738" s="43" t="s">
        <v>1594</v>
      </c>
      <c r="G4738">
        <v>60</v>
      </c>
      <c r="H4738">
        <v>60</v>
      </c>
      <c r="I4738" s="43" t="s">
        <v>1593</v>
      </c>
      <c r="J4738" s="43" t="s">
        <v>1043</v>
      </c>
      <c r="K4738" s="43" t="s">
        <v>177</v>
      </c>
      <c r="L4738" s="43" t="str">
        <f>IF(AND(Home!$A$1&gt;=Leave[[#This Row],[Start Time]],Home!$A$1&lt;=Leave[[#This Row],[End Time]]),"Aplica","No Aplica")</f>
        <v>No Aplica</v>
      </c>
      <c r="M4738" s="43" t="str">
        <f>IF(AND(Home!$A$1&gt;=Leave[[#This Row],[Start Time]],Home!$A$1&lt;=Leave[[#This Row],[End Time]]),Home!$A$1,"No Aplica")</f>
        <v>No Aplica</v>
      </c>
      <c r="N4738" s="43" t="str">
        <f>Leave[[#This Row],[User Code (Owning User) (Usuario)]]&amp;Leave[[#This Row],[fecha activa]]</f>
        <v>MIE2025010421897No Aplica</v>
      </c>
    </row>
    <row r="4739" spans="1:14" x14ac:dyDescent="0.3">
      <c r="A4739" s="43" t="s">
        <v>465</v>
      </c>
      <c r="B4739" s="3">
        <v>45910</v>
      </c>
      <c r="C4739" s="3">
        <v>45910</v>
      </c>
      <c r="D4739" s="43" t="s">
        <v>489</v>
      </c>
      <c r="E4739" s="43" t="s">
        <v>1592</v>
      </c>
      <c r="F4739" s="43" t="s">
        <v>1594</v>
      </c>
      <c r="G4739">
        <v>540</v>
      </c>
      <c r="H4739">
        <v>540</v>
      </c>
      <c r="I4739" s="43" t="s">
        <v>1593</v>
      </c>
      <c r="J4739" s="43" t="s">
        <v>1043</v>
      </c>
      <c r="K4739" s="43" t="s">
        <v>177</v>
      </c>
      <c r="L4739" s="43" t="str">
        <f>IF(AND(Home!$A$1&gt;=Leave[[#This Row],[Start Time]],Home!$A$1&lt;=Leave[[#This Row],[End Time]]),"Aplica","No Aplica")</f>
        <v>No Aplica</v>
      </c>
      <c r="M4739" s="43" t="str">
        <f>IF(AND(Home!$A$1&gt;=Leave[[#This Row],[Start Time]],Home!$A$1&lt;=Leave[[#This Row],[End Time]]),Home!$A$1,"No Aplica")</f>
        <v>No Aplica</v>
      </c>
      <c r="N4739" s="43" t="str">
        <f>Leave[[#This Row],[User Code (Owning User) (Usuario)]]&amp;Leave[[#This Row],[fecha activa]]</f>
        <v>MIE2025010421897No Aplica</v>
      </c>
    </row>
    <row r="4740" spans="1:14" x14ac:dyDescent="0.3">
      <c r="A4740" s="43" t="s">
        <v>601</v>
      </c>
      <c r="B4740" s="3">
        <v>45903</v>
      </c>
      <c r="C4740" s="3">
        <v>45903</v>
      </c>
      <c r="D4740" s="43" t="s">
        <v>1506</v>
      </c>
      <c r="E4740" s="43" t="s">
        <v>1592</v>
      </c>
      <c r="F4740" s="43" t="s">
        <v>1594</v>
      </c>
      <c r="G4740">
        <v>60</v>
      </c>
      <c r="H4740">
        <v>60</v>
      </c>
      <c r="I4740" s="43" t="s">
        <v>1593</v>
      </c>
      <c r="J4740" s="43" t="s">
        <v>1043</v>
      </c>
      <c r="K4740" s="43" t="s">
        <v>177</v>
      </c>
      <c r="L4740" s="43" t="str">
        <f>IF(AND(Home!$A$1&gt;=Leave[[#This Row],[Start Time]],Home!$A$1&lt;=Leave[[#This Row],[End Time]]),"Aplica","No Aplica")</f>
        <v>No Aplica</v>
      </c>
      <c r="M4740" s="43" t="str">
        <f>IF(AND(Home!$A$1&gt;=Leave[[#This Row],[Start Time]],Home!$A$1&lt;=Leave[[#This Row],[End Time]]),Home!$A$1,"No Aplica")</f>
        <v>No Aplica</v>
      </c>
      <c r="N4740" s="43" t="str">
        <f>Leave[[#This Row],[User Code (Owning User) (Usuario)]]&amp;Leave[[#This Row],[fecha activa]]</f>
        <v>MIE2025010421897No Aplica</v>
      </c>
    </row>
    <row r="4741" spans="1:14" x14ac:dyDescent="0.3">
      <c r="A4741" s="43" t="s">
        <v>601</v>
      </c>
      <c r="B4741" s="3">
        <v>45904</v>
      </c>
      <c r="C4741" s="3">
        <v>45904</v>
      </c>
      <c r="D4741" s="43" t="s">
        <v>2666</v>
      </c>
      <c r="E4741" s="43" t="s">
        <v>1592</v>
      </c>
      <c r="F4741" s="43" t="s">
        <v>1594</v>
      </c>
      <c r="G4741">
        <v>120</v>
      </c>
      <c r="H4741">
        <v>120</v>
      </c>
      <c r="I4741" s="43" t="s">
        <v>1593</v>
      </c>
      <c r="J4741" s="43" t="s">
        <v>1043</v>
      </c>
      <c r="K4741" s="43" t="s">
        <v>177</v>
      </c>
      <c r="L4741" s="43" t="str">
        <f>IF(AND(Home!$A$1&gt;=Leave[[#This Row],[Start Time]],Home!$A$1&lt;=Leave[[#This Row],[End Time]]),"Aplica","No Aplica")</f>
        <v>No Aplica</v>
      </c>
      <c r="M4741" s="43" t="str">
        <f>IF(AND(Home!$A$1&gt;=Leave[[#This Row],[Start Time]],Home!$A$1&lt;=Leave[[#This Row],[End Time]]),Home!$A$1,"No Aplica")</f>
        <v>No Aplica</v>
      </c>
      <c r="N4741" s="43" t="str">
        <f>Leave[[#This Row],[User Code (Owning User) (Usuario)]]&amp;Leave[[#This Row],[fecha activa]]</f>
        <v>MIE2025010421897No Aplica</v>
      </c>
    </row>
    <row r="4742" spans="1:14" x14ac:dyDescent="0.3">
      <c r="A4742" s="43" t="s">
        <v>465</v>
      </c>
      <c r="B4742" s="3">
        <v>45902</v>
      </c>
      <c r="C4742" s="3">
        <v>45902</v>
      </c>
      <c r="D4742" s="43" t="s">
        <v>489</v>
      </c>
      <c r="E4742" s="43" t="s">
        <v>1592</v>
      </c>
      <c r="F4742" s="43" t="s">
        <v>1594</v>
      </c>
      <c r="G4742">
        <v>540</v>
      </c>
      <c r="H4742">
        <v>540</v>
      </c>
      <c r="I4742" s="43" t="s">
        <v>1593</v>
      </c>
      <c r="J4742" s="43" t="s">
        <v>1043</v>
      </c>
      <c r="K4742" s="43" t="s">
        <v>177</v>
      </c>
      <c r="L4742" s="43" t="str">
        <f>IF(AND(Home!$A$1&gt;=Leave[[#This Row],[Start Time]],Home!$A$1&lt;=Leave[[#This Row],[End Time]]),"Aplica","No Aplica")</f>
        <v>No Aplica</v>
      </c>
      <c r="M4742" s="43" t="str">
        <f>IF(AND(Home!$A$1&gt;=Leave[[#This Row],[Start Time]],Home!$A$1&lt;=Leave[[#This Row],[End Time]]),Home!$A$1,"No Aplica")</f>
        <v>No Aplica</v>
      </c>
      <c r="N4742" s="43" t="str">
        <f>Leave[[#This Row],[User Code (Owning User) (Usuario)]]&amp;Leave[[#This Row],[fecha activa]]</f>
        <v>MIE2025010421897No Aplica</v>
      </c>
    </row>
    <row r="4743" spans="1:14" x14ac:dyDescent="0.3">
      <c r="A4743" s="43" t="s">
        <v>601</v>
      </c>
      <c r="B4743" s="3">
        <v>45925</v>
      </c>
      <c r="C4743" s="3">
        <v>45925</v>
      </c>
      <c r="D4743" s="43" t="s">
        <v>664</v>
      </c>
      <c r="E4743" s="43" t="s">
        <v>1891</v>
      </c>
      <c r="F4743" s="43" t="s">
        <v>1893</v>
      </c>
      <c r="G4743">
        <v>480</v>
      </c>
      <c r="H4743">
        <v>480</v>
      </c>
      <c r="I4743" s="43" t="s">
        <v>1892</v>
      </c>
      <c r="J4743" s="43" t="s">
        <v>973</v>
      </c>
      <c r="K4743" s="43" t="s">
        <v>177</v>
      </c>
      <c r="L4743" s="43" t="str">
        <f>IF(AND(Home!$A$1&gt;=Leave[[#This Row],[Start Time]],Home!$A$1&lt;=Leave[[#This Row],[End Time]]),"Aplica","No Aplica")</f>
        <v>No Aplica</v>
      </c>
      <c r="M4743" s="43" t="str">
        <f>IF(AND(Home!$A$1&gt;=Leave[[#This Row],[Start Time]],Home!$A$1&lt;=Leave[[#This Row],[End Time]]),Home!$A$1,"No Aplica")</f>
        <v>No Aplica</v>
      </c>
      <c r="N4743" s="43" t="str">
        <f>Leave[[#This Row],[User Code (Owning User) (Usuario)]]&amp;Leave[[#This Row],[fecha activa]]</f>
        <v>MIE2025090623326No Aplica</v>
      </c>
    </row>
    <row r="4744" spans="1:14" x14ac:dyDescent="0.3">
      <c r="A4744" s="43" t="s">
        <v>601</v>
      </c>
      <c r="B4744" s="3">
        <v>45924</v>
      </c>
      <c r="C4744" s="3">
        <v>45924</v>
      </c>
      <c r="D4744" s="43" t="s">
        <v>664</v>
      </c>
      <c r="E4744" s="43" t="s">
        <v>1891</v>
      </c>
      <c r="F4744" s="43" t="s">
        <v>1893</v>
      </c>
      <c r="G4744">
        <v>420</v>
      </c>
      <c r="H4744">
        <v>420</v>
      </c>
      <c r="I4744" s="43" t="s">
        <v>1892</v>
      </c>
      <c r="J4744" s="43" t="s">
        <v>973</v>
      </c>
      <c r="K4744" s="43" t="s">
        <v>177</v>
      </c>
      <c r="L4744" s="43" t="str">
        <f>IF(AND(Home!$A$1&gt;=Leave[[#This Row],[Start Time]],Home!$A$1&lt;=Leave[[#This Row],[End Time]]),"Aplica","No Aplica")</f>
        <v>No Aplica</v>
      </c>
      <c r="M4744" s="43" t="str">
        <f>IF(AND(Home!$A$1&gt;=Leave[[#This Row],[Start Time]],Home!$A$1&lt;=Leave[[#This Row],[End Time]]),Home!$A$1,"No Aplica")</f>
        <v>No Aplica</v>
      </c>
      <c r="N4744" s="43" t="str">
        <f>Leave[[#This Row],[User Code (Owning User) (Usuario)]]&amp;Leave[[#This Row],[fecha activa]]</f>
        <v>MIE2025090623326No Aplica</v>
      </c>
    </row>
    <row r="4745" spans="1:14" x14ac:dyDescent="0.3">
      <c r="A4745" s="43" t="s">
        <v>468</v>
      </c>
      <c r="B4745" s="3">
        <v>45923</v>
      </c>
      <c r="C4745" s="3">
        <v>45923</v>
      </c>
      <c r="D4745" s="43" t="s">
        <v>467</v>
      </c>
      <c r="E4745" s="43" t="s">
        <v>1891</v>
      </c>
      <c r="F4745" s="43" t="s">
        <v>1893</v>
      </c>
      <c r="G4745">
        <v>480</v>
      </c>
      <c r="H4745">
        <v>480</v>
      </c>
      <c r="I4745" s="43" t="s">
        <v>1892</v>
      </c>
      <c r="J4745" s="43" t="s">
        <v>973</v>
      </c>
      <c r="K4745" s="43" t="s">
        <v>177</v>
      </c>
      <c r="L4745" s="43" t="str">
        <f>IF(AND(Home!$A$1&gt;=Leave[[#This Row],[Start Time]],Home!$A$1&lt;=Leave[[#This Row],[End Time]]),"Aplica","No Aplica")</f>
        <v>No Aplica</v>
      </c>
      <c r="M4745" s="43" t="str">
        <f>IF(AND(Home!$A$1&gt;=Leave[[#This Row],[Start Time]],Home!$A$1&lt;=Leave[[#This Row],[End Time]]),Home!$A$1,"No Aplica")</f>
        <v>No Aplica</v>
      </c>
      <c r="N4745" s="43" t="str">
        <f>Leave[[#This Row],[User Code (Owning User) (Usuario)]]&amp;Leave[[#This Row],[fecha activa]]</f>
        <v>MIE2025090623326No Aplica</v>
      </c>
    </row>
    <row r="4746" spans="1:14" x14ac:dyDescent="0.3">
      <c r="A4746" s="43" t="s">
        <v>601</v>
      </c>
      <c r="B4746" s="3">
        <v>45922</v>
      </c>
      <c r="C4746" s="3">
        <v>45922</v>
      </c>
      <c r="D4746" s="43" t="s">
        <v>664</v>
      </c>
      <c r="E4746" s="43" t="s">
        <v>1891</v>
      </c>
      <c r="F4746" s="43" t="s">
        <v>1893</v>
      </c>
      <c r="G4746">
        <v>480</v>
      </c>
      <c r="H4746">
        <v>480</v>
      </c>
      <c r="I4746" s="43" t="s">
        <v>1892</v>
      </c>
      <c r="J4746" s="43" t="s">
        <v>973</v>
      </c>
      <c r="K4746" s="43" t="s">
        <v>177</v>
      </c>
      <c r="L4746" s="43" t="str">
        <f>IF(AND(Home!$A$1&gt;=Leave[[#This Row],[Start Time]],Home!$A$1&lt;=Leave[[#This Row],[End Time]]),"Aplica","No Aplica")</f>
        <v>Aplica</v>
      </c>
      <c r="M4746" s="43">
        <f>IF(AND(Home!$A$1&gt;=Leave[[#This Row],[Start Time]],Home!$A$1&lt;=Leave[[#This Row],[End Time]]),Home!$A$1,"No Aplica")</f>
        <v>45922</v>
      </c>
      <c r="N4746" s="43" t="str">
        <f>Leave[[#This Row],[User Code (Owning User) (Usuario)]]&amp;Leave[[#This Row],[fecha activa]]</f>
        <v>MIE202509062332645922</v>
      </c>
    </row>
    <row r="4747" spans="1:14" x14ac:dyDescent="0.3">
      <c r="A4747" s="43" t="s">
        <v>468</v>
      </c>
      <c r="B4747" s="3">
        <v>45907</v>
      </c>
      <c r="C4747" s="3">
        <v>45907</v>
      </c>
      <c r="D4747" s="43" t="s">
        <v>3010</v>
      </c>
      <c r="E4747" s="43" t="s">
        <v>1891</v>
      </c>
      <c r="F4747" s="43" t="s">
        <v>1893</v>
      </c>
      <c r="G4747">
        <v>540</v>
      </c>
      <c r="H4747">
        <v>540</v>
      </c>
      <c r="I4747" s="43" t="s">
        <v>1892</v>
      </c>
      <c r="J4747" s="43" t="s">
        <v>973</v>
      </c>
      <c r="K4747" s="43" t="s">
        <v>177</v>
      </c>
      <c r="L4747" s="43" t="str">
        <f>IF(AND(Home!$A$1&gt;=Leave[[#This Row],[Start Time]],Home!$A$1&lt;=Leave[[#This Row],[End Time]]),"Aplica","No Aplica")</f>
        <v>No Aplica</v>
      </c>
      <c r="M4747" s="43" t="str">
        <f>IF(AND(Home!$A$1&gt;=Leave[[#This Row],[Start Time]],Home!$A$1&lt;=Leave[[#This Row],[End Time]]),Home!$A$1,"No Aplica")</f>
        <v>No Aplica</v>
      </c>
      <c r="N4747" s="43" t="str">
        <f>Leave[[#This Row],[User Code (Owning User) (Usuario)]]&amp;Leave[[#This Row],[fecha activa]]</f>
        <v>MIE2025090623326No Aplica</v>
      </c>
    </row>
    <row r="4748" spans="1:14" x14ac:dyDescent="0.3">
      <c r="A4748" s="43" t="s">
        <v>601</v>
      </c>
      <c r="B4748" s="3">
        <v>45906</v>
      </c>
      <c r="C4748" s="3">
        <v>45906</v>
      </c>
      <c r="D4748" s="43" t="s">
        <v>2287</v>
      </c>
      <c r="E4748" s="43" t="s">
        <v>1891</v>
      </c>
      <c r="F4748" s="43" t="s">
        <v>1893</v>
      </c>
      <c r="G4748">
        <v>540</v>
      </c>
      <c r="H4748">
        <v>540</v>
      </c>
      <c r="I4748" s="43" t="s">
        <v>1892</v>
      </c>
      <c r="J4748" s="43" t="s">
        <v>973</v>
      </c>
      <c r="K4748" s="43" t="s">
        <v>177</v>
      </c>
      <c r="L4748" s="43" t="str">
        <f>IF(AND(Home!$A$1&gt;=Leave[[#This Row],[Start Time]],Home!$A$1&lt;=Leave[[#This Row],[End Time]]),"Aplica","No Aplica")</f>
        <v>No Aplica</v>
      </c>
      <c r="M4748" s="43" t="str">
        <f>IF(AND(Home!$A$1&gt;=Leave[[#This Row],[Start Time]],Home!$A$1&lt;=Leave[[#This Row],[End Time]]),Home!$A$1,"No Aplica")</f>
        <v>No Aplica</v>
      </c>
      <c r="N4748" s="43" t="str">
        <f>Leave[[#This Row],[User Code (Owning User) (Usuario)]]&amp;Leave[[#This Row],[fecha activa]]</f>
        <v>MIE2025090623326No Aplica</v>
      </c>
    </row>
    <row r="4749" spans="1:14" x14ac:dyDescent="0.3">
      <c r="A4749" s="43" t="s">
        <v>601</v>
      </c>
      <c r="B4749" s="3">
        <v>45911</v>
      </c>
      <c r="C4749" s="3">
        <v>45911</v>
      </c>
      <c r="D4749" s="43" t="s">
        <v>664</v>
      </c>
      <c r="E4749" s="43" t="s">
        <v>1891</v>
      </c>
      <c r="F4749" s="43" t="s">
        <v>1893</v>
      </c>
      <c r="G4749">
        <v>480</v>
      </c>
      <c r="H4749">
        <v>480</v>
      </c>
      <c r="I4749" s="43" t="s">
        <v>1892</v>
      </c>
      <c r="J4749" s="43" t="s">
        <v>973</v>
      </c>
      <c r="K4749" s="43" t="s">
        <v>177</v>
      </c>
      <c r="L4749" s="43" t="str">
        <f>IF(AND(Home!$A$1&gt;=Leave[[#This Row],[Start Time]],Home!$A$1&lt;=Leave[[#This Row],[End Time]]),"Aplica","No Aplica")</f>
        <v>No Aplica</v>
      </c>
      <c r="M4749" s="43" t="str">
        <f>IF(AND(Home!$A$1&gt;=Leave[[#This Row],[Start Time]],Home!$A$1&lt;=Leave[[#This Row],[End Time]]),Home!$A$1,"No Aplica")</f>
        <v>No Aplica</v>
      </c>
      <c r="N4749" s="43" t="str">
        <f>Leave[[#This Row],[User Code (Owning User) (Usuario)]]&amp;Leave[[#This Row],[fecha activa]]</f>
        <v>MIE2025090623326No Aplica</v>
      </c>
    </row>
    <row r="4750" spans="1:14" x14ac:dyDescent="0.3">
      <c r="A4750" s="43" t="s">
        <v>601</v>
      </c>
      <c r="B4750" s="3">
        <v>45910</v>
      </c>
      <c r="C4750" s="3">
        <v>45910</v>
      </c>
      <c r="D4750" s="43" t="s">
        <v>664</v>
      </c>
      <c r="E4750" s="43" t="s">
        <v>1891</v>
      </c>
      <c r="F4750" s="43" t="s">
        <v>1893</v>
      </c>
      <c r="G4750">
        <v>480</v>
      </c>
      <c r="H4750">
        <v>480</v>
      </c>
      <c r="I4750" s="43" t="s">
        <v>1892</v>
      </c>
      <c r="J4750" s="43" t="s">
        <v>973</v>
      </c>
      <c r="K4750" s="43" t="s">
        <v>177</v>
      </c>
      <c r="L4750" s="43" t="str">
        <f>IF(AND(Home!$A$1&gt;=Leave[[#This Row],[Start Time]],Home!$A$1&lt;=Leave[[#This Row],[End Time]]),"Aplica","No Aplica")</f>
        <v>No Aplica</v>
      </c>
      <c r="M4750" s="43" t="str">
        <f>IF(AND(Home!$A$1&gt;=Leave[[#This Row],[Start Time]],Home!$A$1&lt;=Leave[[#This Row],[End Time]]),Home!$A$1,"No Aplica")</f>
        <v>No Aplica</v>
      </c>
      <c r="N4750" s="43" t="str">
        <f>Leave[[#This Row],[User Code (Owning User) (Usuario)]]&amp;Leave[[#This Row],[fecha activa]]</f>
        <v>MIE2025090623326No Aplica</v>
      </c>
    </row>
    <row r="4751" spans="1:14" x14ac:dyDescent="0.3">
      <c r="A4751" s="43" t="s">
        <v>601</v>
      </c>
      <c r="B4751" s="3">
        <v>45908</v>
      </c>
      <c r="C4751" s="3">
        <v>45908</v>
      </c>
      <c r="D4751" s="43" t="s">
        <v>664</v>
      </c>
      <c r="E4751" s="43" t="s">
        <v>1891</v>
      </c>
      <c r="F4751" s="43" t="s">
        <v>1893</v>
      </c>
      <c r="G4751">
        <v>480</v>
      </c>
      <c r="H4751">
        <v>480</v>
      </c>
      <c r="I4751" s="43" t="s">
        <v>1892</v>
      </c>
      <c r="J4751" s="43" t="s">
        <v>973</v>
      </c>
      <c r="K4751" s="43" t="s">
        <v>177</v>
      </c>
      <c r="L4751" s="43" t="str">
        <f>IF(AND(Home!$A$1&gt;=Leave[[#This Row],[Start Time]],Home!$A$1&lt;=Leave[[#This Row],[End Time]]),"Aplica","No Aplica")</f>
        <v>No Aplica</v>
      </c>
      <c r="M4751" s="43" t="str">
        <f>IF(AND(Home!$A$1&gt;=Leave[[#This Row],[Start Time]],Home!$A$1&lt;=Leave[[#This Row],[End Time]]),Home!$A$1,"No Aplica")</f>
        <v>No Aplica</v>
      </c>
      <c r="N4751" s="43" t="str">
        <f>Leave[[#This Row],[User Code (Owning User) (Usuario)]]&amp;Leave[[#This Row],[fecha activa]]</f>
        <v>MIE2025090623326No Aplica</v>
      </c>
    </row>
    <row r="4752" spans="1:14" x14ac:dyDescent="0.3">
      <c r="A4752" s="43" t="s">
        <v>468</v>
      </c>
      <c r="B4752" s="3">
        <v>45914</v>
      </c>
      <c r="C4752" s="3">
        <v>45914</v>
      </c>
      <c r="D4752" s="43" t="s">
        <v>467</v>
      </c>
      <c r="E4752" s="43" t="s">
        <v>1891</v>
      </c>
      <c r="F4752" s="43" t="s">
        <v>1893</v>
      </c>
      <c r="G4752">
        <v>540</v>
      </c>
      <c r="H4752">
        <v>540</v>
      </c>
      <c r="I4752" s="43" t="s">
        <v>1892</v>
      </c>
      <c r="J4752" s="43" t="s">
        <v>973</v>
      </c>
      <c r="K4752" s="43" t="s">
        <v>177</v>
      </c>
      <c r="L4752" s="43" t="str">
        <f>IF(AND(Home!$A$1&gt;=Leave[[#This Row],[Start Time]],Home!$A$1&lt;=Leave[[#This Row],[End Time]]),"Aplica","No Aplica")</f>
        <v>No Aplica</v>
      </c>
      <c r="M4752" s="43" t="str">
        <f>IF(AND(Home!$A$1&gt;=Leave[[#This Row],[Start Time]],Home!$A$1&lt;=Leave[[#This Row],[End Time]]),Home!$A$1,"No Aplica")</f>
        <v>No Aplica</v>
      </c>
      <c r="N4752" s="43" t="str">
        <f>Leave[[#This Row],[User Code (Owning User) (Usuario)]]&amp;Leave[[#This Row],[fecha activa]]</f>
        <v>MIE2025090623326No Aplica</v>
      </c>
    </row>
    <row r="4753" spans="1:14" x14ac:dyDescent="0.3">
      <c r="A4753" s="43" t="s">
        <v>468</v>
      </c>
      <c r="B4753" s="3">
        <v>45909</v>
      </c>
      <c r="C4753" s="3">
        <v>45909</v>
      </c>
      <c r="D4753" s="43" t="s">
        <v>467</v>
      </c>
      <c r="E4753" s="43" t="s">
        <v>1891</v>
      </c>
      <c r="F4753" s="43" t="s">
        <v>1893</v>
      </c>
      <c r="G4753">
        <v>540</v>
      </c>
      <c r="H4753">
        <v>540</v>
      </c>
      <c r="I4753" s="43" t="s">
        <v>1892</v>
      </c>
      <c r="J4753" s="43" t="s">
        <v>973</v>
      </c>
      <c r="K4753" s="43" t="s">
        <v>177</v>
      </c>
      <c r="L4753" s="43" t="str">
        <f>IF(AND(Home!$A$1&gt;=Leave[[#This Row],[Start Time]],Home!$A$1&lt;=Leave[[#This Row],[End Time]]),"Aplica","No Aplica")</f>
        <v>No Aplica</v>
      </c>
      <c r="M4753" s="43" t="str">
        <f>IF(AND(Home!$A$1&gt;=Leave[[#This Row],[Start Time]],Home!$A$1&lt;=Leave[[#This Row],[End Time]]),Home!$A$1,"No Aplica")</f>
        <v>No Aplica</v>
      </c>
      <c r="N4753" s="43" t="str">
        <f>Leave[[#This Row],[User Code (Owning User) (Usuario)]]&amp;Leave[[#This Row],[fecha activa]]</f>
        <v>MIE2025090623326No Aplica</v>
      </c>
    </row>
    <row r="4754" spans="1:14" x14ac:dyDescent="0.3">
      <c r="A4754" s="43" t="s">
        <v>476</v>
      </c>
      <c r="B4754" s="3">
        <v>45928</v>
      </c>
      <c r="C4754" s="3">
        <v>45928</v>
      </c>
      <c r="D4754" s="43" t="s">
        <v>491</v>
      </c>
      <c r="E4754" s="43" t="s">
        <v>894</v>
      </c>
      <c r="F4754" s="43" t="s">
        <v>895</v>
      </c>
      <c r="G4754">
        <v>540</v>
      </c>
      <c r="H4754">
        <v>540</v>
      </c>
      <c r="I4754" s="43" t="s">
        <v>1023</v>
      </c>
      <c r="J4754" s="43" t="s">
        <v>1128</v>
      </c>
      <c r="K4754" s="43" t="s">
        <v>178</v>
      </c>
      <c r="L4754" s="43" t="str">
        <f>IF(AND(Home!$A$1&gt;=Leave[[#This Row],[Start Time]],Home!$A$1&lt;=Leave[[#This Row],[End Time]]),"Aplica","No Aplica")</f>
        <v>No Aplica</v>
      </c>
      <c r="M4754" s="43" t="str">
        <f>IF(AND(Home!$A$1&gt;=Leave[[#This Row],[Start Time]],Home!$A$1&lt;=Leave[[#This Row],[End Time]]),Home!$A$1,"No Aplica")</f>
        <v>No Aplica</v>
      </c>
      <c r="N4754" s="43" t="str">
        <f>Leave[[#This Row],[User Code (Owning User) (Usuario)]]&amp;Leave[[#This Row],[fecha activa]]</f>
        <v>MIE2024121219907No Aplica</v>
      </c>
    </row>
    <row r="4755" spans="1:14" x14ac:dyDescent="0.3">
      <c r="A4755" s="43" t="s">
        <v>476</v>
      </c>
      <c r="B4755" s="3">
        <v>45921</v>
      </c>
      <c r="C4755" s="3">
        <v>45921</v>
      </c>
      <c r="D4755" s="43" t="s">
        <v>491</v>
      </c>
      <c r="E4755" s="43" t="s">
        <v>894</v>
      </c>
      <c r="F4755" s="43" t="s">
        <v>895</v>
      </c>
      <c r="G4755">
        <v>540</v>
      </c>
      <c r="H4755">
        <v>540</v>
      </c>
      <c r="I4755" s="43" t="s">
        <v>1023</v>
      </c>
      <c r="J4755" s="43" t="s">
        <v>1128</v>
      </c>
      <c r="K4755" s="43" t="s">
        <v>178</v>
      </c>
      <c r="L4755" s="43" t="str">
        <f>IF(AND(Home!$A$1&gt;=Leave[[#This Row],[Start Time]],Home!$A$1&lt;=Leave[[#This Row],[End Time]]),"Aplica","No Aplica")</f>
        <v>No Aplica</v>
      </c>
      <c r="M4755" s="43" t="str">
        <f>IF(AND(Home!$A$1&gt;=Leave[[#This Row],[Start Time]],Home!$A$1&lt;=Leave[[#This Row],[End Time]]),Home!$A$1,"No Aplica")</f>
        <v>No Aplica</v>
      </c>
      <c r="N4755" s="43" t="str">
        <f>Leave[[#This Row],[User Code (Owning User) (Usuario)]]&amp;Leave[[#This Row],[fecha activa]]</f>
        <v>MIE2024121219907No Aplica</v>
      </c>
    </row>
    <row r="4756" spans="1:14" x14ac:dyDescent="0.3">
      <c r="A4756" s="43" t="s">
        <v>471</v>
      </c>
      <c r="B4756" s="3">
        <v>45903</v>
      </c>
      <c r="C4756" s="3">
        <v>45903</v>
      </c>
      <c r="D4756" s="43" t="s">
        <v>2846</v>
      </c>
      <c r="E4756" s="43" t="s">
        <v>894</v>
      </c>
      <c r="F4756" s="43" t="s">
        <v>895</v>
      </c>
      <c r="G4756">
        <v>60</v>
      </c>
      <c r="H4756">
        <v>60</v>
      </c>
      <c r="I4756" s="43" t="s">
        <v>1023</v>
      </c>
      <c r="J4756" s="43" t="s">
        <v>1128</v>
      </c>
      <c r="K4756" s="43" t="s">
        <v>178</v>
      </c>
      <c r="L4756" s="43" t="str">
        <f>IF(AND(Home!$A$1&gt;=Leave[[#This Row],[Start Time]],Home!$A$1&lt;=Leave[[#This Row],[End Time]]),"Aplica","No Aplica")</f>
        <v>No Aplica</v>
      </c>
      <c r="M4756" s="43" t="str">
        <f>IF(AND(Home!$A$1&gt;=Leave[[#This Row],[Start Time]],Home!$A$1&lt;=Leave[[#This Row],[End Time]]),Home!$A$1,"No Aplica")</f>
        <v>No Aplica</v>
      </c>
      <c r="N4756" s="43" t="str">
        <f>Leave[[#This Row],[User Code (Owning User) (Usuario)]]&amp;Leave[[#This Row],[fecha activa]]</f>
        <v>MIE2024121219907No Aplica</v>
      </c>
    </row>
    <row r="4757" spans="1:14" x14ac:dyDescent="0.3">
      <c r="A4757" s="43" t="s">
        <v>471</v>
      </c>
      <c r="B4757" s="3">
        <v>45903</v>
      </c>
      <c r="C4757" s="3">
        <v>45903</v>
      </c>
      <c r="D4757" s="43" t="s">
        <v>2846</v>
      </c>
      <c r="E4757" s="43" t="s">
        <v>894</v>
      </c>
      <c r="F4757" s="43" t="s">
        <v>895</v>
      </c>
      <c r="G4757">
        <v>60</v>
      </c>
      <c r="H4757">
        <v>60</v>
      </c>
      <c r="I4757" s="43" t="s">
        <v>1023</v>
      </c>
      <c r="J4757" s="43" t="s">
        <v>1128</v>
      </c>
      <c r="K4757" s="43" t="s">
        <v>178</v>
      </c>
      <c r="L4757" s="43" t="str">
        <f>IF(AND(Home!$A$1&gt;=Leave[[#This Row],[Start Time]],Home!$A$1&lt;=Leave[[#This Row],[End Time]]),"Aplica","No Aplica")</f>
        <v>No Aplica</v>
      </c>
      <c r="M4757" s="43" t="str">
        <f>IF(AND(Home!$A$1&gt;=Leave[[#This Row],[Start Time]],Home!$A$1&lt;=Leave[[#This Row],[End Time]]),Home!$A$1,"No Aplica")</f>
        <v>No Aplica</v>
      </c>
      <c r="N4757" s="43" t="str">
        <f>Leave[[#This Row],[User Code (Owning User) (Usuario)]]&amp;Leave[[#This Row],[fecha activa]]</f>
        <v>MIE2024121219907No Aplica</v>
      </c>
    </row>
    <row r="4758" spans="1:14" x14ac:dyDescent="0.3">
      <c r="A4758" s="43" t="s">
        <v>476</v>
      </c>
      <c r="B4758" s="3">
        <v>45914</v>
      </c>
      <c r="C4758" s="3">
        <v>45914</v>
      </c>
      <c r="D4758" s="43" t="s">
        <v>491</v>
      </c>
      <c r="E4758" s="43" t="s">
        <v>894</v>
      </c>
      <c r="F4758" s="43" t="s">
        <v>895</v>
      </c>
      <c r="G4758">
        <v>540</v>
      </c>
      <c r="H4758">
        <v>540</v>
      </c>
      <c r="I4758" s="43" t="s">
        <v>1023</v>
      </c>
      <c r="J4758" s="43" t="s">
        <v>1128</v>
      </c>
      <c r="K4758" s="43" t="s">
        <v>178</v>
      </c>
      <c r="L4758" s="43" t="str">
        <f>IF(AND(Home!$A$1&gt;=Leave[[#This Row],[Start Time]],Home!$A$1&lt;=Leave[[#This Row],[End Time]]),"Aplica","No Aplica")</f>
        <v>No Aplica</v>
      </c>
      <c r="M4758" s="43" t="str">
        <f>IF(AND(Home!$A$1&gt;=Leave[[#This Row],[Start Time]],Home!$A$1&lt;=Leave[[#This Row],[End Time]]),Home!$A$1,"No Aplica")</f>
        <v>No Aplica</v>
      </c>
      <c r="N4758" s="43" t="str">
        <f>Leave[[#This Row],[User Code (Owning User) (Usuario)]]&amp;Leave[[#This Row],[fecha activa]]</f>
        <v>MIE2024121219907No Aplica</v>
      </c>
    </row>
    <row r="4759" spans="1:14" x14ac:dyDescent="0.3">
      <c r="A4759" s="43" t="s">
        <v>476</v>
      </c>
      <c r="B4759" s="3">
        <v>45907</v>
      </c>
      <c r="C4759" s="3">
        <v>45907</v>
      </c>
      <c r="D4759" s="43" t="s">
        <v>491</v>
      </c>
      <c r="E4759" s="43" t="s">
        <v>894</v>
      </c>
      <c r="F4759" s="43" t="s">
        <v>895</v>
      </c>
      <c r="G4759">
        <v>540</v>
      </c>
      <c r="H4759">
        <v>540</v>
      </c>
      <c r="I4759" s="43" t="s">
        <v>1023</v>
      </c>
      <c r="J4759" s="43" t="s">
        <v>1128</v>
      </c>
      <c r="K4759" s="43" t="s">
        <v>178</v>
      </c>
      <c r="L4759" s="43" t="str">
        <f>IF(AND(Home!$A$1&gt;=Leave[[#This Row],[Start Time]],Home!$A$1&lt;=Leave[[#This Row],[End Time]]),"Aplica","No Aplica")</f>
        <v>No Aplica</v>
      </c>
      <c r="M4759" s="43" t="str">
        <f>IF(AND(Home!$A$1&gt;=Leave[[#This Row],[Start Time]],Home!$A$1&lt;=Leave[[#This Row],[End Time]]),Home!$A$1,"No Aplica")</f>
        <v>No Aplica</v>
      </c>
      <c r="N4759" s="43" t="str">
        <f>Leave[[#This Row],[User Code (Owning User) (Usuario)]]&amp;Leave[[#This Row],[fecha activa]]</f>
        <v>MIE2024121219907No Aplica</v>
      </c>
    </row>
    <row r="4760" spans="1:14" x14ac:dyDescent="0.3">
      <c r="A4760" s="43" t="s">
        <v>465</v>
      </c>
      <c r="B4760" s="3">
        <v>45928</v>
      </c>
      <c r="C4760" s="3">
        <v>45928</v>
      </c>
      <c r="D4760" s="43" t="s">
        <v>733</v>
      </c>
      <c r="E4760" s="43" t="s">
        <v>722</v>
      </c>
      <c r="F4760" s="43" t="s">
        <v>723</v>
      </c>
      <c r="G4760">
        <v>510</v>
      </c>
      <c r="H4760">
        <v>510</v>
      </c>
      <c r="I4760" s="43" t="s">
        <v>1155</v>
      </c>
      <c r="J4760" s="43" t="s">
        <v>1041</v>
      </c>
      <c r="K4760" s="43" t="s">
        <v>179</v>
      </c>
      <c r="L4760" s="43" t="str">
        <f>IF(AND(Home!$A$1&gt;=Leave[[#This Row],[Start Time]],Home!$A$1&lt;=Leave[[#This Row],[End Time]]),"Aplica","No Aplica")</f>
        <v>No Aplica</v>
      </c>
      <c r="M4760" s="43" t="str">
        <f>IF(AND(Home!$A$1&gt;=Leave[[#This Row],[Start Time]],Home!$A$1&lt;=Leave[[#This Row],[End Time]]),Home!$A$1,"No Aplica")</f>
        <v>No Aplica</v>
      </c>
      <c r="N4760" s="43" t="str">
        <f>Leave[[#This Row],[User Code (Owning User) (Usuario)]]&amp;Leave[[#This Row],[fecha activa]]</f>
        <v>MIE2024300917707No Aplica</v>
      </c>
    </row>
    <row r="4761" spans="1:14" x14ac:dyDescent="0.3">
      <c r="A4761" s="43" t="s">
        <v>465</v>
      </c>
      <c r="B4761" s="3">
        <v>45927</v>
      </c>
      <c r="C4761" s="3">
        <v>45927</v>
      </c>
      <c r="D4761" s="43" t="s">
        <v>3477</v>
      </c>
      <c r="E4761" s="43" t="s">
        <v>722</v>
      </c>
      <c r="F4761" s="43" t="s">
        <v>723</v>
      </c>
      <c r="G4761">
        <v>300</v>
      </c>
      <c r="H4761">
        <v>300</v>
      </c>
      <c r="I4761" s="43" t="s">
        <v>1155</v>
      </c>
      <c r="J4761" s="43" t="s">
        <v>1041</v>
      </c>
      <c r="K4761" s="43" t="s">
        <v>179</v>
      </c>
      <c r="L4761" s="43" t="str">
        <f>IF(AND(Home!$A$1&gt;=Leave[[#This Row],[Start Time]],Home!$A$1&lt;=Leave[[#This Row],[End Time]]),"Aplica","No Aplica")</f>
        <v>No Aplica</v>
      </c>
      <c r="M4761" s="43" t="str">
        <f>IF(AND(Home!$A$1&gt;=Leave[[#This Row],[Start Time]],Home!$A$1&lt;=Leave[[#This Row],[End Time]]),Home!$A$1,"No Aplica")</f>
        <v>No Aplica</v>
      </c>
      <c r="N4761" s="43" t="str">
        <f>Leave[[#This Row],[User Code (Owning User) (Usuario)]]&amp;Leave[[#This Row],[fecha activa]]</f>
        <v>MIE2024300917707No Aplica</v>
      </c>
    </row>
    <row r="4762" spans="1:14" x14ac:dyDescent="0.3">
      <c r="A4762" s="43" t="s">
        <v>465</v>
      </c>
      <c r="B4762" s="3">
        <v>45920</v>
      </c>
      <c r="C4762" s="3">
        <v>45920</v>
      </c>
      <c r="D4762" s="43" t="s">
        <v>664</v>
      </c>
      <c r="E4762" s="43" t="s">
        <v>722</v>
      </c>
      <c r="F4762" s="43" t="s">
        <v>723</v>
      </c>
      <c r="G4762">
        <v>300</v>
      </c>
      <c r="H4762">
        <v>300</v>
      </c>
      <c r="I4762" s="43" t="s">
        <v>1155</v>
      </c>
      <c r="J4762" s="43" t="s">
        <v>1041</v>
      </c>
      <c r="K4762" s="43" t="s">
        <v>179</v>
      </c>
      <c r="L4762" s="43" t="str">
        <f>IF(AND(Home!$A$1&gt;=Leave[[#This Row],[Start Time]],Home!$A$1&lt;=Leave[[#This Row],[End Time]]),"Aplica","No Aplica")</f>
        <v>No Aplica</v>
      </c>
      <c r="M4762" s="43" t="str">
        <f>IF(AND(Home!$A$1&gt;=Leave[[#This Row],[Start Time]],Home!$A$1&lt;=Leave[[#This Row],[End Time]]),Home!$A$1,"No Aplica")</f>
        <v>No Aplica</v>
      </c>
      <c r="N4762" s="43" t="str">
        <f>Leave[[#This Row],[User Code (Owning User) (Usuario)]]&amp;Leave[[#This Row],[fecha activa]]</f>
        <v>MIE2024300917707No Aplica</v>
      </c>
    </row>
    <row r="4763" spans="1:14" x14ac:dyDescent="0.3">
      <c r="A4763" s="43" t="s">
        <v>465</v>
      </c>
      <c r="B4763" s="3">
        <v>45921</v>
      </c>
      <c r="C4763" s="3">
        <v>45921</v>
      </c>
      <c r="D4763" s="43" t="s">
        <v>733</v>
      </c>
      <c r="E4763" s="43" t="s">
        <v>722</v>
      </c>
      <c r="F4763" s="43" t="s">
        <v>723</v>
      </c>
      <c r="G4763">
        <v>540</v>
      </c>
      <c r="H4763">
        <v>540</v>
      </c>
      <c r="I4763" s="43" t="s">
        <v>1155</v>
      </c>
      <c r="J4763" s="43" t="s">
        <v>1041</v>
      </c>
      <c r="K4763" s="43" t="s">
        <v>179</v>
      </c>
      <c r="L4763" s="43" t="str">
        <f>IF(AND(Home!$A$1&gt;=Leave[[#This Row],[Start Time]],Home!$A$1&lt;=Leave[[#This Row],[End Time]]),"Aplica","No Aplica")</f>
        <v>No Aplica</v>
      </c>
      <c r="M4763" s="43" t="str">
        <f>IF(AND(Home!$A$1&gt;=Leave[[#This Row],[Start Time]],Home!$A$1&lt;=Leave[[#This Row],[End Time]]),Home!$A$1,"No Aplica")</f>
        <v>No Aplica</v>
      </c>
      <c r="N4763" s="43" t="str">
        <f>Leave[[#This Row],[User Code (Owning User) (Usuario)]]&amp;Leave[[#This Row],[fecha activa]]</f>
        <v>MIE2024300917707No Aplica</v>
      </c>
    </row>
    <row r="4764" spans="1:14" x14ac:dyDescent="0.3">
      <c r="A4764" s="43" t="s">
        <v>465</v>
      </c>
      <c r="B4764" s="3">
        <v>45914</v>
      </c>
      <c r="C4764" s="3">
        <v>45914</v>
      </c>
      <c r="D4764" s="43" t="s">
        <v>733</v>
      </c>
      <c r="E4764" s="43" t="s">
        <v>722</v>
      </c>
      <c r="F4764" s="43" t="s">
        <v>723</v>
      </c>
      <c r="G4764">
        <v>540</v>
      </c>
      <c r="H4764">
        <v>540</v>
      </c>
      <c r="I4764" s="43" t="s">
        <v>1155</v>
      </c>
      <c r="J4764" s="43" t="s">
        <v>1041</v>
      </c>
      <c r="K4764" s="43" t="s">
        <v>179</v>
      </c>
      <c r="L4764" s="43" t="str">
        <f>IF(AND(Home!$A$1&gt;=Leave[[#This Row],[Start Time]],Home!$A$1&lt;=Leave[[#This Row],[End Time]]),"Aplica","No Aplica")</f>
        <v>No Aplica</v>
      </c>
      <c r="M4764" s="43" t="str">
        <f>IF(AND(Home!$A$1&gt;=Leave[[#This Row],[Start Time]],Home!$A$1&lt;=Leave[[#This Row],[End Time]]),Home!$A$1,"No Aplica")</f>
        <v>No Aplica</v>
      </c>
      <c r="N4764" s="43" t="str">
        <f>Leave[[#This Row],[User Code (Owning User) (Usuario)]]&amp;Leave[[#This Row],[fecha activa]]</f>
        <v>MIE2024300917707No Aplica</v>
      </c>
    </row>
    <row r="4765" spans="1:14" x14ac:dyDescent="0.3">
      <c r="A4765" s="43" t="s">
        <v>465</v>
      </c>
      <c r="B4765" s="3">
        <v>45913</v>
      </c>
      <c r="C4765" s="3">
        <v>45913</v>
      </c>
      <c r="D4765" s="43" t="s">
        <v>664</v>
      </c>
      <c r="E4765" s="43" t="s">
        <v>722</v>
      </c>
      <c r="F4765" s="43" t="s">
        <v>723</v>
      </c>
      <c r="G4765">
        <v>240</v>
      </c>
      <c r="H4765">
        <v>240</v>
      </c>
      <c r="I4765" s="43" t="s">
        <v>1155</v>
      </c>
      <c r="J4765" s="43" t="s">
        <v>1041</v>
      </c>
      <c r="K4765" s="43" t="s">
        <v>179</v>
      </c>
      <c r="L4765" s="43" t="str">
        <f>IF(AND(Home!$A$1&gt;=Leave[[#This Row],[Start Time]],Home!$A$1&lt;=Leave[[#This Row],[End Time]]),"Aplica","No Aplica")</f>
        <v>No Aplica</v>
      </c>
      <c r="M4765" s="43" t="str">
        <f>IF(AND(Home!$A$1&gt;=Leave[[#This Row],[Start Time]],Home!$A$1&lt;=Leave[[#This Row],[End Time]]),Home!$A$1,"No Aplica")</f>
        <v>No Aplica</v>
      </c>
      <c r="N4765" s="43" t="str">
        <f>Leave[[#This Row],[User Code (Owning User) (Usuario)]]&amp;Leave[[#This Row],[fecha activa]]</f>
        <v>MIE2024300917707No Aplica</v>
      </c>
    </row>
    <row r="4766" spans="1:14" x14ac:dyDescent="0.3">
      <c r="A4766" s="43" t="s">
        <v>465</v>
      </c>
      <c r="B4766" s="3">
        <v>45906</v>
      </c>
      <c r="C4766" s="3">
        <v>45906</v>
      </c>
      <c r="D4766" s="43" t="s">
        <v>664</v>
      </c>
      <c r="E4766" s="43" t="s">
        <v>722</v>
      </c>
      <c r="F4766" s="43" t="s">
        <v>723</v>
      </c>
      <c r="G4766">
        <v>300</v>
      </c>
      <c r="H4766">
        <v>300</v>
      </c>
      <c r="I4766" s="43" t="s">
        <v>1155</v>
      </c>
      <c r="J4766" s="43" t="s">
        <v>1041</v>
      </c>
      <c r="K4766" s="43" t="s">
        <v>179</v>
      </c>
      <c r="L4766" s="43" t="str">
        <f>IF(AND(Home!$A$1&gt;=Leave[[#This Row],[Start Time]],Home!$A$1&lt;=Leave[[#This Row],[End Time]]),"Aplica","No Aplica")</f>
        <v>No Aplica</v>
      </c>
      <c r="M4766" s="43" t="str">
        <f>IF(AND(Home!$A$1&gt;=Leave[[#This Row],[Start Time]],Home!$A$1&lt;=Leave[[#This Row],[End Time]]),Home!$A$1,"No Aplica")</f>
        <v>No Aplica</v>
      </c>
      <c r="N4766" s="43" t="str">
        <f>Leave[[#This Row],[User Code (Owning User) (Usuario)]]&amp;Leave[[#This Row],[fecha activa]]</f>
        <v>MIE2024300917707No Aplica</v>
      </c>
    </row>
    <row r="4767" spans="1:14" x14ac:dyDescent="0.3">
      <c r="A4767" s="43" t="s">
        <v>465</v>
      </c>
      <c r="B4767" s="3">
        <v>45907</v>
      </c>
      <c r="C4767" s="3">
        <v>45907</v>
      </c>
      <c r="D4767" s="43" t="s">
        <v>733</v>
      </c>
      <c r="E4767" s="43" t="s">
        <v>722</v>
      </c>
      <c r="F4767" s="43" t="s">
        <v>723</v>
      </c>
      <c r="G4767">
        <v>540</v>
      </c>
      <c r="H4767">
        <v>540</v>
      </c>
      <c r="I4767" s="43" t="s">
        <v>1155</v>
      </c>
      <c r="J4767" s="43" t="s">
        <v>1041</v>
      </c>
      <c r="K4767" s="43" t="s">
        <v>179</v>
      </c>
      <c r="L4767" s="43" t="str">
        <f>IF(AND(Home!$A$1&gt;=Leave[[#This Row],[Start Time]],Home!$A$1&lt;=Leave[[#This Row],[End Time]]),"Aplica","No Aplica")</f>
        <v>No Aplica</v>
      </c>
      <c r="M4767" s="43" t="str">
        <f>IF(AND(Home!$A$1&gt;=Leave[[#This Row],[Start Time]],Home!$A$1&lt;=Leave[[#This Row],[End Time]]),Home!$A$1,"No Aplica")</f>
        <v>No Aplica</v>
      </c>
      <c r="N4767" s="43" t="str">
        <f>Leave[[#This Row],[User Code (Owning User) (Usuario)]]&amp;Leave[[#This Row],[fecha activa]]</f>
        <v>MIE2024300917707No Aplica</v>
      </c>
    </row>
    <row r="4768" spans="1:14" x14ac:dyDescent="0.3">
      <c r="A4768" s="43" t="s">
        <v>471</v>
      </c>
      <c r="B4768" s="3">
        <v>45918</v>
      </c>
      <c r="C4768" s="3">
        <v>45918</v>
      </c>
      <c r="D4768" s="43" t="s">
        <v>3732</v>
      </c>
      <c r="E4768" s="43" t="s">
        <v>869</v>
      </c>
      <c r="F4768" s="43" t="s">
        <v>870</v>
      </c>
      <c r="G4768">
        <v>60</v>
      </c>
      <c r="H4768">
        <v>60</v>
      </c>
      <c r="I4768" s="43" t="s">
        <v>1048</v>
      </c>
      <c r="J4768" s="43" t="s">
        <v>1047</v>
      </c>
      <c r="K4768" s="43" t="s">
        <v>178</v>
      </c>
      <c r="L4768" s="43" t="str">
        <f>IF(AND(Home!$A$1&gt;=Leave[[#This Row],[Start Time]],Home!$A$1&lt;=Leave[[#This Row],[End Time]]),"Aplica","No Aplica")</f>
        <v>No Aplica</v>
      </c>
      <c r="M4768" s="43" t="str">
        <f>IF(AND(Home!$A$1&gt;=Leave[[#This Row],[Start Time]],Home!$A$1&lt;=Leave[[#This Row],[End Time]]),Home!$A$1,"No Aplica")</f>
        <v>No Aplica</v>
      </c>
      <c r="N4768" s="43" t="str">
        <f>Leave[[#This Row],[User Code (Owning User) (Usuario)]]&amp;Leave[[#This Row],[fecha activa]]</f>
        <v>MIE2024101219116No Aplica</v>
      </c>
    </row>
    <row r="4769" spans="1:14" x14ac:dyDescent="0.3">
      <c r="A4769" s="43" t="s">
        <v>471</v>
      </c>
      <c r="B4769" s="3">
        <v>45926</v>
      </c>
      <c r="C4769" s="3">
        <v>45926</v>
      </c>
      <c r="D4769" s="43" t="s">
        <v>3621</v>
      </c>
      <c r="E4769" s="43" t="s">
        <v>869</v>
      </c>
      <c r="F4769" s="43" t="s">
        <v>870</v>
      </c>
      <c r="G4769">
        <v>120</v>
      </c>
      <c r="H4769">
        <v>120</v>
      </c>
      <c r="I4769" s="43" t="s">
        <v>1048</v>
      </c>
      <c r="J4769" s="43" t="s">
        <v>1047</v>
      </c>
      <c r="K4769" s="43" t="s">
        <v>178</v>
      </c>
      <c r="L4769" s="43" t="str">
        <f>IF(AND(Home!$A$1&gt;=Leave[[#This Row],[Start Time]],Home!$A$1&lt;=Leave[[#This Row],[End Time]]),"Aplica","No Aplica")</f>
        <v>No Aplica</v>
      </c>
      <c r="M4769" s="43" t="str">
        <f>IF(AND(Home!$A$1&gt;=Leave[[#This Row],[Start Time]],Home!$A$1&lt;=Leave[[#This Row],[End Time]]),Home!$A$1,"No Aplica")</f>
        <v>No Aplica</v>
      </c>
      <c r="N4769" s="43" t="str">
        <f>Leave[[#This Row],[User Code (Owning User) (Usuario)]]&amp;Leave[[#This Row],[fecha activa]]</f>
        <v>MIE2024101219116No Aplica</v>
      </c>
    </row>
    <row r="4770" spans="1:14" x14ac:dyDescent="0.3">
      <c r="A4770" s="43" t="s">
        <v>471</v>
      </c>
      <c r="B4770" s="3">
        <v>45925</v>
      </c>
      <c r="C4770" s="3">
        <v>45925</v>
      </c>
      <c r="D4770" s="43" t="s">
        <v>3622</v>
      </c>
      <c r="E4770" s="43" t="s">
        <v>869</v>
      </c>
      <c r="F4770" s="43" t="s">
        <v>870</v>
      </c>
      <c r="G4770">
        <v>120</v>
      </c>
      <c r="H4770">
        <v>120</v>
      </c>
      <c r="I4770" s="43" t="s">
        <v>1048</v>
      </c>
      <c r="J4770" s="43" t="s">
        <v>1047</v>
      </c>
      <c r="K4770" s="43" t="s">
        <v>178</v>
      </c>
      <c r="L4770" s="43" t="str">
        <f>IF(AND(Home!$A$1&gt;=Leave[[#This Row],[Start Time]],Home!$A$1&lt;=Leave[[#This Row],[End Time]]),"Aplica","No Aplica")</f>
        <v>No Aplica</v>
      </c>
      <c r="M4770" s="43" t="str">
        <f>IF(AND(Home!$A$1&gt;=Leave[[#This Row],[Start Time]],Home!$A$1&lt;=Leave[[#This Row],[End Time]]),Home!$A$1,"No Aplica")</f>
        <v>No Aplica</v>
      </c>
      <c r="N4770" s="43" t="str">
        <f>Leave[[#This Row],[User Code (Owning User) (Usuario)]]&amp;Leave[[#This Row],[fecha activa]]</f>
        <v>MIE2024101219116No Aplica</v>
      </c>
    </row>
    <row r="4771" spans="1:14" x14ac:dyDescent="0.3">
      <c r="A4771" s="43" t="s">
        <v>465</v>
      </c>
      <c r="B4771" s="3">
        <v>45924</v>
      </c>
      <c r="C4771" s="3">
        <v>45924</v>
      </c>
      <c r="D4771" s="43" t="s">
        <v>3243</v>
      </c>
      <c r="E4771" s="43" t="s">
        <v>869</v>
      </c>
      <c r="F4771" s="43" t="s">
        <v>870</v>
      </c>
      <c r="G4771">
        <v>540</v>
      </c>
      <c r="H4771">
        <v>540</v>
      </c>
      <c r="I4771" s="43" t="s">
        <v>1048</v>
      </c>
      <c r="J4771" s="43" t="s">
        <v>1047</v>
      </c>
      <c r="K4771" s="43" t="s">
        <v>178</v>
      </c>
      <c r="L4771" s="43" t="str">
        <f>IF(AND(Home!$A$1&gt;=Leave[[#This Row],[Start Time]],Home!$A$1&lt;=Leave[[#This Row],[End Time]]),"Aplica","No Aplica")</f>
        <v>No Aplica</v>
      </c>
      <c r="M4771" s="43" t="str">
        <f>IF(AND(Home!$A$1&gt;=Leave[[#This Row],[Start Time]],Home!$A$1&lt;=Leave[[#This Row],[End Time]]),Home!$A$1,"No Aplica")</f>
        <v>No Aplica</v>
      </c>
      <c r="N4771" s="43" t="str">
        <f>Leave[[#This Row],[User Code (Owning User) (Usuario)]]&amp;Leave[[#This Row],[fecha activa]]</f>
        <v>MIE2024101219116No Aplica</v>
      </c>
    </row>
    <row r="4772" spans="1:14" x14ac:dyDescent="0.3">
      <c r="A4772" s="43" t="s">
        <v>471</v>
      </c>
      <c r="B4772" s="3">
        <v>45929</v>
      </c>
      <c r="C4772" s="3">
        <v>45929</v>
      </c>
      <c r="D4772" s="43" t="s">
        <v>1865</v>
      </c>
      <c r="E4772" s="43" t="s">
        <v>543</v>
      </c>
      <c r="F4772" s="43" t="s">
        <v>544</v>
      </c>
      <c r="G4772">
        <v>540</v>
      </c>
      <c r="H4772">
        <v>540</v>
      </c>
      <c r="I4772" s="43" t="s">
        <v>1089</v>
      </c>
      <c r="J4772" s="43" t="s">
        <v>984</v>
      </c>
      <c r="K4772" s="43" t="s">
        <v>178</v>
      </c>
      <c r="L4772" s="43" t="str">
        <f>IF(AND(Home!$A$1&gt;=Leave[[#This Row],[Start Time]],Home!$A$1&lt;=Leave[[#This Row],[End Time]]),"Aplica","No Aplica")</f>
        <v>No Aplica</v>
      </c>
      <c r="M4772" s="43" t="str">
        <f>IF(AND(Home!$A$1&gt;=Leave[[#This Row],[Start Time]],Home!$A$1&lt;=Leave[[#This Row],[End Time]]),Home!$A$1,"No Aplica")</f>
        <v>No Aplica</v>
      </c>
      <c r="N4772" s="43" t="str">
        <f>Leave[[#This Row],[User Code (Owning User) (Usuario)]]&amp;Leave[[#This Row],[fecha activa]]</f>
        <v>MIE2024190415192No Aplica</v>
      </c>
    </row>
    <row r="4773" spans="1:14" x14ac:dyDescent="0.3">
      <c r="A4773" s="43" t="s">
        <v>601</v>
      </c>
      <c r="B4773" s="3">
        <v>45918</v>
      </c>
      <c r="C4773" s="3">
        <v>45918</v>
      </c>
      <c r="D4773" s="43" t="s">
        <v>2811</v>
      </c>
      <c r="E4773" s="43" t="s">
        <v>543</v>
      </c>
      <c r="F4773" s="43" t="s">
        <v>544</v>
      </c>
      <c r="G4773">
        <v>540</v>
      </c>
      <c r="H4773">
        <v>540</v>
      </c>
      <c r="I4773" s="43" t="s">
        <v>1089</v>
      </c>
      <c r="J4773" s="43" t="s">
        <v>984</v>
      </c>
      <c r="K4773" s="43" t="s">
        <v>178</v>
      </c>
      <c r="L4773" s="43" t="str">
        <f>IF(AND(Home!$A$1&gt;=Leave[[#This Row],[Start Time]],Home!$A$1&lt;=Leave[[#This Row],[End Time]]),"Aplica","No Aplica")</f>
        <v>No Aplica</v>
      </c>
      <c r="M4773" s="43" t="str">
        <f>IF(AND(Home!$A$1&gt;=Leave[[#This Row],[Start Time]],Home!$A$1&lt;=Leave[[#This Row],[End Time]]),Home!$A$1,"No Aplica")</f>
        <v>No Aplica</v>
      </c>
      <c r="N4773" s="43" t="str">
        <f>Leave[[#This Row],[User Code (Owning User) (Usuario)]]&amp;Leave[[#This Row],[fecha activa]]</f>
        <v>MIE2024190415192No Aplica</v>
      </c>
    </row>
    <row r="4774" spans="1:14" x14ac:dyDescent="0.3">
      <c r="A4774" s="43" t="s">
        <v>601</v>
      </c>
      <c r="B4774" s="3">
        <v>45917</v>
      </c>
      <c r="C4774" s="3">
        <v>45917</v>
      </c>
      <c r="D4774" s="43" t="s">
        <v>2811</v>
      </c>
      <c r="E4774" s="43" t="s">
        <v>543</v>
      </c>
      <c r="F4774" s="43" t="s">
        <v>544</v>
      </c>
      <c r="G4774">
        <v>420</v>
      </c>
      <c r="H4774">
        <v>420</v>
      </c>
      <c r="I4774" s="43" t="s">
        <v>1089</v>
      </c>
      <c r="J4774" s="43" t="s">
        <v>984</v>
      </c>
      <c r="K4774" s="43" t="s">
        <v>178</v>
      </c>
      <c r="L4774" s="43" t="str">
        <f>IF(AND(Home!$A$1&gt;=Leave[[#This Row],[Start Time]],Home!$A$1&lt;=Leave[[#This Row],[End Time]]),"Aplica","No Aplica")</f>
        <v>No Aplica</v>
      </c>
      <c r="M4774" s="43" t="str">
        <f>IF(AND(Home!$A$1&gt;=Leave[[#This Row],[Start Time]],Home!$A$1&lt;=Leave[[#This Row],[End Time]]),Home!$A$1,"No Aplica")</f>
        <v>No Aplica</v>
      </c>
      <c r="N4774" s="43" t="str">
        <f>Leave[[#This Row],[User Code (Owning User) (Usuario)]]&amp;Leave[[#This Row],[fecha activa]]</f>
        <v>MIE2024190415192No Aplica</v>
      </c>
    </row>
    <row r="4775" spans="1:14" x14ac:dyDescent="0.3">
      <c r="A4775" s="43" t="s">
        <v>468</v>
      </c>
      <c r="B4775" s="3">
        <v>45928</v>
      </c>
      <c r="C4775" s="3">
        <v>45928</v>
      </c>
      <c r="D4775" s="43" t="s">
        <v>3554</v>
      </c>
      <c r="E4775" s="43" t="s">
        <v>543</v>
      </c>
      <c r="F4775" s="43" t="s">
        <v>544</v>
      </c>
      <c r="G4775">
        <v>540</v>
      </c>
      <c r="H4775">
        <v>540</v>
      </c>
      <c r="I4775" s="43" t="s">
        <v>1089</v>
      </c>
      <c r="J4775" s="43" t="s">
        <v>984</v>
      </c>
      <c r="K4775" s="43" t="s">
        <v>178</v>
      </c>
      <c r="L4775" s="43" t="str">
        <f>IF(AND(Home!$A$1&gt;=Leave[[#This Row],[Start Time]],Home!$A$1&lt;=Leave[[#This Row],[End Time]]),"Aplica","No Aplica")</f>
        <v>No Aplica</v>
      </c>
      <c r="M4775" s="43" t="str">
        <f>IF(AND(Home!$A$1&gt;=Leave[[#This Row],[Start Time]],Home!$A$1&lt;=Leave[[#This Row],[End Time]]),Home!$A$1,"No Aplica")</f>
        <v>No Aplica</v>
      </c>
      <c r="N4775" s="43" t="str">
        <f>Leave[[#This Row],[User Code (Owning User) (Usuario)]]&amp;Leave[[#This Row],[fecha activa]]</f>
        <v>MIE2024190415192No Aplica</v>
      </c>
    </row>
    <row r="4776" spans="1:14" x14ac:dyDescent="0.3">
      <c r="A4776" s="43" t="s">
        <v>471</v>
      </c>
      <c r="B4776" s="3">
        <v>45922</v>
      </c>
      <c r="C4776" s="3">
        <v>45922</v>
      </c>
      <c r="D4776" s="43" t="s">
        <v>1865</v>
      </c>
      <c r="E4776" s="43" t="s">
        <v>543</v>
      </c>
      <c r="F4776" s="43" t="s">
        <v>544</v>
      </c>
      <c r="G4776">
        <v>540</v>
      </c>
      <c r="H4776">
        <v>540</v>
      </c>
      <c r="I4776" s="43" t="s">
        <v>1089</v>
      </c>
      <c r="J4776" s="43" t="s">
        <v>984</v>
      </c>
      <c r="K4776" s="43" t="s">
        <v>178</v>
      </c>
      <c r="L4776" s="43" t="str">
        <f>IF(AND(Home!$A$1&gt;=Leave[[#This Row],[Start Time]],Home!$A$1&lt;=Leave[[#This Row],[End Time]]),"Aplica","No Aplica")</f>
        <v>Aplica</v>
      </c>
      <c r="M4776" s="43">
        <f>IF(AND(Home!$A$1&gt;=Leave[[#This Row],[Start Time]],Home!$A$1&lt;=Leave[[#This Row],[End Time]]),Home!$A$1,"No Aplica")</f>
        <v>45922</v>
      </c>
      <c r="N4776" s="43" t="str">
        <f>Leave[[#This Row],[User Code (Owning User) (Usuario)]]&amp;Leave[[#This Row],[fecha activa]]</f>
        <v>MIE202419041519245922</v>
      </c>
    </row>
    <row r="4777" spans="1:14" x14ac:dyDescent="0.3">
      <c r="A4777" s="43" t="s">
        <v>471</v>
      </c>
      <c r="B4777" s="3">
        <v>45920</v>
      </c>
      <c r="C4777" s="3">
        <v>45920</v>
      </c>
      <c r="D4777" s="43" t="s">
        <v>655</v>
      </c>
      <c r="E4777" s="43" t="s">
        <v>543</v>
      </c>
      <c r="F4777" s="43" t="s">
        <v>544</v>
      </c>
      <c r="G4777">
        <v>240</v>
      </c>
      <c r="H4777">
        <v>240</v>
      </c>
      <c r="I4777" s="43" t="s">
        <v>1089</v>
      </c>
      <c r="J4777" s="43" t="s">
        <v>984</v>
      </c>
      <c r="K4777" s="43" t="s">
        <v>178</v>
      </c>
      <c r="L4777" s="43" t="str">
        <f>IF(AND(Home!$A$1&gt;=Leave[[#This Row],[Start Time]],Home!$A$1&lt;=Leave[[#This Row],[End Time]]),"Aplica","No Aplica")</f>
        <v>No Aplica</v>
      </c>
      <c r="M4777" s="43" t="str">
        <f>IF(AND(Home!$A$1&gt;=Leave[[#This Row],[Start Time]],Home!$A$1&lt;=Leave[[#This Row],[End Time]]),Home!$A$1,"No Aplica")</f>
        <v>No Aplica</v>
      </c>
      <c r="N4777" s="43" t="str">
        <f>Leave[[#This Row],[User Code (Owning User) (Usuario)]]&amp;Leave[[#This Row],[fecha activa]]</f>
        <v>MIE2024190415192No Aplica</v>
      </c>
    </row>
    <row r="4778" spans="1:14" x14ac:dyDescent="0.3">
      <c r="A4778" s="43" t="s">
        <v>476</v>
      </c>
      <c r="B4778" s="3">
        <v>45921</v>
      </c>
      <c r="C4778" s="3">
        <v>45921</v>
      </c>
      <c r="D4778" s="43" t="s">
        <v>469</v>
      </c>
      <c r="E4778" s="43" t="s">
        <v>543</v>
      </c>
      <c r="F4778" s="43" t="s">
        <v>544</v>
      </c>
      <c r="G4778">
        <v>540</v>
      </c>
      <c r="H4778">
        <v>540</v>
      </c>
      <c r="I4778" s="43" t="s">
        <v>1089</v>
      </c>
      <c r="J4778" s="43" t="s">
        <v>984</v>
      </c>
      <c r="K4778" s="43" t="s">
        <v>178</v>
      </c>
      <c r="L4778" s="43" t="str">
        <f>IF(AND(Home!$A$1&gt;=Leave[[#This Row],[Start Time]],Home!$A$1&lt;=Leave[[#This Row],[End Time]]),"Aplica","No Aplica")</f>
        <v>No Aplica</v>
      </c>
      <c r="M4778" s="43" t="str">
        <f>IF(AND(Home!$A$1&gt;=Leave[[#This Row],[Start Time]],Home!$A$1&lt;=Leave[[#This Row],[End Time]]),Home!$A$1,"No Aplica")</f>
        <v>No Aplica</v>
      </c>
      <c r="N4778" s="43" t="str">
        <f>Leave[[#This Row],[User Code (Owning User) (Usuario)]]&amp;Leave[[#This Row],[fecha activa]]</f>
        <v>MIE2024190415192No Aplica</v>
      </c>
    </row>
    <row r="4779" spans="1:14" x14ac:dyDescent="0.3">
      <c r="A4779" s="43" t="s">
        <v>471</v>
      </c>
      <c r="B4779" s="3">
        <v>45915</v>
      </c>
      <c r="C4779" s="3">
        <v>45915</v>
      </c>
      <c r="D4779" s="43" t="s">
        <v>1865</v>
      </c>
      <c r="E4779" s="43" t="s">
        <v>543</v>
      </c>
      <c r="F4779" s="43" t="s">
        <v>544</v>
      </c>
      <c r="G4779">
        <v>540</v>
      </c>
      <c r="H4779">
        <v>540</v>
      </c>
      <c r="I4779" s="43" t="s">
        <v>1089</v>
      </c>
      <c r="J4779" s="43" t="s">
        <v>984</v>
      </c>
      <c r="K4779" s="43" t="s">
        <v>178</v>
      </c>
      <c r="L4779" s="43" t="str">
        <f>IF(AND(Home!$A$1&gt;=Leave[[#This Row],[Start Time]],Home!$A$1&lt;=Leave[[#This Row],[End Time]]),"Aplica","No Aplica")</f>
        <v>No Aplica</v>
      </c>
      <c r="M4779" s="43" t="str">
        <f>IF(AND(Home!$A$1&gt;=Leave[[#This Row],[Start Time]],Home!$A$1&lt;=Leave[[#This Row],[End Time]]),Home!$A$1,"No Aplica")</f>
        <v>No Aplica</v>
      </c>
      <c r="N4779" s="43" t="str">
        <f>Leave[[#This Row],[User Code (Owning User) (Usuario)]]&amp;Leave[[#This Row],[fecha activa]]</f>
        <v>MIE2024190415192No Aplica</v>
      </c>
    </row>
    <row r="4780" spans="1:14" x14ac:dyDescent="0.3">
      <c r="A4780" s="43" t="s">
        <v>471</v>
      </c>
      <c r="B4780" s="3">
        <v>45913</v>
      </c>
      <c r="C4780" s="3">
        <v>45913</v>
      </c>
      <c r="D4780" s="43" t="s">
        <v>2616</v>
      </c>
      <c r="E4780" s="43" t="s">
        <v>543</v>
      </c>
      <c r="F4780" s="43" t="s">
        <v>544</v>
      </c>
      <c r="G4780">
        <v>300</v>
      </c>
      <c r="H4780">
        <v>300</v>
      </c>
      <c r="I4780" s="43" t="s">
        <v>1089</v>
      </c>
      <c r="J4780" s="43" t="s">
        <v>984</v>
      </c>
      <c r="K4780" s="43" t="s">
        <v>178</v>
      </c>
      <c r="L4780" s="43" t="str">
        <f>IF(AND(Home!$A$1&gt;=Leave[[#This Row],[Start Time]],Home!$A$1&lt;=Leave[[#This Row],[End Time]]),"Aplica","No Aplica")</f>
        <v>No Aplica</v>
      </c>
      <c r="M4780" s="43" t="str">
        <f>IF(AND(Home!$A$1&gt;=Leave[[#This Row],[Start Time]],Home!$A$1&lt;=Leave[[#This Row],[End Time]]),Home!$A$1,"No Aplica")</f>
        <v>No Aplica</v>
      </c>
      <c r="N4780" s="43" t="str">
        <f>Leave[[#This Row],[User Code (Owning User) (Usuario)]]&amp;Leave[[#This Row],[fecha activa]]</f>
        <v>MIE2024190415192No Aplica</v>
      </c>
    </row>
    <row r="4781" spans="1:14" x14ac:dyDescent="0.3">
      <c r="A4781" s="43" t="s">
        <v>476</v>
      </c>
      <c r="B4781" s="3">
        <v>45914</v>
      </c>
      <c r="C4781" s="3">
        <v>45914</v>
      </c>
      <c r="D4781" s="43" t="s">
        <v>2617</v>
      </c>
      <c r="E4781" s="43" t="s">
        <v>543</v>
      </c>
      <c r="F4781" s="43" t="s">
        <v>544</v>
      </c>
      <c r="G4781">
        <v>540</v>
      </c>
      <c r="H4781">
        <v>540</v>
      </c>
      <c r="I4781" s="43" t="s">
        <v>1089</v>
      </c>
      <c r="J4781" s="43" t="s">
        <v>984</v>
      </c>
      <c r="K4781" s="43" t="s">
        <v>178</v>
      </c>
      <c r="L4781" s="43" t="str">
        <f>IF(AND(Home!$A$1&gt;=Leave[[#This Row],[Start Time]],Home!$A$1&lt;=Leave[[#This Row],[End Time]]),"Aplica","No Aplica")</f>
        <v>No Aplica</v>
      </c>
      <c r="M4781" s="43" t="str">
        <f>IF(AND(Home!$A$1&gt;=Leave[[#This Row],[Start Time]],Home!$A$1&lt;=Leave[[#This Row],[End Time]]),Home!$A$1,"No Aplica")</f>
        <v>No Aplica</v>
      </c>
      <c r="N4781" s="43" t="str">
        <f>Leave[[#This Row],[User Code (Owning User) (Usuario)]]&amp;Leave[[#This Row],[fecha activa]]</f>
        <v>MIE2024190415192No Aplica</v>
      </c>
    </row>
    <row r="4782" spans="1:14" x14ac:dyDescent="0.3">
      <c r="A4782" s="43" t="s">
        <v>471</v>
      </c>
      <c r="B4782" s="3">
        <v>45908</v>
      </c>
      <c r="C4782" s="3">
        <v>45908</v>
      </c>
      <c r="D4782" s="43" t="s">
        <v>496</v>
      </c>
      <c r="E4782" s="43" t="s">
        <v>543</v>
      </c>
      <c r="F4782" s="43" t="s">
        <v>544</v>
      </c>
      <c r="G4782">
        <v>540</v>
      </c>
      <c r="H4782">
        <v>540</v>
      </c>
      <c r="I4782" s="43" t="s">
        <v>1089</v>
      </c>
      <c r="J4782" s="43" t="s">
        <v>984</v>
      </c>
      <c r="K4782" s="43" t="s">
        <v>178</v>
      </c>
      <c r="L4782" s="43" t="str">
        <f>IF(AND(Home!$A$1&gt;=Leave[[#This Row],[Start Time]],Home!$A$1&lt;=Leave[[#This Row],[End Time]]),"Aplica","No Aplica")</f>
        <v>No Aplica</v>
      </c>
      <c r="M4782" s="43" t="str">
        <f>IF(AND(Home!$A$1&gt;=Leave[[#This Row],[Start Time]],Home!$A$1&lt;=Leave[[#This Row],[End Time]]),Home!$A$1,"No Aplica")</f>
        <v>No Aplica</v>
      </c>
      <c r="N4782" s="43" t="str">
        <f>Leave[[#This Row],[User Code (Owning User) (Usuario)]]&amp;Leave[[#This Row],[fecha activa]]</f>
        <v>MIE2024190415192No Aplica</v>
      </c>
    </row>
    <row r="4783" spans="1:14" x14ac:dyDescent="0.3">
      <c r="A4783" s="43" t="s">
        <v>471</v>
      </c>
      <c r="B4783" s="3">
        <v>45906</v>
      </c>
      <c r="C4783" s="3">
        <v>45906</v>
      </c>
      <c r="D4783" s="43" t="s">
        <v>2678</v>
      </c>
      <c r="E4783" s="43" t="s">
        <v>543</v>
      </c>
      <c r="F4783" s="43" t="s">
        <v>544</v>
      </c>
      <c r="G4783">
        <v>300</v>
      </c>
      <c r="H4783">
        <v>300</v>
      </c>
      <c r="I4783" s="43" t="s">
        <v>1089</v>
      </c>
      <c r="J4783" s="43" t="s">
        <v>984</v>
      </c>
      <c r="K4783" s="43" t="s">
        <v>178</v>
      </c>
      <c r="L4783" s="43" t="str">
        <f>IF(AND(Home!$A$1&gt;=Leave[[#This Row],[Start Time]],Home!$A$1&lt;=Leave[[#This Row],[End Time]]),"Aplica","No Aplica")</f>
        <v>No Aplica</v>
      </c>
      <c r="M4783" s="43" t="str">
        <f>IF(AND(Home!$A$1&gt;=Leave[[#This Row],[Start Time]],Home!$A$1&lt;=Leave[[#This Row],[End Time]]),Home!$A$1,"No Aplica")</f>
        <v>No Aplica</v>
      </c>
      <c r="N4783" s="43" t="str">
        <f>Leave[[#This Row],[User Code (Owning User) (Usuario)]]&amp;Leave[[#This Row],[fecha activa]]</f>
        <v>MIE2024190415192No Aplica</v>
      </c>
    </row>
    <row r="4784" spans="1:14" x14ac:dyDescent="0.3">
      <c r="A4784" s="43" t="s">
        <v>476</v>
      </c>
      <c r="B4784" s="3">
        <v>45907</v>
      </c>
      <c r="C4784" s="3">
        <v>45907</v>
      </c>
      <c r="D4784" s="43" t="s">
        <v>469</v>
      </c>
      <c r="E4784" s="43" t="s">
        <v>543</v>
      </c>
      <c r="F4784" s="43" t="s">
        <v>544</v>
      </c>
      <c r="G4784">
        <v>540</v>
      </c>
      <c r="H4784">
        <v>540</v>
      </c>
      <c r="I4784" s="43" t="s">
        <v>1089</v>
      </c>
      <c r="J4784" s="43" t="s">
        <v>984</v>
      </c>
      <c r="K4784" s="43" t="s">
        <v>178</v>
      </c>
      <c r="L4784" s="43" t="str">
        <f>IF(AND(Home!$A$1&gt;=Leave[[#This Row],[Start Time]],Home!$A$1&lt;=Leave[[#This Row],[End Time]]),"Aplica","No Aplica")</f>
        <v>No Aplica</v>
      </c>
      <c r="M4784" s="43" t="str">
        <f>IF(AND(Home!$A$1&gt;=Leave[[#This Row],[Start Time]],Home!$A$1&lt;=Leave[[#This Row],[End Time]]),Home!$A$1,"No Aplica")</f>
        <v>No Aplica</v>
      </c>
      <c r="N4784" s="43" t="str">
        <f>Leave[[#This Row],[User Code (Owning User) (Usuario)]]&amp;Leave[[#This Row],[fecha activa]]</f>
        <v>MIE2024190415192No Aplica</v>
      </c>
    </row>
    <row r="4785" spans="1:14" x14ac:dyDescent="0.3">
      <c r="A4785" s="43" t="s">
        <v>471</v>
      </c>
      <c r="B4785" s="3">
        <v>45901</v>
      </c>
      <c r="C4785" s="3">
        <v>45901</v>
      </c>
      <c r="D4785" s="43" t="s">
        <v>496</v>
      </c>
      <c r="E4785" s="43" t="s">
        <v>543</v>
      </c>
      <c r="F4785" s="43" t="s">
        <v>544</v>
      </c>
      <c r="G4785">
        <v>540</v>
      </c>
      <c r="H4785">
        <v>540</v>
      </c>
      <c r="I4785" s="43" t="s">
        <v>1089</v>
      </c>
      <c r="J4785" s="43" t="s">
        <v>984</v>
      </c>
      <c r="K4785" s="43" t="s">
        <v>178</v>
      </c>
      <c r="L4785" s="43" t="str">
        <f>IF(AND(Home!$A$1&gt;=Leave[[#This Row],[Start Time]],Home!$A$1&lt;=Leave[[#This Row],[End Time]]),"Aplica","No Aplica")</f>
        <v>No Aplica</v>
      </c>
      <c r="M4785" s="43" t="str">
        <f>IF(AND(Home!$A$1&gt;=Leave[[#This Row],[Start Time]],Home!$A$1&lt;=Leave[[#This Row],[End Time]]),Home!$A$1,"No Aplica")</f>
        <v>No Aplica</v>
      </c>
      <c r="N4785" s="43" t="str">
        <f>Leave[[#This Row],[User Code (Owning User) (Usuario)]]&amp;Leave[[#This Row],[fecha activa]]</f>
        <v>MIE2024190415192No Aplica</v>
      </c>
    </row>
    <row r="4786" spans="1:14" x14ac:dyDescent="0.3">
      <c r="A4786" s="43" t="s">
        <v>476</v>
      </c>
      <c r="B4786" s="3">
        <v>45928</v>
      </c>
      <c r="C4786" s="3">
        <v>45928</v>
      </c>
      <c r="D4786" s="43" t="s">
        <v>3543</v>
      </c>
      <c r="E4786" s="43" t="s">
        <v>1761</v>
      </c>
      <c r="F4786" s="43" t="s">
        <v>1763</v>
      </c>
      <c r="G4786">
        <v>540</v>
      </c>
      <c r="H4786">
        <v>540</v>
      </c>
      <c r="I4786" s="43" t="s">
        <v>1762</v>
      </c>
      <c r="J4786" s="43" t="s">
        <v>1843</v>
      </c>
      <c r="K4786" s="43" t="s">
        <v>179</v>
      </c>
      <c r="L4786" s="43" t="str">
        <f>IF(AND(Home!$A$1&gt;=Leave[[#This Row],[Start Time]],Home!$A$1&lt;=Leave[[#This Row],[End Time]]),"Aplica","No Aplica")</f>
        <v>No Aplica</v>
      </c>
      <c r="M4786" s="43" t="str">
        <f>IF(AND(Home!$A$1&gt;=Leave[[#This Row],[Start Time]],Home!$A$1&lt;=Leave[[#This Row],[End Time]]),Home!$A$1,"No Aplica")</f>
        <v>No Aplica</v>
      </c>
      <c r="N4786" s="43" t="str">
        <f>Leave[[#This Row],[User Code (Owning User) (Usuario)]]&amp;Leave[[#This Row],[fecha activa]]</f>
        <v>MIE2025130523017No Aplica</v>
      </c>
    </row>
    <row r="4787" spans="1:14" x14ac:dyDescent="0.3">
      <c r="A4787" s="43" t="s">
        <v>476</v>
      </c>
      <c r="B4787" s="3">
        <v>45921</v>
      </c>
      <c r="C4787" s="3">
        <v>45921</v>
      </c>
      <c r="D4787" s="43" t="s">
        <v>3208</v>
      </c>
      <c r="E4787" s="43" t="s">
        <v>1761</v>
      </c>
      <c r="F4787" s="43" t="s">
        <v>1763</v>
      </c>
      <c r="G4787">
        <v>540</v>
      </c>
      <c r="H4787">
        <v>540</v>
      </c>
      <c r="I4787" s="43" t="s">
        <v>1762</v>
      </c>
      <c r="J4787" s="43" t="s">
        <v>1843</v>
      </c>
      <c r="K4787" s="43" t="s">
        <v>179</v>
      </c>
      <c r="L4787" s="43" t="str">
        <f>IF(AND(Home!$A$1&gt;=Leave[[#This Row],[Start Time]],Home!$A$1&lt;=Leave[[#This Row],[End Time]]),"Aplica","No Aplica")</f>
        <v>No Aplica</v>
      </c>
      <c r="M4787" s="43" t="str">
        <f>IF(AND(Home!$A$1&gt;=Leave[[#This Row],[Start Time]],Home!$A$1&lt;=Leave[[#This Row],[End Time]]),Home!$A$1,"No Aplica")</f>
        <v>No Aplica</v>
      </c>
      <c r="N4787" s="43" t="str">
        <f>Leave[[#This Row],[User Code (Owning User) (Usuario)]]&amp;Leave[[#This Row],[fecha activa]]</f>
        <v>MIE2025130523017No Aplica</v>
      </c>
    </row>
    <row r="4788" spans="1:14" x14ac:dyDescent="0.3">
      <c r="A4788" s="43" t="s">
        <v>471</v>
      </c>
      <c r="B4788" s="3">
        <v>45904</v>
      </c>
      <c r="C4788" s="3">
        <v>45904</v>
      </c>
      <c r="D4788" s="43" t="s">
        <v>2965</v>
      </c>
      <c r="E4788" s="43" t="s">
        <v>1761</v>
      </c>
      <c r="F4788" s="43" t="s">
        <v>1763</v>
      </c>
      <c r="G4788">
        <v>450</v>
      </c>
      <c r="H4788">
        <v>450</v>
      </c>
      <c r="I4788" s="43" t="s">
        <v>1762</v>
      </c>
      <c r="J4788" s="43" t="s">
        <v>1843</v>
      </c>
      <c r="K4788" s="43" t="s">
        <v>179</v>
      </c>
      <c r="L4788" s="43" t="str">
        <f>IF(AND(Home!$A$1&gt;=Leave[[#This Row],[Start Time]],Home!$A$1&lt;=Leave[[#This Row],[End Time]]),"Aplica","No Aplica")</f>
        <v>No Aplica</v>
      </c>
      <c r="M4788" s="43" t="str">
        <f>IF(AND(Home!$A$1&gt;=Leave[[#This Row],[Start Time]],Home!$A$1&lt;=Leave[[#This Row],[End Time]]),Home!$A$1,"No Aplica")</f>
        <v>No Aplica</v>
      </c>
      <c r="N4788" s="43" t="str">
        <f>Leave[[#This Row],[User Code (Owning User) (Usuario)]]&amp;Leave[[#This Row],[fecha activa]]</f>
        <v>MIE2025130523017No Aplica</v>
      </c>
    </row>
    <row r="4789" spans="1:14" x14ac:dyDescent="0.3">
      <c r="A4789" s="43" t="s">
        <v>476</v>
      </c>
      <c r="B4789" s="3">
        <v>45914</v>
      </c>
      <c r="C4789" s="3">
        <v>45914</v>
      </c>
      <c r="D4789" s="43" t="s">
        <v>491</v>
      </c>
      <c r="E4789" s="43" t="s">
        <v>1761</v>
      </c>
      <c r="F4789" s="43" t="s">
        <v>1763</v>
      </c>
      <c r="G4789">
        <v>540</v>
      </c>
      <c r="H4789">
        <v>540</v>
      </c>
      <c r="I4789" s="43" t="s">
        <v>1762</v>
      </c>
      <c r="J4789" s="43" t="s">
        <v>1843</v>
      </c>
      <c r="K4789" s="43" t="s">
        <v>179</v>
      </c>
      <c r="L4789" s="43" t="str">
        <f>IF(AND(Home!$A$1&gt;=Leave[[#This Row],[Start Time]],Home!$A$1&lt;=Leave[[#This Row],[End Time]]),"Aplica","No Aplica")</f>
        <v>No Aplica</v>
      </c>
      <c r="M4789" s="43" t="str">
        <f>IF(AND(Home!$A$1&gt;=Leave[[#This Row],[Start Time]],Home!$A$1&lt;=Leave[[#This Row],[End Time]]),Home!$A$1,"No Aplica")</f>
        <v>No Aplica</v>
      </c>
      <c r="N4789" s="43" t="str">
        <f>Leave[[#This Row],[User Code (Owning User) (Usuario)]]&amp;Leave[[#This Row],[fecha activa]]</f>
        <v>MIE2025130523017No Aplica</v>
      </c>
    </row>
    <row r="4790" spans="1:14" x14ac:dyDescent="0.3">
      <c r="A4790" s="43" t="s">
        <v>476</v>
      </c>
      <c r="B4790" s="3">
        <v>45907</v>
      </c>
      <c r="C4790" s="3">
        <v>45907</v>
      </c>
      <c r="D4790" s="43" t="s">
        <v>467</v>
      </c>
      <c r="E4790" s="43" t="s">
        <v>1761</v>
      </c>
      <c r="F4790" s="43" t="s">
        <v>1763</v>
      </c>
      <c r="G4790">
        <v>540</v>
      </c>
      <c r="H4790">
        <v>540</v>
      </c>
      <c r="I4790" s="43" t="s">
        <v>1762</v>
      </c>
      <c r="J4790" s="43" t="s">
        <v>1843</v>
      </c>
      <c r="K4790" s="43" t="s">
        <v>179</v>
      </c>
      <c r="L4790" s="43" t="str">
        <f>IF(AND(Home!$A$1&gt;=Leave[[#This Row],[Start Time]],Home!$A$1&lt;=Leave[[#This Row],[End Time]]),"Aplica","No Aplica")</f>
        <v>No Aplica</v>
      </c>
      <c r="M4790" s="43" t="str">
        <f>IF(AND(Home!$A$1&gt;=Leave[[#This Row],[Start Time]],Home!$A$1&lt;=Leave[[#This Row],[End Time]]),Home!$A$1,"No Aplica")</f>
        <v>No Aplica</v>
      </c>
      <c r="N4790" s="43" t="str">
        <f>Leave[[#This Row],[User Code (Owning User) (Usuario)]]&amp;Leave[[#This Row],[fecha activa]]</f>
        <v>MIE2025130523017No Aplica</v>
      </c>
    </row>
    <row r="4791" spans="1:14" x14ac:dyDescent="0.3">
      <c r="A4791" s="43" t="s">
        <v>465</v>
      </c>
      <c r="B4791" s="3">
        <v>45924</v>
      </c>
      <c r="C4791" s="3">
        <v>45924</v>
      </c>
      <c r="D4791" s="43" t="s">
        <v>3572</v>
      </c>
      <c r="E4791" s="43" t="s">
        <v>2574</v>
      </c>
      <c r="F4791" s="43" t="s">
        <v>2576</v>
      </c>
      <c r="G4791">
        <v>540</v>
      </c>
      <c r="H4791">
        <v>540</v>
      </c>
      <c r="I4791" s="43" t="s">
        <v>2575</v>
      </c>
      <c r="J4791" s="43" t="s">
        <v>850</v>
      </c>
      <c r="K4791" s="43" t="s">
        <v>177</v>
      </c>
      <c r="L4791" s="43" t="str">
        <f>IF(AND(Home!$A$1&gt;=Leave[[#This Row],[Start Time]],Home!$A$1&lt;=Leave[[#This Row],[End Time]]),"Aplica","No Aplica")</f>
        <v>No Aplica</v>
      </c>
      <c r="M4791" s="43" t="str">
        <f>IF(AND(Home!$A$1&gt;=Leave[[#This Row],[Start Time]],Home!$A$1&lt;=Leave[[#This Row],[End Time]]),Home!$A$1,"No Aplica")</f>
        <v>No Aplica</v>
      </c>
      <c r="N4791" s="43" t="str">
        <f>Leave[[#This Row],[User Code (Owning User) (Usuario)]]&amp;Leave[[#This Row],[fecha activa]]</f>
        <v>MIE2025010924258No Aplica</v>
      </c>
    </row>
    <row r="4792" spans="1:14" x14ac:dyDescent="0.3">
      <c r="A4792" s="43" t="s">
        <v>471</v>
      </c>
      <c r="B4792" s="3">
        <v>45909</v>
      </c>
      <c r="C4792" s="3">
        <v>45909</v>
      </c>
      <c r="D4792" s="43" t="s">
        <v>3274</v>
      </c>
      <c r="E4792" s="43" t="s">
        <v>2574</v>
      </c>
      <c r="F4792" s="43" t="s">
        <v>2576</v>
      </c>
      <c r="G4792">
        <v>540</v>
      </c>
      <c r="H4792">
        <v>540</v>
      </c>
      <c r="I4792" s="43" t="s">
        <v>2575</v>
      </c>
      <c r="J4792" s="43" t="s">
        <v>850</v>
      </c>
      <c r="K4792" s="43" t="s">
        <v>177</v>
      </c>
      <c r="L4792" s="43" t="str">
        <f>IF(AND(Home!$A$1&gt;=Leave[[#This Row],[Start Time]],Home!$A$1&lt;=Leave[[#This Row],[End Time]]),"Aplica","No Aplica")</f>
        <v>No Aplica</v>
      </c>
      <c r="M4792" s="43" t="str">
        <f>IF(AND(Home!$A$1&gt;=Leave[[#This Row],[Start Time]],Home!$A$1&lt;=Leave[[#This Row],[End Time]]),Home!$A$1,"No Aplica")</f>
        <v>No Aplica</v>
      </c>
      <c r="N4792" s="43" t="str">
        <f>Leave[[#This Row],[User Code (Owning User) (Usuario)]]&amp;Leave[[#This Row],[fecha activa]]</f>
        <v>MIE2025010924258No Aplica</v>
      </c>
    </row>
    <row r="4793" spans="1:14" x14ac:dyDescent="0.3">
      <c r="A4793" s="43" t="s">
        <v>465</v>
      </c>
      <c r="B4793" s="3">
        <v>45903</v>
      </c>
      <c r="C4793" s="3">
        <v>45903</v>
      </c>
      <c r="D4793" s="43" t="s">
        <v>2832</v>
      </c>
      <c r="E4793" s="43" t="s">
        <v>2574</v>
      </c>
      <c r="F4793" s="43" t="s">
        <v>2576</v>
      </c>
      <c r="G4793">
        <v>180</v>
      </c>
      <c r="H4793">
        <v>180</v>
      </c>
      <c r="I4793" s="43" t="s">
        <v>2575</v>
      </c>
      <c r="J4793" s="43" t="s">
        <v>850</v>
      </c>
      <c r="K4793" s="43" t="s">
        <v>177</v>
      </c>
      <c r="L4793" s="43" t="str">
        <f>IF(AND(Home!$A$1&gt;=Leave[[#This Row],[Start Time]],Home!$A$1&lt;=Leave[[#This Row],[End Time]]),"Aplica","No Aplica")</f>
        <v>No Aplica</v>
      </c>
      <c r="M4793" s="43" t="str">
        <f>IF(AND(Home!$A$1&gt;=Leave[[#This Row],[Start Time]],Home!$A$1&lt;=Leave[[#This Row],[End Time]]),Home!$A$1,"No Aplica")</f>
        <v>No Aplica</v>
      </c>
      <c r="N4793" s="43" t="str">
        <f>Leave[[#This Row],[User Code (Owning User) (Usuario)]]&amp;Leave[[#This Row],[fecha activa]]</f>
        <v>MIE2025010924258No Aplica</v>
      </c>
    </row>
    <row r="4794" spans="1:14" x14ac:dyDescent="0.3">
      <c r="A4794" s="43" t="s">
        <v>465</v>
      </c>
      <c r="B4794" s="3">
        <v>45912</v>
      </c>
      <c r="C4794" s="3">
        <v>45912</v>
      </c>
      <c r="D4794" s="43" t="s">
        <v>520</v>
      </c>
      <c r="E4794" s="43" t="s">
        <v>2574</v>
      </c>
      <c r="F4794" s="43" t="s">
        <v>2576</v>
      </c>
      <c r="G4794">
        <v>60</v>
      </c>
      <c r="H4794">
        <v>60</v>
      </c>
      <c r="I4794" s="43" t="s">
        <v>2575</v>
      </c>
      <c r="J4794" s="43" t="s">
        <v>850</v>
      </c>
      <c r="K4794" s="43" t="s">
        <v>177</v>
      </c>
      <c r="L4794" s="43" t="str">
        <f>IF(AND(Home!$A$1&gt;=Leave[[#This Row],[Start Time]],Home!$A$1&lt;=Leave[[#This Row],[End Time]]),"Aplica","No Aplica")</f>
        <v>No Aplica</v>
      </c>
      <c r="M4794" s="43" t="str">
        <f>IF(AND(Home!$A$1&gt;=Leave[[#This Row],[Start Time]],Home!$A$1&lt;=Leave[[#This Row],[End Time]]),Home!$A$1,"No Aplica")</f>
        <v>No Aplica</v>
      </c>
      <c r="N4794" s="43" t="str">
        <f>Leave[[#This Row],[User Code (Owning User) (Usuario)]]&amp;Leave[[#This Row],[fecha activa]]</f>
        <v>MIE2025010924258No Aplica</v>
      </c>
    </row>
    <row r="4795" spans="1:14" x14ac:dyDescent="0.3">
      <c r="A4795" s="43" t="s">
        <v>465</v>
      </c>
      <c r="B4795" s="3">
        <v>45911</v>
      </c>
      <c r="C4795" s="3">
        <v>45911</v>
      </c>
      <c r="D4795" s="43" t="s">
        <v>521</v>
      </c>
      <c r="E4795" s="43" t="s">
        <v>2574</v>
      </c>
      <c r="F4795" s="43" t="s">
        <v>2576</v>
      </c>
      <c r="G4795">
        <v>60</v>
      </c>
      <c r="H4795">
        <v>60</v>
      </c>
      <c r="I4795" s="43" t="s">
        <v>2575</v>
      </c>
      <c r="J4795" s="43" t="s">
        <v>850</v>
      </c>
      <c r="K4795" s="43" t="s">
        <v>177</v>
      </c>
      <c r="L4795" s="43" t="str">
        <f>IF(AND(Home!$A$1&gt;=Leave[[#This Row],[Start Time]],Home!$A$1&lt;=Leave[[#This Row],[End Time]]),"Aplica","No Aplica")</f>
        <v>No Aplica</v>
      </c>
      <c r="M4795" s="43" t="str">
        <f>IF(AND(Home!$A$1&gt;=Leave[[#This Row],[Start Time]],Home!$A$1&lt;=Leave[[#This Row],[End Time]]),Home!$A$1,"No Aplica")</f>
        <v>No Aplica</v>
      </c>
      <c r="N4795" s="43" t="str">
        <f>Leave[[#This Row],[User Code (Owning User) (Usuario)]]&amp;Leave[[#This Row],[fecha activa]]</f>
        <v>MIE2025010924258No Aplica</v>
      </c>
    </row>
    <row r="4796" spans="1:14" x14ac:dyDescent="0.3">
      <c r="A4796" s="43" t="s">
        <v>465</v>
      </c>
      <c r="B4796" s="3">
        <v>45908</v>
      </c>
      <c r="C4796" s="3">
        <v>45908</v>
      </c>
      <c r="D4796" s="43" t="s">
        <v>521</v>
      </c>
      <c r="E4796" s="43" t="s">
        <v>2574</v>
      </c>
      <c r="F4796" s="43" t="s">
        <v>2576</v>
      </c>
      <c r="G4796">
        <v>120</v>
      </c>
      <c r="H4796">
        <v>120</v>
      </c>
      <c r="I4796" s="43" t="s">
        <v>2575</v>
      </c>
      <c r="J4796" s="43" t="s">
        <v>850</v>
      </c>
      <c r="K4796" s="43" t="s">
        <v>177</v>
      </c>
      <c r="L4796" s="43" t="str">
        <f>IF(AND(Home!$A$1&gt;=Leave[[#This Row],[Start Time]],Home!$A$1&lt;=Leave[[#This Row],[End Time]]),"Aplica","No Aplica")</f>
        <v>No Aplica</v>
      </c>
      <c r="M4796" s="43" t="str">
        <f>IF(AND(Home!$A$1&gt;=Leave[[#This Row],[Start Time]],Home!$A$1&lt;=Leave[[#This Row],[End Time]]),Home!$A$1,"No Aplica")</f>
        <v>No Aplica</v>
      </c>
      <c r="N4796" s="43" t="str">
        <f>Leave[[#This Row],[User Code (Owning User) (Usuario)]]&amp;Leave[[#This Row],[fecha activa]]</f>
        <v>MIE2025010924258No Aplica</v>
      </c>
    </row>
    <row r="4797" spans="1:14" x14ac:dyDescent="0.3">
      <c r="A4797" s="43" t="s">
        <v>468</v>
      </c>
      <c r="B4797" s="3">
        <v>45910</v>
      </c>
      <c r="C4797" s="3">
        <v>45910</v>
      </c>
      <c r="D4797" s="43" t="s">
        <v>475</v>
      </c>
      <c r="E4797" s="43" t="s">
        <v>2574</v>
      </c>
      <c r="F4797" s="43" t="s">
        <v>2576</v>
      </c>
      <c r="G4797">
        <v>540</v>
      </c>
      <c r="H4797">
        <v>540</v>
      </c>
      <c r="I4797" s="43" t="s">
        <v>2575</v>
      </c>
      <c r="J4797" s="43" t="s">
        <v>850</v>
      </c>
      <c r="K4797" s="43" t="s">
        <v>177</v>
      </c>
      <c r="L4797" s="43" t="str">
        <f>IF(AND(Home!$A$1&gt;=Leave[[#This Row],[Start Time]],Home!$A$1&lt;=Leave[[#This Row],[End Time]]),"Aplica","No Aplica")</f>
        <v>No Aplica</v>
      </c>
      <c r="M4797" s="43" t="str">
        <f>IF(AND(Home!$A$1&gt;=Leave[[#This Row],[Start Time]],Home!$A$1&lt;=Leave[[#This Row],[End Time]]),Home!$A$1,"No Aplica")</f>
        <v>No Aplica</v>
      </c>
      <c r="N4797" s="43" t="str">
        <f>Leave[[#This Row],[User Code (Owning User) (Usuario)]]&amp;Leave[[#This Row],[fecha activa]]</f>
        <v>MIE2025010924258No Aplica</v>
      </c>
    </row>
    <row r="4798" spans="1:14" x14ac:dyDescent="0.3">
      <c r="A4798" s="43" t="s">
        <v>471</v>
      </c>
      <c r="B4798" s="3">
        <v>45922</v>
      </c>
      <c r="C4798" s="3">
        <v>45922</v>
      </c>
      <c r="D4798" s="43" t="s">
        <v>3835</v>
      </c>
      <c r="E4798" s="43" t="s">
        <v>1489</v>
      </c>
      <c r="F4798" s="43" t="s">
        <v>1496</v>
      </c>
      <c r="G4798">
        <v>180</v>
      </c>
      <c r="H4798">
        <v>180</v>
      </c>
      <c r="I4798" s="43" t="s">
        <v>1495</v>
      </c>
      <c r="J4798" s="43" t="s">
        <v>1577</v>
      </c>
      <c r="K4798" s="43" t="s">
        <v>163</v>
      </c>
      <c r="L4798" s="43" t="str">
        <f>IF(AND(Home!$A$1&gt;=Leave[[#This Row],[Start Time]],Home!$A$1&lt;=Leave[[#This Row],[End Time]]),"Aplica","No Aplica")</f>
        <v>Aplica</v>
      </c>
      <c r="M4798" s="43">
        <f>IF(AND(Home!$A$1&gt;=Leave[[#This Row],[Start Time]],Home!$A$1&lt;=Leave[[#This Row],[End Time]]),Home!$A$1,"No Aplica")</f>
        <v>45922</v>
      </c>
      <c r="N4798" s="43" t="str">
        <f>Leave[[#This Row],[User Code (Owning User) (Usuario)]]&amp;Leave[[#This Row],[fecha activa]]</f>
        <v>MIE202510022079245922</v>
      </c>
    </row>
    <row r="4799" spans="1:14" x14ac:dyDescent="0.3">
      <c r="A4799" s="43" t="s">
        <v>471</v>
      </c>
      <c r="B4799" s="3">
        <v>45919</v>
      </c>
      <c r="C4799" s="3">
        <v>45919</v>
      </c>
      <c r="D4799" s="43" t="s">
        <v>3785</v>
      </c>
      <c r="E4799" s="43" t="s">
        <v>1489</v>
      </c>
      <c r="F4799" s="43" t="s">
        <v>1496</v>
      </c>
      <c r="G4799">
        <v>240</v>
      </c>
      <c r="H4799">
        <v>240</v>
      </c>
      <c r="I4799" s="43" t="s">
        <v>1495</v>
      </c>
      <c r="J4799" s="43" t="s">
        <v>1577</v>
      </c>
      <c r="K4799" s="43" t="s">
        <v>163</v>
      </c>
      <c r="L4799" s="43" t="str">
        <f>IF(AND(Home!$A$1&gt;=Leave[[#This Row],[Start Time]],Home!$A$1&lt;=Leave[[#This Row],[End Time]]),"Aplica","No Aplica")</f>
        <v>No Aplica</v>
      </c>
      <c r="M4799" s="43" t="str">
        <f>IF(AND(Home!$A$1&gt;=Leave[[#This Row],[Start Time]],Home!$A$1&lt;=Leave[[#This Row],[End Time]]),Home!$A$1,"No Aplica")</f>
        <v>No Aplica</v>
      </c>
      <c r="N4799" s="43" t="str">
        <f>Leave[[#This Row],[User Code (Owning User) (Usuario)]]&amp;Leave[[#This Row],[fecha activa]]</f>
        <v>MIE2025100220792No Aplica</v>
      </c>
    </row>
    <row r="4800" spans="1:14" x14ac:dyDescent="0.3">
      <c r="A4800" s="43" t="s">
        <v>471</v>
      </c>
      <c r="B4800" s="3">
        <v>45917</v>
      </c>
      <c r="C4800" s="3">
        <v>45917</v>
      </c>
      <c r="D4800" s="43" t="s">
        <v>3279</v>
      </c>
      <c r="E4800" s="43" t="s">
        <v>1489</v>
      </c>
      <c r="F4800" s="43" t="s">
        <v>1496</v>
      </c>
      <c r="G4800">
        <v>180</v>
      </c>
      <c r="H4800">
        <v>180</v>
      </c>
      <c r="I4800" s="43" t="s">
        <v>1495</v>
      </c>
      <c r="J4800" s="43" t="s">
        <v>1577</v>
      </c>
      <c r="K4800" s="43" t="s">
        <v>163</v>
      </c>
      <c r="L4800" s="43" t="str">
        <f>IF(AND(Home!$A$1&gt;=Leave[[#This Row],[Start Time]],Home!$A$1&lt;=Leave[[#This Row],[End Time]]),"Aplica","No Aplica")</f>
        <v>No Aplica</v>
      </c>
      <c r="M4800" s="43" t="str">
        <f>IF(AND(Home!$A$1&gt;=Leave[[#This Row],[Start Time]],Home!$A$1&lt;=Leave[[#This Row],[End Time]]),Home!$A$1,"No Aplica")</f>
        <v>No Aplica</v>
      </c>
      <c r="N4800" s="43" t="str">
        <f>Leave[[#This Row],[User Code (Owning User) (Usuario)]]&amp;Leave[[#This Row],[fecha activa]]</f>
        <v>MIE2025100220792No Aplica</v>
      </c>
    </row>
    <row r="4801" spans="1:14" x14ac:dyDescent="0.3">
      <c r="A4801" s="43" t="s">
        <v>471</v>
      </c>
      <c r="B4801" s="3">
        <v>45916</v>
      </c>
      <c r="C4801" s="3">
        <v>45916</v>
      </c>
      <c r="D4801" s="43" t="s">
        <v>3619</v>
      </c>
      <c r="E4801" s="43" t="s">
        <v>1489</v>
      </c>
      <c r="F4801" s="43" t="s">
        <v>1496</v>
      </c>
      <c r="G4801">
        <v>540</v>
      </c>
      <c r="H4801">
        <v>540</v>
      </c>
      <c r="I4801" s="43" t="s">
        <v>1495</v>
      </c>
      <c r="J4801" s="43" t="s">
        <v>1577</v>
      </c>
      <c r="K4801" s="43" t="s">
        <v>163</v>
      </c>
      <c r="L4801" s="43" t="str">
        <f>IF(AND(Home!$A$1&gt;=Leave[[#This Row],[Start Time]],Home!$A$1&lt;=Leave[[#This Row],[End Time]]),"Aplica","No Aplica")</f>
        <v>No Aplica</v>
      </c>
      <c r="M4801" s="43" t="str">
        <f>IF(AND(Home!$A$1&gt;=Leave[[#This Row],[Start Time]],Home!$A$1&lt;=Leave[[#This Row],[End Time]]),Home!$A$1,"No Aplica")</f>
        <v>No Aplica</v>
      </c>
      <c r="N4801" s="43" t="str">
        <f>Leave[[#This Row],[User Code (Owning User) (Usuario)]]&amp;Leave[[#This Row],[fecha activa]]</f>
        <v>MIE2025100220792No Aplica</v>
      </c>
    </row>
    <row r="4802" spans="1:14" x14ac:dyDescent="0.3">
      <c r="A4802" s="43" t="s">
        <v>471</v>
      </c>
      <c r="B4802" s="3">
        <v>45915</v>
      </c>
      <c r="C4802" s="3">
        <v>45915</v>
      </c>
      <c r="D4802" s="43" t="s">
        <v>3279</v>
      </c>
      <c r="E4802" s="43" t="s">
        <v>1489</v>
      </c>
      <c r="F4802" s="43" t="s">
        <v>1496</v>
      </c>
      <c r="G4802">
        <v>180</v>
      </c>
      <c r="H4802">
        <v>180</v>
      </c>
      <c r="I4802" s="43" t="s">
        <v>1495</v>
      </c>
      <c r="J4802" s="43" t="s">
        <v>1577</v>
      </c>
      <c r="K4802" s="43" t="s">
        <v>163</v>
      </c>
      <c r="L4802" s="43" t="str">
        <f>IF(AND(Home!$A$1&gt;=Leave[[#This Row],[Start Time]],Home!$A$1&lt;=Leave[[#This Row],[End Time]]),"Aplica","No Aplica")</f>
        <v>No Aplica</v>
      </c>
      <c r="M4802" s="43" t="str">
        <f>IF(AND(Home!$A$1&gt;=Leave[[#This Row],[Start Time]],Home!$A$1&lt;=Leave[[#This Row],[End Time]]),Home!$A$1,"No Aplica")</f>
        <v>No Aplica</v>
      </c>
      <c r="N4802" s="43" t="str">
        <f>Leave[[#This Row],[User Code (Owning User) (Usuario)]]&amp;Leave[[#This Row],[fecha activa]]</f>
        <v>MIE2025100220792No Aplica</v>
      </c>
    </row>
    <row r="4803" spans="1:14" x14ac:dyDescent="0.3">
      <c r="A4803" s="43" t="s">
        <v>468</v>
      </c>
      <c r="B4803" s="3">
        <v>45928</v>
      </c>
      <c r="C4803" s="3">
        <v>45928</v>
      </c>
      <c r="D4803" s="43" t="s">
        <v>1578</v>
      </c>
      <c r="E4803" s="43" t="s">
        <v>1489</v>
      </c>
      <c r="F4803" s="43" t="s">
        <v>1496</v>
      </c>
      <c r="G4803">
        <v>540</v>
      </c>
      <c r="H4803">
        <v>540</v>
      </c>
      <c r="I4803" s="43" t="s">
        <v>1495</v>
      </c>
      <c r="J4803" s="43" t="s">
        <v>1577</v>
      </c>
      <c r="K4803" s="43" t="s">
        <v>163</v>
      </c>
      <c r="L4803" s="43" t="str">
        <f>IF(AND(Home!$A$1&gt;=Leave[[#This Row],[Start Time]],Home!$A$1&lt;=Leave[[#This Row],[End Time]]),"Aplica","No Aplica")</f>
        <v>No Aplica</v>
      </c>
      <c r="M4803" s="43" t="str">
        <f>IF(AND(Home!$A$1&gt;=Leave[[#This Row],[Start Time]],Home!$A$1&lt;=Leave[[#This Row],[End Time]]),Home!$A$1,"No Aplica")</f>
        <v>No Aplica</v>
      </c>
      <c r="N4803" s="43" t="str">
        <f>Leave[[#This Row],[User Code (Owning User) (Usuario)]]&amp;Leave[[#This Row],[fecha activa]]</f>
        <v>MIE2025100220792No Aplica</v>
      </c>
    </row>
    <row r="4804" spans="1:14" x14ac:dyDescent="0.3">
      <c r="A4804" s="43" t="s">
        <v>471</v>
      </c>
      <c r="B4804" s="3">
        <v>45927</v>
      </c>
      <c r="C4804" s="3">
        <v>45927</v>
      </c>
      <c r="D4804" s="43" t="s">
        <v>1544</v>
      </c>
      <c r="E4804" s="43" t="s">
        <v>1489</v>
      </c>
      <c r="F4804" s="43" t="s">
        <v>1496</v>
      </c>
      <c r="G4804">
        <v>540</v>
      </c>
      <c r="H4804">
        <v>540</v>
      </c>
      <c r="I4804" s="43" t="s">
        <v>1495</v>
      </c>
      <c r="J4804" s="43" t="s">
        <v>1577</v>
      </c>
      <c r="K4804" s="43" t="s">
        <v>163</v>
      </c>
      <c r="L4804" s="43" t="str">
        <f>IF(AND(Home!$A$1&gt;=Leave[[#This Row],[Start Time]],Home!$A$1&lt;=Leave[[#This Row],[End Time]]),"Aplica","No Aplica")</f>
        <v>No Aplica</v>
      </c>
      <c r="M4804" s="43" t="str">
        <f>IF(AND(Home!$A$1&gt;=Leave[[#This Row],[Start Time]],Home!$A$1&lt;=Leave[[#This Row],[End Time]]),Home!$A$1,"No Aplica")</f>
        <v>No Aplica</v>
      </c>
      <c r="N4804" s="43" t="str">
        <f>Leave[[#This Row],[User Code (Owning User) (Usuario)]]&amp;Leave[[#This Row],[fecha activa]]</f>
        <v>MIE2025100220792No Aplica</v>
      </c>
    </row>
    <row r="4805" spans="1:14" x14ac:dyDescent="0.3">
      <c r="A4805" s="43" t="s">
        <v>471</v>
      </c>
      <c r="B4805" s="3">
        <v>45912</v>
      </c>
      <c r="C4805" s="3">
        <v>45912</v>
      </c>
      <c r="D4805" s="43" t="s">
        <v>3471</v>
      </c>
      <c r="E4805" s="43" t="s">
        <v>1489</v>
      </c>
      <c r="F4805" s="43" t="s">
        <v>1496</v>
      </c>
      <c r="G4805">
        <v>300</v>
      </c>
      <c r="H4805">
        <v>300</v>
      </c>
      <c r="I4805" s="43" t="s">
        <v>1495</v>
      </c>
      <c r="J4805" s="43" t="s">
        <v>1577</v>
      </c>
      <c r="K4805" s="43" t="s">
        <v>163</v>
      </c>
      <c r="L4805" s="43" t="str">
        <f>IF(AND(Home!$A$1&gt;=Leave[[#This Row],[Start Time]],Home!$A$1&lt;=Leave[[#This Row],[End Time]]),"Aplica","No Aplica")</f>
        <v>No Aplica</v>
      </c>
      <c r="M4805" s="43" t="str">
        <f>IF(AND(Home!$A$1&gt;=Leave[[#This Row],[Start Time]],Home!$A$1&lt;=Leave[[#This Row],[End Time]]),Home!$A$1,"No Aplica")</f>
        <v>No Aplica</v>
      </c>
      <c r="N4805" s="43" t="str">
        <f>Leave[[#This Row],[User Code (Owning User) (Usuario)]]&amp;Leave[[#This Row],[fecha activa]]</f>
        <v>MIE2025100220792No Aplica</v>
      </c>
    </row>
    <row r="4806" spans="1:14" x14ac:dyDescent="0.3">
      <c r="A4806" s="43" t="s">
        <v>471</v>
      </c>
      <c r="B4806" s="3">
        <v>45911</v>
      </c>
      <c r="C4806" s="3">
        <v>45911</v>
      </c>
      <c r="D4806" s="43" t="s">
        <v>3366</v>
      </c>
      <c r="E4806" s="43" t="s">
        <v>1489</v>
      </c>
      <c r="F4806" s="43" t="s">
        <v>1496</v>
      </c>
      <c r="G4806">
        <v>240</v>
      </c>
      <c r="H4806">
        <v>240</v>
      </c>
      <c r="I4806" s="43" t="s">
        <v>1495</v>
      </c>
      <c r="J4806" s="43" t="s">
        <v>1577</v>
      </c>
      <c r="K4806" s="43" t="s">
        <v>163</v>
      </c>
      <c r="L4806" s="43" t="str">
        <f>IF(AND(Home!$A$1&gt;=Leave[[#This Row],[Start Time]],Home!$A$1&lt;=Leave[[#This Row],[End Time]]),"Aplica","No Aplica")</f>
        <v>No Aplica</v>
      </c>
      <c r="M4806" s="43" t="str">
        <f>IF(AND(Home!$A$1&gt;=Leave[[#This Row],[Start Time]],Home!$A$1&lt;=Leave[[#This Row],[End Time]]),Home!$A$1,"No Aplica")</f>
        <v>No Aplica</v>
      </c>
      <c r="N4806" s="43" t="str">
        <f>Leave[[#This Row],[User Code (Owning User) (Usuario)]]&amp;Leave[[#This Row],[fecha activa]]</f>
        <v>MIE2025100220792No Aplica</v>
      </c>
    </row>
    <row r="4807" spans="1:14" x14ac:dyDescent="0.3">
      <c r="A4807" s="43" t="s">
        <v>471</v>
      </c>
      <c r="B4807" s="3">
        <v>45908</v>
      </c>
      <c r="C4807" s="3">
        <v>45908</v>
      </c>
      <c r="D4807" s="43" t="s">
        <v>2330</v>
      </c>
      <c r="E4807" s="43" t="s">
        <v>1489</v>
      </c>
      <c r="F4807" s="43" t="s">
        <v>1496</v>
      </c>
      <c r="G4807">
        <v>180</v>
      </c>
      <c r="H4807">
        <v>180</v>
      </c>
      <c r="I4807" s="43" t="s">
        <v>1495</v>
      </c>
      <c r="J4807" s="43" t="s">
        <v>1577</v>
      </c>
      <c r="K4807" s="43" t="s">
        <v>163</v>
      </c>
      <c r="L4807" s="43" t="str">
        <f>IF(AND(Home!$A$1&gt;=Leave[[#This Row],[Start Time]],Home!$A$1&lt;=Leave[[#This Row],[End Time]]),"Aplica","No Aplica")</f>
        <v>No Aplica</v>
      </c>
      <c r="M4807" s="43" t="str">
        <f>IF(AND(Home!$A$1&gt;=Leave[[#This Row],[Start Time]],Home!$A$1&lt;=Leave[[#This Row],[End Time]]),Home!$A$1,"No Aplica")</f>
        <v>No Aplica</v>
      </c>
      <c r="N4807" s="43" t="str">
        <f>Leave[[#This Row],[User Code (Owning User) (Usuario)]]&amp;Leave[[#This Row],[fecha activa]]</f>
        <v>MIE2025100220792No Aplica</v>
      </c>
    </row>
    <row r="4808" spans="1:14" x14ac:dyDescent="0.3">
      <c r="A4808" s="43" t="s">
        <v>468</v>
      </c>
      <c r="B4808" s="3">
        <v>45921</v>
      </c>
      <c r="C4808" s="3">
        <v>45921</v>
      </c>
      <c r="D4808" s="43" t="s">
        <v>1578</v>
      </c>
      <c r="E4808" s="43" t="s">
        <v>1489</v>
      </c>
      <c r="F4808" s="43" t="s">
        <v>1496</v>
      </c>
      <c r="G4808">
        <v>540</v>
      </c>
      <c r="H4808">
        <v>540</v>
      </c>
      <c r="I4808" s="43" t="s">
        <v>1495</v>
      </c>
      <c r="J4808" s="43" t="s">
        <v>1577</v>
      </c>
      <c r="K4808" s="43" t="s">
        <v>163</v>
      </c>
      <c r="L4808" s="43" t="str">
        <f>IF(AND(Home!$A$1&gt;=Leave[[#This Row],[Start Time]],Home!$A$1&lt;=Leave[[#This Row],[End Time]]),"Aplica","No Aplica")</f>
        <v>No Aplica</v>
      </c>
      <c r="M4808" s="43" t="str">
        <f>IF(AND(Home!$A$1&gt;=Leave[[#This Row],[Start Time]],Home!$A$1&lt;=Leave[[#This Row],[End Time]]),Home!$A$1,"No Aplica")</f>
        <v>No Aplica</v>
      </c>
      <c r="N4808" s="43" t="str">
        <f>Leave[[#This Row],[User Code (Owning User) (Usuario)]]&amp;Leave[[#This Row],[fecha activa]]</f>
        <v>MIE2025100220792No Aplica</v>
      </c>
    </row>
    <row r="4809" spans="1:14" x14ac:dyDescent="0.3">
      <c r="A4809" s="43" t="s">
        <v>471</v>
      </c>
      <c r="B4809" s="3">
        <v>45920</v>
      </c>
      <c r="C4809" s="3">
        <v>45920</v>
      </c>
      <c r="D4809" s="43" t="s">
        <v>2705</v>
      </c>
      <c r="E4809" s="43" t="s">
        <v>1489</v>
      </c>
      <c r="F4809" s="43" t="s">
        <v>1496</v>
      </c>
      <c r="G4809">
        <v>540</v>
      </c>
      <c r="H4809">
        <v>540</v>
      </c>
      <c r="I4809" s="43" t="s">
        <v>1495</v>
      </c>
      <c r="J4809" s="43" t="s">
        <v>1577</v>
      </c>
      <c r="K4809" s="43" t="s">
        <v>163</v>
      </c>
      <c r="L4809" s="43" t="str">
        <f>IF(AND(Home!$A$1&gt;=Leave[[#This Row],[Start Time]],Home!$A$1&lt;=Leave[[#This Row],[End Time]]),"Aplica","No Aplica")</f>
        <v>No Aplica</v>
      </c>
      <c r="M4809" s="43" t="str">
        <f>IF(AND(Home!$A$1&gt;=Leave[[#This Row],[Start Time]],Home!$A$1&lt;=Leave[[#This Row],[End Time]]),Home!$A$1,"No Aplica")</f>
        <v>No Aplica</v>
      </c>
      <c r="N4809" s="43" t="str">
        <f>Leave[[#This Row],[User Code (Owning User) (Usuario)]]&amp;Leave[[#This Row],[fecha activa]]</f>
        <v>MIE2025100220792No Aplica</v>
      </c>
    </row>
    <row r="4810" spans="1:14" x14ac:dyDescent="0.3">
      <c r="A4810" s="43" t="s">
        <v>471</v>
      </c>
      <c r="B4810" s="3">
        <v>45905</v>
      </c>
      <c r="C4810" s="3">
        <v>45905</v>
      </c>
      <c r="D4810" s="43" t="s">
        <v>3061</v>
      </c>
      <c r="E4810" s="43" t="s">
        <v>1489</v>
      </c>
      <c r="F4810" s="43" t="s">
        <v>1496</v>
      </c>
      <c r="G4810">
        <v>210</v>
      </c>
      <c r="H4810">
        <v>210</v>
      </c>
      <c r="I4810" s="43" t="s">
        <v>1495</v>
      </c>
      <c r="J4810" s="43" t="s">
        <v>1577</v>
      </c>
      <c r="K4810" s="43" t="s">
        <v>163</v>
      </c>
      <c r="L4810" s="43" t="str">
        <f>IF(AND(Home!$A$1&gt;=Leave[[#This Row],[Start Time]],Home!$A$1&lt;=Leave[[#This Row],[End Time]]),"Aplica","No Aplica")</f>
        <v>No Aplica</v>
      </c>
      <c r="M4810" s="43" t="str">
        <f>IF(AND(Home!$A$1&gt;=Leave[[#This Row],[Start Time]],Home!$A$1&lt;=Leave[[#This Row],[End Time]]),Home!$A$1,"No Aplica")</f>
        <v>No Aplica</v>
      </c>
      <c r="N4810" s="43" t="str">
        <f>Leave[[#This Row],[User Code (Owning User) (Usuario)]]&amp;Leave[[#This Row],[fecha activa]]</f>
        <v>MIE2025100220792No Aplica</v>
      </c>
    </row>
    <row r="4811" spans="1:14" x14ac:dyDescent="0.3">
      <c r="A4811" s="43" t="s">
        <v>471</v>
      </c>
      <c r="B4811" s="3">
        <v>45904</v>
      </c>
      <c r="C4811" s="3">
        <v>45904</v>
      </c>
      <c r="D4811" s="43" t="s">
        <v>2330</v>
      </c>
      <c r="E4811" s="43" t="s">
        <v>1489</v>
      </c>
      <c r="F4811" s="43" t="s">
        <v>1496</v>
      </c>
      <c r="G4811">
        <v>120</v>
      </c>
      <c r="H4811">
        <v>120</v>
      </c>
      <c r="I4811" s="43" t="s">
        <v>1495</v>
      </c>
      <c r="J4811" s="43" t="s">
        <v>1577</v>
      </c>
      <c r="K4811" s="43" t="s">
        <v>163</v>
      </c>
      <c r="L4811" s="43" t="str">
        <f>IF(AND(Home!$A$1&gt;=Leave[[#This Row],[Start Time]],Home!$A$1&lt;=Leave[[#This Row],[End Time]]),"Aplica","No Aplica")</f>
        <v>No Aplica</v>
      </c>
      <c r="M4811" s="43" t="str">
        <f>IF(AND(Home!$A$1&gt;=Leave[[#This Row],[Start Time]],Home!$A$1&lt;=Leave[[#This Row],[End Time]]),Home!$A$1,"No Aplica")</f>
        <v>No Aplica</v>
      </c>
      <c r="N4811" s="43" t="str">
        <f>Leave[[#This Row],[User Code (Owning User) (Usuario)]]&amp;Leave[[#This Row],[fecha activa]]</f>
        <v>MIE2025100220792No Aplica</v>
      </c>
    </row>
    <row r="4812" spans="1:14" x14ac:dyDescent="0.3">
      <c r="A4812" s="43" t="s">
        <v>471</v>
      </c>
      <c r="B4812" s="3">
        <v>45903</v>
      </c>
      <c r="C4812" s="3">
        <v>45903</v>
      </c>
      <c r="D4812" s="43" t="s">
        <v>2854</v>
      </c>
      <c r="E4812" s="43" t="s">
        <v>1489</v>
      </c>
      <c r="F4812" s="43" t="s">
        <v>1496</v>
      </c>
      <c r="G4812">
        <v>360</v>
      </c>
      <c r="H4812">
        <v>360</v>
      </c>
      <c r="I4812" s="43" t="s">
        <v>1495</v>
      </c>
      <c r="J4812" s="43" t="s">
        <v>1577</v>
      </c>
      <c r="K4812" s="43" t="s">
        <v>163</v>
      </c>
      <c r="L4812" s="43" t="str">
        <f>IF(AND(Home!$A$1&gt;=Leave[[#This Row],[Start Time]],Home!$A$1&lt;=Leave[[#This Row],[End Time]]),"Aplica","No Aplica")</f>
        <v>No Aplica</v>
      </c>
      <c r="M4812" s="43" t="str">
        <f>IF(AND(Home!$A$1&gt;=Leave[[#This Row],[Start Time]],Home!$A$1&lt;=Leave[[#This Row],[End Time]]),Home!$A$1,"No Aplica")</f>
        <v>No Aplica</v>
      </c>
      <c r="N4812" s="43" t="str">
        <f>Leave[[#This Row],[User Code (Owning User) (Usuario)]]&amp;Leave[[#This Row],[fecha activa]]</f>
        <v>MIE2025100220792No Aplica</v>
      </c>
    </row>
    <row r="4813" spans="1:14" x14ac:dyDescent="0.3">
      <c r="A4813" s="43" t="s">
        <v>471</v>
      </c>
      <c r="B4813" s="3">
        <v>45902</v>
      </c>
      <c r="C4813" s="3">
        <v>45902</v>
      </c>
      <c r="D4813" s="43" t="s">
        <v>2815</v>
      </c>
      <c r="E4813" s="43" t="s">
        <v>1489</v>
      </c>
      <c r="F4813" s="43" t="s">
        <v>1496</v>
      </c>
      <c r="G4813">
        <v>540</v>
      </c>
      <c r="H4813">
        <v>540</v>
      </c>
      <c r="I4813" s="43" t="s">
        <v>1495</v>
      </c>
      <c r="J4813" s="43" t="s">
        <v>1577</v>
      </c>
      <c r="K4813" s="43" t="s">
        <v>163</v>
      </c>
      <c r="L4813" s="43" t="str">
        <f>IF(AND(Home!$A$1&gt;=Leave[[#This Row],[Start Time]],Home!$A$1&lt;=Leave[[#This Row],[End Time]]),"Aplica","No Aplica")</f>
        <v>No Aplica</v>
      </c>
      <c r="M4813" s="43" t="str">
        <f>IF(AND(Home!$A$1&gt;=Leave[[#This Row],[Start Time]],Home!$A$1&lt;=Leave[[#This Row],[End Time]]),Home!$A$1,"No Aplica")</f>
        <v>No Aplica</v>
      </c>
      <c r="N4813" s="43" t="str">
        <f>Leave[[#This Row],[User Code (Owning User) (Usuario)]]&amp;Leave[[#This Row],[fecha activa]]</f>
        <v>MIE2025100220792No Aplica</v>
      </c>
    </row>
    <row r="4814" spans="1:14" x14ac:dyDescent="0.3">
      <c r="A4814" s="43" t="s">
        <v>468</v>
      </c>
      <c r="B4814" s="3">
        <v>45914</v>
      </c>
      <c r="C4814" s="3">
        <v>45914</v>
      </c>
      <c r="D4814" s="43" t="s">
        <v>1578</v>
      </c>
      <c r="E4814" s="43" t="s">
        <v>1489</v>
      </c>
      <c r="F4814" s="43" t="s">
        <v>1496</v>
      </c>
      <c r="G4814">
        <v>540</v>
      </c>
      <c r="H4814">
        <v>540</v>
      </c>
      <c r="I4814" s="43" t="s">
        <v>1495</v>
      </c>
      <c r="J4814" s="43" t="s">
        <v>1577</v>
      </c>
      <c r="K4814" s="43" t="s">
        <v>163</v>
      </c>
      <c r="L4814" s="43" t="str">
        <f>IF(AND(Home!$A$1&gt;=Leave[[#This Row],[Start Time]],Home!$A$1&lt;=Leave[[#This Row],[End Time]]),"Aplica","No Aplica")</f>
        <v>No Aplica</v>
      </c>
      <c r="M4814" s="43" t="str">
        <f>IF(AND(Home!$A$1&gt;=Leave[[#This Row],[Start Time]],Home!$A$1&lt;=Leave[[#This Row],[End Time]]),Home!$A$1,"No Aplica")</f>
        <v>No Aplica</v>
      </c>
      <c r="N4814" s="43" t="str">
        <f>Leave[[#This Row],[User Code (Owning User) (Usuario)]]&amp;Leave[[#This Row],[fecha activa]]</f>
        <v>MIE2025100220792No Aplica</v>
      </c>
    </row>
    <row r="4815" spans="1:14" x14ac:dyDescent="0.3">
      <c r="A4815" s="43" t="s">
        <v>471</v>
      </c>
      <c r="B4815" s="3">
        <v>45913</v>
      </c>
      <c r="C4815" s="3">
        <v>45913</v>
      </c>
      <c r="D4815" s="43" t="s">
        <v>1544</v>
      </c>
      <c r="E4815" s="43" t="s">
        <v>1489</v>
      </c>
      <c r="F4815" s="43" t="s">
        <v>1496</v>
      </c>
      <c r="G4815">
        <v>540</v>
      </c>
      <c r="H4815">
        <v>540</v>
      </c>
      <c r="I4815" s="43" t="s">
        <v>1495</v>
      </c>
      <c r="J4815" s="43" t="s">
        <v>1577</v>
      </c>
      <c r="K4815" s="43" t="s">
        <v>163</v>
      </c>
      <c r="L4815" s="43" t="str">
        <f>IF(AND(Home!$A$1&gt;=Leave[[#This Row],[Start Time]],Home!$A$1&lt;=Leave[[#This Row],[End Time]]),"Aplica","No Aplica")</f>
        <v>No Aplica</v>
      </c>
      <c r="M4815" s="43" t="str">
        <f>IF(AND(Home!$A$1&gt;=Leave[[#This Row],[Start Time]],Home!$A$1&lt;=Leave[[#This Row],[End Time]]),Home!$A$1,"No Aplica")</f>
        <v>No Aplica</v>
      </c>
      <c r="N4815" s="43" t="str">
        <f>Leave[[#This Row],[User Code (Owning User) (Usuario)]]&amp;Leave[[#This Row],[fecha activa]]</f>
        <v>MIE2025100220792No Aplica</v>
      </c>
    </row>
    <row r="4816" spans="1:14" x14ac:dyDescent="0.3">
      <c r="A4816" s="43" t="s">
        <v>471</v>
      </c>
      <c r="B4816" s="3">
        <v>45901</v>
      </c>
      <c r="C4816" s="3">
        <v>45901</v>
      </c>
      <c r="D4816" s="43" t="s">
        <v>2330</v>
      </c>
      <c r="E4816" s="43" t="s">
        <v>1489</v>
      </c>
      <c r="F4816" s="43" t="s">
        <v>1496</v>
      </c>
      <c r="G4816">
        <v>150</v>
      </c>
      <c r="H4816">
        <v>150</v>
      </c>
      <c r="I4816" s="43" t="s">
        <v>1495</v>
      </c>
      <c r="J4816" s="43" t="s">
        <v>1577</v>
      </c>
      <c r="K4816" s="43" t="s">
        <v>163</v>
      </c>
      <c r="L4816" s="43" t="str">
        <f>IF(AND(Home!$A$1&gt;=Leave[[#This Row],[Start Time]],Home!$A$1&lt;=Leave[[#This Row],[End Time]]),"Aplica","No Aplica")</f>
        <v>No Aplica</v>
      </c>
      <c r="M4816" s="43" t="str">
        <f>IF(AND(Home!$A$1&gt;=Leave[[#This Row],[Start Time]],Home!$A$1&lt;=Leave[[#This Row],[End Time]]),Home!$A$1,"No Aplica")</f>
        <v>No Aplica</v>
      </c>
      <c r="N4816" s="43" t="str">
        <f>Leave[[#This Row],[User Code (Owning User) (Usuario)]]&amp;Leave[[#This Row],[fecha activa]]</f>
        <v>MIE2025100220792No Aplica</v>
      </c>
    </row>
    <row r="4817" spans="1:14" x14ac:dyDescent="0.3">
      <c r="A4817" s="43" t="s">
        <v>468</v>
      </c>
      <c r="B4817" s="3">
        <v>45907</v>
      </c>
      <c r="C4817" s="3">
        <v>45907</v>
      </c>
      <c r="D4817" s="43" t="s">
        <v>1578</v>
      </c>
      <c r="E4817" s="43" t="s">
        <v>1489</v>
      </c>
      <c r="F4817" s="43" t="s">
        <v>1496</v>
      </c>
      <c r="G4817">
        <v>540</v>
      </c>
      <c r="H4817">
        <v>540</v>
      </c>
      <c r="I4817" s="43" t="s">
        <v>1495</v>
      </c>
      <c r="J4817" s="43" t="s">
        <v>1577</v>
      </c>
      <c r="K4817" s="43" t="s">
        <v>163</v>
      </c>
      <c r="L4817" s="43" t="str">
        <f>IF(AND(Home!$A$1&gt;=Leave[[#This Row],[Start Time]],Home!$A$1&lt;=Leave[[#This Row],[End Time]]),"Aplica","No Aplica")</f>
        <v>No Aplica</v>
      </c>
      <c r="M4817" s="43" t="str">
        <f>IF(AND(Home!$A$1&gt;=Leave[[#This Row],[Start Time]],Home!$A$1&lt;=Leave[[#This Row],[End Time]]),Home!$A$1,"No Aplica")</f>
        <v>No Aplica</v>
      </c>
      <c r="N4817" s="43" t="str">
        <f>Leave[[#This Row],[User Code (Owning User) (Usuario)]]&amp;Leave[[#This Row],[fecha activa]]</f>
        <v>MIE2025100220792No Aplica</v>
      </c>
    </row>
    <row r="4818" spans="1:14" x14ac:dyDescent="0.3">
      <c r="A4818" s="43" t="s">
        <v>471</v>
      </c>
      <c r="B4818" s="3">
        <v>45906</v>
      </c>
      <c r="C4818" s="3">
        <v>45906</v>
      </c>
      <c r="D4818" s="43" t="s">
        <v>1544</v>
      </c>
      <c r="E4818" s="43" t="s">
        <v>1489</v>
      </c>
      <c r="F4818" s="43" t="s">
        <v>1496</v>
      </c>
      <c r="G4818">
        <v>540</v>
      </c>
      <c r="H4818">
        <v>540</v>
      </c>
      <c r="I4818" s="43" t="s">
        <v>1495</v>
      </c>
      <c r="J4818" s="43" t="s">
        <v>1577</v>
      </c>
      <c r="K4818" s="43" t="s">
        <v>163</v>
      </c>
      <c r="L4818" s="43" t="str">
        <f>IF(AND(Home!$A$1&gt;=Leave[[#This Row],[Start Time]],Home!$A$1&lt;=Leave[[#This Row],[End Time]]),"Aplica","No Aplica")</f>
        <v>No Aplica</v>
      </c>
      <c r="M4818" s="43" t="str">
        <f>IF(AND(Home!$A$1&gt;=Leave[[#This Row],[Start Time]],Home!$A$1&lt;=Leave[[#This Row],[End Time]]),Home!$A$1,"No Aplica")</f>
        <v>No Aplica</v>
      </c>
      <c r="N4818" s="43" t="str">
        <f>Leave[[#This Row],[User Code (Owning User) (Usuario)]]&amp;Leave[[#This Row],[fecha activa]]</f>
        <v>MIE2025100220792No Aplica</v>
      </c>
    </row>
    <row r="4819" spans="1:14" x14ac:dyDescent="0.3">
      <c r="A4819" s="43" t="s">
        <v>465</v>
      </c>
      <c r="B4819" s="3">
        <v>45926</v>
      </c>
      <c r="C4819" s="3">
        <v>45926</v>
      </c>
      <c r="D4819" s="43" t="s">
        <v>2268</v>
      </c>
      <c r="E4819" s="43" t="s">
        <v>1814</v>
      </c>
      <c r="F4819" s="43" t="s">
        <v>1816</v>
      </c>
      <c r="G4819">
        <v>60</v>
      </c>
      <c r="H4819">
        <v>60</v>
      </c>
      <c r="I4819" s="43" t="s">
        <v>1815</v>
      </c>
      <c r="J4819" s="43" t="s">
        <v>1032</v>
      </c>
      <c r="K4819" s="43" t="s">
        <v>177</v>
      </c>
      <c r="L4819" s="43" t="str">
        <f>IF(AND(Home!$A$1&gt;=Leave[[#This Row],[Start Time]],Home!$A$1&lt;=Leave[[#This Row],[End Time]]),"Aplica","No Aplica")</f>
        <v>No Aplica</v>
      </c>
      <c r="M4819" s="43" t="str">
        <f>IF(AND(Home!$A$1&gt;=Leave[[#This Row],[Start Time]],Home!$A$1&lt;=Leave[[#This Row],[End Time]]),Home!$A$1,"No Aplica")</f>
        <v>No Aplica</v>
      </c>
      <c r="N4819" s="43" t="str">
        <f>Leave[[#This Row],[User Code (Owning User) (Usuario)]]&amp;Leave[[#This Row],[fecha activa]]</f>
        <v>MIE2025160523073No Aplica</v>
      </c>
    </row>
    <row r="4820" spans="1:14" x14ac:dyDescent="0.3">
      <c r="A4820" s="43" t="s">
        <v>465</v>
      </c>
      <c r="B4820" s="3">
        <v>45925</v>
      </c>
      <c r="C4820" s="3">
        <v>45925</v>
      </c>
      <c r="D4820" s="43" t="s">
        <v>2268</v>
      </c>
      <c r="E4820" s="43" t="s">
        <v>1814</v>
      </c>
      <c r="F4820" s="43" t="s">
        <v>1816</v>
      </c>
      <c r="G4820">
        <v>60</v>
      </c>
      <c r="H4820">
        <v>60</v>
      </c>
      <c r="I4820" s="43" t="s">
        <v>1815</v>
      </c>
      <c r="J4820" s="43" t="s">
        <v>1032</v>
      </c>
      <c r="K4820" s="43" t="s">
        <v>177</v>
      </c>
      <c r="L4820" s="43" t="str">
        <f>IF(AND(Home!$A$1&gt;=Leave[[#This Row],[Start Time]],Home!$A$1&lt;=Leave[[#This Row],[End Time]]),"Aplica","No Aplica")</f>
        <v>No Aplica</v>
      </c>
      <c r="M4820" s="43" t="str">
        <f>IF(AND(Home!$A$1&gt;=Leave[[#This Row],[Start Time]],Home!$A$1&lt;=Leave[[#This Row],[End Time]]),Home!$A$1,"No Aplica")</f>
        <v>No Aplica</v>
      </c>
      <c r="N4820" s="43" t="str">
        <f>Leave[[#This Row],[User Code (Owning User) (Usuario)]]&amp;Leave[[#This Row],[fecha activa]]</f>
        <v>MIE2025160523073No Aplica</v>
      </c>
    </row>
    <row r="4821" spans="1:14" x14ac:dyDescent="0.3">
      <c r="A4821" s="43" t="s">
        <v>468</v>
      </c>
      <c r="B4821" s="3">
        <v>45924</v>
      </c>
      <c r="C4821" s="3">
        <v>45924</v>
      </c>
      <c r="D4821" s="43" t="s">
        <v>467</v>
      </c>
      <c r="E4821" s="43" t="s">
        <v>1814</v>
      </c>
      <c r="F4821" s="43" t="s">
        <v>1816</v>
      </c>
      <c r="G4821">
        <v>540</v>
      </c>
      <c r="H4821">
        <v>540</v>
      </c>
      <c r="I4821" s="43" t="s">
        <v>1815</v>
      </c>
      <c r="J4821" s="43" t="s">
        <v>1032</v>
      </c>
      <c r="K4821" s="43" t="s">
        <v>177</v>
      </c>
      <c r="L4821" s="43" t="str">
        <f>IF(AND(Home!$A$1&gt;=Leave[[#This Row],[Start Time]],Home!$A$1&lt;=Leave[[#This Row],[End Time]]),"Aplica","No Aplica")</f>
        <v>No Aplica</v>
      </c>
      <c r="M4821" s="43" t="str">
        <f>IF(AND(Home!$A$1&gt;=Leave[[#This Row],[Start Time]],Home!$A$1&lt;=Leave[[#This Row],[End Time]]),Home!$A$1,"No Aplica")</f>
        <v>No Aplica</v>
      </c>
      <c r="N4821" s="43" t="str">
        <f>Leave[[#This Row],[User Code (Owning User) (Usuario)]]&amp;Leave[[#This Row],[fecha activa]]</f>
        <v>MIE2025160523073No Aplica</v>
      </c>
    </row>
    <row r="4822" spans="1:14" x14ac:dyDescent="0.3">
      <c r="A4822" s="43" t="s">
        <v>465</v>
      </c>
      <c r="B4822" s="3">
        <v>45923</v>
      </c>
      <c r="C4822" s="3">
        <v>45923</v>
      </c>
      <c r="D4822" s="43" t="s">
        <v>2268</v>
      </c>
      <c r="E4822" s="43" t="s">
        <v>1814</v>
      </c>
      <c r="F4822" s="43" t="s">
        <v>1816</v>
      </c>
      <c r="G4822">
        <v>60</v>
      </c>
      <c r="H4822">
        <v>60</v>
      </c>
      <c r="I4822" s="43" t="s">
        <v>1815</v>
      </c>
      <c r="J4822" s="43" t="s">
        <v>1032</v>
      </c>
      <c r="K4822" s="43" t="s">
        <v>177</v>
      </c>
      <c r="L4822" s="43" t="str">
        <f>IF(AND(Home!$A$1&gt;=Leave[[#This Row],[Start Time]],Home!$A$1&lt;=Leave[[#This Row],[End Time]]),"Aplica","No Aplica")</f>
        <v>No Aplica</v>
      </c>
      <c r="M4822" s="43" t="str">
        <f>IF(AND(Home!$A$1&gt;=Leave[[#This Row],[Start Time]],Home!$A$1&lt;=Leave[[#This Row],[End Time]]),Home!$A$1,"No Aplica")</f>
        <v>No Aplica</v>
      </c>
      <c r="N4822" s="43" t="str">
        <f>Leave[[#This Row],[User Code (Owning User) (Usuario)]]&amp;Leave[[#This Row],[fecha activa]]</f>
        <v>MIE2025160523073No Aplica</v>
      </c>
    </row>
    <row r="4823" spans="1:14" x14ac:dyDescent="0.3">
      <c r="A4823" s="43" t="s">
        <v>465</v>
      </c>
      <c r="B4823" s="3">
        <v>45922</v>
      </c>
      <c r="C4823" s="3">
        <v>45922</v>
      </c>
      <c r="D4823" s="43" t="s">
        <v>3649</v>
      </c>
      <c r="E4823" s="43" t="s">
        <v>1814</v>
      </c>
      <c r="F4823" s="43" t="s">
        <v>1816</v>
      </c>
      <c r="G4823">
        <v>60</v>
      </c>
      <c r="H4823">
        <v>60</v>
      </c>
      <c r="I4823" s="43" t="s">
        <v>1815</v>
      </c>
      <c r="J4823" s="43" t="s">
        <v>1032</v>
      </c>
      <c r="K4823" s="43" t="s">
        <v>177</v>
      </c>
      <c r="L4823" s="43" t="str">
        <f>IF(AND(Home!$A$1&gt;=Leave[[#This Row],[Start Time]],Home!$A$1&lt;=Leave[[#This Row],[End Time]]),"Aplica","No Aplica")</f>
        <v>Aplica</v>
      </c>
      <c r="M4823" s="43">
        <f>IF(AND(Home!$A$1&gt;=Leave[[#This Row],[Start Time]],Home!$A$1&lt;=Leave[[#This Row],[End Time]]),Home!$A$1,"No Aplica")</f>
        <v>45922</v>
      </c>
      <c r="N4823" s="43" t="str">
        <f>Leave[[#This Row],[User Code (Owning User) (Usuario)]]&amp;Leave[[#This Row],[fecha activa]]</f>
        <v>MIE202516052307345922</v>
      </c>
    </row>
    <row r="4824" spans="1:14" x14ac:dyDescent="0.3">
      <c r="A4824" s="43" t="s">
        <v>465</v>
      </c>
      <c r="B4824" s="3">
        <v>45919</v>
      </c>
      <c r="C4824" s="3">
        <v>45919</v>
      </c>
      <c r="D4824" s="43" t="s">
        <v>2268</v>
      </c>
      <c r="E4824" s="43" t="s">
        <v>1814</v>
      </c>
      <c r="F4824" s="43" t="s">
        <v>1816</v>
      </c>
      <c r="G4824">
        <v>60</v>
      </c>
      <c r="H4824">
        <v>60</v>
      </c>
      <c r="I4824" s="43" t="s">
        <v>1815</v>
      </c>
      <c r="J4824" s="43" t="s">
        <v>1032</v>
      </c>
      <c r="K4824" s="43" t="s">
        <v>177</v>
      </c>
      <c r="L4824" s="43" t="str">
        <f>IF(AND(Home!$A$1&gt;=Leave[[#This Row],[Start Time]],Home!$A$1&lt;=Leave[[#This Row],[End Time]]),"Aplica","No Aplica")</f>
        <v>No Aplica</v>
      </c>
      <c r="M4824" s="43" t="str">
        <f>IF(AND(Home!$A$1&gt;=Leave[[#This Row],[Start Time]],Home!$A$1&lt;=Leave[[#This Row],[End Time]]),Home!$A$1,"No Aplica")</f>
        <v>No Aplica</v>
      </c>
      <c r="N4824" s="43" t="str">
        <f>Leave[[#This Row],[User Code (Owning User) (Usuario)]]&amp;Leave[[#This Row],[fecha activa]]</f>
        <v>MIE2025160523073No Aplica</v>
      </c>
    </row>
    <row r="4825" spans="1:14" x14ac:dyDescent="0.3">
      <c r="A4825" s="43" t="s">
        <v>465</v>
      </c>
      <c r="B4825" s="3">
        <v>45918</v>
      </c>
      <c r="C4825" s="3">
        <v>45918</v>
      </c>
      <c r="D4825" s="43" t="s">
        <v>3245</v>
      </c>
      <c r="E4825" s="43" t="s">
        <v>1814</v>
      </c>
      <c r="F4825" s="43" t="s">
        <v>1816</v>
      </c>
      <c r="G4825">
        <v>60</v>
      </c>
      <c r="H4825">
        <v>60</v>
      </c>
      <c r="I4825" s="43" t="s">
        <v>1815</v>
      </c>
      <c r="J4825" s="43" t="s">
        <v>1032</v>
      </c>
      <c r="K4825" s="43" t="s">
        <v>177</v>
      </c>
      <c r="L4825" s="43" t="str">
        <f>IF(AND(Home!$A$1&gt;=Leave[[#This Row],[Start Time]],Home!$A$1&lt;=Leave[[#This Row],[End Time]]),"Aplica","No Aplica")</f>
        <v>No Aplica</v>
      </c>
      <c r="M4825" s="43" t="str">
        <f>IF(AND(Home!$A$1&gt;=Leave[[#This Row],[Start Time]],Home!$A$1&lt;=Leave[[#This Row],[End Time]]),Home!$A$1,"No Aplica")</f>
        <v>No Aplica</v>
      </c>
      <c r="N4825" s="43" t="str">
        <f>Leave[[#This Row],[User Code (Owning User) (Usuario)]]&amp;Leave[[#This Row],[fecha activa]]</f>
        <v>MIE2025160523073No Aplica</v>
      </c>
    </row>
    <row r="4826" spans="1:14" x14ac:dyDescent="0.3">
      <c r="A4826" s="43" t="s">
        <v>468</v>
      </c>
      <c r="B4826" s="3">
        <v>45917</v>
      </c>
      <c r="C4826" s="3">
        <v>45917</v>
      </c>
      <c r="D4826" s="43" t="s">
        <v>467</v>
      </c>
      <c r="E4826" s="43" t="s">
        <v>1814</v>
      </c>
      <c r="F4826" s="43" t="s">
        <v>1816</v>
      </c>
      <c r="G4826">
        <v>540</v>
      </c>
      <c r="H4826">
        <v>540</v>
      </c>
      <c r="I4826" s="43" t="s">
        <v>1815</v>
      </c>
      <c r="J4826" s="43" t="s">
        <v>1032</v>
      </c>
      <c r="K4826" s="43" t="s">
        <v>177</v>
      </c>
      <c r="L4826" s="43" t="str">
        <f>IF(AND(Home!$A$1&gt;=Leave[[#This Row],[Start Time]],Home!$A$1&lt;=Leave[[#This Row],[End Time]]),"Aplica","No Aplica")</f>
        <v>No Aplica</v>
      </c>
      <c r="M4826" s="43" t="str">
        <f>IF(AND(Home!$A$1&gt;=Leave[[#This Row],[Start Time]],Home!$A$1&lt;=Leave[[#This Row],[End Time]]),Home!$A$1,"No Aplica")</f>
        <v>No Aplica</v>
      </c>
      <c r="N4826" s="43" t="str">
        <f>Leave[[#This Row],[User Code (Owning User) (Usuario)]]&amp;Leave[[#This Row],[fecha activa]]</f>
        <v>MIE2025160523073No Aplica</v>
      </c>
    </row>
    <row r="4827" spans="1:14" x14ac:dyDescent="0.3">
      <c r="A4827" s="43" t="s">
        <v>465</v>
      </c>
      <c r="B4827" s="3">
        <v>45916</v>
      </c>
      <c r="C4827" s="3">
        <v>45916</v>
      </c>
      <c r="D4827" s="43" t="s">
        <v>2268</v>
      </c>
      <c r="E4827" s="43" t="s">
        <v>1814</v>
      </c>
      <c r="F4827" s="43" t="s">
        <v>1816</v>
      </c>
      <c r="G4827">
        <v>60</v>
      </c>
      <c r="H4827">
        <v>60</v>
      </c>
      <c r="I4827" s="43" t="s">
        <v>1815</v>
      </c>
      <c r="J4827" s="43" t="s">
        <v>1032</v>
      </c>
      <c r="K4827" s="43" t="s">
        <v>177</v>
      </c>
      <c r="L4827" s="43" t="str">
        <f>IF(AND(Home!$A$1&gt;=Leave[[#This Row],[Start Time]],Home!$A$1&lt;=Leave[[#This Row],[End Time]]),"Aplica","No Aplica")</f>
        <v>No Aplica</v>
      </c>
      <c r="M4827" s="43" t="str">
        <f>IF(AND(Home!$A$1&gt;=Leave[[#This Row],[Start Time]],Home!$A$1&lt;=Leave[[#This Row],[End Time]]),Home!$A$1,"No Aplica")</f>
        <v>No Aplica</v>
      </c>
      <c r="N4827" s="43" t="str">
        <f>Leave[[#This Row],[User Code (Owning User) (Usuario)]]&amp;Leave[[#This Row],[fecha activa]]</f>
        <v>MIE2025160523073No Aplica</v>
      </c>
    </row>
    <row r="4828" spans="1:14" x14ac:dyDescent="0.3">
      <c r="A4828" s="43" t="s">
        <v>465</v>
      </c>
      <c r="B4828" s="3">
        <v>45915</v>
      </c>
      <c r="C4828" s="3">
        <v>45915</v>
      </c>
      <c r="D4828" s="43" t="s">
        <v>2268</v>
      </c>
      <c r="E4828" s="43" t="s">
        <v>1814</v>
      </c>
      <c r="F4828" s="43" t="s">
        <v>1816</v>
      </c>
      <c r="G4828">
        <v>60</v>
      </c>
      <c r="H4828">
        <v>60</v>
      </c>
      <c r="I4828" s="43" t="s">
        <v>1815</v>
      </c>
      <c r="J4828" s="43" t="s">
        <v>1032</v>
      </c>
      <c r="K4828" s="43" t="s">
        <v>177</v>
      </c>
      <c r="L4828" s="43" t="str">
        <f>IF(AND(Home!$A$1&gt;=Leave[[#This Row],[Start Time]],Home!$A$1&lt;=Leave[[#This Row],[End Time]]),"Aplica","No Aplica")</f>
        <v>No Aplica</v>
      </c>
      <c r="M4828" s="43" t="str">
        <f>IF(AND(Home!$A$1&gt;=Leave[[#This Row],[Start Time]],Home!$A$1&lt;=Leave[[#This Row],[End Time]]),Home!$A$1,"No Aplica")</f>
        <v>No Aplica</v>
      </c>
      <c r="N4828" s="43" t="str">
        <f>Leave[[#This Row],[User Code (Owning User) (Usuario)]]&amp;Leave[[#This Row],[fecha activa]]</f>
        <v>MIE2025160523073No Aplica</v>
      </c>
    </row>
    <row r="4829" spans="1:14" x14ac:dyDescent="0.3">
      <c r="A4829" s="43" t="s">
        <v>468</v>
      </c>
      <c r="B4829" s="3">
        <v>45913</v>
      </c>
      <c r="C4829" s="3">
        <v>45913</v>
      </c>
      <c r="D4829" s="43" t="s">
        <v>467</v>
      </c>
      <c r="E4829" s="43" t="s">
        <v>1814</v>
      </c>
      <c r="F4829" s="43" t="s">
        <v>1816</v>
      </c>
      <c r="G4829">
        <v>540</v>
      </c>
      <c r="H4829">
        <v>540</v>
      </c>
      <c r="I4829" s="43" t="s">
        <v>1815</v>
      </c>
      <c r="J4829" s="43" t="s">
        <v>1032</v>
      </c>
      <c r="K4829" s="43" t="s">
        <v>177</v>
      </c>
      <c r="L4829" s="43" t="str">
        <f>IF(AND(Home!$A$1&gt;=Leave[[#This Row],[Start Time]],Home!$A$1&lt;=Leave[[#This Row],[End Time]]),"Aplica","No Aplica")</f>
        <v>No Aplica</v>
      </c>
      <c r="M4829" s="43" t="str">
        <f>IF(AND(Home!$A$1&gt;=Leave[[#This Row],[Start Time]],Home!$A$1&lt;=Leave[[#This Row],[End Time]]),Home!$A$1,"No Aplica")</f>
        <v>No Aplica</v>
      </c>
      <c r="N4829" s="43" t="str">
        <f>Leave[[#This Row],[User Code (Owning User) (Usuario)]]&amp;Leave[[#This Row],[fecha activa]]</f>
        <v>MIE2025160523073No Aplica</v>
      </c>
    </row>
    <row r="4830" spans="1:14" x14ac:dyDescent="0.3">
      <c r="A4830" s="43" t="s">
        <v>465</v>
      </c>
      <c r="B4830" s="3">
        <v>45912</v>
      </c>
      <c r="C4830" s="3">
        <v>45912</v>
      </c>
      <c r="D4830" s="43" t="s">
        <v>2268</v>
      </c>
      <c r="E4830" s="43" t="s">
        <v>1814</v>
      </c>
      <c r="F4830" s="43" t="s">
        <v>1816</v>
      </c>
      <c r="G4830">
        <v>60</v>
      </c>
      <c r="H4830">
        <v>60</v>
      </c>
      <c r="I4830" s="43" t="s">
        <v>1815</v>
      </c>
      <c r="J4830" s="43" t="s">
        <v>1032</v>
      </c>
      <c r="K4830" s="43" t="s">
        <v>177</v>
      </c>
      <c r="L4830" s="43" t="str">
        <f>IF(AND(Home!$A$1&gt;=Leave[[#This Row],[Start Time]],Home!$A$1&lt;=Leave[[#This Row],[End Time]]),"Aplica","No Aplica")</f>
        <v>No Aplica</v>
      </c>
      <c r="M4830" s="43" t="str">
        <f>IF(AND(Home!$A$1&gt;=Leave[[#This Row],[Start Time]],Home!$A$1&lt;=Leave[[#This Row],[End Time]]),Home!$A$1,"No Aplica")</f>
        <v>No Aplica</v>
      </c>
      <c r="N4830" s="43" t="str">
        <f>Leave[[#This Row],[User Code (Owning User) (Usuario)]]&amp;Leave[[#This Row],[fecha activa]]</f>
        <v>MIE2025160523073No Aplica</v>
      </c>
    </row>
    <row r="4831" spans="1:14" x14ac:dyDescent="0.3">
      <c r="A4831" s="43" t="s">
        <v>465</v>
      </c>
      <c r="B4831" s="3">
        <v>45911</v>
      </c>
      <c r="C4831" s="3">
        <v>45911</v>
      </c>
      <c r="D4831" s="43" t="s">
        <v>2268</v>
      </c>
      <c r="E4831" s="43" t="s">
        <v>1814</v>
      </c>
      <c r="F4831" s="43" t="s">
        <v>1816</v>
      </c>
      <c r="G4831">
        <v>60</v>
      </c>
      <c r="H4831">
        <v>60</v>
      </c>
      <c r="I4831" s="43" t="s">
        <v>1815</v>
      </c>
      <c r="J4831" s="43" t="s">
        <v>1032</v>
      </c>
      <c r="K4831" s="43" t="s">
        <v>177</v>
      </c>
      <c r="L4831" s="43" t="str">
        <f>IF(AND(Home!$A$1&gt;=Leave[[#This Row],[Start Time]],Home!$A$1&lt;=Leave[[#This Row],[End Time]]),"Aplica","No Aplica")</f>
        <v>No Aplica</v>
      </c>
      <c r="M4831" s="43" t="str">
        <f>IF(AND(Home!$A$1&gt;=Leave[[#This Row],[Start Time]],Home!$A$1&lt;=Leave[[#This Row],[End Time]]),Home!$A$1,"No Aplica")</f>
        <v>No Aplica</v>
      </c>
      <c r="N4831" s="43" t="str">
        <f>Leave[[#This Row],[User Code (Owning User) (Usuario)]]&amp;Leave[[#This Row],[fecha activa]]</f>
        <v>MIE2025160523073No Aplica</v>
      </c>
    </row>
    <row r="4832" spans="1:14" x14ac:dyDescent="0.3">
      <c r="A4832" s="43" t="s">
        <v>465</v>
      </c>
      <c r="B4832" s="3">
        <v>45910</v>
      </c>
      <c r="C4832" s="3">
        <v>45910</v>
      </c>
      <c r="D4832" s="43" t="s">
        <v>2268</v>
      </c>
      <c r="E4832" s="43" t="s">
        <v>1814</v>
      </c>
      <c r="F4832" s="43" t="s">
        <v>1816</v>
      </c>
      <c r="G4832">
        <v>60</v>
      </c>
      <c r="H4832">
        <v>60</v>
      </c>
      <c r="I4832" s="43" t="s">
        <v>1815</v>
      </c>
      <c r="J4832" s="43" t="s">
        <v>1032</v>
      </c>
      <c r="K4832" s="43" t="s">
        <v>177</v>
      </c>
      <c r="L4832" s="43" t="str">
        <f>IF(AND(Home!$A$1&gt;=Leave[[#This Row],[Start Time]],Home!$A$1&lt;=Leave[[#This Row],[End Time]]),"Aplica","No Aplica")</f>
        <v>No Aplica</v>
      </c>
      <c r="M4832" s="43" t="str">
        <f>IF(AND(Home!$A$1&gt;=Leave[[#This Row],[Start Time]],Home!$A$1&lt;=Leave[[#This Row],[End Time]]),Home!$A$1,"No Aplica")</f>
        <v>No Aplica</v>
      </c>
      <c r="N4832" s="43" t="str">
        <f>Leave[[#This Row],[User Code (Owning User) (Usuario)]]&amp;Leave[[#This Row],[fecha activa]]</f>
        <v>MIE2025160523073No Aplica</v>
      </c>
    </row>
    <row r="4833" spans="1:14" x14ac:dyDescent="0.3">
      <c r="A4833" s="43" t="s">
        <v>465</v>
      </c>
      <c r="B4833" s="3">
        <v>45909</v>
      </c>
      <c r="C4833" s="3">
        <v>45909</v>
      </c>
      <c r="D4833" s="43" t="s">
        <v>2268</v>
      </c>
      <c r="E4833" s="43" t="s">
        <v>1814</v>
      </c>
      <c r="F4833" s="43" t="s">
        <v>1816</v>
      </c>
      <c r="G4833">
        <v>60</v>
      </c>
      <c r="H4833">
        <v>60</v>
      </c>
      <c r="I4833" s="43" t="s">
        <v>1815</v>
      </c>
      <c r="J4833" s="43" t="s">
        <v>1032</v>
      </c>
      <c r="K4833" s="43" t="s">
        <v>177</v>
      </c>
      <c r="L4833" s="43" t="str">
        <f>IF(AND(Home!$A$1&gt;=Leave[[#This Row],[Start Time]],Home!$A$1&lt;=Leave[[#This Row],[End Time]]),"Aplica","No Aplica")</f>
        <v>No Aplica</v>
      </c>
      <c r="M4833" s="43" t="str">
        <f>IF(AND(Home!$A$1&gt;=Leave[[#This Row],[Start Time]],Home!$A$1&lt;=Leave[[#This Row],[End Time]]),Home!$A$1,"No Aplica")</f>
        <v>No Aplica</v>
      </c>
      <c r="N4833" s="43" t="str">
        <f>Leave[[#This Row],[User Code (Owning User) (Usuario)]]&amp;Leave[[#This Row],[fecha activa]]</f>
        <v>MIE2025160523073No Aplica</v>
      </c>
    </row>
    <row r="4834" spans="1:14" x14ac:dyDescent="0.3">
      <c r="A4834" s="43" t="s">
        <v>465</v>
      </c>
      <c r="B4834" s="3">
        <v>45905</v>
      </c>
      <c r="C4834" s="3">
        <v>45905</v>
      </c>
      <c r="D4834" s="43" t="s">
        <v>2268</v>
      </c>
      <c r="E4834" s="43" t="s">
        <v>1814</v>
      </c>
      <c r="F4834" s="43" t="s">
        <v>1816</v>
      </c>
      <c r="G4834">
        <v>60</v>
      </c>
      <c r="H4834">
        <v>60</v>
      </c>
      <c r="I4834" s="43" t="s">
        <v>1815</v>
      </c>
      <c r="J4834" s="43" t="s">
        <v>1032</v>
      </c>
      <c r="K4834" s="43" t="s">
        <v>177</v>
      </c>
      <c r="L4834" s="43" t="str">
        <f>IF(AND(Home!$A$1&gt;=Leave[[#This Row],[Start Time]],Home!$A$1&lt;=Leave[[#This Row],[End Time]]),"Aplica","No Aplica")</f>
        <v>No Aplica</v>
      </c>
      <c r="M4834" s="43" t="str">
        <f>IF(AND(Home!$A$1&gt;=Leave[[#This Row],[Start Time]],Home!$A$1&lt;=Leave[[#This Row],[End Time]]),Home!$A$1,"No Aplica")</f>
        <v>No Aplica</v>
      </c>
      <c r="N4834" s="43" t="str">
        <f>Leave[[#This Row],[User Code (Owning User) (Usuario)]]&amp;Leave[[#This Row],[fecha activa]]</f>
        <v>MIE2025160523073No Aplica</v>
      </c>
    </row>
    <row r="4835" spans="1:14" x14ac:dyDescent="0.3">
      <c r="A4835" s="43" t="s">
        <v>465</v>
      </c>
      <c r="B4835" s="3">
        <v>45904</v>
      </c>
      <c r="C4835" s="3">
        <v>45904</v>
      </c>
      <c r="D4835" s="43" t="s">
        <v>2268</v>
      </c>
      <c r="E4835" s="43" t="s">
        <v>1814</v>
      </c>
      <c r="F4835" s="43" t="s">
        <v>1816</v>
      </c>
      <c r="G4835">
        <v>60</v>
      </c>
      <c r="H4835">
        <v>60</v>
      </c>
      <c r="I4835" s="43" t="s">
        <v>1815</v>
      </c>
      <c r="J4835" s="43" t="s">
        <v>1032</v>
      </c>
      <c r="K4835" s="43" t="s">
        <v>177</v>
      </c>
      <c r="L4835" s="43" t="str">
        <f>IF(AND(Home!$A$1&gt;=Leave[[#This Row],[Start Time]],Home!$A$1&lt;=Leave[[#This Row],[End Time]]),"Aplica","No Aplica")</f>
        <v>No Aplica</v>
      </c>
      <c r="M4835" s="43" t="str">
        <f>IF(AND(Home!$A$1&gt;=Leave[[#This Row],[Start Time]],Home!$A$1&lt;=Leave[[#This Row],[End Time]]),Home!$A$1,"No Aplica")</f>
        <v>No Aplica</v>
      </c>
      <c r="N4835" s="43" t="str">
        <f>Leave[[#This Row],[User Code (Owning User) (Usuario)]]&amp;Leave[[#This Row],[fecha activa]]</f>
        <v>MIE2025160523073No Aplica</v>
      </c>
    </row>
    <row r="4836" spans="1:14" x14ac:dyDescent="0.3">
      <c r="A4836" s="43" t="s">
        <v>465</v>
      </c>
      <c r="B4836" s="3">
        <v>45903</v>
      </c>
      <c r="C4836" s="3">
        <v>45903</v>
      </c>
      <c r="D4836" s="43" t="s">
        <v>2268</v>
      </c>
      <c r="E4836" s="43" t="s">
        <v>1814</v>
      </c>
      <c r="F4836" s="43" t="s">
        <v>1816</v>
      </c>
      <c r="G4836">
        <v>60</v>
      </c>
      <c r="H4836">
        <v>60</v>
      </c>
      <c r="I4836" s="43" t="s">
        <v>1815</v>
      </c>
      <c r="J4836" s="43" t="s">
        <v>1032</v>
      </c>
      <c r="K4836" s="43" t="s">
        <v>177</v>
      </c>
      <c r="L4836" s="43" t="str">
        <f>IF(AND(Home!$A$1&gt;=Leave[[#This Row],[Start Time]],Home!$A$1&lt;=Leave[[#This Row],[End Time]]),"Aplica","No Aplica")</f>
        <v>No Aplica</v>
      </c>
      <c r="M4836" s="43" t="str">
        <f>IF(AND(Home!$A$1&gt;=Leave[[#This Row],[Start Time]],Home!$A$1&lt;=Leave[[#This Row],[End Time]]),Home!$A$1,"No Aplica")</f>
        <v>No Aplica</v>
      </c>
      <c r="N4836" s="43" t="str">
        <f>Leave[[#This Row],[User Code (Owning User) (Usuario)]]&amp;Leave[[#This Row],[fecha activa]]</f>
        <v>MIE2025160523073No Aplica</v>
      </c>
    </row>
    <row r="4837" spans="1:14" x14ac:dyDescent="0.3">
      <c r="A4837" s="43" t="s">
        <v>465</v>
      </c>
      <c r="B4837" s="3">
        <v>45902</v>
      </c>
      <c r="C4837" s="3">
        <v>45902</v>
      </c>
      <c r="D4837" s="43" t="s">
        <v>2268</v>
      </c>
      <c r="E4837" s="43" t="s">
        <v>1814</v>
      </c>
      <c r="F4837" s="43" t="s">
        <v>1816</v>
      </c>
      <c r="G4837">
        <v>60</v>
      </c>
      <c r="H4837">
        <v>60</v>
      </c>
      <c r="I4837" s="43" t="s">
        <v>1815</v>
      </c>
      <c r="J4837" s="43" t="s">
        <v>1032</v>
      </c>
      <c r="K4837" s="43" t="s">
        <v>177</v>
      </c>
      <c r="L4837" s="43" t="str">
        <f>IF(AND(Home!$A$1&gt;=Leave[[#This Row],[Start Time]],Home!$A$1&lt;=Leave[[#This Row],[End Time]]),"Aplica","No Aplica")</f>
        <v>No Aplica</v>
      </c>
      <c r="M4837" s="43" t="str">
        <f>IF(AND(Home!$A$1&gt;=Leave[[#This Row],[Start Time]],Home!$A$1&lt;=Leave[[#This Row],[End Time]]),Home!$A$1,"No Aplica")</f>
        <v>No Aplica</v>
      </c>
      <c r="N4837" s="43" t="str">
        <f>Leave[[#This Row],[User Code (Owning User) (Usuario)]]&amp;Leave[[#This Row],[fecha activa]]</f>
        <v>MIE2025160523073No Aplica</v>
      </c>
    </row>
    <row r="4838" spans="1:14" x14ac:dyDescent="0.3">
      <c r="A4838" s="43" t="s">
        <v>468</v>
      </c>
      <c r="B4838" s="3">
        <v>45901</v>
      </c>
      <c r="C4838" s="3">
        <v>45901</v>
      </c>
      <c r="D4838" s="43" t="s">
        <v>467</v>
      </c>
      <c r="E4838" s="43" t="s">
        <v>1814</v>
      </c>
      <c r="F4838" s="43" t="s">
        <v>1816</v>
      </c>
      <c r="G4838">
        <v>540</v>
      </c>
      <c r="H4838">
        <v>540</v>
      </c>
      <c r="I4838" s="43" t="s">
        <v>1815</v>
      </c>
      <c r="J4838" s="43" t="s">
        <v>1032</v>
      </c>
      <c r="K4838" s="43" t="s">
        <v>177</v>
      </c>
      <c r="L4838" s="43" t="str">
        <f>IF(AND(Home!$A$1&gt;=Leave[[#This Row],[Start Time]],Home!$A$1&lt;=Leave[[#This Row],[End Time]]),"Aplica","No Aplica")</f>
        <v>No Aplica</v>
      </c>
      <c r="M4838" s="43" t="str">
        <f>IF(AND(Home!$A$1&gt;=Leave[[#This Row],[Start Time]],Home!$A$1&lt;=Leave[[#This Row],[End Time]]),Home!$A$1,"No Aplica")</f>
        <v>No Aplica</v>
      </c>
      <c r="N4838" s="43" t="str">
        <f>Leave[[#This Row],[User Code (Owning User) (Usuario)]]&amp;Leave[[#This Row],[fecha activa]]</f>
        <v>MIE2025160523073No Aplica</v>
      </c>
    </row>
    <row r="4839" spans="1:14" x14ac:dyDescent="0.3">
      <c r="A4839" s="43" t="s">
        <v>465</v>
      </c>
      <c r="B4839" s="3">
        <v>45926</v>
      </c>
      <c r="C4839" s="3">
        <v>45926</v>
      </c>
      <c r="D4839" s="43" t="s">
        <v>842</v>
      </c>
      <c r="E4839" s="43" t="s">
        <v>548</v>
      </c>
      <c r="F4839" s="43" t="s">
        <v>549</v>
      </c>
      <c r="G4839">
        <v>60</v>
      </c>
      <c r="H4839">
        <v>60</v>
      </c>
      <c r="I4839" s="43" t="s">
        <v>1299</v>
      </c>
      <c r="J4839" s="43" t="s">
        <v>1051</v>
      </c>
      <c r="K4839" s="43" t="s">
        <v>177</v>
      </c>
      <c r="L4839" s="43" t="str">
        <f>IF(AND(Home!$A$1&gt;=Leave[[#This Row],[Start Time]],Home!$A$1&lt;=Leave[[#This Row],[End Time]]),"Aplica","No Aplica")</f>
        <v>No Aplica</v>
      </c>
      <c r="M4839" s="43" t="str">
        <f>IF(AND(Home!$A$1&gt;=Leave[[#This Row],[Start Time]],Home!$A$1&lt;=Leave[[#This Row],[End Time]]),Home!$A$1,"No Aplica")</f>
        <v>No Aplica</v>
      </c>
      <c r="N4839" s="43" t="str">
        <f>Leave[[#This Row],[User Code (Owning User) (Usuario)]]&amp;Leave[[#This Row],[fecha activa]]</f>
        <v>MIE2024230415228No Aplica</v>
      </c>
    </row>
    <row r="4840" spans="1:14" x14ac:dyDescent="0.3">
      <c r="A4840" s="43" t="s">
        <v>465</v>
      </c>
      <c r="B4840" s="3">
        <v>45925</v>
      </c>
      <c r="C4840" s="3">
        <v>45925</v>
      </c>
      <c r="D4840" s="43" t="s">
        <v>842</v>
      </c>
      <c r="E4840" s="43" t="s">
        <v>548</v>
      </c>
      <c r="F4840" s="43" t="s">
        <v>549</v>
      </c>
      <c r="G4840">
        <v>60</v>
      </c>
      <c r="H4840">
        <v>60</v>
      </c>
      <c r="I4840" s="43" t="s">
        <v>1299</v>
      </c>
      <c r="J4840" s="43" t="s">
        <v>1051</v>
      </c>
      <c r="K4840" s="43" t="s">
        <v>177</v>
      </c>
      <c r="L4840" s="43" t="str">
        <f>IF(AND(Home!$A$1&gt;=Leave[[#This Row],[Start Time]],Home!$A$1&lt;=Leave[[#This Row],[End Time]]),"Aplica","No Aplica")</f>
        <v>No Aplica</v>
      </c>
      <c r="M4840" s="43" t="str">
        <f>IF(AND(Home!$A$1&gt;=Leave[[#This Row],[Start Time]],Home!$A$1&lt;=Leave[[#This Row],[End Time]]),Home!$A$1,"No Aplica")</f>
        <v>No Aplica</v>
      </c>
      <c r="N4840" s="43" t="str">
        <f>Leave[[#This Row],[User Code (Owning User) (Usuario)]]&amp;Leave[[#This Row],[fecha activa]]</f>
        <v>MIE2024230415228No Aplica</v>
      </c>
    </row>
    <row r="4841" spans="1:14" x14ac:dyDescent="0.3">
      <c r="A4841" s="43" t="s">
        <v>465</v>
      </c>
      <c r="B4841" s="3">
        <v>45924</v>
      </c>
      <c r="C4841" s="3">
        <v>45924</v>
      </c>
      <c r="D4841" s="43" t="s">
        <v>842</v>
      </c>
      <c r="E4841" s="43" t="s">
        <v>548</v>
      </c>
      <c r="F4841" s="43" t="s">
        <v>549</v>
      </c>
      <c r="G4841">
        <v>60</v>
      </c>
      <c r="H4841">
        <v>60</v>
      </c>
      <c r="I4841" s="43" t="s">
        <v>1299</v>
      </c>
      <c r="J4841" s="43" t="s">
        <v>1051</v>
      </c>
      <c r="K4841" s="43" t="s">
        <v>177</v>
      </c>
      <c r="L4841" s="43" t="str">
        <f>IF(AND(Home!$A$1&gt;=Leave[[#This Row],[Start Time]],Home!$A$1&lt;=Leave[[#This Row],[End Time]]),"Aplica","No Aplica")</f>
        <v>No Aplica</v>
      </c>
      <c r="M4841" s="43" t="str">
        <f>IF(AND(Home!$A$1&gt;=Leave[[#This Row],[Start Time]],Home!$A$1&lt;=Leave[[#This Row],[End Time]]),Home!$A$1,"No Aplica")</f>
        <v>No Aplica</v>
      </c>
      <c r="N4841" s="43" t="str">
        <f>Leave[[#This Row],[User Code (Owning User) (Usuario)]]&amp;Leave[[#This Row],[fecha activa]]</f>
        <v>MIE2024230415228No Aplica</v>
      </c>
    </row>
    <row r="4842" spans="1:14" x14ac:dyDescent="0.3">
      <c r="A4842" s="43" t="s">
        <v>465</v>
      </c>
      <c r="B4842" s="3">
        <v>45923</v>
      </c>
      <c r="C4842" s="3">
        <v>45923</v>
      </c>
      <c r="D4842" s="43" t="s">
        <v>469</v>
      </c>
      <c r="E4842" s="43" t="s">
        <v>548</v>
      </c>
      <c r="F4842" s="43" t="s">
        <v>549</v>
      </c>
      <c r="G4842">
        <v>480</v>
      </c>
      <c r="H4842">
        <v>480</v>
      </c>
      <c r="I4842" s="43" t="s">
        <v>1299</v>
      </c>
      <c r="J4842" s="43" t="s">
        <v>1051</v>
      </c>
      <c r="K4842" s="43" t="s">
        <v>177</v>
      </c>
      <c r="L4842" s="43" t="str">
        <f>IF(AND(Home!$A$1&gt;=Leave[[#This Row],[Start Time]],Home!$A$1&lt;=Leave[[#This Row],[End Time]]),"Aplica","No Aplica")</f>
        <v>No Aplica</v>
      </c>
      <c r="M4842" s="43" t="str">
        <f>IF(AND(Home!$A$1&gt;=Leave[[#This Row],[Start Time]],Home!$A$1&lt;=Leave[[#This Row],[End Time]]),Home!$A$1,"No Aplica")</f>
        <v>No Aplica</v>
      </c>
      <c r="N4842" s="43" t="str">
        <f>Leave[[#This Row],[User Code (Owning User) (Usuario)]]&amp;Leave[[#This Row],[fecha activa]]</f>
        <v>MIE2024230415228No Aplica</v>
      </c>
    </row>
    <row r="4843" spans="1:14" x14ac:dyDescent="0.3">
      <c r="A4843" s="43" t="s">
        <v>465</v>
      </c>
      <c r="B4843" s="3">
        <v>45922</v>
      </c>
      <c r="C4843" s="3">
        <v>45922</v>
      </c>
      <c r="D4843" s="43" t="s">
        <v>842</v>
      </c>
      <c r="E4843" s="43" t="s">
        <v>548</v>
      </c>
      <c r="F4843" s="43" t="s">
        <v>549</v>
      </c>
      <c r="G4843">
        <v>60</v>
      </c>
      <c r="H4843">
        <v>60</v>
      </c>
      <c r="I4843" s="43" t="s">
        <v>1299</v>
      </c>
      <c r="J4843" s="43" t="s">
        <v>1051</v>
      </c>
      <c r="K4843" s="43" t="s">
        <v>177</v>
      </c>
      <c r="L4843" s="43" t="str">
        <f>IF(AND(Home!$A$1&gt;=Leave[[#This Row],[Start Time]],Home!$A$1&lt;=Leave[[#This Row],[End Time]]),"Aplica","No Aplica")</f>
        <v>Aplica</v>
      </c>
      <c r="M4843" s="43">
        <f>IF(AND(Home!$A$1&gt;=Leave[[#This Row],[Start Time]],Home!$A$1&lt;=Leave[[#This Row],[End Time]]),Home!$A$1,"No Aplica")</f>
        <v>45922</v>
      </c>
      <c r="N4843" s="43" t="str">
        <f>Leave[[#This Row],[User Code (Owning User) (Usuario)]]&amp;Leave[[#This Row],[fecha activa]]</f>
        <v>MIE202423041522845922</v>
      </c>
    </row>
    <row r="4844" spans="1:14" x14ac:dyDescent="0.3">
      <c r="A4844" s="43" t="s">
        <v>465</v>
      </c>
      <c r="B4844" s="3">
        <v>45916</v>
      </c>
      <c r="C4844" s="3">
        <v>45916</v>
      </c>
      <c r="D4844" s="43" t="s">
        <v>474</v>
      </c>
      <c r="E4844" s="43" t="s">
        <v>548</v>
      </c>
      <c r="F4844" s="43" t="s">
        <v>549</v>
      </c>
      <c r="G4844">
        <v>540</v>
      </c>
      <c r="H4844">
        <v>540</v>
      </c>
      <c r="I4844" s="43" t="s">
        <v>1299</v>
      </c>
      <c r="J4844" s="43" t="s">
        <v>1051</v>
      </c>
      <c r="K4844" s="43" t="s">
        <v>177</v>
      </c>
      <c r="L4844" s="43" t="str">
        <f>IF(AND(Home!$A$1&gt;=Leave[[#This Row],[Start Time]],Home!$A$1&lt;=Leave[[#This Row],[End Time]]),"Aplica","No Aplica")</f>
        <v>No Aplica</v>
      </c>
      <c r="M4844" s="43" t="str">
        <f>IF(AND(Home!$A$1&gt;=Leave[[#This Row],[Start Time]],Home!$A$1&lt;=Leave[[#This Row],[End Time]]),Home!$A$1,"No Aplica")</f>
        <v>No Aplica</v>
      </c>
      <c r="N4844" s="43" t="str">
        <f>Leave[[#This Row],[User Code (Owning User) (Usuario)]]&amp;Leave[[#This Row],[fecha activa]]</f>
        <v>MIE2024230415228No Aplica</v>
      </c>
    </row>
    <row r="4845" spans="1:14" x14ac:dyDescent="0.3">
      <c r="A4845" s="43" t="s">
        <v>465</v>
      </c>
      <c r="B4845" s="3">
        <v>45921</v>
      </c>
      <c r="C4845" s="3">
        <v>45921</v>
      </c>
      <c r="D4845" s="43" t="s">
        <v>469</v>
      </c>
      <c r="E4845" s="43" t="s">
        <v>548</v>
      </c>
      <c r="F4845" s="43" t="s">
        <v>549</v>
      </c>
      <c r="G4845">
        <v>540</v>
      </c>
      <c r="H4845">
        <v>540</v>
      </c>
      <c r="I4845" s="43" t="s">
        <v>1299</v>
      </c>
      <c r="J4845" s="43" t="s">
        <v>1051</v>
      </c>
      <c r="K4845" s="43" t="s">
        <v>177</v>
      </c>
      <c r="L4845" s="43" t="str">
        <f>IF(AND(Home!$A$1&gt;=Leave[[#This Row],[Start Time]],Home!$A$1&lt;=Leave[[#This Row],[End Time]]),"Aplica","No Aplica")</f>
        <v>No Aplica</v>
      </c>
      <c r="M4845" s="43" t="str">
        <f>IF(AND(Home!$A$1&gt;=Leave[[#This Row],[Start Time]],Home!$A$1&lt;=Leave[[#This Row],[End Time]]),Home!$A$1,"No Aplica")</f>
        <v>No Aplica</v>
      </c>
      <c r="N4845" s="43" t="str">
        <f>Leave[[#This Row],[User Code (Owning User) (Usuario)]]&amp;Leave[[#This Row],[fecha activa]]</f>
        <v>MIE2024230415228No Aplica</v>
      </c>
    </row>
    <row r="4846" spans="1:14" x14ac:dyDescent="0.3">
      <c r="A4846" s="43" t="s">
        <v>465</v>
      </c>
      <c r="B4846" s="3">
        <v>45919</v>
      </c>
      <c r="C4846" s="3">
        <v>45919</v>
      </c>
      <c r="D4846" s="43" t="s">
        <v>621</v>
      </c>
      <c r="E4846" s="43" t="s">
        <v>548</v>
      </c>
      <c r="F4846" s="43" t="s">
        <v>549</v>
      </c>
      <c r="G4846">
        <v>60</v>
      </c>
      <c r="H4846">
        <v>60</v>
      </c>
      <c r="I4846" s="43" t="s">
        <v>1299</v>
      </c>
      <c r="J4846" s="43" t="s">
        <v>1051</v>
      </c>
      <c r="K4846" s="43" t="s">
        <v>177</v>
      </c>
      <c r="L4846" s="43" t="str">
        <f>IF(AND(Home!$A$1&gt;=Leave[[#This Row],[Start Time]],Home!$A$1&lt;=Leave[[#This Row],[End Time]]),"Aplica","No Aplica")</f>
        <v>No Aplica</v>
      </c>
      <c r="M4846" s="43" t="str">
        <f>IF(AND(Home!$A$1&gt;=Leave[[#This Row],[Start Time]],Home!$A$1&lt;=Leave[[#This Row],[End Time]]),Home!$A$1,"No Aplica")</f>
        <v>No Aplica</v>
      </c>
      <c r="N4846" s="43" t="str">
        <f>Leave[[#This Row],[User Code (Owning User) (Usuario)]]&amp;Leave[[#This Row],[fecha activa]]</f>
        <v>MIE2024230415228No Aplica</v>
      </c>
    </row>
    <row r="4847" spans="1:14" x14ac:dyDescent="0.3">
      <c r="A4847" s="43" t="s">
        <v>465</v>
      </c>
      <c r="B4847" s="3">
        <v>45918</v>
      </c>
      <c r="C4847" s="3">
        <v>45918</v>
      </c>
      <c r="D4847" s="43" t="s">
        <v>621</v>
      </c>
      <c r="E4847" s="43" t="s">
        <v>548</v>
      </c>
      <c r="F4847" s="43" t="s">
        <v>549</v>
      </c>
      <c r="G4847">
        <v>60</v>
      </c>
      <c r="H4847">
        <v>60</v>
      </c>
      <c r="I4847" s="43" t="s">
        <v>1299</v>
      </c>
      <c r="J4847" s="43" t="s">
        <v>1051</v>
      </c>
      <c r="K4847" s="43" t="s">
        <v>177</v>
      </c>
      <c r="L4847" s="43" t="str">
        <f>IF(AND(Home!$A$1&gt;=Leave[[#This Row],[Start Time]],Home!$A$1&lt;=Leave[[#This Row],[End Time]]),"Aplica","No Aplica")</f>
        <v>No Aplica</v>
      </c>
      <c r="M4847" s="43" t="str">
        <f>IF(AND(Home!$A$1&gt;=Leave[[#This Row],[Start Time]],Home!$A$1&lt;=Leave[[#This Row],[End Time]]),Home!$A$1,"No Aplica")</f>
        <v>No Aplica</v>
      </c>
      <c r="N4847" s="43" t="str">
        <f>Leave[[#This Row],[User Code (Owning User) (Usuario)]]&amp;Leave[[#This Row],[fecha activa]]</f>
        <v>MIE2024230415228No Aplica</v>
      </c>
    </row>
    <row r="4848" spans="1:14" x14ac:dyDescent="0.3">
      <c r="A4848" s="43" t="s">
        <v>465</v>
      </c>
      <c r="B4848" s="3">
        <v>45917</v>
      </c>
      <c r="C4848" s="3">
        <v>45917</v>
      </c>
      <c r="D4848" s="43" t="s">
        <v>621</v>
      </c>
      <c r="E4848" s="43" t="s">
        <v>548</v>
      </c>
      <c r="F4848" s="43" t="s">
        <v>549</v>
      </c>
      <c r="G4848">
        <v>60</v>
      </c>
      <c r="H4848">
        <v>60</v>
      </c>
      <c r="I4848" s="43" t="s">
        <v>1299</v>
      </c>
      <c r="J4848" s="43" t="s">
        <v>1051</v>
      </c>
      <c r="K4848" s="43" t="s">
        <v>177</v>
      </c>
      <c r="L4848" s="43" t="str">
        <f>IF(AND(Home!$A$1&gt;=Leave[[#This Row],[Start Time]],Home!$A$1&lt;=Leave[[#This Row],[End Time]]),"Aplica","No Aplica")</f>
        <v>No Aplica</v>
      </c>
      <c r="M4848" s="43" t="str">
        <f>IF(AND(Home!$A$1&gt;=Leave[[#This Row],[Start Time]],Home!$A$1&lt;=Leave[[#This Row],[End Time]]),Home!$A$1,"No Aplica")</f>
        <v>No Aplica</v>
      </c>
      <c r="N4848" s="43" t="str">
        <f>Leave[[#This Row],[User Code (Owning User) (Usuario)]]&amp;Leave[[#This Row],[fecha activa]]</f>
        <v>MIE2024230415228No Aplica</v>
      </c>
    </row>
    <row r="4849" spans="1:14" x14ac:dyDescent="0.3">
      <c r="A4849" s="43" t="s">
        <v>465</v>
      </c>
      <c r="B4849" s="3">
        <v>45915</v>
      </c>
      <c r="C4849" s="3">
        <v>45915</v>
      </c>
      <c r="D4849" s="43" t="s">
        <v>621</v>
      </c>
      <c r="E4849" s="43" t="s">
        <v>548</v>
      </c>
      <c r="F4849" s="43" t="s">
        <v>549</v>
      </c>
      <c r="G4849">
        <v>60</v>
      </c>
      <c r="H4849">
        <v>60</v>
      </c>
      <c r="I4849" s="43" t="s">
        <v>1299</v>
      </c>
      <c r="J4849" s="43" t="s">
        <v>1051</v>
      </c>
      <c r="K4849" s="43" t="s">
        <v>177</v>
      </c>
      <c r="L4849" s="43" t="str">
        <f>IF(AND(Home!$A$1&gt;=Leave[[#This Row],[Start Time]],Home!$A$1&lt;=Leave[[#This Row],[End Time]]),"Aplica","No Aplica")</f>
        <v>No Aplica</v>
      </c>
      <c r="M4849" s="43" t="str">
        <f>IF(AND(Home!$A$1&gt;=Leave[[#This Row],[Start Time]],Home!$A$1&lt;=Leave[[#This Row],[End Time]]),Home!$A$1,"No Aplica")</f>
        <v>No Aplica</v>
      </c>
      <c r="N4849" s="43" t="str">
        <f>Leave[[#This Row],[User Code (Owning User) (Usuario)]]&amp;Leave[[#This Row],[fecha activa]]</f>
        <v>MIE2024230415228No Aplica</v>
      </c>
    </row>
    <row r="4850" spans="1:14" x14ac:dyDescent="0.3">
      <c r="A4850" s="43" t="s">
        <v>465</v>
      </c>
      <c r="B4850" s="3">
        <v>45912</v>
      </c>
      <c r="C4850" s="3">
        <v>45912</v>
      </c>
      <c r="D4850" s="43" t="s">
        <v>842</v>
      </c>
      <c r="E4850" s="43" t="s">
        <v>548</v>
      </c>
      <c r="F4850" s="43" t="s">
        <v>549</v>
      </c>
      <c r="G4850">
        <v>60</v>
      </c>
      <c r="H4850">
        <v>60</v>
      </c>
      <c r="I4850" s="43" t="s">
        <v>1299</v>
      </c>
      <c r="J4850" s="43" t="s">
        <v>1051</v>
      </c>
      <c r="K4850" s="43" t="s">
        <v>177</v>
      </c>
      <c r="L4850" s="43" t="str">
        <f>IF(AND(Home!$A$1&gt;=Leave[[#This Row],[Start Time]],Home!$A$1&lt;=Leave[[#This Row],[End Time]]),"Aplica","No Aplica")</f>
        <v>No Aplica</v>
      </c>
      <c r="M4850" s="43" t="str">
        <f>IF(AND(Home!$A$1&gt;=Leave[[#This Row],[Start Time]],Home!$A$1&lt;=Leave[[#This Row],[End Time]]),Home!$A$1,"No Aplica")</f>
        <v>No Aplica</v>
      </c>
      <c r="N4850" s="43" t="str">
        <f>Leave[[#This Row],[User Code (Owning User) (Usuario)]]&amp;Leave[[#This Row],[fecha activa]]</f>
        <v>MIE2024230415228No Aplica</v>
      </c>
    </row>
    <row r="4851" spans="1:14" x14ac:dyDescent="0.3">
      <c r="A4851" s="43" t="s">
        <v>465</v>
      </c>
      <c r="B4851" s="3">
        <v>45911</v>
      </c>
      <c r="C4851" s="3">
        <v>45911</v>
      </c>
      <c r="D4851" s="43" t="s">
        <v>842</v>
      </c>
      <c r="E4851" s="43" t="s">
        <v>548</v>
      </c>
      <c r="F4851" s="43" t="s">
        <v>549</v>
      </c>
      <c r="G4851">
        <v>60</v>
      </c>
      <c r="H4851">
        <v>60</v>
      </c>
      <c r="I4851" s="43" t="s">
        <v>1299</v>
      </c>
      <c r="J4851" s="43" t="s">
        <v>1051</v>
      </c>
      <c r="K4851" s="43" t="s">
        <v>177</v>
      </c>
      <c r="L4851" s="43" t="str">
        <f>IF(AND(Home!$A$1&gt;=Leave[[#This Row],[Start Time]],Home!$A$1&lt;=Leave[[#This Row],[End Time]]),"Aplica","No Aplica")</f>
        <v>No Aplica</v>
      </c>
      <c r="M4851" s="43" t="str">
        <f>IF(AND(Home!$A$1&gt;=Leave[[#This Row],[Start Time]],Home!$A$1&lt;=Leave[[#This Row],[End Time]]),Home!$A$1,"No Aplica")</f>
        <v>No Aplica</v>
      </c>
      <c r="N4851" s="43" t="str">
        <f>Leave[[#This Row],[User Code (Owning User) (Usuario)]]&amp;Leave[[#This Row],[fecha activa]]</f>
        <v>MIE2024230415228No Aplica</v>
      </c>
    </row>
    <row r="4852" spans="1:14" x14ac:dyDescent="0.3">
      <c r="A4852" s="43" t="s">
        <v>465</v>
      </c>
      <c r="B4852" s="3">
        <v>45910</v>
      </c>
      <c r="C4852" s="3">
        <v>45910</v>
      </c>
      <c r="D4852" s="43" t="s">
        <v>842</v>
      </c>
      <c r="E4852" s="43" t="s">
        <v>548</v>
      </c>
      <c r="F4852" s="43" t="s">
        <v>549</v>
      </c>
      <c r="G4852">
        <v>60</v>
      </c>
      <c r="H4852">
        <v>60</v>
      </c>
      <c r="I4852" s="43" t="s">
        <v>1299</v>
      </c>
      <c r="J4852" s="43" t="s">
        <v>1051</v>
      </c>
      <c r="K4852" s="43" t="s">
        <v>177</v>
      </c>
      <c r="L4852" s="43" t="str">
        <f>IF(AND(Home!$A$1&gt;=Leave[[#This Row],[Start Time]],Home!$A$1&lt;=Leave[[#This Row],[End Time]]),"Aplica","No Aplica")</f>
        <v>No Aplica</v>
      </c>
      <c r="M4852" s="43" t="str">
        <f>IF(AND(Home!$A$1&gt;=Leave[[#This Row],[Start Time]],Home!$A$1&lt;=Leave[[#This Row],[End Time]]),Home!$A$1,"No Aplica")</f>
        <v>No Aplica</v>
      </c>
      <c r="N4852" s="43" t="str">
        <f>Leave[[#This Row],[User Code (Owning User) (Usuario)]]&amp;Leave[[#This Row],[fecha activa]]</f>
        <v>MIE2024230415228No Aplica</v>
      </c>
    </row>
    <row r="4853" spans="1:14" x14ac:dyDescent="0.3">
      <c r="A4853" s="43" t="s">
        <v>465</v>
      </c>
      <c r="B4853" s="3">
        <v>45909</v>
      </c>
      <c r="C4853" s="3">
        <v>45909</v>
      </c>
      <c r="D4853" s="43" t="s">
        <v>469</v>
      </c>
      <c r="E4853" s="43" t="s">
        <v>548</v>
      </c>
      <c r="F4853" s="43" t="s">
        <v>549</v>
      </c>
      <c r="G4853">
        <v>480</v>
      </c>
      <c r="H4853">
        <v>480</v>
      </c>
      <c r="I4853" s="43" t="s">
        <v>1299</v>
      </c>
      <c r="J4853" s="43" t="s">
        <v>1051</v>
      </c>
      <c r="K4853" s="43" t="s">
        <v>177</v>
      </c>
      <c r="L4853" s="43" t="str">
        <f>IF(AND(Home!$A$1&gt;=Leave[[#This Row],[Start Time]],Home!$A$1&lt;=Leave[[#This Row],[End Time]]),"Aplica","No Aplica")</f>
        <v>No Aplica</v>
      </c>
      <c r="M4853" s="43" t="str">
        <f>IF(AND(Home!$A$1&gt;=Leave[[#This Row],[Start Time]],Home!$A$1&lt;=Leave[[#This Row],[End Time]]),Home!$A$1,"No Aplica")</f>
        <v>No Aplica</v>
      </c>
      <c r="N4853" s="43" t="str">
        <f>Leave[[#This Row],[User Code (Owning User) (Usuario)]]&amp;Leave[[#This Row],[fecha activa]]</f>
        <v>MIE2024230415228No Aplica</v>
      </c>
    </row>
    <row r="4854" spans="1:14" x14ac:dyDescent="0.3">
      <c r="A4854" s="43" t="s">
        <v>465</v>
      </c>
      <c r="B4854" s="3">
        <v>45908</v>
      </c>
      <c r="C4854" s="3">
        <v>45908</v>
      </c>
      <c r="D4854" s="43" t="s">
        <v>842</v>
      </c>
      <c r="E4854" s="43" t="s">
        <v>548</v>
      </c>
      <c r="F4854" s="43" t="s">
        <v>549</v>
      </c>
      <c r="G4854">
        <v>60</v>
      </c>
      <c r="H4854">
        <v>60</v>
      </c>
      <c r="I4854" s="43" t="s">
        <v>1299</v>
      </c>
      <c r="J4854" s="43" t="s">
        <v>1051</v>
      </c>
      <c r="K4854" s="43" t="s">
        <v>177</v>
      </c>
      <c r="L4854" s="43" t="str">
        <f>IF(AND(Home!$A$1&gt;=Leave[[#This Row],[Start Time]],Home!$A$1&lt;=Leave[[#This Row],[End Time]]),"Aplica","No Aplica")</f>
        <v>No Aplica</v>
      </c>
      <c r="M4854" s="43" t="str">
        <f>IF(AND(Home!$A$1&gt;=Leave[[#This Row],[Start Time]],Home!$A$1&lt;=Leave[[#This Row],[End Time]]),Home!$A$1,"No Aplica")</f>
        <v>No Aplica</v>
      </c>
      <c r="N4854" s="43" t="str">
        <f>Leave[[#This Row],[User Code (Owning User) (Usuario)]]&amp;Leave[[#This Row],[fecha activa]]</f>
        <v>MIE2024230415228No Aplica</v>
      </c>
    </row>
    <row r="4855" spans="1:14" x14ac:dyDescent="0.3">
      <c r="A4855" s="43" t="s">
        <v>465</v>
      </c>
      <c r="B4855" s="3">
        <v>45903</v>
      </c>
      <c r="C4855" s="3">
        <v>45903</v>
      </c>
      <c r="D4855" s="43" t="s">
        <v>842</v>
      </c>
      <c r="E4855" s="43" t="s">
        <v>548</v>
      </c>
      <c r="F4855" s="43" t="s">
        <v>549</v>
      </c>
      <c r="G4855">
        <v>60</v>
      </c>
      <c r="H4855">
        <v>60</v>
      </c>
      <c r="I4855" s="43" t="s">
        <v>1299</v>
      </c>
      <c r="J4855" s="43" t="s">
        <v>1051</v>
      </c>
      <c r="K4855" s="43" t="s">
        <v>177</v>
      </c>
      <c r="L4855" s="43" t="str">
        <f>IF(AND(Home!$A$1&gt;=Leave[[#This Row],[Start Time]],Home!$A$1&lt;=Leave[[#This Row],[End Time]]),"Aplica","No Aplica")</f>
        <v>No Aplica</v>
      </c>
      <c r="M4855" s="43" t="str">
        <f>IF(AND(Home!$A$1&gt;=Leave[[#This Row],[Start Time]],Home!$A$1&lt;=Leave[[#This Row],[End Time]]),Home!$A$1,"No Aplica")</f>
        <v>No Aplica</v>
      </c>
      <c r="N4855" s="43" t="str">
        <f>Leave[[#This Row],[User Code (Owning User) (Usuario)]]&amp;Leave[[#This Row],[fecha activa]]</f>
        <v>MIE2024230415228No Aplica</v>
      </c>
    </row>
    <row r="4856" spans="1:14" x14ac:dyDescent="0.3">
      <c r="A4856" s="43" t="s">
        <v>465</v>
      </c>
      <c r="B4856" s="3">
        <v>45905</v>
      </c>
      <c r="C4856" s="3">
        <v>45905</v>
      </c>
      <c r="D4856" s="43" t="s">
        <v>842</v>
      </c>
      <c r="E4856" s="43" t="s">
        <v>548</v>
      </c>
      <c r="F4856" s="43" t="s">
        <v>549</v>
      </c>
      <c r="G4856">
        <v>60</v>
      </c>
      <c r="H4856">
        <v>60</v>
      </c>
      <c r="I4856" s="43" t="s">
        <v>1299</v>
      </c>
      <c r="J4856" s="43" t="s">
        <v>1051</v>
      </c>
      <c r="K4856" s="43" t="s">
        <v>177</v>
      </c>
      <c r="L4856" s="43" t="str">
        <f>IF(AND(Home!$A$1&gt;=Leave[[#This Row],[Start Time]],Home!$A$1&lt;=Leave[[#This Row],[End Time]]),"Aplica","No Aplica")</f>
        <v>No Aplica</v>
      </c>
      <c r="M4856" s="43" t="str">
        <f>IF(AND(Home!$A$1&gt;=Leave[[#This Row],[Start Time]],Home!$A$1&lt;=Leave[[#This Row],[End Time]]),Home!$A$1,"No Aplica")</f>
        <v>No Aplica</v>
      </c>
      <c r="N4856" s="43" t="str">
        <f>Leave[[#This Row],[User Code (Owning User) (Usuario)]]&amp;Leave[[#This Row],[fecha activa]]</f>
        <v>MIE2024230415228No Aplica</v>
      </c>
    </row>
    <row r="4857" spans="1:14" x14ac:dyDescent="0.3">
      <c r="A4857" s="43" t="s">
        <v>465</v>
      </c>
      <c r="B4857" s="3">
        <v>45904</v>
      </c>
      <c r="C4857" s="3">
        <v>45904</v>
      </c>
      <c r="D4857" s="43" t="s">
        <v>842</v>
      </c>
      <c r="E4857" s="43" t="s">
        <v>548</v>
      </c>
      <c r="F4857" s="43" t="s">
        <v>549</v>
      </c>
      <c r="G4857">
        <v>60</v>
      </c>
      <c r="H4857">
        <v>60</v>
      </c>
      <c r="I4857" s="43" t="s">
        <v>1299</v>
      </c>
      <c r="J4857" s="43" t="s">
        <v>1051</v>
      </c>
      <c r="K4857" s="43" t="s">
        <v>177</v>
      </c>
      <c r="L4857" s="43" t="str">
        <f>IF(AND(Home!$A$1&gt;=Leave[[#This Row],[Start Time]],Home!$A$1&lt;=Leave[[#This Row],[End Time]]),"Aplica","No Aplica")</f>
        <v>No Aplica</v>
      </c>
      <c r="M4857" s="43" t="str">
        <f>IF(AND(Home!$A$1&gt;=Leave[[#This Row],[Start Time]],Home!$A$1&lt;=Leave[[#This Row],[End Time]]),Home!$A$1,"No Aplica")</f>
        <v>No Aplica</v>
      </c>
      <c r="N4857" s="43" t="str">
        <f>Leave[[#This Row],[User Code (Owning User) (Usuario)]]&amp;Leave[[#This Row],[fecha activa]]</f>
        <v>MIE2024230415228No Aplica</v>
      </c>
    </row>
    <row r="4858" spans="1:14" x14ac:dyDescent="0.3">
      <c r="A4858" s="43" t="s">
        <v>465</v>
      </c>
      <c r="B4858" s="3">
        <v>45902</v>
      </c>
      <c r="C4858" s="3">
        <v>45902</v>
      </c>
      <c r="D4858" s="43" t="s">
        <v>469</v>
      </c>
      <c r="E4858" s="43" t="s">
        <v>548</v>
      </c>
      <c r="F4858" s="43" t="s">
        <v>549</v>
      </c>
      <c r="G4858">
        <v>480</v>
      </c>
      <c r="H4858">
        <v>480</v>
      </c>
      <c r="I4858" s="43" t="s">
        <v>1299</v>
      </c>
      <c r="J4858" s="43" t="s">
        <v>1051</v>
      </c>
      <c r="K4858" s="43" t="s">
        <v>177</v>
      </c>
      <c r="L4858" s="43" t="str">
        <f>IF(AND(Home!$A$1&gt;=Leave[[#This Row],[Start Time]],Home!$A$1&lt;=Leave[[#This Row],[End Time]]),"Aplica","No Aplica")</f>
        <v>No Aplica</v>
      </c>
      <c r="M4858" s="43" t="str">
        <f>IF(AND(Home!$A$1&gt;=Leave[[#This Row],[Start Time]],Home!$A$1&lt;=Leave[[#This Row],[End Time]]),Home!$A$1,"No Aplica")</f>
        <v>No Aplica</v>
      </c>
      <c r="N4858" s="43" t="str">
        <f>Leave[[#This Row],[User Code (Owning User) (Usuario)]]&amp;Leave[[#This Row],[fecha activa]]</f>
        <v>MIE2024230415228No Aplica</v>
      </c>
    </row>
    <row r="4859" spans="1:14" x14ac:dyDescent="0.3">
      <c r="A4859" s="43" t="s">
        <v>465</v>
      </c>
      <c r="B4859" s="3">
        <v>45901</v>
      </c>
      <c r="C4859" s="3">
        <v>45901</v>
      </c>
      <c r="D4859" s="43" t="s">
        <v>621</v>
      </c>
      <c r="E4859" s="43" t="s">
        <v>548</v>
      </c>
      <c r="F4859" s="43" t="s">
        <v>549</v>
      </c>
      <c r="G4859">
        <v>60</v>
      </c>
      <c r="H4859">
        <v>60</v>
      </c>
      <c r="I4859" s="43" t="s">
        <v>1299</v>
      </c>
      <c r="J4859" s="43" t="s">
        <v>1051</v>
      </c>
      <c r="K4859" s="43" t="s">
        <v>177</v>
      </c>
      <c r="L4859" s="43" t="str">
        <f>IF(AND(Home!$A$1&gt;=Leave[[#This Row],[Start Time]],Home!$A$1&lt;=Leave[[#This Row],[End Time]]),"Aplica","No Aplica")</f>
        <v>No Aplica</v>
      </c>
      <c r="M4859" s="43" t="str">
        <f>IF(AND(Home!$A$1&gt;=Leave[[#This Row],[Start Time]],Home!$A$1&lt;=Leave[[#This Row],[End Time]]),Home!$A$1,"No Aplica")</f>
        <v>No Aplica</v>
      </c>
      <c r="N4859" s="43" t="str">
        <f>Leave[[#This Row],[User Code (Owning User) (Usuario)]]&amp;Leave[[#This Row],[fecha activa]]</f>
        <v>MIE2024230415228No Aplica</v>
      </c>
    </row>
    <row r="4860" spans="1:14" x14ac:dyDescent="0.3">
      <c r="A4860" s="43" t="s">
        <v>471</v>
      </c>
      <c r="B4860" s="3">
        <v>45929</v>
      </c>
      <c r="C4860" s="3">
        <v>45929</v>
      </c>
      <c r="D4860" s="43" t="s">
        <v>493</v>
      </c>
      <c r="E4860" s="43" t="s">
        <v>804</v>
      </c>
      <c r="F4860" s="43" t="s">
        <v>805</v>
      </c>
      <c r="G4860">
        <v>60</v>
      </c>
      <c r="H4860">
        <v>60</v>
      </c>
      <c r="I4860" s="43" t="s">
        <v>1079</v>
      </c>
      <c r="J4860" s="43" t="s">
        <v>3716</v>
      </c>
      <c r="K4860" s="43" t="s">
        <v>178</v>
      </c>
      <c r="L4860" s="43" t="str">
        <f>IF(AND(Home!$A$1&gt;=Leave[[#This Row],[Start Time]],Home!$A$1&lt;=Leave[[#This Row],[End Time]]),"Aplica","No Aplica")</f>
        <v>No Aplica</v>
      </c>
      <c r="M4860" s="43" t="str">
        <f>IF(AND(Home!$A$1&gt;=Leave[[#This Row],[Start Time]],Home!$A$1&lt;=Leave[[#This Row],[End Time]]),Home!$A$1,"No Aplica")</f>
        <v>No Aplica</v>
      </c>
      <c r="N4860" s="43" t="str">
        <f>Leave[[#This Row],[User Code (Owning User) (Usuario)]]&amp;Leave[[#This Row],[fecha activa]]</f>
        <v>MIE2024221118347No Aplica</v>
      </c>
    </row>
    <row r="4861" spans="1:14" x14ac:dyDescent="0.3">
      <c r="A4861" s="43" t="s">
        <v>471</v>
      </c>
      <c r="B4861" s="3">
        <v>45927</v>
      </c>
      <c r="C4861" s="3">
        <v>45927</v>
      </c>
      <c r="D4861" s="43" t="s">
        <v>647</v>
      </c>
      <c r="E4861" s="43" t="s">
        <v>804</v>
      </c>
      <c r="F4861" s="43" t="s">
        <v>805</v>
      </c>
      <c r="G4861">
        <v>120</v>
      </c>
      <c r="H4861">
        <v>120</v>
      </c>
      <c r="I4861" s="43" t="s">
        <v>1079</v>
      </c>
      <c r="J4861" s="43" t="s">
        <v>3716</v>
      </c>
      <c r="K4861" s="43" t="s">
        <v>178</v>
      </c>
      <c r="L4861" s="43" t="str">
        <f>IF(AND(Home!$A$1&gt;=Leave[[#This Row],[Start Time]],Home!$A$1&lt;=Leave[[#This Row],[End Time]]),"Aplica","No Aplica")</f>
        <v>No Aplica</v>
      </c>
      <c r="M4861" s="43" t="str">
        <f>IF(AND(Home!$A$1&gt;=Leave[[#This Row],[Start Time]],Home!$A$1&lt;=Leave[[#This Row],[End Time]]),Home!$A$1,"No Aplica")</f>
        <v>No Aplica</v>
      </c>
      <c r="N4861" s="43" t="str">
        <f>Leave[[#This Row],[User Code (Owning User) (Usuario)]]&amp;Leave[[#This Row],[fecha activa]]</f>
        <v>MIE2024221118347No Aplica</v>
      </c>
    </row>
    <row r="4862" spans="1:14" x14ac:dyDescent="0.3">
      <c r="A4862" s="43" t="s">
        <v>471</v>
      </c>
      <c r="B4862" s="3">
        <v>45926</v>
      </c>
      <c r="C4862" s="3">
        <v>45926</v>
      </c>
      <c r="D4862" s="43" t="s">
        <v>493</v>
      </c>
      <c r="E4862" s="43" t="s">
        <v>804</v>
      </c>
      <c r="F4862" s="43" t="s">
        <v>805</v>
      </c>
      <c r="G4862">
        <v>60</v>
      </c>
      <c r="H4862">
        <v>60</v>
      </c>
      <c r="I4862" s="43" t="s">
        <v>1079</v>
      </c>
      <c r="J4862" s="43" t="s">
        <v>3716</v>
      </c>
      <c r="K4862" s="43" t="s">
        <v>178</v>
      </c>
      <c r="L4862" s="43" t="str">
        <f>IF(AND(Home!$A$1&gt;=Leave[[#This Row],[Start Time]],Home!$A$1&lt;=Leave[[#This Row],[End Time]]),"Aplica","No Aplica")</f>
        <v>No Aplica</v>
      </c>
      <c r="M4862" s="43" t="str">
        <f>IF(AND(Home!$A$1&gt;=Leave[[#This Row],[Start Time]],Home!$A$1&lt;=Leave[[#This Row],[End Time]]),Home!$A$1,"No Aplica")</f>
        <v>No Aplica</v>
      </c>
      <c r="N4862" s="43" t="str">
        <f>Leave[[#This Row],[User Code (Owning User) (Usuario)]]&amp;Leave[[#This Row],[fecha activa]]</f>
        <v>MIE2024221118347No Aplica</v>
      </c>
    </row>
    <row r="4863" spans="1:14" x14ac:dyDescent="0.3">
      <c r="A4863" s="43" t="s">
        <v>471</v>
      </c>
      <c r="B4863" s="3">
        <v>45922</v>
      </c>
      <c r="C4863" s="3">
        <v>45922</v>
      </c>
      <c r="D4863" s="43" t="s">
        <v>493</v>
      </c>
      <c r="E4863" s="43" t="s">
        <v>804</v>
      </c>
      <c r="F4863" s="43" t="s">
        <v>805</v>
      </c>
      <c r="G4863">
        <v>60</v>
      </c>
      <c r="H4863">
        <v>60</v>
      </c>
      <c r="I4863" s="43" t="s">
        <v>1079</v>
      </c>
      <c r="J4863" s="43" t="s">
        <v>3716</v>
      </c>
      <c r="K4863" s="43" t="s">
        <v>178</v>
      </c>
      <c r="L4863" s="43" t="str">
        <f>IF(AND(Home!$A$1&gt;=Leave[[#This Row],[Start Time]],Home!$A$1&lt;=Leave[[#This Row],[End Time]]),"Aplica","No Aplica")</f>
        <v>Aplica</v>
      </c>
      <c r="M4863" s="43">
        <f>IF(AND(Home!$A$1&gt;=Leave[[#This Row],[Start Time]],Home!$A$1&lt;=Leave[[#This Row],[End Time]]),Home!$A$1,"No Aplica")</f>
        <v>45922</v>
      </c>
      <c r="N4863" s="43" t="str">
        <f>Leave[[#This Row],[User Code (Owning User) (Usuario)]]&amp;Leave[[#This Row],[fecha activa]]</f>
        <v>MIE202422111834745922</v>
      </c>
    </row>
    <row r="4864" spans="1:14" x14ac:dyDescent="0.3">
      <c r="A4864" s="43" t="s">
        <v>468</v>
      </c>
      <c r="B4864" s="3">
        <v>45928</v>
      </c>
      <c r="C4864" s="3">
        <v>45928</v>
      </c>
      <c r="D4864" s="43" t="s">
        <v>467</v>
      </c>
      <c r="E4864" s="43" t="s">
        <v>804</v>
      </c>
      <c r="F4864" s="43" t="s">
        <v>805</v>
      </c>
      <c r="G4864">
        <v>540</v>
      </c>
      <c r="H4864">
        <v>540</v>
      </c>
      <c r="I4864" s="43" t="s">
        <v>1079</v>
      </c>
      <c r="J4864" s="43" t="s">
        <v>3716</v>
      </c>
      <c r="K4864" s="43" t="s">
        <v>178</v>
      </c>
      <c r="L4864" s="43" t="str">
        <f>IF(AND(Home!$A$1&gt;=Leave[[#This Row],[Start Time]],Home!$A$1&lt;=Leave[[#This Row],[End Time]]),"Aplica","No Aplica")</f>
        <v>No Aplica</v>
      </c>
      <c r="M4864" s="43" t="str">
        <f>IF(AND(Home!$A$1&gt;=Leave[[#This Row],[Start Time]],Home!$A$1&lt;=Leave[[#This Row],[End Time]]),Home!$A$1,"No Aplica")</f>
        <v>No Aplica</v>
      </c>
      <c r="N4864" s="43" t="str">
        <f>Leave[[#This Row],[User Code (Owning User) (Usuario)]]&amp;Leave[[#This Row],[fecha activa]]</f>
        <v>MIE2024221118347No Aplica</v>
      </c>
    </row>
    <row r="4865" spans="1:14" x14ac:dyDescent="0.3">
      <c r="A4865" s="43" t="s">
        <v>471</v>
      </c>
      <c r="B4865" s="3">
        <v>45920</v>
      </c>
      <c r="C4865" s="3">
        <v>45920</v>
      </c>
      <c r="D4865" s="43" t="s">
        <v>647</v>
      </c>
      <c r="E4865" s="43" t="s">
        <v>804</v>
      </c>
      <c r="F4865" s="43" t="s">
        <v>805</v>
      </c>
      <c r="G4865">
        <v>120</v>
      </c>
      <c r="H4865">
        <v>120</v>
      </c>
      <c r="I4865" s="43" t="s">
        <v>1079</v>
      </c>
      <c r="J4865" s="43" t="s">
        <v>3716</v>
      </c>
      <c r="K4865" s="43" t="s">
        <v>178</v>
      </c>
      <c r="L4865" s="43" t="str">
        <f>IF(AND(Home!$A$1&gt;=Leave[[#This Row],[Start Time]],Home!$A$1&lt;=Leave[[#This Row],[End Time]]),"Aplica","No Aplica")</f>
        <v>No Aplica</v>
      </c>
      <c r="M4865" s="43" t="str">
        <f>IF(AND(Home!$A$1&gt;=Leave[[#This Row],[Start Time]],Home!$A$1&lt;=Leave[[#This Row],[End Time]]),Home!$A$1,"No Aplica")</f>
        <v>No Aplica</v>
      </c>
      <c r="N4865" s="43" t="str">
        <f>Leave[[#This Row],[User Code (Owning User) (Usuario)]]&amp;Leave[[#This Row],[fecha activa]]</f>
        <v>MIE2024221118347No Aplica</v>
      </c>
    </row>
    <row r="4866" spans="1:14" x14ac:dyDescent="0.3">
      <c r="A4866" s="43" t="s">
        <v>471</v>
      </c>
      <c r="B4866" s="3">
        <v>45919</v>
      </c>
      <c r="C4866" s="3">
        <v>45919</v>
      </c>
      <c r="D4866" s="43" t="s">
        <v>493</v>
      </c>
      <c r="E4866" s="43" t="s">
        <v>804</v>
      </c>
      <c r="F4866" s="43" t="s">
        <v>805</v>
      </c>
      <c r="G4866">
        <v>60</v>
      </c>
      <c r="H4866">
        <v>60</v>
      </c>
      <c r="I4866" s="43" t="s">
        <v>1079</v>
      </c>
      <c r="J4866" s="43" t="s">
        <v>3716</v>
      </c>
      <c r="K4866" s="43" t="s">
        <v>178</v>
      </c>
      <c r="L4866" s="43" t="str">
        <f>IF(AND(Home!$A$1&gt;=Leave[[#This Row],[Start Time]],Home!$A$1&lt;=Leave[[#This Row],[End Time]]),"Aplica","No Aplica")</f>
        <v>No Aplica</v>
      </c>
      <c r="M4866" s="43" t="str">
        <f>IF(AND(Home!$A$1&gt;=Leave[[#This Row],[Start Time]],Home!$A$1&lt;=Leave[[#This Row],[End Time]]),Home!$A$1,"No Aplica")</f>
        <v>No Aplica</v>
      </c>
      <c r="N4866" s="43" t="str">
        <f>Leave[[#This Row],[User Code (Owning User) (Usuario)]]&amp;Leave[[#This Row],[fecha activa]]</f>
        <v>MIE2024221118347No Aplica</v>
      </c>
    </row>
    <row r="4867" spans="1:14" x14ac:dyDescent="0.3">
      <c r="A4867" s="43" t="s">
        <v>468</v>
      </c>
      <c r="B4867" s="3">
        <v>45921</v>
      </c>
      <c r="C4867" s="3">
        <v>45921</v>
      </c>
      <c r="D4867" s="43" t="s">
        <v>467</v>
      </c>
      <c r="E4867" s="43" t="s">
        <v>804</v>
      </c>
      <c r="F4867" s="43" t="s">
        <v>805</v>
      </c>
      <c r="G4867">
        <v>540</v>
      </c>
      <c r="H4867">
        <v>540</v>
      </c>
      <c r="I4867" s="43" t="s">
        <v>1079</v>
      </c>
      <c r="J4867" s="43" t="s">
        <v>3716</v>
      </c>
      <c r="K4867" s="43" t="s">
        <v>178</v>
      </c>
      <c r="L4867" s="43" t="str">
        <f>IF(AND(Home!$A$1&gt;=Leave[[#This Row],[Start Time]],Home!$A$1&lt;=Leave[[#This Row],[End Time]]),"Aplica","No Aplica")</f>
        <v>No Aplica</v>
      </c>
      <c r="M4867" s="43" t="str">
        <f>IF(AND(Home!$A$1&gt;=Leave[[#This Row],[Start Time]],Home!$A$1&lt;=Leave[[#This Row],[End Time]]),Home!$A$1,"No Aplica")</f>
        <v>No Aplica</v>
      </c>
      <c r="N4867" s="43" t="str">
        <f>Leave[[#This Row],[User Code (Owning User) (Usuario)]]&amp;Leave[[#This Row],[fecha activa]]</f>
        <v>MIE2024221118347No Aplica</v>
      </c>
    </row>
    <row r="4868" spans="1:14" x14ac:dyDescent="0.3">
      <c r="A4868" s="43" t="s">
        <v>471</v>
      </c>
      <c r="B4868" s="3">
        <v>45903</v>
      </c>
      <c r="C4868" s="3">
        <v>45903</v>
      </c>
      <c r="D4868" s="43" t="s">
        <v>2862</v>
      </c>
      <c r="E4868" s="43" t="s">
        <v>804</v>
      </c>
      <c r="F4868" s="43" t="s">
        <v>805</v>
      </c>
      <c r="G4868">
        <v>360</v>
      </c>
      <c r="H4868">
        <v>360</v>
      </c>
      <c r="I4868" s="43" t="s">
        <v>1079</v>
      </c>
      <c r="J4868" s="43" t="s">
        <v>3716</v>
      </c>
      <c r="K4868" s="43" t="s">
        <v>178</v>
      </c>
      <c r="L4868" s="43" t="str">
        <f>IF(AND(Home!$A$1&gt;=Leave[[#This Row],[Start Time]],Home!$A$1&lt;=Leave[[#This Row],[End Time]]),"Aplica","No Aplica")</f>
        <v>No Aplica</v>
      </c>
      <c r="M4868" s="43" t="str">
        <f>IF(AND(Home!$A$1&gt;=Leave[[#This Row],[Start Time]],Home!$A$1&lt;=Leave[[#This Row],[End Time]]),Home!$A$1,"No Aplica")</f>
        <v>No Aplica</v>
      </c>
      <c r="N4868" s="43" t="str">
        <f>Leave[[#This Row],[User Code (Owning User) (Usuario)]]&amp;Leave[[#This Row],[fecha activa]]</f>
        <v>MIE2024221118347No Aplica</v>
      </c>
    </row>
    <row r="4869" spans="1:14" x14ac:dyDescent="0.3">
      <c r="A4869" s="43" t="s">
        <v>471</v>
      </c>
      <c r="B4869" s="3">
        <v>45902</v>
      </c>
      <c r="C4869" s="3">
        <v>45902</v>
      </c>
      <c r="D4869" s="43" t="s">
        <v>2788</v>
      </c>
      <c r="E4869" s="43" t="s">
        <v>804</v>
      </c>
      <c r="F4869" s="43" t="s">
        <v>805</v>
      </c>
      <c r="G4869">
        <v>60</v>
      </c>
      <c r="H4869">
        <v>60</v>
      </c>
      <c r="I4869" s="43" t="s">
        <v>1079</v>
      </c>
      <c r="J4869" s="43" t="s">
        <v>3716</v>
      </c>
      <c r="K4869" s="43" t="s">
        <v>178</v>
      </c>
      <c r="L4869" s="43" t="str">
        <f>IF(AND(Home!$A$1&gt;=Leave[[#This Row],[Start Time]],Home!$A$1&lt;=Leave[[#This Row],[End Time]]),"Aplica","No Aplica")</f>
        <v>No Aplica</v>
      </c>
      <c r="M4869" s="43" t="str">
        <f>IF(AND(Home!$A$1&gt;=Leave[[#This Row],[Start Time]],Home!$A$1&lt;=Leave[[#This Row],[End Time]]),Home!$A$1,"No Aplica")</f>
        <v>No Aplica</v>
      </c>
      <c r="N4869" s="43" t="str">
        <f>Leave[[#This Row],[User Code (Owning User) (Usuario)]]&amp;Leave[[#This Row],[fecha activa]]</f>
        <v>MIE2024221118347No Aplica</v>
      </c>
    </row>
    <row r="4870" spans="1:14" x14ac:dyDescent="0.3">
      <c r="A4870" s="43" t="s">
        <v>471</v>
      </c>
      <c r="B4870" s="3">
        <v>45908</v>
      </c>
      <c r="C4870" s="3">
        <v>45908</v>
      </c>
      <c r="D4870" s="43" t="s">
        <v>493</v>
      </c>
      <c r="E4870" s="43" t="s">
        <v>804</v>
      </c>
      <c r="F4870" s="43" t="s">
        <v>805</v>
      </c>
      <c r="G4870">
        <v>60</v>
      </c>
      <c r="H4870">
        <v>60</v>
      </c>
      <c r="I4870" s="43" t="s">
        <v>1079</v>
      </c>
      <c r="J4870" s="43" t="s">
        <v>3716</v>
      </c>
      <c r="K4870" s="43" t="s">
        <v>178</v>
      </c>
      <c r="L4870" s="43" t="str">
        <f>IF(AND(Home!$A$1&gt;=Leave[[#This Row],[Start Time]],Home!$A$1&lt;=Leave[[#This Row],[End Time]]),"Aplica","No Aplica")</f>
        <v>No Aplica</v>
      </c>
      <c r="M4870" s="43" t="str">
        <f>IF(AND(Home!$A$1&gt;=Leave[[#This Row],[Start Time]],Home!$A$1&lt;=Leave[[#This Row],[End Time]]),Home!$A$1,"No Aplica")</f>
        <v>No Aplica</v>
      </c>
      <c r="N4870" s="43" t="str">
        <f>Leave[[#This Row],[User Code (Owning User) (Usuario)]]&amp;Leave[[#This Row],[fecha activa]]</f>
        <v>MIE2024221118347No Aplica</v>
      </c>
    </row>
    <row r="4871" spans="1:14" x14ac:dyDescent="0.3">
      <c r="A4871" s="43" t="s">
        <v>471</v>
      </c>
      <c r="B4871" s="3">
        <v>45912</v>
      </c>
      <c r="C4871" s="3">
        <v>45912</v>
      </c>
      <c r="D4871" s="43" t="s">
        <v>493</v>
      </c>
      <c r="E4871" s="43" t="s">
        <v>804</v>
      </c>
      <c r="F4871" s="43" t="s">
        <v>805</v>
      </c>
      <c r="G4871">
        <v>60</v>
      </c>
      <c r="H4871">
        <v>60</v>
      </c>
      <c r="I4871" s="43" t="s">
        <v>1079</v>
      </c>
      <c r="J4871" s="43" t="s">
        <v>3716</v>
      </c>
      <c r="K4871" s="43" t="s">
        <v>178</v>
      </c>
      <c r="L4871" s="43" t="str">
        <f>IF(AND(Home!$A$1&gt;=Leave[[#This Row],[Start Time]],Home!$A$1&lt;=Leave[[#This Row],[End Time]]),"Aplica","No Aplica")</f>
        <v>No Aplica</v>
      </c>
      <c r="M4871" s="43" t="str">
        <f>IF(AND(Home!$A$1&gt;=Leave[[#This Row],[Start Time]],Home!$A$1&lt;=Leave[[#This Row],[End Time]]),Home!$A$1,"No Aplica")</f>
        <v>No Aplica</v>
      </c>
      <c r="N4871" s="43" t="str">
        <f>Leave[[#This Row],[User Code (Owning User) (Usuario)]]&amp;Leave[[#This Row],[fecha activa]]</f>
        <v>MIE2024221118347No Aplica</v>
      </c>
    </row>
    <row r="4872" spans="1:14" x14ac:dyDescent="0.3">
      <c r="A4872" s="43" t="s">
        <v>471</v>
      </c>
      <c r="B4872" s="3">
        <v>45913</v>
      </c>
      <c r="C4872" s="3">
        <v>45913</v>
      </c>
      <c r="D4872" s="43" t="s">
        <v>647</v>
      </c>
      <c r="E4872" s="43" t="s">
        <v>804</v>
      </c>
      <c r="F4872" s="43" t="s">
        <v>805</v>
      </c>
      <c r="G4872">
        <v>120</v>
      </c>
      <c r="H4872">
        <v>120</v>
      </c>
      <c r="I4872" s="43" t="s">
        <v>1079</v>
      </c>
      <c r="J4872" s="43" t="s">
        <v>3716</v>
      </c>
      <c r="K4872" s="43" t="s">
        <v>178</v>
      </c>
      <c r="L4872" s="43" t="str">
        <f>IF(AND(Home!$A$1&gt;=Leave[[#This Row],[Start Time]],Home!$A$1&lt;=Leave[[#This Row],[End Time]]),"Aplica","No Aplica")</f>
        <v>No Aplica</v>
      </c>
      <c r="M4872" s="43" t="str">
        <f>IF(AND(Home!$A$1&gt;=Leave[[#This Row],[Start Time]],Home!$A$1&lt;=Leave[[#This Row],[End Time]]),Home!$A$1,"No Aplica")</f>
        <v>No Aplica</v>
      </c>
      <c r="N4872" s="43" t="str">
        <f>Leave[[#This Row],[User Code (Owning User) (Usuario)]]&amp;Leave[[#This Row],[fecha activa]]</f>
        <v>MIE2024221118347No Aplica</v>
      </c>
    </row>
    <row r="4873" spans="1:14" x14ac:dyDescent="0.3">
      <c r="A4873" s="43" t="s">
        <v>468</v>
      </c>
      <c r="B4873" s="3">
        <v>45914</v>
      </c>
      <c r="C4873" s="3">
        <v>45914</v>
      </c>
      <c r="D4873" s="43" t="s">
        <v>467</v>
      </c>
      <c r="E4873" s="43" t="s">
        <v>804</v>
      </c>
      <c r="F4873" s="43" t="s">
        <v>805</v>
      </c>
      <c r="G4873">
        <v>540</v>
      </c>
      <c r="H4873">
        <v>540</v>
      </c>
      <c r="I4873" s="43" t="s">
        <v>1079</v>
      </c>
      <c r="J4873" s="43" t="s">
        <v>3716</v>
      </c>
      <c r="K4873" s="43" t="s">
        <v>178</v>
      </c>
      <c r="L4873" s="43" t="str">
        <f>IF(AND(Home!$A$1&gt;=Leave[[#This Row],[Start Time]],Home!$A$1&lt;=Leave[[#This Row],[End Time]]),"Aplica","No Aplica")</f>
        <v>No Aplica</v>
      </c>
      <c r="M4873" s="43" t="str">
        <f>IF(AND(Home!$A$1&gt;=Leave[[#This Row],[Start Time]],Home!$A$1&lt;=Leave[[#This Row],[End Time]]),Home!$A$1,"No Aplica")</f>
        <v>No Aplica</v>
      </c>
      <c r="N4873" s="43" t="str">
        <f>Leave[[#This Row],[User Code (Owning User) (Usuario)]]&amp;Leave[[#This Row],[fecha activa]]</f>
        <v>MIE2024221118347No Aplica</v>
      </c>
    </row>
    <row r="4874" spans="1:14" x14ac:dyDescent="0.3">
      <c r="A4874" s="43" t="s">
        <v>468</v>
      </c>
      <c r="B4874" s="3">
        <v>45907</v>
      </c>
      <c r="C4874" s="3">
        <v>45907</v>
      </c>
      <c r="D4874" s="43" t="s">
        <v>467</v>
      </c>
      <c r="E4874" s="43" t="s">
        <v>804</v>
      </c>
      <c r="F4874" s="43" t="s">
        <v>805</v>
      </c>
      <c r="G4874">
        <v>540</v>
      </c>
      <c r="H4874">
        <v>540</v>
      </c>
      <c r="I4874" s="43" t="s">
        <v>1079</v>
      </c>
      <c r="J4874" s="43" t="s">
        <v>3716</v>
      </c>
      <c r="K4874" s="43" t="s">
        <v>178</v>
      </c>
      <c r="L4874" s="43" t="str">
        <f>IF(AND(Home!$A$1&gt;=Leave[[#This Row],[Start Time]],Home!$A$1&lt;=Leave[[#This Row],[End Time]]),"Aplica","No Aplica")</f>
        <v>No Aplica</v>
      </c>
      <c r="M4874" s="43" t="str">
        <f>IF(AND(Home!$A$1&gt;=Leave[[#This Row],[Start Time]],Home!$A$1&lt;=Leave[[#This Row],[End Time]]),Home!$A$1,"No Aplica")</f>
        <v>No Aplica</v>
      </c>
      <c r="N4874" s="43" t="str">
        <f>Leave[[#This Row],[User Code (Owning User) (Usuario)]]&amp;Leave[[#This Row],[fecha activa]]</f>
        <v>MIE2024221118347No Aplica</v>
      </c>
    </row>
    <row r="4875" spans="1:14" x14ac:dyDescent="0.3">
      <c r="A4875" s="43" t="s">
        <v>471</v>
      </c>
      <c r="B4875" s="3">
        <v>45906</v>
      </c>
      <c r="C4875" s="3">
        <v>45906</v>
      </c>
      <c r="D4875" s="43" t="s">
        <v>647</v>
      </c>
      <c r="E4875" s="43" t="s">
        <v>804</v>
      </c>
      <c r="F4875" s="43" t="s">
        <v>805</v>
      </c>
      <c r="G4875">
        <v>120</v>
      </c>
      <c r="H4875">
        <v>120</v>
      </c>
      <c r="I4875" s="43" t="s">
        <v>1079</v>
      </c>
      <c r="J4875" s="43" t="s">
        <v>3716</v>
      </c>
      <c r="K4875" s="43" t="s">
        <v>178</v>
      </c>
      <c r="L4875" s="43" t="str">
        <f>IF(AND(Home!$A$1&gt;=Leave[[#This Row],[Start Time]],Home!$A$1&lt;=Leave[[#This Row],[End Time]]),"Aplica","No Aplica")</f>
        <v>No Aplica</v>
      </c>
      <c r="M4875" s="43" t="str">
        <f>IF(AND(Home!$A$1&gt;=Leave[[#This Row],[Start Time]],Home!$A$1&lt;=Leave[[#This Row],[End Time]]),Home!$A$1,"No Aplica")</f>
        <v>No Aplica</v>
      </c>
      <c r="N4875" s="43" t="str">
        <f>Leave[[#This Row],[User Code (Owning User) (Usuario)]]&amp;Leave[[#This Row],[fecha activa]]</f>
        <v>MIE2024221118347No Aplica</v>
      </c>
    </row>
    <row r="4876" spans="1:14" x14ac:dyDescent="0.3">
      <c r="A4876" s="43" t="s">
        <v>471</v>
      </c>
      <c r="B4876" s="3">
        <v>45905</v>
      </c>
      <c r="C4876" s="3">
        <v>45905</v>
      </c>
      <c r="D4876" s="43" t="s">
        <v>493</v>
      </c>
      <c r="E4876" s="43" t="s">
        <v>804</v>
      </c>
      <c r="F4876" s="43" t="s">
        <v>805</v>
      </c>
      <c r="G4876">
        <v>60</v>
      </c>
      <c r="H4876">
        <v>60</v>
      </c>
      <c r="I4876" s="43" t="s">
        <v>1079</v>
      </c>
      <c r="J4876" s="43" t="s">
        <v>3716</v>
      </c>
      <c r="K4876" s="43" t="s">
        <v>178</v>
      </c>
      <c r="L4876" s="43" t="str">
        <f>IF(AND(Home!$A$1&gt;=Leave[[#This Row],[Start Time]],Home!$A$1&lt;=Leave[[#This Row],[End Time]]),"Aplica","No Aplica")</f>
        <v>No Aplica</v>
      </c>
      <c r="M4876" s="43" t="str">
        <f>IF(AND(Home!$A$1&gt;=Leave[[#This Row],[Start Time]],Home!$A$1&lt;=Leave[[#This Row],[End Time]]),Home!$A$1,"No Aplica")</f>
        <v>No Aplica</v>
      </c>
      <c r="N4876" s="43" t="str">
        <f>Leave[[#This Row],[User Code (Owning User) (Usuario)]]&amp;Leave[[#This Row],[fecha activa]]</f>
        <v>MIE2024221118347No Aplica</v>
      </c>
    </row>
    <row r="4877" spans="1:14" x14ac:dyDescent="0.3">
      <c r="A4877" s="43" t="s">
        <v>471</v>
      </c>
      <c r="B4877" s="3">
        <v>45901</v>
      </c>
      <c r="C4877" s="3">
        <v>45901</v>
      </c>
      <c r="D4877" s="43" t="s">
        <v>493</v>
      </c>
      <c r="E4877" s="43" t="s">
        <v>804</v>
      </c>
      <c r="F4877" s="43" t="s">
        <v>805</v>
      </c>
      <c r="G4877">
        <v>60</v>
      </c>
      <c r="H4877">
        <v>60</v>
      </c>
      <c r="I4877" s="43" t="s">
        <v>1079</v>
      </c>
      <c r="J4877" s="43" t="s">
        <v>3716</v>
      </c>
      <c r="K4877" s="43" t="s">
        <v>178</v>
      </c>
      <c r="L4877" s="43" t="str">
        <f>IF(AND(Home!$A$1&gt;=Leave[[#This Row],[Start Time]],Home!$A$1&lt;=Leave[[#This Row],[End Time]]),"Aplica","No Aplica")</f>
        <v>No Aplica</v>
      </c>
      <c r="M4877" s="43" t="str">
        <f>IF(AND(Home!$A$1&gt;=Leave[[#This Row],[Start Time]],Home!$A$1&lt;=Leave[[#This Row],[End Time]]),Home!$A$1,"No Aplica")</f>
        <v>No Aplica</v>
      </c>
      <c r="N4877" s="43" t="str">
        <f>Leave[[#This Row],[User Code (Owning User) (Usuario)]]&amp;Leave[[#This Row],[fecha activa]]</f>
        <v>MIE2024221118347No Aplica</v>
      </c>
    </row>
    <row r="4878" spans="1:14" x14ac:dyDescent="0.3">
      <c r="A4878" s="43" t="s">
        <v>471</v>
      </c>
      <c r="B4878" s="3">
        <v>45922</v>
      </c>
      <c r="C4878" s="3">
        <v>45922</v>
      </c>
      <c r="D4878" s="43" t="s">
        <v>3844</v>
      </c>
      <c r="E4878" s="43" t="s">
        <v>1819</v>
      </c>
      <c r="F4878" s="43" t="s">
        <v>1821</v>
      </c>
      <c r="G4878">
        <v>60</v>
      </c>
      <c r="H4878">
        <v>60</v>
      </c>
      <c r="I4878" s="43" t="s">
        <v>1820</v>
      </c>
      <c r="J4878" s="43" t="s">
        <v>972</v>
      </c>
      <c r="K4878" s="43" t="s">
        <v>178</v>
      </c>
      <c r="L4878" s="43" t="str">
        <f>IF(AND(Home!$A$1&gt;=Leave[[#This Row],[Start Time]],Home!$A$1&lt;=Leave[[#This Row],[End Time]]),"Aplica","No Aplica")</f>
        <v>Aplica</v>
      </c>
      <c r="M4878" s="43">
        <f>IF(AND(Home!$A$1&gt;=Leave[[#This Row],[Start Time]],Home!$A$1&lt;=Leave[[#This Row],[End Time]]),Home!$A$1,"No Aplica")</f>
        <v>45922</v>
      </c>
      <c r="N4878" s="43" t="str">
        <f>Leave[[#This Row],[User Code (Owning User) (Usuario)]]&amp;Leave[[#This Row],[fecha activa]]</f>
        <v>MIE202520052313145922</v>
      </c>
    </row>
    <row r="4879" spans="1:14" x14ac:dyDescent="0.3">
      <c r="A4879" s="43" t="s">
        <v>471</v>
      </c>
      <c r="B4879" s="3">
        <v>45921</v>
      </c>
      <c r="C4879" s="3">
        <v>45921</v>
      </c>
      <c r="D4879" s="43" t="s">
        <v>3798</v>
      </c>
      <c r="E4879" s="43" t="s">
        <v>1819</v>
      </c>
      <c r="F4879" s="43" t="s">
        <v>1821</v>
      </c>
      <c r="G4879">
        <v>30</v>
      </c>
      <c r="H4879">
        <v>30</v>
      </c>
      <c r="I4879" s="43" t="s">
        <v>1820</v>
      </c>
      <c r="J4879" s="43" t="s">
        <v>972</v>
      </c>
      <c r="K4879" s="43" t="s">
        <v>178</v>
      </c>
      <c r="L4879" s="43" t="str">
        <f>IF(AND(Home!$A$1&gt;=Leave[[#This Row],[Start Time]],Home!$A$1&lt;=Leave[[#This Row],[End Time]]),"Aplica","No Aplica")</f>
        <v>No Aplica</v>
      </c>
      <c r="M4879" s="43" t="str">
        <f>IF(AND(Home!$A$1&gt;=Leave[[#This Row],[Start Time]],Home!$A$1&lt;=Leave[[#This Row],[End Time]]),Home!$A$1,"No Aplica")</f>
        <v>No Aplica</v>
      </c>
      <c r="N4879" s="43" t="str">
        <f>Leave[[#This Row],[User Code (Owning User) (Usuario)]]&amp;Leave[[#This Row],[fecha activa]]</f>
        <v>MIE2025200523131No Aplica</v>
      </c>
    </row>
    <row r="4880" spans="1:14" x14ac:dyDescent="0.3">
      <c r="A4880" s="43" t="s">
        <v>465</v>
      </c>
      <c r="B4880" s="3">
        <v>45919</v>
      </c>
      <c r="C4880" s="3">
        <v>45919</v>
      </c>
      <c r="D4880" s="43" t="s">
        <v>3403</v>
      </c>
      <c r="E4880" s="43" t="s">
        <v>1819</v>
      </c>
      <c r="F4880" s="43" t="s">
        <v>1821</v>
      </c>
      <c r="G4880">
        <v>60</v>
      </c>
      <c r="H4880">
        <v>60</v>
      </c>
      <c r="I4880" s="43" t="s">
        <v>1820</v>
      </c>
      <c r="J4880" s="43" t="s">
        <v>972</v>
      </c>
      <c r="K4880" s="43" t="s">
        <v>178</v>
      </c>
      <c r="L4880" s="43" t="str">
        <f>IF(AND(Home!$A$1&gt;=Leave[[#This Row],[Start Time]],Home!$A$1&lt;=Leave[[#This Row],[End Time]]),"Aplica","No Aplica")</f>
        <v>No Aplica</v>
      </c>
      <c r="M4880" s="43" t="str">
        <f>IF(AND(Home!$A$1&gt;=Leave[[#This Row],[Start Time]],Home!$A$1&lt;=Leave[[#This Row],[End Time]]),Home!$A$1,"No Aplica")</f>
        <v>No Aplica</v>
      </c>
      <c r="N4880" s="43" t="str">
        <f>Leave[[#This Row],[User Code (Owning User) (Usuario)]]&amp;Leave[[#This Row],[fecha activa]]</f>
        <v>MIE2025200523131No Aplica</v>
      </c>
    </row>
    <row r="4881" spans="1:14" x14ac:dyDescent="0.3">
      <c r="A4881" s="43" t="s">
        <v>465</v>
      </c>
      <c r="B4881" s="3">
        <v>45918</v>
      </c>
      <c r="C4881" s="3">
        <v>45918</v>
      </c>
      <c r="D4881" s="43" t="s">
        <v>467</v>
      </c>
      <c r="E4881" s="43" t="s">
        <v>1819</v>
      </c>
      <c r="F4881" s="43" t="s">
        <v>1821</v>
      </c>
      <c r="G4881">
        <v>540</v>
      </c>
      <c r="H4881">
        <v>540</v>
      </c>
      <c r="I4881" s="43" t="s">
        <v>1820</v>
      </c>
      <c r="J4881" s="43" t="s">
        <v>972</v>
      </c>
      <c r="K4881" s="43" t="s">
        <v>178</v>
      </c>
      <c r="L4881" s="43" t="str">
        <f>IF(AND(Home!$A$1&gt;=Leave[[#This Row],[Start Time]],Home!$A$1&lt;=Leave[[#This Row],[End Time]]),"Aplica","No Aplica")</f>
        <v>No Aplica</v>
      </c>
      <c r="M4881" s="43" t="str">
        <f>IF(AND(Home!$A$1&gt;=Leave[[#This Row],[Start Time]],Home!$A$1&lt;=Leave[[#This Row],[End Time]]),Home!$A$1,"No Aplica")</f>
        <v>No Aplica</v>
      </c>
      <c r="N4881" s="43" t="str">
        <f>Leave[[#This Row],[User Code (Owning User) (Usuario)]]&amp;Leave[[#This Row],[fecha activa]]</f>
        <v>MIE2025200523131No Aplica</v>
      </c>
    </row>
    <row r="4882" spans="1:14" x14ac:dyDescent="0.3">
      <c r="A4882" s="43" t="s">
        <v>471</v>
      </c>
      <c r="B4882" s="3">
        <v>45917</v>
      </c>
      <c r="C4882" s="3">
        <v>45917</v>
      </c>
      <c r="D4882" s="43" t="s">
        <v>3403</v>
      </c>
      <c r="E4882" s="43" t="s">
        <v>1819</v>
      </c>
      <c r="F4882" s="43" t="s">
        <v>1821</v>
      </c>
      <c r="G4882">
        <v>60</v>
      </c>
      <c r="H4882">
        <v>60</v>
      </c>
      <c r="I4882" s="43" t="s">
        <v>1820</v>
      </c>
      <c r="J4882" s="43" t="s">
        <v>972</v>
      </c>
      <c r="K4882" s="43" t="s">
        <v>178</v>
      </c>
      <c r="L4882" s="43" t="str">
        <f>IF(AND(Home!$A$1&gt;=Leave[[#This Row],[Start Time]],Home!$A$1&lt;=Leave[[#This Row],[End Time]]),"Aplica","No Aplica")</f>
        <v>No Aplica</v>
      </c>
      <c r="M4882" s="43" t="str">
        <f>IF(AND(Home!$A$1&gt;=Leave[[#This Row],[Start Time]],Home!$A$1&lt;=Leave[[#This Row],[End Time]]),Home!$A$1,"No Aplica")</f>
        <v>No Aplica</v>
      </c>
      <c r="N4882" s="43" t="str">
        <f>Leave[[#This Row],[User Code (Owning User) (Usuario)]]&amp;Leave[[#This Row],[fecha activa]]</f>
        <v>MIE2025200523131No Aplica</v>
      </c>
    </row>
    <row r="4883" spans="1:14" x14ac:dyDescent="0.3">
      <c r="A4883" s="43" t="s">
        <v>471</v>
      </c>
      <c r="B4883" s="3">
        <v>45916</v>
      </c>
      <c r="C4883" s="3">
        <v>45916</v>
      </c>
      <c r="D4883" s="43" t="s">
        <v>3403</v>
      </c>
      <c r="E4883" s="43" t="s">
        <v>1819</v>
      </c>
      <c r="F4883" s="43" t="s">
        <v>1821</v>
      </c>
      <c r="G4883">
        <v>60</v>
      </c>
      <c r="H4883">
        <v>60</v>
      </c>
      <c r="I4883" s="43" t="s">
        <v>1820</v>
      </c>
      <c r="J4883" s="43" t="s">
        <v>972</v>
      </c>
      <c r="K4883" s="43" t="s">
        <v>178</v>
      </c>
      <c r="L4883" s="43" t="str">
        <f>IF(AND(Home!$A$1&gt;=Leave[[#This Row],[Start Time]],Home!$A$1&lt;=Leave[[#This Row],[End Time]]),"Aplica","No Aplica")</f>
        <v>No Aplica</v>
      </c>
      <c r="M4883" s="43" t="str">
        <f>IF(AND(Home!$A$1&gt;=Leave[[#This Row],[Start Time]],Home!$A$1&lt;=Leave[[#This Row],[End Time]]),Home!$A$1,"No Aplica")</f>
        <v>No Aplica</v>
      </c>
      <c r="N4883" s="43" t="str">
        <f>Leave[[#This Row],[User Code (Owning User) (Usuario)]]&amp;Leave[[#This Row],[fecha activa]]</f>
        <v>MIE2025200523131No Aplica</v>
      </c>
    </row>
    <row r="4884" spans="1:14" x14ac:dyDescent="0.3">
      <c r="A4884" s="43" t="s">
        <v>471</v>
      </c>
      <c r="B4884" s="3">
        <v>45915</v>
      </c>
      <c r="C4884" s="3">
        <v>45915</v>
      </c>
      <c r="D4884" s="43" t="s">
        <v>3403</v>
      </c>
      <c r="E4884" s="43" t="s">
        <v>1819</v>
      </c>
      <c r="F4884" s="43" t="s">
        <v>1821</v>
      </c>
      <c r="G4884">
        <v>60</v>
      </c>
      <c r="H4884">
        <v>60</v>
      </c>
      <c r="I4884" s="43" t="s">
        <v>1820</v>
      </c>
      <c r="J4884" s="43" t="s">
        <v>972</v>
      </c>
      <c r="K4884" s="43" t="s">
        <v>178</v>
      </c>
      <c r="L4884" s="43" t="str">
        <f>IF(AND(Home!$A$1&gt;=Leave[[#This Row],[Start Time]],Home!$A$1&lt;=Leave[[#This Row],[End Time]]),"Aplica","No Aplica")</f>
        <v>No Aplica</v>
      </c>
      <c r="M4884" s="43" t="str">
        <f>IF(AND(Home!$A$1&gt;=Leave[[#This Row],[Start Time]],Home!$A$1&lt;=Leave[[#This Row],[End Time]]),Home!$A$1,"No Aplica")</f>
        <v>No Aplica</v>
      </c>
      <c r="N4884" s="43" t="str">
        <f>Leave[[#This Row],[User Code (Owning User) (Usuario)]]&amp;Leave[[#This Row],[fecha activa]]</f>
        <v>MIE2025200523131No Aplica</v>
      </c>
    </row>
    <row r="4885" spans="1:14" x14ac:dyDescent="0.3">
      <c r="A4885" s="43" t="s">
        <v>471</v>
      </c>
      <c r="B4885" s="3">
        <v>45914</v>
      </c>
      <c r="C4885" s="3">
        <v>45914</v>
      </c>
      <c r="D4885" s="43" t="s">
        <v>3402</v>
      </c>
      <c r="E4885" s="43" t="s">
        <v>1819</v>
      </c>
      <c r="F4885" s="43" t="s">
        <v>1821</v>
      </c>
      <c r="G4885">
        <v>60</v>
      </c>
      <c r="H4885">
        <v>60</v>
      </c>
      <c r="I4885" s="43" t="s">
        <v>1820</v>
      </c>
      <c r="J4885" s="43" t="s">
        <v>972</v>
      </c>
      <c r="K4885" s="43" t="s">
        <v>178</v>
      </c>
      <c r="L4885" s="43" t="str">
        <f>IF(AND(Home!$A$1&gt;=Leave[[#This Row],[Start Time]],Home!$A$1&lt;=Leave[[#This Row],[End Time]]),"Aplica","No Aplica")</f>
        <v>No Aplica</v>
      </c>
      <c r="M4885" s="43" t="str">
        <f>IF(AND(Home!$A$1&gt;=Leave[[#This Row],[Start Time]],Home!$A$1&lt;=Leave[[#This Row],[End Time]]),Home!$A$1,"No Aplica")</f>
        <v>No Aplica</v>
      </c>
      <c r="N4885" s="43" t="str">
        <f>Leave[[#This Row],[User Code (Owning User) (Usuario)]]&amp;Leave[[#This Row],[fecha activa]]</f>
        <v>MIE2025200523131No Aplica</v>
      </c>
    </row>
    <row r="4886" spans="1:14" x14ac:dyDescent="0.3">
      <c r="A4886" s="43" t="s">
        <v>471</v>
      </c>
      <c r="B4886" s="3">
        <v>45912</v>
      </c>
      <c r="C4886" s="3">
        <v>45912</v>
      </c>
      <c r="D4886" s="43" t="s">
        <v>3403</v>
      </c>
      <c r="E4886" s="43" t="s">
        <v>1819</v>
      </c>
      <c r="F4886" s="43" t="s">
        <v>1821</v>
      </c>
      <c r="G4886">
        <v>60</v>
      </c>
      <c r="H4886">
        <v>60</v>
      </c>
      <c r="I4886" s="43" t="s">
        <v>1820</v>
      </c>
      <c r="J4886" s="43" t="s">
        <v>972</v>
      </c>
      <c r="K4886" s="43" t="s">
        <v>178</v>
      </c>
      <c r="L4886" s="43" t="str">
        <f>IF(AND(Home!$A$1&gt;=Leave[[#This Row],[Start Time]],Home!$A$1&lt;=Leave[[#This Row],[End Time]]),"Aplica","No Aplica")</f>
        <v>No Aplica</v>
      </c>
      <c r="M4886" s="43" t="str">
        <f>IF(AND(Home!$A$1&gt;=Leave[[#This Row],[Start Time]],Home!$A$1&lt;=Leave[[#This Row],[End Time]]),Home!$A$1,"No Aplica")</f>
        <v>No Aplica</v>
      </c>
      <c r="N4886" s="43" t="str">
        <f>Leave[[#This Row],[User Code (Owning User) (Usuario)]]&amp;Leave[[#This Row],[fecha activa]]</f>
        <v>MIE2025200523131No Aplica</v>
      </c>
    </row>
    <row r="4887" spans="1:14" x14ac:dyDescent="0.3">
      <c r="A4887" s="43" t="s">
        <v>471</v>
      </c>
      <c r="B4887" s="3">
        <v>45911</v>
      </c>
      <c r="C4887" s="3">
        <v>45911</v>
      </c>
      <c r="D4887" s="43" t="s">
        <v>493</v>
      </c>
      <c r="E4887" s="43" t="s">
        <v>1819</v>
      </c>
      <c r="F4887" s="43" t="s">
        <v>1821</v>
      </c>
      <c r="G4887">
        <v>60</v>
      </c>
      <c r="H4887">
        <v>60</v>
      </c>
      <c r="I4887" s="43" t="s">
        <v>1820</v>
      </c>
      <c r="J4887" s="43" t="s">
        <v>972</v>
      </c>
      <c r="K4887" s="43" t="s">
        <v>178</v>
      </c>
      <c r="L4887" s="43" t="str">
        <f>IF(AND(Home!$A$1&gt;=Leave[[#This Row],[Start Time]],Home!$A$1&lt;=Leave[[#This Row],[End Time]]),"Aplica","No Aplica")</f>
        <v>No Aplica</v>
      </c>
      <c r="M4887" s="43" t="str">
        <f>IF(AND(Home!$A$1&gt;=Leave[[#This Row],[Start Time]],Home!$A$1&lt;=Leave[[#This Row],[End Time]]),Home!$A$1,"No Aplica")</f>
        <v>No Aplica</v>
      </c>
      <c r="N4887" s="43" t="str">
        <f>Leave[[#This Row],[User Code (Owning User) (Usuario)]]&amp;Leave[[#This Row],[fecha activa]]</f>
        <v>MIE2025200523131No Aplica</v>
      </c>
    </row>
    <row r="4888" spans="1:14" x14ac:dyDescent="0.3">
      <c r="A4888" s="43" t="s">
        <v>465</v>
      </c>
      <c r="B4888" s="3">
        <v>45910</v>
      </c>
      <c r="C4888" s="3">
        <v>45910</v>
      </c>
      <c r="D4888" s="43" t="s">
        <v>467</v>
      </c>
      <c r="E4888" s="43" t="s">
        <v>1819</v>
      </c>
      <c r="F4888" s="43" t="s">
        <v>1821</v>
      </c>
      <c r="G4888">
        <v>540</v>
      </c>
      <c r="H4888">
        <v>540</v>
      </c>
      <c r="I4888" s="43" t="s">
        <v>1820</v>
      </c>
      <c r="J4888" s="43" t="s">
        <v>972</v>
      </c>
      <c r="K4888" s="43" t="s">
        <v>178</v>
      </c>
      <c r="L4888" s="43" t="str">
        <f>IF(AND(Home!$A$1&gt;=Leave[[#This Row],[Start Time]],Home!$A$1&lt;=Leave[[#This Row],[End Time]]),"Aplica","No Aplica")</f>
        <v>No Aplica</v>
      </c>
      <c r="M4888" s="43" t="str">
        <f>IF(AND(Home!$A$1&gt;=Leave[[#This Row],[Start Time]],Home!$A$1&lt;=Leave[[#This Row],[End Time]]),Home!$A$1,"No Aplica")</f>
        <v>No Aplica</v>
      </c>
      <c r="N4888" s="43" t="str">
        <f>Leave[[#This Row],[User Code (Owning User) (Usuario)]]&amp;Leave[[#This Row],[fecha activa]]</f>
        <v>MIE2025200523131No Aplica</v>
      </c>
    </row>
    <row r="4889" spans="1:14" x14ac:dyDescent="0.3">
      <c r="A4889" s="43" t="s">
        <v>471</v>
      </c>
      <c r="B4889" s="3">
        <v>45909</v>
      </c>
      <c r="C4889" s="3">
        <v>45909</v>
      </c>
      <c r="D4889" s="43" t="s">
        <v>493</v>
      </c>
      <c r="E4889" s="43" t="s">
        <v>1819</v>
      </c>
      <c r="F4889" s="43" t="s">
        <v>1821</v>
      </c>
      <c r="G4889">
        <v>60</v>
      </c>
      <c r="H4889">
        <v>60</v>
      </c>
      <c r="I4889" s="43" t="s">
        <v>1820</v>
      </c>
      <c r="J4889" s="43" t="s">
        <v>972</v>
      </c>
      <c r="K4889" s="43" t="s">
        <v>178</v>
      </c>
      <c r="L4889" s="43" t="str">
        <f>IF(AND(Home!$A$1&gt;=Leave[[#This Row],[Start Time]],Home!$A$1&lt;=Leave[[#This Row],[End Time]]),"Aplica","No Aplica")</f>
        <v>No Aplica</v>
      </c>
      <c r="M4889" s="43" t="str">
        <f>IF(AND(Home!$A$1&gt;=Leave[[#This Row],[Start Time]],Home!$A$1&lt;=Leave[[#This Row],[End Time]]),Home!$A$1,"No Aplica")</f>
        <v>No Aplica</v>
      </c>
      <c r="N4889" s="43" t="str">
        <f>Leave[[#This Row],[User Code (Owning User) (Usuario)]]&amp;Leave[[#This Row],[fecha activa]]</f>
        <v>MIE2025200523131No Aplica</v>
      </c>
    </row>
    <row r="4890" spans="1:14" x14ac:dyDescent="0.3">
      <c r="A4890" s="43" t="s">
        <v>471</v>
      </c>
      <c r="B4890" s="3">
        <v>45908</v>
      </c>
      <c r="C4890" s="3">
        <v>45908</v>
      </c>
      <c r="D4890" s="43" t="s">
        <v>493</v>
      </c>
      <c r="E4890" s="43" t="s">
        <v>1819</v>
      </c>
      <c r="F4890" s="43" t="s">
        <v>1821</v>
      </c>
      <c r="G4890">
        <v>60</v>
      </c>
      <c r="H4890">
        <v>60</v>
      </c>
      <c r="I4890" s="43" t="s">
        <v>1820</v>
      </c>
      <c r="J4890" s="43" t="s">
        <v>972</v>
      </c>
      <c r="K4890" s="43" t="s">
        <v>178</v>
      </c>
      <c r="L4890" s="43" t="str">
        <f>IF(AND(Home!$A$1&gt;=Leave[[#This Row],[Start Time]],Home!$A$1&lt;=Leave[[#This Row],[End Time]]),"Aplica","No Aplica")</f>
        <v>No Aplica</v>
      </c>
      <c r="M4890" s="43" t="str">
        <f>IF(AND(Home!$A$1&gt;=Leave[[#This Row],[Start Time]],Home!$A$1&lt;=Leave[[#This Row],[End Time]]),Home!$A$1,"No Aplica")</f>
        <v>No Aplica</v>
      </c>
      <c r="N4890" s="43" t="str">
        <f>Leave[[#This Row],[User Code (Owning User) (Usuario)]]&amp;Leave[[#This Row],[fecha activa]]</f>
        <v>MIE2025200523131No Aplica</v>
      </c>
    </row>
    <row r="4891" spans="1:14" x14ac:dyDescent="0.3">
      <c r="A4891" s="43" t="s">
        <v>471</v>
      </c>
      <c r="B4891" s="3">
        <v>45907</v>
      </c>
      <c r="C4891" s="3">
        <v>45907</v>
      </c>
      <c r="D4891" s="43" t="s">
        <v>3124</v>
      </c>
      <c r="E4891" s="43" t="s">
        <v>1819</v>
      </c>
      <c r="F4891" s="43" t="s">
        <v>1821</v>
      </c>
      <c r="G4891">
        <v>60</v>
      </c>
      <c r="H4891">
        <v>60</v>
      </c>
      <c r="I4891" s="43" t="s">
        <v>1820</v>
      </c>
      <c r="J4891" s="43" t="s">
        <v>972</v>
      </c>
      <c r="K4891" s="43" t="s">
        <v>178</v>
      </c>
      <c r="L4891" s="43" t="str">
        <f>IF(AND(Home!$A$1&gt;=Leave[[#This Row],[Start Time]],Home!$A$1&lt;=Leave[[#This Row],[End Time]]),"Aplica","No Aplica")</f>
        <v>No Aplica</v>
      </c>
      <c r="M4891" s="43" t="str">
        <f>IF(AND(Home!$A$1&gt;=Leave[[#This Row],[Start Time]],Home!$A$1&lt;=Leave[[#This Row],[End Time]]),Home!$A$1,"No Aplica")</f>
        <v>No Aplica</v>
      </c>
      <c r="N4891" s="43" t="str">
        <f>Leave[[#This Row],[User Code (Owning User) (Usuario)]]&amp;Leave[[#This Row],[fecha activa]]</f>
        <v>MIE2025200523131No Aplica</v>
      </c>
    </row>
    <row r="4892" spans="1:14" x14ac:dyDescent="0.3">
      <c r="A4892" s="43" t="s">
        <v>465</v>
      </c>
      <c r="B4892" s="3">
        <v>45904</v>
      </c>
      <c r="C4892" s="3">
        <v>45904</v>
      </c>
      <c r="D4892" s="43" t="s">
        <v>1549</v>
      </c>
      <c r="E4892" s="43" t="s">
        <v>1819</v>
      </c>
      <c r="F4892" s="43" t="s">
        <v>1821</v>
      </c>
      <c r="G4892">
        <v>540</v>
      </c>
      <c r="H4892">
        <v>540</v>
      </c>
      <c r="I4892" s="43" t="s">
        <v>1820</v>
      </c>
      <c r="J4892" s="43" t="s">
        <v>972</v>
      </c>
      <c r="K4892" s="43" t="s">
        <v>178</v>
      </c>
      <c r="L4892" s="43" t="str">
        <f>IF(AND(Home!$A$1&gt;=Leave[[#This Row],[Start Time]],Home!$A$1&lt;=Leave[[#This Row],[End Time]]),"Aplica","No Aplica")</f>
        <v>No Aplica</v>
      </c>
      <c r="M4892" s="43" t="str">
        <f>IF(AND(Home!$A$1&gt;=Leave[[#This Row],[Start Time]],Home!$A$1&lt;=Leave[[#This Row],[End Time]]),Home!$A$1,"No Aplica")</f>
        <v>No Aplica</v>
      </c>
      <c r="N4892" s="43" t="str">
        <f>Leave[[#This Row],[User Code (Owning User) (Usuario)]]&amp;Leave[[#This Row],[fecha activa]]</f>
        <v>MIE2025200523131No Aplica</v>
      </c>
    </row>
    <row r="4893" spans="1:14" x14ac:dyDescent="0.3">
      <c r="A4893" s="43" t="s">
        <v>471</v>
      </c>
      <c r="B4893" s="3">
        <v>45903</v>
      </c>
      <c r="C4893" s="3">
        <v>45903</v>
      </c>
      <c r="D4893" s="43" t="s">
        <v>647</v>
      </c>
      <c r="E4893" s="43" t="s">
        <v>1819</v>
      </c>
      <c r="F4893" s="43" t="s">
        <v>1821</v>
      </c>
      <c r="G4893">
        <v>120</v>
      </c>
      <c r="H4893">
        <v>120</v>
      </c>
      <c r="I4893" s="43" t="s">
        <v>1820</v>
      </c>
      <c r="J4893" s="43" t="s">
        <v>972</v>
      </c>
      <c r="K4893" s="43" t="s">
        <v>178</v>
      </c>
      <c r="L4893" s="43" t="str">
        <f>IF(AND(Home!$A$1&gt;=Leave[[#This Row],[Start Time]],Home!$A$1&lt;=Leave[[#This Row],[End Time]]),"Aplica","No Aplica")</f>
        <v>No Aplica</v>
      </c>
      <c r="M4893" s="43" t="str">
        <f>IF(AND(Home!$A$1&gt;=Leave[[#This Row],[Start Time]],Home!$A$1&lt;=Leave[[#This Row],[End Time]]),Home!$A$1,"No Aplica")</f>
        <v>No Aplica</v>
      </c>
      <c r="N4893" s="43" t="str">
        <f>Leave[[#This Row],[User Code (Owning User) (Usuario)]]&amp;Leave[[#This Row],[fecha activa]]</f>
        <v>MIE2025200523131No Aplica</v>
      </c>
    </row>
    <row r="4894" spans="1:14" x14ac:dyDescent="0.3">
      <c r="A4894" s="43" t="s">
        <v>471</v>
      </c>
      <c r="B4894" s="3">
        <v>45902</v>
      </c>
      <c r="C4894" s="3">
        <v>45902</v>
      </c>
      <c r="D4894" s="43" t="s">
        <v>647</v>
      </c>
      <c r="E4894" s="43" t="s">
        <v>1819</v>
      </c>
      <c r="F4894" s="43" t="s">
        <v>1821</v>
      </c>
      <c r="G4894">
        <v>120</v>
      </c>
      <c r="H4894">
        <v>120</v>
      </c>
      <c r="I4894" s="43" t="s">
        <v>1820</v>
      </c>
      <c r="J4894" s="43" t="s">
        <v>972</v>
      </c>
      <c r="K4894" s="43" t="s">
        <v>178</v>
      </c>
      <c r="L4894" s="43" t="str">
        <f>IF(AND(Home!$A$1&gt;=Leave[[#This Row],[Start Time]],Home!$A$1&lt;=Leave[[#This Row],[End Time]]),"Aplica","No Aplica")</f>
        <v>No Aplica</v>
      </c>
      <c r="M4894" s="43" t="str">
        <f>IF(AND(Home!$A$1&gt;=Leave[[#This Row],[Start Time]],Home!$A$1&lt;=Leave[[#This Row],[End Time]]),Home!$A$1,"No Aplica")</f>
        <v>No Aplica</v>
      </c>
      <c r="N4894" s="43" t="str">
        <f>Leave[[#This Row],[User Code (Owning User) (Usuario)]]&amp;Leave[[#This Row],[fecha activa]]</f>
        <v>MIE2025200523131No Aplica</v>
      </c>
    </row>
    <row r="4895" spans="1:14" x14ac:dyDescent="0.3">
      <c r="A4895" s="43" t="s">
        <v>465</v>
      </c>
      <c r="B4895" s="3">
        <v>45905</v>
      </c>
      <c r="C4895" s="3">
        <v>45905</v>
      </c>
      <c r="D4895" s="43" t="s">
        <v>495</v>
      </c>
      <c r="E4895" s="43" t="s">
        <v>284</v>
      </c>
      <c r="F4895" s="43" t="s">
        <v>285</v>
      </c>
      <c r="G4895">
        <v>540</v>
      </c>
      <c r="H4895">
        <v>540</v>
      </c>
      <c r="I4895" s="43" t="s">
        <v>917</v>
      </c>
      <c r="J4895" s="43" t="s">
        <v>975</v>
      </c>
      <c r="K4895" s="43" t="s">
        <v>178</v>
      </c>
      <c r="L4895" s="43" t="str">
        <f>IF(AND(Home!$A$1&gt;=Leave[[#This Row],[Start Time]],Home!$A$1&lt;=Leave[[#This Row],[End Time]]),"Aplica","No Aplica")</f>
        <v>No Aplica</v>
      </c>
      <c r="M4895" s="43" t="str">
        <f>IF(AND(Home!$A$1&gt;=Leave[[#This Row],[Start Time]],Home!$A$1&lt;=Leave[[#This Row],[End Time]]),Home!$A$1,"No Aplica")</f>
        <v>No Aplica</v>
      </c>
      <c r="N4895" s="43" t="str">
        <f>Leave[[#This Row],[User Code (Owning User) (Usuario)]]&amp;Leave[[#This Row],[fecha activa]]</f>
        <v>MIE2023050410909No Aplica</v>
      </c>
    </row>
    <row r="4896" spans="1:14" x14ac:dyDescent="0.3">
      <c r="A4896" s="43" t="s">
        <v>465</v>
      </c>
      <c r="B4896" s="3">
        <v>45928</v>
      </c>
      <c r="C4896" s="3">
        <v>45928</v>
      </c>
      <c r="D4896" s="43" t="s">
        <v>495</v>
      </c>
      <c r="E4896" s="43" t="s">
        <v>284</v>
      </c>
      <c r="F4896" s="43" t="s">
        <v>285</v>
      </c>
      <c r="G4896">
        <v>540</v>
      </c>
      <c r="H4896">
        <v>540</v>
      </c>
      <c r="I4896" s="43" t="s">
        <v>917</v>
      </c>
      <c r="J4896" s="43" t="s">
        <v>975</v>
      </c>
      <c r="K4896" s="43" t="s">
        <v>178</v>
      </c>
      <c r="L4896" s="43" t="str">
        <f>IF(AND(Home!$A$1&gt;=Leave[[#This Row],[Start Time]],Home!$A$1&lt;=Leave[[#This Row],[End Time]]),"Aplica","No Aplica")</f>
        <v>No Aplica</v>
      </c>
      <c r="M4896" s="43" t="str">
        <f>IF(AND(Home!$A$1&gt;=Leave[[#This Row],[Start Time]],Home!$A$1&lt;=Leave[[#This Row],[End Time]]),Home!$A$1,"No Aplica")</f>
        <v>No Aplica</v>
      </c>
      <c r="N4896" s="43" t="str">
        <f>Leave[[#This Row],[User Code (Owning User) (Usuario)]]&amp;Leave[[#This Row],[fecha activa]]</f>
        <v>MIE2023050410909No Aplica</v>
      </c>
    </row>
    <row r="4897" spans="1:14" x14ac:dyDescent="0.3">
      <c r="A4897" s="43" t="s">
        <v>465</v>
      </c>
      <c r="B4897" s="3">
        <v>45927</v>
      </c>
      <c r="C4897" s="3">
        <v>45927</v>
      </c>
      <c r="D4897" s="43" t="s">
        <v>3298</v>
      </c>
      <c r="E4897" s="43" t="s">
        <v>284</v>
      </c>
      <c r="F4897" s="43" t="s">
        <v>285</v>
      </c>
      <c r="G4897">
        <v>60</v>
      </c>
      <c r="H4897">
        <v>60</v>
      </c>
      <c r="I4897" s="43" t="s">
        <v>917</v>
      </c>
      <c r="J4897" s="43" t="s">
        <v>975</v>
      </c>
      <c r="K4897" s="43" t="s">
        <v>178</v>
      </c>
      <c r="L4897" s="43" t="str">
        <f>IF(AND(Home!$A$1&gt;=Leave[[#This Row],[Start Time]],Home!$A$1&lt;=Leave[[#This Row],[End Time]]),"Aplica","No Aplica")</f>
        <v>No Aplica</v>
      </c>
      <c r="M4897" s="43" t="str">
        <f>IF(AND(Home!$A$1&gt;=Leave[[#This Row],[Start Time]],Home!$A$1&lt;=Leave[[#This Row],[End Time]]),Home!$A$1,"No Aplica")</f>
        <v>No Aplica</v>
      </c>
      <c r="N4897" s="43" t="str">
        <f>Leave[[#This Row],[User Code (Owning User) (Usuario)]]&amp;Leave[[#This Row],[fecha activa]]</f>
        <v>MIE2023050410909No Aplica</v>
      </c>
    </row>
    <row r="4898" spans="1:14" x14ac:dyDescent="0.3">
      <c r="A4898" s="43" t="s">
        <v>465</v>
      </c>
      <c r="B4898" s="3">
        <v>45926</v>
      </c>
      <c r="C4898" s="3">
        <v>45926</v>
      </c>
      <c r="D4898" s="43" t="s">
        <v>621</v>
      </c>
      <c r="E4898" s="43" t="s">
        <v>284</v>
      </c>
      <c r="F4898" s="43" t="s">
        <v>285</v>
      </c>
      <c r="G4898">
        <v>60</v>
      </c>
      <c r="H4898">
        <v>60</v>
      </c>
      <c r="I4898" s="43" t="s">
        <v>917</v>
      </c>
      <c r="J4898" s="43" t="s">
        <v>975</v>
      </c>
      <c r="K4898" s="43" t="s">
        <v>178</v>
      </c>
      <c r="L4898" s="43" t="str">
        <f>IF(AND(Home!$A$1&gt;=Leave[[#This Row],[Start Time]],Home!$A$1&lt;=Leave[[#This Row],[End Time]]),"Aplica","No Aplica")</f>
        <v>No Aplica</v>
      </c>
      <c r="M4898" s="43" t="str">
        <f>IF(AND(Home!$A$1&gt;=Leave[[#This Row],[Start Time]],Home!$A$1&lt;=Leave[[#This Row],[End Time]]),Home!$A$1,"No Aplica")</f>
        <v>No Aplica</v>
      </c>
      <c r="N4898" s="43" t="str">
        <f>Leave[[#This Row],[User Code (Owning User) (Usuario)]]&amp;Leave[[#This Row],[fecha activa]]</f>
        <v>MIE2023050410909No Aplica</v>
      </c>
    </row>
    <row r="4899" spans="1:14" x14ac:dyDescent="0.3">
      <c r="A4899" s="43" t="s">
        <v>465</v>
      </c>
      <c r="B4899" s="3">
        <v>45925</v>
      </c>
      <c r="C4899" s="3">
        <v>45925</v>
      </c>
      <c r="D4899" s="43" t="s">
        <v>621</v>
      </c>
      <c r="E4899" s="43" t="s">
        <v>284</v>
      </c>
      <c r="F4899" s="43" t="s">
        <v>285</v>
      </c>
      <c r="G4899">
        <v>60</v>
      </c>
      <c r="H4899">
        <v>60</v>
      </c>
      <c r="I4899" s="43" t="s">
        <v>917</v>
      </c>
      <c r="J4899" s="43" t="s">
        <v>975</v>
      </c>
      <c r="K4899" s="43" t="s">
        <v>178</v>
      </c>
      <c r="L4899" s="43" t="str">
        <f>IF(AND(Home!$A$1&gt;=Leave[[#This Row],[Start Time]],Home!$A$1&lt;=Leave[[#This Row],[End Time]]),"Aplica","No Aplica")</f>
        <v>No Aplica</v>
      </c>
      <c r="M4899" s="43" t="str">
        <f>IF(AND(Home!$A$1&gt;=Leave[[#This Row],[Start Time]],Home!$A$1&lt;=Leave[[#This Row],[End Time]]),Home!$A$1,"No Aplica")</f>
        <v>No Aplica</v>
      </c>
      <c r="N4899" s="43" t="str">
        <f>Leave[[#This Row],[User Code (Owning User) (Usuario)]]&amp;Leave[[#This Row],[fecha activa]]</f>
        <v>MIE2023050410909No Aplica</v>
      </c>
    </row>
    <row r="4900" spans="1:14" x14ac:dyDescent="0.3">
      <c r="A4900" s="43" t="s">
        <v>465</v>
      </c>
      <c r="B4900" s="3">
        <v>45924</v>
      </c>
      <c r="C4900" s="3">
        <v>45924</v>
      </c>
      <c r="D4900" s="43" t="s">
        <v>621</v>
      </c>
      <c r="E4900" s="43" t="s">
        <v>284</v>
      </c>
      <c r="F4900" s="43" t="s">
        <v>285</v>
      </c>
      <c r="G4900">
        <v>30</v>
      </c>
      <c r="H4900">
        <v>30</v>
      </c>
      <c r="I4900" s="43" t="s">
        <v>917</v>
      </c>
      <c r="J4900" s="43" t="s">
        <v>975</v>
      </c>
      <c r="K4900" s="43" t="s">
        <v>178</v>
      </c>
      <c r="L4900" s="43" t="str">
        <f>IF(AND(Home!$A$1&gt;=Leave[[#This Row],[Start Time]],Home!$A$1&lt;=Leave[[#This Row],[End Time]]),"Aplica","No Aplica")</f>
        <v>No Aplica</v>
      </c>
      <c r="M4900" s="43" t="str">
        <f>IF(AND(Home!$A$1&gt;=Leave[[#This Row],[Start Time]],Home!$A$1&lt;=Leave[[#This Row],[End Time]]),Home!$A$1,"No Aplica")</f>
        <v>No Aplica</v>
      </c>
      <c r="N4900" s="43" t="str">
        <f>Leave[[#This Row],[User Code (Owning User) (Usuario)]]&amp;Leave[[#This Row],[fecha activa]]</f>
        <v>MIE2023050410909No Aplica</v>
      </c>
    </row>
    <row r="4901" spans="1:14" x14ac:dyDescent="0.3">
      <c r="A4901" s="43" t="s">
        <v>465</v>
      </c>
      <c r="B4901" s="3">
        <v>45913</v>
      </c>
      <c r="C4901" s="3">
        <v>45913</v>
      </c>
      <c r="D4901" s="43" t="s">
        <v>3299</v>
      </c>
      <c r="E4901" s="43" t="s">
        <v>284</v>
      </c>
      <c r="F4901" s="43" t="s">
        <v>285</v>
      </c>
      <c r="G4901">
        <v>90</v>
      </c>
      <c r="H4901">
        <v>90</v>
      </c>
      <c r="I4901" s="43" t="s">
        <v>917</v>
      </c>
      <c r="J4901" s="43" t="s">
        <v>975</v>
      </c>
      <c r="K4901" s="43" t="s">
        <v>178</v>
      </c>
      <c r="L4901" s="43" t="str">
        <f>IF(AND(Home!$A$1&gt;=Leave[[#This Row],[Start Time]],Home!$A$1&lt;=Leave[[#This Row],[End Time]]),"Aplica","No Aplica")</f>
        <v>No Aplica</v>
      </c>
      <c r="M4901" s="43" t="str">
        <f>IF(AND(Home!$A$1&gt;=Leave[[#This Row],[Start Time]],Home!$A$1&lt;=Leave[[#This Row],[End Time]]),Home!$A$1,"No Aplica")</f>
        <v>No Aplica</v>
      </c>
      <c r="N4901" s="43" t="str">
        <f>Leave[[#This Row],[User Code (Owning User) (Usuario)]]&amp;Leave[[#This Row],[fecha activa]]</f>
        <v>MIE2023050410909No Aplica</v>
      </c>
    </row>
    <row r="4902" spans="1:14" x14ac:dyDescent="0.3">
      <c r="A4902" s="43" t="s">
        <v>465</v>
      </c>
      <c r="B4902" s="3">
        <v>45912</v>
      </c>
      <c r="C4902" s="3">
        <v>45912</v>
      </c>
      <c r="D4902" s="43" t="s">
        <v>621</v>
      </c>
      <c r="E4902" s="43" t="s">
        <v>284</v>
      </c>
      <c r="F4902" s="43" t="s">
        <v>285</v>
      </c>
      <c r="G4902">
        <v>60</v>
      </c>
      <c r="H4902">
        <v>60</v>
      </c>
      <c r="I4902" s="43" t="s">
        <v>917</v>
      </c>
      <c r="J4902" s="43" t="s">
        <v>975</v>
      </c>
      <c r="K4902" s="43" t="s">
        <v>178</v>
      </c>
      <c r="L4902" s="43" t="str">
        <f>IF(AND(Home!$A$1&gt;=Leave[[#This Row],[Start Time]],Home!$A$1&lt;=Leave[[#This Row],[End Time]]),"Aplica","No Aplica")</f>
        <v>No Aplica</v>
      </c>
      <c r="M4902" s="43" t="str">
        <f>IF(AND(Home!$A$1&gt;=Leave[[#This Row],[Start Time]],Home!$A$1&lt;=Leave[[#This Row],[End Time]]),Home!$A$1,"No Aplica")</f>
        <v>No Aplica</v>
      </c>
      <c r="N4902" s="43" t="str">
        <f>Leave[[#This Row],[User Code (Owning User) (Usuario)]]&amp;Leave[[#This Row],[fecha activa]]</f>
        <v>MIE2023050410909No Aplica</v>
      </c>
    </row>
    <row r="4903" spans="1:14" x14ac:dyDescent="0.3">
      <c r="A4903" s="43" t="s">
        <v>465</v>
      </c>
      <c r="B4903" s="3">
        <v>45911</v>
      </c>
      <c r="C4903" s="3">
        <v>45911</v>
      </c>
      <c r="D4903" s="43" t="s">
        <v>621</v>
      </c>
      <c r="E4903" s="43" t="s">
        <v>284</v>
      </c>
      <c r="F4903" s="43" t="s">
        <v>285</v>
      </c>
      <c r="G4903">
        <v>60</v>
      </c>
      <c r="H4903">
        <v>60</v>
      </c>
      <c r="I4903" s="43" t="s">
        <v>917</v>
      </c>
      <c r="J4903" s="43" t="s">
        <v>975</v>
      </c>
      <c r="K4903" s="43" t="s">
        <v>178</v>
      </c>
      <c r="L4903" s="43" t="str">
        <f>IF(AND(Home!$A$1&gt;=Leave[[#This Row],[Start Time]],Home!$A$1&lt;=Leave[[#This Row],[End Time]]),"Aplica","No Aplica")</f>
        <v>No Aplica</v>
      </c>
      <c r="M4903" s="43" t="str">
        <f>IF(AND(Home!$A$1&gt;=Leave[[#This Row],[Start Time]],Home!$A$1&lt;=Leave[[#This Row],[End Time]]),Home!$A$1,"No Aplica")</f>
        <v>No Aplica</v>
      </c>
      <c r="N4903" s="43" t="str">
        <f>Leave[[#This Row],[User Code (Owning User) (Usuario)]]&amp;Leave[[#This Row],[fecha activa]]</f>
        <v>MIE2023050410909No Aplica</v>
      </c>
    </row>
    <row r="4904" spans="1:14" x14ac:dyDescent="0.3">
      <c r="A4904" s="43" t="s">
        <v>465</v>
      </c>
      <c r="B4904" s="3">
        <v>45921</v>
      </c>
      <c r="C4904" s="3">
        <v>45921</v>
      </c>
      <c r="D4904" s="43" t="s">
        <v>495</v>
      </c>
      <c r="E4904" s="43" t="s">
        <v>284</v>
      </c>
      <c r="F4904" s="43" t="s">
        <v>285</v>
      </c>
      <c r="G4904">
        <v>540</v>
      </c>
      <c r="H4904">
        <v>540</v>
      </c>
      <c r="I4904" s="43" t="s">
        <v>917</v>
      </c>
      <c r="J4904" s="43" t="s">
        <v>975</v>
      </c>
      <c r="K4904" s="43" t="s">
        <v>178</v>
      </c>
      <c r="L4904" s="43" t="str">
        <f>IF(AND(Home!$A$1&gt;=Leave[[#This Row],[Start Time]],Home!$A$1&lt;=Leave[[#This Row],[End Time]]),"Aplica","No Aplica")</f>
        <v>No Aplica</v>
      </c>
      <c r="M4904" s="43" t="str">
        <f>IF(AND(Home!$A$1&gt;=Leave[[#This Row],[Start Time]],Home!$A$1&lt;=Leave[[#This Row],[End Time]]),Home!$A$1,"No Aplica")</f>
        <v>No Aplica</v>
      </c>
      <c r="N4904" s="43" t="str">
        <f>Leave[[#This Row],[User Code (Owning User) (Usuario)]]&amp;Leave[[#This Row],[fecha activa]]</f>
        <v>MIE2023050410909No Aplica</v>
      </c>
    </row>
    <row r="4905" spans="1:14" x14ac:dyDescent="0.3">
      <c r="A4905" s="43" t="s">
        <v>465</v>
      </c>
      <c r="B4905" s="3">
        <v>45914</v>
      </c>
      <c r="C4905" s="3">
        <v>45914</v>
      </c>
      <c r="D4905" s="43" t="s">
        <v>495</v>
      </c>
      <c r="E4905" s="43" t="s">
        <v>284</v>
      </c>
      <c r="F4905" s="43" t="s">
        <v>285</v>
      </c>
      <c r="G4905">
        <v>540</v>
      </c>
      <c r="H4905">
        <v>540</v>
      </c>
      <c r="I4905" s="43" t="s">
        <v>917</v>
      </c>
      <c r="J4905" s="43" t="s">
        <v>975</v>
      </c>
      <c r="K4905" s="43" t="s">
        <v>178</v>
      </c>
      <c r="L4905" s="43" t="str">
        <f>IF(AND(Home!$A$1&gt;=Leave[[#This Row],[Start Time]],Home!$A$1&lt;=Leave[[#This Row],[End Time]]),"Aplica","No Aplica")</f>
        <v>No Aplica</v>
      </c>
      <c r="M4905" s="43" t="str">
        <f>IF(AND(Home!$A$1&gt;=Leave[[#This Row],[Start Time]],Home!$A$1&lt;=Leave[[#This Row],[End Time]]),Home!$A$1,"No Aplica")</f>
        <v>No Aplica</v>
      </c>
      <c r="N4905" s="43" t="str">
        <f>Leave[[#This Row],[User Code (Owning User) (Usuario)]]&amp;Leave[[#This Row],[fecha activa]]</f>
        <v>MIE2023050410909No Aplica</v>
      </c>
    </row>
    <row r="4906" spans="1:14" x14ac:dyDescent="0.3">
      <c r="A4906" s="43" t="s">
        <v>465</v>
      </c>
      <c r="B4906" s="3">
        <v>45907</v>
      </c>
      <c r="C4906" s="3">
        <v>45907</v>
      </c>
      <c r="D4906" s="43" t="s">
        <v>495</v>
      </c>
      <c r="E4906" s="43" t="s">
        <v>284</v>
      </c>
      <c r="F4906" s="43" t="s">
        <v>285</v>
      </c>
      <c r="G4906">
        <v>540</v>
      </c>
      <c r="H4906">
        <v>540</v>
      </c>
      <c r="I4906" s="43" t="s">
        <v>917</v>
      </c>
      <c r="J4906" s="43" t="s">
        <v>975</v>
      </c>
      <c r="K4906" s="43" t="s">
        <v>178</v>
      </c>
      <c r="L4906" s="43" t="str">
        <f>IF(AND(Home!$A$1&gt;=Leave[[#This Row],[Start Time]],Home!$A$1&lt;=Leave[[#This Row],[End Time]]),"Aplica","No Aplica")</f>
        <v>No Aplica</v>
      </c>
      <c r="M4906" s="43" t="str">
        <f>IF(AND(Home!$A$1&gt;=Leave[[#This Row],[Start Time]],Home!$A$1&lt;=Leave[[#This Row],[End Time]]),Home!$A$1,"No Aplica")</f>
        <v>No Aplica</v>
      </c>
      <c r="N4906" s="43" t="str">
        <f>Leave[[#This Row],[User Code (Owning User) (Usuario)]]&amp;Leave[[#This Row],[fecha activa]]</f>
        <v>MIE2023050410909No Aplica</v>
      </c>
    </row>
    <row r="4907" spans="1:14" x14ac:dyDescent="0.3">
      <c r="A4907" s="43" t="s">
        <v>471</v>
      </c>
      <c r="B4907" s="3">
        <v>45930</v>
      </c>
      <c r="C4907" s="3">
        <v>45930</v>
      </c>
      <c r="D4907" s="43" t="s">
        <v>520</v>
      </c>
      <c r="E4907" s="43" t="s">
        <v>65</v>
      </c>
      <c r="F4907" s="43" t="s">
        <v>66</v>
      </c>
      <c r="G4907">
        <v>60</v>
      </c>
      <c r="H4907">
        <v>60</v>
      </c>
      <c r="I4907" s="43" t="s">
        <v>965</v>
      </c>
      <c r="J4907" s="43" t="s">
        <v>2226</v>
      </c>
      <c r="K4907" s="43" t="s">
        <v>177</v>
      </c>
      <c r="L4907" s="43" t="str">
        <f>IF(AND(Home!$A$1&gt;=Leave[[#This Row],[Start Time]],Home!$A$1&lt;=Leave[[#This Row],[End Time]]),"Aplica","No Aplica")</f>
        <v>No Aplica</v>
      </c>
      <c r="M4907" s="43" t="str">
        <f>IF(AND(Home!$A$1&gt;=Leave[[#This Row],[Start Time]],Home!$A$1&lt;=Leave[[#This Row],[End Time]]),Home!$A$1,"No Aplica")</f>
        <v>No Aplica</v>
      </c>
      <c r="N4907" s="43" t="str">
        <f>Leave[[#This Row],[User Code (Owning User) (Usuario)]]&amp;Leave[[#This Row],[fecha activa]]</f>
        <v>MIE202214108987No Aplica</v>
      </c>
    </row>
    <row r="4908" spans="1:14" x14ac:dyDescent="0.3">
      <c r="A4908" s="43" t="s">
        <v>471</v>
      </c>
      <c r="B4908" s="3">
        <v>45929</v>
      </c>
      <c r="C4908" s="3">
        <v>45929</v>
      </c>
      <c r="D4908" s="43" t="s">
        <v>520</v>
      </c>
      <c r="E4908" s="43" t="s">
        <v>65</v>
      </c>
      <c r="F4908" s="43" t="s">
        <v>66</v>
      </c>
      <c r="G4908">
        <v>60</v>
      </c>
      <c r="H4908">
        <v>60</v>
      </c>
      <c r="I4908" s="43" t="s">
        <v>965</v>
      </c>
      <c r="J4908" s="43" t="s">
        <v>2226</v>
      </c>
      <c r="K4908" s="43" t="s">
        <v>177</v>
      </c>
      <c r="L4908" s="43" t="str">
        <f>IF(AND(Home!$A$1&gt;=Leave[[#This Row],[Start Time]],Home!$A$1&lt;=Leave[[#This Row],[End Time]]),"Aplica","No Aplica")</f>
        <v>No Aplica</v>
      </c>
      <c r="M4908" s="43" t="str">
        <f>IF(AND(Home!$A$1&gt;=Leave[[#This Row],[Start Time]],Home!$A$1&lt;=Leave[[#This Row],[End Time]]),Home!$A$1,"No Aplica")</f>
        <v>No Aplica</v>
      </c>
      <c r="N4908" s="43" t="str">
        <f>Leave[[#This Row],[User Code (Owning User) (Usuario)]]&amp;Leave[[#This Row],[fecha activa]]</f>
        <v>MIE202214108987No Aplica</v>
      </c>
    </row>
    <row r="4909" spans="1:14" x14ac:dyDescent="0.3">
      <c r="A4909" s="43" t="s">
        <v>471</v>
      </c>
      <c r="B4909" s="3">
        <v>45926</v>
      </c>
      <c r="C4909" s="3">
        <v>45926</v>
      </c>
      <c r="D4909" s="43" t="s">
        <v>469</v>
      </c>
      <c r="E4909" s="43" t="s">
        <v>65</v>
      </c>
      <c r="F4909" s="43" t="s">
        <v>66</v>
      </c>
      <c r="G4909">
        <v>60</v>
      </c>
      <c r="H4909">
        <v>60</v>
      </c>
      <c r="I4909" s="43" t="s">
        <v>965</v>
      </c>
      <c r="J4909" s="43" t="s">
        <v>2226</v>
      </c>
      <c r="K4909" s="43" t="s">
        <v>177</v>
      </c>
      <c r="L4909" s="43" t="str">
        <f>IF(AND(Home!$A$1&gt;=Leave[[#This Row],[Start Time]],Home!$A$1&lt;=Leave[[#This Row],[End Time]]),"Aplica","No Aplica")</f>
        <v>No Aplica</v>
      </c>
      <c r="M4909" s="43" t="str">
        <f>IF(AND(Home!$A$1&gt;=Leave[[#This Row],[Start Time]],Home!$A$1&lt;=Leave[[#This Row],[End Time]]),Home!$A$1,"No Aplica")</f>
        <v>No Aplica</v>
      </c>
      <c r="N4909" s="43" t="str">
        <f>Leave[[#This Row],[User Code (Owning User) (Usuario)]]&amp;Leave[[#This Row],[fecha activa]]</f>
        <v>MIE202214108987No Aplica</v>
      </c>
    </row>
    <row r="4910" spans="1:14" x14ac:dyDescent="0.3">
      <c r="A4910" s="43" t="s">
        <v>471</v>
      </c>
      <c r="B4910" s="3">
        <v>45926</v>
      </c>
      <c r="C4910" s="3">
        <v>45926</v>
      </c>
      <c r="D4910" s="43" t="s">
        <v>469</v>
      </c>
      <c r="E4910" s="43" t="s">
        <v>65</v>
      </c>
      <c r="F4910" s="43" t="s">
        <v>66</v>
      </c>
      <c r="G4910">
        <v>60</v>
      </c>
      <c r="H4910">
        <v>60</v>
      </c>
      <c r="I4910" s="43" t="s">
        <v>965</v>
      </c>
      <c r="J4910" s="43" t="s">
        <v>2226</v>
      </c>
      <c r="K4910" s="43" t="s">
        <v>177</v>
      </c>
      <c r="L4910" s="43" t="str">
        <f>IF(AND(Home!$A$1&gt;=Leave[[#This Row],[Start Time]],Home!$A$1&lt;=Leave[[#This Row],[End Time]]),"Aplica","No Aplica")</f>
        <v>No Aplica</v>
      </c>
      <c r="M4910" s="43" t="str">
        <f>IF(AND(Home!$A$1&gt;=Leave[[#This Row],[Start Time]],Home!$A$1&lt;=Leave[[#This Row],[End Time]]),Home!$A$1,"No Aplica")</f>
        <v>No Aplica</v>
      </c>
      <c r="N4910" s="43" t="str">
        <f>Leave[[#This Row],[User Code (Owning User) (Usuario)]]&amp;Leave[[#This Row],[fecha activa]]</f>
        <v>MIE202214108987No Aplica</v>
      </c>
    </row>
    <row r="4911" spans="1:14" x14ac:dyDescent="0.3">
      <c r="A4911" s="43" t="s">
        <v>471</v>
      </c>
      <c r="B4911" s="3">
        <v>45924</v>
      </c>
      <c r="C4911" s="3">
        <v>45924</v>
      </c>
      <c r="D4911" s="43" t="s">
        <v>469</v>
      </c>
      <c r="E4911" s="43" t="s">
        <v>65</v>
      </c>
      <c r="F4911" s="43" t="s">
        <v>66</v>
      </c>
      <c r="G4911">
        <v>60</v>
      </c>
      <c r="H4911">
        <v>60</v>
      </c>
      <c r="I4911" s="43" t="s">
        <v>965</v>
      </c>
      <c r="J4911" s="43" t="s">
        <v>2226</v>
      </c>
      <c r="K4911" s="43" t="s">
        <v>177</v>
      </c>
      <c r="L4911" s="43" t="str">
        <f>IF(AND(Home!$A$1&gt;=Leave[[#This Row],[Start Time]],Home!$A$1&lt;=Leave[[#This Row],[End Time]]),"Aplica","No Aplica")</f>
        <v>No Aplica</v>
      </c>
      <c r="M4911" s="43" t="str">
        <f>IF(AND(Home!$A$1&gt;=Leave[[#This Row],[Start Time]],Home!$A$1&lt;=Leave[[#This Row],[End Time]]),Home!$A$1,"No Aplica")</f>
        <v>No Aplica</v>
      </c>
      <c r="N4911" s="43" t="str">
        <f>Leave[[#This Row],[User Code (Owning User) (Usuario)]]&amp;Leave[[#This Row],[fecha activa]]</f>
        <v>MIE202214108987No Aplica</v>
      </c>
    </row>
    <row r="4912" spans="1:14" x14ac:dyDescent="0.3">
      <c r="A4912" s="43" t="s">
        <v>471</v>
      </c>
      <c r="B4912" s="3">
        <v>45923</v>
      </c>
      <c r="C4912" s="3">
        <v>45923</v>
      </c>
      <c r="D4912" s="43" t="s">
        <v>469</v>
      </c>
      <c r="E4912" s="43" t="s">
        <v>65</v>
      </c>
      <c r="F4912" s="43" t="s">
        <v>66</v>
      </c>
      <c r="G4912">
        <v>60</v>
      </c>
      <c r="H4912">
        <v>60</v>
      </c>
      <c r="I4912" s="43" t="s">
        <v>965</v>
      </c>
      <c r="J4912" s="43" t="s">
        <v>2226</v>
      </c>
      <c r="K4912" s="43" t="s">
        <v>177</v>
      </c>
      <c r="L4912" s="43" t="str">
        <f>IF(AND(Home!$A$1&gt;=Leave[[#This Row],[Start Time]],Home!$A$1&lt;=Leave[[#This Row],[End Time]]),"Aplica","No Aplica")</f>
        <v>No Aplica</v>
      </c>
      <c r="M4912" s="43" t="str">
        <f>IF(AND(Home!$A$1&gt;=Leave[[#This Row],[Start Time]],Home!$A$1&lt;=Leave[[#This Row],[End Time]]),Home!$A$1,"No Aplica")</f>
        <v>No Aplica</v>
      </c>
      <c r="N4912" s="43" t="str">
        <f>Leave[[#This Row],[User Code (Owning User) (Usuario)]]&amp;Leave[[#This Row],[fecha activa]]</f>
        <v>MIE202214108987No Aplica</v>
      </c>
    </row>
    <row r="4913" spans="1:14" x14ac:dyDescent="0.3">
      <c r="A4913" s="43" t="s">
        <v>471</v>
      </c>
      <c r="B4913" s="3">
        <v>45922</v>
      </c>
      <c r="C4913" s="3">
        <v>45922</v>
      </c>
      <c r="D4913" s="43" t="s">
        <v>469</v>
      </c>
      <c r="E4913" s="43" t="s">
        <v>65</v>
      </c>
      <c r="F4913" s="43" t="s">
        <v>66</v>
      </c>
      <c r="G4913">
        <v>60</v>
      </c>
      <c r="H4913">
        <v>60</v>
      </c>
      <c r="I4913" s="43" t="s">
        <v>965</v>
      </c>
      <c r="J4913" s="43" t="s">
        <v>2226</v>
      </c>
      <c r="K4913" s="43" t="s">
        <v>177</v>
      </c>
      <c r="L4913" s="43" t="str">
        <f>IF(AND(Home!$A$1&gt;=Leave[[#This Row],[Start Time]],Home!$A$1&lt;=Leave[[#This Row],[End Time]]),"Aplica","No Aplica")</f>
        <v>Aplica</v>
      </c>
      <c r="M4913" s="43">
        <f>IF(AND(Home!$A$1&gt;=Leave[[#This Row],[Start Time]],Home!$A$1&lt;=Leave[[#This Row],[End Time]]),Home!$A$1,"No Aplica")</f>
        <v>45922</v>
      </c>
      <c r="N4913" s="43" t="str">
        <f>Leave[[#This Row],[User Code (Owning User) (Usuario)]]&amp;Leave[[#This Row],[fecha activa]]</f>
        <v>MIE20221410898745922</v>
      </c>
    </row>
    <row r="4914" spans="1:14" x14ac:dyDescent="0.3">
      <c r="A4914" s="43" t="s">
        <v>468</v>
      </c>
      <c r="B4914" s="3">
        <v>45925</v>
      </c>
      <c r="C4914" s="3">
        <v>45925</v>
      </c>
      <c r="D4914" s="43" t="s">
        <v>469</v>
      </c>
      <c r="E4914" s="43" t="s">
        <v>65</v>
      </c>
      <c r="F4914" s="43" t="s">
        <v>66</v>
      </c>
      <c r="G4914">
        <v>1410</v>
      </c>
      <c r="H4914">
        <v>540</v>
      </c>
      <c r="I4914" s="43" t="s">
        <v>965</v>
      </c>
      <c r="J4914" s="43" t="s">
        <v>2226</v>
      </c>
      <c r="K4914" s="43" t="s">
        <v>177</v>
      </c>
      <c r="L4914" s="43" t="str">
        <f>IF(AND(Home!$A$1&gt;=Leave[[#This Row],[Start Time]],Home!$A$1&lt;=Leave[[#This Row],[End Time]]),"Aplica","No Aplica")</f>
        <v>No Aplica</v>
      </c>
      <c r="M4914" s="43" t="str">
        <f>IF(AND(Home!$A$1&gt;=Leave[[#This Row],[Start Time]],Home!$A$1&lt;=Leave[[#This Row],[End Time]]),Home!$A$1,"No Aplica")</f>
        <v>No Aplica</v>
      </c>
      <c r="N4914" s="43" t="str">
        <f>Leave[[#This Row],[User Code (Owning User) (Usuario)]]&amp;Leave[[#This Row],[fecha activa]]</f>
        <v>MIE202214108987No Aplica</v>
      </c>
    </row>
    <row r="4915" spans="1:14" x14ac:dyDescent="0.3">
      <c r="A4915" s="43" t="s">
        <v>471</v>
      </c>
      <c r="B4915" s="3">
        <v>45919</v>
      </c>
      <c r="C4915" s="3">
        <v>45919</v>
      </c>
      <c r="D4915" s="43" t="s">
        <v>520</v>
      </c>
      <c r="E4915" s="43" t="s">
        <v>65</v>
      </c>
      <c r="F4915" s="43" t="s">
        <v>66</v>
      </c>
      <c r="G4915">
        <v>60</v>
      </c>
      <c r="H4915">
        <v>60</v>
      </c>
      <c r="I4915" s="43" t="s">
        <v>965</v>
      </c>
      <c r="J4915" s="43" t="s">
        <v>2226</v>
      </c>
      <c r="K4915" s="43" t="s">
        <v>177</v>
      </c>
      <c r="L4915" s="43" t="str">
        <f>IF(AND(Home!$A$1&gt;=Leave[[#This Row],[Start Time]],Home!$A$1&lt;=Leave[[#This Row],[End Time]]),"Aplica","No Aplica")</f>
        <v>No Aplica</v>
      </c>
      <c r="M4915" s="43" t="str">
        <f>IF(AND(Home!$A$1&gt;=Leave[[#This Row],[Start Time]],Home!$A$1&lt;=Leave[[#This Row],[End Time]]),Home!$A$1,"No Aplica")</f>
        <v>No Aplica</v>
      </c>
      <c r="N4915" s="43" t="str">
        <f>Leave[[#This Row],[User Code (Owning User) (Usuario)]]&amp;Leave[[#This Row],[fecha activa]]</f>
        <v>MIE202214108987No Aplica</v>
      </c>
    </row>
    <row r="4916" spans="1:14" x14ac:dyDescent="0.3">
      <c r="A4916" s="43" t="s">
        <v>471</v>
      </c>
      <c r="B4916" s="3">
        <v>45917</v>
      </c>
      <c r="C4916" s="3">
        <v>45917</v>
      </c>
      <c r="D4916" s="43" t="s">
        <v>520</v>
      </c>
      <c r="E4916" s="43" t="s">
        <v>65</v>
      </c>
      <c r="F4916" s="43" t="s">
        <v>66</v>
      </c>
      <c r="G4916">
        <v>60</v>
      </c>
      <c r="H4916">
        <v>60</v>
      </c>
      <c r="I4916" s="43" t="s">
        <v>965</v>
      </c>
      <c r="J4916" s="43" t="s">
        <v>2226</v>
      </c>
      <c r="K4916" s="43" t="s">
        <v>177</v>
      </c>
      <c r="L4916" s="43" t="str">
        <f>IF(AND(Home!$A$1&gt;=Leave[[#This Row],[Start Time]],Home!$A$1&lt;=Leave[[#This Row],[End Time]]),"Aplica","No Aplica")</f>
        <v>No Aplica</v>
      </c>
      <c r="M4916" s="43" t="str">
        <f>IF(AND(Home!$A$1&gt;=Leave[[#This Row],[Start Time]],Home!$A$1&lt;=Leave[[#This Row],[End Time]]),Home!$A$1,"No Aplica")</f>
        <v>No Aplica</v>
      </c>
      <c r="N4916" s="43" t="str">
        <f>Leave[[#This Row],[User Code (Owning User) (Usuario)]]&amp;Leave[[#This Row],[fecha activa]]</f>
        <v>MIE202214108987No Aplica</v>
      </c>
    </row>
    <row r="4917" spans="1:14" x14ac:dyDescent="0.3">
      <c r="A4917" s="43" t="s">
        <v>471</v>
      </c>
      <c r="B4917" s="3">
        <v>45916</v>
      </c>
      <c r="C4917" s="3">
        <v>45916</v>
      </c>
      <c r="D4917" s="43" t="s">
        <v>520</v>
      </c>
      <c r="E4917" s="43" t="s">
        <v>65</v>
      </c>
      <c r="F4917" s="43" t="s">
        <v>66</v>
      </c>
      <c r="G4917">
        <v>60</v>
      </c>
      <c r="H4917">
        <v>60</v>
      </c>
      <c r="I4917" s="43" t="s">
        <v>965</v>
      </c>
      <c r="J4917" s="43" t="s">
        <v>2226</v>
      </c>
      <c r="K4917" s="43" t="s">
        <v>177</v>
      </c>
      <c r="L4917" s="43" t="str">
        <f>IF(AND(Home!$A$1&gt;=Leave[[#This Row],[Start Time]],Home!$A$1&lt;=Leave[[#This Row],[End Time]]),"Aplica","No Aplica")</f>
        <v>No Aplica</v>
      </c>
      <c r="M4917" s="43" t="str">
        <f>IF(AND(Home!$A$1&gt;=Leave[[#This Row],[Start Time]],Home!$A$1&lt;=Leave[[#This Row],[End Time]]),Home!$A$1,"No Aplica")</f>
        <v>No Aplica</v>
      </c>
      <c r="N4917" s="43" t="str">
        <f>Leave[[#This Row],[User Code (Owning User) (Usuario)]]&amp;Leave[[#This Row],[fecha activa]]</f>
        <v>MIE202214108987No Aplica</v>
      </c>
    </row>
    <row r="4918" spans="1:14" x14ac:dyDescent="0.3">
      <c r="A4918" s="43" t="s">
        <v>471</v>
      </c>
      <c r="B4918" s="3">
        <v>45915</v>
      </c>
      <c r="C4918" s="3">
        <v>45915</v>
      </c>
      <c r="D4918" s="43" t="s">
        <v>521</v>
      </c>
      <c r="E4918" s="43" t="s">
        <v>65</v>
      </c>
      <c r="F4918" s="43" t="s">
        <v>66</v>
      </c>
      <c r="G4918">
        <v>60</v>
      </c>
      <c r="H4918">
        <v>60</v>
      </c>
      <c r="I4918" s="43" t="s">
        <v>965</v>
      </c>
      <c r="J4918" s="43" t="s">
        <v>2226</v>
      </c>
      <c r="K4918" s="43" t="s">
        <v>177</v>
      </c>
      <c r="L4918" s="43" t="str">
        <f>IF(AND(Home!$A$1&gt;=Leave[[#This Row],[Start Time]],Home!$A$1&lt;=Leave[[#This Row],[End Time]]),"Aplica","No Aplica")</f>
        <v>No Aplica</v>
      </c>
      <c r="M4918" s="43" t="str">
        <f>IF(AND(Home!$A$1&gt;=Leave[[#This Row],[Start Time]],Home!$A$1&lt;=Leave[[#This Row],[End Time]]),Home!$A$1,"No Aplica")</f>
        <v>No Aplica</v>
      </c>
      <c r="N4918" s="43" t="str">
        <f>Leave[[#This Row],[User Code (Owning User) (Usuario)]]&amp;Leave[[#This Row],[fecha activa]]</f>
        <v>MIE202214108987No Aplica</v>
      </c>
    </row>
    <row r="4919" spans="1:14" x14ac:dyDescent="0.3">
      <c r="A4919" s="43" t="s">
        <v>468</v>
      </c>
      <c r="B4919" s="3">
        <v>45918</v>
      </c>
      <c r="C4919" s="3">
        <v>45918</v>
      </c>
      <c r="D4919" s="43" t="s">
        <v>469</v>
      </c>
      <c r="E4919" s="43" t="s">
        <v>65</v>
      </c>
      <c r="F4919" s="43" t="s">
        <v>66</v>
      </c>
      <c r="G4919">
        <v>1410</v>
      </c>
      <c r="H4919">
        <v>540</v>
      </c>
      <c r="I4919" s="43" t="s">
        <v>965</v>
      </c>
      <c r="J4919" s="43" t="s">
        <v>2226</v>
      </c>
      <c r="K4919" s="43" t="s">
        <v>177</v>
      </c>
      <c r="L4919" s="43" t="str">
        <f>IF(AND(Home!$A$1&gt;=Leave[[#This Row],[Start Time]],Home!$A$1&lt;=Leave[[#This Row],[End Time]]),"Aplica","No Aplica")</f>
        <v>No Aplica</v>
      </c>
      <c r="M4919" s="43" t="str">
        <f>IF(AND(Home!$A$1&gt;=Leave[[#This Row],[Start Time]],Home!$A$1&lt;=Leave[[#This Row],[End Time]]),Home!$A$1,"No Aplica")</f>
        <v>No Aplica</v>
      </c>
      <c r="N4919" s="43" t="str">
        <f>Leave[[#This Row],[User Code (Owning User) (Usuario)]]&amp;Leave[[#This Row],[fecha activa]]</f>
        <v>MIE202214108987No Aplica</v>
      </c>
    </row>
    <row r="4920" spans="1:14" x14ac:dyDescent="0.3">
      <c r="A4920" s="43" t="s">
        <v>471</v>
      </c>
      <c r="B4920" s="3">
        <v>45912</v>
      </c>
      <c r="C4920" s="3">
        <v>45912</v>
      </c>
      <c r="D4920" s="43" t="s">
        <v>520</v>
      </c>
      <c r="E4920" s="43" t="s">
        <v>65</v>
      </c>
      <c r="F4920" s="43" t="s">
        <v>66</v>
      </c>
      <c r="G4920">
        <v>60</v>
      </c>
      <c r="H4920">
        <v>60</v>
      </c>
      <c r="I4920" s="43" t="s">
        <v>965</v>
      </c>
      <c r="J4920" s="43" t="s">
        <v>2226</v>
      </c>
      <c r="K4920" s="43" t="s">
        <v>177</v>
      </c>
      <c r="L4920" s="43" t="str">
        <f>IF(AND(Home!$A$1&gt;=Leave[[#This Row],[Start Time]],Home!$A$1&lt;=Leave[[#This Row],[End Time]]),"Aplica","No Aplica")</f>
        <v>No Aplica</v>
      </c>
      <c r="M4920" s="43" t="str">
        <f>IF(AND(Home!$A$1&gt;=Leave[[#This Row],[Start Time]],Home!$A$1&lt;=Leave[[#This Row],[End Time]]),Home!$A$1,"No Aplica")</f>
        <v>No Aplica</v>
      </c>
      <c r="N4920" s="43" t="str">
        <f>Leave[[#This Row],[User Code (Owning User) (Usuario)]]&amp;Leave[[#This Row],[fecha activa]]</f>
        <v>MIE202214108987No Aplica</v>
      </c>
    </row>
    <row r="4921" spans="1:14" x14ac:dyDescent="0.3">
      <c r="A4921" s="43" t="s">
        <v>471</v>
      </c>
      <c r="B4921" s="3">
        <v>45910</v>
      </c>
      <c r="C4921" s="3">
        <v>45910</v>
      </c>
      <c r="D4921" s="43" t="s">
        <v>520</v>
      </c>
      <c r="E4921" s="43" t="s">
        <v>65</v>
      </c>
      <c r="F4921" s="43" t="s">
        <v>66</v>
      </c>
      <c r="G4921">
        <v>60</v>
      </c>
      <c r="H4921">
        <v>60</v>
      </c>
      <c r="I4921" s="43" t="s">
        <v>965</v>
      </c>
      <c r="J4921" s="43" t="s">
        <v>2226</v>
      </c>
      <c r="K4921" s="43" t="s">
        <v>177</v>
      </c>
      <c r="L4921" s="43" t="str">
        <f>IF(AND(Home!$A$1&gt;=Leave[[#This Row],[Start Time]],Home!$A$1&lt;=Leave[[#This Row],[End Time]]),"Aplica","No Aplica")</f>
        <v>No Aplica</v>
      </c>
      <c r="M4921" s="43" t="str">
        <f>IF(AND(Home!$A$1&gt;=Leave[[#This Row],[Start Time]],Home!$A$1&lt;=Leave[[#This Row],[End Time]]),Home!$A$1,"No Aplica")</f>
        <v>No Aplica</v>
      </c>
      <c r="N4921" s="43" t="str">
        <f>Leave[[#This Row],[User Code (Owning User) (Usuario)]]&amp;Leave[[#This Row],[fecha activa]]</f>
        <v>MIE202214108987No Aplica</v>
      </c>
    </row>
    <row r="4922" spans="1:14" x14ac:dyDescent="0.3">
      <c r="A4922" s="43" t="s">
        <v>471</v>
      </c>
      <c r="B4922" s="3">
        <v>45909</v>
      </c>
      <c r="C4922" s="3">
        <v>45909</v>
      </c>
      <c r="D4922" s="43" t="s">
        <v>520</v>
      </c>
      <c r="E4922" s="43" t="s">
        <v>65</v>
      </c>
      <c r="F4922" s="43" t="s">
        <v>66</v>
      </c>
      <c r="G4922">
        <v>60</v>
      </c>
      <c r="H4922">
        <v>60</v>
      </c>
      <c r="I4922" s="43" t="s">
        <v>965</v>
      </c>
      <c r="J4922" s="43" t="s">
        <v>2226</v>
      </c>
      <c r="K4922" s="43" t="s">
        <v>177</v>
      </c>
      <c r="L4922" s="43" t="str">
        <f>IF(AND(Home!$A$1&gt;=Leave[[#This Row],[Start Time]],Home!$A$1&lt;=Leave[[#This Row],[End Time]]),"Aplica","No Aplica")</f>
        <v>No Aplica</v>
      </c>
      <c r="M4922" s="43" t="str">
        <f>IF(AND(Home!$A$1&gt;=Leave[[#This Row],[Start Time]],Home!$A$1&lt;=Leave[[#This Row],[End Time]]),Home!$A$1,"No Aplica")</f>
        <v>No Aplica</v>
      </c>
      <c r="N4922" s="43" t="str">
        <f>Leave[[#This Row],[User Code (Owning User) (Usuario)]]&amp;Leave[[#This Row],[fecha activa]]</f>
        <v>MIE202214108987No Aplica</v>
      </c>
    </row>
    <row r="4923" spans="1:14" x14ac:dyDescent="0.3">
      <c r="A4923" s="43" t="s">
        <v>471</v>
      </c>
      <c r="B4923" s="3">
        <v>45908</v>
      </c>
      <c r="C4923" s="3">
        <v>45908</v>
      </c>
      <c r="D4923" s="43" t="s">
        <v>520</v>
      </c>
      <c r="E4923" s="43" t="s">
        <v>65</v>
      </c>
      <c r="F4923" s="43" t="s">
        <v>66</v>
      </c>
      <c r="G4923">
        <v>60</v>
      </c>
      <c r="H4923">
        <v>60</v>
      </c>
      <c r="I4923" s="43" t="s">
        <v>965</v>
      </c>
      <c r="J4923" s="43" t="s">
        <v>2226</v>
      </c>
      <c r="K4923" s="43" t="s">
        <v>177</v>
      </c>
      <c r="L4923" s="43" t="str">
        <f>IF(AND(Home!$A$1&gt;=Leave[[#This Row],[Start Time]],Home!$A$1&lt;=Leave[[#This Row],[End Time]]),"Aplica","No Aplica")</f>
        <v>No Aplica</v>
      </c>
      <c r="M4923" s="43" t="str">
        <f>IF(AND(Home!$A$1&gt;=Leave[[#This Row],[Start Time]],Home!$A$1&lt;=Leave[[#This Row],[End Time]]),Home!$A$1,"No Aplica")</f>
        <v>No Aplica</v>
      </c>
      <c r="N4923" s="43" t="str">
        <f>Leave[[#This Row],[User Code (Owning User) (Usuario)]]&amp;Leave[[#This Row],[fecha activa]]</f>
        <v>MIE202214108987No Aplica</v>
      </c>
    </row>
    <row r="4924" spans="1:14" x14ac:dyDescent="0.3">
      <c r="A4924" s="43" t="s">
        <v>468</v>
      </c>
      <c r="B4924" s="3">
        <v>45911</v>
      </c>
      <c r="C4924" s="3">
        <v>45911</v>
      </c>
      <c r="D4924" s="43" t="s">
        <v>469</v>
      </c>
      <c r="E4924" s="43" t="s">
        <v>65</v>
      </c>
      <c r="F4924" s="43" t="s">
        <v>66</v>
      </c>
      <c r="G4924">
        <v>1410</v>
      </c>
      <c r="H4924">
        <v>540</v>
      </c>
      <c r="I4924" s="43" t="s">
        <v>965</v>
      </c>
      <c r="J4924" s="43" t="s">
        <v>2226</v>
      </c>
      <c r="K4924" s="43" t="s">
        <v>177</v>
      </c>
      <c r="L4924" s="43" t="str">
        <f>IF(AND(Home!$A$1&gt;=Leave[[#This Row],[Start Time]],Home!$A$1&lt;=Leave[[#This Row],[End Time]]),"Aplica","No Aplica")</f>
        <v>No Aplica</v>
      </c>
      <c r="M4924" s="43" t="str">
        <f>IF(AND(Home!$A$1&gt;=Leave[[#This Row],[Start Time]],Home!$A$1&lt;=Leave[[#This Row],[End Time]]),Home!$A$1,"No Aplica")</f>
        <v>No Aplica</v>
      </c>
      <c r="N4924" s="43" t="str">
        <f>Leave[[#This Row],[User Code (Owning User) (Usuario)]]&amp;Leave[[#This Row],[fecha activa]]</f>
        <v>MIE202214108987No Aplica</v>
      </c>
    </row>
    <row r="4925" spans="1:14" x14ac:dyDescent="0.3">
      <c r="A4925" s="43" t="s">
        <v>468</v>
      </c>
      <c r="B4925" s="3">
        <v>45905</v>
      </c>
      <c r="C4925" s="3">
        <v>45905</v>
      </c>
      <c r="D4925" s="43" t="s">
        <v>520</v>
      </c>
      <c r="E4925" s="43" t="s">
        <v>65</v>
      </c>
      <c r="F4925" s="43" t="s">
        <v>66</v>
      </c>
      <c r="G4925">
        <v>60</v>
      </c>
      <c r="H4925">
        <v>60</v>
      </c>
      <c r="I4925" s="43" t="s">
        <v>965</v>
      </c>
      <c r="J4925" s="43" t="s">
        <v>2226</v>
      </c>
      <c r="K4925" s="43" t="s">
        <v>177</v>
      </c>
      <c r="L4925" s="43" t="str">
        <f>IF(AND(Home!$A$1&gt;=Leave[[#This Row],[Start Time]],Home!$A$1&lt;=Leave[[#This Row],[End Time]]),"Aplica","No Aplica")</f>
        <v>No Aplica</v>
      </c>
      <c r="M4925" s="43" t="str">
        <f>IF(AND(Home!$A$1&gt;=Leave[[#This Row],[Start Time]],Home!$A$1&lt;=Leave[[#This Row],[End Time]]),Home!$A$1,"No Aplica")</f>
        <v>No Aplica</v>
      </c>
      <c r="N4925" s="43" t="str">
        <f>Leave[[#This Row],[User Code (Owning User) (Usuario)]]&amp;Leave[[#This Row],[fecha activa]]</f>
        <v>MIE202214108987No Aplica</v>
      </c>
    </row>
    <row r="4926" spans="1:14" x14ac:dyDescent="0.3">
      <c r="A4926" s="43" t="s">
        <v>468</v>
      </c>
      <c r="B4926" s="3">
        <v>45903</v>
      </c>
      <c r="C4926" s="3">
        <v>45903</v>
      </c>
      <c r="D4926" s="43" t="s">
        <v>469</v>
      </c>
      <c r="E4926" s="43" t="s">
        <v>65</v>
      </c>
      <c r="F4926" s="43" t="s">
        <v>66</v>
      </c>
      <c r="G4926">
        <v>60</v>
      </c>
      <c r="H4926">
        <v>60</v>
      </c>
      <c r="I4926" s="43" t="s">
        <v>965</v>
      </c>
      <c r="J4926" s="43" t="s">
        <v>2226</v>
      </c>
      <c r="K4926" s="43" t="s">
        <v>177</v>
      </c>
      <c r="L4926" s="43" t="str">
        <f>IF(AND(Home!$A$1&gt;=Leave[[#This Row],[Start Time]],Home!$A$1&lt;=Leave[[#This Row],[End Time]]),"Aplica","No Aplica")</f>
        <v>No Aplica</v>
      </c>
      <c r="M4926" s="43" t="str">
        <f>IF(AND(Home!$A$1&gt;=Leave[[#This Row],[Start Time]],Home!$A$1&lt;=Leave[[#This Row],[End Time]]),Home!$A$1,"No Aplica")</f>
        <v>No Aplica</v>
      </c>
      <c r="N4926" s="43" t="str">
        <f>Leave[[#This Row],[User Code (Owning User) (Usuario)]]&amp;Leave[[#This Row],[fecha activa]]</f>
        <v>MIE202214108987No Aplica</v>
      </c>
    </row>
    <row r="4927" spans="1:14" x14ac:dyDescent="0.3">
      <c r="A4927" s="43" t="s">
        <v>468</v>
      </c>
      <c r="B4927" s="3">
        <v>45902</v>
      </c>
      <c r="C4927" s="3">
        <v>45902</v>
      </c>
      <c r="D4927" s="43" t="s">
        <v>520</v>
      </c>
      <c r="E4927" s="43" t="s">
        <v>65</v>
      </c>
      <c r="F4927" s="43" t="s">
        <v>66</v>
      </c>
      <c r="G4927">
        <v>60</v>
      </c>
      <c r="H4927">
        <v>60</v>
      </c>
      <c r="I4927" s="43" t="s">
        <v>965</v>
      </c>
      <c r="J4927" s="43" t="s">
        <v>2226</v>
      </c>
      <c r="K4927" s="43" t="s">
        <v>177</v>
      </c>
      <c r="L4927" s="43" t="str">
        <f>IF(AND(Home!$A$1&gt;=Leave[[#This Row],[Start Time]],Home!$A$1&lt;=Leave[[#This Row],[End Time]]),"Aplica","No Aplica")</f>
        <v>No Aplica</v>
      </c>
      <c r="M4927" s="43" t="str">
        <f>IF(AND(Home!$A$1&gt;=Leave[[#This Row],[Start Time]],Home!$A$1&lt;=Leave[[#This Row],[End Time]]),Home!$A$1,"No Aplica")</f>
        <v>No Aplica</v>
      </c>
      <c r="N4927" s="43" t="str">
        <f>Leave[[#This Row],[User Code (Owning User) (Usuario)]]&amp;Leave[[#This Row],[fecha activa]]</f>
        <v>MIE202214108987No Aplica</v>
      </c>
    </row>
    <row r="4928" spans="1:14" x14ac:dyDescent="0.3">
      <c r="A4928" s="43" t="s">
        <v>471</v>
      </c>
      <c r="B4928" s="3">
        <v>45901</v>
      </c>
      <c r="C4928" s="3">
        <v>45901</v>
      </c>
      <c r="D4928" s="43" t="s">
        <v>520</v>
      </c>
      <c r="E4928" s="43" t="s">
        <v>65</v>
      </c>
      <c r="F4928" s="43" t="s">
        <v>66</v>
      </c>
      <c r="G4928">
        <v>60</v>
      </c>
      <c r="H4928">
        <v>60</v>
      </c>
      <c r="I4928" s="43" t="s">
        <v>965</v>
      </c>
      <c r="J4928" s="43" t="s">
        <v>2226</v>
      </c>
      <c r="K4928" s="43" t="s">
        <v>177</v>
      </c>
      <c r="L4928" s="43" t="str">
        <f>IF(AND(Home!$A$1&gt;=Leave[[#This Row],[Start Time]],Home!$A$1&lt;=Leave[[#This Row],[End Time]]),"Aplica","No Aplica")</f>
        <v>No Aplica</v>
      </c>
      <c r="M4928" s="43" t="str">
        <f>IF(AND(Home!$A$1&gt;=Leave[[#This Row],[Start Time]],Home!$A$1&lt;=Leave[[#This Row],[End Time]]),Home!$A$1,"No Aplica")</f>
        <v>No Aplica</v>
      </c>
      <c r="N4928" s="43" t="str">
        <f>Leave[[#This Row],[User Code (Owning User) (Usuario)]]&amp;Leave[[#This Row],[fecha activa]]</f>
        <v>MIE202214108987No Aplica</v>
      </c>
    </row>
    <row r="4929" spans="1:14" x14ac:dyDescent="0.3">
      <c r="A4929" s="43" t="s">
        <v>468</v>
      </c>
      <c r="B4929" s="3">
        <v>45904</v>
      </c>
      <c r="C4929" s="3">
        <v>45904</v>
      </c>
      <c r="D4929" s="43" t="s">
        <v>469</v>
      </c>
      <c r="E4929" s="43" t="s">
        <v>65</v>
      </c>
      <c r="F4929" s="43" t="s">
        <v>66</v>
      </c>
      <c r="G4929">
        <v>1410</v>
      </c>
      <c r="H4929">
        <v>540</v>
      </c>
      <c r="I4929" s="43" t="s">
        <v>965</v>
      </c>
      <c r="J4929" s="43" t="s">
        <v>2226</v>
      </c>
      <c r="K4929" s="43" t="s">
        <v>177</v>
      </c>
      <c r="L4929" s="43" t="str">
        <f>IF(AND(Home!$A$1&gt;=Leave[[#This Row],[Start Time]],Home!$A$1&lt;=Leave[[#This Row],[End Time]]),"Aplica","No Aplica")</f>
        <v>No Aplica</v>
      </c>
      <c r="M4929" s="43" t="str">
        <f>IF(AND(Home!$A$1&gt;=Leave[[#This Row],[Start Time]],Home!$A$1&lt;=Leave[[#This Row],[End Time]]),Home!$A$1,"No Aplica")</f>
        <v>No Aplica</v>
      </c>
      <c r="N4929" s="43" t="str">
        <f>Leave[[#This Row],[User Code (Owning User) (Usuario)]]&amp;Leave[[#This Row],[fecha activa]]</f>
        <v>MIE202214108987No Aplica</v>
      </c>
    </row>
    <row r="4930" spans="1:14" x14ac:dyDescent="0.3">
      <c r="A4930" s="43" t="s">
        <v>466</v>
      </c>
      <c r="B4930" s="3">
        <v>45909</v>
      </c>
      <c r="C4930" s="3">
        <v>45925</v>
      </c>
      <c r="D4930" s="43" t="s">
        <v>2735</v>
      </c>
      <c r="E4930" s="43" t="s">
        <v>385</v>
      </c>
      <c r="F4930" s="43" t="s">
        <v>388</v>
      </c>
      <c r="G4930">
        <v>7140</v>
      </c>
      <c r="H4930">
        <v>540</v>
      </c>
      <c r="I4930" s="43" t="s">
        <v>1203</v>
      </c>
      <c r="J4930" s="43" t="s">
        <v>974</v>
      </c>
      <c r="K4930" s="43" t="s">
        <v>177</v>
      </c>
      <c r="L4930" s="43" t="str">
        <f>IF(AND(Home!$A$1&gt;=Leave[[#This Row],[Start Time]],Home!$A$1&lt;=Leave[[#This Row],[End Time]]),"Aplica","No Aplica")</f>
        <v>Aplica</v>
      </c>
      <c r="M4930" s="43">
        <f>IF(AND(Home!$A$1&gt;=Leave[[#This Row],[Start Time]],Home!$A$1&lt;=Leave[[#This Row],[End Time]]),Home!$A$1,"No Aplica")</f>
        <v>45922</v>
      </c>
      <c r="N4930" s="43" t="str">
        <f>Leave[[#This Row],[User Code (Owning User) (Usuario)]]&amp;Leave[[#This Row],[fecha activa]]</f>
        <v>MIE202317101295745922</v>
      </c>
    </row>
    <row r="4931" spans="1:14" x14ac:dyDescent="0.3">
      <c r="A4931" s="43" t="s">
        <v>465</v>
      </c>
      <c r="B4931" s="3">
        <v>45908</v>
      </c>
      <c r="C4931" s="3">
        <v>45908</v>
      </c>
      <c r="D4931" s="43" t="s">
        <v>469</v>
      </c>
      <c r="E4931" s="43" t="s">
        <v>385</v>
      </c>
      <c r="F4931" s="43" t="s">
        <v>388</v>
      </c>
      <c r="G4931">
        <v>1380</v>
      </c>
      <c r="H4931">
        <v>540</v>
      </c>
      <c r="I4931" s="43" t="s">
        <v>1203</v>
      </c>
      <c r="J4931" s="43" t="s">
        <v>974</v>
      </c>
      <c r="K4931" s="43" t="s">
        <v>177</v>
      </c>
      <c r="L4931" s="43" t="str">
        <f>IF(AND(Home!$A$1&gt;=Leave[[#This Row],[Start Time]],Home!$A$1&lt;=Leave[[#This Row],[End Time]]),"Aplica","No Aplica")</f>
        <v>No Aplica</v>
      </c>
      <c r="M4931" s="43" t="str">
        <f>IF(AND(Home!$A$1&gt;=Leave[[#This Row],[Start Time]],Home!$A$1&lt;=Leave[[#This Row],[End Time]]),Home!$A$1,"No Aplica")</f>
        <v>No Aplica</v>
      </c>
      <c r="N4931" s="43" t="str">
        <f>Leave[[#This Row],[User Code (Owning User) (Usuario)]]&amp;Leave[[#This Row],[fecha activa]]</f>
        <v>MIE2023171012957No Aplica</v>
      </c>
    </row>
    <row r="4932" spans="1:14" x14ac:dyDescent="0.3">
      <c r="A4932" s="43" t="s">
        <v>465</v>
      </c>
      <c r="B4932" s="3">
        <v>45902</v>
      </c>
      <c r="C4932" s="3">
        <v>45902</v>
      </c>
      <c r="D4932" s="43" t="s">
        <v>469</v>
      </c>
      <c r="E4932" s="43" t="s">
        <v>385</v>
      </c>
      <c r="F4932" s="43" t="s">
        <v>388</v>
      </c>
      <c r="G4932">
        <v>960</v>
      </c>
      <c r="H4932">
        <v>540</v>
      </c>
      <c r="I4932" s="43" t="s">
        <v>1203</v>
      </c>
      <c r="J4932" s="43" t="s">
        <v>974</v>
      </c>
      <c r="K4932" s="43" t="s">
        <v>177</v>
      </c>
      <c r="L4932" s="43" t="str">
        <f>IF(AND(Home!$A$1&gt;=Leave[[#This Row],[Start Time]],Home!$A$1&lt;=Leave[[#This Row],[End Time]]),"Aplica","No Aplica")</f>
        <v>No Aplica</v>
      </c>
      <c r="M4932" s="43" t="str">
        <f>IF(AND(Home!$A$1&gt;=Leave[[#This Row],[Start Time]],Home!$A$1&lt;=Leave[[#This Row],[End Time]]),Home!$A$1,"No Aplica")</f>
        <v>No Aplica</v>
      </c>
      <c r="N4932" s="43" t="str">
        <f>Leave[[#This Row],[User Code (Owning User) (Usuario)]]&amp;Leave[[#This Row],[fecha activa]]</f>
        <v>MIE2023171012957No Aplica</v>
      </c>
    </row>
    <row r="4933" spans="1:14" x14ac:dyDescent="0.3">
      <c r="A4933" s="43" t="s">
        <v>468</v>
      </c>
      <c r="B4933" s="3">
        <v>45928</v>
      </c>
      <c r="C4933" s="3">
        <v>45928</v>
      </c>
      <c r="D4933" s="43" t="s">
        <v>469</v>
      </c>
      <c r="E4933" s="43" t="s">
        <v>710</v>
      </c>
      <c r="F4933" s="43" t="s">
        <v>711</v>
      </c>
      <c r="G4933">
        <v>1260</v>
      </c>
      <c r="H4933">
        <v>540</v>
      </c>
      <c r="I4933" s="43" t="s">
        <v>1162</v>
      </c>
      <c r="J4933" s="43" t="s">
        <v>1553</v>
      </c>
      <c r="K4933" s="43" t="s">
        <v>179</v>
      </c>
      <c r="L4933" s="43" t="str">
        <f>IF(AND(Home!$A$1&gt;=Leave[[#This Row],[Start Time]],Home!$A$1&lt;=Leave[[#This Row],[End Time]]),"Aplica","No Aplica")</f>
        <v>No Aplica</v>
      </c>
      <c r="M4933" s="43" t="str">
        <f>IF(AND(Home!$A$1&gt;=Leave[[#This Row],[Start Time]],Home!$A$1&lt;=Leave[[#This Row],[End Time]]),Home!$A$1,"No Aplica")</f>
        <v>No Aplica</v>
      </c>
      <c r="N4933" s="43" t="str">
        <f>Leave[[#This Row],[User Code (Owning User) (Usuario)]]&amp;Leave[[#This Row],[fecha activa]]</f>
        <v>MIE2024160917603No Aplica</v>
      </c>
    </row>
    <row r="4934" spans="1:14" x14ac:dyDescent="0.3">
      <c r="A4934" s="43" t="s">
        <v>476</v>
      </c>
      <c r="B4934" s="3">
        <v>45927</v>
      </c>
      <c r="C4934" s="3">
        <v>45927</v>
      </c>
      <c r="D4934" s="43" t="s">
        <v>491</v>
      </c>
      <c r="E4934" s="43" t="s">
        <v>710</v>
      </c>
      <c r="F4934" s="43" t="s">
        <v>711</v>
      </c>
      <c r="G4934">
        <v>300</v>
      </c>
      <c r="H4934">
        <v>300</v>
      </c>
      <c r="I4934" s="43" t="s">
        <v>1162</v>
      </c>
      <c r="J4934" s="43" t="s">
        <v>1553</v>
      </c>
      <c r="K4934" s="43" t="s">
        <v>179</v>
      </c>
      <c r="L4934" s="43" t="str">
        <f>IF(AND(Home!$A$1&gt;=Leave[[#This Row],[Start Time]],Home!$A$1&lt;=Leave[[#This Row],[End Time]]),"Aplica","No Aplica")</f>
        <v>No Aplica</v>
      </c>
      <c r="M4934" s="43" t="str">
        <f>IF(AND(Home!$A$1&gt;=Leave[[#This Row],[Start Time]],Home!$A$1&lt;=Leave[[#This Row],[End Time]]),Home!$A$1,"No Aplica")</f>
        <v>No Aplica</v>
      </c>
      <c r="N4934" s="43" t="str">
        <f>Leave[[#This Row],[User Code (Owning User) (Usuario)]]&amp;Leave[[#This Row],[fecha activa]]</f>
        <v>MIE2024160917603No Aplica</v>
      </c>
    </row>
    <row r="4935" spans="1:14" x14ac:dyDescent="0.3">
      <c r="A4935" s="43" t="s">
        <v>468</v>
      </c>
      <c r="B4935" s="3">
        <v>45921</v>
      </c>
      <c r="C4935" s="3">
        <v>45921</v>
      </c>
      <c r="D4935" s="43" t="s">
        <v>469</v>
      </c>
      <c r="E4935" s="43" t="s">
        <v>710</v>
      </c>
      <c r="F4935" s="43" t="s">
        <v>711</v>
      </c>
      <c r="G4935">
        <v>1260</v>
      </c>
      <c r="H4935">
        <v>540</v>
      </c>
      <c r="I4935" s="43" t="s">
        <v>1162</v>
      </c>
      <c r="J4935" s="43" t="s">
        <v>1553</v>
      </c>
      <c r="K4935" s="43" t="s">
        <v>179</v>
      </c>
      <c r="L4935" s="43" t="str">
        <f>IF(AND(Home!$A$1&gt;=Leave[[#This Row],[Start Time]],Home!$A$1&lt;=Leave[[#This Row],[End Time]]),"Aplica","No Aplica")</f>
        <v>No Aplica</v>
      </c>
      <c r="M4935" s="43" t="str">
        <f>IF(AND(Home!$A$1&gt;=Leave[[#This Row],[Start Time]],Home!$A$1&lt;=Leave[[#This Row],[End Time]]),Home!$A$1,"No Aplica")</f>
        <v>No Aplica</v>
      </c>
      <c r="N4935" s="43" t="str">
        <f>Leave[[#This Row],[User Code (Owning User) (Usuario)]]&amp;Leave[[#This Row],[fecha activa]]</f>
        <v>MIE2024160917603No Aplica</v>
      </c>
    </row>
    <row r="4936" spans="1:14" x14ac:dyDescent="0.3">
      <c r="A4936" s="43" t="s">
        <v>476</v>
      </c>
      <c r="B4936" s="3">
        <v>45920</v>
      </c>
      <c r="C4936" s="3">
        <v>45920</v>
      </c>
      <c r="D4936" s="43" t="s">
        <v>491</v>
      </c>
      <c r="E4936" s="43" t="s">
        <v>710</v>
      </c>
      <c r="F4936" s="43" t="s">
        <v>711</v>
      </c>
      <c r="G4936">
        <v>300</v>
      </c>
      <c r="H4936">
        <v>300</v>
      </c>
      <c r="I4936" s="43" t="s">
        <v>1162</v>
      </c>
      <c r="J4936" s="43" t="s">
        <v>1553</v>
      </c>
      <c r="K4936" s="43" t="s">
        <v>179</v>
      </c>
      <c r="L4936" s="43" t="str">
        <f>IF(AND(Home!$A$1&gt;=Leave[[#This Row],[Start Time]],Home!$A$1&lt;=Leave[[#This Row],[End Time]]),"Aplica","No Aplica")</f>
        <v>No Aplica</v>
      </c>
      <c r="M4936" s="43" t="str">
        <f>IF(AND(Home!$A$1&gt;=Leave[[#This Row],[Start Time]],Home!$A$1&lt;=Leave[[#This Row],[End Time]]),Home!$A$1,"No Aplica")</f>
        <v>No Aplica</v>
      </c>
      <c r="N4936" s="43" t="str">
        <f>Leave[[#This Row],[User Code (Owning User) (Usuario)]]&amp;Leave[[#This Row],[fecha activa]]</f>
        <v>MIE2024160917603No Aplica</v>
      </c>
    </row>
    <row r="4937" spans="1:14" x14ac:dyDescent="0.3">
      <c r="A4937" s="43" t="s">
        <v>468</v>
      </c>
      <c r="B4937" s="3">
        <v>45905</v>
      </c>
      <c r="C4937" s="3">
        <v>45905</v>
      </c>
      <c r="D4937" s="43" t="s">
        <v>469</v>
      </c>
      <c r="E4937" s="43" t="s">
        <v>710</v>
      </c>
      <c r="F4937" s="43" t="s">
        <v>711</v>
      </c>
      <c r="G4937">
        <v>1320</v>
      </c>
      <c r="H4937">
        <v>540</v>
      </c>
      <c r="I4937" s="43" t="s">
        <v>1162</v>
      </c>
      <c r="J4937" s="43" t="s">
        <v>1553</v>
      </c>
      <c r="K4937" s="43" t="s">
        <v>179</v>
      </c>
      <c r="L4937" s="43" t="str">
        <f>IF(AND(Home!$A$1&gt;=Leave[[#This Row],[Start Time]],Home!$A$1&lt;=Leave[[#This Row],[End Time]]),"Aplica","No Aplica")</f>
        <v>No Aplica</v>
      </c>
      <c r="M4937" s="43" t="str">
        <f>IF(AND(Home!$A$1&gt;=Leave[[#This Row],[Start Time]],Home!$A$1&lt;=Leave[[#This Row],[End Time]]),Home!$A$1,"No Aplica")</f>
        <v>No Aplica</v>
      </c>
      <c r="N4937" s="43" t="str">
        <f>Leave[[#This Row],[User Code (Owning User) (Usuario)]]&amp;Leave[[#This Row],[fecha activa]]</f>
        <v>MIE2024160917603No Aplica</v>
      </c>
    </row>
    <row r="4938" spans="1:14" x14ac:dyDescent="0.3">
      <c r="A4938" s="43" t="s">
        <v>471</v>
      </c>
      <c r="B4938" s="3">
        <v>45901</v>
      </c>
      <c r="C4938" s="3">
        <v>45901</v>
      </c>
      <c r="D4938" s="43" t="s">
        <v>2643</v>
      </c>
      <c r="E4938" s="43" t="s">
        <v>710</v>
      </c>
      <c r="F4938" s="43" t="s">
        <v>711</v>
      </c>
      <c r="G4938">
        <v>120</v>
      </c>
      <c r="H4938">
        <v>120</v>
      </c>
      <c r="I4938" s="43" t="s">
        <v>1162</v>
      </c>
      <c r="J4938" s="43" t="s">
        <v>1553</v>
      </c>
      <c r="K4938" s="43" t="s">
        <v>179</v>
      </c>
      <c r="L4938" s="43" t="str">
        <f>IF(AND(Home!$A$1&gt;=Leave[[#This Row],[Start Time]],Home!$A$1&lt;=Leave[[#This Row],[End Time]]),"Aplica","No Aplica")</f>
        <v>No Aplica</v>
      </c>
      <c r="M4938" s="43" t="str">
        <f>IF(AND(Home!$A$1&gt;=Leave[[#This Row],[Start Time]],Home!$A$1&lt;=Leave[[#This Row],[End Time]]),Home!$A$1,"No Aplica")</f>
        <v>No Aplica</v>
      </c>
      <c r="N4938" s="43" t="str">
        <f>Leave[[#This Row],[User Code (Owning User) (Usuario)]]&amp;Leave[[#This Row],[fecha activa]]</f>
        <v>MIE2024160917603No Aplica</v>
      </c>
    </row>
    <row r="4939" spans="1:14" x14ac:dyDescent="0.3">
      <c r="A4939" s="43" t="s">
        <v>468</v>
      </c>
      <c r="B4939" s="3">
        <v>45914</v>
      </c>
      <c r="C4939" s="3">
        <v>45914</v>
      </c>
      <c r="D4939" s="43" t="s">
        <v>469</v>
      </c>
      <c r="E4939" s="43" t="s">
        <v>710</v>
      </c>
      <c r="F4939" s="43" t="s">
        <v>711</v>
      </c>
      <c r="G4939">
        <v>1260</v>
      </c>
      <c r="H4939">
        <v>540</v>
      </c>
      <c r="I4939" s="43" t="s">
        <v>1162</v>
      </c>
      <c r="J4939" s="43" t="s">
        <v>1553</v>
      </c>
      <c r="K4939" s="43" t="s">
        <v>179</v>
      </c>
      <c r="L4939" s="43" t="str">
        <f>IF(AND(Home!$A$1&gt;=Leave[[#This Row],[Start Time]],Home!$A$1&lt;=Leave[[#This Row],[End Time]]),"Aplica","No Aplica")</f>
        <v>No Aplica</v>
      </c>
      <c r="M4939" s="43" t="str">
        <f>IF(AND(Home!$A$1&gt;=Leave[[#This Row],[Start Time]],Home!$A$1&lt;=Leave[[#This Row],[End Time]]),Home!$A$1,"No Aplica")</f>
        <v>No Aplica</v>
      </c>
      <c r="N4939" s="43" t="str">
        <f>Leave[[#This Row],[User Code (Owning User) (Usuario)]]&amp;Leave[[#This Row],[fecha activa]]</f>
        <v>MIE2024160917603No Aplica</v>
      </c>
    </row>
    <row r="4940" spans="1:14" x14ac:dyDescent="0.3">
      <c r="A4940" s="43" t="s">
        <v>476</v>
      </c>
      <c r="B4940" s="3">
        <v>45913</v>
      </c>
      <c r="C4940" s="3">
        <v>45913</v>
      </c>
      <c r="D4940" s="43" t="s">
        <v>491</v>
      </c>
      <c r="E4940" s="43" t="s">
        <v>710</v>
      </c>
      <c r="F4940" s="43" t="s">
        <v>711</v>
      </c>
      <c r="G4940">
        <v>300</v>
      </c>
      <c r="H4940">
        <v>300</v>
      </c>
      <c r="I4940" s="43" t="s">
        <v>1162</v>
      </c>
      <c r="J4940" s="43" t="s">
        <v>1553</v>
      </c>
      <c r="K4940" s="43" t="s">
        <v>179</v>
      </c>
      <c r="L4940" s="43" t="str">
        <f>IF(AND(Home!$A$1&gt;=Leave[[#This Row],[Start Time]],Home!$A$1&lt;=Leave[[#This Row],[End Time]]),"Aplica","No Aplica")</f>
        <v>No Aplica</v>
      </c>
      <c r="M4940" s="43" t="str">
        <f>IF(AND(Home!$A$1&gt;=Leave[[#This Row],[Start Time]],Home!$A$1&lt;=Leave[[#This Row],[End Time]]),Home!$A$1,"No Aplica")</f>
        <v>No Aplica</v>
      </c>
      <c r="N4940" s="43" t="str">
        <f>Leave[[#This Row],[User Code (Owning User) (Usuario)]]&amp;Leave[[#This Row],[fecha activa]]</f>
        <v>MIE2024160917603No Aplica</v>
      </c>
    </row>
    <row r="4941" spans="1:14" x14ac:dyDescent="0.3">
      <c r="A4941" s="43" t="s">
        <v>468</v>
      </c>
      <c r="B4941" s="3">
        <v>45907</v>
      </c>
      <c r="C4941" s="3">
        <v>45907</v>
      </c>
      <c r="D4941" s="43" t="s">
        <v>469</v>
      </c>
      <c r="E4941" s="43" t="s">
        <v>710</v>
      </c>
      <c r="F4941" s="43" t="s">
        <v>711</v>
      </c>
      <c r="G4941">
        <v>1260</v>
      </c>
      <c r="H4941">
        <v>540</v>
      </c>
      <c r="I4941" s="43" t="s">
        <v>1162</v>
      </c>
      <c r="J4941" s="43" t="s">
        <v>1553</v>
      </c>
      <c r="K4941" s="43" t="s">
        <v>179</v>
      </c>
      <c r="L4941" s="43" t="str">
        <f>IF(AND(Home!$A$1&gt;=Leave[[#This Row],[Start Time]],Home!$A$1&lt;=Leave[[#This Row],[End Time]]),"Aplica","No Aplica")</f>
        <v>No Aplica</v>
      </c>
      <c r="M4941" s="43" t="str">
        <f>IF(AND(Home!$A$1&gt;=Leave[[#This Row],[Start Time]],Home!$A$1&lt;=Leave[[#This Row],[End Time]]),Home!$A$1,"No Aplica")</f>
        <v>No Aplica</v>
      </c>
      <c r="N4941" s="43" t="str">
        <f>Leave[[#This Row],[User Code (Owning User) (Usuario)]]&amp;Leave[[#This Row],[fecha activa]]</f>
        <v>MIE2024160917603No Aplica</v>
      </c>
    </row>
    <row r="4942" spans="1:14" x14ac:dyDescent="0.3">
      <c r="A4942" s="43" t="s">
        <v>476</v>
      </c>
      <c r="B4942" s="3">
        <v>45906</v>
      </c>
      <c r="C4942" s="3">
        <v>45906</v>
      </c>
      <c r="D4942" s="43" t="s">
        <v>491</v>
      </c>
      <c r="E4942" s="43" t="s">
        <v>710</v>
      </c>
      <c r="F4942" s="43" t="s">
        <v>711</v>
      </c>
      <c r="G4942">
        <v>300</v>
      </c>
      <c r="H4942">
        <v>300</v>
      </c>
      <c r="I4942" s="43" t="s">
        <v>1162</v>
      </c>
      <c r="J4942" s="43" t="s">
        <v>1553</v>
      </c>
      <c r="K4942" s="43" t="s">
        <v>179</v>
      </c>
      <c r="L4942" s="43" t="str">
        <f>IF(AND(Home!$A$1&gt;=Leave[[#This Row],[Start Time]],Home!$A$1&lt;=Leave[[#This Row],[End Time]]),"Aplica","No Aplica")</f>
        <v>No Aplica</v>
      </c>
      <c r="M4942" s="43" t="str">
        <f>IF(AND(Home!$A$1&gt;=Leave[[#This Row],[Start Time]],Home!$A$1&lt;=Leave[[#This Row],[End Time]]),Home!$A$1,"No Aplica")</f>
        <v>No Aplica</v>
      </c>
      <c r="N4942" s="43" t="str">
        <f>Leave[[#This Row],[User Code (Owning User) (Usuario)]]&amp;Leave[[#This Row],[fecha activa]]</f>
        <v>MIE2024160917603No Aplica</v>
      </c>
    </row>
    <row r="4943" spans="1:14" x14ac:dyDescent="0.3">
      <c r="A4943" s="43" t="s">
        <v>468</v>
      </c>
      <c r="B4943" s="3">
        <v>45925</v>
      </c>
      <c r="C4943" s="3">
        <v>45925</v>
      </c>
      <c r="D4943" s="43" t="s">
        <v>469</v>
      </c>
      <c r="E4943" s="43" t="s">
        <v>276</v>
      </c>
      <c r="F4943" s="43" t="s">
        <v>278</v>
      </c>
      <c r="G4943">
        <v>480</v>
      </c>
      <c r="H4943">
        <v>480</v>
      </c>
      <c r="I4943" s="43" t="s">
        <v>1238</v>
      </c>
      <c r="J4943" s="43" t="s">
        <v>1032</v>
      </c>
      <c r="K4943" s="43" t="s">
        <v>177</v>
      </c>
      <c r="L4943" s="43" t="str">
        <f>IF(AND(Home!$A$1&gt;=Leave[[#This Row],[Start Time]],Home!$A$1&lt;=Leave[[#This Row],[End Time]]),"Aplica","No Aplica")</f>
        <v>No Aplica</v>
      </c>
      <c r="M4943" s="43" t="str">
        <f>IF(AND(Home!$A$1&gt;=Leave[[#This Row],[Start Time]],Home!$A$1&lt;=Leave[[#This Row],[End Time]]),Home!$A$1,"No Aplica")</f>
        <v>No Aplica</v>
      </c>
      <c r="N4943" s="43" t="str">
        <f>Leave[[#This Row],[User Code (Owning User) (Usuario)]]&amp;Leave[[#This Row],[fecha activa]]</f>
        <v>MIE2023280310773No Aplica</v>
      </c>
    </row>
    <row r="4944" spans="1:14" x14ac:dyDescent="0.3">
      <c r="A4944" s="43" t="s">
        <v>465</v>
      </c>
      <c r="B4944" s="3">
        <v>45918</v>
      </c>
      <c r="C4944" s="3">
        <v>45918</v>
      </c>
      <c r="D4944" s="43" t="s">
        <v>2360</v>
      </c>
      <c r="E4944" s="43" t="s">
        <v>276</v>
      </c>
      <c r="F4944" s="43" t="s">
        <v>278</v>
      </c>
      <c r="G4944">
        <v>60</v>
      </c>
      <c r="H4944">
        <v>60</v>
      </c>
      <c r="I4944" s="43" t="s">
        <v>1238</v>
      </c>
      <c r="J4944" s="43" t="s">
        <v>1032</v>
      </c>
      <c r="K4944" s="43" t="s">
        <v>177</v>
      </c>
      <c r="L4944" s="43" t="str">
        <f>IF(AND(Home!$A$1&gt;=Leave[[#This Row],[Start Time]],Home!$A$1&lt;=Leave[[#This Row],[End Time]]),"Aplica","No Aplica")</f>
        <v>No Aplica</v>
      </c>
      <c r="M4944" s="43" t="str">
        <f>IF(AND(Home!$A$1&gt;=Leave[[#This Row],[Start Time]],Home!$A$1&lt;=Leave[[#This Row],[End Time]]),Home!$A$1,"No Aplica")</f>
        <v>No Aplica</v>
      </c>
      <c r="N4944" s="43" t="str">
        <f>Leave[[#This Row],[User Code (Owning User) (Usuario)]]&amp;Leave[[#This Row],[fecha activa]]</f>
        <v>MIE2023280310773No Aplica</v>
      </c>
    </row>
    <row r="4945" spans="1:14" x14ac:dyDescent="0.3">
      <c r="A4945" s="43" t="s">
        <v>468</v>
      </c>
      <c r="B4945" s="3">
        <v>45919</v>
      </c>
      <c r="C4945" s="3">
        <v>45919</v>
      </c>
      <c r="D4945" s="43" t="s">
        <v>469</v>
      </c>
      <c r="E4945" s="43" t="s">
        <v>276</v>
      </c>
      <c r="F4945" s="43" t="s">
        <v>278</v>
      </c>
      <c r="G4945">
        <v>1410</v>
      </c>
      <c r="H4945">
        <v>540</v>
      </c>
      <c r="I4945" s="43" t="s">
        <v>1238</v>
      </c>
      <c r="J4945" s="43" t="s">
        <v>1032</v>
      </c>
      <c r="K4945" s="43" t="s">
        <v>177</v>
      </c>
      <c r="L4945" s="43" t="str">
        <f>IF(AND(Home!$A$1&gt;=Leave[[#This Row],[Start Time]],Home!$A$1&lt;=Leave[[#This Row],[End Time]]),"Aplica","No Aplica")</f>
        <v>No Aplica</v>
      </c>
      <c r="M4945" s="43" t="str">
        <f>IF(AND(Home!$A$1&gt;=Leave[[#This Row],[Start Time]],Home!$A$1&lt;=Leave[[#This Row],[End Time]]),Home!$A$1,"No Aplica")</f>
        <v>No Aplica</v>
      </c>
      <c r="N4945" s="43" t="str">
        <f>Leave[[#This Row],[User Code (Owning User) (Usuario)]]&amp;Leave[[#This Row],[fecha activa]]</f>
        <v>MIE2023280310773No Aplica</v>
      </c>
    </row>
    <row r="4946" spans="1:14" x14ac:dyDescent="0.3">
      <c r="A4946" s="43" t="s">
        <v>465</v>
      </c>
      <c r="B4946" s="3">
        <v>45916</v>
      </c>
      <c r="C4946" s="3">
        <v>45916</v>
      </c>
      <c r="D4946" s="43" t="s">
        <v>2360</v>
      </c>
      <c r="E4946" s="43" t="s">
        <v>276</v>
      </c>
      <c r="F4946" s="43" t="s">
        <v>278</v>
      </c>
      <c r="G4946">
        <v>60</v>
      </c>
      <c r="H4946">
        <v>60</v>
      </c>
      <c r="I4946" s="43" t="s">
        <v>1238</v>
      </c>
      <c r="J4946" s="43" t="s">
        <v>1032</v>
      </c>
      <c r="K4946" s="43" t="s">
        <v>177</v>
      </c>
      <c r="L4946" s="43" t="str">
        <f>IF(AND(Home!$A$1&gt;=Leave[[#This Row],[Start Time]],Home!$A$1&lt;=Leave[[#This Row],[End Time]]),"Aplica","No Aplica")</f>
        <v>No Aplica</v>
      </c>
      <c r="M4946" s="43" t="str">
        <f>IF(AND(Home!$A$1&gt;=Leave[[#This Row],[Start Time]],Home!$A$1&lt;=Leave[[#This Row],[End Time]]),Home!$A$1,"No Aplica")</f>
        <v>No Aplica</v>
      </c>
      <c r="N4946" s="43" t="str">
        <f>Leave[[#This Row],[User Code (Owning User) (Usuario)]]&amp;Leave[[#This Row],[fecha activa]]</f>
        <v>MIE2023280310773No Aplica</v>
      </c>
    </row>
    <row r="4947" spans="1:14" x14ac:dyDescent="0.3">
      <c r="A4947" s="43" t="s">
        <v>465</v>
      </c>
      <c r="B4947" s="3">
        <v>45915</v>
      </c>
      <c r="C4947" s="3">
        <v>45915</v>
      </c>
      <c r="D4947" s="43" t="s">
        <v>2360</v>
      </c>
      <c r="E4947" s="43" t="s">
        <v>276</v>
      </c>
      <c r="F4947" s="43" t="s">
        <v>278</v>
      </c>
      <c r="G4947">
        <v>60</v>
      </c>
      <c r="H4947">
        <v>60</v>
      </c>
      <c r="I4947" s="43" t="s">
        <v>1238</v>
      </c>
      <c r="J4947" s="43" t="s">
        <v>1032</v>
      </c>
      <c r="K4947" s="43" t="s">
        <v>177</v>
      </c>
      <c r="L4947" s="43" t="str">
        <f>IF(AND(Home!$A$1&gt;=Leave[[#This Row],[Start Time]],Home!$A$1&lt;=Leave[[#This Row],[End Time]]),"Aplica","No Aplica")</f>
        <v>No Aplica</v>
      </c>
      <c r="M4947" s="43" t="str">
        <f>IF(AND(Home!$A$1&gt;=Leave[[#This Row],[Start Time]],Home!$A$1&lt;=Leave[[#This Row],[End Time]]),Home!$A$1,"No Aplica")</f>
        <v>No Aplica</v>
      </c>
      <c r="N4947" s="43" t="str">
        <f>Leave[[#This Row],[User Code (Owning User) (Usuario)]]&amp;Leave[[#This Row],[fecha activa]]</f>
        <v>MIE2023280310773No Aplica</v>
      </c>
    </row>
    <row r="4948" spans="1:14" x14ac:dyDescent="0.3">
      <c r="A4948" s="43" t="s">
        <v>476</v>
      </c>
      <c r="B4948" s="3">
        <v>45903</v>
      </c>
      <c r="C4948" s="3">
        <v>45903</v>
      </c>
      <c r="D4948" s="43" t="s">
        <v>1864</v>
      </c>
      <c r="E4948" s="43" t="s">
        <v>276</v>
      </c>
      <c r="F4948" s="43" t="s">
        <v>278</v>
      </c>
      <c r="G4948">
        <v>120</v>
      </c>
      <c r="H4948">
        <v>120</v>
      </c>
      <c r="I4948" s="43" t="s">
        <v>1238</v>
      </c>
      <c r="J4948" s="43" t="s">
        <v>1032</v>
      </c>
      <c r="K4948" s="43" t="s">
        <v>177</v>
      </c>
      <c r="L4948" s="43" t="str">
        <f>IF(AND(Home!$A$1&gt;=Leave[[#This Row],[Start Time]],Home!$A$1&lt;=Leave[[#This Row],[End Time]]),"Aplica","No Aplica")</f>
        <v>No Aplica</v>
      </c>
      <c r="M4948" s="43" t="str">
        <f>IF(AND(Home!$A$1&gt;=Leave[[#This Row],[Start Time]],Home!$A$1&lt;=Leave[[#This Row],[End Time]]),Home!$A$1,"No Aplica")</f>
        <v>No Aplica</v>
      </c>
      <c r="N4948" s="43" t="str">
        <f>Leave[[#This Row],[User Code (Owning User) (Usuario)]]&amp;Leave[[#This Row],[fecha activa]]</f>
        <v>MIE2023280310773No Aplica</v>
      </c>
    </row>
    <row r="4949" spans="1:14" x14ac:dyDescent="0.3">
      <c r="A4949" s="43" t="s">
        <v>476</v>
      </c>
      <c r="B4949" s="3">
        <v>45903</v>
      </c>
      <c r="C4949" s="3">
        <v>45903</v>
      </c>
      <c r="D4949" s="43" t="s">
        <v>1864</v>
      </c>
      <c r="E4949" s="43" t="s">
        <v>276</v>
      </c>
      <c r="F4949" s="43" t="s">
        <v>278</v>
      </c>
      <c r="G4949">
        <v>120</v>
      </c>
      <c r="H4949">
        <v>120</v>
      </c>
      <c r="I4949" s="43" t="s">
        <v>1238</v>
      </c>
      <c r="J4949" s="43" t="s">
        <v>1032</v>
      </c>
      <c r="K4949" s="43" t="s">
        <v>177</v>
      </c>
      <c r="L4949" s="43" t="str">
        <f>IF(AND(Home!$A$1&gt;=Leave[[#This Row],[Start Time]],Home!$A$1&lt;=Leave[[#This Row],[End Time]]),"Aplica","No Aplica")</f>
        <v>No Aplica</v>
      </c>
      <c r="M4949" s="43" t="str">
        <f>IF(AND(Home!$A$1&gt;=Leave[[#This Row],[Start Time]],Home!$A$1&lt;=Leave[[#This Row],[End Time]]),Home!$A$1,"No Aplica")</f>
        <v>No Aplica</v>
      </c>
      <c r="N4949" s="43" t="str">
        <f>Leave[[#This Row],[User Code (Owning User) (Usuario)]]&amp;Leave[[#This Row],[fecha activa]]</f>
        <v>MIE2023280310773No Aplica</v>
      </c>
    </row>
    <row r="4950" spans="1:14" x14ac:dyDescent="0.3">
      <c r="A4950" s="43" t="s">
        <v>476</v>
      </c>
      <c r="B4950" s="3">
        <v>45912</v>
      </c>
      <c r="C4950" s="3">
        <v>45912</v>
      </c>
      <c r="D4950" s="43" t="s">
        <v>1506</v>
      </c>
      <c r="E4950" s="43" t="s">
        <v>276</v>
      </c>
      <c r="F4950" s="43" t="s">
        <v>278</v>
      </c>
      <c r="G4950">
        <v>60</v>
      </c>
      <c r="H4950">
        <v>60</v>
      </c>
      <c r="I4950" s="43" t="s">
        <v>1238</v>
      </c>
      <c r="J4950" s="43" t="s">
        <v>1032</v>
      </c>
      <c r="K4950" s="43" t="s">
        <v>177</v>
      </c>
      <c r="L4950" s="43" t="str">
        <f>IF(AND(Home!$A$1&gt;=Leave[[#This Row],[Start Time]],Home!$A$1&lt;=Leave[[#This Row],[End Time]]),"Aplica","No Aplica")</f>
        <v>No Aplica</v>
      </c>
      <c r="M4950" s="43" t="str">
        <f>IF(AND(Home!$A$1&gt;=Leave[[#This Row],[Start Time]],Home!$A$1&lt;=Leave[[#This Row],[End Time]]),Home!$A$1,"No Aplica")</f>
        <v>No Aplica</v>
      </c>
      <c r="N4950" s="43" t="str">
        <f>Leave[[#This Row],[User Code (Owning User) (Usuario)]]&amp;Leave[[#This Row],[fecha activa]]</f>
        <v>MIE2023280310773No Aplica</v>
      </c>
    </row>
    <row r="4951" spans="1:14" x14ac:dyDescent="0.3">
      <c r="A4951" s="43" t="s">
        <v>476</v>
      </c>
      <c r="B4951" s="3">
        <v>45910</v>
      </c>
      <c r="C4951" s="3">
        <v>45910</v>
      </c>
      <c r="D4951" s="43" t="s">
        <v>1506</v>
      </c>
      <c r="E4951" s="43" t="s">
        <v>276</v>
      </c>
      <c r="F4951" s="43" t="s">
        <v>278</v>
      </c>
      <c r="G4951">
        <v>60</v>
      </c>
      <c r="H4951">
        <v>60</v>
      </c>
      <c r="I4951" s="43" t="s">
        <v>1238</v>
      </c>
      <c r="J4951" s="43" t="s">
        <v>1032</v>
      </c>
      <c r="K4951" s="43" t="s">
        <v>177</v>
      </c>
      <c r="L4951" s="43" t="str">
        <f>IF(AND(Home!$A$1&gt;=Leave[[#This Row],[Start Time]],Home!$A$1&lt;=Leave[[#This Row],[End Time]]),"Aplica","No Aplica")</f>
        <v>No Aplica</v>
      </c>
      <c r="M4951" s="43" t="str">
        <f>IF(AND(Home!$A$1&gt;=Leave[[#This Row],[Start Time]],Home!$A$1&lt;=Leave[[#This Row],[End Time]]),Home!$A$1,"No Aplica")</f>
        <v>No Aplica</v>
      </c>
      <c r="N4951" s="43" t="str">
        <f>Leave[[#This Row],[User Code (Owning User) (Usuario)]]&amp;Leave[[#This Row],[fecha activa]]</f>
        <v>MIE2023280310773No Aplica</v>
      </c>
    </row>
    <row r="4952" spans="1:14" x14ac:dyDescent="0.3">
      <c r="A4952" s="43" t="s">
        <v>476</v>
      </c>
      <c r="B4952" s="3">
        <v>45909</v>
      </c>
      <c r="C4952" s="3">
        <v>45909</v>
      </c>
      <c r="D4952" s="43" t="s">
        <v>1506</v>
      </c>
      <c r="E4952" s="43" t="s">
        <v>276</v>
      </c>
      <c r="F4952" s="43" t="s">
        <v>278</v>
      </c>
      <c r="G4952">
        <v>60</v>
      </c>
      <c r="H4952">
        <v>60</v>
      </c>
      <c r="I4952" s="43" t="s">
        <v>1238</v>
      </c>
      <c r="J4952" s="43" t="s">
        <v>1032</v>
      </c>
      <c r="K4952" s="43" t="s">
        <v>177</v>
      </c>
      <c r="L4952" s="43" t="str">
        <f>IF(AND(Home!$A$1&gt;=Leave[[#This Row],[Start Time]],Home!$A$1&lt;=Leave[[#This Row],[End Time]]),"Aplica","No Aplica")</f>
        <v>No Aplica</v>
      </c>
      <c r="M4952" s="43" t="str">
        <f>IF(AND(Home!$A$1&gt;=Leave[[#This Row],[Start Time]],Home!$A$1&lt;=Leave[[#This Row],[End Time]]),Home!$A$1,"No Aplica")</f>
        <v>No Aplica</v>
      </c>
      <c r="N4952" s="43" t="str">
        <f>Leave[[#This Row],[User Code (Owning User) (Usuario)]]&amp;Leave[[#This Row],[fecha activa]]</f>
        <v>MIE2023280310773No Aplica</v>
      </c>
    </row>
    <row r="4953" spans="1:14" x14ac:dyDescent="0.3">
      <c r="A4953" s="43" t="s">
        <v>476</v>
      </c>
      <c r="B4953" s="3">
        <v>45908</v>
      </c>
      <c r="C4953" s="3">
        <v>45908</v>
      </c>
      <c r="D4953" s="43" t="s">
        <v>1506</v>
      </c>
      <c r="E4953" s="43" t="s">
        <v>276</v>
      </c>
      <c r="F4953" s="43" t="s">
        <v>278</v>
      </c>
      <c r="G4953">
        <v>60</v>
      </c>
      <c r="H4953">
        <v>60</v>
      </c>
      <c r="I4953" s="43" t="s">
        <v>1238</v>
      </c>
      <c r="J4953" s="43" t="s">
        <v>1032</v>
      </c>
      <c r="K4953" s="43" t="s">
        <v>177</v>
      </c>
      <c r="L4953" s="43" t="str">
        <f>IF(AND(Home!$A$1&gt;=Leave[[#This Row],[Start Time]],Home!$A$1&lt;=Leave[[#This Row],[End Time]]),"Aplica","No Aplica")</f>
        <v>No Aplica</v>
      </c>
      <c r="M4953" s="43" t="str">
        <f>IF(AND(Home!$A$1&gt;=Leave[[#This Row],[Start Time]],Home!$A$1&lt;=Leave[[#This Row],[End Time]]),Home!$A$1,"No Aplica")</f>
        <v>No Aplica</v>
      </c>
      <c r="N4953" s="43" t="str">
        <f>Leave[[#This Row],[User Code (Owning User) (Usuario)]]&amp;Leave[[#This Row],[fecha activa]]</f>
        <v>MIE2023280310773No Aplica</v>
      </c>
    </row>
    <row r="4954" spans="1:14" x14ac:dyDescent="0.3">
      <c r="A4954" s="43" t="s">
        <v>468</v>
      </c>
      <c r="B4954" s="3">
        <v>45911</v>
      </c>
      <c r="C4954" s="3">
        <v>45911</v>
      </c>
      <c r="D4954" s="43" t="s">
        <v>469</v>
      </c>
      <c r="E4954" s="43" t="s">
        <v>276</v>
      </c>
      <c r="F4954" s="43" t="s">
        <v>278</v>
      </c>
      <c r="G4954">
        <v>1260</v>
      </c>
      <c r="H4954">
        <v>540</v>
      </c>
      <c r="I4954" s="43" t="s">
        <v>1238</v>
      </c>
      <c r="J4954" s="43" t="s">
        <v>1032</v>
      </c>
      <c r="K4954" s="43" t="s">
        <v>177</v>
      </c>
      <c r="L4954" s="43" t="str">
        <f>IF(AND(Home!$A$1&gt;=Leave[[#This Row],[Start Time]],Home!$A$1&lt;=Leave[[#This Row],[End Time]]),"Aplica","No Aplica")</f>
        <v>No Aplica</v>
      </c>
      <c r="M4954" s="43" t="str">
        <f>IF(AND(Home!$A$1&gt;=Leave[[#This Row],[Start Time]],Home!$A$1&lt;=Leave[[#This Row],[End Time]]),Home!$A$1,"No Aplica")</f>
        <v>No Aplica</v>
      </c>
      <c r="N4954" s="43" t="str">
        <f>Leave[[#This Row],[User Code (Owning User) (Usuario)]]&amp;Leave[[#This Row],[fecha activa]]</f>
        <v>MIE2023280310773No Aplica</v>
      </c>
    </row>
    <row r="4955" spans="1:14" x14ac:dyDescent="0.3">
      <c r="A4955" s="43" t="s">
        <v>468</v>
      </c>
      <c r="B4955" s="3">
        <v>45903</v>
      </c>
      <c r="C4955" s="3">
        <v>45903</v>
      </c>
      <c r="D4955" s="43" t="s">
        <v>469</v>
      </c>
      <c r="E4955" s="43" t="s">
        <v>276</v>
      </c>
      <c r="F4955" s="43" t="s">
        <v>278</v>
      </c>
      <c r="G4955">
        <v>480</v>
      </c>
      <c r="H4955">
        <v>480</v>
      </c>
      <c r="I4955" s="43" t="s">
        <v>1238</v>
      </c>
      <c r="J4955" s="43" t="s">
        <v>1032</v>
      </c>
      <c r="K4955" s="43" t="s">
        <v>177</v>
      </c>
      <c r="L4955" s="43" t="str">
        <f>IF(AND(Home!$A$1&gt;=Leave[[#This Row],[Start Time]],Home!$A$1&lt;=Leave[[#This Row],[End Time]]),"Aplica","No Aplica")</f>
        <v>No Aplica</v>
      </c>
      <c r="M4955" s="43" t="str">
        <f>IF(AND(Home!$A$1&gt;=Leave[[#This Row],[Start Time]],Home!$A$1&lt;=Leave[[#This Row],[End Time]]),Home!$A$1,"No Aplica")</f>
        <v>No Aplica</v>
      </c>
      <c r="N4955" s="43" t="str">
        <f>Leave[[#This Row],[User Code (Owning User) (Usuario)]]&amp;Leave[[#This Row],[fecha activa]]</f>
        <v>MIE2023280310773No Aplica</v>
      </c>
    </row>
    <row r="4956" spans="1:14" x14ac:dyDescent="0.3">
      <c r="A4956" s="43" t="s">
        <v>2300</v>
      </c>
      <c r="B4956" s="3">
        <v>45920</v>
      </c>
      <c r="C4956" s="3">
        <v>45920</v>
      </c>
      <c r="D4956" s="43" t="s">
        <v>3811</v>
      </c>
      <c r="E4956" s="43" t="s">
        <v>771</v>
      </c>
      <c r="F4956" s="43" t="s">
        <v>772</v>
      </c>
      <c r="G4956">
        <v>30</v>
      </c>
      <c r="H4956">
        <v>30</v>
      </c>
      <c r="I4956" s="43" t="s">
        <v>1114</v>
      </c>
      <c r="J4956" s="43" t="s">
        <v>1041</v>
      </c>
      <c r="K4956" s="43" t="s">
        <v>179</v>
      </c>
      <c r="L4956" s="43" t="str">
        <f>IF(AND(Home!$A$1&gt;=Leave[[#This Row],[Start Time]],Home!$A$1&lt;=Leave[[#This Row],[End Time]]),"Aplica","No Aplica")</f>
        <v>No Aplica</v>
      </c>
      <c r="M4956" s="43" t="str">
        <f>IF(AND(Home!$A$1&gt;=Leave[[#This Row],[Start Time]],Home!$A$1&lt;=Leave[[#This Row],[End Time]]),Home!$A$1,"No Aplica")</f>
        <v>No Aplica</v>
      </c>
      <c r="N4956" s="43" t="str">
        <f>Leave[[#This Row],[User Code (Owning User) (Usuario)]]&amp;Leave[[#This Row],[fecha activa]]</f>
        <v>MIE2024091118168No Aplica</v>
      </c>
    </row>
    <row r="4957" spans="1:14" x14ac:dyDescent="0.3">
      <c r="A4957" s="43" t="s">
        <v>465</v>
      </c>
      <c r="B4957" s="3">
        <v>45928</v>
      </c>
      <c r="C4957" s="3">
        <v>45928</v>
      </c>
      <c r="D4957" s="43" t="s">
        <v>467</v>
      </c>
      <c r="E4957" s="43" t="s">
        <v>771</v>
      </c>
      <c r="F4957" s="43" t="s">
        <v>772</v>
      </c>
      <c r="G4957">
        <v>510</v>
      </c>
      <c r="H4957">
        <v>510</v>
      </c>
      <c r="I4957" s="43" t="s">
        <v>1114</v>
      </c>
      <c r="J4957" s="43" t="s">
        <v>1041</v>
      </c>
      <c r="K4957" s="43" t="s">
        <v>179</v>
      </c>
      <c r="L4957" s="43" t="str">
        <f>IF(AND(Home!$A$1&gt;=Leave[[#This Row],[Start Time]],Home!$A$1&lt;=Leave[[#This Row],[End Time]]),"Aplica","No Aplica")</f>
        <v>No Aplica</v>
      </c>
      <c r="M4957" s="43" t="str">
        <f>IF(AND(Home!$A$1&gt;=Leave[[#This Row],[Start Time]],Home!$A$1&lt;=Leave[[#This Row],[End Time]]),Home!$A$1,"No Aplica")</f>
        <v>No Aplica</v>
      </c>
      <c r="N4957" s="43" t="str">
        <f>Leave[[#This Row],[User Code (Owning User) (Usuario)]]&amp;Leave[[#This Row],[fecha activa]]</f>
        <v>MIE2024091118168No Aplica</v>
      </c>
    </row>
    <row r="4958" spans="1:14" x14ac:dyDescent="0.3">
      <c r="A4958" s="43" t="s">
        <v>465</v>
      </c>
      <c r="B4958" s="3">
        <v>45927</v>
      </c>
      <c r="C4958" s="3">
        <v>45927</v>
      </c>
      <c r="D4958" s="43" t="s">
        <v>2251</v>
      </c>
      <c r="E4958" s="43" t="s">
        <v>771</v>
      </c>
      <c r="F4958" s="43" t="s">
        <v>772</v>
      </c>
      <c r="G4958">
        <v>240</v>
      </c>
      <c r="H4958">
        <v>240</v>
      </c>
      <c r="I4958" s="43" t="s">
        <v>1114</v>
      </c>
      <c r="J4958" s="43" t="s">
        <v>1041</v>
      </c>
      <c r="K4958" s="43" t="s">
        <v>179</v>
      </c>
      <c r="L4958" s="43" t="str">
        <f>IF(AND(Home!$A$1&gt;=Leave[[#This Row],[Start Time]],Home!$A$1&lt;=Leave[[#This Row],[End Time]]),"Aplica","No Aplica")</f>
        <v>No Aplica</v>
      </c>
      <c r="M4958" s="43" t="str">
        <f>IF(AND(Home!$A$1&gt;=Leave[[#This Row],[Start Time]],Home!$A$1&lt;=Leave[[#This Row],[End Time]]),Home!$A$1,"No Aplica")</f>
        <v>No Aplica</v>
      </c>
      <c r="N4958" s="43" t="str">
        <f>Leave[[#This Row],[User Code (Owning User) (Usuario)]]&amp;Leave[[#This Row],[fecha activa]]</f>
        <v>MIE2024091118168No Aplica</v>
      </c>
    </row>
    <row r="4959" spans="1:14" x14ac:dyDescent="0.3">
      <c r="A4959" s="43" t="s">
        <v>465</v>
      </c>
      <c r="B4959" s="3">
        <v>45921</v>
      </c>
      <c r="C4959" s="3">
        <v>45921</v>
      </c>
      <c r="D4959" s="43" t="s">
        <v>467</v>
      </c>
      <c r="E4959" s="43" t="s">
        <v>771</v>
      </c>
      <c r="F4959" s="43" t="s">
        <v>772</v>
      </c>
      <c r="G4959">
        <v>510</v>
      </c>
      <c r="H4959">
        <v>510</v>
      </c>
      <c r="I4959" s="43" t="s">
        <v>1114</v>
      </c>
      <c r="J4959" s="43" t="s">
        <v>1041</v>
      </c>
      <c r="K4959" s="43" t="s">
        <v>179</v>
      </c>
      <c r="L4959" s="43" t="str">
        <f>IF(AND(Home!$A$1&gt;=Leave[[#This Row],[Start Time]],Home!$A$1&lt;=Leave[[#This Row],[End Time]]),"Aplica","No Aplica")</f>
        <v>No Aplica</v>
      </c>
      <c r="M4959" s="43" t="str">
        <f>IF(AND(Home!$A$1&gt;=Leave[[#This Row],[Start Time]],Home!$A$1&lt;=Leave[[#This Row],[End Time]]),Home!$A$1,"No Aplica")</f>
        <v>No Aplica</v>
      </c>
      <c r="N4959" s="43" t="str">
        <f>Leave[[#This Row],[User Code (Owning User) (Usuario)]]&amp;Leave[[#This Row],[fecha activa]]</f>
        <v>MIE2024091118168No Aplica</v>
      </c>
    </row>
    <row r="4960" spans="1:14" x14ac:dyDescent="0.3">
      <c r="A4960" s="43" t="s">
        <v>465</v>
      </c>
      <c r="B4960" s="3">
        <v>45920</v>
      </c>
      <c r="C4960" s="3">
        <v>45920</v>
      </c>
      <c r="D4960" s="43" t="s">
        <v>2251</v>
      </c>
      <c r="E4960" s="43" t="s">
        <v>771</v>
      </c>
      <c r="F4960" s="43" t="s">
        <v>772</v>
      </c>
      <c r="G4960">
        <v>240</v>
      </c>
      <c r="H4960">
        <v>240</v>
      </c>
      <c r="I4960" s="43" t="s">
        <v>1114</v>
      </c>
      <c r="J4960" s="43" t="s">
        <v>1041</v>
      </c>
      <c r="K4960" s="43" t="s">
        <v>179</v>
      </c>
      <c r="L4960" s="43" t="str">
        <f>IF(AND(Home!$A$1&gt;=Leave[[#This Row],[Start Time]],Home!$A$1&lt;=Leave[[#This Row],[End Time]]),"Aplica","No Aplica")</f>
        <v>No Aplica</v>
      </c>
      <c r="M4960" s="43" t="str">
        <f>IF(AND(Home!$A$1&gt;=Leave[[#This Row],[Start Time]],Home!$A$1&lt;=Leave[[#This Row],[End Time]]),Home!$A$1,"No Aplica")</f>
        <v>No Aplica</v>
      </c>
      <c r="N4960" s="43" t="str">
        <f>Leave[[#This Row],[User Code (Owning User) (Usuario)]]&amp;Leave[[#This Row],[fecha activa]]</f>
        <v>MIE2024091118168No Aplica</v>
      </c>
    </row>
    <row r="4961" spans="1:14" x14ac:dyDescent="0.3">
      <c r="A4961" s="43" t="s">
        <v>465</v>
      </c>
      <c r="B4961" s="3">
        <v>45903</v>
      </c>
      <c r="C4961" s="3">
        <v>45903</v>
      </c>
      <c r="D4961" s="43" t="s">
        <v>2877</v>
      </c>
      <c r="E4961" s="43" t="s">
        <v>771</v>
      </c>
      <c r="F4961" s="43" t="s">
        <v>772</v>
      </c>
      <c r="G4961">
        <v>180</v>
      </c>
      <c r="H4961">
        <v>180</v>
      </c>
      <c r="I4961" s="43" t="s">
        <v>1114</v>
      </c>
      <c r="J4961" s="43" t="s">
        <v>1041</v>
      </c>
      <c r="K4961" s="43" t="s">
        <v>179</v>
      </c>
      <c r="L4961" s="43" t="str">
        <f>IF(AND(Home!$A$1&gt;=Leave[[#This Row],[Start Time]],Home!$A$1&lt;=Leave[[#This Row],[End Time]]),"Aplica","No Aplica")</f>
        <v>No Aplica</v>
      </c>
      <c r="M4961" s="43" t="str">
        <f>IF(AND(Home!$A$1&gt;=Leave[[#This Row],[Start Time]],Home!$A$1&lt;=Leave[[#This Row],[End Time]]),Home!$A$1,"No Aplica")</f>
        <v>No Aplica</v>
      </c>
      <c r="N4961" s="43" t="str">
        <f>Leave[[#This Row],[User Code (Owning User) (Usuario)]]&amp;Leave[[#This Row],[fecha activa]]</f>
        <v>MIE2024091118168No Aplica</v>
      </c>
    </row>
    <row r="4962" spans="1:14" x14ac:dyDescent="0.3">
      <c r="A4962" s="43" t="s">
        <v>465</v>
      </c>
      <c r="B4962" s="3">
        <v>45914</v>
      </c>
      <c r="C4962" s="3">
        <v>45914</v>
      </c>
      <c r="D4962" s="43" t="s">
        <v>467</v>
      </c>
      <c r="E4962" s="43" t="s">
        <v>771</v>
      </c>
      <c r="F4962" s="43" t="s">
        <v>772</v>
      </c>
      <c r="G4962">
        <v>510</v>
      </c>
      <c r="H4962">
        <v>510</v>
      </c>
      <c r="I4962" s="43" t="s">
        <v>1114</v>
      </c>
      <c r="J4962" s="43" t="s">
        <v>1041</v>
      </c>
      <c r="K4962" s="43" t="s">
        <v>179</v>
      </c>
      <c r="L4962" s="43" t="str">
        <f>IF(AND(Home!$A$1&gt;=Leave[[#This Row],[Start Time]],Home!$A$1&lt;=Leave[[#This Row],[End Time]]),"Aplica","No Aplica")</f>
        <v>No Aplica</v>
      </c>
      <c r="M4962" s="43" t="str">
        <f>IF(AND(Home!$A$1&gt;=Leave[[#This Row],[Start Time]],Home!$A$1&lt;=Leave[[#This Row],[End Time]]),Home!$A$1,"No Aplica")</f>
        <v>No Aplica</v>
      </c>
      <c r="N4962" s="43" t="str">
        <f>Leave[[#This Row],[User Code (Owning User) (Usuario)]]&amp;Leave[[#This Row],[fecha activa]]</f>
        <v>MIE2024091118168No Aplica</v>
      </c>
    </row>
    <row r="4963" spans="1:14" x14ac:dyDescent="0.3">
      <c r="A4963" s="43" t="s">
        <v>465</v>
      </c>
      <c r="B4963" s="3">
        <v>45913</v>
      </c>
      <c r="C4963" s="3">
        <v>45913</v>
      </c>
      <c r="D4963" s="43" t="s">
        <v>2652</v>
      </c>
      <c r="E4963" s="43" t="s">
        <v>771</v>
      </c>
      <c r="F4963" s="43" t="s">
        <v>772</v>
      </c>
      <c r="G4963">
        <v>240</v>
      </c>
      <c r="H4963">
        <v>240</v>
      </c>
      <c r="I4963" s="43" t="s">
        <v>1114</v>
      </c>
      <c r="J4963" s="43" t="s">
        <v>1041</v>
      </c>
      <c r="K4963" s="43" t="s">
        <v>179</v>
      </c>
      <c r="L4963" s="43" t="str">
        <f>IF(AND(Home!$A$1&gt;=Leave[[#This Row],[Start Time]],Home!$A$1&lt;=Leave[[#This Row],[End Time]]),"Aplica","No Aplica")</f>
        <v>No Aplica</v>
      </c>
      <c r="M4963" s="43" t="str">
        <f>IF(AND(Home!$A$1&gt;=Leave[[#This Row],[Start Time]],Home!$A$1&lt;=Leave[[#This Row],[End Time]]),Home!$A$1,"No Aplica")</f>
        <v>No Aplica</v>
      </c>
      <c r="N4963" s="43" t="str">
        <f>Leave[[#This Row],[User Code (Owning User) (Usuario)]]&amp;Leave[[#This Row],[fecha activa]]</f>
        <v>MIE2024091118168No Aplica</v>
      </c>
    </row>
    <row r="4964" spans="1:14" x14ac:dyDescent="0.3">
      <c r="A4964" s="43" t="s">
        <v>465</v>
      </c>
      <c r="B4964" s="3">
        <v>45906</v>
      </c>
      <c r="C4964" s="3">
        <v>45906</v>
      </c>
      <c r="D4964" s="43" t="s">
        <v>2251</v>
      </c>
      <c r="E4964" s="43" t="s">
        <v>771</v>
      </c>
      <c r="F4964" s="43" t="s">
        <v>772</v>
      </c>
      <c r="G4964">
        <v>240</v>
      </c>
      <c r="H4964">
        <v>240</v>
      </c>
      <c r="I4964" s="43" t="s">
        <v>1114</v>
      </c>
      <c r="J4964" s="43" t="s">
        <v>1041</v>
      </c>
      <c r="K4964" s="43" t="s">
        <v>179</v>
      </c>
      <c r="L4964" s="43" t="str">
        <f>IF(AND(Home!$A$1&gt;=Leave[[#This Row],[Start Time]],Home!$A$1&lt;=Leave[[#This Row],[End Time]]),"Aplica","No Aplica")</f>
        <v>No Aplica</v>
      </c>
      <c r="M4964" s="43" t="str">
        <f>IF(AND(Home!$A$1&gt;=Leave[[#This Row],[Start Time]],Home!$A$1&lt;=Leave[[#This Row],[End Time]]),Home!$A$1,"No Aplica")</f>
        <v>No Aplica</v>
      </c>
      <c r="N4964" s="43" t="str">
        <f>Leave[[#This Row],[User Code (Owning User) (Usuario)]]&amp;Leave[[#This Row],[fecha activa]]</f>
        <v>MIE2024091118168No Aplica</v>
      </c>
    </row>
    <row r="4965" spans="1:14" x14ac:dyDescent="0.3">
      <c r="A4965" s="43" t="s">
        <v>465</v>
      </c>
      <c r="B4965" s="3">
        <v>45907</v>
      </c>
      <c r="C4965" s="3">
        <v>45907</v>
      </c>
      <c r="D4965" s="43" t="s">
        <v>467</v>
      </c>
      <c r="E4965" s="43" t="s">
        <v>771</v>
      </c>
      <c r="F4965" s="43" t="s">
        <v>772</v>
      </c>
      <c r="G4965">
        <v>510</v>
      </c>
      <c r="H4965">
        <v>510</v>
      </c>
      <c r="I4965" s="43" t="s">
        <v>1114</v>
      </c>
      <c r="J4965" s="43" t="s">
        <v>1041</v>
      </c>
      <c r="K4965" s="43" t="s">
        <v>179</v>
      </c>
      <c r="L4965" s="43" t="str">
        <f>IF(AND(Home!$A$1&gt;=Leave[[#This Row],[Start Time]],Home!$A$1&lt;=Leave[[#This Row],[End Time]]),"Aplica","No Aplica")</f>
        <v>No Aplica</v>
      </c>
      <c r="M4965" s="43" t="str">
        <f>IF(AND(Home!$A$1&gt;=Leave[[#This Row],[Start Time]],Home!$A$1&lt;=Leave[[#This Row],[End Time]]),Home!$A$1,"No Aplica")</f>
        <v>No Aplica</v>
      </c>
      <c r="N4965" s="43" t="str">
        <f>Leave[[#This Row],[User Code (Owning User) (Usuario)]]&amp;Leave[[#This Row],[fecha activa]]</f>
        <v>MIE2024091118168No Aplica</v>
      </c>
    </row>
    <row r="4966" spans="1:14" x14ac:dyDescent="0.3">
      <c r="A4966" s="43" t="s">
        <v>471</v>
      </c>
      <c r="B4966" s="3">
        <v>45917</v>
      </c>
      <c r="C4966" s="3">
        <v>45917</v>
      </c>
      <c r="D4966" s="43" t="s">
        <v>2819</v>
      </c>
      <c r="E4966" s="43" t="s">
        <v>37</v>
      </c>
      <c r="F4966" s="43" t="s">
        <v>38</v>
      </c>
      <c r="G4966">
        <v>240</v>
      </c>
      <c r="H4966">
        <v>240</v>
      </c>
      <c r="I4966" s="43" t="s">
        <v>994</v>
      </c>
      <c r="J4966" s="43" t="s">
        <v>2944</v>
      </c>
      <c r="K4966" s="43" t="s">
        <v>179</v>
      </c>
      <c r="L4966" s="43" t="str">
        <f>IF(AND(Home!$A$1&gt;=Leave[[#This Row],[Start Time]],Home!$A$1&lt;=Leave[[#This Row],[End Time]]),"Aplica","No Aplica")</f>
        <v>No Aplica</v>
      </c>
      <c r="M4966" s="43" t="str">
        <f>IF(AND(Home!$A$1&gt;=Leave[[#This Row],[Start Time]],Home!$A$1&lt;=Leave[[#This Row],[End Time]]),Home!$A$1,"No Aplica")</f>
        <v>No Aplica</v>
      </c>
      <c r="N4966" s="43" t="str">
        <f>Leave[[#This Row],[User Code (Owning User) (Usuario)]]&amp;Leave[[#This Row],[fecha activa]]</f>
        <v>MIE202226109242No Aplica</v>
      </c>
    </row>
    <row r="4967" spans="1:14" x14ac:dyDescent="0.3">
      <c r="A4967" s="43" t="s">
        <v>468</v>
      </c>
      <c r="B4967" s="3">
        <v>45928</v>
      </c>
      <c r="C4967" s="3">
        <v>45928</v>
      </c>
      <c r="D4967" s="43" t="s">
        <v>469</v>
      </c>
      <c r="E4967" s="43" t="s">
        <v>37</v>
      </c>
      <c r="F4967" s="43" t="s">
        <v>38</v>
      </c>
      <c r="G4967">
        <v>1410</v>
      </c>
      <c r="H4967">
        <v>540</v>
      </c>
      <c r="I4967" s="43" t="s">
        <v>994</v>
      </c>
      <c r="J4967" s="43" t="s">
        <v>2944</v>
      </c>
      <c r="K4967" s="43" t="s">
        <v>179</v>
      </c>
      <c r="L4967" s="43" t="str">
        <f>IF(AND(Home!$A$1&gt;=Leave[[#This Row],[Start Time]],Home!$A$1&lt;=Leave[[#This Row],[End Time]]),"Aplica","No Aplica")</f>
        <v>No Aplica</v>
      </c>
      <c r="M4967" s="43" t="str">
        <f>IF(AND(Home!$A$1&gt;=Leave[[#This Row],[Start Time]],Home!$A$1&lt;=Leave[[#This Row],[End Time]]),Home!$A$1,"No Aplica")</f>
        <v>No Aplica</v>
      </c>
      <c r="N4967" s="43" t="str">
        <f>Leave[[#This Row],[User Code (Owning User) (Usuario)]]&amp;Leave[[#This Row],[fecha activa]]</f>
        <v>MIE202226109242No Aplica</v>
      </c>
    </row>
    <row r="4968" spans="1:14" x14ac:dyDescent="0.3">
      <c r="A4968" s="43" t="s">
        <v>471</v>
      </c>
      <c r="B4968" s="3">
        <v>45923</v>
      </c>
      <c r="C4968" s="3">
        <v>45923</v>
      </c>
      <c r="D4968" s="43" t="s">
        <v>472</v>
      </c>
      <c r="E4968" s="43" t="s">
        <v>37</v>
      </c>
      <c r="F4968" s="43" t="s">
        <v>38</v>
      </c>
      <c r="G4968">
        <v>540</v>
      </c>
      <c r="H4968">
        <v>540</v>
      </c>
      <c r="I4968" s="43" t="s">
        <v>994</v>
      </c>
      <c r="J4968" s="43" t="s">
        <v>2944</v>
      </c>
      <c r="K4968" s="43" t="s">
        <v>179</v>
      </c>
      <c r="L4968" s="43" t="str">
        <f>IF(AND(Home!$A$1&gt;=Leave[[#This Row],[Start Time]],Home!$A$1&lt;=Leave[[#This Row],[End Time]]),"Aplica","No Aplica")</f>
        <v>No Aplica</v>
      </c>
      <c r="M4968" s="43" t="str">
        <f>IF(AND(Home!$A$1&gt;=Leave[[#This Row],[Start Time]],Home!$A$1&lt;=Leave[[#This Row],[End Time]]),Home!$A$1,"No Aplica")</f>
        <v>No Aplica</v>
      </c>
      <c r="N4968" s="43" t="str">
        <f>Leave[[#This Row],[User Code (Owning User) (Usuario)]]&amp;Leave[[#This Row],[fecha activa]]</f>
        <v>MIE202226109242No Aplica</v>
      </c>
    </row>
    <row r="4969" spans="1:14" x14ac:dyDescent="0.3">
      <c r="A4969" s="43" t="s">
        <v>468</v>
      </c>
      <c r="B4969" s="3">
        <v>45921</v>
      </c>
      <c r="C4969" s="3">
        <v>45921</v>
      </c>
      <c r="D4969" s="43" t="s">
        <v>469</v>
      </c>
      <c r="E4969" s="43" t="s">
        <v>37</v>
      </c>
      <c r="F4969" s="43" t="s">
        <v>38</v>
      </c>
      <c r="G4969">
        <v>1410</v>
      </c>
      <c r="H4969">
        <v>540</v>
      </c>
      <c r="I4969" s="43" t="s">
        <v>994</v>
      </c>
      <c r="J4969" s="43" t="s">
        <v>2944</v>
      </c>
      <c r="K4969" s="43" t="s">
        <v>179</v>
      </c>
      <c r="L4969" s="43" t="str">
        <f>IF(AND(Home!$A$1&gt;=Leave[[#This Row],[Start Time]],Home!$A$1&lt;=Leave[[#This Row],[End Time]]),"Aplica","No Aplica")</f>
        <v>No Aplica</v>
      </c>
      <c r="M4969" s="43" t="str">
        <f>IF(AND(Home!$A$1&gt;=Leave[[#This Row],[Start Time]],Home!$A$1&lt;=Leave[[#This Row],[End Time]]),Home!$A$1,"No Aplica")</f>
        <v>No Aplica</v>
      </c>
      <c r="N4969" s="43" t="str">
        <f>Leave[[#This Row],[User Code (Owning User) (Usuario)]]&amp;Leave[[#This Row],[fecha activa]]</f>
        <v>MIE202226109242No Aplica</v>
      </c>
    </row>
    <row r="4970" spans="1:14" x14ac:dyDescent="0.3">
      <c r="A4970" s="43" t="s">
        <v>471</v>
      </c>
      <c r="B4970" s="3">
        <v>45916</v>
      </c>
      <c r="C4970" s="3">
        <v>45916</v>
      </c>
      <c r="D4970" s="43" t="s">
        <v>472</v>
      </c>
      <c r="E4970" s="43" t="s">
        <v>37</v>
      </c>
      <c r="F4970" s="43" t="s">
        <v>38</v>
      </c>
      <c r="G4970">
        <v>660</v>
      </c>
      <c r="H4970">
        <v>540</v>
      </c>
      <c r="I4970" s="43" t="s">
        <v>994</v>
      </c>
      <c r="J4970" s="43" t="s">
        <v>2944</v>
      </c>
      <c r="K4970" s="43" t="s">
        <v>179</v>
      </c>
      <c r="L4970" s="43" t="str">
        <f>IF(AND(Home!$A$1&gt;=Leave[[#This Row],[Start Time]],Home!$A$1&lt;=Leave[[#This Row],[End Time]]),"Aplica","No Aplica")</f>
        <v>No Aplica</v>
      </c>
      <c r="M4970" s="43" t="str">
        <f>IF(AND(Home!$A$1&gt;=Leave[[#This Row],[Start Time]],Home!$A$1&lt;=Leave[[#This Row],[End Time]]),Home!$A$1,"No Aplica")</f>
        <v>No Aplica</v>
      </c>
      <c r="N4970" s="43" t="str">
        <f>Leave[[#This Row],[User Code (Owning User) (Usuario)]]&amp;Leave[[#This Row],[fecha activa]]</f>
        <v>MIE202226109242No Aplica</v>
      </c>
    </row>
    <row r="4971" spans="1:14" x14ac:dyDescent="0.3">
      <c r="A4971" s="43" t="s">
        <v>468</v>
      </c>
      <c r="B4971" s="3">
        <v>45914</v>
      </c>
      <c r="C4971" s="3">
        <v>45914</v>
      </c>
      <c r="D4971" s="43" t="s">
        <v>469</v>
      </c>
      <c r="E4971" s="43" t="s">
        <v>37</v>
      </c>
      <c r="F4971" s="43" t="s">
        <v>38</v>
      </c>
      <c r="G4971">
        <v>1410</v>
      </c>
      <c r="H4971">
        <v>540</v>
      </c>
      <c r="I4971" s="43" t="s">
        <v>994</v>
      </c>
      <c r="J4971" s="43" t="s">
        <v>2944</v>
      </c>
      <c r="K4971" s="43" t="s">
        <v>179</v>
      </c>
      <c r="L4971" s="43" t="str">
        <f>IF(AND(Home!$A$1&gt;=Leave[[#This Row],[Start Time]],Home!$A$1&lt;=Leave[[#This Row],[End Time]]),"Aplica","No Aplica")</f>
        <v>No Aplica</v>
      </c>
      <c r="M4971" s="43" t="str">
        <f>IF(AND(Home!$A$1&gt;=Leave[[#This Row],[Start Time]],Home!$A$1&lt;=Leave[[#This Row],[End Time]]),Home!$A$1,"No Aplica")</f>
        <v>No Aplica</v>
      </c>
      <c r="N4971" s="43" t="str">
        <f>Leave[[#This Row],[User Code (Owning User) (Usuario)]]&amp;Leave[[#This Row],[fecha activa]]</f>
        <v>MIE202226109242No Aplica</v>
      </c>
    </row>
    <row r="4972" spans="1:14" x14ac:dyDescent="0.3">
      <c r="A4972" s="43" t="s">
        <v>471</v>
      </c>
      <c r="B4972" s="3">
        <v>45909</v>
      </c>
      <c r="C4972" s="3">
        <v>45909</v>
      </c>
      <c r="D4972" s="43" t="s">
        <v>472</v>
      </c>
      <c r="E4972" s="43" t="s">
        <v>37</v>
      </c>
      <c r="F4972" s="43" t="s">
        <v>38</v>
      </c>
      <c r="G4972">
        <v>630</v>
      </c>
      <c r="H4972">
        <v>540</v>
      </c>
      <c r="I4972" s="43" t="s">
        <v>994</v>
      </c>
      <c r="J4972" s="43" t="s">
        <v>2944</v>
      </c>
      <c r="K4972" s="43" t="s">
        <v>179</v>
      </c>
      <c r="L4972" s="43" t="str">
        <f>IF(AND(Home!$A$1&gt;=Leave[[#This Row],[Start Time]],Home!$A$1&lt;=Leave[[#This Row],[End Time]]),"Aplica","No Aplica")</f>
        <v>No Aplica</v>
      </c>
      <c r="M4972" s="43" t="str">
        <f>IF(AND(Home!$A$1&gt;=Leave[[#This Row],[Start Time]],Home!$A$1&lt;=Leave[[#This Row],[End Time]]),Home!$A$1,"No Aplica")</f>
        <v>No Aplica</v>
      </c>
      <c r="N4972" s="43" t="str">
        <f>Leave[[#This Row],[User Code (Owning User) (Usuario)]]&amp;Leave[[#This Row],[fecha activa]]</f>
        <v>MIE202226109242No Aplica</v>
      </c>
    </row>
    <row r="4973" spans="1:14" x14ac:dyDescent="0.3">
      <c r="A4973" s="43" t="s">
        <v>466</v>
      </c>
      <c r="B4973" s="3">
        <v>45908</v>
      </c>
      <c r="C4973" s="3">
        <v>45908</v>
      </c>
      <c r="D4973" s="43" t="s">
        <v>859</v>
      </c>
      <c r="E4973" s="43" t="s">
        <v>37</v>
      </c>
      <c r="F4973" s="43" t="s">
        <v>38</v>
      </c>
      <c r="G4973">
        <v>1410</v>
      </c>
      <c r="H4973">
        <v>540</v>
      </c>
      <c r="I4973" s="43" t="s">
        <v>994</v>
      </c>
      <c r="J4973" s="43" t="s">
        <v>2944</v>
      </c>
      <c r="K4973" s="43" t="s">
        <v>179</v>
      </c>
      <c r="L4973" s="43" t="str">
        <f>IF(AND(Home!$A$1&gt;=Leave[[#This Row],[Start Time]],Home!$A$1&lt;=Leave[[#This Row],[End Time]]),"Aplica","No Aplica")</f>
        <v>No Aplica</v>
      </c>
      <c r="M4973" s="43" t="str">
        <f>IF(AND(Home!$A$1&gt;=Leave[[#This Row],[Start Time]],Home!$A$1&lt;=Leave[[#This Row],[End Time]]),Home!$A$1,"No Aplica")</f>
        <v>No Aplica</v>
      </c>
      <c r="N4973" s="43" t="str">
        <f>Leave[[#This Row],[User Code (Owning User) (Usuario)]]&amp;Leave[[#This Row],[fecha activa]]</f>
        <v>MIE202226109242No Aplica</v>
      </c>
    </row>
    <row r="4974" spans="1:14" x14ac:dyDescent="0.3">
      <c r="A4974" s="43" t="s">
        <v>468</v>
      </c>
      <c r="B4974" s="3">
        <v>45907</v>
      </c>
      <c r="C4974" s="3">
        <v>45907</v>
      </c>
      <c r="D4974" s="43" t="s">
        <v>469</v>
      </c>
      <c r="E4974" s="43" t="s">
        <v>37</v>
      </c>
      <c r="F4974" s="43" t="s">
        <v>38</v>
      </c>
      <c r="G4974">
        <v>1410</v>
      </c>
      <c r="H4974">
        <v>540</v>
      </c>
      <c r="I4974" s="43" t="s">
        <v>994</v>
      </c>
      <c r="J4974" s="43" t="s">
        <v>2944</v>
      </c>
      <c r="K4974" s="43" t="s">
        <v>179</v>
      </c>
      <c r="L4974" s="43" t="str">
        <f>IF(AND(Home!$A$1&gt;=Leave[[#This Row],[Start Time]],Home!$A$1&lt;=Leave[[#This Row],[End Time]]),"Aplica","No Aplica")</f>
        <v>No Aplica</v>
      </c>
      <c r="M4974" s="43" t="str">
        <f>IF(AND(Home!$A$1&gt;=Leave[[#This Row],[Start Time]],Home!$A$1&lt;=Leave[[#This Row],[End Time]]),Home!$A$1,"No Aplica")</f>
        <v>No Aplica</v>
      </c>
      <c r="N4974" s="43" t="str">
        <f>Leave[[#This Row],[User Code (Owning User) (Usuario)]]&amp;Leave[[#This Row],[fecha activa]]</f>
        <v>MIE202226109242No Aplica</v>
      </c>
    </row>
    <row r="4975" spans="1:14" x14ac:dyDescent="0.3">
      <c r="A4975" s="43" t="s">
        <v>466</v>
      </c>
      <c r="B4975" s="3">
        <v>45901</v>
      </c>
      <c r="C4975" s="3">
        <v>45905</v>
      </c>
      <c r="D4975" s="43" t="s">
        <v>859</v>
      </c>
      <c r="E4975" s="43" t="s">
        <v>37</v>
      </c>
      <c r="F4975" s="43" t="s">
        <v>38</v>
      </c>
      <c r="G4975">
        <v>2100</v>
      </c>
      <c r="H4975">
        <v>540</v>
      </c>
      <c r="I4975" s="43" t="s">
        <v>994</v>
      </c>
      <c r="J4975" s="43" t="s">
        <v>2944</v>
      </c>
      <c r="K4975" s="43" t="s">
        <v>179</v>
      </c>
      <c r="L4975" s="43" t="str">
        <f>IF(AND(Home!$A$1&gt;=Leave[[#This Row],[Start Time]],Home!$A$1&lt;=Leave[[#This Row],[End Time]]),"Aplica","No Aplica")</f>
        <v>No Aplica</v>
      </c>
      <c r="M4975" s="43" t="str">
        <f>IF(AND(Home!$A$1&gt;=Leave[[#This Row],[Start Time]],Home!$A$1&lt;=Leave[[#This Row],[End Time]]),Home!$A$1,"No Aplica")</f>
        <v>No Aplica</v>
      </c>
      <c r="N4975" s="43" t="str">
        <f>Leave[[#This Row],[User Code (Owning User) (Usuario)]]&amp;Leave[[#This Row],[fecha activa]]</f>
        <v>MIE202226109242No Aplica</v>
      </c>
    </row>
    <row r="4976" spans="1:14" x14ac:dyDescent="0.3">
      <c r="A4976" s="43" t="s">
        <v>468</v>
      </c>
      <c r="B4976" s="3">
        <v>45924</v>
      </c>
      <c r="C4976" s="3">
        <v>45924</v>
      </c>
      <c r="D4976" s="43" t="s">
        <v>469</v>
      </c>
      <c r="E4976" s="43" t="s">
        <v>15</v>
      </c>
      <c r="F4976" s="43" t="s">
        <v>16</v>
      </c>
      <c r="G4976">
        <v>540</v>
      </c>
      <c r="H4976">
        <v>540</v>
      </c>
      <c r="I4976" s="43" t="s">
        <v>948</v>
      </c>
      <c r="J4976" s="43" t="s">
        <v>974</v>
      </c>
      <c r="K4976" s="43" t="s">
        <v>177</v>
      </c>
      <c r="L4976" s="43" t="str">
        <f>IF(AND(Home!$A$1&gt;=Leave[[#This Row],[Start Time]],Home!$A$1&lt;=Leave[[#This Row],[End Time]]),"Aplica","No Aplica")</f>
        <v>No Aplica</v>
      </c>
      <c r="M4976" s="43" t="str">
        <f>IF(AND(Home!$A$1&gt;=Leave[[#This Row],[Start Time]],Home!$A$1&lt;=Leave[[#This Row],[End Time]]),Home!$A$1,"No Aplica")</f>
        <v>No Aplica</v>
      </c>
      <c r="N4976" s="43" t="str">
        <f>Leave[[#This Row],[User Code (Owning User) (Usuario)]]&amp;Leave[[#This Row],[fecha activa]]</f>
        <v>MIE202216129697No Aplica</v>
      </c>
    </row>
    <row r="4977" spans="1:14" x14ac:dyDescent="0.3">
      <c r="A4977" s="43" t="s">
        <v>468</v>
      </c>
      <c r="B4977" s="3">
        <v>45915</v>
      </c>
      <c r="C4977" s="3">
        <v>45915</v>
      </c>
      <c r="D4977" s="43" t="s">
        <v>469</v>
      </c>
      <c r="E4977" s="43" t="s">
        <v>15</v>
      </c>
      <c r="F4977" s="43" t="s">
        <v>16</v>
      </c>
      <c r="G4977">
        <v>480</v>
      </c>
      <c r="H4977">
        <v>480</v>
      </c>
      <c r="I4977" s="43" t="s">
        <v>948</v>
      </c>
      <c r="J4977" s="43" t="s">
        <v>974</v>
      </c>
      <c r="K4977" s="43" t="s">
        <v>177</v>
      </c>
      <c r="L4977" s="43" t="str">
        <f>IF(AND(Home!$A$1&gt;=Leave[[#This Row],[Start Time]],Home!$A$1&lt;=Leave[[#This Row],[End Time]]),"Aplica","No Aplica")</f>
        <v>No Aplica</v>
      </c>
      <c r="M4977" s="43" t="str">
        <f>IF(AND(Home!$A$1&gt;=Leave[[#This Row],[Start Time]],Home!$A$1&lt;=Leave[[#This Row],[End Time]]),Home!$A$1,"No Aplica")</f>
        <v>No Aplica</v>
      </c>
      <c r="N4977" s="43" t="str">
        <f>Leave[[#This Row],[User Code (Owning User) (Usuario)]]&amp;Leave[[#This Row],[fecha activa]]</f>
        <v>MIE202216129697No Aplica</v>
      </c>
    </row>
    <row r="4978" spans="1:14" x14ac:dyDescent="0.3">
      <c r="A4978" s="43" t="s">
        <v>468</v>
      </c>
      <c r="B4978" s="3">
        <v>45910</v>
      </c>
      <c r="C4978" s="3">
        <v>45910</v>
      </c>
      <c r="D4978" s="43" t="s">
        <v>469</v>
      </c>
      <c r="E4978" s="43" t="s">
        <v>15</v>
      </c>
      <c r="F4978" s="43" t="s">
        <v>16</v>
      </c>
      <c r="G4978">
        <v>480</v>
      </c>
      <c r="H4978">
        <v>480</v>
      </c>
      <c r="I4978" s="43" t="s">
        <v>948</v>
      </c>
      <c r="J4978" s="43" t="s">
        <v>974</v>
      </c>
      <c r="K4978" s="43" t="s">
        <v>177</v>
      </c>
      <c r="L4978" s="43" t="str">
        <f>IF(AND(Home!$A$1&gt;=Leave[[#This Row],[Start Time]],Home!$A$1&lt;=Leave[[#This Row],[End Time]]),"Aplica","No Aplica")</f>
        <v>No Aplica</v>
      </c>
      <c r="M4978" s="43" t="str">
        <f>IF(AND(Home!$A$1&gt;=Leave[[#This Row],[Start Time]],Home!$A$1&lt;=Leave[[#This Row],[End Time]]),Home!$A$1,"No Aplica")</f>
        <v>No Aplica</v>
      </c>
      <c r="N4978" s="43" t="str">
        <f>Leave[[#This Row],[User Code (Owning User) (Usuario)]]&amp;Leave[[#This Row],[fecha activa]]</f>
        <v>MIE202216129697No Aplica</v>
      </c>
    </row>
    <row r="4979" spans="1:14" x14ac:dyDescent="0.3">
      <c r="A4979" s="43" t="s">
        <v>1757</v>
      </c>
      <c r="B4979" s="3">
        <v>45904</v>
      </c>
      <c r="C4979" s="3">
        <v>45904</v>
      </c>
      <c r="D4979" s="43" t="s">
        <v>2482</v>
      </c>
      <c r="E4979" s="43" t="s">
        <v>15</v>
      </c>
      <c r="F4979" s="43" t="s">
        <v>16</v>
      </c>
      <c r="G4979">
        <v>420</v>
      </c>
      <c r="H4979">
        <v>420</v>
      </c>
      <c r="I4979" s="43" t="s">
        <v>948</v>
      </c>
      <c r="J4979" s="43" t="s">
        <v>974</v>
      </c>
      <c r="K4979" s="43" t="s">
        <v>177</v>
      </c>
      <c r="L4979" s="43" t="str">
        <f>IF(AND(Home!$A$1&gt;=Leave[[#This Row],[Start Time]],Home!$A$1&lt;=Leave[[#This Row],[End Time]]),"Aplica","No Aplica")</f>
        <v>No Aplica</v>
      </c>
      <c r="M4979" s="43" t="str">
        <f>IF(AND(Home!$A$1&gt;=Leave[[#This Row],[Start Time]],Home!$A$1&lt;=Leave[[#This Row],[End Time]]),Home!$A$1,"No Aplica")</f>
        <v>No Aplica</v>
      </c>
      <c r="N4979" s="43" t="str">
        <f>Leave[[#This Row],[User Code (Owning User) (Usuario)]]&amp;Leave[[#This Row],[fecha activa]]</f>
        <v>MIE202216129697No Aplica</v>
      </c>
    </row>
    <row r="4980" spans="1:14" x14ac:dyDescent="0.3">
      <c r="A4980" s="43" t="s">
        <v>1757</v>
      </c>
      <c r="B4980" s="3">
        <v>45903</v>
      </c>
      <c r="C4980" s="3">
        <v>45903</v>
      </c>
      <c r="D4980" s="43" t="s">
        <v>2482</v>
      </c>
      <c r="E4980" s="43" t="s">
        <v>15</v>
      </c>
      <c r="F4980" s="43" t="s">
        <v>16</v>
      </c>
      <c r="G4980">
        <v>420</v>
      </c>
      <c r="H4980">
        <v>420</v>
      </c>
      <c r="I4980" s="43" t="s">
        <v>948</v>
      </c>
      <c r="J4980" s="43" t="s">
        <v>974</v>
      </c>
      <c r="K4980" s="43" t="s">
        <v>177</v>
      </c>
      <c r="L4980" s="43" t="str">
        <f>IF(AND(Home!$A$1&gt;=Leave[[#This Row],[Start Time]],Home!$A$1&lt;=Leave[[#This Row],[End Time]]),"Aplica","No Aplica")</f>
        <v>No Aplica</v>
      </c>
      <c r="M4980" s="43" t="str">
        <f>IF(AND(Home!$A$1&gt;=Leave[[#This Row],[Start Time]],Home!$A$1&lt;=Leave[[#This Row],[End Time]]),Home!$A$1,"No Aplica")</f>
        <v>No Aplica</v>
      </c>
      <c r="N4980" s="43" t="str">
        <f>Leave[[#This Row],[User Code (Owning User) (Usuario)]]&amp;Leave[[#This Row],[fecha activa]]</f>
        <v>MIE202216129697No Aplica</v>
      </c>
    </row>
    <row r="4981" spans="1:14" x14ac:dyDescent="0.3">
      <c r="A4981" s="43" t="s">
        <v>468</v>
      </c>
      <c r="B4981" s="3">
        <v>45901</v>
      </c>
      <c r="C4981" s="3">
        <v>45901</v>
      </c>
      <c r="D4981" s="43" t="s">
        <v>469</v>
      </c>
      <c r="E4981" s="43" t="s">
        <v>15</v>
      </c>
      <c r="F4981" s="43" t="s">
        <v>16</v>
      </c>
      <c r="G4981">
        <v>480</v>
      </c>
      <c r="H4981">
        <v>480</v>
      </c>
      <c r="I4981" s="43" t="s">
        <v>948</v>
      </c>
      <c r="J4981" s="43" t="s">
        <v>974</v>
      </c>
      <c r="K4981" s="43" t="s">
        <v>177</v>
      </c>
      <c r="L4981" s="43" t="str">
        <f>IF(AND(Home!$A$1&gt;=Leave[[#This Row],[Start Time]],Home!$A$1&lt;=Leave[[#This Row],[End Time]]),"Aplica","No Aplica")</f>
        <v>No Aplica</v>
      </c>
      <c r="M4981" s="43" t="str">
        <f>IF(AND(Home!$A$1&gt;=Leave[[#This Row],[Start Time]],Home!$A$1&lt;=Leave[[#This Row],[End Time]]),Home!$A$1,"No Aplica")</f>
        <v>No Aplica</v>
      </c>
      <c r="N4981" s="43" t="str">
        <f>Leave[[#This Row],[User Code (Owning User) (Usuario)]]&amp;Leave[[#This Row],[fecha activa]]</f>
        <v>MIE202216129697No Aplica</v>
      </c>
    </row>
    <row r="4982" spans="1:14" x14ac:dyDescent="0.3">
      <c r="A4982" s="43" t="s">
        <v>465</v>
      </c>
      <c r="B4982" s="3">
        <v>45924</v>
      </c>
      <c r="C4982" s="3">
        <v>45924</v>
      </c>
      <c r="D4982" s="43" t="s">
        <v>469</v>
      </c>
      <c r="E4982" s="43" t="s">
        <v>45</v>
      </c>
      <c r="F4982" s="43" t="s">
        <v>46</v>
      </c>
      <c r="G4982">
        <v>540</v>
      </c>
      <c r="H4982">
        <v>540</v>
      </c>
      <c r="I4982" s="43" t="s">
        <v>47</v>
      </c>
      <c r="J4982" s="43" t="s">
        <v>1051</v>
      </c>
      <c r="K4982" s="43" t="s">
        <v>177</v>
      </c>
      <c r="L4982" s="43" t="str">
        <f>IF(AND(Home!$A$1&gt;=Leave[[#This Row],[Start Time]],Home!$A$1&lt;=Leave[[#This Row],[End Time]]),"Aplica","No Aplica")</f>
        <v>No Aplica</v>
      </c>
      <c r="M4982" s="43" t="str">
        <f>IF(AND(Home!$A$1&gt;=Leave[[#This Row],[Start Time]],Home!$A$1&lt;=Leave[[#This Row],[End Time]]),Home!$A$1,"No Aplica")</f>
        <v>No Aplica</v>
      </c>
      <c r="N4982" s="43" t="str">
        <f>Leave[[#This Row],[User Code (Owning User) (Usuario)]]&amp;Leave[[#This Row],[fecha activa]]</f>
        <v>MIE202214109053No Aplica</v>
      </c>
    </row>
    <row r="4983" spans="1:14" x14ac:dyDescent="0.3">
      <c r="A4983" s="43" t="s">
        <v>465</v>
      </c>
      <c r="B4983" s="3">
        <v>45917</v>
      </c>
      <c r="C4983" s="3">
        <v>45917</v>
      </c>
      <c r="D4983" s="43" t="s">
        <v>469</v>
      </c>
      <c r="E4983" s="43" t="s">
        <v>45</v>
      </c>
      <c r="F4983" s="43" t="s">
        <v>46</v>
      </c>
      <c r="G4983">
        <v>540</v>
      </c>
      <c r="H4983">
        <v>540</v>
      </c>
      <c r="I4983" s="43" t="s">
        <v>47</v>
      </c>
      <c r="J4983" s="43" t="s">
        <v>1051</v>
      </c>
      <c r="K4983" s="43" t="s">
        <v>177</v>
      </c>
      <c r="L4983" s="43" t="str">
        <f>IF(AND(Home!$A$1&gt;=Leave[[#This Row],[Start Time]],Home!$A$1&lt;=Leave[[#This Row],[End Time]]),"Aplica","No Aplica")</f>
        <v>No Aplica</v>
      </c>
      <c r="M4983" s="43" t="str">
        <f>IF(AND(Home!$A$1&gt;=Leave[[#This Row],[Start Time]],Home!$A$1&lt;=Leave[[#This Row],[End Time]]),Home!$A$1,"No Aplica")</f>
        <v>No Aplica</v>
      </c>
      <c r="N4983" s="43" t="str">
        <f>Leave[[#This Row],[User Code (Owning User) (Usuario)]]&amp;Leave[[#This Row],[fecha activa]]</f>
        <v>MIE202214109053No Aplica</v>
      </c>
    </row>
    <row r="4984" spans="1:14" x14ac:dyDescent="0.3">
      <c r="A4984" s="43" t="s">
        <v>465</v>
      </c>
      <c r="B4984" s="3">
        <v>45903</v>
      </c>
      <c r="C4984" s="3">
        <v>45903</v>
      </c>
      <c r="D4984" s="43" t="s">
        <v>469</v>
      </c>
      <c r="E4984" s="43" t="s">
        <v>45</v>
      </c>
      <c r="F4984" s="43" t="s">
        <v>46</v>
      </c>
      <c r="G4984">
        <v>540</v>
      </c>
      <c r="H4984">
        <v>540</v>
      </c>
      <c r="I4984" s="43" t="s">
        <v>47</v>
      </c>
      <c r="J4984" s="43" t="s">
        <v>1051</v>
      </c>
      <c r="K4984" s="43" t="s">
        <v>177</v>
      </c>
      <c r="L4984" s="43" t="str">
        <f>IF(AND(Home!$A$1&gt;=Leave[[#This Row],[Start Time]],Home!$A$1&lt;=Leave[[#This Row],[End Time]]),"Aplica","No Aplica")</f>
        <v>No Aplica</v>
      </c>
      <c r="M4984" s="43" t="str">
        <f>IF(AND(Home!$A$1&gt;=Leave[[#This Row],[Start Time]],Home!$A$1&lt;=Leave[[#This Row],[End Time]]),Home!$A$1,"No Aplica")</f>
        <v>No Aplica</v>
      </c>
      <c r="N4984" s="43" t="str">
        <f>Leave[[#This Row],[User Code (Owning User) (Usuario)]]&amp;Leave[[#This Row],[fecha activa]]</f>
        <v>MIE202214109053No Aplica</v>
      </c>
    </row>
    <row r="4985" spans="1:14" x14ac:dyDescent="0.3">
      <c r="A4985" s="43" t="s">
        <v>601</v>
      </c>
      <c r="B4985" s="3">
        <v>45915</v>
      </c>
      <c r="C4985" s="3">
        <v>45915</v>
      </c>
      <c r="D4985" s="43" t="s">
        <v>842</v>
      </c>
      <c r="E4985" s="43" t="s">
        <v>395</v>
      </c>
      <c r="F4985" s="43" t="s">
        <v>396</v>
      </c>
      <c r="G4985">
        <v>60</v>
      </c>
      <c r="H4985">
        <v>60</v>
      </c>
      <c r="I4985" s="43" t="s">
        <v>1200</v>
      </c>
      <c r="J4985" s="43" t="s">
        <v>1043</v>
      </c>
      <c r="K4985" s="43" t="s">
        <v>177</v>
      </c>
      <c r="L4985" s="43" t="str">
        <f>IF(AND(Home!$A$1&gt;=Leave[[#This Row],[Start Time]],Home!$A$1&lt;=Leave[[#This Row],[End Time]]),"Aplica","No Aplica")</f>
        <v>No Aplica</v>
      </c>
      <c r="M4985" s="43" t="str">
        <f>IF(AND(Home!$A$1&gt;=Leave[[#This Row],[Start Time]],Home!$A$1&lt;=Leave[[#This Row],[End Time]]),Home!$A$1,"No Aplica")</f>
        <v>No Aplica</v>
      </c>
      <c r="N4985" s="43" t="str">
        <f>Leave[[#This Row],[User Code (Owning User) (Usuario)]]&amp;Leave[[#This Row],[fecha activa]]</f>
        <v>MIE2023081113264No Aplica</v>
      </c>
    </row>
    <row r="4986" spans="1:14" x14ac:dyDescent="0.3">
      <c r="A4986" s="43" t="s">
        <v>601</v>
      </c>
      <c r="B4986" s="3">
        <v>45918</v>
      </c>
      <c r="C4986" s="3">
        <v>45918</v>
      </c>
      <c r="D4986" s="43" t="s">
        <v>842</v>
      </c>
      <c r="E4986" s="43" t="s">
        <v>395</v>
      </c>
      <c r="F4986" s="43" t="s">
        <v>396</v>
      </c>
      <c r="G4986">
        <v>60</v>
      </c>
      <c r="H4986">
        <v>60</v>
      </c>
      <c r="I4986" s="43" t="s">
        <v>1200</v>
      </c>
      <c r="J4986" s="43" t="s">
        <v>1043</v>
      </c>
      <c r="K4986" s="43" t="s">
        <v>177</v>
      </c>
      <c r="L4986" s="43" t="str">
        <f>IF(AND(Home!$A$1&gt;=Leave[[#This Row],[Start Time]],Home!$A$1&lt;=Leave[[#This Row],[End Time]]),"Aplica","No Aplica")</f>
        <v>No Aplica</v>
      </c>
      <c r="M4986" s="43" t="str">
        <f>IF(AND(Home!$A$1&gt;=Leave[[#This Row],[Start Time]],Home!$A$1&lt;=Leave[[#This Row],[End Time]]),Home!$A$1,"No Aplica")</f>
        <v>No Aplica</v>
      </c>
      <c r="N4986" s="43" t="str">
        <f>Leave[[#This Row],[User Code (Owning User) (Usuario)]]&amp;Leave[[#This Row],[fecha activa]]</f>
        <v>MIE2023081113264No Aplica</v>
      </c>
    </row>
    <row r="4987" spans="1:14" x14ac:dyDescent="0.3">
      <c r="A4987" s="43" t="s">
        <v>601</v>
      </c>
      <c r="B4987" s="3">
        <v>45917</v>
      </c>
      <c r="C4987" s="3">
        <v>45917</v>
      </c>
      <c r="D4987" s="43" t="s">
        <v>842</v>
      </c>
      <c r="E4987" s="43" t="s">
        <v>395</v>
      </c>
      <c r="F4987" s="43" t="s">
        <v>396</v>
      </c>
      <c r="G4987">
        <v>60</v>
      </c>
      <c r="H4987">
        <v>60</v>
      </c>
      <c r="I4987" s="43" t="s">
        <v>1200</v>
      </c>
      <c r="J4987" s="43" t="s">
        <v>1043</v>
      </c>
      <c r="K4987" s="43" t="s">
        <v>177</v>
      </c>
      <c r="L4987" s="43" t="str">
        <f>IF(AND(Home!$A$1&gt;=Leave[[#This Row],[Start Time]],Home!$A$1&lt;=Leave[[#This Row],[End Time]]),"Aplica","No Aplica")</f>
        <v>No Aplica</v>
      </c>
      <c r="M4987" s="43" t="str">
        <f>IF(AND(Home!$A$1&gt;=Leave[[#This Row],[Start Time]],Home!$A$1&lt;=Leave[[#This Row],[End Time]]),Home!$A$1,"No Aplica")</f>
        <v>No Aplica</v>
      </c>
      <c r="N4987" s="43" t="str">
        <f>Leave[[#This Row],[User Code (Owning User) (Usuario)]]&amp;Leave[[#This Row],[fecha activa]]</f>
        <v>MIE2023081113264No Aplica</v>
      </c>
    </row>
    <row r="4988" spans="1:14" x14ac:dyDescent="0.3">
      <c r="A4988" s="43" t="s">
        <v>601</v>
      </c>
      <c r="B4988" s="3">
        <v>45916</v>
      </c>
      <c r="C4988" s="3">
        <v>45916</v>
      </c>
      <c r="D4988" s="43" t="s">
        <v>842</v>
      </c>
      <c r="E4988" s="43" t="s">
        <v>395</v>
      </c>
      <c r="F4988" s="43" t="s">
        <v>396</v>
      </c>
      <c r="G4988">
        <v>60</v>
      </c>
      <c r="H4988">
        <v>60</v>
      </c>
      <c r="I4988" s="43" t="s">
        <v>1200</v>
      </c>
      <c r="J4988" s="43" t="s">
        <v>1043</v>
      </c>
      <c r="K4988" s="43" t="s">
        <v>177</v>
      </c>
      <c r="L4988" s="43" t="str">
        <f>IF(AND(Home!$A$1&gt;=Leave[[#This Row],[Start Time]],Home!$A$1&lt;=Leave[[#This Row],[End Time]]),"Aplica","No Aplica")</f>
        <v>No Aplica</v>
      </c>
      <c r="M4988" s="43" t="str">
        <f>IF(AND(Home!$A$1&gt;=Leave[[#This Row],[Start Time]],Home!$A$1&lt;=Leave[[#This Row],[End Time]]),Home!$A$1,"No Aplica")</f>
        <v>No Aplica</v>
      </c>
      <c r="N4988" s="43" t="str">
        <f>Leave[[#This Row],[User Code (Owning User) (Usuario)]]&amp;Leave[[#This Row],[fecha activa]]</f>
        <v>MIE2023081113264No Aplica</v>
      </c>
    </row>
    <row r="4989" spans="1:14" x14ac:dyDescent="0.3">
      <c r="A4989" s="43" t="s">
        <v>601</v>
      </c>
      <c r="B4989" s="3">
        <v>45912</v>
      </c>
      <c r="C4989" s="3">
        <v>45912</v>
      </c>
      <c r="D4989" s="43" t="s">
        <v>842</v>
      </c>
      <c r="E4989" s="43" t="s">
        <v>395</v>
      </c>
      <c r="F4989" s="43" t="s">
        <v>396</v>
      </c>
      <c r="G4989">
        <v>60</v>
      </c>
      <c r="H4989">
        <v>60</v>
      </c>
      <c r="I4989" s="43" t="s">
        <v>1200</v>
      </c>
      <c r="J4989" s="43" t="s">
        <v>1043</v>
      </c>
      <c r="K4989" s="43" t="s">
        <v>177</v>
      </c>
      <c r="L4989" s="43" t="str">
        <f>IF(AND(Home!$A$1&gt;=Leave[[#This Row],[Start Time]],Home!$A$1&lt;=Leave[[#This Row],[End Time]]),"Aplica","No Aplica")</f>
        <v>No Aplica</v>
      </c>
      <c r="M4989" s="43" t="str">
        <f>IF(AND(Home!$A$1&gt;=Leave[[#This Row],[Start Time]],Home!$A$1&lt;=Leave[[#This Row],[End Time]]),Home!$A$1,"No Aplica")</f>
        <v>No Aplica</v>
      </c>
      <c r="N4989" s="43" t="str">
        <f>Leave[[#This Row],[User Code (Owning User) (Usuario)]]&amp;Leave[[#This Row],[fecha activa]]</f>
        <v>MIE2023081113264No Aplica</v>
      </c>
    </row>
    <row r="4990" spans="1:14" x14ac:dyDescent="0.3">
      <c r="A4990" s="43" t="s">
        <v>601</v>
      </c>
      <c r="B4990" s="3">
        <v>45911</v>
      </c>
      <c r="C4990" s="3">
        <v>45911</v>
      </c>
      <c r="D4990" s="43" t="s">
        <v>842</v>
      </c>
      <c r="E4990" s="43" t="s">
        <v>395</v>
      </c>
      <c r="F4990" s="43" t="s">
        <v>396</v>
      </c>
      <c r="G4990">
        <v>60</v>
      </c>
      <c r="H4990">
        <v>60</v>
      </c>
      <c r="I4990" s="43" t="s">
        <v>1200</v>
      </c>
      <c r="J4990" s="43" t="s">
        <v>1043</v>
      </c>
      <c r="K4990" s="43" t="s">
        <v>177</v>
      </c>
      <c r="L4990" s="43" t="str">
        <f>IF(AND(Home!$A$1&gt;=Leave[[#This Row],[Start Time]],Home!$A$1&lt;=Leave[[#This Row],[End Time]]),"Aplica","No Aplica")</f>
        <v>No Aplica</v>
      </c>
      <c r="M4990" s="43" t="str">
        <f>IF(AND(Home!$A$1&gt;=Leave[[#This Row],[Start Time]],Home!$A$1&lt;=Leave[[#This Row],[End Time]]),Home!$A$1,"No Aplica")</f>
        <v>No Aplica</v>
      </c>
      <c r="N4990" s="43" t="str">
        <f>Leave[[#This Row],[User Code (Owning User) (Usuario)]]&amp;Leave[[#This Row],[fecha activa]]</f>
        <v>MIE2023081113264No Aplica</v>
      </c>
    </row>
    <row r="4991" spans="1:14" x14ac:dyDescent="0.3">
      <c r="A4991" s="43" t="s">
        <v>601</v>
      </c>
      <c r="B4991" s="3">
        <v>45910</v>
      </c>
      <c r="C4991" s="3">
        <v>45910</v>
      </c>
      <c r="D4991" s="43" t="s">
        <v>842</v>
      </c>
      <c r="E4991" s="43" t="s">
        <v>395</v>
      </c>
      <c r="F4991" s="43" t="s">
        <v>396</v>
      </c>
      <c r="G4991">
        <v>60</v>
      </c>
      <c r="H4991">
        <v>60</v>
      </c>
      <c r="I4991" s="43" t="s">
        <v>1200</v>
      </c>
      <c r="J4991" s="43" t="s">
        <v>1043</v>
      </c>
      <c r="K4991" s="43" t="s">
        <v>177</v>
      </c>
      <c r="L4991" s="43" t="str">
        <f>IF(AND(Home!$A$1&gt;=Leave[[#This Row],[Start Time]],Home!$A$1&lt;=Leave[[#This Row],[End Time]]),"Aplica","No Aplica")</f>
        <v>No Aplica</v>
      </c>
      <c r="M4991" s="43" t="str">
        <f>IF(AND(Home!$A$1&gt;=Leave[[#This Row],[Start Time]],Home!$A$1&lt;=Leave[[#This Row],[End Time]]),Home!$A$1,"No Aplica")</f>
        <v>No Aplica</v>
      </c>
      <c r="N4991" s="43" t="str">
        <f>Leave[[#This Row],[User Code (Owning User) (Usuario)]]&amp;Leave[[#This Row],[fecha activa]]</f>
        <v>MIE2023081113264No Aplica</v>
      </c>
    </row>
    <row r="4992" spans="1:14" x14ac:dyDescent="0.3">
      <c r="A4992" s="43" t="s">
        <v>601</v>
      </c>
      <c r="B4992" s="3">
        <v>45909</v>
      </c>
      <c r="C4992" s="3">
        <v>45909</v>
      </c>
      <c r="D4992" s="43" t="s">
        <v>842</v>
      </c>
      <c r="E4992" s="43" t="s">
        <v>395</v>
      </c>
      <c r="F4992" s="43" t="s">
        <v>396</v>
      </c>
      <c r="G4992">
        <v>60</v>
      </c>
      <c r="H4992">
        <v>60</v>
      </c>
      <c r="I4992" s="43" t="s">
        <v>1200</v>
      </c>
      <c r="J4992" s="43" t="s">
        <v>1043</v>
      </c>
      <c r="K4992" s="43" t="s">
        <v>177</v>
      </c>
      <c r="L4992" s="43" t="str">
        <f>IF(AND(Home!$A$1&gt;=Leave[[#This Row],[Start Time]],Home!$A$1&lt;=Leave[[#This Row],[End Time]]),"Aplica","No Aplica")</f>
        <v>No Aplica</v>
      </c>
      <c r="M4992" s="43" t="str">
        <f>IF(AND(Home!$A$1&gt;=Leave[[#This Row],[Start Time]],Home!$A$1&lt;=Leave[[#This Row],[End Time]]),Home!$A$1,"No Aplica")</f>
        <v>No Aplica</v>
      </c>
      <c r="N4992" s="43" t="str">
        <f>Leave[[#This Row],[User Code (Owning User) (Usuario)]]&amp;Leave[[#This Row],[fecha activa]]</f>
        <v>MIE2023081113264No Aplica</v>
      </c>
    </row>
    <row r="4993" spans="1:14" x14ac:dyDescent="0.3">
      <c r="A4993" s="43" t="s">
        <v>601</v>
      </c>
      <c r="B4993" s="3">
        <v>45903</v>
      </c>
      <c r="C4993" s="3">
        <v>45903</v>
      </c>
      <c r="D4993" s="43" t="s">
        <v>842</v>
      </c>
      <c r="E4993" s="43" t="s">
        <v>395</v>
      </c>
      <c r="F4993" s="43" t="s">
        <v>396</v>
      </c>
      <c r="G4993">
        <v>60</v>
      </c>
      <c r="H4993">
        <v>60</v>
      </c>
      <c r="I4993" s="43" t="s">
        <v>1200</v>
      </c>
      <c r="J4993" s="43" t="s">
        <v>1043</v>
      </c>
      <c r="K4993" s="43" t="s">
        <v>177</v>
      </c>
      <c r="L4993" s="43" t="str">
        <f>IF(AND(Home!$A$1&gt;=Leave[[#This Row],[Start Time]],Home!$A$1&lt;=Leave[[#This Row],[End Time]]),"Aplica","No Aplica")</f>
        <v>No Aplica</v>
      </c>
      <c r="M4993" s="43" t="str">
        <f>IF(AND(Home!$A$1&gt;=Leave[[#This Row],[Start Time]],Home!$A$1&lt;=Leave[[#This Row],[End Time]]),Home!$A$1,"No Aplica")</f>
        <v>No Aplica</v>
      </c>
      <c r="N4993" s="43" t="str">
        <f>Leave[[#This Row],[User Code (Owning User) (Usuario)]]&amp;Leave[[#This Row],[fecha activa]]</f>
        <v>MIE2023081113264No Aplica</v>
      </c>
    </row>
    <row r="4994" spans="1:14" x14ac:dyDescent="0.3">
      <c r="A4994" s="43" t="s">
        <v>468</v>
      </c>
      <c r="B4994" s="3">
        <v>45908</v>
      </c>
      <c r="C4994" s="3">
        <v>45908</v>
      </c>
      <c r="D4994" s="43" t="s">
        <v>469</v>
      </c>
      <c r="E4994" s="43" t="s">
        <v>395</v>
      </c>
      <c r="F4994" s="43" t="s">
        <v>396</v>
      </c>
      <c r="G4994">
        <v>540</v>
      </c>
      <c r="H4994">
        <v>540</v>
      </c>
      <c r="I4994" s="43" t="s">
        <v>1200</v>
      </c>
      <c r="J4994" s="43" t="s">
        <v>1043</v>
      </c>
      <c r="K4994" s="43" t="s">
        <v>177</v>
      </c>
      <c r="L4994" s="43" t="str">
        <f>IF(AND(Home!$A$1&gt;=Leave[[#This Row],[Start Time]],Home!$A$1&lt;=Leave[[#This Row],[End Time]]),"Aplica","No Aplica")</f>
        <v>No Aplica</v>
      </c>
      <c r="M4994" s="43" t="str">
        <f>IF(AND(Home!$A$1&gt;=Leave[[#This Row],[Start Time]],Home!$A$1&lt;=Leave[[#This Row],[End Time]]),Home!$A$1,"No Aplica")</f>
        <v>No Aplica</v>
      </c>
      <c r="N4994" s="43" t="str">
        <f>Leave[[#This Row],[User Code (Owning User) (Usuario)]]&amp;Leave[[#This Row],[fecha activa]]</f>
        <v>MIE2023081113264No Aplica</v>
      </c>
    </row>
    <row r="4995" spans="1:14" x14ac:dyDescent="0.3">
      <c r="A4995" s="43" t="s">
        <v>468</v>
      </c>
      <c r="B4995" s="3">
        <v>45907</v>
      </c>
      <c r="C4995" s="3">
        <v>45907</v>
      </c>
      <c r="D4995" s="43" t="s">
        <v>599</v>
      </c>
      <c r="E4995" s="43" t="s">
        <v>395</v>
      </c>
      <c r="F4995" s="43" t="s">
        <v>396</v>
      </c>
      <c r="G4995">
        <v>540</v>
      </c>
      <c r="H4995">
        <v>540</v>
      </c>
      <c r="I4995" s="43" t="s">
        <v>1200</v>
      </c>
      <c r="J4995" s="43" t="s">
        <v>1043</v>
      </c>
      <c r="K4995" s="43" t="s">
        <v>177</v>
      </c>
      <c r="L4995" s="43" t="str">
        <f>IF(AND(Home!$A$1&gt;=Leave[[#This Row],[Start Time]],Home!$A$1&lt;=Leave[[#This Row],[End Time]]),"Aplica","No Aplica")</f>
        <v>No Aplica</v>
      </c>
      <c r="M4995" s="43" t="str">
        <f>IF(AND(Home!$A$1&gt;=Leave[[#This Row],[Start Time]],Home!$A$1&lt;=Leave[[#This Row],[End Time]]),Home!$A$1,"No Aplica")</f>
        <v>No Aplica</v>
      </c>
      <c r="N4995" s="43" t="str">
        <f>Leave[[#This Row],[User Code (Owning User) (Usuario)]]&amp;Leave[[#This Row],[fecha activa]]</f>
        <v>MIE2023081113264No Aplica</v>
      </c>
    </row>
    <row r="4996" spans="1:14" x14ac:dyDescent="0.3">
      <c r="A4996" s="43" t="s">
        <v>601</v>
      </c>
      <c r="B4996" s="3">
        <v>45905</v>
      </c>
      <c r="C4996" s="3">
        <v>45905</v>
      </c>
      <c r="D4996" s="43" t="s">
        <v>842</v>
      </c>
      <c r="E4996" s="43" t="s">
        <v>395</v>
      </c>
      <c r="F4996" s="43" t="s">
        <v>396</v>
      </c>
      <c r="G4996">
        <v>60</v>
      </c>
      <c r="H4996">
        <v>60</v>
      </c>
      <c r="I4996" s="43" t="s">
        <v>1200</v>
      </c>
      <c r="J4996" s="43" t="s">
        <v>1043</v>
      </c>
      <c r="K4996" s="43" t="s">
        <v>177</v>
      </c>
      <c r="L4996" s="43" t="str">
        <f>IF(AND(Home!$A$1&gt;=Leave[[#This Row],[Start Time]],Home!$A$1&lt;=Leave[[#This Row],[End Time]]),"Aplica","No Aplica")</f>
        <v>No Aplica</v>
      </c>
      <c r="M4996" s="43" t="str">
        <f>IF(AND(Home!$A$1&gt;=Leave[[#This Row],[Start Time]],Home!$A$1&lt;=Leave[[#This Row],[End Time]]),Home!$A$1,"No Aplica")</f>
        <v>No Aplica</v>
      </c>
      <c r="N4996" s="43" t="str">
        <f>Leave[[#This Row],[User Code (Owning User) (Usuario)]]&amp;Leave[[#This Row],[fecha activa]]</f>
        <v>MIE2023081113264No Aplica</v>
      </c>
    </row>
    <row r="4997" spans="1:14" x14ac:dyDescent="0.3">
      <c r="A4997" s="43" t="s">
        <v>601</v>
      </c>
      <c r="B4997" s="3">
        <v>45904</v>
      </c>
      <c r="C4997" s="3">
        <v>45904</v>
      </c>
      <c r="D4997" s="43" t="s">
        <v>842</v>
      </c>
      <c r="E4997" s="43" t="s">
        <v>395</v>
      </c>
      <c r="F4997" s="43" t="s">
        <v>396</v>
      </c>
      <c r="G4997">
        <v>60</v>
      </c>
      <c r="H4997">
        <v>60</v>
      </c>
      <c r="I4997" s="43" t="s">
        <v>1200</v>
      </c>
      <c r="J4997" s="43" t="s">
        <v>1043</v>
      </c>
      <c r="K4997" s="43" t="s">
        <v>177</v>
      </c>
      <c r="L4997" s="43" t="str">
        <f>IF(AND(Home!$A$1&gt;=Leave[[#This Row],[Start Time]],Home!$A$1&lt;=Leave[[#This Row],[End Time]]),"Aplica","No Aplica")</f>
        <v>No Aplica</v>
      </c>
      <c r="M4997" s="43" t="str">
        <f>IF(AND(Home!$A$1&gt;=Leave[[#This Row],[Start Time]],Home!$A$1&lt;=Leave[[#This Row],[End Time]]),Home!$A$1,"No Aplica")</f>
        <v>No Aplica</v>
      </c>
      <c r="N4997" s="43" t="str">
        <f>Leave[[#This Row],[User Code (Owning User) (Usuario)]]&amp;Leave[[#This Row],[fecha activa]]</f>
        <v>MIE2023081113264No Aplica</v>
      </c>
    </row>
    <row r="4998" spans="1:14" x14ac:dyDescent="0.3">
      <c r="A4998" s="43" t="s">
        <v>468</v>
      </c>
      <c r="B4998" s="3">
        <v>45902</v>
      </c>
      <c r="C4998" s="3">
        <v>45902</v>
      </c>
      <c r="D4998" s="43" t="s">
        <v>469</v>
      </c>
      <c r="E4998" s="43" t="s">
        <v>395</v>
      </c>
      <c r="F4998" s="43" t="s">
        <v>396</v>
      </c>
      <c r="G4998">
        <v>540</v>
      </c>
      <c r="H4998">
        <v>540</v>
      </c>
      <c r="I4998" s="43" t="s">
        <v>1200</v>
      </c>
      <c r="J4998" s="43" t="s">
        <v>1043</v>
      </c>
      <c r="K4998" s="43" t="s">
        <v>177</v>
      </c>
      <c r="L4998" s="43" t="str">
        <f>IF(AND(Home!$A$1&gt;=Leave[[#This Row],[Start Time]],Home!$A$1&lt;=Leave[[#This Row],[End Time]]),"Aplica","No Aplica")</f>
        <v>No Aplica</v>
      </c>
      <c r="M4998" s="43" t="str">
        <f>IF(AND(Home!$A$1&gt;=Leave[[#This Row],[Start Time]],Home!$A$1&lt;=Leave[[#This Row],[End Time]]),Home!$A$1,"No Aplica")</f>
        <v>No Aplica</v>
      </c>
      <c r="N4998" s="43" t="str">
        <f>Leave[[#This Row],[User Code (Owning User) (Usuario)]]&amp;Leave[[#This Row],[fecha activa]]</f>
        <v>MIE2023081113264No Aplica</v>
      </c>
    </row>
    <row r="4999" spans="1:14" x14ac:dyDescent="0.3">
      <c r="A4999" s="43" t="s">
        <v>601</v>
      </c>
      <c r="B4999" s="3">
        <v>45901</v>
      </c>
      <c r="C4999" s="3">
        <v>45901</v>
      </c>
      <c r="D4999" s="43" t="s">
        <v>842</v>
      </c>
      <c r="E4999" s="43" t="s">
        <v>395</v>
      </c>
      <c r="F4999" s="43" t="s">
        <v>396</v>
      </c>
      <c r="G4999">
        <v>60</v>
      </c>
      <c r="H4999">
        <v>60</v>
      </c>
      <c r="I4999" s="43" t="s">
        <v>1200</v>
      </c>
      <c r="J4999" s="43" t="s">
        <v>1043</v>
      </c>
      <c r="K4999" s="43" t="s">
        <v>177</v>
      </c>
      <c r="L4999" s="43" t="str">
        <f>IF(AND(Home!$A$1&gt;=Leave[[#This Row],[Start Time]],Home!$A$1&lt;=Leave[[#This Row],[End Time]]),"Aplica","No Aplica")</f>
        <v>No Aplica</v>
      </c>
      <c r="M4999" s="43" t="str">
        <f>IF(AND(Home!$A$1&gt;=Leave[[#This Row],[Start Time]],Home!$A$1&lt;=Leave[[#This Row],[End Time]]),Home!$A$1,"No Aplica")</f>
        <v>No Aplica</v>
      </c>
      <c r="N4999" s="43" t="str">
        <f>Leave[[#This Row],[User Code (Owning User) (Usuario)]]&amp;Leave[[#This Row],[fecha activa]]</f>
        <v>MIE2023081113264No Aplica</v>
      </c>
    </row>
    <row r="5000" spans="1:14" x14ac:dyDescent="0.3">
      <c r="A5000" s="43" t="s">
        <v>601</v>
      </c>
      <c r="B5000" s="3">
        <v>45912</v>
      </c>
      <c r="C5000" s="3">
        <v>45912</v>
      </c>
      <c r="D5000" s="43" t="s">
        <v>647</v>
      </c>
      <c r="E5000" s="43" t="s">
        <v>1546</v>
      </c>
      <c r="F5000" s="43" t="s">
        <v>1548</v>
      </c>
      <c r="G5000">
        <v>300</v>
      </c>
      <c r="H5000">
        <v>300</v>
      </c>
      <c r="I5000" s="43" t="s">
        <v>1547</v>
      </c>
      <c r="J5000" s="43" t="s">
        <v>1033</v>
      </c>
      <c r="K5000" s="43" t="s">
        <v>178</v>
      </c>
      <c r="L5000" s="43" t="str">
        <f>IF(AND(Home!$A$1&gt;=Leave[[#This Row],[Start Time]],Home!$A$1&lt;=Leave[[#This Row],[End Time]]),"Aplica","No Aplica")</f>
        <v>No Aplica</v>
      </c>
      <c r="M5000" s="43" t="str">
        <f>IF(AND(Home!$A$1&gt;=Leave[[#This Row],[Start Time]],Home!$A$1&lt;=Leave[[#This Row],[End Time]]),Home!$A$1,"No Aplica")</f>
        <v>No Aplica</v>
      </c>
      <c r="N5000" s="43" t="str">
        <f>Leave[[#This Row],[User Code (Owning User) (Usuario)]]&amp;Leave[[#This Row],[fecha activa]]</f>
        <v>MIE2025120321625No Aplica</v>
      </c>
    </row>
    <row r="5001" spans="1:14" x14ac:dyDescent="0.3">
      <c r="A5001" s="43" t="s">
        <v>471</v>
      </c>
      <c r="B5001" s="3">
        <v>45930</v>
      </c>
      <c r="C5001" s="3">
        <v>45930</v>
      </c>
      <c r="D5001" s="43" t="s">
        <v>621</v>
      </c>
      <c r="E5001" s="43" t="s">
        <v>1397</v>
      </c>
      <c r="F5001" s="43" t="s">
        <v>1399</v>
      </c>
      <c r="G5001">
        <v>60</v>
      </c>
      <c r="H5001">
        <v>60</v>
      </c>
      <c r="I5001" s="43" t="s">
        <v>1398</v>
      </c>
      <c r="J5001" s="43" t="s">
        <v>1047</v>
      </c>
      <c r="K5001" s="43" t="s">
        <v>178</v>
      </c>
      <c r="L5001" s="43" t="str">
        <f>IF(AND(Home!$A$1&gt;=Leave[[#This Row],[Start Time]],Home!$A$1&lt;=Leave[[#This Row],[End Time]]),"Aplica","No Aplica")</f>
        <v>No Aplica</v>
      </c>
      <c r="M5001" s="43" t="str">
        <f>IF(AND(Home!$A$1&gt;=Leave[[#This Row],[Start Time]],Home!$A$1&lt;=Leave[[#This Row],[End Time]]),Home!$A$1,"No Aplica")</f>
        <v>No Aplica</v>
      </c>
      <c r="N5001" s="43" t="str">
        <f>Leave[[#This Row],[User Code (Owning User) (Usuario)]]&amp;Leave[[#This Row],[fecha activa]]</f>
        <v>MIE2025010220709No Aplica</v>
      </c>
    </row>
    <row r="5002" spans="1:14" x14ac:dyDescent="0.3">
      <c r="A5002" s="43" t="s">
        <v>471</v>
      </c>
      <c r="B5002" s="3">
        <v>45929</v>
      </c>
      <c r="C5002" s="3">
        <v>45929</v>
      </c>
      <c r="D5002" s="43" t="s">
        <v>3799</v>
      </c>
      <c r="E5002" s="43" t="s">
        <v>1397</v>
      </c>
      <c r="F5002" s="43" t="s">
        <v>1399</v>
      </c>
      <c r="G5002">
        <v>180</v>
      </c>
      <c r="H5002">
        <v>180</v>
      </c>
      <c r="I5002" s="43" t="s">
        <v>1398</v>
      </c>
      <c r="J5002" s="43" t="s">
        <v>1047</v>
      </c>
      <c r="K5002" s="43" t="s">
        <v>178</v>
      </c>
      <c r="L5002" s="43" t="str">
        <f>IF(AND(Home!$A$1&gt;=Leave[[#This Row],[Start Time]],Home!$A$1&lt;=Leave[[#This Row],[End Time]]),"Aplica","No Aplica")</f>
        <v>No Aplica</v>
      </c>
      <c r="M5002" s="43" t="str">
        <f>IF(AND(Home!$A$1&gt;=Leave[[#This Row],[Start Time]],Home!$A$1&lt;=Leave[[#This Row],[End Time]]),Home!$A$1,"No Aplica")</f>
        <v>No Aplica</v>
      </c>
      <c r="N5002" s="43" t="str">
        <f>Leave[[#This Row],[User Code (Owning User) (Usuario)]]&amp;Leave[[#This Row],[fecha activa]]</f>
        <v>MIE2025010220709No Aplica</v>
      </c>
    </row>
    <row r="5003" spans="1:14" x14ac:dyDescent="0.3">
      <c r="A5003" s="43" t="s">
        <v>465</v>
      </c>
      <c r="B5003" s="3">
        <v>45927</v>
      </c>
      <c r="C5003" s="3">
        <v>45927</v>
      </c>
      <c r="D5003" s="43" t="s">
        <v>1545</v>
      </c>
      <c r="E5003" s="43" t="s">
        <v>1397</v>
      </c>
      <c r="F5003" s="43" t="s">
        <v>1399</v>
      </c>
      <c r="G5003">
        <v>540</v>
      </c>
      <c r="H5003">
        <v>540</v>
      </c>
      <c r="I5003" s="43" t="s">
        <v>1398</v>
      </c>
      <c r="J5003" s="43" t="s">
        <v>1047</v>
      </c>
      <c r="K5003" s="43" t="s">
        <v>178</v>
      </c>
      <c r="L5003" s="43" t="str">
        <f>IF(AND(Home!$A$1&gt;=Leave[[#This Row],[Start Time]],Home!$A$1&lt;=Leave[[#This Row],[End Time]]),"Aplica","No Aplica")</f>
        <v>No Aplica</v>
      </c>
      <c r="M5003" s="43" t="str">
        <f>IF(AND(Home!$A$1&gt;=Leave[[#This Row],[Start Time]],Home!$A$1&lt;=Leave[[#This Row],[End Time]]),Home!$A$1,"No Aplica")</f>
        <v>No Aplica</v>
      </c>
      <c r="N5003" s="43" t="str">
        <f>Leave[[#This Row],[User Code (Owning User) (Usuario)]]&amp;Leave[[#This Row],[fecha activa]]</f>
        <v>MIE2025010220709No Aplica</v>
      </c>
    </row>
    <row r="5004" spans="1:14" x14ac:dyDescent="0.3">
      <c r="A5004" s="43" t="s">
        <v>471</v>
      </c>
      <c r="B5004" s="3">
        <v>45925</v>
      </c>
      <c r="C5004" s="3">
        <v>45925</v>
      </c>
      <c r="D5004" s="43" t="s">
        <v>621</v>
      </c>
      <c r="E5004" s="43" t="s">
        <v>1397</v>
      </c>
      <c r="F5004" s="43" t="s">
        <v>1399</v>
      </c>
      <c r="G5004">
        <v>60</v>
      </c>
      <c r="H5004">
        <v>60</v>
      </c>
      <c r="I5004" s="43" t="s">
        <v>1398</v>
      </c>
      <c r="J5004" s="43" t="s">
        <v>1047</v>
      </c>
      <c r="K5004" s="43" t="s">
        <v>178</v>
      </c>
      <c r="L5004" s="43" t="str">
        <f>IF(AND(Home!$A$1&gt;=Leave[[#This Row],[Start Time]],Home!$A$1&lt;=Leave[[#This Row],[End Time]]),"Aplica","No Aplica")</f>
        <v>No Aplica</v>
      </c>
      <c r="M5004" s="43" t="str">
        <f>IF(AND(Home!$A$1&gt;=Leave[[#This Row],[Start Time]],Home!$A$1&lt;=Leave[[#This Row],[End Time]]),Home!$A$1,"No Aplica")</f>
        <v>No Aplica</v>
      </c>
      <c r="N5004" s="43" t="str">
        <f>Leave[[#This Row],[User Code (Owning User) (Usuario)]]&amp;Leave[[#This Row],[fecha activa]]</f>
        <v>MIE2025010220709No Aplica</v>
      </c>
    </row>
    <row r="5005" spans="1:14" x14ac:dyDescent="0.3">
      <c r="A5005" s="43" t="s">
        <v>471</v>
      </c>
      <c r="B5005" s="3">
        <v>45924</v>
      </c>
      <c r="C5005" s="3">
        <v>45924</v>
      </c>
      <c r="D5005" s="43" t="s">
        <v>621</v>
      </c>
      <c r="E5005" s="43" t="s">
        <v>1397</v>
      </c>
      <c r="F5005" s="43" t="s">
        <v>1399</v>
      </c>
      <c r="G5005">
        <v>60</v>
      </c>
      <c r="H5005">
        <v>60</v>
      </c>
      <c r="I5005" s="43" t="s">
        <v>1398</v>
      </c>
      <c r="J5005" s="43" t="s">
        <v>1047</v>
      </c>
      <c r="K5005" s="43" t="s">
        <v>178</v>
      </c>
      <c r="L5005" s="43" t="str">
        <f>IF(AND(Home!$A$1&gt;=Leave[[#This Row],[Start Time]],Home!$A$1&lt;=Leave[[#This Row],[End Time]]),"Aplica","No Aplica")</f>
        <v>No Aplica</v>
      </c>
      <c r="M5005" s="43" t="str">
        <f>IF(AND(Home!$A$1&gt;=Leave[[#This Row],[Start Time]],Home!$A$1&lt;=Leave[[#This Row],[End Time]]),Home!$A$1,"No Aplica")</f>
        <v>No Aplica</v>
      </c>
      <c r="N5005" s="43" t="str">
        <f>Leave[[#This Row],[User Code (Owning User) (Usuario)]]&amp;Leave[[#This Row],[fecha activa]]</f>
        <v>MIE2025010220709No Aplica</v>
      </c>
    </row>
    <row r="5006" spans="1:14" x14ac:dyDescent="0.3">
      <c r="A5006" s="43" t="s">
        <v>471</v>
      </c>
      <c r="B5006" s="3">
        <v>45923</v>
      </c>
      <c r="C5006" s="3">
        <v>45923</v>
      </c>
      <c r="D5006" s="43" t="s">
        <v>621</v>
      </c>
      <c r="E5006" s="43" t="s">
        <v>1397</v>
      </c>
      <c r="F5006" s="43" t="s">
        <v>1399</v>
      </c>
      <c r="G5006">
        <v>60</v>
      </c>
      <c r="H5006">
        <v>60</v>
      </c>
      <c r="I5006" s="43" t="s">
        <v>1398</v>
      </c>
      <c r="J5006" s="43" t="s">
        <v>1047</v>
      </c>
      <c r="K5006" s="43" t="s">
        <v>178</v>
      </c>
      <c r="L5006" s="43" t="str">
        <f>IF(AND(Home!$A$1&gt;=Leave[[#This Row],[Start Time]],Home!$A$1&lt;=Leave[[#This Row],[End Time]]),"Aplica","No Aplica")</f>
        <v>No Aplica</v>
      </c>
      <c r="M5006" s="43" t="str">
        <f>IF(AND(Home!$A$1&gt;=Leave[[#This Row],[Start Time]],Home!$A$1&lt;=Leave[[#This Row],[End Time]]),Home!$A$1,"No Aplica")</f>
        <v>No Aplica</v>
      </c>
      <c r="N5006" s="43" t="str">
        <f>Leave[[#This Row],[User Code (Owning User) (Usuario)]]&amp;Leave[[#This Row],[fecha activa]]</f>
        <v>MIE2025010220709No Aplica</v>
      </c>
    </row>
    <row r="5007" spans="1:14" x14ac:dyDescent="0.3">
      <c r="A5007" s="43" t="s">
        <v>465</v>
      </c>
      <c r="B5007" s="3">
        <v>45921</v>
      </c>
      <c r="C5007" s="3">
        <v>45921</v>
      </c>
      <c r="D5007" s="43" t="s">
        <v>495</v>
      </c>
      <c r="E5007" s="43" t="s">
        <v>1397</v>
      </c>
      <c r="F5007" s="43" t="s">
        <v>1399</v>
      </c>
      <c r="G5007">
        <v>540</v>
      </c>
      <c r="H5007">
        <v>540</v>
      </c>
      <c r="I5007" s="43" t="s">
        <v>1398</v>
      </c>
      <c r="J5007" s="43" t="s">
        <v>1047</v>
      </c>
      <c r="K5007" s="43" t="s">
        <v>178</v>
      </c>
      <c r="L5007" s="43" t="str">
        <f>IF(AND(Home!$A$1&gt;=Leave[[#This Row],[Start Time]],Home!$A$1&lt;=Leave[[#This Row],[End Time]]),"Aplica","No Aplica")</f>
        <v>No Aplica</v>
      </c>
      <c r="M5007" s="43" t="str">
        <f>IF(AND(Home!$A$1&gt;=Leave[[#This Row],[Start Time]],Home!$A$1&lt;=Leave[[#This Row],[End Time]]),Home!$A$1,"No Aplica")</f>
        <v>No Aplica</v>
      </c>
      <c r="N5007" s="43" t="str">
        <f>Leave[[#This Row],[User Code (Owning User) (Usuario)]]&amp;Leave[[#This Row],[fecha activa]]</f>
        <v>MIE2025010220709No Aplica</v>
      </c>
    </row>
    <row r="5008" spans="1:14" x14ac:dyDescent="0.3">
      <c r="A5008" s="43" t="s">
        <v>471</v>
      </c>
      <c r="B5008" s="3">
        <v>45919</v>
      </c>
      <c r="C5008" s="3">
        <v>45919</v>
      </c>
      <c r="D5008" s="43" t="s">
        <v>621</v>
      </c>
      <c r="E5008" s="43" t="s">
        <v>1397</v>
      </c>
      <c r="F5008" s="43" t="s">
        <v>1399</v>
      </c>
      <c r="G5008">
        <v>60</v>
      </c>
      <c r="H5008">
        <v>60</v>
      </c>
      <c r="I5008" s="43" t="s">
        <v>1398</v>
      </c>
      <c r="J5008" s="43" t="s">
        <v>1047</v>
      </c>
      <c r="K5008" s="43" t="s">
        <v>178</v>
      </c>
      <c r="L5008" s="43" t="str">
        <f>IF(AND(Home!$A$1&gt;=Leave[[#This Row],[Start Time]],Home!$A$1&lt;=Leave[[#This Row],[End Time]]),"Aplica","No Aplica")</f>
        <v>No Aplica</v>
      </c>
      <c r="M5008" s="43" t="str">
        <f>IF(AND(Home!$A$1&gt;=Leave[[#This Row],[Start Time]],Home!$A$1&lt;=Leave[[#This Row],[End Time]]),Home!$A$1,"No Aplica")</f>
        <v>No Aplica</v>
      </c>
      <c r="N5008" s="43" t="str">
        <f>Leave[[#This Row],[User Code (Owning User) (Usuario)]]&amp;Leave[[#This Row],[fecha activa]]</f>
        <v>MIE2025010220709No Aplica</v>
      </c>
    </row>
    <row r="5009" spans="1:14" x14ac:dyDescent="0.3">
      <c r="A5009" s="43" t="s">
        <v>471</v>
      </c>
      <c r="B5009" s="3">
        <v>45918</v>
      </c>
      <c r="C5009" s="3">
        <v>45918</v>
      </c>
      <c r="D5009" s="43" t="s">
        <v>621</v>
      </c>
      <c r="E5009" s="43" t="s">
        <v>1397</v>
      </c>
      <c r="F5009" s="43" t="s">
        <v>1399</v>
      </c>
      <c r="G5009">
        <v>60</v>
      </c>
      <c r="H5009">
        <v>60</v>
      </c>
      <c r="I5009" s="43" t="s">
        <v>1398</v>
      </c>
      <c r="J5009" s="43" t="s">
        <v>1047</v>
      </c>
      <c r="K5009" s="43" t="s">
        <v>178</v>
      </c>
      <c r="L5009" s="43" t="str">
        <f>IF(AND(Home!$A$1&gt;=Leave[[#This Row],[Start Time]],Home!$A$1&lt;=Leave[[#This Row],[End Time]]),"Aplica","No Aplica")</f>
        <v>No Aplica</v>
      </c>
      <c r="M5009" s="43" t="str">
        <f>IF(AND(Home!$A$1&gt;=Leave[[#This Row],[Start Time]],Home!$A$1&lt;=Leave[[#This Row],[End Time]]),Home!$A$1,"No Aplica")</f>
        <v>No Aplica</v>
      </c>
      <c r="N5009" s="43" t="str">
        <f>Leave[[#This Row],[User Code (Owning User) (Usuario)]]&amp;Leave[[#This Row],[fecha activa]]</f>
        <v>MIE2025010220709No Aplica</v>
      </c>
    </row>
    <row r="5010" spans="1:14" x14ac:dyDescent="0.3">
      <c r="A5010" s="43" t="s">
        <v>471</v>
      </c>
      <c r="B5010" s="3">
        <v>45917</v>
      </c>
      <c r="C5010" s="3">
        <v>45917</v>
      </c>
      <c r="D5010" s="43" t="s">
        <v>621</v>
      </c>
      <c r="E5010" s="43" t="s">
        <v>1397</v>
      </c>
      <c r="F5010" s="43" t="s">
        <v>1399</v>
      </c>
      <c r="G5010">
        <v>60</v>
      </c>
      <c r="H5010">
        <v>60</v>
      </c>
      <c r="I5010" s="43" t="s">
        <v>1398</v>
      </c>
      <c r="J5010" s="43" t="s">
        <v>1047</v>
      </c>
      <c r="K5010" s="43" t="s">
        <v>178</v>
      </c>
      <c r="L5010" s="43" t="str">
        <f>IF(AND(Home!$A$1&gt;=Leave[[#This Row],[Start Time]],Home!$A$1&lt;=Leave[[#This Row],[End Time]]),"Aplica","No Aplica")</f>
        <v>No Aplica</v>
      </c>
      <c r="M5010" s="43" t="str">
        <f>IF(AND(Home!$A$1&gt;=Leave[[#This Row],[Start Time]],Home!$A$1&lt;=Leave[[#This Row],[End Time]]),Home!$A$1,"No Aplica")</f>
        <v>No Aplica</v>
      </c>
      <c r="N5010" s="43" t="str">
        <f>Leave[[#This Row],[User Code (Owning User) (Usuario)]]&amp;Leave[[#This Row],[fecha activa]]</f>
        <v>MIE2025010220709No Aplica</v>
      </c>
    </row>
    <row r="5011" spans="1:14" x14ac:dyDescent="0.3">
      <c r="A5011" s="43" t="s">
        <v>471</v>
      </c>
      <c r="B5011" s="3">
        <v>45916</v>
      </c>
      <c r="C5011" s="3">
        <v>45916</v>
      </c>
      <c r="D5011" s="43" t="s">
        <v>621</v>
      </c>
      <c r="E5011" s="43" t="s">
        <v>1397</v>
      </c>
      <c r="F5011" s="43" t="s">
        <v>1399</v>
      </c>
      <c r="G5011">
        <v>60</v>
      </c>
      <c r="H5011">
        <v>60</v>
      </c>
      <c r="I5011" s="43" t="s">
        <v>1398</v>
      </c>
      <c r="J5011" s="43" t="s">
        <v>1047</v>
      </c>
      <c r="K5011" s="43" t="s">
        <v>178</v>
      </c>
      <c r="L5011" s="43" t="str">
        <f>IF(AND(Home!$A$1&gt;=Leave[[#This Row],[Start Time]],Home!$A$1&lt;=Leave[[#This Row],[End Time]]),"Aplica","No Aplica")</f>
        <v>No Aplica</v>
      </c>
      <c r="M5011" s="43" t="str">
        <f>IF(AND(Home!$A$1&gt;=Leave[[#This Row],[Start Time]],Home!$A$1&lt;=Leave[[#This Row],[End Time]]),Home!$A$1,"No Aplica")</f>
        <v>No Aplica</v>
      </c>
      <c r="N5011" s="43" t="str">
        <f>Leave[[#This Row],[User Code (Owning User) (Usuario)]]&amp;Leave[[#This Row],[fecha activa]]</f>
        <v>MIE2025010220709No Aplica</v>
      </c>
    </row>
    <row r="5012" spans="1:14" x14ac:dyDescent="0.3">
      <c r="A5012" s="43" t="s">
        <v>471</v>
      </c>
      <c r="B5012" s="3">
        <v>45915</v>
      </c>
      <c r="C5012" s="3">
        <v>45915</v>
      </c>
      <c r="D5012" s="43" t="s">
        <v>3209</v>
      </c>
      <c r="E5012" s="43" t="s">
        <v>1397</v>
      </c>
      <c r="F5012" s="43" t="s">
        <v>1399</v>
      </c>
      <c r="G5012">
        <v>180</v>
      </c>
      <c r="H5012">
        <v>180</v>
      </c>
      <c r="I5012" s="43" t="s">
        <v>1398</v>
      </c>
      <c r="J5012" s="43" t="s">
        <v>1047</v>
      </c>
      <c r="K5012" s="43" t="s">
        <v>178</v>
      </c>
      <c r="L5012" s="43" t="str">
        <f>IF(AND(Home!$A$1&gt;=Leave[[#This Row],[Start Time]],Home!$A$1&lt;=Leave[[#This Row],[End Time]]),"Aplica","No Aplica")</f>
        <v>No Aplica</v>
      </c>
      <c r="M5012" s="43" t="str">
        <f>IF(AND(Home!$A$1&gt;=Leave[[#This Row],[Start Time]],Home!$A$1&lt;=Leave[[#This Row],[End Time]]),Home!$A$1,"No Aplica")</f>
        <v>No Aplica</v>
      </c>
      <c r="N5012" s="43" t="str">
        <f>Leave[[#This Row],[User Code (Owning User) (Usuario)]]&amp;Leave[[#This Row],[fecha activa]]</f>
        <v>MIE2025010220709No Aplica</v>
      </c>
    </row>
    <row r="5013" spans="1:14" x14ac:dyDescent="0.3">
      <c r="A5013" s="43" t="s">
        <v>471</v>
      </c>
      <c r="B5013" s="3">
        <v>45912</v>
      </c>
      <c r="C5013" s="3">
        <v>45912</v>
      </c>
      <c r="D5013" s="43" t="s">
        <v>621</v>
      </c>
      <c r="E5013" s="43" t="s">
        <v>1397</v>
      </c>
      <c r="F5013" s="43" t="s">
        <v>1399</v>
      </c>
      <c r="G5013">
        <v>60</v>
      </c>
      <c r="H5013">
        <v>60</v>
      </c>
      <c r="I5013" s="43" t="s">
        <v>1398</v>
      </c>
      <c r="J5013" s="43" t="s">
        <v>1047</v>
      </c>
      <c r="K5013" s="43" t="s">
        <v>178</v>
      </c>
      <c r="L5013" s="43" t="str">
        <f>IF(AND(Home!$A$1&gt;=Leave[[#This Row],[Start Time]],Home!$A$1&lt;=Leave[[#This Row],[End Time]]),"Aplica","No Aplica")</f>
        <v>No Aplica</v>
      </c>
      <c r="M5013" s="43" t="str">
        <f>IF(AND(Home!$A$1&gt;=Leave[[#This Row],[Start Time]],Home!$A$1&lt;=Leave[[#This Row],[End Time]]),Home!$A$1,"No Aplica")</f>
        <v>No Aplica</v>
      </c>
      <c r="N5013" s="43" t="str">
        <f>Leave[[#This Row],[User Code (Owning User) (Usuario)]]&amp;Leave[[#This Row],[fecha activa]]</f>
        <v>MIE2025010220709No Aplica</v>
      </c>
    </row>
    <row r="5014" spans="1:14" x14ac:dyDescent="0.3">
      <c r="A5014" s="43" t="s">
        <v>471</v>
      </c>
      <c r="B5014" s="3">
        <v>45912</v>
      </c>
      <c r="C5014" s="3">
        <v>45912</v>
      </c>
      <c r="D5014" s="43" t="s">
        <v>621</v>
      </c>
      <c r="E5014" s="43" t="s">
        <v>1397</v>
      </c>
      <c r="F5014" s="43" t="s">
        <v>1399</v>
      </c>
      <c r="G5014">
        <v>60</v>
      </c>
      <c r="H5014">
        <v>60</v>
      </c>
      <c r="I5014" s="43" t="s">
        <v>1398</v>
      </c>
      <c r="J5014" s="43" t="s">
        <v>1047</v>
      </c>
      <c r="K5014" s="43" t="s">
        <v>178</v>
      </c>
      <c r="L5014" s="43" t="str">
        <f>IF(AND(Home!$A$1&gt;=Leave[[#This Row],[Start Time]],Home!$A$1&lt;=Leave[[#This Row],[End Time]]),"Aplica","No Aplica")</f>
        <v>No Aplica</v>
      </c>
      <c r="M5014" s="43" t="str">
        <f>IF(AND(Home!$A$1&gt;=Leave[[#This Row],[Start Time]],Home!$A$1&lt;=Leave[[#This Row],[End Time]]),Home!$A$1,"No Aplica")</f>
        <v>No Aplica</v>
      </c>
      <c r="N5014" s="43" t="str">
        <f>Leave[[#This Row],[User Code (Owning User) (Usuario)]]&amp;Leave[[#This Row],[fecha activa]]</f>
        <v>MIE2025010220709No Aplica</v>
      </c>
    </row>
    <row r="5015" spans="1:14" x14ac:dyDescent="0.3">
      <c r="A5015" s="43" t="s">
        <v>471</v>
      </c>
      <c r="B5015" s="3">
        <v>45911</v>
      </c>
      <c r="C5015" s="3">
        <v>45911</v>
      </c>
      <c r="D5015" s="43" t="s">
        <v>621</v>
      </c>
      <c r="E5015" s="43" t="s">
        <v>1397</v>
      </c>
      <c r="F5015" s="43" t="s">
        <v>1399</v>
      </c>
      <c r="G5015">
        <v>60</v>
      </c>
      <c r="H5015">
        <v>60</v>
      </c>
      <c r="I5015" s="43" t="s">
        <v>1398</v>
      </c>
      <c r="J5015" s="43" t="s">
        <v>1047</v>
      </c>
      <c r="K5015" s="43" t="s">
        <v>178</v>
      </c>
      <c r="L5015" s="43" t="str">
        <f>IF(AND(Home!$A$1&gt;=Leave[[#This Row],[Start Time]],Home!$A$1&lt;=Leave[[#This Row],[End Time]]),"Aplica","No Aplica")</f>
        <v>No Aplica</v>
      </c>
      <c r="M5015" s="43" t="str">
        <f>IF(AND(Home!$A$1&gt;=Leave[[#This Row],[Start Time]],Home!$A$1&lt;=Leave[[#This Row],[End Time]]),Home!$A$1,"No Aplica")</f>
        <v>No Aplica</v>
      </c>
      <c r="N5015" s="43" t="str">
        <f>Leave[[#This Row],[User Code (Owning User) (Usuario)]]&amp;Leave[[#This Row],[fecha activa]]</f>
        <v>MIE2025010220709No Aplica</v>
      </c>
    </row>
    <row r="5016" spans="1:14" x14ac:dyDescent="0.3">
      <c r="A5016" s="43" t="s">
        <v>471</v>
      </c>
      <c r="B5016" s="3">
        <v>45910</v>
      </c>
      <c r="C5016" s="3">
        <v>45910</v>
      </c>
      <c r="D5016" s="43" t="s">
        <v>621</v>
      </c>
      <c r="E5016" s="43" t="s">
        <v>1397</v>
      </c>
      <c r="F5016" s="43" t="s">
        <v>1399</v>
      </c>
      <c r="G5016">
        <v>60</v>
      </c>
      <c r="H5016">
        <v>60</v>
      </c>
      <c r="I5016" s="43" t="s">
        <v>1398</v>
      </c>
      <c r="J5016" s="43" t="s">
        <v>1047</v>
      </c>
      <c r="K5016" s="43" t="s">
        <v>178</v>
      </c>
      <c r="L5016" s="43" t="str">
        <f>IF(AND(Home!$A$1&gt;=Leave[[#This Row],[Start Time]],Home!$A$1&lt;=Leave[[#This Row],[End Time]]),"Aplica","No Aplica")</f>
        <v>No Aplica</v>
      </c>
      <c r="M5016" s="43" t="str">
        <f>IF(AND(Home!$A$1&gt;=Leave[[#This Row],[Start Time]],Home!$A$1&lt;=Leave[[#This Row],[End Time]]),Home!$A$1,"No Aplica")</f>
        <v>No Aplica</v>
      </c>
      <c r="N5016" s="43" t="str">
        <f>Leave[[#This Row],[User Code (Owning User) (Usuario)]]&amp;Leave[[#This Row],[fecha activa]]</f>
        <v>MIE2025010220709No Aplica</v>
      </c>
    </row>
    <row r="5017" spans="1:14" x14ac:dyDescent="0.3">
      <c r="A5017" s="43" t="s">
        <v>471</v>
      </c>
      <c r="B5017" s="3">
        <v>45909</v>
      </c>
      <c r="C5017" s="3">
        <v>45909</v>
      </c>
      <c r="D5017" s="43" t="s">
        <v>621</v>
      </c>
      <c r="E5017" s="43" t="s">
        <v>1397</v>
      </c>
      <c r="F5017" s="43" t="s">
        <v>1399</v>
      </c>
      <c r="G5017">
        <v>60</v>
      </c>
      <c r="H5017">
        <v>60</v>
      </c>
      <c r="I5017" s="43" t="s">
        <v>1398</v>
      </c>
      <c r="J5017" s="43" t="s">
        <v>1047</v>
      </c>
      <c r="K5017" s="43" t="s">
        <v>178</v>
      </c>
      <c r="L5017" s="43" t="str">
        <f>IF(AND(Home!$A$1&gt;=Leave[[#This Row],[Start Time]],Home!$A$1&lt;=Leave[[#This Row],[End Time]]),"Aplica","No Aplica")</f>
        <v>No Aplica</v>
      </c>
      <c r="M5017" s="43" t="str">
        <f>IF(AND(Home!$A$1&gt;=Leave[[#This Row],[Start Time]],Home!$A$1&lt;=Leave[[#This Row],[End Time]]),Home!$A$1,"No Aplica")</f>
        <v>No Aplica</v>
      </c>
      <c r="N5017" s="43" t="str">
        <f>Leave[[#This Row],[User Code (Owning User) (Usuario)]]&amp;Leave[[#This Row],[fecha activa]]</f>
        <v>MIE2025010220709No Aplica</v>
      </c>
    </row>
    <row r="5018" spans="1:14" x14ac:dyDescent="0.3">
      <c r="A5018" s="43" t="s">
        <v>471</v>
      </c>
      <c r="B5018" s="3">
        <v>45908</v>
      </c>
      <c r="C5018" s="3">
        <v>45908</v>
      </c>
      <c r="D5018" s="43" t="s">
        <v>2636</v>
      </c>
      <c r="E5018" s="43" t="s">
        <v>1397</v>
      </c>
      <c r="F5018" s="43" t="s">
        <v>1399</v>
      </c>
      <c r="G5018">
        <v>180</v>
      </c>
      <c r="H5018">
        <v>180</v>
      </c>
      <c r="I5018" s="43" t="s">
        <v>1398</v>
      </c>
      <c r="J5018" s="43" t="s">
        <v>1047</v>
      </c>
      <c r="K5018" s="43" t="s">
        <v>178</v>
      </c>
      <c r="L5018" s="43" t="str">
        <f>IF(AND(Home!$A$1&gt;=Leave[[#This Row],[Start Time]],Home!$A$1&lt;=Leave[[#This Row],[End Time]]),"Aplica","No Aplica")</f>
        <v>No Aplica</v>
      </c>
      <c r="M5018" s="43" t="str">
        <f>IF(AND(Home!$A$1&gt;=Leave[[#This Row],[Start Time]],Home!$A$1&lt;=Leave[[#This Row],[End Time]]),Home!$A$1,"No Aplica")</f>
        <v>No Aplica</v>
      </c>
      <c r="N5018" s="43" t="str">
        <f>Leave[[#This Row],[User Code (Owning User) (Usuario)]]&amp;Leave[[#This Row],[fecha activa]]</f>
        <v>MIE2025010220709No Aplica</v>
      </c>
    </row>
    <row r="5019" spans="1:14" x14ac:dyDescent="0.3">
      <c r="A5019" s="43" t="s">
        <v>465</v>
      </c>
      <c r="B5019" s="3">
        <v>45907</v>
      </c>
      <c r="C5019" s="3">
        <v>45907</v>
      </c>
      <c r="D5019" s="43" t="s">
        <v>495</v>
      </c>
      <c r="E5019" s="43" t="s">
        <v>1397</v>
      </c>
      <c r="F5019" s="43" t="s">
        <v>1399</v>
      </c>
      <c r="G5019">
        <v>540</v>
      </c>
      <c r="H5019">
        <v>540</v>
      </c>
      <c r="I5019" s="43" t="s">
        <v>1398</v>
      </c>
      <c r="J5019" s="43" t="s">
        <v>1047</v>
      </c>
      <c r="K5019" s="43" t="s">
        <v>178</v>
      </c>
      <c r="L5019" s="43" t="str">
        <f>IF(AND(Home!$A$1&gt;=Leave[[#This Row],[Start Time]],Home!$A$1&lt;=Leave[[#This Row],[End Time]]),"Aplica","No Aplica")</f>
        <v>No Aplica</v>
      </c>
      <c r="M5019" s="43" t="str">
        <f>IF(AND(Home!$A$1&gt;=Leave[[#This Row],[Start Time]],Home!$A$1&lt;=Leave[[#This Row],[End Time]]),Home!$A$1,"No Aplica")</f>
        <v>No Aplica</v>
      </c>
      <c r="N5019" s="43" t="str">
        <f>Leave[[#This Row],[User Code (Owning User) (Usuario)]]&amp;Leave[[#This Row],[fecha activa]]</f>
        <v>MIE2025010220709No Aplica</v>
      </c>
    </row>
    <row r="5020" spans="1:14" x14ac:dyDescent="0.3">
      <c r="A5020" s="43" t="s">
        <v>471</v>
      </c>
      <c r="B5020" s="3">
        <v>45905</v>
      </c>
      <c r="C5020" s="3">
        <v>45905</v>
      </c>
      <c r="D5020" s="43" t="s">
        <v>621</v>
      </c>
      <c r="E5020" s="43" t="s">
        <v>1397</v>
      </c>
      <c r="F5020" s="43" t="s">
        <v>1399</v>
      </c>
      <c r="G5020">
        <v>60</v>
      </c>
      <c r="H5020">
        <v>60</v>
      </c>
      <c r="I5020" s="43" t="s">
        <v>1398</v>
      </c>
      <c r="J5020" s="43" t="s">
        <v>1047</v>
      </c>
      <c r="K5020" s="43" t="s">
        <v>178</v>
      </c>
      <c r="L5020" s="43" t="str">
        <f>IF(AND(Home!$A$1&gt;=Leave[[#This Row],[Start Time]],Home!$A$1&lt;=Leave[[#This Row],[End Time]]),"Aplica","No Aplica")</f>
        <v>No Aplica</v>
      </c>
      <c r="M5020" s="43" t="str">
        <f>IF(AND(Home!$A$1&gt;=Leave[[#This Row],[Start Time]],Home!$A$1&lt;=Leave[[#This Row],[End Time]]),Home!$A$1,"No Aplica")</f>
        <v>No Aplica</v>
      </c>
      <c r="N5020" s="43" t="str">
        <f>Leave[[#This Row],[User Code (Owning User) (Usuario)]]&amp;Leave[[#This Row],[fecha activa]]</f>
        <v>MIE2025010220709No Aplica</v>
      </c>
    </row>
    <row r="5021" spans="1:14" x14ac:dyDescent="0.3">
      <c r="A5021" s="43" t="s">
        <v>471</v>
      </c>
      <c r="B5021" s="3">
        <v>45904</v>
      </c>
      <c r="C5021" s="3">
        <v>45904</v>
      </c>
      <c r="D5021" s="43" t="s">
        <v>621</v>
      </c>
      <c r="E5021" s="43" t="s">
        <v>1397</v>
      </c>
      <c r="F5021" s="43" t="s">
        <v>1399</v>
      </c>
      <c r="G5021">
        <v>60</v>
      </c>
      <c r="H5021">
        <v>60</v>
      </c>
      <c r="I5021" s="43" t="s">
        <v>1398</v>
      </c>
      <c r="J5021" s="43" t="s">
        <v>1047</v>
      </c>
      <c r="K5021" s="43" t="s">
        <v>178</v>
      </c>
      <c r="L5021" s="43" t="str">
        <f>IF(AND(Home!$A$1&gt;=Leave[[#This Row],[Start Time]],Home!$A$1&lt;=Leave[[#This Row],[End Time]]),"Aplica","No Aplica")</f>
        <v>No Aplica</v>
      </c>
      <c r="M5021" s="43" t="str">
        <f>IF(AND(Home!$A$1&gt;=Leave[[#This Row],[Start Time]],Home!$A$1&lt;=Leave[[#This Row],[End Time]]),Home!$A$1,"No Aplica")</f>
        <v>No Aplica</v>
      </c>
      <c r="N5021" s="43" t="str">
        <f>Leave[[#This Row],[User Code (Owning User) (Usuario)]]&amp;Leave[[#This Row],[fecha activa]]</f>
        <v>MIE2025010220709No Aplica</v>
      </c>
    </row>
    <row r="5022" spans="1:14" x14ac:dyDescent="0.3">
      <c r="A5022" s="43" t="s">
        <v>471</v>
      </c>
      <c r="B5022" s="3">
        <v>45903</v>
      </c>
      <c r="C5022" s="3">
        <v>45903</v>
      </c>
      <c r="D5022" s="43" t="s">
        <v>621</v>
      </c>
      <c r="E5022" s="43" t="s">
        <v>1397</v>
      </c>
      <c r="F5022" s="43" t="s">
        <v>1399</v>
      </c>
      <c r="G5022">
        <v>60</v>
      </c>
      <c r="H5022">
        <v>60</v>
      </c>
      <c r="I5022" s="43" t="s">
        <v>1398</v>
      </c>
      <c r="J5022" s="43" t="s">
        <v>1047</v>
      </c>
      <c r="K5022" s="43" t="s">
        <v>178</v>
      </c>
      <c r="L5022" s="43" t="str">
        <f>IF(AND(Home!$A$1&gt;=Leave[[#This Row],[Start Time]],Home!$A$1&lt;=Leave[[#This Row],[End Time]]),"Aplica","No Aplica")</f>
        <v>No Aplica</v>
      </c>
      <c r="M5022" s="43" t="str">
        <f>IF(AND(Home!$A$1&gt;=Leave[[#This Row],[Start Time]],Home!$A$1&lt;=Leave[[#This Row],[End Time]]),Home!$A$1,"No Aplica")</f>
        <v>No Aplica</v>
      </c>
      <c r="N5022" s="43" t="str">
        <f>Leave[[#This Row],[User Code (Owning User) (Usuario)]]&amp;Leave[[#This Row],[fecha activa]]</f>
        <v>MIE2025010220709No Aplica</v>
      </c>
    </row>
    <row r="5023" spans="1:14" x14ac:dyDescent="0.3">
      <c r="A5023" s="43" t="s">
        <v>471</v>
      </c>
      <c r="B5023" s="3">
        <v>45902</v>
      </c>
      <c r="C5023" s="3">
        <v>45902</v>
      </c>
      <c r="D5023" s="43" t="s">
        <v>621</v>
      </c>
      <c r="E5023" s="43" t="s">
        <v>1397</v>
      </c>
      <c r="F5023" s="43" t="s">
        <v>1399</v>
      </c>
      <c r="G5023">
        <v>60</v>
      </c>
      <c r="H5023">
        <v>60</v>
      </c>
      <c r="I5023" s="43" t="s">
        <v>1398</v>
      </c>
      <c r="J5023" s="43" t="s">
        <v>1047</v>
      </c>
      <c r="K5023" s="43" t="s">
        <v>178</v>
      </c>
      <c r="L5023" s="43" t="str">
        <f>IF(AND(Home!$A$1&gt;=Leave[[#This Row],[Start Time]],Home!$A$1&lt;=Leave[[#This Row],[End Time]]),"Aplica","No Aplica")</f>
        <v>No Aplica</v>
      </c>
      <c r="M5023" s="43" t="str">
        <f>IF(AND(Home!$A$1&gt;=Leave[[#This Row],[Start Time]],Home!$A$1&lt;=Leave[[#This Row],[End Time]]),Home!$A$1,"No Aplica")</f>
        <v>No Aplica</v>
      </c>
      <c r="N5023" s="43" t="str">
        <f>Leave[[#This Row],[User Code (Owning User) (Usuario)]]&amp;Leave[[#This Row],[fecha activa]]</f>
        <v>MIE2025010220709No Aplica</v>
      </c>
    </row>
    <row r="5024" spans="1:14" x14ac:dyDescent="0.3">
      <c r="A5024" s="43" t="s">
        <v>465</v>
      </c>
      <c r="B5024" s="3">
        <v>45923</v>
      </c>
      <c r="C5024" s="3">
        <v>45923</v>
      </c>
      <c r="D5024" s="43" t="s">
        <v>469</v>
      </c>
      <c r="E5024" s="43" t="s">
        <v>2433</v>
      </c>
      <c r="F5024" s="43" t="s">
        <v>2435</v>
      </c>
      <c r="G5024">
        <v>540</v>
      </c>
      <c r="H5024">
        <v>540</v>
      </c>
      <c r="I5024" s="43" t="s">
        <v>2434</v>
      </c>
      <c r="J5024" s="43" t="s">
        <v>973</v>
      </c>
      <c r="K5024" s="43" t="s">
        <v>177</v>
      </c>
      <c r="L5024" s="43" t="str">
        <f>IF(AND(Home!$A$1&gt;=Leave[[#This Row],[Start Time]],Home!$A$1&lt;=Leave[[#This Row],[End Time]]),"Aplica","No Aplica")</f>
        <v>No Aplica</v>
      </c>
      <c r="M5024" s="43" t="str">
        <f>IF(AND(Home!$A$1&gt;=Leave[[#This Row],[Start Time]],Home!$A$1&lt;=Leave[[#This Row],[End Time]]),Home!$A$1,"No Aplica")</f>
        <v>No Aplica</v>
      </c>
      <c r="N5024" s="43" t="str">
        <f>Leave[[#This Row],[User Code (Owning User) (Usuario)]]&amp;Leave[[#This Row],[fecha activa]]</f>
        <v>MIE2025140824085No Aplica</v>
      </c>
    </row>
    <row r="5025" spans="1:14" x14ac:dyDescent="0.3">
      <c r="A5025" s="43" t="s">
        <v>601</v>
      </c>
      <c r="B5025" s="3">
        <v>45924</v>
      </c>
      <c r="C5025" s="3">
        <v>45924</v>
      </c>
      <c r="D5025" s="43" t="s">
        <v>2290</v>
      </c>
      <c r="E5025" s="43" t="s">
        <v>2433</v>
      </c>
      <c r="F5025" s="43" t="s">
        <v>2435</v>
      </c>
      <c r="G5025">
        <v>120</v>
      </c>
      <c r="H5025">
        <v>120</v>
      </c>
      <c r="I5025" s="43" t="s">
        <v>2434</v>
      </c>
      <c r="J5025" s="43" t="s">
        <v>973</v>
      </c>
      <c r="K5025" s="43" t="s">
        <v>177</v>
      </c>
      <c r="L5025" s="43" t="str">
        <f>IF(AND(Home!$A$1&gt;=Leave[[#This Row],[Start Time]],Home!$A$1&lt;=Leave[[#This Row],[End Time]]),"Aplica","No Aplica")</f>
        <v>No Aplica</v>
      </c>
      <c r="M5025" s="43" t="str">
        <f>IF(AND(Home!$A$1&gt;=Leave[[#This Row],[Start Time]],Home!$A$1&lt;=Leave[[#This Row],[End Time]]),Home!$A$1,"No Aplica")</f>
        <v>No Aplica</v>
      </c>
      <c r="N5025" s="43" t="str">
        <f>Leave[[#This Row],[User Code (Owning User) (Usuario)]]&amp;Leave[[#This Row],[fecha activa]]</f>
        <v>MIE2025140824085No Aplica</v>
      </c>
    </row>
    <row r="5026" spans="1:14" x14ac:dyDescent="0.3">
      <c r="A5026" s="43" t="s">
        <v>601</v>
      </c>
      <c r="B5026" s="3">
        <v>45922</v>
      </c>
      <c r="C5026" s="3">
        <v>45922</v>
      </c>
      <c r="D5026" s="43" t="s">
        <v>2290</v>
      </c>
      <c r="E5026" s="43" t="s">
        <v>2433</v>
      </c>
      <c r="F5026" s="43" t="s">
        <v>2435</v>
      </c>
      <c r="G5026">
        <v>120</v>
      </c>
      <c r="H5026">
        <v>120</v>
      </c>
      <c r="I5026" s="43" t="s">
        <v>2434</v>
      </c>
      <c r="J5026" s="43" t="s">
        <v>973</v>
      </c>
      <c r="K5026" s="43" t="s">
        <v>177</v>
      </c>
      <c r="L5026" s="43" t="str">
        <f>IF(AND(Home!$A$1&gt;=Leave[[#This Row],[Start Time]],Home!$A$1&lt;=Leave[[#This Row],[End Time]]),"Aplica","No Aplica")</f>
        <v>Aplica</v>
      </c>
      <c r="M5026" s="43">
        <f>IF(AND(Home!$A$1&gt;=Leave[[#This Row],[Start Time]],Home!$A$1&lt;=Leave[[#This Row],[End Time]]),Home!$A$1,"No Aplica")</f>
        <v>45922</v>
      </c>
      <c r="N5026" s="43" t="str">
        <f>Leave[[#This Row],[User Code (Owning User) (Usuario)]]&amp;Leave[[#This Row],[fecha activa]]</f>
        <v>MIE202514082408545922</v>
      </c>
    </row>
    <row r="5027" spans="1:14" x14ac:dyDescent="0.3">
      <c r="A5027" s="43" t="s">
        <v>465</v>
      </c>
      <c r="B5027" s="3">
        <v>45921</v>
      </c>
      <c r="C5027" s="3">
        <v>45921</v>
      </c>
      <c r="D5027" s="43" t="s">
        <v>469</v>
      </c>
      <c r="E5027" s="43" t="s">
        <v>2433</v>
      </c>
      <c r="F5027" s="43" t="s">
        <v>2435</v>
      </c>
      <c r="G5027">
        <v>540</v>
      </c>
      <c r="H5027">
        <v>540</v>
      </c>
      <c r="I5027" s="43" t="s">
        <v>2434</v>
      </c>
      <c r="J5027" s="43" t="s">
        <v>973</v>
      </c>
      <c r="K5027" s="43" t="s">
        <v>177</v>
      </c>
      <c r="L5027" s="43" t="str">
        <f>IF(AND(Home!$A$1&gt;=Leave[[#This Row],[Start Time]],Home!$A$1&lt;=Leave[[#This Row],[End Time]]),"Aplica","No Aplica")</f>
        <v>No Aplica</v>
      </c>
      <c r="M5027" s="43" t="str">
        <f>IF(AND(Home!$A$1&gt;=Leave[[#This Row],[Start Time]],Home!$A$1&lt;=Leave[[#This Row],[End Time]]),Home!$A$1,"No Aplica")</f>
        <v>No Aplica</v>
      </c>
      <c r="N5027" s="43" t="str">
        <f>Leave[[#This Row],[User Code (Owning User) (Usuario)]]&amp;Leave[[#This Row],[fecha activa]]</f>
        <v>MIE2025140824085No Aplica</v>
      </c>
    </row>
    <row r="5028" spans="1:14" x14ac:dyDescent="0.3">
      <c r="A5028" s="43" t="s">
        <v>601</v>
      </c>
      <c r="B5028" s="3">
        <v>45918</v>
      </c>
      <c r="C5028" s="3">
        <v>45918</v>
      </c>
      <c r="D5028" s="43" t="s">
        <v>2359</v>
      </c>
      <c r="E5028" s="43" t="s">
        <v>2433</v>
      </c>
      <c r="F5028" s="43" t="s">
        <v>2435</v>
      </c>
      <c r="G5028">
        <v>120</v>
      </c>
      <c r="H5028">
        <v>120</v>
      </c>
      <c r="I5028" s="43" t="s">
        <v>2434</v>
      </c>
      <c r="J5028" s="43" t="s">
        <v>973</v>
      </c>
      <c r="K5028" s="43" t="s">
        <v>177</v>
      </c>
      <c r="L5028" s="43" t="str">
        <f>IF(AND(Home!$A$1&gt;=Leave[[#This Row],[Start Time]],Home!$A$1&lt;=Leave[[#This Row],[End Time]]),"Aplica","No Aplica")</f>
        <v>No Aplica</v>
      </c>
      <c r="M5028" s="43" t="str">
        <f>IF(AND(Home!$A$1&gt;=Leave[[#This Row],[Start Time]],Home!$A$1&lt;=Leave[[#This Row],[End Time]]),Home!$A$1,"No Aplica")</f>
        <v>No Aplica</v>
      </c>
      <c r="N5028" s="43" t="str">
        <f>Leave[[#This Row],[User Code (Owning User) (Usuario)]]&amp;Leave[[#This Row],[fecha activa]]</f>
        <v>MIE2025140824085No Aplica</v>
      </c>
    </row>
    <row r="5029" spans="1:14" x14ac:dyDescent="0.3">
      <c r="A5029" s="43" t="s">
        <v>601</v>
      </c>
      <c r="B5029" s="3">
        <v>45917</v>
      </c>
      <c r="C5029" s="3">
        <v>45917</v>
      </c>
      <c r="D5029" s="43" t="s">
        <v>2290</v>
      </c>
      <c r="E5029" s="43" t="s">
        <v>2433</v>
      </c>
      <c r="F5029" s="43" t="s">
        <v>2435</v>
      </c>
      <c r="G5029">
        <v>120</v>
      </c>
      <c r="H5029">
        <v>120</v>
      </c>
      <c r="I5029" s="43" t="s">
        <v>2434</v>
      </c>
      <c r="J5029" s="43" t="s">
        <v>973</v>
      </c>
      <c r="K5029" s="43" t="s">
        <v>177</v>
      </c>
      <c r="L5029" s="43" t="str">
        <f>IF(AND(Home!$A$1&gt;=Leave[[#This Row],[Start Time]],Home!$A$1&lt;=Leave[[#This Row],[End Time]]),"Aplica","No Aplica")</f>
        <v>No Aplica</v>
      </c>
      <c r="M5029" s="43" t="str">
        <f>IF(AND(Home!$A$1&gt;=Leave[[#This Row],[Start Time]],Home!$A$1&lt;=Leave[[#This Row],[End Time]]),Home!$A$1,"No Aplica")</f>
        <v>No Aplica</v>
      </c>
      <c r="N5029" s="43" t="str">
        <f>Leave[[#This Row],[User Code (Owning User) (Usuario)]]&amp;Leave[[#This Row],[fecha activa]]</f>
        <v>MIE2025140824085No Aplica</v>
      </c>
    </row>
    <row r="5030" spans="1:14" x14ac:dyDescent="0.3">
      <c r="A5030" s="43" t="s">
        <v>465</v>
      </c>
      <c r="B5030" s="3">
        <v>45914</v>
      </c>
      <c r="C5030" s="3">
        <v>45914</v>
      </c>
      <c r="D5030" s="43" t="s">
        <v>474</v>
      </c>
      <c r="E5030" s="43" t="s">
        <v>2433</v>
      </c>
      <c r="F5030" s="43" t="s">
        <v>2435</v>
      </c>
      <c r="G5030">
        <v>540</v>
      </c>
      <c r="H5030">
        <v>540</v>
      </c>
      <c r="I5030" s="43" t="s">
        <v>2434</v>
      </c>
      <c r="J5030" s="43" t="s">
        <v>973</v>
      </c>
      <c r="K5030" s="43" t="s">
        <v>177</v>
      </c>
      <c r="L5030" s="43" t="str">
        <f>IF(AND(Home!$A$1&gt;=Leave[[#This Row],[Start Time]],Home!$A$1&lt;=Leave[[#This Row],[End Time]]),"Aplica","No Aplica")</f>
        <v>No Aplica</v>
      </c>
      <c r="M5030" s="43" t="str">
        <f>IF(AND(Home!$A$1&gt;=Leave[[#This Row],[Start Time]],Home!$A$1&lt;=Leave[[#This Row],[End Time]]),Home!$A$1,"No Aplica")</f>
        <v>No Aplica</v>
      </c>
      <c r="N5030" s="43" t="str">
        <f>Leave[[#This Row],[User Code (Owning User) (Usuario)]]&amp;Leave[[#This Row],[fecha activa]]</f>
        <v>MIE2025140824085No Aplica</v>
      </c>
    </row>
    <row r="5031" spans="1:14" x14ac:dyDescent="0.3">
      <c r="A5031" s="43" t="s">
        <v>601</v>
      </c>
      <c r="B5031" s="3">
        <v>45910</v>
      </c>
      <c r="C5031" s="3">
        <v>45910</v>
      </c>
      <c r="D5031" s="43" t="s">
        <v>2359</v>
      </c>
      <c r="E5031" s="43" t="s">
        <v>2433</v>
      </c>
      <c r="F5031" s="43" t="s">
        <v>2435</v>
      </c>
      <c r="G5031">
        <v>120</v>
      </c>
      <c r="H5031">
        <v>120</v>
      </c>
      <c r="I5031" s="43" t="s">
        <v>2434</v>
      </c>
      <c r="J5031" s="43" t="s">
        <v>973</v>
      </c>
      <c r="K5031" s="43" t="s">
        <v>177</v>
      </c>
      <c r="L5031" s="43" t="str">
        <f>IF(AND(Home!$A$1&gt;=Leave[[#This Row],[Start Time]],Home!$A$1&lt;=Leave[[#This Row],[End Time]]),"Aplica","No Aplica")</f>
        <v>No Aplica</v>
      </c>
      <c r="M5031" s="43" t="str">
        <f>IF(AND(Home!$A$1&gt;=Leave[[#This Row],[Start Time]],Home!$A$1&lt;=Leave[[#This Row],[End Time]]),Home!$A$1,"No Aplica")</f>
        <v>No Aplica</v>
      </c>
      <c r="N5031" s="43" t="str">
        <f>Leave[[#This Row],[User Code (Owning User) (Usuario)]]&amp;Leave[[#This Row],[fecha activa]]</f>
        <v>MIE2025140824085No Aplica</v>
      </c>
    </row>
    <row r="5032" spans="1:14" x14ac:dyDescent="0.3">
      <c r="A5032" s="43" t="s">
        <v>465</v>
      </c>
      <c r="B5032" s="3">
        <v>45909</v>
      </c>
      <c r="C5032" s="3">
        <v>45909</v>
      </c>
      <c r="D5032" s="43" t="s">
        <v>2716</v>
      </c>
      <c r="E5032" s="43" t="s">
        <v>2433</v>
      </c>
      <c r="F5032" s="43" t="s">
        <v>2435</v>
      </c>
      <c r="G5032">
        <v>540</v>
      </c>
      <c r="H5032">
        <v>540</v>
      </c>
      <c r="I5032" s="43" t="s">
        <v>2434</v>
      </c>
      <c r="J5032" s="43" t="s">
        <v>973</v>
      </c>
      <c r="K5032" s="43" t="s">
        <v>177</v>
      </c>
      <c r="L5032" s="43" t="str">
        <f>IF(AND(Home!$A$1&gt;=Leave[[#This Row],[Start Time]],Home!$A$1&lt;=Leave[[#This Row],[End Time]]),"Aplica","No Aplica")</f>
        <v>No Aplica</v>
      </c>
      <c r="M5032" s="43" t="str">
        <f>IF(AND(Home!$A$1&gt;=Leave[[#This Row],[Start Time]],Home!$A$1&lt;=Leave[[#This Row],[End Time]]),Home!$A$1,"No Aplica")</f>
        <v>No Aplica</v>
      </c>
      <c r="N5032" s="43" t="str">
        <f>Leave[[#This Row],[User Code (Owning User) (Usuario)]]&amp;Leave[[#This Row],[fecha activa]]</f>
        <v>MIE2025140824085No Aplica</v>
      </c>
    </row>
    <row r="5033" spans="1:14" x14ac:dyDescent="0.3">
      <c r="A5033" s="43" t="s">
        <v>601</v>
      </c>
      <c r="B5033" s="3">
        <v>45908</v>
      </c>
      <c r="C5033" s="3">
        <v>45908</v>
      </c>
      <c r="D5033" s="43" t="s">
        <v>2359</v>
      </c>
      <c r="E5033" s="43" t="s">
        <v>2433</v>
      </c>
      <c r="F5033" s="43" t="s">
        <v>2435</v>
      </c>
      <c r="G5033">
        <v>120</v>
      </c>
      <c r="H5033">
        <v>120</v>
      </c>
      <c r="I5033" s="43" t="s">
        <v>2434</v>
      </c>
      <c r="J5033" s="43" t="s">
        <v>973</v>
      </c>
      <c r="K5033" s="43" t="s">
        <v>177</v>
      </c>
      <c r="L5033" s="43" t="str">
        <f>IF(AND(Home!$A$1&gt;=Leave[[#This Row],[Start Time]],Home!$A$1&lt;=Leave[[#This Row],[End Time]]),"Aplica","No Aplica")</f>
        <v>No Aplica</v>
      </c>
      <c r="M5033" s="43" t="str">
        <f>IF(AND(Home!$A$1&gt;=Leave[[#This Row],[Start Time]],Home!$A$1&lt;=Leave[[#This Row],[End Time]]),Home!$A$1,"No Aplica")</f>
        <v>No Aplica</v>
      </c>
      <c r="N5033" s="43" t="str">
        <f>Leave[[#This Row],[User Code (Owning User) (Usuario)]]&amp;Leave[[#This Row],[fecha activa]]</f>
        <v>MIE2025140824085No Aplica</v>
      </c>
    </row>
    <row r="5034" spans="1:14" x14ac:dyDescent="0.3">
      <c r="A5034" s="43" t="s">
        <v>2300</v>
      </c>
      <c r="B5034" s="3">
        <v>45904</v>
      </c>
      <c r="C5034" s="3">
        <v>45904</v>
      </c>
      <c r="D5034" s="43" t="s">
        <v>2290</v>
      </c>
      <c r="E5034" s="43" t="s">
        <v>2433</v>
      </c>
      <c r="F5034" s="43" t="s">
        <v>2435</v>
      </c>
      <c r="G5034">
        <v>120</v>
      </c>
      <c r="H5034">
        <v>120</v>
      </c>
      <c r="I5034" s="43" t="s">
        <v>2434</v>
      </c>
      <c r="J5034" s="43" t="s">
        <v>973</v>
      </c>
      <c r="K5034" s="43" t="s">
        <v>177</v>
      </c>
      <c r="L5034" s="43" t="str">
        <f>IF(AND(Home!$A$1&gt;=Leave[[#This Row],[Start Time]],Home!$A$1&lt;=Leave[[#This Row],[End Time]]),"Aplica","No Aplica")</f>
        <v>No Aplica</v>
      </c>
      <c r="M5034" s="43" t="str">
        <f>IF(AND(Home!$A$1&gt;=Leave[[#This Row],[Start Time]],Home!$A$1&lt;=Leave[[#This Row],[End Time]]),Home!$A$1,"No Aplica")</f>
        <v>No Aplica</v>
      </c>
      <c r="N5034" s="43" t="str">
        <f>Leave[[#This Row],[User Code (Owning User) (Usuario)]]&amp;Leave[[#This Row],[fecha activa]]</f>
        <v>MIE2025140824085No Aplica</v>
      </c>
    </row>
    <row r="5035" spans="1:14" x14ac:dyDescent="0.3">
      <c r="A5035" s="43" t="s">
        <v>465</v>
      </c>
      <c r="B5035" s="3">
        <v>45903</v>
      </c>
      <c r="C5035" s="3">
        <v>45903</v>
      </c>
      <c r="D5035" s="43" t="s">
        <v>469</v>
      </c>
      <c r="E5035" s="43" t="s">
        <v>2433</v>
      </c>
      <c r="F5035" s="43" t="s">
        <v>2435</v>
      </c>
      <c r="G5035">
        <v>540</v>
      </c>
      <c r="H5035">
        <v>540</v>
      </c>
      <c r="I5035" s="43" t="s">
        <v>2434</v>
      </c>
      <c r="J5035" s="43" t="s">
        <v>973</v>
      </c>
      <c r="K5035" s="43" t="s">
        <v>177</v>
      </c>
      <c r="L5035" s="43" t="str">
        <f>IF(AND(Home!$A$1&gt;=Leave[[#This Row],[Start Time]],Home!$A$1&lt;=Leave[[#This Row],[End Time]]),"Aplica","No Aplica")</f>
        <v>No Aplica</v>
      </c>
      <c r="M5035" s="43" t="str">
        <f>IF(AND(Home!$A$1&gt;=Leave[[#This Row],[Start Time]],Home!$A$1&lt;=Leave[[#This Row],[End Time]]),Home!$A$1,"No Aplica")</f>
        <v>No Aplica</v>
      </c>
      <c r="N5035" s="43" t="str">
        <f>Leave[[#This Row],[User Code (Owning User) (Usuario)]]&amp;Leave[[#This Row],[fecha activa]]</f>
        <v>MIE2025140824085No Aplica</v>
      </c>
    </row>
    <row r="5036" spans="1:14" x14ac:dyDescent="0.3">
      <c r="A5036" s="43" t="s">
        <v>2300</v>
      </c>
      <c r="B5036" s="3">
        <v>45902</v>
      </c>
      <c r="C5036" s="3">
        <v>45902</v>
      </c>
      <c r="D5036" s="43" t="s">
        <v>2290</v>
      </c>
      <c r="E5036" s="43" t="s">
        <v>2433</v>
      </c>
      <c r="F5036" s="43" t="s">
        <v>2435</v>
      </c>
      <c r="G5036">
        <v>60</v>
      </c>
      <c r="H5036">
        <v>60</v>
      </c>
      <c r="I5036" s="43" t="s">
        <v>2434</v>
      </c>
      <c r="J5036" s="43" t="s">
        <v>973</v>
      </c>
      <c r="K5036" s="43" t="s">
        <v>177</v>
      </c>
      <c r="L5036" s="43" t="str">
        <f>IF(AND(Home!$A$1&gt;=Leave[[#This Row],[Start Time]],Home!$A$1&lt;=Leave[[#This Row],[End Time]]),"Aplica","No Aplica")</f>
        <v>No Aplica</v>
      </c>
      <c r="M5036" s="43" t="str">
        <f>IF(AND(Home!$A$1&gt;=Leave[[#This Row],[Start Time]],Home!$A$1&lt;=Leave[[#This Row],[End Time]]),Home!$A$1,"No Aplica")</f>
        <v>No Aplica</v>
      </c>
      <c r="N5036" s="43" t="str">
        <f>Leave[[#This Row],[User Code (Owning User) (Usuario)]]&amp;Leave[[#This Row],[fecha activa]]</f>
        <v>MIE2025140824085No Aplica</v>
      </c>
    </row>
    <row r="5037" spans="1:14" x14ac:dyDescent="0.3">
      <c r="A5037" s="43" t="s">
        <v>2300</v>
      </c>
      <c r="B5037" s="3">
        <v>45901</v>
      </c>
      <c r="C5037" s="3">
        <v>45901</v>
      </c>
      <c r="D5037" s="43" t="s">
        <v>2290</v>
      </c>
      <c r="E5037" s="43" t="s">
        <v>2433</v>
      </c>
      <c r="F5037" s="43" t="s">
        <v>2435</v>
      </c>
      <c r="G5037">
        <v>60</v>
      </c>
      <c r="H5037">
        <v>60</v>
      </c>
      <c r="I5037" s="43" t="s">
        <v>2434</v>
      </c>
      <c r="J5037" s="43" t="s">
        <v>973</v>
      </c>
      <c r="K5037" s="43" t="s">
        <v>177</v>
      </c>
      <c r="L5037" s="43" t="str">
        <f>IF(AND(Home!$A$1&gt;=Leave[[#This Row],[Start Time]],Home!$A$1&lt;=Leave[[#This Row],[End Time]]),"Aplica","No Aplica")</f>
        <v>No Aplica</v>
      </c>
      <c r="M5037" s="43" t="str">
        <f>IF(AND(Home!$A$1&gt;=Leave[[#This Row],[Start Time]],Home!$A$1&lt;=Leave[[#This Row],[End Time]]),Home!$A$1,"No Aplica")</f>
        <v>No Aplica</v>
      </c>
      <c r="N5037" s="43" t="str">
        <f>Leave[[#This Row],[User Code (Owning User) (Usuario)]]&amp;Leave[[#This Row],[fecha activa]]</f>
        <v>MIE2025140824085No Aplica</v>
      </c>
    </row>
    <row r="5038" spans="1:14" x14ac:dyDescent="0.3">
      <c r="A5038" s="43" t="s">
        <v>465</v>
      </c>
      <c r="B5038" s="3">
        <v>45917</v>
      </c>
      <c r="C5038" s="3">
        <v>45917</v>
      </c>
      <c r="D5038" s="43" t="s">
        <v>1415</v>
      </c>
      <c r="E5038" s="43" t="s">
        <v>2583</v>
      </c>
      <c r="F5038" s="43" t="s">
        <v>2585</v>
      </c>
      <c r="G5038">
        <v>540</v>
      </c>
      <c r="H5038">
        <v>540</v>
      </c>
      <c r="I5038" s="43" t="s">
        <v>2584</v>
      </c>
      <c r="J5038" s="43" t="s">
        <v>974</v>
      </c>
      <c r="K5038" s="43" t="s">
        <v>177</v>
      </c>
      <c r="L5038" s="43" t="str">
        <f>IF(AND(Home!$A$1&gt;=Leave[[#This Row],[Start Time]],Home!$A$1&lt;=Leave[[#This Row],[End Time]]),"Aplica","No Aplica")</f>
        <v>No Aplica</v>
      </c>
      <c r="M5038" s="43" t="str">
        <f>IF(AND(Home!$A$1&gt;=Leave[[#This Row],[Start Time]],Home!$A$1&lt;=Leave[[#This Row],[End Time]]),Home!$A$1,"No Aplica")</f>
        <v>No Aplica</v>
      </c>
      <c r="N5038" s="43" t="str">
        <f>Leave[[#This Row],[User Code (Owning User) (Usuario)]]&amp;Leave[[#This Row],[fecha activa]]</f>
        <v>MIE2025010924255No Aplica</v>
      </c>
    </row>
    <row r="5039" spans="1:14" x14ac:dyDescent="0.3">
      <c r="A5039" s="43" t="s">
        <v>471</v>
      </c>
      <c r="B5039" s="3">
        <v>45916</v>
      </c>
      <c r="C5039" s="3">
        <v>45916</v>
      </c>
      <c r="D5039" s="43" t="s">
        <v>3629</v>
      </c>
      <c r="E5039" s="43" t="s">
        <v>2583</v>
      </c>
      <c r="F5039" s="43" t="s">
        <v>2585</v>
      </c>
      <c r="G5039">
        <v>60</v>
      </c>
      <c r="H5039">
        <v>60</v>
      </c>
      <c r="I5039" s="43" t="s">
        <v>2584</v>
      </c>
      <c r="J5039" s="43" t="s">
        <v>974</v>
      </c>
      <c r="K5039" s="43" t="s">
        <v>177</v>
      </c>
      <c r="L5039" s="43" t="str">
        <f>IF(AND(Home!$A$1&gt;=Leave[[#This Row],[Start Time]],Home!$A$1&lt;=Leave[[#This Row],[End Time]]),"Aplica","No Aplica")</f>
        <v>No Aplica</v>
      </c>
      <c r="M5039" s="43" t="str">
        <f>IF(AND(Home!$A$1&gt;=Leave[[#This Row],[Start Time]],Home!$A$1&lt;=Leave[[#This Row],[End Time]]),Home!$A$1,"No Aplica")</f>
        <v>No Aplica</v>
      </c>
      <c r="N5039" s="43" t="str">
        <f>Leave[[#This Row],[User Code (Owning User) (Usuario)]]&amp;Leave[[#This Row],[fecha activa]]</f>
        <v>MIE2025010924255No Aplica</v>
      </c>
    </row>
    <row r="5040" spans="1:14" x14ac:dyDescent="0.3">
      <c r="A5040" s="43" t="s">
        <v>471</v>
      </c>
      <c r="B5040" s="3">
        <v>45912</v>
      </c>
      <c r="C5040" s="3">
        <v>45912</v>
      </c>
      <c r="D5040" s="43" t="s">
        <v>3412</v>
      </c>
      <c r="E5040" s="43" t="s">
        <v>2583</v>
      </c>
      <c r="F5040" s="43" t="s">
        <v>2585</v>
      </c>
      <c r="G5040">
        <v>90</v>
      </c>
      <c r="H5040">
        <v>90</v>
      </c>
      <c r="I5040" s="43" t="s">
        <v>2584</v>
      </c>
      <c r="J5040" s="43" t="s">
        <v>974</v>
      </c>
      <c r="K5040" s="43" t="s">
        <v>177</v>
      </c>
      <c r="L5040" s="43" t="str">
        <f>IF(AND(Home!$A$1&gt;=Leave[[#This Row],[Start Time]],Home!$A$1&lt;=Leave[[#This Row],[End Time]]),"Aplica","No Aplica")</f>
        <v>No Aplica</v>
      </c>
      <c r="M5040" s="43" t="str">
        <f>IF(AND(Home!$A$1&gt;=Leave[[#This Row],[Start Time]],Home!$A$1&lt;=Leave[[#This Row],[End Time]]),Home!$A$1,"No Aplica")</f>
        <v>No Aplica</v>
      </c>
      <c r="N5040" s="43" t="str">
        <f>Leave[[#This Row],[User Code (Owning User) (Usuario)]]&amp;Leave[[#This Row],[fecha activa]]</f>
        <v>MIE2025010924255No Aplica</v>
      </c>
    </row>
    <row r="5041" spans="1:14" x14ac:dyDescent="0.3">
      <c r="A5041" s="43" t="s">
        <v>465</v>
      </c>
      <c r="B5041" s="3">
        <v>45911</v>
      </c>
      <c r="C5041" s="3">
        <v>45911</v>
      </c>
      <c r="D5041" s="43" t="s">
        <v>469</v>
      </c>
      <c r="E5041" s="43" t="s">
        <v>2583</v>
      </c>
      <c r="F5041" s="43" t="s">
        <v>2585</v>
      </c>
      <c r="G5041">
        <v>540</v>
      </c>
      <c r="H5041">
        <v>540</v>
      </c>
      <c r="I5041" s="43" t="s">
        <v>2584</v>
      </c>
      <c r="J5041" s="43" t="s">
        <v>974</v>
      </c>
      <c r="K5041" s="43" t="s">
        <v>177</v>
      </c>
      <c r="L5041" s="43" t="str">
        <f>IF(AND(Home!$A$1&gt;=Leave[[#This Row],[Start Time]],Home!$A$1&lt;=Leave[[#This Row],[End Time]]),"Aplica","No Aplica")</f>
        <v>No Aplica</v>
      </c>
      <c r="M5041" s="43" t="str">
        <f>IF(AND(Home!$A$1&gt;=Leave[[#This Row],[Start Time]],Home!$A$1&lt;=Leave[[#This Row],[End Time]]),Home!$A$1,"No Aplica")</f>
        <v>No Aplica</v>
      </c>
      <c r="N5041" s="43" t="str">
        <f>Leave[[#This Row],[User Code (Owning User) (Usuario)]]&amp;Leave[[#This Row],[fecha activa]]</f>
        <v>MIE2025010924255No Aplica</v>
      </c>
    </row>
    <row r="5042" spans="1:14" x14ac:dyDescent="0.3">
      <c r="A5042" s="43" t="s">
        <v>471</v>
      </c>
      <c r="B5042" s="3">
        <v>45910</v>
      </c>
      <c r="C5042" s="3">
        <v>45910</v>
      </c>
      <c r="D5042" s="43" t="s">
        <v>3268</v>
      </c>
      <c r="E5042" s="43" t="s">
        <v>2583</v>
      </c>
      <c r="F5042" s="43" t="s">
        <v>2585</v>
      </c>
      <c r="G5042">
        <v>540</v>
      </c>
      <c r="H5042">
        <v>540</v>
      </c>
      <c r="I5042" s="43" t="s">
        <v>2584</v>
      </c>
      <c r="J5042" s="43" t="s">
        <v>974</v>
      </c>
      <c r="K5042" s="43" t="s">
        <v>177</v>
      </c>
      <c r="L5042" s="43" t="str">
        <f>IF(AND(Home!$A$1&gt;=Leave[[#This Row],[Start Time]],Home!$A$1&lt;=Leave[[#This Row],[End Time]]),"Aplica","No Aplica")</f>
        <v>No Aplica</v>
      </c>
      <c r="M5042" s="43" t="str">
        <f>IF(AND(Home!$A$1&gt;=Leave[[#This Row],[Start Time]],Home!$A$1&lt;=Leave[[#This Row],[End Time]]),Home!$A$1,"No Aplica")</f>
        <v>No Aplica</v>
      </c>
      <c r="N5042" s="43" t="str">
        <f>Leave[[#This Row],[User Code (Owning User) (Usuario)]]&amp;Leave[[#This Row],[fecha activa]]</f>
        <v>MIE2025010924255No Aplica</v>
      </c>
    </row>
    <row r="5043" spans="1:14" x14ac:dyDescent="0.3">
      <c r="A5043" s="43" t="s">
        <v>471</v>
      </c>
      <c r="B5043" s="3">
        <v>45910</v>
      </c>
      <c r="C5043" s="3">
        <v>45910</v>
      </c>
      <c r="D5043" s="43" t="s">
        <v>3268</v>
      </c>
      <c r="E5043" s="43" t="s">
        <v>2583</v>
      </c>
      <c r="F5043" s="43" t="s">
        <v>2585</v>
      </c>
      <c r="G5043">
        <v>540</v>
      </c>
      <c r="H5043">
        <v>540</v>
      </c>
      <c r="I5043" s="43" t="s">
        <v>2584</v>
      </c>
      <c r="J5043" s="43" t="s">
        <v>974</v>
      </c>
      <c r="K5043" s="43" t="s">
        <v>177</v>
      </c>
      <c r="L5043" s="43" t="str">
        <f>IF(AND(Home!$A$1&gt;=Leave[[#This Row],[Start Time]],Home!$A$1&lt;=Leave[[#This Row],[End Time]]),"Aplica","No Aplica")</f>
        <v>No Aplica</v>
      </c>
      <c r="M5043" s="43" t="str">
        <f>IF(AND(Home!$A$1&gt;=Leave[[#This Row],[Start Time]],Home!$A$1&lt;=Leave[[#This Row],[End Time]]),Home!$A$1,"No Aplica")</f>
        <v>No Aplica</v>
      </c>
      <c r="N5043" s="43" t="str">
        <f>Leave[[#This Row],[User Code (Owning User) (Usuario)]]&amp;Leave[[#This Row],[fecha activa]]</f>
        <v>MIE2025010924255No Aplica</v>
      </c>
    </row>
    <row r="5044" spans="1:14" x14ac:dyDescent="0.3">
      <c r="A5044" s="43" t="s">
        <v>471</v>
      </c>
      <c r="B5044" s="3">
        <v>45910</v>
      </c>
      <c r="C5044" s="3">
        <v>45910</v>
      </c>
      <c r="D5044" s="43" t="s">
        <v>3268</v>
      </c>
      <c r="E5044" s="43" t="s">
        <v>2583</v>
      </c>
      <c r="F5044" s="43" t="s">
        <v>2585</v>
      </c>
      <c r="G5044">
        <v>540</v>
      </c>
      <c r="H5044">
        <v>540</v>
      </c>
      <c r="I5044" s="43" t="s">
        <v>2584</v>
      </c>
      <c r="J5044" s="43" t="s">
        <v>974</v>
      </c>
      <c r="K5044" s="43" t="s">
        <v>177</v>
      </c>
      <c r="L5044" s="43" t="str">
        <f>IF(AND(Home!$A$1&gt;=Leave[[#This Row],[Start Time]],Home!$A$1&lt;=Leave[[#This Row],[End Time]]),"Aplica","No Aplica")</f>
        <v>No Aplica</v>
      </c>
      <c r="M5044" s="43" t="str">
        <f>IF(AND(Home!$A$1&gt;=Leave[[#This Row],[Start Time]],Home!$A$1&lt;=Leave[[#This Row],[End Time]]),Home!$A$1,"No Aplica")</f>
        <v>No Aplica</v>
      </c>
      <c r="N5044" s="43" t="str">
        <f>Leave[[#This Row],[User Code (Owning User) (Usuario)]]&amp;Leave[[#This Row],[fecha activa]]</f>
        <v>MIE2025010924255No Aplica</v>
      </c>
    </row>
    <row r="5045" spans="1:14" x14ac:dyDescent="0.3">
      <c r="A5045" s="43" t="s">
        <v>471</v>
      </c>
      <c r="B5045" s="3">
        <v>45909</v>
      </c>
      <c r="C5045" s="3">
        <v>45909</v>
      </c>
      <c r="D5045" s="43" t="s">
        <v>3269</v>
      </c>
      <c r="E5045" s="43" t="s">
        <v>2583</v>
      </c>
      <c r="F5045" s="43" t="s">
        <v>2585</v>
      </c>
      <c r="G5045">
        <v>540</v>
      </c>
      <c r="H5045">
        <v>540</v>
      </c>
      <c r="I5045" s="43" t="s">
        <v>2584</v>
      </c>
      <c r="J5045" s="43" t="s">
        <v>974</v>
      </c>
      <c r="K5045" s="43" t="s">
        <v>177</v>
      </c>
      <c r="L5045" s="43" t="str">
        <f>IF(AND(Home!$A$1&gt;=Leave[[#This Row],[Start Time]],Home!$A$1&lt;=Leave[[#This Row],[End Time]]),"Aplica","No Aplica")</f>
        <v>No Aplica</v>
      </c>
      <c r="M5045" s="43" t="str">
        <f>IF(AND(Home!$A$1&gt;=Leave[[#This Row],[Start Time]],Home!$A$1&lt;=Leave[[#This Row],[End Time]]),Home!$A$1,"No Aplica")</f>
        <v>No Aplica</v>
      </c>
      <c r="N5045" s="43" t="str">
        <f>Leave[[#This Row],[User Code (Owning User) (Usuario)]]&amp;Leave[[#This Row],[fecha activa]]</f>
        <v>MIE2025010924255No Aplica</v>
      </c>
    </row>
    <row r="5046" spans="1:14" x14ac:dyDescent="0.3">
      <c r="A5046" s="43" t="s">
        <v>465</v>
      </c>
      <c r="B5046" s="3">
        <v>45926</v>
      </c>
      <c r="C5046" s="3">
        <v>45926</v>
      </c>
      <c r="D5046" s="43" t="s">
        <v>671</v>
      </c>
      <c r="E5046" s="43" t="s">
        <v>806</v>
      </c>
      <c r="F5046" s="43" t="s">
        <v>807</v>
      </c>
      <c r="G5046">
        <v>60</v>
      </c>
      <c r="H5046">
        <v>60</v>
      </c>
      <c r="I5046" s="43" t="s">
        <v>1076</v>
      </c>
      <c r="J5046" s="43" t="s">
        <v>2412</v>
      </c>
      <c r="K5046" s="43" t="s">
        <v>177</v>
      </c>
      <c r="L5046" s="43" t="str">
        <f>IF(AND(Home!$A$1&gt;=Leave[[#This Row],[Start Time]],Home!$A$1&lt;=Leave[[#This Row],[End Time]]),"Aplica","No Aplica")</f>
        <v>No Aplica</v>
      </c>
      <c r="M5046" s="43" t="str">
        <f>IF(AND(Home!$A$1&gt;=Leave[[#This Row],[Start Time]],Home!$A$1&lt;=Leave[[#This Row],[End Time]]),Home!$A$1,"No Aplica")</f>
        <v>No Aplica</v>
      </c>
      <c r="N5046" s="43" t="str">
        <f>Leave[[#This Row],[User Code (Owning User) (Usuario)]]&amp;Leave[[#This Row],[fecha activa]]</f>
        <v>MIE2024261118417No Aplica</v>
      </c>
    </row>
    <row r="5047" spans="1:14" x14ac:dyDescent="0.3">
      <c r="A5047" s="43" t="s">
        <v>465</v>
      </c>
      <c r="B5047" s="3">
        <v>45925</v>
      </c>
      <c r="C5047" s="3">
        <v>45925</v>
      </c>
      <c r="D5047" s="43" t="s">
        <v>671</v>
      </c>
      <c r="E5047" s="43" t="s">
        <v>806</v>
      </c>
      <c r="F5047" s="43" t="s">
        <v>807</v>
      </c>
      <c r="G5047">
        <v>60</v>
      </c>
      <c r="H5047">
        <v>60</v>
      </c>
      <c r="I5047" s="43" t="s">
        <v>1076</v>
      </c>
      <c r="J5047" s="43" t="s">
        <v>2412</v>
      </c>
      <c r="K5047" s="43" t="s">
        <v>177</v>
      </c>
      <c r="L5047" s="43" t="str">
        <f>IF(AND(Home!$A$1&gt;=Leave[[#This Row],[Start Time]],Home!$A$1&lt;=Leave[[#This Row],[End Time]]),"Aplica","No Aplica")</f>
        <v>No Aplica</v>
      </c>
      <c r="M5047" s="43" t="str">
        <f>IF(AND(Home!$A$1&gt;=Leave[[#This Row],[Start Time]],Home!$A$1&lt;=Leave[[#This Row],[End Time]]),Home!$A$1,"No Aplica")</f>
        <v>No Aplica</v>
      </c>
      <c r="N5047" s="43" t="str">
        <f>Leave[[#This Row],[User Code (Owning User) (Usuario)]]&amp;Leave[[#This Row],[fecha activa]]</f>
        <v>MIE2024261118417No Aplica</v>
      </c>
    </row>
    <row r="5048" spans="1:14" x14ac:dyDescent="0.3">
      <c r="A5048" s="43" t="s">
        <v>465</v>
      </c>
      <c r="B5048" s="3">
        <v>45924</v>
      </c>
      <c r="C5048" s="3">
        <v>45924</v>
      </c>
      <c r="D5048" s="43" t="s">
        <v>671</v>
      </c>
      <c r="E5048" s="43" t="s">
        <v>806</v>
      </c>
      <c r="F5048" s="43" t="s">
        <v>807</v>
      </c>
      <c r="G5048">
        <v>60</v>
      </c>
      <c r="H5048">
        <v>60</v>
      </c>
      <c r="I5048" s="43" t="s">
        <v>1076</v>
      </c>
      <c r="J5048" s="43" t="s">
        <v>2412</v>
      </c>
      <c r="K5048" s="43" t="s">
        <v>177</v>
      </c>
      <c r="L5048" s="43" t="str">
        <f>IF(AND(Home!$A$1&gt;=Leave[[#This Row],[Start Time]],Home!$A$1&lt;=Leave[[#This Row],[End Time]]),"Aplica","No Aplica")</f>
        <v>No Aplica</v>
      </c>
      <c r="M5048" s="43" t="str">
        <f>IF(AND(Home!$A$1&gt;=Leave[[#This Row],[Start Time]],Home!$A$1&lt;=Leave[[#This Row],[End Time]]),Home!$A$1,"No Aplica")</f>
        <v>No Aplica</v>
      </c>
      <c r="N5048" s="43" t="str">
        <f>Leave[[#This Row],[User Code (Owning User) (Usuario)]]&amp;Leave[[#This Row],[fecha activa]]</f>
        <v>MIE2024261118417No Aplica</v>
      </c>
    </row>
    <row r="5049" spans="1:14" x14ac:dyDescent="0.3">
      <c r="A5049" s="43" t="s">
        <v>465</v>
      </c>
      <c r="B5049" s="3">
        <v>45922</v>
      </c>
      <c r="C5049" s="3">
        <v>45922</v>
      </c>
      <c r="D5049" s="43" t="s">
        <v>671</v>
      </c>
      <c r="E5049" s="43" t="s">
        <v>806</v>
      </c>
      <c r="F5049" s="43" t="s">
        <v>807</v>
      </c>
      <c r="G5049">
        <v>60</v>
      </c>
      <c r="H5049">
        <v>60</v>
      </c>
      <c r="I5049" s="43" t="s">
        <v>1076</v>
      </c>
      <c r="J5049" s="43" t="s">
        <v>2412</v>
      </c>
      <c r="K5049" s="43" t="s">
        <v>177</v>
      </c>
      <c r="L5049" s="43" t="str">
        <f>IF(AND(Home!$A$1&gt;=Leave[[#This Row],[Start Time]],Home!$A$1&lt;=Leave[[#This Row],[End Time]]),"Aplica","No Aplica")</f>
        <v>Aplica</v>
      </c>
      <c r="M5049" s="43">
        <f>IF(AND(Home!$A$1&gt;=Leave[[#This Row],[Start Time]],Home!$A$1&lt;=Leave[[#This Row],[End Time]]),Home!$A$1,"No Aplica")</f>
        <v>45922</v>
      </c>
      <c r="N5049" s="43" t="str">
        <f>Leave[[#This Row],[User Code (Owning User) (Usuario)]]&amp;Leave[[#This Row],[fecha activa]]</f>
        <v>MIE202426111841745922</v>
      </c>
    </row>
    <row r="5050" spans="1:14" x14ac:dyDescent="0.3">
      <c r="A5050" s="43" t="s">
        <v>465</v>
      </c>
      <c r="B5050" s="3">
        <v>45923</v>
      </c>
      <c r="C5050" s="3">
        <v>45923</v>
      </c>
      <c r="D5050" s="43" t="s">
        <v>469</v>
      </c>
      <c r="E5050" s="43" t="s">
        <v>806</v>
      </c>
      <c r="F5050" s="43" t="s">
        <v>807</v>
      </c>
      <c r="G5050">
        <v>540</v>
      </c>
      <c r="H5050">
        <v>540</v>
      </c>
      <c r="I5050" s="43" t="s">
        <v>1076</v>
      </c>
      <c r="J5050" s="43" t="s">
        <v>2412</v>
      </c>
      <c r="K5050" s="43" t="s">
        <v>177</v>
      </c>
      <c r="L5050" s="43" t="str">
        <f>IF(AND(Home!$A$1&gt;=Leave[[#This Row],[Start Time]],Home!$A$1&lt;=Leave[[#This Row],[End Time]]),"Aplica","No Aplica")</f>
        <v>No Aplica</v>
      </c>
      <c r="M5050" s="43" t="str">
        <f>IF(AND(Home!$A$1&gt;=Leave[[#This Row],[Start Time]],Home!$A$1&lt;=Leave[[#This Row],[End Time]]),Home!$A$1,"No Aplica")</f>
        <v>No Aplica</v>
      </c>
      <c r="N5050" s="43" t="str">
        <f>Leave[[#This Row],[User Code (Owning User) (Usuario)]]&amp;Leave[[#This Row],[fecha activa]]</f>
        <v>MIE2024261118417No Aplica</v>
      </c>
    </row>
    <row r="5051" spans="1:14" x14ac:dyDescent="0.3">
      <c r="A5051" s="43" t="s">
        <v>465</v>
      </c>
      <c r="B5051" s="3">
        <v>45918</v>
      </c>
      <c r="C5051" s="3">
        <v>45918</v>
      </c>
      <c r="D5051" s="43" t="s">
        <v>469</v>
      </c>
      <c r="E5051" s="43" t="s">
        <v>806</v>
      </c>
      <c r="F5051" s="43" t="s">
        <v>807</v>
      </c>
      <c r="G5051">
        <v>540</v>
      </c>
      <c r="H5051">
        <v>540</v>
      </c>
      <c r="I5051" s="43" t="s">
        <v>1076</v>
      </c>
      <c r="J5051" s="43" t="s">
        <v>2412</v>
      </c>
      <c r="K5051" s="43" t="s">
        <v>177</v>
      </c>
      <c r="L5051" s="43" t="str">
        <f>IF(AND(Home!$A$1&gt;=Leave[[#This Row],[Start Time]],Home!$A$1&lt;=Leave[[#This Row],[End Time]]),"Aplica","No Aplica")</f>
        <v>No Aplica</v>
      </c>
      <c r="M5051" s="43" t="str">
        <f>IF(AND(Home!$A$1&gt;=Leave[[#This Row],[Start Time]],Home!$A$1&lt;=Leave[[#This Row],[End Time]]),Home!$A$1,"No Aplica")</f>
        <v>No Aplica</v>
      </c>
      <c r="N5051" s="43" t="str">
        <f>Leave[[#This Row],[User Code (Owning User) (Usuario)]]&amp;Leave[[#This Row],[fecha activa]]</f>
        <v>MIE2024261118417No Aplica</v>
      </c>
    </row>
    <row r="5052" spans="1:14" x14ac:dyDescent="0.3">
      <c r="A5052" s="43" t="s">
        <v>465</v>
      </c>
      <c r="B5052" s="3">
        <v>45912</v>
      </c>
      <c r="C5052" s="3">
        <v>45912</v>
      </c>
      <c r="D5052" s="43" t="s">
        <v>1669</v>
      </c>
      <c r="E5052" s="43" t="s">
        <v>806</v>
      </c>
      <c r="F5052" s="43" t="s">
        <v>807</v>
      </c>
      <c r="G5052">
        <v>60</v>
      </c>
      <c r="H5052">
        <v>60</v>
      </c>
      <c r="I5052" s="43" t="s">
        <v>1076</v>
      </c>
      <c r="J5052" s="43" t="s">
        <v>2412</v>
      </c>
      <c r="K5052" s="43" t="s">
        <v>177</v>
      </c>
      <c r="L5052" s="43" t="str">
        <f>IF(AND(Home!$A$1&gt;=Leave[[#This Row],[Start Time]],Home!$A$1&lt;=Leave[[#This Row],[End Time]]),"Aplica","No Aplica")</f>
        <v>No Aplica</v>
      </c>
      <c r="M5052" s="43" t="str">
        <f>IF(AND(Home!$A$1&gt;=Leave[[#This Row],[Start Time]],Home!$A$1&lt;=Leave[[#This Row],[End Time]]),Home!$A$1,"No Aplica")</f>
        <v>No Aplica</v>
      </c>
      <c r="N5052" s="43" t="str">
        <f>Leave[[#This Row],[User Code (Owning User) (Usuario)]]&amp;Leave[[#This Row],[fecha activa]]</f>
        <v>MIE2024261118417No Aplica</v>
      </c>
    </row>
    <row r="5053" spans="1:14" x14ac:dyDescent="0.3">
      <c r="A5053" s="43" t="s">
        <v>465</v>
      </c>
      <c r="B5053" s="3">
        <v>45911</v>
      </c>
      <c r="C5053" s="3">
        <v>45911</v>
      </c>
      <c r="D5053" s="43" t="s">
        <v>1669</v>
      </c>
      <c r="E5053" s="43" t="s">
        <v>806</v>
      </c>
      <c r="F5053" s="43" t="s">
        <v>807</v>
      </c>
      <c r="G5053">
        <v>60</v>
      </c>
      <c r="H5053">
        <v>60</v>
      </c>
      <c r="I5053" s="43" t="s">
        <v>1076</v>
      </c>
      <c r="J5053" s="43" t="s">
        <v>2412</v>
      </c>
      <c r="K5053" s="43" t="s">
        <v>177</v>
      </c>
      <c r="L5053" s="43" t="str">
        <f>IF(AND(Home!$A$1&gt;=Leave[[#This Row],[Start Time]],Home!$A$1&lt;=Leave[[#This Row],[End Time]]),"Aplica","No Aplica")</f>
        <v>No Aplica</v>
      </c>
      <c r="M5053" s="43" t="str">
        <f>IF(AND(Home!$A$1&gt;=Leave[[#This Row],[Start Time]],Home!$A$1&lt;=Leave[[#This Row],[End Time]]),Home!$A$1,"No Aplica")</f>
        <v>No Aplica</v>
      </c>
      <c r="N5053" s="43" t="str">
        <f>Leave[[#This Row],[User Code (Owning User) (Usuario)]]&amp;Leave[[#This Row],[fecha activa]]</f>
        <v>MIE2024261118417No Aplica</v>
      </c>
    </row>
    <row r="5054" spans="1:14" x14ac:dyDescent="0.3">
      <c r="A5054" s="43" t="s">
        <v>465</v>
      </c>
      <c r="B5054" s="3">
        <v>45910</v>
      </c>
      <c r="C5054" s="3">
        <v>45910</v>
      </c>
      <c r="D5054" s="43" t="s">
        <v>1642</v>
      </c>
      <c r="E5054" s="43" t="s">
        <v>806</v>
      </c>
      <c r="F5054" s="43" t="s">
        <v>807</v>
      </c>
      <c r="G5054">
        <v>60</v>
      </c>
      <c r="H5054">
        <v>60</v>
      </c>
      <c r="I5054" s="43" t="s">
        <v>1076</v>
      </c>
      <c r="J5054" s="43" t="s">
        <v>2412</v>
      </c>
      <c r="K5054" s="43" t="s">
        <v>177</v>
      </c>
      <c r="L5054" s="43" t="str">
        <f>IF(AND(Home!$A$1&gt;=Leave[[#This Row],[Start Time]],Home!$A$1&lt;=Leave[[#This Row],[End Time]]),"Aplica","No Aplica")</f>
        <v>No Aplica</v>
      </c>
      <c r="M5054" s="43" t="str">
        <f>IF(AND(Home!$A$1&gt;=Leave[[#This Row],[Start Time]],Home!$A$1&lt;=Leave[[#This Row],[End Time]]),Home!$A$1,"No Aplica")</f>
        <v>No Aplica</v>
      </c>
      <c r="N5054" s="43" t="str">
        <f>Leave[[#This Row],[User Code (Owning User) (Usuario)]]&amp;Leave[[#This Row],[fecha activa]]</f>
        <v>MIE2024261118417No Aplica</v>
      </c>
    </row>
    <row r="5055" spans="1:14" x14ac:dyDescent="0.3">
      <c r="A5055" s="43" t="s">
        <v>465</v>
      </c>
      <c r="B5055" s="3">
        <v>45908</v>
      </c>
      <c r="C5055" s="3">
        <v>45908</v>
      </c>
      <c r="D5055" s="43" t="s">
        <v>671</v>
      </c>
      <c r="E5055" s="43" t="s">
        <v>806</v>
      </c>
      <c r="F5055" s="43" t="s">
        <v>807</v>
      </c>
      <c r="G5055">
        <v>60</v>
      </c>
      <c r="H5055">
        <v>60</v>
      </c>
      <c r="I5055" s="43" t="s">
        <v>1076</v>
      </c>
      <c r="J5055" s="43" t="s">
        <v>2412</v>
      </c>
      <c r="K5055" s="43" t="s">
        <v>177</v>
      </c>
      <c r="L5055" s="43" t="str">
        <f>IF(AND(Home!$A$1&gt;=Leave[[#This Row],[Start Time]],Home!$A$1&lt;=Leave[[#This Row],[End Time]]),"Aplica","No Aplica")</f>
        <v>No Aplica</v>
      </c>
      <c r="M5055" s="43" t="str">
        <f>IF(AND(Home!$A$1&gt;=Leave[[#This Row],[Start Time]],Home!$A$1&lt;=Leave[[#This Row],[End Time]]),Home!$A$1,"No Aplica")</f>
        <v>No Aplica</v>
      </c>
      <c r="N5055" s="43" t="str">
        <f>Leave[[#This Row],[User Code (Owning User) (Usuario)]]&amp;Leave[[#This Row],[fecha activa]]</f>
        <v>MIE2024261118417No Aplica</v>
      </c>
    </row>
    <row r="5056" spans="1:14" x14ac:dyDescent="0.3">
      <c r="A5056" s="43" t="s">
        <v>465</v>
      </c>
      <c r="B5056" s="3">
        <v>45909</v>
      </c>
      <c r="C5056" s="3">
        <v>45909</v>
      </c>
      <c r="D5056" s="43" t="s">
        <v>469</v>
      </c>
      <c r="E5056" s="43" t="s">
        <v>806</v>
      </c>
      <c r="F5056" s="43" t="s">
        <v>807</v>
      </c>
      <c r="G5056">
        <v>540</v>
      </c>
      <c r="H5056">
        <v>540</v>
      </c>
      <c r="I5056" s="43" t="s">
        <v>1076</v>
      </c>
      <c r="J5056" s="43" t="s">
        <v>2412</v>
      </c>
      <c r="K5056" s="43" t="s">
        <v>177</v>
      </c>
      <c r="L5056" s="43" t="str">
        <f>IF(AND(Home!$A$1&gt;=Leave[[#This Row],[Start Time]],Home!$A$1&lt;=Leave[[#This Row],[End Time]]),"Aplica","No Aplica")</f>
        <v>No Aplica</v>
      </c>
      <c r="M5056" s="43" t="str">
        <f>IF(AND(Home!$A$1&gt;=Leave[[#This Row],[Start Time]],Home!$A$1&lt;=Leave[[#This Row],[End Time]]),Home!$A$1,"No Aplica")</f>
        <v>No Aplica</v>
      </c>
      <c r="N5056" s="43" t="str">
        <f>Leave[[#This Row],[User Code (Owning User) (Usuario)]]&amp;Leave[[#This Row],[fecha activa]]</f>
        <v>MIE2024261118417No Aplica</v>
      </c>
    </row>
    <row r="5057" spans="1:14" x14ac:dyDescent="0.3">
      <c r="A5057" s="43" t="s">
        <v>465</v>
      </c>
      <c r="B5057" s="3">
        <v>45905</v>
      </c>
      <c r="C5057" s="3">
        <v>45905</v>
      </c>
      <c r="D5057" s="43" t="s">
        <v>1669</v>
      </c>
      <c r="E5057" s="43" t="s">
        <v>806</v>
      </c>
      <c r="F5057" s="43" t="s">
        <v>807</v>
      </c>
      <c r="G5057">
        <v>60</v>
      </c>
      <c r="H5057">
        <v>60</v>
      </c>
      <c r="I5057" s="43" t="s">
        <v>1076</v>
      </c>
      <c r="J5057" s="43" t="s">
        <v>2412</v>
      </c>
      <c r="K5057" s="43" t="s">
        <v>177</v>
      </c>
      <c r="L5057" s="43" t="str">
        <f>IF(AND(Home!$A$1&gt;=Leave[[#This Row],[Start Time]],Home!$A$1&lt;=Leave[[#This Row],[End Time]]),"Aplica","No Aplica")</f>
        <v>No Aplica</v>
      </c>
      <c r="M5057" s="43" t="str">
        <f>IF(AND(Home!$A$1&gt;=Leave[[#This Row],[Start Time]],Home!$A$1&lt;=Leave[[#This Row],[End Time]]),Home!$A$1,"No Aplica")</f>
        <v>No Aplica</v>
      </c>
      <c r="N5057" s="43" t="str">
        <f>Leave[[#This Row],[User Code (Owning User) (Usuario)]]&amp;Leave[[#This Row],[fecha activa]]</f>
        <v>MIE2024261118417No Aplica</v>
      </c>
    </row>
    <row r="5058" spans="1:14" x14ac:dyDescent="0.3">
      <c r="A5058" s="43" t="s">
        <v>465</v>
      </c>
      <c r="B5058" s="3">
        <v>45903</v>
      </c>
      <c r="C5058" s="3">
        <v>45903</v>
      </c>
      <c r="D5058" s="43" t="s">
        <v>1669</v>
      </c>
      <c r="E5058" s="43" t="s">
        <v>806</v>
      </c>
      <c r="F5058" s="43" t="s">
        <v>807</v>
      </c>
      <c r="G5058">
        <v>60</v>
      </c>
      <c r="H5058">
        <v>60</v>
      </c>
      <c r="I5058" s="43" t="s">
        <v>1076</v>
      </c>
      <c r="J5058" s="43" t="s">
        <v>2412</v>
      </c>
      <c r="K5058" s="43" t="s">
        <v>177</v>
      </c>
      <c r="L5058" s="43" t="str">
        <f>IF(AND(Home!$A$1&gt;=Leave[[#This Row],[Start Time]],Home!$A$1&lt;=Leave[[#This Row],[End Time]]),"Aplica","No Aplica")</f>
        <v>No Aplica</v>
      </c>
      <c r="M5058" s="43" t="str">
        <f>IF(AND(Home!$A$1&gt;=Leave[[#This Row],[Start Time]],Home!$A$1&lt;=Leave[[#This Row],[End Time]]),Home!$A$1,"No Aplica")</f>
        <v>No Aplica</v>
      </c>
      <c r="N5058" s="43" t="str">
        <f>Leave[[#This Row],[User Code (Owning User) (Usuario)]]&amp;Leave[[#This Row],[fecha activa]]</f>
        <v>MIE2024261118417No Aplica</v>
      </c>
    </row>
    <row r="5059" spans="1:14" x14ac:dyDescent="0.3">
      <c r="A5059" s="43" t="s">
        <v>465</v>
      </c>
      <c r="B5059" s="3">
        <v>45902</v>
      </c>
      <c r="C5059" s="3">
        <v>45902</v>
      </c>
      <c r="D5059" s="43" t="s">
        <v>1669</v>
      </c>
      <c r="E5059" s="43" t="s">
        <v>806</v>
      </c>
      <c r="F5059" s="43" t="s">
        <v>807</v>
      </c>
      <c r="G5059">
        <v>60</v>
      </c>
      <c r="H5059">
        <v>60</v>
      </c>
      <c r="I5059" s="43" t="s">
        <v>1076</v>
      </c>
      <c r="J5059" s="43" t="s">
        <v>2412</v>
      </c>
      <c r="K5059" s="43" t="s">
        <v>177</v>
      </c>
      <c r="L5059" s="43" t="str">
        <f>IF(AND(Home!$A$1&gt;=Leave[[#This Row],[Start Time]],Home!$A$1&lt;=Leave[[#This Row],[End Time]]),"Aplica","No Aplica")</f>
        <v>No Aplica</v>
      </c>
      <c r="M5059" s="43" t="str">
        <f>IF(AND(Home!$A$1&gt;=Leave[[#This Row],[Start Time]],Home!$A$1&lt;=Leave[[#This Row],[End Time]]),Home!$A$1,"No Aplica")</f>
        <v>No Aplica</v>
      </c>
      <c r="N5059" s="43" t="str">
        <f>Leave[[#This Row],[User Code (Owning User) (Usuario)]]&amp;Leave[[#This Row],[fecha activa]]</f>
        <v>MIE2024261118417No Aplica</v>
      </c>
    </row>
    <row r="5060" spans="1:14" x14ac:dyDescent="0.3">
      <c r="A5060" s="43" t="s">
        <v>465</v>
      </c>
      <c r="B5060" s="3">
        <v>45901</v>
      </c>
      <c r="C5060" s="3">
        <v>45901</v>
      </c>
      <c r="D5060" s="43" t="s">
        <v>1669</v>
      </c>
      <c r="E5060" s="43" t="s">
        <v>806</v>
      </c>
      <c r="F5060" s="43" t="s">
        <v>807</v>
      </c>
      <c r="G5060">
        <v>480</v>
      </c>
      <c r="H5060">
        <v>480</v>
      </c>
      <c r="I5060" s="43" t="s">
        <v>1076</v>
      </c>
      <c r="J5060" s="43" t="s">
        <v>2412</v>
      </c>
      <c r="K5060" s="43" t="s">
        <v>177</v>
      </c>
      <c r="L5060" s="43" t="str">
        <f>IF(AND(Home!$A$1&gt;=Leave[[#This Row],[Start Time]],Home!$A$1&lt;=Leave[[#This Row],[End Time]]),"Aplica","No Aplica")</f>
        <v>No Aplica</v>
      </c>
      <c r="M5060" s="43" t="str">
        <f>IF(AND(Home!$A$1&gt;=Leave[[#This Row],[Start Time]],Home!$A$1&lt;=Leave[[#This Row],[End Time]]),Home!$A$1,"No Aplica")</f>
        <v>No Aplica</v>
      </c>
      <c r="N5060" s="43" t="str">
        <f>Leave[[#This Row],[User Code (Owning User) (Usuario)]]&amp;Leave[[#This Row],[fecha activa]]</f>
        <v>MIE2024261118417No Aplica</v>
      </c>
    </row>
    <row r="5061" spans="1:14" x14ac:dyDescent="0.3">
      <c r="A5061" s="43" t="s">
        <v>465</v>
      </c>
      <c r="B5061" s="3">
        <v>45904</v>
      </c>
      <c r="C5061" s="3">
        <v>45904</v>
      </c>
      <c r="D5061" s="43" t="s">
        <v>469</v>
      </c>
      <c r="E5061" s="43" t="s">
        <v>806</v>
      </c>
      <c r="F5061" s="43" t="s">
        <v>807</v>
      </c>
      <c r="G5061">
        <v>540</v>
      </c>
      <c r="H5061">
        <v>540</v>
      </c>
      <c r="I5061" s="43" t="s">
        <v>1076</v>
      </c>
      <c r="J5061" s="43" t="s">
        <v>2412</v>
      </c>
      <c r="K5061" s="43" t="s">
        <v>177</v>
      </c>
      <c r="L5061" s="43" t="str">
        <f>IF(AND(Home!$A$1&gt;=Leave[[#This Row],[Start Time]],Home!$A$1&lt;=Leave[[#This Row],[End Time]]),"Aplica","No Aplica")</f>
        <v>No Aplica</v>
      </c>
      <c r="M5061" s="43" t="str">
        <f>IF(AND(Home!$A$1&gt;=Leave[[#This Row],[Start Time]],Home!$A$1&lt;=Leave[[#This Row],[End Time]]),Home!$A$1,"No Aplica")</f>
        <v>No Aplica</v>
      </c>
      <c r="N5061" s="43" t="str">
        <f>Leave[[#This Row],[User Code (Owning User) (Usuario)]]&amp;Leave[[#This Row],[fecha activa]]</f>
        <v>MIE2024261118417No Aplica</v>
      </c>
    </row>
    <row r="5062" spans="1:14" x14ac:dyDescent="0.3">
      <c r="A5062" s="43" t="s">
        <v>465</v>
      </c>
      <c r="B5062" s="3">
        <v>45921</v>
      </c>
      <c r="C5062" s="3">
        <v>45921</v>
      </c>
      <c r="D5062" s="43" t="s">
        <v>475</v>
      </c>
      <c r="E5062" s="43" t="s">
        <v>3264</v>
      </c>
      <c r="F5062" s="43" t="s">
        <v>3266</v>
      </c>
      <c r="G5062">
        <v>540</v>
      </c>
      <c r="H5062">
        <v>540</v>
      </c>
      <c r="I5062" s="43" t="s">
        <v>3265</v>
      </c>
      <c r="J5062" s="43" t="s">
        <v>1046</v>
      </c>
      <c r="K5062" s="43" t="s">
        <v>179</v>
      </c>
      <c r="L5062" s="43" t="str">
        <f>IF(AND(Home!$A$1&gt;=Leave[[#This Row],[Start Time]],Home!$A$1&lt;=Leave[[#This Row],[End Time]]),"Aplica","No Aplica")</f>
        <v>No Aplica</v>
      </c>
      <c r="M5062" s="43" t="str">
        <f>IF(AND(Home!$A$1&gt;=Leave[[#This Row],[Start Time]],Home!$A$1&lt;=Leave[[#This Row],[End Time]]),Home!$A$1,"No Aplica")</f>
        <v>No Aplica</v>
      </c>
      <c r="N5062" s="43" t="str">
        <f>Leave[[#This Row],[User Code (Owning User) (Usuario)]]&amp;Leave[[#This Row],[fecha activa]]</f>
        <v>MIE2025090924345No Aplica</v>
      </c>
    </row>
    <row r="5063" spans="1:14" x14ac:dyDescent="0.3">
      <c r="A5063" s="43" t="s">
        <v>465</v>
      </c>
      <c r="B5063" s="3">
        <v>45926</v>
      </c>
      <c r="C5063" s="3">
        <v>45926</v>
      </c>
      <c r="D5063" s="43" t="s">
        <v>1873</v>
      </c>
      <c r="E5063" s="43" t="s">
        <v>236</v>
      </c>
      <c r="F5063" s="43" t="s">
        <v>237</v>
      </c>
      <c r="G5063">
        <v>60</v>
      </c>
      <c r="H5063">
        <v>60</v>
      </c>
      <c r="I5063" s="43" t="s">
        <v>933</v>
      </c>
      <c r="J5063" s="43" t="s">
        <v>975</v>
      </c>
      <c r="K5063" s="43" t="s">
        <v>178</v>
      </c>
      <c r="L5063" s="43" t="str">
        <f>IF(AND(Home!$A$1&gt;=Leave[[#This Row],[Start Time]],Home!$A$1&lt;=Leave[[#This Row],[End Time]]),"Aplica","No Aplica")</f>
        <v>No Aplica</v>
      </c>
      <c r="M5063" s="43" t="str">
        <f>IF(AND(Home!$A$1&gt;=Leave[[#This Row],[Start Time]],Home!$A$1&lt;=Leave[[#This Row],[End Time]]),Home!$A$1,"No Aplica")</f>
        <v>No Aplica</v>
      </c>
      <c r="N5063" s="43" t="str">
        <f>Leave[[#This Row],[User Code (Owning User) (Usuario)]]&amp;Leave[[#This Row],[fecha activa]]</f>
        <v>MIE2023060210223No Aplica</v>
      </c>
    </row>
    <row r="5064" spans="1:14" x14ac:dyDescent="0.3">
      <c r="A5064" s="43" t="s">
        <v>465</v>
      </c>
      <c r="B5064" s="3">
        <v>45924</v>
      </c>
      <c r="C5064" s="3">
        <v>45924</v>
      </c>
      <c r="D5064" s="43" t="s">
        <v>621</v>
      </c>
      <c r="E5064" s="43" t="s">
        <v>236</v>
      </c>
      <c r="F5064" s="43" t="s">
        <v>237</v>
      </c>
      <c r="G5064">
        <v>60</v>
      </c>
      <c r="H5064">
        <v>60</v>
      </c>
      <c r="I5064" s="43" t="s">
        <v>933</v>
      </c>
      <c r="J5064" s="43" t="s">
        <v>975</v>
      </c>
      <c r="K5064" s="43" t="s">
        <v>178</v>
      </c>
      <c r="L5064" s="43" t="str">
        <f>IF(AND(Home!$A$1&gt;=Leave[[#This Row],[Start Time]],Home!$A$1&lt;=Leave[[#This Row],[End Time]]),"Aplica","No Aplica")</f>
        <v>No Aplica</v>
      </c>
      <c r="M5064" s="43" t="str">
        <f>IF(AND(Home!$A$1&gt;=Leave[[#This Row],[Start Time]],Home!$A$1&lt;=Leave[[#This Row],[End Time]]),Home!$A$1,"No Aplica")</f>
        <v>No Aplica</v>
      </c>
      <c r="N5064" s="43" t="str">
        <f>Leave[[#This Row],[User Code (Owning User) (Usuario)]]&amp;Leave[[#This Row],[fecha activa]]</f>
        <v>MIE2023060210223No Aplica</v>
      </c>
    </row>
    <row r="5065" spans="1:14" x14ac:dyDescent="0.3">
      <c r="A5065" s="43" t="s">
        <v>465</v>
      </c>
      <c r="B5065" s="3">
        <v>45923</v>
      </c>
      <c r="C5065" s="3">
        <v>45923</v>
      </c>
      <c r="D5065" s="43" t="s">
        <v>1873</v>
      </c>
      <c r="E5065" s="43" t="s">
        <v>236</v>
      </c>
      <c r="F5065" s="43" t="s">
        <v>237</v>
      </c>
      <c r="G5065">
        <v>540</v>
      </c>
      <c r="H5065">
        <v>540</v>
      </c>
      <c r="I5065" s="43" t="s">
        <v>933</v>
      </c>
      <c r="J5065" s="43" t="s">
        <v>975</v>
      </c>
      <c r="K5065" s="43" t="s">
        <v>178</v>
      </c>
      <c r="L5065" s="43" t="str">
        <f>IF(AND(Home!$A$1&gt;=Leave[[#This Row],[Start Time]],Home!$A$1&lt;=Leave[[#This Row],[End Time]]),"Aplica","No Aplica")</f>
        <v>No Aplica</v>
      </c>
      <c r="M5065" s="43" t="str">
        <f>IF(AND(Home!$A$1&gt;=Leave[[#This Row],[Start Time]],Home!$A$1&lt;=Leave[[#This Row],[End Time]]),Home!$A$1,"No Aplica")</f>
        <v>No Aplica</v>
      </c>
      <c r="N5065" s="43" t="str">
        <f>Leave[[#This Row],[User Code (Owning User) (Usuario)]]&amp;Leave[[#This Row],[fecha activa]]</f>
        <v>MIE2023060210223No Aplica</v>
      </c>
    </row>
    <row r="5066" spans="1:14" x14ac:dyDescent="0.3">
      <c r="A5066" s="43" t="s">
        <v>465</v>
      </c>
      <c r="B5066" s="3">
        <v>45928</v>
      </c>
      <c r="C5066" s="3">
        <v>45928</v>
      </c>
      <c r="D5066" s="43" t="s">
        <v>467</v>
      </c>
      <c r="E5066" s="43" t="s">
        <v>236</v>
      </c>
      <c r="F5066" s="43" t="s">
        <v>237</v>
      </c>
      <c r="G5066">
        <v>540</v>
      </c>
      <c r="H5066">
        <v>540</v>
      </c>
      <c r="I5066" s="43" t="s">
        <v>933</v>
      </c>
      <c r="J5066" s="43" t="s">
        <v>975</v>
      </c>
      <c r="K5066" s="43" t="s">
        <v>178</v>
      </c>
      <c r="L5066" s="43" t="str">
        <f>IF(AND(Home!$A$1&gt;=Leave[[#This Row],[Start Time]],Home!$A$1&lt;=Leave[[#This Row],[End Time]]),"Aplica","No Aplica")</f>
        <v>No Aplica</v>
      </c>
      <c r="M5066" s="43" t="str">
        <f>IF(AND(Home!$A$1&gt;=Leave[[#This Row],[Start Time]],Home!$A$1&lt;=Leave[[#This Row],[End Time]]),Home!$A$1,"No Aplica")</f>
        <v>No Aplica</v>
      </c>
      <c r="N5066" s="43" t="str">
        <f>Leave[[#This Row],[User Code (Owning User) (Usuario)]]&amp;Leave[[#This Row],[fecha activa]]</f>
        <v>MIE2023060210223No Aplica</v>
      </c>
    </row>
    <row r="5067" spans="1:14" x14ac:dyDescent="0.3">
      <c r="A5067" s="43" t="s">
        <v>465</v>
      </c>
      <c r="B5067" s="3">
        <v>45919</v>
      </c>
      <c r="C5067" s="3">
        <v>45919</v>
      </c>
      <c r="D5067" s="43" t="s">
        <v>621</v>
      </c>
      <c r="E5067" s="43" t="s">
        <v>236</v>
      </c>
      <c r="F5067" s="43" t="s">
        <v>237</v>
      </c>
      <c r="G5067">
        <v>60</v>
      </c>
      <c r="H5067">
        <v>60</v>
      </c>
      <c r="I5067" s="43" t="s">
        <v>933</v>
      </c>
      <c r="J5067" s="43" t="s">
        <v>975</v>
      </c>
      <c r="K5067" s="43" t="s">
        <v>178</v>
      </c>
      <c r="L5067" s="43" t="str">
        <f>IF(AND(Home!$A$1&gt;=Leave[[#This Row],[Start Time]],Home!$A$1&lt;=Leave[[#This Row],[End Time]]),"Aplica","No Aplica")</f>
        <v>No Aplica</v>
      </c>
      <c r="M5067" s="43" t="str">
        <f>IF(AND(Home!$A$1&gt;=Leave[[#This Row],[Start Time]],Home!$A$1&lt;=Leave[[#This Row],[End Time]]),Home!$A$1,"No Aplica")</f>
        <v>No Aplica</v>
      </c>
      <c r="N5067" s="43" t="str">
        <f>Leave[[#This Row],[User Code (Owning User) (Usuario)]]&amp;Leave[[#This Row],[fecha activa]]</f>
        <v>MIE2023060210223No Aplica</v>
      </c>
    </row>
    <row r="5068" spans="1:14" x14ac:dyDescent="0.3">
      <c r="A5068" s="43" t="s">
        <v>465</v>
      </c>
      <c r="B5068" s="3">
        <v>45918</v>
      </c>
      <c r="C5068" s="3">
        <v>45918</v>
      </c>
      <c r="D5068" s="43" t="s">
        <v>621</v>
      </c>
      <c r="E5068" s="43" t="s">
        <v>236</v>
      </c>
      <c r="F5068" s="43" t="s">
        <v>237</v>
      </c>
      <c r="G5068">
        <v>60</v>
      </c>
      <c r="H5068">
        <v>60</v>
      </c>
      <c r="I5068" s="43" t="s">
        <v>933</v>
      </c>
      <c r="J5068" s="43" t="s">
        <v>975</v>
      </c>
      <c r="K5068" s="43" t="s">
        <v>178</v>
      </c>
      <c r="L5068" s="43" t="str">
        <f>IF(AND(Home!$A$1&gt;=Leave[[#This Row],[Start Time]],Home!$A$1&lt;=Leave[[#This Row],[End Time]]),"Aplica","No Aplica")</f>
        <v>No Aplica</v>
      </c>
      <c r="M5068" s="43" t="str">
        <f>IF(AND(Home!$A$1&gt;=Leave[[#This Row],[Start Time]],Home!$A$1&lt;=Leave[[#This Row],[End Time]]),Home!$A$1,"No Aplica")</f>
        <v>No Aplica</v>
      </c>
      <c r="N5068" s="43" t="str">
        <f>Leave[[#This Row],[User Code (Owning User) (Usuario)]]&amp;Leave[[#This Row],[fecha activa]]</f>
        <v>MIE2023060210223No Aplica</v>
      </c>
    </row>
    <row r="5069" spans="1:14" x14ac:dyDescent="0.3">
      <c r="A5069" s="43" t="s">
        <v>465</v>
      </c>
      <c r="B5069" s="3">
        <v>45917</v>
      </c>
      <c r="C5069" s="3">
        <v>45917</v>
      </c>
      <c r="D5069" s="43" t="s">
        <v>621</v>
      </c>
      <c r="E5069" s="43" t="s">
        <v>236</v>
      </c>
      <c r="F5069" s="43" t="s">
        <v>237</v>
      </c>
      <c r="G5069">
        <v>60</v>
      </c>
      <c r="H5069">
        <v>60</v>
      </c>
      <c r="I5069" s="43" t="s">
        <v>933</v>
      </c>
      <c r="J5069" s="43" t="s">
        <v>975</v>
      </c>
      <c r="K5069" s="43" t="s">
        <v>178</v>
      </c>
      <c r="L5069" s="43" t="str">
        <f>IF(AND(Home!$A$1&gt;=Leave[[#This Row],[Start Time]],Home!$A$1&lt;=Leave[[#This Row],[End Time]]),"Aplica","No Aplica")</f>
        <v>No Aplica</v>
      </c>
      <c r="M5069" s="43" t="str">
        <f>IF(AND(Home!$A$1&gt;=Leave[[#This Row],[Start Time]],Home!$A$1&lt;=Leave[[#This Row],[End Time]]),Home!$A$1,"No Aplica")</f>
        <v>No Aplica</v>
      </c>
      <c r="N5069" s="43" t="str">
        <f>Leave[[#This Row],[User Code (Owning User) (Usuario)]]&amp;Leave[[#This Row],[fecha activa]]</f>
        <v>MIE2023060210223No Aplica</v>
      </c>
    </row>
    <row r="5070" spans="1:14" x14ac:dyDescent="0.3">
      <c r="A5070" s="43" t="s">
        <v>465</v>
      </c>
      <c r="B5070" s="3">
        <v>45916</v>
      </c>
      <c r="C5070" s="3">
        <v>45916</v>
      </c>
      <c r="D5070" s="43" t="s">
        <v>3205</v>
      </c>
      <c r="E5070" s="43" t="s">
        <v>236</v>
      </c>
      <c r="F5070" s="43" t="s">
        <v>237</v>
      </c>
      <c r="G5070">
        <v>60</v>
      </c>
      <c r="H5070">
        <v>60</v>
      </c>
      <c r="I5070" s="43" t="s">
        <v>933</v>
      </c>
      <c r="J5070" s="43" t="s">
        <v>975</v>
      </c>
      <c r="K5070" s="43" t="s">
        <v>178</v>
      </c>
      <c r="L5070" s="43" t="str">
        <f>IF(AND(Home!$A$1&gt;=Leave[[#This Row],[Start Time]],Home!$A$1&lt;=Leave[[#This Row],[End Time]]),"Aplica","No Aplica")</f>
        <v>No Aplica</v>
      </c>
      <c r="M5070" s="43" t="str">
        <f>IF(AND(Home!$A$1&gt;=Leave[[#This Row],[Start Time]],Home!$A$1&lt;=Leave[[#This Row],[End Time]]),Home!$A$1,"No Aplica")</f>
        <v>No Aplica</v>
      </c>
      <c r="N5070" s="43" t="str">
        <f>Leave[[#This Row],[User Code (Owning User) (Usuario)]]&amp;Leave[[#This Row],[fecha activa]]</f>
        <v>MIE2023060210223No Aplica</v>
      </c>
    </row>
    <row r="5071" spans="1:14" x14ac:dyDescent="0.3">
      <c r="A5071" s="43" t="s">
        <v>465</v>
      </c>
      <c r="B5071" s="3">
        <v>45921</v>
      </c>
      <c r="C5071" s="3">
        <v>45921</v>
      </c>
      <c r="D5071" s="43" t="s">
        <v>467</v>
      </c>
      <c r="E5071" s="43" t="s">
        <v>236</v>
      </c>
      <c r="F5071" s="43" t="s">
        <v>237</v>
      </c>
      <c r="G5071">
        <v>540</v>
      </c>
      <c r="H5071">
        <v>540</v>
      </c>
      <c r="I5071" s="43" t="s">
        <v>933</v>
      </c>
      <c r="J5071" s="43" t="s">
        <v>975</v>
      </c>
      <c r="K5071" s="43" t="s">
        <v>178</v>
      </c>
      <c r="L5071" s="43" t="str">
        <f>IF(AND(Home!$A$1&gt;=Leave[[#This Row],[Start Time]],Home!$A$1&lt;=Leave[[#This Row],[End Time]]),"Aplica","No Aplica")</f>
        <v>No Aplica</v>
      </c>
      <c r="M5071" s="43" t="str">
        <f>IF(AND(Home!$A$1&gt;=Leave[[#This Row],[Start Time]],Home!$A$1&lt;=Leave[[#This Row],[End Time]]),Home!$A$1,"No Aplica")</f>
        <v>No Aplica</v>
      </c>
      <c r="N5071" s="43" t="str">
        <f>Leave[[#This Row],[User Code (Owning User) (Usuario)]]&amp;Leave[[#This Row],[fecha activa]]</f>
        <v>MIE2023060210223No Aplica</v>
      </c>
    </row>
    <row r="5072" spans="1:14" x14ac:dyDescent="0.3">
      <c r="A5072" s="43" t="s">
        <v>465</v>
      </c>
      <c r="B5072" s="3">
        <v>45912</v>
      </c>
      <c r="C5072" s="3">
        <v>45912</v>
      </c>
      <c r="D5072" s="43" t="s">
        <v>621</v>
      </c>
      <c r="E5072" s="43" t="s">
        <v>236</v>
      </c>
      <c r="F5072" s="43" t="s">
        <v>237</v>
      </c>
      <c r="G5072">
        <v>60</v>
      </c>
      <c r="H5072">
        <v>60</v>
      </c>
      <c r="I5072" s="43" t="s">
        <v>933</v>
      </c>
      <c r="J5072" s="43" t="s">
        <v>975</v>
      </c>
      <c r="K5072" s="43" t="s">
        <v>178</v>
      </c>
      <c r="L5072" s="43" t="str">
        <f>IF(AND(Home!$A$1&gt;=Leave[[#This Row],[Start Time]],Home!$A$1&lt;=Leave[[#This Row],[End Time]]),"Aplica","No Aplica")</f>
        <v>No Aplica</v>
      </c>
      <c r="M5072" s="43" t="str">
        <f>IF(AND(Home!$A$1&gt;=Leave[[#This Row],[Start Time]],Home!$A$1&lt;=Leave[[#This Row],[End Time]]),Home!$A$1,"No Aplica")</f>
        <v>No Aplica</v>
      </c>
      <c r="N5072" s="43" t="str">
        <f>Leave[[#This Row],[User Code (Owning User) (Usuario)]]&amp;Leave[[#This Row],[fecha activa]]</f>
        <v>MIE2023060210223No Aplica</v>
      </c>
    </row>
    <row r="5073" spans="1:14" x14ac:dyDescent="0.3">
      <c r="A5073" s="43" t="s">
        <v>465</v>
      </c>
      <c r="B5073" s="3">
        <v>45911</v>
      </c>
      <c r="C5073" s="3">
        <v>45911</v>
      </c>
      <c r="D5073" s="43" t="s">
        <v>621</v>
      </c>
      <c r="E5073" s="43" t="s">
        <v>236</v>
      </c>
      <c r="F5073" s="43" t="s">
        <v>237</v>
      </c>
      <c r="G5073">
        <v>60</v>
      </c>
      <c r="H5073">
        <v>60</v>
      </c>
      <c r="I5073" s="43" t="s">
        <v>933</v>
      </c>
      <c r="J5073" s="43" t="s">
        <v>975</v>
      </c>
      <c r="K5073" s="43" t="s">
        <v>178</v>
      </c>
      <c r="L5073" s="43" t="str">
        <f>IF(AND(Home!$A$1&gt;=Leave[[#This Row],[Start Time]],Home!$A$1&lt;=Leave[[#This Row],[End Time]]),"Aplica","No Aplica")</f>
        <v>No Aplica</v>
      </c>
      <c r="M5073" s="43" t="str">
        <f>IF(AND(Home!$A$1&gt;=Leave[[#This Row],[Start Time]],Home!$A$1&lt;=Leave[[#This Row],[End Time]]),Home!$A$1,"No Aplica")</f>
        <v>No Aplica</v>
      </c>
      <c r="N5073" s="43" t="str">
        <f>Leave[[#This Row],[User Code (Owning User) (Usuario)]]&amp;Leave[[#This Row],[fecha activa]]</f>
        <v>MIE2023060210223No Aplica</v>
      </c>
    </row>
    <row r="5074" spans="1:14" x14ac:dyDescent="0.3">
      <c r="A5074" s="43" t="s">
        <v>465</v>
      </c>
      <c r="B5074" s="3">
        <v>45910</v>
      </c>
      <c r="C5074" s="3">
        <v>45910</v>
      </c>
      <c r="D5074" s="43" t="s">
        <v>621</v>
      </c>
      <c r="E5074" s="43" t="s">
        <v>236</v>
      </c>
      <c r="F5074" s="43" t="s">
        <v>237</v>
      </c>
      <c r="G5074">
        <v>60</v>
      </c>
      <c r="H5074">
        <v>60</v>
      </c>
      <c r="I5074" s="43" t="s">
        <v>933</v>
      </c>
      <c r="J5074" s="43" t="s">
        <v>975</v>
      </c>
      <c r="K5074" s="43" t="s">
        <v>178</v>
      </c>
      <c r="L5074" s="43" t="str">
        <f>IF(AND(Home!$A$1&gt;=Leave[[#This Row],[Start Time]],Home!$A$1&lt;=Leave[[#This Row],[End Time]]),"Aplica","No Aplica")</f>
        <v>No Aplica</v>
      </c>
      <c r="M5074" s="43" t="str">
        <f>IF(AND(Home!$A$1&gt;=Leave[[#This Row],[Start Time]],Home!$A$1&lt;=Leave[[#This Row],[End Time]]),Home!$A$1,"No Aplica")</f>
        <v>No Aplica</v>
      </c>
      <c r="N5074" s="43" t="str">
        <f>Leave[[#This Row],[User Code (Owning User) (Usuario)]]&amp;Leave[[#This Row],[fecha activa]]</f>
        <v>MIE2023060210223No Aplica</v>
      </c>
    </row>
    <row r="5075" spans="1:14" x14ac:dyDescent="0.3">
      <c r="A5075" s="43" t="s">
        <v>465</v>
      </c>
      <c r="B5075" s="3">
        <v>45909</v>
      </c>
      <c r="C5075" s="3">
        <v>45909</v>
      </c>
      <c r="D5075" s="43" t="s">
        <v>621</v>
      </c>
      <c r="E5075" s="43" t="s">
        <v>236</v>
      </c>
      <c r="F5075" s="43" t="s">
        <v>237</v>
      </c>
      <c r="G5075">
        <v>60</v>
      </c>
      <c r="H5075">
        <v>60</v>
      </c>
      <c r="I5075" s="43" t="s">
        <v>933</v>
      </c>
      <c r="J5075" s="43" t="s">
        <v>975</v>
      </c>
      <c r="K5075" s="43" t="s">
        <v>178</v>
      </c>
      <c r="L5075" s="43" t="str">
        <f>IF(AND(Home!$A$1&gt;=Leave[[#This Row],[Start Time]],Home!$A$1&lt;=Leave[[#This Row],[End Time]]),"Aplica","No Aplica")</f>
        <v>No Aplica</v>
      </c>
      <c r="M5075" s="43" t="str">
        <f>IF(AND(Home!$A$1&gt;=Leave[[#This Row],[Start Time]],Home!$A$1&lt;=Leave[[#This Row],[End Time]]),Home!$A$1,"No Aplica")</f>
        <v>No Aplica</v>
      </c>
      <c r="N5075" s="43" t="str">
        <f>Leave[[#This Row],[User Code (Owning User) (Usuario)]]&amp;Leave[[#This Row],[fecha activa]]</f>
        <v>MIE2023060210223No Aplica</v>
      </c>
    </row>
    <row r="5076" spans="1:14" x14ac:dyDescent="0.3">
      <c r="A5076" s="43" t="s">
        <v>465</v>
      </c>
      <c r="B5076" s="3">
        <v>45914</v>
      </c>
      <c r="C5076" s="3">
        <v>45914</v>
      </c>
      <c r="D5076" s="43" t="s">
        <v>467</v>
      </c>
      <c r="E5076" s="43" t="s">
        <v>236</v>
      </c>
      <c r="F5076" s="43" t="s">
        <v>237</v>
      </c>
      <c r="G5076">
        <v>540</v>
      </c>
      <c r="H5076">
        <v>540</v>
      </c>
      <c r="I5076" s="43" t="s">
        <v>933</v>
      </c>
      <c r="J5076" s="43" t="s">
        <v>975</v>
      </c>
      <c r="K5076" s="43" t="s">
        <v>178</v>
      </c>
      <c r="L5076" s="43" t="str">
        <f>IF(AND(Home!$A$1&gt;=Leave[[#This Row],[Start Time]],Home!$A$1&lt;=Leave[[#This Row],[End Time]]),"Aplica","No Aplica")</f>
        <v>No Aplica</v>
      </c>
      <c r="M5076" s="43" t="str">
        <f>IF(AND(Home!$A$1&gt;=Leave[[#This Row],[Start Time]],Home!$A$1&lt;=Leave[[#This Row],[End Time]]),Home!$A$1,"No Aplica")</f>
        <v>No Aplica</v>
      </c>
      <c r="N5076" s="43" t="str">
        <f>Leave[[#This Row],[User Code (Owning User) (Usuario)]]&amp;Leave[[#This Row],[fecha activa]]</f>
        <v>MIE2023060210223No Aplica</v>
      </c>
    </row>
    <row r="5077" spans="1:14" x14ac:dyDescent="0.3">
      <c r="A5077" s="43" t="s">
        <v>465</v>
      </c>
      <c r="B5077" s="3">
        <v>45905</v>
      </c>
      <c r="C5077" s="3">
        <v>45905</v>
      </c>
      <c r="D5077" s="43" t="s">
        <v>621</v>
      </c>
      <c r="E5077" s="43" t="s">
        <v>236</v>
      </c>
      <c r="F5077" s="43" t="s">
        <v>237</v>
      </c>
      <c r="G5077">
        <v>60</v>
      </c>
      <c r="H5077">
        <v>60</v>
      </c>
      <c r="I5077" s="43" t="s">
        <v>933</v>
      </c>
      <c r="J5077" s="43" t="s">
        <v>975</v>
      </c>
      <c r="K5077" s="43" t="s">
        <v>178</v>
      </c>
      <c r="L5077" s="43" t="str">
        <f>IF(AND(Home!$A$1&gt;=Leave[[#This Row],[Start Time]],Home!$A$1&lt;=Leave[[#This Row],[End Time]]),"Aplica","No Aplica")</f>
        <v>No Aplica</v>
      </c>
      <c r="M5077" s="43" t="str">
        <f>IF(AND(Home!$A$1&gt;=Leave[[#This Row],[Start Time]],Home!$A$1&lt;=Leave[[#This Row],[End Time]]),Home!$A$1,"No Aplica")</f>
        <v>No Aplica</v>
      </c>
      <c r="N5077" s="43" t="str">
        <f>Leave[[#This Row],[User Code (Owning User) (Usuario)]]&amp;Leave[[#This Row],[fecha activa]]</f>
        <v>MIE2023060210223No Aplica</v>
      </c>
    </row>
    <row r="5078" spans="1:14" x14ac:dyDescent="0.3">
      <c r="A5078" s="43" t="s">
        <v>465</v>
      </c>
      <c r="B5078" s="3">
        <v>45904</v>
      </c>
      <c r="C5078" s="3">
        <v>45904</v>
      </c>
      <c r="D5078" s="43" t="s">
        <v>621</v>
      </c>
      <c r="E5078" s="43" t="s">
        <v>236</v>
      </c>
      <c r="F5078" s="43" t="s">
        <v>237</v>
      </c>
      <c r="G5078">
        <v>60</v>
      </c>
      <c r="H5078">
        <v>60</v>
      </c>
      <c r="I5078" s="43" t="s">
        <v>933</v>
      </c>
      <c r="J5078" s="43" t="s">
        <v>975</v>
      </c>
      <c r="K5078" s="43" t="s">
        <v>178</v>
      </c>
      <c r="L5078" s="43" t="str">
        <f>IF(AND(Home!$A$1&gt;=Leave[[#This Row],[Start Time]],Home!$A$1&lt;=Leave[[#This Row],[End Time]]),"Aplica","No Aplica")</f>
        <v>No Aplica</v>
      </c>
      <c r="M5078" s="43" t="str">
        <f>IF(AND(Home!$A$1&gt;=Leave[[#This Row],[Start Time]],Home!$A$1&lt;=Leave[[#This Row],[End Time]]),Home!$A$1,"No Aplica")</f>
        <v>No Aplica</v>
      </c>
      <c r="N5078" s="43" t="str">
        <f>Leave[[#This Row],[User Code (Owning User) (Usuario)]]&amp;Leave[[#This Row],[fecha activa]]</f>
        <v>MIE2023060210223No Aplica</v>
      </c>
    </row>
    <row r="5079" spans="1:14" x14ac:dyDescent="0.3">
      <c r="A5079" s="43" t="s">
        <v>465</v>
      </c>
      <c r="B5079" s="3">
        <v>45903</v>
      </c>
      <c r="C5079" s="3">
        <v>45903</v>
      </c>
      <c r="D5079" s="43" t="s">
        <v>621</v>
      </c>
      <c r="E5079" s="43" t="s">
        <v>236</v>
      </c>
      <c r="F5079" s="43" t="s">
        <v>237</v>
      </c>
      <c r="G5079">
        <v>60</v>
      </c>
      <c r="H5079">
        <v>60</v>
      </c>
      <c r="I5079" s="43" t="s">
        <v>933</v>
      </c>
      <c r="J5079" s="43" t="s">
        <v>975</v>
      </c>
      <c r="K5079" s="43" t="s">
        <v>178</v>
      </c>
      <c r="L5079" s="43" t="str">
        <f>IF(AND(Home!$A$1&gt;=Leave[[#This Row],[Start Time]],Home!$A$1&lt;=Leave[[#This Row],[End Time]]),"Aplica","No Aplica")</f>
        <v>No Aplica</v>
      </c>
      <c r="M5079" s="43" t="str">
        <f>IF(AND(Home!$A$1&gt;=Leave[[#This Row],[Start Time]],Home!$A$1&lt;=Leave[[#This Row],[End Time]]),Home!$A$1,"No Aplica")</f>
        <v>No Aplica</v>
      </c>
      <c r="N5079" s="43" t="str">
        <f>Leave[[#This Row],[User Code (Owning User) (Usuario)]]&amp;Leave[[#This Row],[fecha activa]]</f>
        <v>MIE2023060210223No Aplica</v>
      </c>
    </row>
    <row r="5080" spans="1:14" x14ac:dyDescent="0.3">
      <c r="A5080" s="43" t="s">
        <v>465</v>
      </c>
      <c r="B5080" s="3">
        <v>45902</v>
      </c>
      <c r="C5080" s="3">
        <v>45902</v>
      </c>
      <c r="D5080" s="43" t="s">
        <v>602</v>
      </c>
      <c r="E5080" s="43" t="s">
        <v>236</v>
      </c>
      <c r="F5080" s="43" t="s">
        <v>237</v>
      </c>
      <c r="G5080">
        <v>60</v>
      </c>
      <c r="H5080">
        <v>60</v>
      </c>
      <c r="I5080" s="43" t="s">
        <v>933</v>
      </c>
      <c r="J5080" s="43" t="s">
        <v>975</v>
      </c>
      <c r="K5080" s="43" t="s">
        <v>178</v>
      </c>
      <c r="L5080" s="43" t="str">
        <f>IF(AND(Home!$A$1&gt;=Leave[[#This Row],[Start Time]],Home!$A$1&lt;=Leave[[#This Row],[End Time]]),"Aplica","No Aplica")</f>
        <v>No Aplica</v>
      </c>
      <c r="M5080" s="43" t="str">
        <f>IF(AND(Home!$A$1&gt;=Leave[[#This Row],[Start Time]],Home!$A$1&lt;=Leave[[#This Row],[End Time]]),Home!$A$1,"No Aplica")</f>
        <v>No Aplica</v>
      </c>
      <c r="N5080" s="43" t="str">
        <f>Leave[[#This Row],[User Code (Owning User) (Usuario)]]&amp;Leave[[#This Row],[fecha activa]]</f>
        <v>MIE2023060210223No Aplica</v>
      </c>
    </row>
    <row r="5081" spans="1:14" x14ac:dyDescent="0.3">
      <c r="A5081" s="43" t="s">
        <v>465</v>
      </c>
      <c r="B5081" s="3">
        <v>45907</v>
      </c>
      <c r="C5081" s="3">
        <v>45907</v>
      </c>
      <c r="D5081" s="43" t="s">
        <v>467</v>
      </c>
      <c r="E5081" s="43" t="s">
        <v>236</v>
      </c>
      <c r="F5081" s="43" t="s">
        <v>237</v>
      </c>
      <c r="G5081">
        <v>540</v>
      </c>
      <c r="H5081">
        <v>540</v>
      </c>
      <c r="I5081" s="43" t="s">
        <v>933</v>
      </c>
      <c r="J5081" s="43" t="s">
        <v>975</v>
      </c>
      <c r="K5081" s="43" t="s">
        <v>178</v>
      </c>
      <c r="L5081" s="43" t="str">
        <f>IF(AND(Home!$A$1&gt;=Leave[[#This Row],[Start Time]],Home!$A$1&lt;=Leave[[#This Row],[End Time]]),"Aplica","No Aplica")</f>
        <v>No Aplica</v>
      </c>
      <c r="M5081" s="43" t="str">
        <f>IF(AND(Home!$A$1&gt;=Leave[[#This Row],[Start Time]],Home!$A$1&lt;=Leave[[#This Row],[End Time]]),Home!$A$1,"No Aplica")</f>
        <v>No Aplica</v>
      </c>
      <c r="N5081" s="43" t="str">
        <f>Leave[[#This Row],[User Code (Owning User) (Usuario)]]&amp;Leave[[#This Row],[fecha activa]]</f>
        <v>MIE2023060210223No Aplica</v>
      </c>
    </row>
    <row r="5082" spans="1:14" x14ac:dyDescent="0.3">
      <c r="A5082" s="43" t="s">
        <v>466</v>
      </c>
      <c r="B5082" s="3">
        <v>45919</v>
      </c>
      <c r="C5082" s="3">
        <v>45930</v>
      </c>
      <c r="D5082" s="43" t="s">
        <v>859</v>
      </c>
      <c r="E5082" s="43" t="s">
        <v>105</v>
      </c>
      <c r="F5082" s="43" t="s">
        <v>106</v>
      </c>
      <c r="G5082">
        <v>5040</v>
      </c>
      <c r="H5082">
        <v>540</v>
      </c>
      <c r="I5082" s="43" t="s">
        <v>1005</v>
      </c>
      <c r="J5082" s="43" t="s">
        <v>977</v>
      </c>
      <c r="K5082" s="43" t="s">
        <v>179</v>
      </c>
      <c r="L5082" s="43" t="str">
        <f>IF(AND(Home!$A$1&gt;=Leave[[#This Row],[Start Time]],Home!$A$1&lt;=Leave[[#This Row],[End Time]]),"Aplica","No Aplica")</f>
        <v>Aplica</v>
      </c>
      <c r="M5082" s="43">
        <f>IF(AND(Home!$A$1&gt;=Leave[[#This Row],[Start Time]],Home!$A$1&lt;=Leave[[#This Row],[End Time]]),Home!$A$1,"No Aplica")</f>
        <v>45922</v>
      </c>
      <c r="N5082" s="43" t="str">
        <f>Leave[[#This Row],[User Code (Owning User) (Usuario)]]&amp;Leave[[#This Row],[fecha activa]]</f>
        <v>MIE20210207260345922</v>
      </c>
    </row>
    <row r="5083" spans="1:14" x14ac:dyDescent="0.3">
      <c r="A5083" s="43" t="s">
        <v>468</v>
      </c>
      <c r="B5083" s="3">
        <v>45914</v>
      </c>
      <c r="C5083" s="3">
        <v>45914</v>
      </c>
      <c r="D5083" s="43" t="s">
        <v>470</v>
      </c>
      <c r="E5083" s="43" t="s">
        <v>105</v>
      </c>
      <c r="F5083" s="43" t="s">
        <v>106</v>
      </c>
      <c r="G5083">
        <v>1410</v>
      </c>
      <c r="H5083">
        <v>540</v>
      </c>
      <c r="I5083" s="43" t="s">
        <v>1005</v>
      </c>
      <c r="J5083" s="43" t="s">
        <v>977</v>
      </c>
      <c r="K5083" s="43" t="s">
        <v>179</v>
      </c>
      <c r="L5083" s="43" t="str">
        <f>IF(AND(Home!$A$1&gt;=Leave[[#This Row],[Start Time]],Home!$A$1&lt;=Leave[[#This Row],[End Time]]),"Aplica","No Aplica")</f>
        <v>No Aplica</v>
      </c>
      <c r="M5083" s="43" t="str">
        <f>IF(AND(Home!$A$1&gt;=Leave[[#This Row],[Start Time]],Home!$A$1&lt;=Leave[[#This Row],[End Time]]),Home!$A$1,"No Aplica")</f>
        <v>No Aplica</v>
      </c>
      <c r="N5083" s="43" t="str">
        <f>Leave[[#This Row],[User Code (Owning User) (Usuario)]]&amp;Leave[[#This Row],[fecha activa]]</f>
        <v>MIE202102072603No Aplica</v>
      </c>
    </row>
    <row r="5084" spans="1:14" x14ac:dyDescent="0.3">
      <c r="A5084" s="43" t="s">
        <v>468</v>
      </c>
      <c r="B5084" s="3">
        <v>45907</v>
      </c>
      <c r="C5084" s="3">
        <v>45907</v>
      </c>
      <c r="D5084" s="43" t="s">
        <v>470</v>
      </c>
      <c r="E5084" s="43" t="s">
        <v>105</v>
      </c>
      <c r="F5084" s="43" t="s">
        <v>106</v>
      </c>
      <c r="G5084">
        <v>1410</v>
      </c>
      <c r="H5084">
        <v>540</v>
      </c>
      <c r="I5084" s="43" t="s">
        <v>1005</v>
      </c>
      <c r="J5084" s="43" t="s">
        <v>977</v>
      </c>
      <c r="K5084" s="43" t="s">
        <v>179</v>
      </c>
      <c r="L5084" s="43" t="str">
        <f>IF(AND(Home!$A$1&gt;=Leave[[#This Row],[Start Time]],Home!$A$1&lt;=Leave[[#This Row],[End Time]]),"Aplica","No Aplica")</f>
        <v>No Aplica</v>
      </c>
      <c r="M5084" s="43" t="str">
        <f>IF(AND(Home!$A$1&gt;=Leave[[#This Row],[Start Time]],Home!$A$1&lt;=Leave[[#This Row],[End Time]]),Home!$A$1,"No Aplica")</f>
        <v>No Aplica</v>
      </c>
      <c r="N5084" s="43" t="str">
        <f>Leave[[#This Row],[User Code (Owning User) (Usuario)]]&amp;Leave[[#This Row],[fecha activa]]</f>
        <v>MIE202102072603No Aplica</v>
      </c>
    </row>
    <row r="5085" spans="1:14" x14ac:dyDescent="0.3">
      <c r="A5085" s="43" t="s">
        <v>465</v>
      </c>
      <c r="B5085" s="3">
        <v>45924</v>
      </c>
      <c r="C5085" s="3">
        <v>45924</v>
      </c>
      <c r="D5085" s="43" t="s">
        <v>470</v>
      </c>
      <c r="E5085" s="43" t="s">
        <v>2932</v>
      </c>
      <c r="F5085" s="43" t="s">
        <v>2934</v>
      </c>
      <c r="G5085">
        <v>540</v>
      </c>
      <c r="H5085">
        <v>540</v>
      </c>
      <c r="I5085" s="43" t="s">
        <v>2933</v>
      </c>
      <c r="J5085" s="43" t="s">
        <v>1051</v>
      </c>
      <c r="K5085" s="43" t="s">
        <v>177</v>
      </c>
      <c r="L5085" s="43" t="str">
        <f>IF(AND(Home!$A$1&gt;=Leave[[#This Row],[Start Time]],Home!$A$1&lt;=Leave[[#This Row],[End Time]]),"Aplica","No Aplica")</f>
        <v>No Aplica</v>
      </c>
      <c r="M5085" s="43" t="str">
        <f>IF(AND(Home!$A$1&gt;=Leave[[#This Row],[Start Time]],Home!$A$1&lt;=Leave[[#This Row],[End Time]]),Home!$A$1,"No Aplica")</f>
        <v>No Aplica</v>
      </c>
      <c r="N5085" s="43" t="str">
        <f>Leave[[#This Row],[User Code (Owning User) (Usuario)]]&amp;Leave[[#This Row],[fecha activa]]</f>
        <v>MIE2025040924294No Aplica</v>
      </c>
    </row>
    <row r="5086" spans="1:14" x14ac:dyDescent="0.3">
      <c r="A5086" s="43" t="s">
        <v>465</v>
      </c>
      <c r="B5086" s="3">
        <v>45908</v>
      </c>
      <c r="C5086" s="3">
        <v>45908</v>
      </c>
      <c r="D5086" s="43" t="s">
        <v>3100</v>
      </c>
      <c r="E5086" s="43" t="s">
        <v>2932</v>
      </c>
      <c r="F5086" s="43" t="s">
        <v>2934</v>
      </c>
      <c r="G5086">
        <v>540</v>
      </c>
      <c r="H5086">
        <v>540</v>
      </c>
      <c r="I5086" s="43" t="s">
        <v>2933</v>
      </c>
      <c r="J5086" s="43" t="s">
        <v>1051</v>
      </c>
      <c r="K5086" s="43" t="s">
        <v>177</v>
      </c>
      <c r="L5086" s="43" t="str">
        <f>IF(AND(Home!$A$1&gt;=Leave[[#This Row],[Start Time]],Home!$A$1&lt;=Leave[[#This Row],[End Time]]),"Aplica","No Aplica")</f>
        <v>No Aplica</v>
      </c>
      <c r="M5086" s="43" t="str">
        <f>IF(AND(Home!$A$1&gt;=Leave[[#This Row],[Start Time]],Home!$A$1&lt;=Leave[[#This Row],[End Time]]),Home!$A$1,"No Aplica")</f>
        <v>No Aplica</v>
      </c>
      <c r="N5086" s="43" t="str">
        <f>Leave[[#This Row],[User Code (Owning User) (Usuario)]]&amp;Leave[[#This Row],[fecha activa]]</f>
        <v>MIE2025040924294No Aplica</v>
      </c>
    </row>
    <row r="5087" spans="1:14" x14ac:dyDescent="0.3">
      <c r="A5087" s="43" t="s">
        <v>465</v>
      </c>
      <c r="B5087" s="3">
        <v>45910</v>
      </c>
      <c r="C5087" s="3">
        <v>45910</v>
      </c>
      <c r="D5087" s="43" t="s">
        <v>469</v>
      </c>
      <c r="E5087" s="43" t="s">
        <v>2932</v>
      </c>
      <c r="F5087" s="43" t="s">
        <v>2934</v>
      </c>
      <c r="G5087">
        <v>900</v>
      </c>
      <c r="H5087">
        <v>540</v>
      </c>
      <c r="I5087" s="43" t="s">
        <v>2933</v>
      </c>
      <c r="J5087" s="43" t="s">
        <v>1051</v>
      </c>
      <c r="K5087" s="43" t="s">
        <v>177</v>
      </c>
      <c r="L5087" s="43" t="str">
        <f>IF(AND(Home!$A$1&gt;=Leave[[#This Row],[Start Time]],Home!$A$1&lt;=Leave[[#This Row],[End Time]]),"Aplica","No Aplica")</f>
        <v>No Aplica</v>
      </c>
      <c r="M5087" s="43" t="str">
        <f>IF(AND(Home!$A$1&gt;=Leave[[#This Row],[Start Time]],Home!$A$1&lt;=Leave[[#This Row],[End Time]]),Home!$A$1,"No Aplica")</f>
        <v>No Aplica</v>
      </c>
      <c r="N5087" s="43" t="str">
        <f>Leave[[#This Row],[User Code (Owning User) (Usuario)]]&amp;Leave[[#This Row],[fecha activa]]</f>
        <v>MIE2025040924294No Aplica</v>
      </c>
    </row>
    <row r="5088" spans="1:14" x14ac:dyDescent="0.3">
      <c r="A5088" s="43" t="s">
        <v>468</v>
      </c>
      <c r="B5088" s="3">
        <v>45919</v>
      </c>
      <c r="C5088" s="3">
        <v>45919</v>
      </c>
      <c r="D5088" s="43" t="s">
        <v>621</v>
      </c>
      <c r="E5088" s="43" t="s">
        <v>1966</v>
      </c>
      <c r="F5088" s="43" t="s">
        <v>1968</v>
      </c>
      <c r="G5088">
        <v>420</v>
      </c>
      <c r="H5088">
        <v>420</v>
      </c>
      <c r="I5088" s="43" t="s">
        <v>1967</v>
      </c>
      <c r="J5088" s="43" t="s">
        <v>1033</v>
      </c>
      <c r="K5088" s="43" t="s">
        <v>178</v>
      </c>
      <c r="L5088" s="43" t="str">
        <f>IF(AND(Home!$A$1&gt;=Leave[[#This Row],[Start Time]],Home!$A$1&lt;=Leave[[#This Row],[End Time]]),"Aplica","No Aplica")</f>
        <v>No Aplica</v>
      </c>
      <c r="M5088" s="43" t="str">
        <f>IF(AND(Home!$A$1&gt;=Leave[[#This Row],[Start Time]],Home!$A$1&lt;=Leave[[#This Row],[End Time]]),Home!$A$1,"No Aplica")</f>
        <v>No Aplica</v>
      </c>
      <c r="N5088" s="43" t="str">
        <f>Leave[[#This Row],[User Code (Owning User) (Usuario)]]&amp;Leave[[#This Row],[fecha activa]]</f>
        <v>MIE2025250623483No Aplica</v>
      </c>
    </row>
    <row r="5089" spans="1:14" x14ac:dyDescent="0.3">
      <c r="A5089" s="43" t="s">
        <v>468</v>
      </c>
      <c r="B5089" s="3">
        <v>45918</v>
      </c>
      <c r="C5089" s="3">
        <v>45918</v>
      </c>
      <c r="D5089" s="43" t="s">
        <v>621</v>
      </c>
      <c r="E5089" s="43" t="s">
        <v>1966</v>
      </c>
      <c r="F5089" s="43" t="s">
        <v>1968</v>
      </c>
      <c r="G5089">
        <v>420</v>
      </c>
      <c r="H5089">
        <v>420</v>
      </c>
      <c r="I5089" s="43" t="s">
        <v>1967</v>
      </c>
      <c r="J5089" s="43" t="s">
        <v>1033</v>
      </c>
      <c r="K5089" s="43" t="s">
        <v>178</v>
      </c>
      <c r="L5089" s="43" t="str">
        <f>IF(AND(Home!$A$1&gt;=Leave[[#This Row],[Start Time]],Home!$A$1&lt;=Leave[[#This Row],[End Time]]),"Aplica","No Aplica")</f>
        <v>No Aplica</v>
      </c>
      <c r="M5089" s="43" t="str">
        <f>IF(AND(Home!$A$1&gt;=Leave[[#This Row],[Start Time]],Home!$A$1&lt;=Leave[[#This Row],[End Time]]),Home!$A$1,"No Aplica")</f>
        <v>No Aplica</v>
      </c>
      <c r="N5089" s="43" t="str">
        <f>Leave[[#This Row],[User Code (Owning User) (Usuario)]]&amp;Leave[[#This Row],[fecha activa]]</f>
        <v>MIE2025250623483No Aplica</v>
      </c>
    </row>
    <row r="5090" spans="1:14" x14ac:dyDescent="0.3">
      <c r="A5090" s="43" t="s">
        <v>468</v>
      </c>
      <c r="B5090" s="3">
        <v>45916</v>
      </c>
      <c r="C5090" s="3">
        <v>45916</v>
      </c>
      <c r="D5090" s="43" t="s">
        <v>469</v>
      </c>
      <c r="E5090" s="43" t="s">
        <v>1966</v>
      </c>
      <c r="F5090" s="43" t="s">
        <v>1968</v>
      </c>
      <c r="G5090">
        <v>0</v>
      </c>
      <c r="H5090">
        <v>0</v>
      </c>
      <c r="I5090" s="43" t="s">
        <v>1967</v>
      </c>
      <c r="J5090" s="43" t="s">
        <v>1033</v>
      </c>
      <c r="K5090" s="43" t="s">
        <v>178</v>
      </c>
      <c r="L5090" s="43" t="str">
        <f>IF(AND(Home!$A$1&gt;=Leave[[#This Row],[Start Time]],Home!$A$1&lt;=Leave[[#This Row],[End Time]]),"Aplica","No Aplica")</f>
        <v>No Aplica</v>
      </c>
      <c r="M5090" s="43" t="str">
        <f>IF(AND(Home!$A$1&gt;=Leave[[#This Row],[Start Time]],Home!$A$1&lt;=Leave[[#This Row],[End Time]]),Home!$A$1,"No Aplica")</f>
        <v>No Aplica</v>
      </c>
      <c r="N5090" s="43" t="str">
        <f>Leave[[#This Row],[User Code (Owning User) (Usuario)]]&amp;Leave[[#This Row],[fecha activa]]</f>
        <v>MIE2025250623483No Aplica</v>
      </c>
    </row>
    <row r="5091" spans="1:14" x14ac:dyDescent="0.3">
      <c r="A5091" s="43" t="s">
        <v>465</v>
      </c>
      <c r="B5091" s="3">
        <v>45930</v>
      </c>
      <c r="C5091" s="3">
        <v>45930</v>
      </c>
      <c r="D5091" s="43" t="s">
        <v>842</v>
      </c>
      <c r="E5091" s="43" t="s">
        <v>250</v>
      </c>
      <c r="F5091" s="43" t="s">
        <v>251</v>
      </c>
      <c r="G5091">
        <v>60</v>
      </c>
      <c r="H5091">
        <v>60</v>
      </c>
      <c r="I5091" s="43" t="s">
        <v>928</v>
      </c>
      <c r="J5091" s="43" t="s">
        <v>1983</v>
      </c>
      <c r="K5091" s="43" t="s">
        <v>179</v>
      </c>
      <c r="L5091" s="43" t="str">
        <f>IF(AND(Home!$A$1&gt;=Leave[[#This Row],[Start Time]],Home!$A$1&lt;=Leave[[#This Row],[End Time]]),"Aplica","No Aplica")</f>
        <v>No Aplica</v>
      </c>
      <c r="M5091" s="43" t="str">
        <f>IF(AND(Home!$A$1&gt;=Leave[[#This Row],[Start Time]],Home!$A$1&lt;=Leave[[#This Row],[End Time]]),Home!$A$1,"No Aplica")</f>
        <v>No Aplica</v>
      </c>
      <c r="N5091" s="43" t="str">
        <f>Leave[[#This Row],[User Code (Owning User) (Usuario)]]&amp;Leave[[#This Row],[fecha activa]]</f>
        <v>MIE2023220210389No Aplica</v>
      </c>
    </row>
    <row r="5092" spans="1:14" x14ac:dyDescent="0.3">
      <c r="A5092" s="43" t="s">
        <v>465</v>
      </c>
      <c r="B5092" s="3">
        <v>45929</v>
      </c>
      <c r="C5092" s="3">
        <v>45929</v>
      </c>
      <c r="D5092" s="43" t="s">
        <v>842</v>
      </c>
      <c r="E5092" s="43" t="s">
        <v>250</v>
      </c>
      <c r="F5092" s="43" t="s">
        <v>251</v>
      </c>
      <c r="G5092">
        <v>60</v>
      </c>
      <c r="H5092">
        <v>60</v>
      </c>
      <c r="I5092" s="43" t="s">
        <v>928</v>
      </c>
      <c r="J5092" s="43" t="s">
        <v>1983</v>
      </c>
      <c r="K5092" s="43" t="s">
        <v>179</v>
      </c>
      <c r="L5092" s="43" t="str">
        <f>IF(AND(Home!$A$1&gt;=Leave[[#This Row],[Start Time]],Home!$A$1&lt;=Leave[[#This Row],[End Time]]),"Aplica","No Aplica")</f>
        <v>No Aplica</v>
      </c>
      <c r="M5092" s="43" t="str">
        <f>IF(AND(Home!$A$1&gt;=Leave[[#This Row],[Start Time]],Home!$A$1&lt;=Leave[[#This Row],[End Time]]),Home!$A$1,"No Aplica")</f>
        <v>No Aplica</v>
      </c>
      <c r="N5092" s="43" t="str">
        <f>Leave[[#This Row],[User Code (Owning User) (Usuario)]]&amp;Leave[[#This Row],[fecha activa]]</f>
        <v>MIE2023220210389No Aplica</v>
      </c>
    </row>
    <row r="5093" spans="1:14" x14ac:dyDescent="0.3">
      <c r="A5093" s="43" t="s">
        <v>465</v>
      </c>
      <c r="B5093" s="3">
        <v>45919</v>
      </c>
      <c r="C5093" s="3">
        <v>45919</v>
      </c>
      <c r="D5093" s="43" t="s">
        <v>3794</v>
      </c>
      <c r="E5093" s="43" t="s">
        <v>250</v>
      </c>
      <c r="F5093" s="43" t="s">
        <v>251</v>
      </c>
      <c r="G5093">
        <v>30</v>
      </c>
      <c r="H5093">
        <v>30</v>
      </c>
      <c r="I5093" s="43" t="s">
        <v>928</v>
      </c>
      <c r="J5093" s="43" t="s">
        <v>1983</v>
      </c>
      <c r="K5093" s="43" t="s">
        <v>179</v>
      </c>
      <c r="L5093" s="43" t="str">
        <f>IF(AND(Home!$A$1&gt;=Leave[[#This Row],[Start Time]],Home!$A$1&lt;=Leave[[#This Row],[End Time]]),"Aplica","No Aplica")</f>
        <v>No Aplica</v>
      </c>
      <c r="M5093" s="43" t="str">
        <f>IF(AND(Home!$A$1&gt;=Leave[[#This Row],[Start Time]],Home!$A$1&lt;=Leave[[#This Row],[End Time]]),Home!$A$1,"No Aplica")</f>
        <v>No Aplica</v>
      </c>
      <c r="N5093" s="43" t="str">
        <f>Leave[[#This Row],[User Code (Owning User) (Usuario)]]&amp;Leave[[#This Row],[fecha activa]]</f>
        <v>MIE2023220210389No Aplica</v>
      </c>
    </row>
    <row r="5094" spans="1:14" x14ac:dyDescent="0.3">
      <c r="A5094" s="43" t="s">
        <v>465</v>
      </c>
      <c r="B5094" s="3">
        <v>45927</v>
      </c>
      <c r="C5094" s="3">
        <v>45927</v>
      </c>
      <c r="D5094" s="43" t="s">
        <v>621</v>
      </c>
      <c r="E5094" s="43" t="s">
        <v>250</v>
      </c>
      <c r="F5094" s="43" t="s">
        <v>251</v>
      </c>
      <c r="G5094">
        <v>60</v>
      </c>
      <c r="H5094">
        <v>60</v>
      </c>
      <c r="I5094" s="43" t="s">
        <v>928</v>
      </c>
      <c r="J5094" s="43" t="s">
        <v>1983</v>
      </c>
      <c r="K5094" s="43" t="s">
        <v>179</v>
      </c>
      <c r="L5094" s="43" t="str">
        <f>IF(AND(Home!$A$1&gt;=Leave[[#This Row],[Start Time]],Home!$A$1&lt;=Leave[[#This Row],[End Time]]),"Aplica","No Aplica")</f>
        <v>No Aplica</v>
      </c>
      <c r="M5094" s="43" t="str">
        <f>IF(AND(Home!$A$1&gt;=Leave[[#This Row],[Start Time]],Home!$A$1&lt;=Leave[[#This Row],[End Time]]),Home!$A$1,"No Aplica")</f>
        <v>No Aplica</v>
      </c>
      <c r="N5094" s="43" t="str">
        <f>Leave[[#This Row],[User Code (Owning User) (Usuario)]]&amp;Leave[[#This Row],[fecha activa]]</f>
        <v>MIE2023220210389No Aplica</v>
      </c>
    </row>
    <row r="5095" spans="1:14" x14ac:dyDescent="0.3">
      <c r="A5095" s="43" t="s">
        <v>465</v>
      </c>
      <c r="B5095" s="3">
        <v>45926</v>
      </c>
      <c r="C5095" s="3">
        <v>45926</v>
      </c>
      <c r="D5095" s="43" t="s">
        <v>1404</v>
      </c>
      <c r="E5095" s="43" t="s">
        <v>250</v>
      </c>
      <c r="F5095" s="43" t="s">
        <v>251</v>
      </c>
      <c r="G5095">
        <v>60</v>
      </c>
      <c r="H5095">
        <v>60</v>
      </c>
      <c r="I5095" s="43" t="s">
        <v>928</v>
      </c>
      <c r="J5095" s="43" t="s">
        <v>1983</v>
      </c>
      <c r="K5095" s="43" t="s">
        <v>179</v>
      </c>
      <c r="L5095" s="43" t="str">
        <f>IF(AND(Home!$A$1&gt;=Leave[[#This Row],[Start Time]],Home!$A$1&lt;=Leave[[#This Row],[End Time]]),"Aplica","No Aplica")</f>
        <v>No Aplica</v>
      </c>
      <c r="M5095" s="43" t="str">
        <f>IF(AND(Home!$A$1&gt;=Leave[[#This Row],[Start Time]],Home!$A$1&lt;=Leave[[#This Row],[End Time]]),Home!$A$1,"No Aplica")</f>
        <v>No Aplica</v>
      </c>
      <c r="N5095" s="43" t="str">
        <f>Leave[[#This Row],[User Code (Owning User) (Usuario)]]&amp;Leave[[#This Row],[fecha activa]]</f>
        <v>MIE2023220210389No Aplica</v>
      </c>
    </row>
    <row r="5096" spans="1:14" x14ac:dyDescent="0.3">
      <c r="A5096" s="43" t="s">
        <v>465</v>
      </c>
      <c r="B5096" s="3">
        <v>45923</v>
      </c>
      <c r="C5096" s="3">
        <v>45923</v>
      </c>
      <c r="D5096" s="43" t="s">
        <v>3553</v>
      </c>
      <c r="E5096" s="43" t="s">
        <v>250</v>
      </c>
      <c r="F5096" s="43" t="s">
        <v>251</v>
      </c>
      <c r="G5096">
        <v>60</v>
      </c>
      <c r="H5096">
        <v>60</v>
      </c>
      <c r="I5096" s="43" t="s">
        <v>928</v>
      </c>
      <c r="J5096" s="43" t="s">
        <v>1983</v>
      </c>
      <c r="K5096" s="43" t="s">
        <v>179</v>
      </c>
      <c r="L5096" s="43" t="str">
        <f>IF(AND(Home!$A$1&gt;=Leave[[#This Row],[Start Time]],Home!$A$1&lt;=Leave[[#This Row],[End Time]]),"Aplica","No Aplica")</f>
        <v>No Aplica</v>
      </c>
      <c r="M5096" s="43" t="str">
        <f>IF(AND(Home!$A$1&gt;=Leave[[#This Row],[Start Time]],Home!$A$1&lt;=Leave[[#This Row],[End Time]]),Home!$A$1,"No Aplica")</f>
        <v>No Aplica</v>
      </c>
      <c r="N5096" s="43" t="str">
        <f>Leave[[#This Row],[User Code (Owning User) (Usuario)]]&amp;Leave[[#This Row],[fecha activa]]</f>
        <v>MIE2023220210389No Aplica</v>
      </c>
    </row>
    <row r="5097" spans="1:14" x14ac:dyDescent="0.3">
      <c r="A5097" s="43" t="s">
        <v>465</v>
      </c>
      <c r="B5097" s="3">
        <v>45922</v>
      </c>
      <c r="C5097" s="3">
        <v>45922</v>
      </c>
      <c r="D5097" s="43" t="s">
        <v>1404</v>
      </c>
      <c r="E5097" s="43" t="s">
        <v>250</v>
      </c>
      <c r="F5097" s="43" t="s">
        <v>251</v>
      </c>
      <c r="G5097">
        <v>60</v>
      </c>
      <c r="H5097">
        <v>60</v>
      </c>
      <c r="I5097" s="43" t="s">
        <v>928</v>
      </c>
      <c r="J5097" s="43" t="s">
        <v>1983</v>
      </c>
      <c r="K5097" s="43" t="s">
        <v>179</v>
      </c>
      <c r="L5097" s="43" t="str">
        <f>IF(AND(Home!$A$1&gt;=Leave[[#This Row],[Start Time]],Home!$A$1&lt;=Leave[[#This Row],[End Time]]),"Aplica","No Aplica")</f>
        <v>Aplica</v>
      </c>
      <c r="M5097" s="43">
        <f>IF(AND(Home!$A$1&gt;=Leave[[#This Row],[Start Time]],Home!$A$1&lt;=Leave[[#This Row],[End Time]]),Home!$A$1,"No Aplica")</f>
        <v>45922</v>
      </c>
      <c r="N5097" s="43" t="str">
        <f>Leave[[#This Row],[User Code (Owning User) (Usuario)]]&amp;Leave[[#This Row],[fecha activa]]</f>
        <v>MIE202322021038945922</v>
      </c>
    </row>
    <row r="5098" spans="1:14" x14ac:dyDescent="0.3">
      <c r="A5098" s="43" t="s">
        <v>465</v>
      </c>
      <c r="B5098" s="3">
        <v>45924</v>
      </c>
      <c r="C5098" s="3">
        <v>45924</v>
      </c>
      <c r="D5098" s="43" t="s">
        <v>469</v>
      </c>
      <c r="E5098" s="43" t="s">
        <v>250</v>
      </c>
      <c r="F5098" s="43" t="s">
        <v>251</v>
      </c>
      <c r="G5098">
        <v>1350</v>
      </c>
      <c r="H5098">
        <v>540</v>
      </c>
      <c r="I5098" s="43" t="s">
        <v>928</v>
      </c>
      <c r="J5098" s="43" t="s">
        <v>1983</v>
      </c>
      <c r="K5098" s="43" t="s">
        <v>179</v>
      </c>
      <c r="L5098" s="43" t="str">
        <f>IF(AND(Home!$A$1&gt;=Leave[[#This Row],[Start Time]],Home!$A$1&lt;=Leave[[#This Row],[End Time]]),"Aplica","No Aplica")</f>
        <v>No Aplica</v>
      </c>
      <c r="M5098" s="43" t="str">
        <f>IF(AND(Home!$A$1&gt;=Leave[[#This Row],[Start Time]],Home!$A$1&lt;=Leave[[#This Row],[End Time]]),Home!$A$1,"No Aplica")</f>
        <v>No Aplica</v>
      </c>
      <c r="N5098" s="43" t="str">
        <f>Leave[[#This Row],[User Code (Owning User) (Usuario)]]&amp;Leave[[#This Row],[fecha activa]]</f>
        <v>MIE2023220210389No Aplica</v>
      </c>
    </row>
    <row r="5099" spans="1:14" x14ac:dyDescent="0.3">
      <c r="A5099" s="43" t="s">
        <v>465</v>
      </c>
      <c r="B5099" s="3">
        <v>45910</v>
      </c>
      <c r="C5099" s="3">
        <v>45910</v>
      </c>
      <c r="D5099" s="43" t="s">
        <v>474</v>
      </c>
      <c r="E5099" s="43" t="s">
        <v>250</v>
      </c>
      <c r="F5099" s="43" t="s">
        <v>251</v>
      </c>
      <c r="G5099">
        <v>1350</v>
      </c>
      <c r="H5099">
        <v>540</v>
      </c>
      <c r="I5099" s="43" t="s">
        <v>928</v>
      </c>
      <c r="J5099" s="43" t="s">
        <v>1983</v>
      </c>
      <c r="K5099" s="43" t="s">
        <v>179</v>
      </c>
      <c r="L5099" s="43" t="str">
        <f>IF(AND(Home!$A$1&gt;=Leave[[#This Row],[Start Time]],Home!$A$1&lt;=Leave[[#This Row],[End Time]]),"Aplica","No Aplica")</f>
        <v>No Aplica</v>
      </c>
      <c r="M5099" s="43" t="str">
        <f>IF(AND(Home!$A$1&gt;=Leave[[#This Row],[Start Time]],Home!$A$1&lt;=Leave[[#This Row],[End Time]]),Home!$A$1,"No Aplica")</f>
        <v>No Aplica</v>
      </c>
      <c r="N5099" s="43" t="str">
        <f>Leave[[#This Row],[User Code (Owning User) (Usuario)]]&amp;Leave[[#This Row],[fecha activa]]</f>
        <v>MIE2023220210389No Aplica</v>
      </c>
    </row>
    <row r="5100" spans="1:14" x14ac:dyDescent="0.3">
      <c r="A5100" s="43" t="s">
        <v>465</v>
      </c>
      <c r="B5100" s="3">
        <v>45919</v>
      </c>
      <c r="C5100" s="3">
        <v>45919</v>
      </c>
      <c r="D5100" s="43" t="s">
        <v>621</v>
      </c>
      <c r="E5100" s="43" t="s">
        <v>250</v>
      </c>
      <c r="F5100" s="43" t="s">
        <v>251</v>
      </c>
      <c r="G5100">
        <v>60</v>
      </c>
      <c r="H5100">
        <v>60</v>
      </c>
      <c r="I5100" s="43" t="s">
        <v>928</v>
      </c>
      <c r="J5100" s="43" t="s">
        <v>1983</v>
      </c>
      <c r="K5100" s="43" t="s">
        <v>179</v>
      </c>
      <c r="L5100" s="43" t="str">
        <f>IF(AND(Home!$A$1&gt;=Leave[[#This Row],[Start Time]],Home!$A$1&lt;=Leave[[#This Row],[End Time]]),"Aplica","No Aplica")</f>
        <v>No Aplica</v>
      </c>
      <c r="M5100" s="43" t="str">
        <f>IF(AND(Home!$A$1&gt;=Leave[[#This Row],[Start Time]],Home!$A$1&lt;=Leave[[#This Row],[End Time]]),Home!$A$1,"No Aplica")</f>
        <v>No Aplica</v>
      </c>
      <c r="N5100" s="43" t="str">
        <f>Leave[[#This Row],[User Code (Owning User) (Usuario)]]&amp;Leave[[#This Row],[fecha activa]]</f>
        <v>MIE2023220210389No Aplica</v>
      </c>
    </row>
    <row r="5101" spans="1:14" x14ac:dyDescent="0.3">
      <c r="A5101" s="43" t="s">
        <v>465</v>
      </c>
      <c r="B5101" s="3">
        <v>45918</v>
      </c>
      <c r="C5101" s="3">
        <v>45918</v>
      </c>
      <c r="D5101" s="43" t="s">
        <v>621</v>
      </c>
      <c r="E5101" s="43" t="s">
        <v>250</v>
      </c>
      <c r="F5101" s="43" t="s">
        <v>251</v>
      </c>
      <c r="G5101">
        <v>60</v>
      </c>
      <c r="H5101">
        <v>60</v>
      </c>
      <c r="I5101" s="43" t="s">
        <v>928</v>
      </c>
      <c r="J5101" s="43" t="s">
        <v>1983</v>
      </c>
      <c r="K5101" s="43" t="s">
        <v>179</v>
      </c>
      <c r="L5101" s="43" t="str">
        <f>IF(AND(Home!$A$1&gt;=Leave[[#This Row],[Start Time]],Home!$A$1&lt;=Leave[[#This Row],[End Time]]),"Aplica","No Aplica")</f>
        <v>No Aplica</v>
      </c>
      <c r="M5101" s="43" t="str">
        <f>IF(AND(Home!$A$1&gt;=Leave[[#This Row],[Start Time]],Home!$A$1&lt;=Leave[[#This Row],[End Time]]),Home!$A$1,"No Aplica")</f>
        <v>No Aplica</v>
      </c>
      <c r="N5101" s="43" t="str">
        <f>Leave[[#This Row],[User Code (Owning User) (Usuario)]]&amp;Leave[[#This Row],[fecha activa]]</f>
        <v>MIE2023220210389No Aplica</v>
      </c>
    </row>
    <row r="5102" spans="1:14" x14ac:dyDescent="0.3">
      <c r="A5102" s="43" t="s">
        <v>465</v>
      </c>
      <c r="B5102" s="3">
        <v>45916</v>
      </c>
      <c r="C5102" s="3">
        <v>45916</v>
      </c>
      <c r="D5102" s="43" t="s">
        <v>621</v>
      </c>
      <c r="E5102" s="43" t="s">
        <v>250</v>
      </c>
      <c r="F5102" s="43" t="s">
        <v>251</v>
      </c>
      <c r="G5102">
        <v>60</v>
      </c>
      <c r="H5102">
        <v>60</v>
      </c>
      <c r="I5102" s="43" t="s">
        <v>928</v>
      </c>
      <c r="J5102" s="43" t="s">
        <v>1983</v>
      </c>
      <c r="K5102" s="43" t="s">
        <v>179</v>
      </c>
      <c r="L5102" s="43" t="str">
        <f>IF(AND(Home!$A$1&gt;=Leave[[#This Row],[Start Time]],Home!$A$1&lt;=Leave[[#This Row],[End Time]]),"Aplica","No Aplica")</f>
        <v>No Aplica</v>
      </c>
      <c r="M5102" s="43" t="str">
        <f>IF(AND(Home!$A$1&gt;=Leave[[#This Row],[Start Time]],Home!$A$1&lt;=Leave[[#This Row],[End Time]]),Home!$A$1,"No Aplica")</f>
        <v>No Aplica</v>
      </c>
      <c r="N5102" s="43" t="str">
        <f>Leave[[#This Row],[User Code (Owning User) (Usuario)]]&amp;Leave[[#This Row],[fecha activa]]</f>
        <v>MIE2023220210389No Aplica</v>
      </c>
    </row>
    <row r="5103" spans="1:14" x14ac:dyDescent="0.3">
      <c r="A5103" s="43" t="s">
        <v>465</v>
      </c>
      <c r="B5103" s="3">
        <v>45915</v>
      </c>
      <c r="C5103" s="3">
        <v>45915</v>
      </c>
      <c r="D5103" s="43" t="s">
        <v>2890</v>
      </c>
      <c r="E5103" s="43" t="s">
        <v>250</v>
      </c>
      <c r="F5103" s="43" t="s">
        <v>251</v>
      </c>
      <c r="G5103">
        <v>60</v>
      </c>
      <c r="H5103">
        <v>60</v>
      </c>
      <c r="I5103" s="43" t="s">
        <v>928</v>
      </c>
      <c r="J5103" s="43" t="s">
        <v>1983</v>
      </c>
      <c r="K5103" s="43" t="s">
        <v>179</v>
      </c>
      <c r="L5103" s="43" t="str">
        <f>IF(AND(Home!$A$1&gt;=Leave[[#This Row],[Start Time]],Home!$A$1&lt;=Leave[[#This Row],[End Time]]),"Aplica","No Aplica")</f>
        <v>No Aplica</v>
      </c>
      <c r="M5103" s="43" t="str">
        <f>IF(AND(Home!$A$1&gt;=Leave[[#This Row],[Start Time]],Home!$A$1&lt;=Leave[[#This Row],[End Time]]),Home!$A$1,"No Aplica")</f>
        <v>No Aplica</v>
      </c>
      <c r="N5103" s="43" t="str">
        <f>Leave[[#This Row],[User Code (Owning User) (Usuario)]]&amp;Leave[[#This Row],[fecha activa]]</f>
        <v>MIE2023220210389No Aplica</v>
      </c>
    </row>
    <row r="5104" spans="1:14" x14ac:dyDescent="0.3">
      <c r="A5104" s="43" t="s">
        <v>465</v>
      </c>
      <c r="B5104" s="3">
        <v>45917</v>
      </c>
      <c r="C5104" s="3">
        <v>45917</v>
      </c>
      <c r="D5104" s="43" t="s">
        <v>474</v>
      </c>
      <c r="E5104" s="43" t="s">
        <v>250</v>
      </c>
      <c r="F5104" s="43" t="s">
        <v>251</v>
      </c>
      <c r="G5104">
        <v>1350</v>
      </c>
      <c r="H5104">
        <v>540</v>
      </c>
      <c r="I5104" s="43" t="s">
        <v>928</v>
      </c>
      <c r="J5104" s="43" t="s">
        <v>1983</v>
      </c>
      <c r="K5104" s="43" t="s">
        <v>179</v>
      </c>
      <c r="L5104" s="43" t="str">
        <f>IF(AND(Home!$A$1&gt;=Leave[[#This Row],[Start Time]],Home!$A$1&lt;=Leave[[#This Row],[End Time]]),"Aplica","No Aplica")</f>
        <v>No Aplica</v>
      </c>
      <c r="M5104" s="43" t="str">
        <f>IF(AND(Home!$A$1&gt;=Leave[[#This Row],[Start Time]],Home!$A$1&lt;=Leave[[#This Row],[End Time]]),Home!$A$1,"No Aplica")</f>
        <v>No Aplica</v>
      </c>
      <c r="N5104" s="43" t="str">
        <f>Leave[[#This Row],[User Code (Owning User) (Usuario)]]&amp;Leave[[#This Row],[fecha activa]]</f>
        <v>MIE2023220210389No Aplica</v>
      </c>
    </row>
    <row r="5105" spans="1:14" x14ac:dyDescent="0.3">
      <c r="A5105" s="43" t="s">
        <v>465</v>
      </c>
      <c r="B5105" s="3">
        <v>45904</v>
      </c>
      <c r="C5105" s="3">
        <v>45904</v>
      </c>
      <c r="D5105" s="43" t="s">
        <v>2958</v>
      </c>
      <c r="E5105" s="43" t="s">
        <v>250</v>
      </c>
      <c r="F5105" s="43" t="s">
        <v>251</v>
      </c>
      <c r="G5105">
        <v>210</v>
      </c>
      <c r="H5105">
        <v>210</v>
      </c>
      <c r="I5105" s="43" t="s">
        <v>928</v>
      </c>
      <c r="J5105" s="43" t="s">
        <v>1983</v>
      </c>
      <c r="K5105" s="43" t="s">
        <v>179</v>
      </c>
      <c r="L5105" s="43" t="str">
        <f>IF(AND(Home!$A$1&gt;=Leave[[#This Row],[Start Time]],Home!$A$1&lt;=Leave[[#This Row],[End Time]]),"Aplica","No Aplica")</f>
        <v>No Aplica</v>
      </c>
      <c r="M5105" s="43" t="str">
        <f>IF(AND(Home!$A$1&gt;=Leave[[#This Row],[Start Time]],Home!$A$1&lt;=Leave[[#This Row],[End Time]]),Home!$A$1,"No Aplica")</f>
        <v>No Aplica</v>
      </c>
      <c r="N5105" s="43" t="str">
        <f>Leave[[#This Row],[User Code (Owning User) (Usuario)]]&amp;Leave[[#This Row],[fecha activa]]</f>
        <v>MIE2023220210389No Aplica</v>
      </c>
    </row>
    <row r="5106" spans="1:14" x14ac:dyDescent="0.3">
      <c r="A5106" s="43" t="s">
        <v>465</v>
      </c>
      <c r="B5106" s="3">
        <v>45902</v>
      </c>
      <c r="C5106" s="3">
        <v>45902</v>
      </c>
      <c r="D5106" s="43" t="s">
        <v>621</v>
      </c>
      <c r="E5106" s="43" t="s">
        <v>250</v>
      </c>
      <c r="F5106" s="43" t="s">
        <v>251</v>
      </c>
      <c r="G5106">
        <v>60</v>
      </c>
      <c r="H5106">
        <v>60</v>
      </c>
      <c r="I5106" s="43" t="s">
        <v>928</v>
      </c>
      <c r="J5106" s="43" t="s">
        <v>1983</v>
      </c>
      <c r="K5106" s="43" t="s">
        <v>179</v>
      </c>
      <c r="L5106" s="43" t="str">
        <f>IF(AND(Home!$A$1&gt;=Leave[[#This Row],[Start Time]],Home!$A$1&lt;=Leave[[#This Row],[End Time]]),"Aplica","No Aplica")</f>
        <v>No Aplica</v>
      </c>
      <c r="M5106" s="43" t="str">
        <f>IF(AND(Home!$A$1&gt;=Leave[[#This Row],[Start Time]],Home!$A$1&lt;=Leave[[#This Row],[End Time]]),Home!$A$1,"No Aplica")</f>
        <v>No Aplica</v>
      </c>
      <c r="N5106" s="43" t="str">
        <f>Leave[[#This Row],[User Code (Owning User) (Usuario)]]&amp;Leave[[#This Row],[fecha activa]]</f>
        <v>MIE2023220210389No Aplica</v>
      </c>
    </row>
    <row r="5107" spans="1:14" x14ac:dyDescent="0.3">
      <c r="A5107" s="43" t="s">
        <v>465</v>
      </c>
      <c r="B5107" s="3">
        <v>45901</v>
      </c>
      <c r="C5107" s="3">
        <v>45901</v>
      </c>
      <c r="D5107" s="43" t="s">
        <v>1404</v>
      </c>
      <c r="E5107" s="43" t="s">
        <v>250</v>
      </c>
      <c r="F5107" s="43" t="s">
        <v>251</v>
      </c>
      <c r="G5107">
        <v>60</v>
      </c>
      <c r="H5107">
        <v>60</v>
      </c>
      <c r="I5107" s="43" t="s">
        <v>928</v>
      </c>
      <c r="J5107" s="43" t="s">
        <v>1983</v>
      </c>
      <c r="K5107" s="43" t="s">
        <v>179</v>
      </c>
      <c r="L5107" s="43" t="str">
        <f>IF(AND(Home!$A$1&gt;=Leave[[#This Row],[Start Time]],Home!$A$1&lt;=Leave[[#This Row],[End Time]]),"Aplica","No Aplica")</f>
        <v>No Aplica</v>
      </c>
      <c r="M5107" s="43" t="str">
        <f>IF(AND(Home!$A$1&gt;=Leave[[#This Row],[Start Time]],Home!$A$1&lt;=Leave[[#This Row],[End Time]]),Home!$A$1,"No Aplica")</f>
        <v>No Aplica</v>
      </c>
      <c r="N5107" s="43" t="str">
        <f>Leave[[#This Row],[User Code (Owning User) (Usuario)]]&amp;Leave[[#This Row],[fecha activa]]</f>
        <v>MIE2023220210389No Aplica</v>
      </c>
    </row>
    <row r="5108" spans="1:14" x14ac:dyDescent="0.3">
      <c r="A5108" s="43" t="s">
        <v>465</v>
      </c>
      <c r="B5108" s="3">
        <v>45904</v>
      </c>
      <c r="C5108" s="3">
        <v>45904</v>
      </c>
      <c r="D5108" s="43" t="s">
        <v>2890</v>
      </c>
      <c r="E5108" s="43" t="s">
        <v>250</v>
      </c>
      <c r="F5108" s="43" t="s">
        <v>251</v>
      </c>
      <c r="G5108">
        <v>60</v>
      </c>
      <c r="H5108">
        <v>60</v>
      </c>
      <c r="I5108" s="43" t="s">
        <v>928</v>
      </c>
      <c r="J5108" s="43" t="s">
        <v>1983</v>
      </c>
      <c r="K5108" s="43" t="s">
        <v>179</v>
      </c>
      <c r="L5108" s="43" t="str">
        <f>IF(AND(Home!$A$1&gt;=Leave[[#This Row],[Start Time]],Home!$A$1&lt;=Leave[[#This Row],[End Time]]),"Aplica","No Aplica")</f>
        <v>No Aplica</v>
      </c>
      <c r="M5108" s="43" t="str">
        <f>IF(AND(Home!$A$1&gt;=Leave[[#This Row],[Start Time]],Home!$A$1&lt;=Leave[[#This Row],[End Time]]),Home!$A$1,"No Aplica")</f>
        <v>No Aplica</v>
      </c>
      <c r="N5108" s="43" t="str">
        <f>Leave[[#This Row],[User Code (Owning User) (Usuario)]]&amp;Leave[[#This Row],[fecha activa]]</f>
        <v>MIE2023220210389No Aplica</v>
      </c>
    </row>
    <row r="5109" spans="1:14" x14ac:dyDescent="0.3">
      <c r="A5109" s="43" t="s">
        <v>465</v>
      </c>
      <c r="B5109" s="3">
        <v>45905</v>
      </c>
      <c r="C5109" s="3">
        <v>45905</v>
      </c>
      <c r="D5109" s="43" t="s">
        <v>621</v>
      </c>
      <c r="E5109" s="43" t="s">
        <v>250</v>
      </c>
      <c r="F5109" s="43" t="s">
        <v>251</v>
      </c>
      <c r="G5109">
        <v>60</v>
      </c>
      <c r="H5109">
        <v>60</v>
      </c>
      <c r="I5109" s="43" t="s">
        <v>928</v>
      </c>
      <c r="J5109" s="43" t="s">
        <v>1983</v>
      </c>
      <c r="K5109" s="43" t="s">
        <v>179</v>
      </c>
      <c r="L5109" s="43" t="str">
        <f>IF(AND(Home!$A$1&gt;=Leave[[#This Row],[Start Time]],Home!$A$1&lt;=Leave[[#This Row],[End Time]]),"Aplica","No Aplica")</f>
        <v>No Aplica</v>
      </c>
      <c r="M5109" s="43" t="str">
        <f>IF(AND(Home!$A$1&gt;=Leave[[#This Row],[Start Time]],Home!$A$1&lt;=Leave[[#This Row],[End Time]]),Home!$A$1,"No Aplica")</f>
        <v>No Aplica</v>
      </c>
      <c r="N5109" s="43" t="str">
        <f>Leave[[#This Row],[User Code (Owning User) (Usuario)]]&amp;Leave[[#This Row],[fecha activa]]</f>
        <v>MIE2023220210389No Aplica</v>
      </c>
    </row>
    <row r="5110" spans="1:14" x14ac:dyDescent="0.3">
      <c r="A5110" s="43" t="s">
        <v>471</v>
      </c>
      <c r="B5110" s="3">
        <v>45916</v>
      </c>
      <c r="C5110" s="3">
        <v>45916</v>
      </c>
      <c r="D5110" s="43" t="s">
        <v>470</v>
      </c>
      <c r="E5110" s="43" t="s">
        <v>2003</v>
      </c>
      <c r="F5110" s="43" t="s">
        <v>2005</v>
      </c>
      <c r="G5110">
        <v>420</v>
      </c>
      <c r="H5110">
        <v>420</v>
      </c>
      <c r="I5110" s="43" t="s">
        <v>2004</v>
      </c>
      <c r="J5110" s="43" t="s">
        <v>977</v>
      </c>
      <c r="K5110" s="43" t="s">
        <v>179</v>
      </c>
      <c r="L5110" s="43" t="str">
        <f>IF(AND(Home!$A$1&gt;=Leave[[#This Row],[Start Time]],Home!$A$1&lt;=Leave[[#This Row],[End Time]]),"Aplica","No Aplica")</f>
        <v>No Aplica</v>
      </c>
      <c r="M5110" s="43" t="str">
        <f>IF(AND(Home!$A$1&gt;=Leave[[#This Row],[Start Time]],Home!$A$1&lt;=Leave[[#This Row],[End Time]]),Home!$A$1,"No Aplica")</f>
        <v>No Aplica</v>
      </c>
      <c r="N5110" s="43" t="str">
        <f>Leave[[#This Row],[User Code (Owning User) (Usuario)]]&amp;Leave[[#This Row],[fecha activa]]</f>
        <v>MIE2025020723534No Aplica</v>
      </c>
    </row>
    <row r="5111" spans="1:14" x14ac:dyDescent="0.3">
      <c r="A5111" s="43" t="s">
        <v>465</v>
      </c>
      <c r="B5111" s="3">
        <v>45926</v>
      </c>
      <c r="C5111" s="3">
        <v>45926</v>
      </c>
      <c r="D5111" s="43" t="s">
        <v>493</v>
      </c>
      <c r="E5111" s="43" t="s">
        <v>2003</v>
      </c>
      <c r="F5111" s="43" t="s">
        <v>2005</v>
      </c>
      <c r="G5111">
        <v>60</v>
      </c>
      <c r="H5111">
        <v>60</v>
      </c>
      <c r="I5111" s="43" t="s">
        <v>2004</v>
      </c>
      <c r="J5111" s="43" t="s">
        <v>977</v>
      </c>
      <c r="K5111" s="43" t="s">
        <v>179</v>
      </c>
      <c r="L5111" s="43" t="str">
        <f>IF(AND(Home!$A$1&gt;=Leave[[#This Row],[Start Time]],Home!$A$1&lt;=Leave[[#This Row],[End Time]]),"Aplica","No Aplica")</f>
        <v>No Aplica</v>
      </c>
      <c r="M5111" s="43" t="str">
        <f>IF(AND(Home!$A$1&gt;=Leave[[#This Row],[Start Time]],Home!$A$1&lt;=Leave[[#This Row],[End Time]]),Home!$A$1,"No Aplica")</f>
        <v>No Aplica</v>
      </c>
      <c r="N5111" s="43" t="str">
        <f>Leave[[#This Row],[User Code (Owning User) (Usuario)]]&amp;Leave[[#This Row],[fecha activa]]</f>
        <v>MIE2025020723534No Aplica</v>
      </c>
    </row>
    <row r="5112" spans="1:14" x14ac:dyDescent="0.3">
      <c r="A5112" s="43" t="s">
        <v>465</v>
      </c>
      <c r="B5112" s="3">
        <v>45925</v>
      </c>
      <c r="C5112" s="3">
        <v>45925</v>
      </c>
      <c r="D5112" s="43" t="s">
        <v>493</v>
      </c>
      <c r="E5112" s="43" t="s">
        <v>2003</v>
      </c>
      <c r="F5112" s="43" t="s">
        <v>2005</v>
      </c>
      <c r="G5112">
        <v>60</v>
      </c>
      <c r="H5112">
        <v>60</v>
      </c>
      <c r="I5112" s="43" t="s">
        <v>2004</v>
      </c>
      <c r="J5112" s="43" t="s">
        <v>977</v>
      </c>
      <c r="K5112" s="43" t="s">
        <v>179</v>
      </c>
      <c r="L5112" s="43" t="str">
        <f>IF(AND(Home!$A$1&gt;=Leave[[#This Row],[Start Time]],Home!$A$1&lt;=Leave[[#This Row],[End Time]]),"Aplica","No Aplica")</f>
        <v>No Aplica</v>
      </c>
      <c r="M5112" s="43" t="str">
        <f>IF(AND(Home!$A$1&gt;=Leave[[#This Row],[Start Time]],Home!$A$1&lt;=Leave[[#This Row],[End Time]]),Home!$A$1,"No Aplica")</f>
        <v>No Aplica</v>
      </c>
      <c r="N5112" s="43" t="str">
        <f>Leave[[#This Row],[User Code (Owning User) (Usuario)]]&amp;Leave[[#This Row],[fecha activa]]</f>
        <v>MIE2025020723534No Aplica</v>
      </c>
    </row>
    <row r="5113" spans="1:14" x14ac:dyDescent="0.3">
      <c r="A5113" s="43" t="s">
        <v>465</v>
      </c>
      <c r="B5113" s="3">
        <v>45924</v>
      </c>
      <c r="C5113" s="3">
        <v>45924</v>
      </c>
      <c r="D5113" s="43" t="s">
        <v>470</v>
      </c>
      <c r="E5113" s="43" t="s">
        <v>2003</v>
      </c>
      <c r="F5113" s="43" t="s">
        <v>2005</v>
      </c>
      <c r="G5113">
        <v>540</v>
      </c>
      <c r="H5113">
        <v>540</v>
      </c>
      <c r="I5113" s="43" t="s">
        <v>2004</v>
      </c>
      <c r="J5113" s="43" t="s">
        <v>977</v>
      </c>
      <c r="K5113" s="43" t="s">
        <v>179</v>
      </c>
      <c r="L5113" s="43" t="str">
        <f>IF(AND(Home!$A$1&gt;=Leave[[#This Row],[Start Time]],Home!$A$1&lt;=Leave[[#This Row],[End Time]]),"Aplica","No Aplica")</f>
        <v>No Aplica</v>
      </c>
      <c r="M5113" s="43" t="str">
        <f>IF(AND(Home!$A$1&gt;=Leave[[#This Row],[Start Time]],Home!$A$1&lt;=Leave[[#This Row],[End Time]]),Home!$A$1,"No Aplica")</f>
        <v>No Aplica</v>
      </c>
      <c r="N5113" s="43" t="str">
        <f>Leave[[#This Row],[User Code (Owning User) (Usuario)]]&amp;Leave[[#This Row],[fecha activa]]</f>
        <v>MIE2025020723534No Aplica</v>
      </c>
    </row>
    <row r="5114" spans="1:14" x14ac:dyDescent="0.3">
      <c r="A5114" s="43" t="s">
        <v>465</v>
      </c>
      <c r="B5114" s="3">
        <v>45923</v>
      </c>
      <c r="C5114" s="3">
        <v>45923</v>
      </c>
      <c r="D5114" s="43" t="s">
        <v>493</v>
      </c>
      <c r="E5114" s="43" t="s">
        <v>2003</v>
      </c>
      <c r="F5114" s="43" t="s">
        <v>2005</v>
      </c>
      <c r="G5114">
        <v>540</v>
      </c>
      <c r="H5114">
        <v>540</v>
      </c>
      <c r="I5114" s="43" t="s">
        <v>2004</v>
      </c>
      <c r="J5114" s="43" t="s">
        <v>977</v>
      </c>
      <c r="K5114" s="43" t="s">
        <v>179</v>
      </c>
      <c r="L5114" s="43" t="str">
        <f>IF(AND(Home!$A$1&gt;=Leave[[#This Row],[Start Time]],Home!$A$1&lt;=Leave[[#This Row],[End Time]]),"Aplica","No Aplica")</f>
        <v>No Aplica</v>
      </c>
      <c r="M5114" s="43" t="str">
        <f>IF(AND(Home!$A$1&gt;=Leave[[#This Row],[Start Time]],Home!$A$1&lt;=Leave[[#This Row],[End Time]]),Home!$A$1,"No Aplica")</f>
        <v>No Aplica</v>
      </c>
      <c r="N5114" s="43" t="str">
        <f>Leave[[#This Row],[User Code (Owning User) (Usuario)]]&amp;Leave[[#This Row],[fecha activa]]</f>
        <v>MIE2025020723534No Aplica</v>
      </c>
    </row>
    <row r="5115" spans="1:14" x14ac:dyDescent="0.3">
      <c r="A5115" s="43" t="s">
        <v>465</v>
      </c>
      <c r="B5115" s="3">
        <v>45922</v>
      </c>
      <c r="C5115" s="3">
        <v>45922</v>
      </c>
      <c r="D5115" s="43" t="s">
        <v>493</v>
      </c>
      <c r="E5115" s="43" t="s">
        <v>2003</v>
      </c>
      <c r="F5115" s="43" t="s">
        <v>2005</v>
      </c>
      <c r="G5115">
        <v>60</v>
      </c>
      <c r="H5115">
        <v>60</v>
      </c>
      <c r="I5115" s="43" t="s">
        <v>2004</v>
      </c>
      <c r="J5115" s="43" t="s">
        <v>977</v>
      </c>
      <c r="K5115" s="43" t="s">
        <v>179</v>
      </c>
      <c r="L5115" s="43" t="str">
        <f>IF(AND(Home!$A$1&gt;=Leave[[#This Row],[Start Time]],Home!$A$1&lt;=Leave[[#This Row],[End Time]]),"Aplica","No Aplica")</f>
        <v>Aplica</v>
      </c>
      <c r="M5115" s="43">
        <f>IF(AND(Home!$A$1&gt;=Leave[[#This Row],[Start Time]],Home!$A$1&lt;=Leave[[#This Row],[End Time]]),Home!$A$1,"No Aplica")</f>
        <v>45922</v>
      </c>
      <c r="N5115" s="43" t="str">
        <f>Leave[[#This Row],[User Code (Owning User) (Usuario)]]&amp;Leave[[#This Row],[fecha activa]]</f>
        <v>MIE202502072353445922</v>
      </c>
    </row>
    <row r="5116" spans="1:14" x14ac:dyDescent="0.3">
      <c r="A5116" s="43" t="s">
        <v>465</v>
      </c>
      <c r="B5116" s="3">
        <v>45919</v>
      </c>
      <c r="C5116" s="3">
        <v>45919</v>
      </c>
      <c r="D5116" s="43" t="s">
        <v>842</v>
      </c>
      <c r="E5116" s="43" t="s">
        <v>2003</v>
      </c>
      <c r="F5116" s="43" t="s">
        <v>2005</v>
      </c>
      <c r="G5116">
        <v>60</v>
      </c>
      <c r="H5116">
        <v>60</v>
      </c>
      <c r="I5116" s="43" t="s">
        <v>2004</v>
      </c>
      <c r="J5116" s="43" t="s">
        <v>977</v>
      </c>
      <c r="K5116" s="43" t="s">
        <v>179</v>
      </c>
      <c r="L5116" s="43" t="str">
        <f>IF(AND(Home!$A$1&gt;=Leave[[#This Row],[Start Time]],Home!$A$1&lt;=Leave[[#This Row],[End Time]]),"Aplica","No Aplica")</f>
        <v>No Aplica</v>
      </c>
      <c r="M5116" s="43" t="str">
        <f>IF(AND(Home!$A$1&gt;=Leave[[#This Row],[Start Time]],Home!$A$1&lt;=Leave[[#This Row],[End Time]]),Home!$A$1,"No Aplica")</f>
        <v>No Aplica</v>
      </c>
      <c r="N5116" s="43" t="str">
        <f>Leave[[#This Row],[User Code (Owning User) (Usuario)]]&amp;Leave[[#This Row],[fecha activa]]</f>
        <v>MIE2025020723534No Aplica</v>
      </c>
    </row>
    <row r="5117" spans="1:14" x14ac:dyDescent="0.3">
      <c r="A5117" s="43" t="s">
        <v>465</v>
      </c>
      <c r="B5117" s="3">
        <v>45918</v>
      </c>
      <c r="C5117" s="3">
        <v>45918</v>
      </c>
      <c r="D5117" s="43" t="s">
        <v>493</v>
      </c>
      <c r="E5117" s="43" t="s">
        <v>2003</v>
      </c>
      <c r="F5117" s="43" t="s">
        <v>2005</v>
      </c>
      <c r="G5117">
        <v>60</v>
      </c>
      <c r="H5117">
        <v>60</v>
      </c>
      <c r="I5117" s="43" t="s">
        <v>2004</v>
      </c>
      <c r="J5117" s="43" t="s">
        <v>977</v>
      </c>
      <c r="K5117" s="43" t="s">
        <v>179</v>
      </c>
      <c r="L5117" s="43" t="str">
        <f>IF(AND(Home!$A$1&gt;=Leave[[#This Row],[Start Time]],Home!$A$1&lt;=Leave[[#This Row],[End Time]]),"Aplica","No Aplica")</f>
        <v>No Aplica</v>
      </c>
      <c r="M5117" s="43" t="str">
        <f>IF(AND(Home!$A$1&gt;=Leave[[#This Row],[Start Time]],Home!$A$1&lt;=Leave[[#This Row],[End Time]]),Home!$A$1,"No Aplica")</f>
        <v>No Aplica</v>
      </c>
      <c r="N5117" s="43" t="str">
        <f>Leave[[#This Row],[User Code (Owning User) (Usuario)]]&amp;Leave[[#This Row],[fecha activa]]</f>
        <v>MIE2025020723534No Aplica</v>
      </c>
    </row>
    <row r="5118" spans="1:14" x14ac:dyDescent="0.3">
      <c r="A5118" s="43" t="s">
        <v>465</v>
      </c>
      <c r="B5118" s="3">
        <v>45917</v>
      </c>
      <c r="C5118" s="3">
        <v>45917</v>
      </c>
      <c r="D5118" s="43" t="s">
        <v>493</v>
      </c>
      <c r="E5118" s="43" t="s">
        <v>2003</v>
      </c>
      <c r="F5118" s="43" t="s">
        <v>2005</v>
      </c>
      <c r="G5118">
        <v>540</v>
      </c>
      <c r="H5118">
        <v>540</v>
      </c>
      <c r="I5118" s="43" t="s">
        <v>2004</v>
      </c>
      <c r="J5118" s="43" t="s">
        <v>977</v>
      </c>
      <c r="K5118" s="43" t="s">
        <v>179</v>
      </c>
      <c r="L5118" s="43" t="str">
        <f>IF(AND(Home!$A$1&gt;=Leave[[#This Row],[Start Time]],Home!$A$1&lt;=Leave[[#This Row],[End Time]]),"Aplica","No Aplica")</f>
        <v>No Aplica</v>
      </c>
      <c r="M5118" s="43" t="str">
        <f>IF(AND(Home!$A$1&gt;=Leave[[#This Row],[Start Time]],Home!$A$1&lt;=Leave[[#This Row],[End Time]]),Home!$A$1,"No Aplica")</f>
        <v>No Aplica</v>
      </c>
      <c r="N5118" s="43" t="str">
        <f>Leave[[#This Row],[User Code (Owning User) (Usuario)]]&amp;Leave[[#This Row],[fecha activa]]</f>
        <v>MIE2025020723534No Aplica</v>
      </c>
    </row>
    <row r="5119" spans="1:14" x14ac:dyDescent="0.3">
      <c r="A5119" s="43" t="s">
        <v>465</v>
      </c>
      <c r="B5119" s="3">
        <v>45916</v>
      </c>
      <c r="C5119" s="3">
        <v>45916</v>
      </c>
      <c r="D5119" s="43" t="s">
        <v>493</v>
      </c>
      <c r="E5119" s="43" t="s">
        <v>2003</v>
      </c>
      <c r="F5119" s="43" t="s">
        <v>2005</v>
      </c>
      <c r="G5119">
        <v>60</v>
      </c>
      <c r="H5119">
        <v>60</v>
      </c>
      <c r="I5119" s="43" t="s">
        <v>2004</v>
      </c>
      <c r="J5119" s="43" t="s">
        <v>977</v>
      </c>
      <c r="K5119" s="43" t="s">
        <v>179</v>
      </c>
      <c r="L5119" s="43" t="str">
        <f>IF(AND(Home!$A$1&gt;=Leave[[#This Row],[Start Time]],Home!$A$1&lt;=Leave[[#This Row],[End Time]]),"Aplica","No Aplica")</f>
        <v>No Aplica</v>
      </c>
      <c r="M5119" s="43" t="str">
        <f>IF(AND(Home!$A$1&gt;=Leave[[#This Row],[Start Time]],Home!$A$1&lt;=Leave[[#This Row],[End Time]]),Home!$A$1,"No Aplica")</f>
        <v>No Aplica</v>
      </c>
      <c r="N5119" s="43" t="str">
        <f>Leave[[#This Row],[User Code (Owning User) (Usuario)]]&amp;Leave[[#This Row],[fecha activa]]</f>
        <v>MIE2025020723534No Aplica</v>
      </c>
    </row>
    <row r="5120" spans="1:14" x14ac:dyDescent="0.3">
      <c r="A5120" s="43" t="s">
        <v>465</v>
      </c>
      <c r="B5120" s="3">
        <v>45909</v>
      </c>
      <c r="C5120" s="3">
        <v>45909</v>
      </c>
      <c r="D5120" s="43" t="s">
        <v>493</v>
      </c>
      <c r="E5120" s="43" t="s">
        <v>2003</v>
      </c>
      <c r="F5120" s="43" t="s">
        <v>2005</v>
      </c>
      <c r="G5120">
        <v>60</v>
      </c>
      <c r="H5120">
        <v>60</v>
      </c>
      <c r="I5120" s="43" t="s">
        <v>2004</v>
      </c>
      <c r="J5120" s="43" t="s">
        <v>977</v>
      </c>
      <c r="K5120" s="43" t="s">
        <v>179</v>
      </c>
      <c r="L5120" s="43" t="str">
        <f>IF(AND(Home!$A$1&gt;=Leave[[#This Row],[Start Time]],Home!$A$1&lt;=Leave[[#This Row],[End Time]]),"Aplica","No Aplica")</f>
        <v>No Aplica</v>
      </c>
      <c r="M5120" s="43" t="str">
        <f>IF(AND(Home!$A$1&gt;=Leave[[#This Row],[Start Time]],Home!$A$1&lt;=Leave[[#This Row],[End Time]]),Home!$A$1,"No Aplica")</f>
        <v>No Aplica</v>
      </c>
      <c r="N5120" s="43" t="str">
        <f>Leave[[#This Row],[User Code (Owning User) (Usuario)]]&amp;Leave[[#This Row],[fecha activa]]</f>
        <v>MIE2025020723534No Aplica</v>
      </c>
    </row>
    <row r="5121" spans="1:14" x14ac:dyDescent="0.3">
      <c r="A5121" s="43" t="s">
        <v>465</v>
      </c>
      <c r="B5121" s="3">
        <v>45904</v>
      </c>
      <c r="C5121" s="3">
        <v>45904</v>
      </c>
      <c r="D5121" s="43" t="s">
        <v>3057</v>
      </c>
      <c r="E5121" s="43" t="s">
        <v>2003</v>
      </c>
      <c r="F5121" s="43" t="s">
        <v>2005</v>
      </c>
      <c r="G5121">
        <v>390</v>
      </c>
      <c r="H5121">
        <v>390</v>
      </c>
      <c r="I5121" s="43" t="s">
        <v>2004</v>
      </c>
      <c r="J5121" s="43" t="s">
        <v>977</v>
      </c>
      <c r="K5121" s="43" t="s">
        <v>179</v>
      </c>
      <c r="L5121" s="43" t="str">
        <f>IF(AND(Home!$A$1&gt;=Leave[[#This Row],[Start Time]],Home!$A$1&lt;=Leave[[#This Row],[End Time]]),"Aplica","No Aplica")</f>
        <v>No Aplica</v>
      </c>
      <c r="M5121" s="43" t="str">
        <f>IF(AND(Home!$A$1&gt;=Leave[[#This Row],[Start Time]],Home!$A$1&lt;=Leave[[#This Row],[End Time]]),Home!$A$1,"No Aplica")</f>
        <v>No Aplica</v>
      </c>
      <c r="N5121" s="43" t="str">
        <f>Leave[[#This Row],[User Code (Owning User) (Usuario)]]&amp;Leave[[#This Row],[fecha activa]]</f>
        <v>MIE2025020723534No Aplica</v>
      </c>
    </row>
    <row r="5122" spans="1:14" x14ac:dyDescent="0.3">
      <c r="A5122" s="43" t="s">
        <v>465</v>
      </c>
      <c r="B5122" s="3">
        <v>45912</v>
      </c>
      <c r="C5122" s="3">
        <v>45912</v>
      </c>
      <c r="D5122" s="43" t="s">
        <v>493</v>
      </c>
      <c r="E5122" s="43" t="s">
        <v>2003</v>
      </c>
      <c r="F5122" s="43" t="s">
        <v>2005</v>
      </c>
      <c r="G5122">
        <v>60</v>
      </c>
      <c r="H5122">
        <v>60</v>
      </c>
      <c r="I5122" s="43" t="s">
        <v>2004</v>
      </c>
      <c r="J5122" s="43" t="s">
        <v>977</v>
      </c>
      <c r="K5122" s="43" t="s">
        <v>179</v>
      </c>
      <c r="L5122" s="43" t="str">
        <f>IF(AND(Home!$A$1&gt;=Leave[[#This Row],[Start Time]],Home!$A$1&lt;=Leave[[#This Row],[End Time]]),"Aplica","No Aplica")</f>
        <v>No Aplica</v>
      </c>
      <c r="M5122" s="43" t="str">
        <f>IF(AND(Home!$A$1&gt;=Leave[[#This Row],[Start Time]],Home!$A$1&lt;=Leave[[#This Row],[End Time]]),Home!$A$1,"No Aplica")</f>
        <v>No Aplica</v>
      </c>
      <c r="N5122" s="43" t="str">
        <f>Leave[[#This Row],[User Code (Owning User) (Usuario)]]&amp;Leave[[#This Row],[fecha activa]]</f>
        <v>MIE2025020723534No Aplica</v>
      </c>
    </row>
    <row r="5123" spans="1:14" x14ac:dyDescent="0.3">
      <c r="A5123" s="43" t="s">
        <v>465</v>
      </c>
      <c r="B5123" s="3">
        <v>45911</v>
      </c>
      <c r="C5123" s="3">
        <v>45911</v>
      </c>
      <c r="D5123" s="43" t="s">
        <v>493</v>
      </c>
      <c r="E5123" s="43" t="s">
        <v>2003</v>
      </c>
      <c r="F5123" s="43" t="s">
        <v>2005</v>
      </c>
      <c r="G5123">
        <v>60</v>
      </c>
      <c r="H5123">
        <v>60</v>
      </c>
      <c r="I5123" s="43" t="s">
        <v>2004</v>
      </c>
      <c r="J5123" s="43" t="s">
        <v>977</v>
      </c>
      <c r="K5123" s="43" t="s">
        <v>179</v>
      </c>
      <c r="L5123" s="43" t="str">
        <f>IF(AND(Home!$A$1&gt;=Leave[[#This Row],[Start Time]],Home!$A$1&lt;=Leave[[#This Row],[End Time]]),"Aplica","No Aplica")</f>
        <v>No Aplica</v>
      </c>
      <c r="M5123" s="43" t="str">
        <f>IF(AND(Home!$A$1&gt;=Leave[[#This Row],[Start Time]],Home!$A$1&lt;=Leave[[#This Row],[End Time]]),Home!$A$1,"No Aplica")</f>
        <v>No Aplica</v>
      </c>
      <c r="N5123" s="43" t="str">
        <f>Leave[[#This Row],[User Code (Owning User) (Usuario)]]&amp;Leave[[#This Row],[fecha activa]]</f>
        <v>MIE2025020723534No Aplica</v>
      </c>
    </row>
    <row r="5124" spans="1:14" x14ac:dyDescent="0.3">
      <c r="A5124" s="43" t="s">
        <v>465</v>
      </c>
      <c r="B5124" s="3">
        <v>45910</v>
      </c>
      <c r="C5124" s="3">
        <v>45910</v>
      </c>
      <c r="D5124" s="43" t="s">
        <v>470</v>
      </c>
      <c r="E5124" s="43" t="s">
        <v>2003</v>
      </c>
      <c r="F5124" s="43" t="s">
        <v>2005</v>
      </c>
      <c r="G5124">
        <v>540</v>
      </c>
      <c r="H5124">
        <v>540</v>
      </c>
      <c r="I5124" s="43" t="s">
        <v>2004</v>
      </c>
      <c r="J5124" s="43" t="s">
        <v>977</v>
      </c>
      <c r="K5124" s="43" t="s">
        <v>179</v>
      </c>
      <c r="L5124" s="43" t="str">
        <f>IF(AND(Home!$A$1&gt;=Leave[[#This Row],[Start Time]],Home!$A$1&lt;=Leave[[#This Row],[End Time]]),"Aplica","No Aplica")</f>
        <v>No Aplica</v>
      </c>
      <c r="M5124" s="43" t="str">
        <f>IF(AND(Home!$A$1&gt;=Leave[[#This Row],[Start Time]],Home!$A$1&lt;=Leave[[#This Row],[End Time]]),Home!$A$1,"No Aplica")</f>
        <v>No Aplica</v>
      </c>
      <c r="N5124" s="43" t="str">
        <f>Leave[[#This Row],[User Code (Owning User) (Usuario)]]&amp;Leave[[#This Row],[fecha activa]]</f>
        <v>MIE2025020723534No Aplica</v>
      </c>
    </row>
    <row r="5125" spans="1:14" x14ac:dyDescent="0.3">
      <c r="A5125" s="43" t="s">
        <v>465</v>
      </c>
      <c r="B5125" s="3">
        <v>45903</v>
      </c>
      <c r="C5125" s="3">
        <v>45903</v>
      </c>
      <c r="D5125" s="43" t="s">
        <v>470</v>
      </c>
      <c r="E5125" s="43" t="s">
        <v>2003</v>
      </c>
      <c r="F5125" s="43" t="s">
        <v>2005</v>
      </c>
      <c r="G5125">
        <v>540</v>
      </c>
      <c r="H5125">
        <v>540</v>
      </c>
      <c r="I5125" s="43" t="s">
        <v>2004</v>
      </c>
      <c r="J5125" s="43" t="s">
        <v>977</v>
      </c>
      <c r="K5125" s="43" t="s">
        <v>179</v>
      </c>
      <c r="L5125" s="43" t="str">
        <f>IF(AND(Home!$A$1&gt;=Leave[[#This Row],[Start Time]],Home!$A$1&lt;=Leave[[#This Row],[End Time]]),"Aplica","No Aplica")</f>
        <v>No Aplica</v>
      </c>
      <c r="M5125" s="43" t="str">
        <f>IF(AND(Home!$A$1&gt;=Leave[[#This Row],[Start Time]],Home!$A$1&lt;=Leave[[#This Row],[End Time]]),Home!$A$1,"No Aplica")</f>
        <v>No Aplica</v>
      </c>
      <c r="N5125" s="43" t="str">
        <f>Leave[[#This Row],[User Code (Owning User) (Usuario)]]&amp;Leave[[#This Row],[fecha activa]]</f>
        <v>MIE2025020723534No Aplica</v>
      </c>
    </row>
    <row r="5126" spans="1:14" x14ac:dyDescent="0.3">
      <c r="A5126" s="43" t="s">
        <v>465</v>
      </c>
      <c r="B5126" s="3">
        <v>45902</v>
      </c>
      <c r="C5126" s="3">
        <v>45902</v>
      </c>
      <c r="D5126" s="43" t="s">
        <v>493</v>
      </c>
      <c r="E5126" s="43" t="s">
        <v>2003</v>
      </c>
      <c r="F5126" s="43" t="s">
        <v>2005</v>
      </c>
      <c r="G5126">
        <v>60</v>
      </c>
      <c r="H5126">
        <v>60</v>
      </c>
      <c r="I5126" s="43" t="s">
        <v>2004</v>
      </c>
      <c r="J5126" s="43" t="s">
        <v>977</v>
      </c>
      <c r="K5126" s="43" t="s">
        <v>179</v>
      </c>
      <c r="L5126" s="43" t="str">
        <f>IF(AND(Home!$A$1&gt;=Leave[[#This Row],[Start Time]],Home!$A$1&lt;=Leave[[#This Row],[End Time]]),"Aplica","No Aplica")</f>
        <v>No Aplica</v>
      </c>
      <c r="M5126" s="43" t="str">
        <f>IF(AND(Home!$A$1&gt;=Leave[[#This Row],[Start Time]],Home!$A$1&lt;=Leave[[#This Row],[End Time]]),Home!$A$1,"No Aplica")</f>
        <v>No Aplica</v>
      </c>
      <c r="N5126" s="43" t="str">
        <f>Leave[[#This Row],[User Code (Owning User) (Usuario)]]&amp;Leave[[#This Row],[fecha activa]]</f>
        <v>MIE2025020723534No Aplica</v>
      </c>
    </row>
    <row r="5127" spans="1:14" x14ac:dyDescent="0.3">
      <c r="A5127" s="43" t="s">
        <v>465</v>
      </c>
      <c r="B5127" s="3">
        <v>45901</v>
      </c>
      <c r="C5127" s="3">
        <v>45901</v>
      </c>
      <c r="D5127" s="43" t="s">
        <v>493</v>
      </c>
      <c r="E5127" s="43" t="s">
        <v>2003</v>
      </c>
      <c r="F5127" s="43" t="s">
        <v>2005</v>
      </c>
      <c r="G5127">
        <v>60</v>
      </c>
      <c r="H5127">
        <v>60</v>
      </c>
      <c r="I5127" s="43" t="s">
        <v>2004</v>
      </c>
      <c r="J5127" s="43" t="s">
        <v>977</v>
      </c>
      <c r="K5127" s="43" t="s">
        <v>179</v>
      </c>
      <c r="L5127" s="43" t="str">
        <f>IF(AND(Home!$A$1&gt;=Leave[[#This Row],[Start Time]],Home!$A$1&lt;=Leave[[#This Row],[End Time]]),"Aplica","No Aplica")</f>
        <v>No Aplica</v>
      </c>
      <c r="M5127" s="43" t="str">
        <f>IF(AND(Home!$A$1&gt;=Leave[[#This Row],[Start Time]],Home!$A$1&lt;=Leave[[#This Row],[End Time]]),Home!$A$1,"No Aplica")</f>
        <v>No Aplica</v>
      </c>
      <c r="N5127" s="43" t="str">
        <f>Leave[[#This Row],[User Code (Owning User) (Usuario)]]&amp;Leave[[#This Row],[fecha activa]]</f>
        <v>MIE2025020723534No Aplica</v>
      </c>
    </row>
    <row r="5128" spans="1:14" x14ac:dyDescent="0.3">
      <c r="A5128" s="43" t="s">
        <v>471</v>
      </c>
      <c r="B5128" s="3">
        <v>45926</v>
      </c>
      <c r="C5128" s="3">
        <v>45926</v>
      </c>
      <c r="D5128" s="43" t="s">
        <v>2040</v>
      </c>
      <c r="E5128" s="43" t="s">
        <v>626</v>
      </c>
      <c r="F5128" s="43" t="s">
        <v>627</v>
      </c>
      <c r="G5128">
        <v>60</v>
      </c>
      <c r="H5128">
        <v>60</v>
      </c>
      <c r="I5128" s="43" t="s">
        <v>1268</v>
      </c>
      <c r="J5128" s="43" t="s">
        <v>2226</v>
      </c>
      <c r="K5128" s="43" t="s">
        <v>177</v>
      </c>
      <c r="L5128" s="43" t="str">
        <f>IF(AND(Home!$A$1&gt;=Leave[[#This Row],[Start Time]],Home!$A$1&lt;=Leave[[#This Row],[End Time]]),"Aplica","No Aplica")</f>
        <v>No Aplica</v>
      </c>
      <c r="M5128" s="43" t="str">
        <f>IF(AND(Home!$A$1&gt;=Leave[[#This Row],[Start Time]],Home!$A$1&lt;=Leave[[#This Row],[End Time]]),Home!$A$1,"No Aplica")</f>
        <v>No Aplica</v>
      </c>
      <c r="N5128" s="43" t="str">
        <f>Leave[[#This Row],[User Code (Owning User) (Usuario)]]&amp;Leave[[#This Row],[fecha activa]]</f>
        <v>MIE2024240616182No Aplica</v>
      </c>
    </row>
    <row r="5129" spans="1:14" x14ac:dyDescent="0.3">
      <c r="A5129" s="43" t="s">
        <v>471</v>
      </c>
      <c r="B5129" s="3">
        <v>45925</v>
      </c>
      <c r="C5129" s="3">
        <v>45925</v>
      </c>
      <c r="D5129" s="43" t="s">
        <v>2040</v>
      </c>
      <c r="E5129" s="43" t="s">
        <v>626</v>
      </c>
      <c r="F5129" s="43" t="s">
        <v>627</v>
      </c>
      <c r="G5129">
        <v>60</v>
      </c>
      <c r="H5129">
        <v>60</v>
      </c>
      <c r="I5129" s="43" t="s">
        <v>1268</v>
      </c>
      <c r="J5129" s="43" t="s">
        <v>2226</v>
      </c>
      <c r="K5129" s="43" t="s">
        <v>177</v>
      </c>
      <c r="L5129" s="43" t="str">
        <f>IF(AND(Home!$A$1&gt;=Leave[[#This Row],[Start Time]],Home!$A$1&lt;=Leave[[#This Row],[End Time]]),"Aplica","No Aplica")</f>
        <v>No Aplica</v>
      </c>
      <c r="M5129" s="43" t="str">
        <f>IF(AND(Home!$A$1&gt;=Leave[[#This Row],[Start Time]],Home!$A$1&lt;=Leave[[#This Row],[End Time]]),Home!$A$1,"No Aplica")</f>
        <v>No Aplica</v>
      </c>
      <c r="N5129" s="43" t="str">
        <f>Leave[[#This Row],[User Code (Owning User) (Usuario)]]&amp;Leave[[#This Row],[fecha activa]]</f>
        <v>MIE2024240616182No Aplica</v>
      </c>
    </row>
    <row r="5130" spans="1:14" x14ac:dyDescent="0.3">
      <c r="A5130" s="43" t="s">
        <v>471</v>
      </c>
      <c r="B5130" s="3">
        <v>45924</v>
      </c>
      <c r="C5130" s="3">
        <v>45924</v>
      </c>
      <c r="D5130" s="43" t="s">
        <v>2040</v>
      </c>
      <c r="E5130" s="43" t="s">
        <v>626</v>
      </c>
      <c r="F5130" s="43" t="s">
        <v>627</v>
      </c>
      <c r="G5130">
        <v>60</v>
      </c>
      <c r="H5130">
        <v>60</v>
      </c>
      <c r="I5130" s="43" t="s">
        <v>1268</v>
      </c>
      <c r="J5130" s="43" t="s">
        <v>2226</v>
      </c>
      <c r="K5130" s="43" t="s">
        <v>177</v>
      </c>
      <c r="L5130" s="43" t="str">
        <f>IF(AND(Home!$A$1&gt;=Leave[[#This Row],[Start Time]],Home!$A$1&lt;=Leave[[#This Row],[End Time]]),"Aplica","No Aplica")</f>
        <v>No Aplica</v>
      </c>
      <c r="M5130" s="43" t="str">
        <f>IF(AND(Home!$A$1&gt;=Leave[[#This Row],[Start Time]],Home!$A$1&lt;=Leave[[#This Row],[End Time]]),Home!$A$1,"No Aplica")</f>
        <v>No Aplica</v>
      </c>
      <c r="N5130" s="43" t="str">
        <f>Leave[[#This Row],[User Code (Owning User) (Usuario)]]&amp;Leave[[#This Row],[fecha activa]]</f>
        <v>MIE2024240616182No Aplica</v>
      </c>
    </row>
    <row r="5131" spans="1:14" x14ac:dyDescent="0.3">
      <c r="A5131" s="43" t="s">
        <v>471</v>
      </c>
      <c r="B5131" s="3">
        <v>45922</v>
      </c>
      <c r="C5131" s="3">
        <v>45922</v>
      </c>
      <c r="D5131" s="43" t="s">
        <v>2040</v>
      </c>
      <c r="E5131" s="43" t="s">
        <v>626</v>
      </c>
      <c r="F5131" s="43" t="s">
        <v>627</v>
      </c>
      <c r="G5131">
        <v>60</v>
      </c>
      <c r="H5131">
        <v>60</v>
      </c>
      <c r="I5131" s="43" t="s">
        <v>1268</v>
      </c>
      <c r="J5131" s="43" t="s">
        <v>2226</v>
      </c>
      <c r="K5131" s="43" t="s">
        <v>177</v>
      </c>
      <c r="L5131" s="43" t="str">
        <f>IF(AND(Home!$A$1&gt;=Leave[[#This Row],[Start Time]],Home!$A$1&lt;=Leave[[#This Row],[End Time]]),"Aplica","No Aplica")</f>
        <v>Aplica</v>
      </c>
      <c r="M5131" s="43">
        <f>IF(AND(Home!$A$1&gt;=Leave[[#This Row],[Start Time]],Home!$A$1&lt;=Leave[[#This Row],[End Time]]),Home!$A$1,"No Aplica")</f>
        <v>45922</v>
      </c>
      <c r="N5131" s="43" t="str">
        <f>Leave[[#This Row],[User Code (Owning User) (Usuario)]]&amp;Leave[[#This Row],[fecha activa]]</f>
        <v>MIE202424061618245922</v>
      </c>
    </row>
    <row r="5132" spans="1:14" x14ac:dyDescent="0.3">
      <c r="A5132" s="43" t="s">
        <v>468</v>
      </c>
      <c r="B5132" s="3">
        <v>45923</v>
      </c>
      <c r="C5132" s="3">
        <v>45923</v>
      </c>
      <c r="D5132" s="43" t="s">
        <v>1415</v>
      </c>
      <c r="E5132" s="43" t="s">
        <v>626</v>
      </c>
      <c r="F5132" s="43" t="s">
        <v>627</v>
      </c>
      <c r="G5132">
        <v>540</v>
      </c>
      <c r="H5132">
        <v>540</v>
      </c>
      <c r="I5132" s="43" t="s">
        <v>1268</v>
      </c>
      <c r="J5132" s="43" t="s">
        <v>2226</v>
      </c>
      <c r="K5132" s="43" t="s">
        <v>177</v>
      </c>
      <c r="L5132" s="43" t="str">
        <f>IF(AND(Home!$A$1&gt;=Leave[[#This Row],[Start Time]],Home!$A$1&lt;=Leave[[#This Row],[End Time]]),"Aplica","No Aplica")</f>
        <v>No Aplica</v>
      </c>
      <c r="M5132" s="43" t="str">
        <f>IF(AND(Home!$A$1&gt;=Leave[[#This Row],[Start Time]],Home!$A$1&lt;=Leave[[#This Row],[End Time]]),Home!$A$1,"No Aplica")</f>
        <v>No Aplica</v>
      </c>
      <c r="N5132" s="43" t="str">
        <f>Leave[[#This Row],[User Code (Owning User) (Usuario)]]&amp;Leave[[#This Row],[fecha activa]]</f>
        <v>MIE2024240616182No Aplica</v>
      </c>
    </row>
    <row r="5133" spans="1:14" x14ac:dyDescent="0.3">
      <c r="A5133" s="43" t="s">
        <v>471</v>
      </c>
      <c r="B5133" s="3">
        <v>45919</v>
      </c>
      <c r="C5133" s="3">
        <v>45919</v>
      </c>
      <c r="D5133" s="43" t="s">
        <v>2040</v>
      </c>
      <c r="E5133" s="43" t="s">
        <v>626</v>
      </c>
      <c r="F5133" s="43" t="s">
        <v>627</v>
      </c>
      <c r="G5133">
        <v>60</v>
      </c>
      <c r="H5133">
        <v>60</v>
      </c>
      <c r="I5133" s="43" t="s">
        <v>1268</v>
      </c>
      <c r="J5133" s="43" t="s">
        <v>2226</v>
      </c>
      <c r="K5133" s="43" t="s">
        <v>177</v>
      </c>
      <c r="L5133" s="43" t="str">
        <f>IF(AND(Home!$A$1&gt;=Leave[[#This Row],[Start Time]],Home!$A$1&lt;=Leave[[#This Row],[End Time]]),"Aplica","No Aplica")</f>
        <v>No Aplica</v>
      </c>
      <c r="M5133" s="43" t="str">
        <f>IF(AND(Home!$A$1&gt;=Leave[[#This Row],[Start Time]],Home!$A$1&lt;=Leave[[#This Row],[End Time]]),Home!$A$1,"No Aplica")</f>
        <v>No Aplica</v>
      </c>
      <c r="N5133" s="43" t="str">
        <f>Leave[[#This Row],[User Code (Owning User) (Usuario)]]&amp;Leave[[#This Row],[fecha activa]]</f>
        <v>MIE2024240616182No Aplica</v>
      </c>
    </row>
    <row r="5134" spans="1:14" x14ac:dyDescent="0.3">
      <c r="A5134" s="43" t="s">
        <v>471</v>
      </c>
      <c r="B5134" s="3">
        <v>45918</v>
      </c>
      <c r="C5134" s="3">
        <v>45918</v>
      </c>
      <c r="D5134" s="43" t="s">
        <v>2040</v>
      </c>
      <c r="E5134" s="43" t="s">
        <v>626</v>
      </c>
      <c r="F5134" s="43" t="s">
        <v>627</v>
      </c>
      <c r="G5134">
        <v>60</v>
      </c>
      <c r="H5134">
        <v>60</v>
      </c>
      <c r="I5134" s="43" t="s">
        <v>1268</v>
      </c>
      <c r="J5134" s="43" t="s">
        <v>2226</v>
      </c>
      <c r="K5134" s="43" t="s">
        <v>177</v>
      </c>
      <c r="L5134" s="43" t="str">
        <f>IF(AND(Home!$A$1&gt;=Leave[[#This Row],[Start Time]],Home!$A$1&lt;=Leave[[#This Row],[End Time]]),"Aplica","No Aplica")</f>
        <v>No Aplica</v>
      </c>
      <c r="M5134" s="43" t="str">
        <f>IF(AND(Home!$A$1&gt;=Leave[[#This Row],[Start Time]],Home!$A$1&lt;=Leave[[#This Row],[End Time]]),Home!$A$1,"No Aplica")</f>
        <v>No Aplica</v>
      </c>
      <c r="N5134" s="43" t="str">
        <f>Leave[[#This Row],[User Code (Owning User) (Usuario)]]&amp;Leave[[#This Row],[fecha activa]]</f>
        <v>MIE2024240616182No Aplica</v>
      </c>
    </row>
    <row r="5135" spans="1:14" x14ac:dyDescent="0.3">
      <c r="A5135" s="43" t="s">
        <v>471</v>
      </c>
      <c r="B5135" s="3">
        <v>45917</v>
      </c>
      <c r="C5135" s="3">
        <v>45917</v>
      </c>
      <c r="D5135" s="43" t="s">
        <v>2040</v>
      </c>
      <c r="E5135" s="43" t="s">
        <v>626</v>
      </c>
      <c r="F5135" s="43" t="s">
        <v>627</v>
      </c>
      <c r="G5135">
        <v>60</v>
      </c>
      <c r="H5135">
        <v>60</v>
      </c>
      <c r="I5135" s="43" t="s">
        <v>1268</v>
      </c>
      <c r="J5135" s="43" t="s">
        <v>2226</v>
      </c>
      <c r="K5135" s="43" t="s">
        <v>177</v>
      </c>
      <c r="L5135" s="43" t="str">
        <f>IF(AND(Home!$A$1&gt;=Leave[[#This Row],[Start Time]],Home!$A$1&lt;=Leave[[#This Row],[End Time]]),"Aplica","No Aplica")</f>
        <v>No Aplica</v>
      </c>
      <c r="M5135" s="43" t="str">
        <f>IF(AND(Home!$A$1&gt;=Leave[[#This Row],[Start Time]],Home!$A$1&lt;=Leave[[#This Row],[End Time]]),Home!$A$1,"No Aplica")</f>
        <v>No Aplica</v>
      </c>
      <c r="N5135" s="43" t="str">
        <f>Leave[[#This Row],[User Code (Owning User) (Usuario)]]&amp;Leave[[#This Row],[fecha activa]]</f>
        <v>MIE2024240616182No Aplica</v>
      </c>
    </row>
    <row r="5136" spans="1:14" x14ac:dyDescent="0.3">
      <c r="A5136" s="43" t="s">
        <v>471</v>
      </c>
      <c r="B5136" s="3">
        <v>45915</v>
      </c>
      <c r="C5136" s="3">
        <v>45915</v>
      </c>
      <c r="D5136" s="43" t="s">
        <v>2040</v>
      </c>
      <c r="E5136" s="43" t="s">
        <v>626</v>
      </c>
      <c r="F5136" s="43" t="s">
        <v>627</v>
      </c>
      <c r="G5136">
        <v>60</v>
      </c>
      <c r="H5136">
        <v>60</v>
      </c>
      <c r="I5136" s="43" t="s">
        <v>1268</v>
      </c>
      <c r="J5136" s="43" t="s">
        <v>2226</v>
      </c>
      <c r="K5136" s="43" t="s">
        <v>177</v>
      </c>
      <c r="L5136" s="43" t="str">
        <f>IF(AND(Home!$A$1&gt;=Leave[[#This Row],[Start Time]],Home!$A$1&lt;=Leave[[#This Row],[End Time]]),"Aplica","No Aplica")</f>
        <v>No Aplica</v>
      </c>
      <c r="M5136" s="43" t="str">
        <f>IF(AND(Home!$A$1&gt;=Leave[[#This Row],[Start Time]],Home!$A$1&lt;=Leave[[#This Row],[End Time]]),Home!$A$1,"No Aplica")</f>
        <v>No Aplica</v>
      </c>
      <c r="N5136" s="43" t="str">
        <f>Leave[[#This Row],[User Code (Owning User) (Usuario)]]&amp;Leave[[#This Row],[fecha activa]]</f>
        <v>MIE2024240616182No Aplica</v>
      </c>
    </row>
    <row r="5137" spans="1:14" x14ac:dyDescent="0.3">
      <c r="A5137" s="43" t="s">
        <v>468</v>
      </c>
      <c r="B5137" s="3">
        <v>45916</v>
      </c>
      <c r="C5137" s="3">
        <v>45916</v>
      </c>
      <c r="D5137" s="43" t="s">
        <v>1415</v>
      </c>
      <c r="E5137" s="43" t="s">
        <v>626</v>
      </c>
      <c r="F5137" s="43" t="s">
        <v>627</v>
      </c>
      <c r="G5137">
        <v>540</v>
      </c>
      <c r="H5137">
        <v>540</v>
      </c>
      <c r="I5137" s="43" t="s">
        <v>1268</v>
      </c>
      <c r="J5137" s="43" t="s">
        <v>2226</v>
      </c>
      <c r="K5137" s="43" t="s">
        <v>177</v>
      </c>
      <c r="L5137" s="43" t="str">
        <f>IF(AND(Home!$A$1&gt;=Leave[[#This Row],[Start Time]],Home!$A$1&lt;=Leave[[#This Row],[End Time]]),"Aplica","No Aplica")</f>
        <v>No Aplica</v>
      </c>
      <c r="M5137" s="43" t="str">
        <f>IF(AND(Home!$A$1&gt;=Leave[[#This Row],[Start Time]],Home!$A$1&lt;=Leave[[#This Row],[End Time]]),Home!$A$1,"No Aplica")</f>
        <v>No Aplica</v>
      </c>
      <c r="N5137" s="43" t="str">
        <f>Leave[[#This Row],[User Code (Owning User) (Usuario)]]&amp;Leave[[#This Row],[fecha activa]]</f>
        <v>MIE2024240616182No Aplica</v>
      </c>
    </row>
    <row r="5138" spans="1:14" x14ac:dyDescent="0.3">
      <c r="A5138" s="43" t="s">
        <v>471</v>
      </c>
      <c r="B5138" s="3">
        <v>45912</v>
      </c>
      <c r="C5138" s="3">
        <v>45912</v>
      </c>
      <c r="D5138" s="43" t="s">
        <v>2040</v>
      </c>
      <c r="E5138" s="43" t="s">
        <v>626</v>
      </c>
      <c r="F5138" s="43" t="s">
        <v>627</v>
      </c>
      <c r="G5138">
        <v>60</v>
      </c>
      <c r="H5138">
        <v>60</v>
      </c>
      <c r="I5138" s="43" t="s">
        <v>1268</v>
      </c>
      <c r="J5138" s="43" t="s">
        <v>2226</v>
      </c>
      <c r="K5138" s="43" t="s">
        <v>177</v>
      </c>
      <c r="L5138" s="43" t="str">
        <f>IF(AND(Home!$A$1&gt;=Leave[[#This Row],[Start Time]],Home!$A$1&lt;=Leave[[#This Row],[End Time]]),"Aplica","No Aplica")</f>
        <v>No Aplica</v>
      </c>
      <c r="M5138" s="43" t="str">
        <f>IF(AND(Home!$A$1&gt;=Leave[[#This Row],[Start Time]],Home!$A$1&lt;=Leave[[#This Row],[End Time]]),Home!$A$1,"No Aplica")</f>
        <v>No Aplica</v>
      </c>
      <c r="N5138" s="43" t="str">
        <f>Leave[[#This Row],[User Code (Owning User) (Usuario)]]&amp;Leave[[#This Row],[fecha activa]]</f>
        <v>MIE2024240616182No Aplica</v>
      </c>
    </row>
    <row r="5139" spans="1:14" x14ac:dyDescent="0.3">
      <c r="A5139" s="43" t="s">
        <v>471</v>
      </c>
      <c r="B5139" s="3">
        <v>45911</v>
      </c>
      <c r="C5139" s="3">
        <v>45911</v>
      </c>
      <c r="D5139" s="43" t="s">
        <v>2040</v>
      </c>
      <c r="E5139" s="43" t="s">
        <v>626</v>
      </c>
      <c r="F5139" s="43" t="s">
        <v>627</v>
      </c>
      <c r="G5139">
        <v>60</v>
      </c>
      <c r="H5139">
        <v>60</v>
      </c>
      <c r="I5139" s="43" t="s">
        <v>1268</v>
      </c>
      <c r="J5139" s="43" t="s">
        <v>2226</v>
      </c>
      <c r="K5139" s="43" t="s">
        <v>177</v>
      </c>
      <c r="L5139" s="43" t="str">
        <f>IF(AND(Home!$A$1&gt;=Leave[[#This Row],[Start Time]],Home!$A$1&lt;=Leave[[#This Row],[End Time]]),"Aplica","No Aplica")</f>
        <v>No Aplica</v>
      </c>
      <c r="M5139" s="43" t="str">
        <f>IF(AND(Home!$A$1&gt;=Leave[[#This Row],[Start Time]],Home!$A$1&lt;=Leave[[#This Row],[End Time]]),Home!$A$1,"No Aplica")</f>
        <v>No Aplica</v>
      </c>
      <c r="N5139" s="43" t="str">
        <f>Leave[[#This Row],[User Code (Owning User) (Usuario)]]&amp;Leave[[#This Row],[fecha activa]]</f>
        <v>MIE2024240616182No Aplica</v>
      </c>
    </row>
    <row r="5140" spans="1:14" x14ac:dyDescent="0.3">
      <c r="A5140" s="43" t="s">
        <v>471</v>
      </c>
      <c r="B5140" s="3">
        <v>45910</v>
      </c>
      <c r="C5140" s="3">
        <v>45910</v>
      </c>
      <c r="D5140" s="43" t="s">
        <v>2040</v>
      </c>
      <c r="E5140" s="43" t="s">
        <v>626</v>
      </c>
      <c r="F5140" s="43" t="s">
        <v>627</v>
      </c>
      <c r="G5140">
        <v>60</v>
      </c>
      <c r="H5140">
        <v>60</v>
      </c>
      <c r="I5140" s="43" t="s">
        <v>1268</v>
      </c>
      <c r="J5140" s="43" t="s">
        <v>2226</v>
      </c>
      <c r="K5140" s="43" t="s">
        <v>177</v>
      </c>
      <c r="L5140" s="43" t="str">
        <f>IF(AND(Home!$A$1&gt;=Leave[[#This Row],[Start Time]],Home!$A$1&lt;=Leave[[#This Row],[End Time]]),"Aplica","No Aplica")</f>
        <v>No Aplica</v>
      </c>
      <c r="M5140" s="43" t="str">
        <f>IF(AND(Home!$A$1&gt;=Leave[[#This Row],[Start Time]],Home!$A$1&lt;=Leave[[#This Row],[End Time]]),Home!$A$1,"No Aplica")</f>
        <v>No Aplica</v>
      </c>
      <c r="N5140" s="43" t="str">
        <f>Leave[[#This Row],[User Code (Owning User) (Usuario)]]&amp;Leave[[#This Row],[fecha activa]]</f>
        <v>MIE2024240616182No Aplica</v>
      </c>
    </row>
    <row r="5141" spans="1:14" x14ac:dyDescent="0.3">
      <c r="A5141" s="43" t="s">
        <v>471</v>
      </c>
      <c r="B5141" s="3">
        <v>45908</v>
      </c>
      <c r="C5141" s="3">
        <v>45908</v>
      </c>
      <c r="D5141" s="43" t="s">
        <v>2040</v>
      </c>
      <c r="E5141" s="43" t="s">
        <v>626</v>
      </c>
      <c r="F5141" s="43" t="s">
        <v>627</v>
      </c>
      <c r="G5141">
        <v>60</v>
      </c>
      <c r="H5141">
        <v>60</v>
      </c>
      <c r="I5141" s="43" t="s">
        <v>1268</v>
      </c>
      <c r="J5141" s="43" t="s">
        <v>2226</v>
      </c>
      <c r="K5141" s="43" t="s">
        <v>177</v>
      </c>
      <c r="L5141" s="43" t="str">
        <f>IF(AND(Home!$A$1&gt;=Leave[[#This Row],[Start Time]],Home!$A$1&lt;=Leave[[#This Row],[End Time]]),"Aplica","No Aplica")</f>
        <v>No Aplica</v>
      </c>
      <c r="M5141" s="43" t="str">
        <f>IF(AND(Home!$A$1&gt;=Leave[[#This Row],[Start Time]],Home!$A$1&lt;=Leave[[#This Row],[End Time]]),Home!$A$1,"No Aplica")</f>
        <v>No Aplica</v>
      </c>
      <c r="N5141" s="43" t="str">
        <f>Leave[[#This Row],[User Code (Owning User) (Usuario)]]&amp;Leave[[#This Row],[fecha activa]]</f>
        <v>MIE2024240616182No Aplica</v>
      </c>
    </row>
    <row r="5142" spans="1:14" x14ac:dyDescent="0.3">
      <c r="A5142" s="43" t="s">
        <v>468</v>
      </c>
      <c r="B5142" s="3">
        <v>45909</v>
      </c>
      <c r="C5142" s="3">
        <v>45909</v>
      </c>
      <c r="D5142" s="43" t="s">
        <v>1415</v>
      </c>
      <c r="E5142" s="43" t="s">
        <v>626</v>
      </c>
      <c r="F5142" s="43" t="s">
        <v>627</v>
      </c>
      <c r="G5142">
        <v>540</v>
      </c>
      <c r="H5142">
        <v>540</v>
      </c>
      <c r="I5142" s="43" t="s">
        <v>1268</v>
      </c>
      <c r="J5142" s="43" t="s">
        <v>2226</v>
      </c>
      <c r="K5142" s="43" t="s">
        <v>177</v>
      </c>
      <c r="L5142" s="43" t="str">
        <f>IF(AND(Home!$A$1&gt;=Leave[[#This Row],[Start Time]],Home!$A$1&lt;=Leave[[#This Row],[End Time]]),"Aplica","No Aplica")</f>
        <v>No Aplica</v>
      </c>
      <c r="M5142" s="43" t="str">
        <f>IF(AND(Home!$A$1&gt;=Leave[[#This Row],[Start Time]],Home!$A$1&lt;=Leave[[#This Row],[End Time]]),Home!$A$1,"No Aplica")</f>
        <v>No Aplica</v>
      </c>
      <c r="N5142" s="43" t="str">
        <f>Leave[[#This Row],[User Code (Owning User) (Usuario)]]&amp;Leave[[#This Row],[fecha activa]]</f>
        <v>MIE2024240616182No Aplica</v>
      </c>
    </row>
    <row r="5143" spans="1:14" x14ac:dyDescent="0.3">
      <c r="A5143" s="43" t="s">
        <v>471</v>
      </c>
      <c r="B5143" s="3">
        <v>45905</v>
      </c>
      <c r="C5143" s="3">
        <v>45905</v>
      </c>
      <c r="D5143" s="43" t="s">
        <v>2040</v>
      </c>
      <c r="E5143" s="43" t="s">
        <v>626</v>
      </c>
      <c r="F5143" s="43" t="s">
        <v>627</v>
      </c>
      <c r="G5143">
        <v>60</v>
      </c>
      <c r="H5143">
        <v>60</v>
      </c>
      <c r="I5143" s="43" t="s">
        <v>1268</v>
      </c>
      <c r="J5143" s="43" t="s">
        <v>2226</v>
      </c>
      <c r="K5143" s="43" t="s">
        <v>177</v>
      </c>
      <c r="L5143" s="43" t="str">
        <f>IF(AND(Home!$A$1&gt;=Leave[[#This Row],[Start Time]],Home!$A$1&lt;=Leave[[#This Row],[End Time]]),"Aplica","No Aplica")</f>
        <v>No Aplica</v>
      </c>
      <c r="M5143" s="43" t="str">
        <f>IF(AND(Home!$A$1&gt;=Leave[[#This Row],[Start Time]],Home!$A$1&lt;=Leave[[#This Row],[End Time]]),Home!$A$1,"No Aplica")</f>
        <v>No Aplica</v>
      </c>
      <c r="N5143" s="43" t="str">
        <f>Leave[[#This Row],[User Code (Owning User) (Usuario)]]&amp;Leave[[#This Row],[fecha activa]]</f>
        <v>MIE2024240616182No Aplica</v>
      </c>
    </row>
    <row r="5144" spans="1:14" x14ac:dyDescent="0.3">
      <c r="A5144" s="43" t="s">
        <v>471</v>
      </c>
      <c r="B5144" s="3">
        <v>45904</v>
      </c>
      <c r="C5144" s="3">
        <v>45904</v>
      </c>
      <c r="D5144" s="43" t="s">
        <v>2040</v>
      </c>
      <c r="E5144" s="43" t="s">
        <v>626</v>
      </c>
      <c r="F5144" s="43" t="s">
        <v>627</v>
      </c>
      <c r="G5144">
        <v>60</v>
      </c>
      <c r="H5144">
        <v>60</v>
      </c>
      <c r="I5144" s="43" t="s">
        <v>1268</v>
      </c>
      <c r="J5144" s="43" t="s">
        <v>2226</v>
      </c>
      <c r="K5144" s="43" t="s">
        <v>177</v>
      </c>
      <c r="L5144" s="43" t="str">
        <f>IF(AND(Home!$A$1&gt;=Leave[[#This Row],[Start Time]],Home!$A$1&lt;=Leave[[#This Row],[End Time]]),"Aplica","No Aplica")</f>
        <v>No Aplica</v>
      </c>
      <c r="M5144" s="43" t="str">
        <f>IF(AND(Home!$A$1&gt;=Leave[[#This Row],[Start Time]],Home!$A$1&lt;=Leave[[#This Row],[End Time]]),Home!$A$1,"No Aplica")</f>
        <v>No Aplica</v>
      </c>
      <c r="N5144" s="43" t="str">
        <f>Leave[[#This Row],[User Code (Owning User) (Usuario)]]&amp;Leave[[#This Row],[fecha activa]]</f>
        <v>MIE2024240616182No Aplica</v>
      </c>
    </row>
    <row r="5145" spans="1:14" x14ac:dyDescent="0.3">
      <c r="A5145" s="43" t="s">
        <v>471</v>
      </c>
      <c r="B5145" s="3">
        <v>45903</v>
      </c>
      <c r="C5145" s="3">
        <v>45903</v>
      </c>
      <c r="D5145" s="43" t="s">
        <v>2040</v>
      </c>
      <c r="E5145" s="43" t="s">
        <v>626</v>
      </c>
      <c r="F5145" s="43" t="s">
        <v>627</v>
      </c>
      <c r="G5145">
        <v>60</v>
      </c>
      <c r="H5145">
        <v>60</v>
      </c>
      <c r="I5145" s="43" t="s">
        <v>1268</v>
      </c>
      <c r="J5145" s="43" t="s">
        <v>2226</v>
      </c>
      <c r="K5145" s="43" t="s">
        <v>177</v>
      </c>
      <c r="L5145" s="43" t="str">
        <f>IF(AND(Home!$A$1&gt;=Leave[[#This Row],[Start Time]],Home!$A$1&lt;=Leave[[#This Row],[End Time]]),"Aplica","No Aplica")</f>
        <v>No Aplica</v>
      </c>
      <c r="M5145" s="43" t="str">
        <f>IF(AND(Home!$A$1&gt;=Leave[[#This Row],[Start Time]],Home!$A$1&lt;=Leave[[#This Row],[End Time]]),Home!$A$1,"No Aplica")</f>
        <v>No Aplica</v>
      </c>
      <c r="N5145" s="43" t="str">
        <f>Leave[[#This Row],[User Code (Owning User) (Usuario)]]&amp;Leave[[#This Row],[fecha activa]]</f>
        <v>MIE2024240616182No Aplica</v>
      </c>
    </row>
    <row r="5146" spans="1:14" x14ac:dyDescent="0.3">
      <c r="A5146" s="43" t="s">
        <v>471</v>
      </c>
      <c r="B5146" s="3">
        <v>45901</v>
      </c>
      <c r="C5146" s="3">
        <v>45901</v>
      </c>
      <c r="D5146" s="43" t="s">
        <v>2040</v>
      </c>
      <c r="E5146" s="43" t="s">
        <v>626</v>
      </c>
      <c r="F5146" s="43" t="s">
        <v>627</v>
      </c>
      <c r="G5146">
        <v>60</v>
      </c>
      <c r="H5146">
        <v>60</v>
      </c>
      <c r="I5146" s="43" t="s">
        <v>1268</v>
      </c>
      <c r="J5146" s="43" t="s">
        <v>2226</v>
      </c>
      <c r="K5146" s="43" t="s">
        <v>177</v>
      </c>
      <c r="L5146" s="43" t="str">
        <f>IF(AND(Home!$A$1&gt;=Leave[[#This Row],[Start Time]],Home!$A$1&lt;=Leave[[#This Row],[End Time]]),"Aplica","No Aplica")</f>
        <v>No Aplica</v>
      </c>
      <c r="M5146" s="43" t="str">
        <f>IF(AND(Home!$A$1&gt;=Leave[[#This Row],[Start Time]],Home!$A$1&lt;=Leave[[#This Row],[End Time]]),Home!$A$1,"No Aplica")</f>
        <v>No Aplica</v>
      </c>
      <c r="N5146" s="43" t="str">
        <f>Leave[[#This Row],[User Code (Owning User) (Usuario)]]&amp;Leave[[#This Row],[fecha activa]]</f>
        <v>MIE2024240616182No Aplica</v>
      </c>
    </row>
    <row r="5147" spans="1:14" x14ac:dyDescent="0.3">
      <c r="A5147" s="43" t="s">
        <v>468</v>
      </c>
      <c r="B5147" s="3">
        <v>45902</v>
      </c>
      <c r="C5147" s="3">
        <v>45902</v>
      </c>
      <c r="D5147" s="43" t="s">
        <v>1415</v>
      </c>
      <c r="E5147" s="43" t="s">
        <v>626</v>
      </c>
      <c r="F5147" s="43" t="s">
        <v>627</v>
      </c>
      <c r="G5147">
        <v>540</v>
      </c>
      <c r="H5147">
        <v>540</v>
      </c>
      <c r="I5147" s="43" t="s">
        <v>1268</v>
      </c>
      <c r="J5147" s="43" t="s">
        <v>2226</v>
      </c>
      <c r="K5147" s="43" t="s">
        <v>177</v>
      </c>
      <c r="L5147" s="43" t="str">
        <f>IF(AND(Home!$A$1&gt;=Leave[[#This Row],[Start Time]],Home!$A$1&lt;=Leave[[#This Row],[End Time]]),"Aplica","No Aplica")</f>
        <v>No Aplica</v>
      </c>
      <c r="M5147" s="43" t="str">
        <f>IF(AND(Home!$A$1&gt;=Leave[[#This Row],[Start Time]],Home!$A$1&lt;=Leave[[#This Row],[End Time]]),Home!$A$1,"No Aplica")</f>
        <v>No Aplica</v>
      </c>
      <c r="N5147" s="43" t="str">
        <f>Leave[[#This Row],[User Code (Owning User) (Usuario)]]&amp;Leave[[#This Row],[fecha activa]]</f>
        <v>MIE2024240616182No Aplica</v>
      </c>
    </row>
    <row r="5148" spans="1:14" x14ac:dyDescent="0.3">
      <c r="A5148" s="43" t="s">
        <v>465</v>
      </c>
      <c r="B5148" s="3">
        <v>45925</v>
      </c>
      <c r="C5148" s="3">
        <v>45925</v>
      </c>
      <c r="D5148" s="43" t="s">
        <v>521</v>
      </c>
      <c r="E5148" s="43" t="s">
        <v>1356</v>
      </c>
      <c r="F5148" s="43" t="s">
        <v>1358</v>
      </c>
      <c r="G5148">
        <v>60</v>
      </c>
      <c r="H5148">
        <v>60</v>
      </c>
      <c r="I5148" s="43" t="s">
        <v>1357</v>
      </c>
      <c r="J5148" s="43" t="s">
        <v>1045</v>
      </c>
      <c r="K5148" s="43" t="s">
        <v>177</v>
      </c>
      <c r="L5148" s="43" t="str">
        <f>IF(AND(Home!$A$1&gt;=Leave[[#This Row],[Start Time]],Home!$A$1&lt;=Leave[[#This Row],[End Time]]),"Aplica","No Aplica")</f>
        <v>No Aplica</v>
      </c>
      <c r="M5148" s="43" t="str">
        <f>IF(AND(Home!$A$1&gt;=Leave[[#This Row],[Start Time]],Home!$A$1&lt;=Leave[[#This Row],[End Time]]),Home!$A$1,"No Aplica")</f>
        <v>No Aplica</v>
      </c>
      <c r="N5148" s="43" t="str">
        <f>Leave[[#This Row],[User Code (Owning User) (Usuario)]]&amp;Leave[[#This Row],[fecha activa]]</f>
        <v>MIE2025240120582No Aplica</v>
      </c>
    </row>
    <row r="5149" spans="1:14" x14ac:dyDescent="0.3">
      <c r="A5149" s="43" t="s">
        <v>465</v>
      </c>
      <c r="B5149" s="3">
        <v>45924</v>
      </c>
      <c r="C5149" s="3">
        <v>45924</v>
      </c>
      <c r="D5149" s="43" t="s">
        <v>520</v>
      </c>
      <c r="E5149" s="43" t="s">
        <v>1356</v>
      </c>
      <c r="F5149" s="43" t="s">
        <v>1358</v>
      </c>
      <c r="G5149">
        <v>60</v>
      </c>
      <c r="H5149">
        <v>60</v>
      </c>
      <c r="I5149" s="43" t="s">
        <v>1357</v>
      </c>
      <c r="J5149" s="43" t="s">
        <v>1045</v>
      </c>
      <c r="K5149" s="43" t="s">
        <v>177</v>
      </c>
      <c r="L5149" s="43" t="str">
        <f>IF(AND(Home!$A$1&gt;=Leave[[#This Row],[Start Time]],Home!$A$1&lt;=Leave[[#This Row],[End Time]]),"Aplica","No Aplica")</f>
        <v>No Aplica</v>
      </c>
      <c r="M5149" s="43" t="str">
        <f>IF(AND(Home!$A$1&gt;=Leave[[#This Row],[Start Time]],Home!$A$1&lt;=Leave[[#This Row],[End Time]]),Home!$A$1,"No Aplica")</f>
        <v>No Aplica</v>
      </c>
      <c r="N5149" s="43" t="str">
        <f>Leave[[#This Row],[User Code (Owning User) (Usuario)]]&amp;Leave[[#This Row],[fecha activa]]</f>
        <v>MIE2025240120582No Aplica</v>
      </c>
    </row>
    <row r="5150" spans="1:14" x14ac:dyDescent="0.3">
      <c r="A5150" s="43" t="s">
        <v>465</v>
      </c>
      <c r="B5150" s="3">
        <v>45923</v>
      </c>
      <c r="C5150" s="3">
        <v>45923</v>
      </c>
      <c r="D5150" s="43" t="s">
        <v>521</v>
      </c>
      <c r="E5150" s="43" t="s">
        <v>1356</v>
      </c>
      <c r="F5150" s="43" t="s">
        <v>1358</v>
      </c>
      <c r="G5150">
        <v>60</v>
      </c>
      <c r="H5150">
        <v>60</v>
      </c>
      <c r="I5150" s="43" t="s">
        <v>1357</v>
      </c>
      <c r="J5150" s="43" t="s">
        <v>1045</v>
      </c>
      <c r="K5150" s="43" t="s">
        <v>177</v>
      </c>
      <c r="L5150" s="43" t="str">
        <f>IF(AND(Home!$A$1&gt;=Leave[[#This Row],[Start Time]],Home!$A$1&lt;=Leave[[#This Row],[End Time]]),"Aplica","No Aplica")</f>
        <v>No Aplica</v>
      </c>
      <c r="M5150" s="43" t="str">
        <f>IF(AND(Home!$A$1&gt;=Leave[[#This Row],[Start Time]],Home!$A$1&lt;=Leave[[#This Row],[End Time]]),Home!$A$1,"No Aplica")</f>
        <v>No Aplica</v>
      </c>
      <c r="N5150" s="43" t="str">
        <f>Leave[[#This Row],[User Code (Owning User) (Usuario)]]&amp;Leave[[#This Row],[fecha activa]]</f>
        <v>MIE2025240120582No Aplica</v>
      </c>
    </row>
    <row r="5151" spans="1:14" x14ac:dyDescent="0.3">
      <c r="A5151" s="43" t="s">
        <v>465</v>
      </c>
      <c r="B5151" s="3">
        <v>45922</v>
      </c>
      <c r="C5151" s="3">
        <v>45922</v>
      </c>
      <c r="D5151" s="43" t="s">
        <v>520</v>
      </c>
      <c r="E5151" s="43" t="s">
        <v>1356</v>
      </c>
      <c r="F5151" s="43" t="s">
        <v>1358</v>
      </c>
      <c r="G5151">
        <v>60</v>
      </c>
      <c r="H5151">
        <v>60</v>
      </c>
      <c r="I5151" s="43" t="s">
        <v>1357</v>
      </c>
      <c r="J5151" s="43" t="s">
        <v>1045</v>
      </c>
      <c r="K5151" s="43" t="s">
        <v>177</v>
      </c>
      <c r="L5151" s="43" t="str">
        <f>IF(AND(Home!$A$1&gt;=Leave[[#This Row],[Start Time]],Home!$A$1&lt;=Leave[[#This Row],[End Time]]),"Aplica","No Aplica")</f>
        <v>Aplica</v>
      </c>
      <c r="M5151" s="43">
        <f>IF(AND(Home!$A$1&gt;=Leave[[#This Row],[Start Time]],Home!$A$1&lt;=Leave[[#This Row],[End Time]]),Home!$A$1,"No Aplica")</f>
        <v>45922</v>
      </c>
      <c r="N5151" s="43" t="str">
        <f>Leave[[#This Row],[User Code (Owning User) (Usuario)]]&amp;Leave[[#This Row],[fecha activa]]</f>
        <v>MIE202524012058245922</v>
      </c>
    </row>
    <row r="5152" spans="1:14" x14ac:dyDescent="0.3">
      <c r="A5152" s="43" t="s">
        <v>465</v>
      </c>
      <c r="B5152" s="3">
        <v>45918</v>
      </c>
      <c r="C5152" s="3">
        <v>45918</v>
      </c>
      <c r="D5152" s="43" t="s">
        <v>520</v>
      </c>
      <c r="E5152" s="43" t="s">
        <v>1356</v>
      </c>
      <c r="F5152" s="43" t="s">
        <v>1358</v>
      </c>
      <c r="G5152">
        <v>180</v>
      </c>
      <c r="H5152">
        <v>180</v>
      </c>
      <c r="I5152" s="43" t="s">
        <v>1357</v>
      </c>
      <c r="J5152" s="43" t="s">
        <v>1045</v>
      </c>
      <c r="K5152" s="43" t="s">
        <v>177</v>
      </c>
      <c r="L5152" s="43" t="str">
        <f>IF(AND(Home!$A$1&gt;=Leave[[#This Row],[Start Time]],Home!$A$1&lt;=Leave[[#This Row],[End Time]]),"Aplica","No Aplica")</f>
        <v>No Aplica</v>
      </c>
      <c r="M5152" s="43" t="str">
        <f>IF(AND(Home!$A$1&gt;=Leave[[#This Row],[Start Time]],Home!$A$1&lt;=Leave[[#This Row],[End Time]]),Home!$A$1,"No Aplica")</f>
        <v>No Aplica</v>
      </c>
      <c r="N5152" s="43" t="str">
        <f>Leave[[#This Row],[User Code (Owning User) (Usuario)]]&amp;Leave[[#This Row],[fecha activa]]</f>
        <v>MIE2025240120582No Aplica</v>
      </c>
    </row>
    <row r="5153" spans="1:14" x14ac:dyDescent="0.3">
      <c r="A5153" s="43" t="s">
        <v>465</v>
      </c>
      <c r="B5153" s="3">
        <v>45917</v>
      </c>
      <c r="C5153" s="3">
        <v>45917</v>
      </c>
      <c r="D5153" s="43" t="s">
        <v>520</v>
      </c>
      <c r="E5153" s="43" t="s">
        <v>1356</v>
      </c>
      <c r="F5153" s="43" t="s">
        <v>1358</v>
      </c>
      <c r="G5153">
        <v>180</v>
      </c>
      <c r="H5153">
        <v>180</v>
      </c>
      <c r="I5153" s="43" t="s">
        <v>1357</v>
      </c>
      <c r="J5153" s="43" t="s">
        <v>1045</v>
      </c>
      <c r="K5153" s="43" t="s">
        <v>177</v>
      </c>
      <c r="L5153" s="43" t="str">
        <f>IF(AND(Home!$A$1&gt;=Leave[[#This Row],[Start Time]],Home!$A$1&lt;=Leave[[#This Row],[End Time]]),"Aplica","No Aplica")</f>
        <v>No Aplica</v>
      </c>
      <c r="M5153" s="43" t="str">
        <f>IF(AND(Home!$A$1&gt;=Leave[[#This Row],[Start Time]],Home!$A$1&lt;=Leave[[#This Row],[End Time]]),Home!$A$1,"No Aplica")</f>
        <v>No Aplica</v>
      </c>
      <c r="N5153" s="43" t="str">
        <f>Leave[[#This Row],[User Code (Owning User) (Usuario)]]&amp;Leave[[#This Row],[fecha activa]]</f>
        <v>MIE2025240120582No Aplica</v>
      </c>
    </row>
    <row r="5154" spans="1:14" x14ac:dyDescent="0.3">
      <c r="A5154" s="43" t="s">
        <v>468</v>
      </c>
      <c r="B5154" s="3">
        <v>45915</v>
      </c>
      <c r="C5154" s="3">
        <v>45915</v>
      </c>
      <c r="D5154" s="43" t="s">
        <v>469</v>
      </c>
      <c r="E5154" s="43" t="s">
        <v>1356</v>
      </c>
      <c r="F5154" s="43" t="s">
        <v>1358</v>
      </c>
      <c r="G5154">
        <v>540</v>
      </c>
      <c r="H5154">
        <v>540</v>
      </c>
      <c r="I5154" s="43" t="s">
        <v>1357</v>
      </c>
      <c r="J5154" s="43" t="s">
        <v>1045</v>
      </c>
      <c r="K5154" s="43" t="s">
        <v>177</v>
      </c>
      <c r="L5154" s="43" t="str">
        <f>IF(AND(Home!$A$1&gt;=Leave[[#This Row],[Start Time]],Home!$A$1&lt;=Leave[[#This Row],[End Time]]),"Aplica","No Aplica")</f>
        <v>No Aplica</v>
      </c>
      <c r="M5154" s="43" t="str">
        <f>IF(AND(Home!$A$1&gt;=Leave[[#This Row],[Start Time]],Home!$A$1&lt;=Leave[[#This Row],[End Time]]),Home!$A$1,"No Aplica")</f>
        <v>No Aplica</v>
      </c>
      <c r="N5154" s="43" t="str">
        <f>Leave[[#This Row],[User Code (Owning User) (Usuario)]]&amp;Leave[[#This Row],[fecha activa]]</f>
        <v>MIE2025240120582No Aplica</v>
      </c>
    </row>
    <row r="5155" spans="1:14" x14ac:dyDescent="0.3">
      <c r="A5155" s="43" t="s">
        <v>465</v>
      </c>
      <c r="B5155" s="3">
        <v>45903</v>
      </c>
      <c r="C5155" s="3">
        <v>45903</v>
      </c>
      <c r="D5155" s="43" t="s">
        <v>1864</v>
      </c>
      <c r="E5155" s="43" t="s">
        <v>1356</v>
      </c>
      <c r="F5155" s="43" t="s">
        <v>1358</v>
      </c>
      <c r="G5155">
        <v>180</v>
      </c>
      <c r="H5155">
        <v>180</v>
      </c>
      <c r="I5155" s="43" t="s">
        <v>1357</v>
      </c>
      <c r="J5155" s="43" t="s">
        <v>1045</v>
      </c>
      <c r="K5155" s="43" t="s">
        <v>177</v>
      </c>
      <c r="L5155" s="43" t="str">
        <f>IF(AND(Home!$A$1&gt;=Leave[[#This Row],[Start Time]],Home!$A$1&lt;=Leave[[#This Row],[End Time]]),"Aplica","No Aplica")</f>
        <v>No Aplica</v>
      </c>
      <c r="M5155" s="43" t="str">
        <f>IF(AND(Home!$A$1&gt;=Leave[[#This Row],[Start Time]],Home!$A$1&lt;=Leave[[#This Row],[End Time]]),Home!$A$1,"No Aplica")</f>
        <v>No Aplica</v>
      </c>
      <c r="N5155" s="43" t="str">
        <f>Leave[[#This Row],[User Code (Owning User) (Usuario)]]&amp;Leave[[#This Row],[fecha activa]]</f>
        <v>MIE2025240120582No Aplica</v>
      </c>
    </row>
    <row r="5156" spans="1:14" x14ac:dyDescent="0.3">
      <c r="A5156" s="43" t="s">
        <v>465</v>
      </c>
      <c r="B5156" s="3">
        <v>45911</v>
      </c>
      <c r="C5156" s="3">
        <v>45911</v>
      </c>
      <c r="D5156" s="43" t="s">
        <v>520</v>
      </c>
      <c r="E5156" s="43" t="s">
        <v>1356</v>
      </c>
      <c r="F5156" s="43" t="s">
        <v>1358</v>
      </c>
      <c r="G5156">
        <v>120</v>
      </c>
      <c r="H5156">
        <v>120</v>
      </c>
      <c r="I5156" s="43" t="s">
        <v>1357</v>
      </c>
      <c r="J5156" s="43" t="s">
        <v>1045</v>
      </c>
      <c r="K5156" s="43" t="s">
        <v>177</v>
      </c>
      <c r="L5156" s="43" t="str">
        <f>IF(AND(Home!$A$1&gt;=Leave[[#This Row],[Start Time]],Home!$A$1&lt;=Leave[[#This Row],[End Time]]),"Aplica","No Aplica")</f>
        <v>No Aplica</v>
      </c>
      <c r="M5156" s="43" t="str">
        <f>IF(AND(Home!$A$1&gt;=Leave[[#This Row],[Start Time]],Home!$A$1&lt;=Leave[[#This Row],[End Time]]),Home!$A$1,"No Aplica")</f>
        <v>No Aplica</v>
      </c>
      <c r="N5156" s="43" t="str">
        <f>Leave[[#This Row],[User Code (Owning User) (Usuario)]]&amp;Leave[[#This Row],[fecha activa]]</f>
        <v>MIE2025240120582No Aplica</v>
      </c>
    </row>
    <row r="5157" spans="1:14" x14ac:dyDescent="0.3">
      <c r="A5157" s="43" t="s">
        <v>465</v>
      </c>
      <c r="B5157" s="3">
        <v>45911</v>
      </c>
      <c r="C5157" s="3">
        <v>45911</v>
      </c>
      <c r="D5157" s="43" t="s">
        <v>520</v>
      </c>
      <c r="E5157" s="43" t="s">
        <v>1356</v>
      </c>
      <c r="F5157" s="43" t="s">
        <v>1358</v>
      </c>
      <c r="G5157">
        <v>120</v>
      </c>
      <c r="H5157">
        <v>120</v>
      </c>
      <c r="I5157" s="43" t="s">
        <v>1357</v>
      </c>
      <c r="J5157" s="43" t="s">
        <v>1045</v>
      </c>
      <c r="K5157" s="43" t="s">
        <v>177</v>
      </c>
      <c r="L5157" s="43" t="str">
        <f>IF(AND(Home!$A$1&gt;=Leave[[#This Row],[Start Time]],Home!$A$1&lt;=Leave[[#This Row],[End Time]]),"Aplica","No Aplica")</f>
        <v>No Aplica</v>
      </c>
      <c r="M5157" s="43" t="str">
        <f>IF(AND(Home!$A$1&gt;=Leave[[#This Row],[Start Time]],Home!$A$1&lt;=Leave[[#This Row],[End Time]]),Home!$A$1,"No Aplica")</f>
        <v>No Aplica</v>
      </c>
      <c r="N5157" s="43" t="str">
        <f>Leave[[#This Row],[User Code (Owning User) (Usuario)]]&amp;Leave[[#This Row],[fecha activa]]</f>
        <v>MIE2025240120582No Aplica</v>
      </c>
    </row>
    <row r="5158" spans="1:14" x14ac:dyDescent="0.3">
      <c r="A5158" s="43" t="s">
        <v>465</v>
      </c>
      <c r="B5158" s="3">
        <v>45908</v>
      </c>
      <c r="C5158" s="3">
        <v>45908</v>
      </c>
      <c r="D5158" s="43" t="s">
        <v>520</v>
      </c>
      <c r="E5158" s="43" t="s">
        <v>1356</v>
      </c>
      <c r="F5158" s="43" t="s">
        <v>1358</v>
      </c>
      <c r="G5158">
        <v>120</v>
      </c>
      <c r="H5158">
        <v>120</v>
      </c>
      <c r="I5158" s="43" t="s">
        <v>1357</v>
      </c>
      <c r="J5158" s="43" t="s">
        <v>1045</v>
      </c>
      <c r="K5158" s="43" t="s">
        <v>177</v>
      </c>
      <c r="L5158" s="43" t="str">
        <f>IF(AND(Home!$A$1&gt;=Leave[[#This Row],[Start Time]],Home!$A$1&lt;=Leave[[#This Row],[End Time]]),"Aplica","No Aplica")</f>
        <v>No Aplica</v>
      </c>
      <c r="M5158" s="43" t="str">
        <f>IF(AND(Home!$A$1&gt;=Leave[[#This Row],[Start Time]],Home!$A$1&lt;=Leave[[#This Row],[End Time]]),Home!$A$1,"No Aplica")</f>
        <v>No Aplica</v>
      </c>
      <c r="N5158" s="43" t="str">
        <f>Leave[[#This Row],[User Code (Owning User) (Usuario)]]&amp;Leave[[#This Row],[fecha activa]]</f>
        <v>MIE2025240120582No Aplica</v>
      </c>
    </row>
    <row r="5159" spans="1:14" x14ac:dyDescent="0.3">
      <c r="A5159" s="43" t="s">
        <v>468</v>
      </c>
      <c r="B5159" s="3">
        <v>45909</v>
      </c>
      <c r="C5159" s="3">
        <v>45909</v>
      </c>
      <c r="D5159" s="43" t="s">
        <v>469</v>
      </c>
      <c r="E5159" s="43" t="s">
        <v>1356</v>
      </c>
      <c r="F5159" s="43" t="s">
        <v>1358</v>
      </c>
      <c r="G5159">
        <v>540</v>
      </c>
      <c r="H5159">
        <v>540</v>
      </c>
      <c r="I5159" s="43" t="s">
        <v>1357</v>
      </c>
      <c r="J5159" s="43" t="s">
        <v>1045</v>
      </c>
      <c r="K5159" s="43" t="s">
        <v>177</v>
      </c>
      <c r="L5159" s="43" t="str">
        <f>IF(AND(Home!$A$1&gt;=Leave[[#This Row],[Start Time]],Home!$A$1&lt;=Leave[[#This Row],[End Time]]),"Aplica","No Aplica")</f>
        <v>No Aplica</v>
      </c>
      <c r="M5159" s="43" t="str">
        <f>IF(AND(Home!$A$1&gt;=Leave[[#This Row],[Start Time]],Home!$A$1&lt;=Leave[[#This Row],[End Time]]),Home!$A$1,"No Aplica")</f>
        <v>No Aplica</v>
      </c>
      <c r="N5159" s="43" t="str">
        <f>Leave[[#This Row],[User Code (Owning User) (Usuario)]]&amp;Leave[[#This Row],[fecha activa]]</f>
        <v>MIE2025240120582No Aplica</v>
      </c>
    </row>
    <row r="5160" spans="1:14" x14ac:dyDescent="0.3">
      <c r="A5160" s="43" t="s">
        <v>468</v>
      </c>
      <c r="B5160" s="3">
        <v>45909</v>
      </c>
      <c r="C5160" s="3">
        <v>45909</v>
      </c>
      <c r="D5160" s="43" t="s">
        <v>469</v>
      </c>
      <c r="E5160" s="43" t="s">
        <v>1356</v>
      </c>
      <c r="F5160" s="43" t="s">
        <v>1358</v>
      </c>
      <c r="G5160">
        <v>540</v>
      </c>
      <c r="H5160">
        <v>540</v>
      </c>
      <c r="I5160" s="43" t="s">
        <v>1357</v>
      </c>
      <c r="J5160" s="43" t="s">
        <v>1045</v>
      </c>
      <c r="K5160" s="43" t="s">
        <v>177</v>
      </c>
      <c r="L5160" s="43" t="str">
        <f>IF(AND(Home!$A$1&gt;=Leave[[#This Row],[Start Time]],Home!$A$1&lt;=Leave[[#This Row],[End Time]]),"Aplica","No Aplica")</f>
        <v>No Aplica</v>
      </c>
      <c r="M5160" s="43" t="str">
        <f>IF(AND(Home!$A$1&gt;=Leave[[#This Row],[Start Time]],Home!$A$1&lt;=Leave[[#This Row],[End Time]]),Home!$A$1,"No Aplica")</f>
        <v>No Aplica</v>
      </c>
      <c r="N5160" s="43" t="str">
        <f>Leave[[#This Row],[User Code (Owning User) (Usuario)]]&amp;Leave[[#This Row],[fecha activa]]</f>
        <v>MIE2025240120582No Aplica</v>
      </c>
    </row>
    <row r="5161" spans="1:14" x14ac:dyDescent="0.3">
      <c r="A5161" s="43" t="s">
        <v>465</v>
      </c>
      <c r="B5161" s="3">
        <v>45904</v>
      </c>
      <c r="C5161" s="3">
        <v>45904</v>
      </c>
      <c r="D5161" s="43" t="s">
        <v>520</v>
      </c>
      <c r="E5161" s="43" t="s">
        <v>1356</v>
      </c>
      <c r="F5161" s="43" t="s">
        <v>1358</v>
      </c>
      <c r="G5161">
        <v>120</v>
      </c>
      <c r="H5161">
        <v>120</v>
      </c>
      <c r="I5161" s="43" t="s">
        <v>1357</v>
      </c>
      <c r="J5161" s="43" t="s">
        <v>1045</v>
      </c>
      <c r="K5161" s="43" t="s">
        <v>177</v>
      </c>
      <c r="L5161" s="43" t="str">
        <f>IF(AND(Home!$A$1&gt;=Leave[[#This Row],[Start Time]],Home!$A$1&lt;=Leave[[#This Row],[End Time]]),"Aplica","No Aplica")</f>
        <v>No Aplica</v>
      </c>
      <c r="M5161" s="43" t="str">
        <f>IF(AND(Home!$A$1&gt;=Leave[[#This Row],[Start Time]],Home!$A$1&lt;=Leave[[#This Row],[End Time]]),Home!$A$1,"No Aplica")</f>
        <v>No Aplica</v>
      </c>
      <c r="N5161" s="43" t="str">
        <f>Leave[[#This Row],[User Code (Owning User) (Usuario)]]&amp;Leave[[#This Row],[fecha activa]]</f>
        <v>MIE2025240120582No Aplica</v>
      </c>
    </row>
    <row r="5162" spans="1:14" x14ac:dyDescent="0.3">
      <c r="A5162" s="43" t="s">
        <v>468</v>
      </c>
      <c r="B5162" s="3">
        <v>45902</v>
      </c>
      <c r="C5162" s="3">
        <v>45902</v>
      </c>
      <c r="D5162" s="43" t="s">
        <v>469</v>
      </c>
      <c r="E5162" s="43" t="s">
        <v>1356</v>
      </c>
      <c r="F5162" s="43" t="s">
        <v>1358</v>
      </c>
      <c r="G5162">
        <v>540</v>
      </c>
      <c r="H5162">
        <v>540</v>
      </c>
      <c r="I5162" s="43" t="s">
        <v>1357</v>
      </c>
      <c r="J5162" s="43" t="s">
        <v>1045</v>
      </c>
      <c r="K5162" s="43" t="s">
        <v>177</v>
      </c>
      <c r="L5162" s="43" t="str">
        <f>IF(AND(Home!$A$1&gt;=Leave[[#This Row],[Start Time]],Home!$A$1&lt;=Leave[[#This Row],[End Time]]),"Aplica","No Aplica")</f>
        <v>No Aplica</v>
      </c>
      <c r="M5162" s="43" t="str">
        <f>IF(AND(Home!$A$1&gt;=Leave[[#This Row],[Start Time]],Home!$A$1&lt;=Leave[[#This Row],[End Time]]),Home!$A$1,"No Aplica")</f>
        <v>No Aplica</v>
      </c>
      <c r="N5162" s="43" t="str">
        <f>Leave[[#This Row],[User Code (Owning User) (Usuario)]]&amp;Leave[[#This Row],[fecha activa]]</f>
        <v>MIE2025240120582No Aplica</v>
      </c>
    </row>
    <row r="5163" spans="1:14" x14ac:dyDescent="0.3">
      <c r="A5163" s="43" t="s">
        <v>471</v>
      </c>
      <c r="B5163" s="3">
        <v>45929</v>
      </c>
      <c r="C5163" s="3">
        <v>45929</v>
      </c>
      <c r="D5163" s="43" t="s">
        <v>3760</v>
      </c>
      <c r="E5163" s="43" t="s">
        <v>729</v>
      </c>
      <c r="F5163" s="43" t="s">
        <v>730</v>
      </c>
      <c r="G5163">
        <v>540</v>
      </c>
      <c r="H5163">
        <v>540</v>
      </c>
      <c r="I5163" s="43" t="s">
        <v>1085</v>
      </c>
      <c r="J5163" s="43" t="s">
        <v>972</v>
      </c>
      <c r="K5163" s="43" t="s">
        <v>178</v>
      </c>
      <c r="L5163" s="43" t="str">
        <f>IF(AND(Home!$A$1&gt;=Leave[[#This Row],[Start Time]],Home!$A$1&lt;=Leave[[#This Row],[End Time]]),"Aplica","No Aplica")</f>
        <v>No Aplica</v>
      </c>
      <c r="M5163" s="43" t="str">
        <f>IF(AND(Home!$A$1&gt;=Leave[[#This Row],[Start Time]],Home!$A$1&lt;=Leave[[#This Row],[End Time]]),Home!$A$1,"No Aplica")</f>
        <v>No Aplica</v>
      </c>
      <c r="N5163" s="43" t="str">
        <f>Leave[[#This Row],[User Code (Owning User) (Usuario)]]&amp;Leave[[#This Row],[fecha activa]]</f>
        <v>MIE2024041017733No Aplica</v>
      </c>
    </row>
    <row r="5164" spans="1:14" x14ac:dyDescent="0.3">
      <c r="A5164" s="43" t="s">
        <v>468</v>
      </c>
      <c r="B5164" s="3">
        <v>45928</v>
      </c>
      <c r="C5164" s="3">
        <v>45928</v>
      </c>
      <c r="D5164" s="43" t="s">
        <v>3584</v>
      </c>
      <c r="E5164" s="43" t="s">
        <v>729</v>
      </c>
      <c r="F5164" s="43" t="s">
        <v>730</v>
      </c>
      <c r="G5164">
        <v>480</v>
      </c>
      <c r="H5164">
        <v>480</v>
      </c>
      <c r="I5164" s="43" t="s">
        <v>1085</v>
      </c>
      <c r="J5164" s="43" t="s">
        <v>972</v>
      </c>
      <c r="K5164" s="43" t="s">
        <v>178</v>
      </c>
      <c r="L5164" s="43" t="str">
        <f>IF(AND(Home!$A$1&gt;=Leave[[#This Row],[Start Time]],Home!$A$1&lt;=Leave[[#This Row],[End Time]]),"Aplica","No Aplica")</f>
        <v>No Aplica</v>
      </c>
      <c r="M5164" s="43" t="str">
        <f>IF(AND(Home!$A$1&gt;=Leave[[#This Row],[Start Time]],Home!$A$1&lt;=Leave[[#This Row],[End Time]]),Home!$A$1,"No Aplica")</f>
        <v>No Aplica</v>
      </c>
      <c r="N5164" s="43" t="str">
        <f>Leave[[#This Row],[User Code (Owning User) (Usuario)]]&amp;Leave[[#This Row],[fecha activa]]</f>
        <v>MIE2024041017733No Aplica</v>
      </c>
    </row>
    <row r="5165" spans="1:14" x14ac:dyDescent="0.3">
      <c r="A5165" s="43" t="s">
        <v>471</v>
      </c>
      <c r="B5165" s="3">
        <v>45922</v>
      </c>
      <c r="C5165" s="3">
        <v>45922</v>
      </c>
      <c r="D5165" s="43" t="s">
        <v>3585</v>
      </c>
      <c r="E5165" s="43" t="s">
        <v>729</v>
      </c>
      <c r="F5165" s="43" t="s">
        <v>730</v>
      </c>
      <c r="G5165">
        <v>540</v>
      </c>
      <c r="H5165">
        <v>540</v>
      </c>
      <c r="I5165" s="43" t="s">
        <v>1085</v>
      </c>
      <c r="J5165" s="43" t="s">
        <v>972</v>
      </c>
      <c r="K5165" s="43" t="s">
        <v>178</v>
      </c>
      <c r="L5165" s="43" t="str">
        <f>IF(AND(Home!$A$1&gt;=Leave[[#This Row],[Start Time]],Home!$A$1&lt;=Leave[[#This Row],[End Time]]),"Aplica","No Aplica")</f>
        <v>Aplica</v>
      </c>
      <c r="M5165" s="43">
        <f>IF(AND(Home!$A$1&gt;=Leave[[#This Row],[Start Time]],Home!$A$1&lt;=Leave[[#This Row],[End Time]]),Home!$A$1,"No Aplica")</f>
        <v>45922</v>
      </c>
      <c r="N5165" s="43" t="str">
        <f>Leave[[#This Row],[User Code (Owning User) (Usuario)]]&amp;Leave[[#This Row],[fecha activa]]</f>
        <v>MIE202404101773345922</v>
      </c>
    </row>
    <row r="5166" spans="1:14" x14ac:dyDescent="0.3">
      <c r="A5166" s="43" t="s">
        <v>468</v>
      </c>
      <c r="B5166" s="3">
        <v>45921</v>
      </c>
      <c r="C5166" s="3">
        <v>45921</v>
      </c>
      <c r="D5166" s="43" t="s">
        <v>499</v>
      </c>
      <c r="E5166" s="43" t="s">
        <v>729</v>
      </c>
      <c r="F5166" s="43" t="s">
        <v>730</v>
      </c>
      <c r="G5166">
        <v>480</v>
      </c>
      <c r="H5166">
        <v>480</v>
      </c>
      <c r="I5166" s="43" t="s">
        <v>1085</v>
      </c>
      <c r="J5166" s="43" t="s">
        <v>972</v>
      </c>
      <c r="K5166" s="43" t="s">
        <v>178</v>
      </c>
      <c r="L5166" s="43" t="str">
        <f>IF(AND(Home!$A$1&gt;=Leave[[#This Row],[Start Time]],Home!$A$1&lt;=Leave[[#This Row],[End Time]]),"Aplica","No Aplica")</f>
        <v>No Aplica</v>
      </c>
      <c r="M5166" s="43" t="str">
        <f>IF(AND(Home!$A$1&gt;=Leave[[#This Row],[Start Time]],Home!$A$1&lt;=Leave[[#This Row],[End Time]]),Home!$A$1,"No Aplica")</f>
        <v>No Aplica</v>
      </c>
      <c r="N5166" s="43" t="str">
        <f>Leave[[#This Row],[User Code (Owning User) (Usuario)]]&amp;Leave[[#This Row],[fecha activa]]</f>
        <v>MIE2024041017733No Aplica</v>
      </c>
    </row>
    <row r="5167" spans="1:14" x14ac:dyDescent="0.3">
      <c r="A5167" s="43" t="s">
        <v>471</v>
      </c>
      <c r="B5167" s="3">
        <v>45915</v>
      </c>
      <c r="C5167" s="3">
        <v>45915</v>
      </c>
      <c r="D5167" s="43" t="s">
        <v>3221</v>
      </c>
      <c r="E5167" s="43" t="s">
        <v>729</v>
      </c>
      <c r="F5167" s="43" t="s">
        <v>730</v>
      </c>
      <c r="G5167">
        <v>480</v>
      </c>
      <c r="H5167">
        <v>480</v>
      </c>
      <c r="I5167" s="43" t="s">
        <v>1085</v>
      </c>
      <c r="J5167" s="43" t="s">
        <v>972</v>
      </c>
      <c r="K5167" s="43" t="s">
        <v>178</v>
      </c>
      <c r="L5167" s="43" t="str">
        <f>IF(AND(Home!$A$1&gt;=Leave[[#This Row],[Start Time]],Home!$A$1&lt;=Leave[[#This Row],[End Time]]),"Aplica","No Aplica")</f>
        <v>No Aplica</v>
      </c>
      <c r="M5167" s="43" t="str">
        <f>IF(AND(Home!$A$1&gt;=Leave[[#This Row],[Start Time]],Home!$A$1&lt;=Leave[[#This Row],[End Time]]),Home!$A$1,"No Aplica")</f>
        <v>No Aplica</v>
      </c>
      <c r="N5167" s="43" t="str">
        <f>Leave[[#This Row],[User Code (Owning User) (Usuario)]]&amp;Leave[[#This Row],[fecha activa]]</f>
        <v>MIE2024041017733No Aplica</v>
      </c>
    </row>
    <row r="5168" spans="1:14" x14ac:dyDescent="0.3">
      <c r="A5168" s="43" t="s">
        <v>468</v>
      </c>
      <c r="B5168" s="3">
        <v>45904</v>
      </c>
      <c r="C5168" s="3">
        <v>45904</v>
      </c>
      <c r="D5168" s="43" t="s">
        <v>2901</v>
      </c>
      <c r="E5168" s="43" t="s">
        <v>729</v>
      </c>
      <c r="F5168" s="43" t="s">
        <v>730</v>
      </c>
      <c r="G5168">
        <v>540</v>
      </c>
      <c r="H5168">
        <v>540</v>
      </c>
      <c r="I5168" s="43" t="s">
        <v>1085</v>
      </c>
      <c r="J5168" s="43" t="s">
        <v>972</v>
      </c>
      <c r="K5168" s="43" t="s">
        <v>178</v>
      </c>
      <c r="L5168" s="43" t="str">
        <f>IF(AND(Home!$A$1&gt;=Leave[[#This Row],[Start Time]],Home!$A$1&lt;=Leave[[#This Row],[End Time]]),"Aplica","No Aplica")</f>
        <v>No Aplica</v>
      </c>
      <c r="M5168" s="43" t="str">
        <f>IF(AND(Home!$A$1&gt;=Leave[[#This Row],[Start Time]],Home!$A$1&lt;=Leave[[#This Row],[End Time]]),Home!$A$1,"No Aplica")</f>
        <v>No Aplica</v>
      </c>
      <c r="N5168" s="43" t="str">
        <f>Leave[[#This Row],[User Code (Owning User) (Usuario)]]&amp;Leave[[#This Row],[fecha activa]]</f>
        <v>MIE2024041017733No Aplica</v>
      </c>
    </row>
    <row r="5169" spans="1:14" x14ac:dyDescent="0.3">
      <c r="A5169" s="43" t="s">
        <v>468</v>
      </c>
      <c r="B5169" s="3">
        <v>45914</v>
      </c>
      <c r="C5169" s="3">
        <v>45914</v>
      </c>
      <c r="D5169" s="43" t="s">
        <v>635</v>
      </c>
      <c r="E5169" s="43" t="s">
        <v>729</v>
      </c>
      <c r="F5169" s="43" t="s">
        <v>730</v>
      </c>
      <c r="G5169">
        <v>540</v>
      </c>
      <c r="H5169">
        <v>540</v>
      </c>
      <c r="I5169" s="43" t="s">
        <v>1085</v>
      </c>
      <c r="J5169" s="43" t="s">
        <v>972</v>
      </c>
      <c r="K5169" s="43" t="s">
        <v>178</v>
      </c>
      <c r="L5169" s="43" t="str">
        <f>IF(AND(Home!$A$1&gt;=Leave[[#This Row],[Start Time]],Home!$A$1&lt;=Leave[[#This Row],[End Time]]),"Aplica","No Aplica")</f>
        <v>No Aplica</v>
      </c>
      <c r="M5169" s="43" t="str">
        <f>IF(AND(Home!$A$1&gt;=Leave[[#This Row],[Start Time]],Home!$A$1&lt;=Leave[[#This Row],[End Time]]),Home!$A$1,"No Aplica")</f>
        <v>No Aplica</v>
      </c>
      <c r="N5169" s="43" t="str">
        <f>Leave[[#This Row],[User Code (Owning User) (Usuario)]]&amp;Leave[[#This Row],[fecha activa]]</f>
        <v>MIE2024041017733No Aplica</v>
      </c>
    </row>
    <row r="5170" spans="1:14" x14ac:dyDescent="0.3">
      <c r="A5170" s="43" t="s">
        <v>468</v>
      </c>
      <c r="B5170" s="3">
        <v>45907</v>
      </c>
      <c r="C5170" s="3">
        <v>45907</v>
      </c>
      <c r="D5170" s="43" t="s">
        <v>2693</v>
      </c>
      <c r="E5170" s="43" t="s">
        <v>729</v>
      </c>
      <c r="F5170" s="43" t="s">
        <v>730</v>
      </c>
      <c r="G5170">
        <v>540</v>
      </c>
      <c r="H5170">
        <v>540</v>
      </c>
      <c r="I5170" s="43" t="s">
        <v>1085</v>
      </c>
      <c r="J5170" s="43" t="s">
        <v>972</v>
      </c>
      <c r="K5170" s="43" t="s">
        <v>178</v>
      </c>
      <c r="L5170" s="43" t="str">
        <f>IF(AND(Home!$A$1&gt;=Leave[[#This Row],[Start Time]],Home!$A$1&lt;=Leave[[#This Row],[End Time]]),"Aplica","No Aplica")</f>
        <v>No Aplica</v>
      </c>
      <c r="M5170" s="43" t="str">
        <f>IF(AND(Home!$A$1&gt;=Leave[[#This Row],[Start Time]],Home!$A$1&lt;=Leave[[#This Row],[End Time]]),Home!$A$1,"No Aplica")</f>
        <v>No Aplica</v>
      </c>
      <c r="N5170" s="43" t="str">
        <f>Leave[[#This Row],[User Code (Owning User) (Usuario)]]&amp;Leave[[#This Row],[fecha activa]]</f>
        <v>MIE2024041017733No Aplica</v>
      </c>
    </row>
    <row r="5171" spans="1:14" x14ac:dyDescent="0.3">
      <c r="A5171" s="43" t="s">
        <v>471</v>
      </c>
      <c r="B5171" s="3">
        <v>45901</v>
      </c>
      <c r="C5171" s="3">
        <v>45901</v>
      </c>
      <c r="D5171" s="43" t="s">
        <v>2694</v>
      </c>
      <c r="E5171" s="43" t="s">
        <v>729</v>
      </c>
      <c r="F5171" s="43" t="s">
        <v>730</v>
      </c>
      <c r="G5171">
        <v>540</v>
      </c>
      <c r="H5171">
        <v>540</v>
      </c>
      <c r="I5171" s="43" t="s">
        <v>1085</v>
      </c>
      <c r="J5171" s="43" t="s">
        <v>972</v>
      </c>
      <c r="K5171" s="43" t="s">
        <v>178</v>
      </c>
      <c r="L5171" s="43" t="str">
        <f>IF(AND(Home!$A$1&gt;=Leave[[#This Row],[Start Time]],Home!$A$1&lt;=Leave[[#This Row],[End Time]]),"Aplica","No Aplica")</f>
        <v>No Aplica</v>
      </c>
      <c r="M5171" s="43" t="str">
        <f>IF(AND(Home!$A$1&gt;=Leave[[#This Row],[Start Time]],Home!$A$1&lt;=Leave[[#This Row],[End Time]]),Home!$A$1,"No Aplica")</f>
        <v>No Aplica</v>
      </c>
      <c r="N5171" s="43" t="str">
        <f>Leave[[#This Row],[User Code (Owning User) (Usuario)]]&amp;Leave[[#This Row],[fecha activa]]</f>
        <v>MIE2024041017733No Aplica</v>
      </c>
    </row>
    <row r="5172" spans="1:14" x14ac:dyDescent="0.3">
      <c r="A5172" s="43" t="s">
        <v>465</v>
      </c>
      <c r="B5172" s="3">
        <v>45926</v>
      </c>
      <c r="C5172" s="3">
        <v>45926</v>
      </c>
      <c r="D5172" s="43" t="s">
        <v>2331</v>
      </c>
      <c r="E5172" s="43" t="s">
        <v>1754</v>
      </c>
      <c r="F5172" s="43" t="s">
        <v>1756</v>
      </c>
      <c r="G5172">
        <v>480</v>
      </c>
      <c r="H5172">
        <v>480</v>
      </c>
      <c r="I5172" s="43" t="s">
        <v>1755</v>
      </c>
      <c r="J5172" s="43" t="s">
        <v>1359</v>
      </c>
      <c r="K5172" s="43" t="s">
        <v>178</v>
      </c>
      <c r="L5172" s="43" t="str">
        <f>IF(AND(Home!$A$1&gt;=Leave[[#This Row],[Start Time]],Home!$A$1&lt;=Leave[[#This Row],[End Time]]),"Aplica","No Aplica")</f>
        <v>No Aplica</v>
      </c>
      <c r="M5172" s="43" t="str">
        <f>IF(AND(Home!$A$1&gt;=Leave[[#This Row],[Start Time]],Home!$A$1&lt;=Leave[[#This Row],[End Time]]),Home!$A$1,"No Aplica")</f>
        <v>No Aplica</v>
      </c>
      <c r="N5172" s="43" t="str">
        <f>Leave[[#This Row],[User Code (Owning User) (Usuario)]]&amp;Leave[[#This Row],[fecha activa]]</f>
        <v>MIE2025090522993No Aplica</v>
      </c>
    </row>
    <row r="5173" spans="1:14" x14ac:dyDescent="0.3">
      <c r="A5173" s="43" t="s">
        <v>465</v>
      </c>
      <c r="B5173" s="3">
        <v>45925</v>
      </c>
      <c r="C5173" s="3">
        <v>45925</v>
      </c>
      <c r="D5173" s="43" t="s">
        <v>2331</v>
      </c>
      <c r="E5173" s="43" t="s">
        <v>1754</v>
      </c>
      <c r="F5173" s="43" t="s">
        <v>1756</v>
      </c>
      <c r="G5173">
        <v>480</v>
      </c>
      <c r="H5173">
        <v>480</v>
      </c>
      <c r="I5173" s="43" t="s">
        <v>1755</v>
      </c>
      <c r="J5173" s="43" t="s">
        <v>1359</v>
      </c>
      <c r="K5173" s="43" t="s">
        <v>178</v>
      </c>
      <c r="L5173" s="43" t="str">
        <f>IF(AND(Home!$A$1&gt;=Leave[[#This Row],[Start Time]],Home!$A$1&lt;=Leave[[#This Row],[End Time]]),"Aplica","No Aplica")</f>
        <v>No Aplica</v>
      </c>
      <c r="M5173" s="43" t="str">
        <f>IF(AND(Home!$A$1&gt;=Leave[[#This Row],[Start Time]],Home!$A$1&lt;=Leave[[#This Row],[End Time]]),Home!$A$1,"No Aplica")</f>
        <v>No Aplica</v>
      </c>
      <c r="N5173" s="43" t="str">
        <f>Leave[[#This Row],[User Code (Owning User) (Usuario)]]&amp;Leave[[#This Row],[fecha activa]]</f>
        <v>MIE2025090522993No Aplica</v>
      </c>
    </row>
    <row r="5174" spans="1:14" x14ac:dyDescent="0.3">
      <c r="A5174" s="43" t="s">
        <v>465</v>
      </c>
      <c r="B5174" s="3">
        <v>45923</v>
      </c>
      <c r="C5174" s="3">
        <v>45923</v>
      </c>
      <c r="D5174" s="43" t="s">
        <v>621</v>
      </c>
      <c r="E5174" s="43" t="s">
        <v>1754</v>
      </c>
      <c r="F5174" s="43" t="s">
        <v>1756</v>
      </c>
      <c r="G5174">
        <v>480</v>
      </c>
      <c r="H5174">
        <v>480</v>
      </c>
      <c r="I5174" s="43" t="s">
        <v>1755</v>
      </c>
      <c r="J5174" s="43" t="s">
        <v>1359</v>
      </c>
      <c r="K5174" s="43" t="s">
        <v>178</v>
      </c>
      <c r="L5174" s="43" t="str">
        <f>IF(AND(Home!$A$1&gt;=Leave[[#This Row],[Start Time]],Home!$A$1&lt;=Leave[[#This Row],[End Time]]),"Aplica","No Aplica")</f>
        <v>No Aplica</v>
      </c>
      <c r="M5174" s="43" t="str">
        <f>IF(AND(Home!$A$1&gt;=Leave[[#This Row],[Start Time]],Home!$A$1&lt;=Leave[[#This Row],[End Time]]),Home!$A$1,"No Aplica")</f>
        <v>No Aplica</v>
      </c>
      <c r="N5174" s="43" t="str">
        <f>Leave[[#This Row],[User Code (Owning User) (Usuario)]]&amp;Leave[[#This Row],[fecha activa]]</f>
        <v>MIE2025090522993No Aplica</v>
      </c>
    </row>
    <row r="5175" spans="1:14" x14ac:dyDescent="0.3">
      <c r="A5175" s="43" t="s">
        <v>471</v>
      </c>
      <c r="B5175" s="3">
        <v>45914</v>
      </c>
      <c r="C5175" s="3">
        <v>45914</v>
      </c>
      <c r="D5175" s="43" t="s">
        <v>3473</v>
      </c>
      <c r="E5175" s="43" t="s">
        <v>1754</v>
      </c>
      <c r="F5175" s="43" t="s">
        <v>1756</v>
      </c>
      <c r="G5175">
        <v>210</v>
      </c>
      <c r="H5175">
        <v>210</v>
      </c>
      <c r="I5175" s="43" t="s">
        <v>1755</v>
      </c>
      <c r="J5175" s="43" t="s">
        <v>1359</v>
      </c>
      <c r="K5175" s="43" t="s">
        <v>178</v>
      </c>
      <c r="L5175" s="43" t="str">
        <f>IF(AND(Home!$A$1&gt;=Leave[[#This Row],[Start Time]],Home!$A$1&lt;=Leave[[#This Row],[End Time]]),"Aplica","No Aplica")</f>
        <v>No Aplica</v>
      </c>
      <c r="M5175" s="43" t="str">
        <f>IF(AND(Home!$A$1&gt;=Leave[[#This Row],[Start Time]],Home!$A$1&lt;=Leave[[#This Row],[End Time]]),Home!$A$1,"No Aplica")</f>
        <v>No Aplica</v>
      </c>
      <c r="N5175" s="43" t="str">
        <f>Leave[[#This Row],[User Code (Owning User) (Usuario)]]&amp;Leave[[#This Row],[fecha activa]]</f>
        <v>MIE2025090522993No Aplica</v>
      </c>
    </row>
    <row r="5176" spans="1:14" x14ac:dyDescent="0.3">
      <c r="A5176" s="43" t="s">
        <v>471</v>
      </c>
      <c r="B5176" s="3">
        <v>45919</v>
      </c>
      <c r="C5176" s="3">
        <v>45919</v>
      </c>
      <c r="D5176" s="43" t="s">
        <v>2299</v>
      </c>
      <c r="E5176" s="43" t="s">
        <v>1754</v>
      </c>
      <c r="F5176" s="43" t="s">
        <v>1756</v>
      </c>
      <c r="G5176">
        <v>480</v>
      </c>
      <c r="H5176">
        <v>480</v>
      </c>
      <c r="I5176" s="43" t="s">
        <v>1755</v>
      </c>
      <c r="J5176" s="43" t="s">
        <v>1359</v>
      </c>
      <c r="K5176" s="43" t="s">
        <v>178</v>
      </c>
      <c r="L5176" s="43" t="str">
        <f>IF(AND(Home!$A$1&gt;=Leave[[#This Row],[Start Time]],Home!$A$1&lt;=Leave[[#This Row],[End Time]]),"Aplica","No Aplica")</f>
        <v>No Aplica</v>
      </c>
      <c r="M5176" s="43" t="str">
        <f>IF(AND(Home!$A$1&gt;=Leave[[#This Row],[Start Time]],Home!$A$1&lt;=Leave[[#This Row],[End Time]]),Home!$A$1,"No Aplica")</f>
        <v>No Aplica</v>
      </c>
      <c r="N5176" s="43" t="str">
        <f>Leave[[#This Row],[User Code (Owning User) (Usuario)]]&amp;Leave[[#This Row],[fecha activa]]</f>
        <v>MIE2025090522993No Aplica</v>
      </c>
    </row>
    <row r="5177" spans="1:14" x14ac:dyDescent="0.3">
      <c r="A5177" s="43" t="s">
        <v>471</v>
      </c>
      <c r="B5177" s="3">
        <v>45918</v>
      </c>
      <c r="C5177" s="3">
        <v>45918</v>
      </c>
      <c r="D5177" s="43" t="s">
        <v>2299</v>
      </c>
      <c r="E5177" s="43" t="s">
        <v>1754</v>
      </c>
      <c r="F5177" s="43" t="s">
        <v>1756</v>
      </c>
      <c r="G5177">
        <v>480</v>
      </c>
      <c r="H5177">
        <v>480</v>
      </c>
      <c r="I5177" s="43" t="s">
        <v>1755</v>
      </c>
      <c r="J5177" s="43" t="s">
        <v>1359</v>
      </c>
      <c r="K5177" s="43" t="s">
        <v>178</v>
      </c>
      <c r="L5177" s="43" t="str">
        <f>IF(AND(Home!$A$1&gt;=Leave[[#This Row],[Start Time]],Home!$A$1&lt;=Leave[[#This Row],[End Time]]),"Aplica","No Aplica")</f>
        <v>No Aplica</v>
      </c>
      <c r="M5177" s="43" t="str">
        <f>IF(AND(Home!$A$1&gt;=Leave[[#This Row],[Start Time]],Home!$A$1&lt;=Leave[[#This Row],[End Time]]),Home!$A$1,"No Aplica")</f>
        <v>No Aplica</v>
      </c>
      <c r="N5177" s="43" t="str">
        <f>Leave[[#This Row],[User Code (Owning User) (Usuario)]]&amp;Leave[[#This Row],[fecha activa]]</f>
        <v>MIE2025090522993No Aplica</v>
      </c>
    </row>
    <row r="5178" spans="1:14" x14ac:dyDescent="0.3">
      <c r="A5178" s="43" t="s">
        <v>465</v>
      </c>
      <c r="B5178" s="3">
        <v>45917</v>
      </c>
      <c r="C5178" s="3">
        <v>45917</v>
      </c>
      <c r="D5178" s="43" t="s">
        <v>469</v>
      </c>
      <c r="E5178" s="43" t="s">
        <v>1754</v>
      </c>
      <c r="F5178" s="43" t="s">
        <v>1756</v>
      </c>
      <c r="G5178">
        <v>480</v>
      </c>
      <c r="H5178">
        <v>480</v>
      </c>
      <c r="I5178" s="43" t="s">
        <v>1755</v>
      </c>
      <c r="J5178" s="43" t="s">
        <v>1359</v>
      </c>
      <c r="K5178" s="43" t="s">
        <v>178</v>
      </c>
      <c r="L5178" s="43" t="str">
        <f>IF(AND(Home!$A$1&gt;=Leave[[#This Row],[Start Time]],Home!$A$1&lt;=Leave[[#This Row],[End Time]]),"Aplica","No Aplica")</f>
        <v>No Aplica</v>
      </c>
      <c r="M5178" s="43" t="str">
        <f>IF(AND(Home!$A$1&gt;=Leave[[#This Row],[Start Time]],Home!$A$1&lt;=Leave[[#This Row],[End Time]]),Home!$A$1,"No Aplica")</f>
        <v>No Aplica</v>
      </c>
      <c r="N5178" s="43" t="str">
        <f>Leave[[#This Row],[User Code (Owning User) (Usuario)]]&amp;Leave[[#This Row],[fecha activa]]</f>
        <v>MIE2025090522993No Aplica</v>
      </c>
    </row>
    <row r="5179" spans="1:14" x14ac:dyDescent="0.3">
      <c r="A5179" s="43" t="s">
        <v>471</v>
      </c>
      <c r="B5179" s="3">
        <v>45916</v>
      </c>
      <c r="C5179" s="3">
        <v>45916</v>
      </c>
      <c r="D5179" s="43" t="s">
        <v>1669</v>
      </c>
      <c r="E5179" s="43" t="s">
        <v>1754</v>
      </c>
      <c r="F5179" s="43" t="s">
        <v>1756</v>
      </c>
      <c r="G5179">
        <v>480</v>
      </c>
      <c r="H5179">
        <v>480</v>
      </c>
      <c r="I5179" s="43" t="s">
        <v>1755</v>
      </c>
      <c r="J5179" s="43" t="s">
        <v>1359</v>
      </c>
      <c r="K5179" s="43" t="s">
        <v>178</v>
      </c>
      <c r="L5179" s="43" t="str">
        <f>IF(AND(Home!$A$1&gt;=Leave[[#This Row],[Start Time]],Home!$A$1&lt;=Leave[[#This Row],[End Time]]),"Aplica","No Aplica")</f>
        <v>No Aplica</v>
      </c>
      <c r="M5179" s="43" t="str">
        <f>IF(AND(Home!$A$1&gt;=Leave[[#This Row],[Start Time]],Home!$A$1&lt;=Leave[[#This Row],[End Time]]),Home!$A$1,"No Aplica")</f>
        <v>No Aplica</v>
      </c>
      <c r="N5179" s="43" t="str">
        <f>Leave[[#This Row],[User Code (Owning User) (Usuario)]]&amp;Leave[[#This Row],[fecha activa]]</f>
        <v>MIE2025090522993No Aplica</v>
      </c>
    </row>
    <row r="5180" spans="1:14" x14ac:dyDescent="0.3">
      <c r="A5180" s="43" t="s">
        <v>465</v>
      </c>
      <c r="B5180" s="3">
        <v>45915</v>
      </c>
      <c r="C5180" s="3">
        <v>45915</v>
      </c>
      <c r="D5180" s="43" t="s">
        <v>493</v>
      </c>
      <c r="E5180" s="43" t="s">
        <v>1754</v>
      </c>
      <c r="F5180" s="43" t="s">
        <v>1756</v>
      </c>
      <c r="G5180">
        <v>480</v>
      </c>
      <c r="H5180">
        <v>480</v>
      </c>
      <c r="I5180" s="43" t="s">
        <v>1755</v>
      </c>
      <c r="J5180" s="43" t="s">
        <v>1359</v>
      </c>
      <c r="K5180" s="43" t="s">
        <v>178</v>
      </c>
      <c r="L5180" s="43" t="str">
        <f>IF(AND(Home!$A$1&gt;=Leave[[#This Row],[Start Time]],Home!$A$1&lt;=Leave[[#This Row],[End Time]]),"Aplica","No Aplica")</f>
        <v>No Aplica</v>
      </c>
      <c r="M5180" s="43" t="str">
        <f>IF(AND(Home!$A$1&gt;=Leave[[#This Row],[Start Time]],Home!$A$1&lt;=Leave[[#This Row],[End Time]]),Home!$A$1,"No Aplica")</f>
        <v>No Aplica</v>
      </c>
      <c r="N5180" s="43" t="str">
        <f>Leave[[#This Row],[User Code (Owning User) (Usuario)]]&amp;Leave[[#This Row],[fecha activa]]</f>
        <v>MIE2025090522993No Aplica</v>
      </c>
    </row>
    <row r="5181" spans="1:14" x14ac:dyDescent="0.3">
      <c r="A5181" s="43" t="s">
        <v>465</v>
      </c>
      <c r="B5181" s="3">
        <v>45908</v>
      </c>
      <c r="C5181" s="3">
        <v>45908</v>
      </c>
      <c r="D5181" s="43" t="s">
        <v>3225</v>
      </c>
      <c r="E5181" s="43" t="s">
        <v>1754</v>
      </c>
      <c r="F5181" s="43" t="s">
        <v>1756</v>
      </c>
      <c r="G5181">
        <v>540</v>
      </c>
      <c r="H5181">
        <v>540</v>
      </c>
      <c r="I5181" s="43" t="s">
        <v>1755</v>
      </c>
      <c r="J5181" s="43" t="s">
        <v>1359</v>
      </c>
      <c r="K5181" s="43" t="s">
        <v>178</v>
      </c>
      <c r="L5181" s="43" t="str">
        <f>IF(AND(Home!$A$1&gt;=Leave[[#This Row],[Start Time]],Home!$A$1&lt;=Leave[[#This Row],[End Time]]),"Aplica","No Aplica")</f>
        <v>No Aplica</v>
      </c>
      <c r="M5181" s="43" t="str">
        <f>IF(AND(Home!$A$1&gt;=Leave[[#This Row],[Start Time]],Home!$A$1&lt;=Leave[[#This Row],[End Time]]),Home!$A$1,"No Aplica")</f>
        <v>No Aplica</v>
      </c>
      <c r="N5181" s="43" t="str">
        <f>Leave[[#This Row],[User Code (Owning User) (Usuario)]]&amp;Leave[[#This Row],[fecha activa]]</f>
        <v>MIE2025090522993No Aplica</v>
      </c>
    </row>
    <row r="5182" spans="1:14" x14ac:dyDescent="0.3">
      <c r="A5182" s="43" t="s">
        <v>471</v>
      </c>
      <c r="B5182" s="3">
        <v>45902</v>
      </c>
      <c r="C5182" s="3">
        <v>45902</v>
      </c>
      <c r="D5182" s="43" t="s">
        <v>1864</v>
      </c>
      <c r="E5182" s="43" t="s">
        <v>1754</v>
      </c>
      <c r="F5182" s="43" t="s">
        <v>1756</v>
      </c>
      <c r="G5182">
        <v>240</v>
      </c>
      <c r="H5182">
        <v>240</v>
      </c>
      <c r="I5182" s="43" t="s">
        <v>1755</v>
      </c>
      <c r="J5182" s="43" t="s">
        <v>1359</v>
      </c>
      <c r="K5182" s="43" t="s">
        <v>178</v>
      </c>
      <c r="L5182" s="43" t="str">
        <f>IF(AND(Home!$A$1&gt;=Leave[[#This Row],[Start Time]],Home!$A$1&lt;=Leave[[#This Row],[End Time]]),"Aplica","No Aplica")</f>
        <v>No Aplica</v>
      </c>
      <c r="M5182" s="43" t="str">
        <f>IF(AND(Home!$A$1&gt;=Leave[[#This Row],[Start Time]],Home!$A$1&lt;=Leave[[#This Row],[End Time]]),Home!$A$1,"No Aplica")</f>
        <v>No Aplica</v>
      </c>
      <c r="N5182" s="43" t="str">
        <f>Leave[[#This Row],[User Code (Owning User) (Usuario)]]&amp;Leave[[#This Row],[fecha activa]]</f>
        <v>MIE2025090522993No Aplica</v>
      </c>
    </row>
    <row r="5183" spans="1:14" x14ac:dyDescent="0.3">
      <c r="A5183" s="43" t="s">
        <v>471</v>
      </c>
      <c r="B5183" s="3">
        <v>45912</v>
      </c>
      <c r="C5183" s="3">
        <v>45912</v>
      </c>
      <c r="D5183" s="43" t="s">
        <v>2331</v>
      </c>
      <c r="E5183" s="43" t="s">
        <v>1754</v>
      </c>
      <c r="F5183" s="43" t="s">
        <v>1756</v>
      </c>
      <c r="G5183">
        <v>480</v>
      </c>
      <c r="H5183">
        <v>480</v>
      </c>
      <c r="I5183" s="43" t="s">
        <v>1755</v>
      </c>
      <c r="J5183" s="43" t="s">
        <v>1359</v>
      </c>
      <c r="K5183" s="43" t="s">
        <v>178</v>
      </c>
      <c r="L5183" s="43" t="str">
        <f>IF(AND(Home!$A$1&gt;=Leave[[#This Row],[Start Time]],Home!$A$1&lt;=Leave[[#This Row],[End Time]]),"Aplica","No Aplica")</f>
        <v>No Aplica</v>
      </c>
      <c r="M5183" s="43" t="str">
        <f>IF(AND(Home!$A$1&gt;=Leave[[#This Row],[Start Time]],Home!$A$1&lt;=Leave[[#This Row],[End Time]]),Home!$A$1,"No Aplica")</f>
        <v>No Aplica</v>
      </c>
      <c r="N5183" s="43" t="str">
        <f>Leave[[#This Row],[User Code (Owning User) (Usuario)]]&amp;Leave[[#This Row],[fecha activa]]</f>
        <v>MIE2025090522993No Aplica</v>
      </c>
    </row>
    <row r="5184" spans="1:14" x14ac:dyDescent="0.3">
      <c r="A5184" s="43" t="s">
        <v>471</v>
      </c>
      <c r="B5184" s="3">
        <v>45911</v>
      </c>
      <c r="C5184" s="3">
        <v>45911</v>
      </c>
      <c r="D5184" s="43" t="s">
        <v>2331</v>
      </c>
      <c r="E5184" s="43" t="s">
        <v>1754</v>
      </c>
      <c r="F5184" s="43" t="s">
        <v>1756</v>
      </c>
      <c r="G5184">
        <v>480</v>
      </c>
      <c r="H5184">
        <v>480</v>
      </c>
      <c r="I5184" s="43" t="s">
        <v>1755</v>
      </c>
      <c r="J5184" s="43" t="s">
        <v>1359</v>
      </c>
      <c r="K5184" s="43" t="s">
        <v>178</v>
      </c>
      <c r="L5184" s="43" t="str">
        <f>IF(AND(Home!$A$1&gt;=Leave[[#This Row],[Start Time]],Home!$A$1&lt;=Leave[[#This Row],[End Time]]),"Aplica","No Aplica")</f>
        <v>No Aplica</v>
      </c>
      <c r="M5184" s="43" t="str">
        <f>IF(AND(Home!$A$1&gt;=Leave[[#This Row],[Start Time]],Home!$A$1&lt;=Leave[[#This Row],[End Time]]),Home!$A$1,"No Aplica")</f>
        <v>No Aplica</v>
      </c>
      <c r="N5184" s="43" t="str">
        <f>Leave[[#This Row],[User Code (Owning User) (Usuario)]]&amp;Leave[[#This Row],[fecha activa]]</f>
        <v>MIE2025090522993No Aplica</v>
      </c>
    </row>
    <row r="5185" spans="1:14" x14ac:dyDescent="0.3">
      <c r="A5185" s="43" t="s">
        <v>471</v>
      </c>
      <c r="B5185" s="3">
        <v>45909</v>
      </c>
      <c r="C5185" s="3">
        <v>45909</v>
      </c>
      <c r="D5185" s="43" t="s">
        <v>2331</v>
      </c>
      <c r="E5185" s="43" t="s">
        <v>1754</v>
      </c>
      <c r="F5185" s="43" t="s">
        <v>1756</v>
      </c>
      <c r="G5185">
        <v>480</v>
      </c>
      <c r="H5185">
        <v>480</v>
      </c>
      <c r="I5185" s="43" t="s">
        <v>1755</v>
      </c>
      <c r="J5185" s="43" t="s">
        <v>1359</v>
      </c>
      <c r="K5185" s="43" t="s">
        <v>178</v>
      </c>
      <c r="L5185" s="43" t="str">
        <f>IF(AND(Home!$A$1&gt;=Leave[[#This Row],[Start Time]],Home!$A$1&lt;=Leave[[#This Row],[End Time]]),"Aplica","No Aplica")</f>
        <v>No Aplica</v>
      </c>
      <c r="M5185" s="43" t="str">
        <f>IF(AND(Home!$A$1&gt;=Leave[[#This Row],[Start Time]],Home!$A$1&lt;=Leave[[#This Row],[End Time]]),Home!$A$1,"No Aplica")</f>
        <v>No Aplica</v>
      </c>
      <c r="N5185" s="43" t="str">
        <f>Leave[[#This Row],[User Code (Owning User) (Usuario)]]&amp;Leave[[#This Row],[fecha activa]]</f>
        <v>MIE2025090522993No Aplica</v>
      </c>
    </row>
    <row r="5186" spans="1:14" x14ac:dyDescent="0.3">
      <c r="A5186" s="43" t="s">
        <v>471</v>
      </c>
      <c r="B5186" s="3">
        <v>45905</v>
      </c>
      <c r="C5186" s="3">
        <v>45905</v>
      </c>
      <c r="D5186" s="43" t="s">
        <v>2331</v>
      </c>
      <c r="E5186" s="43" t="s">
        <v>1754</v>
      </c>
      <c r="F5186" s="43" t="s">
        <v>1756</v>
      </c>
      <c r="G5186">
        <v>480</v>
      </c>
      <c r="H5186">
        <v>480</v>
      </c>
      <c r="I5186" s="43" t="s">
        <v>1755</v>
      </c>
      <c r="J5186" s="43" t="s">
        <v>1359</v>
      </c>
      <c r="K5186" s="43" t="s">
        <v>178</v>
      </c>
      <c r="L5186" s="43" t="str">
        <f>IF(AND(Home!$A$1&gt;=Leave[[#This Row],[Start Time]],Home!$A$1&lt;=Leave[[#This Row],[End Time]]),"Aplica","No Aplica")</f>
        <v>No Aplica</v>
      </c>
      <c r="M5186" s="43" t="str">
        <f>IF(AND(Home!$A$1&gt;=Leave[[#This Row],[Start Time]],Home!$A$1&lt;=Leave[[#This Row],[End Time]]),Home!$A$1,"No Aplica")</f>
        <v>No Aplica</v>
      </c>
      <c r="N5186" s="43" t="str">
        <f>Leave[[#This Row],[User Code (Owning User) (Usuario)]]&amp;Leave[[#This Row],[fecha activa]]</f>
        <v>MIE2025090522993No Aplica</v>
      </c>
    </row>
    <row r="5187" spans="1:14" x14ac:dyDescent="0.3">
      <c r="A5187" s="43" t="s">
        <v>471</v>
      </c>
      <c r="B5187" s="3">
        <v>45904</v>
      </c>
      <c r="C5187" s="3">
        <v>45904</v>
      </c>
      <c r="D5187" s="43" t="s">
        <v>621</v>
      </c>
      <c r="E5187" s="43" t="s">
        <v>1754</v>
      </c>
      <c r="F5187" s="43" t="s">
        <v>1756</v>
      </c>
      <c r="G5187">
        <v>480</v>
      </c>
      <c r="H5187">
        <v>480</v>
      </c>
      <c r="I5187" s="43" t="s">
        <v>1755</v>
      </c>
      <c r="J5187" s="43" t="s">
        <v>1359</v>
      </c>
      <c r="K5187" s="43" t="s">
        <v>178</v>
      </c>
      <c r="L5187" s="43" t="str">
        <f>IF(AND(Home!$A$1&gt;=Leave[[#This Row],[Start Time]],Home!$A$1&lt;=Leave[[#This Row],[End Time]]),"Aplica","No Aplica")</f>
        <v>No Aplica</v>
      </c>
      <c r="M5187" s="43" t="str">
        <f>IF(AND(Home!$A$1&gt;=Leave[[#This Row],[Start Time]],Home!$A$1&lt;=Leave[[#This Row],[End Time]]),Home!$A$1,"No Aplica")</f>
        <v>No Aplica</v>
      </c>
      <c r="N5187" s="43" t="str">
        <f>Leave[[#This Row],[User Code (Owning User) (Usuario)]]&amp;Leave[[#This Row],[fecha activa]]</f>
        <v>MIE2025090522993No Aplica</v>
      </c>
    </row>
    <row r="5188" spans="1:14" x14ac:dyDescent="0.3">
      <c r="A5188" s="43" t="s">
        <v>465</v>
      </c>
      <c r="B5188" s="3">
        <v>45903</v>
      </c>
      <c r="C5188" s="3">
        <v>45903</v>
      </c>
      <c r="D5188" s="43" t="s">
        <v>469</v>
      </c>
      <c r="E5188" s="43" t="s">
        <v>1754</v>
      </c>
      <c r="F5188" s="43" t="s">
        <v>1756</v>
      </c>
      <c r="G5188">
        <v>540</v>
      </c>
      <c r="H5188">
        <v>540</v>
      </c>
      <c r="I5188" s="43" t="s">
        <v>1755</v>
      </c>
      <c r="J5188" s="43" t="s">
        <v>1359</v>
      </c>
      <c r="K5188" s="43" t="s">
        <v>178</v>
      </c>
      <c r="L5188" s="43" t="str">
        <f>IF(AND(Home!$A$1&gt;=Leave[[#This Row],[Start Time]],Home!$A$1&lt;=Leave[[#This Row],[End Time]]),"Aplica","No Aplica")</f>
        <v>No Aplica</v>
      </c>
      <c r="M5188" s="43" t="str">
        <f>IF(AND(Home!$A$1&gt;=Leave[[#This Row],[Start Time]],Home!$A$1&lt;=Leave[[#This Row],[End Time]]),Home!$A$1,"No Aplica")</f>
        <v>No Aplica</v>
      </c>
      <c r="N5188" s="43" t="str">
        <f>Leave[[#This Row],[User Code (Owning User) (Usuario)]]&amp;Leave[[#This Row],[fecha activa]]</f>
        <v>MIE2025090522993No Aplica</v>
      </c>
    </row>
    <row r="5189" spans="1:14" x14ac:dyDescent="0.3">
      <c r="A5189" s="43" t="s">
        <v>471</v>
      </c>
      <c r="B5189" s="3">
        <v>45901</v>
      </c>
      <c r="C5189" s="3">
        <v>45901</v>
      </c>
      <c r="D5189" s="43" t="s">
        <v>621</v>
      </c>
      <c r="E5189" s="43" t="s">
        <v>1754</v>
      </c>
      <c r="F5189" s="43" t="s">
        <v>1756</v>
      </c>
      <c r="G5189">
        <v>480</v>
      </c>
      <c r="H5189">
        <v>480</v>
      </c>
      <c r="I5189" s="43" t="s">
        <v>1755</v>
      </c>
      <c r="J5189" s="43" t="s">
        <v>1359</v>
      </c>
      <c r="K5189" s="43" t="s">
        <v>178</v>
      </c>
      <c r="L5189" s="43" t="str">
        <f>IF(AND(Home!$A$1&gt;=Leave[[#This Row],[Start Time]],Home!$A$1&lt;=Leave[[#This Row],[End Time]]),"Aplica","No Aplica")</f>
        <v>No Aplica</v>
      </c>
      <c r="M5189" s="43" t="str">
        <f>IF(AND(Home!$A$1&gt;=Leave[[#This Row],[Start Time]],Home!$A$1&lt;=Leave[[#This Row],[End Time]]),Home!$A$1,"No Aplica")</f>
        <v>No Aplica</v>
      </c>
      <c r="N5189" s="43" t="str">
        <f>Leave[[#This Row],[User Code (Owning User) (Usuario)]]&amp;Leave[[#This Row],[fecha activa]]</f>
        <v>MIE2025090522993No Aplica</v>
      </c>
    </row>
    <row r="5190" spans="1:14" x14ac:dyDescent="0.3">
      <c r="A5190" s="43" t="s">
        <v>468</v>
      </c>
      <c r="B5190" s="3">
        <v>45910</v>
      </c>
      <c r="C5190" s="3">
        <v>45910</v>
      </c>
      <c r="D5190" s="43" t="s">
        <v>469</v>
      </c>
      <c r="E5190" s="43" t="s">
        <v>2476</v>
      </c>
      <c r="F5190" s="43" t="s">
        <v>2478</v>
      </c>
      <c r="G5190">
        <v>540</v>
      </c>
      <c r="H5190">
        <v>540</v>
      </c>
      <c r="I5190" s="43" t="s">
        <v>2477</v>
      </c>
      <c r="J5190" s="43" t="s">
        <v>1487</v>
      </c>
      <c r="K5190" s="43" t="s">
        <v>177</v>
      </c>
      <c r="L5190" s="43" t="str">
        <f>IF(AND(Home!$A$1&gt;=Leave[[#This Row],[Start Time]],Home!$A$1&lt;=Leave[[#This Row],[End Time]]),"Aplica","No Aplica")</f>
        <v>No Aplica</v>
      </c>
      <c r="M5190" s="43" t="str">
        <f>IF(AND(Home!$A$1&gt;=Leave[[#This Row],[Start Time]],Home!$A$1&lt;=Leave[[#This Row],[End Time]]),Home!$A$1,"No Aplica")</f>
        <v>No Aplica</v>
      </c>
      <c r="N5190" s="43" t="str">
        <f>Leave[[#This Row],[User Code (Owning User) (Usuario)]]&amp;Leave[[#This Row],[fecha activa]]</f>
        <v>MIE2025200824138No Aplica</v>
      </c>
    </row>
    <row r="5191" spans="1:14" x14ac:dyDescent="0.3">
      <c r="A5191" s="43" t="s">
        <v>468</v>
      </c>
      <c r="B5191" s="3">
        <v>45903</v>
      </c>
      <c r="C5191" s="3">
        <v>45903</v>
      </c>
      <c r="D5191" s="43" t="s">
        <v>469</v>
      </c>
      <c r="E5191" s="43" t="s">
        <v>2476</v>
      </c>
      <c r="F5191" s="43" t="s">
        <v>2478</v>
      </c>
      <c r="G5191">
        <v>540</v>
      </c>
      <c r="H5191">
        <v>540</v>
      </c>
      <c r="I5191" s="43" t="s">
        <v>2477</v>
      </c>
      <c r="J5191" s="43" t="s">
        <v>1487</v>
      </c>
      <c r="K5191" s="43" t="s">
        <v>177</v>
      </c>
      <c r="L5191" s="43" t="str">
        <f>IF(AND(Home!$A$1&gt;=Leave[[#This Row],[Start Time]],Home!$A$1&lt;=Leave[[#This Row],[End Time]]),"Aplica","No Aplica")</f>
        <v>No Aplica</v>
      </c>
      <c r="M5191" s="43" t="str">
        <f>IF(AND(Home!$A$1&gt;=Leave[[#This Row],[Start Time]],Home!$A$1&lt;=Leave[[#This Row],[End Time]]),Home!$A$1,"No Aplica")</f>
        <v>No Aplica</v>
      </c>
      <c r="N5191" s="43" t="str">
        <f>Leave[[#This Row],[User Code (Owning User) (Usuario)]]&amp;Leave[[#This Row],[fecha activa]]</f>
        <v>MIE2025200824138No Aplica</v>
      </c>
    </row>
    <row r="5192" spans="1:14" x14ac:dyDescent="0.3">
      <c r="A5192" s="43" t="s">
        <v>1757</v>
      </c>
      <c r="B5192" s="3">
        <v>45919</v>
      </c>
      <c r="C5192" s="3">
        <v>45919</v>
      </c>
      <c r="D5192" s="43" t="s">
        <v>521</v>
      </c>
      <c r="E5192" s="43" t="s">
        <v>823</v>
      </c>
      <c r="F5192" s="43" t="s">
        <v>824</v>
      </c>
      <c r="G5192">
        <v>90</v>
      </c>
      <c r="H5192">
        <v>90</v>
      </c>
      <c r="I5192" s="43" t="s">
        <v>1075</v>
      </c>
      <c r="J5192" s="43" t="s">
        <v>2767</v>
      </c>
      <c r="K5192" s="43" t="s">
        <v>178</v>
      </c>
      <c r="L5192" s="43" t="str">
        <f>IF(AND(Home!$A$1&gt;=Leave[[#This Row],[Start Time]],Home!$A$1&lt;=Leave[[#This Row],[End Time]]),"Aplica","No Aplica")</f>
        <v>No Aplica</v>
      </c>
      <c r="M5192" s="43" t="str">
        <f>IF(AND(Home!$A$1&gt;=Leave[[#This Row],[Start Time]],Home!$A$1&lt;=Leave[[#This Row],[End Time]]),Home!$A$1,"No Aplica")</f>
        <v>No Aplica</v>
      </c>
      <c r="N5192" s="43" t="str">
        <f>Leave[[#This Row],[User Code (Owning User) (Usuario)]]&amp;Leave[[#This Row],[fecha activa]]</f>
        <v>MIE2024261118422No Aplica</v>
      </c>
    </row>
    <row r="5193" spans="1:14" x14ac:dyDescent="0.3">
      <c r="A5193" s="43" t="s">
        <v>1757</v>
      </c>
      <c r="B5193" s="3">
        <v>45916</v>
      </c>
      <c r="C5193" s="3">
        <v>45916</v>
      </c>
      <c r="D5193" s="43" t="s">
        <v>521</v>
      </c>
      <c r="E5193" s="43" t="s">
        <v>823</v>
      </c>
      <c r="F5193" s="43" t="s">
        <v>824</v>
      </c>
      <c r="G5193">
        <v>60</v>
      </c>
      <c r="H5193">
        <v>60</v>
      </c>
      <c r="I5193" s="43" t="s">
        <v>1075</v>
      </c>
      <c r="J5193" s="43" t="s">
        <v>2767</v>
      </c>
      <c r="K5193" s="43" t="s">
        <v>178</v>
      </c>
      <c r="L5193" s="43" t="str">
        <f>IF(AND(Home!$A$1&gt;=Leave[[#This Row],[Start Time]],Home!$A$1&lt;=Leave[[#This Row],[End Time]]),"Aplica","No Aplica")</f>
        <v>No Aplica</v>
      </c>
      <c r="M5193" s="43" t="str">
        <f>IF(AND(Home!$A$1&gt;=Leave[[#This Row],[Start Time]],Home!$A$1&lt;=Leave[[#This Row],[End Time]]),Home!$A$1,"No Aplica")</f>
        <v>No Aplica</v>
      </c>
      <c r="N5193" s="43" t="str">
        <f>Leave[[#This Row],[User Code (Owning User) (Usuario)]]&amp;Leave[[#This Row],[fecha activa]]</f>
        <v>MIE2024261118422No Aplica</v>
      </c>
    </row>
    <row r="5194" spans="1:14" x14ac:dyDescent="0.3">
      <c r="A5194" s="43" t="s">
        <v>1757</v>
      </c>
      <c r="B5194" s="3">
        <v>45917</v>
      </c>
      <c r="C5194" s="3">
        <v>45917</v>
      </c>
      <c r="D5194" s="43" t="s">
        <v>473</v>
      </c>
      <c r="E5194" s="43" t="s">
        <v>823</v>
      </c>
      <c r="F5194" s="43" t="s">
        <v>824</v>
      </c>
      <c r="G5194">
        <v>540</v>
      </c>
      <c r="H5194">
        <v>540</v>
      </c>
      <c r="I5194" s="43" t="s">
        <v>1075</v>
      </c>
      <c r="J5194" s="43" t="s">
        <v>2767</v>
      </c>
      <c r="K5194" s="43" t="s">
        <v>178</v>
      </c>
      <c r="L5194" s="43" t="str">
        <f>IF(AND(Home!$A$1&gt;=Leave[[#This Row],[Start Time]],Home!$A$1&lt;=Leave[[#This Row],[End Time]]),"Aplica","No Aplica")</f>
        <v>No Aplica</v>
      </c>
      <c r="M5194" s="43" t="str">
        <f>IF(AND(Home!$A$1&gt;=Leave[[#This Row],[Start Time]],Home!$A$1&lt;=Leave[[#This Row],[End Time]]),Home!$A$1,"No Aplica")</f>
        <v>No Aplica</v>
      </c>
      <c r="N5194" s="43" t="str">
        <f>Leave[[#This Row],[User Code (Owning User) (Usuario)]]&amp;Leave[[#This Row],[fecha activa]]</f>
        <v>MIE2024261118422No Aplica</v>
      </c>
    </row>
    <row r="5195" spans="1:14" x14ac:dyDescent="0.3">
      <c r="A5195" s="43" t="s">
        <v>1757</v>
      </c>
      <c r="B5195" s="3">
        <v>45911</v>
      </c>
      <c r="C5195" s="3">
        <v>45911</v>
      </c>
      <c r="D5195" s="43" t="s">
        <v>521</v>
      </c>
      <c r="E5195" s="43" t="s">
        <v>823</v>
      </c>
      <c r="F5195" s="43" t="s">
        <v>824</v>
      </c>
      <c r="G5195">
        <v>60</v>
      </c>
      <c r="H5195">
        <v>60</v>
      </c>
      <c r="I5195" s="43" t="s">
        <v>1075</v>
      </c>
      <c r="J5195" s="43" t="s">
        <v>2767</v>
      </c>
      <c r="K5195" s="43" t="s">
        <v>178</v>
      </c>
      <c r="L5195" s="43" t="str">
        <f>IF(AND(Home!$A$1&gt;=Leave[[#This Row],[Start Time]],Home!$A$1&lt;=Leave[[#This Row],[End Time]]),"Aplica","No Aplica")</f>
        <v>No Aplica</v>
      </c>
      <c r="M5195" s="43" t="str">
        <f>IF(AND(Home!$A$1&gt;=Leave[[#This Row],[Start Time]],Home!$A$1&lt;=Leave[[#This Row],[End Time]]),Home!$A$1,"No Aplica")</f>
        <v>No Aplica</v>
      </c>
      <c r="N5195" s="43" t="str">
        <f>Leave[[#This Row],[User Code (Owning User) (Usuario)]]&amp;Leave[[#This Row],[fecha activa]]</f>
        <v>MIE2024261118422No Aplica</v>
      </c>
    </row>
    <row r="5196" spans="1:14" x14ac:dyDescent="0.3">
      <c r="A5196" s="43" t="s">
        <v>1757</v>
      </c>
      <c r="B5196" s="3">
        <v>45910</v>
      </c>
      <c r="C5196" s="3">
        <v>45910</v>
      </c>
      <c r="D5196" s="43" t="s">
        <v>521</v>
      </c>
      <c r="E5196" s="43" t="s">
        <v>823</v>
      </c>
      <c r="F5196" s="43" t="s">
        <v>824</v>
      </c>
      <c r="G5196">
        <v>60</v>
      </c>
      <c r="H5196">
        <v>60</v>
      </c>
      <c r="I5196" s="43" t="s">
        <v>1075</v>
      </c>
      <c r="J5196" s="43" t="s">
        <v>2767</v>
      </c>
      <c r="K5196" s="43" t="s">
        <v>178</v>
      </c>
      <c r="L5196" s="43" t="str">
        <f>IF(AND(Home!$A$1&gt;=Leave[[#This Row],[Start Time]],Home!$A$1&lt;=Leave[[#This Row],[End Time]]),"Aplica","No Aplica")</f>
        <v>No Aplica</v>
      </c>
      <c r="M5196" s="43" t="str">
        <f>IF(AND(Home!$A$1&gt;=Leave[[#This Row],[Start Time]],Home!$A$1&lt;=Leave[[#This Row],[End Time]]),Home!$A$1,"No Aplica")</f>
        <v>No Aplica</v>
      </c>
      <c r="N5196" s="43" t="str">
        <f>Leave[[#This Row],[User Code (Owning User) (Usuario)]]&amp;Leave[[#This Row],[fecha activa]]</f>
        <v>MIE2024261118422No Aplica</v>
      </c>
    </row>
    <row r="5197" spans="1:14" x14ac:dyDescent="0.3">
      <c r="A5197" s="43" t="s">
        <v>1757</v>
      </c>
      <c r="B5197" s="3">
        <v>45908</v>
      </c>
      <c r="C5197" s="3">
        <v>45908</v>
      </c>
      <c r="D5197" s="43" t="s">
        <v>521</v>
      </c>
      <c r="E5197" s="43" t="s">
        <v>823</v>
      </c>
      <c r="F5197" s="43" t="s">
        <v>824</v>
      </c>
      <c r="G5197">
        <v>30</v>
      </c>
      <c r="H5197">
        <v>30</v>
      </c>
      <c r="I5197" s="43" t="s">
        <v>1075</v>
      </c>
      <c r="J5197" s="43" t="s">
        <v>2767</v>
      </c>
      <c r="K5197" s="43" t="s">
        <v>178</v>
      </c>
      <c r="L5197" s="43" t="str">
        <f>IF(AND(Home!$A$1&gt;=Leave[[#This Row],[Start Time]],Home!$A$1&lt;=Leave[[#This Row],[End Time]]),"Aplica","No Aplica")</f>
        <v>No Aplica</v>
      </c>
      <c r="M5197" s="43" t="str">
        <f>IF(AND(Home!$A$1&gt;=Leave[[#This Row],[Start Time]],Home!$A$1&lt;=Leave[[#This Row],[End Time]]),Home!$A$1,"No Aplica")</f>
        <v>No Aplica</v>
      </c>
      <c r="N5197" s="43" t="str">
        <f>Leave[[#This Row],[User Code (Owning User) (Usuario)]]&amp;Leave[[#This Row],[fecha activa]]</f>
        <v>MIE2024261118422No Aplica</v>
      </c>
    </row>
    <row r="5198" spans="1:14" x14ac:dyDescent="0.3">
      <c r="A5198" s="43" t="s">
        <v>1757</v>
      </c>
      <c r="B5198" s="3">
        <v>45906</v>
      </c>
      <c r="C5198" s="3">
        <v>45906</v>
      </c>
      <c r="D5198" s="43" t="s">
        <v>3025</v>
      </c>
      <c r="E5198" s="43" t="s">
        <v>823</v>
      </c>
      <c r="F5198" s="43" t="s">
        <v>824</v>
      </c>
      <c r="G5198">
        <v>180</v>
      </c>
      <c r="H5198">
        <v>180</v>
      </c>
      <c r="I5198" s="43" t="s">
        <v>1075</v>
      </c>
      <c r="J5198" s="43" t="s">
        <v>2767</v>
      </c>
      <c r="K5198" s="43" t="s">
        <v>178</v>
      </c>
      <c r="L5198" s="43" t="str">
        <f>IF(AND(Home!$A$1&gt;=Leave[[#This Row],[Start Time]],Home!$A$1&lt;=Leave[[#This Row],[End Time]]),"Aplica","No Aplica")</f>
        <v>No Aplica</v>
      </c>
      <c r="M5198" s="43" t="str">
        <f>IF(AND(Home!$A$1&gt;=Leave[[#This Row],[Start Time]],Home!$A$1&lt;=Leave[[#This Row],[End Time]]),Home!$A$1,"No Aplica")</f>
        <v>No Aplica</v>
      </c>
      <c r="N5198" s="43" t="str">
        <f>Leave[[#This Row],[User Code (Owning User) (Usuario)]]&amp;Leave[[#This Row],[fecha activa]]</f>
        <v>MIE2024261118422No Aplica</v>
      </c>
    </row>
    <row r="5199" spans="1:14" x14ac:dyDescent="0.3">
      <c r="A5199" s="43" t="s">
        <v>1757</v>
      </c>
      <c r="B5199" s="3">
        <v>45903</v>
      </c>
      <c r="C5199" s="3">
        <v>45903</v>
      </c>
      <c r="D5199" s="43" t="s">
        <v>473</v>
      </c>
      <c r="E5199" s="43" t="s">
        <v>823</v>
      </c>
      <c r="F5199" s="43" t="s">
        <v>824</v>
      </c>
      <c r="G5199">
        <v>540</v>
      </c>
      <c r="H5199">
        <v>540</v>
      </c>
      <c r="I5199" s="43" t="s">
        <v>1075</v>
      </c>
      <c r="J5199" s="43" t="s">
        <v>2767</v>
      </c>
      <c r="K5199" s="43" t="s">
        <v>178</v>
      </c>
      <c r="L5199" s="43" t="str">
        <f>IF(AND(Home!$A$1&gt;=Leave[[#This Row],[Start Time]],Home!$A$1&lt;=Leave[[#This Row],[End Time]]),"Aplica","No Aplica")</f>
        <v>No Aplica</v>
      </c>
      <c r="M5199" s="43" t="str">
        <f>IF(AND(Home!$A$1&gt;=Leave[[#This Row],[Start Time]],Home!$A$1&lt;=Leave[[#This Row],[End Time]]),Home!$A$1,"No Aplica")</f>
        <v>No Aplica</v>
      </c>
      <c r="N5199" s="43" t="str">
        <f>Leave[[#This Row],[User Code (Owning User) (Usuario)]]&amp;Leave[[#This Row],[fecha activa]]</f>
        <v>MIE2024261118422No Aplica</v>
      </c>
    </row>
    <row r="5200" spans="1:14" x14ac:dyDescent="0.3">
      <c r="A5200" s="43" t="s">
        <v>1757</v>
      </c>
      <c r="B5200" s="3">
        <v>45902</v>
      </c>
      <c r="C5200" s="3">
        <v>45902</v>
      </c>
      <c r="D5200" s="43" t="s">
        <v>521</v>
      </c>
      <c r="E5200" s="43" t="s">
        <v>823</v>
      </c>
      <c r="F5200" s="43" t="s">
        <v>824</v>
      </c>
      <c r="G5200">
        <v>60</v>
      </c>
      <c r="H5200">
        <v>60</v>
      </c>
      <c r="I5200" s="43" t="s">
        <v>1075</v>
      </c>
      <c r="J5200" s="43" t="s">
        <v>2767</v>
      </c>
      <c r="K5200" s="43" t="s">
        <v>178</v>
      </c>
      <c r="L5200" s="43" t="str">
        <f>IF(AND(Home!$A$1&gt;=Leave[[#This Row],[Start Time]],Home!$A$1&lt;=Leave[[#This Row],[End Time]]),"Aplica","No Aplica")</f>
        <v>No Aplica</v>
      </c>
      <c r="M5200" s="43" t="str">
        <f>IF(AND(Home!$A$1&gt;=Leave[[#This Row],[Start Time]],Home!$A$1&lt;=Leave[[#This Row],[End Time]]),Home!$A$1,"No Aplica")</f>
        <v>No Aplica</v>
      </c>
      <c r="N5200" s="43" t="str">
        <f>Leave[[#This Row],[User Code (Owning User) (Usuario)]]&amp;Leave[[#This Row],[fecha activa]]</f>
        <v>MIE2024261118422No Aplica</v>
      </c>
    </row>
    <row r="5201" spans="1:14" x14ac:dyDescent="0.3">
      <c r="A5201" s="43" t="s">
        <v>1757</v>
      </c>
      <c r="B5201" s="3">
        <v>45914</v>
      </c>
      <c r="C5201" s="3">
        <v>45914</v>
      </c>
      <c r="D5201" s="43" t="s">
        <v>495</v>
      </c>
      <c r="E5201" s="43" t="s">
        <v>823</v>
      </c>
      <c r="F5201" s="43" t="s">
        <v>824</v>
      </c>
      <c r="G5201">
        <v>540</v>
      </c>
      <c r="H5201">
        <v>540</v>
      </c>
      <c r="I5201" s="43" t="s">
        <v>1075</v>
      </c>
      <c r="J5201" s="43" t="s">
        <v>2767</v>
      </c>
      <c r="K5201" s="43" t="s">
        <v>178</v>
      </c>
      <c r="L5201" s="43" t="str">
        <f>IF(AND(Home!$A$1&gt;=Leave[[#This Row],[Start Time]],Home!$A$1&lt;=Leave[[#This Row],[End Time]]),"Aplica","No Aplica")</f>
        <v>No Aplica</v>
      </c>
      <c r="M5201" s="43" t="str">
        <f>IF(AND(Home!$A$1&gt;=Leave[[#This Row],[Start Time]],Home!$A$1&lt;=Leave[[#This Row],[End Time]]),Home!$A$1,"No Aplica")</f>
        <v>No Aplica</v>
      </c>
      <c r="N5201" s="43" t="str">
        <f>Leave[[#This Row],[User Code (Owning User) (Usuario)]]&amp;Leave[[#This Row],[fecha activa]]</f>
        <v>MIE2024261118422No Aplica</v>
      </c>
    </row>
    <row r="5202" spans="1:14" x14ac:dyDescent="0.3">
      <c r="A5202" s="43" t="s">
        <v>471</v>
      </c>
      <c r="B5202" s="3">
        <v>45919</v>
      </c>
      <c r="C5202" s="3">
        <v>45919</v>
      </c>
      <c r="D5202" s="43" t="s">
        <v>3445</v>
      </c>
      <c r="E5202" s="43" t="s">
        <v>305</v>
      </c>
      <c r="F5202" s="43" t="s">
        <v>306</v>
      </c>
      <c r="G5202">
        <v>60</v>
      </c>
      <c r="H5202">
        <v>60</v>
      </c>
      <c r="I5202" s="43" t="s">
        <v>1232</v>
      </c>
      <c r="J5202" s="43" t="s">
        <v>1569</v>
      </c>
      <c r="K5202" s="43" t="s">
        <v>179</v>
      </c>
      <c r="L5202" s="43" t="str">
        <f>IF(AND(Home!$A$1&gt;=Leave[[#This Row],[Start Time]],Home!$A$1&lt;=Leave[[#This Row],[End Time]]),"Aplica","No Aplica")</f>
        <v>No Aplica</v>
      </c>
      <c r="M5202" s="43" t="str">
        <f>IF(AND(Home!$A$1&gt;=Leave[[#This Row],[Start Time]],Home!$A$1&lt;=Leave[[#This Row],[End Time]]),Home!$A$1,"No Aplica")</f>
        <v>No Aplica</v>
      </c>
      <c r="N5202" s="43" t="str">
        <f>Leave[[#This Row],[User Code (Owning User) (Usuario)]]&amp;Leave[[#This Row],[fecha activa]]</f>
        <v>MIE2023180511342No Aplica</v>
      </c>
    </row>
    <row r="5203" spans="1:14" x14ac:dyDescent="0.3">
      <c r="A5203" s="43" t="s">
        <v>471</v>
      </c>
      <c r="B5203" s="3">
        <v>45913</v>
      </c>
      <c r="C5203" s="3">
        <v>45913</v>
      </c>
      <c r="D5203" s="43" t="s">
        <v>3445</v>
      </c>
      <c r="E5203" s="43" t="s">
        <v>305</v>
      </c>
      <c r="F5203" s="43" t="s">
        <v>306</v>
      </c>
      <c r="G5203">
        <v>240</v>
      </c>
      <c r="H5203">
        <v>240</v>
      </c>
      <c r="I5203" s="43" t="s">
        <v>1232</v>
      </c>
      <c r="J5203" s="43" t="s">
        <v>1569</v>
      </c>
      <c r="K5203" s="43" t="s">
        <v>179</v>
      </c>
      <c r="L5203" s="43" t="str">
        <f>IF(AND(Home!$A$1&gt;=Leave[[#This Row],[Start Time]],Home!$A$1&lt;=Leave[[#This Row],[End Time]]),"Aplica","No Aplica")</f>
        <v>No Aplica</v>
      </c>
      <c r="M5203" s="43" t="str">
        <f>IF(AND(Home!$A$1&gt;=Leave[[#This Row],[Start Time]],Home!$A$1&lt;=Leave[[#This Row],[End Time]]),Home!$A$1,"No Aplica")</f>
        <v>No Aplica</v>
      </c>
      <c r="N5203" s="43" t="str">
        <f>Leave[[#This Row],[User Code (Owning User) (Usuario)]]&amp;Leave[[#This Row],[fecha activa]]</f>
        <v>MIE2023180511342No Aplica</v>
      </c>
    </row>
    <row r="5204" spans="1:14" x14ac:dyDescent="0.3">
      <c r="A5204" s="43" t="s">
        <v>471</v>
      </c>
      <c r="B5204" s="3">
        <v>45912</v>
      </c>
      <c r="C5204" s="3">
        <v>45912</v>
      </c>
      <c r="D5204" s="43" t="s">
        <v>3445</v>
      </c>
      <c r="E5204" s="43" t="s">
        <v>305</v>
      </c>
      <c r="F5204" s="43" t="s">
        <v>306</v>
      </c>
      <c r="G5204">
        <v>60</v>
      </c>
      <c r="H5204">
        <v>60</v>
      </c>
      <c r="I5204" s="43" t="s">
        <v>1232</v>
      </c>
      <c r="J5204" s="43" t="s">
        <v>1569</v>
      </c>
      <c r="K5204" s="43" t="s">
        <v>179</v>
      </c>
      <c r="L5204" s="43" t="str">
        <f>IF(AND(Home!$A$1&gt;=Leave[[#This Row],[Start Time]],Home!$A$1&lt;=Leave[[#This Row],[End Time]]),"Aplica","No Aplica")</f>
        <v>No Aplica</v>
      </c>
      <c r="M5204" s="43" t="str">
        <f>IF(AND(Home!$A$1&gt;=Leave[[#This Row],[Start Time]],Home!$A$1&lt;=Leave[[#This Row],[End Time]]),Home!$A$1,"No Aplica")</f>
        <v>No Aplica</v>
      </c>
      <c r="N5204" s="43" t="str">
        <f>Leave[[#This Row],[User Code (Owning User) (Usuario)]]&amp;Leave[[#This Row],[fecha activa]]</f>
        <v>MIE2023180511342No Aplica</v>
      </c>
    </row>
    <row r="5205" spans="1:14" x14ac:dyDescent="0.3">
      <c r="A5205" s="43" t="s">
        <v>468</v>
      </c>
      <c r="B5205" s="3">
        <v>45921</v>
      </c>
      <c r="C5205" s="3">
        <v>45921</v>
      </c>
      <c r="D5205" s="43" t="s">
        <v>491</v>
      </c>
      <c r="E5205" s="43" t="s">
        <v>305</v>
      </c>
      <c r="F5205" s="43" t="s">
        <v>306</v>
      </c>
      <c r="G5205">
        <v>540</v>
      </c>
      <c r="H5205">
        <v>540</v>
      </c>
      <c r="I5205" s="43" t="s">
        <v>1232</v>
      </c>
      <c r="J5205" s="43" t="s">
        <v>1569</v>
      </c>
      <c r="K5205" s="43" t="s">
        <v>179</v>
      </c>
      <c r="L5205" s="43" t="str">
        <f>IF(AND(Home!$A$1&gt;=Leave[[#This Row],[Start Time]],Home!$A$1&lt;=Leave[[#This Row],[End Time]]),"Aplica","No Aplica")</f>
        <v>No Aplica</v>
      </c>
      <c r="M5205" s="43" t="str">
        <f>IF(AND(Home!$A$1&gt;=Leave[[#This Row],[Start Time]],Home!$A$1&lt;=Leave[[#This Row],[End Time]]),Home!$A$1,"No Aplica")</f>
        <v>No Aplica</v>
      </c>
      <c r="N5205" s="43" t="str">
        <f>Leave[[#This Row],[User Code (Owning User) (Usuario)]]&amp;Leave[[#This Row],[fecha activa]]</f>
        <v>MIE2023180511342No Aplica</v>
      </c>
    </row>
    <row r="5206" spans="1:14" x14ac:dyDescent="0.3">
      <c r="A5206" s="43" t="s">
        <v>468</v>
      </c>
      <c r="B5206" s="3">
        <v>45914</v>
      </c>
      <c r="C5206" s="3">
        <v>45914</v>
      </c>
      <c r="D5206" s="43" t="s">
        <v>490</v>
      </c>
      <c r="E5206" s="43" t="s">
        <v>305</v>
      </c>
      <c r="F5206" s="43" t="s">
        <v>306</v>
      </c>
      <c r="G5206">
        <v>540</v>
      </c>
      <c r="H5206">
        <v>540</v>
      </c>
      <c r="I5206" s="43" t="s">
        <v>1232</v>
      </c>
      <c r="J5206" s="43" t="s">
        <v>1569</v>
      </c>
      <c r="K5206" s="43" t="s">
        <v>179</v>
      </c>
      <c r="L5206" s="43" t="str">
        <f>IF(AND(Home!$A$1&gt;=Leave[[#This Row],[Start Time]],Home!$A$1&lt;=Leave[[#This Row],[End Time]]),"Aplica","No Aplica")</f>
        <v>No Aplica</v>
      </c>
      <c r="M5206" s="43" t="str">
        <f>IF(AND(Home!$A$1&gt;=Leave[[#This Row],[Start Time]],Home!$A$1&lt;=Leave[[#This Row],[End Time]]),Home!$A$1,"No Aplica")</f>
        <v>No Aplica</v>
      </c>
      <c r="N5206" s="43" t="str">
        <f>Leave[[#This Row],[User Code (Owning User) (Usuario)]]&amp;Leave[[#This Row],[fecha activa]]</f>
        <v>MIE2023180511342No Aplica</v>
      </c>
    </row>
    <row r="5207" spans="1:14" x14ac:dyDescent="0.3">
      <c r="A5207" s="43" t="s">
        <v>468</v>
      </c>
      <c r="B5207" s="3">
        <v>45907</v>
      </c>
      <c r="C5207" s="3">
        <v>45907</v>
      </c>
      <c r="D5207" s="43" t="s">
        <v>490</v>
      </c>
      <c r="E5207" s="43" t="s">
        <v>305</v>
      </c>
      <c r="F5207" s="43" t="s">
        <v>306</v>
      </c>
      <c r="G5207">
        <v>570</v>
      </c>
      <c r="H5207">
        <v>540</v>
      </c>
      <c r="I5207" s="43" t="s">
        <v>1232</v>
      </c>
      <c r="J5207" s="43" t="s">
        <v>1569</v>
      </c>
      <c r="K5207" s="43" t="s">
        <v>179</v>
      </c>
      <c r="L5207" s="43" t="str">
        <f>IF(AND(Home!$A$1&gt;=Leave[[#This Row],[Start Time]],Home!$A$1&lt;=Leave[[#This Row],[End Time]]),"Aplica","No Aplica")</f>
        <v>No Aplica</v>
      </c>
      <c r="M5207" s="43" t="str">
        <f>IF(AND(Home!$A$1&gt;=Leave[[#This Row],[Start Time]],Home!$A$1&lt;=Leave[[#This Row],[End Time]]),Home!$A$1,"No Aplica")</f>
        <v>No Aplica</v>
      </c>
      <c r="N5207" s="43" t="str">
        <f>Leave[[#This Row],[User Code (Owning User) (Usuario)]]&amp;Leave[[#This Row],[fecha activa]]</f>
        <v>MIE2023180511342No Aplica</v>
      </c>
    </row>
    <row r="5208" spans="1:14" x14ac:dyDescent="0.3">
      <c r="A5208" s="43" t="s">
        <v>465</v>
      </c>
      <c r="B5208" s="3">
        <v>45930</v>
      </c>
      <c r="C5208" s="3">
        <v>45930</v>
      </c>
      <c r="D5208" s="43" t="s">
        <v>621</v>
      </c>
      <c r="E5208" s="43" t="s">
        <v>887</v>
      </c>
      <c r="F5208" s="43" t="s">
        <v>888</v>
      </c>
      <c r="G5208">
        <v>60</v>
      </c>
      <c r="H5208">
        <v>60</v>
      </c>
      <c r="I5208" s="43" t="s">
        <v>1057</v>
      </c>
      <c r="J5208" s="43" t="s">
        <v>1863</v>
      </c>
      <c r="K5208" s="43" t="s">
        <v>179</v>
      </c>
      <c r="L5208" s="43" t="str">
        <f>IF(AND(Home!$A$1&gt;=Leave[[#This Row],[Start Time]],Home!$A$1&lt;=Leave[[#This Row],[End Time]]),"Aplica","No Aplica")</f>
        <v>No Aplica</v>
      </c>
      <c r="M5208" s="43" t="str">
        <f>IF(AND(Home!$A$1&gt;=Leave[[#This Row],[Start Time]],Home!$A$1&lt;=Leave[[#This Row],[End Time]]),Home!$A$1,"No Aplica")</f>
        <v>No Aplica</v>
      </c>
      <c r="N5208" s="43" t="str">
        <f>Leave[[#This Row],[User Code (Owning User) (Usuario)]]&amp;Leave[[#This Row],[fecha activa]]</f>
        <v>MIE2024101218932No Aplica</v>
      </c>
    </row>
    <row r="5209" spans="1:14" x14ac:dyDescent="0.3">
      <c r="A5209" s="43" t="s">
        <v>465</v>
      </c>
      <c r="B5209" s="3">
        <v>45928</v>
      </c>
      <c r="C5209" s="3">
        <v>45928</v>
      </c>
      <c r="D5209" s="43" t="s">
        <v>470</v>
      </c>
      <c r="E5209" s="43" t="s">
        <v>887</v>
      </c>
      <c r="F5209" s="43" t="s">
        <v>888</v>
      </c>
      <c r="G5209">
        <v>540</v>
      </c>
      <c r="H5209">
        <v>540</v>
      </c>
      <c r="I5209" s="43" t="s">
        <v>1057</v>
      </c>
      <c r="J5209" s="43" t="s">
        <v>1863</v>
      </c>
      <c r="K5209" s="43" t="s">
        <v>179</v>
      </c>
      <c r="L5209" s="43" t="str">
        <f>IF(AND(Home!$A$1&gt;=Leave[[#This Row],[Start Time]],Home!$A$1&lt;=Leave[[#This Row],[End Time]]),"Aplica","No Aplica")</f>
        <v>No Aplica</v>
      </c>
      <c r="M5209" s="43" t="str">
        <f>IF(AND(Home!$A$1&gt;=Leave[[#This Row],[Start Time]],Home!$A$1&lt;=Leave[[#This Row],[End Time]]),Home!$A$1,"No Aplica")</f>
        <v>No Aplica</v>
      </c>
      <c r="N5209" s="43" t="str">
        <f>Leave[[#This Row],[User Code (Owning User) (Usuario)]]&amp;Leave[[#This Row],[fecha activa]]</f>
        <v>MIE2024101218932No Aplica</v>
      </c>
    </row>
    <row r="5210" spans="1:14" x14ac:dyDescent="0.3">
      <c r="A5210" s="43" t="s">
        <v>465</v>
      </c>
      <c r="B5210" s="3">
        <v>45927</v>
      </c>
      <c r="C5210" s="3">
        <v>45927</v>
      </c>
      <c r="D5210" s="43" t="s">
        <v>842</v>
      </c>
      <c r="E5210" s="43" t="s">
        <v>887</v>
      </c>
      <c r="F5210" s="43" t="s">
        <v>888</v>
      </c>
      <c r="G5210">
        <v>60</v>
      </c>
      <c r="H5210">
        <v>60</v>
      </c>
      <c r="I5210" s="43" t="s">
        <v>1057</v>
      </c>
      <c r="J5210" s="43" t="s">
        <v>1863</v>
      </c>
      <c r="K5210" s="43" t="s">
        <v>179</v>
      </c>
      <c r="L5210" s="43" t="str">
        <f>IF(AND(Home!$A$1&gt;=Leave[[#This Row],[Start Time]],Home!$A$1&lt;=Leave[[#This Row],[End Time]]),"Aplica","No Aplica")</f>
        <v>No Aplica</v>
      </c>
      <c r="M5210" s="43" t="str">
        <f>IF(AND(Home!$A$1&gt;=Leave[[#This Row],[Start Time]],Home!$A$1&lt;=Leave[[#This Row],[End Time]]),Home!$A$1,"No Aplica")</f>
        <v>No Aplica</v>
      </c>
      <c r="N5210" s="43" t="str">
        <f>Leave[[#This Row],[User Code (Owning User) (Usuario)]]&amp;Leave[[#This Row],[fecha activa]]</f>
        <v>MIE2024101218932No Aplica</v>
      </c>
    </row>
    <row r="5211" spans="1:14" x14ac:dyDescent="0.3">
      <c r="A5211" s="43" t="s">
        <v>465</v>
      </c>
      <c r="B5211" s="3">
        <v>45926</v>
      </c>
      <c r="C5211" s="3">
        <v>45926</v>
      </c>
      <c r="D5211" s="43" t="s">
        <v>621</v>
      </c>
      <c r="E5211" s="43" t="s">
        <v>887</v>
      </c>
      <c r="F5211" s="43" t="s">
        <v>888</v>
      </c>
      <c r="G5211">
        <v>60</v>
      </c>
      <c r="H5211">
        <v>60</v>
      </c>
      <c r="I5211" s="43" t="s">
        <v>1057</v>
      </c>
      <c r="J5211" s="43" t="s">
        <v>1863</v>
      </c>
      <c r="K5211" s="43" t="s">
        <v>179</v>
      </c>
      <c r="L5211" s="43" t="str">
        <f>IF(AND(Home!$A$1&gt;=Leave[[#This Row],[Start Time]],Home!$A$1&lt;=Leave[[#This Row],[End Time]]),"Aplica","No Aplica")</f>
        <v>No Aplica</v>
      </c>
      <c r="M5211" s="43" t="str">
        <f>IF(AND(Home!$A$1&gt;=Leave[[#This Row],[Start Time]],Home!$A$1&lt;=Leave[[#This Row],[End Time]]),Home!$A$1,"No Aplica")</f>
        <v>No Aplica</v>
      </c>
      <c r="N5211" s="43" t="str">
        <f>Leave[[#This Row],[User Code (Owning User) (Usuario)]]&amp;Leave[[#This Row],[fecha activa]]</f>
        <v>MIE2024101218932No Aplica</v>
      </c>
    </row>
    <row r="5212" spans="1:14" x14ac:dyDescent="0.3">
      <c r="A5212" s="43" t="s">
        <v>465</v>
      </c>
      <c r="B5212" s="3">
        <v>45925</v>
      </c>
      <c r="C5212" s="3">
        <v>45925</v>
      </c>
      <c r="D5212" s="43" t="s">
        <v>621</v>
      </c>
      <c r="E5212" s="43" t="s">
        <v>887</v>
      </c>
      <c r="F5212" s="43" t="s">
        <v>888</v>
      </c>
      <c r="G5212">
        <v>60</v>
      </c>
      <c r="H5212">
        <v>60</v>
      </c>
      <c r="I5212" s="43" t="s">
        <v>1057</v>
      </c>
      <c r="J5212" s="43" t="s">
        <v>1863</v>
      </c>
      <c r="K5212" s="43" t="s">
        <v>179</v>
      </c>
      <c r="L5212" s="43" t="str">
        <f>IF(AND(Home!$A$1&gt;=Leave[[#This Row],[Start Time]],Home!$A$1&lt;=Leave[[#This Row],[End Time]]),"Aplica","No Aplica")</f>
        <v>No Aplica</v>
      </c>
      <c r="M5212" s="43" t="str">
        <f>IF(AND(Home!$A$1&gt;=Leave[[#This Row],[Start Time]],Home!$A$1&lt;=Leave[[#This Row],[End Time]]),Home!$A$1,"No Aplica")</f>
        <v>No Aplica</v>
      </c>
      <c r="N5212" s="43" t="str">
        <f>Leave[[#This Row],[User Code (Owning User) (Usuario)]]&amp;Leave[[#This Row],[fecha activa]]</f>
        <v>MIE2024101218932No Aplica</v>
      </c>
    </row>
    <row r="5213" spans="1:14" x14ac:dyDescent="0.3">
      <c r="A5213" s="43" t="s">
        <v>465</v>
      </c>
      <c r="B5213" s="3">
        <v>45924</v>
      </c>
      <c r="C5213" s="3">
        <v>45924</v>
      </c>
      <c r="D5213" s="43" t="s">
        <v>470</v>
      </c>
      <c r="E5213" s="43" t="s">
        <v>887</v>
      </c>
      <c r="F5213" s="43" t="s">
        <v>888</v>
      </c>
      <c r="G5213">
        <v>540</v>
      </c>
      <c r="H5213">
        <v>540</v>
      </c>
      <c r="I5213" s="43" t="s">
        <v>1057</v>
      </c>
      <c r="J5213" s="43" t="s">
        <v>1863</v>
      </c>
      <c r="K5213" s="43" t="s">
        <v>179</v>
      </c>
      <c r="L5213" s="43" t="str">
        <f>IF(AND(Home!$A$1&gt;=Leave[[#This Row],[Start Time]],Home!$A$1&lt;=Leave[[#This Row],[End Time]]),"Aplica","No Aplica")</f>
        <v>No Aplica</v>
      </c>
      <c r="M5213" s="43" t="str">
        <f>IF(AND(Home!$A$1&gt;=Leave[[#This Row],[Start Time]],Home!$A$1&lt;=Leave[[#This Row],[End Time]]),Home!$A$1,"No Aplica")</f>
        <v>No Aplica</v>
      </c>
      <c r="N5213" s="43" t="str">
        <f>Leave[[#This Row],[User Code (Owning User) (Usuario)]]&amp;Leave[[#This Row],[fecha activa]]</f>
        <v>MIE2024101218932No Aplica</v>
      </c>
    </row>
    <row r="5214" spans="1:14" x14ac:dyDescent="0.3">
      <c r="A5214" s="43" t="s">
        <v>465</v>
      </c>
      <c r="B5214" s="3">
        <v>45923</v>
      </c>
      <c r="C5214" s="3">
        <v>45923</v>
      </c>
      <c r="D5214" s="43" t="s">
        <v>621</v>
      </c>
      <c r="E5214" s="43" t="s">
        <v>887</v>
      </c>
      <c r="F5214" s="43" t="s">
        <v>888</v>
      </c>
      <c r="G5214">
        <v>60</v>
      </c>
      <c r="H5214">
        <v>60</v>
      </c>
      <c r="I5214" s="43" t="s">
        <v>1057</v>
      </c>
      <c r="J5214" s="43" t="s">
        <v>1863</v>
      </c>
      <c r="K5214" s="43" t="s">
        <v>179</v>
      </c>
      <c r="L5214" s="43" t="str">
        <f>IF(AND(Home!$A$1&gt;=Leave[[#This Row],[Start Time]],Home!$A$1&lt;=Leave[[#This Row],[End Time]]),"Aplica","No Aplica")</f>
        <v>No Aplica</v>
      </c>
      <c r="M5214" s="43" t="str">
        <f>IF(AND(Home!$A$1&gt;=Leave[[#This Row],[Start Time]],Home!$A$1&lt;=Leave[[#This Row],[End Time]]),Home!$A$1,"No Aplica")</f>
        <v>No Aplica</v>
      </c>
      <c r="N5214" s="43" t="str">
        <f>Leave[[#This Row],[User Code (Owning User) (Usuario)]]&amp;Leave[[#This Row],[fecha activa]]</f>
        <v>MIE2024101218932No Aplica</v>
      </c>
    </row>
    <row r="5215" spans="1:14" x14ac:dyDescent="0.3">
      <c r="A5215" s="43" t="s">
        <v>465</v>
      </c>
      <c r="B5215" s="3">
        <v>45911</v>
      </c>
      <c r="C5215" s="3">
        <v>45911</v>
      </c>
      <c r="D5215" s="43" t="s">
        <v>621</v>
      </c>
      <c r="E5215" s="43" t="s">
        <v>887</v>
      </c>
      <c r="F5215" s="43" t="s">
        <v>888</v>
      </c>
      <c r="G5215">
        <v>120</v>
      </c>
      <c r="H5215">
        <v>120</v>
      </c>
      <c r="I5215" s="43" t="s">
        <v>1057</v>
      </c>
      <c r="J5215" s="43" t="s">
        <v>1863</v>
      </c>
      <c r="K5215" s="43" t="s">
        <v>179</v>
      </c>
      <c r="L5215" s="43" t="str">
        <f>IF(AND(Home!$A$1&gt;=Leave[[#This Row],[Start Time]],Home!$A$1&lt;=Leave[[#This Row],[End Time]]),"Aplica","No Aplica")</f>
        <v>No Aplica</v>
      </c>
      <c r="M5215" s="43" t="str">
        <f>IF(AND(Home!$A$1&gt;=Leave[[#This Row],[Start Time]],Home!$A$1&lt;=Leave[[#This Row],[End Time]]),Home!$A$1,"No Aplica")</f>
        <v>No Aplica</v>
      </c>
      <c r="N5215" s="43" t="str">
        <f>Leave[[#This Row],[User Code (Owning User) (Usuario)]]&amp;Leave[[#This Row],[fecha activa]]</f>
        <v>MIE2024101218932No Aplica</v>
      </c>
    </row>
    <row r="5216" spans="1:14" x14ac:dyDescent="0.3">
      <c r="A5216" s="43" t="s">
        <v>465</v>
      </c>
      <c r="B5216" s="3">
        <v>45909</v>
      </c>
      <c r="C5216" s="3">
        <v>45909</v>
      </c>
      <c r="D5216" s="43" t="s">
        <v>621</v>
      </c>
      <c r="E5216" s="43" t="s">
        <v>887</v>
      </c>
      <c r="F5216" s="43" t="s">
        <v>888</v>
      </c>
      <c r="G5216">
        <v>120</v>
      </c>
      <c r="H5216">
        <v>120</v>
      </c>
      <c r="I5216" s="43" t="s">
        <v>1057</v>
      </c>
      <c r="J5216" s="43" t="s">
        <v>1863</v>
      </c>
      <c r="K5216" s="43" t="s">
        <v>179</v>
      </c>
      <c r="L5216" s="43" t="str">
        <f>IF(AND(Home!$A$1&gt;=Leave[[#This Row],[Start Time]],Home!$A$1&lt;=Leave[[#This Row],[End Time]]),"Aplica","No Aplica")</f>
        <v>No Aplica</v>
      </c>
      <c r="M5216" s="43" t="str">
        <f>IF(AND(Home!$A$1&gt;=Leave[[#This Row],[Start Time]],Home!$A$1&lt;=Leave[[#This Row],[End Time]]),Home!$A$1,"No Aplica")</f>
        <v>No Aplica</v>
      </c>
      <c r="N5216" s="43" t="str">
        <f>Leave[[#This Row],[User Code (Owning User) (Usuario)]]&amp;Leave[[#This Row],[fecha activa]]</f>
        <v>MIE2024101218932No Aplica</v>
      </c>
    </row>
    <row r="5217" spans="1:14" x14ac:dyDescent="0.3">
      <c r="A5217" s="43" t="s">
        <v>465</v>
      </c>
      <c r="B5217" s="3">
        <v>45918</v>
      </c>
      <c r="C5217" s="3">
        <v>45918</v>
      </c>
      <c r="D5217" s="43" t="s">
        <v>621</v>
      </c>
      <c r="E5217" s="43" t="s">
        <v>887</v>
      </c>
      <c r="F5217" s="43" t="s">
        <v>888</v>
      </c>
      <c r="G5217">
        <v>120</v>
      </c>
      <c r="H5217">
        <v>120</v>
      </c>
      <c r="I5217" s="43" t="s">
        <v>1057</v>
      </c>
      <c r="J5217" s="43" t="s">
        <v>1863</v>
      </c>
      <c r="K5217" s="43" t="s">
        <v>179</v>
      </c>
      <c r="L5217" s="43" t="str">
        <f>IF(AND(Home!$A$1&gt;=Leave[[#This Row],[Start Time]],Home!$A$1&lt;=Leave[[#This Row],[End Time]]),"Aplica","No Aplica")</f>
        <v>No Aplica</v>
      </c>
      <c r="M5217" s="43" t="str">
        <f>IF(AND(Home!$A$1&gt;=Leave[[#This Row],[Start Time]],Home!$A$1&lt;=Leave[[#This Row],[End Time]]),Home!$A$1,"No Aplica")</f>
        <v>No Aplica</v>
      </c>
      <c r="N5217" s="43" t="str">
        <f>Leave[[#This Row],[User Code (Owning User) (Usuario)]]&amp;Leave[[#This Row],[fecha activa]]</f>
        <v>MIE2024101218932No Aplica</v>
      </c>
    </row>
    <row r="5218" spans="1:14" x14ac:dyDescent="0.3">
      <c r="A5218" s="43" t="s">
        <v>465</v>
      </c>
      <c r="B5218" s="3">
        <v>45916</v>
      </c>
      <c r="C5218" s="3">
        <v>45916</v>
      </c>
      <c r="D5218" s="43" t="s">
        <v>621</v>
      </c>
      <c r="E5218" s="43" t="s">
        <v>887</v>
      </c>
      <c r="F5218" s="43" t="s">
        <v>888</v>
      </c>
      <c r="G5218">
        <v>120</v>
      </c>
      <c r="H5218">
        <v>120</v>
      </c>
      <c r="I5218" s="43" t="s">
        <v>1057</v>
      </c>
      <c r="J5218" s="43" t="s">
        <v>1863</v>
      </c>
      <c r="K5218" s="43" t="s">
        <v>179</v>
      </c>
      <c r="L5218" s="43" t="str">
        <f>IF(AND(Home!$A$1&gt;=Leave[[#This Row],[Start Time]],Home!$A$1&lt;=Leave[[#This Row],[End Time]]),"Aplica","No Aplica")</f>
        <v>No Aplica</v>
      </c>
      <c r="M5218" s="43" t="str">
        <f>IF(AND(Home!$A$1&gt;=Leave[[#This Row],[Start Time]],Home!$A$1&lt;=Leave[[#This Row],[End Time]]),Home!$A$1,"No Aplica")</f>
        <v>No Aplica</v>
      </c>
      <c r="N5218" s="43" t="str">
        <f>Leave[[#This Row],[User Code (Owning User) (Usuario)]]&amp;Leave[[#This Row],[fecha activa]]</f>
        <v>MIE2024101218932No Aplica</v>
      </c>
    </row>
    <row r="5219" spans="1:14" x14ac:dyDescent="0.3">
      <c r="A5219" s="43" t="s">
        <v>465</v>
      </c>
      <c r="B5219" s="3">
        <v>45904</v>
      </c>
      <c r="C5219" s="3">
        <v>45904</v>
      </c>
      <c r="D5219" s="43" t="s">
        <v>621</v>
      </c>
      <c r="E5219" s="43" t="s">
        <v>887</v>
      </c>
      <c r="F5219" s="43" t="s">
        <v>888</v>
      </c>
      <c r="G5219">
        <v>120</v>
      </c>
      <c r="H5219">
        <v>120</v>
      </c>
      <c r="I5219" s="43" t="s">
        <v>1057</v>
      </c>
      <c r="J5219" s="43" t="s">
        <v>1863</v>
      </c>
      <c r="K5219" s="43" t="s">
        <v>179</v>
      </c>
      <c r="L5219" s="43" t="str">
        <f>IF(AND(Home!$A$1&gt;=Leave[[#This Row],[Start Time]],Home!$A$1&lt;=Leave[[#This Row],[End Time]]),"Aplica","No Aplica")</f>
        <v>No Aplica</v>
      </c>
      <c r="M5219" s="43" t="str">
        <f>IF(AND(Home!$A$1&gt;=Leave[[#This Row],[Start Time]],Home!$A$1&lt;=Leave[[#This Row],[End Time]]),Home!$A$1,"No Aplica")</f>
        <v>No Aplica</v>
      </c>
      <c r="N5219" s="43" t="str">
        <f>Leave[[#This Row],[User Code (Owning User) (Usuario)]]&amp;Leave[[#This Row],[fecha activa]]</f>
        <v>MIE2024101218932No Aplica</v>
      </c>
    </row>
    <row r="5220" spans="1:14" x14ac:dyDescent="0.3">
      <c r="A5220" s="43" t="s">
        <v>465</v>
      </c>
      <c r="B5220" s="3">
        <v>45914</v>
      </c>
      <c r="C5220" s="3">
        <v>45914</v>
      </c>
      <c r="D5220" s="43" t="s">
        <v>470</v>
      </c>
      <c r="E5220" s="43" t="s">
        <v>887</v>
      </c>
      <c r="F5220" s="43" t="s">
        <v>888</v>
      </c>
      <c r="G5220">
        <v>540</v>
      </c>
      <c r="H5220">
        <v>540</v>
      </c>
      <c r="I5220" s="43" t="s">
        <v>1057</v>
      </c>
      <c r="J5220" s="43" t="s">
        <v>1863</v>
      </c>
      <c r="K5220" s="43" t="s">
        <v>179</v>
      </c>
      <c r="L5220" s="43" t="str">
        <f>IF(AND(Home!$A$1&gt;=Leave[[#This Row],[Start Time]],Home!$A$1&lt;=Leave[[#This Row],[End Time]]),"Aplica","No Aplica")</f>
        <v>No Aplica</v>
      </c>
      <c r="M5220" s="43" t="str">
        <f>IF(AND(Home!$A$1&gt;=Leave[[#This Row],[Start Time]],Home!$A$1&lt;=Leave[[#This Row],[End Time]]),Home!$A$1,"No Aplica")</f>
        <v>No Aplica</v>
      </c>
      <c r="N5220" s="43" t="str">
        <f>Leave[[#This Row],[User Code (Owning User) (Usuario)]]&amp;Leave[[#This Row],[fecha activa]]</f>
        <v>MIE2024101218932No Aplica</v>
      </c>
    </row>
    <row r="5221" spans="1:14" x14ac:dyDescent="0.3">
      <c r="A5221" s="43" t="s">
        <v>465</v>
      </c>
      <c r="B5221" s="3">
        <v>45913</v>
      </c>
      <c r="C5221" s="3">
        <v>45913</v>
      </c>
      <c r="D5221" s="43" t="s">
        <v>621</v>
      </c>
      <c r="E5221" s="43" t="s">
        <v>887</v>
      </c>
      <c r="F5221" s="43" t="s">
        <v>888</v>
      </c>
      <c r="G5221">
        <v>120</v>
      </c>
      <c r="H5221">
        <v>120</v>
      </c>
      <c r="I5221" s="43" t="s">
        <v>1057</v>
      </c>
      <c r="J5221" s="43" t="s">
        <v>1863</v>
      </c>
      <c r="K5221" s="43" t="s">
        <v>179</v>
      </c>
      <c r="L5221" s="43" t="str">
        <f>IF(AND(Home!$A$1&gt;=Leave[[#This Row],[Start Time]],Home!$A$1&lt;=Leave[[#This Row],[End Time]]),"Aplica","No Aplica")</f>
        <v>No Aplica</v>
      </c>
      <c r="M5221" s="43" t="str">
        <f>IF(AND(Home!$A$1&gt;=Leave[[#This Row],[Start Time]],Home!$A$1&lt;=Leave[[#This Row],[End Time]]),Home!$A$1,"No Aplica")</f>
        <v>No Aplica</v>
      </c>
      <c r="N5221" s="43" t="str">
        <f>Leave[[#This Row],[User Code (Owning User) (Usuario)]]&amp;Leave[[#This Row],[fecha activa]]</f>
        <v>MIE2024101218932No Aplica</v>
      </c>
    </row>
    <row r="5222" spans="1:14" x14ac:dyDescent="0.3">
      <c r="A5222" s="43" t="s">
        <v>465</v>
      </c>
      <c r="B5222" s="3">
        <v>45910</v>
      </c>
      <c r="C5222" s="3">
        <v>45910</v>
      </c>
      <c r="D5222" s="43" t="s">
        <v>470</v>
      </c>
      <c r="E5222" s="43" t="s">
        <v>887</v>
      </c>
      <c r="F5222" s="43" t="s">
        <v>888</v>
      </c>
      <c r="G5222">
        <v>540</v>
      </c>
      <c r="H5222">
        <v>540</v>
      </c>
      <c r="I5222" s="43" t="s">
        <v>1057</v>
      </c>
      <c r="J5222" s="43" t="s">
        <v>1863</v>
      </c>
      <c r="K5222" s="43" t="s">
        <v>179</v>
      </c>
      <c r="L5222" s="43" t="str">
        <f>IF(AND(Home!$A$1&gt;=Leave[[#This Row],[Start Time]],Home!$A$1&lt;=Leave[[#This Row],[End Time]]),"Aplica","No Aplica")</f>
        <v>No Aplica</v>
      </c>
      <c r="M5222" s="43" t="str">
        <f>IF(AND(Home!$A$1&gt;=Leave[[#This Row],[Start Time]],Home!$A$1&lt;=Leave[[#This Row],[End Time]]),Home!$A$1,"No Aplica")</f>
        <v>No Aplica</v>
      </c>
      <c r="N5222" s="43" t="str">
        <f>Leave[[#This Row],[User Code (Owning User) (Usuario)]]&amp;Leave[[#This Row],[fecha activa]]</f>
        <v>MIE2024101218932No Aplica</v>
      </c>
    </row>
    <row r="5223" spans="1:14" x14ac:dyDescent="0.3">
      <c r="A5223" s="43" t="s">
        <v>465</v>
      </c>
      <c r="B5223" s="3">
        <v>45906</v>
      </c>
      <c r="C5223" s="3">
        <v>45906</v>
      </c>
      <c r="D5223" s="43" t="s">
        <v>621</v>
      </c>
      <c r="E5223" s="43" t="s">
        <v>887</v>
      </c>
      <c r="F5223" s="43" t="s">
        <v>888</v>
      </c>
      <c r="G5223">
        <v>120</v>
      </c>
      <c r="H5223">
        <v>120</v>
      </c>
      <c r="I5223" s="43" t="s">
        <v>1057</v>
      </c>
      <c r="J5223" s="43" t="s">
        <v>1863</v>
      </c>
      <c r="K5223" s="43" t="s">
        <v>179</v>
      </c>
      <c r="L5223" s="43" t="str">
        <f>IF(AND(Home!$A$1&gt;=Leave[[#This Row],[Start Time]],Home!$A$1&lt;=Leave[[#This Row],[End Time]]),"Aplica","No Aplica")</f>
        <v>No Aplica</v>
      </c>
      <c r="M5223" s="43" t="str">
        <f>IF(AND(Home!$A$1&gt;=Leave[[#This Row],[Start Time]],Home!$A$1&lt;=Leave[[#This Row],[End Time]]),Home!$A$1,"No Aplica")</f>
        <v>No Aplica</v>
      </c>
      <c r="N5223" s="43" t="str">
        <f>Leave[[#This Row],[User Code (Owning User) (Usuario)]]&amp;Leave[[#This Row],[fecha activa]]</f>
        <v>MIE2024101218932No Aplica</v>
      </c>
    </row>
    <row r="5224" spans="1:14" x14ac:dyDescent="0.3">
      <c r="A5224" s="43" t="s">
        <v>465</v>
      </c>
      <c r="B5224" s="3">
        <v>45903</v>
      </c>
      <c r="C5224" s="3">
        <v>45903</v>
      </c>
      <c r="D5224" s="43" t="s">
        <v>470</v>
      </c>
      <c r="E5224" s="43" t="s">
        <v>887</v>
      </c>
      <c r="F5224" s="43" t="s">
        <v>888</v>
      </c>
      <c r="G5224">
        <v>540</v>
      </c>
      <c r="H5224">
        <v>540</v>
      </c>
      <c r="I5224" s="43" t="s">
        <v>1057</v>
      </c>
      <c r="J5224" s="43" t="s">
        <v>1863</v>
      </c>
      <c r="K5224" s="43" t="s">
        <v>179</v>
      </c>
      <c r="L5224" s="43" t="str">
        <f>IF(AND(Home!$A$1&gt;=Leave[[#This Row],[Start Time]],Home!$A$1&lt;=Leave[[#This Row],[End Time]]),"Aplica","No Aplica")</f>
        <v>No Aplica</v>
      </c>
      <c r="M5224" s="43" t="str">
        <f>IF(AND(Home!$A$1&gt;=Leave[[#This Row],[Start Time]],Home!$A$1&lt;=Leave[[#This Row],[End Time]]),Home!$A$1,"No Aplica")</f>
        <v>No Aplica</v>
      </c>
      <c r="N5224" s="43" t="str">
        <f>Leave[[#This Row],[User Code (Owning User) (Usuario)]]&amp;Leave[[#This Row],[fecha activa]]</f>
        <v>MIE2024101218932No Aplica</v>
      </c>
    </row>
    <row r="5225" spans="1:14" x14ac:dyDescent="0.3">
      <c r="A5225" s="43" t="s">
        <v>465</v>
      </c>
      <c r="B5225" s="3">
        <v>45902</v>
      </c>
      <c r="C5225" s="3">
        <v>45902</v>
      </c>
      <c r="D5225" s="43" t="s">
        <v>621</v>
      </c>
      <c r="E5225" s="43" t="s">
        <v>887</v>
      </c>
      <c r="F5225" s="43" t="s">
        <v>888</v>
      </c>
      <c r="G5225">
        <v>120</v>
      </c>
      <c r="H5225">
        <v>120</v>
      </c>
      <c r="I5225" s="43" t="s">
        <v>1057</v>
      </c>
      <c r="J5225" s="43" t="s">
        <v>1863</v>
      </c>
      <c r="K5225" s="43" t="s">
        <v>179</v>
      </c>
      <c r="L5225" s="43" t="str">
        <f>IF(AND(Home!$A$1&gt;=Leave[[#This Row],[Start Time]],Home!$A$1&lt;=Leave[[#This Row],[End Time]]),"Aplica","No Aplica")</f>
        <v>No Aplica</v>
      </c>
      <c r="M5225" s="43" t="str">
        <f>IF(AND(Home!$A$1&gt;=Leave[[#This Row],[Start Time]],Home!$A$1&lt;=Leave[[#This Row],[End Time]]),Home!$A$1,"No Aplica")</f>
        <v>No Aplica</v>
      </c>
      <c r="N5225" s="43" t="str">
        <f>Leave[[#This Row],[User Code (Owning User) (Usuario)]]&amp;Leave[[#This Row],[fecha activa]]</f>
        <v>MIE2024101218932No Aplica</v>
      </c>
    </row>
    <row r="5226" spans="1:14" x14ac:dyDescent="0.3">
      <c r="A5226" s="43" t="s">
        <v>465</v>
      </c>
      <c r="B5226" s="3">
        <v>45911</v>
      </c>
      <c r="C5226" s="3">
        <v>45911</v>
      </c>
      <c r="D5226" s="43" t="s">
        <v>470</v>
      </c>
      <c r="E5226" s="43" t="s">
        <v>2752</v>
      </c>
      <c r="F5226" s="43" t="s">
        <v>2754</v>
      </c>
      <c r="G5226">
        <v>540</v>
      </c>
      <c r="H5226">
        <v>540</v>
      </c>
      <c r="I5226" s="43" t="s">
        <v>2753</v>
      </c>
      <c r="J5226" s="43" t="s">
        <v>1036</v>
      </c>
      <c r="K5226" s="43" t="s">
        <v>178</v>
      </c>
      <c r="L5226" s="43" t="str">
        <f>IF(AND(Home!$A$1&gt;=Leave[[#This Row],[Start Time]],Home!$A$1&lt;=Leave[[#This Row],[End Time]]),"Aplica","No Aplica")</f>
        <v>No Aplica</v>
      </c>
      <c r="M5226" s="43" t="str">
        <f>IF(AND(Home!$A$1&gt;=Leave[[#This Row],[Start Time]],Home!$A$1&lt;=Leave[[#This Row],[End Time]]),Home!$A$1,"No Aplica")</f>
        <v>No Aplica</v>
      </c>
      <c r="N5226" s="43" t="str">
        <f>Leave[[#This Row],[User Code (Owning User) (Usuario)]]&amp;Leave[[#This Row],[fecha activa]]</f>
        <v>MIE2025020924275No Aplica</v>
      </c>
    </row>
    <row r="5227" spans="1:14" x14ac:dyDescent="0.3">
      <c r="A5227" s="43" t="s">
        <v>471</v>
      </c>
      <c r="B5227" s="3">
        <v>45910</v>
      </c>
      <c r="C5227" s="3">
        <v>45910</v>
      </c>
      <c r="D5227" s="43" t="s">
        <v>3302</v>
      </c>
      <c r="E5227" s="43" t="s">
        <v>2752</v>
      </c>
      <c r="F5227" s="43" t="s">
        <v>2754</v>
      </c>
      <c r="G5227">
        <v>540</v>
      </c>
      <c r="H5227">
        <v>540</v>
      </c>
      <c r="I5227" s="43" t="s">
        <v>2753</v>
      </c>
      <c r="J5227" s="43" t="s">
        <v>1036</v>
      </c>
      <c r="K5227" s="43" t="s">
        <v>178</v>
      </c>
      <c r="L5227" s="43" t="str">
        <f>IF(AND(Home!$A$1&gt;=Leave[[#This Row],[Start Time]],Home!$A$1&lt;=Leave[[#This Row],[End Time]]),"Aplica","No Aplica")</f>
        <v>No Aplica</v>
      </c>
      <c r="M5227" s="43" t="str">
        <f>IF(AND(Home!$A$1&gt;=Leave[[#This Row],[Start Time]],Home!$A$1&lt;=Leave[[#This Row],[End Time]]),Home!$A$1,"No Aplica")</f>
        <v>No Aplica</v>
      </c>
      <c r="N5227" s="43" t="str">
        <f>Leave[[#This Row],[User Code (Owning User) (Usuario)]]&amp;Leave[[#This Row],[fecha activa]]</f>
        <v>MIE2025020924275No Aplica</v>
      </c>
    </row>
    <row r="5228" spans="1:14" x14ac:dyDescent="0.3">
      <c r="A5228" s="43" t="s">
        <v>471</v>
      </c>
      <c r="B5228" s="3">
        <v>45909</v>
      </c>
      <c r="C5228" s="3">
        <v>45909</v>
      </c>
      <c r="D5228" s="43" t="s">
        <v>3273</v>
      </c>
      <c r="E5228" s="43" t="s">
        <v>2752</v>
      </c>
      <c r="F5228" s="43" t="s">
        <v>2754</v>
      </c>
      <c r="G5228">
        <v>540</v>
      </c>
      <c r="H5228">
        <v>540</v>
      </c>
      <c r="I5228" s="43" t="s">
        <v>2753</v>
      </c>
      <c r="J5228" s="43" t="s">
        <v>1036</v>
      </c>
      <c r="K5228" s="43" t="s">
        <v>178</v>
      </c>
      <c r="L5228" s="43" t="str">
        <f>IF(AND(Home!$A$1&gt;=Leave[[#This Row],[Start Time]],Home!$A$1&lt;=Leave[[#This Row],[End Time]]),"Aplica","No Aplica")</f>
        <v>No Aplica</v>
      </c>
      <c r="M5228" s="43" t="str">
        <f>IF(AND(Home!$A$1&gt;=Leave[[#This Row],[Start Time]],Home!$A$1&lt;=Leave[[#This Row],[End Time]]),Home!$A$1,"No Aplica")</f>
        <v>No Aplica</v>
      </c>
      <c r="N5228" s="43" t="str">
        <f>Leave[[#This Row],[User Code (Owning User) (Usuario)]]&amp;Leave[[#This Row],[fecha activa]]</f>
        <v>MIE2025020924275No Aplica</v>
      </c>
    </row>
    <row r="5229" spans="1:14" x14ac:dyDescent="0.3">
      <c r="A5229" s="43" t="s">
        <v>476</v>
      </c>
      <c r="B5229" s="3">
        <v>45914</v>
      </c>
      <c r="C5229" s="3">
        <v>45914</v>
      </c>
      <c r="D5229" s="43" t="s">
        <v>490</v>
      </c>
      <c r="E5229" s="43" t="s">
        <v>2752</v>
      </c>
      <c r="F5229" s="43" t="s">
        <v>2754</v>
      </c>
      <c r="G5229">
        <v>540</v>
      </c>
      <c r="H5229">
        <v>540</v>
      </c>
      <c r="I5229" s="43" t="s">
        <v>2753</v>
      </c>
      <c r="J5229" s="43" t="s">
        <v>1036</v>
      </c>
      <c r="K5229" s="43" t="s">
        <v>178</v>
      </c>
      <c r="L5229" s="43" t="str">
        <f>IF(AND(Home!$A$1&gt;=Leave[[#This Row],[Start Time]],Home!$A$1&lt;=Leave[[#This Row],[End Time]]),"Aplica","No Aplica")</f>
        <v>No Aplica</v>
      </c>
      <c r="M5229" s="43" t="str">
        <f>IF(AND(Home!$A$1&gt;=Leave[[#This Row],[Start Time]],Home!$A$1&lt;=Leave[[#This Row],[End Time]]),Home!$A$1,"No Aplica")</f>
        <v>No Aplica</v>
      </c>
      <c r="N5229" s="43" t="str">
        <f>Leave[[#This Row],[User Code (Owning User) (Usuario)]]&amp;Leave[[#This Row],[fecha activa]]</f>
        <v>MIE2025020924275No Aplica</v>
      </c>
    </row>
    <row r="5230" spans="1:14" x14ac:dyDescent="0.3">
      <c r="A5230" s="43" t="s">
        <v>476</v>
      </c>
      <c r="B5230" s="3">
        <v>45913</v>
      </c>
      <c r="C5230" s="3">
        <v>45913</v>
      </c>
      <c r="D5230" s="43" t="s">
        <v>490</v>
      </c>
      <c r="E5230" s="43" t="s">
        <v>2752</v>
      </c>
      <c r="F5230" s="43" t="s">
        <v>2754</v>
      </c>
      <c r="G5230">
        <v>240</v>
      </c>
      <c r="H5230">
        <v>240</v>
      </c>
      <c r="I5230" s="43" t="s">
        <v>2753</v>
      </c>
      <c r="J5230" s="43" t="s">
        <v>1036</v>
      </c>
      <c r="K5230" s="43" t="s">
        <v>178</v>
      </c>
      <c r="L5230" s="43" t="str">
        <f>IF(AND(Home!$A$1&gt;=Leave[[#This Row],[Start Time]],Home!$A$1&lt;=Leave[[#This Row],[End Time]]),"Aplica","No Aplica")</f>
        <v>No Aplica</v>
      </c>
      <c r="M5230" s="43" t="str">
        <f>IF(AND(Home!$A$1&gt;=Leave[[#This Row],[Start Time]],Home!$A$1&lt;=Leave[[#This Row],[End Time]]),Home!$A$1,"No Aplica")</f>
        <v>No Aplica</v>
      </c>
      <c r="N5230" s="43" t="str">
        <f>Leave[[#This Row],[User Code (Owning User) (Usuario)]]&amp;Leave[[#This Row],[fecha activa]]</f>
        <v>MIE2025020924275No Aplica</v>
      </c>
    </row>
    <row r="5231" spans="1:14" x14ac:dyDescent="0.3">
      <c r="A5231" s="43" t="s">
        <v>465</v>
      </c>
      <c r="B5231" s="3">
        <v>45916</v>
      </c>
      <c r="C5231" s="3">
        <v>45916</v>
      </c>
      <c r="D5231" s="43" t="s">
        <v>3626</v>
      </c>
      <c r="E5231" s="43" t="s">
        <v>2322</v>
      </c>
      <c r="F5231" s="43" t="s">
        <v>2324</v>
      </c>
      <c r="G5231">
        <v>450</v>
      </c>
      <c r="H5231">
        <v>450</v>
      </c>
      <c r="I5231" s="43" t="s">
        <v>2323</v>
      </c>
      <c r="J5231" s="43" t="s">
        <v>3663</v>
      </c>
      <c r="K5231" s="43" t="s">
        <v>179</v>
      </c>
      <c r="L5231" s="43" t="str">
        <f>IF(AND(Home!$A$1&gt;=Leave[[#This Row],[Start Time]],Home!$A$1&lt;=Leave[[#This Row],[End Time]]),"Aplica","No Aplica")</f>
        <v>No Aplica</v>
      </c>
      <c r="M5231" s="43" t="str">
        <f>IF(AND(Home!$A$1&gt;=Leave[[#This Row],[Start Time]],Home!$A$1&lt;=Leave[[#This Row],[End Time]]),Home!$A$1,"No Aplica")</f>
        <v>No Aplica</v>
      </c>
      <c r="N5231" s="43" t="str">
        <f>Leave[[#This Row],[User Code (Owning User) (Usuario)]]&amp;Leave[[#This Row],[fecha activa]]</f>
        <v>MIE2025050823914No Aplica</v>
      </c>
    </row>
    <row r="5232" spans="1:14" x14ac:dyDescent="0.3">
      <c r="A5232" s="43" t="s">
        <v>471</v>
      </c>
      <c r="B5232" s="3">
        <v>45901</v>
      </c>
      <c r="C5232" s="3">
        <v>45901</v>
      </c>
      <c r="D5232" s="43" t="s">
        <v>2720</v>
      </c>
      <c r="E5232" s="43" t="s">
        <v>2322</v>
      </c>
      <c r="F5232" s="43" t="s">
        <v>2324</v>
      </c>
      <c r="G5232">
        <v>540</v>
      </c>
      <c r="H5232">
        <v>540</v>
      </c>
      <c r="I5232" s="43" t="s">
        <v>2323</v>
      </c>
      <c r="J5232" s="43" t="s">
        <v>3663</v>
      </c>
      <c r="K5232" s="43" t="s">
        <v>179</v>
      </c>
      <c r="L5232" s="43" t="str">
        <f>IF(AND(Home!$A$1&gt;=Leave[[#This Row],[Start Time]],Home!$A$1&lt;=Leave[[#This Row],[End Time]]),"Aplica","No Aplica")</f>
        <v>No Aplica</v>
      </c>
      <c r="M5232" s="43" t="str">
        <f>IF(AND(Home!$A$1&gt;=Leave[[#This Row],[Start Time]],Home!$A$1&lt;=Leave[[#This Row],[End Time]]),Home!$A$1,"No Aplica")</f>
        <v>No Aplica</v>
      </c>
      <c r="N5232" s="43" t="str">
        <f>Leave[[#This Row],[User Code (Owning User) (Usuario)]]&amp;Leave[[#This Row],[fecha activa]]</f>
        <v>MIE2025050823914No Aplica</v>
      </c>
    </row>
    <row r="5233" spans="1:14" x14ac:dyDescent="0.3">
      <c r="A5233" s="43" t="s">
        <v>476</v>
      </c>
      <c r="B5233" s="3">
        <v>45921</v>
      </c>
      <c r="C5233" s="3">
        <v>45921</v>
      </c>
      <c r="D5233" s="43" t="s">
        <v>491</v>
      </c>
      <c r="E5233" s="43" t="s">
        <v>2546</v>
      </c>
      <c r="F5233" s="43" t="s">
        <v>2548</v>
      </c>
      <c r="G5233">
        <v>60</v>
      </c>
      <c r="H5233">
        <v>60</v>
      </c>
      <c r="I5233" s="43" t="s">
        <v>2547</v>
      </c>
      <c r="J5233" s="43" t="s">
        <v>1035</v>
      </c>
      <c r="K5233" s="43" t="s">
        <v>178</v>
      </c>
      <c r="L5233" s="43" t="str">
        <f>IF(AND(Home!$A$1&gt;=Leave[[#This Row],[Start Time]],Home!$A$1&lt;=Leave[[#This Row],[End Time]]),"Aplica","No Aplica")</f>
        <v>No Aplica</v>
      </c>
      <c r="M5233" s="43" t="str">
        <f>IF(AND(Home!$A$1&gt;=Leave[[#This Row],[Start Time]],Home!$A$1&lt;=Leave[[#This Row],[End Time]]),Home!$A$1,"No Aplica")</f>
        <v>No Aplica</v>
      </c>
      <c r="N5233" s="43" t="str">
        <f>Leave[[#This Row],[User Code (Owning User) (Usuario)]]&amp;Leave[[#This Row],[fecha activa]]</f>
        <v>MIE2025270824215No Aplica</v>
      </c>
    </row>
    <row r="5234" spans="1:14" x14ac:dyDescent="0.3">
      <c r="A5234" s="43" t="s">
        <v>465</v>
      </c>
      <c r="B5234" s="3">
        <v>45919</v>
      </c>
      <c r="C5234" s="3">
        <v>45919</v>
      </c>
      <c r="D5234" s="43" t="s">
        <v>670</v>
      </c>
      <c r="E5234" s="43" t="s">
        <v>2546</v>
      </c>
      <c r="F5234" s="43" t="s">
        <v>2548</v>
      </c>
      <c r="G5234">
        <v>60</v>
      </c>
      <c r="H5234">
        <v>60</v>
      </c>
      <c r="I5234" s="43" t="s">
        <v>2547</v>
      </c>
      <c r="J5234" s="43" t="s">
        <v>1035</v>
      </c>
      <c r="K5234" s="43" t="s">
        <v>178</v>
      </c>
      <c r="L5234" s="43" t="str">
        <f>IF(AND(Home!$A$1&gt;=Leave[[#This Row],[Start Time]],Home!$A$1&lt;=Leave[[#This Row],[End Time]]),"Aplica","No Aplica")</f>
        <v>No Aplica</v>
      </c>
      <c r="M5234" s="43" t="str">
        <f>IF(AND(Home!$A$1&gt;=Leave[[#This Row],[Start Time]],Home!$A$1&lt;=Leave[[#This Row],[End Time]]),Home!$A$1,"No Aplica")</f>
        <v>No Aplica</v>
      </c>
      <c r="N5234" s="43" t="str">
        <f>Leave[[#This Row],[User Code (Owning User) (Usuario)]]&amp;Leave[[#This Row],[fecha activa]]</f>
        <v>MIE2025270824215No Aplica</v>
      </c>
    </row>
    <row r="5235" spans="1:14" x14ac:dyDescent="0.3">
      <c r="A5235" s="43" t="s">
        <v>465</v>
      </c>
      <c r="B5235" s="3">
        <v>45918</v>
      </c>
      <c r="C5235" s="3">
        <v>45918</v>
      </c>
      <c r="D5235" s="43" t="s">
        <v>670</v>
      </c>
      <c r="E5235" s="43" t="s">
        <v>2546</v>
      </c>
      <c r="F5235" s="43" t="s">
        <v>2548</v>
      </c>
      <c r="G5235">
        <v>60</v>
      </c>
      <c r="H5235">
        <v>60</v>
      </c>
      <c r="I5235" s="43" t="s">
        <v>2547</v>
      </c>
      <c r="J5235" s="43" t="s">
        <v>1035</v>
      </c>
      <c r="K5235" s="43" t="s">
        <v>178</v>
      </c>
      <c r="L5235" s="43" t="str">
        <f>IF(AND(Home!$A$1&gt;=Leave[[#This Row],[Start Time]],Home!$A$1&lt;=Leave[[#This Row],[End Time]]),"Aplica","No Aplica")</f>
        <v>No Aplica</v>
      </c>
      <c r="M5235" s="43" t="str">
        <f>IF(AND(Home!$A$1&gt;=Leave[[#This Row],[Start Time]],Home!$A$1&lt;=Leave[[#This Row],[End Time]]),Home!$A$1,"No Aplica")</f>
        <v>No Aplica</v>
      </c>
      <c r="N5235" s="43" t="str">
        <f>Leave[[#This Row],[User Code (Owning User) (Usuario)]]&amp;Leave[[#This Row],[fecha activa]]</f>
        <v>MIE2025270824215No Aplica</v>
      </c>
    </row>
    <row r="5236" spans="1:14" x14ac:dyDescent="0.3">
      <c r="A5236" s="43" t="s">
        <v>465</v>
      </c>
      <c r="B5236" s="3">
        <v>45916</v>
      </c>
      <c r="C5236" s="3">
        <v>45916</v>
      </c>
      <c r="D5236" s="43" t="s">
        <v>670</v>
      </c>
      <c r="E5236" s="43" t="s">
        <v>2546</v>
      </c>
      <c r="F5236" s="43" t="s">
        <v>2548</v>
      </c>
      <c r="G5236">
        <v>60</v>
      </c>
      <c r="H5236">
        <v>60</v>
      </c>
      <c r="I5236" s="43" t="s">
        <v>2547</v>
      </c>
      <c r="J5236" s="43" t="s">
        <v>1035</v>
      </c>
      <c r="K5236" s="43" t="s">
        <v>178</v>
      </c>
      <c r="L5236" s="43" t="str">
        <f>IF(AND(Home!$A$1&gt;=Leave[[#This Row],[Start Time]],Home!$A$1&lt;=Leave[[#This Row],[End Time]]),"Aplica","No Aplica")</f>
        <v>No Aplica</v>
      </c>
      <c r="M5236" s="43" t="str">
        <f>IF(AND(Home!$A$1&gt;=Leave[[#This Row],[Start Time]],Home!$A$1&lt;=Leave[[#This Row],[End Time]]),Home!$A$1,"No Aplica")</f>
        <v>No Aplica</v>
      </c>
      <c r="N5236" s="43" t="str">
        <f>Leave[[#This Row],[User Code (Owning User) (Usuario)]]&amp;Leave[[#This Row],[fecha activa]]</f>
        <v>MIE2025270824215No Aplica</v>
      </c>
    </row>
    <row r="5237" spans="1:14" x14ac:dyDescent="0.3">
      <c r="A5237" s="43" t="s">
        <v>465</v>
      </c>
      <c r="B5237" s="3">
        <v>45914</v>
      </c>
      <c r="C5237" s="3">
        <v>45914</v>
      </c>
      <c r="D5237" s="43" t="s">
        <v>467</v>
      </c>
      <c r="E5237" s="43" t="s">
        <v>2546</v>
      </c>
      <c r="F5237" s="43" t="s">
        <v>2548</v>
      </c>
      <c r="G5237">
        <v>540</v>
      </c>
      <c r="H5237">
        <v>540</v>
      </c>
      <c r="I5237" s="43" t="s">
        <v>2547</v>
      </c>
      <c r="J5237" s="43" t="s">
        <v>1035</v>
      </c>
      <c r="K5237" s="43" t="s">
        <v>178</v>
      </c>
      <c r="L5237" s="43" t="str">
        <f>IF(AND(Home!$A$1&gt;=Leave[[#This Row],[Start Time]],Home!$A$1&lt;=Leave[[#This Row],[End Time]]),"Aplica","No Aplica")</f>
        <v>No Aplica</v>
      </c>
      <c r="M5237" s="43" t="str">
        <f>IF(AND(Home!$A$1&gt;=Leave[[#This Row],[Start Time]],Home!$A$1&lt;=Leave[[#This Row],[End Time]]),Home!$A$1,"No Aplica")</f>
        <v>No Aplica</v>
      </c>
      <c r="N5237" s="43" t="str">
        <f>Leave[[#This Row],[User Code (Owning User) (Usuario)]]&amp;Leave[[#This Row],[fecha activa]]</f>
        <v>MIE2025270824215No Aplica</v>
      </c>
    </row>
    <row r="5238" spans="1:14" x14ac:dyDescent="0.3">
      <c r="A5238" s="43" t="s">
        <v>465</v>
      </c>
      <c r="B5238" s="3">
        <v>45912</v>
      </c>
      <c r="C5238" s="3">
        <v>45912</v>
      </c>
      <c r="D5238" s="43" t="s">
        <v>670</v>
      </c>
      <c r="E5238" s="43" t="s">
        <v>2546</v>
      </c>
      <c r="F5238" s="43" t="s">
        <v>2548</v>
      </c>
      <c r="G5238">
        <v>240</v>
      </c>
      <c r="H5238">
        <v>240</v>
      </c>
      <c r="I5238" s="43" t="s">
        <v>2547</v>
      </c>
      <c r="J5238" s="43" t="s">
        <v>1035</v>
      </c>
      <c r="K5238" s="43" t="s">
        <v>178</v>
      </c>
      <c r="L5238" s="43" t="str">
        <f>IF(AND(Home!$A$1&gt;=Leave[[#This Row],[Start Time]],Home!$A$1&lt;=Leave[[#This Row],[End Time]]),"Aplica","No Aplica")</f>
        <v>No Aplica</v>
      </c>
      <c r="M5238" s="43" t="str">
        <f>IF(AND(Home!$A$1&gt;=Leave[[#This Row],[Start Time]],Home!$A$1&lt;=Leave[[#This Row],[End Time]]),Home!$A$1,"No Aplica")</f>
        <v>No Aplica</v>
      </c>
      <c r="N5238" s="43" t="str">
        <f>Leave[[#This Row],[User Code (Owning User) (Usuario)]]&amp;Leave[[#This Row],[fecha activa]]</f>
        <v>MIE2025270824215No Aplica</v>
      </c>
    </row>
    <row r="5239" spans="1:14" x14ac:dyDescent="0.3">
      <c r="A5239" s="43" t="s">
        <v>465</v>
      </c>
      <c r="B5239" s="3">
        <v>45910</v>
      </c>
      <c r="C5239" s="3">
        <v>45910</v>
      </c>
      <c r="D5239" s="43" t="s">
        <v>467</v>
      </c>
      <c r="E5239" s="43" t="s">
        <v>2546</v>
      </c>
      <c r="F5239" s="43" t="s">
        <v>2548</v>
      </c>
      <c r="G5239">
        <v>540</v>
      </c>
      <c r="H5239">
        <v>540</v>
      </c>
      <c r="I5239" s="43" t="s">
        <v>2547</v>
      </c>
      <c r="J5239" s="43" t="s">
        <v>1035</v>
      </c>
      <c r="K5239" s="43" t="s">
        <v>178</v>
      </c>
      <c r="L5239" s="43" t="str">
        <f>IF(AND(Home!$A$1&gt;=Leave[[#This Row],[Start Time]],Home!$A$1&lt;=Leave[[#This Row],[End Time]]),"Aplica","No Aplica")</f>
        <v>No Aplica</v>
      </c>
      <c r="M5239" s="43" t="str">
        <f>IF(AND(Home!$A$1&gt;=Leave[[#This Row],[Start Time]],Home!$A$1&lt;=Leave[[#This Row],[End Time]]),Home!$A$1,"No Aplica")</f>
        <v>No Aplica</v>
      </c>
      <c r="N5239" s="43" t="str">
        <f>Leave[[#This Row],[User Code (Owning User) (Usuario)]]&amp;Leave[[#This Row],[fecha activa]]</f>
        <v>MIE2025270824215No Aplica</v>
      </c>
    </row>
    <row r="5240" spans="1:14" x14ac:dyDescent="0.3">
      <c r="A5240" s="43" t="s">
        <v>476</v>
      </c>
      <c r="B5240" s="3">
        <v>45907</v>
      </c>
      <c r="C5240" s="3">
        <v>45907</v>
      </c>
      <c r="D5240" s="43" t="s">
        <v>490</v>
      </c>
      <c r="E5240" s="43" t="s">
        <v>2546</v>
      </c>
      <c r="F5240" s="43" t="s">
        <v>2548</v>
      </c>
      <c r="G5240">
        <v>60</v>
      </c>
      <c r="H5240">
        <v>60</v>
      </c>
      <c r="I5240" s="43" t="s">
        <v>2547</v>
      </c>
      <c r="J5240" s="43" t="s">
        <v>1035</v>
      </c>
      <c r="K5240" s="43" t="s">
        <v>178</v>
      </c>
      <c r="L5240" s="43" t="str">
        <f>IF(AND(Home!$A$1&gt;=Leave[[#This Row],[Start Time]],Home!$A$1&lt;=Leave[[#This Row],[End Time]]),"Aplica","No Aplica")</f>
        <v>No Aplica</v>
      </c>
      <c r="M5240" s="43" t="str">
        <f>IF(AND(Home!$A$1&gt;=Leave[[#This Row],[Start Time]],Home!$A$1&lt;=Leave[[#This Row],[End Time]]),Home!$A$1,"No Aplica")</f>
        <v>No Aplica</v>
      </c>
      <c r="N5240" s="43" t="str">
        <f>Leave[[#This Row],[User Code (Owning User) (Usuario)]]&amp;Leave[[#This Row],[fecha activa]]</f>
        <v>MIE2025270824215No Aplica</v>
      </c>
    </row>
    <row r="5241" spans="1:14" x14ac:dyDescent="0.3">
      <c r="A5241" s="43" t="s">
        <v>465</v>
      </c>
      <c r="B5241" s="3">
        <v>45905</v>
      </c>
      <c r="C5241" s="3">
        <v>45905</v>
      </c>
      <c r="D5241" s="43" t="s">
        <v>655</v>
      </c>
      <c r="E5241" s="43" t="s">
        <v>2546</v>
      </c>
      <c r="F5241" s="43" t="s">
        <v>2548</v>
      </c>
      <c r="G5241">
        <v>120</v>
      </c>
      <c r="H5241">
        <v>120</v>
      </c>
      <c r="I5241" s="43" t="s">
        <v>2547</v>
      </c>
      <c r="J5241" s="43" t="s">
        <v>1035</v>
      </c>
      <c r="K5241" s="43" t="s">
        <v>178</v>
      </c>
      <c r="L5241" s="43" t="str">
        <f>IF(AND(Home!$A$1&gt;=Leave[[#This Row],[Start Time]],Home!$A$1&lt;=Leave[[#This Row],[End Time]]),"Aplica","No Aplica")</f>
        <v>No Aplica</v>
      </c>
      <c r="M5241" s="43" t="str">
        <f>IF(AND(Home!$A$1&gt;=Leave[[#This Row],[Start Time]],Home!$A$1&lt;=Leave[[#This Row],[End Time]]),Home!$A$1,"No Aplica")</f>
        <v>No Aplica</v>
      </c>
      <c r="N5241" s="43" t="str">
        <f>Leave[[#This Row],[User Code (Owning User) (Usuario)]]&amp;Leave[[#This Row],[fecha activa]]</f>
        <v>MIE2025270824215No Aplica</v>
      </c>
    </row>
    <row r="5242" spans="1:14" x14ac:dyDescent="0.3">
      <c r="A5242" s="43" t="s">
        <v>471</v>
      </c>
      <c r="B5242" s="3">
        <v>45904</v>
      </c>
      <c r="C5242" s="3">
        <v>45904</v>
      </c>
      <c r="D5242" s="43" t="s">
        <v>2962</v>
      </c>
      <c r="E5242" s="43" t="s">
        <v>2546</v>
      </c>
      <c r="F5242" s="43" t="s">
        <v>2548</v>
      </c>
      <c r="G5242">
        <v>120</v>
      </c>
      <c r="H5242">
        <v>120</v>
      </c>
      <c r="I5242" s="43" t="s">
        <v>2547</v>
      </c>
      <c r="J5242" s="43" t="s">
        <v>1035</v>
      </c>
      <c r="K5242" s="43" t="s">
        <v>178</v>
      </c>
      <c r="L5242" s="43" t="str">
        <f>IF(AND(Home!$A$1&gt;=Leave[[#This Row],[Start Time]],Home!$A$1&lt;=Leave[[#This Row],[End Time]]),"Aplica","No Aplica")</f>
        <v>No Aplica</v>
      </c>
      <c r="M5242" s="43" t="str">
        <f>IF(AND(Home!$A$1&gt;=Leave[[#This Row],[Start Time]],Home!$A$1&lt;=Leave[[#This Row],[End Time]]),Home!$A$1,"No Aplica")</f>
        <v>No Aplica</v>
      </c>
      <c r="N5242" s="43" t="str">
        <f>Leave[[#This Row],[User Code (Owning User) (Usuario)]]&amp;Leave[[#This Row],[fecha activa]]</f>
        <v>MIE2025270824215No Aplica</v>
      </c>
    </row>
    <row r="5243" spans="1:14" x14ac:dyDescent="0.3">
      <c r="A5243" s="43" t="s">
        <v>471</v>
      </c>
      <c r="B5243" s="3">
        <v>45903</v>
      </c>
      <c r="C5243" s="3">
        <v>45903</v>
      </c>
      <c r="D5243" s="43" t="s">
        <v>2810</v>
      </c>
      <c r="E5243" s="43" t="s">
        <v>2546</v>
      </c>
      <c r="F5243" s="43" t="s">
        <v>2548</v>
      </c>
      <c r="G5243">
        <v>150</v>
      </c>
      <c r="H5243">
        <v>150</v>
      </c>
      <c r="I5243" s="43" t="s">
        <v>2547</v>
      </c>
      <c r="J5243" s="43" t="s">
        <v>1035</v>
      </c>
      <c r="K5243" s="43" t="s">
        <v>178</v>
      </c>
      <c r="L5243" s="43" t="str">
        <f>IF(AND(Home!$A$1&gt;=Leave[[#This Row],[Start Time]],Home!$A$1&lt;=Leave[[#This Row],[End Time]]),"Aplica","No Aplica")</f>
        <v>No Aplica</v>
      </c>
      <c r="M5243" s="43" t="str">
        <f>IF(AND(Home!$A$1&gt;=Leave[[#This Row],[Start Time]],Home!$A$1&lt;=Leave[[#This Row],[End Time]]),Home!$A$1,"No Aplica")</f>
        <v>No Aplica</v>
      </c>
      <c r="N5243" s="43" t="str">
        <f>Leave[[#This Row],[User Code (Owning User) (Usuario)]]&amp;Leave[[#This Row],[fecha activa]]</f>
        <v>MIE2025270824215No Aplica</v>
      </c>
    </row>
    <row r="5244" spans="1:14" x14ac:dyDescent="0.3">
      <c r="A5244" s="43" t="s">
        <v>468</v>
      </c>
      <c r="B5244" s="3">
        <v>45902</v>
      </c>
      <c r="C5244" s="3">
        <v>45902</v>
      </c>
      <c r="D5244" s="43" t="s">
        <v>2711</v>
      </c>
      <c r="E5244" s="43" t="s">
        <v>2546</v>
      </c>
      <c r="F5244" s="43" t="s">
        <v>2548</v>
      </c>
      <c r="G5244">
        <v>450</v>
      </c>
      <c r="H5244">
        <v>450</v>
      </c>
      <c r="I5244" s="43" t="s">
        <v>2547</v>
      </c>
      <c r="J5244" s="43" t="s">
        <v>1035</v>
      </c>
      <c r="K5244" s="43" t="s">
        <v>178</v>
      </c>
      <c r="L5244" s="43" t="str">
        <f>IF(AND(Home!$A$1&gt;=Leave[[#This Row],[Start Time]],Home!$A$1&lt;=Leave[[#This Row],[End Time]]),"Aplica","No Aplica")</f>
        <v>No Aplica</v>
      </c>
      <c r="M5244" s="43" t="str">
        <f>IF(AND(Home!$A$1&gt;=Leave[[#This Row],[Start Time]],Home!$A$1&lt;=Leave[[#This Row],[End Time]]),Home!$A$1,"No Aplica")</f>
        <v>No Aplica</v>
      </c>
      <c r="N5244" s="43" t="str">
        <f>Leave[[#This Row],[User Code (Owning User) (Usuario)]]&amp;Leave[[#This Row],[fecha activa]]</f>
        <v>MIE2025270824215No Aplica</v>
      </c>
    </row>
    <row r="5245" spans="1:14" x14ac:dyDescent="0.3">
      <c r="A5245" s="43" t="s">
        <v>471</v>
      </c>
      <c r="B5245" s="3">
        <v>45901</v>
      </c>
      <c r="C5245" s="3">
        <v>45901</v>
      </c>
      <c r="D5245" s="43" t="s">
        <v>2712</v>
      </c>
      <c r="E5245" s="43" t="s">
        <v>2546</v>
      </c>
      <c r="F5245" s="43" t="s">
        <v>2548</v>
      </c>
      <c r="G5245">
        <v>60</v>
      </c>
      <c r="H5245">
        <v>60</v>
      </c>
      <c r="I5245" s="43" t="s">
        <v>2547</v>
      </c>
      <c r="J5245" s="43" t="s">
        <v>1035</v>
      </c>
      <c r="K5245" s="43" t="s">
        <v>178</v>
      </c>
      <c r="L5245" s="43" t="str">
        <f>IF(AND(Home!$A$1&gt;=Leave[[#This Row],[Start Time]],Home!$A$1&lt;=Leave[[#This Row],[End Time]]),"Aplica","No Aplica")</f>
        <v>No Aplica</v>
      </c>
      <c r="M5245" s="43" t="str">
        <f>IF(AND(Home!$A$1&gt;=Leave[[#This Row],[Start Time]],Home!$A$1&lt;=Leave[[#This Row],[End Time]]),Home!$A$1,"No Aplica")</f>
        <v>No Aplica</v>
      </c>
      <c r="N5245" s="43" t="str">
        <f>Leave[[#This Row],[User Code (Owning User) (Usuario)]]&amp;Leave[[#This Row],[fecha activa]]</f>
        <v>MIE2025270824215No Aplica</v>
      </c>
    </row>
    <row r="5246" spans="1:14" x14ac:dyDescent="0.3">
      <c r="A5246" s="43" t="s">
        <v>471</v>
      </c>
      <c r="B5246" s="3">
        <v>45920</v>
      </c>
      <c r="C5246" s="3">
        <v>45920</v>
      </c>
      <c r="D5246" s="43" t="s">
        <v>3642</v>
      </c>
      <c r="E5246" s="43" t="s">
        <v>403</v>
      </c>
      <c r="F5246" s="43" t="s">
        <v>404</v>
      </c>
      <c r="G5246">
        <v>330</v>
      </c>
      <c r="H5246">
        <v>330</v>
      </c>
      <c r="I5246" s="43" t="s">
        <v>1097</v>
      </c>
      <c r="J5246" s="43" t="s">
        <v>985</v>
      </c>
      <c r="K5246" s="43" t="s">
        <v>179</v>
      </c>
      <c r="L5246" s="43" t="str">
        <f>IF(AND(Home!$A$1&gt;=Leave[[#This Row],[Start Time]],Home!$A$1&lt;=Leave[[#This Row],[End Time]]),"Aplica","No Aplica")</f>
        <v>No Aplica</v>
      </c>
      <c r="M5246" s="43" t="str">
        <f>IF(AND(Home!$A$1&gt;=Leave[[#This Row],[Start Time]],Home!$A$1&lt;=Leave[[#This Row],[End Time]]),Home!$A$1,"No Aplica")</f>
        <v>No Aplica</v>
      </c>
      <c r="N5246" s="43" t="str">
        <f>Leave[[#This Row],[User Code (Owning User) (Usuario)]]&amp;Leave[[#This Row],[fecha activa]]</f>
        <v>MIE2023101113280No Aplica</v>
      </c>
    </row>
    <row r="5247" spans="1:14" x14ac:dyDescent="0.3">
      <c r="A5247" s="43" t="s">
        <v>471</v>
      </c>
      <c r="B5247" s="3">
        <v>45919</v>
      </c>
      <c r="C5247" s="3">
        <v>45919</v>
      </c>
      <c r="D5247" s="43" t="s">
        <v>2791</v>
      </c>
      <c r="E5247" s="43" t="s">
        <v>403</v>
      </c>
      <c r="F5247" s="43" t="s">
        <v>404</v>
      </c>
      <c r="G5247">
        <v>90</v>
      </c>
      <c r="H5247">
        <v>90</v>
      </c>
      <c r="I5247" s="43" t="s">
        <v>1097</v>
      </c>
      <c r="J5247" s="43" t="s">
        <v>985</v>
      </c>
      <c r="K5247" s="43" t="s">
        <v>179</v>
      </c>
      <c r="L5247" s="43" t="str">
        <f>IF(AND(Home!$A$1&gt;=Leave[[#This Row],[Start Time]],Home!$A$1&lt;=Leave[[#This Row],[End Time]]),"Aplica","No Aplica")</f>
        <v>No Aplica</v>
      </c>
      <c r="M5247" s="43" t="str">
        <f>IF(AND(Home!$A$1&gt;=Leave[[#This Row],[Start Time]],Home!$A$1&lt;=Leave[[#This Row],[End Time]]),Home!$A$1,"No Aplica")</f>
        <v>No Aplica</v>
      </c>
      <c r="N5247" s="43" t="str">
        <f>Leave[[#This Row],[User Code (Owning User) (Usuario)]]&amp;Leave[[#This Row],[fecha activa]]</f>
        <v>MIE2023101113280No Aplica</v>
      </c>
    </row>
    <row r="5248" spans="1:14" x14ac:dyDescent="0.3">
      <c r="A5248" s="43" t="s">
        <v>471</v>
      </c>
      <c r="B5248" s="3">
        <v>45918</v>
      </c>
      <c r="C5248" s="3">
        <v>45918</v>
      </c>
      <c r="D5248" s="43" t="s">
        <v>3643</v>
      </c>
      <c r="E5248" s="43" t="s">
        <v>403</v>
      </c>
      <c r="F5248" s="43" t="s">
        <v>404</v>
      </c>
      <c r="G5248">
        <v>330</v>
      </c>
      <c r="H5248">
        <v>330</v>
      </c>
      <c r="I5248" s="43" t="s">
        <v>1097</v>
      </c>
      <c r="J5248" s="43" t="s">
        <v>985</v>
      </c>
      <c r="K5248" s="43" t="s">
        <v>179</v>
      </c>
      <c r="L5248" s="43" t="str">
        <f>IF(AND(Home!$A$1&gt;=Leave[[#This Row],[Start Time]],Home!$A$1&lt;=Leave[[#This Row],[End Time]]),"Aplica","No Aplica")</f>
        <v>No Aplica</v>
      </c>
      <c r="M5248" s="43" t="str">
        <f>IF(AND(Home!$A$1&gt;=Leave[[#This Row],[Start Time]],Home!$A$1&lt;=Leave[[#This Row],[End Time]]),Home!$A$1,"No Aplica")</f>
        <v>No Aplica</v>
      </c>
      <c r="N5248" s="43" t="str">
        <f>Leave[[#This Row],[User Code (Owning User) (Usuario)]]&amp;Leave[[#This Row],[fecha activa]]</f>
        <v>MIE2023101113280No Aplica</v>
      </c>
    </row>
    <row r="5249" spans="1:14" x14ac:dyDescent="0.3">
      <c r="A5249" s="43" t="s">
        <v>471</v>
      </c>
      <c r="B5249" s="3">
        <v>45917</v>
      </c>
      <c r="C5249" s="3">
        <v>45917</v>
      </c>
      <c r="D5249" s="43" t="s">
        <v>2791</v>
      </c>
      <c r="E5249" s="43" t="s">
        <v>403</v>
      </c>
      <c r="F5249" s="43" t="s">
        <v>404</v>
      </c>
      <c r="G5249">
        <v>90</v>
      </c>
      <c r="H5249">
        <v>90</v>
      </c>
      <c r="I5249" s="43" t="s">
        <v>1097</v>
      </c>
      <c r="J5249" s="43" t="s">
        <v>985</v>
      </c>
      <c r="K5249" s="43" t="s">
        <v>179</v>
      </c>
      <c r="L5249" s="43" t="str">
        <f>IF(AND(Home!$A$1&gt;=Leave[[#This Row],[Start Time]],Home!$A$1&lt;=Leave[[#This Row],[End Time]]),"Aplica","No Aplica")</f>
        <v>No Aplica</v>
      </c>
      <c r="M5249" s="43" t="str">
        <f>IF(AND(Home!$A$1&gt;=Leave[[#This Row],[Start Time]],Home!$A$1&lt;=Leave[[#This Row],[End Time]]),Home!$A$1,"No Aplica")</f>
        <v>No Aplica</v>
      </c>
      <c r="N5249" s="43" t="str">
        <f>Leave[[#This Row],[User Code (Owning User) (Usuario)]]&amp;Leave[[#This Row],[fecha activa]]</f>
        <v>MIE2023101113280No Aplica</v>
      </c>
    </row>
    <row r="5250" spans="1:14" x14ac:dyDescent="0.3">
      <c r="A5250" s="43" t="s">
        <v>465</v>
      </c>
      <c r="B5250" s="3">
        <v>45928</v>
      </c>
      <c r="C5250" s="3">
        <v>45928</v>
      </c>
      <c r="D5250" s="43" t="s">
        <v>470</v>
      </c>
      <c r="E5250" s="43" t="s">
        <v>403</v>
      </c>
      <c r="F5250" s="43" t="s">
        <v>404</v>
      </c>
      <c r="G5250">
        <v>540</v>
      </c>
      <c r="H5250">
        <v>540</v>
      </c>
      <c r="I5250" s="43" t="s">
        <v>1097</v>
      </c>
      <c r="J5250" s="43" t="s">
        <v>985</v>
      </c>
      <c r="K5250" s="43" t="s">
        <v>179</v>
      </c>
      <c r="L5250" s="43" t="str">
        <f>IF(AND(Home!$A$1&gt;=Leave[[#This Row],[Start Time]],Home!$A$1&lt;=Leave[[#This Row],[End Time]]),"Aplica","No Aplica")</f>
        <v>No Aplica</v>
      </c>
      <c r="M5250" s="43" t="str">
        <f>IF(AND(Home!$A$1&gt;=Leave[[#This Row],[Start Time]],Home!$A$1&lt;=Leave[[#This Row],[End Time]]),Home!$A$1,"No Aplica")</f>
        <v>No Aplica</v>
      </c>
      <c r="N5250" s="43" t="str">
        <f>Leave[[#This Row],[User Code (Owning User) (Usuario)]]&amp;Leave[[#This Row],[fecha activa]]</f>
        <v>MIE2023101113280No Aplica</v>
      </c>
    </row>
    <row r="5251" spans="1:14" x14ac:dyDescent="0.3">
      <c r="A5251" s="43" t="s">
        <v>471</v>
      </c>
      <c r="B5251" s="3">
        <v>45923</v>
      </c>
      <c r="C5251" s="3">
        <v>45923</v>
      </c>
      <c r="D5251" s="43" t="s">
        <v>472</v>
      </c>
      <c r="E5251" s="43" t="s">
        <v>403</v>
      </c>
      <c r="F5251" s="43" t="s">
        <v>404</v>
      </c>
      <c r="G5251">
        <v>540</v>
      </c>
      <c r="H5251">
        <v>540</v>
      </c>
      <c r="I5251" s="43" t="s">
        <v>1097</v>
      </c>
      <c r="J5251" s="43" t="s">
        <v>985</v>
      </c>
      <c r="K5251" s="43" t="s">
        <v>179</v>
      </c>
      <c r="L5251" s="43" t="str">
        <f>IF(AND(Home!$A$1&gt;=Leave[[#This Row],[Start Time]],Home!$A$1&lt;=Leave[[#This Row],[End Time]]),"Aplica","No Aplica")</f>
        <v>No Aplica</v>
      </c>
      <c r="M5251" s="43" t="str">
        <f>IF(AND(Home!$A$1&gt;=Leave[[#This Row],[Start Time]],Home!$A$1&lt;=Leave[[#This Row],[End Time]]),Home!$A$1,"No Aplica")</f>
        <v>No Aplica</v>
      </c>
      <c r="N5251" s="43" t="str">
        <f>Leave[[#This Row],[User Code (Owning User) (Usuario)]]&amp;Leave[[#This Row],[fecha activa]]</f>
        <v>MIE2023101113280No Aplica</v>
      </c>
    </row>
    <row r="5252" spans="1:14" x14ac:dyDescent="0.3">
      <c r="A5252" s="43" t="s">
        <v>471</v>
      </c>
      <c r="B5252" s="3">
        <v>45913</v>
      </c>
      <c r="C5252" s="3">
        <v>45913</v>
      </c>
      <c r="D5252" s="43" t="s">
        <v>3311</v>
      </c>
      <c r="E5252" s="43" t="s">
        <v>403</v>
      </c>
      <c r="F5252" s="43" t="s">
        <v>404</v>
      </c>
      <c r="G5252">
        <v>330</v>
      </c>
      <c r="H5252">
        <v>330</v>
      </c>
      <c r="I5252" s="43" t="s">
        <v>1097</v>
      </c>
      <c r="J5252" s="43" t="s">
        <v>985</v>
      </c>
      <c r="K5252" s="43" t="s">
        <v>179</v>
      </c>
      <c r="L5252" s="43" t="str">
        <f>IF(AND(Home!$A$1&gt;=Leave[[#This Row],[Start Time]],Home!$A$1&lt;=Leave[[#This Row],[End Time]]),"Aplica","No Aplica")</f>
        <v>No Aplica</v>
      </c>
      <c r="M5252" s="43" t="str">
        <f>IF(AND(Home!$A$1&gt;=Leave[[#This Row],[Start Time]],Home!$A$1&lt;=Leave[[#This Row],[End Time]]),Home!$A$1,"No Aplica")</f>
        <v>No Aplica</v>
      </c>
      <c r="N5252" s="43" t="str">
        <f>Leave[[#This Row],[User Code (Owning User) (Usuario)]]&amp;Leave[[#This Row],[fecha activa]]</f>
        <v>MIE2023101113280No Aplica</v>
      </c>
    </row>
    <row r="5253" spans="1:14" x14ac:dyDescent="0.3">
      <c r="A5253" s="43" t="s">
        <v>471</v>
      </c>
      <c r="B5253" s="3">
        <v>45912</v>
      </c>
      <c r="C5253" s="3">
        <v>45912</v>
      </c>
      <c r="D5253" s="43" t="s">
        <v>2791</v>
      </c>
      <c r="E5253" s="43" t="s">
        <v>403</v>
      </c>
      <c r="F5253" s="43" t="s">
        <v>404</v>
      </c>
      <c r="G5253">
        <v>90</v>
      </c>
      <c r="H5253">
        <v>90</v>
      </c>
      <c r="I5253" s="43" t="s">
        <v>1097</v>
      </c>
      <c r="J5253" s="43" t="s">
        <v>985</v>
      </c>
      <c r="K5253" s="43" t="s">
        <v>179</v>
      </c>
      <c r="L5253" s="43" t="str">
        <f>IF(AND(Home!$A$1&gt;=Leave[[#This Row],[Start Time]],Home!$A$1&lt;=Leave[[#This Row],[End Time]]),"Aplica","No Aplica")</f>
        <v>No Aplica</v>
      </c>
      <c r="M5253" s="43" t="str">
        <f>IF(AND(Home!$A$1&gt;=Leave[[#This Row],[Start Time]],Home!$A$1&lt;=Leave[[#This Row],[End Time]]),Home!$A$1,"No Aplica")</f>
        <v>No Aplica</v>
      </c>
      <c r="N5253" s="43" t="str">
        <f>Leave[[#This Row],[User Code (Owning User) (Usuario)]]&amp;Leave[[#This Row],[fecha activa]]</f>
        <v>MIE2023101113280No Aplica</v>
      </c>
    </row>
    <row r="5254" spans="1:14" x14ac:dyDescent="0.3">
      <c r="A5254" s="43" t="s">
        <v>471</v>
      </c>
      <c r="B5254" s="3">
        <v>45911</v>
      </c>
      <c r="C5254" s="3">
        <v>45911</v>
      </c>
      <c r="D5254" s="43" t="s">
        <v>2791</v>
      </c>
      <c r="E5254" s="43" t="s">
        <v>403</v>
      </c>
      <c r="F5254" s="43" t="s">
        <v>404</v>
      </c>
      <c r="G5254">
        <v>90</v>
      </c>
      <c r="H5254">
        <v>90</v>
      </c>
      <c r="I5254" s="43" t="s">
        <v>1097</v>
      </c>
      <c r="J5254" s="43" t="s">
        <v>985</v>
      </c>
      <c r="K5254" s="43" t="s">
        <v>179</v>
      </c>
      <c r="L5254" s="43" t="str">
        <f>IF(AND(Home!$A$1&gt;=Leave[[#This Row],[Start Time]],Home!$A$1&lt;=Leave[[#This Row],[End Time]]),"Aplica","No Aplica")</f>
        <v>No Aplica</v>
      </c>
      <c r="M5254" s="43" t="str">
        <f>IF(AND(Home!$A$1&gt;=Leave[[#This Row],[Start Time]],Home!$A$1&lt;=Leave[[#This Row],[End Time]]),Home!$A$1,"No Aplica")</f>
        <v>No Aplica</v>
      </c>
      <c r="N5254" s="43" t="str">
        <f>Leave[[#This Row],[User Code (Owning User) (Usuario)]]&amp;Leave[[#This Row],[fecha activa]]</f>
        <v>MIE2023101113280No Aplica</v>
      </c>
    </row>
    <row r="5255" spans="1:14" x14ac:dyDescent="0.3">
      <c r="A5255" s="43" t="s">
        <v>471</v>
      </c>
      <c r="B5255" s="3">
        <v>45910</v>
      </c>
      <c r="C5255" s="3">
        <v>45910</v>
      </c>
      <c r="D5255" s="43" t="s">
        <v>2791</v>
      </c>
      <c r="E5255" s="43" t="s">
        <v>403</v>
      </c>
      <c r="F5255" s="43" t="s">
        <v>404</v>
      </c>
      <c r="G5255">
        <v>90</v>
      </c>
      <c r="H5255">
        <v>90</v>
      </c>
      <c r="I5255" s="43" t="s">
        <v>1097</v>
      </c>
      <c r="J5255" s="43" t="s">
        <v>985</v>
      </c>
      <c r="K5255" s="43" t="s">
        <v>179</v>
      </c>
      <c r="L5255" s="43" t="str">
        <f>IF(AND(Home!$A$1&gt;=Leave[[#This Row],[Start Time]],Home!$A$1&lt;=Leave[[#This Row],[End Time]]),"Aplica","No Aplica")</f>
        <v>No Aplica</v>
      </c>
      <c r="M5255" s="43" t="str">
        <f>IF(AND(Home!$A$1&gt;=Leave[[#This Row],[Start Time]],Home!$A$1&lt;=Leave[[#This Row],[End Time]]),Home!$A$1,"No Aplica")</f>
        <v>No Aplica</v>
      </c>
      <c r="N5255" s="43" t="str">
        <f>Leave[[#This Row],[User Code (Owning User) (Usuario)]]&amp;Leave[[#This Row],[fecha activa]]</f>
        <v>MIE2023101113280No Aplica</v>
      </c>
    </row>
    <row r="5256" spans="1:14" x14ac:dyDescent="0.3">
      <c r="A5256" s="43" t="s">
        <v>471</v>
      </c>
      <c r="B5256" s="3">
        <v>45916</v>
      </c>
      <c r="C5256" s="3">
        <v>45916</v>
      </c>
      <c r="D5256" s="43" t="s">
        <v>496</v>
      </c>
      <c r="E5256" s="43" t="s">
        <v>403</v>
      </c>
      <c r="F5256" s="43" t="s">
        <v>404</v>
      </c>
      <c r="G5256">
        <v>540</v>
      </c>
      <c r="H5256">
        <v>540</v>
      </c>
      <c r="I5256" s="43" t="s">
        <v>1097</v>
      </c>
      <c r="J5256" s="43" t="s">
        <v>985</v>
      </c>
      <c r="K5256" s="43" t="s">
        <v>179</v>
      </c>
      <c r="L5256" s="43" t="str">
        <f>IF(AND(Home!$A$1&gt;=Leave[[#This Row],[Start Time]],Home!$A$1&lt;=Leave[[#This Row],[End Time]]),"Aplica","No Aplica")</f>
        <v>No Aplica</v>
      </c>
      <c r="M5256" s="43" t="str">
        <f>IF(AND(Home!$A$1&gt;=Leave[[#This Row],[Start Time]],Home!$A$1&lt;=Leave[[#This Row],[End Time]]),Home!$A$1,"No Aplica")</f>
        <v>No Aplica</v>
      </c>
      <c r="N5256" s="43" t="str">
        <f>Leave[[#This Row],[User Code (Owning User) (Usuario)]]&amp;Leave[[#This Row],[fecha activa]]</f>
        <v>MIE2023101113280No Aplica</v>
      </c>
    </row>
    <row r="5257" spans="1:14" x14ac:dyDescent="0.3">
      <c r="A5257" s="43" t="s">
        <v>465</v>
      </c>
      <c r="B5257" s="3">
        <v>45921</v>
      </c>
      <c r="C5257" s="3">
        <v>45921</v>
      </c>
      <c r="D5257" s="43" t="s">
        <v>470</v>
      </c>
      <c r="E5257" s="43" t="s">
        <v>403</v>
      </c>
      <c r="F5257" s="43" t="s">
        <v>404</v>
      </c>
      <c r="G5257">
        <v>540</v>
      </c>
      <c r="H5257">
        <v>540</v>
      </c>
      <c r="I5257" s="43" t="s">
        <v>1097</v>
      </c>
      <c r="J5257" s="43" t="s">
        <v>985</v>
      </c>
      <c r="K5257" s="43" t="s">
        <v>179</v>
      </c>
      <c r="L5257" s="43" t="str">
        <f>IF(AND(Home!$A$1&gt;=Leave[[#This Row],[Start Time]],Home!$A$1&lt;=Leave[[#This Row],[End Time]]),"Aplica","No Aplica")</f>
        <v>No Aplica</v>
      </c>
      <c r="M5257" s="43" t="str">
        <f>IF(AND(Home!$A$1&gt;=Leave[[#This Row],[Start Time]],Home!$A$1&lt;=Leave[[#This Row],[End Time]]),Home!$A$1,"No Aplica")</f>
        <v>No Aplica</v>
      </c>
      <c r="N5257" s="43" t="str">
        <f>Leave[[#This Row],[User Code (Owning User) (Usuario)]]&amp;Leave[[#This Row],[fecha activa]]</f>
        <v>MIE2023101113280No Aplica</v>
      </c>
    </row>
    <row r="5258" spans="1:14" x14ac:dyDescent="0.3">
      <c r="A5258" s="43" t="s">
        <v>471</v>
      </c>
      <c r="B5258" s="3">
        <v>45906</v>
      </c>
      <c r="C5258" s="3">
        <v>45906</v>
      </c>
      <c r="D5258" s="43" t="s">
        <v>2790</v>
      </c>
      <c r="E5258" s="43" t="s">
        <v>403</v>
      </c>
      <c r="F5258" s="43" t="s">
        <v>404</v>
      </c>
      <c r="G5258">
        <v>330</v>
      </c>
      <c r="H5258">
        <v>330</v>
      </c>
      <c r="I5258" s="43" t="s">
        <v>1097</v>
      </c>
      <c r="J5258" s="43" t="s">
        <v>985</v>
      </c>
      <c r="K5258" s="43" t="s">
        <v>179</v>
      </c>
      <c r="L5258" s="43" t="str">
        <f>IF(AND(Home!$A$1&gt;=Leave[[#This Row],[Start Time]],Home!$A$1&lt;=Leave[[#This Row],[End Time]]),"Aplica","No Aplica")</f>
        <v>No Aplica</v>
      </c>
      <c r="M5258" s="43" t="str">
        <f>IF(AND(Home!$A$1&gt;=Leave[[#This Row],[Start Time]],Home!$A$1&lt;=Leave[[#This Row],[End Time]]),Home!$A$1,"No Aplica")</f>
        <v>No Aplica</v>
      </c>
      <c r="N5258" s="43" t="str">
        <f>Leave[[#This Row],[User Code (Owning User) (Usuario)]]&amp;Leave[[#This Row],[fecha activa]]</f>
        <v>MIE2023101113280No Aplica</v>
      </c>
    </row>
    <row r="5259" spans="1:14" x14ac:dyDescent="0.3">
      <c r="A5259" s="43" t="s">
        <v>471</v>
      </c>
      <c r="B5259" s="3">
        <v>45905</v>
      </c>
      <c r="C5259" s="3">
        <v>45905</v>
      </c>
      <c r="D5259" s="43" t="s">
        <v>2791</v>
      </c>
      <c r="E5259" s="43" t="s">
        <v>403</v>
      </c>
      <c r="F5259" s="43" t="s">
        <v>404</v>
      </c>
      <c r="G5259">
        <v>90</v>
      </c>
      <c r="H5259">
        <v>90</v>
      </c>
      <c r="I5259" s="43" t="s">
        <v>1097</v>
      </c>
      <c r="J5259" s="43" t="s">
        <v>985</v>
      </c>
      <c r="K5259" s="43" t="s">
        <v>179</v>
      </c>
      <c r="L5259" s="43" t="str">
        <f>IF(AND(Home!$A$1&gt;=Leave[[#This Row],[Start Time]],Home!$A$1&lt;=Leave[[#This Row],[End Time]]),"Aplica","No Aplica")</f>
        <v>No Aplica</v>
      </c>
      <c r="M5259" s="43" t="str">
        <f>IF(AND(Home!$A$1&gt;=Leave[[#This Row],[Start Time]],Home!$A$1&lt;=Leave[[#This Row],[End Time]]),Home!$A$1,"No Aplica")</f>
        <v>No Aplica</v>
      </c>
      <c r="N5259" s="43" t="str">
        <f>Leave[[#This Row],[User Code (Owning User) (Usuario)]]&amp;Leave[[#This Row],[fecha activa]]</f>
        <v>MIE2023101113280No Aplica</v>
      </c>
    </row>
    <row r="5260" spans="1:14" x14ac:dyDescent="0.3">
      <c r="A5260" s="43" t="s">
        <v>471</v>
      </c>
      <c r="B5260" s="3">
        <v>45904</v>
      </c>
      <c r="C5260" s="3">
        <v>45904</v>
      </c>
      <c r="D5260" s="43" t="s">
        <v>2792</v>
      </c>
      <c r="E5260" s="43" t="s">
        <v>403</v>
      </c>
      <c r="F5260" s="43" t="s">
        <v>404</v>
      </c>
      <c r="G5260">
        <v>270</v>
      </c>
      <c r="H5260">
        <v>270</v>
      </c>
      <c r="I5260" s="43" t="s">
        <v>1097</v>
      </c>
      <c r="J5260" s="43" t="s">
        <v>985</v>
      </c>
      <c r="K5260" s="43" t="s">
        <v>179</v>
      </c>
      <c r="L5260" s="43" t="str">
        <f>IF(AND(Home!$A$1&gt;=Leave[[#This Row],[Start Time]],Home!$A$1&lt;=Leave[[#This Row],[End Time]]),"Aplica","No Aplica")</f>
        <v>No Aplica</v>
      </c>
      <c r="M5260" s="43" t="str">
        <f>IF(AND(Home!$A$1&gt;=Leave[[#This Row],[Start Time]],Home!$A$1&lt;=Leave[[#This Row],[End Time]]),Home!$A$1,"No Aplica")</f>
        <v>No Aplica</v>
      </c>
      <c r="N5260" s="43" t="str">
        <f>Leave[[#This Row],[User Code (Owning User) (Usuario)]]&amp;Leave[[#This Row],[fecha activa]]</f>
        <v>MIE2023101113280No Aplica</v>
      </c>
    </row>
    <row r="5261" spans="1:14" x14ac:dyDescent="0.3">
      <c r="A5261" s="43" t="s">
        <v>471</v>
      </c>
      <c r="B5261" s="3">
        <v>45903</v>
      </c>
      <c r="C5261" s="3">
        <v>45903</v>
      </c>
      <c r="D5261" s="43" t="s">
        <v>2793</v>
      </c>
      <c r="E5261" s="43" t="s">
        <v>403</v>
      </c>
      <c r="F5261" s="43" t="s">
        <v>404</v>
      </c>
      <c r="G5261">
        <v>270</v>
      </c>
      <c r="H5261">
        <v>270</v>
      </c>
      <c r="I5261" s="43" t="s">
        <v>1097</v>
      </c>
      <c r="J5261" s="43" t="s">
        <v>985</v>
      </c>
      <c r="K5261" s="43" t="s">
        <v>179</v>
      </c>
      <c r="L5261" s="43" t="str">
        <f>IF(AND(Home!$A$1&gt;=Leave[[#This Row],[Start Time]],Home!$A$1&lt;=Leave[[#This Row],[End Time]]),"Aplica","No Aplica")</f>
        <v>No Aplica</v>
      </c>
      <c r="M5261" s="43" t="str">
        <f>IF(AND(Home!$A$1&gt;=Leave[[#This Row],[Start Time]],Home!$A$1&lt;=Leave[[#This Row],[End Time]]),Home!$A$1,"No Aplica")</f>
        <v>No Aplica</v>
      </c>
      <c r="N5261" s="43" t="str">
        <f>Leave[[#This Row],[User Code (Owning User) (Usuario)]]&amp;Leave[[#This Row],[fecha activa]]</f>
        <v>MIE2023101113280No Aplica</v>
      </c>
    </row>
    <row r="5262" spans="1:14" x14ac:dyDescent="0.3">
      <c r="A5262" s="43" t="s">
        <v>465</v>
      </c>
      <c r="B5262" s="3">
        <v>45914</v>
      </c>
      <c r="C5262" s="3">
        <v>45914</v>
      </c>
      <c r="D5262" s="43" t="s">
        <v>470</v>
      </c>
      <c r="E5262" s="43" t="s">
        <v>403</v>
      </c>
      <c r="F5262" s="43" t="s">
        <v>404</v>
      </c>
      <c r="G5262">
        <v>540</v>
      </c>
      <c r="H5262">
        <v>540</v>
      </c>
      <c r="I5262" s="43" t="s">
        <v>1097</v>
      </c>
      <c r="J5262" s="43" t="s">
        <v>985</v>
      </c>
      <c r="K5262" s="43" t="s">
        <v>179</v>
      </c>
      <c r="L5262" s="43" t="str">
        <f>IF(AND(Home!$A$1&gt;=Leave[[#This Row],[Start Time]],Home!$A$1&lt;=Leave[[#This Row],[End Time]]),"Aplica","No Aplica")</f>
        <v>No Aplica</v>
      </c>
      <c r="M5262" s="43" t="str">
        <f>IF(AND(Home!$A$1&gt;=Leave[[#This Row],[Start Time]],Home!$A$1&lt;=Leave[[#This Row],[End Time]]),Home!$A$1,"No Aplica")</f>
        <v>No Aplica</v>
      </c>
      <c r="N5262" s="43" t="str">
        <f>Leave[[#This Row],[User Code (Owning User) (Usuario)]]&amp;Leave[[#This Row],[fecha activa]]</f>
        <v>MIE2023101113280No Aplica</v>
      </c>
    </row>
    <row r="5263" spans="1:14" x14ac:dyDescent="0.3">
      <c r="A5263" s="43" t="s">
        <v>471</v>
      </c>
      <c r="B5263" s="3">
        <v>45909</v>
      </c>
      <c r="C5263" s="3">
        <v>45909</v>
      </c>
      <c r="D5263" s="43" t="s">
        <v>496</v>
      </c>
      <c r="E5263" s="43" t="s">
        <v>403</v>
      </c>
      <c r="F5263" s="43" t="s">
        <v>404</v>
      </c>
      <c r="G5263">
        <v>540</v>
      </c>
      <c r="H5263">
        <v>540</v>
      </c>
      <c r="I5263" s="43" t="s">
        <v>1097</v>
      </c>
      <c r="J5263" s="43" t="s">
        <v>985</v>
      </c>
      <c r="K5263" s="43" t="s">
        <v>179</v>
      </c>
      <c r="L5263" s="43" t="str">
        <f>IF(AND(Home!$A$1&gt;=Leave[[#This Row],[Start Time]],Home!$A$1&lt;=Leave[[#This Row],[End Time]]),"Aplica","No Aplica")</f>
        <v>No Aplica</v>
      </c>
      <c r="M5263" s="43" t="str">
        <f>IF(AND(Home!$A$1&gt;=Leave[[#This Row],[Start Time]],Home!$A$1&lt;=Leave[[#This Row],[End Time]]),Home!$A$1,"No Aplica")</f>
        <v>No Aplica</v>
      </c>
      <c r="N5263" s="43" t="str">
        <f>Leave[[#This Row],[User Code (Owning User) (Usuario)]]&amp;Leave[[#This Row],[fecha activa]]</f>
        <v>MIE2023101113280No Aplica</v>
      </c>
    </row>
    <row r="5264" spans="1:14" x14ac:dyDescent="0.3">
      <c r="A5264" s="43" t="s">
        <v>465</v>
      </c>
      <c r="B5264" s="3">
        <v>45907</v>
      </c>
      <c r="C5264" s="3">
        <v>45907</v>
      </c>
      <c r="D5264" s="43" t="s">
        <v>469</v>
      </c>
      <c r="E5264" s="43" t="s">
        <v>403</v>
      </c>
      <c r="F5264" s="43" t="s">
        <v>404</v>
      </c>
      <c r="G5264">
        <v>540</v>
      </c>
      <c r="H5264">
        <v>540</v>
      </c>
      <c r="I5264" s="43" t="s">
        <v>1097</v>
      </c>
      <c r="J5264" s="43" t="s">
        <v>985</v>
      </c>
      <c r="K5264" s="43" t="s">
        <v>179</v>
      </c>
      <c r="L5264" s="43" t="str">
        <f>IF(AND(Home!$A$1&gt;=Leave[[#This Row],[Start Time]],Home!$A$1&lt;=Leave[[#This Row],[End Time]]),"Aplica","No Aplica")</f>
        <v>No Aplica</v>
      </c>
      <c r="M5264" s="43" t="str">
        <f>IF(AND(Home!$A$1&gt;=Leave[[#This Row],[Start Time]],Home!$A$1&lt;=Leave[[#This Row],[End Time]]),Home!$A$1,"No Aplica")</f>
        <v>No Aplica</v>
      </c>
      <c r="N5264" s="43" t="str">
        <f>Leave[[#This Row],[User Code (Owning User) (Usuario)]]&amp;Leave[[#This Row],[fecha activa]]</f>
        <v>MIE2023101113280No Aplica</v>
      </c>
    </row>
    <row r="5265" spans="1:14" x14ac:dyDescent="0.3">
      <c r="A5265" s="43" t="s">
        <v>471</v>
      </c>
      <c r="B5265" s="3">
        <v>45902</v>
      </c>
      <c r="C5265" s="3">
        <v>45902</v>
      </c>
      <c r="D5265" s="43" t="s">
        <v>472</v>
      </c>
      <c r="E5265" s="43" t="s">
        <v>403</v>
      </c>
      <c r="F5265" s="43" t="s">
        <v>404</v>
      </c>
      <c r="G5265">
        <v>540</v>
      </c>
      <c r="H5265">
        <v>540</v>
      </c>
      <c r="I5265" s="43" t="s">
        <v>1097</v>
      </c>
      <c r="J5265" s="43" t="s">
        <v>985</v>
      </c>
      <c r="K5265" s="43" t="s">
        <v>179</v>
      </c>
      <c r="L5265" s="43" t="str">
        <f>IF(AND(Home!$A$1&gt;=Leave[[#This Row],[Start Time]],Home!$A$1&lt;=Leave[[#This Row],[End Time]]),"Aplica","No Aplica")</f>
        <v>No Aplica</v>
      </c>
      <c r="M5265" s="43" t="str">
        <f>IF(AND(Home!$A$1&gt;=Leave[[#This Row],[Start Time]],Home!$A$1&lt;=Leave[[#This Row],[End Time]]),Home!$A$1,"No Aplica")</f>
        <v>No Aplica</v>
      </c>
      <c r="N5265" s="43" t="str">
        <f>Leave[[#This Row],[User Code (Owning User) (Usuario)]]&amp;Leave[[#This Row],[fecha activa]]</f>
        <v>MIE2023101113280No Aplica</v>
      </c>
    </row>
    <row r="5266" spans="1:14" x14ac:dyDescent="0.3">
      <c r="A5266" s="43" t="s">
        <v>476</v>
      </c>
      <c r="B5266" s="3">
        <v>45927</v>
      </c>
      <c r="C5266" s="3">
        <v>45927</v>
      </c>
      <c r="D5266" s="43" t="s">
        <v>491</v>
      </c>
      <c r="E5266" s="43" t="s">
        <v>301</v>
      </c>
      <c r="F5266" s="43" t="s">
        <v>302</v>
      </c>
      <c r="G5266">
        <v>180</v>
      </c>
      <c r="H5266">
        <v>180</v>
      </c>
      <c r="I5266" s="43" t="s">
        <v>988</v>
      </c>
      <c r="J5266" s="43" t="s">
        <v>983</v>
      </c>
      <c r="K5266" s="43" t="s">
        <v>223</v>
      </c>
      <c r="L5266" s="43" t="str">
        <f>IF(AND(Home!$A$1&gt;=Leave[[#This Row],[Start Time]],Home!$A$1&lt;=Leave[[#This Row],[End Time]]),"Aplica","No Aplica")</f>
        <v>No Aplica</v>
      </c>
      <c r="M5266" s="43" t="str">
        <f>IF(AND(Home!$A$1&gt;=Leave[[#This Row],[Start Time]],Home!$A$1&lt;=Leave[[#This Row],[End Time]]),Home!$A$1,"No Aplica")</f>
        <v>No Aplica</v>
      </c>
      <c r="N5266" s="43" t="str">
        <f>Leave[[#This Row],[User Code (Owning User) (Usuario)]]&amp;Leave[[#This Row],[fecha activa]]</f>
        <v>MIE2023090511248No Aplica</v>
      </c>
    </row>
    <row r="5267" spans="1:14" x14ac:dyDescent="0.3">
      <c r="A5267" s="43" t="s">
        <v>465</v>
      </c>
      <c r="B5267" s="3">
        <v>45928</v>
      </c>
      <c r="C5267" s="3">
        <v>45928</v>
      </c>
      <c r="D5267" s="43" t="s">
        <v>495</v>
      </c>
      <c r="E5267" s="43" t="s">
        <v>301</v>
      </c>
      <c r="F5267" s="43" t="s">
        <v>302</v>
      </c>
      <c r="G5267">
        <v>540</v>
      </c>
      <c r="H5267">
        <v>540</v>
      </c>
      <c r="I5267" s="43" t="s">
        <v>988</v>
      </c>
      <c r="J5267" s="43" t="s">
        <v>983</v>
      </c>
      <c r="K5267" s="43" t="s">
        <v>223</v>
      </c>
      <c r="L5267" s="43" t="str">
        <f>IF(AND(Home!$A$1&gt;=Leave[[#This Row],[Start Time]],Home!$A$1&lt;=Leave[[#This Row],[End Time]]),"Aplica","No Aplica")</f>
        <v>No Aplica</v>
      </c>
      <c r="M5267" s="43" t="str">
        <f>IF(AND(Home!$A$1&gt;=Leave[[#This Row],[Start Time]],Home!$A$1&lt;=Leave[[#This Row],[End Time]]),Home!$A$1,"No Aplica")</f>
        <v>No Aplica</v>
      </c>
      <c r="N5267" s="43" t="str">
        <f>Leave[[#This Row],[User Code (Owning User) (Usuario)]]&amp;Leave[[#This Row],[fecha activa]]</f>
        <v>MIE2023090511248No Aplica</v>
      </c>
    </row>
    <row r="5268" spans="1:14" x14ac:dyDescent="0.3">
      <c r="A5268" s="43" t="s">
        <v>471</v>
      </c>
      <c r="B5268" s="3">
        <v>45922</v>
      </c>
      <c r="C5268" s="3">
        <v>45922</v>
      </c>
      <c r="D5268" s="43" t="s">
        <v>2054</v>
      </c>
      <c r="E5268" s="43" t="s">
        <v>301</v>
      </c>
      <c r="F5268" s="43" t="s">
        <v>302</v>
      </c>
      <c r="G5268">
        <v>540</v>
      </c>
      <c r="H5268">
        <v>540</v>
      </c>
      <c r="I5268" s="43" t="s">
        <v>988</v>
      </c>
      <c r="J5268" s="43" t="s">
        <v>983</v>
      </c>
      <c r="K5268" s="43" t="s">
        <v>223</v>
      </c>
      <c r="L5268" s="43" t="str">
        <f>IF(AND(Home!$A$1&gt;=Leave[[#This Row],[Start Time]],Home!$A$1&lt;=Leave[[#This Row],[End Time]]),"Aplica","No Aplica")</f>
        <v>Aplica</v>
      </c>
      <c r="M5268" s="43">
        <f>IF(AND(Home!$A$1&gt;=Leave[[#This Row],[Start Time]],Home!$A$1&lt;=Leave[[#This Row],[End Time]]),Home!$A$1,"No Aplica")</f>
        <v>45922</v>
      </c>
      <c r="N5268" s="43" t="str">
        <f>Leave[[#This Row],[User Code (Owning User) (Usuario)]]&amp;Leave[[#This Row],[fecha activa]]</f>
        <v>MIE202309051124845922</v>
      </c>
    </row>
    <row r="5269" spans="1:14" x14ac:dyDescent="0.3">
      <c r="A5269" s="43" t="s">
        <v>471</v>
      </c>
      <c r="B5269" s="3">
        <v>45922</v>
      </c>
      <c r="C5269" s="3">
        <v>45922</v>
      </c>
      <c r="D5269" s="43" t="s">
        <v>2054</v>
      </c>
      <c r="E5269" s="43" t="s">
        <v>301</v>
      </c>
      <c r="F5269" s="43" t="s">
        <v>302</v>
      </c>
      <c r="G5269">
        <v>540</v>
      </c>
      <c r="H5269">
        <v>540</v>
      </c>
      <c r="I5269" s="43" t="s">
        <v>988</v>
      </c>
      <c r="J5269" s="43" t="s">
        <v>983</v>
      </c>
      <c r="K5269" s="43" t="s">
        <v>223</v>
      </c>
      <c r="L5269" s="43" t="str">
        <f>IF(AND(Home!$A$1&gt;=Leave[[#This Row],[Start Time]],Home!$A$1&lt;=Leave[[#This Row],[End Time]]),"Aplica","No Aplica")</f>
        <v>Aplica</v>
      </c>
      <c r="M5269" s="43">
        <f>IF(AND(Home!$A$1&gt;=Leave[[#This Row],[Start Time]],Home!$A$1&lt;=Leave[[#This Row],[End Time]]),Home!$A$1,"No Aplica")</f>
        <v>45922</v>
      </c>
      <c r="N5269" s="43" t="str">
        <f>Leave[[#This Row],[User Code (Owning User) (Usuario)]]&amp;Leave[[#This Row],[fecha activa]]</f>
        <v>MIE202309051124845922</v>
      </c>
    </row>
    <row r="5270" spans="1:14" x14ac:dyDescent="0.3">
      <c r="A5270" s="43" t="s">
        <v>471</v>
      </c>
      <c r="B5270" s="3">
        <v>45912</v>
      </c>
      <c r="C5270" s="3">
        <v>45912</v>
      </c>
      <c r="D5270" s="43" t="s">
        <v>3488</v>
      </c>
      <c r="E5270" s="43" t="s">
        <v>301</v>
      </c>
      <c r="F5270" s="43" t="s">
        <v>302</v>
      </c>
      <c r="G5270">
        <v>120</v>
      </c>
      <c r="H5270">
        <v>120</v>
      </c>
      <c r="I5270" s="43" t="s">
        <v>988</v>
      </c>
      <c r="J5270" s="43" t="s">
        <v>983</v>
      </c>
      <c r="K5270" s="43" t="s">
        <v>223</v>
      </c>
      <c r="L5270" s="43" t="str">
        <f>IF(AND(Home!$A$1&gt;=Leave[[#This Row],[Start Time]],Home!$A$1&lt;=Leave[[#This Row],[End Time]]),"Aplica","No Aplica")</f>
        <v>No Aplica</v>
      </c>
      <c r="M5270" s="43" t="str">
        <f>IF(AND(Home!$A$1&gt;=Leave[[#This Row],[Start Time]],Home!$A$1&lt;=Leave[[#This Row],[End Time]]),Home!$A$1,"No Aplica")</f>
        <v>No Aplica</v>
      </c>
      <c r="N5270" s="43" t="str">
        <f>Leave[[#This Row],[User Code (Owning User) (Usuario)]]&amp;Leave[[#This Row],[fecha activa]]</f>
        <v>MIE2023090511248No Aplica</v>
      </c>
    </row>
    <row r="5271" spans="1:14" x14ac:dyDescent="0.3">
      <c r="A5271" s="43" t="s">
        <v>471</v>
      </c>
      <c r="B5271" s="3">
        <v>45909</v>
      </c>
      <c r="C5271" s="3">
        <v>45909</v>
      </c>
      <c r="D5271" s="43" t="s">
        <v>3315</v>
      </c>
      <c r="E5271" s="43" t="s">
        <v>301</v>
      </c>
      <c r="F5271" s="43" t="s">
        <v>302</v>
      </c>
      <c r="G5271">
        <v>480</v>
      </c>
      <c r="H5271">
        <v>480</v>
      </c>
      <c r="I5271" s="43" t="s">
        <v>988</v>
      </c>
      <c r="J5271" s="43" t="s">
        <v>983</v>
      </c>
      <c r="K5271" s="43" t="s">
        <v>223</v>
      </c>
      <c r="L5271" s="43" t="str">
        <f>IF(AND(Home!$A$1&gt;=Leave[[#This Row],[Start Time]],Home!$A$1&lt;=Leave[[#This Row],[End Time]]),"Aplica","No Aplica")</f>
        <v>No Aplica</v>
      </c>
      <c r="M5271" s="43" t="str">
        <f>IF(AND(Home!$A$1&gt;=Leave[[#This Row],[Start Time]],Home!$A$1&lt;=Leave[[#This Row],[End Time]]),Home!$A$1,"No Aplica")</f>
        <v>No Aplica</v>
      </c>
      <c r="N5271" s="43" t="str">
        <f>Leave[[#This Row],[User Code (Owning User) (Usuario)]]&amp;Leave[[#This Row],[fecha activa]]</f>
        <v>MIE2023090511248No Aplica</v>
      </c>
    </row>
    <row r="5272" spans="1:14" x14ac:dyDescent="0.3">
      <c r="A5272" s="43" t="s">
        <v>476</v>
      </c>
      <c r="B5272" s="3">
        <v>45920</v>
      </c>
      <c r="C5272" s="3">
        <v>45920</v>
      </c>
      <c r="D5272" s="43" t="s">
        <v>491</v>
      </c>
      <c r="E5272" s="43" t="s">
        <v>301</v>
      </c>
      <c r="F5272" s="43" t="s">
        <v>302</v>
      </c>
      <c r="G5272">
        <v>180</v>
      </c>
      <c r="H5272">
        <v>180</v>
      </c>
      <c r="I5272" s="43" t="s">
        <v>988</v>
      </c>
      <c r="J5272" s="43" t="s">
        <v>983</v>
      </c>
      <c r="K5272" s="43" t="s">
        <v>223</v>
      </c>
      <c r="L5272" s="43" t="str">
        <f>IF(AND(Home!$A$1&gt;=Leave[[#This Row],[Start Time]],Home!$A$1&lt;=Leave[[#This Row],[End Time]]),"Aplica","No Aplica")</f>
        <v>No Aplica</v>
      </c>
      <c r="M5272" s="43" t="str">
        <f>IF(AND(Home!$A$1&gt;=Leave[[#This Row],[Start Time]],Home!$A$1&lt;=Leave[[#This Row],[End Time]]),Home!$A$1,"No Aplica")</f>
        <v>No Aplica</v>
      </c>
      <c r="N5272" s="43" t="str">
        <f>Leave[[#This Row],[User Code (Owning User) (Usuario)]]&amp;Leave[[#This Row],[fecha activa]]</f>
        <v>MIE2023090511248No Aplica</v>
      </c>
    </row>
    <row r="5273" spans="1:14" x14ac:dyDescent="0.3">
      <c r="A5273" s="43" t="s">
        <v>465</v>
      </c>
      <c r="B5273" s="3">
        <v>45921</v>
      </c>
      <c r="C5273" s="3">
        <v>45921</v>
      </c>
      <c r="D5273" s="43" t="s">
        <v>495</v>
      </c>
      <c r="E5273" s="43" t="s">
        <v>301</v>
      </c>
      <c r="F5273" s="43" t="s">
        <v>302</v>
      </c>
      <c r="G5273">
        <v>540</v>
      </c>
      <c r="H5273">
        <v>540</v>
      </c>
      <c r="I5273" s="43" t="s">
        <v>988</v>
      </c>
      <c r="J5273" s="43" t="s">
        <v>983</v>
      </c>
      <c r="K5273" s="43" t="s">
        <v>223</v>
      </c>
      <c r="L5273" s="43" t="str">
        <f>IF(AND(Home!$A$1&gt;=Leave[[#This Row],[Start Time]],Home!$A$1&lt;=Leave[[#This Row],[End Time]]),"Aplica","No Aplica")</f>
        <v>No Aplica</v>
      </c>
      <c r="M5273" s="43" t="str">
        <f>IF(AND(Home!$A$1&gt;=Leave[[#This Row],[Start Time]],Home!$A$1&lt;=Leave[[#This Row],[End Time]]),Home!$A$1,"No Aplica")</f>
        <v>No Aplica</v>
      </c>
      <c r="N5273" s="43" t="str">
        <f>Leave[[#This Row],[User Code (Owning User) (Usuario)]]&amp;Leave[[#This Row],[fecha activa]]</f>
        <v>MIE2023090511248No Aplica</v>
      </c>
    </row>
    <row r="5274" spans="1:14" x14ac:dyDescent="0.3">
      <c r="A5274" s="43" t="s">
        <v>471</v>
      </c>
      <c r="B5274" s="3">
        <v>45915</v>
      </c>
      <c r="C5274" s="3">
        <v>45915</v>
      </c>
      <c r="D5274" s="43" t="s">
        <v>2054</v>
      </c>
      <c r="E5274" s="43" t="s">
        <v>301</v>
      </c>
      <c r="F5274" s="43" t="s">
        <v>302</v>
      </c>
      <c r="G5274">
        <v>540</v>
      </c>
      <c r="H5274">
        <v>540</v>
      </c>
      <c r="I5274" s="43" t="s">
        <v>988</v>
      </c>
      <c r="J5274" s="43" t="s">
        <v>983</v>
      </c>
      <c r="K5274" s="43" t="s">
        <v>223</v>
      </c>
      <c r="L5274" s="43" t="str">
        <f>IF(AND(Home!$A$1&gt;=Leave[[#This Row],[Start Time]],Home!$A$1&lt;=Leave[[#This Row],[End Time]]),"Aplica","No Aplica")</f>
        <v>No Aplica</v>
      </c>
      <c r="M5274" s="43" t="str">
        <f>IF(AND(Home!$A$1&gt;=Leave[[#This Row],[Start Time]],Home!$A$1&lt;=Leave[[#This Row],[End Time]]),Home!$A$1,"No Aplica")</f>
        <v>No Aplica</v>
      </c>
      <c r="N5274" s="43" t="str">
        <f>Leave[[#This Row],[User Code (Owning User) (Usuario)]]&amp;Leave[[#This Row],[fecha activa]]</f>
        <v>MIE2023090511248No Aplica</v>
      </c>
    </row>
    <row r="5275" spans="1:14" x14ac:dyDescent="0.3">
      <c r="A5275" s="43" t="s">
        <v>471</v>
      </c>
      <c r="B5275" s="3">
        <v>45905</v>
      </c>
      <c r="C5275" s="3">
        <v>45905</v>
      </c>
      <c r="D5275" s="43" t="s">
        <v>3085</v>
      </c>
      <c r="E5275" s="43" t="s">
        <v>301</v>
      </c>
      <c r="F5275" s="43" t="s">
        <v>302</v>
      </c>
      <c r="G5275">
        <v>180</v>
      </c>
      <c r="H5275">
        <v>180</v>
      </c>
      <c r="I5275" s="43" t="s">
        <v>988</v>
      </c>
      <c r="J5275" s="43" t="s">
        <v>983</v>
      </c>
      <c r="K5275" s="43" t="s">
        <v>223</v>
      </c>
      <c r="L5275" s="43" t="str">
        <f>IF(AND(Home!$A$1&gt;=Leave[[#This Row],[Start Time]],Home!$A$1&lt;=Leave[[#This Row],[End Time]]),"Aplica","No Aplica")</f>
        <v>No Aplica</v>
      </c>
      <c r="M5275" s="43" t="str">
        <f>IF(AND(Home!$A$1&gt;=Leave[[#This Row],[Start Time]],Home!$A$1&lt;=Leave[[#This Row],[End Time]]),Home!$A$1,"No Aplica")</f>
        <v>No Aplica</v>
      </c>
      <c r="N5275" s="43" t="str">
        <f>Leave[[#This Row],[User Code (Owning User) (Usuario)]]&amp;Leave[[#This Row],[fecha activa]]</f>
        <v>MIE2023090511248No Aplica</v>
      </c>
    </row>
    <row r="5276" spans="1:14" x14ac:dyDescent="0.3">
      <c r="A5276" s="43" t="s">
        <v>471</v>
      </c>
      <c r="B5276" s="3">
        <v>45904</v>
      </c>
      <c r="C5276" s="3">
        <v>45904</v>
      </c>
      <c r="D5276" s="43" t="s">
        <v>3086</v>
      </c>
      <c r="E5276" s="43" t="s">
        <v>301</v>
      </c>
      <c r="F5276" s="43" t="s">
        <v>302</v>
      </c>
      <c r="G5276">
        <v>330</v>
      </c>
      <c r="H5276">
        <v>330</v>
      </c>
      <c r="I5276" s="43" t="s">
        <v>988</v>
      </c>
      <c r="J5276" s="43" t="s">
        <v>983</v>
      </c>
      <c r="K5276" s="43" t="s">
        <v>223</v>
      </c>
      <c r="L5276" s="43" t="str">
        <f>IF(AND(Home!$A$1&gt;=Leave[[#This Row],[Start Time]],Home!$A$1&lt;=Leave[[#This Row],[End Time]]),"Aplica","No Aplica")</f>
        <v>No Aplica</v>
      </c>
      <c r="M5276" s="43" t="str">
        <f>IF(AND(Home!$A$1&gt;=Leave[[#This Row],[Start Time]],Home!$A$1&lt;=Leave[[#This Row],[End Time]]),Home!$A$1,"No Aplica")</f>
        <v>No Aplica</v>
      </c>
      <c r="N5276" s="43" t="str">
        <f>Leave[[#This Row],[User Code (Owning User) (Usuario)]]&amp;Leave[[#This Row],[fecha activa]]</f>
        <v>MIE2023090511248No Aplica</v>
      </c>
    </row>
    <row r="5277" spans="1:14" x14ac:dyDescent="0.3">
      <c r="A5277" s="43" t="s">
        <v>471</v>
      </c>
      <c r="B5277" s="3">
        <v>45903</v>
      </c>
      <c r="C5277" s="3">
        <v>45903</v>
      </c>
      <c r="D5277" s="43" t="s">
        <v>510</v>
      </c>
      <c r="E5277" s="43" t="s">
        <v>301</v>
      </c>
      <c r="F5277" s="43" t="s">
        <v>302</v>
      </c>
      <c r="G5277">
        <v>60</v>
      </c>
      <c r="H5277">
        <v>60</v>
      </c>
      <c r="I5277" s="43" t="s">
        <v>988</v>
      </c>
      <c r="J5277" s="43" t="s">
        <v>983</v>
      </c>
      <c r="K5277" s="43" t="s">
        <v>223</v>
      </c>
      <c r="L5277" s="43" t="str">
        <f>IF(AND(Home!$A$1&gt;=Leave[[#This Row],[Start Time]],Home!$A$1&lt;=Leave[[#This Row],[End Time]]),"Aplica","No Aplica")</f>
        <v>No Aplica</v>
      </c>
      <c r="M5277" s="43" t="str">
        <f>IF(AND(Home!$A$1&gt;=Leave[[#This Row],[Start Time]],Home!$A$1&lt;=Leave[[#This Row],[End Time]]),Home!$A$1,"No Aplica")</f>
        <v>No Aplica</v>
      </c>
      <c r="N5277" s="43" t="str">
        <f>Leave[[#This Row],[User Code (Owning User) (Usuario)]]&amp;Leave[[#This Row],[fecha activa]]</f>
        <v>MIE2023090511248No Aplica</v>
      </c>
    </row>
    <row r="5278" spans="1:14" x14ac:dyDescent="0.3">
      <c r="A5278" s="43" t="s">
        <v>476</v>
      </c>
      <c r="B5278" s="3">
        <v>45913</v>
      </c>
      <c r="C5278" s="3">
        <v>45913</v>
      </c>
      <c r="D5278" s="43" t="s">
        <v>491</v>
      </c>
      <c r="E5278" s="43" t="s">
        <v>301</v>
      </c>
      <c r="F5278" s="43" t="s">
        <v>302</v>
      </c>
      <c r="G5278">
        <v>180</v>
      </c>
      <c r="H5278">
        <v>180</v>
      </c>
      <c r="I5278" s="43" t="s">
        <v>988</v>
      </c>
      <c r="J5278" s="43" t="s">
        <v>983</v>
      </c>
      <c r="K5278" s="43" t="s">
        <v>223</v>
      </c>
      <c r="L5278" s="43" t="str">
        <f>IF(AND(Home!$A$1&gt;=Leave[[#This Row],[Start Time]],Home!$A$1&lt;=Leave[[#This Row],[End Time]]),"Aplica","No Aplica")</f>
        <v>No Aplica</v>
      </c>
      <c r="M5278" s="43" t="str">
        <f>IF(AND(Home!$A$1&gt;=Leave[[#This Row],[Start Time]],Home!$A$1&lt;=Leave[[#This Row],[End Time]]),Home!$A$1,"No Aplica")</f>
        <v>No Aplica</v>
      </c>
      <c r="N5278" s="43" t="str">
        <f>Leave[[#This Row],[User Code (Owning User) (Usuario)]]&amp;Leave[[#This Row],[fecha activa]]</f>
        <v>MIE2023090511248No Aplica</v>
      </c>
    </row>
    <row r="5279" spans="1:14" x14ac:dyDescent="0.3">
      <c r="A5279" s="43" t="s">
        <v>476</v>
      </c>
      <c r="B5279" s="3">
        <v>45906</v>
      </c>
      <c r="C5279" s="3">
        <v>45906</v>
      </c>
      <c r="D5279" s="43" t="s">
        <v>491</v>
      </c>
      <c r="E5279" s="43" t="s">
        <v>301</v>
      </c>
      <c r="F5279" s="43" t="s">
        <v>302</v>
      </c>
      <c r="G5279">
        <v>180</v>
      </c>
      <c r="H5279">
        <v>180</v>
      </c>
      <c r="I5279" s="43" t="s">
        <v>988</v>
      </c>
      <c r="J5279" s="43" t="s">
        <v>983</v>
      </c>
      <c r="K5279" s="43" t="s">
        <v>223</v>
      </c>
      <c r="L5279" s="43" t="str">
        <f>IF(AND(Home!$A$1&gt;=Leave[[#This Row],[Start Time]],Home!$A$1&lt;=Leave[[#This Row],[End Time]]),"Aplica","No Aplica")</f>
        <v>No Aplica</v>
      </c>
      <c r="M5279" s="43" t="str">
        <f>IF(AND(Home!$A$1&gt;=Leave[[#This Row],[Start Time]],Home!$A$1&lt;=Leave[[#This Row],[End Time]]),Home!$A$1,"No Aplica")</f>
        <v>No Aplica</v>
      </c>
      <c r="N5279" s="43" t="str">
        <f>Leave[[#This Row],[User Code (Owning User) (Usuario)]]&amp;Leave[[#This Row],[fecha activa]]</f>
        <v>MIE2023090511248No Aplica</v>
      </c>
    </row>
    <row r="5280" spans="1:14" x14ac:dyDescent="0.3">
      <c r="A5280" s="43" t="s">
        <v>465</v>
      </c>
      <c r="B5280" s="3">
        <v>45907</v>
      </c>
      <c r="C5280" s="3">
        <v>45907</v>
      </c>
      <c r="D5280" s="43" t="s">
        <v>495</v>
      </c>
      <c r="E5280" s="43" t="s">
        <v>301</v>
      </c>
      <c r="F5280" s="43" t="s">
        <v>302</v>
      </c>
      <c r="G5280">
        <v>540</v>
      </c>
      <c r="H5280">
        <v>540</v>
      </c>
      <c r="I5280" s="43" t="s">
        <v>988</v>
      </c>
      <c r="J5280" s="43" t="s">
        <v>983</v>
      </c>
      <c r="K5280" s="43" t="s">
        <v>223</v>
      </c>
      <c r="L5280" s="43" t="str">
        <f>IF(AND(Home!$A$1&gt;=Leave[[#This Row],[Start Time]],Home!$A$1&lt;=Leave[[#This Row],[End Time]]),"Aplica","No Aplica")</f>
        <v>No Aplica</v>
      </c>
      <c r="M5280" s="43" t="str">
        <f>IF(AND(Home!$A$1&gt;=Leave[[#This Row],[Start Time]],Home!$A$1&lt;=Leave[[#This Row],[End Time]]),Home!$A$1,"No Aplica")</f>
        <v>No Aplica</v>
      </c>
      <c r="N5280" s="43" t="str">
        <f>Leave[[#This Row],[User Code (Owning User) (Usuario)]]&amp;Leave[[#This Row],[fecha activa]]</f>
        <v>MIE2023090511248No Aplica</v>
      </c>
    </row>
    <row r="5281" spans="1:14" x14ac:dyDescent="0.3">
      <c r="A5281" s="43" t="s">
        <v>471</v>
      </c>
      <c r="B5281" s="3">
        <v>45901</v>
      </c>
      <c r="C5281" s="3">
        <v>45901</v>
      </c>
      <c r="D5281" s="43" t="s">
        <v>2054</v>
      </c>
      <c r="E5281" s="43" t="s">
        <v>301</v>
      </c>
      <c r="F5281" s="43" t="s">
        <v>302</v>
      </c>
      <c r="G5281">
        <v>540</v>
      </c>
      <c r="H5281">
        <v>540</v>
      </c>
      <c r="I5281" s="43" t="s">
        <v>988</v>
      </c>
      <c r="J5281" s="43" t="s">
        <v>983</v>
      </c>
      <c r="K5281" s="43" t="s">
        <v>223</v>
      </c>
      <c r="L5281" s="43" t="str">
        <f>IF(AND(Home!$A$1&gt;=Leave[[#This Row],[Start Time]],Home!$A$1&lt;=Leave[[#This Row],[End Time]]),"Aplica","No Aplica")</f>
        <v>No Aplica</v>
      </c>
      <c r="M5281" s="43" t="str">
        <f>IF(AND(Home!$A$1&gt;=Leave[[#This Row],[Start Time]],Home!$A$1&lt;=Leave[[#This Row],[End Time]]),Home!$A$1,"No Aplica")</f>
        <v>No Aplica</v>
      </c>
      <c r="N5281" s="43" t="str">
        <f>Leave[[#This Row],[User Code (Owning User) (Usuario)]]&amp;Leave[[#This Row],[fecha activa]]</f>
        <v>MIE2023090511248No Aplica</v>
      </c>
    </row>
    <row r="5282" spans="1:14" x14ac:dyDescent="0.3">
      <c r="A5282" s="43" t="s">
        <v>468</v>
      </c>
      <c r="B5282" s="3">
        <v>45905</v>
      </c>
      <c r="C5282" s="3">
        <v>45905</v>
      </c>
      <c r="D5282" s="43" t="s">
        <v>469</v>
      </c>
      <c r="E5282" s="43" t="s">
        <v>2364</v>
      </c>
      <c r="F5282" s="43" t="s">
        <v>2366</v>
      </c>
      <c r="G5282">
        <v>540</v>
      </c>
      <c r="H5282">
        <v>540</v>
      </c>
      <c r="I5282" s="43" t="s">
        <v>2365</v>
      </c>
      <c r="J5282" s="43" t="s">
        <v>2768</v>
      </c>
      <c r="K5282" s="43" t="s">
        <v>178</v>
      </c>
      <c r="L5282" s="43" t="str">
        <f>IF(AND(Home!$A$1&gt;=Leave[[#This Row],[Start Time]],Home!$A$1&lt;=Leave[[#This Row],[End Time]]),"Aplica","No Aplica")</f>
        <v>No Aplica</v>
      </c>
      <c r="M5282" s="43" t="str">
        <f>IF(AND(Home!$A$1&gt;=Leave[[#This Row],[Start Time]],Home!$A$1&lt;=Leave[[#This Row],[End Time]]),Home!$A$1,"No Aplica")</f>
        <v>No Aplica</v>
      </c>
      <c r="N5282" s="43" t="str">
        <f>Leave[[#This Row],[User Code (Owning User) (Usuario)]]&amp;Leave[[#This Row],[fecha activa]]</f>
        <v>MIE2025120824037No Aplica</v>
      </c>
    </row>
    <row r="5283" spans="1:14" x14ac:dyDescent="0.3">
      <c r="A5283" s="43" t="s">
        <v>465</v>
      </c>
      <c r="B5283" s="3">
        <v>45929</v>
      </c>
      <c r="C5283" s="3">
        <v>45929</v>
      </c>
      <c r="D5283" s="43" t="s">
        <v>3337</v>
      </c>
      <c r="E5283" s="43" t="s">
        <v>2214</v>
      </c>
      <c r="F5283" s="43" t="s">
        <v>2216</v>
      </c>
      <c r="G5283">
        <v>60</v>
      </c>
      <c r="H5283">
        <v>60</v>
      </c>
      <c r="I5283" s="43" t="s">
        <v>2215</v>
      </c>
      <c r="J5283" s="43" t="s">
        <v>974</v>
      </c>
      <c r="K5283" s="43" t="s">
        <v>177</v>
      </c>
      <c r="L5283" s="43" t="str">
        <f>IF(AND(Home!$A$1&gt;=Leave[[#This Row],[Start Time]],Home!$A$1&lt;=Leave[[#This Row],[End Time]]),"Aplica","No Aplica")</f>
        <v>No Aplica</v>
      </c>
      <c r="M5283" s="43" t="str">
        <f>IF(AND(Home!$A$1&gt;=Leave[[#This Row],[Start Time]],Home!$A$1&lt;=Leave[[#This Row],[End Time]]),Home!$A$1,"No Aplica")</f>
        <v>No Aplica</v>
      </c>
      <c r="N5283" s="43" t="str">
        <f>Leave[[#This Row],[User Code (Owning User) (Usuario)]]&amp;Leave[[#This Row],[fecha activa]]</f>
        <v>MIE2025300723874No Aplica</v>
      </c>
    </row>
    <row r="5284" spans="1:14" x14ac:dyDescent="0.3">
      <c r="A5284" s="43" t="s">
        <v>468</v>
      </c>
      <c r="B5284" s="3">
        <v>45930</v>
      </c>
      <c r="C5284" s="3">
        <v>45930</v>
      </c>
      <c r="D5284" s="43" t="s">
        <v>473</v>
      </c>
      <c r="E5284" s="43" t="s">
        <v>2214</v>
      </c>
      <c r="F5284" s="43" t="s">
        <v>2216</v>
      </c>
      <c r="G5284">
        <v>1380</v>
      </c>
      <c r="H5284">
        <v>540</v>
      </c>
      <c r="I5284" s="43" t="s">
        <v>2215</v>
      </c>
      <c r="J5284" s="43" t="s">
        <v>974</v>
      </c>
      <c r="K5284" s="43" t="s">
        <v>177</v>
      </c>
      <c r="L5284" s="43" t="str">
        <f>IF(AND(Home!$A$1&gt;=Leave[[#This Row],[Start Time]],Home!$A$1&lt;=Leave[[#This Row],[End Time]]),"Aplica","No Aplica")</f>
        <v>No Aplica</v>
      </c>
      <c r="M5284" s="43" t="str">
        <f>IF(AND(Home!$A$1&gt;=Leave[[#This Row],[Start Time]],Home!$A$1&lt;=Leave[[#This Row],[End Time]]),Home!$A$1,"No Aplica")</f>
        <v>No Aplica</v>
      </c>
      <c r="N5284" s="43" t="str">
        <f>Leave[[#This Row],[User Code (Owning User) (Usuario)]]&amp;Leave[[#This Row],[fecha activa]]</f>
        <v>MIE2025300723874No Aplica</v>
      </c>
    </row>
    <row r="5285" spans="1:14" x14ac:dyDescent="0.3">
      <c r="A5285" s="43" t="s">
        <v>468</v>
      </c>
      <c r="B5285" s="3">
        <v>45923</v>
      </c>
      <c r="C5285" s="3">
        <v>45923</v>
      </c>
      <c r="D5285" s="43" t="s">
        <v>473</v>
      </c>
      <c r="E5285" s="43" t="s">
        <v>2214</v>
      </c>
      <c r="F5285" s="43" t="s">
        <v>2216</v>
      </c>
      <c r="G5285">
        <v>1380</v>
      </c>
      <c r="H5285">
        <v>540</v>
      </c>
      <c r="I5285" s="43" t="s">
        <v>2215</v>
      </c>
      <c r="J5285" s="43" t="s">
        <v>974</v>
      </c>
      <c r="K5285" s="43" t="s">
        <v>177</v>
      </c>
      <c r="L5285" s="43" t="str">
        <f>IF(AND(Home!$A$1&gt;=Leave[[#This Row],[Start Time]],Home!$A$1&lt;=Leave[[#This Row],[End Time]]),"Aplica","No Aplica")</f>
        <v>No Aplica</v>
      </c>
      <c r="M5285" s="43" t="str">
        <f>IF(AND(Home!$A$1&gt;=Leave[[#This Row],[Start Time]],Home!$A$1&lt;=Leave[[#This Row],[End Time]]),Home!$A$1,"No Aplica")</f>
        <v>No Aplica</v>
      </c>
      <c r="N5285" s="43" t="str">
        <f>Leave[[#This Row],[User Code (Owning User) (Usuario)]]&amp;Leave[[#This Row],[fecha activa]]</f>
        <v>MIE2025300723874No Aplica</v>
      </c>
    </row>
    <row r="5286" spans="1:14" x14ac:dyDescent="0.3">
      <c r="A5286" s="43" t="s">
        <v>465</v>
      </c>
      <c r="B5286" s="3">
        <v>45926</v>
      </c>
      <c r="C5286" s="3">
        <v>45926</v>
      </c>
      <c r="D5286" s="43" t="s">
        <v>3337</v>
      </c>
      <c r="E5286" s="43" t="s">
        <v>2214</v>
      </c>
      <c r="F5286" s="43" t="s">
        <v>2216</v>
      </c>
      <c r="G5286">
        <v>60</v>
      </c>
      <c r="H5286">
        <v>60</v>
      </c>
      <c r="I5286" s="43" t="s">
        <v>2215</v>
      </c>
      <c r="J5286" s="43" t="s">
        <v>974</v>
      </c>
      <c r="K5286" s="43" t="s">
        <v>177</v>
      </c>
      <c r="L5286" s="43" t="str">
        <f>IF(AND(Home!$A$1&gt;=Leave[[#This Row],[Start Time]],Home!$A$1&lt;=Leave[[#This Row],[End Time]]),"Aplica","No Aplica")</f>
        <v>No Aplica</v>
      </c>
      <c r="M5286" s="43" t="str">
        <f>IF(AND(Home!$A$1&gt;=Leave[[#This Row],[Start Time]],Home!$A$1&lt;=Leave[[#This Row],[End Time]]),Home!$A$1,"No Aplica")</f>
        <v>No Aplica</v>
      </c>
      <c r="N5286" s="43" t="str">
        <f>Leave[[#This Row],[User Code (Owning User) (Usuario)]]&amp;Leave[[#This Row],[fecha activa]]</f>
        <v>MIE2025300723874No Aplica</v>
      </c>
    </row>
    <row r="5287" spans="1:14" x14ac:dyDescent="0.3">
      <c r="A5287" s="43" t="s">
        <v>465</v>
      </c>
      <c r="B5287" s="3">
        <v>45925</v>
      </c>
      <c r="C5287" s="3">
        <v>45925</v>
      </c>
      <c r="D5287" s="43" t="s">
        <v>3528</v>
      </c>
      <c r="E5287" s="43" t="s">
        <v>2214</v>
      </c>
      <c r="F5287" s="43" t="s">
        <v>2216</v>
      </c>
      <c r="G5287">
        <v>60</v>
      </c>
      <c r="H5287">
        <v>60</v>
      </c>
      <c r="I5287" s="43" t="s">
        <v>2215</v>
      </c>
      <c r="J5287" s="43" t="s">
        <v>974</v>
      </c>
      <c r="K5287" s="43" t="s">
        <v>177</v>
      </c>
      <c r="L5287" s="43" t="str">
        <f>IF(AND(Home!$A$1&gt;=Leave[[#This Row],[Start Time]],Home!$A$1&lt;=Leave[[#This Row],[End Time]]),"Aplica","No Aplica")</f>
        <v>No Aplica</v>
      </c>
      <c r="M5287" s="43" t="str">
        <f>IF(AND(Home!$A$1&gt;=Leave[[#This Row],[Start Time]],Home!$A$1&lt;=Leave[[#This Row],[End Time]]),Home!$A$1,"No Aplica")</f>
        <v>No Aplica</v>
      </c>
      <c r="N5287" s="43" t="str">
        <f>Leave[[#This Row],[User Code (Owning User) (Usuario)]]&amp;Leave[[#This Row],[fecha activa]]</f>
        <v>MIE2025300723874No Aplica</v>
      </c>
    </row>
    <row r="5288" spans="1:14" x14ac:dyDescent="0.3">
      <c r="A5288" s="43" t="s">
        <v>465</v>
      </c>
      <c r="B5288" s="3">
        <v>45927</v>
      </c>
      <c r="C5288" s="3">
        <v>45927</v>
      </c>
      <c r="D5288" s="43" t="s">
        <v>3528</v>
      </c>
      <c r="E5288" s="43" t="s">
        <v>2214</v>
      </c>
      <c r="F5288" s="43" t="s">
        <v>2216</v>
      </c>
      <c r="G5288">
        <v>60</v>
      </c>
      <c r="H5288">
        <v>60</v>
      </c>
      <c r="I5288" s="43" t="s">
        <v>2215</v>
      </c>
      <c r="J5288" s="43" t="s">
        <v>974</v>
      </c>
      <c r="K5288" s="43" t="s">
        <v>177</v>
      </c>
      <c r="L5288" s="43" t="str">
        <f>IF(AND(Home!$A$1&gt;=Leave[[#This Row],[Start Time]],Home!$A$1&lt;=Leave[[#This Row],[End Time]]),"Aplica","No Aplica")</f>
        <v>No Aplica</v>
      </c>
      <c r="M5288" s="43" t="str">
        <f>IF(AND(Home!$A$1&gt;=Leave[[#This Row],[Start Time]],Home!$A$1&lt;=Leave[[#This Row],[End Time]]),Home!$A$1,"No Aplica")</f>
        <v>No Aplica</v>
      </c>
      <c r="N5288" s="43" t="str">
        <f>Leave[[#This Row],[User Code (Owning User) (Usuario)]]&amp;Leave[[#This Row],[fecha activa]]</f>
        <v>MIE2025300723874No Aplica</v>
      </c>
    </row>
    <row r="5289" spans="1:14" x14ac:dyDescent="0.3">
      <c r="A5289" s="43" t="s">
        <v>465</v>
      </c>
      <c r="B5289" s="3">
        <v>45924</v>
      </c>
      <c r="C5289" s="3">
        <v>45924</v>
      </c>
      <c r="D5289" s="43" t="s">
        <v>3337</v>
      </c>
      <c r="E5289" s="43" t="s">
        <v>2214</v>
      </c>
      <c r="F5289" s="43" t="s">
        <v>2216</v>
      </c>
      <c r="G5289">
        <v>60</v>
      </c>
      <c r="H5289">
        <v>60</v>
      </c>
      <c r="I5289" s="43" t="s">
        <v>2215</v>
      </c>
      <c r="J5289" s="43" t="s">
        <v>974</v>
      </c>
      <c r="K5289" s="43" t="s">
        <v>177</v>
      </c>
      <c r="L5289" s="43" t="str">
        <f>IF(AND(Home!$A$1&gt;=Leave[[#This Row],[Start Time]],Home!$A$1&lt;=Leave[[#This Row],[End Time]]),"Aplica","No Aplica")</f>
        <v>No Aplica</v>
      </c>
      <c r="M5289" s="43" t="str">
        <f>IF(AND(Home!$A$1&gt;=Leave[[#This Row],[Start Time]],Home!$A$1&lt;=Leave[[#This Row],[End Time]]),Home!$A$1,"No Aplica")</f>
        <v>No Aplica</v>
      </c>
      <c r="N5289" s="43" t="str">
        <f>Leave[[#This Row],[User Code (Owning User) (Usuario)]]&amp;Leave[[#This Row],[fecha activa]]</f>
        <v>MIE2025300723874No Aplica</v>
      </c>
    </row>
    <row r="5290" spans="1:14" x14ac:dyDescent="0.3">
      <c r="A5290" s="43" t="s">
        <v>465</v>
      </c>
      <c r="B5290" s="3">
        <v>45922</v>
      </c>
      <c r="C5290" s="3">
        <v>45922</v>
      </c>
      <c r="D5290" s="43" t="s">
        <v>3337</v>
      </c>
      <c r="E5290" s="43" t="s">
        <v>2214</v>
      </c>
      <c r="F5290" s="43" t="s">
        <v>2216</v>
      </c>
      <c r="G5290">
        <v>60</v>
      </c>
      <c r="H5290">
        <v>60</v>
      </c>
      <c r="I5290" s="43" t="s">
        <v>2215</v>
      </c>
      <c r="J5290" s="43" t="s">
        <v>974</v>
      </c>
      <c r="K5290" s="43" t="s">
        <v>177</v>
      </c>
      <c r="L5290" s="43" t="str">
        <f>IF(AND(Home!$A$1&gt;=Leave[[#This Row],[Start Time]],Home!$A$1&lt;=Leave[[#This Row],[End Time]]),"Aplica","No Aplica")</f>
        <v>Aplica</v>
      </c>
      <c r="M5290" s="43">
        <f>IF(AND(Home!$A$1&gt;=Leave[[#This Row],[Start Time]],Home!$A$1&lt;=Leave[[#This Row],[End Time]]),Home!$A$1,"No Aplica")</f>
        <v>45922</v>
      </c>
      <c r="N5290" s="43" t="str">
        <f>Leave[[#This Row],[User Code (Owning User) (Usuario)]]&amp;Leave[[#This Row],[fecha activa]]</f>
        <v>MIE202530072387445922</v>
      </c>
    </row>
    <row r="5291" spans="1:14" x14ac:dyDescent="0.3">
      <c r="A5291" s="43" t="s">
        <v>465</v>
      </c>
      <c r="B5291" s="3">
        <v>45916</v>
      </c>
      <c r="C5291" s="3">
        <v>45916</v>
      </c>
      <c r="D5291" s="43" t="s">
        <v>469</v>
      </c>
      <c r="E5291" s="43" t="s">
        <v>2214</v>
      </c>
      <c r="F5291" s="43" t="s">
        <v>2216</v>
      </c>
      <c r="G5291">
        <v>1380</v>
      </c>
      <c r="H5291">
        <v>540</v>
      </c>
      <c r="I5291" s="43" t="s">
        <v>2215</v>
      </c>
      <c r="J5291" s="43" t="s">
        <v>974</v>
      </c>
      <c r="K5291" s="43" t="s">
        <v>177</v>
      </c>
      <c r="L5291" s="43" t="str">
        <f>IF(AND(Home!$A$1&gt;=Leave[[#This Row],[Start Time]],Home!$A$1&lt;=Leave[[#This Row],[End Time]]),"Aplica","No Aplica")</f>
        <v>No Aplica</v>
      </c>
      <c r="M5291" s="43" t="str">
        <f>IF(AND(Home!$A$1&gt;=Leave[[#This Row],[Start Time]],Home!$A$1&lt;=Leave[[#This Row],[End Time]]),Home!$A$1,"No Aplica")</f>
        <v>No Aplica</v>
      </c>
      <c r="N5291" s="43" t="str">
        <f>Leave[[#This Row],[User Code (Owning User) (Usuario)]]&amp;Leave[[#This Row],[fecha activa]]</f>
        <v>MIE2025300723874No Aplica</v>
      </c>
    </row>
    <row r="5292" spans="1:14" x14ac:dyDescent="0.3">
      <c r="A5292" s="43" t="s">
        <v>465</v>
      </c>
      <c r="B5292" s="3">
        <v>45919</v>
      </c>
      <c r="C5292" s="3">
        <v>45919</v>
      </c>
      <c r="D5292" s="43" t="s">
        <v>3337</v>
      </c>
      <c r="E5292" s="43" t="s">
        <v>2214</v>
      </c>
      <c r="F5292" s="43" t="s">
        <v>2216</v>
      </c>
      <c r="G5292">
        <v>60</v>
      </c>
      <c r="H5292">
        <v>60</v>
      </c>
      <c r="I5292" s="43" t="s">
        <v>2215</v>
      </c>
      <c r="J5292" s="43" t="s">
        <v>974</v>
      </c>
      <c r="K5292" s="43" t="s">
        <v>177</v>
      </c>
      <c r="L5292" s="43" t="str">
        <f>IF(AND(Home!$A$1&gt;=Leave[[#This Row],[Start Time]],Home!$A$1&lt;=Leave[[#This Row],[End Time]]),"Aplica","No Aplica")</f>
        <v>No Aplica</v>
      </c>
      <c r="M5292" s="43" t="str">
        <f>IF(AND(Home!$A$1&gt;=Leave[[#This Row],[Start Time]],Home!$A$1&lt;=Leave[[#This Row],[End Time]]),Home!$A$1,"No Aplica")</f>
        <v>No Aplica</v>
      </c>
      <c r="N5292" s="43" t="str">
        <f>Leave[[#This Row],[User Code (Owning User) (Usuario)]]&amp;Leave[[#This Row],[fecha activa]]</f>
        <v>MIE2025300723874No Aplica</v>
      </c>
    </row>
    <row r="5293" spans="1:14" x14ac:dyDescent="0.3">
      <c r="A5293" s="43" t="s">
        <v>465</v>
      </c>
      <c r="B5293" s="3">
        <v>45918</v>
      </c>
      <c r="C5293" s="3">
        <v>45918</v>
      </c>
      <c r="D5293" s="43" t="s">
        <v>3337</v>
      </c>
      <c r="E5293" s="43" t="s">
        <v>2214</v>
      </c>
      <c r="F5293" s="43" t="s">
        <v>2216</v>
      </c>
      <c r="G5293">
        <v>60</v>
      </c>
      <c r="H5293">
        <v>60</v>
      </c>
      <c r="I5293" s="43" t="s">
        <v>2215</v>
      </c>
      <c r="J5293" s="43" t="s">
        <v>974</v>
      </c>
      <c r="K5293" s="43" t="s">
        <v>177</v>
      </c>
      <c r="L5293" s="43" t="str">
        <f>IF(AND(Home!$A$1&gt;=Leave[[#This Row],[Start Time]],Home!$A$1&lt;=Leave[[#This Row],[End Time]]),"Aplica","No Aplica")</f>
        <v>No Aplica</v>
      </c>
      <c r="M5293" s="43" t="str">
        <f>IF(AND(Home!$A$1&gt;=Leave[[#This Row],[Start Time]],Home!$A$1&lt;=Leave[[#This Row],[End Time]]),Home!$A$1,"No Aplica")</f>
        <v>No Aplica</v>
      </c>
      <c r="N5293" s="43" t="str">
        <f>Leave[[#This Row],[User Code (Owning User) (Usuario)]]&amp;Leave[[#This Row],[fecha activa]]</f>
        <v>MIE2025300723874No Aplica</v>
      </c>
    </row>
    <row r="5294" spans="1:14" x14ac:dyDescent="0.3">
      <c r="A5294" s="43" t="s">
        <v>465</v>
      </c>
      <c r="B5294" s="3">
        <v>45917</v>
      </c>
      <c r="C5294" s="3">
        <v>45917</v>
      </c>
      <c r="D5294" s="43" t="s">
        <v>3337</v>
      </c>
      <c r="E5294" s="43" t="s">
        <v>2214</v>
      </c>
      <c r="F5294" s="43" t="s">
        <v>2216</v>
      </c>
      <c r="G5294">
        <v>60</v>
      </c>
      <c r="H5294">
        <v>60</v>
      </c>
      <c r="I5294" s="43" t="s">
        <v>2215</v>
      </c>
      <c r="J5294" s="43" t="s">
        <v>974</v>
      </c>
      <c r="K5294" s="43" t="s">
        <v>177</v>
      </c>
      <c r="L5294" s="43" t="str">
        <f>IF(AND(Home!$A$1&gt;=Leave[[#This Row],[Start Time]],Home!$A$1&lt;=Leave[[#This Row],[End Time]]),"Aplica","No Aplica")</f>
        <v>No Aplica</v>
      </c>
      <c r="M5294" s="43" t="str">
        <f>IF(AND(Home!$A$1&gt;=Leave[[#This Row],[Start Time]],Home!$A$1&lt;=Leave[[#This Row],[End Time]]),Home!$A$1,"No Aplica")</f>
        <v>No Aplica</v>
      </c>
      <c r="N5294" s="43" t="str">
        <f>Leave[[#This Row],[User Code (Owning User) (Usuario)]]&amp;Leave[[#This Row],[fecha activa]]</f>
        <v>MIE2025300723874No Aplica</v>
      </c>
    </row>
    <row r="5295" spans="1:14" x14ac:dyDescent="0.3">
      <c r="A5295" s="43" t="s">
        <v>465</v>
      </c>
      <c r="B5295" s="3">
        <v>45915</v>
      </c>
      <c r="C5295" s="3">
        <v>45915</v>
      </c>
      <c r="D5295" s="43" t="s">
        <v>3337</v>
      </c>
      <c r="E5295" s="43" t="s">
        <v>2214</v>
      </c>
      <c r="F5295" s="43" t="s">
        <v>2216</v>
      </c>
      <c r="G5295">
        <v>60</v>
      </c>
      <c r="H5295">
        <v>60</v>
      </c>
      <c r="I5295" s="43" t="s">
        <v>2215</v>
      </c>
      <c r="J5295" s="43" t="s">
        <v>974</v>
      </c>
      <c r="K5295" s="43" t="s">
        <v>177</v>
      </c>
      <c r="L5295" s="43" t="str">
        <f>IF(AND(Home!$A$1&gt;=Leave[[#This Row],[Start Time]],Home!$A$1&lt;=Leave[[#This Row],[End Time]]),"Aplica","No Aplica")</f>
        <v>No Aplica</v>
      </c>
      <c r="M5295" s="43" t="str">
        <f>IF(AND(Home!$A$1&gt;=Leave[[#This Row],[Start Time]],Home!$A$1&lt;=Leave[[#This Row],[End Time]]),Home!$A$1,"No Aplica")</f>
        <v>No Aplica</v>
      </c>
      <c r="N5295" s="43" t="str">
        <f>Leave[[#This Row],[User Code (Owning User) (Usuario)]]&amp;Leave[[#This Row],[fecha activa]]</f>
        <v>MIE2025300723874No Aplica</v>
      </c>
    </row>
    <row r="5296" spans="1:14" x14ac:dyDescent="0.3">
      <c r="A5296" s="43" t="s">
        <v>465</v>
      </c>
      <c r="B5296" s="3">
        <v>45903</v>
      </c>
      <c r="C5296" s="3">
        <v>45903</v>
      </c>
      <c r="D5296" s="43" t="s">
        <v>2290</v>
      </c>
      <c r="E5296" s="43" t="s">
        <v>2214</v>
      </c>
      <c r="F5296" s="43" t="s">
        <v>2216</v>
      </c>
      <c r="G5296">
        <v>60</v>
      </c>
      <c r="H5296">
        <v>60</v>
      </c>
      <c r="I5296" s="43" t="s">
        <v>2215</v>
      </c>
      <c r="J5296" s="43" t="s">
        <v>974</v>
      </c>
      <c r="K5296" s="43" t="s">
        <v>177</v>
      </c>
      <c r="L5296" s="43" t="str">
        <f>IF(AND(Home!$A$1&gt;=Leave[[#This Row],[Start Time]],Home!$A$1&lt;=Leave[[#This Row],[End Time]]),"Aplica","No Aplica")</f>
        <v>No Aplica</v>
      </c>
      <c r="M5296" s="43" t="str">
        <f>IF(AND(Home!$A$1&gt;=Leave[[#This Row],[Start Time]],Home!$A$1&lt;=Leave[[#This Row],[End Time]]),Home!$A$1,"No Aplica")</f>
        <v>No Aplica</v>
      </c>
      <c r="N5296" s="43" t="str">
        <f>Leave[[#This Row],[User Code (Owning User) (Usuario)]]&amp;Leave[[#This Row],[fecha activa]]</f>
        <v>MIE2025300723874No Aplica</v>
      </c>
    </row>
    <row r="5297" spans="1:14" x14ac:dyDescent="0.3">
      <c r="A5297" s="43" t="s">
        <v>465</v>
      </c>
      <c r="B5297" s="3">
        <v>45905</v>
      </c>
      <c r="C5297" s="3">
        <v>45905</v>
      </c>
      <c r="D5297" s="43" t="s">
        <v>2290</v>
      </c>
      <c r="E5297" s="43" t="s">
        <v>2214</v>
      </c>
      <c r="F5297" s="43" t="s">
        <v>2216</v>
      </c>
      <c r="G5297">
        <v>60</v>
      </c>
      <c r="H5297">
        <v>60</v>
      </c>
      <c r="I5297" s="43" t="s">
        <v>2215</v>
      </c>
      <c r="J5297" s="43" t="s">
        <v>974</v>
      </c>
      <c r="K5297" s="43" t="s">
        <v>177</v>
      </c>
      <c r="L5297" s="43" t="str">
        <f>IF(AND(Home!$A$1&gt;=Leave[[#This Row],[Start Time]],Home!$A$1&lt;=Leave[[#This Row],[End Time]]),"Aplica","No Aplica")</f>
        <v>No Aplica</v>
      </c>
      <c r="M5297" s="43" t="str">
        <f>IF(AND(Home!$A$1&gt;=Leave[[#This Row],[Start Time]],Home!$A$1&lt;=Leave[[#This Row],[End Time]]),Home!$A$1,"No Aplica")</f>
        <v>No Aplica</v>
      </c>
      <c r="N5297" s="43" t="str">
        <f>Leave[[#This Row],[User Code (Owning User) (Usuario)]]&amp;Leave[[#This Row],[fecha activa]]</f>
        <v>MIE2025300723874No Aplica</v>
      </c>
    </row>
    <row r="5298" spans="1:14" x14ac:dyDescent="0.3">
      <c r="A5298" s="43" t="s">
        <v>465</v>
      </c>
      <c r="B5298" s="3">
        <v>45904</v>
      </c>
      <c r="C5298" s="3">
        <v>45904</v>
      </c>
      <c r="D5298" s="43" t="s">
        <v>2970</v>
      </c>
      <c r="E5298" s="43" t="s">
        <v>2214</v>
      </c>
      <c r="F5298" s="43" t="s">
        <v>2216</v>
      </c>
      <c r="G5298">
        <v>60</v>
      </c>
      <c r="H5298">
        <v>60</v>
      </c>
      <c r="I5298" s="43" t="s">
        <v>2215</v>
      </c>
      <c r="J5298" s="43" t="s">
        <v>974</v>
      </c>
      <c r="K5298" s="43" t="s">
        <v>177</v>
      </c>
      <c r="L5298" s="43" t="str">
        <f>IF(AND(Home!$A$1&gt;=Leave[[#This Row],[Start Time]],Home!$A$1&lt;=Leave[[#This Row],[End Time]]),"Aplica","No Aplica")</f>
        <v>No Aplica</v>
      </c>
      <c r="M5298" s="43" t="str">
        <f>IF(AND(Home!$A$1&gt;=Leave[[#This Row],[Start Time]],Home!$A$1&lt;=Leave[[#This Row],[End Time]]),Home!$A$1,"No Aplica")</f>
        <v>No Aplica</v>
      </c>
      <c r="N5298" s="43" t="str">
        <f>Leave[[#This Row],[User Code (Owning User) (Usuario)]]&amp;Leave[[#This Row],[fecha activa]]</f>
        <v>MIE2025300723874No Aplica</v>
      </c>
    </row>
    <row r="5299" spans="1:14" x14ac:dyDescent="0.3">
      <c r="A5299" s="43" t="s">
        <v>468</v>
      </c>
      <c r="B5299" s="3">
        <v>45910</v>
      </c>
      <c r="C5299" s="3">
        <v>45910</v>
      </c>
      <c r="D5299" s="43" t="s">
        <v>469</v>
      </c>
      <c r="E5299" s="43" t="s">
        <v>2214</v>
      </c>
      <c r="F5299" s="43" t="s">
        <v>2216</v>
      </c>
      <c r="G5299">
        <v>1380</v>
      </c>
      <c r="H5299">
        <v>540</v>
      </c>
      <c r="I5299" s="43" t="s">
        <v>2215</v>
      </c>
      <c r="J5299" s="43" t="s">
        <v>974</v>
      </c>
      <c r="K5299" s="43" t="s">
        <v>177</v>
      </c>
      <c r="L5299" s="43" t="str">
        <f>IF(AND(Home!$A$1&gt;=Leave[[#This Row],[Start Time]],Home!$A$1&lt;=Leave[[#This Row],[End Time]]),"Aplica","No Aplica")</f>
        <v>No Aplica</v>
      </c>
      <c r="M5299" s="43" t="str">
        <f>IF(AND(Home!$A$1&gt;=Leave[[#This Row],[Start Time]],Home!$A$1&lt;=Leave[[#This Row],[End Time]]),Home!$A$1,"No Aplica")</f>
        <v>No Aplica</v>
      </c>
      <c r="N5299" s="43" t="str">
        <f>Leave[[#This Row],[User Code (Owning User) (Usuario)]]&amp;Leave[[#This Row],[fecha activa]]</f>
        <v>MIE2025300723874No Aplica</v>
      </c>
    </row>
    <row r="5300" spans="1:14" x14ac:dyDescent="0.3">
      <c r="A5300" s="43" t="s">
        <v>468</v>
      </c>
      <c r="B5300" s="3">
        <v>45902</v>
      </c>
      <c r="C5300" s="3">
        <v>45902</v>
      </c>
      <c r="D5300" s="43" t="s">
        <v>469</v>
      </c>
      <c r="E5300" s="43" t="s">
        <v>2214</v>
      </c>
      <c r="F5300" s="43" t="s">
        <v>2216</v>
      </c>
      <c r="G5300">
        <v>1380</v>
      </c>
      <c r="H5300">
        <v>540</v>
      </c>
      <c r="I5300" s="43" t="s">
        <v>2215</v>
      </c>
      <c r="J5300" s="43" t="s">
        <v>974</v>
      </c>
      <c r="K5300" s="43" t="s">
        <v>177</v>
      </c>
      <c r="L5300" s="43" t="str">
        <f>IF(AND(Home!$A$1&gt;=Leave[[#This Row],[Start Time]],Home!$A$1&lt;=Leave[[#This Row],[End Time]]),"Aplica","No Aplica")</f>
        <v>No Aplica</v>
      </c>
      <c r="M5300" s="43" t="str">
        <f>IF(AND(Home!$A$1&gt;=Leave[[#This Row],[Start Time]],Home!$A$1&lt;=Leave[[#This Row],[End Time]]),Home!$A$1,"No Aplica")</f>
        <v>No Aplica</v>
      </c>
      <c r="N5300" s="43" t="str">
        <f>Leave[[#This Row],[User Code (Owning User) (Usuario)]]&amp;Leave[[#This Row],[fecha activa]]</f>
        <v>MIE2025300723874No Aplica</v>
      </c>
    </row>
    <row r="5301" spans="1:14" x14ac:dyDescent="0.3">
      <c r="A5301" s="43" t="s">
        <v>468</v>
      </c>
      <c r="B5301" s="3">
        <v>45925</v>
      </c>
      <c r="C5301" s="3">
        <v>45925</v>
      </c>
      <c r="D5301" s="43" t="s">
        <v>851</v>
      </c>
      <c r="E5301" s="43" t="s">
        <v>1527</v>
      </c>
      <c r="F5301" s="43" t="s">
        <v>1529</v>
      </c>
      <c r="G5301">
        <v>930</v>
      </c>
      <c r="H5301">
        <v>540</v>
      </c>
      <c r="I5301" s="43" t="s">
        <v>1528</v>
      </c>
      <c r="J5301" s="43" t="s">
        <v>1031</v>
      </c>
      <c r="K5301" s="43" t="s">
        <v>177</v>
      </c>
      <c r="L5301" s="43" t="str">
        <f>IF(AND(Home!$A$1&gt;=Leave[[#This Row],[Start Time]],Home!$A$1&lt;=Leave[[#This Row],[End Time]]),"Aplica","No Aplica")</f>
        <v>No Aplica</v>
      </c>
      <c r="M5301" s="43" t="str">
        <f>IF(AND(Home!$A$1&gt;=Leave[[#This Row],[Start Time]],Home!$A$1&lt;=Leave[[#This Row],[End Time]]),Home!$A$1,"No Aplica")</f>
        <v>No Aplica</v>
      </c>
      <c r="N5301" s="43" t="str">
        <f>Leave[[#This Row],[User Code (Owning User) (Usuario)]]&amp;Leave[[#This Row],[fecha activa]]</f>
        <v>MIE2025050321183No Aplica</v>
      </c>
    </row>
    <row r="5302" spans="1:14" x14ac:dyDescent="0.3">
      <c r="A5302" s="43" t="s">
        <v>468</v>
      </c>
      <c r="B5302" s="3">
        <v>45918</v>
      </c>
      <c r="C5302" s="3">
        <v>45918</v>
      </c>
      <c r="D5302" s="43" t="s">
        <v>467</v>
      </c>
      <c r="E5302" s="43" t="s">
        <v>1527</v>
      </c>
      <c r="F5302" s="43" t="s">
        <v>1529</v>
      </c>
      <c r="G5302">
        <v>930</v>
      </c>
      <c r="H5302">
        <v>540</v>
      </c>
      <c r="I5302" s="43" t="s">
        <v>1528</v>
      </c>
      <c r="J5302" s="43" t="s">
        <v>1031</v>
      </c>
      <c r="K5302" s="43" t="s">
        <v>177</v>
      </c>
      <c r="L5302" s="43" t="str">
        <f>IF(AND(Home!$A$1&gt;=Leave[[#This Row],[Start Time]],Home!$A$1&lt;=Leave[[#This Row],[End Time]]),"Aplica","No Aplica")</f>
        <v>No Aplica</v>
      </c>
      <c r="M5302" s="43" t="str">
        <f>IF(AND(Home!$A$1&gt;=Leave[[#This Row],[Start Time]],Home!$A$1&lt;=Leave[[#This Row],[End Time]]),Home!$A$1,"No Aplica")</f>
        <v>No Aplica</v>
      </c>
      <c r="N5302" s="43" t="str">
        <f>Leave[[#This Row],[User Code (Owning User) (Usuario)]]&amp;Leave[[#This Row],[fecha activa]]</f>
        <v>MIE2025050321183No Aplica</v>
      </c>
    </row>
    <row r="5303" spans="1:14" x14ac:dyDescent="0.3">
      <c r="A5303" s="43" t="s">
        <v>468</v>
      </c>
      <c r="B5303" s="3">
        <v>45911</v>
      </c>
      <c r="C5303" s="3">
        <v>45911</v>
      </c>
      <c r="D5303" s="43" t="s">
        <v>851</v>
      </c>
      <c r="E5303" s="43" t="s">
        <v>1527</v>
      </c>
      <c r="F5303" s="43" t="s">
        <v>1529</v>
      </c>
      <c r="G5303">
        <v>930</v>
      </c>
      <c r="H5303">
        <v>540</v>
      </c>
      <c r="I5303" s="43" t="s">
        <v>1528</v>
      </c>
      <c r="J5303" s="43" t="s">
        <v>1031</v>
      </c>
      <c r="K5303" s="43" t="s">
        <v>177</v>
      </c>
      <c r="L5303" s="43" t="str">
        <f>IF(AND(Home!$A$1&gt;=Leave[[#This Row],[Start Time]],Home!$A$1&lt;=Leave[[#This Row],[End Time]]),"Aplica","No Aplica")</f>
        <v>No Aplica</v>
      </c>
      <c r="M5303" s="43" t="str">
        <f>IF(AND(Home!$A$1&gt;=Leave[[#This Row],[Start Time]],Home!$A$1&lt;=Leave[[#This Row],[End Time]]),Home!$A$1,"No Aplica")</f>
        <v>No Aplica</v>
      </c>
      <c r="N5303" s="43" t="str">
        <f>Leave[[#This Row],[User Code (Owning User) (Usuario)]]&amp;Leave[[#This Row],[fecha activa]]</f>
        <v>MIE2025050321183No Aplica</v>
      </c>
    </row>
    <row r="5304" spans="1:14" x14ac:dyDescent="0.3">
      <c r="A5304" s="43" t="s">
        <v>468</v>
      </c>
      <c r="B5304" s="3">
        <v>45904</v>
      </c>
      <c r="C5304" s="3">
        <v>45904</v>
      </c>
      <c r="D5304" s="43" t="s">
        <v>851</v>
      </c>
      <c r="E5304" s="43" t="s">
        <v>1527</v>
      </c>
      <c r="F5304" s="43" t="s">
        <v>1529</v>
      </c>
      <c r="G5304">
        <v>930</v>
      </c>
      <c r="H5304">
        <v>540</v>
      </c>
      <c r="I5304" s="43" t="s">
        <v>1528</v>
      </c>
      <c r="J5304" s="43" t="s">
        <v>1031</v>
      </c>
      <c r="K5304" s="43" t="s">
        <v>177</v>
      </c>
      <c r="L5304" s="43" t="str">
        <f>IF(AND(Home!$A$1&gt;=Leave[[#This Row],[Start Time]],Home!$A$1&lt;=Leave[[#This Row],[End Time]]),"Aplica","No Aplica")</f>
        <v>No Aplica</v>
      </c>
      <c r="M5304" s="43" t="str">
        <f>IF(AND(Home!$A$1&gt;=Leave[[#This Row],[Start Time]],Home!$A$1&lt;=Leave[[#This Row],[End Time]]),Home!$A$1,"No Aplica")</f>
        <v>No Aplica</v>
      </c>
      <c r="N5304" s="43" t="str">
        <f>Leave[[#This Row],[User Code (Owning User) (Usuario)]]&amp;Leave[[#This Row],[fecha activa]]</f>
        <v>MIE2025050321183No Aplica</v>
      </c>
    </row>
    <row r="5305" spans="1:14" x14ac:dyDescent="0.3">
      <c r="A5305" s="43" t="s">
        <v>471</v>
      </c>
      <c r="B5305" s="3">
        <v>45926</v>
      </c>
      <c r="C5305" s="3">
        <v>45926</v>
      </c>
      <c r="D5305" s="43" t="s">
        <v>493</v>
      </c>
      <c r="E5305" s="43" t="s">
        <v>311</v>
      </c>
      <c r="F5305" s="43" t="s">
        <v>312</v>
      </c>
      <c r="G5305">
        <v>60</v>
      </c>
      <c r="H5305">
        <v>60</v>
      </c>
      <c r="I5305" s="43" t="s">
        <v>1229</v>
      </c>
      <c r="J5305" s="43" t="s">
        <v>1105</v>
      </c>
      <c r="K5305" s="43" t="s">
        <v>177</v>
      </c>
      <c r="L5305" s="43" t="str">
        <f>IF(AND(Home!$A$1&gt;=Leave[[#This Row],[Start Time]],Home!$A$1&lt;=Leave[[#This Row],[End Time]]),"Aplica","No Aplica")</f>
        <v>No Aplica</v>
      </c>
      <c r="M5305" s="43" t="str">
        <f>IF(AND(Home!$A$1&gt;=Leave[[#This Row],[Start Time]],Home!$A$1&lt;=Leave[[#This Row],[End Time]]),Home!$A$1,"No Aplica")</f>
        <v>No Aplica</v>
      </c>
      <c r="N5305" s="43" t="str">
        <f>Leave[[#This Row],[User Code (Owning User) (Usuario)]]&amp;Leave[[#This Row],[fecha activa]]</f>
        <v>MIE2023250511409No Aplica</v>
      </c>
    </row>
    <row r="5306" spans="1:14" x14ac:dyDescent="0.3">
      <c r="A5306" s="43" t="s">
        <v>471</v>
      </c>
      <c r="B5306" s="3">
        <v>45925</v>
      </c>
      <c r="C5306" s="3">
        <v>45925</v>
      </c>
      <c r="D5306" s="43" t="s">
        <v>493</v>
      </c>
      <c r="E5306" s="43" t="s">
        <v>311</v>
      </c>
      <c r="F5306" s="43" t="s">
        <v>312</v>
      </c>
      <c r="G5306">
        <v>60</v>
      </c>
      <c r="H5306">
        <v>60</v>
      </c>
      <c r="I5306" s="43" t="s">
        <v>1229</v>
      </c>
      <c r="J5306" s="43" t="s">
        <v>1105</v>
      </c>
      <c r="K5306" s="43" t="s">
        <v>177</v>
      </c>
      <c r="L5306" s="43" t="str">
        <f>IF(AND(Home!$A$1&gt;=Leave[[#This Row],[Start Time]],Home!$A$1&lt;=Leave[[#This Row],[End Time]]),"Aplica","No Aplica")</f>
        <v>No Aplica</v>
      </c>
      <c r="M5306" s="43" t="str">
        <f>IF(AND(Home!$A$1&gt;=Leave[[#This Row],[Start Time]],Home!$A$1&lt;=Leave[[#This Row],[End Time]]),Home!$A$1,"No Aplica")</f>
        <v>No Aplica</v>
      </c>
      <c r="N5306" s="43" t="str">
        <f>Leave[[#This Row],[User Code (Owning User) (Usuario)]]&amp;Leave[[#This Row],[fecha activa]]</f>
        <v>MIE2023250511409No Aplica</v>
      </c>
    </row>
    <row r="5307" spans="1:14" x14ac:dyDescent="0.3">
      <c r="A5307" s="43" t="s">
        <v>468</v>
      </c>
      <c r="B5307" s="3">
        <v>45924</v>
      </c>
      <c r="C5307" s="3">
        <v>45924</v>
      </c>
      <c r="D5307" s="43" t="s">
        <v>467</v>
      </c>
      <c r="E5307" s="43" t="s">
        <v>311</v>
      </c>
      <c r="F5307" s="43" t="s">
        <v>312</v>
      </c>
      <c r="G5307">
        <v>1410</v>
      </c>
      <c r="H5307">
        <v>540</v>
      </c>
      <c r="I5307" s="43" t="s">
        <v>1229</v>
      </c>
      <c r="J5307" s="43" t="s">
        <v>1105</v>
      </c>
      <c r="K5307" s="43" t="s">
        <v>177</v>
      </c>
      <c r="L5307" s="43" t="str">
        <f>IF(AND(Home!$A$1&gt;=Leave[[#This Row],[Start Time]],Home!$A$1&lt;=Leave[[#This Row],[End Time]]),"Aplica","No Aplica")</f>
        <v>No Aplica</v>
      </c>
      <c r="M5307" s="43" t="str">
        <f>IF(AND(Home!$A$1&gt;=Leave[[#This Row],[Start Time]],Home!$A$1&lt;=Leave[[#This Row],[End Time]]),Home!$A$1,"No Aplica")</f>
        <v>No Aplica</v>
      </c>
      <c r="N5307" s="43" t="str">
        <f>Leave[[#This Row],[User Code (Owning User) (Usuario)]]&amp;Leave[[#This Row],[fecha activa]]</f>
        <v>MIE2023250511409No Aplica</v>
      </c>
    </row>
    <row r="5308" spans="1:14" x14ac:dyDescent="0.3">
      <c r="A5308" s="43" t="s">
        <v>471</v>
      </c>
      <c r="B5308" s="3">
        <v>45923</v>
      </c>
      <c r="C5308" s="3">
        <v>45923</v>
      </c>
      <c r="D5308" s="43" t="s">
        <v>493</v>
      </c>
      <c r="E5308" s="43" t="s">
        <v>311</v>
      </c>
      <c r="F5308" s="43" t="s">
        <v>312</v>
      </c>
      <c r="G5308">
        <v>60</v>
      </c>
      <c r="H5308">
        <v>60</v>
      </c>
      <c r="I5308" s="43" t="s">
        <v>1229</v>
      </c>
      <c r="J5308" s="43" t="s">
        <v>1105</v>
      </c>
      <c r="K5308" s="43" t="s">
        <v>177</v>
      </c>
      <c r="L5308" s="43" t="str">
        <f>IF(AND(Home!$A$1&gt;=Leave[[#This Row],[Start Time]],Home!$A$1&lt;=Leave[[#This Row],[End Time]]),"Aplica","No Aplica")</f>
        <v>No Aplica</v>
      </c>
      <c r="M5308" s="43" t="str">
        <f>IF(AND(Home!$A$1&gt;=Leave[[#This Row],[Start Time]],Home!$A$1&lt;=Leave[[#This Row],[End Time]]),Home!$A$1,"No Aplica")</f>
        <v>No Aplica</v>
      </c>
      <c r="N5308" s="43" t="str">
        <f>Leave[[#This Row],[User Code (Owning User) (Usuario)]]&amp;Leave[[#This Row],[fecha activa]]</f>
        <v>MIE2023250511409No Aplica</v>
      </c>
    </row>
    <row r="5309" spans="1:14" x14ac:dyDescent="0.3">
      <c r="A5309" s="43" t="s">
        <v>471</v>
      </c>
      <c r="B5309" s="3">
        <v>45922</v>
      </c>
      <c r="C5309" s="3">
        <v>45922</v>
      </c>
      <c r="D5309" s="43" t="s">
        <v>493</v>
      </c>
      <c r="E5309" s="43" t="s">
        <v>311</v>
      </c>
      <c r="F5309" s="43" t="s">
        <v>312</v>
      </c>
      <c r="G5309">
        <v>60</v>
      </c>
      <c r="H5309">
        <v>60</v>
      </c>
      <c r="I5309" s="43" t="s">
        <v>1229</v>
      </c>
      <c r="J5309" s="43" t="s">
        <v>1105</v>
      </c>
      <c r="K5309" s="43" t="s">
        <v>177</v>
      </c>
      <c r="L5309" s="43" t="str">
        <f>IF(AND(Home!$A$1&gt;=Leave[[#This Row],[Start Time]],Home!$A$1&lt;=Leave[[#This Row],[End Time]]),"Aplica","No Aplica")</f>
        <v>Aplica</v>
      </c>
      <c r="M5309" s="43">
        <f>IF(AND(Home!$A$1&gt;=Leave[[#This Row],[Start Time]],Home!$A$1&lt;=Leave[[#This Row],[End Time]]),Home!$A$1,"No Aplica")</f>
        <v>45922</v>
      </c>
      <c r="N5309" s="43" t="str">
        <f>Leave[[#This Row],[User Code (Owning User) (Usuario)]]&amp;Leave[[#This Row],[fecha activa]]</f>
        <v>MIE202325051140945922</v>
      </c>
    </row>
    <row r="5310" spans="1:14" x14ac:dyDescent="0.3">
      <c r="A5310" s="43" t="s">
        <v>471</v>
      </c>
      <c r="B5310" s="3">
        <v>45919</v>
      </c>
      <c r="C5310" s="3">
        <v>45919</v>
      </c>
      <c r="D5310" s="43" t="s">
        <v>493</v>
      </c>
      <c r="E5310" s="43" t="s">
        <v>311</v>
      </c>
      <c r="F5310" s="43" t="s">
        <v>312</v>
      </c>
      <c r="G5310">
        <v>60</v>
      </c>
      <c r="H5310">
        <v>60</v>
      </c>
      <c r="I5310" s="43" t="s">
        <v>1229</v>
      </c>
      <c r="J5310" s="43" t="s">
        <v>1105</v>
      </c>
      <c r="K5310" s="43" t="s">
        <v>177</v>
      </c>
      <c r="L5310" s="43" t="str">
        <f>IF(AND(Home!$A$1&gt;=Leave[[#This Row],[Start Time]],Home!$A$1&lt;=Leave[[#This Row],[End Time]]),"Aplica","No Aplica")</f>
        <v>No Aplica</v>
      </c>
      <c r="M5310" s="43" t="str">
        <f>IF(AND(Home!$A$1&gt;=Leave[[#This Row],[Start Time]],Home!$A$1&lt;=Leave[[#This Row],[End Time]]),Home!$A$1,"No Aplica")</f>
        <v>No Aplica</v>
      </c>
      <c r="N5310" s="43" t="str">
        <f>Leave[[#This Row],[User Code (Owning User) (Usuario)]]&amp;Leave[[#This Row],[fecha activa]]</f>
        <v>MIE2023250511409No Aplica</v>
      </c>
    </row>
    <row r="5311" spans="1:14" x14ac:dyDescent="0.3">
      <c r="A5311" s="43" t="s">
        <v>471</v>
      </c>
      <c r="B5311" s="3">
        <v>45918</v>
      </c>
      <c r="C5311" s="3">
        <v>45918</v>
      </c>
      <c r="D5311" s="43" t="s">
        <v>493</v>
      </c>
      <c r="E5311" s="43" t="s">
        <v>311</v>
      </c>
      <c r="F5311" s="43" t="s">
        <v>312</v>
      </c>
      <c r="G5311">
        <v>60</v>
      </c>
      <c r="H5311">
        <v>60</v>
      </c>
      <c r="I5311" s="43" t="s">
        <v>1229</v>
      </c>
      <c r="J5311" s="43" t="s">
        <v>1105</v>
      </c>
      <c r="K5311" s="43" t="s">
        <v>177</v>
      </c>
      <c r="L5311" s="43" t="str">
        <f>IF(AND(Home!$A$1&gt;=Leave[[#This Row],[Start Time]],Home!$A$1&lt;=Leave[[#This Row],[End Time]]),"Aplica","No Aplica")</f>
        <v>No Aplica</v>
      </c>
      <c r="M5311" s="43" t="str">
        <f>IF(AND(Home!$A$1&gt;=Leave[[#This Row],[Start Time]],Home!$A$1&lt;=Leave[[#This Row],[End Time]]),Home!$A$1,"No Aplica")</f>
        <v>No Aplica</v>
      </c>
      <c r="N5311" s="43" t="str">
        <f>Leave[[#This Row],[User Code (Owning User) (Usuario)]]&amp;Leave[[#This Row],[fecha activa]]</f>
        <v>MIE2023250511409No Aplica</v>
      </c>
    </row>
    <row r="5312" spans="1:14" x14ac:dyDescent="0.3">
      <c r="A5312" s="43" t="s">
        <v>471</v>
      </c>
      <c r="B5312" s="3">
        <v>45917</v>
      </c>
      <c r="C5312" s="3">
        <v>45917</v>
      </c>
      <c r="D5312" s="43" t="s">
        <v>493</v>
      </c>
      <c r="E5312" s="43" t="s">
        <v>311</v>
      </c>
      <c r="F5312" s="43" t="s">
        <v>312</v>
      </c>
      <c r="G5312">
        <v>60</v>
      </c>
      <c r="H5312">
        <v>60</v>
      </c>
      <c r="I5312" s="43" t="s">
        <v>1229</v>
      </c>
      <c r="J5312" s="43" t="s">
        <v>1105</v>
      </c>
      <c r="K5312" s="43" t="s">
        <v>177</v>
      </c>
      <c r="L5312" s="43" t="str">
        <f>IF(AND(Home!$A$1&gt;=Leave[[#This Row],[Start Time]],Home!$A$1&lt;=Leave[[#This Row],[End Time]]),"Aplica","No Aplica")</f>
        <v>No Aplica</v>
      </c>
      <c r="M5312" s="43" t="str">
        <f>IF(AND(Home!$A$1&gt;=Leave[[#This Row],[Start Time]],Home!$A$1&lt;=Leave[[#This Row],[End Time]]),Home!$A$1,"No Aplica")</f>
        <v>No Aplica</v>
      </c>
      <c r="N5312" s="43" t="str">
        <f>Leave[[#This Row],[User Code (Owning User) (Usuario)]]&amp;Leave[[#This Row],[fecha activa]]</f>
        <v>MIE2023250511409No Aplica</v>
      </c>
    </row>
    <row r="5313" spans="1:14" x14ac:dyDescent="0.3">
      <c r="A5313" s="43" t="s">
        <v>471</v>
      </c>
      <c r="B5313" s="3">
        <v>45915</v>
      </c>
      <c r="C5313" s="3">
        <v>45915</v>
      </c>
      <c r="D5313" s="43" t="s">
        <v>493</v>
      </c>
      <c r="E5313" s="43" t="s">
        <v>311</v>
      </c>
      <c r="F5313" s="43" t="s">
        <v>312</v>
      </c>
      <c r="G5313">
        <v>60</v>
      </c>
      <c r="H5313">
        <v>60</v>
      </c>
      <c r="I5313" s="43" t="s">
        <v>1229</v>
      </c>
      <c r="J5313" s="43" t="s">
        <v>1105</v>
      </c>
      <c r="K5313" s="43" t="s">
        <v>177</v>
      </c>
      <c r="L5313" s="43" t="str">
        <f>IF(AND(Home!$A$1&gt;=Leave[[#This Row],[Start Time]],Home!$A$1&lt;=Leave[[#This Row],[End Time]]),"Aplica","No Aplica")</f>
        <v>No Aplica</v>
      </c>
      <c r="M5313" s="43" t="str">
        <f>IF(AND(Home!$A$1&gt;=Leave[[#This Row],[Start Time]],Home!$A$1&lt;=Leave[[#This Row],[End Time]]),Home!$A$1,"No Aplica")</f>
        <v>No Aplica</v>
      </c>
      <c r="N5313" s="43" t="str">
        <f>Leave[[#This Row],[User Code (Owning User) (Usuario)]]&amp;Leave[[#This Row],[fecha activa]]</f>
        <v>MIE2023250511409No Aplica</v>
      </c>
    </row>
    <row r="5314" spans="1:14" x14ac:dyDescent="0.3">
      <c r="A5314" s="43" t="s">
        <v>468</v>
      </c>
      <c r="B5314" s="3">
        <v>45916</v>
      </c>
      <c r="C5314" s="3">
        <v>45916</v>
      </c>
      <c r="D5314" s="43" t="s">
        <v>495</v>
      </c>
      <c r="E5314" s="43" t="s">
        <v>311</v>
      </c>
      <c r="F5314" s="43" t="s">
        <v>312</v>
      </c>
      <c r="G5314">
        <v>1410</v>
      </c>
      <c r="H5314">
        <v>540</v>
      </c>
      <c r="I5314" s="43" t="s">
        <v>1229</v>
      </c>
      <c r="J5314" s="43" t="s">
        <v>1105</v>
      </c>
      <c r="K5314" s="43" t="s">
        <v>177</v>
      </c>
      <c r="L5314" s="43" t="str">
        <f>IF(AND(Home!$A$1&gt;=Leave[[#This Row],[Start Time]],Home!$A$1&lt;=Leave[[#This Row],[End Time]]),"Aplica","No Aplica")</f>
        <v>No Aplica</v>
      </c>
      <c r="M5314" s="43" t="str">
        <f>IF(AND(Home!$A$1&gt;=Leave[[#This Row],[Start Time]],Home!$A$1&lt;=Leave[[#This Row],[End Time]]),Home!$A$1,"No Aplica")</f>
        <v>No Aplica</v>
      </c>
      <c r="N5314" s="43" t="str">
        <f>Leave[[#This Row],[User Code (Owning User) (Usuario)]]&amp;Leave[[#This Row],[fecha activa]]</f>
        <v>MIE2023250511409No Aplica</v>
      </c>
    </row>
    <row r="5315" spans="1:14" x14ac:dyDescent="0.3">
      <c r="A5315" s="43" t="s">
        <v>471</v>
      </c>
      <c r="B5315" s="3">
        <v>45912</v>
      </c>
      <c r="C5315" s="3">
        <v>45912</v>
      </c>
      <c r="D5315" s="43" t="s">
        <v>493</v>
      </c>
      <c r="E5315" s="43" t="s">
        <v>311</v>
      </c>
      <c r="F5315" s="43" t="s">
        <v>312</v>
      </c>
      <c r="G5315">
        <v>60</v>
      </c>
      <c r="H5315">
        <v>60</v>
      </c>
      <c r="I5315" s="43" t="s">
        <v>1229</v>
      </c>
      <c r="J5315" s="43" t="s">
        <v>1105</v>
      </c>
      <c r="K5315" s="43" t="s">
        <v>177</v>
      </c>
      <c r="L5315" s="43" t="str">
        <f>IF(AND(Home!$A$1&gt;=Leave[[#This Row],[Start Time]],Home!$A$1&lt;=Leave[[#This Row],[End Time]]),"Aplica","No Aplica")</f>
        <v>No Aplica</v>
      </c>
      <c r="M5315" s="43" t="str">
        <f>IF(AND(Home!$A$1&gt;=Leave[[#This Row],[Start Time]],Home!$A$1&lt;=Leave[[#This Row],[End Time]]),Home!$A$1,"No Aplica")</f>
        <v>No Aplica</v>
      </c>
      <c r="N5315" s="43" t="str">
        <f>Leave[[#This Row],[User Code (Owning User) (Usuario)]]&amp;Leave[[#This Row],[fecha activa]]</f>
        <v>MIE2023250511409No Aplica</v>
      </c>
    </row>
    <row r="5316" spans="1:14" x14ac:dyDescent="0.3">
      <c r="A5316" s="43" t="s">
        <v>471</v>
      </c>
      <c r="B5316" s="3">
        <v>45911</v>
      </c>
      <c r="C5316" s="3">
        <v>45911</v>
      </c>
      <c r="D5316" s="43" t="s">
        <v>493</v>
      </c>
      <c r="E5316" s="43" t="s">
        <v>311</v>
      </c>
      <c r="F5316" s="43" t="s">
        <v>312</v>
      </c>
      <c r="G5316">
        <v>60</v>
      </c>
      <c r="H5316">
        <v>60</v>
      </c>
      <c r="I5316" s="43" t="s">
        <v>1229</v>
      </c>
      <c r="J5316" s="43" t="s">
        <v>1105</v>
      </c>
      <c r="K5316" s="43" t="s">
        <v>177</v>
      </c>
      <c r="L5316" s="43" t="str">
        <f>IF(AND(Home!$A$1&gt;=Leave[[#This Row],[Start Time]],Home!$A$1&lt;=Leave[[#This Row],[End Time]]),"Aplica","No Aplica")</f>
        <v>No Aplica</v>
      </c>
      <c r="M5316" s="43" t="str">
        <f>IF(AND(Home!$A$1&gt;=Leave[[#This Row],[Start Time]],Home!$A$1&lt;=Leave[[#This Row],[End Time]]),Home!$A$1,"No Aplica")</f>
        <v>No Aplica</v>
      </c>
      <c r="N5316" s="43" t="str">
        <f>Leave[[#This Row],[User Code (Owning User) (Usuario)]]&amp;Leave[[#This Row],[fecha activa]]</f>
        <v>MIE2023250511409No Aplica</v>
      </c>
    </row>
    <row r="5317" spans="1:14" x14ac:dyDescent="0.3">
      <c r="A5317" s="43" t="s">
        <v>471</v>
      </c>
      <c r="B5317" s="3">
        <v>45910</v>
      </c>
      <c r="C5317" s="3">
        <v>45910</v>
      </c>
      <c r="D5317" s="43" t="s">
        <v>493</v>
      </c>
      <c r="E5317" s="43" t="s">
        <v>311</v>
      </c>
      <c r="F5317" s="43" t="s">
        <v>312</v>
      </c>
      <c r="G5317">
        <v>60</v>
      </c>
      <c r="H5317">
        <v>60</v>
      </c>
      <c r="I5317" s="43" t="s">
        <v>1229</v>
      </c>
      <c r="J5317" s="43" t="s">
        <v>1105</v>
      </c>
      <c r="K5317" s="43" t="s">
        <v>177</v>
      </c>
      <c r="L5317" s="43" t="str">
        <f>IF(AND(Home!$A$1&gt;=Leave[[#This Row],[Start Time]],Home!$A$1&lt;=Leave[[#This Row],[End Time]]),"Aplica","No Aplica")</f>
        <v>No Aplica</v>
      </c>
      <c r="M5317" s="43" t="str">
        <f>IF(AND(Home!$A$1&gt;=Leave[[#This Row],[Start Time]],Home!$A$1&lt;=Leave[[#This Row],[End Time]]),Home!$A$1,"No Aplica")</f>
        <v>No Aplica</v>
      </c>
      <c r="N5317" s="43" t="str">
        <f>Leave[[#This Row],[User Code (Owning User) (Usuario)]]&amp;Leave[[#This Row],[fecha activa]]</f>
        <v>MIE2023250511409No Aplica</v>
      </c>
    </row>
    <row r="5318" spans="1:14" x14ac:dyDescent="0.3">
      <c r="A5318" s="43" t="s">
        <v>471</v>
      </c>
      <c r="B5318" s="3">
        <v>45908</v>
      </c>
      <c r="C5318" s="3">
        <v>45908</v>
      </c>
      <c r="D5318" s="43" t="s">
        <v>493</v>
      </c>
      <c r="E5318" s="43" t="s">
        <v>311</v>
      </c>
      <c r="F5318" s="43" t="s">
        <v>312</v>
      </c>
      <c r="G5318">
        <v>60</v>
      </c>
      <c r="H5318">
        <v>60</v>
      </c>
      <c r="I5318" s="43" t="s">
        <v>1229</v>
      </c>
      <c r="J5318" s="43" t="s">
        <v>1105</v>
      </c>
      <c r="K5318" s="43" t="s">
        <v>177</v>
      </c>
      <c r="L5318" s="43" t="str">
        <f>IF(AND(Home!$A$1&gt;=Leave[[#This Row],[Start Time]],Home!$A$1&lt;=Leave[[#This Row],[End Time]]),"Aplica","No Aplica")</f>
        <v>No Aplica</v>
      </c>
      <c r="M5318" s="43" t="str">
        <f>IF(AND(Home!$A$1&gt;=Leave[[#This Row],[Start Time]],Home!$A$1&lt;=Leave[[#This Row],[End Time]]),Home!$A$1,"No Aplica")</f>
        <v>No Aplica</v>
      </c>
      <c r="N5318" s="43" t="str">
        <f>Leave[[#This Row],[User Code (Owning User) (Usuario)]]&amp;Leave[[#This Row],[fecha activa]]</f>
        <v>MIE2023250511409No Aplica</v>
      </c>
    </row>
    <row r="5319" spans="1:14" x14ac:dyDescent="0.3">
      <c r="A5319" s="43" t="s">
        <v>468</v>
      </c>
      <c r="B5319" s="3">
        <v>45909</v>
      </c>
      <c r="C5319" s="3">
        <v>45909</v>
      </c>
      <c r="D5319" s="43" t="s">
        <v>467</v>
      </c>
      <c r="E5319" s="43" t="s">
        <v>311</v>
      </c>
      <c r="F5319" s="43" t="s">
        <v>312</v>
      </c>
      <c r="G5319">
        <v>1410</v>
      </c>
      <c r="H5319">
        <v>540</v>
      </c>
      <c r="I5319" s="43" t="s">
        <v>1229</v>
      </c>
      <c r="J5319" s="43" t="s">
        <v>1105</v>
      </c>
      <c r="K5319" s="43" t="s">
        <v>177</v>
      </c>
      <c r="L5319" s="43" t="str">
        <f>IF(AND(Home!$A$1&gt;=Leave[[#This Row],[Start Time]],Home!$A$1&lt;=Leave[[#This Row],[End Time]]),"Aplica","No Aplica")</f>
        <v>No Aplica</v>
      </c>
      <c r="M5319" s="43" t="str">
        <f>IF(AND(Home!$A$1&gt;=Leave[[#This Row],[Start Time]],Home!$A$1&lt;=Leave[[#This Row],[End Time]]),Home!$A$1,"No Aplica")</f>
        <v>No Aplica</v>
      </c>
      <c r="N5319" s="43" t="str">
        <f>Leave[[#This Row],[User Code (Owning User) (Usuario)]]&amp;Leave[[#This Row],[fecha activa]]</f>
        <v>MIE2023250511409No Aplica</v>
      </c>
    </row>
    <row r="5320" spans="1:14" x14ac:dyDescent="0.3">
      <c r="A5320" s="43" t="s">
        <v>471</v>
      </c>
      <c r="B5320" s="3">
        <v>45905</v>
      </c>
      <c r="C5320" s="3">
        <v>45905</v>
      </c>
      <c r="D5320" s="43" t="s">
        <v>493</v>
      </c>
      <c r="E5320" s="43" t="s">
        <v>311</v>
      </c>
      <c r="F5320" s="43" t="s">
        <v>312</v>
      </c>
      <c r="G5320">
        <v>60</v>
      </c>
      <c r="H5320">
        <v>60</v>
      </c>
      <c r="I5320" s="43" t="s">
        <v>1229</v>
      </c>
      <c r="J5320" s="43" t="s">
        <v>1105</v>
      </c>
      <c r="K5320" s="43" t="s">
        <v>177</v>
      </c>
      <c r="L5320" s="43" t="str">
        <f>IF(AND(Home!$A$1&gt;=Leave[[#This Row],[Start Time]],Home!$A$1&lt;=Leave[[#This Row],[End Time]]),"Aplica","No Aplica")</f>
        <v>No Aplica</v>
      </c>
      <c r="M5320" s="43" t="str">
        <f>IF(AND(Home!$A$1&gt;=Leave[[#This Row],[Start Time]],Home!$A$1&lt;=Leave[[#This Row],[End Time]]),Home!$A$1,"No Aplica")</f>
        <v>No Aplica</v>
      </c>
      <c r="N5320" s="43" t="str">
        <f>Leave[[#This Row],[User Code (Owning User) (Usuario)]]&amp;Leave[[#This Row],[fecha activa]]</f>
        <v>MIE2023250511409No Aplica</v>
      </c>
    </row>
    <row r="5321" spans="1:14" x14ac:dyDescent="0.3">
      <c r="A5321" s="43" t="s">
        <v>471</v>
      </c>
      <c r="B5321" s="3">
        <v>45904</v>
      </c>
      <c r="C5321" s="3">
        <v>45904</v>
      </c>
      <c r="D5321" s="43" t="s">
        <v>493</v>
      </c>
      <c r="E5321" s="43" t="s">
        <v>311</v>
      </c>
      <c r="F5321" s="43" t="s">
        <v>312</v>
      </c>
      <c r="G5321">
        <v>60</v>
      </c>
      <c r="H5321">
        <v>60</v>
      </c>
      <c r="I5321" s="43" t="s">
        <v>1229</v>
      </c>
      <c r="J5321" s="43" t="s">
        <v>1105</v>
      </c>
      <c r="K5321" s="43" t="s">
        <v>177</v>
      </c>
      <c r="L5321" s="43" t="str">
        <f>IF(AND(Home!$A$1&gt;=Leave[[#This Row],[Start Time]],Home!$A$1&lt;=Leave[[#This Row],[End Time]]),"Aplica","No Aplica")</f>
        <v>No Aplica</v>
      </c>
      <c r="M5321" s="43" t="str">
        <f>IF(AND(Home!$A$1&gt;=Leave[[#This Row],[Start Time]],Home!$A$1&lt;=Leave[[#This Row],[End Time]]),Home!$A$1,"No Aplica")</f>
        <v>No Aplica</v>
      </c>
      <c r="N5321" s="43" t="str">
        <f>Leave[[#This Row],[User Code (Owning User) (Usuario)]]&amp;Leave[[#This Row],[fecha activa]]</f>
        <v>MIE2023250511409No Aplica</v>
      </c>
    </row>
    <row r="5322" spans="1:14" x14ac:dyDescent="0.3">
      <c r="A5322" s="43" t="s">
        <v>471</v>
      </c>
      <c r="B5322" s="3">
        <v>45903</v>
      </c>
      <c r="C5322" s="3">
        <v>45903</v>
      </c>
      <c r="D5322" s="43" t="s">
        <v>493</v>
      </c>
      <c r="E5322" s="43" t="s">
        <v>311</v>
      </c>
      <c r="F5322" s="43" t="s">
        <v>312</v>
      </c>
      <c r="G5322">
        <v>60</v>
      </c>
      <c r="H5322">
        <v>60</v>
      </c>
      <c r="I5322" s="43" t="s">
        <v>1229</v>
      </c>
      <c r="J5322" s="43" t="s">
        <v>1105</v>
      </c>
      <c r="K5322" s="43" t="s">
        <v>177</v>
      </c>
      <c r="L5322" s="43" t="str">
        <f>IF(AND(Home!$A$1&gt;=Leave[[#This Row],[Start Time]],Home!$A$1&lt;=Leave[[#This Row],[End Time]]),"Aplica","No Aplica")</f>
        <v>No Aplica</v>
      </c>
      <c r="M5322" s="43" t="str">
        <f>IF(AND(Home!$A$1&gt;=Leave[[#This Row],[Start Time]],Home!$A$1&lt;=Leave[[#This Row],[End Time]]),Home!$A$1,"No Aplica")</f>
        <v>No Aplica</v>
      </c>
      <c r="N5322" s="43" t="str">
        <f>Leave[[#This Row],[User Code (Owning User) (Usuario)]]&amp;Leave[[#This Row],[fecha activa]]</f>
        <v>MIE2023250511409No Aplica</v>
      </c>
    </row>
    <row r="5323" spans="1:14" x14ac:dyDescent="0.3">
      <c r="A5323" s="43" t="s">
        <v>471</v>
      </c>
      <c r="B5323" s="3">
        <v>45901</v>
      </c>
      <c r="C5323" s="3">
        <v>45901</v>
      </c>
      <c r="D5323" s="43" t="s">
        <v>493</v>
      </c>
      <c r="E5323" s="43" t="s">
        <v>311</v>
      </c>
      <c r="F5323" s="43" t="s">
        <v>312</v>
      </c>
      <c r="G5323">
        <v>60</v>
      </c>
      <c r="H5323">
        <v>60</v>
      </c>
      <c r="I5323" s="43" t="s">
        <v>1229</v>
      </c>
      <c r="J5323" s="43" t="s">
        <v>1105</v>
      </c>
      <c r="K5323" s="43" t="s">
        <v>177</v>
      </c>
      <c r="L5323" s="43" t="str">
        <f>IF(AND(Home!$A$1&gt;=Leave[[#This Row],[Start Time]],Home!$A$1&lt;=Leave[[#This Row],[End Time]]),"Aplica","No Aplica")</f>
        <v>No Aplica</v>
      </c>
      <c r="M5323" s="43" t="str">
        <f>IF(AND(Home!$A$1&gt;=Leave[[#This Row],[Start Time]],Home!$A$1&lt;=Leave[[#This Row],[End Time]]),Home!$A$1,"No Aplica")</f>
        <v>No Aplica</v>
      </c>
      <c r="N5323" s="43" t="str">
        <f>Leave[[#This Row],[User Code (Owning User) (Usuario)]]&amp;Leave[[#This Row],[fecha activa]]</f>
        <v>MIE2023250511409No Aplica</v>
      </c>
    </row>
    <row r="5324" spans="1:14" x14ac:dyDescent="0.3">
      <c r="A5324" s="43" t="s">
        <v>468</v>
      </c>
      <c r="B5324" s="3">
        <v>45902</v>
      </c>
      <c r="C5324" s="3">
        <v>45902</v>
      </c>
      <c r="D5324" s="43" t="s">
        <v>467</v>
      </c>
      <c r="E5324" s="43" t="s">
        <v>311</v>
      </c>
      <c r="F5324" s="43" t="s">
        <v>312</v>
      </c>
      <c r="G5324">
        <v>1410</v>
      </c>
      <c r="H5324">
        <v>540</v>
      </c>
      <c r="I5324" s="43" t="s">
        <v>1229</v>
      </c>
      <c r="J5324" s="43" t="s">
        <v>1105</v>
      </c>
      <c r="K5324" s="43" t="s">
        <v>177</v>
      </c>
      <c r="L5324" s="43" t="str">
        <f>IF(AND(Home!$A$1&gt;=Leave[[#This Row],[Start Time]],Home!$A$1&lt;=Leave[[#This Row],[End Time]]),"Aplica","No Aplica")</f>
        <v>No Aplica</v>
      </c>
      <c r="M5324" s="43" t="str">
        <f>IF(AND(Home!$A$1&gt;=Leave[[#This Row],[Start Time]],Home!$A$1&lt;=Leave[[#This Row],[End Time]]),Home!$A$1,"No Aplica")</f>
        <v>No Aplica</v>
      </c>
      <c r="N5324" s="43" t="str">
        <f>Leave[[#This Row],[User Code (Owning User) (Usuario)]]&amp;Leave[[#This Row],[fecha activa]]</f>
        <v>MIE2023250511409No Aplica</v>
      </c>
    </row>
    <row r="5325" spans="1:14" x14ac:dyDescent="0.3">
      <c r="A5325" s="43" t="s">
        <v>471</v>
      </c>
      <c r="B5325" s="3">
        <v>45918</v>
      </c>
      <c r="C5325" s="3">
        <v>45918</v>
      </c>
      <c r="D5325" s="43" t="s">
        <v>842</v>
      </c>
      <c r="E5325" s="43" t="s">
        <v>1379</v>
      </c>
      <c r="F5325" s="43" t="s">
        <v>1381</v>
      </c>
      <c r="G5325">
        <v>60</v>
      </c>
      <c r="H5325">
        <v>60</v>
      </c>
      <c r="I5325" s="43" t="s">
        <v>1380</v>
      </c>
      <c r="J5325" s="43" t="s">
        <v>1035</v>
      </c>
      <c r="K5325" s="43" t="s">
        <v>178</v>
      </c>
      <c r="L5325" s="43" t="str">
        <f>IF(AND(Home!$A$1&gt;=Leave[[#This Row],[Start Time]],Home!$A$1&lt;=Leave[[#This Row],[End Time]]),"Aplica","No Aplica")</f>
        <v>No Aplica</v>
      </c>
      <c r="M5325" s="43" t="str">
        <f>IF(AND(Home!$A$1&gt;=Leave[[#This Row],[Start Time]],Home!$A$1&lt;=Leave[[#This Row],[End Time]]),Home!$A$1,"No Aplica")</f>
        <v>No Aplica</v>
      </c>
      <c r="N5325" s="43" t="str">
        <f>Leave[[#This Row],[User Code (Owning User) (Usuario)]]&amp;Leave[[#This Row],[fecha activa]]</f>
        <v>MIE2025300120672No Aplica</v>
      </c>
    </row>
    <row r="5326" spans="1:14" x14ac:dyDescent="0.3">
      <c r="A5326" s="43" t="s">
        <v>471</v>
      </c>
      <c r="B5326" s="3">
        <v>45917</v>
      </c>
      <c r="C5326" s="3">
        <v>45917</v>
      </c>
      <c r="D5326" s="43" t="s">
        <v>842</v>
      </c>
      <c r="E5326" s="43" t="s">
        <v>1379</v>
      </c>
      <c r="F5326" s="43" t="s">
        <v>1381</v>
      </c>
      <c r="G5326">
        <v>60</v>
      </c>
      <c r="H5326">
        <v>60</v>
      </c>
      <c r="I5326" s="43" t="s">
        <v>1380</v>
      </c>
      <c r="J5326" s="43" t="s">
        <v>1035</v>
      </c>
      <c r="K5326" s="43" t="s">
        <v>178</v>
      </c>
      <c r="L5326" s="43" t="str">
        <f>IF(AND(Home!$A$1&gt;=Leave[[#This Row],[Start Time]],Home!$A$1&lt;=Leave[[#This Row],[End Time]]),"Aplica","No Aplica")</f>
        <v>No Aplica</v>
      </c>
      <c r="M5326" s="43" t="str">
        <f>IF(AND(Home!$A$1&gt;=Leave[[#This Row],[Start Time]],Home!$A$1&lt;=Leave[[#This Row],[End Time]]),Home!$A$1,"No Aplica")</f>
        <v>No Aplica</v>
      </c>
      <c r="N5326" s="43" t="str">
        <f>Leave[[#This Row],[User Code (Owning User) (Usuario)]]&amp;Leave[[#This Row],[fecha activa]]</f>
        <v>MIE2025300120672No Aplica</v>
      </c>
    </row>
    <row r="5327" spans="1:14" x14ac:dyDescent="0.3">
      <c r="A5327" s="43" t="s">
        <v>476</v>
      </c>
      <c r="B5327" s="3">
        <v>45928</v>
      </c>
      <c r="C5327" s="3">
        <v>45928</v>
      </c>
      <c r="D5327" s="43" t="s">
        <v>577</v>
      </c>
      <c r="E5327" s="43" t="s">
        <v>1379</v>
      </c>
      <c r="F5327" s="43" t="s">
        <v>1381</v>
      </c>
      <c r="G5327">
        <v>1410</v>
      </c>
      <c r="H5327">
        <v>540</v>
      </c>
      <c r="I5327" s="43" t="s">
        <v>1380</v>
      </c>
      <c r="J5327" s="43" t="s">
        <v>1035</v>
      </c>
      <c r="K5327" s="43" t="s">
        <v>178</v>
      </c>
      <c r="L5327" s="43" t="str">
        <f>IF(AND(Home!$A$1&gt;=Leave[[#This Row],[Start Time]],Home!$A$1&lt;=Leave[[#This Row],[End Time]]),"Aplica","No Aplica")</f>
        <v>No Aplica</v>
      </c>
      <c r="M5327" s="43" t="str">
        <f>IF(AND(Home!$A$1&gt;=Leave[[#This Row],[Start Time]],Home!$A$1&lt;=Leave[[#This Row],[End Time]]),Home!$A$1,"No Aplica")</f>
        <v>No Aplica</v>
      </c>
      <c r="N5327" s="43" t="str">
        <f>Leave[[#This Row],[User Code (Owning User) (Usuario)]]&amp;Leave[[#This Row],[fecha activa]]</f>
        <v>MIE2025300120672No Aplica</v>
      </c>
    </row>
    <row r="5328" spans="1:14" x14ac:dyDescent="0.3">
      <c r="A5328" s="43" t="s">
        <v>471</v>
      </c>
      <c r="B5328" s="3">
        <v>45911</v>
      </c>
      <c r="C5328" s="3">
        <v>45911</v>
      </c>
      <c r="D5328" s="43" t="s">
        <v>842</v>
      </c>
      <c r="E5328" s="43" t="s">
        <v>1379</v>
      </c>
      <c r="F5328" s="43" t="s">
        <v>1381</v>
      </c>
      <c r="G5328">
        <v>60</v>
      </c>
      <c r="H5328">
        <v>60</v>
      </c>
      <c r="I5328" s="43" t="s">
        <v>1380</v>
      </c>
      <c r="J5328" s="43" t="s">
        <v>1035</v>
      </c>
      <c r="K5328" s="43" t="s">
        <v>178</v>
      </c>
      <c r="L5328" s="43" t="str">
        <f>IF(AND(Home!$A$1&gt;=Leave[[#This Row],[Start Time]],Home!$A$1&lt;=Leave[[#This Row],[End Time]]),"Aplica","No Aplica")</f>
        <v>No Aplica</v>
      </c>
      <c r="M5328" s="43" t="str">
        <f>IF(AND(Home!$A$1&gt;=Leave[[#This Row],[Start Time]],Home!$A$1&lt;=Leave[[#This Row],[End Time]]),Home!$A$1,"No Aplica")</f>
        <v>No Aplica</v>
      </c>
      <c r="N5328" s="43" t="str">
        <f>Leave[[#This Row],[User Code (Owning User) (Usuario)]]&amp;Leave[[#This Row],[fecha activa]]</f>
        <v>MIE2025300120672No Aplica</v>
      </c>
    </row>
    <row r="5329" spans="1:14" x14ac:dyDescent="0.3">
      <c r="A5329" s="43" t="s">
        <v>471</v>
      </c>
      <c r="B5329" s="3">
        <v>45910</v>
      </c>
      <c r="C5329" s="3">
        <v>45910</v>
      </c>
      <c r="D5329" s="43" t="s">
        <v>842</v>
      </c>
      <c r="E5329" s="43" t="s">
        <v>1379</v>
      </c>
      <c r="F5329" s="43" t="s">
        <v>1381</v>
      </c>
      <c r="G5329">
        <v>60</v>
      </c>
      <c r="H5329">
        <v>60</v>
      </c>
      <c r="I5329" s="43" t="s">
        <v>1380</v>
      </c>
      <c r="J5329" s="43" t="s">
        <v>1035</v>
      </c>
      <c r="K5329" s="43" t="s">
        <v>178</v>
      </c>
      <c r="L5329" s="43" t="str">
        <f>IF(AND(Home!$A$1&gt;=Leave[[#This Row],[Start Time]],Home!$A$1&lt;=Leave[[#This Row],[End Time]]),"Aplica","No Aplica")</f>
        <v>No Aplica</v>
      </c>
      <c r="M5329" s="43" t="str">
        <f>IF(AND(Home!$A$1&gt;=Leave[[#This Row],[Start Time]],Home!$A$1&lt;=Leave[[#This Row],[End Time]]),Home!$A$1,"No Aplica")</f>
        <v>No Aplica</v>
      </c>
      <c r="N5329" s="43" t="str">
        <f>Leave[[#This Row],[User Code (Owning User) (Usuario)]]&amp;Leave[[#This Row],[fecha activa]]</f>
        <v>MIE2025300120672No Aplica</v>
      </c>
    </row>
    <row r="5330" spans="1:14" x14ac:dyDescent="0.3">
      <c r="A5330" s="43" t="s">
        <v>476</v>
      </c>
      <c r="B5330" s="3">
        <v>45921</v>
      </c>
      <c r="C5330" s="3">
        <v>45921</v>
      </c>
      <c r="D5330" s="43" t="s">
        <v>491</v>
      </c>
      <c r="E5330" s="43" t="s">
        <v>1379</v>
      </c>
      <c r="F5330" s="43" t="s">
        <v>1381</v>
      </c>
      <c r="G5330">
        <v>1410</v>
      </c>
      <c r="H5330">
        <v>540</v>
      </c>
      <c r="I5330" s="43" t="s">
        <v>1380</v>
      </c>
      <c r="J5330" s="43" t="s">
        <v>1035</v>
      </c>
      <c r="K5330" s="43" t="s">
        <v>178</v>
      </c>
      <c r="L5330" s="43" t="str">
        <f>IF(AND(Home!$A$1&gt;=Leave[[#This Row],[Start Time]],Home!$A$1&lt;=Leave[[#This Row],[End Time]]),"Aplica","No Aplica")</f>
        <v>No Aplica</v>
      </c>
      <c r="M5330" s="43" t="str">
        <f>IF(AND(Home!$A$1&gt;=Leave[[#This Row],[Start Time]],Home!$A$1&lt;=Leave[[#This Row],[End Time]]),Home!$A$1,"No Aplica")</f>
        <v>No Aplica</v>
      </c>
      <c r="N5330" s="43" t="str">
        <f>Leave[[#This Row],[User Code (Owning User) (Usuario)]]&amp;Leave[[#This Row],[fecha activa]]</f>
        <v>MIE2025300120672No Aplica</v>
      </c>
    </row>
    <row r="5331" spans="1:14" x14ac:dyDescent="0.3">
      <c r="A5331" s="43" t="s">
        <v>3049</v>
      </c>
      <c r="B5331" s="3">
        <v>45906</v>
      </c>
      <c r="C5331" s="3">
        <v>45906</v>
      </c>
      <c r="D5331" s="43" t="s">
        <v>3050</v>
      </c>
      <c r="E5331" s="43" t="s">
        <v>1379</v>
      </c>
      <c r="F5331" s="43" t="s">
        <v>1381</v>
      </c>
      <c r="G5331">
        <v>1410</v>
      </c>
      <c r="H5331">
        <v>540</v>
      </c>
      <c r="I5331" s="43" t="s">
        <v>1380</v>
      </c>
      <c r="J5331" s="43" t="s">
        <v>1035</v>
      </c>
      <c r="K5331" s="43" t="s">
        <v>178</v>
      </c>
      <c r="L5331" s="43" t="str">
        <f>IF(AND(Home!$A$1&gt;=Leave[[#This Row],[Start Time]],Home!$A$1&lt;=Leave[[#This Row],[End Time]]),"Aplica","No Aplica")</f>
        <v>No Aplica</v>
      </c>
      <c r="M5331" s="43" t="str">
        <f>IF(AND(Home!$A$1&gt;=Leave[[#This Row],[Start Time]],Home!$A$1&lt;=Leave[[#This Row],[End Time]]),Home!$A$1,"No Aplica")</f>
        <v>No Aplica</v>
      </c>
      <c r="N5331" s="43" t="str">
        <f>Leave[[#This Row],[User Code (Owning User) (Usuario)]]&amp;Leave[[#This Row],[fecha activa]]</f>
        <v>MIE2025300120672No Aplica</v>
      </c>
    </row>
    <row r="5332" spans="1:14" x14ac:dyDescent="0.3">
      <c r="A5332" s="43" t="s">
        <v>3049</v>
      </c>
      <c r="B5332" s="3">
        <v>45905</v>
      </c>
      <c r="C5332" s="3">
        <v>45905</v>
      </c>
      <c r="D5332" s="43" t="s">
        <v>3050</v>
      </c>
      <c r="E5332" s="43" t="s">
        <v>1379</v>
      </c>
      <c r="F5332" s="43" t="s">
        <v>1381</v>
      </c>
      <c r="G5332">
        <v>1410</v>
      </c>
      <c r="H5332">
        <v>540</v>
      </c>
      <c r="I5332" s="43" t="s">
        <v>1380</v>
      </c>
      <c r="J5332" s="43" t="s">
        <v>1035</v>
      </c>
      <c r="K5332" s="43" t="s">
        <v>178</v>
      </c>
      <c r="L5332" s="43" t="str">
        <f>IF(AND(Home!$A$1&gt;=Leave[[#This Row],[Start Time]],Home!$A$1&lt;=Leave[[#This Row],[End Time]]),"Aplica","No Aplica")</f>
        <v>No Aplica</v>
      </c>
      <c r="M5332" s="43" t="str">
        <f>IF(AND(Home!$A$1&gt;=Leave[[#This Row],[Start Time]],Home!$A$1&lt;=Leave[[#This Row],[End Time]]),Home!$A$1,"No Aplica")</f>
        <v>No Aplica</v>
      </c>
      <c r="N5332" s="43" t="str">
        <f>Leave[[#This Row],[User Code (Owning User) (Usuario)]]&amp;Leave[[#This Row],[fecha activa]]</f>
        <v>MIE2025300120672No Aplica</v>
      </c>
    </row>
    <row r="5333" spans="1:14" x14ac:dyDescent="0.3">
      <c r="A5333" s="43" t="s">
        <v>471</v>
      </c>
      <c r="B5333" s="3">
        <v>45904</v>
      </c>
      <c r="C5333" s="3">
        <v>45904</v>
      </c>
      <c r="D5333" s="43" t="s">
        <v>842</v>
      </c>
      <c r="E5333" s="43" t="s">
        <v>1379</v>
      </c>
      <c r="F5333" s="43" t="s">
        <v>1381</v>
      </c>
      <c r="G5333">
        <v>60</v>
      </c>
      <c r="H5333">
        <v>60</v>
      </c>
      <c r="I5333" s="43" t="s">
        <v>1380</v>
      </c>
      <c r="J5333" s="43" t="s">
        <v>1035</v>
      </c>
      <c r="K5333" s="43" t="s">
        <v>178</v>
      </c>
      <c r="L5333" s="43" t="str">
        <f>IF(AND(Home!$A$1&gt;=Leave[[#This Row],[Start Time]],Home!$A$1&lt;=Leave[[#This Row],[End Time]]),"Aplica","No Aplica")</f>
        <v>No Aplica</v>
      </c>
      <c r="M5333" s="43" t="str">
        <f>IF(AND(Home!$A$1&gt;=Leave[[#This Row],[Start Time]],Home!$A$1&lt;=Leave[[#This Row],[End Time]]),Home!$A$1,"No Aplica")</f>
        <v>No Aplica</v>
      </c>
      <c r="N5333" s="43" t="str">
        <f>Leave[[#This Row],[User Code (Owning User) (Usuario)]]&amp;Leave[[#This Row],[fecha activa]]</f>
        <v>MIE2025300120672No Aplica</v>
      </c>
    </row>
    <row r="5334" spans="1:14" x14ac:dyDescent="0.3">
      <c r="A5334" s="43" t="s">
        <v>471</v>
      </c>
      <c r="B5334" s="3">
        <v>45904</v>
      </c>
      <c r="C5334" s="3">
        <v>45904</v>
      </c>
      <c r="D5334" s="43" t="s">
        <v>842</v>
      </c>
      <c r="E5334" s="43" t="s">
        <v>1379</v>
      </c>
      <c r="F5334" s="43" t="s">
        <v>1381</v>
      </c>
      <c r="G5334">
        <v>60</v>
      </c>
      <c r="H5334">
        <v>60</v>
      </c>
      <c r="I5334" s="43" t="s">
        <v>1380</v>
      </c>
      <c r="J5334" s="43" t="s">
        <v>1035</v>
      </c>
      <c r="K5334" s="43" t="s">
        <v>178</v>
      </c>
      <c r="L5334" s="43" t="str">
        <f>IF(AND(Home!$A$1&gt;=Leave[[#This Row],[Start Time]],Home!$A$1&lt;=Leave[[#This Row],[End Time]]),"Aplica","No Aplica")</f>
        <v>No Aplica</v>
      </c>
      <c r="M5334" s="43" t="str">
        <f>IF(AND(Home!$A$1&gt;=Leave[[#This Row],[Start Time]],Home!$A$1&lt;=Leave[[#This Row],[End Time]]),Home!$A$1,"No Aplica")</f>
        <v>No Aplica</v>
      </c>
      <c r="N5334" s="43" t="str">
        <f>Leave[[#This Row],[User Code (Owning User) (Usuario)]]&amp;Leave[[#This Row],[fecha activa]]</f>
        <v>MIE2025300120672No Aplica</v>
      </c>
    </row>
    <row r="5335" spans="1:14" x14ac:dyDescent="0.3">
      <c r="A5335" s="43" t="s">
        <v>471</v>
      </c>
      <c r="B5335" s="3">
        <v>45903</v>
      </c>
      <c r="C5335" s="3">
        <v>45903</v>
      </c>
      <c r="D5335" s="43" t="s">
        <v>842</v>
      </c>
      <c r="E5335" s="43" t="s">
        <v>1379</v>
      </c>
      <c r="F5335" s="43" t="s">
        <v>1381</v>
      </c>
      <c r="G5335">
        <v>60</v>
      </c>
      <c r="H5335">
        <v>60</v>
      </c>
      <c r="I5335" s="43" t="s">
        <v>1380</v>
      </c>
      <c r="J5335" s="43" t="s">
        <v>1035</v>
      </c>
      <c r="K5335" s="43" t="s">
        <v>178</v>
      </c>
      <c r="L5335" s="43" t="str">
        <f>IF(AND(Home!$A$1&gt;=Leave[[#This Row],[Start Time]],Home!$A$1&lt;=Leave[[#This Row],[End Time]]),"Aplica","No Aplica")</f>
        <v>No Aplica</v>
      </c>
      <c r="M5335" s="43" t="str">
        <f>IF(AND(Home!$A$1&gt;=Leave[[#This Row],[Start Time]],Home!$A$1&lt;=Leave[[#This Row],[End Time]]),Home!$A$1,"No Aplica")</f>
        <v>No Aplica</v>
      </c>
      <c r="N5335" s="43" t="str">
        <f>Leave[[#This Row],[User Code (Owning User) (Usuario)]]&amp;Leave[[#This Row],[fecha activa]]</f>
        <v>MIE2025300120672No Aplica</v>
      </c>
    </row>
    <row r="5336" spans="1:14" x14ac:dyDescent="0.3">
      <c r="A5336" s="43" t="s">
        <v>468</v>
      </c>
      <c r="B5336" s="3">
        <v>45914</v>
      </c>
      <c r="C5336" s="3">
        <v>45914</v>
      </c>
      <c r="D5336" s="43" t="s">
        <v>577</v>
      </c>
      <c r="E5336" s="43" t="s">
        <v>1379</v>
      </c>
      <c r="F5336" s="43" t="s">
        <v>1381</v>
      </c>
      <c r="G5336">
        <v>1410</v>
      </c>
      <c r="H5336">
        <v>540</v>
      </c>
      <c r="I5336" s="43" t="s">
        <v>1380</v>
      </c>
      <c r="J5336" s="43" t="s">
        <v>1035</v>
      </c>
      <c r="K5336" s="43" t="s">
        <v>178</v>
      </c>
      <c r="L5336" s="43" t="str">
        <f>IF(AND(Home!$A$1&gt;=Leave[[#This Row],[Start Time]],Home!$A$1&lt;=Leave[[#This Row],[End Time]]),"Aplica","No Aplica")</f>
        <v>No Aplica</v>
      </c>
      <c r="M5336" s="43" t="str">
        <f>IF(AND(Home!$A$1&gt;=Leave[[#This Row],[Start Time]],Home!$A$1&lt;=Leave[[#This Row],[End Time]]),Home!$A$1,"No Aplica")</f>
        <v>No Aplica</v>
      </c>
      <c r="N5336" s="43" t="str">
        <f>Leave[[#This Row],[User Code (Owning User) (Usuario)]]&amp;Leave[[#This Row],[fecha activa]]</f>
        <v>MIE2025300120672No Aplica</v>
      </c>
    </row>
    <row r="5337" spans="1:14" x14ac:dyDescent="0.3">
      <c r="A5337" s="43" t="s">
        <v>468</v>
      </c>
      <c r="B5337" s="3">
        <v>45907</v>
      </c>
      <c r="C5337" s="3">
        <v>45907</v>
      </c>
      <c r="D5337" s="43" t="s">
        <v>1416</v>
      </c>
      <c r="E5337" s="43" t="s">
        <v>1379</v>
      </c>
      <c r="F5337" s="43" t="s">
        <v>1381</v>
      </c>
      <c r="G5337">
        <v>1410</v>
      </c>
      <c r="H5337">
        <v>540</v>
      </c>
      <c r="I5337" s="43" t="s">
        <v>1380</v>
      </c>
      <c r="J5337" s="43" t="s">
        <v>1035</v>
      </c>
      <c r="K5337" s="43" t="s">
        <v>178</v>
      </c>
      <c r="L5337" s="43" t="str">
        <f>IF(AND(Home!$A$1&gt;=Leave[[#This Row],[Start Time]],Home!$A$1&lt;=Leave[[#This Row],[End Time]]),"Aplica","No Aplica")</f>
        <v>No Aplica</v>
      </c>
      <c r="M5337" s="43" t="str">
        <f>IF(AND(Home!$A$1&gt;=Leave[[#This Row],[Start Time]],Home!$A$1&lt;=Leave[[#This Row],[End Time]]),Home!$A$1,"No Aplica")</f>
        <v>No Aplica</v>
      </c>
      <c r="N5337" s="43" t="str">
        <f>Leave[[#This Row],[User Code (Owning User) (Usuario)]]&amp;Leave[[#This Row],[fecha activa]]</f>
        <v>MIE2025300120672No Aplica</v>
      </c>
    </row>
    <row r="5338" spans="1:14" x14ac:dyDescent="0.3">
      <c r="A5338" s="43" t="s">
        <v>465</v>
      </c>
      <c r="B5338" s="3">
        <v>45928</v>
      </c>
      <c r="C5338" s="3">
        <v>45928</v>
      </c>
      <c r="D5338" s="43" t="s">
        <v>469</v>
      </c>
      <c r="E5338" s="43" t="s">
        <v>1685</v>
      </c>
      <c r="F5338" s="43" t="s">
        <v>1687</v>
      </c>
      <c r="G5338">
        <v>720</v>
      </c>
      <c r="H5338">
        <v>540</v>
      </c>
      <c r="I5338" s="43" t="s">
        <v>1686</v>
      </c>
      <c r="J5338" s="43" t="s">
        <v>1033</v>
      </c>
      <c r="K5338" s="43" t="s">
        <v>178</v>
      </c>
      <c r="L5338" s="43" t="str">
        <f>IF(AND(Home!$A$1&gt;=Leave[[#This Row],[Start Time]],Home!$A$1&lt;=Leave[[#This Row],[End Time]]),"Aplica","No Aplica")</f>
        <v>No Aplica</v>
      </c>
      <c r="M5338" s="43" t="str">
        <f>IF(AND(Home!$A$1&gt;=Leave[[#This Row],[Start Time]],Home!$A$1&lt;=Leave[[#This Row],[End Time]]),Home!$A$1,"No Aplica")</f>
        <v>No Aplica</v>
      </c>
      <c r="N5338" s="43" t="str">
        <f>Leave[[#This Row],[User Code (Owning User) (Usuario)]]&amp;Leave[[#This Row],[fecha activa]]</f>
        <v>MIE2025290422819No Aplica</v>
      </c>
    </row>
    <row r="5339" spans="1:14" x14ac:dyDescent="0.3">
      <c r="A5339" s="43" t="s">
        <v>468</v>
      </c>
      <c r="B5339" s="3">
        <v>45927</v>
      </c>
      <c r="C5339" s="3">
        <v>45927</v>
      </c>
      <c r="D5339" s="43" t="s">
        <v>1404</v>
      </c>
      <c r="E5339" s="43" t="s">
        <v>1685</v>
      </c>
      <c r="F5339" s="43" t="s">
        <v>1687</v>
      </c>
      <c r="G5339">
        <v>60</v>
      </c>
      <c r="H5339">
        <v>60</v>
      </c>
      <c r="I5339" s="43" t="s">
        <v>1686</v>
      </c>
      <c r="J5339" s="43" t="s">
        <v>1033</v>
      </c>
      <c r="K5339" s="43" t="s">
        <v>178</v>
      </c>
      <c r="L5339" s="43" t="str">
        <f>IF(AND(Home!$A$1&gt;=Leave[[#This Row],[Start Time]],Home!$A$1&lt;=Leave[[#This Row],[End Time]]),"Aplica","No Aplica")</f>
        <v>No Aplica</v>
      </c>
      <c r="M5339" s="43" t="str">
        <f>IF(AND(Home!$A$1&gt;=Leave[[#This Row],[Start Time]],Home!$A$1&lt;=Leave[[#This Row],[End Time]]),Home!$A$1,"No Aplica")</f>
        <v>No Aplica</v>
      </c>
      <c r="N5339" s="43" t="str">
        <f>Leave[[#This Row],[User Code (Owning User) (Usuario)]]&amp;Leave[[#This Row],[fecha activa]]</f>
        <v>MIE2025290422819No Aplica</v>
      </c>
    </row>
    <row r="5340" spans="1:14" x14ac:dyDescent="0.3">
      <c r="A5340" s="43" t="s">
        <v>468</v>
      </c>
      <c r="B5340" s="3">
        <v>45926</v>
      </c>
      <c r="C5340" s="3">
        <v>45926</v>
      </c>
      <c r="D5340" s="43" t="s">
        <v>1404</v>
      </c>
      <c r="E5340" s="43" t="s">
        <v>1685</v>
      </c>
      <c r="F5340" s="43" t="s">
        <v>1687</v>
      </c>
      <c r="G5340">
        <v>60</v>
      </c>
      <c r="H5340">
        <v>60</v>
      </c>
      <c r="I5340" s="43" t="s">
        <v>1686</v>
      </c>
      <c r="J5340" s="43" t="s">
        <v>1033</v>
      </c>
      <c r="K5340" s="43" t="s">
        <v>178</v>
      </c>
      <c r="L5340" s="43" t="str">
        <f>IF(AND(Home!$A$1&gt;=Leave[[#This Row],[Start Time]],Home!$A$1&lt;=Leave[[#This Row],[End Time]]),"Aplica","No Aplica")</f>
        <v>No Aplica</v>
      </c>
      <c r="M5340" s="43" t="str">
        <f>IF(AND(Home!$A$1&gt;=Leave[[#This Row],[Start Time]],Home!$A$1&lt;=Leave[[#This Row],[End Time]]),Home!$A$1,"No Aplica")</f>
        <v>No Aplica</v>
      </c>
      <c r="N5340" s="43" t="str">
        <f>Leave[[#This Row],[User Code (Owning User) (Usuario)]]&amp;Leave[[#This Row],[fecha activa]]</f>
        <v>MIE2025290422819No Aplica</v>
      </c>
    </row>
    <row r="5341" spans="1:14" x14ac:dyDescent="0.3">
      <c r="A5341" s="43" t="s">
        <v>468</v>
      </c>
      <c r="B5341" s="3">
        <v>45925</v>
      </c>
      <c r="C5341" s="3">
        <v>45925</v>
      </c>
      <c r="D5341" s="43" t="s">
        <v>1404</v>
      </c>
      <c r="E5341" s="43" t="s">
        <v>1685</v>
      </c>
      <c r="F5341" s="43" t="s">
        <v>1687</v>
      </c>
      <c r="G5341">
        <v>60</v>
      </c>
      <c r="H5341">
        <v>60</v>
      </c>
      <c r="I5341" s="43" t="s">
        <v>1686</v>
      </c>
      <c r="J5341" s="43" t="s">
        <v>1033</v>
      </c>
      <c r="K5341" s="43" t="s">
        <v>178</v>
      </c>
      <c r="L5341" s="43" t="str">
        <f>IF(AND(Home!$A$1&gt;=Leave[[#This Row],[Start Time]],Home!$A$1&lt;=Leave[[#This Row],[End Time]]),"Aplica","No Aplica")</f>
        <v>No Aplica</v>
      </c>
      <c r="M5341" s="43" t="str">
        <f>IF(AND(Home!$A$1&gt;=Leave[[#This Row],[Start Time]],Home!$A$1&lt;=Leave[[#This Row],[End Time]]),Home!$A$1,"No Aplica")</f>
        <v>No Aplica</v>
      </c>
      <c r="N5341" s="43" t="str">
        <f>Leave[[#This Row],[User Code (Owning User) (Usuario)]]&amp;Leave[[#This Row],[fecha activa]]</f>
        <v>MIE2025290422819No Aplica</v>
      </c>
    </row>
    <row r="5342" spans="1:14" x14ac:dyDescent="0.3">
      <c r="A5342" s="43" t="s">
        <v>468</v>
      </c>
      <c r="B5342" s="3">
        <v>45924</v>
      </c>
      <c r="C5342" s="3">
        <v>45924</v>
      </c>
      <c r="D5342" s="43" t="s">
        <v>1404</v>
      </c>
      <c r="E5342" s="43" t="s">
        <v>1685</v>
      </c>
      <c r="F5342" s="43" t="s">
        <v>1687</v>
      </c>
      <c r="G5342">
        <v>60</v>
      </c>
      <c r="H5342">
        <v>60</v>
      </c>
      <c r="I5342" s="43" t="s">
        <v>1686</v>
      </c>
      <c r="J5342" s="43" t="s">
        <v>1033</v>
      </c>
      <c r="K5342" s="43" t="s">
        <v>178</v>
      </c>
      <c r="L5342" s="43" t="str">
        <f>IF(AND(Home!$A$1&gt;=Leave[[#This Row],[Start Time]],Home!$A$1&lt;=Leave[[#This Row],[End Time]]),"Aplica","No Aplica")</f>
        <v>No Aplica</v>
      </c>
      <c r="M5342" s="43" t="str">
        <f>IF(AND(Home!$A$1&gt;=Leave[[#This Row],[Start Time]],Home!$A$1&lt;=Leave[[#This Row],[End Time]]),Home!$A$1,"No Aplica")</f>
        <v>No Aplica</v>
      </c>
      <c r="N5342" s="43" t="str">
        <f>Leave[[#This Row],[User Code (Owning User) (Usuario)]]&amp;Leave[[#This Row],[fecha activa]]</f>
        <v>MIE2025290422819No Aplica</v>
      </c>
    </row>
    <row r="5343" spans="1:14" x14ac:dyDescent="0.3">
      <c r="A5343" s="43" t="s">
        <v>468</v>
      </c>
      <c r="B5343" s="3">
        <v>45910</v>
      </c>
      <c r="C5343" s="3">
        <v>45910</v>
      </c>
      <c r="D5343" s="43" t="s">
        <v>1404</v>
      </c>
      <c r="E5343" s="43" t="s">
        <v>1685</v>
      </c>
      <c r="F5343" s="43" t="s">
        <v>1687</v>
      </c>
      <c r="G5343">
        <v>60</v>
      </c>
      <c r="H5343">
        <v>60</v>
      </c>
      <c r="I5343" s="43" t="s">
        <v>1686</v>
      </c>
      <c r="J5343" s="43" t="s">
        <v>1033</v>
      </c>
      <c r="K5343" s="43" t="s">
        <v>178</v>
      </c>
      <c r="L5343" s="43" t="str">
        <f>IF(AND(Home!$A$1&gt;=Leave[[#This Row],[Start Time]],Home!$A$1&lt;=Leave[[#This Row],[End Time]]),"Aplica","No Aplica")</f>
        <v>No Aplica</v>
      </c>
      <c r="M5343" s="43" t="str">
        <f>IF(AND(Home!$A$1&gt;=Leave[[#This Row],[Start Time]],Home!$A$1&lt;=Leave[[#This Row],[End Time]]),Home!$A$1,"No Aplica")</f>
        <v>No Aplica</v>
      </c>
      <c r="N5343" s="43" t="str">
        <f>Leave[[#This Row],[User Code (Owning User) (Usuario)]]&amp;Leave[[#This Row],[fecha activa]]</f>
        <v>MIE2025290422819No Aplica</v>
      </c>
    </row>
    <row r="5344" spans="1:14" x14ac:dyDescent="0.3">
      <c r="A5344" s="43" t="s">
        <v>465</v>
      </c>
      <c r="B5344" s="3">
        <v>45921</v>
      </c>
      <c r="C5344" s="3">
        <v>45921</v>
      </c>
      <c r="D5344" s="43" t="s">
        <v>469</v>
      </c>
      <c r="E5344" s="43" t="s">
        <v>1685</v>
      </c>
      <c r="F5344" s="43" t="s">
        <v>1687</v>
      </c>
      <c r="G5344">
        <v>720</v>
      </c>
      <c r="H5344">
        <v>540</v>
      </c>
      <c r="I5344" s="43" t="s">
        <v>1686</v>
      </c>
      <c r="J5344" s="43" t="s">
        <v>1033</v>
      </c>
      <c r="K5344" s="43" t="s">
        <v>178</v>
      </c>
      <c r="L5344" s="43" t="str">
        <f>IF(AND(Home!$A$1&gt;=Leave[[#This Row],[Start Time]],Home!$A$1&lt;=Leave[[#This Row],[End Time]]),"Aplica","No Aplica")</f>
        <v>No Aplica</v>
      </c>
      <c r="M5344" s="43" t="str">
        <f>IF(AND(Home!$A$1&gt;=Leave[[#This Row],[Start Time]],Home!$A$1&lt;=Leave[[#This Row],[End Time]]),Home!$A$1,"No Aplica")</f>
        <v>No Aplica</v>
      </c>
      <c r="N5344" s="43" t="str">
        <f>Leave[[#This Row],[User Code (Owning User) (Usuario)]]&amp;Leave[[#This Row],[fecha activa]]</f>
        <v>MIE2025290422819No Aplica</v>
      </c>
    </row>
    <row r="5345" spans="1:14" x14ac:dyDescent="0.3">
      <c r="A5345" s="43" t="s">
        <v>468</v>
      </c>
      <c r="B5345" s="3">
        <v>45920</v>
      </c>
      <c r="C5345" s="3">
        <v>45920</v>
      </c>
      <c r="D5345" s="43" t="s">
        <v>621</v>
      </c>
      <c r="E5345" s="43" t="s">
        <v>1685</v>
      </c>
      <c r="F5345" s="43" t="s">
        <v>1687</v>
      </c>
      <c r="G5345">
        <v>60</v>
      </c>
      <c r="H5345">
        <v>60</v>
      </c>
      <c r="I5345" s="43" t="s">
        <v>1686</v>
      </c>
      <c r="J5345" s="43" t="s">
        <v>1033</v>
      </c>
      <c r="K5345" s="43" t="s">
        <v>178</v>
      </c>
      <c r="L5345" s="43" t="str">
        <f>IF(AND(Home!$A$1&gt;=Leave[[#This Row],[Start Time]],Home!$A$1&lt;=Leave[[#This Row],[End Time]]),"Aplica","No Aplica")</f>
        <v>No Aplica</v>
      </c>
      <c r="M5345" s="43" t="str">
        <f>IF(AND(Home!$A$1&gt;=Leave[[#This Row],[Start Time]],Home!$A$1&lt;=Leave[[#This Row],[End Time]]),Home!$A$1,"No Aplica")</f>
        <v>No Aplica</v>
      </c>
      <c r="N5345" s="43" t="str">
        <f>Leave[[#This Row],[User Code (Owning User) (Usuario)]]&amp;Leave[[#This Row],[fecha activa]]</f>
        <v>MIE2025290422819No Aplica</v>
      </c>
    </row>
    <row r="5346" spans="1:14" x14ac:dyDescent="0.3">
      <c r="A5346" s="43" t="s">
        <v>468</v>
      </c>
      <c r="B5346" s="3">
        <v>45919</v>
      </c>
      <c r="C5346" s="3">
        <v>45919</v>
      </c>
      <c r="D5346" s="43" t="s">
        <v>621</v>
      </c>
      <c r="E5346" s="43" t="s">
        <v>1685</v>
      </c>
      <c r="F5346" s="43" t="s">
        <v>1687</v>
      </c>
      <c r="G5346">
        <v>60</v>
      </c>
      <c r="H5346">
        <v>60</v>
      </c>
      <c r="I5346" s="43" t="s">
        <v>1686</v>
      </c>
      <c r="J5346" s="43" t="s">
        <v>1033</v>
      </c>
      <c r="K5346" s="43" t="s">
        <v>178</v>
      </c>
      <c r="L5346" s="43" t="str">
        <f>IF(AND(Home!$A$1&gt;=Leave[[#This Row],[Start Time]],Home!$A$1&lt;=Leave[[#This Row],[End Time]]),"Aplica","No Aplica")</f>
        <v>No Aplica</v>
      </c>
      <c r="M5346" s="43" t="str">
        <f>IF(AND(Home!$A$1&gt;=Leave[[#This Row],[Start Time]],Home!$A$1&lt;=Leave[[#This Row],[End Time]]),Home!$A$1,"No Aplica")</f>
        <v>No Aplica</v>
      </c>
      <c r="N5346" s="43" t="str">
        <f>Leave[[#This Row],[User Code (Owning User) (Usuario)]]&amp;Leave[[#This Row],[fecha activa]]</f>
        <v>MIE2025290422819No Aplica</v>
      </c>
    </row>
    <row r="5347" spans="1:14" x14ac:dyDescent="0.3">
      <c r="A5347" s="43" t="s">
        <v>468</v>
      </c>
      <c r="B5347" s="3">
        <v>45918</v>
      </c>
      <c r="C5347" s="3">
        <v>45918</v>
      </c>
      <c r="D5347" s="43" t="s">
        <v>1404</v>
      </c>
      <c r="E5347" s="43" t="s">
        <v>1685</v>
      </c>
      <c r="F5347" s="43" t="s">
        <v>1687</v>
      </c>
      <c r="G5347">
        <v>60</v>
      </c>
      <c r="H5347">
        <v>60</v>
      </c>
      <c r="I5347" s="43" t="s">
        <v>1686</v>
      </c>
      <c r="J5347" s="43" t="s">
        <v>1033</v>
      </c>
      <c r="K5347" s="43" t="s">
        <v>178</v>
      </c>
      <c r="L5347" s="43" t="str">
        <f>IF(AND(Home!$A$1&gt;=Leave[[#This Row],[Start Time]],Home!$A$1&lt;=Leave[[#This Row],[End Time]]),"Aplica","No Aplica")</f>
        <v>No Aplica</v>
      </c>
      <c r="M5347" s="43" t="str">
        <f>IF(AND(Home!$A$1&gt;=Leave[[#This Row],[Start Time]],Home!$A$1&lt;=Leave[[#This Row],[End Time]]),Home!$A$1,"No Aplica")</f>
        <v>No Aplica</v>
      </c>
      <c r="N5347" s="43" t="str">
        <f>Leave[[#This Row],[User Code (Owning User) (Usuario)]]&amp;Leave[[#This Row],[fecha activa]]</f>
        <v>MIE2025290422819No Aplica</v>
      </c>
    </row>
    <row r="5348" spans="1:14" x14ac:dyDescent="0.3">
      <c r="A5348" s="43" t="s">
        <v>468</v>
      </c>
      <c r="B5348" s="3">
        <v>45917</v>
      </c>
      <c r="C5348" s="3">
        <v>45917</v>
      </c>
      <c r="D5348" s="43" t="s">
        <v>621</v>
      </c>
      <c r="E5348" s="43" t="s">
        <v>1685</v>
      </c>
      <c r="F5348" s="43" t="s">
        <v>1687</v>
      </c>
      <c r="G5348">
        <v>60</v>
      </c>
      <c r="H5348">
        <v>60</v>
      </c>
      <c r="I5348" s="43" t="s">
        <v>1686</v>
      </c>
      <c r="J5348" s="43" t="s">
        <v>1033</v>
      </c>
      <c r="K5348" s="43" t="s">
        <v>178</v>
      </c>
      <c r="L5348" s="43" t="str">
        <f>IF(AND(Home!$A$1&gt;=Leave[[#This Row],[Start Time]],Home!$A$1&lt;=Leave[[#This Row],[End Time]]),"Aplica","No Aplica")</f>
        <v>No Aplica</v>
      </c>
      <c r="M5348" s="43" t="str">
        <f>IF(AND(Home!$A$1&gt;=Leave[[#This Row],[Start Time]],Home!$A$1&lt;=Leave[[#This Row],[End Time]]),Home!$A$1,"No Aplica")</f>
        <v>No Aplica</v>
      </c>
      <c r="N5348" s="43" t="str">
        <f>Leave[[#This Row],[User Code (Owning User) (Usuario)]]&amp;Leave[[#This Row],[fecha activa]]</f>
        <v>MIE2025290422819No Aplica</v>
      </c>
    </row>
    <row r="5349" spans="1:14" x14ac:dyDescent="0.3">
      <c r="A5349" s="43" t="s">
        <v>468</v>
      </c>
      <c r="B5349" s="3">
        <v>45923</v>
      </c>
      <c r="C5349" s="3">
        <v>45923</v>
      </c>
      <c r="D5349" s="43" t="s">
        <v>469</v>
      </c>
      <c r="E5349" s="43" t="s">
        <v>1644</v>
      </c>
      <c r="F5349" s="43" t="s">
        <v>1646</v>
      </c>
      <c r="G5349">
        <v>1410</v>
      </c>
      <c r="H5349">
        <v>540</v>
      </c>
      <c r="I5349" s="43" t="s">
        <v>1645</v>
      </c>
      <c r="J5349" s="43" t="s">
        <v>1105</v>
      </c>
      <c r="K5349" s="43" t="s">
        <v>177</v>
      </c>
      <c r="L5349" s="43" t="str">
        <f>IF(AND(Home!$A$1&gt;=Leave[[#This Row],[Start Time]],Home!$A$1&lt;=Leave[[#This Row],[End Time]]),"Aplica","No Aplica")</f>
        <v>No Aplica</v>
      </c>
      <c r="M5349" s="43" t="str">
        <f>IF(AND(Home!$A$1&gt;=Leave[[#This Row],[Start Time]],Home!$A$1&lt;=Leave[[#This Row],[End Time]]),Home!$A$1,"No Aplica")</f>
        <v>No Aplica</v>
      </c>
      <c r="N5349" s="43" t="str">
        <f>Leave[[#This Row],[User Code (Owning User) (Usuario)]]&amp;Leave[[#This Row],[fecha activa]]</f>
        <v>MIE2025110422252No Aplica</v>
      </c>
    </row>
    <row r="5350" spans="1:14" x14ac:dyDescent="0.3">
      <c r="A5350" s="43" t="s">
        <v>471</v>
      </c>
      <c r="B5350" s="3">
        <v>45926</v>
      </c>
      <c r="C5350" s="3">
        <v>45926</v>
      </c>
      <c r="D5350" s="43" t="s">
        <v>2080</v>
      </c>
      <c r="E5350" s="43" t="s">
        <v>1644</v>
      </c>
      <c r="F5350" s="43" t="s">
        <v>1646</v>
      </c>
      <c r="G5350">
        <v>60</v>
      </c>
      <c r="H5350">
        <v>60</v>
      </c>
      <c r="I5350" s="43" t="s">
        <v>1645</v>
      </c>
      <c r="J5350" s="43" t="s">
        <v>1105</v>
      </c>
      <c r="K5350" s="43" t="s">
        <v>177</v>
      </c>
      <c r="L5350" s="43" t="str">
        <f>IF(AND(Home!$A$1&gt;=Leave[[#This Row],[Start Time]],Home!$A$1&lt;=Leave[[#This Row],[End Time]]),"Aplica","No Aplica")</f>
        <v>No Aplica</v>
      </c>
      <c r="M5350" s="43" t="str">
        <f>IF(AND(Home!$A$1&gt;=Leave[[#This Row],[Start Time]],Home!$A$1&lt;=Leave[[#This Row],[End Time]]),Home!$A$1,"No Aplica")</f>
        <v>No Aplica</v>
      </c>
      <c r="N5350" s="43" t="str">
        <f>Leave[[#This Row],[User Code (Owning User) (Usuario)]]&amp;Leave[[#This Row],[fecha activa]]</f>
        <v>MIE2025110422252No Aplica</v>
      </c>
    </row>
    <row r="5351" spans="1:14" x14ac:dyDescent="0.3">
      <c r="A5351" s="43" t="s">
        <v>471</v>
      </c>
      <c r="B5351" s="3">
        <v>45925</v>
      </c>
      <c r="C5351" s="3">
        <v>45925</v>
      </c>
      <c r="D5351" s="43" t="s">
        <v>2080</v>
      </c>
      <c r="E5351" s="43" t="s">
        <v>1644</v>
      </c>
      <c r="F5351" s="43" t="s">
        <v>1646</v>
      </c>
      <c r="G5351">
        <v>60</v>
      </c>
      <c r="H5351">
        <v>60</v>
      </c>
      <c r="I5351" s="43" t="s">
        <v>1645</v>
      </c>
      <c r="J5351" s="43" t="s">
        <v>1105</v>
      </c>
      <c r="K5351" s="43" t="s">
        <v>177</v>
      </c>
      <c r="L5351" s="43" t="str">
        <f>IF(AND(Home!$A$1&gt;=Leave[[#This Row],[Start Time]],Home!$A$1&lt;=Leave[[#This Row],[End Time]]),"Aplica","No Aplica")</f>
        <v>No Aplica</v>
      </c>
      <c r="M5351" s="43" t="str">
        <f>IF(AND(Home!$A$1&gt;=Leave[[#This Row],[Start Time]],Home!$A$1&lt;=Leave[[#This Row],[End Time]]),Home!$A$1,"No Aplica")</f>
        <v>No Aplica</v>
      </c>
      <c r="N5351" s="43" t="str">
        <f>Leave[[#This Row],[User Code (Owning User) (Usuario)]]&amp;Leave[[#This Row],[fecha activa]]</f>
        <v>MIE2025110422252No Aplica</v>
      </c>
    </row>
    <row r="5352" spans="1:14" x14ac:dyDescent="0.3">
      <c r="A5352" s="43" t="s">
        <v>471</v>
      </c>
      <c r="B5352" s="3">
        <v>45924</v>
      </c>
      <c r="C5352" s="3">
        <v>45924</v>
      </c>
      <c r="D5352" s="43" t="s">
        <v>2080</v>
      </c>
      <c r="E5352" s="43" t="s">
        <v>1644</v>
      </c>
      <c r="F5352" s="43" t="s">
        <v>1646</v>
      </c>
      <c r="G5352">
        <v>60</v>
      </c>
      <c r="H5352">
        <v>60</v>
      </c>
      <c r="I5352" s="43" t="s">
        <v>1645</v>
      </c>
      <c r="J5352" s="43" t="s">
        <v>1105</v>
      </c>
      <c r="K5352" s="43" t="s">
        <v>177</v>
      </c>
      <c r="L5352" s="43" t="str">
        <f>IF(AND(Home!$A$1&gt;=Leave[[#This Row],[Start Time]],Home!$A$1&lt;=Leave[[#This Row],[End Time]]),"Aplica","No Aplica")</f>
        <v>No Aplica</v>
      </c>
      <c r="M5352" s="43" t="str">
        <f>IF(AND(Home!$A$1&gt;=Leave[[#This Row],[Start Time]],Home!$A$1&lt;=Leave[[#This Row],[End Time]]),Home!$A$1,"No Aplica")</f>
        <v>No Aplica</v>
      </c>
      <c r="N5352" s="43" t="str">
        <f>Leave[[#This Row],[User Code (Owning User) (Usuario)]]&amp;Leave[[#This Row],[fecha activa]]</f>
        <v>MIE2025110422252No Aplica</v>
      </c>
    </row>
    <row r="5353" spans="1:14" x14ac:dyDescent="0.3">
      <c r="A5353" s="43" t="s">
        <v>471</v>
      </c>
      <c r="B5353" s="3">
        <v>45922</v>
      </c>
      <c r="C5353" s="3">
        <v>45922</v>
      </c>
      <c r="D5353" s="43" t="s">
        <v>2080</v>
      </c>
      <c r="E5353" s="43" t="s">
        <v>1644</v>
      </c>
      <c r="F5353" s="43" t="s">
        <v>1646</v>
      </c>
      <c r="G5353">
        <v>60</v>
      </c>
      <c r="H5353">
        <v>60</v>
      </c>
      <c r="I5353" s="43" t="s">
        <v>1645</v>
      </c>
      <c r="J5353" s="43" t="s">
        <v>1105</v>
      </c>
      <c r="K5353" s="43" t="s">
        <v>177</v>
      </c>
      <c r="L5353" s="43" t="str">
        <f>IF(AND(Home!$A$1&gt;=Leave[[#This Row],[Start Time]],Home!$A$1&lt;=Leave[[#This Row],[End Time]]),"Aplica","No Aplica")</f>
        <v>Aplica</v>
      </c>
      <c r="M5353" s="43">
        <f>IF(AND(Home!$A$1&gt;=Leave[[#This Row],[Start Time]],Home!$A$1&lt;=Leave[[#This Row],[End Time]]),Home!$A$1,"No Aplica")</f>
        <v>45922</v>
      </c>
      <c r="N5353" s="43" t="str">
        <f>Leave[[#This Row],[User Code (Owning User) (Usuario)]]&amp;Leave[[#This Row],[fecha activa]]</f>
        <v>MIE202511042225245922</v>
      </c>
    </row>
    <row r="5354" spans="1:14" x14ac:dyDescent="0.3">
      <c r="A5354" s="43" t="s">
        <v>468</v>
      </c>
      <c r="B5354" s="3">
        <v>45916</v>
      </c>
      <c r="C5354" s="3">
        <v>45916</v>
      </c>
      <c r="D5354" s="43" t="s">
        <v>469</v>
      </c>
      <c r="E5354" s="43" t="s">
        <v>1644</v>
      </c>
      <c r="F5354" s="43" t="s">
        <v>1646</v>
      </c>
      <c r="G5354">
        <v>1410</v>
      </c>
      <c r="H5354">
        <v>540</v>
      </c>
      <c r="I5354" s="43" t="s">
        <v>1645</v>
      </c>
      <c r="J5354" s="43" t="s">
        <v>1105</v>
      </c>
      <c r="K5354" s="43" t="s">
        <v>177</v>
      </c>
      <c r="L5354" s="43" t="str">
        <f>IF(AND(Home!$A$1&gt;=Leave[[#This Row],[Start Time]],Home!$A$1&lt;=Leave[[#This Row],[End Time]]),"Aplica","No Aplica")</f>
        <v>No Aplica</v>
      </c>
      <c r="M5354" s="43" t="str">
        <f>IF(AND(Home!$A$1&gt;=Leave[[#This Row],[Start Time]],Home!$A$1&lt;=Leave[[#This Row],[End Time]]),Home!$A$1,"No Aplica")</f>
        <v>No Aplica</v>
      </c>
      <c r="N5354" s="43" t="str">
        <f>Leave[[#This Row],[User Code (Owning User) (Usuario)]]&amp;Leave[[#This Row],[fecha activa]]</f>
        <v>MIE2025110422252No Aplica</v>
      </c>
    </row>
    <row r="5355" spans="1:14" x14ac:dyDescent="0.3">
      <c r="A5355" s="43" t="s">
        <v>471</v>
      </c>
      <c r="B5355" s="3">
        <v>45919</v>
      </c>
      <c r="C5355" s="3">
        <v>45919</v>
      </c>
      <c r="D5355" s="43" t="s">
        <v>493</v>
      </c>
      <c r="E5355" s="43" t="s">
        <v>1644</v>
      </c>
      <c r="F5355" s="43" t="s">
        <v>1646</v>
      </c>
      <c r="G5355">
        <v>60</v>
      </c>
      <c r="H5355">
        <v>60</v>
      </c>
      <c r="I5355" s="43" t="s">
        <v>1645</v>
      </c>
      <c r="J5355" s="43" t="s">
        <v>1105</v>
      </c>
      <c r="K5355" s="43" t="s">
        <v>177</v>
      </c>
      <c r="L5355" s="43" t="str">
        <f>IF(AND(Home!$A$1&gt;=Leave[[#This Row],[Start Time]],Home!$A$1&lt;=Leave[[#This Row],[End Time]]),"Aplica","No Aplica")</f>
        <v>No Aplica</v>
      </c>
      <c r="M5355" s="43" t="str">
        <f>IF(AND(Home!$A$1&gt;=Leave[[#This Row],[Start Time]],Home!$A$1&lt;=Leave[[#This Row],[End Time]]),Home!$A$1,"No Aplica")</f>
        <v>No Aplica</v>
      </c>
      <c r="N5355" s="43" t="str">
        <f>Leave[[#This Row],[User Code (Owning User) (Usuario)]]&amp;Leave[[#This Row],[fecha activa]]</f>
        <v>MIE2025110422252No Aplica</v>
      </c>
    </row>
    <row r="5356" spans="1:14" x14ac:dyDescent="0.3">
      <c r="A5356" s="43" t="s">
        <v>471</v>
      </c>
      <c r="B5356" s="3">
        <v>45918</v>
      </c>
      <c r="C5356" s="3">
        <v>45918</v>
      </c>
      <c r="D5356" s="43" t="s">
        <v>493</v>
      </c>
      <c r="E5356" s="43" t="s">
        <v>1644</v>
      </c>
      <c r="F5356" s="43" t="s">
        <v>1646</v>
      </c>
      <c r="G5356">
        <v>60</v>
      </c>
      <c r="H5356">
        <v>60</v>
      </c>
      <c r="I5356" s="43" t="s">
        <v>1645</v>
      </c>
      <c r="J5356" s="43" t="s">
        <v>1105</v>
      </c>
      <c r="K5356" s="43" t="s">
        <v>177</v>
      </c>
      <c r="L5356" s="43" t="str">
        <f>IF(AND(Home!$A$1&gt;=Leave[[#This Row],[Start Time]],Home!$A$1&lt;=Leave[[#This Row],[End Time]]),"Aplica","No Aplica")</f>
        <v>No Aplica</v>
      </c>
      <c r="M5356" s="43" t="str">
        <f>IF(AND(Home!$A$1&gt;=Leave[[#This Row],[Start Time]],Home!$A$1&lt;=Leave[[#This Row],[End Time]]),Home!$A$1,"No Aplica")</f>
        <v>No Aplica</v>
      </c>
      <c r="N5356" s="43" t="str">
        <f>Leave[[#This Row],[User Code (Owning User) (Usuario)]]&amp;Leave[[#This Row],[fecha activa]]</f>
        <v>MIE2025110422252No Aplica</v>
      </c>
    </row>
    <row r="5357" spans="1:14" x14ac:dyDescent="0.3">
      <c r="A5357" s="43" t="s">
        <v>471</v>
      </c>
      <c r="B5357" s="3">
        <v>45917</v>
      </c>
      <c r="C5357" s="3">
        <v>45917</v>
      </c>
      <c r="D5357" s="43" t="s">
        <v>2080</v>
      </c>
      <c r="E5357" s="43" t="s">
        <v>1644</v>
      </c>
      <c r="F5357" s="43" t="s">
        <v>1646</v>
      </c>
      <c r="G5357">
        <v>60</v>
      </c>
      <c r="H5357">
        <v>60</v>
      </c>
      <c r="I5357" s="43" t="s">
        <v>1645</v>
      </c>
      <c r="J5357" s="43" t="s">
        <v>1105</v>
      </c>
      <c r="K5357" s="43" t="s">
        <v>177</v>
      </c>
      <c r="L5357" s="43" t="str">
        <f>IF(AND(Home!$A$1&gt;=Leave[[#This Row],[Start Time]],Home!$A$1&lt;=Leave[[#This Row],[End Time]]),"Aplica","No Aplica")</f>
        <v>No Aplica</v>
      </c>
      <c r="M5357" s="43" t="str">
        <f>IF(AND(Home!$A$1&gt;=Leave[[#This Row],[Start Time]],Home!$A$1&lt;=Leave[[#This Row],[End Time]]),Home!$A$1,"No Aplica")</f>
        <v>No Aplica</v>
      </c>
      <c r="N5357" s="43" t="str">
        <f>Leave[[#This Row],[User Code (Owning User) (Usuario)]]&amp;Leave[[#This Row],[fecha activa]]</f>
        <v>MIE2025110422252No Aplica</v>
      </c>
    </row>
    <row r="5358" spans="1:14" x14ac:dyDescent="0.3">
      <c r="A5358" s="43" t="s">
        <v>471</v>
      </c>
      <c r="B5358" s="3">
        <v>45915</v>
      </c>
      <c r="C5358" s="3">
        <v>45915</v>
      </c>
      <c r="D5358" s="43" t="s">
        <v>493</v>
      </c>
      <c r="E5358" s="43" t="s">
        <v>1644</v>
      </c>
      <c r="F5358" s="43" t="s">
        <v>1646</v>
      </c>
      <c r="G5358">
        <v>60</v>
      </c>
      <c r="H5358">
        <v>60</v>
      </c>
      <c r="I5358" s="43" t="s">
        <v>1645</v>
      </c>
      <c r="J5358" s="43" t="s">
        <v>1105</v>
      </c>
      <c r="K5358" s="43" t="s">
        <v>177</v>
      </c>
      <c r="L5358" s="43" t="str">
        <f>IF(AND(Home!$A$1&gt;=Leave[[#This Row],[Start Time]],Home!$A$1&lt;=Leave[[#This Row],[End Time]]),"Aplica","No Aplica")</f>
        <v>No Aplica</v>
      </c>
      <c r="M5358" s="43" t="str">
        <f>IF(AND(Home!$A$1&gt;=Leave[[#This Row],[Start Time]],Home!$A$1&lt;=Leave[[#This Row],[End Time]]),Home!$A$1,"No Aplica")</f>
        <v>No Aplica</v>
      </c>
      <c r="N5358" s="43" t="str">
        <f>Leave[[#This Row],[User Code (Owning User) (Usuario)]]&amp;Leave[[#This Row],[fecha activa]]</f>
        <v>MIE2025110422252No Aplica</v>
      </c>
    </row>
    <row r="5359" spans="1:14" x14ac:dyDescent="0.3">
      <c r="A5359" s="43" t="s">
        <v>468</v>
      </c>
      <c r="B5359" s="3">
        <v>45910</v>
      </c>
      <c r="C5359" s="3">
        <v>45910</v>
      </c>
      <c r="D5359" s="43" t="s">
        <v>469</v>
      </c>
      <c r="E5359" s="43" t="s">
        <v>1644</v>
      </c>
      <c r="F5359" s="43" t="s">
        <v>1646</v>
      </c>
      <c r="G5359">
        <v>1410</v>
      </c>
      <c r="H5359">
        <v>540</v>
      </c>
      <c r="I5359" s="43" t="s">
        <v>1645</v>
      </c>
      <c r="J5359" s="43" t="s">
        <v>1105</v>
      </c>
      <c r="K5359" s="43" t="s">
        <v>177</v>
      </c>
      <c r="L5359" s="43" t="str">
        <f>IF(AND(Home!$A$1&gt;=Leave[[#This Row],[Start Time]],Home!$A$1&lt;=Leave[[#This Row],[End Time]]),"Aplica","No Aplica")</f>
        <v>No Aplica</v>
      </c>
      <c r="M5359" s="43" t="str">
        <f>IF(AND(Home!$A$1&gt;=Leave[[#This Row],[Start Time]],Home!$A$1&lt;=Leave[[#This Row],[End Time]]),Home!$A$1,"No Aplica")</f>
        <v>No Aplica</v>
      </c>
      <c r="N5359" s="43" t="str">
        <f>Leave[[#This Row],[User Code (Owning User) (Usuario)]]&amp;Leave[[#This Row],[fecha activa]]</f>
        <v>MIE2025110422252No Aplica</v>
      </c>
    </row>
    <row r="5360" spans="1:14" x14ac:dyDescent="0.3">
      <c r="A5360" s="43" t="s">
        <v>471</v>
      </c>
      <c r="B5360" s="3">
        <v>45912</v>
      </c>
      <c r="C5360" s="3">
        <v>45912</v>
      </c>
      <c r="D5360" s="43" t="s">
        <v>2080</v>
      </c>
      <c r="E5360" s="43" t="s">
        <v>1644</v>
      </c>
      <c r="F5360" s="43" t="s">
        <v>1646</v>
      </c>
      <c r="G5360">
        <v>60</v>
      </c>
      <c r="H5360">
        <v>60</v>
      </c>
      <c r="I5360" s="43" t="s">
        <v>1645</v>
      </c>
      <c r="J5360" s="43" t="s">
        <v>1105</v>
      </c>
      <c r="K5360" s="43" t="s">
        <v>177</v>
      </c>
      <c r="L5360" s="43" t="str">
        <f>IF(AND(Home!$A$1&gt;=Leave[[#This Row],[Start Time]],Home!$A$1&lt;=Leave[[#This Row],[End Time]]),"Aplica","No Aplica")</f>
        <v>No Aplica</v>
      </c>
      <c r="M5360" s="43" t="str">
        <f>IF(AND(Home!$A$1&gt;=Leave[[#This Row],[Start Time]],Home!$A$1&lt;=Leave[[#This Row],[End Time]]),Home!$A$1,"No Aplica")</f>
        <v>No Aplica</v>
      </c>
      <c r="N5360" s="43" t="str">
        <f>Leave[[#This Row],[User Code (Owning User) (Usuario)]]&amp;Leave[[#This Row],[fecha activa]]</f>
        <v>MIE2025110422252No Aplica</v>
      </c>
    </row>
    <row r="5361" spans="1:14" x14ac:dyDescent="0.3">
      <c r="A5361" s="43" t="s">
        <v>471</v>
      </c>
      <c r="B5361" s="3">
        <v>45911</v>
      </c>
      <c r="C5361" s="3">
        <v>45911</v>
      </c>
      <c r="D5361" s="43" t="s">
        <v>2080</v>
      </c>
      <c r="E5361" s="43" t="s">
        <v>1644</v>
      </c>
      <c r="F5361" s="43" t="s">
        <v>1646</v>
      </c>
      <c r="G5361">
        <v>60</v>
      </c>
      <c r="H5361">
        <v>60</v>
      </c>
      <c r="I5361" s="43" t="s">
        <v>1645</v>
      </c>
      <c r="J5361" s="43" t="s">
        <v>1105</v>
      </c>
      <c r="K5361" s="43" t="s">
        <v>177</v>
      </c>
      <c r="L5361" s="43" t="str">
        <f>IF(AND(Home!$A$1&gt;=Leave[[#This Row],[Start Time]],Home!$A$1&lt;=Leave[[#This Row],[End Time]]),"Aplica","No Aplica")</f>
        <v>No Aplica</v>
      </c>
      <c r="M5361" s="43" t="str">
        <f>IF(AND(Home!$A$1&gt;=Leave[[#This Row],[Start Time]],Home!$A$1&lt;=Leave[[#This Row],[End Time]]),Home!$A$1,"No Aplica")</f>
        <v>No Aplica</v>
      </c>
      <c r="N5361" s="43" t="str">
        <f>Leave[[#This Row],[User Code (Owning User) (Usuario)]]&amp;Leave[[#This Row],[fecha activa]]</f>
        <v>MIE2025110422252No Aplica</v>
      </c>
    </row>
    <row r="5362" spans="1:14" x14ac:dyDescent="0.3">
      <c r="A5362" s="43" t="s">
        <v>471</v>
      </c>
      <c r="B5362" s="3">
        <v>45909</v>
      </c>
      <c r="C5362" s="3">
        <v>45909</v>
      </c>
      <c r="D5362" s="43" t="s">
        <v>2080</v>
      </c>
      <c r="E5362" s="43" t="s">
        <v>1644</v>
      </c>
      <c r="F5362" s="43" t="s">
        <v>1646</v>
      </c>
      <c r="G5362">
        <v>60</v>
      </c>
      <c r="H5362">
        <v>60</v>
      </c>
      <c r="I5362" s="43" t="s">
        <v>1645</v>
      </c>
      <c r="J5362" s="43" t="s">
        <v>1105</v>
      </c>
      <c r="K5362" s="43" t="s">
        <v>177</v>
      </c>
      <c r="L5362" s="43" t="str">
        <f>IF(AND(Home!$A$1&gt;=Leave[[#This Row],[Start Time]],Home!$A$1&lt;=Leave[[#This Row],[End Time]]),"Aplica","No Aplica")</f>
        <v>No Aplica</v>
      </c>
      <c r="M5362" s="43" t="str">
        <f>IF(AND(Home!$A$1&gt;=Leave[[#This Row],[Start Time]],Home!$A$1&lt;=Leave[[#This Row],[End Time]]),Home!$A$1,"No Aplica")</f>
        <v>No Aplica</v>
      </c>
      <c r="N5362" s="43" t="str">
        <f>Leave[[#This Row],[User Code (Owning User) (Usuario)]]&amp;Leave[[#This Row],[fecha activa]]</f>
        <v>MIE2025110422252No Aplica</v>
      </c>
    </row>
    <row r="5363" spans="1:14" x14ac:dyDescent="0.3">
      <c r="A5363" s="43" t="s">
        <v>471</v>
      </c>
      <c r="B5363" s="3">
        <v>45908</v>
      </c>
      <c r="C5363" s="3">
        <v>45908</v>
      </c>
      <c r="D5363" s="43" t="s">
        <v>2080</v>
      </c>
      <c r="E5363" s="43" t="s">
        <v>1644</v>
      </c>
      <c r="F5363" s="43" t="s">
        <v>1646</v>
      </c>
      <c r="G5363">
        <v>60</v>
      </c>
      <c r="H5363">
        <v>60</v>
      </c>
      <c r="I5363" s="43" t="s">
        <v>1645</v>
      </c>
      <c r="J5363" s="43" t="s">
        <v>1105</v>
      </c>
      <c r="K5363" s="43" t="s">
        <v>177</v>
      </c>
      <c r="L5363" s="43" t="str">
        <f>IF(AND(Home!$A$1&gt;=Leave[[#This Row],[Start Time]],Home!$A$1&lt;=Leave[[#This Row],[End Time]]),"Aplica","No Aplica")</f>
        <v>No Aplica</v>
      </c>
      <c r="M5363" s="43" t="str">
        <f>IF(AND(Home!$A$1&gt;=Leave[[#This Row],[Start Time]],Home!$A$1&lt;=Leave[[#This Row],[End Time]]),Home!$A$1,"No Aplica")</f>
        <v>No Aplica</v>
      </c>
      <c r="N5363" s="43" t="str">
        <f>Leave[[#This Row],[User Code (Owning User) (Usuario)]]&amp;Leave[[#This Row],[fecha activa]]</f>
        <v>MIE2025110422252No Aplica</v>
      </c>
    </row>
    <row r="5364" spans="1:14" x14ac:dyDescent="0.3">
      <c r="A5364" s="43" t="s">
        <v>471</v>
      </c>
      <c r="B5364" s="3">
        <v>45905</v>
      </c>
      <c r="C5364" s="3">
        <v>45905</v>
      </c>
      <c r="D5364" s="43" t="s">
        <v>493</v>
      </c>
      <c r="E5364" s="43" t="s">
        <v>1644</v>
      </c>
      <c r="F5364" s="43" t="s">
        <v>1646</v>
      </c>
      <c r="G5364">
        <v>60</v>
      </c>
      <c r="H5364">
        <v>60</v>
      </c>
      <c r="I5364" s="43" t="s">
        <v>1645</v>
      </c>
      <c r="J5364" s="43" t="s">
        <v>1105</v>
      </c>
      <c r="K5364" s="43" t="s">
        <v>177</v>
      </c>
      <c r="L5364" s="43" t="str">
        <f>IF(AND(Home!$A$1&gt;=Leave[[#This Row],[Start Time]],Home!$A$1&lt;=Leave[[#This Row],[End Time]]),"Aplica","No Aplica")</f>
        <v>No Aplica</v>
      </c>
      <c r="M5364" s="43" t="str">
        <f>IF(AND(Home!$A$1&gt;=Leave[[#This Row],[Start Time]],Home!$A$1&lt;=Leave[[#This Row],[End Time]]),Home!$A$1,"No Aplica")</f>
        <v>No Aplica</v>
      </c>
      <c r="N5364" s="43" t="str">
        <f>Leave[[#This Row],[User Code (Owning User) (Usuario)]]&amp;Leave[[#This Row],[fecha activa]]</f>
        <v>MIE2025110422252No Aplica</v>
      </c>
    </row>
    <row r="5365" spans="1:14" x14ac:dyDescent="0.3">
      <c r="A5365" s="43" t="s">
        <v>471</v>
      </c>
      <c r="B5365" s="3">
        <v>45904</v>
      </c>
      <c r="C5365" s="3">
        <v>45904</v>
      </c>
      <c r="D5365" s="43" t="s">
        <v>493</v>
      </c>
      <c r="E5365" s="43" t="s">
        <v>1644</v>
      </c>
      <c r="F5365" s="43" t="s">
        <v>1646</v>
      </c>
      <c r="G5365">
        <v>60</v>
      </c>
      <c r="H5365">
        <v>60</v>
      </c>
      <c r="I5365" s="43" t="s">
        <v>1645</v>
      </c>
      <c r="J5365" s="43" t="s">
        <v>1105</v>
      </c>
      <c r="K5365" s="43" t="s">
        <v>177</v>
      </c>
      <c r="L5365" s="43" t="str">
        <f>IF(AND(Home!$A$1&gt;=Leave[[#This Row],[Start Time]],Home!$A$1&lt;=Leave[[#This Row],[End Time]]),"Aplica","No Aplica")</f>
        <v>No Aplica</v>
      </c>
      <c r="M5365" s="43" t="str">
        <f>IF(AND(Home!$A$1&gt;=Leave[[#This Row],[Start Time]],Home!$A$1&lt;=Leave[[#This Row],[End Time]]),Home!$A$1,"No Aplica")</f>
        <v>No Aplica</v>
      </c>
      <c r="N5365" s="43" t="str">
        <f>Leave[[#This Row],[User Code (Owning User) (Usuario)]]&amp;Leave[[#This Row],[fecha activa]]</f>
        <v>MIE2025110422252No Aplica</v>
      </c>
    </row>
    <row r="5366" spans="1:14" x14ac:dyDescent="0.3">
      <c r="A5366" s="43" t="s">
        <v>471</v>
      </c>
      <c r="B5366" s="3">
        <v>45901</v>
      </c>
      <c r="C5366" s="3">
        <v>45901</v>
      </c>
      <c r="D5366" s="43" t="s">
        <v>2080</v>
      </c>
      <c r="E5366" s="43" t="s">
        <v>1644</v>
      </c>
      <c r="F5366" s="43" t="s">
        <v>1646</v>
      </c>
      <c r="G5366">
        <v>60</v>
      </c>
      <c r="H5366">
        <v>60</v>
      </c>
      <c r="I5366" s="43" t="s">
        <v>1645</v>
      </c>
      <c r="J5366" s="43" t="s">
        <v>1105</v>
      </c>
      <c r="K5366" s="43" t="s">
        <v>177</v>
      </c>
      <c r="L5366" s="43" t="str">
        <f>IF(AND(Home!$A$1&gt;=Leave[[#This Row],[Start Time]],Home!$A$1&lt;=Leave[[#This Row],[End Time]]),"Aplica","No Aplica")</f>
        <v>No Aplica</v>
      </c>
      <c r="M5366" s="43" t="str">
        <f>IF(AND(Home!$A$1&gt;=Leave[[#This Row],[Start Time]],Home!$A$1&lt;=Leave[[#This Row],[End Time]]),Home!$A$1,"No Aplica")</f>
        <v>No Aplica</v>
      </c>
      <c r="N5366" s="43" t="str">
        <f>Leave[[#This Row],[User Code (Owning User) (Usuario)]]&amp;Leave[[#This Row],[fecha activa]]</f>
        <v>MIE2025110422252No Aplica</v>
      </c>
    </row>
    <row r="5367" spans="1:14" x14ac:dyDescent="0.3">
      <c r="A5367" s="43" t="s">
        <v>468</v>
      </c>
      <c r="B5367" s="3">
        <v>45923</v>
      </c>
      <c r="C5367" s="3">
        <v>45923</v>
      </c>
      <c r="D5367" s="43" t="s">
        <v>470</v>
      </c>
      <c r="E5367" s="43" t="s">
        <v>290</v>
      </c>
      <c r="F5367" s="43" t="s">
        <v>291</v>
      </c>
      <c r="G5367">
        <v>480</v>
      </c>
      <c r="H5367">
        <v>480</v>
      </c>
      <c r="I5367" s="43" t="s">
        <v>919</v>
      </c>
      <c r="J5367" s="43" t="s">
        <v>974</v>
      </c>
      <c r="K5367" s="43" t="s">
        <v>177</v>
      </c>
      <c r="L5367" s="43" t="str">
        <f>IF(AND(Home!$A$1&gt;=Leave[[#This Row],[Start Time]],Home!$A$1&lt;=Leave[[#This Row],[End Time]]),"Aplica","No Aplica")</f>
        <v>No Aplica</v>
      </c>
      <c r="M5367" s="43" t="str">
        <f>IF(AND(Home!$A$1&gt;=Leave[[#This Row],[Start Time]],Home!$A$1&lt;=Leave[[#This Row],[End Time]]),Home!$A$1,"No Aplica")</f>
        <v>No Aplica</v>
      </c>
      <c r="N5367" s="43" t="str">
        <f>Leave[[#This Row],[User Code (Owning User) (Usuario)]]&amp;Leave[[#This Row],[fecha activa]]</f>
        <v>MIE2023030410899No Aplica</v>
      </c>
    </row>
    <row r="5368" spans="1:14" x14ac:dyDescent="0.3">
      <c r="A5368" s="43" t="s">
        <v>468</v>
      </c>
      <c r="B5368" s="3">
        <v>45917</v>
      </c>
      <c r="C5368" s="3">
        <v>45917</v>
      </c>
      <c r="D5368" s="43" t="s">
        <v>470</v>
      </c>
      <c r="E5368" s="43" t="s">
        <v>290</v>
      </c>
      <c r="F5368" s="43" t="s">
        <v>291</v>
      </c>
      <c r="G5368">
        <v>540</v>
      </c>
      <c r="H5368">
        <v>540</v>
      </c>
      <c r="I5368" s="43" t="s">
        <v>919</v>
      </c>
      <c r="J5368" s="43" t="s">
        <v>974</v>
      </c>
      <c r="K5368" s="43" t="s">
        <v>177</v>
      </c>
      <c r="L5368" s="43" t="str">
        <f>IF(AND(Home!$A$1&gt;=Leave[[#This Row],[Start Time]],Home!$A$1&lt;=Leave[[#This Row],[End Time]]),"Aplica","No Aplica")</f>
        <v>No Aplica</v>
      </c>
      <c r="M5368" s="43" t="str">
        <f>IF(AND(Home!$A$1&gt;=Leave[[#This Row],[Start Time]],Home!$A$1&lt;=Leave[[#This Row],[End Time]]),Home!$A$1,"No Aplica")</f>
        <v>No Aplica</v>
      </c>
      <c r="N5368" s="43" t="str">
        <f>Leave[[#This Row],[User Code (Owning User) (Usuario)]]&amp;Leave[[#This Row],[fecha activa]]</f>
        <v>MIE2023030410899No Aplica</v>
      </c>
    </row>
    <row r="5369" spans="1:14" x14ac:dyDescent="0.3">
      <c r="A5369" s="43" t="s">
        <v>468</v>
      </c>
      <c r="B5369" s="3">
        <v>45903</v>
      </c>
      <c r="C5369" s="3">
        <v>45903</v>
      </c>
      <c r="D5369" s="43" t="s">
        <v>470</v>
      </c>
      <c r="E5369" s="43" t="s">
        <v>290</v>
      </c>
      <c r="F5369" s="43" t="s">
        <v>291</v>
      </c>
      <c r="G5369">
        <v>480</v>
      </c>
      <c r="H5369">
        <v>480</v>
      </c>
      <c r="I5369" s="43" t="s">
        <v>919</v>
      </c>
      <c r="J5369" s="43" t="s">
        <v>974</v>
      </c>
      <c r="K5369" s="43" t="s">
        <v>177</v>
      </c>
      <c r="L5369" s="43" t="str">
        <f>IF(AND(Home!$A$1&gt;=Leave[[#This Row],[Start Time]],Home!$A$1&lt;=Leave[[#This Row],[End Time]]),"Aplica","No Aplica")</f>
        <v>No Aplica</v>
      </c>
      <c r="M5369" s="43" t="str">
        <f>IF(AND(Home!$A$1&gt;=Leave[[#This Row],[Start Time]],Home!$A$1&lt;=Leave[[#This Row],[End Time]]),Home!$A$1,"No Aplica")</f>
        <v>No Aplica</v>
      </c>
      <c r="N5369" s="43" t="str">
        <f>Leave[[#This Row],[User Code (Owning User) (Usuario)]]&amp;Leave[[#This Row],[fecha activa]]</f>
        <v>MIE2023030410899No Aplica</v>
      </c>
    </row>
    <row r="5370" spans="1:14" x14ac:dyDescent="0.3">
      <c r="A5370" s="43" t="s">
        <v>468</v>
      </c>
      <c r="B5370" s="3">
        <v>45914</v>
      </c>
      <c r="C5370" s="3">
        <v>45914</v>
      </c>
      <c r="D5370" s="43" t="s">
        <v>470</v>
      </c>
      <c r="E5370" s="43" t="s">
        <v>667</v>
      </c>
      <c r="F5370" s="43" t="s">
        <v>668</v>
      </c>
      <c r="G5370">
        <v>420</v>
      </c>
      <c r="H5370">
        <v>420</v>
      </c>
      <c r="I5370" s="43" t="s">
        <v>1253</v>
      </c>
      <c r="J5370" s="43" t="s">
        <v>972</v>
      </c>
      <c r="K5370" s="43" t="s">
        <v>178</v>
      </c>
      <c r="L5370" s="43" t="str">
        <f>IF(AND(Home!$A$1&gt;=Leave[[#This Row],[Start Time]],Home!$A$1&lt;=Leave[[#This Row],[End Time]]),"Aplica","No Aplica")</f>
        <v>No Aplica</v>
      </c>
      <c r="M5370" s="43" t="str">
        <f>IF(AND(Home!$A$1&gt;=Leave[[#This Row],[Start Time]],Home!$A$1&lt;=Leave[[#This Row],[End Time]]),Home!$A$1,"No Aplica")</f>
        <v>No Aplica</v>
      </c>
      <c r="N5370" s="43" t="str">
        <f>Leave[[#This Row],[User Code (Owning User) (Usuario)]]&amp;Leave[[#This Row],[fecha activa]]</f>
        <v>MIE2024020816985No Aplica</v>
      </c>
    </row>
    <row r="5371" spans="1:14" x14ac:dyDescent="0.3">
      <c r="A5371" s="43" t="s">
        <v>468</v>
      </c>
      <c r="B5371" s="3">
        <v>45907</v>
      </c>
      <c r="C5371" s="3">
        <v>45907</v>
      </c>
      <c r="D5371" s="43" t="s">
        <v>470</v>
      </c>
      <c r="E5371" s="43" t="s">
        <v>667</v>
      </c>
      <c r="F5371" s="43" t="s">
        <v>668</v>
      </c>
      <c r="G5371">
        <v>420</v>
      </c>
      <c r="H5371">
        <v>420</v>
      </c>
      <c r="I5371" s="43" t="s">
        <v>1253</v>
      </c>
      <c r="J5371" s="43" t="s">
        <v>972</v>
      </c>
      <c r="K5371" s="43" t="s">
        <v>178</v>
      </c>
      <c r="L5371" s="43" t="str">
        <f>IF(AND(Home!$A$1&gt;=Leave[[#This Row],[Start Time]],Home!$A$1&lt;=Leave[[#This Row],[End Time]]),"Aplica","No Aplica")</f>
        <v>No Aplica</v>
      </c>
      <c r="M5371" s="43" t="str">
        <f>IF(AND(Home!$A$1&gt;=Leave[[#This Row],[Start Time]],Home!$A$1&lt;=Leave[[#This Row],[End Time]]),Home!$A$1,"No Aplica")</f>
        <v>No Aplica</v>
      </c>
      <c r="N5371" s="43" t="str">
        <f>Leave[[#This Row],[User Code (Owning User) (Usuario)]]&amp;Leave[[#This Row],[fecha activa]]</f>
        <v>MIE2024020816985No Aplica</v>
      </c>
    </row>
    <row r="5372" spans="1:14" x14ac:dyDescent="0.3">
      <c r="A5372" s="43" t="s">
        <v>476</v>
      </c>
      <c r="B5372" s="3">
        <v>45927</v>
      </c>
      <c r="C5372" s="3">
        <v>45927</v>
      </c>
      <c r="D5372" s="43" t="s">
        <v>491</v>
      </c>
      <c r="E5372" s="43" t="s">
        <v>347</v>
      </c>
      <c r="F5372" s="43" t="s">
        <v>348</v>
      </c>
      <c r="G5372">
        <v>180</v>
      </c>
      <c r="H5372">
        <v>180</v>
      </c>
      <c r="I5372" s="43" t="s">
        <v>1101</v>
      </c>
      <c r="J5372" s="43" t="s">
        <v>983</v>
      </c>
      <c r="K5372" s="43" t="s">
        <v>223</v>
      </c>
      <c r="L5372" s="43" t="str">
        <f>IF(AND(Home!$A$1&gt;=Leave[[#This Row],[Start Time]],Home!$A$1&lt;=Leave[[#This Row],[End Time]]),"Aplica","No Aplica")</f>
        <v>No Aplica</v>
      </c>
      <c r="M5372" s="43" t="str">
        <f>IF(AND(Home!$A$1&gt;=Leave[[#This Row],[Start Time]],Home!$A$1&lt;=Leave[[#This Row],[End Time]]),Home!$A$1,"No Aplica")</f>
        <v>No Aplica</v>
      </c>
      <c r="N5372" s="43" t="str">
        <f>Leave[[#This Row],[User Code (Owning User) (Usuario)]]&amp;Leave[[#This Row],[fecha activa]]</f>
        <v>MIE2023140812248No Aplica</v>
      </c>
    </row>
    <row r="5373" spans="1:14" x14ac:dyDescent="0.3">
      <c r="A5373" s="43" t="s">
        <v>465</v>
      </c>
      <c r="B5373" s="3">
        <v>45928</v>
      </c>
      <c r="C5373" s="3">
        <v>45928</v>
      </c>
      <c r="D5373" s="43" t="s">
        <v>498</v>
      </c>
      <c r="E5373" s="43" t="s">
        <v>347</v>
      </c>
      <c r="F5373" s="43" t="s">
        <v>348</v>
      </c>
      <c r="G5373">
        <v>540</v>
      </c>
      <c r="H5373">
        <v>540</v>
      </c>
      <c r="I5373" s="43" t="s">
        <v>1101</v>
      </c>
      <c r="J5373" s="43" t="s">
        <v>983</v>
      </c>
      <c r="K5373" s="43" t="s">
        <v>223</v>
      </c>
      <c r="L5373" s="43" t="str">
        <f>IF(AND(Home!$A$1&gt;=Leave[[#This Row],[Start Time]],Home!$A$1&lt;=Leave[[#This Row],[End Time]]),"Aplica","No Aplica")</f>
        <v>No Aplica</v>
      </c>
      <c r="M5373" s="43" t="str">
        <f>IF(AND(Home!$A$1&gt;=Leave[[#This Row],[Start Time]],Home!$A$1&lt;=Leave[[#This Row],[End Time]]),Home!$A$1,"No Aplica")</f>
        <v>No Aplica</v>
      </c>
      <c r="N5373" s="43" t="str">
        <f>Leave[[#This Row],[User Code (Owning User) (Usuario)]]&amp;Leave[[#This Row],[fecha activa]]</f>
        <v>MIE2023140812248No Aplica</v>
      </c>
    </row>
    <row r="5374" spans="1:14" x14ac:dyDescent="0.3">
      <c r="A5374" s="43" t="s">
        <v>471</v>
      </c>
      <c r="B5374" s="3">
        <v>45922</v>
      </c>
      <c r="C5374" s="3">
        <v>45922</v>
      </c>
      <c r="D5374" s="43" t="s">
        <v>496</v>
      </c>
      <c r="E5374" s="43" t="s">
        <v>347</v>
      </c>
      <c r="F5374" s="43" t="s">
        <v>348</v>
      </c>
      <c r="G5374">
        <v>540</v>
      </c>
      <c r="H5374">
        <v>540</v>
      </c>
      <c r="I5374" s="43" t="s">
        <v>1101</v>
      </c>
      <c r="J5374" s="43" t="s">
        <v>983</v>
      </c>
      <c r="K5374" s="43" t="s">
        <v>223</v>
      </c>
      <c r="L5374" s="43" t="str">
        <f>IF(AND(Home!$A$1&gt;=Leave[[#This Row],[Start Time]],Home!$A$1&lt;=Leave[[#This Row],[End Time]]),"Aplica","No Aplica")</f>
        <v>Aplica</v>
      </c>
      <c r="M5374" s="43">
        <f>IF(AND(Home!$A$1&gt;=Leave[[#This Row],[Start Time]],Home!$A$1&lt;=Leave[[#This Row],[End Time]]),Home!$A$1,"No Aplica")</f>
        <v>45922</v>
      </c>
      <c r="N5374" s="43" t="str">
        <f>Leave[[#This Row],[User Code (Owning User) (Usuario)]]&amp;Leave[[#This Row],[fecha activa]]</f>
        <v>MIE202314081224845922</v>
      </c>
    </row>
    <row r="5375" spans="1:14" x14ac:dyDescent="0.3">
      <c r="A5375" s="43" t="s">
        <v>471</v>
      </c>
      <c r="B5375" s="3">
        <v>45912</v>
      </c>
      <c r="C5375" s="3">
        <v>45912</v>
      </c>
      <c r="D5375" s="43" t="s">
        <v>3487</v>
      </c>
      <c r="E5375" s="43" t="s">
        <v>347</v>
      </c>
      <c r="F5375" s="43" t="s">
        <v>348</v>
      </c>
      <c r="G5375">
        <v>90</v>
      </c>
      <c r="H5375">
        <v>90</v>
      </c>
      <c r="I5375" s="43" t="s">
        <v>1101</v>
      </c>
      <c r="J5375" s="43" t="s">
        <v>983</v>
      </c>
      <c r="K5375" s="43" t="s">
        <v>223</v>
      </c>
      <c r="L5375" s="43" t="str">
        <f>IF(AND(Home!$A$1&gt;=Leave[[#This Row],[Start Time]],Home!$A$1&lt;=Leave[[#This Row],[End Time]]),"Aplica","No Aplica")</f>
        <v>No Aplica</v>
      </c>
      <c r="M5375" s="43" t="str">
        <f>IF(AND(Home!$A$1&gt;=Leave[[#This Row],[Start Time]],Home!$A$1&lt;=Leave[[#This Row],[End Time]]),Home!$A$1,"No Aplica")</f>
        <v>No Aplica</v>
      </c>
      <c r="N5375" s="43" t="str">
        <f>Leave[[#This Row],[User Code (Owning User) (Usuario)]]&amp;Leave[[#This Row],[fecha activa]]</f>
        <v>MIE2023140812248No Aplica</v>
      </c>
    </row>
    <row r="5376" spans="1:14" x14ac:dyDescent="0.3">
      <c r="A5376" s="43" t="s">
        <v>471</v>
      </c>
      <c r="B5376" s="3">
        <v>45909</v>
      </c>
      <c r="C5376" s="3">
        <v>45909</v>
      </c>
      <c r="D5376" s="43" t="s">
        <v>3313</v>
      </c>
      <c r="E5376" s="43" t="s">
        <v>347</v>
      </c>
      <c r="F5376" s="43" t="s">
        <v>348</v>
      </c>
      <c r="G5376">
        <v>240</v>
      </c>
      <c r="H5376">
        <v>240</v>
      </c>
      <c r="I5376" s="43" t="s">
        <v>1101</v>
      </c>
      <c r="J5376" s="43" t="s">
        <v>983</v>
      </c>
      <c r="K5376" s="43" t="s">
        <v>223</v>
      </c>
      <c r="L5376" s="43" t="str">
        <f>IF(AND(Home!$A$1&gt;=Leave[[#This Row],[Start Time]],Home!$A$1&lt;=Leave[[#This Row],[End Time]]),"Aplica","No Aplica")</f>
        <v>No Aplica</v>
      </c>
      <c r="M5376" s="43" t="str">
        <f>IF(AND(Home!$A$1&gt;=Leave[[#This Row],[Start Time]],Home!$A$1&lt;=Leave[[#This Row],[End Time]]),Home!$A$1,"No Aplica")</f>
        <v>No Aplica</v>
      </c>
      <c r="N5376" s="43" t="str">
        <f>Leave[[#This Row],[User Code (Owning User) (Usuario)]]&amp;Leave[[#This Row],[fecha activa]]</f>
        <v>MIE2023140812248No Aplica</v>
      </c>
    </row>
    <row r="5377" spans="1:14" x14ac:dyDescent="0.3">
      <c r="A5377" s="43" t="s">
        <v>476</v>
      </c>
      <c r="B5377" s="3">
        <v>45920</v>
      </c>
      <c r="C5377" s="3">
        <v>45920</v>
      </c>
      <c r="D5377" s="43" t="s">
        <v>491</v>
      </c>
      <c r="E5377" s="43" t="s">
        <v>347</v>
      </c>
      <c r="F5377" s="43" t="s">
        <v>348</v>
      </c>
      <c r="G5377">
        <v>180</v>
      </c>
      <c r="H5377">
        <v>180</v>
      </c>
      <c r="I5377" s="43" t="s">
        <v>1101</v>
      </c>
      <c r="J5377" s="43" t="s">
        <v>983</v>
      </c>
      <c r="K5377" s="43" t="s">
        <v>223</v>
      </c>
      <c r="L5377" s="43" t="str">
        <f>IF(AND(Home!$A$1&gt;=Leave[[#This Row],[Start Time]],Home!$A$1&lt;=Leave[[#This Row],[End Time]]),"Aplica","No Aplica")</f>
        <v>No Aplica</v>
      </c>
      <c r="M5377" s="43" t="str">
        <f>IF(AND(Home!$A$1&gt;=Leave[[#This Row],[Start Time]],Home!$A$1&lt;=Leave[[#This Row],[End Time]]),Home!$A$1,"No Aplica")</f>
        <v>No Aplica</v>
      </c>
      <c r="N5377" s="43" t="str">
        <f>Leave[[#This Row],[User Code (Owning User) (Usuario)]]&amp;Leave[[#This Row],[fecha activa]]</f>
        <v>MIE2023140812248No Aplica</v>
      </c>
    </row>
    <row r="5378" spans="1:14" x14ac:dyDescent="0.3">
      <c r="A5378" s="43" t="s">
        <v>465</v>
      </c>
      <c r="B5378" s="3">
        <v>45921</v>
      </c>
      <c r="C5378" s="3">
        <v>45921</v>
      </c>
      <c r="D5378" s="43" t="s">
        <v>498</v>
      </c>
      <c r="E5378" s="43" t="s">
        <v>347</v>
      </c>
      <c r="F5378" s="43" t="s">
        <v>348</v>
      </c>
      <c r="G5378">
        <v>540</v>
      </c>
      <c r="H5378">
        <v>540</v>
      </c>
      <c r="I5378" s="43" t="s">
        <v>1101</v>
      </c>
      <c r="J5378" s="43" t="s">
        <v>983</v>
      </c>
      <c r="K5378" s="43" t="s">
        <v>223</v>
      </c>
      <c r="L5378" s="43" t="str">
        <f>IF(AND(Home!$A$1&gt;=Leave[[#This Row],[Start Time]],Home!$A$1&lt;=Leave[[#This Row],[End Time]]),"Aplica","No Aplica")</f>
        <v>No Aplica</v>
      </c>
      <c r="M5378" s="43" t="str">
        <f>IF(AND(Home!$A$1&gt;=Leave[[#This Row],[Start Time]],Home!$A$1&lt;=Leave[[#This Row],[End Time]]),Home!$A$1,"No Aplica")</f>
        <v>No Aplica</v>
      </c>
      <c r="N5378" s="43" t="str">
        <f>Leave[[#This Row],[User Code (Owning User) (Usuario)]]&amp;Leave[[#This Row],[fecha activa]]</f>
        <v>MIE2023140812248No Aplica</v>
      </c>
    </row>
    <row r="5379" spans="1:14" x14ac:dyDescent="0.3">
      <c r="A5379" s="43" t="s">
        <v>471</v>
      </c>
      <c r="B5379" s="3">
        <v>45915</v>
      </c>
      <c r="C5379" s="3">
        <v>45915</v>
      </c>
      <c r="D5379" s="43" t="s">
        <v>496</v>
      </c>
      <c r="E5379" s="43" t="s">
        <v>347</v>
      </c>
      <c r="F5379" s="43" t="s">
        <v>348</v>
      </c>
      <c r="G5379">
        <v>540</v>
      </c>
      <c r="H5379">
        <v>540</v>
      </c>
      <c r="I5379" s="43" t="s">
        <v>1101</v>
      </c>
      <c r="J5379" s="43" t="s">
        <v>983</v>
      </c>
      <c r="K5379" s="43" t="s">
        <v>223</v>
      </c>
      <c r="L5379" s="43" t="str">
        <f>IF(AND(Home!$A$1&gt;=Leave[[#This Row],[Start Time]],Home!$A$1&lt;=Leave[[#This Row],[End Time]]),"Aplica","No Aplica")</f>
        <v>No Aplica</v>
      </c>
      <c r="M5379" s="43" t="str">
        <f>IF(AND(Home!$A$1&gt;=Leave[[#This Row],[Start Time]],Home!$A$1&lt;=Leave[[#This Row],[End Time]]),Home!$A$1,"No Aplica")</f>
        <v>No Aplica</v>
      </c>
      <c r="N5379" s="43" t="str">
        <f>Leave[[#This Row],[User Code (Owning User) (Usuario)]]&amp;Leave[[#This Row],[fecha activa]]</f>
        <v>MIE2023140812248No Aplica</v>
      </c>
    </row>
    <row r="5380" spans="1:14" x14ac:dyDescent="0.3">
      <c r="A5380" s="43" t="s">
        <v>471</v>
      </c>
      <c r="B5380" s="3">
        <v>45905</v>
      </c>
      <c r="C5380" s="3">
        <v>45905</v>
      </c>
      <c r="D5380" s="43" t="s">
        <v>3071</v>
      </c>
      <c r="E5380" s="43" t="s">
        <v>347</v>
      </c>
      <c r="F5380" s="43" t="s">
        <v>348</v>
      </c>
      <c r="G5380">
        <v>180</v>
      </c>
      <c r="H5380">
        <v>180</v>
      </c>
      <c r="I5380" s="43" t="s">
        <v>1101</v>
      </c>
      <c r="J5380" s="43" t="s">
        <v>983</v>
      </c>
      <c r="K5380" s="43" t="s">
        <v>223</v>
      </c>
      <c r="L5380" s="43" t="str">
        <f>IF(AND(Home!$A$1&gt;=Leave[[#This Row],[Start Time]],Home!$A$1&lt;=Leave[[#This Row],[End Time]]),"Aplica","No Aplica")</f>
        <v>No Aplica</v>
      </c>
      <c r="M5380" s="43" t="str">
        <f>IF(AND(Home!$A$1&gt;=Leave[[#This Row],[Start Time]],Home!$A$1&lt;=Leave[[#This Row],[End Time]]),Home!$A$1,"No Aplica")</f>
        <v>No Aplica</v>
      </c>
      <c r="N5380" s="43" t="str">
        <f>Leave[[#This Row],[User Code (Owning User) (Usuario)]]&amp;Leave[[#This Row],[fecha activa]]</f>
        <v>MIE2023140812248No Aplica</v>
      </c>
    </row>
    <row r="5381" spans="1:14" x14ac:dyDescent="0.3">
      <c r="A5381" s="43" t="s">
        <v>471</v>
      </c>
      <c r="B5381" s="3">
        <v>45903</v>
      </c>
      <c r="C5381" s="3">
        <v>45903</v>
      </c>
      <c r="D5381" s="43" t="s">
        <v>2907</v>
      </c>
      <c r="E5381" s="43" t="s">
        <v>347</v>
      </c>
      <c r="F5381" s="43" t="s">
        <v>348</v>
      </c>
      <c r="G5381">
        <v>240</v>
      </c>
      <c r="H5381">
        <v>240</v>
      </c>
      <c r="I5381" s="43" t="s">
        <v>1101</v>
      </c>
      <c r="J5381" s="43" t="s">
        <v>983</v>
      </c>
      <c r="K5381" s="43" t="s">
        <v>223</v>
      </c>
      <c r="L5381" s="43" t="str">
        <f>IF(AND(Home!$A$1&gt;=Leave[[#This Row],[Start Time]],Home!$A$1&lt;=Leave[[#This Row],[End Time]]),"Aplica","No Aplica")</f>
        <v>No Aplica</v>
      </c>
      <c r="M5381" s="43" t="str">
        <f>IF(AND(Home!$A$1&gt;=Leave[[#This Row],[Start Time]],Home!$A$1&lt;=Leave[[#This Row],[End Time]]),Home!$A$1,"No Aplica")</f>
        <v>No Aplica</v>
      </c>
      <c r="N5381" s="43" t="str">
        <f>Leave[[#This Row],[User Code (Owning User) (Usuario)]]&amp;Leave[[#This Row],[fecha activa]]</f>
        <v>MIE2023140812248No Aplica</v>
      </c>
    </row>
    <row r="5382" spans="1:14" x14ac:dyDescent="0.3">
      <c r="A5382" s="43" t="s">
        <v>476</v>
      </c>
      <c r="B5382" s="3">
        <v>45913</v>
      </c>
      <c r="C5382" s="3">
        <v>45913</v>
      </c>
      <c r="D5382" s="43" t="s">
        <v>491</v>
      </c>
      <c r="E5382" s="43" t="s">
        <v>347</v>
      </c>
      <c r="F5382" s="43" t="s">
        <v>348</v>
      </c>
      <c r="G5382">
        <v>180</v>
      </c>
      <c r="H5382">
        <v>180</v>
      </c>
      <c r="I5382" s="43" t="s">
        <v>1101</v>
      </c>
      <c r="J5382" s="43" t="s">
        <v>983</v>
      </c>
      <c r="K5382" s="43" t="s">
        <v>223</v>
      </c>
      <c r="L5382" s="43" t="str">
        <f>IF(AND(Home!$A$1&gt;=Leave[[#This Row],[Start Time]],Home!$A$1&lt;=Leave[[#This Row],[End Time]]),"Aplica","No Aplica")</f>
        <v>No Aplica</v>
      </c>
      <c r="M5382" s="43" t="str">
        <f>IF(AND(Home!$A$1&gt;=Leave[[#This Row],[Start Time]],Home!$A$1&lt;=Leave[[#This Row],[End Time]]),Home!$A$1,"No Aplica")</f>
        <v>No Aplica</v>
      </c>
      <c r="N5382" s="43" t="str">
        <f>Leave[[#This Row],[User Code (Owning User) (Usuario)]]&amp;Leave[[#This Row],[fecha activa]]</f>
        <v>MIE2023140812248No Aplica</v>
      </c>
    </row>
    <row r="5383" spans="1:14" x14ac:dyDescent="0.3">
      <c r="A5383" s="43" t="s">
        <v>465</v>
      </c>
      <c r="B5383" s="3">
        <v>45914</v>
      </c>
      <c r="C5383" s="3">
        <v>45914</v>
      </c>
      <c r="D5383" s="43" t="s">
        <v>498</v>
      </c>
      <c r="E5383" s="43" t="s">
        <v>347</v>
      </c>
      <c r="F5383" s="43" t="s">
        <v>348</v>
      </c>
      <c r="G5383">
        <v>540</v>
      </c>
      <c r="H5383">
        <v>540</v>
      </c>
      <c r="I5383" s="43" t="s">
        <v>1101</v>
      </c>
      <c r="J5383" s="43" t="s">
        <v>983</v>
      </c>
      <c r="K5383" s="43" t="s">
        <v>223</v>
      </c>
      <c r="L5383" s="43" t="str">
        <f>IF(AND(Home!$A$1&gt;=Leave[[#This Row],[Start Time]],Home!$A$1&lt;=Leave[[#This Row],[End Time]]),"Aplica","No Aplica")</f>
        <v>No Aplica</v>
      </c>
      <c r="M5383" s="43" t="str">
        <f>IF(AND(Home!$A$1&gt;=Leave[[#This Row],[Start Time]],Home!$A$1&lt;=Leave[[#This Row],[End Time]]),Home!$A$1,"No Aplica")</f>
        <v>No Aplica</v>
      </c>
      <c r="N5383" s="43" t="str">
        <f>Leave[[#This Row],[User Code (Owning User) (Usuario)]]&amp;Leave[[#This Row],[fecha activa]]</f>
        <v>MIE2023140812248No Aplica</v>
      </c>
    </row>
    <row r="5384" spans="1:14" x14ac:dyDescent="0.3">
      <c r="A5384" s="43" t="s">
        <v>471</v>
      </c>
      <c r="B5384" s="3">
        <v>45908</v>
      </c>
      <c r="C5384" s="3">
        <v>45908</v>
      </c>
      <c r="D5384" s="43" t="s">
        <v>496</v>
      </c>
      <c r="E5384" s="43" t="s">
        <v>347</v>
      </c>
      <c r="F5384" s="43" t="s">
        <v>348</v>
      </c>
      <c r="G5384">
        <v>540</v>
      </c>
      <c r="H5384">
        <v>540</v>
      </c>
      <c r="I5384" s="43" t="s">
        <v>1101</v>
      </c>
      <c r="J5384" s="43" t="s">
        <v>983</v>
      </c>
      <c r="K5384" s="43" t="s">
        <v>223</v>
      </c>
      <c r="L5384" s="43" t="str">
        <f>IF(AND(Home!$A$1&gt;=Leave[[#This Row],[Start Time]],Home!$A$1&lt;=Leave[[#This Row],[End Time]]),"Aplica","No Aplica")</f>
        <v>No Aplica</v>
      </c>
      <c r="M5384" s="43" t="str">
        <f>IF(AND(Home!$A$1&gt;=Leave[[#This Row],[Start Time]],Home!$A$1&lt;=Leave[[#This Row],[End Time]]),Home!$A$1,"No Aplica")</f>
        <v>No Aplica</v>
      </c>
      <c r="N5384" s="43" t="str">
        <f>Leave[[#This Row],[User Code (Owning User) (Usuario)]]&amp;Leave[[#This Row],[fecha activa]]</f>
        <v>MIE2023140812248No Aplica</v>
      </c>
    </row>
    <row r="5385" spans="1:14" x14ac:dyDescent="0.3">
      <c r="A5385" s="43" t="s">
        <v>476</v>
      </c>
      <c r="B5385" s="3">
        <v>45906</v>
      </c>
      <c r="C5385" s="3">
        <v>45906</v>
      </c>
      <c r="D5385" s="43" t="s">
        <v>491</v>
      </c>
      <c r="E5385" s="43" t="s">
        <v>347</v>
      </c>
      <c r="F5385" s="43" t="s">
        <v>348</v>
      </c>
      <c r="G5385">
        <v>180</v>
      </c>
      <c r="H5385">
        <v>180</v>
      </c>
      <c r="I5385" s="43" t="s">
        <v>1101</v>
      </c>
      <c r="J5385" s="43" t="s">
        <v>983</v>
      </c>
      <c r="K5385" s="43" t="s">
        <v>223</v>
      </c>
      <c r="L5385" s="43" t="str">
        <f>IF(AND(Home!$A$1&gt;=Leave[[#This Row],[Start Time]],Home!$A$1&lt;=Leave[[#This Row],[End Time]]),"Aplica","No Aplica")</f>
        <v>No Aplica</v>
      </c>
      <c r="M5385" s="43" t="str">
        <f>IF(AND(Home!$A$1&gt;=Leave[[#This Row],[Start Time]],Home!$A$1&lt;=Leave[[#This Row],[End Time]]),Home!$A$1,"No Aplica")</f>
        <v>No Aplica</v>
      </c>
      <c r="N5385" s="43" t="str">
        <f>Leave[[#This Row],[User Code (Owning User) (Usuario)]]&amp;Leave[[#This Row],[fecha activa]]</f>
        <v>MIE2023140812248No Aplica</v>
      </c>
    </row>
    <row r="5386" spans="1:14" x14ac:dyDescent="0.3">
      <c r="A5386" s="43" t="s">
        <v>465</v>
      </c>
      <c r="B5386" s="3">
        <v>45907</v>
      </c>
      <c r="C5386" s="3">
        <v>45907</v>
      </c>
      <c r="D5386" s="43" t="s">
        <v>498</v>
      </c>
      <c r="E5386" s="43" t="s">
        <v>347</v>
      </c>
      <c r="F5386" s="43" t="s">
        <v>348</v>
      </c>
      <c r="G5386">
        <v>480</v>
      </c>
      <c r="H5386">
        <v>480</v>
      </c>
      <c r="I5386" s="43" t="s">
        <v>1101</v>
      </c>
      <c r="J5386" s="43" t="s">
        <v>983</v>
      </c>
      <c r="K5386" s="43" t="s">
        <v>223</v>
      </c>
      <c r="L5386" s="43" t="str">
        <f>IF(AND(Home!$A$1&gt;=Leave[[#This Row],[Start Time]],Home!$A$1&lt;=Leave[[#This Row],[End Time]]),"Aplica","No Aplica")</f>
        <v>No Aplica</v>
      </c>
      <c r="M5386" s="43" t="str">
        <f>IF(AND(Home!$A$1&gt;=Leave[[#This Row],[Start Time]],Home!$A$1&lt;=Leave[[#This Row],[End Time]]),Home!$A$1,"No Aplica")</f>
        <v>No Aplica</v>
      </c>
      <c r="N5386" s="43" t="str">
        <f>Leave[[#This Row],[User Code (Owning User) (Usuario)]]&amp;Leave[[#This Row],[fecha activa]]</f>
        <v>MIE2023140812248No Aplica</v>
      </c>
    </row>
    <row r="5387" spans="1:14" x14ac:dyDescent="0.3">
      <c r="A5387" s="43" t="s">
        <v>471</v>
      </c>
      <c r="B5387" s="3">
        <v>45901</v>
      </c>
      <c r="C5387" s="3">
        <v>45901</v>
      </c>
      <c r="D5387" s="43" t="s">
        <v>496</v>
      </c>
      <c r="E5387" s="43" t="s">
        <v>347</v>
      </c>
      <c r="F5387" s="43" t="s">
        <v>348</v>
      </c>
      <c r="G5387">
        <v>540</v>
      </c>
      <c r="H5387">
        <v>540</v>
      </c>
      <c r="I5387" s="43" t="s">
        <v>1101</v>
      </c>
      <c r="J5387" s="43" t="s">
        <v>983</v>
      </c>
      <c r="K5387" s="43" t="s">
        <v>223</v>
      </c>
      <c r="L5387" s="43" t="str">
        <f>IF(AND(Home!$A$1&gt;=Leave[[#This Row],[Start Time]],Home!$A$1&lt;=Leave[[#This Row],[End Time]]),"Aplica","No Aplica")</f>
        <v>No Aplica</v>
      </c>
      <c r="M5387" s="43" t="str">
        <f>IF(AND(Home!$A$1&gt;=Leave[[#This Row],[Start Time]],Home!$A$1&lt;=Leave[[#This Row],[End Time]]),Home!$A$1,"No Aplica")</f>
        <v>No Aplica</v>
      </c>
      <c r="N5387" s="43" t="str">
        <f>Leave[[#This Row],[User Code (Owning User) (Usuario)]]&amp;Leave[[#This Row],[fecha activa]]</f>
        <v>MIE2023140812248No Aplica</v>
      </c>
    </row>
    <row r="5388" spans="1:14" x14ac:dyDescent="0.3">
      <c r="A5388" s="43" t="s">
        <v>468</v>
      </c>
      <c r="B5388" s="3">
        <v>45916</v>
      </c>
      <c r="C5388" s="3">
        <v>45916</v>
      </c>
      <c r="D5388" s="43" t="s">
        <v>467</v>
      </c>
      <c r="E5388" s="43" t="s">
        <v>1613</v>
      </c>
      <c r="F5388" s="43" t="s">
        <v>1615</v>
      </c>
      <c r="G5388">
        <v>540</v>
      </c>
      <c r="H5388">
        <v>540</v>
      </c>
      <c r="I5388" s="43" t="s">
        <v>1614</v>
      </c>
      <c r="J5388" s="43" t="s">
        <v>850</v>
      </c>
      <c r="K5388" s="43" t="s">
        <v>177</v>
      </c>
      <c r="L5388" s="43" t="str">
        <f>IF(AND(Home!$A$1&gt;=Leave[[#This Row],[Start Time]],Home!$A$1&lt;=Leave[[#This Row],[End Time]]),"Aplica","No Aplica")</f>
        <v>No Aplica</v>
      </c>
      <c r="M5388" s="43" t="str">
        <f>IF(AND(Home!$A$1&gt;=Leave[[#This Row],[Start Time]],Home!$A$1&lt;=Leave[[#This Row],[End Time]]),Home!$A$1,"No Aplica")</f>
        <v>No Aplica</v>
      </c>
      <c r="N5388" s="43" t="str">
        <f>Leave[[#This Row],[User Code (Owning User) (Usuario)]]&amp;Leave[[#This Row],[fecha activa]]</f>
        <v>MIE2025040422163No Aplica</v>
      </c>
    </row>
    <row r="5389" spans="1:14" x14ac:dyDescent="0.3">
      <c r="A5389" s="43" t="s">
        <v>468</v>
      </c>
      <c r="B5389" s="3">
        <v>45901</v>
      </c>
      <c r="C5389" s="3">
        <v>45901</v>
      </c>
      <c r="D5389" s="43" t="s">
        <v>2602</v>
      </c>
      <c r="E5389" s="43" t="s">
        <v>1613</v>
      </c>
      <c r="F5389" s="43" t="s">
        <v>1615</v>
      </c>
      <c r="G5389">
        <v>540</v>
      </c>
      <c r="H5389">
        <v>540</v>
      </c>
      <c r="I5389" s="43" t="s">
        <v>1614</v>
      </c>
      <c r="J5389" s="43" t="s">
        <v>850</v>
      </c>
      <c r="K5389" s="43" t="s">
        <v>177</v>
      </c>
      <c r="L5389" s="43" t="str">
        <f>IF(AND(Home!$A$1&gt;=Leave[[#This Row],[Start Time]],Home!$A$1&lt;=Leave[[#This Row],[End Time]]),"Aplica","No Aplica")</f>
        <v>No Aplica</v>
      </c>
      <c r="M5389" s="43" t="str">
        <f>IF(AND(Home!$A$1&gt;=Leave[[#This Row],[Start Time]],Home!$A$1&lt;=Leave[[#This Row],[End Time]]),Home!$A$1,"No Aplica")</f>
        <v>No Aplica</v>
      </c>
      <c r="N5389" s="43" t="str">
        <f>Leave[[#This Row],[User Code (Owning User) (Usuario)]]&amp;Leave[[#This Row],[fecha activa]]</f>
        <v>MIE2025040422163No Aplica</v>
      </c>
    </row>
    <row r="5390" spans="1:14" x14ac:dyDescent="0.3">
      <c r="A5390" s="43" t="s">
        <v>468</v>
      </c>
      <c r="B5390" s="3">
        <v>45902</v>
      </c>
      <c r="C5390" s="3">
        <v>45902</v>
      </c>
      <c r="D5390" s="43" t="s">
        <v>495</v>
      </c>
      <c r="E5390" s="43" t="s">
        <v>1613</v>
      </c>
      <c r="F5390" s="43" t="s">
        <v>1615</v>
      </c>
      <c r="G5390">
        <v>720</v>
      </c>
      <c r="H5390">
        <v>540</v>
      </c>
      <c r="I5390" s="43" t="s">
        <v>1614</v>
      </c>
      <c r="J5390" s="43" t="s">
        <v>850</v>
      </c>
      <c r="K5390" s="43" t="s">
        <v>177</v>
      </c>
      <c r="L5390" s="43" t="str">
        <f>IF(AND(Home!$A$1&gt;=Leave[[#This Row],[Start Time]],Home!$A$1&lt;=Leave[[#This Row],[End Time]]),"Aplica","No Aplica")</f>
        <v>No Aplica</v>
      </c>
      <c r="M5390" s="43" t="str">
        <f>IF(AND(Home!$A$1&gt;=Leave[[#This Row],[Start Time]],Home!$A$1&lt;=Leave[[#This Row],[End Time]]),Home!$A$1,"No Aplica")</f>
        <v>No Aplica</v>
      </c>
      <c r="N5390" s="43" t="str">
        <f>Leave[[#This Row],[User Code (Owning User) (Usuario)]]&amp;Leave[[#This Row],[fecha activa]]</f>
        <v>MIE2025040422163No Aplica</v>
      </c>
    </row>
    <row r="5391" spans="1:14" x14ac:dyDescent="0.3">
      <c r="A5391" s="43" t="s">
        <v>468</v>
      </c>
      <c r="B5391" s="3">
        <v>45924</v>
      </c>
      <c r="C5391" s="3">
        <v>45924</v>
      </c>
      <c r="D5391" s="43" t="s">
        <v>474</v>
      </c>
      <c r="E5391" s="43" t="s">
        <v>1824</v>
      </c>
      <c r="F5391" s="43" t="s">
        <v>1826</v>
      </c>
      <c r="G5391">
        <v>480</v>
      </c>
      <c r="H5391">
        <v>480</v>
      </c>
      <c r="I5391" s="43" t="s">
        <v>1825</v>
      </c>
      <c r="J5391" s="43" t="s">
        <v>1105</v>
      </c>
      <c r="K5391" s="43" t="s">
        <v>177</v>
      </c>
      <c r="L5391" s="43" t="str">
        <f>IF(AND(Home!$A$1&gt;=Leave[[#This Row],[Start Time]],Home!$A$1&lt;=Leave[[#This Row],[End Time]]),"Aplica","No Aplica")</f>
        <v>No Aplica</v>
      </c>
      <c r="M5391" s="43" t="str">
        <f>IF(AND(Home!$A$1&gt;=Leave[[#This Row],[Start Time]],Home!$A$1&lt;=Leave[[#This Row],[End Time]]),Home!$A$1,"No Aplica")</f>
        <v>No Aplica</v>
      </c>
      <c r="N5391" s="43" t="str">
        <f>Leave[[#This Row],[User Code (Owning User) (Usuario)]]&amp;Leave[[#This Row],[fecha activa]]</f>
        <v>MIE2025210523153No Aplica</v>
      </c>
    </row>
    <row r="5392" spans="1:14" x14ac:dyDescent="0.3">
      <c r="A5392" s="43" t="s">
        <v>468</v>
      </c>
      <c r="B5392" s="3">
        <v>45917</v>
      </c>
      <c r="C5392" s="3">
        <v>45917</v>
      </c>
      <c r="D5392" s="43" t="s">
        <v>474</v>
      </c>
      <c r="E5392" s="43" t="s">
        <v>1824</v>
      </c>
      <c r="F5392" s="43" t="s">
        <v>1826</v>
      </c>
      <c r="G5392">
        <v>480</v>
      </c>
      <c r="H5392">
        <v>480</v>
      </c>
      <c r="I5392" s="43" t="s">
        <v>1825</v>
      </c>
      <c r="J5392" s="43" t="s">
        <v>1105</v>
      </c>
      <c r="K5392" s="43" t="s">
        <v>177</v>
      </c>
      <c r="L5392" s="43" t="str">
        <f>IF(AND(Home!$A$1&gt;=Leave[[#This Row],[Start Time]],Home!$A$1&lt;=Leave[[#This Row],[End Time]]),"Aplica","No Aplica")</f>
        <v>No Aplica</v>
      </c>
      <c r="M5392" s="43" t="str">
        <f>IF(AND(Home!$A$1&gt;=Leave[[#This Row],[Start Time]],Home!$A$1&lt;=Leave[[#This Row],[End Time]]),Home!$A$1,"No Aplica")</f>
        <v>No Aplica</v>
      </c>
      <c r="N5392" s="43" t="str">
        <f>Leave[[#This Row],[User Code (Owning User) (Usuario)]]&amp;Leave[[#This Row],[fecha activa]]</f>
        <v>MIE2025210523153No Aplica</v>
      </c>
    </row>
    <row r="5393" spans="1:14" x14ac:dyDescent="0.3">
      <c r="A5393" s="43" t="s">
        <v>468</v>
      </c>
      <c r="B5393" s="3">
        <v>45910</v>
      </c>
      <c r="C5393" s="3">
        <v>45910</v>
      </c>
      <c r="D5393" s="43" t="s">
        <v>2723</v>
      </c>
      <c r="E5393" s="43" t="s">
        <v>1824</v>
      </c>
      <c r="F5393" s="43" t="s">
        <v>1826</v>
      </c>
      <c r="G5393">
        <v>480</v>
      </c>
      <c r="H5393">
        <v>480</v>
      </c>
      <c r="I5393" s="43" t="s">
        <v>1825</v>
      </c>
      <c r="J5393" s="43" t="s">
        <v>1105</v>
      </c>
      <c r="K5393" s="43" t="s">
        <v>177</v>
      </c>
      <c r="L5393" s="43" t="str">
        <f>IF(AND(Home!$A$1&gt;=Leave[[#This Row],[Start Time]],Home!$A$1&lt;=Leave[[#This Row],[End Time]]),"Aplica","No Aplica")</f>
        <v>No Aplica</v>
      </c>
      <c r="M5393" s="43" t="str">
        <f>IF(AND(Home!$A$1&gt;=Leave[[#This Row],[Start Time]],Home!$A$1&lt;=Leave[[#This Row],[End Time]]),Home!$A$1,"No Aplica")</f>
        <v>No Aplica</v>
      </c>
      <c r="N5393" s="43" t="str">
        <f>Leave[[#This Row],[User Code (Owning User) (Usuario)]]&amp;Leave[[#This Row],[fecha activa]]</f>
        <v>MIE2025210523153No Aplica</v>
      </c>
    </row>
    <row r="5394" spans="1:14" x14ac:dyDescent="0.3">
      <c r="A5394" s="43" t="s">
        <v>468</v>
      </c>
      <c r="B5394" s="3">
        <v>45903</v>
      </c>
      <c r="C5394" s="3">
        <v>45903</v>
      </c>
      <c r="D5394" s="43" t="s">
        <v>469</v>
      </c>
      <c r="E5394" s="43" t="s">
        <v>1824</v>
      </c>
      <c r="F5394" s="43" t="s">
        <v>1826</v>
      </c>
      <c r="G5394">
        <v>480</v>
      </c>
      <c r="H5394">
        <v>480</v>
      </c>
      <c r="I5394" s="43" t="s">
        <v>1825</v>
      </c>
      <c r="J5394" s="43" t="s">
        <v>1105</v>
      </c>
      <c r="K5394" s="43" t="s">
        <v>177</v>
      </c>
      <c r="L5394" s="43" t="str">
        <f>IF(AND(Home!$A$1&gt;=Leave[[#This Row],[Start Time]],Home!$A$1&lt;=Leave[[#This Row],[End Time]]),"Aplica","No Aplica")</f>
        <v>No Aplica</v>
      </c>
      <c r="M5394" s="43" t="str">
        <f>IF(AND(Home!$A$1&gt;=Leave[[#This Row],[Start Time]],Home!$A$1&lt;=Leave[[#This Row],[End Time]]),Home!$A$1,"No Aplica")</f>
        <v>No Aplica</v>
      </c>
      <c r="N5394" s="43" t="str">
        <f>Leave[[#This Row],[User Code (Owning User) (Usuario)]]&amp;Leave[[#This Row],[fecha activa]]</f>
        <v>MIE2025210523153No Aplica</v>
      </c>
    </row>
    <row r="5395" spans="1:14" x14ac:dyDescent="0.3">
      <c r="A5395" s="43" t="s">
        <v>471</v>
      </c>
      <c r="B5395" s="3">
        <v>45922</v>
      </c>
      <c r="C5395" s="3">
        <v>45922</v>
      </c>
      <c r="D5395" s="43" t="s">
        <v>2331</v>
      </c>
      <c r="E5395" s="43" t="s">
        <v>638</v>
      </c>
      <c r="F5395" s="43" t="s">
        <v>639</v>
      </c>
      <c r="G5395">
        <v>240</v>
      </c>
      <c r="H5395">
        <v>240</v>
      </c>
      <c r="I5395" s="43" t="s">
        <v>1264</v>
      </c>
      <c r="J5395" s="43" t="s">
        <v>2210</v>
      </c>
      <c r="K5395" s="43" t="s">
        <v>178</v>
      </c>
      <c r="L5395" s="43" t="str">
        <f>IF(AND(Home!$A$1&gt;=Leave[[#This Row],[Start Time]],Home!$A$1&lt;=Leave[[#This Row],[End Time]]),"Aplica","No Aplica")</f>
        <v>Aplica</v>
      </c>
      <c r="M5395" s="43">
        <f>IF(AND(Home!$A$1&gt;=Leave[[#This Row],[Start Time]],Home!$A$1&lt;=Leave[[#This Row],[End Time]]),Home!$A$1,"No Aplica")</f>
        <v>45922</v>
      </c>
      <c r="N5395" s="43" t="str">
        <f>Leave[[#This Row],[User Code (Owning User) (Usuario)]]&amp;Leave[[#This Row],[fecha activa]]</f>
        <v>MIE202409071643245922</v>
      </c>
    </row>
    <row r="5396" spans="1:14" x14ac:dyDescent="0.3">
      <c r="A5396" s="43" t="s">
        <v>471</v>
      </c>
      <c r="B5396" s="3">
        <v>45921</v>
      </c>
      <c r="C5396" s="3">
        <v>45921</v>
      </c>
      <c r="D5396" s="43" t="s">
        <v>491</v>
      </c>
      <c r="E5396" s="43" t="s">
        <v>638</v>
      </c>
      <c r="F5396" s="43" t="s">
        <v>639</v>
      </c>
      <c r="G5396">
        <v>60</v>
      </c>
      <c r="H5396">
        <v>60</v>
      </c>
      <c r="I5396" s="43" t="s">
        <v>1264</v>
      </c>
      <c r="J5396" s="43" t="s">
        <v>2210</v>
      </c>
      <c r="K5396" s="43" t="s">
        <v>178</v>
      </c>
      <c r="L5396" s="43" t="str">
        <f>IF(AND(Home!$A$1&gt;=Leave[[#This Row],[Start Time]],Home!$A$1&lt;=Leave[[#This Row],[End Time]]),"Aplica","No Aplica")</f>
        <v>No Aplica</v>
      </c>
      <c r="M5396" s="43" t="str">
        <f>IF(AND(Home!$A$1&gt;=Leave[[#This Row],[Start Time]],Home!$A$1&lt;=Leave[[#This Row],[End Time]]),Home!$A$1,"No Aplica")</f>
        <v>No Aplica</v>
      </c>
      <c r="N5396" s="43" t="str">
        <f>Leave[[#This Row],[User Code (Owning User) (Usuario)]]&amp;Leave[[#This Row],[fecha activa]]</f>
        <v>MIE2024090716432No Aplica</v>
      </c>
    </row>
    <row r="5397" spans="1:14" x14ac:dyDescent="0.3">
      <c r="A5397" s="43" t="s">
        <v>471</v>
      </c>
      <c r="B5397" s="3">
        <v>45917</v>
      </c>
      <c r="C5397" s="3">
        <v>45917</v>
      </c>
      <c r="D5397" s="43" t="s">
        <v>621</v>
      </c>
      <c r="E5397" s="43" t="s">
        <v>638</v>
      </c>
      <c r="F5397" s="43" t="s">
        <v>639</v>
      </c>
      <c r="G5397">
        <v>60</v>
      </c>
      <c r="H5397">
        <v>60</v>
      </c>
      <c r="I5397" s="43" t="s">
        <v>1264</v>
      </c>
      <c r="J5397" s="43" t="s">
        <v>2210</v>
      </c>
      <c r="K5397" s="43" t="s">
        <v>178</v>
      </c>
      <c r="L5397" s="43" t="str">
        <f>IF(AND(Home!$A$1&gt;=Leave[[#This Row],[Start Time]],Home!$A$1&lt;=Leave[[#This Row],[End Time]]),"Aplica","No Aplica")</f>
        <v>No Aplica</v>
      </c>
      <c r="M5397" s="43" t="str">
        <f>IF(AND(Home!$A$1&gt;=Leave[[#This Row],[Start Time]],Home!$A$1&lt;=Leave[[#This Row],[End Time]]),Home!$A$1,"No Aplica")</f>
        <v>No Aplica</v>
      </c>
      <c r="N5397" s="43" t="str">
        <f>Leave[[#This Row],[User Code (Owning User) (Usuario)]]&amp;Leave[[#This Row],[fecha activa]]</f>
        <v>MIE2024090716432No Aplica</v>
      </c>
    </row>
    <row r="5398" spans="1:14" x14ac:dyDescent="0.3">
      <c r="A5398" s="43" t="s">
        <v>471</v>
      </c>
      <c r="B5398" s="3">
        <v>45915</v>
      </c>
      <c r="C5398" s="3">
        <v>45915</v>
      </c>
      <c r="D5398" s="43" t="s">
        <v>621</v>
      </c>
      <c r="E5398" s="43" t="s">
        <v>638</v>
      </c>
      <c r="F5398" s="43" t="s">
        <v>639</v>
      </c>
      <c r="G5398">
        <v>120</v>
      </c>
      <c r="H5398">
        <v>120</v>
      </c>
      <c r="I5398" s="43" t="s">
        <v>1264</v>
      </c>
      <c r="J5398" s="43" t="s">
        <v>2210</v>
      </c>
      <c r="K5398" s="43" t="s">
        <v>178</v>
      </c>
      <c r="L5398" s="43" t="str">
        <f>IF(AND(Home!$A$1&gt;=Leave[[#This Row],[Start Time]],Home!$A$1&lt;=Leave[[#This Row],[End Time]]),"Aplica","No Aplica")</f>
        <v>No Aplica</v>
      </c>
      <c r="M5398" s="43" t="str">
        <f>IF(AND(Home!$A$1&gt;=Leave[[#This Row],[Start Time]],Home!$A$1&lt;=Leave[[#This Row],[End Time]]),Home!$A$1,"No Aplica")</f>
        <v>No Aplica</v>
      </c>
      <c r="N5398" s="43" t="str">
        <f>Leave[[#This Row],[User Code (Owning User) (Usuario)]]&amp;Leave[[#This Row],[fecha activa]]</f>
        <v>MIE2024090716432No Aplica</v>
      </c>
    </row>
    <row r="5399" spans="1:14" x14ac:dyDescent="0.3">
      <c r="A5399" s="43" t="s">
        <v>471</v>
      </c>
      <c r="B5399" s="3">
        <v>45903</v>
      </c>
      <c r="C5399" s="3">
        <v>45903</v>
      </c>
      <c r="D5399" s="43" t="s">
        <v>2331</v>
      </c>
      <c r="E5399" s="43" t="s">
        <v>638</v>
      </c>
      <c r="F5399" s="43" t="s">
        <v>639</v>
      </c>
      <c r="G5399">
        <v>240</v>
      </c>
      <c r="H5399">
        <v>240</v>
      </c>
      <c r="I5399" s="43" t="s">
        <v>1264</v>
      </c>
      <c r="J5399" s="43" t="s">
        <v>2210</v>
      </c>
      <c r="K5399" s="43" t="s">
        <v>178</v>
      </c>
      <c r="L5399" s="43" t="str">
        <f>IF(AND(Home!$A$1&gt;=Leave[[#This Row],[Start Time]],Home!$A$1&lt;=Leave[[#This Row],[End Time]]),"Aplica","No Aplica")</f>
        <v>No Aplica</v>
      </c>
      <c r="M5399" s="43" t="str">
        <f>IF(AND(Home!$A$1&gt;=Leave[[#This Row],[Start Time]],Home!$A$1&lt;=Leave[[#This Row],[End Time]]),Home!$A$1,"No Aplica")</f>
        <v>No Aplica</v>
      </c>
      <c r="N5399" s="43" t="str">
        <f>Leave[[#This Row],[User Code (Owning User) (Usuario)]]&amp;Leave[[#This Row],[fecha activa]]</f>
        <v>MIE2024090716432No Aplica</v>
      </c>
    </row>
    <row r="5400" spans="1:14" x14ac:dyDescent="0.3">
      <c r="A5400" s="43" t="s">
        <v>471</v>
      </c>
      <c r="B5400" s="3">
        <v>45903</v>
      </c>
      <c r="C5400" s="3">
        <v>45903</v>
      </c>
      <c r="D5400" s="43" t="s">
        <v>3132</v>
      </c>
      <c r="E5400" s="43" t="s">
        <v>638</v>
      </c>
      <c r="F5400" s="43" t="s">
        <v>639</v>
      </c>
      <c r="G5400">
        <v>240</v>
      </c>
      <c r="H5400">
        <v>240</v>
      </c>
      <c r="I5400" s="43" t="s">
        <v>1264</v>
      </c>
      <c r="J5400" s="43" t="s">
        <v>2210</v>
      </c>
      <c r="K5400" s="43" t="s">
        <v>178</v>
      </c>
      <c r="L5400" s="43" t="str">
        <f>IF(AND(Home!$A$1&gt;=Leave[[#This Row],[Start Time]],Home!$A$1&lt;=Leave[[#This Row],[End Time]]),"Aplica","No Aplica")</f>
        <v>No Aplica</v>
      </c>
      <c r="M5400" s="43" t="str">
        <f>IF(AND(Home!$A$1&gt;=Leave[[#This Row],[Start Time]],Home!$A$1&lt;=Leave[[#This Row],[End Time]]),Home!$A$1,"No Aplica")</f>
        <v>No Aplica</v>
      </c>
      <c r="N5400" s="43" t="str">
        <f>Leave[[#This Row],[User Code (Owning User) (Usuario)]]&amp;Leave[[#This Row],[fecha activa]]</f>
        <v>MIE2024090716432No Aplica</v>
      </c>
    </row>
    <row r="5401" spans="1:14" x14ac:dyDescent="0.3">
      <c r="A5401" s="43" t="s">
        <v>471</v>
      </c>
      <c r="B5401" s="3">
        <v>45929</v>
      </c>
      <c r="C5401" s="3">
        <v>45929</v>
      </c>
      <c r="D5401" s="43" t="s">
        <v>3852</v>
      </c>
      <c r="E5401" s="43" t="s">
        <v>541</v>
      </c>
      <c r="F5401" s="43" t="s">
        <v>542</v>
      </c>
      <c r="G5401">
        <v>540</v>
      </c>
      <c r="H5401">
        <v>540</v>
      </c>
      <c r="I5401" s="43" t="s">
        <v>1088</v>
      </c>
      <c r="J5401" s="43" t="s">
        <v>559</v>
      </c>
      <c r="K5401" s="43" t="s">
        <v>560</v>
      </c>
      <c r="L5401" s="43" t="str">
        <f>IF(AND(Home!$A$1&gt;=Leave[[#This Row],[Start Time]],Home!$A$1&lt;=Leave[[#This Row],[End Time]]),"Aplica","No Aplica")</f>
        <v>No Aplica</v>
      </c>
      <c r="M5401" s="43" t="str">
        <f>IF(AND(Home!$A$1&gt;=Leave[[#This Row],[Start Time]],Home!$A$1&lt;=Leave[[#This Row],[End Time]]),Home!$A$1,"No Aplica")</f>
        <v>No Aplica</v>
      </c>
      <c r="N5401" s="43" t="str">
        <f>Leave[[#This Row],[User Code (Owning User) (Usuario)]]&amp;Leave[[#This Row],[fecha activa]]</f>
        <v>MIE2024200415193No Aplica</v>
      </c>
    </row>
    <row r="5402" spans="1:14" x14ac:dyDescent="0.3">
      <c r="A5402" s="43" t="s">
        <v>465</v>
      </c>
      <c r="B5402" s="3">
        <v>45919</v>
      </c>
      <c r="C5402" s="3">
        <v>45919</v>
      </c>
      <c r="D5402" s="43" t="s">
        <v>3793</v>
      </c>
      <c r="E5402" s="43" t="s">
        <v>541</v>
      </c>
      <c r="F5402" s="43" t="s">
        <v>542</v>
      </c>
      <c r="G5402">
        <v>180</v>
      </c>
      <c r="H5402">
        <v>180</v>
      </c>
      <c r="I5402" s="43" t="s">
        <v>1088</v>
      </c>
      <c r="J5402" s="43" t="s">
        <v>559</v>
      </c>
      <c r="K5402" s="43" t="s">
        <v>560</v>
      </c>
      <c r="L5402" s="43" t="str">
        <f>IF(AND(Home!$A$1&gt;=Leave[[#This Row],[Start Time]],Home!$A$1&lt;=Leave[[#This Row],[End Time]]),"Aplica","No Aplica")</f>
        <v>No Aplica</v>
      </c>
      <c r="M5402" s="43" t="str">
        <f>IF(AND(Home!$A$1&gt;=Leave[[#This Row],[Start Time]],Home!$A$1&lt;=Leave[[#This Row],[End Time]]),Home!$A$1,"No Aplica")</f>
        <v>No Aplica</v>
      </c>
      <c r="N5402" s="43" t="str">
        <f>Leave[[#This Row],[User Code (Owning User) (Usuario)]]&amp;Leave[[#This Row],[fecha activa]]</f>
        <v>MIE2024200415193No Aplica</v>
      </c>
    </row>
    <row r="5403" spans="1:14" x14ac:dyDescent="0.3">
      <c r="A5403" s="43" t="s">
        <v>465</v>
      </c>
      <c r="B5403" s="3">
        <v>45918</v>
      </c>
      <c r="C5403" s="3">
        <v>45918</v>
      </c>
      <c r="D5403" s="43" t="s">
        <v>2800</v>
      </c>
      <c r="E5403" s="43" t="s">
        <v>541</v>
      </c>
      <c r="F5403" s="43" t="s">
        <v>542</v>
      </c>
      <c r="G5403">
        <v>180</v>
      </c>
      <c r="H5403">
        <v>180</v>
      </c>
      <c r="I5403" s="43" t="s">
        <v>1088</v>
      </c>
      <c r="J5403" s="43" t="s">
        <v>559</v>
      </c>
      <c r="K5403" s="43" t="s">
        <v>560</v>
      </c>
      <c r="L5403" s="43" t="str">
        <f>IF(AND(Home!$A$1&gt;=Leave[[#This Row],[Start Time]],Home!$A$1&lt;=Leave[[#This Row],[End Time]]),"Aplica","No Aplica")</f>
        <v>No Aplica</v>
      </c>
      <c r="M5403" s="43" t="str">
        <f>IF(AND(Home!$A$1&gt;=Leave[[#This Row],[Start Time]],Home!$A$1&lt;=Leave[[#This Row],[End Time]]),Home!$A$1,"No Aplica")</f>
        <v>No Aplica</v>
      </c>
      <c r="N5403" s="43" t="str">
        <f>Leave[[#This Row],[User Code (Owning User) (Usuario)]]&amp;Leave[[#This Row],[fecha activa]]</f>
        <v>MIE2024200415193No Aplica</v>
      </c>
    </row>
    <row r="5404" spans="1:14" x14ac:dyDescent="0.3">
      <c r="A5404" s="43" t="s">
        <v>465</v>
      </c>
      <c r="B5404" s="3">
        <v>45917</v>
      </c>
      <c r="C5404" s="3">
        <v>45917</v>
      </c>
      <c r="D5404" s="43" t="s">
        <v>3565</v>
      </c>
      <c r="E5404" s="43" t="s">
        <v>541</v>
      </c>
      <c r="F5404" s="43" t="s">
        <v>542</v>
      </c>
      <c r="G5404">
        <v>540</v>
      </c>
      <c r="H5404">
        <v>540</v>
      </c>
      <c r="I5404" s="43" t="s">
        <v>1088</v>
      </c>
      <c r="J5404" s="43" t="s">
        <v>559</v>
      </c>
      <c r="K5404" s="43" t="s">
        <v>560</v>
      </c>
      <c r="L5404" s="43" t="str">
        <f>IF(AND(Home!$A$1&gt;=Leave[[#This Row],[Start Time]],Home!$A$1&lt;=Leave[[#This Row],[End Time]]),"Aplica","No Aplica")</f>
        <v>No Aplica</v>
      </c>
      <c r="M5404" s="43" t="str">
        <f>IF(AND(Home!$A$1&gt;=Leave[[#This Row],[Start Time]],Home!$A$1&lt;=Leave[[#This Row],[End Time]]),Home!$A$1,"No Aplica")</f>
        <v>No Aplica</v>
      </c>
      <c r="N5404" s="43" t="str">
        <f>Leave[[#This Row],[User Code (Owning User) (Usuario)]]&amp;Leave[[#This Row],[fecha activa]]</f>
        <v>MIE2024200415193No Aplica</v>
      </c>
    </row>
    <row r="5405" spans="1:14" x14ac:dyDescent="0.3">
      <c r="A5405" s="43" t="s">
        <v>465</v>
      </c>
      <c r="B5405" s="3">
        <v>45916</v>
      </c>
      <c r="C5405" s="3">
        <v>45916</v>
      </c>
      <c r="D5405" s="43" t="s">
        <v>3565</v>
      </c>
      <c r="E5405" s="43" t="s">
        <v>541</v>
      </c>
      <c r="F5405" s="43" t="s">
        <v>542</v>
      </c>
      <c r="G5405">
        <v>540</v>
      </c>
      <c r="H5405">
        <v>540</v>
      </c>
      <c r="I5405" s="43" t="s">
        <v>1088</v>
      </c>
      <c r="J5405" s="43" t="s">
        <v>559</v>
      </c>
      <c r="K5405" s="43" t="s">
        <v>560</v>
      </c>
      <c r="L5405" s="43" t="str">
        <f>IF(AND(Home!$A$1&gt;=Leave[[#This Row],[Start Time]],Home!$A$1&lt;=Leave[[#This Row],[End Time]]),"Aplica","No Aplica")</f>
        <v>No Aplica</v>
      </c>
      <c r="M5405" s="43" t="str">
        <f>IF(AND(Home!$A$1&gt;=Leave[[#This Row],[Start Time]],Home!$A$1&lt;=Leave[[#This Row],[End Time]]),Home!$A$1,"No Aplica")</f>
        <v>No Aplica</v>
      </c>
      <c r="N5405" s="43" t="str">
        <f>Leave[[#This Row],[User Code (Owning User) (Usuario)]]&amp;Leave[[#This Row],[fecha activa]]</f>
        <v>MIE2024200415193No Aplica</v>
      </c>
    </row>
    <row r="5406" spans="1:14" x14ac:dyDescent="0.3">
      <c r="A5406" s="43" t="s">
        <v>468</v>
      </c>
      <c r="B5406" s="3">
        <v>45928</v>
      </c>
      <c r="C5406" s="3">
        <v>45928</v>
      </c>
      <c r="D5406" s="43" t="s">
        <v>469</v>
      </c>
      <c r="E5406" s="43" t="s">
        <v>541</v>
      </c>
      <c r="F5406" s="43" t="s">
        <v>542</v>
      </c>
      <c r="G5406">
        <v>540</v>
      </c>
      <c r="H5406">
        <v>540</v>
      </c>
      <c r="I5406" s="43" t="s">
        <v>1088</v>
      </c>
      <c r="J5406" s="43" t="s">
        <v>559</v>
      </c>
      <c r="K5406" s="43" t="s">
        <v>560</v>
      </c>
      <c r="L5406" s="43" t="str">
        <f>IF(AND(Home!$A$1&gt;=Leave[[#This Row],[Start Time]],Home!$A$1&lt;=Leave[[#This Row],[End Time]]),"Aplica","No Aplica")</f>
        <v>No Aplica</v>
      </c>
      <c r="M5406" s="43" t="str">
        <f>IF(AND(Home!$A$1&gt;=Leave[[#This Row],[Start Time]],Home!$A$1&lt;=Leave[[#This Row],[End Time]]),Home!$A$1,"No Aplica")</f>
        <v>No Aplica</v>
      </c>
      <c r="N5406" s="43" t="str">
        <f>Leave[[#This Row],[User Code (Owning User) (Usuario)]]&amp;Leave[[#This Row],[fecha activa]]</f>
        <v>MIE2024200415193No Aplica</v>
      </c>
    </row>
    <row r="5407" spans="1:14" x14ac:dyDescent="0.3">
      <c r="A5407" s="43" t="s">
        <v>465</v>
      </c>
      <c r="B5407" s="3">
        <v>45927</v>
      </c>
      <c r="C5407" s="3">
        <v>45927</v>
      </c>
      <c r="D5407" s="43" t="s">
        <v>3480</v>
      </c>
      <c r="E5407" s="43" t="s">
        <v>541</v>
      </c>
      <c r="F5407" s="43" t="s">
        <v>542</v>
      </c>
      <c r="G5407">
        <v>540</v>
      </c>
      <c r="H5407">
        <v>540</v>
      </c>
      <c r="I5407" s="43" t="s">
        <v>1088</v>
      </c>
      <c r="J5407" s="43" t="s">
        <v>559</v>
      </c>
      <c r="K5407" s="43" t="s">
        <v>560</v>
      </c>
      <c r="L5407" s="43" t="str">
        <f>IF(AND(Home!$A$1&gt;=Leave[[#This Row],[Start Time]],Home!$A$1&lt;=Leave[[#This Row],[End Time]]),"Aplica","No Aplica")</f>
        <v>No Aplica</v>
      </c>
      <c r="M5407" s="43" t="str">
        <f>IF(AND(Home!$A$1&gt;=Leave[[#This Row],[Start Time]],Home!$A$1&lt;=Leave[[#This Row],[End Time]]),Home!$A$1,"No Aplica")</f>
        <v>No Aplica</v>
      </c>
      <c r="N5407" s="43" t="str">
        <f>Leave[[#This Row],[User Code (Owning User) (Usuario)]]&amp;Leave[[#This Row],[fecha activa]]</f>
        <v>MIE2024200415193No Aplica</v>
      </c>
    </row>
    <row r="5408" spans="1:14" x14ac:dyDescent="0.3">
      <c r="A5408" s="43" t="s">
        <v>471</v>
      </c>
      <c r="B5408" s="3">
        <v>45922</v>
      </c>
      <c r="C5408" s="3">
        <v>45922</v>
      </c>
      <c r="D5408" s="43" t="s">
        <v>496</v>
      </c>
      <c r="E5408" s="43" t="s">
        <v>541</v>
      </c>
      <c r="F5408" s="43" t="s">
        <v>542</v>
      </c>
      <c r="G5408">
        <v>540</v>
      </c>
      <c r="H5408">
        <v>540</v>
      </c>
      <c r="I5408" s="43" t="s">
        <v>1088</v>
      </c>
      <c r="J5408" s="43" t="s">
        <v>559</v>
      </c>
      <c r="K5408" s="43" t="s">
        <v>560</v>
      </c>
      <c r="L5408" s="43" t="str">
        <f>IF(AND(Home!$A$1&gt;=Leave[[#This Row],[Start Time]],Home!$A$1&lt;=Leave[[#This Row],[End Time]]),"Aplica","No Aplica")</f>
        <v>Aplica</v>
      </c>
      <c r="M5408" s="43">
        <f>IF(AND(Home!$A$1&gt;=Leave[[#This Row],[Start Time]],Home!$A$1&lt;=Leave[[#This Row],[End Time]]),Home!$A$1,"No Aplica")</f>
        <v>45922</v>
      </c>
      <c r="N5408" s="43" t="str">
        <f>Leave[[#This Row],[User Code (Owning User) (Usuario)]]&amp;Leave[[#This Row],[fecha activa]]</f>
        <v>MIE202420041519345922</v>
      </c>
    </row>
    <row r="5409" spans="1:14" x14ac:dyDescent="0.3">
      <c r="A5409" s="43" t="s">
        <v>465</v>
      </c>
      <c r="B5409" s="3">
        <v>45912</v>
      </c>
      <c r="C5409" s="3">
        <v>45912</v>
      </c>
      <c r="D5409" s="43" t="s">
        <v>3444</v>
      </c>
      <c r="E5409" s="43" t="s">
        <v>541</v>
      </c>
      <c r="F5409" s="43" t="s">
        <v>542</v>
      </c>
      <c r="G5409">
        <v>180</v>
      </c>
      <c r="H5409">
        <v>180</v>
      </c>
      <c r="I5409" s="43" t="s">
        <v>1088</v>
      </c>
      <c r="J5409" s="43" t="s">
        <v>559</v>
      </c>
      <c r="K5409" s="43" t="s">
        <v>560</v>
      </c>
      <c r="L5409" s="43" t="str">
        <f>IF(AND(Home!$A$1&gt;=Leave[[#This Row],[Start Time]],Home!$A$1&lt;=Leave[[#This Row],[End Time]]),"Aplica","No Aplica")</f>
        <v>No Aplica</v>
      </c>
      <c r="M5409" s="43" t="str">
        <f>IF(AND(Home!$A$1&gt;=Leave[[#This Row],[Start Time]],Home!$A$1&lt;=Leave[[#This Row],[End Time]]),Home!$A$1,"No Aplica")</f>
        <v>No Aplica</v>
      </c>
      <c r="N5409" s="43" t="str">
        <f>Leave[[#This Row],[User Code (Owning User) (Usuario)]]&amp;Leave[[#This Row],[fecha activa]]</f>
        <v>MIE2024200415193No Aplica</v>
      </c>
    </row>
    <row r="5410" spans="1:14" x14ac:dyDescent="0.3">
      <c r="A5410" s="43" t="s">
        <v>465</v>
      </c>
      <c r="B5410" s="3">
        <v>45911</v>
      </c>
      <c r="C5410" s="3">
        <v>45911</v>
      </c>
      <c r="D5410" s="43" t="s">
        <v>2800</v>
      </c>
      <c r="E5410" s="43" t="s">
        <v>541</v>
      </c>
      <c r="F5410" s="43" t="s">
        <v>542</v>
      </c>
      <c r="G5410">
        <v>180</v>
      </c>
      <c r="H5410">
        <v>180</v>
      </c>
      <c r="I5410" s="43" t="s">
        <v>1088</v>
      </c>
      <c r="J5410" s="43" t="s">
        <v>559</v>
      </c>
      <c r="K5410" s="43" t="s">
        <v>560</v>
      </c>
      <c r="L5410" s="43" t="str">
        <f>IF(AND(Home!$A$1&gt;=Leave[[#This Row],[Start Time]],Home!$A$1&lt;=Leave[[#This Row],[End Time]]),"Aplica","No Aplica")</f>
        <v>No Aplica</v>
      </c>
      <c r="M5410" s="43" t="str">
        <f>IF(AND(Home!$A$1&gt;=Leave[[#This Row],[Start Time]],Home!$A$1&lt;=Leave[[#This Row],[End Time]]),Home!$A$1,"No Aplica")</f>
        <v>No Aplica</v>
      </c>
      <c r="N5410" s="43" t="str">
        <f>Leave[[#This Row],[User Code (Owning User) (Usuario)]]&amp;Leave[[#This Row],[fecha activa]]</f>
        <v>MIE2024200415193No Aplica</v>
      </c>
    </row>
    <row r="5411" spans="1:14" x14ac:dyDescent="0.3">
      <c r="A5411" s="43" t="s">
        <v>465</v>
      </c>
      <c r="B5411" s="3">
        <v>45910</v>
      </c>
      <c r="C5411" s="3">
        <v>45910</v>
      </c>
      <c r="D5411" s="43" t="s">
        <v>2800</v>
      </c>
      <c r="E5411" s="43" t="s">
        <v>541</v>
      </c>
      <c r="F5411" s="43" t="s">
        <v>542</v>
      </c>
      <c r="G5411">
        <v>180</v>
      </c>
      <c r="H5411">
        <v>180</v>
      </c>
      <c r="I5411" s="43" t="s">
        <v>1088</v>
      </c>
      <c r="J5411" s="43" t="s">
        <v>559</v>
      </c>
      <c r="K5411" s="43" t="s">
        <v>560</v>
      </c>
      <c r="L5411" s="43" t="str">
        <f>IF(AND(Home!$A$1&gt;=Leave[[#This Row],[Start Time]],Home!$A$1&lt;=Leave[[#This Row],[End Time]]),"Aplica","No Aplica")</f>
        <v>No Aplica</v>
      </c>
      <c r="M5411" s="43" t="str">
        <f>IF(AND(Home!$A$1&gt;=Leave[[#This Row],[Start Time]],Home!$A$1&lt;=Leave[[#This Row],[End Time]]),Home!$A$1,"No Aplica")</f>
        <v>No Aplica</v>
      </c>
      <c r="N5411" s="43" t="str">
        <f>Leave[[#This Row],[User Code (Owning User) (Usuario)]]&amp;Leave[[#This Row],[fecha activa]]</f>
        <v>MIE2024200415193No Aplica</v>
      </c>
    </row>
    <row r="5412" spans="1:14" x14ac:dyDescent="0.3">
      <c r="A5412" s="43" t="s">
        <v>465</v>
      </c>
      <c r="B5412" s="3">
        <v>45909</v>
      </c>
      <c r="C5412" s="3">
        <v>45909</v>
      </c>
      <c r="D5412" s="43" t="s">
        <v>2800</v>
      </c>
      <c r="E5412" s="43" t="s">
        <v>541</v>
      </c>
      <c r="F5412" s="43" t="s">
        <v>542</v>
      </c>
      <c r="G5412">
        <v>180</v>
      </c>
      <c r="H5412">
        <v>180</v>
      </c>
      <c r="I5412" s="43" t="s">
        <v>1088</v>
      </c>
      <c r="J5412" s="43" t="s">
        <v>559</v>
      </c>
      <c r="K5412" s="43" t="s">
        <v>560</v>
      </c>
      <c r="L5412" s="43" t="str">
        <f>IF(AND(Home!$A$1&gt;=Leave[[#This Row],[Start Time]],Home!$A$1&lt;=Leave[[#This Row],[End Time]]),"Aplica","No Aplica")</f>
        <v>No Aplica</v>
      </c>
      <c r="M5412" s="43" t="str">
        <f>IF(AND(Home!$A$1&gt;=Leave[[#This Row],[Start Time]],Home!$A$1&lt;=Leave[[#This Row],[End Time]]),Home!$A$1,"No Aplica")</f>
        <v>No Aplica</v>
      </c>
      <c r="N5412" s="43" t="str">
        <f>Leave[[#This Row],[User Code (Owning User) (Usuario)]]&amp;Leave[[#This Row],[fecha activa]]</f>
        <v>MIE2024200415193No Aplica</v>
      </c>
    </row>
    <row r="5413" spans="1:14" x14ac:dyDescent="0.3">
      <c r="A5413" s="43" t="s">
        <v>468</v>
      </c>
      <c r="B5413" s="3">
        <v>45921</v>
      </c>
      <c r="C5413" s="3">
        <v>45921</v>
      </c>
      <c r="D5413" s="43" t="s">
        <v>469</v>
      </c>
      <c r="E5413" s="43" t="s">
        <v>541</v>
      </c>
      <c r="F5413" s="43" t="s">
        <v>542</v>
      </c>
      <c r="G5413">
        <v>540</v>
      </c>
      <c r="H5413">
        <v>540</v>
      </c>
      <c r="I5413" s="43" t="s">
        <v>1088</v>
      </c>
      <c r="J5413" s="43" t="s">
        <v>559</v>
      </c>
      <c r="K5413" s="43" t="s">
        <v>560</v>
      </c>
      <c r="L5413" s="43" t="str">
        <f>IF(AND(Home!$A$1&gt;=Leave[[#This Row],[Start Time]],Home!$A$1&lt;=Leave[[#This Row],[End Time]]),"Aplica","No Aplica")</f>
        <v>No Aplica</v>
      </c>
      <c r="M5413" s="43" t="str">
        <f>IF(AND(Home!$A$1&gt;=Leave[[#This Row],[Start Time]],Home!$A$1&lt;=Leave[[#This Row],[End Time]]),Home!$A$1,"No Aplica")</f>
        <v>No Aplica</v>
      </c>
      <c r="N5413" s="43" t="str">
        <f>Leave[[#This Row],[User Code (Owning User) (Usuario)]]&amp;Leave[[#This Row],[fecha activa]]</f>
        <v>MIE2024200415193No Aplica</v>
      </c>
    </row>
    <row r="5414" spans="1:14" x14ac:dyDescent="0.3">
      <c r="A5414" s="43" t="s">
        <v>465</v>
      </c>
      <c r="B5414" s="3">
        <v>45920</v>
      </c>
      <c r="C5414" s="3">
        <v>45920</v>
      </c>
      <c r="D5414" s="43" t="s">
        <v>3137</v>
      </c>
      <c r="E5414" s="43" t="s">
        <v>541</v>
      </c>
      <c r="F5414" s="43" t="s">
        <v>542</v>
      </c>
      <c r="G5414">
        <v>540</v>
      </c>
      <c r="H5414">
        <v>540</v>
      </c>
      <c r="I5414" s="43" t="s">
        <v>1088</v>
      </c>
      <c r="J5414" s="43" t="s">
        <v>559</v>
      </c>
      <c r="K5414" s="43" t="s">
        <v>560</v>
      </c>
      <c r="L5414" s="43" t="str">
        <f>IF(AND(Home!$A$1&gt;=Leave[[#This Row],[Start Time]],Home!$A$1&lt;=Leave[[#This Row],[End Time]]),"Aplica","No Aplica")</f>
        <v>No Aplica</v>
      </c>
      <c r="M5414" s="43" t="str">
        <f>IF(AND(Home!$A$1&gt;=Leave[[#This Row],[Start Time]],Home!$A$1&lt;=Leave[[#This Row],[End Time]]),Home!$A$1,"No Aplica")</f>
        <v>No Aplica</v>
      </c>
      <c r="N5414" s="43" t="str">
        <f>Leave[[#This Row],[User Code (Owning User) (Usuario)]]&amp;Leave[[#This Row],[fecha activa]]</f>
        <v>MIE2024200415193No Aplica</v>
      </c>
    </row>
    <row r="5415" spans="1:14" x14ac:dyDescent="0.3">
      <c r="A5415" s="43" t="s">
        <v>471</v>
      </c>
      <c r="B5415" s="3">
        <v>45915</v>
      </c>
      <c r="C5415" s="3">
        <v>45915</v>
      </c>
      <c r="D5415" s="43" t="s">
        <v>496</v>
      </c>
      <c r="E5415" s="43" t="s">
        <v>541</v>
      </c>
      <c r="F5415" s="43" t="s">
        <v>542</v>
      </c>
      <c r="G5415">
        <v>540</v>
      </c>
      <c r="H5415">
        <v>540</v>
      </c>
      <c r="I5415" s="43" t="s">
        <v>1088</v>
      </c>
      <c r="J5415" s="43" t="s">
        <v>559</v>
      </c>
      <c r="K5415" s="43" t="s">
        <v>560</v>
      </c>
      <c r="L5415" s="43" t="str">
        <f>IF(AND(Home!$A$1&gt;=Leave[[#This Row],[Start Time]],Home!$A$1&lt;=Leave[[#This Row],[End Time]]),"Aplica","No Aplica")</f>
        <v>No Aplica</v>
      </c>
      <c r="M5415" s="43" t="str">
        <f>IF(AND(Home!$A$1&gt;=Leave[[#This Row],[Start Time]],Home!$A$1&lt;=Leave[[#This Row],[End Time]]),Home!$A$1,"No Aplica")</f>
        <v>No Aplica</v>
      </c>
      <c r="N5415" s="43" t="str">
        <f>Leave[[#This Row],[User Code (Owning User) (Usuario)]]&amp;Leave[[#This Row],[fecha activa]]</f>
        <v>MIE2024200415193No Aplica</v>
      </c>
    </row>
    <row r="5416" spans="1:14" x14ac:dyDescent="0.3">
      <c r="A5416" s="43" t="s">
        <v>465</v>
      </c>
      <c r="B5416" s="3">
        <v>45905</v>
      </c>
      <c r="C5416" s="3">
        <v>45905</v>
      </c>
      <c r="D5416" s="43" t="s">
        <v>2800</v>
      </c>
      <c r="E5416" s="43" t="s">
        <v>541</v>
      </c>
      <c r="F5416" s="43" t="s">
        <v>542</v>
      </c>
      <c r="G5416">
        <v>180</v>
      </c>
      <c r="H5416">
        <v>180</v>
      </c>
      <c r="I5416" s="43" t="s">
        <v>1088</v>
      </c>
      <c r="J5416" s="43" t="s">
        <v>559</v>
      </c>
      <c r="K5416" s="43" t="s">
        <v>560</v>
      </c>
      <c r="L5416" s="43" t="str">
        <f>IF(AND(Home!$A$1&gt;=Leave[[#This Row],[Start Time]],Home!$A$1&lt;=Leave[[#This Row],[End Time]]),"Aplica","No Aplica")</f>
        <v>No Aplica</v>
      </c>
      <c r="M5416" s="43" t="str">
        <f>IF(AND(Home!$A$1&gt;=Leave[[#This Row],[Start Time]],Home!$A$1&lt;=Leave[[#This Row],[End Time]]),Home!$A$1,"No Aplica")</f>
        <v>No Aplica</v>
      </c>
      <c r="N5416" s="43" t="str">
        <f>Leave[[#This Row],[User Code (Owning User) (Usuario)]]&amp;Leave[[#This Row],[fecha activa]]</f>
        <v>MIE2024200415193No Aplica</v>
      </c>
    </row>
    <row r="5417" spans="1:14" x14ac:dyDescent="0.3">
      <c r="A5417" s="43" t="s">
        <v>465</v>
      </c>
      <c r="B5417" s="3">
        <v>45904</v>
      </c>
      <c r="C5417" s="3">
        <v>45904</v>
      </c>
      <c r="D5417" s="43" t="s">
        <v>2800</v>
      </c>
      <c r="E5417" s="43" t="s">
        <v>541</v>
      </c>
      <c r="F5417" s="43" t="s">
        <v>542</v>
      </c>
      <c r="G5417">
        <v>180</v>
      </c>
      <c r="H5417">
        <v>180</v>
      </c>
      <c r="I5417" s="43" t="s">
        <v>1088</v>
      </c>
      <c r="J5417" s="43" t="s">
        <v>559</v>
      </c>
      <c r="K5417" s="43" t="s">
        <v>560</v>
      </c>
      <c r="L5417" s="43" t="str">
        <f>IF(AND(Home!$A$1&gt;=Leave[[#This Row],[Start Time]],Home!$A$1&lt;=Leave[[#This Row],[End Time]]),"Aplica","No Aplica")</f>
        <v>No Aplica</v>
      </c>
      <c r="M5417" s="43" t="str">
        <f>IF(AND(Home!$A$1&gt;=Leave[[#This Row],[Start Time]],Home!$A$1&lt;=Leave[[#This Row],[End Time]]),Home!$A$1,"No Aplica")</f>
        <v>No Aplica</v>
      </c>
      <c r="N5417" s="43" t="str">
        <f>Leave[[#This Row],[User Code (Owning User) (Usuario)]]&amp;Leave[[#This Row],[fecha activa]]</f>
        <v>MIE2024200415193No Aplica</v>
      </c>
    </row>
    <row r="5418" spans="1:14" x14ac:dyDescent="0.3">
      <c r="A5418" s="43" t="s">
        <v>465</v>
      </c>
      <c r="B5418" s="3">
        <v>45903</v>
      </c>
      <c r="C5418" s="3">
        <v>45903</v>
      </c>
      <c r="D5418" s="43" t="s">
        <v>2800</v>
      </c>
      <c r="E5418" s="43" t="s">
        <v>541</v>
      </c>
      <c r="F5418" s="43" t="s">
        <v>542</v>
      </c>
      <c r="G5418">
        <v>180</v>
      </c>
      <c r="H5418">
        <v>180</v>
      </c>
      <c r="I5418" s="43" t="s">
        <v>1088</v>
      </c>
      <c r="J5418" s="43" t="s">
        <v>559</v>
      </c>
      <c r="K5418" s="43" t="s">
        <v>560</v>
      </c>
      <c r="L5418" s="43" t="str">
        <f>IF(AND(Home!$A$1&gt;=Leave[[#This Row],[Start Time]],Home!$A$1&lt;=Leave[[#This Row],[End Time]]),"Aplica","No Aplica")</f>
        <v>No Aplica</v>
      </c>
      <c r="M5418" s="43" t="str">
        <f>IF(AND(Home!$A$1&gt;=Leave[[#This Row],[Start Time]],Home!$A$1&lt;=Leave[[#This Row],[End Time]]),Home!$A$1,"No Aplica")</f>
        <v>No Aplica</v>
      </c>
      <c r="N5418" s="43" t="str">
        <f>Leave[[#This Row],[User Code (Owning User) (Usuario)]]&amp;Leave[[#This Row],[fecha activa]]</f>
        <v>MIE2024200415193No Aplica</v>
      </c>
    </row>
    <row r="5419" spans="1:14" x14ac:dyDescent="0.3">
      <c r="A5419" s="43" t="s">
        <v>465</v>
      </c>
      <c r="B5419" s="3">
        <v>45902</v>
      </c>
      <c r="C5419" s="3">
        <v>45902</v>
      </c>
      <c r="D5419" s="43" t="s">
        <v>2800</v>
      </c>
      <c r="E5419" s="43" t="s">
        <v>541</v>
      </c>
      <c r="F5419" s="43" t="s">
        <v>542</v>
      </c>
      <c r="G5419">
        <v>180</v>
      </c>
      <c r="H5419">
        <v>180</v>
      </c>
      <c r="I5419" s="43" t="s">
        <v>1088</v>
      </c>
      <c r="J5419" s="43" t="s">
        <v>559</v>
      </c>
      <c r="K5419" s="43" t="s">
        <v>560</v>
      </c>
      <c r="L5419" s="43" t="str">
        <f>IF(AND(Home!$A$1&gt;=Leave[[#This Row],[Start Time]],Home!$A$1&lt;=Leave[[#This Row],[End Time]]),"Aplica","No Aplica")</f>
        <v>No Aplica</v>
      </c>
      <c r="M5419" s="43" t="str">
        <f>IF(AND(Home!$A$1&gt;=Leave[[#This Row],[Start Time]],Home!$A$1&lt;=Leave[[#This Row],[End Time]]),Home!$A$1,"No Aplica")</f>
        <v>No Aplica</v>
      </c>
      <c r="N5419" s="43" t="str">
        <f>Leave[[#This Row],[User Code (Owning User) (Usuario)]]&amp;Leave[[#This Row],[fecha activa]]</f>
        <v>MIE2024200415193No Aplica</v>
      </c>
    </row>
    <row r="5420" spans="1:14" x14ac:dyDescent="0.3">
      <c r="A5420" s="43" t="s">
        <v>468</v>
      </c>
      <c r="B5420" s="3">
        <v>45914</v>
      </c>
      <c r="C5420" s="3">
        <v>45914</v>
      </c>
      <c r="D5420" s="43" t="s">
        <v>469</v>
      </c>
      <c r="E5420" s="43" t="s">
        <v>541</v>
      </c>
      <c r="F5420" s="43" t="s">
        <v>542</v>
      </c>
      <c r="G5420">
        <v>540</v>
      </c>
      <c r="H5420">
        <v>540</v>
      </c>
      <c r="I5420" s="43" t="s">
        <v>1088</v>
      </c>
      <c r="J5420" s="43" t="s">
        <v>559</v>
      </c>
      <c r="K5420" s="43" t="s">
        <v>560</v>
      </c>
      <c r="L5420" s="43" t="str">
        <f>IF(AND(Home!$A$1&gt;=Leave[[#This Row],[Start Time]],Home!$A$1&lt;=Leave[[#This Row],[End Time]]),"Aplica","No Aplica")</f>
        <v>No Aplica</v>
      </c>
      <c r="M5420" s="43" t="str">
        <f>IF(AND(Home!$A$1&gt;=Leave[[#This Row],[Start Time]],Home!$A$1&lt;=Leave[[#This Row],[End Time]]),Home!$A$1,"No Aplica")</f>
        <v>No Aplica</v>
      </c>
      <c r="N5420" s="43" t="str">
        <f>Leave[[#This Row],[User Code (Owning User) (Usuario)]]&amp;Leave[[#This Row],[fecha activa]]</f>
        <v>MIE2024200415193No Aplica</v>
      </c>
    </row>
    <row r="5421" spans="1:14" x14ac:dyDescent="0.3">
      <c r="A5421" s="43" t="s">
        <v>465</v>
      </c>
      <c r="B5421" s="3">
        <v>45913</v>
      </c>
      <c r="C5421" s="3">
        <v>45913</v>
      </c>
      <c r="D5421" s="43" t="s">
        <v>2655</v>
      </c>
      <c r="E5421" s="43" t="s">
        <v>541</v>
      </c>
      <c r="F5421" s="43" t="s">
        <v>542</v>
      </c>
      <c r="G5421">
        <v>540</v>
      </c>
      <c r="H5421">
        <v>540</v>
      </c>
      <c r="I5421" s="43" t="s">
        <v>1088</v>
      </c>
      <c r="J5421" s="43" t="s">
        <v>559</v>
      </c>
      <c r="K5421" s="43" t="s">
        <v>560</v>
      </c>
      <c r="L5421" s="43" t="str">
        <f>IF(AND(Home!$A$1&gt;=Leave[[#This Row],[Start Time]],Home!$A$1&lt;=Leave[[#This Row],[End Time]]),"Aplica","No Aplica")</f>
        <v>No Aplica</v>
      </c>
      <c r="M5421" s="43" t="str">
        <f>IF(AND(Home!$A$1&gt;=Leave[[#This Row],[Start Time]],Home!$A$1&lt;=Leave[[#This Row],[End Time]]),Home!$A$1,"No Aplica")</f>
        <v>No Aplica</v>
      </c>
      <c r="N5421" s="43" t="str">
        <f>Leave[[#This Row],[User Code (Owning User) (Usuario)]]&amp;Leave[[#This Row],[fecha activa]]</f>
        <v>MIE2024200415193No Aplica</v>
      </c>
    </row>
    <row r="5422" spans="1:14" x14ac:dyDescent="0.3">
      <c r="A5422" s="43" t="s">
        <v>471</v>
      </c>
      <c r="B5422" s="3">
        <v>45908</v>
      </c>
      <c r="C5422" s="3">
        <v>45908</v>
      </c>
      <c r="D5422" s="43" t="s">
        <v>2266</v>
      </c>
      <c r="E5422" s="43" t="s">
        <v>541</v>
      </c>
      <c r="F5422" s="43" t="s">
        <v>542</v>
      </c>
      <c r="G5422">
        <v>540</v>
      </c>
      <c r="H5422">
        <v>540</v>
      </c>
      <c r="I5422" s="43" t="s">
        <v>1088</v>
      </c>
      <c r="J5422" s="43" t="s">
        <v>559</v>
      </c>
      <c r="K5422" s="43" t="s">
        <v>560</v>
      </c>
      <c r="L5422" s="43" t="str">
        <f>IF(AND(Home!$A$1&gt;=Leave[[#This Row],[Start Time]],Home!$A$1&lt;=Leave[[#This Row],[End Time]]),"Aplica","No Aplica")</f>
        <v>No Aplica</v>
      </c>
      <c r="M5422" s="43" t="str">
        <f>IF(AND(Home!$A$1&gt;=Leave[[#This Row],[Start Time]],Home!$A$1&lt;=Leave[[#This Row],[End Time]]),Home!$A$1,"No Aplica")</f>
        <v>No Aplica</v>
      </c>
      <c r="N5422" s="43" t="str">
        <f>Leave[[#This Row],[User Code (Owning User) (Usuario)]]&amp;Leave[[#This Row],[fecha activa]]</f>
        <v>MIE2024200415193No Aplica</v>
      </c>
    </row>
    <row r="5423" spans="1:14" x14ac:dyDescent="0.3">
      <c r="A5423" s="43" t="s">
        <v>468</v>
      </c>
      <c r="B5423" s="3">
        <v>45907</v>
      </c>
      <c r="C5423" s="3">
        <v>45907</v>
      </c>
      <c r="D5423" s="43" t="s">
        <v>469</v>
      </c>
      <c r="E5423" s="43" t="s">
        <v>541</v>
      </c>
      <c r="F5423" s="43" t="s">
        <v>542</v>
      </c>
      <c r="G5423">
        <v>540</v>
      </c>
      <c r="H5423">
        <v>540</v>
      </c>
      <c r="I5423" s="43" t="s">
        <v>1088</v>
      </c>
      <c r="J5423" s="43" t="s">
        <v>559</v>
      </c>
      <c r="K5423" s="43" t="s">
        <v>560</v>
      </c>
      <c r="L5423" s="43" t="str">
        <f>IF(AND(Home!$A$1&gt;=Leave[[#This Row],[Start Time]],Home!$A$1&lt;=Leave[[#This Row],[End Time]]),"Aplica","No Aplica")</f>
        <v>No Aplica</v>
      </c>
      <c r="M5423" s="43" t="str">
        <f>IF(AND(Home!$A$1&gt;=Leave[[#This Row],[Start Time]],Home!$A$1&lt;=Leave[[#This Row],[End Time]]),Home!$A$1,"No Aplica")</f>
        <v>No Aplica</v>
      </c>
      <c r="N5423" s="43" t="str">
        <f>Leave[[#This Row],[User Code (Owning User) (Usuario)]]&amp;Leave[[#This Row],[fecha activa]]</f>
        <v>MIE2024200415193No Aplica</v>
      </c>
    </row>
    <row r="5424" spans="1:14" x14ac:dyDescent="0.3">
      <c r="A5424" s="43" t="s">
        <v>465</v>
      </c>
      <c r="B5424" s="3">
        <v>45906</v>
      </c>
      <c r="C5424" s="3">
        <v>45906</v>
      </c>
      <c r="D5424" s="43" t="s">
        <v>2685</v>
      </c>
      <c r="E5424" s="43" t="s">
        <v>541</v>
      </c>
      <c r="F5424" s="43" t="s">
        <v>542</v>
      </c>
      <c r="G5424">
        <v>540</v>
      </c>
      <c r="H5424">
        <v>540</v>
      </c>
      <c r="I5424" s="43" t="s">
        <v>1088</v>
      </c>
      <c r="J5424" s="43" t="s">
        <v>559</v>
      </c>
      <c r="K5424" s="43" t="s">
        <v>560</v>
      </c>
      <c r="L5424" s="43" t="str">
        <f>IF(AND(Home!$A$1&gt;=Leave[[#This Row],[Start Time]],Home!$A$1&lt;=Leave[[#This Row],[End Time]]),"Aplica","No Aplica")</f>
        <v>No Aplica</v>
      </c>
      <c r="M5424" s="43" t="str">
        <f>IF(AND(Home!$A$1&gt;=Leave[[#This Row],[Start Time]],Home!$A$1&lt;=Leave[[#This Row],[End Time]]),Home!$A$1,"No Aplica")</f>
        <v>No Aplica</v>
      </c>
      <c r="N5424" s="43" t="str">
        <f>Leave[[#This Row],[User Code (Owning User) (Usuario)]]&amp;Leave[[#This Row],[fecha activa]]</f>
        <v>MIE2024200415193No Aplica</v>
      </c>
    </row>
    <row r="5425" spans="1:14" x14ac:dyDescent="0.3">
      <c r="A5425" s="43" t="s">
        <v>471</v>
      </c>
      <c r="B5425" s="3">
        <v>45901</v>
      </c>
      <c r="C5425" s="3">
        <v>45901</v>
      </c>
      <c r="D5425" s="43" t="s">
        <v>496</v>
      </c>
      <c r="E5425" s="43" t="s">
        <v>541</v>
      </c>
      <c r="F5425" s="43" t="s">
        <v>542</v>
      </c>
      <c r="G5425">
        <v>540</v>
      </c>
      <c r="H5425">
        <v>540</v>
      </c>
      <c r="I5425" s="43" t="s">
        <v>1088</v>
      </c>
      <c r="J5425" s="43" t="s">
        <v>559</v>
      </c>
      <c r="K5425" s="43" t="s">
        <v>560</v>
      </c>
      <c r="L5425" s="43" t="str">
        <f>IF(AND(Home!$A$1&gt;=Leave[[#This Row],[Start Time]],Home!$A$1&lt;=Leave[[#This Row],[End Time]]),"Aplica","No Aplica")</f>
        <v>No Aplica</v>
      </c>
      <c r="M5425" s="43" t="str">
        <f>IF(AND(Home!$A$1&gt;=Leave[[#This Row],[Start Time]],Home!$A$1&lt;=Leave[[#This Row],[End Time]]),Home!$A$1,"No Aplica")</f>
        <v>No Aplica</v>
      </c>
      <c r="N5425" s="43" t="str">
        <f>Leave[[#This Row],[User Code (Owning User) (Usuario)]]&amp;Leave[[#This Row],[fecha activa]]</f>
        <v>MIE2024200415193No Aplica</v>
      </c>
    </row>
    <row r="5426" spans="1:14" x14ac:dyDescent="0.3">
      <c r="A5426" s="43" t="s">
        <v>476</v>
      </c>
      <c r="B5426" s="3">
        <v>45926</v>
      </c>
      <c r="C5426" s="3">
        <v>45926</v>
      </c>
      <c r="D5426" s="43" t="s">
        <v>1404</v>
      </c>
      <c r="E5426" s="43" t="s">
        <v>1348</v>
      </c>
      <c r="F5426" s="43" t="s">
        <v>1350</v>
      </c>
      <c r="G5426">
        <v>60</v>
      </c>
      <c r="H5426">
        <v>60</v>
      </c>
      <c r="I5426" s="43" t="s">
        <v>1349</v>
      </c>
      <c r="J5426" s="43" t="s">
        <v>1032</v>
      </c>
      <c r="K5426" s="43" t="s">
        <v>177</v>
      </c>
      <c r="L5426" s="43" t="str">
        <f>IF(AND(Home!$A$1&gt;=Leave[[#This Row],[Start Time]],Home!$A$1&lt;=Leave[[#This Row],[End Time]]),"Aplica","No Aplica")</f>
        <v>No Aplica</v>
      </c>
      <c r="M5426" s="43" t="str">
        <f>IF(AND(Home!$A$1&gt;=Leave[[#This Row],[Start Time]],Home!$A$1&lt;=Leave[[#This Row],[End Time]]),Home!$A$1,"No Aplica")</f>
        <v>No Aplica</v>
      </c>
      <c r="N5426" s="43" t="str">
        <f>Leave[[#This Row],[User Code (Owning User) (Usuario)]]&amp;Leave[[#This Row],[fecha activa]]</f>
        <v>MIE2025200120415No Aplica</v>
      </c>
    </row>
    <row r="5427" spans="1:14" x14ac:dyDescent="0.3">
      <c r="A5427" s="43" t="s">
        <v>476</v>
      </c>
      <c r="B5427" s="3">
        <v>45925</v>
      </c>
      <c r="C5427" s="3">
        <v>45925</v>
      </c>
      <c r="D5427" s="43" t="s">
        <v>1404</v>
      </c>
      <c r="E5427" s="43" t="s">
        <v>1348</v>
      </c>
      <c r="F5427" s="43" t="s">
        <v>1350</v>
      </c>
      <c r="G5427">
        <v>60</v>
      </c>
      <c r="H5427">
        <v>60</v>
      </c>
      <c r="I5427" s="43" t="s">
        <v>1349</v>
      </c>
      <c r="J5427" s="43" t="s">
        <v>1032</v>
      </c>
      <c r="K5427" s="43" t="s">
        <v>177</v>
      </c>
      <c r="L5427" s="43" t="str">
        <f>IF(AND(Home!$A$1&gt;=Leave[[#This Row],[Start Time]],Home!$A$1&lt;=Leave[[#This Row],[End Time]]),"Aplica","No Aplica")</f>
        <v>No Aplica</v>
      </c>
      <c r="M5427" s="43" t="str">
        <f>IF(AND(Home!$A$1&gt;=Leave[[#This Row],[Start Time]],Home!$A$1&lt;=Leave[[#This Row],[End Time]]),Home!$A$1,"No Aplica")</f>
        <v>No Aplica</v>
      </c>
      <c r="N5427" s="43" t="str">
        <f>Leave[[#This Row],[User Code (Owning User) (Usuario)]]&amp;Leave[[#This Row],[fecha activa]]</f>
        <v>MIE2025200120415No Aplica</v>
      </c>
    </row>
    <row r="5428" spans="1:14" x14ac:dyDescent="0.3">
      <c r="A5428" s="43" t="s">
        <v>476</v>
      </c>
      <c r="B5428" s="3">
        <v>45924</v>
      </c>
      <c r="C5428" s="3">
        <v>45924</v>
      </c>
      <c r="D5428" s="43" t="s">
        <v>1404</v>
      </c>
      <c r="E5428" s="43" t="s">
        <v>1348</v>
      </c>
      <c r="F5428" s="43" t="s">
        <v>1350</v>
      </c>
      <c r="G5428">
        <v>60</v>
      </c>
      <c r="H5428">
        <v>60</v>
      </c>
      <c r="I5428" s="43" t="s">
        <v>1349</v>
      </c>
      <c r="J5428" s="43" t="s">
        <v>1032</v>
      </c>
      <c r="K5428" s="43" t="s">
        <v>177</v>
      </c>
      <c r="L5428" s="43" t="str">
        <f>IF(AND(Home!$A$1&gt;=Leave[[#This Row],[Start Time]],Home!$A$1&lt;=Leave[[#This Row],[End Time]]),"Aplica","No Aplica")</f>
        <v>No Aplica</v>
      </c>
      <c r="M5428" s="43" t="str">
        <f>IF(AND(Home!$A$1&gt;=Leave[[#This Row],[Start Time]],Home!$A$1&lt;=Leave[[#This Row],[End Time]]),Home!$A$1,"No Aplica")</f>
        <v>No Aplica</v>
      </c>
      <c r="N5428" s="43" t="str">
        <f>Leave[[#This Row],[User Code (Owning User) (Usuario)]]&amp;Leave[[#This Row],[fecha activa]]</f>
        <v>MIE2025200120415No Aplica</v>
      </c>
    </row>
    <row r="5429" spans="1:14" x14ac:dyDescent="0.3">
      <c r="A5429" s="43" t="s">
        <v>476</v>
      </c>
      <c r="B5429" s="3">
        <v>45923</v>
      </c>
      <c r="C5429" s="3">
        <v>45923</v>
      </c>
      <c r="D5429" s="43" t="s">
        <v>1404</v>
      </c>
      <c r="E5429" s="43" t="s">
        <v>1348</v>
      </c>
      <c r="F5429" s="43" t="s">
        <v>1350</v>
      </c>
      <c r="G5429">
        <v>60</v>
      </c>
      <c r="H5429">
        <v>60</v>
      </c>
      <c r="I5429" s="43" t="s">
        <v>1349</v>
      </c>
      <c r="J5429" s="43" t="s">
        <v>1032</v>
      </c>
      <c r="K5429" s="43" t="s">
        <v>177</v>
      </c>
      <c r="L5429" s="43" t="str">
        <f>IF(AND(Home!$A$1&gt;=Leave[[#This Row],[Start Time]],Home!$A$1&lt;=Leave[[#This Row],[End Time]]),"Aplica","No Aplica")</f>
        <v>No Aplica</v>
      </c>
      <c r="M5429" s="43" t="str">
        <f>IF(AND(Home!$A$1&gt;=Leave[[#This Row],[Start Time]],Home!$A$1&lt;=Leave[[#This Row],[End Time]]),Home!$A$1,"No Aplica")</f>
        <v>No Aplica</v>
      </c>
      <c r="N5429" s="43" t="str">
        <f>Leave[[#This Row],[User Code (Owning User) (Usuario)]]&amp;Leave[[#This Row],[fecha activa]]</f>
        <v>MIE2025200120415No Aplica</v>
      </c>
    </row>
    <row r="5430" spans="1:14" x14ac:dyDescent="0.3">
      <c r="A5430" s="43" t="s">
        <v>465</v>
      </c>
      <c r="B5430" s="3">
        <v>45922</v>
      </c>
      <c r="C5430" s="3">
        <v>45922</v>
      </c>
      <c r="D5430" s="43" t="s">
        <v>3567</v>
      </c>
      <c r="E5430" s="43" t="s">
        <v>1348</v>
      </c>
      <c r="F5430" s="43" t="s">
        <v>1350</v>
      </c>
      <c r="G5430">
        <v>540</v>
      </c>
      <c r="H5430">
        <v>540</v>
      </c>
      <c r="I5430" s="43" t="s">
        <v>1349</v>
      </c>
      <c r="J5430" s="43" t="s">
        <v>1032</v>
      </c>
      <c r="K5430" s="43" t="s">
        <v>177</v>
      </c>
      <c r="L5430" s="43" t="str">
        <f>IF(AND(Home!$A$1&gt;=Leave[[#This Row],[Start Time]],Home!$A$1&lt;=Leave[[#This Row],[End Time]]),"Aplica","No Aplica")</f>
        <v>Aplica</v>
      </c>
      <c r="M5430" s="43">
        <f>IF(AND(Home!$A$1&gt;=Leave[[#This Row],[Start Time]],Home!$A$1&lt;=Leave[[#This Row],[End Time]]),Home!$A$1,"No Aplica")</f>
        <v>45922</v>
      </c>
      <c r="N5430" s="43" t="str">
        <f>Leave[[#This Row],[User Code (Owning User) (Usuario)]]&amp;Leave[[#This Row],[fecha activa]]</f>
        <v>MIE202520012041545922</v>
      </c>
    </row>
    <row r="5431" spans="1:14" x14ac:dyDescent="0.3">
      <c r="A5431" s="43" t="s">
        <v>476</v>
      </c>
      <c r="B5431" s="3">
        <v>45919</v>
      </c>
      <c r="C5431" s="3">
        <v>45919</v>
      </c>
      <c r="D5431" s="43" t="s">
        <v>1404</v>
      </c>
      <c r="E5431" s="43" t="s">
        <v>1348</v>
      </c>
      <c r="F5431" s="43" t="s">
        <v>1350</v>
      </c>
      <c r="G5431">
        <v>60</v>
      </c>
      <c r="H5431">
        <v>60</v>
      </c>
      <c r="I5431" s="43" t="s">
        <v>1349</v>
      </c>
      <c r="J5431" s="43" t="s">
        <v>1032</v>
      </c>
      <c r="K5431" s="43" t="s">
        <v>177</v>
      </c>
      <c r="L5431" s="43" t="str">
        <f>IF(AND(Home!$A$1&gt;=Leave[[#This Row],[Start Time]],Home!$A$1&lt;=Leave[[#This Row],[End Time]]),"Aplica","No Aplica")</f>
        <v>No Aplica</v>
      </c>
      <c r="M5431" s="43" t="str">
        <f>IF(AND(Home!$A$1&gt;=Leave[[#This Row],[Start Time]],Home!$A$1&lt;=Leave[[#This Row],[End Time]]),Home!$A$1,"No Aplica")</f>
        <v>No Aplica</v>
      </c>
      <c r="N5431" s="43" t="str">
        <f>Leave[[#This Row],[User Code (Owning User) (Usuario)]]&amp;Leave[[#This Row],[fecha activa]]</f>
        <v>MIE2025200120415No Aplica</v>
      </c>
    </row>
    <row r="5432" spans="1:14" x14ac:dyDescent="0.3">
      <c r="A5432" s="43" t="s">
        <v>476</v>
      </c>
      <c r="B5432" s="3">
        <v>45918</v>
      </c>
      <c r="C5432" s="3">
        <v>45918</v>
      </c>
      <c r="D5432" s="43" t="s">
        <v>1404</v>
      </c>
      <c r="E5432" s="43" t="s">
        <v>1348</v>
      </c>
      <c r="F5432" s="43" t="s">
        <v>1350</v>
      </c>
      <c r="G5432">
        <v>60</v>
      </c>
      <c r="H5432">
        <v>60</v>
      </c>
      <c r="I5432" s="43" t="s">
        <v>1349</v>
      </c>
      <c r="J5432" s="43" t="s">
        <v>1032</v>
      </c>
      <c r="K5432" s="43" t="s">
        <v>177</v>
      </c>
      <c r="L5432" s="43" t="str">
        <f>IF(AND(Home!$A$1&gt;=Leave[[#This Row],[Start Time]],Home!$A$1&lt;=Leave[[#This Row],[End Time]]),"Aplica","No Aplica")</f>
        <v>No Aplica</v>
      </c>
      <c r="M5432" s="43" t="str">
        <f>IF(AND(Home!$A$1&gt;=Leave[[#This Row],[Start Time]],Home!$A$1&lt;=Leave[[#This Row],[End Time]]),Home!$A$1,"No Aplica")</f>
        <v>No Aplica</v>
      </c>
      <c r="N5432" s="43" t="str">
        <f>Leave[[#This Row],[User Code (Owning User) (Usuario)]]&amp;Leave[[#This Row],[fecha activa]]</f>
        <v>MIE2025200120415No Aplica</v>
      </c>
    </row>
    <row r="5433" spans="1:14" x14ac:dyDescent="0.3">
      <c r="A5433" s="43" t="s">
        <v>476</v>
      </c>
      <c r="B5433" s="3">
        <v>45917</v>
      </c>
      <c r="C5433" s="3">
        <v>45917</v>
      </c>
      <c r="D5433" s="43" t="s">
        <v>1404</v>
      </c>
      <c r="E5433" s="43" t="s">
        <v>1348</v>
      </c>
      <c r="F5433" s="43" t="s">
        <v>1350</v>
      </c>
      <c r="G5433">
        <v>60</v>
      </c>
      <c r="H5433">
        <v>60</v>
      </c>
      <c r="I5433" s="43" t="s">
        <v>1349</v>
      </c>
      <c r="J5433" s="43" t="s">
        <v>1032</v>
      </c>
      <c r="K5433" s="43" t="s">
        <v>177</v>
      </c>
      <c r="L5433" s="43" t="str">
        <f>IF(AND(Home!$A$1&gt;=Leave[[#This Row],[Start Time]],Home!$A$1&lt;=Leave[[#This Row],[End Time]]),"Aplica","No Aplica")</f>
        <v>No Aplica</v>
      </c>
      <c r="M5433" s="43" t="str">
        <f>IF(AND(Home!$A$1&gt;=Leave[[#This Row],[Start Time]],Home!$A$1&lt;=Leave[[#This Row],[End Time]]),Home!$A$1,"No Aplica")</f>
        <v>No Aplica</v>
      </c>
      <c r="N5433" s="43" t="str">
        <f>Leave[[#This Row],[User Code (Owning User) (Usuario)]]&amp;Leave[[#This Row],[fecha activa]]</f>
        <v>MIE2025200120415No Aplica</v>
      </c>
    </row>
    <row r="5434" spans="1:14" x14ac:dyDescent="0.3">
      <c r="A5434" s="43" t="s">
        <v>476</v>
      </c>
      <c r="B5434" s="3">
        <v>45916</v>
      </c>
      <c r="C5434" s="3">
        <v>45916</v>
      </c>
      <c r="D5434" s="43" t="s">
        <v>1404</v>
      </c>
      <c r="E5434" s="43" t="s">
        <v>1348</v>
      </c>
      <c r="F5434" s="43" t="s">
        <v>1350</v>
      </c>
      <c r="G5434">
        <v>60</v>
      </c>
      <c r="H5434">
        <v>60</v>
      </c>
      <c r="I5434" s="43" t="s">
        <v>1349</v>
      </c>
      <c r="J5434" s="43" t="s">
        <v>1032</v>
      </c>
      <c r="K5434" s="43" t="s">
        <v>177</v>
      </c>
      <c r="L5434" s="43" t="str">
        <f>IF(AND(Home!$A$1&gt;=Leave[[#This Row],[Start Time]],Home!$A$1&lt;=Leave[[#This Row],[End Time]]),"Aplica","No Aplica")</f>
        <v>No Aplica</v>
      </c>
      <c r="M5434" s="43" t="str">
        <f>IF(AND(Home!$A$1&gt;=Leave[[#This Row],[Start Time]],Home!$A$1&lt;=Leave[[#This Row],[End Time]]),Home!$A$1,"No Aplica")</f>
        <v>No Aplica</v>
      </c>
      <c r="N5434" s="43" t="str">
        <f>Leave[[#This Row],[User Code (Owning User) (Usuario)]]&amp;Leave[[#This Row],[fecha activa]]</f>
        <v>MIE2025200120415No Aplica</v>
      </c>
    </row>
    <row r="5435" spans="1:14" x14ac:dyDescent="0.3">
      <c r="A5435" s="43" t="s">
        <v>465</v>
      </c>
      <c r="B5435" s="3">
        <v>45915</v>
      </c>
      <c r="C5435" s="3">
        <v>45915</v>
      </c>
      <c r="D5435" s="43" t="s">
        <v>3231</v>
      </c>
      <c r="E5435" s="43" t="s">
        <v>1348</v>
      </c>
      <c r="F5435" s="43" t="s">
        <v>1350</v>
      </c>
      <c r="G5435">
        <v>540</v>
      </c>
      <c r="H5435">
        <v>540</v>
      </c>
      <c r="I5435" s="43" t="s">
        <v>1349</v>
      </c>
      <c r="J5435" s="43" t="s">
        <v>1032</v>
      </c>
      <c r="K5435" s="43" t="s">
        <v>177</v>
      </c>
      <c r="L5435" s="43" t="str">
        <f>IF(AND(Home!$A$1&gt;=Leave[[#This Row],[Start Time]],Home!$A$1&lt;=Leave[[#This Row],[End Time]]),"Aplica","No Aplica")</f>
        <v>No Aplica</v>
      </c>
      <c r="M5435" s="43" t="str">
        <f>IF(AND(Home!$A$1&gt;=Leave[[#This Row],[Start Time]],Home!$A$1&lt;=Leave[[#This Row],[End Time]]),Home!$A$1,"No Aplica")</f>
        <v>No Aplica</v>
      </c>
      <c r="N5435" s="43" t="str">
        <f>Leave[[#This Row],[User Code (Owning User) (Usuario)]]&amp;Leave[[#This Row],[fecha activa]]</f>
        <v>MIE2025200120415No Aplica</v>
      </c>
    </row>
    <row r="5436" spans="1:14" x14ac:dyDescent="0.3">
      <c r="A5436" s="43" t="s">
        <v>476</v>
      </c>
      <c r="B5436" s="3">
        <v>45912</v>
      </c>
      <c r="C5436" s="3">
        <v>45912</v>
      </c>
      <c r="D5436" s="43" t="s">
        <v>1404</v>
      </c>
      <c r="E5436" s="43" t="s">
        <v>1348</v>
      </c>
      <c r="F5436" s="43" t="s">
        <v>1350</v>
      </c>
      <c r="G5436">
        <v>60</v>
      </c>
      <c r="H5436">
        <v>60</v>
      </c>
      <c r="I5436" s="43" t="s">
        <v>1349</v>
      </c>
      <c r="J5436" s="43" t="s">
        <v>1032</v>
      </c>
      <c r="K5436" s="43" t="s">
        <v>177</v>
      </c>
      <c r="L5436" s="43" t="str">
        <f>IF(AND(Home!$A$1&gt;=Leave[[#This Row],[Start Time]],Home!$A$1&lt;=Leave[[#This Row],[End Time]]),"Aplica","No Aplica")</f>
        <v>No Aplica</v>
      </c>
      <c r="M5436" s="43" t="str">
        <f>IF(AND(Home!$A$1&gt;=Leave[[#This Row],[Start Time]],Home!$A$1&lt;=Leave[[#This Row],[End Time]]),Home!$A$1,"No Aplica")</f>
        <v>No Aplica</v>
      </c>
      <c r="N5436" s="43" t="str">
        <f>Leave[[#This Row],[User Code (Owning User) (Usuario)]]&amp;Leave[[#This Row],[fecha activa]]</f>
        <v>MIE2025200120415No Aplica</v>
      </c>
    </row>
    <row r="5437" spans="1:14" x14ac:dyDescent="0.3">
      <c r="A5437" s="43" t="s">
        <v>476</v>
      </c>
      <c r="B5437" s="3">
        <v>45911</v>
      </c>
      <c r="C5437" s="3">
        <v>45911</v>
      </c>
      <c r="D5437" s="43" t="s">
        <v>1404</v>
      </c>
      <c r="E5437" s="43" t="s">
        <v>1348</v>
      </c>
      <c r="F5437" s="43" t="s">
        <v>1350</v>
      </c>
      <c r="G5437">
        <v>60</v>
      </c>
      <c r="H5437">
        <v>60</v>
      </c>
      <c r="I5437" s="43" t="s">
        <v>1349</v>
      </c>
      <c r="J5437" s="43" t="s">
        <v>1032</v>
      </c>
      <c r="K5437" s="43" t="s">
        <v>177</v>
      </c>
      <c r="L5437" s="43" t="str">
        <f>IF(AND(Home!$A$1&gt;=Leave[[#This Row],[Start Time]],Home!$A$1&lt;=Leave[[#This Row],[End Time]]),"Aplica","No Aplica")</f>
        <v>No Aplica</v>
      </c>
      <c r="M5437" s="43" t="str">
        <f>IF(AND(Home!$A$1&gt;=Leave[[#This Row],[Start Time]],Home!$A$1&lt;=Leave[[#This Row],[End Time]]),Home!$A$1,"No Aplica")</f>
        <v>No Aplica</v>
      </c>
      <c r="N5437" s="43" t="str">
        <f>Leave[[#This Row],[User Code (Owning User) (Usuario)]]&amp;Leave[[#This Row],[fecha activa]]</f>
        <v>MIE2025200120415No Aplica</v>
      </c>
    </row>
    <row r="5438" spans="1:14" x14ac:dyDescent="0.3">
      <c r="A5438" s="43" t="s">
        <v>476</v>
      </c>
      <c r="B5438" s="3">
        <v>45910</v>
      </c>
      <c r="C5438" s="3">
        <v>45910</v>
      </c>
      <c r="D5438" s="43" t="s">
        <v>1404</v>
      </c>
      <c r="E5438" s="43" t="s">
        <v>1348</v>
      </c>
      <c r="F5438" s="43" t="s">
        <v>1350</v>
      </c>
      <c r="G5438">
        <v>60</v>
      </c>
      <c r="H5438">
        <v>60</v>
      </c>
      <c r="I5438" s="43" t="s">
        <v>1349</v>
      </c>
      <c r="J5438" s="43" t="s">
        <v>1032</v>
      </c>
      <c r="K5438" s="43" t="s">
        <v>177</v>
      </c>
      <c r="L5438" s="43" t="str">
        <f>IF(AND(Home!$A$1&gt;=Leave[[#This Row],[Start Time]],Home!$A$1&lt;=Leave[[#This Row],[End Time]]),"Aplica","No Aplica")</f>
        <v>No Aplica</v>
      </c>
      <c r="M5438" s="43" t="str">
        <f>IF(AND(Home!$A$1&gt;=Leave[[#This Row],[Start Time]],Home!$A$1&lt;=Leave[[#This Row],[End Time]]),Home!$A$1,"No Aplica")</f>
        <v>No Aplica</v>
      </c>
      <c r="N5438" s="43" t="str">
        <f>Leave[[#This Row],[User Code (Owning User) (Usuario)]]&amp;Leave[[#This Row],[fecha activa]]</f>
        <v>MIE2025200120415No Aplica</v>
      </c>
    </row>
    <row r="5439" spans="1:14" x14ac:dyDescent="0.3">
      <c r="A5439" s="43" t="s">
        <v>476</v>
      </c>
      <c r="B5439" s="3">
        <v>45909</v>
      </c>
      <c r="C5439" s="3">
        <v>45909</v>
      </c>
      <c r="D5439" s="43" t="s">
        <v>1404</v>
      </c>
      <c r="E5439" s="43" t="s">
        <v>1348</v>
      </c>
      <c r="F5439" s="43" t="s">
        <v>1350</v>
      </c>
      <c r="G5439">
        <v>60</v>
      </c>
      <c r="H5439">
        <v>60</v>
      </c>
      <c r="I5439" s="43" t="s">
        <v>1349</v>
      </c>
      <c r="J5439" s="43" t="s">
        <v>1032</v>
      </c>
      <c r="K5439" s="43" t="s">
        <v>177</v>
      </c>
      <c r="L5439" s="43" t="str">
        <f>IF(AND(Home!$A$1&gt;=Leave[[#This Row],[Start Time]],Home!$A$1&lt;=Leave[[#This Row],[End Time]]),"Aplica","No Aplica")</f>
        <v>No Aplica</v>
      </c>
      <c r="M5439" s="43" t="str">
        <f>IF(AND(Home!$A$1&gt;=Leave[[#This Row],[Start Time]],Home!$A$1&lt;=Leave[[#This Row],[End Time]]),Home!$A$1,"No Aplica")</f>
        <v>No Aplica</v>
      </c>
      <c r="N5439" s="43" t="str">
        <f>Leave[[#This Row],[User Code (Owning User) (Usuario)]]&amp;Leave[[#This Row],[fecha activa]]</f>
        <v>MIE2025200120415No Aplica</v>
      </c>
    </row>
    <row r="5440" spans="1:14" x14ac:dyDescent="0.3">
      <c r="A5440" s="43" t="s">
        <v>465</v>
      </c>
      <c r="B5440" s="3">
        <v>45908</v>
      </c>
      <c r="C5440" s="3">
        <v>45908</v>
      </c>
      <c r="D5440" s="43" t="s">
        <v>2718</v>
      </c>
      <c r="E5440" s="43" t="s">
        <v>1348</v>
      </c>
      <c r="F5440" s="43" t="s">
        <v>1350</v>
      </c>
      <c r="G5440">
        <v>540</v>
      </c>
      <c r="H5440">
        <v>540</v>
      </c>
      <c r="I5440" s="43" t="s">
        <v>1349</v>
      </c>
      <c r="J5440" s="43" t="s">
        <v>1032</v>
      </c>
      <c r="K5440" s="43" t="s">
        <v>177</v>
      </c>
      <c r="L5440" s="43" t="str">
        <f>IF(AND(Home!$A$1&gt;=Leave[[#This Row],[Start Time]],Home!$A$1&lt;=Leave[[#This Row],[End Time]]),"Aplica","No Aplica")</f>
        <v>No Aplica</v>
      </c>
      <c r="M5440" s="43" t="str">
        <f>IF(AND(Home!$A$1&gt;=Leave[[#This Row],[Start Time]],Home!$A$1&lt;=Leave[[#This Row],[End Time]]),Home!$A$1,"No Aplica")</f>
        <v>No Aplica</v>
      </c>
      <c r="N5440" s="43" t="str">
        <f>Leave[[#This Row],[User Code (Owning User) (Usuario)]]&amp;Leave[[#This Row],[fecha activa]]</f>
        <v>MIE2025200120415No Aplica</v>
      </c>
    </row>
    <row r="5441" spans="1:14" x14ac:dyDescent="0.3">
      <c r="A5441" s="43" t="s">
        <v>476</v>
      </c>
      <c r="B5441" s="3">
        <v>45905</v>
      </c>
      <c r="C5441" s="3">
        <v>45905</v>
      </c>
      <c r="D5441" s="43" t="s">
        <v>2447</v>
      </c>
      <c r="E5441" s="43" t="s">
        <v>1348</v>
      </c>
      <c r="F5441" s="43" t="s">
        <v>1350</v>
      </c>
      <c r="G5441">
        <v>60</v>
      </c>
      <c r="H5441">
        <v>60</v>
      </c>
      <c r="I5441" s="43" t="s">
        <v>1349</v>
      </c>
      <c r="J5441" s="43" t="s">
        <v>1032</v>
      </c>
      <c r="K5441" s="43" t="s">
        <v>177</v>
      </c>
      <c r="L5441" s="43" t="str">
        <f>IF(AND(Home!$A$1&gt;=Leave[[#This Row],[Start Time]],Home!$A$1&lt;=Leave[[#This Row],[End Time]]),"Aplica","No Aplica")</f>
        <v>No Aplica</v>
      </c>
      <c r="M5441" s="43" t="str">
        <f>IF(AND(Home!$A$1&gt;=Leave[[#This Row],[Start Time]],Home!$A$1&lt;=Leave[[#This Row],[End Time]]),Home!$A$1,"No Aplica")</f>
        <v>No Aplica</v>
      </c>
      <c r="N5441" s="43" t="str">
        <f>Leave[[#This Row],[User Code (Owning User) (Usuario)]]&amp;Leave[[#This Row],[fecha activa]]</f>
        <v>MIE2025200120415No Aplica</v>
      </c>
    </row>
    <row r="5442" spans="1:14" x14ac:dyDescent="0.3">
      <c r="A5442" s="43" t="s">
        <v>476</v>
      </c>
      <c r="B5442" s="3">
        <v>45904</v>
      </c>
      <c r="C5442" s="3">
        <v>45904</v>
      </c>
      <c r="D5442" s="43" t="s">
        <v>2447</v>
      </c>
      <c r="E5442" s="43" t="s">
        <v>1348</v>
      </c>
      <c r="F5442" s="43" t="s">
        <v>1350</v>
      </c>
      <c r="G5442">
        <v>60</v>
      </c>
      <c r="H5442">
        <v>60</v>
      </c>
      <c r="I5442" s="43" t="s">
        <v>1349</v>
      </c>
      <c r="J5442" s="43" t="s">
        <v>1032</v>
      </c>
      <c r="K5442" s="43" t="s">
        <v>177</v>
      </c>
      <c r="L5442" s="43" t="str">
        <f>IF(AND(Home!$A$1&gt;=Leave[[#This Row],[Start Time]],Home!$A$1&lt;=Leave[[#This Row],[End Time]]),"Aplica","No Aplica")</f>
        <v>No Aplica</v>
      </c>
      <c r="M5442" s="43" t="str">
        <f>IF(AND(Home!$A$1&gt;=Leave[[#This Row],[Start Time]],Home!$A$1&lt;=Leave[[#This Row],[End Time]]),Home!$A$1,"No Aplica")</f>
        <v>No Aplica</v>
      </c>
      <c r="N5442" s="43" t="str">
        <f>Leave[[#This Row],[User Code (Owning User) (Usuario)]]&amp;Leave[[#This Row],[fecha activa]]</f>
        <v>MIE2025200120415No Aplica</v>
      </c>
    </row>
    <row r="5443" spans="1:14" x14ac:dyDescent="0.3">
      <c r="A5443" s="43" t="s">
        <v>476</v>
      </c>
      <c r="B5443" s="3">
        <v>45903</v>
      </c>
      <c r="C5443" s="3">
        <v>45903</v>
      </c>
      <c r="D5443" s="43" t="s">
        <v>2447</v>
      </c>
      <c r="E5443" s="43" t="s">
        <v>1348</v>
      </c>
      <c r="F5443" s="43" t="s">
        <v>1350</v>
      </c>
      <c r="G5443">
        <v>60</v>
      </c>
      <c r="H5443">
        <v>60</v>
      </c>
      <c r="I5443" s="43" t="s">
        <v>1349</v>
      </c>
      <c r="J5443" s="43" t="s">
        <v>1032</v>
      </c>
      <c r="K5443" s="43" t="s">
        <v>177</v>
      </c>
      <c r="L5443" s="43" t="str">
        <f>IF(AND(Home!$A$1&gt;=Leave[[#This Row],[Start Time]],Home!$A$1&lt;=Leave[[#This Row],[End Time]]),"Aplica","No Aplica")</f>
        <v>No Aplica</v>
      </c>
      <c r="M5443" s="43" t="str">
        <f>IF(AND(Home!$A$1&gt;=Leave[[#This Row],[Start Time]],Home!$A$1&lt;=Leave[[#This Row],[End Time]]),Home!$A$1,"No Aplica")</f>
        <v>No Aplica</v>
      </c>
      <c r="N5443" s="43" t="str">
        <f>Leave[[#This Row],[User Code (Owning User) (Usuario)]]&amp;Leave[[#This Row],[fecha activa]]</f>
        <v>MIE2025200120415No Aplica</v>
      </c>
    </row>
    <row r="5444" spans="1:14" x14ac:dyDescent="0.3">
      <c r="A5444" s="43" t="s">
        <v>476</v>
      </c>
      <c r="B5444" s="3">
        <v>45902</v>
      </c>
      <c r="C5444" s="3">
        <v>45902</v>
      </c>
      <c r="D5444" s="43" t="s">
        <v>2447</v>
      </c>
      <c r="E5444" s="43" t="s">
        <v>1348</v>
      </c>
      <c r="F5444" s="43" t="s">
        <v>1350</v>
      </c>
      <c r="G5444">
        <v>60</v>
      </c>
      <c r="H5444">
        <v>60</v>
      </c>
      <c r="I5444" s="43" t="s">
        <v>1349</v>
      </c>
      <c r="J5444" s="43" t="s">
        <v>1032</v>
      </c>
      <c r="K5444" s="43" t="s">
        <v>177</v>
      </c>
      <c r="L5444" s="43" t="str">
        <f>IF(AND(Home!$A$1&gt;=Leave[[#This Row],[Start Time]],Home!$A$1&lt;=Leave[[#This Row],[End Time]]),"Aplica","No Aplica")</f>
        <v>No Aplica</v>
      </c>
      <c r="M5444" s="43" t="str">
        <f>IF(AND(Home!$A$1&gt;=Leave[[#This Row],[Start Time]],Home!$A$1&lt;=Leave[[#This Row],[End Time]]),Home!$A$1,"No Aplica")</f>
        <v>No Aplica</v>
      </c>
      <c r="N5444" s="43" t="str">
        <f>Leave[[#This Row],[User Code (Owning User) (Usuario)]]&amp;Leave[[#This Row],[fecha activa]]</f>
        <v>MIE2025200120415No Aplica</v>
      </c>
    </row>
    <row r="5445" spans="1:14" x14ac:dyDescent="0.3">
      <c r="A5445" s="43" t="s">
        <v>465</v>
      </c>
      <c r="B5445" s="3">
        <v>45901</v>
      </c>
      <c r="C5445" s="3">
        <v>45901</v>
      </c>
      <c r="D5445" s="43" t="s">
        <v>2671</v>
      </c>
      <c r="E5445" s="43" t="s">
        <v>1348</v>
      </c>
      <c r="F5445" s="43" t="s">
        <v>1350</v>
      </c>
      <c r="G5445">
        <v>540</v>
      </c>
      <c r="H5445">
        <v>540</v>
      </c>
      <c r="I5445" s="43" t="s">
        <v>1349</v>
      </c>
      <c r="J5445" s="43" t="s">
        <v>1032</v>
      </c>
      <c r="K5445" s="43" t="s">
        <v>177</v>
      </c>
      <c r="L5445" s="43" t="str">
        <f>IF(AND(Home!$A$1&gt;=Leave[[#This Row],[Start Time]],Home!$A$1&lt;=Leave[[#This Row],[End Time]]),"Aplica","No Aplica")</f>
        <v>No Aplica</v>
      </c>
      <c r="M5445" s="43" t="str">
        <f>IF(AND(Home!$A$1&gt;=Leave[[#This Row],[Start Time]],Home!$A$1&lt;=Leave[[#This Row],[End Time]]),Home!$A$1,"No Aplica")</f>
        <v>No Aplica</v>
      </c>
      <c r="N5445" s="43" t="str">
        <f>Leave[[#This Row],[User Code (Owning User) (Usuario)]]&amp;Leave[[#This Row],[fecha activa]]</f>
        <v>MIE2025200120415No Aplica</v>
      </c>
    </row>
    <row r="5446" spans="1:14" x14ac:dyDescent="0.3">
      <c r="A5446" s="43" t="s">
        <v>468</v>
      </c>
      <c r="B5446" s="3">
        <v>45922</v>
      </c>
      <c r="C5446" s="3">
        <v>45922</v>
      </c>
      <c r="D5446" s="43" t="s">
        <v>469</v>
      </c>
      <c r="E5446" s="43" t="s">
        <v>323</v>
      </c>
      <c r="F5446" s="43" t="s">
        <v>324</v>
      </c>
      <c r="G5446">
        <v>480</v>
      </c>
      <c r="H5446">
        <v>480</v>
      </c>
      <c r="I5446" s="43" t="s">
        <v>1226</v>
      </c>
      <c r="J5446" s="43" t="s">
        <v>974</v>
      </c>
      <c r="K5446" s="43" t="s">
        <v>177</v>
      </c>
      <c r="L5446" s="43" t="str">
        <f>IF(AND(Home!$A$1&gt;=Leave[[#This Row],[Start Time]],Home!$A$1&lt;=Leave[[#This Row],[End Time]]),"Aplica","No Aplica")</f>
        <v>Aplica</v>
      </c>
      <c r="M5446" s="43">
        <f>IF(AND(Home!$A$1&gt;=Leave[[#This Row],[Start Time]],Home!$A$1&lt;=Leave[[#This Row],[End Time]]),Home!$A$1,"No Aplica")</f>
        <v>45922</v>
      </c>
      <c r="N5446" s="43" t="str">
        <f>Leave[[#This Row],[User Code (Owning User) (Usuario)]]&amp;Leave[[#This Row],[fecha activa]]</f>
        <v>MIE202314061161445922</v>
      </c>
    </row>
    <row r="5447" spans="1:14" x14ac:dyDescent="0.3">
      <c r="A5447" s="43" t="s">
        <v>468</v>
      </c>
      <c r="B5447" s="3">
        <v>45915</v>
      </c>
      <c r="C5447" s="3">
        <v>45915</v>
      </c>
      <c r="D5447" s="43" t="s">
        <v>469</v>
      </c>
      <c r="E5447" s="43" t="s">
        <v>323</v>
      </c>
      <c r="F5447" s="43" t="s">
        <v>324</v>
      </c>
      <c r="G5447">
        <v>480</v>
      </c>
      <c r="H5447">
        <v>480</v>
      </c>
      <c r="I5447" s="43" t="s">
        <v>1226</v>
      </c>
      <c r="J5447" s="43" t="s">
        <v>974</v>
      </c>
      <c r="K5447" s="43" t="s">
        <v>177</v>
      </c>
      <c r="L5447" s="43" t="str">
        <f>IF(AND(Home!$A$1&gt;=Leave[[#This Row],[Start Time]],Home!$A$1&lt;=Leave[[#This Row],[End Time]]),"Aplica","No Aplica")</f>
        <v>No Aplica</v>
      </c>
      <c r="M5447" s="43" t="str">
        <f>IF(AND(Home!$A$1&gt;=Leave[[#This Row],[Start Time]],Home!$A$1&lt;=Leave[[#This Row],[End Time]]),Home!$A$1,"No Aplica")</f>
        <v>No Aplica</v>
      </c>
      <c r="N5447" s="43" t="str">
        <f>Leave[[#This Row],[User Code (Owning User) (Usuario)]]&amp;Leave[[#This Row],[fecha activa]]</f>
        <v>MIE2023140611614No Aplica</v>
      </c>
    </row>
    <row r="5448" spans="1:14" x14ac:dyDescent="0.3">
      <c r="A5448" s="43" t="s">
        <v>468</v>
      </c>
      <c r="B5448" s="3">
        <v>45907</v>
      </c>
      <c r="C5448" s="3">
        <v>45907</v>
      </c>
      <c r="D5448" s="43" t="s">
        <v>475</v>
      </c>
      <c r="E5448" s="43" t="s">
        <v>323</v>
      </c>
      <c r="F5448" s="43" t="s">
        <v>324</v>
      </c>
      <c r="G5448">
        <v>540</v>
      </c>
      <c r="H5448">
        <v>540</v>
      </c>
      <c r="I5448" s="43" t="s">
        <v>1226</v>
      </c>
      <c r="J5448" s="43" t="s">
        <v>974</v>
      </c>
      <c r="K5448" s="43" t="s">
        <v>177</v>
      </c>
      <c r="L5448" s="43" t="str">
        <f>IF(AND(Home!$A$1&gt;=Leave[[#This Row],[Start Time]],Home!$A$1&lt;=Leave[[#This Row],[End Time]]),"Aplica","No Aplica")</f>
        <v>No Aplica</v>
      </c>
      <c r="M5448" s="43" t="str">
        <f>IF(AND(Home!$A$1&gt;=Leave[[#This Row],[Start Time]],Home!$A$1&lt;=Leave[[#This Row],[End Time]]),Home!$A$1,"No Aplica")</f>
        <v>No Aplica</v>
      </c>
      <c r="N5448" s="43" t="str">
        <f>Leave[[#This Row],[User Code (Owning User) (Usuario)]]&amp;Leave[[#This Row],[fecha activa]]</f>
        <v>MIE2023140611614No Aplica</v>
      </c>
    </row>
    <row r="5449" spans="1:14" x14ac:dyDescent="0.3">
      <c r="A5449" s="43" t="s">
        <v>468</v>
      </c>
      <c r="B5449" s="3">
        <v>45904</v>
      </c>
      <c r="C5449" s="3">
        <v>45904</v>
      </c>
      <c r="D5449" s="43" t="s">
        <v>469</v>
      </c>
      <c r="E5449" s="43" t="s">
        <v>323</v>
      </c>
      <c r="F5449" s="43" t="s">
        <v>324</v>
      </c>
      <c r="G5449">
        <v>480</v>
      </c>
      <c r="H5449">
        <v>480</v>
      </c>
      <c r="I5449" s="43" t="s">
        <v>1226</v>
      </c>
      <c r="J5449" s="43" t="s">
        <v>974</v>
      </c>
      <c r="K5449" s="43" t="s">
        <v>177</v>
      </c>
      <c r="L5449" s="43" t="str">
        <f>IF(AND(Home!$A$1&gt;=Leave[[#This Row],[Start Time]],Home!$A$1&lt;=Leave[[#This Row],[End Time]]),"Aplica","No Aplica")</f>
        <v>No Aplica</v>
      </c>
      <c r="M5449" s="43" t="str">
        <f>IF(AND(Home!$A$1&gt;=Leave[[#This Row],[Start Time]],Home!$A$1&lt;=Leave[[#This Row],[End Time]]),Home!$A$1,"No Aplica")</f>
        <v>No Aplica</v>
      </c>
      <c r="N5449" s="43" t="str">
        <f>Leave[[#This Row],[User Code (Owning User) (Usuario)]]&amp;Leave[[#This Row],[fecha activa]]</f>
        <v>MIE2023140611614No Aplica</v>
      </c>
    </row>
    <row r="5450" spans="1:14" x14ac:dyDescent="0.3">
      <c r="A5450" s="43" t="s">
        <v>471</v>
      </c>
      <c r="B5450" s="3">
        <v>45919</v>
      </c>
      <c r="C5450" s="3">
        <v>45919</v>
      </c>
      <c r="D5450" s="43" t="s">
        <v>1900</v>
      </c>
      <c r="E5450" s="43" t="s">
        <v>421</v>
      </c>
      <c r="F5450" s="43" t="s">
        <v>422</v>
      </c>
      <c r="G5450">
        <v>60</v>
      </c>
      <c r="H5450">
        <v>60</v>
      </c>
      <c r="I5450" s="43" t="s">
        <v>2142</v>
      </c>
      <c r="J5450" s="43" t="s">
        <v>1035</v>
      </c>
      <c r="K5450" s="43" t="s">
        <v>178</v>
      </c>
      <c r="L5450" s="43" t="str">
        <f>IF(AND(Home!$A$1&gt;=Leave[[#This Row],[Start Time]],Home!$A$1&lt;=Leave[[#This Row],[End Time]]),"Aplica","No Aplica")</f>
        <v>No Aplica</v>
      </c>
      <c r="M5450" s="43" t="str">
        <f>IF(AND(Home!$A$1&gt;=Leave[[#This Row],[Start Time]],Home!$A$1&lt;=Leave[[#This Row],[End Time]]),Home!$A$1,"No Aplica")</f>
        <v>No Aplica</v>
      </c>
      <c r="N5450" s="43" t="str">
        <f>Leave[[#This Row],[User Code (Owning User) (Usuario)]]&amp;Leave[[#This Row],[fecha activa]]</f>
        <v>MIE2023181213833No Aplica</v>
      </c>
    </row>
    <row r="5451" spans="1:14" x14ac:dyDescent="0.3">
      <c r="A5451" s="43" t="s">
        <v>471</v>
      </c>
      <c r="B5451" s="3">
        <v>45918</v>
      </c>
      <c r="C5451" s="3">
        <v>45918</v>
      </c>
      <c r="D5451" s="43" t="s">
        <v>520</v>
      </c>
      <c r="E5451" s="43" t="s">
        <v>421</v>
      </c>
      <c r="F5451" s="43" t="s">
        <v>422</v>
      </c>
      <c r="G5451">
        <v>60</v>
      </c>
      <c r="H5451">
        <v>60</v>
      </c>
      <c r="I5451" s="43" t="s">
        <v>2142</v>
      </c>
      <c r="J5451" s="43" t="s">
        <v>1035</v>
      </c>
      <c r="K5451" s="43" t="s">
        <v>178</v>
      </c>
      <c r="L5451" s="43" t="str">
        <f>IF(AND(Home!$A$1&gt;=Leave[[#This Row],[Start Time]],Home!$A$1&lt;=Leave[[#This Row],[End Time]]),"Aplica","No Aplica")</f>
        <v>No Aplica</v>
      </c>
      <c r="M5451" s="43" t="str">
        <f>IF(AND(Home!$A$1&gt;=Leave[[#This Row],[Start Time]],Home!$A$1&lt;=Leave[[#This Row],[End Time]]),Home!$A$1,"No Aplica")</f>
        <v>No Aplica</v>
      </c>
      <c r="N5451" s="43" t="str">
        <f>Leave[[#This Row],[User Code (Owning User) (Usuario)]]&amp;Leave[[#This Row],[fecha activa]]</f>
        <v>MIE2023181213833No Aplica</v>
      </c>
    </row>
    <row r="5452" spans="1:14" x14ac:dyDescent="0.3">
      <c r="A5452" s="43" t="s">
        <v>471</v>
      </c>
      <c r="B5452" s="3">
        <v>45917</v>
      </c>
      <c r="C5452" s="3">
        <v>45917</v>
      </c>
      <c r="D5452" s="43" t="s">
        <v>520</v>
      </c>
      <c r="E5452" s="43" t="s">
        <v>421</v>
      </c>
      <c r="F5452" s="43" t="s">
        <v>422</v>
      </c>
      <c r="G5452">
        <v>60</v>
      </c>
      <c r="H5452">
        <v>60</v>
      </c>
      <c r="I5452" s="43" t="s">
        <v>2142</v>
      </c>
      <c r="J5452" s="43" t="s">
        <v>1035</v>
      </c>
      <c r="K5452" s="43" t="s">
        <v>178</v>
      </c>
      <c r="L5452" s="43" t="str">
        <f>IF(AND(Home!$A$1&gt;=Leave[[#This Row],[Start Time]],Home!$A$1&lt;=Leave[[#This Row],[End Time]]),"Aplica","No Aplica")</f>
        <v>No Aplica</v>
      </c>
      <c r="M5452" s="43" t="str">
        <f>IF(AND(Home!$A$1&gt;=Leave[[#This Row],[Start Time]],Home!$A$1&lt;=Leave[[#This Row],[End Time]]),Home!$A$1,"No Aplica")</f>
        <v>No Aplica</v>
      </c>
      <c r="N5452" s="43" t="str">
        <f>Leave[[#This Row],[User Code (Owning User) (Usuario)]]&amp;Leave[[#This Row],[fecha activa]]</f>
        <v>MIE2023181213833No Aplica</v>
      </c>
    </row>
    <row r="5453" spans="1:14" x14ac:dyDescent="0.3">
      <c r="A5453" s="43" t="s">
        <v>471</v>
      </c>
      <c r="B5453" s="3">
        <v>45916</v>
      </c>
      <c r="C5453" s="3">
        <v>45916</v>
      </c>
      <c r="D5453" s="43" t="s">
        <v>520</v>
      </c>
      <c r="E5453" s="43" t="s">
        <v>421</v>
      </c>
      <c r="F5453" s="43" t="s">
        <v>422</v>
      </c>
      <c r="G5453">
        <v>60</v>
      </c>
      <c r="H5453">
        <v>60</v>
      </c>
      <c r="I5453" s="43" t="s">
        <v>2142</v>
      </c>
      <c r="J5453" s="43" t="s">
        <v>1035</v>
      </c>
      <c r="K5453" s="43" t="s">
        <v>178</v>
      </c>
      <c r="L5453" s="43" t="str">
        <f>IF(AND(Home!$A$1&gt;=Leave[[#This Row],[Start Time]],Home!$A$1&lt;=Leave[[#This Row],[End Time]]),"Aplica","No Aplica")</f>
        <v>No Aplica</v>
      </c>
      <c r="M5453" s="43" t="str">
        <f>IF(AND(Home!$A$1&gt;=Leave[[#This Row],[Start Time]],Home!$A$1&lt;=Leave[[#This Row],[End Time]]),Home!$A$1,"No Aplica")</f>
        <v>No Aplica</v>
      </c>
      <c r="N5453" s="43" t="str">
        <f>Leave[[#This Row],[User Code (Owning User) (Usuario)]]&amp;Leave[[#This Row],[fecha activa]]</f>
        <v>MIE2023181213833No Aplica</v>
      </c>
    </row>
    <row r="5454" spans="1:14" x14ac:dyDescent="0.3">
      <c r="A5454" s="43" t="s">
        <v>476</v>
      </c>
      <c r="B5454" s="3">
        <v>45928</v>
      </c>
      <c r="C5454" s="3">
        <v>45928</v>
      </c>
      <c r="D5454" s="43" t="s">
        <v>492</v>
      </c>
      <c r="E5454" s="43" t="s">
        <v>421</v>
      </c>
      <c r="F5454" s="43" t="s">
        <v>422</v>
      </c>
      <c r="G5454">
        <v>540</v>
      </c>
      <c r="H5454">
        <v>540</v>
      </c>
      <c r="I5454" s="43" t="s">
        <v>2142</v>
      </c>
      <c r="J5454" s="43" t="s">
        <v>1035</v>
      </c>
      <c r="K5454" s="43" t="s">
        <v>178</v>
      </c>
      <c r="L5454" s="43" t="str">
        <f>IF(AND(Home!$A$1&gt;=Leave[[#This Row],[Start Time]],Home!$A$1&lt;=Leave[[#This Row],[End Time]]),"Aplica","No Aplica")</f>
        <v>No Aplica</v>
      </c>
      <c r="M5454" s="43" t="str">
        <f>IF(AND(Home!$A$1&gt;=Leave[[#This Row],[Start Time]],Home!$A$1&lt;=Leave[[#This Row],[End Time]]),Home!$A$1,"No Aplica")</f>
        <v>No Aplica</v>
      </c>
      <c r="N5454" s="43" t="str">
        <f>Leave[[#This Row],[User Code (Owning User) (Usuario)]]&amp;Leave[[#This Row],[fecha activa]]</f>
        <v>MIE2023181213833No Aplica</v>
      </c>
    </row>
    <row r="5455" spans="1:14" x14ac:dyDescent="0.3">
      <c r="A5455" s="43" t="s">
        <v>471</v>
      </c>
      <c r="B5455" s="3">
        <v>45911</v>
      </c>
      <c r="C5455" s="3">
        <v>45911</v>
      </c>
      <c r="D5455" s="43" t="s">
        <v>521</v>
      </c>
      <c r="E5455" s="43" t="s">
        <v>421</v>
      </c>
      <c r="F5455" s="43" t="s">
        <v>422</v>
      </c>
      <c r="G5455">
        <v>120</v>
      </c>
      <c r="H5455">
        <v>120</v>
      </c>
      <c r="I5455" s="43" t="s">
        <v>2142</v>
      </c>
      <c r="J5455" s="43" t="s">
        <v>1035</v>
      </c>
      <c r="K5455" s="43" t="s">
        <v>178</v>
      </c>
      <c r="L5455" s="43" t="str">
        <f>IF(AND(Home!$A$1&gt;=Leave[[#This Row],[Start Time]],Home!$A$1&lt;=Leave[[#This Row],[End Time]]),"Aplica","No Aplica")</f>
        <v>No Aplica</v>
      </c>
      <c r="M5455" s="43" t="str">
        <f>IF(AND(Home!$A$1&gt;=Leave[[#This Row],[Start Time]],Home!$A$1&lt;=Leave[[#This Row],[End Time]]),Home!$A$1,"No Aplica")</f>
        <v>No Aplica</v>
      </c>
      <c r="N5455" s="43" t="str">
        <f>Leave[[#This Row],[User Code (Owning User) (Usuario)]]&amp;Leave[[#This Row],[fecha activa]]</f>
        <v>MIE2023181213833No Aplica</v>
      </c>
    </row>
    <row r="5456" spans="1:14" x14ac:dyDescent="0.3">
      <c r="A5456" s="43" t="s">
        <v>476</v>
      </c>
      <c r="B5456" s="3">
        <v>45920</v>
      </c>
      <c r="C5456" s="3">
        <v>45920</v>
      </c>
      <c r="D5456" s="43" t="s">
        <v>492</v>
      </c>
      <c r="E5456" s="43" t="s">
        <v>421</v>
      </c>
      <c r="F5456" s="43" t="s">
        <v>422</v>
      </c>
      <c r="G5456">
        <v>540</v>
      </c>
      <c r="H5456">
        <v>540</v>
      </c>
      <c r="I5456" s="43" t="s">
        <v>2142</v>
      </c>
      <c r="J5456" s="43" t="s">
        <v>1035</v>
      </c>
      <c r="K5456" s="43" t="s">
        <v>178</v>
      </c>
      <c r="L5456" s="43" t="str">
        <f>IF(AND(Home!$A$1&gt;=Leave[[#This Row],[Start Time]],Home!$A$1&lt;=Leave[[#This Row],[End Time]]),"Aplica","No Aplica")</f>
        <v>No Aplica</v>
      </c>
      <c r="M5456" s="43" t="str">
        <f>IF(AND(Home!$A$1&gt;=Leave[[#This Row],[Start Time]],Home!$A$1&lt;=Leave[[#This Row],[End Time]]),Home!$A$1,"No Aplica")</f>
        <v>No Aplica</v>
      </c>
      <c r="N5456" s="43" t="str">
        <f>Leave[[#This Row],[User Code (Owning User) (Usuario)]]&amp;Leave[[#This Row],[fecha activa]]</f>
        <v>MIE2023181213833No Aplica</v>
      </c>
    </row>
    <row r="5457" spans="1:14" x14ac:dyDescent="0.3">
      <c r="A5457" s="43" t="s">
        <v>471</v>
      </c>
      <c r="B5457" s="3">
        <v>45903</v>
      </c>
      <c r="C5457" s="3">
        <v>45903</v>
      </c>
      <c r="D5457" s="43" t="s">
        <v>642</v>
      </c>
      <c r="E5457" s="43" t="s">
        <v>421</v>
      </c>
      <c r="F5457" s="43" t="s">
        <v>422</v>
      </c>
      <c r="G5457">
        <v>120</v>
      </c>
      <c r="H5457">
        <v>120</v>
      </c>
      <c r="I5457" s="43" t="s">
        <v>2142</v>
      </c>
      <c r="J5457" s="43" t="s">
        <v>1035</v>
      </c>
      <c r="K5457" s="43" t="s">
        <v>178</v>
      </c>
      <c r="L5457" s="43" t="str">
        <f>IF(AND(Home!$A$1&gt;=Leave[[#This Row],[Start Time]],Home!$A$1&lt;=Leave[[#This Row],[End Time]]),"Aplica","No Aplica")</f>
        <v>No Aplica</v>
      </c>
      <c r="M5457" s="43" t="str">
        <f>IF(AND(Home!$A$1&gt;=Leave[[#This Row],[Start Time]],Home!$A$1&lt;=Leave[[#This Row],[End Time]]),Home!$A$1,"No Aplica")</f>
        <v>No Aplica</v>
      </c>
      <c r="N5457" s="43" t="str">
        <f>Leave[[#This Row],[User Code (Owning User) (Usuario)]]&amp;Leave[[#This Row],[fecha activa]]</f>
        <v>MIE2023181213833No Aplica</v>
      </c>
    </row>
    <row r="5458" spans="1:14" x14ac:dyDescent="0.3">
      <c r="A5458" s="43" t="s">
        <v>471</v>
      </c>
      <c r="B5458" s="3">
        <v>45903</v>
      </c>
      <c r="C5458" s="3">
        <v>45903</v>
      </c>
      <c r="D5458" s="43" t="s">
        <v>642</v>
      </c>
      <c r="E5458" s="43" t="s">
        <v>421</v>
      </c>
      <c r="F5458" s="43" t="s">
        <v>422</v>
      </c>
      <c r="G5458">
        <v>120</v>
      </c>
      <c r="H5458">
        <v>120</v>
      </c>
      <c r="I5458" s="43" t="s">
        <v>2142</v>
      </c>
      <c r="J5458" s="43" t="s">
        <v>1035</v>
      </c>
      <c r="K5458" s="43" t="s">
        <v>178</v>
      </c>
      <c r="L5458" s="43" t="str">
        <f>IF(AND(Home!$A$1&gt;=Leave[[#This Row],[Start Time]],Home!$A$1&lt;=Leave[[#This Row],[End Time]]),"Aplica","No Aplica")</f>
        <v>No Aplica</v>
      </c>
      <c r="M5458" s="43" t="str">
        <f>IF(AND(Home!$A$1&gt;=Leave[[#This Row],[Start Time]],Home!$A$1&lt;=Leave[[#This Row],[End Time]]),Home!$A$1,"No Aplica")</f>
        <v>No Aplica</v>
      </c>
      <c r="N5458" s="43" t="str">
        <f>Leave[[#This Row],[User Code (Owning User) (Usuario)]]&amp;Leave[[#This Row],[fecha activa]]</f>
        <v>MIE2023181213833No Aplica</v>
      </c>
    </row>
    <row r="5459" spans="1:14" x14ac:dyDescent="0.3">
      <c r="A5459" s="43" t="s">
        <v>471</v>
      </c>
      <c r="B5459" s="3">
        <v>45903</v>
      </c>
      <c r="C5459" s="3">
        <v>45903</v>
      </c>
      <c r="D5459" s="43" t="s">
        <v>642</v>
      </c>
      <c r="E5459" s="43" t="s">
        <v>421</v>
      </c>
      <c r="F5459" s="43" t="s">
        <v>422</v>
      </c>
      <c r="G5459">
        <v>120</v>
      </c>
      <c r="H5459">
        <v>120</v>
      </c>
      <c r="I5459" s="43" t="s">
        <v>2142</v>
      </c>
      <c r="J5459" s="43" t="s">
        <v>1035</v>
      </c>
      <c r="K5459" s="43" t="s">
        <v>178</v>
      </c>
      <c r="L5459" s="43" t="str">
        <f>IF(AND(Home!$A$1&gt;=Leave[[#This Row],[Start Time]],Home!$A$1&lt;=Leave[[#This Row],[End Time]]),"Aplica","No Aplica")</f>
        <v>No Aplica</v>
      </c>
      <c r="M5459" s="43" t="str">
        <f>IF(AND(Home!$A$1&gt;=Leave[[#This Row],[Start Time]],Home!$A$1&lt;=Leave[[#This Row],[End Time]]),Home!$A$1,"No Aplica")</f>
        <v>No Aplica</v>
      </c>
      <c r="N5459" s="43" t="str">
        <f>Leave[[#This Row],[User Code (Owning User) (Usuario)]]&amp;Leave[[#This Row],[fecha activa]]</f>
        <v>MIE2023181213833No Aplica</v>
      </c>
    </row>
    <row r="5460" spans="1:14" x14ac:dyDescent="0.3">
      <c r="A5460" s="43" t="s">
        <v>471</v>
      </c>
      <c r="B5460" s="3">
        <v>45903</v>
      </c>
      <c r="C5460" s="3">
        <v>45903</v>
      </c>
      <c r="D5460" s="43" t="s">
        <v>642</v>
      </c>
      <c r="E5460" s="43" t="s">
        <v>421</v>
      </c>
      <c r="F5460" s="43" t="s">
        <v>422</v>
      </c>
      <c r="G5460">
        <v>120</v>
      </c>
      <c r="H5460">
        <v>120</v>
      </c>
      <c r="I5460" s="43" t="s">
        <v>2142</v>
      </c>
      <c r="J5460" s="43" t="s">
        <v>1035</v>
      </c>
      <c r="K5460" s="43" t="s">
        <v>178</v>
      </c>
      <c r="L5460" s="43" t="str">
        <f>IF(AND(Home!$A$1&gt;=Leave[[#This Row],[Start Time]],Home!$A$1&lt;=Leave[[#This Row],[End Time]]),"Aplica","No Aplica")</f>
        <v>No Aplica</v>
      </c>
      <c r="M5460" s="43" t="str">
        <f>IF(AND(Home!$A$1&gt;=Leave[[#This Row],[Start Time]],Home!$A$1&lt;=Leave[[#This Row],[End Time]]),Home!$A$1,"No Aplica")</f>
        <v>No Aplica</v>
      </c>
      <c r="N5460" s="43" t="str">
        <f>Leave[[#This Row],[User Code (Owning User) (Usuario)]]&amp;Leave[[#This Row],[fecha activa]]</f>
        <v>MIE2023181213833No Aplica</v>
      </c>
    </row>
    <row r="5461" spans="1:14" x14ac:dyDescent="0.3">
      <c r="A5461" s="43" t="s">
        <v>471</v>
      </c>
      <c r="B5461" s="3">
        <v>45903</v>
      </c>
      <c r="C5461" s="3">
        <v>45903</v>
      </c>
      <c r="D5461" s="43" t="s">
        <v>642</v>
      </c>
      <c r="E5461" s="43" t="s">
        <v>421</v>
      </c>
      <c r="F5461" s="43" t="s">
        <v>422</v>
      </c>
      <c r="G5461">
        <v>120</v>
      </c>
      <c r="H5461">
        <v>120</v>
      </c>
      <c r="I5461" s="43" t="s">
        <v>2142</v>
      </c>
      <c r="J5461" s="43" t="s">
        <v>1035</v>
      </c>
      <c r="K5461" s="43" t="s">
        <v>178</v>
      </c>
      <c r="L5461" s="43" t="str">
        <f>IF(AND(Home!$A$1&gt;=Leave[[#This Row],[Start Time]],Home!$A$1&lt;=Leave[[#This Row],[End Time]]),"Aplica","No Aplica")</f>
        <v>No Aplica</v>
      </c>
      <c r="M5461" s="43" t="str">
        <f>IF(AND(Home!$A$1&gt;=Leave[[#This Row],[Start Time]],Home!$A$1&lt;=Leave[[#This Row],[End Time]]),Home!$A$1,"No Aplica")</f>
        <v>No Aplica</v>
      </c>
      <c r="N5461" s="43" t="str">
        <f>Leave[[#This Row],[User Code (Owning User) (Usuario)]]&amp;Leave[[#This Row],[fecha activa]]</f>
        <v>MIE2023181213833No Aplica</v>
      </c>
    </row>
    <row r="5462" spans="1:14" x14ac:dyDescent="0.3">
      <c r="A5462" s="43" t="s">
        <v>476</v>
      </c>
      <c r="B5462" s="3">
        <v>45914</v>
      </c>
      <c r="C5462" s="3">
        <v>45914</v>
      </c>
      <c r="D5462" s="43" t="s">
        <v>492</v>
      </c>
      <c r="E5462" s="43" t="s">
        <v>421</v>
      </c>
      <c r="F5462" s="43" t="s">
        <v>422</v>
      </c>
      <c r="G5462">
        <v>540</v>
      </c>
      <c r="H5462">
        <v>540</v>
      </c>
      <c r="I5462" s="43" t="s">
        <v>2142</v>
      </c>
      <c r="J5462" s="43" t="s">
        <v>1035</v>
      </c>
      <c r="K5462" s="43" t="s">
        <v>178</v>
      </c>
      <c r="L5462" s="43" t="str">
        <f>IF(AND(Home!$A$1&gt;=Leave[[#This Row],[Start Time]],Home!$A$1&lt;=Leave[[#This Row],[End Time]]),"Aplica","No Aplica")</f>
        <v>No Aplica</v>
      </c>
      <c r="M5462" s="43" t="str">
        <f>IF(AND(Home!$A$1&gt;=Leave[[#This Row],[Start Time]],Home!$A$1&lt;=Leave[[#This Row],[End Time]]),Home!$A$1,"No Aplica")</f>
        <v>No Aplica</v>
      </c>
      <c r="N5462" s="43" t="str">
        <f>Leave[[#This Row],[User Code (Owning User) (Usuario)]]&amp;Leave[[#This Row],[fecha activa]]</f>
        <v>MIE2023181213833No Aplica</v>
      </c>
    </row>
    <row r="5463" spans="1:14" x14ac:dyDescent="0.3">
      <c r="A5463" s="43" t="s">
        <v>476</v>
      </c>
      <c r="B5463" s="3">
        <v>45907</v>
      </c>
      <c r="C5463" s="3">
        <v>45907</v>
      </c>
      <c r="D5463" s="43" t="s">
        <v>492</v>
      </c>
      <c r="E5463" s="43" t="s">
        <v>421</v>
      </c>
      <c r="F5463" s="43" t="s">
        <v>422</v>
      </c>
      <c r="G5463">
        <v>540</v>
      </c>
      <c r="H5463">
        <v>540</v>
      </c>
      <c r="I5463" s="43" t="s">
        <v>2142</v>
      </c>
      <c r="J5463" s="43" t="s">
        <v>1035</v>
      </c>
      <c r="K5463" s="43" t="s">
        <v>178</v>
      </c>
      <c r="L5463" s="43" t="str">
        <f>IF(AND(Home!$A$1&gt;=Leave[[#This Row],[Start Time]],Home!$A$1&lt;=Leave[[#This Row],[End Time]]),"Aplica","No Aplica")</f>
        <v>No Aplica</v>
      </c>
      <c r="M5463" s="43" t="str">
        <f>IF(AND(Home!$A$1&gt;=Leave[[#This Row],[Start Time]],Home!$A$1&lt;=Leave[[#This Row],[End Time]]),Home!$A$1,"No Aplica")</f>
        <v>No Aplica</v>
      </c>
      <c r="N5463" s="43" t="str">
        <f>Leave[[#This Row],[User Code (Owning User) (Usuario)]]&amp;Leave[[#This Row],[fecha activa]]</f>
        <v>MIE2023181213833No Aplica</v>
      </c>
    </row>
    <row r="5464" spans="1:14" x14ac:dyDescent="0.3">
      <c r="A5464" s="43" t="s">
        <v>465</v>
      </c>
      <c r="B5464" s="3">
        <v>45916</v>
      </c>
      <c r="C5464" s="3">
        <v>45916</v>
      </c>
      <c r="D5464" s="43" t="s">
        <v>642</v>
      </c>
      <c r="E5464" s="43" t="s">
        <v>1817</v>
      </c>
      <c r="F5464" s="43" t="s">
        <v>1818</v>
      </c>
      <c r="G5464">
        <v>120</v>
      </c>
      <c r="H5464">
        <v>120</v>
      </c>
      <c r="I5464" s="43" t="s">
        <v>1288</v>
      </c>
      <c r="J5464" s="43" t="s">
        <v>1045</v>
      </c>
      <c r="K5464" s="43" t="s">
        <v>177</v>
      </c>
      <c r="L5464" s="43" t="str">
        <f>IF(AND(Home!$A$1&gt;=Leave[[#This Row],[Start Time]],Home!$A$1&lt;=Leave[[#This Row],[End Time]]),"Aplica","No Aplica")</f>
        <v>No Aplica</v>
      </c>
      <c r="M5464" s="43" t="str">
        <f>IF(AND(Home!$A$1&gt;=Leave[[#This Row],[Start Time]],Home!$A$1&lt;=Leave[[#This Row],[End Time]]),Home!$A$1,"No Aplica")</f>
        <v>No Aplica</v>
      </c>
      <c r="N5464" s="43" t="str">
        <f>Leave[[#This Row],[User Code (Owning User) (Usuario)]]&amp;Leave[[#This Row],[fecha activa]]</f>
        <v>MIE2025200523150No Aplica</v>
      </c>
    </row>
    <row r="5465" spans="1:14" x14ac:dyDescent="0.3">
      <c r="A5465" s="43" t="s">
        <v>468</v>
      </c>
      <c r="B5465" s="3">
        <v>45921</v>
      </c>
      <c r="C5465" s="3">
        <v>45921</v>
      </c>
      <c r="D5465" s="43" t="s">
        <v>470</v>
      </c>
      <c r="E5465" s="43" t="s">
        <v>1817</v>
      </c>
      <c r="F5465" s="43" t="s">
        <v>1818</v>
      </c>
      <c r="G5465">
        <v>540</v>
      </c>
      <c r="H5465">
        <v>540</v>
      </c>
      <c r="I5465" s="43" t="s">
        <v>1288</v>
      </c>
      <c r="J5465" s="43" t="s">
        <v>1045</v>
      </c>
      <c r="K5465" s="43" t="s">
        <v>177</v>
      </c>
      <c r="L5465" s="43" t="str">
        <f>IF(AND(Home!$A$1&gt;=Leave[[#This Row],[Start Time]],Home!$A$1&lt;=Leave[[#This Row],[End Time]]),"Aplica","No Aplica")</f>
        <v>No Aplica</v>
      </c>
      <c r="M5465" s="43" t="str">
        <f>IF(AND(Home!$A$1&gt;=Leave[[#This Row],[Start Time]],Home!$A$1&lt;=Leave[[#This Row],[End Time]]),Home!$A$1,"No Aplica")</f>
        <v>No Aplica</v>
      </c>
      <c r="N5465" s="43" t="str">
        <f>Leave[[#This Row],[User Code (Owning User) (Usuario)]]&amp;Leave[[#This Row],[fecha activa]]</f>
        <v>MIE2025200523150No Aplica</v>
      </c>
    </row>
    <row r="5466" spans="1:14" x14ac:dyDescent="0.3">
      <c r="A5466" s="43" t="s">
        <v>465</v>
      </c>
      <c r="B5466" s="3">
        <v>45911</v>
      </c>
      <c r="C5466" s="3">
        <v>45911</v>
      </c>
      <c r="D5466" s="43" t="s">
        <v>602</v>
      </c>
      <c r="E5466" s="43" t="s">
        <v>1817</v>
      </c>
      <c r="F5466" s="43" t="s">
        <v>1818</v>
      </c>
      <c r="G5466">
        <v>60</v>
      </c>
      <c r="H5466">
        <v>60</v>
      </c>
      <c r="I5466" s="43" t="s">
        <v>1288</v>
      </c>
      <c r="J5466" s="43" t="s">
        <v>1045</v>
      </c>
      <c r="K5466" s="43" t="s">
        <v>177</v>
      </c>
      <c r="L5466" s="43" t="str">
        <f>IF(AND(Home!$A$1&gt;=Leave[[#This Row],[Start Time]],Home!$A$1&lt;=Leave[[#This Row],[End Time]]),"Aplica","No Aplica")</f>
        <v>No Aplica</v>
      </c>
      <c r="M5466" s="43" t="str">
        <f>IF(AND(Home!$A$1&gt;=Leave[[#This Row],[Start Time]],Home!$A$1&lt;=Leave[[#This Row],[End Time]]),Home!$A$1,"No Aplica")</f>
        <v>No Aplica</v>
      </c>
      <c r="N5466" s="43" t="str">
        <f>Leave[[#This Row],[User Code (Owning User) (Usuario)]]&amp;Leave[[#This Row],[fecha activa]]</f>
        <v>MIE2025200523150No Aplica</v>
      </c>
    </row>
    <row r="5467" spans="1:14" x14ac:dyDescent="0.3">
      <c r="A5467" s="43" t="s">
        <v>465</v>
      </c>
      <c r="B5467" s="3">
        <v>45910</v>
      </c>
      <c r="C5467" s="3">
        <v>45910</v>
      </c>
      <c r="D5467" s="43" t="s">
        <v>602</v>
      </c>
      <c r="E5467" s="43" t="s">
        <v>1817</v>
      </c>
      <c r="F5467" s="43" t="s">
        <v>1818</v>
      </c>
      <c r="G5467">
        <v>60</v>
      </c>
      <c r="H5467">
        <v>60</v>
      </c>
      <c r="I5467" s="43" t="s">
        <v>1288</v>
      </c>
      <c r="J5467" s="43" t="s">
        <v>1045</v>
      </c>
      <c r="K5467" s="43" t="s">
        <v>177</v>
      </c>
      <c r="L5467" s="43" t="str">
        <f>IF(AND(Home!$A$1&gt;=Leave[[#This Row],[Start Time]],Home!$A$1&lt;=Leave[[#This Row],[End Time]]),"Aplica","No Aplica")</f>
        <v>No Aplica</v>
      </c>
      <c r="M5467" s="43" t="str">
        <f>IF(AND(Home!$A$1&gt;=Leave[[#This Row],[Start Time]],Home!$A$1&lt;=Leave[[#This Row],[End Time]]),Home!$A$1,"No Aplica")</f>
        <v>No Aplica</v>
      </c>
      <c r="N5467" s="43" t="str">
        <f>Leave[[#This Row],[User Code (Owning User) (Usuario)]]&amp;Leave[[#This Row],[fecha activa]]</f>
        <v>MIE2025200523150No Aplica</v>
      </c>
    </row>
    <row r="5468" spans="1:14" x14ac:dyDescent="0.3">
      <c r="A5468" s="43" t="s">
        <v>465</v>
      </c>
      <c r="B5468" s="3">
        <v>45909</v>
      </c>
      <c r="C5468" s="3">
        <v>45909</v>
      </c>
      <c r="D5468" s="43" t="s">
        <v>1995</v>
      </c>
      <c r="E5468" s="43" t="s">
        <v>1817</v>
      </c>
      <c r="F5468" s="43" t="s">
        <v>1818</v>
      </c>
      <c r="G5468">
        <v>60</v>
      </c>
      <c r="H5468">
        <v>60</v>
      </c>
      <c r="I5468" s="43" t="s">
        <v>1288</v>
      </c>
      <c r="J5468" s="43" t="s">
        <v>1045</v>
      </c>
      <c r="K5468" s="43" t="s">
        <v>177</v>
      </c>
      <c r="L5468" s="43" t="str">
        <f>IF(AND(Home!$A$1&gt;=Leave[[#This Row],[Start Time]],Home!$A$1&lt;=Leave[[#This Row],[End Time]]),"Aplica","No Aplica")</f>
        <v>No Aplica</v>
      </c>
      <c r="M5468" s="43" t="str">
        <f>IF(AND(Home!$A$1&gt;=Leave[[#This Row],[Start Time]],Home!$A$1&lt;=Leave[[#This Row],[End Time]]),Home!$A$1,"No Aplica")</f>
        <v>No Aplica</v>
      </c>
      <c r="N5468" s="43" t="str">
        <f>Leave[[#This Row],[User Code (Owning User) (Usuario)]]&amp;Leave[[#This Row],[fecha activa]]</f>
        <v>MIE2025200523150No Aplica</v>
      </c>
    </row>
    <row r="5469" spans="1:14" x14ac:dyDescent="0.3">
      <c r="A5469" s="43" t="s">
        <v>465</v>
      </c>
      <c r="B5469" s="3">
        <v>45908</v>
      </c>
      <c r="C5469" s="3">
        <v>45908</v>
      </c>
      <c r="D5469" s="43" t="s">
        <v>2059</v>
      </c>
      <c r="E5469" s="43" t="s">
        <v>1817</v>
      </c>
      <c r="F5469" s="43" t="s">
        <v>1818</v>
      </c>
      <c r="G5469">
        <v>60</v>
      </c>
      <c r="H5469">
        <v>60</v>
      </c>
      <c r="I5469" s="43" t="s">
        <v>1288</v>
      </c>
      <c r="J5469" s="43" t="s">
        <v>1045</v>
      </c>
      <c r="K5469" s="43" t="s">
        <v>177</v>
      </c>
      <c r="L5469" s="43" t="str">
        <f>IF(AND(Home!$A$1&gt;=Leave[[#This Row],[Start Time]],Home!$A$1&lt;=Leave[[#This Row],[End Time]]),"Aplica","No Aplica")</f>
        <v>No Aplica</v>
      </c>
      <c r="M5469" s="43" t="str">
        <f>IF(AND(Home!$A$1&gt;=Leave[[#This Row],[Start Time]],Home!$A$1&lt;=Leave[[#This Row],[End Time]]),Home!$A$1,"No Aplica")</f>
        <v>No Aplica</v>
      </c>
      <c r="N5469" s="43" t="str">
        <f>Leave[[#This Row],[User Code (Owning User) (Usuario)]]&amp;Leave[[#This Row],[fecha activa]]</f>
        <v>MIE2025200523150No Aplica</v>
      </c>
    </row>
    <row r="5470" spans="1:14" x14ac:dyDescent="0.3">
      <c r="A5470" s="43" t="s">
        <v>465</v>
      </c>
      <c r="B5470" s="3">
        <v>45914</v>
      </c>
      <c r="C5470" s="3">
        <v>45914</v>
      </c>
      <c r="D5470" s="43" t="s">
        <v>475</v>
      </c>
      <c r="E5470" s="43" t="s">
        <v>1817</v>
      </c>
      <c r="F5470" s="43" t="s">
        <v>1818</v>
      </c>
      <c r="G5470">
        <v>540</v>
      </c>
      <c r="H5470">
        <v>540</v>
      </c>
      <c r="I5470" s="43" t="s">
        <v>1288</v>
      </c>
      <c r="J5470" s="43" t="s">
        <v>1045</v>
      </c>
      <c r="K5470" s="43" t="s">
        <v>177</v>
      </c>
      <c r="L5470" s="43" t="str">
        <f>IF(AND(Home!$A$1&gt;=Leave[[#This Row],[Start Time]],Home!$A$1&lt;=Leave[[#This Row],[End Time]]),"Aplica","No Aplica")</f>
        <v>No Aplica</v>
      </c>
      <c r="M5470" s="43" t="str">
        <f>IF(AND(Home!$A$1&gt;=Leave[[#This Row],[Start Time]],Home!$A$1&lt;=Leave[[#This Row],[End Time]]),Home!$A$1,"No Aplica")</f>
        <v>No Aplica</v>
      </c>
      <c r="N5470" s="43" t="str">
        <f>Leave[[#This Row],[User Code (Owning User) (Usuario)]]&amp;Leave[[#This Row],[fecha activa]]</f>
        <v>MIE2025200523150No Aplica</v>
      </c>
    </row>
    <row r="5471" spans="1:14" x14ac:dyDescent="0.3">
      <c r="A5471" s="43" t="s">
        <v>465</v>
      </c>
      <c r="B5471" s="3">
        <v>45904</v>
      </c>
      <c r="C5471" s="3">
        <v>45904</v>
      </c>
      <c r="D5471" s="43" t="s">
        <v>642</v>
      </c>
      <c r="E5471" s="43" t="s">
        <v>1817</v>
      </c>
      <c r="F5471" s="43" t="s">
        <v>1818</v>
      </c>
      <c r="G5471">
        <v>60</v>
      </c>
      <c r="H5471">
        <v>60</v>
      </c>
      <c r="I5471" s="43" t="s">
        <v>1288</v>
      </c>
      <c r="J5471" s="43" t="s">
        <v>1045</v>
      </c>
      <c r="K5471" s="43" t="s">
        <v>177</v>
      </c>
      <c r="L5471" s="43" t="str">
        <f>IF(AND(Home!$A$1&gt;=Leave[[#This Row],[Start Time]],Home!$A$1&lt;=Leave[[#This Row],[End Time]]),"Aplica","No Aplica")</f>
        <v>No Aplica</v>
      </c>
      <c r="M5471" s="43" t="str">
        <f>IF(AND(Home!$A$1&gt;=Leave[[#This Row],[Start Time]],Home!$A$1&lt;=Leave[[#This Row],[End Time]]),Home!$A$1,"No Aplica")</f>
        <v>No Aplica</v>
      </c>
      <c r="N5471" s="43" t="str">
        <f>Leave[[#This Row],[User Code (Owning User) (Usuario)]]&amp;Leave[[#This Row],[fecha activa]]</f>
        <v>MIE2025200523150No Aplica</v>
      </c>
    </row>
    <row r="5472" spans="1:14" x14ac:dyDescent="0.3">
      <c r="A5472" s="43" t="s">
        <v>465</v>
      </c>
      <c r="B5472" s="3">
        <v>45903</v>
      </c>
      <c r="C5472" s="3">
        <v>45903</v>
      </c>
      <c r="D5472" s="43" t="s">
        <v>521</v>
      </c>
      <c r="E5472" s="43" t="s">
        <v>1817</v>
      </c>
      <c r="F5472" s="43" t="s">
        <v>1818</v>
      </c>
      <c r="G5472">
        <v>60</v>
      </c>
      <c r="H5472">
        <v>60</v>
      </c>
      <c r="I5472" s="43" t="s">
        <v>1288</v>
      </c>
      <c r="J5472" s="43" t="s">
        <v>1045</v>
      </c>
      <c r="K5472" s="43" t="s">
        <v>177</v>
      </c>
      <c r="L5472" s="43" t="str">
        <f>IF(AND(Home!$A$1&gt;=Leave[[#This Row],[Start Time]],Home!$A$1&lt;=Leave[[#This Row],[End Time]]),"Aplica","No Aplica")</f>
        <v>No Aplica</v>
      </c>
      <c r="M5472" s="43" t="str">
        <f>IF(AND(Home!$A$1&gt;=Leave[[#This Row],[Start Time]],Home!$A$1&lt;=Leave[[#This Row],[End Time]]),Home!$A$1,"No Aplica")</f>
        <v>No Aplica</v>
      </c>
      <c r="N5472" s="43" t="str">
        <f>Leave[[#This Row],[User Code (Owning User) (Usuario)]]&amp;Leave[[#This Row],[fecha activa]]</f>
        <v>MIE2025200523150No Aplica</v>
      </c>
    </row>
    <row r="5473" spans="1:14" x14ac:dyDescent="0.3">
      <c r="A5473" s="43" t="s">
        <v>465</v>
      </c>
      <c r="B5473" s="3">
        <v>45902</v>
      </c>
      <c r="C5473" s="3">
        <v>45902</v>
      </c>
      <c r="D5473" s="43" t="s">
        <v>642</v>
      </c>
      <c r="E5473" s="43" t="s">
        <v>1817</v>
      </c>
      <c r="F5473" s="43" t="s">
        <v>1818</v>
      </c>
      <c r="G5473">
        <v>60</v>
      </c>
      <c r="H5473">
        <v>60</v>
      </c>
      <c r="I5473" s="43" t="s">
        <v>1288</v>
      </c>
      <c r="J5473" s="43" t="s">
        <v>1045</v>
      </c>
      <c r="K5473" s="43" t="s">
        <v>177</v>
      </c>
      <c r="L5473" s="43" t="str">
        <f>IF(AND(Home!$A$1&gt;=Leave[[#This Row],[Start Time]],Home!$A$1&lt;=Leave[[#This Row],[End Time]]),"Aplica","No Aplica")</f>
        <v>No Aplica</v>
      </c>
      <c r="M5473" s="43" t="str">
        <f>IF(AND(Home!$A$1&gt;=Leave[[#This Row],[Start Time]],Home!$A$1&lt;=Leave[[#This Row],[End Time]]),Home!$A$1,"No Aplica")</f>
        <v>No Aplica</v>
      </c>
      <c r="N5473" s="43" t="str">
        <f>Leave[[#This Row],[User Code (Owning User) (Usuario)]]&amp;Leave[[#This Row],[fecha activa]]</f>
        <v>MIE2025200523150No Aplica</v>
      </c>
    </row>
    <row r="5474" spans="1:14" x14ac:dyDescent="0.3">
      <c r="A5474" s="43" t="s">
        <v>465</v>
      </c>
      <c r="B5474" s="3">
        <v>45901</v>
      </c>
      <c r="C5474" s="3">
        <v>45901</v>
      </c>
      <c r="D5474" s="43" t="s">
        <v>642</v>
      </c>
      <c r="E5474" s="43" t="s">
        <v>1817</v>
      </c>
      <c r="F5474" s="43" t="s">
        <v>1818</v>
      </c>
      <c r="G5474">
        <v>60</v>
      </c>
      <c r="H5474">
        <v>60</v>
      </c>
      <c r="I5474" s="43" t="s">
        <v>1288</v>
      </c>
      <c r="J5474" s="43" t="s">
        <v>1045</v>
      </c>
      <c r="K5474" s="43" t="s">
        <v>177</v>
      </c>
      <c r="L5474" s="43" t="str">
        <f>IF(AND(Home!$A$1&gt;=Leave[[#This Row],[Start Time]],Home!$A$1&lt;=Leave[[#This Row],[End Time]]),"Aplica","No Aplica")</f>
        <v>No Aplica</v>
      </c>
      <c r="M5474" s="43" t="str">
        <f>IF(AND(Home!$A$1&gt;=Leave[[#This Row],[Start Time]],Home!$A$1&lt;=Leave[[#This Row],[End Time]]),Home!$A$1,"No Aplica")</f>
        <v>No Aplica</v>
      </c>
      <c r="N5474" s="43" t="str">
        <f>Leave[[#This Row],[User Code (Owning User) (Usuario)]]&amp;Leave[[#This Row],[fecha activa]]</f>
        <v>MIE2025200523150No Aplica</v>
      </c>
    </row>
    <row r="5475" spans="1:14" x14ac:dyDescent="0.3">
      <c r="A5475" s="43" t="s">
        <v>468</v>
      </c>
      <c r="B5475" s="3">
        <v>45907</v>
      </c>
      <c r="C5475" s="3">
        <v>45907</v>
      </c>
      <c r="D5475" s="43" t="s">
        <v>470</v>
      </c>
      <c r="E5475" s="43" t="s">
        <v>1817</v>
      </c>
      <c r="F5475" s="43" t="s">
        <v>1818</v>
      </c>
      <c r="G5475">
        <v>540</v>
      </c>
      <c r="H5475">
        <v>540</v>
      </c>
      <c r="I5475" s="43" t="s">
        <v>1288</v>
      </c>
      <c r="J5475" s="43" t="s">
        <v>1045</v>
      </c>
      <c r="K5475" s="43" t="s">
        <v>177</v>
      </c>
      <c r="L5475" s="43" t="str">
        <f>IF(AND(Home!$A$1&gt;=Leave[[#This Row],[Start Time]],Home!$A$1&lt;=Leave[[#This Row],[End Time]]),"Aplica","No Aplica")</f>
        <v>No Aplica</v>
      </c>
      <c r="M5475" s="43" t="str">
        <f>IF(AND(Home!$A$1&gt;=Leave[[#This Row],[Start Time]],Home!$A$1&lt;=Leave[[#This Row],[End Time]]),Home!$A$1,"No Aplica")</f>
        <v>No Aplica</v>
      </c>
      <c r="N5475" s="43" t="str">
        <f>Leave[[#This Row],[User Code (Owning User) (Usuario)]]&amp;Leave[[#This Row],[fecha activa]]</f>
        <v>MIE2025200523150No Aplica</v>
      </c>
    </row>
    <row r="5476" spans="1:14" x14ac:dyDescent="0.3">
      <c r="A5476" s="43" t="s">
        <v>1757</v>
      </c>
      <c r="B5476" s="3">
        <v>45917</v>
      </c>
      <c r="C5476" s="3">
        <v>45917</v>
      </c>
      <c r="D5476" s="43" t="s">
        <v>2287</v>
      </c>
      <c r="E5476" s="43" t="s">
        <v>67</v>
      </c>
      <c r="F5476" s="43" t="s">
        <v>68</v>
      </c>
      <c r="G5476">
        <v>120</v>
      </c>
      <c r="H5476">
        <v>120</v>
      </c>
      <c r="I5476" s="43" t="s">
        <v>966</v>
      </c>
      <c r="J5476" s="43" t="s">
        <v>977</v>
      </c>
      <c r="K5476" s="43" t="s">
        <v>179</v>
      </c>
      <c r="L5476" s="43" t="str">
        <f>IF(AND(Home!$A$1&gt;=Leave[[#This Row],[Start Time]],Home!$A$1&lt;=Leave[[#This Row],[End Time]]),"Aplica","No Aplica")</f>
        <v>No Aplica</v>
      </c>
      <c r="M5476" s="43" t="str">
        <f>IF(AND(Home!$A$1&gt;=Leave[[#This Row],[Start Time]],Home!$A$1&lt;=Leave[[#This Row],[End Time]]),Home!$A$1,"No Aplica")</f>
        <v>No Aplica</v>
      </c>
      <c r="N5476" s="43" t="str">
        <f>Leave[[#This Row],[User Code (Owning User) (Usuario)]]&amp;Leave[[#This Row],[fecha activa]]</f>
        <v>MIE202215098555No Aplica</v>
      </c>
    </row>
    <row r="5477" spans="1:14" x14ac:dyDescent="0.3">
      <c r="A5477" s="43" t="s">
        <v>468</v>
      </c>
      <c r="B5477" s="3">
        <v>45928</v>
      </c>
      <c r="C5477" s="3">
        <v>45928</v>
      </c>
      <c r="D5477" s="43" t="s">
        <v>469</v>
      </c>
      <c r="E5477" s="43" t="s">
        <v>67</v>
      </c>
      <c r="F5477" s="43" t="s">
        <v>68</v>
      </c>
      <c r="G5477">
        <v>1350</v>
      </c>
      <c r="H5477">
        <v>540</v>
      </c>
      <c r="I5477" s="43" t="s">
        <v>966</v>
      </c>
      <c r="J5477" s="43" t="s">
        <v>977</v>
      </c>
      <c r="K5477" s="43" t="s">
        <v>179</v>
      </c>
      <c r="L5477" s="43" t="str">
        <f>IF(AND(Home!$A$1&gt;=Leave[[#This Row],[Start Time]],Home!$A$1&lt;=Leave[[#This Row],[End Time]]),"Aplica","No Aplica")</f>
        <v>No Aplica</v>
      </c>
      <c r="M5477" s="43" t="str">
        <f>IF(AND(Home!$A$1&gt;=Leave[[#This Row],[Start Time]],Home!$A$1&lt;=Leave[[#This Row],[End Time]]),Home!$A$1,"No Aplica")</f>
        <v>No Aplica</v>
      </c>
      <c r="N5477" s="43" t="str">
        <f>Leave[[#This Row],[User Code (Owning User) (Usuario)]]&amp;Leave[[#This Row],[fecha activa]]</f>
        <v>MIE202215098555No Aplica</v>
      </c>
    </row>
    <row r="5478" spans="1:14" x14ac:dyDescent="0.3">
      <c r="A5478" s="43" t="s">
        <v>468</v>
      </c>
      <c r="B5478" s="3">
        <v>45921</v>
      </c>
      <c r="C5478" s="3">
        <v>45921</v>
      </c>
      <c r="D5478" s="43" t="s">
        <v>469</v>
      </c>
      <c r="E5478" s="43" t="s">
        <v>67</v>
      </c>
      <c r="F5478" s="43" t="s">
        <v>68</v>
      </c>
      <c r="G5478">
        <v>1350</v>
      </c>
      <c r="H5478">
        <v>540</v>
      </c>
      <c r="I5478" s="43" t="s">
        <v>966</v>
      </c>
      <c r="J5478" s="43" t="s">
        <v>977</v>
      </c>
      <c r="K5478" s="43" t="s">
        <v>179</v>
      </c>
      <c r="L5478" s="43" t="str">
        <f>IF(AND(Home!$A$1&gt;=Leave[[#This Row],[Start Time]],Home!$A$1&lt;=Leave[[#This Row],[End Time]]),"Aplica","No Aplica")</f>
        <v>No Aplica</v>
      </c>
      <c r="M5478" s="43" t="str">
        <f>IF(AND(Home!$A$1&gt;=Leave[[#This Row],[Start Time]],Home!$A$1&lt;=Leave[[#This Row],[End Time]]),Home!$A$1,"No Aplica")</f>
        <v>No Aplica</v>
      </c>
      <c r="N5478" s="43" t="str">
        <f>Leave[[#This Row],[User Code (Owning User) (Usuario)]]&amp;Leave[[#This Row],[fecha activa]]</f>
        <v>MIE202215098555No Aplica</v>
      </c>
    </row>
    <row r="5479" spans="1:14" x14ac:dyDescent="0.3">
      <c r="A5479" s="43" t="s">
        <v>468</v>
      </c>
      <c r="B5479" s="3">
        <v>45911</v>
      </c>
      <c r="C5479" s="3">
        <v>45911</v>
      </c>
      <c r="D5479" s="43" t="s">
        <v>859</v>
      </c>
      <c r="E5479" s="43" t="s">
        <v>67</v>
      </c>
      <c r="F5479" s="43" t="s">
        <v>68</v>
      </c>
      <c r="G5479">
        <v>1410</v>
      </c>
      <c r="H5479">
        <v>540</v>
      </c>
      <c r="I5479" s="43" t="s">
        <v>966</v>
      </c>
      <c r="J5479" s="43" t="s">
        <v>977</v>
      </c>
      <c r="K5479" s="43" t="s">
        <v>179</v>
      </c>
      <c r="L5479" s="43" t="str">
        <f>IF(AND(Home!$A$1&gt;=Leave[[#This Row],[Start Time]],Home!$A$1&lt;=Leave[[#This Row],[End Time]]),"Aplica","No Aplica")</f>
        <v>No Aplica</v>
      </c>
      <c r="M5479" s="43" t="str">
        <f>IF(AND(Home!$A$1&gt;=Leave[[#This Row],[Start Time]],Home!$A$1&lt;=Leave[[#This Row],[End Time]]),Home!$A$1,"No Aplica")</f>
        <v>No Aplica</v>
      </c>
      <c r="N5479" s="43" t="str">
        <f>Leave[[#This Row],[User Code (Owning User) (Usuario)]]&amp;Leave[[#This Row],[fecha activa]]</f>
        <v>MIE202215098555No Aplica</v>
      </c>
    </row>
    <row r="5480" spans="1:14" x14ac:dyDescent="0.3">
      <c r="A5480" s="43" t="s">
        <v>468</v>
      </c>
      <c r="B5480" s="3">
        <v>45910</v>
      </c>
      <c r="C5480" s="3">
        <v>45910</v>
      </c>
      <c r="D5480" s="43" t="s">
        <v>859</v>
      </c>
      <c r="E5480" s="43" t="s">
        <v>67</v>
      </c>
      <c r="F5480" s="43" t="s">
        <v>68</v>
      </c>
      <c r="G5480">
        <v>1410</v>
      </c>
      <c r="H5480">
        <v>540</v>
      </c>
      <c r="I5480" s="43" t="s">
        <v>966</v>
      </c>
      <c r="J5480" s="43" t="s">
        <v>977</v>
      </c>
      <c r="K5480" s="43" t="s">
        <v>179</v>
      </c>
      <c r="L5480" s="43" t="str">
        <f>IF(AND(Home!$A$1&gt;=Leave[[#This Row],[Start Time]],Home!$A$1&lt;=Leave[[#This Row],[End Time]]),"Aplica","No Aplica")</f>
        <v>No Aplica</v>
      </c>
      <c r="M5480" s="43" t="str">
        <f>IF(AND(Home!$A$1&gt;=Leave[[#This Row],[Start Time]],Home!$A$1&lt;=Leave[[#This Row],[End Time]]),Home!$A$1,"No Aplica")</f>
        <v>No Aplica</v>
      </c>
      <c r="N5480" s="43" t="str">
        <f>Leave[[#This Row],[User Code (Owning User) (Usuario)]]&amp;Leave[[#This Row],[fecha activa]]</f>
        <v>MIE202215098555No Aplica</v>
      </c>
    </row>
    <row r="5481" spans="1:14" x14ac:dyDescent="0.3">
      <c r="A5481" s="43" t="s">
        <v>468</v>
      </c>
      <c r="B5481" s="3">
        <v>45909</v>
      </c>
      <c r="C5481" s="3">
        <v>45909</v>
      </c>
      <c r="D5481" s="43" t="s">
        <v>859</v>
      </c>
      <c r="E5481" s="43" t="s">
        <v>67</v>
      </c>
      <c r="F5481" s="43" t="s">
        <v>68</v>
      </c>
      <c r="G5481">
        <v>1410</v>
      </c>
      <c r="H5481">
        <v>540</v>
      </c>
      <c r="I5481" s="43" t="s">
        <v>966</v>
      </c>
      <c r="J5481" s="43" t="s">
        <v>977</v>
      </c>
      <c r="K5481" s="43" t="s">
        <v>179</v>
      </c>
      <c r="L5481" s="43" t="str">
        <f>IF(AND(Home!$A$1&gt;=Leave[[#This Row],[Start Time]],Home!$A$1&lt;=Leave[[#This Row],[End Time]]),"Aplica","No Aplica")</f>
        <v>No Aplica</v>
      </c>
      <c r="M5481" s="43" t="str">
        <f>IF(AND(Home!$A$1&gt;=Leave[[#This Row],[Start Time]],Home!$A$1&lt;=Leave[[#This Row],[End Time]]),Home!$A$1,"No Aplica")</f>
        <v>No Aplica</v>
      </c>
      <c r="N5481" s="43" t="str">
        <f>Leave[[#This Row],[User Code (Owning User) (Usuario)]]&amp;Leave[[#This Row],[fecha activa]]</f>
        <v>MIE202215098555No Aplica</v>
      </c>
    </row>
    <row r="5482" spans="1:14" x14ac:dyDescent="0.3">
      <c r="A5482" s="43" t="s">
        <v>468</v>
      </c>
      <c r="B5482" s="3">
        <v>45908</v>
      </c>
      <c r="C5482" s="3">
        <v>45908</v>
      </c>
      <c r="D5482" s="43" t="s">
        <v>859</v>
      </c>
      <c r="E5482" s="43" t="s">
        <v>67</v>
      </c>
      <c r="F5482" s="43" t="s">
        <v>68</v>
      </c>
      <c r="G5482">
        <v>1410</v>
      </c>
      <c r="H5482">
        <v>540</v>
      </c>
      <c r="I5482" s="43" t="s">
        <v>966</v>
      </c>
      <c r="J5482" s="43" t="s">
        <v>977</v>
      </c>
      <c r="K5482" s="43" t="s">
        <v>179</v>
      </c>
      <c r="L5482" s="43" t="str">
        <f>IF(AND(Home!$A$1&gt;=Leave[[#This Row],[Start Time]],Home!$A$1&lt;=Leave[[#This Row],[End Time]]),"Aplica","No Aplica")</f>
        <v>No Aplica</v>
      </c>
      <c r="M5482" s="43" t="str">
        <f>IF(AND(Home!$A$1&gt;=Leave[[#This Row],[Start Time]],Home!$A$1&lt;=Leave[[#This Row],[End Time]]),Home!$A$1,"No Aplica")</f>
        <v>No Aplica</v>
      </c>
      <c r="N5482" s="43" t="str">
        <f>Leave[[#This Row],[User Code (Owning User) (Usuario)]]&amp;Leave[[#This Row],[fecha activa]]</f>
        <v>MIE202215098555No Aplica</v>
      </c>
    </row>
    <row r="5483" spans="1:14" x14ac:dyDescent="0.3">
      <c r="A5483" s="43" t="s">
        <v>476</v>
      </c>
      <c r="B5483" s="3">
        <v>45907</v>
      </c>
      <c r="C5483" s="3">
        <v>45907</v>
      </c>
      <c r="D5483" s="43" t="s">
        <v>469</v>
      </c>
      <c r="E5483" s="43" t="s">
        <v>67</v>
      </c>
      <c r="F5483" s="43" t="s">
        <v>68</v>
      </c>
      <c r="G5483">
        <v>1350</v>
      </c>
      <c r="H5483">
        <v>540</v>
      </c>
      <c r="I5483" s="43" t="s">
        <v>966</v>
      </c>
      <c r="J5483" s="43" t="s">
        <v>977</v>
      </c>
      <c r="K5483" s="43" t="s">
        <v>179</v>
      </c>
      <c r="L5483" s="43" t="str">
        <f>IF(AND(Home!$A$1&gt;=Leave[[#This Row],[Start Time]],Home!$A$1&lt;=Leave[[#This Row],[End Time]]),"Aplica","No Aplica")</f>
        <v>No Aplica</v>
      </c>
      <c r="M5483" s="43" t="str">
        <f>IF(AND(Home!$A$1&gt;=Leave[[#This Row],[Start Time]],Home!$A$1&lt;=Leave[[#This Row],[End Time]]),Home!$A$1,"No Aplica")</f>
        <v>No Aplica</v>
      </c>
      <c r="N5483" s="43" t="str">
        <f>Leave[[#This Row],[User Code (Owning User) (Usuario)]]&amp;Leave[[#This Row],[fecha activa]]</f>
        <v>MIE202215098555No Aplica</v>
      </c>
    </row>
    <row r="5484" spans="1:14" x14ac:dyDescent="0.3">
      <c r="A5484" s="43" t="s">
        <v>468</v>
      </c>
      <c r="B5484" s="3">
        <v>45906</v>
      </c>
      <c r="C5484" s="3">
        <v>45906</v>
      </c>
      <c r="D5484" s="43" t="s">
        <v>859</v>
      </c>
      <c r="E5484" s="43" t="s">
        <v>67</v>
      </c>
      <c r="F5484" s="43" t="s">
        <v>68</v>
      </c>
      <c r="G5484">
        <v>1410</v>
      </c>
      <c r="H5484">
        <v>540</v>
      </c>
      <c r="I5484" s="43" t="s">
        <v>966</v>
      </c>
      <c r="J5484" s="43" t="s">
        <v>977</v>
      </c>
      <c r="K5484" s="43" t="s">
        <v>179</v>
      </c>
      <c r="L5484" s="43" t="str">
        <f>IF(AND(Home!$A$1&gt;=Leave[[#This Row],[Start Time]],Home!$A$1&lt;=Leave[[#This Row],[End Time]]),"Aplica","No Aplica")</f>
        <v>No Aplica</v>
      </c>
      <c r="M5484" s="43" t="str">
        <f>IF(AND(Home!$A$1&gt;=Leave[[#This Row],[Start Time]],Home!$A$1&lt;=Leave[[#This Row],[End Time]]),Home!$A$1,"No Aplica")</f>
        <v>No Aplica</v>
      </c>
      <c r="N5484" s="43" t="str">
        <f>Leave[[#This Row],[User Code (Owning User) (Usuario)]]&amp;Leave[[#This Row],[fecha activa]]</f>
        <v>MIE202215098555No Aplica</v>
      </c>
    </row>
    <row r="5485" spans="1:14" x14ac:dyDescent="0.3">
      <c r="A5485" s="43" t="s">
        <v>468</v>
      </c>
      <c r="B5485" s="3">
        <v>45905</v>
      </c>
      <c r="C5485" s="3">
        <v>45905</v>
      </c>
      <c r="D5485" s="43" t="s">
        <v>859</v>
      </c>
      <c r="E5485" s="43" t="s">
        <v>67</v>
      </c>
      <c r="F5485" s="43" t="s">
        <v>68</v>
      </c>
      <c r="G5485">
        <v>1410</v>
      </c>
      <c r="H5485">
        <v>540</v>
      </c>
      <c r="I5485" s="43" t="s">
        <v>966</v>
      </c>
      <c r="J5485" s="43" t="s">
        <v>977</v>
      </c>
      <c r="K5485" s="43" t="s">
        <v>179</v>
      </c>
      <c r="L5485" s="43" t="str">
        <f>IF(AND(Home!$A$1&gt;=Leave[[#This Row],[Start Time]],Home!$A$1&lt;=Leave[[#This Row],[End Time]]),"Aplica","No Aplica")</f>
        <v>No Aplica</v>
      </c>
      <c r="M5485" s="43" t="str">
        <f>IF(AND(Home!$A$1&gt;=Leave[[#This Row],[Start Time]],Home!$A$1&lt;=Leave[[#This Row],[End Time]]),Home!$A$1,"No Aplica")</f>
        <v>No Aplica</v>
      </c>
      <c r="N5485" s="43" t="str">
        <f>Leave[[#This Row],[User Code (Owning User) (Usuario)]]&amp;Leave[[#This Row],[fecha activa]]</f>
        <v>MIE202215098555No Aplica</v>
      </c>
    </row>
    <row r="5486" spans="1:14" x14ac:dyDescent="0.3">
      <c r="A5486" s="43" t="s">
        <v>468</v>
      </c>
      <c r="B5486" s="3">
        <v>45904</v>
      </c>
      <c r="C5486" s="3">
        <v>45904</v>
      </c>
      <c r="D5486" s="43" t="s">
        <v>859</v>
      </c>
      <c r="E5486" s="43" t="s">
        <v>67</v>
      </c>
      <c r="F5486" s="43" t="s">
        <v>68</v>
      </c>
      <c r="G5486">
        <v>1380</v>
      </c>
      <c r="H5486">
        <v>540</v>
      </c>
      <c r="I5486" s="43" t="s">
        <v>966</v>
      </c>
      <c r="J5486" s="43" t="s">
        <v>977</v>
      </c>
      <c r="K5486" s="43" t="s">
        <v>179</v>
      </c>
      <c r="L5486" s="43" t="str">
        <f>IF(AND(Home!$A$1&gt;=Leave[[#This Row],[Start Time]],Home!$A$1&lt;=Leave[[#This Row],[End Time]]),"Aplica","No Aplica")</f>
        <v>No Aplica</v>
      </c>
      <c r="M5486" s="43" t="str">
        <f>IF(AND(Home!$A$1&gt;=Leave[[#This Row],[Start Time]],Home!$A$1&lt;=Leave[[#This Row],[End Time]]),Home!$A$1,"No Aplica")</f>
        <v>No Aplica</v>
      </c>
      <c r="N5486" s="43" t="str">
        <f>Leave[[#This Row],[User Code (Owning User) (Usuario)]]&amp;Leave[[#This Row],[fecha activa]]</f>
        <v>MIE202215098555No Aplica</v>
      </c>
    </row>
    <row r="5487" spans="1:14" x14ac:dyDescent="0.3">
      <c r="A5487" s="43" t="s">
        <v>468</v>
      </c>
      <c r="B5487" s="3">
        <v>45903</v>
      </c>
      <c r="C5487" s="3">
        <v>45903</v>
      </c>
      <c r="D5487" s="43" t="s">
        <v>859</v>
      </c>
      <c r="E5487" s="43" t="s">
        <v>67</v>
      </c>
      <c r="F5487" s="43" t="s">
        <v>68</v>
      </c>
      <c r="G5487">
        <v>1410</v>
      </c>
      <c r="H5487">
        <v>540</v>
      </c>
      <c r="I5487" s="43" t="s">
        <v>966</v>
      </c>
      <c r="J5487" s="43" t="s">
        <v>977</v>
      </c>
      <c r="K5487" s="43" t="s">
        <v>179</v>
      </c>
      <c r="L5487" s="43" t="str">
        <f>IF(AND(Home!$A$1&gt;=Leave[[#This Row],[Start Time]],Home!$A$1&lt;=Leave[[#This Row],[End Time]]),"Aplica","No Aplica")</f>
        <v>No Aplica</v>
      </c>
      <c r="M5487" s="43" t="str">
        <f>IF(AND(Home!$A$1&gt;=Leave[[#This Row],[Start Time]],Home!$A$1&lt;=Leave[[#This Row],[End Time]]),Home!$A$1,"No Aplica")</f>
        <v>No Aplica</v>
      </c>
      <c r="N5487" s="43" t="str">
        <f>Leave[[#This Row],[User Code (Owning User) (Usuario)]]&amp;Leave[[#This Row],[fecha activa]]</f>
        <v>MIE202215098555No Aplica</v>
      </c>
    </row>
    <row r="5488" spans="1:14" x14ac:dyDescent="0.3">
      <c r="A5488" s="43" t="s">
        <v>468</v>
      </c>
      <c r="B5488" s="3">
        <v>45902</v>
      </c>
      <c r="C5488" s="3">
        <v>45902</v>
      </c>
      <c r="D5488" s="43" t="s">
        <v>859</v>
      </c>
      <c r="E5488" s="43" t="s">
        <v>67</v>
      </c>
      <c r="F5488" s="43" t="s">
        <v>68</v>
      </c>
      <c r="G5488">
        <v>1410</v>
      </c>
      <c r="H5488">
        <v>540</v>
      </c>
      <c r="I5488" s="43" t="s">
        <v>966</v>
      </c>
      <c r="J5488" s="43" t="s">
        <v>977</v>
      </c>
      <c r="K5488" s="43" t="s">
        <v>179</v>
      </c>
      <c r="L5488" s="43" t="str">
        <f>IF(AND(Home!$A$1&gt;=Leave[[#This Row],[Start Time]],Home!$A$1&lt;=Leave[[#This Row],[End Time]]),"Aplica","No Aplica")</f>
        <v>No Aplica</v>
      </c>
      <c r="M5488" s="43" t="str">
        <f>IF(AND(Home!$A$1&gt;=Leave[[#This Row],[Start Time]],Home!$A$1&lt;=Leave[[#This Row],[End Time]]),Home!$A$1,"No Aplica")</f>
        <v>No Aplica</v>
      </c>
      <c r="N5488" s="43" t="str">
        <f>Leave[[#This Row],[User Code (Owning User) (Usuario)]]&amp;Leave[[#This Row],[fecha activa]]</f>
        <v>MIE202215098555No Aplica</v>
      </c>
    </row>
    <row r="5489" spans="1:14" x14ac:dyDescent="0.3">
      <c r="A5489" s="43" t="s">
        <v>468</v>
      </c>
      <c r="B5489" s="3">
        <v>45901</v>
      </c>
      <c r="C5489" s="3">
        <v>45901</v>
      </c>
      <c r="D5489" s="43" t="s">
        <v>859</v>
      </c>
      <c r="E5489" s="43" t="s">
        <v>67</v>
      </c>
      <c r="F5489" s="43" t="s">
        <v>68</v>
      </c>
      <c r="G5489">
        <v>1410</v>
      </c>
      <c r="H5489">
        <v>540</v>
      </c>
      <c r="I5489" s="43" t="s">
        <v>966</v>
      </c>
      <c r="J5489" s="43" t="s">
        <v>977</v>
      </c>
      <c r="K5489" s="43" t="s">
        <v>179</v>
      </c>
      <c r="L5489" s="43" t="str">
        <f>IF(AND(Home!$A$1&gt;=Leave[[#This Row],[Start Time]],Home!$A$1&lt;=Leave[[#This Row],[End Time]]),"Aplica","No Aplica")</f>
        <v>No Aplica</v>
      </c>
      <c r="M5489" s="43" t="str">
        <f>IF(AND(Home!$A$1&gt;=Leave[[#This Row],[Start Time]],Home!$A$1&lt;=Leave[[#This Row],[End Time]]),Home!$A$1,"No Aplica")</f>
        <v>No Aplica</v>
      </c>
      <c r="N5489" s="43" t="str">
        <f>Leave[[#This Row],[User Code (Owning User) (Usuario)]]&amp;Leave[[#This Row],[fecha activa]]</f>
        <v>MIE202215098555No Aplica</v>
      </c>
    </row>
    <row r="5490" spans="1:14" x14ac:dyDescent="0.3">
      <c r="A5490" s="43" t="s">
        <v>465</v>
      </c>
      <c r="B5490" s="3">
        <v>45928</v>
      </c>
      <c r="C5490" s="3">
        <v>45928</v>
      </c>
      <c r="D5490" s="43" t="s">
        <v>495</v>
      </c>
      <c r="E5490" s="43" t="s">
        <v>738</v>
      </c>
      <c r="F5490" s="43" t="s">
        <v>739</v>
      </c>
      <c r="G5490">
        <v>540</v>
      </c>
      <c r="H5490">
        <v>540</v>
      </c>
      <c r="I5490" s="43" t="s">
        <v>1151</v>
      </c>
      <c r="J5490" s="43" t="s">
        <v>2767</v>
      </c>
      <c r="K5490" s="43" t="s">
        <v>178</v>
      </c>
      <c r="L5490" s="43" t="str">
        <f>IF(AND(Home!$A$1&gt;=Leave[[#This Row],[Start Time]],Home!$A$1&lt;=Leave[[#This Row],[End Time]]),"Aplica","No Aplica")</f>
        <v>No Aplica</v>
      </c>
      <c r="M5490" s="43" t="str">
        <f>IF(AND(Home!$A$1&gt;=Leave[[#This Row],[Start Time]],Home!$A$1&lt;=Leave[[#This Row],[End Time]]),Home!$A$1,"No Aplica")</f>
        <v>No Aplica</v>
      </c>
      <c r="N5490" s="43" t="str">
        <f>Leave[[#This Row],[User Code (Owning User) (Usuario)]]&amp;Leave[[#This Row],[fecha activa]]</f>
        <v>MIE2024091017791No Aplica</v>
      </c>
    </row>
    <row r="5491" spans="1:14" x14ac:dyDescent="0.3">
      <c r="A5491" s="43" t="s">
        <v>465</v>
      </c>
      <c r="B5491" s="3">
        <v>45907</v>
      </c>
      <c r="C5491" s="3">
        <v>45907</v>
      </c>
      <c r="D5491" s="43" t="s">
        <v>495</v>
      </c>
      <c r="E5491" s="43" t="s">
        <v>738</v>
      </c>
      <c r="F5491" s="43" t="s">
        <v>739</v>
      </c>
      <c r="G5491">
        <v>540</v>
      </c>
      <c r="H5491">
        <v>540</v>
      </c>
      <c r="I5491" s="43" t="s">
        <v>1151</v>
      </c>
      <c r="J5491" s="43" t="s">
        <v>2767</v>
      </c>
      <c r="K5491" s="43" t="s">
        <v>178</v>
      </c>
      <c r="L5491" s="43" t="str">
        <f>IF(AND(Home!$A$1&gt;=Leave[[#This Row],[Start Time]],Home!$A$1&lt;=Leave[[#This Row],[End Time]]),"Aplica","No Aplica")</f>
        <v>No Aplica</v>
      </c>
      <c r="M5491" s="43" t="str">
        <f>IF(AND(Home!$A$1&gt;=Leave[[#This Row],[Start Time]],Home!$A$1&lt;=Leave[[#This Row],[End Time]]),Home!$A$1,"No Aplica")</f>
        <v>No Aplica</v>
      </c>
      <c r="N5491" s="43" t="str">
        <f>Leave[[#This Row],[User Code (Owning User) (Usuario)]]&amp;Leave[[#This Row],[fecha activa]]</f>
        <v>MIE2024091017791No Aplica</v>
      </c>
    </row>
    <row r="5492" spans="1:14" x14ac:dyDescent="0.3">
      <c r="A5492" s="43" t="s">
        <v>468</v>
      </c>
      <c r="B5492" s="3">
        <v>45916</v>
      </c>
      <c r="C5492" s="3">
        <v>45916</v>
      </c>
      <c r="D5492" s="43" t="s">
        <v>469</v>
      </c>
      <c r="E5492" s="43" t="s">
        <v>581</v>
      </c>
      <c r="F5492" s="43" t="s">
        <v>582</v>
      </c>
      <c r="G5492">
        <v>480</v>
      </c>
      <c r="H5492">
        <v>480</v>
      </c>
      <c r="I5492" s="43" t="s">
        <v>1286</v>
      </c>
      <c r="J5492" s="43" t="s">
        <v>1051</v>
      </c>
      <c r="K5492" s="43" t="s">
        <v>177</v>
      </c>
      <c r="L5492" s="43" t="str">
        <f>IF(AND(Home!$A$1&gt;=Leave[[#This Row],[Start Time]],Home!$A$1&lt;=Leave[[#This Row],[End Time]]),"Aplica","No Aplica")</f>
        <v>No Aplica</v>
      </c>
      <c r="M5492" s="43" t="str">
        <f>IF(AND(Home!$A$1&gt;=Leave[[#This Row],[Start Time]],Home!$A$1&lt;=Leave[[#This Row],[End Time]]),Home!$A$1,"No Aplica")</f>
        <v>No Aplica</v>
      </c>
      <c r="N5492" s="43" t="str">
        <f>Leave[[#This Row],[User Code (Owning User) (Usuario)]]&amp;Leave[[#This Row],[fecha activa]]</f>
        <v>MIE2024140515734No Aplica</v>
      </c>
    </row>
    <row r="5493" spans="1:14" x14ac:dyDescent="0.3">
      <c r="A5493" s="43" t="s">
        <v>468</v>
      </c>
      <c r="B5493" s="3">
        <v>45909</v>
      </c>
      <c r="C5493" s="3">
        <v>45909</v>
      </c>
      <c r="D5493" s="43" t="s">
        <v>467</v>
      </c>
      <c r="E5493" s="43" t="s">
        <v>581</v>
      </c>
      <c r="F5493" s="43" t="s">
        <v>582</v>
      </c>
      <c r="G5493">
        <v>480</v>
      </c>
      <c r="H5493">
        <v>480</v>
      </c>
      <c r="I5493" s="43" t="s">
        <v>1286</v>
      </c>
      <c r="J5493" s="43" t="s">
        <v>1051</v>
      </c>
      <c r="K5493" s="43" t="s">
        <v>177</v>
      </c>
      <c r="L5493" s="43" t="str">
        <f>IF(AND(Home!$A$1&gt;=Leave[[#This Row],[Start Time]],Home!$A$1&lt;=Leave[[#This Row],[End Time]]),"Aplica","No Aplica")</f>
        <v>No Aplica</v>
      </c>
      <c r="M5493" s="43" t="str">
        <f>IF(AND(Home!$A$1&gt;=Leave[[#This Row],[Start Time]],Home!$A$1&lt;=Leave[[#This Row],[End Time]]),Home!$A$1,"No Aplica")</f>
        <v>No Aplica</v>
      </c>
      <c r="N5493" s="43" t="str">
        <f>Leave[[#This Row],[User Code (Owning User) (Usuario)]]&amp;Leave[[#This Row],[fecha activa]]</f>
        <v>MIE2024140515734No Aplica</v>
      </c>
    </row>
    <row r="5494" spans="1:14" x14ac:dyDescent="0.3">
      <c r="A5494" s="43" t="s">
        <v>468</v>
      </c>
      <c r="B5494" s="3">
        <v>45902</v>
      </c>
      <c r="C5494" s="3">
        <v>45902</v>
      </c>
      <c r="D5494" s="43" t="s">
        <v>467</v>
      </c>
      <c r="E5494" s="43" t="s">
        <v>581</v>
      </c>
      <c r="F5494" s="43" t="s">
        <v>582</v>
      </c>
      <c r="G5494">
        <v>480</v>
      </c>
      <c r="H5494">
        <v>480</v>
      </c>
      <c r="I5494" s="43" t="s">
        <v>1286</v>
      </c>
      <c r="J5494" s="43" t="s">
        <v>1051</v>
      </c>
      <c r="K5494" s="43" t="s">
        <v>177</v>
      </c>
      <c r="L5494" s="43" t="str">
        <f>IF(AND(Home!$A$1&gt;=Leave[[#This Row],[Start Time]],Home!$A$1&lt;=Leave[[#This Row],[End Time]]),"Aplica","No Aplica")</f>
        <v>No Aplica</v>
      </c>
      <c r="M5494" s="43" t="str">
        <f>IF(AND(Home!$A$1&gt;=Leave[[#This Row],[Start Time]],Home!$A$1&lt;=Leave[[#This Row],[End Time]]),Home!$A$1,"No Aplica")</f>
        <v>No Aplica</v>
      </c>
      <c r="N5494" s="43" t="str">
        <f>Leave[[#This Row],[User Code (Owning User) (Usuario)]]&amp;Leave[[#This Row],[fecha activa]]</f>
        <v>MIE2024140515734No Aplica</v>
      </c>
    </row>
    <row r="5495" spans="1:14" x14ac:dyDescent="0.3">
      <c r="A5495" s="43" t="s">
        <v>471</v>
      </c>
      <c r="B5495" s="3">
        <v>45926</v>
      </c>
      <c r="C5495" s="3">
        <v>45926</v>
      </c>
      <c r="D5495" s="43" t="s">
        <v>647</v>
      </c>
      <c r="E5495" s="43" t="s">
        <v>1867</v>
      </c>
      <c r="F5495" s="43" t="s">
        <v>1869</v>
      </c>
      <c r="G5495">
        <v>60</v>
      </c>
      <c r="H5495">
        <v>60</v>
      </c>
      <c r="I5495" s="43" t="s">
        <v>1868</v>
      </c>
      <c r="J5495" s="43" t="s">
        <v>1105</v>
      </c>
      <c r="K5495" s="43" t="s">
        <v>177</v>
      </c>
      <c r="L5495" s="43" t="str">
        <f>IF(AND(Home!$A$1&gt;=Leave[[#This Row],[Start Time]],Home!$A$1&lt;=Leave[[#This Row],[End Time]]),"Aplica","No Aplica")</f>
        <v>No Aplica</v>
      </c>
      <c r="M5495" s="43" t="str">
        <f>IF(AND(Home!$A$1&gt;=Leave[[#This Row],[Start Time]],Home!$A$1&lt;=Leave[[#This Row],[End Time]]),Home!$A$1,"No Aplica")</f>
        <v>No Aplica</v>
      </c>
      <c r="N5495" s="43" t="str">
        <f>Leave[[#This Row],[User Code (Owning User) (Usuario)]]&amp;Leave[[#This Row],[fecha activa]]</f>
        <v>MIE2025040623292No Aplica</v>
      </c>
    </row>
    <row r="5496" spans="1:14" x14ac:dyDescent="0.3">
      <c r="A5496" s="43" t="s">
        <v>471</v>
      </c>
      <c r="B5496" s="3">
        <v>45925</v>
      </c>
      <c r="C5496" s="3">
        <v>45925</v>
      </c>
      <c r="D5496" s="43" t="s">
        <v>647</v>
      </c>
      <c r="E5496" s="43" t="s">
        <v>1867</v>
      </c>
      <c r="F5496" s="43" t="s">
        <v>1869</v>
      </c>
      <c r="G5496">
        <v>60</v>
      </c>
      <c r="H5496">
        <v>60</v>
      </c>
      <c r="I5496" s="43" t="s">
        <v>1868</v>
      </c>
      <c r="J5496" s="43" t="s">
        <v>1105</v>
      </c>
      <c r="K5496" s="43" t="s">
        <v>177</v>
      </c>
      <c r="L5496" s="43" t="str">
        <f>IF(AND(Home!$A$1&gt;=Leave[[#This Row],[Start Time]],Home!$A$1&lt;=Leave[[#This Row],[End Time]]),"Aplica","No Aplica")</f>
        <v>No Aplica</v>
      </c>
      <c r="M5496" s="43" t="str">
        <f>IF(AND(Home!$A$1&gt;=Leave[[#This Row],[Start Time]],Home!$A$1&lt;=Leave[[#This Row],[End Time]]),Home!$A$1,"No Aplica")</f>
        <v>No Aplica</v>
      </c>
      <c r="N5496" s="43" t="str">
        <f>Leave[[#This Row],[User Code (Owning User) (Usuario)]]&amp;Leave[[#This Row],[fecha activa]]</f>
        <v>MIE2025040623292No Aplica</v>
      </c>
    </row>
    <row r="5497" spans="1:14" x14ac:dyDescent="0.3">
      <c r="A5497" s="43" t="s">
        <v>471</v>
      </c>
      <c r="B5497" s="3">
        <v>45924</v>
      </c>
      <c r="C5497" s="3">
        <v>45924</v>
      </c>
      <c r="D5497" s="43" t="s">
        <v>647</v>
      </c>
      <c r="E5497" s="43" t="s">
        <v>1867</v>
      </c>
      <c r="F5497" s="43" t="s">
        <v>1869</v>
      </c>
      <c r="G5497">
        <v>120</v>
      </c>
      <c r="H5497">
        <v>120</v>
      </c>
      <c r="I5497" s="43" t="s">
        <v>1868</v>
      </c>
      <c r="J5497" s="43" t="s">
        <v>1105</v>
      </c>
      <c r="K5497" s="43" t="s">
        <v>177</v>
      </c>
      <c r="L5497" s="43" t="str">
        <f>IF(AND(Home!$A$1&gt;=Leave[[#This Row],[Start Time]],Home!$A$1&lt;=Leave[[#This Row],[End Time]]),"Aplica","No Aplica")</f>
        <v>No Aplica</v>
      </c>
      <c r="M5497" s="43" t="str">
        <f>IF(AND(Home!$A$1&gt;=Leave[[#This Row],[Start Time]],Home!$A$1&lt;=Leave[[#This Row],[End Time]]),Home!$A$1,"No Aplica")</f>
        <v>No Aplica</v>
      </c>
      <c r="N5497" s="43" t="str">
        <f>Leave[[#This Row],[User Code (Owning User) (Usuario)]]&amp;Leave[[#This Row],[fecha activa]]</f>
        <v>MIE2025040623292No Aplica</v>
      </c>
    </row>
    <row r="5498" spans="1:14" x14ac:dyDescent="0.3">
      <c r="A5498" s="43" t="s">
        <v>471</v>
      </c>
      <c r="B5498" s="3">
        <v>45923</v>
      </c>
      <c r="C5498" s="3">
        <v>45923</v>
      </c>
      <c r="D5498" s="43" t="s">
        <v>647</v>
      </c>
      <c r="E5498" s="43" t="s">
        <v>1867</v>
      </c>
      <c r="F5498" s="43" t="s">
        <v>1869</v>
      </c>
      <c r="G5498">
        <v>60</v>
      </c>
      <c r="H5498">
        <v>60</v>
      </c>
      <c r="I5498" s="43" t="s">
        <v>1868</v>
      </c>
      <c r="J5498" s="43" t="s">
        <v>1105</v>
      </c>
      <c r="K5498" s="43" t="s">
        <v>177</v>
      </c>
      <c r="L5498" s="43" t="str">
        <f>IF(AND(Home!$A$1&gt;=Leave[[#This Row],[Start Time]],Home!$A$1&lt;=Leave[[#This Row],[End Time]]),"Aplica","No Aplica")</f>
        <v>No Aplica</v>
      </c>
      <c r="M5498" s="43" t="str">
        <f>IF(AND(Home!$A$1&gt;=Leave[[#This Row],[Start Time]],Home!$A$1&lt;=Leave[[#This Row],[End Time]]),Home!$A$1,"No Aplica")</f>
        <v>No Aplica</v>
      </c>
      <c r="N5498" s="43" t="str">
        <f>Leave[[#This Row],[User Code (Owning User) (Usuario)]]&amp;Leave[[#This Row],[fecha activa]]</f>
        <v>MIE2025040623292No Aplica</v>
      </c>
    </row>
    <row r="5499" spans="1:14" x14ac:dyDescent="0.3">
      <c r="A5499" s="43" t="s">
        <v>468</v>
      </c>
      <c r="B5499" s="3">
        <v>45922</v>
      </c>
      <c r="C5499" s="3">
        <v>45922</v>
      </c>
      <c r="D5499" s="43" t="s">
        <v>489</v>
      </c>
      <c r="E5499" s="43" t="s">
        <v>1867</v>
      </c>
      <c r="F5499" s="43" t="s">
        <v>1869</v>
      </c>
      <c r="G5499">
        <v>1410</v>
      </c>
      <c r="H5499">
        <v>540</v>
      </c>
      <c r="I5499" s="43" t="s">
        <v>1868</v>
      </c>
      <c r="J5499" s="43" t="s">
        <v>1105</v>
      </c>
      <c r="K5499" s="43" t="s">
        <v>177</v>
      </c>
      <c r="L5499" s="43" t="str">
        <f>IF(AND(Home!$A$1&gt;=Leave[[#This Row],[Start Time]],Home!$A$1&lt;=Leave[[#This Row],[End Time]]),"Aplica","No Aplica")</f>
        <v>Aplica</v>
      </c>
      <c r="M5499" s="43">
        <f>IF(AND(Home!$A$1&gt;=Leave[[#This Row],[Start Time]],Home!$A$1&lt;=Leave[[#This Row],[End Time]]),Home!$A$1,"No Aplica")</f>
        <v>45922</v>
      </c>
      <c r="N5499" s="43" t="str">
        <f>Leave[[#This Row],[User Code (Owning User) (Usuario)]]&amp;Leave[[#This Row],[fecha activa]]</f>
        <v>MIE202504062329245922</v>
      </c>
    </row>
    <row r="5500" spans="1:14" x14ac:dyDescent="0.3">
      <c r="A5500" s="43" t="s">
        <v>471</v>
      </c>
      <c r="B5500" s="3">
        <v>45919</v>
      </c>
      <c r="C5500" s="3">
        <v>45919</v>
      </c>
      <c r="D5500" s="43" t="s">
        <v>647</v>
      </c>
      <c r="E5500" s="43" t="s">
        <v>1867</v>
      </c>
      <c r="F5500" s="43" t="s">
        <v>1869</v>
      </c>
      <c r="G5500">
        <v>60</v>
      </c>
      <c r="H5500">
        <v>60</v>
      </c>
      <c r="I5500" s="43" t="s">
        <v>1868</v>
      </c>
      <c r="J5500" s="43" t="s">
        <v>1105</v>
      </c>
      <c r="K5500" s="43" t="s">
        <v>177</v>
      </c>
      <c r="L5500" s="43" t="str">
        <f>IF(AND(Home!$A$1&gt;=Leave[[#This Row],[Start Time]],Home!$A$1&lt;=Leave[[#This Row],[End Time]]),"Aplica","No Aplica")</f>
        <v>No Aplica</v>
      </c>
      <c r="M5500" s="43" t="str">
        <f>IF(AND(Home!$A$1&gt;=Leave[[#This Row],[Start Time]],Home!$A$1&lt;=Leave[[#This Row],[End Time]]),Home!$A$1,"No Aplica")</f>
        <v>No Aplica</v>
      </c>
      <c r="N5500" s="43" t="str">
        <f>Leave[[#This Row],[User Code (Owning User) (Usuario)]]&amp;Leave[[#This Row],[fecha activa]]</f>
        <v>MIE2025040623292No Aplica</v>
      </c>
    </row>
    <row r="5501" spans="1:14" x14ac:dyDescent="0.3">
      <c r="A5501" s="43" t="s">
        <v>471</v>
      </c>
      <c r="B5501" s="3">
        <v>45917</v>
      </c>
      <c r="C5501" s="3">
        <v>45917</v>
      </c>
      <c r="D5501" s="43" t="s">
        <v>647</v>
      </c>
      <c r="E5501" s="43" t="s">
        <v>1867</v>
      </c>
      <c r="F5501" s="43" t="s">
        <v>1869</v>
      </c>
      <c r="G5501">
        <v>120</v>
      </c>
      <c r="H5501">
        <v>120</v>
      </c>
      <c r="I5501" s="43" t="s">
        <v>1868</v>
      </c>
      <c r="J5501" s="43" t="s">
        <v>1105</v>
      </c>
      <c r="K5501" s="43" t="s">
        <v>177</v>
      </c>
      <c r="L5501" s="43" t="str">
        <f>IF(AND(Home!$A$1&gt;=Leave[[#This Row],[Start Time]],Home!$A$1&lt;=Leave[[#This Row],[End Time]]),"Aplica","No Aplica")</f>
        <v>No Aplica</v>
      </c>
      <c r="M5501" s="43" t="str">
        <f>IF(AND(Home!$A$1&gt;=Leave[[#This Row],[Start Time]],Home!$A$1&lt;=Leave[[#This Row],[End Time]]),Home!$A$1,"No Aplica")</f>
        <v>No Aplica</v>
      </c>
      <c r="N5501" s="43" t="str">
        <f>Leave[[#This Row],[User Code (Owning User) (Usuario)]]&amp;Leave[[#This Row],[fecha activa]]</f>
        <v>MIE2025040623292No Aplica</v>
      </c>
    </row>
    <row r="5502" spans="1:14" x14ac:dyDescent="0.3">
      <c r="A5502" s="43" t="s">
        <v>471</v>
      </c>
      <c r="B5502" s="3">
        <v>45916</v>
      </c>
      <c r="C5502" s="3">
        <v>45916</v>
      </c>
      <c r="D5502" s="43" t="s">
        <v>647</v>
      </c>
      <c r="E5502" s="43" t="s">
        <v>1867</v>
      </c>
      <c r="F5502" s="43" t="s">
        <v>1869</v>
      </c>
      <c r="G5502">
        <v>60</v>
      </c>
      <c r="H5502">
        <v>60</v>
      </c>
      <c r="I5502" s="43" t="s">
        <v>1868</v>
      </c>
      <c r="J5502" s="43" t="s">
        <v>1105</v>
      </c>
      <c r="K5502" s="43" t="s">
        <v>177</v>
      </c>
      <c r="L5502" s="43" t="str">
        <f>IF(AND(Home!$A$1&gt;=Leave[[#This Row],[Start Time]],Home!$A$1&lt;=Leave[[#This Row],[End Time]]),"Aplica","No Aplica")</f>
        <v>No Aplica</v>
      </c>
      <c r="M5502" s="43" t="str">
        <f>IF(AND(Home!$A$1&gt;=Leave[[#This Row],[Start Time]],Home!$A$1&lt;=Leave[[#This Row],[End Time]]),Home!$A$1,"No Aplica")</f>
        <v>No Aplica</v>
      </c>
      <c r="N5502" s="43" t="str">
        <f>Leave[[#This Row],[User Code (Owning User) (Usuario)]]&amp;Leave[[#This Row],[fecha activa]]</f>
        <v>MIE2025040623292No Aplica</v>
      </c>
    </row>
    <row r="5503" spans="1:14" x14ac:dyDescent="0.3">
      <c r="A5503" s="43" t="s">
        <v>471</v>
      </c>
      <c r="B5503" s="3">
        <v>45915</v>
      </c>
      <c r="C5503" s="3">
        <v>45915</v>
      </c>
      <c r="D5503" s="43" t="s">
        <v>647</v>
      </c>
      <c r="E5503" s="43" t="s">
        <v>1867</v>
      </c>
      <c r="F5503" s="43" t="s">
        <v>1869</v>
      </c>
      <c r="G5503">
        <v>60</v>
      </c>
      <c r="H5503">
        <v>60</v>
      </c>
      <c r="I5503" s="43" t="s">
        <v>1868</v>
      </c>
      <c r="J5503" s="43" t="s">
        <v>1105</v>
      </c>
      <c r="K5503" s="43" t="s">
        <v>177</v>
      </c>
      <c r="L5503" s="43" t="str">
        <f>IF(AND(Home!$A$1&gt;=Leave[[#This Row],[Start Time]],Home!$A$1&lt;=Leave[[#This Row],[End Time]]),"Aplica","No Aplica")</f>
        <v>No Aplica</v>
      </c>
      <c r="M5503" s="43" t="str">
        <f>IF(AND(Home!$A$1&gt;=Leave[[#This Row],[Start Time]],Home!$A$1&lt;=Leave[[#This Row],[End Time]]),Home!$A$1,"No Aplica")</f>
        <v>No Aplica</v>
      </c>
      <c r="N5503" s="43" t="str">
        <f>Leave[[#This Row],[User Code (Owning User) (Usuario)]]&amp;Leave[[#This Row],[fecha activa]]</f>
        <v>MIE2025040623292No Aplica</v>
      </c>
    </row>
    <row r="5504" spans="1:14" x14ac:dyDescent="0.3">
      <c r="A5504" s="43" t="s">
        <v>468</v>
      </c>
      <c r="B5504" s="3">
        <v>45918</v>
      </c>
      <c r="C5504" s="3">
        <v>45918</v>
      </c>
      <c r="D5504" s="43" t="s">
        <v>489</v>
      </c>
      <c r="E5504" s="43" t="s">
        <v>1867</v>
      </c>
      <c r="F5504" s="43" t="s">
        <v>1869</v>
      </c>
      <c r="G5504">
        <v>1410</v>
      </c>
      <c r="H5504">
        <v>540</v>
      </c>
      <c r="I5504" s="43" t="s">
        <v>1868</v>
      </c>
      <c r="J5504" s="43" t="s">
        <v>1105</v>
      </c>
      <c r="K5504" s="43" t="s">
        <v>177</v>
      </c>
      <c r="L5504" s="43" t="str">
        <f>IF(AND(Home!$A$1&gt;=Leave[[#This Row],[Start Time]],Home!$A$1&lt;=Leave[[#This Row],[End Time]]),"Aplica","No Aplica")</f>
        <v>No Aplica</v>
      </c>
      <c r="M5504" s="43" t="str">
        <f>IF(AND(Home!$A$1&gt;=Leave[[#This Row],[Start Time]],Home!$A$1&lt;=Leave[[#This Row],[End Time]]),Home!$A$1,"No Aplica")</f>
        <v>No Aplica</v>
      </c>
      <c r="N5504" s="43" t="str">
        <f>Leave[[#This Row],[User Code (Owning User) (Usuario)]]&amp;Leave[[#This Row],[fecha activa]]</f>
        <v>MIE2025040623292No Aplica</v>
      </c>
    </row>
    <row r="5505" spans="1:14" x14ac:dyDescent="0.3">
      <c r="A5505" s="43" t="s">
        <v>471</v>
      </c>
      <c r="B5505" s="3">
        <v>45912</v>
      </c>
      <c r="C5505" s="3">
        <v>45912</v>
      </c>
      <c r="D5505" s="43" t="s">
        <v>647</v>
      </c>
      <c r="E5505" s="43" t="s">
        <v>1867</v>
      </c>
      <c r="F5505" s="43" t="s">
        <v>1869</v>
      </c>
      <c r="G5505">
        <v>60</v>
      </c>
      <c r="H5505">
        <v>60</v>
      </c>
      <c r="I5505" s="43" t="s">
        <v>1868</v>
      </c>
      <c r="J5505" s="43" t="s">
        <v>1105</v>
      </c>
      <c r="K5505" s="43" t="s">
        <v>177</v>
      </c>
      <c r="L5505" s="43" t="str">
        <f>IF(AND(Home!$A$1&gt;=Leave[[#This Row],[Start Time]],Home!$A$1&lt;=Leave[[#This Row],[End Time]]),"Aplica","No Aplica")</f>
        <v>No Aplica</v>
      </c>
      <c r="M5505" s="43" t="str">
        <f>IF(AND(Home!$A$1&gt;=Leave[[#This Row],[Start Time]],Home!$A$1&lt;=Leave[[#This Row],[End Time]]),Home!$A$1,"No Aplica")</f>
        <v>No Aplica</v>
      </c>
      <c r="N5505" s="43" t="str">
        <f>Leave[[#This Row],[User Code (Owning User) (Usuario)]]&amp;Leave[[#This Row],[fecha activa]]</f>
        <v>MIE2025040623292No Aplica</v>
      </c>
    </row>
    <row r="5506" spans="1:14" x14ac:dyDescent="0.3">
      <c r="A5506" s="43" t="s">
        <v>471</v>
      </c>
      <c r="B5506" s="3">
        <v>45911</v>
      </c>
      <c r="C5506" s="3">
        <v>45911</v>
      </c>
      <c r="D5506" s="43" t="s">
        <v>2264</v>
      </c>
      <c r="E5506" s="43" t="s">
        <v>1867</v>
      </c>
      <c r="F5506" s="43" t="s">
        <v>1869</v>
      </c>
      <c r="G5506">
        <v>60</v>
      </c>
      <c r="H5506">
        <v>60</v>
      </c>
      <c r="I5506" s="43" t="s">
        <v>1868</v>
      </c>
      <c r="J5506" s="43" t="s">
        <v>1105</v>
      </c>
      <c r="K5506" s="43" t="s">
        <v>177</v>
      </c>
      <c r="L5506" s="43" t="str">
        <f>IF(AND(Home!$A$1&gt;=Leave[[#This Row],[Start Time]],Home!$A$1&lt;=Leave[[#This Row],[End Time]]),"Aplica","No Aplica")</f>
        <v>No Aplica</v>
      </c>
      <c r="M5506" s="43" t="str">
        <f>IF(AND(Home!$A$1&gt;=Leave[[#This Row],[Start Time]],Home!$A$1&lt;=Leave[[#This Row],[End Time]]),Home!$A$1,"No Aplica")</f>
        <v>No Aplica</v>
      </c>
      <c r="N5506" s="43" t="str">
        <f>Leave[[#This Row],[User Code (Owning User) (Usuario)]]&amp;Leave[[#This Row],[fecha activa]]</f>
        <v>MIE2025040623292No Aplica</v>
      </c>
    </row>
    <row r="5507" spans="1:14" x14ac:dyDescent="0.3">
      <c r="A5507" s="43" t="s">
        <v>471</v>
      </c>
      <c r="B5507" s="3">
        <v>45910</v>
      </c>
      <c r="C5507" s="3">
        <v>45910</v>
      </c>
      <c r="D5507" s="43" t="s">
        <v>1491</v>
      </c>
      <c r="E5507" s="43" t="s">
        <v>1867</v>
      </c>
      <c r="F5507" s="43" t="s">
        <v>1869</v>
      </c>
      <c r="G5507">
        <v>60</v>
      </c>
      <c r="H5507">
        <v>60</v>
      </c>
      <c r="I5507" s="43" t="s">
        <v>1868</v>
      </c>
      <c r="J5507" s="43" t="s">
        <v>1105</v>
      </c>
      <c r="K5507" s="43" t="s">
        <v>177</v>
      </c>
      <c r="L5507" s="43" t="str">
        <f>IF(AND(Home!$A$1&gt;=Leave[[#This Row],[Start Time]],Home!$A$1&lt;=Leave[[#This Row],[End Time]]),"Aplica","No Aplica")</f>
        <v>No Aplica</v>
      </c>
      <c r="M5507" s="43" t="str">
        <f>IF(AND(Home!$A$1&gt;=Leave[[#This Row],[Start Time]],Home!$A$1&lt;=Leave[[#This Row],[End Time]]),Home!$A$1,"No Aplica")</f>
        <v>No Aplica</v>
      </c>
      <c r="N5507" s="43" t="str">
        <f>Leave[[#This Row],[User Code (Owning User) (Usuario)]]&amp;Leave[[#This Row],[fecha activa]]</f>
        <v>MIE2025040623292No Aplica</v>
      </c>
    </row>
    <row r="5508" spans="1:14" x14ac:dyDescent="0.3">
      <c r="A5508" s="43" t="s">
        <v>471</v>
      </c>
      <c r="B5508" s="3">
        <v>45909</v>
      </c>
      <c r="C5508" s="3">
        <v>45909</v>
      </c>
      <c r="D5508" s="43" t="s">
        <v>647</v>
      </c>
      <c r="E5508" s="43" t="s">
        <v>1867</v>
      </c>
      <c r="F5508" s="43" t="s">
        <v>1869</v>
      </c>
      <c r="G5508">
        <v>60</v>
      </c>
      <c r="H5508">
        <v>60</v>
      </c>
      <c r="I5508" s="43" t="s">
        <v>1868</v>
      </c>
      <c r="J5508" s="43" t="s">
        <v>1105</v>
      </c>
      <c r="K5508" s="43" t="s">
        <v>177</v>
      </c>
      <c r="L5508" s="43" t="str">
        <f>IF(AND(Home!$A$1&gt;=Leave[[#This Row],[Start Time]],Home!$A$1&lt;=Leave[[#This Row],[End Time]]),"Aplica","No Aplica")</f>
        <v>No Aplica</v>
      </c>
      <c r="M5508" s="43" t="str">
        <f>IF(AND(Home!$A$1&gt;=Leave[[#This Row],[Start Time]],Home!$A$1&lt;=Leave[[#This Row],[End Time]]),Home!$A$1,"No Aplica")</f>
        <v>No Aplica</v>
      </c>
      <c r="N5508" s="43" t="str">
        <f>Leave[[#This Row],[User Code (Owning User) (Usuario)]]&amp;Leave[[#This Row],[fecha activa]]</f>
        <v>MIE2025040623292No Aplica</v>
      </c>
    </row>
    <row r="5509" spans="1:14" x14ac:dyDescent="0.3">
      <c r="A5509" s="43" t="s">
        <v>468</v>
      </c>
      <c r="B5509" s="3">
        <v>45908</v>
      </c>
      <c r="C5509" s="3">
        <v>45908</v>
      </c>
      <c r="D5509" s="43" t="s">
        <v>489</v>
      </c>
      <c r="E5509" s="43" t="s">
        <v>1867</v>
      </c>
      <c r="F5509" s="43" t="s">
        <v>1869</v>
      </c>
      <c r="G5509">
        <v>1410</v>
      </c>
      <c r="H5509">
        <v>540</v>
      </c>
      <c r="I5509" s="43" t="s">
        <v>1868</v>
      </c>
      <c r="J5509" s="43" t="s">
        <v>1105</v>
      </c>
      <c r="K5509" s="43" t="s">
        <v>177</v>
      </c>
      <c r="L5509" s="43" t="str">
        <f>IF(AND(Home!$A$1&gt;=Leave[[#This Row],[Start Time]],Home!$A$1&lt;=Leave[[#This Row],[End Time]]),"Aplica","No Aplica")</f>
        <v>No Aplica</v>
      </c>
      <c r="M5509" s="43" t="str">
        <f>IF(AND(Home!$A$1&gt;=Leave[[#This Row],[Start Time]],Home!$A$1&lt;=Leave[[#This Row],[End Time]]),Home!$A$1,"No Aplica")</f>
        <v>No Aplica</v>
      </c>
      <c r="N5509" s="43" t="str">
        <f>Leave[[#This Row],[User Code (Owning User) (Usuario)]]&amp;Leave[[#This Row],[fecha activa]]</f>
        <v>MIE2025040623292No Aplica</v>
      </c>
    </row>
    <row r="5510" spans="1:14" x14ac:dyDescent="0.3">
      <c r="A5510" s="43" t="s">
        <v>471</v>
      </c>
      <c r="B5510" s="3">
        <v>45905</v>
      </c>
      <c r="C5510" s="3">
        <v>45905</v>
      </c>
      <c r="D5510" s="43" t="s">
        <v>647</v>
      </c>
      <c r="E5510" s="43" t="s">
        <v>1867</v>
      </c>
      <c r="F5510" s="43" t="s">
        <v>1869</v>
      </c>
      <c r="G5510">
        <v>60</v>
      </c>
      <c r="H5510">
        <v>60</v>
      </c>
      <c r="I5510" s="43" t="s">
        <v>1868</v>
      </c>
      <c r="J5510" s="43" t="s">
        <v>1105</v>
      </c>
      <c r="K5510" s="43" t="s">
        <v>177</v>
      </c>
      <c r="L5510" s="43" t="str">
        <f>IF(AND(Home!$A$1&gt;=Leave[[#This Row],[Start Time]],Home!$A$1&lt;=Leave[[#This Row],[End Time]]),"Aplica","No Aplica")</f>
        <v>No Aplica</v>
      </c>
      <c r="M5510" s="43" t="str">
        <f>IF(AND(Home!$A$1&gt;=Leave[[#This Row],[Start Time]],Home!$A$1&lt;=Leave[[#This Row],[End Time]]),Home!$A$1,"No Aplica")</f>
        <v>No Aplica</v>
      </c>
      <c r="N5510" s="43" t="str">
        <f>Leave[[#This Row],[User Code (Owning User) (Usuario)]]&amp;Leave[[#This Row],[fecha activa]]</f>
        <v>MIE2025040623292No Aplica</v>
      </c>
    </row>
    <row r="5511" spans="1:14" x14ac:dyDescent="0.3">
      <c r="A5511" s="43" t="s">
        <v>471</v>
      </c>
      <c r="B5511" s="3">
        <v>45904</v>
      </c>
      <c r="C5511" s="3">
        <v>45904</v>
      </c>
      <c r="D5511" s="43" t="s">
        <v>647</v>
      </c>
      <c r="E5511" s="43" t="s">
        <v>1867</v>
      </c>
      <c r="F5511" s="43" t="s">
        <v>1869</v>
      </c>
      <c r="G5511">
        <v>60</v>
      </c>
      <c r="H5511">
        <v>60</v>
      </c>
      <c r="I5511" s="43" t="s">
        <v>1868</v>
      </c>
      <c r="J5511" s="43" t="s">
        <v>1105</v>
      </c>
      <c r="K5511" s="43" t="s">
        <v>177</v>
      </c>
      <c r="L5511" s="43" t="str">
        <f>IF(AND(Home!$A$1&gt;=Leave[[#This Row],[Start Time]],Home!$A$1&lt;=Leave[[#This Row],[End Time]]),"Aplica","No Aplica")</f>
        <v>No Aplica</v>
      </c>
      <c r="M5511" s="43" t="str">
        <f>IF(AND(Home!$A$1&gt;=Leave[[#This Row],[Start Time]],Home!$A$1&lt;=Leave[[#This Row],[End Time]]),Home!$A$1,"No Aplica")</f>
        <v>No Aplica</v>
      </c>
      <c r="N5511" s="43" t="str">
        <f>Leave[[#This Row],[User Code (Owning User) (Usuario)]]&amp;Leave[[#This Row],[fecha activa]]</f>
        <v>MIE2025040623292No Aplica</v>
      </c>
    </row>
    <row r="5512" spans="1:14" x14ac:dyDescent="0.3">
      <c r="A5512" s="43" t="s">
        <v>471</v>
      </c>
      <c r="B5512" s="3">
        <v>45903</v>
      </c>
      <c r="C5512" s="3">
        <v>45903</v>
      </c>
      <c r="D5512" s="43" t="s">
        <v>647</v>
      </c>
      <c r="E5512" s="43" t="s">
        <v>1867</v>
      </c>
      <c r="F5512" s="43" t="s">
        <v>1869</v>
      </c>
      <c r="G5512">
        <v>60</v>
      </c>
      <c r="H5512">
        <v>60</v>
      </c>
      <c r="I5512" s="43" t="s">
        <v>1868</v>
      </c>
      <c r="J5512" s="43" t="s">
        <v>1105</v>
      </c>
      <c r="K5512" s="43" t="s">
        <v>177</v>
      </c>
      <c r="L5512" s="43" t="str">
        <f>IF(AND(Home!$A$1&gt;=Leave[[#This Row],[Start Time]],Home!$A$1&lt;=Leave[[#This Row],[End Time]]),"Aplica","No Aplica")</f>
        <v>No Aplica</v>
      </c>
      <c r="M5512" s="43" t="str">
        <f>IF(AND(Home!$A$1&gt;=Leave[[#This Row],[Start Time]],Home!$A$1&lt;=Leave[[#This Row],[End Time]]),Home!$A$1,"No Aplica")</f>
        <v>No Aplica</v>
      </c>
      <c r="N5512" s="43" t="str">
        <f>Leave[[#This Row],[User Code (Owning User) (Usuario)]]&amp;Leave[[#This Row],[fecha activa]]</f>
        <v>MIE2025040623292No Aplica</v>
      </c>
    </row>
    <row r="5513" spans="1:14" x14ac:dyDescent="0.3">
      <c r="A5513" s="43" t="s">
        <v>471</v>
      </c>
      <c r="B5513" s="3">
        <v>45902</v>
      </c>
      <c r="C5513" s="3">
        <v>45902</v>
      </c>
      <c r="D5513" s="43" t="s">
        <v>647</v>
      </c>
      <c r="E5513" s="43" t="s">
        <v>1867</v>
      </c>
      <c r="F5513" s="43" t="s">
        <v>1869</v>
      </c>
      <c r="G5513">
        <v>60</v>
      </c>
      <c r="H5513">
        <v>60</v>
      </c>
      <c r="I5513" s="43" t="s">
        <v>1868</v>
      </c>
      <c r="J5513" s="43" t="s">
        <v>1105</v>
      </c>
      <c r="K5513" s="43" t="s">
        <v>177</v>
      </c>
      <c r="L5513" s="43" t="str">
        <f>IF(AND(Home!$A$1&gt;=Leave[[#This Row],[Start Time]],Home!$A$1&lt;=Leave[[#This Row],[End Time]]),"Aplica","No Aplica")</f>
        <v>No Aplica</v>
      </c>
      <c r="M5513" s="43" t="str">
        <f>IF(AND(Home!$A$1&gt;=Leave[[#This Row],[Start Time]],Home!$A$1&lt;=Leave[[#This Row],[End Time]]),Home!$A$1,"No Aplica")</f>
        <v>No Aplica</v>
      </c>
      <c r="N5513" s="43" t="str">
        <f>Leave[[#This Row],[User Code (Owning User) (Usuario)]]&amp;Leave[[#This Row],[fecha activa]]</f>
        <v>MIE2025040623292No Aplica</v>
      </c>
    </row>
    <row r="5514" spans="1:14" x14ac:dyDescent="0.3">
      <c r="A5514" s="43" t="s">
        <v>468</v>
      </c>
      <c r="B5514" s="3">
        <v>45901</v>
      </c>
      <c r="C5514" s="3">
        <v>45901</v>
      </c>
      <c r="D5514" s="43" t="s">
        <v>467</v>
      </c>
      <c r="E5514" s="43" t="s">
        <v>1867</v>
      </c>
      <c r="F5514" s="43" t="s">
        <v>1869</v>
      </c>
      <c r="G5514">
        <v>1410</v>
      </c>
      <c r="H5514">
        <v>540</v>
      </c>
      <c r="I5514" s="43" t="s">
        <v>1868</v>
      </c>
      <c r="J5514" s="43" t="s">
        <v>1105</v>
      </c>
      <c r="K5514" s="43" t="s">
        <v>177</v>
      </c>
      <c r="L5514" s="43" t="str">
        <f>IF(AND(Home!$A$1&gt;=Leave[[#This Row],[Start Time]],Home!$A$1&lt;=Leave[[#This Row],[End Time]]),"Aplica","No Aplica")</f>
        <v>No Aplica</v>
      </c>
      <c r="M5514" s="43" t="str">
        <f>IF(AND(Home!$A$1&gt;=Leave[[#This Row],[Start Time]],Home!$A$1&lt;=Leave[[#This Row],[End Time]]),Home!$A$1,"No Aplica")</f>
        <v>No Aplica</v>
      </c>
      <c r="N5514" s="43" t="str">
        <f>Leave[[#This Row],[User Code (Owning User) (Usuario)]]&amp;Leave[[#This Row],[fecha activa]]</f>
        <v>MIE2025040623292No Aplica</v>
      </c>
    </row>
    <row r="5515" spans="1:14" x14ac:dyDescent="0.3">
      <c r="A5515" s="43" t="s">
        <v>468</v>
      </c>
      <c r="B5515" s="3">
        <v>45921</v>
      </c>
      <c r="C5515" s="3">
        <v>45921</v>
      </c>
      <c r="D5515" s="43" t="s">
        <v>475</v>
      </c>
      <c r="E5515" s="43" t="s">
        <v>3382</v>
      </c>
      <c r="F5515" s="43" t="s">
        <v>3384</v>
      </c>
      <c r="G5515">
        <v>480</v>
      </c>
      <c r="H5515">
        <v>480</v>
      </c>
      <c r="I5515" s="43" t="s">
        <v>3383</v>
      </c>
      <c r="J5515" s="43" t="s">
        <v>3380</v>
      </c>
      <c r="K5515" s="43" t="s">
        <v>3381</v>
      </c>
      <c r="L5515" s="43" t="str">
        <f>IF(AND(Home!$A$1&gt;=Leave[[#This Row],[Start Time]],Home!$A$1&lt;=Leave[[#This Row],[End Time]]),"Aplica","No Aplica")</f>
        <v>No Aplica</v>
      </c>
      <c r="M5515" s="43" t="str">
        <f>IF(AND(Home!$A$1&gt;=Leave[[#This Row],[Start Time]],Home!$A$1&lt;=Leave[[#This Row],[End Time]]),Home!$A$1,"No Aplica")</f>
        <v>No Aplica</v>
      </c>
      <c r="N5515" s="43" t="str">
        <f>Leave[[#This Row],[User Code (Owning User) (Usuario)]]&amp;Leave[[#This Row],[fecha activa]]</f>
        <v>MIE2025120924422No Aplica</v>
      </c>
    </row>
    <row r="5516" spans="1:14" x14ac:dyDescent="0.3">
      <c r="A5516" s="43" t="s">
        <v>468</v>
      </c>
      <c r="B5516" s="3">
        <v>45919</v>
      </c>
      <c r="C5516" s="3">
        <v>45919</v>
      </c>
      <c r="D5516" s="43" t="s">
        <v>474</v>
      </c>
      <c r="E5516" s="43" t="s">
        <v>3382</v>
      </c>
      <c r="F5516" s="43" t="s">
        <v>3384</v>
      </c>
      <c r="G5516">
        <v>480</v>
      </c>
      <c r="H5516">
        <v>480</v>
      </c>
      <c r="I5516" s="43" t="s">
        <v>3383</v>
      </c>
      <c r="J5516" s="43" t="s">
        <v>3380</v>
      </c>
      <c r="K5516" s="43" t="s">
        <v>3381</v>
      </c>
      <c r="L5516" s="43" t="str">
        <f>IF(AND(Home!$A$1&gt;=Leave[[#This Row],[Start Time]],Home!$A$1&lt;=Leave[[#This Row],[End Time]]),"Aplica","No Aplica")</f>
        <v>No Aplica</v>
      </c>
      <c r="M5516" s="43" t="str">
        <f>IF(AND(Home!$A$1&gt;=Leave[[#This Row],[Start Time]],Home!$A$1&lt;=Leave[[#This Row],[End Time]]),Home!$A$1,"No Aplica")</f>
        <v>No Aplica</v>
      </c>
      <c r="N5516" s="43" t="str">
        <f>Leave[[#This Row],[User Code (Owning User) (Usuario)]]&amp;Leave[[#This Row],[fecha activa]]</f>
        <v>MIE2025120924422No Aplica</v>
      </c>
    </row>
    <row r="5517" spans="1:14" x14ac:dyDescent="0.3">
      <c r="A5517" s="43" t="s">
        <v>471</v>
      </c>
      <c r="B5517" s="3">
        <v>45918</v>
      </c>
      <c r="C5517" s="3">
        <v>45918</v>
      </c>
      <c r="D5517" s="43" t="s">
        <v>1864</v>
      </c>
      <c r="E5517" s="43" t="s">
        <v>3382</v>
      </c>
      <c r="F5517" s="43" t="s">
        <v>3384</v>
      </c>
      <c r="G5517">
        <v>540</v>
      </c>
      <c r="H5517">
        <v>540</v>
      </c>
      <c r="I5517" s="43" t="s">
        <v>3383</v>
      </c>
      <c r="J5517" s="43" t="s">
        <v>3380</v>
      </c>
      <c r="K5517" s="43" t="s">
        <v>3381</v>
      </c>
      <c r="L5517" s="43" t="str">
        <f>IF(AND(Home!$A$1&gt;=Leave[[#This Row],[Start Time]],Home!$A$1&lt;=Leave[[#This Row],[End Time]]),"Aplica","No Aplica")</f>
        <v>No Aplica</v>
      </c>
      <c r="M5517" s="43" t="str">
        <f>IF(AND(Home!$A$1&gt;=Leave[[#This Row],[Start Time]],Home!$A$1&lt;=Leave[[#This Row],[End Time]]),Home!$A$1,"No Aplica")</f>
        <v>No Aplica</v>
      </c>
      <c r="N5517" s="43" t="str">
        <f>Leave[[#This Row],[User Code (Owning User) (Usuario)]]&amp;Leave[[#This Row],[fecha activa]]</f>
        <v>MIE2025120924422No Aplica</v>
      </c>
    </row>
    <row r="5518" spans="1:14" x14ac:dyDescent="0.3">
      <c r="A5518" s="43" t="s">
        <v>471</v>
      </c>
      <c r="B5518" s="3">
        <v>45917</v>
      </c>
      <c r="C5518" s="3">
        <v>45917</v>
      </c>
      <c r="D5518" s="43" t="s">
        <v>1864</v>
      </c>
      <c r="E5518" s="43" t="s">
        <v>3382</v>
      </c>
      <c r="F5518" s="43" t="s">
        <v>3384</v>
      </c>
      <c r="G5518">
        <v>480</v>
      </c>
      <c r="H5518">
        <v>480</v>
      </c>
      <c r="I5518" s="43" t="s">
        <v>3383</v>
      </c>
      <c r="J5518" s="43" t="s">
        <v>3380</v>
      </c>
      <c r="K5518" s="43" t="s">
        <v>3381</v>
      </c>
      <c r="L5518" s="43" t="str">
        <f>IF(AND(Home!$A$1&gt;=Leave[[#This Row],[Start Time]],Home!$A$1&lt;=Leave[[#This Row],[End Time]]),"Aplica","No Aplica")</f>
        <v>No Aplica</v>
      </c>
      <c r="M5518" s="43" t="str">
        <f>IF(AND(Home!$A$1&gt;=Leave[[#This Row],[Start Time]],Home!$A$1&lt;=Leave[[#This Row],[End Time]]),Home!$A$1,"No Aplica")</f>
        <v>No Aplica</v>
      </c>
      <c r="N5518" s="43" t="str">
        <f>Leave[[#This Row],[User Code (Owning User) (Usuario)]]&amp;Leave[[#This Row],[fecha activa]]</f>
        <v>MIE2025120924422No Aplica</v>
      </c>
    </row>
    <row r="5519" spans="1:14" x14ac:dyDescent="0.3">
      <c r="A5519" s="43" t="s">
        <v>471</v>
      </c>
      <c r="B5519" s="3">
        <v>45916</v>
      </c>
      <c r="C5519" s="3">
        <v>45916</v>
      </c>
      <c r="D5519" s="43" t="s">
        <v>3618</v>
      </c>
      <c r="E5519" s="43" t="s">
        <v>3382</v>
      </c>
      <c r="F5519" s="43" t="s">
        <v>3384</v>
      </c>
      <c r="G5519">
        <v>480</v>
      </c>
      <c r="H5519">
        <v>480</v>
      </c>
      <c r="I5519" s="43" t="s">
        <v>3383</v>
      </c>
      <c r="J5519" s="43" t="s">
        <v>3380</v>
      </c>
      <c r="K5519" s="43" t="s">
        <v>3381</v>
      </c>
      <c r="L5519" s="43" t="str">
        <f>IF(AND(Home!$A$1&gt;=Leave[[#This Row],[Start Time]],Home!$A$1&lt;=Leave[[#This Row],[End Time]]),"Aplica","No Aplica")</f>
        <v>No Aplica</v>
      </c>
      <c r="M5519" s="43" t="str">
        <f>IF(AND(Home!$A$1&gt;=Leave[[#This Row],[Start Time]],Home!$A$1&lt;=Leave[[#This Row],[End Time]]),Home!$A$1,"No Aplica")</f>
        <v>No Aplica</v>
      </c>
      <c r="N5519" s="43" t="str">
        <f>Leave[[#This Row],[User Code (Owning User) (Usuario)]]&amp;Leave[[#This Row],[fecha activa]]</f>
        <v>MIE2025120924422No Aplica</v>
      </c>
    </row>
    <row r="5520" spans="1:14" x14ac:dyDescent="0.3">
      <c r="A5520" s="43" t="s">
        <v>476</v>
      </c>
      <c r="B5520" s="3">
        <v>45925</v>
      </c>
      <c r="C5520" s="3">
        <v>45925</v>
      </c>
      <c r="D5520" s="43" t="s">
        <v>642</v>
      </c>
      <c r="E5520" s="43" t="s">
        <v>1367</v>
      </c>
      <c r="F5520" s="43" t="s">
        <v>1369</v>
      </c>
      <c r="G5520">
        <v>120</v>
      </c>
      <c r="H5520">
        <v>120</v>
      </c>
      <c r="I5520" s="43" t="s">
        <v>1368</v>
      </c>
      <c r="J5520" s="43" t="s">
        <v>1045</v>
      </c>
      <c r="K5520" s="43" t="s">
        <v>177</v>
      </c>
      <c r="L5520" s="43" t="str">
        <f>IF(AND(Home!$A$1&gt;=Leave[[#This Row],[Start Time]],Home!$A$1&lt;=Leave[[#This Row],[End Time]]),"Aplica","No Aplica")</f>
        <v>No Aplica</v>
      </c>
      <c r="M5520" s="43" t="str">
        <f>IF(AND(Home!$A$1&gt;=Leave[[#This Row],[Start Time]],Home!$A$1&lt;=Leave[[#This Row],[End Time]]),Home!$A$1,"No Aplica")</f>
        <v>No Aplica</v>
      </c>
      <c r="N5520" s="43" t="str">
        <f>Leave[[#This Row],[User Code (Owning User) (Usuario)]]&amp;Leave[[#This Row],[fecha activa]]</f>
        <v>MIE2025310120681No Aplica</v>
      </c>
    </row>
    <row r="5521" spans="1:14" x14ac:dyDescent="0.3">
      <c r="A5521" s="43" t="s">
        <v>476</v>
      </c>
      <c r="B5521" s="3">
        <v>45924</v>
      </c>
      <c r="C5521" s="3">
        <v>45924</v>
      </c>
      <c r="D5521" s="43" t="s">
        <v>642</v>
      </c>
      <c r="E5521" s="43" t="s">
        <v>1367</v>
      </c>
      <c r="F5521" s="43" t="s">
        <v>1369</v>
      </c>
      <c r="G5521">
        <v>120</v>
      </c>
      <c r="H5521">
        <v>120</v>
      </c>
      <c r="I5521" s="43" t="s">
        <v>1368</v>
      </c>
      <c r="J5521" s="43" t="s">
        <v>1045</v>
      </c>
      <c r="K5521" s="43" t="s">
        <v>177</v>
      </c>
      <c r="L5521" s="43" t="str">
        <f>IF(AND(Home!$A$1&gt;=Leave[[#This Row],[Start Time]],Home!$A$1&lt;=Leave[[#This Row],[End Time]]),"Aplica","No Aplica")</f>
        <v>No Aplica</v>
      </c>
      <c r="M5521" s="43" t="str">
        <f>IF(AND(Home!$A$1&gt;=Leave[[#This Row],[Start Time]],Home!$A$1&lt;=Leave[[#This Row],[End Time]]),Home!$A$1,"No Aplica")</f>
        <v>No Aplica</v>
      </c>
      <c r="N5521" s="43" t="str">
        <f>Leave[[#This Row],[User Code (Owning User) (Usuario)]]&amp;Leave[[#This Row],[fecha activa]]</f>
        <v>MIE2025310120681No Aplica</v>
      </c>
    </row>
    <row r="5522" spans="1:14" x14ac:dyDescent="0.3">
      <c r="A5522" s="43" t="s">
        <v>465</v>
      </c>
      <c r="B5522" s="3">
        <v>45923</v>
      </c>
      <c r="C5522" s="3">
        <v>45923</v>
      </c>
      <c r="D5522" s="43" t="s">
        <v>469</v>
      </c>
      <c r="E5522" s="43" t="s">
        <v>1367</v>
      </c>
      <c r="F5522" s="43" t="s">
        <v>1369</v>
      </c>
      <c r="G5522">
        <v>540</v>
      </c>
      <c r="H5522">
        <v>540</v>
      </c>
      <c r="I5522" s="43" t="s">
        <v>1368</v>
      </c>
      <c r="J5522" s="43" t="s">
        <v>1045</v>
      </c>
      <c r="K5522" s="43" t="s">
        <v>177</v>
      </c>
      <c r="L5522" s="43" t="str">
        <f>IF(AND(Home!$A$1&gt;=Leave[[#This Row],[Start Time]],Home!$A$1&lt;=Leave[[#This Row],[End Time]]),"Aplica","No Aplica")</f>
        <v>No Aplica</v>
      </c>
      <c r="M5522" s="43" t="str">
        <f>IF(AND(Home!$A$1&gt;=Leave[[#This Row],[Start Time]],Home!$A$1&lt;=Leave[[#This Row],[End Time]]),Home!$A$1,"No Aplica")</f>
        <v>No Aplica</v>
      </c>
      <c r="N5522" s="43" t="str">
        <f>Leave[[#This Row],[User Code (Owning User) (Usuario)]]&amp;Leave[[#This Row],[fecha activa]]</f>
        <v>MIE2025310120681No Aplica</v>
      </c>
    </row>
    <row r="5523" spans="1:14" x14ac:dyDescent="0.3">
      <c r="A5523" s="43" t="s">
        <v>476</v>
      </c>
      <c r="B5523" s="3">
        <v>45917</v>
      </c>
      <c r="C5523" s="3">
        <v>45917</v>
      </c>
      <c r="D5523" s="43" t="s">
        <v>642</v>
      </c>
      <c r="E5523" s="43" t="s">
        <v>1367</v>
      </c>
      <c r="F5523" s="43" t="s">
        <v>1369</v>
      </c>
      <c r="G5523">
        <v>120</v>
      </c>
      <c r="H5523">
        <v>120</v>
      </c>
      <c r="I5523" s="43" t="s">
        <v>1368</v>
      </c>
      <c r="J5523" s="43" t="s">
        <v>1045</v>
      </c>
      <c r="K5523" s="43" t="s">
        <v>177</v>
      </c>
      <c r="L5523" s="43" t="str">
        <f>IF(AND(Home!$A$1&gt;=Leave[[#This Row],[Start Time]],Home!$A$1&lt;=Leave[[#This Row],[End Time]]),"Aplica","No Aplica")</f>
        <v>No Aplica</v>
      </c>
      <c r="M5523" s="43" t="str">
        <f>IF(AND(Home!$A$1&gt;=Leave[[#This Row],[Start Time]],Home!$A$1&lt;=Leave[[#This Row],[End Time]]),Home!$A$1,"No Aplica")</f>
        <v>No Aplica</v>
      </c>
      <c r="N5523" s="43" t="str">
        <f>Leave[[#This Row],[User Code (Owning User) (Usuario)]]&amp;Leave[[#This Row],[fecha activa]]</f>
        <v>MIE2025310120681No Aplica</v>
      </c>
    </row>
    <row r="5524" spans="1:14" x14ac:dyDescent="0.3">
      <c r="A5524" s="43" t="s">
        <v>476</v>
      </c>
      <c r="B5524" s="3">
        <v>45915</v>
      </c>
      <c r="C5524" s="3">
        <v>45915</v>
      </c>
      <c r="D5524" s="43" t="s">
        <v>642</v>
      </c>
      <c r="E5524" s="43" t="s">
        <v>1367</v>
      </c>
      <c r="F5524" s="43" t="s">
        <v>1369</v>
      </c>
      <c r="G5524">
        <v>120</v>
      </c>
      <c r="H5524">
        <v>120</v>
      </c>
      <c r="I5524" s="43" t="s">
        <v>1368</v>
      </c>
      <c r="J5524" s="43" t="s">
        <v>1045</v>
      </c>
      <c r="K5524" s="43" t="s">
        <v>177</v>
      </c>
      <c r="L5524" s="43" t="str">
        <f>IF(AND(Home!$A$1&gt;=Leave[[#This Row],[Start Time]],Home!$A$1&lt;=Leave[[#This Row],[End Time]]),"Aplica","No Aplica")</f>
        <v>No Aplica</v>
      </c>
      <c r="M5524" s="43" t="str">
        <f>IF(AND(Home!$A$1&gt;=Leave[[#This Row],[Start Time]],Home!$A$1&lt;=Leave[[#This Row],[End Time]]),Home!$A$1,"No Aplica")</f>
        <v>No Aplica</v>
      </c>
      <c r="N5524" s="43" t="str">
        <f>Leave[[#This Row],[User Code (Owning User) (Usuario)]]&amp;Leave[[#This Row],[fecha activa]]</f>
        <v>MIE2025310120681No Aplica</v>
      </c>
    </row>
    <row r="5525" spans="1:14" x14ac:dyDescent="0.3">
      <c r="A5525" s="43" t="s">
        <v>471</v>
      </c>
      <c r="B5525" s="3">
        <v>45903</v>
      </c>
      <c r="C5525" s="3">
        <v>45903</v>
      </c>
      <c r="D5525" s="43" t="s">
        <v>1864</v>
      </c>
      <c r="E5525" s="43" t="s">
        <v>1367</v>
      </c>
      <c r="F5525" s="43" t="s">
        <v>1369</v>
      </c>
      <c r="G5525">
        <v>120</v>
      </c>
      <c r="H5525">
        <v>120</v>
      </c>
      <c r="I5525" s="43" t="s">
        <v>1368</v>
      </c>
      <c r="J5525" s="43" t="s">
        <v>1045</v>
      </c>
      <c r="K5525" s="43" t="s">
        <v>177</v>
      </c>
      <c r="L5525" s="43" t="str">
        <f>IF(AND(Home!$A$1&gt;=Leave[[#This Row],[Start Time]],Home!$A$1&lt;=Leave[[#This Row],[End Time]]),"Aplica","No Aplica")</f>
        <v>No Aplica</v>
      </c>
      <c r="M5525" s="43" t="str">
        <f>IF(AND(Home!$A$1&gt;=Leave[[#This Row],[Start Time]],Home!$A$1&lt;=Leave[[#This Row],[End Time]]),Home!$A$1,"No Aplica")</f>
        <v>No Aplica</v>
      </c>
      <c r="N5525" s="43" t="str">
        <f>Leave[[#This Row],[User Code (Owning User) (Usuario)]]&amp;Leave[[#This Row],[fecha activa]]</f>
        <v>MIE2025310120681No Aplica</v>
      </c>
    </row>
    <row r="5526" spans="1:14" x14ac:dyDescent="0.3">
      <c r="A5526" s="43" t="s">
        <v>471</v>
      </c>
      <c r="B5526" s="3">
        <v>45903</v>
      </c>
      <c r="C5526" s="3">
        <v>45903</v>
      </c>
      <c r="D5526" s="43" t="s">
        <v>1864</v>
      </c>
      <c r="E5526" s="43" t="s">
        <v>1367</v>
      </c>
      <c r="F5526" s="43" t="s">
        <v>1369</v>
      </c>
      <c r="G5526">
        <v>120</v>
      </c>
      <c r="H5526">
        <v>120</v>
      </c>
      <c r="I5526" s="43" t="s">
        <v>1368</v>
      </c>
      <c r="J5526" s="43" t="s">
        <v>1045</v>
      </c>
      <c r="K5526" s="43" t="s">
        <v>177</v>
      </c>
      <c r="L5526" s="43" t="str">
        <f>IF(AND(Home!$A$1&gt;=Leave[[#This Row],[Start Time]],Home!$A$1&lt;=Leave[[#This Row],[End Time]]),"Aplica","No Aplica")</f>
        <v>No Aplica</v>
      </c>
      <c r="M5526" s="43" t="str">
        <f>IF(AND(Home!$A$1&gt;=Leave[[#This Row],[Start Time]],Home!$A$1&lt;=Leave[[#This Row],[End Time]]),Home!$A$1,"No Aplica")</f>
        <v>No Aplica</v>
      </c>
      <c r="N5526" s="43" t="str">
        <f>Leave[[#This Row],[User Code (Owning User) (Usuario)]]&amp;Leave[[#This Row],[fecha activa]]</f>
        <v>MIE2025310120681No Aplica</v>
      </c>
    </row>
    <row r="5527" spans="1:14" x14ac:dyDescent="0.3">
      <c r="A5527" s="43" t="s">
        <v>476</v>
      </c>
      <c r="B5527" s="3">
        <v>45910</v>
      </c>
      <c r="C5527" s="3">
        <v>45910</v>
      </c>
      <c r="D5527" s="43" t="s">
        <v>521</v>
      </c>
      <c r="E5527" s="43" t="s">
        <v>1367</v>
      </c>
      <c r="F5527" s="43" t="s">
        <v>1369</v>
      </c>
      <c r="G5527">
        <v>60</v>
      </c>
      <c r="H5527">
        <v>60</v>
      </c>
      <c r="I5527" s="43" t="s">
        <v>1368</v>
      </c>
      <c r="J5527" s="43" t="s">
        <v>1045</v>
      </c>
      <c r="K5527" s="43" t="s">
        <v>177</v>
      </c>
      <c r="L5527" s="43" t="str">
        <f>IF(AND(Home!$A$1&gt;=Leave[[#This Row],[Start Time]],Home!$A$1&lt;=Leave[[#This Row],[End Time]]),"Aplica","No Aplica")</f>
        <v>No Aplica</v>
      </c>
      <c r="M5527" s="43" t="str">
        <f>IF(AND(Home!$A$1&gt;=Leave[[#This Row],[Start Time]],Home!$A$1&lt;=Leave[[#This Row],[End Time]]),Home!$A$1,"No Aplica")</f>
        <v>No Aplica</v>
      </c>
      <c r="N5527" s="43" t="str">
        <f>Leave[[#This Row],[User Code (Owning User) (Usuario)]]&amp;Leave[[#This Row],[fecha activa]]</f>
        <v>MIE2025310120681No Aplica</v>
      </c>
    </row>
    <row r="5528" spans="1:14" x14ac:dyDescent="0.3">
      <c r="A5528" s="43" t="s">
        <v>476</v>
      </c>
      <c r="B5528" s="3">
        <v>45909</v>
      </c>
      <c r="C5528" s="3">
        <v>45909</v>
      </c>
      <c r="D5528" s="43" t="s">
        <v>521</v>
      </c>
      <c r="E5528" s="43" t="s">
        <v>1367</v>
      </c>
      <c r="F5528" s="43" t="s">
        <v>1369</v>
      </c>
      <c r="G5528">
        <v>60</v>
      </c>
      <c r="H5528">
        <v>60</v>
      </c>
      <c r="I5528" s="43" t="s">
        <v>1368</v>
      </c>
      <c r="J5528" s="43" t="s">
        <v>1045</v>
      </c>
      <c r="K5528" s="43" t="s">
        <v>177</v>
      </c>
      <c r="L5528" s="43" t="str">
        <f>IF(AND(Home!$A$1&gt;=Leave[[#This Row],[Start Time]],Home!$A$1&lt;=Leave[[#This Row],[End Time]]),"Aplica","No Aplica")</f>
        <v>No Aplica</v>
      </c>
      <c r="M5528" s="43" t="str">
        <f>IF(AND(Home!$A$1&gt;=Leave[[#This Row],[Start Time]],Home!$A$1&lt;=Leave[[#This Row],[End Time]]),Home!$A$1,"No Aplica")</f>
        <v>No Aplica</v>
      </c>
      <c r="N5528" s="43" t="str">
        <f>Leave[[#This Row],[User Code (Owning User) (Usuario)]]&amp;Leave[[#This Row],[fecha activa]]</f>
        <v>MIE2025310120681No Aplica</v>
      </c>
    </row>
    <row r="5529" spans="1:14" x14ac:dyDescent="0.3">
      <c r="A5529" s="43" t="s">
        <v>465</v>
      </c>
      <c r="B5529" s="3">
        <v>45908</v>
      </c>
      <c r="C5529" s="3">
        <v>45908</v>
      </c>
      <c r="D5529" s="43" t="s">
        <v>469</v>
      </c>
      <c r="E5529" s="43" t="s">
        <v>1367</v>
      </c>
      <c r="F5529" s="43" t="s">
        <v>1369</v>
      </c>
      <c r="G5529">
        <v>480</v>
      </c>
      <c r="H5529">
        <v>480</v>
      </c>
      <c r="I5529" s="43" t="s">
        <v>1368</v>
      </c>
      <c r="J5529" s="43" t="s">
        <v>1045</v>
      </c>
      <c r="K5529" s="43" t="s">
        <v>177</v>
      </c>
      <c r="L5529" s="43" t="str">
        <f>IF(AND(Home!$A$1&gt;=Leave[[#This Row],[Start Time]],Home!$A$1&lt;=Leave[[#This Row],[End Time]]),"Aplica","No Aplica")</f>
        <v>No Aplica</v>
      </c>
      <c r="M5529" s="43" t="str">
        <f>IF(AND(Home!$A$1&gt;=Leave[[#This Row],[Start Time]],Home!$A$1&lt;=Leave[[#This Row],[End Time]]),Home!$A$1,"No Aplica")</f>
        <v>No Aplica</v>
      </c>
      <c r="N5529" s="43" t="str">
        <f>Leave[[#This Row],[User Code (Owning User) (Usuario)]]&amp;Leave[[#This Row],[fecha activa]]</f>
        <v>MIE2025310120681No Aplica</v>
      </c>
    </row>
    <row r="5530" spans="1:14" x14ac:dyDescent="0.3">
      <c r="A5530" s="43" t="s">
        <v>465</v>
      </c>
      <c r="B5530" s="3">
        <v>45908</v>
      </c>
      <c r="C5530" s="3">
        <v>45908</v>
      </c>
      <c r="D5530" s="43" t="s">
        <v>469</v>
      </c>
      <c r="E5530" s="43" t="s">
        <v>1367</v>
      </c>
      <c r="F5530" s="43" t="s">
        <v>1369</v>
      </c>
      <c r="G5530">
        <v>480</v>
      </c>
      <c r="H5530">
        <v>480</v>
      </c>
      <c r="I5530" s="43" t="s">
        <v>1368</v>
      </c>
      <c r="J5530" s="43" t="s">
        <v>1045</v>
      </c>
      <c r="K5530" s="43" t="s">
        <v>177</v>
      </c>
      <c r="L5530" s="43" t="str">
        <f>IF(AND(Home!$A$1&gt;=Leave[[#This Row],[Start Time]],Home!$A$1&lt;=Leave[[#This Row],[End Time]]),"Aplica","No Aplica")</f>
        <v>No Aplica</v>
      </c>
      <c r="M5530" s="43" t="str">
        <f>IF(AND(Home!$A$1&gt;=Leave[[#This Row],[Start Time]],Home!$A$1&lt;=Leave[[#This Row],[End Time]]),Home!$A$1,"No Aplica")</f>
        <v>No Aplica</v>
      </c>
      <c r="N5530" s="43" t="str">
        <f>Leave[[#This Row],[User Code (Owning User) (Usuario)]]&amp;Leave[[#This Row],[fecha activa]]</f>
        <v>MIE2025310120681No Aplica</v>
      </c>
    </row>
    <row r="5531" spans="1:14" x14ac:dyDescent="0.3">
      <c r="A5531" s="43" t="s">
        <v>476</v>
      </c>
      <c r="B5531" s="3">
        <v>45905</v>
      </c>
      <c r="C5531" s="3">
        <v>45905</v>
      </c>
      <c r="D5531" s="43" t="s">
        <v>521</v>
      </c>
      <c r="E5531" s="43" t="s">
        <v>1367</v>
      </c>
      <c r="F5531" s="43" t="s">
        <v>1369</v>
      </c>
      <c r="G5531">
        <v>60</v>
      </c>
      <c r="H5531">
        <v>60</v>
      </c>
      <c r="I5531" s="43" t="s">
        <v>1368</v>
      </c>
      <c r="J5531" s="43" t="s">
        <v>1045</v>
      </c>
      <c r="K5531" s="43" t="s">
        <v>177</v>
      </c>
      <c r="L5531" s="43" t="str">
        <f>IF(AND(Home!$A$1&gt;=Leave[[#This Row],[Start Time]],Home!$A$1&lt;=Leave[[#This Row],[End Time]]),"Aplica","No Aplica")</f>
        <v>No Aplica</v>
      </c>
      <c r="M5531" s="43" t="str">
        <f>IF(AND(Home!$A$1&gt;=Leave[[#This Row],[Start Time]],Home!$A$1&lt;=Leave[[#This Row],[End Time]]),Home!$A$1,"No Aplica")</f>
        <v>No Aplica</v>
      </c>
      <c r="N5531" s="43" t="str">
        <f>Leave[[#This Row],[User Code (Owning User) (Usuario)]]&amp;Leave[[#This Row],[fecha activa]]</f>
        <v>MIE2025310120681No Aplica</v>
      </c>
    </row>
    <row r="5532" spans="1:14" x14ac:dyDescent="0.3">
      <c r="A5532" s="43" t="s">
        <v>476</v>
      </c>
      <c r="B5532" s="3">
        <v>45904</v>
      </c>
      <c r="C5532" s="3">
        <v>45904</v>
      </c>
      <c r="D5532" s="43" t="s">
        <v>521</v>
      </c>
      <c r="E5532" s="43" t="s">
        <v>1367</v>
      </c>
      <c r="F5532" s="43" t="s">
        <v>1369</v>
      </c>
      <c r="G5532">
        <v>60</v>
      </c>
      <c r="H5532">
        <v>60</v>
      </c>
      <c r="I5532" s="43" t="s">
        <v>1368</v>
      </c>
      <c r="J5532" s="43" t="s">
        <v>1045</v>
      </c>
      <c r="K5532" s="43" t="s">
        <v>177</v>
      </c>
      <c r="L5532" s="43" t="str">
        <f>IF(AND(Home!$A$1&gt;=Leave[[#This Row],[Start Time]],Home!$A$1&lt;=Leave[[#This Row],[End Time]]),"Aplica","No Aplica")</f>
        <v>No Aplica</v>
      </c>
      <c r="M5532" s="43" t="str">
        <f>IF(AND(Home!$A$1&gt;=Leave[[#This Row],[Start Time]],Home!$A$1&lt;=Leave[[#This Row],[End Time]]),Home!$A$1,"No Aplica")</f>
        <v>No Aplica</v>
      </c>
      <c r="N5532" s="43" t="str">
        <f>Leave[[#This Row],[User Code (Owning User) (Usuario)]]&amp;Leave[[#This Row],[fecha activa]]</f>
        <v>MIE2025310120681No Aplica</v>
      </c>
    </row>
    <row r="5533" spans="1:14" x14ac:dyDescent="0.3">
      <c r="A5533" s="43" t="s">
        <v>476</v>
      </c>
      <c r="B5533" s="3">
        <v>45903</v>
      </c>
      <c r="C5533" s="3">
        <v>45903</v>
      </c>
      <c r="D5533" s="43" t="s">
        <v>521</v>
      </c>
      <c r="E5533" s="43" t="s">
        <v>1367</v>
      </c>
      <c r="F5533" s="43" t="s">
        <v>1369</v>
      </c>
      <c r="G5533">
        <v>60</v>
      </c>
      <c r="H5533">
        <v>60</v>
      </c>
      <c r="I5533" s="43" t="s">
        <v>1368</v>
      </c>
      <c r="J5533" s="43" t="s">
        <v>1045</v>
      </c>
      <c r="K5533" s="43" t="s">
        <v>177</v>
      </c>
      <c r="L5533" s="43" t="str">
        <f>IF(AND(Home!$A$1&gt;=Leave[[#This Row],[Start Time]],Home!$A$1&lt;=Leave[[#This Row],[End Time]]),"Aplica","No Aplica")</f>
        <v>No Aplica</v>
      </c>
      <c r="M5533" s="43" t="str">
        <f>IF(AND(Home!$A$1&gt;=Leave[[#This Row],[Start Time]],Home!$A$1&lt;=Leave[[#This Row],[End Time]]),Home!$A$1,"No Aplica")</f>
        <v>No Aplica</v>
      </c>
      <c r="N5533" s="43" t="str">
        <f>Leave[[#This Row],[User Code (Owning User) (Usuario)]]&amp;Leave[[#This Row],[fecha activa]]</f>
        <v>MIE2025310120681No Aplica</v>
      </c>
    </row>
    <row r="5534" spans="1:14" x14ac:dyDescent="0.3">
      <c r="A5534" s="43" t="s">
        <v>476</v>
      </c>
      <c r="B5534" s="3">
        <v>45901</v>
      </c>
      <c r="C5534" s="3">
        <v>45901</v>
      </c>
      <c r="D5534" s="43" t="s">
        <v>521</v>
      </c>
      <c r="E5534" s="43" t="s">
        <v>1367</v>
      </c>
      <c r="F5534" s="43" t="s">
        <v>1369</v>
      </c>
      <c r="G5534">
        <v>60</v>
      </c>
      <c r="H5534">
        <v>60</v>
      </c>
      <c r="I5534" s="43" t="s">
        <v>1368</v>
      </c>
      <c r="J5534" s="43" t="s">
        <v>1045</v>
      </c>
      <c r="K5534" s="43" t="s">
        <v>177</v>
      </c>
      <c r="L5534" s="43" t="str">
        <f>IF(AND(Home!$A$1&gt;=Leave[[#This Row],[Start Time]],Home!$A$1&lt;=Leave[[#This Row],[End Time]]),"Aplica","No Aplica")</f>
        <v>No Aplica</v>
      </c>
      <c r="M5534" s="43" t="str">
        <f>IF(AND(Home!$A$1&gt;=Leave[[#This Row],[Start Time]],Home!$A$1&lt;=Leave[[#This Row],[End Time]]),Home!$A$1,"No Aplica")</f>
        <v>No Aplica</v>
      </c>
      <c r="N5534" s="43" t="str">
        <f>Leave[[#This Row],[User Code (Owning User) (Usuario)]]&amp;Leave[[#This Row],[fecha activa]]</f>
        <v>MIE2025310120681No Aplica</v>
      </c>
    </row>
    <row r="5535" spans="1:14" x14ac:dyDescent="0.3">
      <c r="A5535" s="43" t="s">
        <v>465</v>
      </c>
      <c r="B5535" s="3">
        <v>45902</v>
      </c>
      <c r="C5535" s="3">
        <v>45902</v>
      </c>
      <c r="D5535" s="43" t="s">
        <v>469</v>
      </c>
      <c r="E5535" s="43" t="s">
        <v>1367</v>
      </c>
      <c r="F5535" s="43" t="s">
        <v>1369</v>
      </c>
      <c r="G5535">
        <v>480</v>
      </c>
      <c r="H5535">
        <v>480</v>
      </c>
      <c r="I5535" s="43" t="s">
        <v>1368</v>
      </c>
      <c r="J5535" s="43" t="s">
        <v>1045</v>
      </c>
      <c r="K5535" s="43" t="s">
        <v>177</v>
      </c>
      <c r="L5535" s="43" t="str">
        <f>IF(AND(Home!$A$1&gt;=Leave[[#This Row],[Start Time]],Home!$A$1&lt;=Leave[[#This Row],[End Time]]),"Aplica","No Aplica")</f>
        <v>No Aplica</v>
      </c>
      <c r="M5535" s="43" t="str">
        <f>IF(AND(Home!$A$1&gt;=Leave[[#This Row],[Start Time]],Home!$A$1&lt;=Leave[[#This Row],[End Time]]),Home!$A$1,"No Aplica")</f>
        <v>No Aplica</v>
      </c>
      <c r="N5535" s="43" t="str">
        <f>Leave[[#This Row],[User Code (Owning User) (Usuario)]]&amp;Leave[[#This Row],[fecha activa]]</f>
        <v>MIE2025310120681No Aplica</v>
      </c>
    </row>
    <row r="5536" spans="1:14" x14ac:dyDescent="0.3">
      <c r="A5536" s="43" t="s">
        <v>465</v>
      </c>
      <c r="B5536" s="3">
        <v>45928</v>
      </c>
      <c r="C5536" s="3">
        <v>45928</v>
      </c>
      <c r="D5536" s="43" t="s">
        <v>467</v>
      </c>
      <c r="E5536" s="43" t="s">
        <v>1028</v>
      </c>
      <c r="F5536" s="43" t="s">
        <v>1030</v>
      </c>
      <c r="G5536">
        <v>540</v>
      </c>
      <c r="H5536">
        <v>540</v>
      </c>
      <c r="I5536" s="43" t="s">
        <v>1029</v>
      </c>
      <c r="J5536" s="43" t="s">
        <v>1047</v>
      </c>
      <c r="K5536" s="43" t="s">
        <v>178</v>
      </c>
      <c r="L5536" s="43" t="str">
        <f>IF(AND(Home!$A$1&gt;=Leave[[#This Row],[Start Time]],Home!$A$1&lt;=Leave[[#This Row],[End Time]]),"Aplica","No Aplica")</f>
        <v>No Aplica</v>
      </c>
      <c r="M5536" s="43" t="str">
        <f>IF(AND(Home!$A$1&gt;=Leave[[#This Row],[Start Time]],Home!$A$1&lt;=Leave[[#This Row],[End Time]]),Home!$A$1,"No Aplica")</f>
        <v>No Aplica</v>
      </c>
      <c r="N5536" s="43" t="str">
        <f>Leave[[#This Row],[User Code (Owning User) (Usuario)]]&amp;Leave[[#This Row],[fecha activa]]</f>
        <v>MIE2024231220068No Aplica</v>
      </c>
    </row>
    <row r="5537" spans="1:14" x14ac:dyDescent="0.3">
      <c r="A5537" s="43" t="s">
        <v>465</v>
      </c>
      <c r="B5537" s="3">
        <v>45914</v>
      </c>
      <c r="C5537" s="3">
        <v>45914</v>
      </c>
      <c r="D5537" s="43" t="s">
        <v>467</v>
      </c>
      <c r="E5537" s="43" t="s">
        <v>1028</v>
      </c>
      <c r="F5537" s="43" t="s">
        <v>1030</v>
      </c>
      <c r="G5537">
        <v>540</v>
      </c>
      <c r="H5537">
        <v>540</v>
      </c>
      <c r="I5537" s="43" t="s">
        <v>1029</v>
      </c>
      <c r="J5537" s="43" t="s">
        <v>1047</v>
      </c>
      <c r="K5537" s="43" t="s">
        <v>178</v>
      </c>
      <c r="L5537" s="43" t="str">
        <f>IF(AND(Home!$A$1&gt;=Leave[[#This Row],[Start Time]],Home!$A$1&lt;=Leave[[#This Row],[End Time]]),"Aplica","No Aplica")</f>
        <v>No Aplica</v>
      </c>
      <c r="M5537" s="43" t="str">
        <f>IF(AND(Home!$A$1&gt;=Leave[[#This Row],[Start Time]],Home!$A$1&lt;=Leave[[#This Row],[End Time]]),Home!$A$1,"No Aplica")</f>
        <v>No Aplica</v>
      </c>
      <c r="N5537" s="43" t="str">
        <f>Leave[[#This Row],[User Code (Owning User) (Usuario)]]&amp;Leave[[#This Row],[fecha activa]]</f>
        <v>MIE2024231220068No Aplica</v>
      </c>
    </row>
    <row r="5538" spans="1:14" x14ac:dyDescent="0.3">
      <c r="A5538" s="43" t="s">
        <v>465</v>
      </c>
      <c r="B5538" s="3">
        <v>45901</v>
      </c>
      <c r="C5538" s="3">
        <v>45901</v>
      </c>
      <c r="D5538" s="43" t="s">
        <v>467</v>
      </c>
      <c r="E5538" s="43" t="s">
        <v>1028</v>
      </c>
      <c r="F5538" s="43" t="s">
        <v>1030</v>
      </c>
      <c r="G5538">
        <v>540</v>
      </c>
      <c r="H5538">
        <v>540</v>
      </c>
      <c r="I5538" s="43" t="s">
        <v>1029</v>
      </c>
      <c r="J5538" s="43" t="s">
        <v>1047</v>
      </c>
      <c r="K5538" s="43" t="s">
        <v>178</v>
      </c>
      <c r="L5538" s="43" t="str">
        <f>IF(AND(Home!$A$1&gt;=Leave[[#This Row],[Start Time]],Home!$A$1&lt;=Leave[[#This Row],[End Time]]),"Aplica","No Aplica")</f>
        <v>No Aplica</v>
      </c>
      <c r="M5538" s="43" t="str">
        <f>IF(AND(Home!$A$1&gt;=Leave[[#This Row],[Start Time]],Home!$A$1&lt;=Leave[[#This Row],[End Time]]),Home!$A$1,"No Aplica")</f>
        <v>No Aplica</v>
      </c>
      <c r="N5538" s="43" t="str">
        <f>Leave[[#This Row],[User Code (Owning User) (Usuario)]]&amp;Leave[[#This Row],[fecha activa]]</f>
        <v>MIE2024231220068No Aplica</v>
      </c>
    </row>
    <row r="5539" spans="1:14" x14ac:dyDescent="0.3">
      <c r="A5539" s="43" t="s">
        <v>465</v>
      </c>
      <c r="B5539" s="3">
        <v>45907</v>
      </c>
      <c r="C5539" s="3">
        <v>45907</v>
      </c>
      <c r="D5539" s="43" t="s">
        <v>467</v>
      </c>
      <c r="E5539" s="43" t="s">
        <v>1028</v>
      </c>
      <c r="F5539" s="43" t="s">
        <v>1030</v>
      </c>
      <c r="G5539">
        <v>540</v>
      </c>
      <c r="H5539">
        <v>540</v>
      </c>
      <c r="I5539" s="43" t="s">
        <v>1029</v>
      </c>
      <c r="J5539" s="43" t="s">
        <v>1047</v>
      </c>
      <c r="K5539" s="43" t="s">
        <v>178</v>
      </c>
      <c r="L5539" s="43" t="str">
        <f>IF(AND(Home!$A$1&gt;=Leave[[#This Row],[Start Time]],Home!$A$1&lt;=Leave[[#This Row],[End Time]]),"Aplica","No Aplica")</f>
        <v>No Aplica</v>
      </c>
      <c r="M5539" s="43" t="str">
        <f>IF(AND(Home!$A$1&gt;=Leave[[#This Row],[Start Time]],Home!$A$1&lt;=Leave[[#This Row],[End Time]]),Home!$A$1,"No Aplica")</f>
        <v>No Aplica</v>
      </c>
      <c r="N5539" s="43" t="str">
        <f>Leave[[#This Row],[User Code (Owning User) (Usuario)]]&amp;Leave[[#This Row],[fecha activa]]</f>
        <v>MIE2024231220068No Aplica</v>
      </c>
    </row>
    <row r="5540" spans="1:14" x14ac:dyDescent="0.3">
      <c r="A5540" s="43" t="s">
        <v>471</v>
      </c>
      <c r="B5540" s="3">
        <v>45926</v>
      </c>
      <c r="C5540" s="3">
        <v>45926</v>
      </c>
      <c r="D5540" s="43" t="s">
        <v>2059</v>
      </c>
      <c r="E5540" s="43" t="s">
        <v>852</v>
      </c>
      <c r="F5540" s="43" t="s">
        <v>853</v>
      </c>
      <c r="G5540">
        <v>60</v>
      </c>
      <c r="H5540">
        <v>60</v>
      </c>
      <c r="I5540" s="43" t="s">
        <v>1058</v>
      </c>
      <c r="J5540" s="43" t="s">
        <v>1359</v>
      </c>
      <c r="K5540" s="43" t="s">
        <v>178</v>
      </c>
      <c r="L5540" s="43" t="str">
        <f>IF(AND(Home!$A$1&gt;=Leave[[#This Row],[Start Time]],Home!$A$1&lt;=Leave[[#This Row],[End Time]]),"Aplica","No Aplica")</f>
        <v>No Aplica</v>
      </c>
      <c r="M5540" s="43" t="str">
        <f>IF(AND(Home!$A$1&gt;=Leave[[#This Row],[Start Time]],Home!$A$1&lt;=Leave[[#This Row],[End Time]]),Home!$A$1,"No Aplica")</f>
        <v>No Aplica</v>
      </c>
      <c r="N5540" s="43" t="str">
        <f>Leave[[#This Row],[User Code (Owning User) (Usuario)]]&amp;Leave[[#This Row],[fecha activa]]</f>
        <v>MIE2024061218604No Aplica</v>
      </c>
    </row>
    <row r="5541" spans="1:14" x14ac:dyDescent="0.3">
      <c r="A5541" s="43" t="s">
        <v>471</v>
      </c>
      <c r="B5541" s="3">
        <v>45925</v>
      </c>
      <c r="C5541" s="3">
        <v>45925</v>
      </c>
      <c r="D5541" s="43" t="s">
        <v>602</v>
      </c>
      <c r="E5541" s="43" t="s">
        <v>852</v>
      </c>
      <c r="F5541" s="43" t="s">
        <v>853</v>
      </c>
      <c r="G5541">
        <v>60</v>
      </c>
      <c r="H5541">
        <v>60</v>
      </c>
      <c r="I5541" s="43" t="s">
        <v>1058</v>
      </c>
      <c r="J5541" s="43" t="s">
        <v>1359</v>
      </c>
      <c r="K5541" s="43" t="s">
        <v>178</v>
      </c>
      <c r="L5541" s="43" t="str">
        <f>IF(AND(Home!$A$1&gt;=Leave[[#This Row],[Start Time]],Home!$A$1&lt;=Leave[[#This Row],[End Time]]),"Aplica","No Aplica")</f>
        <v>No Aplica</v>
      </c>
      <c r="M5541" s="43" t="str">
        <f>IF(AND(Home!$A$1&gt;=Leave[[#This Row],[Start Time]],Home!$A$1&lt;=Leave[[#This Row],[End Time]]),Home!$A$1,"No Aplica")</f>
        <v>No Aplica</v>
      </c>
      <c r="N5541" s="43" t="str">
        <f>Leave[[#This Row],[User Code (Owning User) (Usuario)]]&amp;Leave[[#This Row],[fecha activa]]</f>
        <v>MIE2024061218604No Aplica</v>
      </c>
    </row>
    <row r="5542" spans="1:14" x14ac:dyDescent="0.3">
      <c r="A5542" s="43" t="s">
        <v>465</v>
      </c>
      <c r="B5542" s="3">
        <v>45924</v>
      </c>
      <c r="C5542" s="3">
        <v>45924</v>
      </c>
      <c r="D5542" s="43" t="s">
        <v>503</v>
      </c>
      <c r="E5542" s="43" t="s">
        <v>852</v>
      </c>
      <c r="F5542" s="43" t="s">
        <v>853</v>
      </c>
      <c r="G5542">
        <v>540</v>
      </c>
      <c r="H5542">
        <v>540</v>
      </c>
      <c r="I5542" s="43" t="s">
        <v>1058</v>
      </c>
      <c r="J5542" s="43" t="s">
        <v>1359</v>
      </c>
      <c r="K5542" s="43" t="s">
        <v>178</v>
      </c>
      <c r="L5542" s="43" t="str">
        <f>IF(AND(Home!$A$1&gt;=Leave[[#This Row],[Start Time]],Home!$A$1&lt;=Leave[[#This Row],[End Time]]),"Aplica","No Aplica")</f>
        <v>No Aplica</v>
      </c>
      <c r="M5542" s="43" t="str">
        <f>IF(AND(Home!$A$1&gt;=Leave[[#This Row],[Start Time]],Home!$A$1&lt;=Leave[[#This Row],[End Time]]),Home!$A$1,"No Aplica")</f>
        <v>No Aplica</v>
      </c>
      <c r="N5542" s="43" t="str">
        <f>Leave[[#This Row],[User Code (Owning User) (Usuario)]]&amp;Leave[[#This Row],[fecha activa]]</f>
        <v>MIE2024061218604No Aplica</v>
      </c>
    </row>
    <row r="5543" spans="1:14" x14ac:dyDescent="0.3">
      <c r="A5543" s="43" t="s">
        <v>471</v>
      </c>
      <c r="B5543" s="3">
        <v>45923</v>
      </c>
      <c r="C5543" s="3">
        <v>45923</v>
      </c>
      <c r="D5543" s="43" t="s">
        <v>2059</v>
      </c>
      <c r="E5543" s="43" t="s">
        <v>852</v>
      </c>
      <c r="F5543" s="43" t="s">
        <v>853</v>
      </c>
      <c r="G5543">
        <v>60</v>
      </c>
      <c r="H5543">
        <v>60</v>
      </c>
      <c r="I5543" s="43" t="s">
        <v>1058</v>
      </c>
      <c r="J5543" s="43" t="s">
        <v>1359</v>
      </c>
      <c r="K5543" s="43" t="s">
        <v>178</v>
      </c>
      <c r="L5543" s="43" t="str">
        <f>IF(AND(Home!$A$1&gt;=Leave[[#This Row],[Start Time]],Home!$A$1&lt;=Leave[[#This Row],[End Time]]),"Aplica","No Aplica")</f>
        <v>No Aplica</v>
      </c>
      <c r="M5543" s="43" t="str">
        <f>IF(AND(Home!$A$1&gt;=Leave[[#This Row],[Start Time]],Home!$A$1&lt;=Leave[[#This Row],[End Time]]),Home!$A$1,"No Aplica")</f>
        <v>No Aplica</v>
      </c>
      <c r="N5543" s="43" t="str">
        <f>Leave[[#This Row],[User Code (Owning User) (Usuario)]]&amp;Leave[[#This Row],[fecha activa]]</f>
        <v>MIE2024061218604No Aplica</v>
      </c>
    </row>
    <row r="5544" spans="1:14" x14ac:dyDescent="0.3">
      <c r="A5544" s="43" t="s">
        <v>471</v>
      </c>
      <c r="B5544" s="3">
        <v>45922</v>
      </c>
      <c r="C5544" s="3">
        <v>45922</v>
      </c>
      <c r="D5544" s="43" t="s">
        <v>602</v>
      </c>
      <c r="E5544" s="43" t="s">
        <v>852</v>
      </c>
      <c r="F5544" s="43" t="s">
        <v>853</v>
      </c>
      <c r="G5544">
        <v>60</v>
      </c>
      <c r="H5544">
        <v>60</v>
      </c>
      <c r="I5544" s="43" t="s">
        <v>1058</v>
      </c>
      <c r="J5544" s="43" t="s">
        <v>1359</v>
      </c>
      <c r="K5544" s="43" t="s">
        <v>178</v>
      </c>
      <c r="L5544" s="43" t="str">
        <f>IF(AND(Home!$A$1&gt;=Leave[[#This Row],[Start Time]],Home!$A$1&lt;=Leave[[#This Row],[End Time]]),"Aplica","No Aplica")</f>
        <v>Aplica</v>
      </c>
      <c r="M5544" s="43">
        <f>IF(AND(Home!$A$1&gt;=Leave[[#This Row],[Start Time]],Home!$A$1&lt;=Leave[[#This Row],[End Time]]),Home!$A$1,"No Aplica")</f>
        <v>45922</v>
      </c>
      <c r="N5544" s="43" t="str">
        <f>Leave[[#This Row],[User Code (Owning User) (Usuario)]]&amp;Leave[[#This Row],[fecha activa]]</f>
        <v>MIE202406121860445922</v>
      </c>
    </row>
    <row r="5545" spans="1:14" x14ac:dyDescent="0.3">
      <c r="A5545" s="43" t="s">
        <v>471</v>
      </c>
      <c r="B5545" s="3">
        <v>45919</v>
      </c>
      <c r="C5545" s="3">
        <v>45919</v>
      </c>
      <c r="D5545" s="43" t="s">
        <v>3261</v>
      </c>
      <c r="E5545" s="43" t="s">
        <v>852</v>
      </c>
      <c r="F5545" s="43" t="s">
        <v>853</v>
      </c>
      <c r="G5545">
        <v>60</v>
      </c>
      <c r="H5545">
        <v>60</v>
      </c>
      <c r="I5545" s="43" t="s">
        <v>1058</v>
      </c>
      <c r="J5545" s="43" t="s">
        <v>1359</v>
      </c>
      <c r="K5545" s="43" t="s">
        <v>178</v>
      </c>
      <c r="L5545" s="43" t="str">
        <f>IF(AND(Home!$A$1&gt;=Leave[[#This Row],[Start Time]],Home!$A$1&lt;=Leave[[#This Row],[End Time]]),"Aplica","No Aplica")</f>
        <v>No Aplica</v>
      </c>
      <c r="M5545" s="43" t="str">
        <f>IF(AND(Home!$A$1&gt;=Leave[[#This Row],[Start Time]],Home!$A$1&lt;=Leave[[#This Row],[End Time]]),Home!$A$1,"No Aplica")</f>
        <v>No Aplica</v>
      </c>
      <c r="N5545" s="43" t="str">
        <f>Leave[[#This Row],[User Code (Owning User) (Usuario)]]&amp;Leave[[#This Row],[fecha activa]]</f>
        <v>MIE2024061218604No Aplica</v>
      </c>
    </row>
    <row r="5546" spans="1:14" x14ac:dyDescent="0.3">
      <c r="A5546" s="43" t="s">
        <v>471</v>
      </c>
      <c r="B5546" s="3">
        <v>45918</v>
      </c>
      <c r="C5546" s="3">
        <v>45918</v>
      </c>
      <c r="D5546" s="43" t="s">
        <v>3261</v>
      </c>
      <c r="E5546" s="43" t="s">
        <v>852</v>
      </c>
      <c r="F5546" s="43" t="s">
        <v>853</v>
      </c>
      <c r="G5546">
        <v>60</v>
      </c>
      <c r="H5546">
        <v>60</v>
      </c>
      <c r="I5546" s="43" t="s">
        <v>1058</v>
      </c>
      <c r="J5546" s="43" t="s">
        <v>1359</v>
      </c>
      <c r="K5546" s="43" t="s">
        <v>178</v>
      </c>
      <c r="L5546" s="43" t="str">
        <f>IF(AND(Home!$A$1&gt;=Leave[[#This Row],[Start Time]],Home!$A$1&lt;=Leave[[#This Row],[End Time]]),"Aplica","No Aplica")</f>
        <v>No Aplica</v>
      </c>
      <c r="M5546" s="43" t="str">
        <f>IF(AND(Home!$A$1&gt;=Leave[[#This Row],[Start Time]],Home!$A$1&lt;=Leave[[#This Row],[End Time]]),Home!$A$1,"No Aplica")</f>
        <v>No Aplica</v>
      </c>
      <c r="N5546" s="43" t="str">
        <f>Leave[[#This Row],[User Code (Owning User) (Usuario)]]&amp;Leave[[#This Row],[fecha activa]]</f>
        <v>MIE2024061218604No Aplica</v>
      </c>
    </row>
    <row r="5547" spans="1:14" x14ac:dyDescent="0.3">
      <c r="A5547" s="43" t="s">
        <v>465</v>
      </c>
      <c r="B5547" s="3">
        <v>45917</v>
      </c>
      <c r="C5547" s="3">
        <v>45917</v>
      </c>
      <c r="D5547" s="43" t="s">
        <v>495</v>
      </c>
      <c r="E5547" s="43" t="s">
        <v>852</v>
      </c>
      <c r="F5547" s="43" t="s">
        <v>853</v>
      </c>
      <c r="G5547">
        <v>540</v>
      </c>
      <c r="H5547">
        <v>540</v>
      </c>
      <c r="I5547" s="43" t="s">
        <v>1058</v>
      </c>
      <c r="J5547" s="43" t="s">
        <v>1359</v>
      </c>
      <c r="K5547" s="43" t="s">
        <v>178</v>
      </c>
      <c r="L5547" s="43" t="str">
        <f>IF(AND(Home!$A$1&gt;=Leave[[#This Row],[Start Time]],Home!$A$1&lt;=Leave[[#This Row],[End Time]]),"Aplica","No Aplica")</f>
        <v>No Aplica</v>
      </c>
      <c r="M5547" s="43" t="str">
        <f>IF(AND(Home!$A$1&gt;=Leave[[#This Row],[Start Time]],Home!$A$1&lt;=Leave[[#This Row],[End Time]]),Home!$A$1,"No Aplica")</f>
        <v>No Aplica</v>
      </c>
      <c r="N5547" s="43" t="str">
        <f>Leave[[#This Row],[User Code (Owning User) (Usuario)]]&amp;Leave[[#This Row],[fecha activa]]</f>
        <v>MIE2024061218604No Aplica</v>
      </c>
    </row>
    <row r="5548" spans="1:14" x14ac:dyDescent="0.3">
      <c r="A5548" s="43" t="s">
        <v>471</v>
      </c>
      <c r="B5548" s="3">
        <v>45916</v>
      </c>
      <c r="C5548" s="3">
        <v>45916</v>
      </c>
      <c r="D5548" s="43" t="s">
        <v>3261</v>
      </c>
      <c r="E5548" s="43" t="s">
        <v>852</v>
      </c>
      <c r="F5548" s="43" t="s">
        <v>853</v>
      </c>
      <c r="G5548">
        <v>60</v>
      </c>
      <c r="H5548">
        <v>60</v>
      </c>
      <c r="I5548" s="43" t="s">
        <v>1058</v>
      </c>
      <c r="J5548" s="43" t="s">
        <v>1359</v>
      </c>
      <c r="K5548" s="43" t="s">
        <v>178</v>
      </c>
      <c r="L5548" s="43" t="str">
        <f>IF(AND(Home!$A$1&gt;=Leave[[#This Row],[Start Time]],Home!$A$1&lt;=Leave[[#This Row],[End Time]]),"Aplica","No Aplica")</f>
        <v>No Aplica</v>
      </c>
      <c r="M5548" s="43" t="str">
        <f>IF(AND(Home!$A$1&gt;=Leave[[#This Row],[Start Time]],Home!$A$1&lt;=Leave[[#This Row],[End Time]]),Home!$A$1,"No Aplica")</f>
        <v>No Aplica</v>
      </c>
      <c r="N5548" s="43" t="str">
        <f>Leave[[#This Row],[User Code (Owning User) (Usuario)]]&amp;Leave[[#This Row],[fecha activa]]</f>
        <v>MIE2024061218604No Aplica</v>
      </c>
    </row>
    <row r="5549" spans="1:14" x14ac:dyDescent="0.3">
      <c r="A5549" s="43" t="s">
        <v>471</v>
      </c>
      <c r="B5549" s="3">
        <v>45915</v>
      </c>
      <c r="C5549" s="3">
        <v>45915</v>
      </c>
      <c r="D5549" s="43" t="s">
        <v>3261</v>
      </c>
      <c r="E5549" s="43" t="s">
        <v>852</v>
      </c>
      <c r="F5549" s="43" t="s">
        <v>853</v>
      </c>
      <c r="G5549">
        <v>60</v>
      </c>
      <c r="H5549">
        <v>60</v>
      </c>
      <c r="I5549" s="43" t="s">
        <v>1058</v>
      </c>
      <c r="J5549" s="43" t="s">
        <v>1359</v>
      </c>
      <c r="K5549" s="43" t="s">
        <v>178</v>
      </c>
      <c r="L5549" s="43" t="str">
        <f>IF(AND(Home!$A$1&gt;=Leave[[#This Row],[Start Time]],Home!$A$1&lt;=Leave[[#This Row],[End Time]]),"Aplica","No Aplica")</f>
        <v>No Aplica</v>
      </c>
      <c r="M5549" s="43" t="str">
        <f>IF(AND(Home!$A$1&gt;=Leave[[#This Row],[Start Time]],Home!$A$1&lt;=Leave[[#This Row],[End Time]]),Home!$A$1,"No Aplica")</f>
        <v>No Aplica</v>
      </c>
      <c r="N5549" s="43" t="str">
        <f>Leave[[#This Row],[User Code (Owning User) (Usuario)]]&amp;Leave[[#This Row],[fecha activa]]</f>
        <v>MIE2024061218604No Aplica</v>
      </c>
    </row>
    <row r="5550" spans="1:14" x14ac:dyDescent="0.3">
      <c r="A5550" s="43" t="s">
        <v>471</v>
      </c>
      <c r="B5550" s="3">
        <v>45912</v>
      </c>
      <c r="C5550" s="3">
        <v>45912</v>
      </c>
      <c r="D5550" s="43" t="s">
        <v>2059</v>
      </c>
      <c r="E5550" s="43" t="s">
        <v>852</v>
      </c>
      <c r="F5550" s="43" t="s">
        <v>853</v>
      </c>
      <c r="G5550">
        <v>60</v>
      </c>
      <c r="H5550">
        <v>60</v>
      </c>
      <c r="I5550" s="43" t="s">
        <v>1058</v>
      </c>
      <c r="J5550" s="43" t="s">
        <v>1359</v>
      </c>
      <c r="K5550" s="43" t="s">
        <v>178</v>
      </c>
      <c r="L5550" s="43" t="str">
        <f>IF(AND(Home!$A$1&gt;=Leave[[#This Row],[Start Time]],Home!$A$1&lt;=Leave[[#This Row],[End Time]]),"Aplica","No Aplica")</f>
        <v>No Aplica</v>
      </c>
      <c r="M5550" s="43" t="str">
        <f>IF(AND(Home!$A$1&gt;=Leave[[#This Row],[Start Time]],Home!$A$1&lt;=Leave[[#This Row],[End Time]]),Home!$A$1,"No Aplica")</f>
        <v>No Aplica</v>
      </c>
      <c r="N5550" s="43" t="str">
        <f>Leave[[#This Row],[User Code (Owning User) (Usuario)]]&amp;Leave[[#This Row],[fecha activa]]</f>
        <v>MIE2024061218604No Aplica</v>
      </c>
    </row>
    <row r="5551" spans="1:14" x14ac:dyDescent="0.3">
      <c r="A5551" s="43" t="s">
        <v>471</v>
      </c>
      <c r="B5551" s="3">
        <v>45911</v>
      </c>
      <c r="C5551" s="3">
        <v>45911</v>
      </c>
      <c r="D5551" s="43" t="s">
        <v>602</v>
      </c>
      <c r="E5551" s="43" t="s">
        <v>852</v>
      </c>
      <c r="F5551" s="43" t="s">
        <v>853</v>
      </c>
      <c r="G5551">
        <v>60</v>
      </c>
      <c r="H5551">
        <v>60</v>
      </c>
      <c r="I5551" s="43" t="s">
        <v>1058</v>
      </c>
      <c r="J5551" s="43" t="s">
        <v>1359</v>
      </c>
      <c r="K5551" s="43" t="s">
        <v>178</v>
      </c>
      <c r="L5551" s="43" t="str">
        <f>IF(AND(Home!$A$1&gt;=Leave[[#This Row],[Start Time]],Home!$A$1&lt;=Leave[[#This Row],[End Time]]),"Aplica","No Aplica")</f>
        <v>No Aplica</v>
      </c>
      <c r="M5551" s="43" t="str">
        <f>IF(AND(Home!$A$1&gt;=Leave[[#This Row],[Start Time]],Home!$A$1&lt;=Leave[[#This Row],[End Time]]),Home!$A$1,"No Aplica")</f>
        <v>No Aplica</v>
      </c>
      <c r="N5551" s="43" t="str">
        <f>Leave[[#This Row],[User Code (Owning User) (Usuario)]]&amp;Leave[[#This Row],[fecha activa]]</f>
        <v>MIE2024061218604No Aplica</v>
      </c>
    </row>
    <row r="5552" spans="1:14" x14ac:dyDescent="0.3">
      <c r="A5552" s="43" t="s">
        <v>465</v>
      </c>
      <c r="B5552" s="3">
        <v>45910</v>
      </c>
      <c r="C5552" s="3">
        <v>45910</v>
      </c>
      <c r="D5552" s="43" t="s">
        <v>503</v>
      </c>
      <c r="E5552" s="43" t="s">
        <v>852</v>
      </c>
      <c r="F5552" s="43" t="s">
        <v>853</v>
      </c>
      <c r="G5552">
        <v>540</v>
      </c>
      <c r="H5552">
        <v>540</v>
      </c>
      <c r="I5552" s="43" t="s">
        <v>1058</v>
      </c>
      <c r="J5552" s="43" t="s">
        <v>1359</v>
      </c>
      <c r="K5552" s="43" t="s">
        <v>178</v>
      </c>
      <c r="L5552" s="43" t="str">
        <f>IF(AND(Home!$A$1&gt;=Leave[[#This Row],[Start Time]],Home!$A$1&lt;=Leave[[#This Row],[End Time]]),"Aplica","No Aplica")</f>
        <v>No Aplica</v>
      </c>
      <c r="M5552" s="43" t="str">
        <f>IF(AND(Home!$A$1&gt;=Leave[[#This Row],[Start Time]],Home!$A$1&lt;=Leave[[#This Row],[End Time]]),Home!$A$1,"No Aplica")</f>
        <v>No Aplica</v>
      </c>
      <c r="N5552" s="43" t="str">
        <f>Leave[[#This Row],[User Code (Owning User) (Usuario)]]&amp;Leave[[#This Row],[fecha activa]]</f>
        <v>MIE2024061218604No Aplica</v>
      </c>
    </row>
    <row r="5553" spans="1:14" x14ac:dyDescent="0.3">
      <c r="A5553" s="43" t="s">
        <v>471</v>
      </c>
      <c r="B5553" s="3">
        <v>45909</v>
      </c>
      <c r="C5553" s="3">
        <v>45909</v>
      </c>
      <c r="D5553" s="43" t="s">
        <v>2059</v>
      </c>
      <c r="E5553" s="43" t="s">
        <v>852</v>
      </c>
      <c r="F5553" s="43" t="s">
        <v>853</v>
      </c>
      <c r="G5553">
        <v>60</v>
      </c>
      <c r="H5553">
        <v>60</v>
      </c>
      <c r="I5553" s="43" t="s">
        <v>1058</v>
      </c>
      <c r="J5553" s="43" t="s">
        <v>1359</v>
      </c>
      <c r="K5553" s="43" t="s">
        <v>178</v>
      </c>
      <c r="L5553" s="43" t="str">
        <f>IF(AND(Home!$A$1&gt;=Leave[[#This Row],[Start Time]],Home!$A$1&lt;=Leave[[#This Row],[End Time]]),"Aplica","No Aplica")</f>
        <v>No Aplica</v>
      </c>
      <c r="M5553" s="43" t="str">
        <f>IF(AND(Home!$A$1&gt;=Leave[[#This Row],[Start Time]],Home!$A$1&lt;=Leave[[#This Row],[End Time]]),Home!$A$1,"No Aplica")</f>
        <v>No Aplica</v>
      </c>
      <c r="N5553" s="43" t="str">
        <f>Leave[[#This Row],[User Code (Owning User) (Usuario)]]&amp;Leave[[#This Row],[fecha activa]]</f>
        <v>MIE2024061218604No Aplica</v>
      </c>
    </row>
    <row r="5554" spans="1:14" x14ac:dyDescent="0.3">
      <c r="A5554" s="43" t="s">
        <v>471</v>
      </c>
      <c r="B5554" s="3">
        <v>45908</v>
      </c>
      <c r="C5554" s="3">
        <v>45908</v>
      </c>
      <c r="D5554" s="43" t="s">
        <v>2059</v>
      </c>
      <c r="E5554" s="43" t="s">
        <v>852</v>
      </c>
      <c r="F5554" s="43" t="s">
        <v>853</v>
      </c>
      <c r="G5554">
        <v>60</v>
      </c>
      <c r="H5554">
        <v>60</v>
      </c>
      <c r="I5554" s="43" t="s">
        <v>1058</v>
      </c>
      <c r="J5554" s="43" t="s">
        <v>1359</v>
      </c>
      <c r="K5554" s="43" t="s">
        <v>178</v>
      </c>
      <c r="L5554" s="43" t="str">
        <f>IF(AND(Home!$A$1&gt;=Leave[[#This Row],[Start Time]],Home!$A$1&lt;=Leave[[#This Row],[End Time]]),"Aplica","No Aplica")</f>
        <v>No Aplica</v>
      </c>
      <c r="M5554" s="43" t="str">
        <f>IF(AND(Home!$A$1&gt;=Leave[[#This Row],[Start Time]],Home!$A$1&lt;=Leave[[#This Row],[End Time]]),Home!$A$1,"No Aplica")</f>
        <v>No Aplica</v>
      </c>
      <c r="N5554" s="43" t="str">
        <f>Leave[[#This Row],[User Code (Owning User) (Usuario)]]&amp;Leave[[#This Row],[fecha activa]]</f>
        <v>MIE2024061218604No Aplica</v>
      </c>
    </row>
    <row r="5555" spans="1:14" x14ac:dyDescent="0.3">
      <c r="A5555" s="43" t="s">
        <v>471</v>
      </c>
      <c r="B5555" s="3">
        <v>45905</v>
      </c>
      <c r="C5555" s="3">
        <v>45905</v>
      </c>
      <c r="D5555" s="43" t="s">
        <v>2059</v>
      </c>
      <c r="E5555" s="43" t="s">
        <v>852</v>
      </c>
      <c r="F5555" s="43" t="s">
        <v>853</v>
      </c>
      <c r="G5555">
        <v>60</v>
      </c>
      <c r="H5555">
        <v>60</v>
      </c>
      <c r="I5555" s="43" t="s">
        <v>1058</v>
      </c>
      <c r="J5555" s="43" t="s">
        <v>1359</v>
      </c>
      <c r="K5555" s="43" t="s">
        <v>178</v>
      </c>
      <c r="L5555" s="43" t="str">
        <f>IF(AND(Home!$A$1&gt;=Leave[[#This Row],[Start Time]],Home!$A$1&lt;=Leave[[#This Row],[End Time]]),"Aplica","No Aplica")</f>
        <v>No Aplica</v>
      </c>
      <c r="M5555" s="43" t="str">
        <f>IF(AND(Home!$A$1&gt;=Leave[[#This Row],[Start Time]],Home!$A$1&lt;=Leave[[#This Row],[End Time]]),Home!$A$1,"No Aplica")</f>
        <v>No Aplica</v>
      </c>
      <c r="N5555" s="43" t="str">
        <f>Leave[[#This Row],[User Code (Owning User) (Usuario)]]&amp;Leave[[#This Row],[fecha activa]]</f>
        <v>MIE2024061218604No Aplica</v>
      </c>
    </row>
    <row r="5556" spans="1:14" x14ac:dyDescent="0.3">
      <c r="A5556" s="43" t="s">
        <v>471</v>
      </c>
      <c r="B5556" s="3">
        <v>45904</v>
      </c>
      <c r="C5556" s="3">
        <v>45904</v>
      </c>
      <c r="D5556" s="43" t="s">
        <v>2059</v>
      </c>
      <c r="E5556" s="43" t="s">
        <v>852</v>
      </c>
      <c r="F5556" s="43" t="s">
        <v>853</v>
      </c>
      <c r="G5556">
        <v>60</v>
      </c>
      <c r="H5556">
        <v>60</v>
      </c>
      <c r="I5556" s="43" t="s">
        <v>1058</v>
      </c>
      <c r="J5556" s="43" t="s">
        <v>1359</v>
      </c>
      <c r="K5556" s="43" t="s">
        <v>178</v>
      </c>
      <c r="L5556" s="43" t="str">
        <f>IF(AND(Home!$A$1&gt;=Leave[[#This Row],[Start Time]],Home!$A$1&lt;=Leave[[#This Row],[End Time]]),"Aplica","No Aplica")</f>
        <v>No Aplica</v>
      </c>
      <c r="M5556" s="43" t="str">
        <f>IF(AND(Home!$A$1&gt;=Leave[[#This Row],[Start Time]],Home!$A$1&lt;=Leave[[#This Row],[End Time]]),Home!$A$1,"No Aplica")</f>
        <v>No Aplica</v>
      </c>
      <c r="N5556" s="43" t="str">
        <f>Leave[[#This Row],[User Code (Owning User) (Usuario)]]&amp;Leave[[#This Row],[fecha activa]]</f>
        <v>MIE2024061218604No Aplica</v>
      </c>
    </row>
    <row r="5557" spans="1:14" x14ac:dyDescent="0.3">
      <c r="A5557" s="43" t="s">
        <v>465</v>
      </c>
      <c r="B5557" s="3">
        <v>45903</v>
      </c>
      <c r="C5557" s="3">
        <v>45903</v>
      </c>
      <c r="D5557" s="43" t="s">
        <v>503</v>
      </c>
      <c r="E5557" s="43" t="s">
        <v>852</v>
      </c>
      <c r="F5557" s="43" t="s">
        <v>853</v>
      </c>
      <c r="G5557">
        <v>540</v>
      </c>
      <c r="H5557">
        <v>540</v>
      </c>
      <c r="I5557" s="43" t="s">
        <v>1058</v>
      </c>
      <c r="J5557" s="43" t="s">
        <v>1359</v>
      </c>
      <c r="K5557" s="43" t="s">
        <v>178</v>
      </c>
      <c r="L5557" s="43" t="str">
        <f>IF(AND(Home!$A$1&gt;=Leave[[#This Row],[Start Time]],Home!$A$1&lt;=Leave[[#This Row],[End Time]]),"Aplica","No Aplica")</f>
        <v>No Aplica</v>
      </c>
      <c r="M5557" s="43" t="str">
        <f>IF(AND(Home!$A$1&gt;=Leave[[#This Row],[Start Time]],Home!$A$1&lt;=Leave[[#This Row],[End Time]]),Home!$A$1,"No Aplica")</f>
        <v>No Aplica</v>
      </c>
      <c r="N5557" s="43" t="str">
        <f>Leave[[#This Row],[User Code (Owning User) (Usuario)]]&amp;Leave[[#This Row],[fecha activa]]</f>
        <v>MIE2024061218604No Aplica</v>
      </c>
    </row>
    <row r="5558" spans="1:14" x14ac:dyDescent="0.3">
      <c r="A5558" s="43" t="s">
        <v>471</v>
      </c>
      <c r="B5558" s="3">
        <v>45902</v>
      </c>
      <c r="C5558" s="3">
        <v>45902</v>
      </c>
      <c r="D5558" s="43" t="s">
        <v>2059</v>
      </c>
      <c r="E5558" s="43" t="s">
        <v>852</v>
      </c>
      <c r="F5558" s="43" t="s">
        <v>853</v>
      </c>
      <c r="G5558">
        <v>60</v>
      </c>
      <c r="H5558">
        <v>60</v>
      </c>
      <c r="I5558" s="43" t="s">
        <v>1058</v>
      </c>
      <c r="J5558" s="43" t="s">
        <v>1359</v>
      </c>
      <c r="K5558" s="43" t="s">
        <v>178</v>
      </c>
      <c r="L5558" s="43" t="str">
        <f>IF(AND(Home!$A$1&gt;=Leave[[#This Row],[Start Time]],Home!$A$1&lt;=Leave[[#This Row],[End Time]]),"Aplica","No Aplica")</f>
        <v>No Aplica</v>
      </c>
      <c r="M5558" s="43" t="str">
        <f>IF(AND(Home!$A$1&gt;=Leave[[#This Row],[Start Time]],Home!$A$1&lt;=Leave[[#This Row],[End Time]]),Home!$A$1,"No Aplica")</f>
        <v>No Aplica</v>
      </c>
      <c r="N5558" s="43" t="str">
        <f>Leave[[#This Row],[User Code (Owning User) (Usuario)]]&amp;Leave[[#This Row],[fecha activa]]</f>
        <v>MIE2024061218604No Aplica</v>
      </c>
    </row>
    <row r="5559" spans="1:14" x14ac:dyDescent="0.3">
      <c r="A5559" s="43" t="s">
        <v>471</v>
      </c>
      <c r="B5559" s="3">
        <v>45901</v>
      </c>
      <c r="C5559" s="3">
        <v>45901</v>
      </c>
      <c r="D5559" s="43" t="s">
        <v>2059</v>
      </c>
      <c r="E5559" s="43" t="s">
        <v>852</v>
      </c>
      <c r="F5559" s="43" t="s">
        <v>853</v>
      </c>
      <c r="G5559">
        <v>60</v>
      </c>
      <c r="H5559">
        <v>60</v>
      </c>
      <c r="I5559" s="43" t="s">
        <v>1058</v>
      </c>
      <c r="J5559" s="43" t="s">
        <v>1359</v>
      </c>
      <c r="K5559" s="43" t="s">
        <v>178</v>
      </c>
      <c r="L5559" s="43" t="str">
        <f>IF(AND(Home!$A$1&gt;=Leave[[#This Row],[Start Time]],Home!$A$1&lt;=Leave[[#This Row],[End Time]]),"Aplica","No Aplica")</f>
        <v>No Aplica</v>
      </c>
      <c r="M5559" s="43" t="str">
        <f>IF(AND(Home!$A$1&gt;=Leave[[#This Row],[Start Time]],Home!$A$1&lt;=Leave[[#This Row],[End Time]]),Home!$A$1,"No Aplica")</f>
        <v>No Aplica</v>
      </c>
      <c r="N5559" s="43" t="str">
        <f>Leave[[#This Row],[User Code (Owning User) (Usuario)]]&amp;Leave[[#This Row],[fecha activa]]</f>
        <v>MIE2024061218604No Aplica</v>
      </c>
    </row>
    <row r="5560" spans="1:14" x14ac:dyDescent="0.3">
      <c r="A5560" s="43" t="s">
        <v>468</v>
      </c>
      <c r="B5560" s="3">
        <v>45930</v>
      </c>
      <c r="C5560" s="3">
        <v>45930</v>
      </c>
      <c r="D5560" s="43" t="s">
        <v>467</v>
      </c>
      <c r="E5560" s="43" t="s">
        <v>2570</v>
      </c>
      <c r="F5560" s="43" t="s">
        <v>2572</v>
      </c>
      <c r="G5560">
        <v>540</v>
      </c>
      <c r="H5560">
        <v>540</v>
      </c>
      <c r="I5560" s="43" t="s">
        <v>2571</v>
      </c>
      <c r="J5560" s="43" t="s">
        <v>1503</v>
      </c>
      <c r="K5560" s="43" t="s">
        <v>177</v>
      </c>
      <c r="L5560" s="43" t="str">
        <f>IF(AND(Home!$A$1&gt;=Leave[[#This Row],[Start Time]],Home!$A$1&lt;=Leave[[#This Row],[End Time]]),"Aplica","No Aplica")</f>
        <v>No Aplica</v>
      </c>
      <c r="M5560" s="43" t="str">
        <f>IF(AND(Home!$A$1&gt;=Leave[[#This Row],[Start Time]],Home!$A$1&lt;=Leave[[#This Row],[End Time]]),Home!$A$1,"No Aplica")</f>
        <v>No Aplica</v>
      </c>
      <c r="N5560" s="43" t="str">
        <f>Leave[[#This Row],[User Code (Owning User) (Usuario)]]&amp;Leave[[#This Row],[fecha activa]]</f>
        <v>MIE2025280824231No Aplica</v>
      </c>
    </row>
    <row r="5561" spans="1:14" x14ac:dyDescent="0.3">
      <c r="A5561" s="43" t="s">
        <v>465</v>
      </c>
      <c r="B5561" s="3">
        <v>45926</v>
      </c>
      <c r="C5561" s="3">
        <v>45926</v>
      </c>
      <c r="D5561" s="43" t="s">
        <v>493</v>
      </c>
      <c r="E5561" s="43" t="s">
        <v>2570</v>
      </c>
      <c r="F5561" s="43" t="s">
        <v>2572</v>
      </c>
      <c r="G5561">
        <v>480</v>
      </c>
      <c r="H5561">
        <v>480</v>
      </c>
      <c r="I5561" s="43" t="s">
        <v>2571</v>
      </c>
      <c r="J5561" s="43" t="s">
        <v>1503</v>
      </c>
      <c r="K5561" s="43" t="s">
        <v>177</v>
      </c>
      <c r="L5561" s="43" t="str">
        <f>IF(AND(Home!$A$1&gt;=Leave[[#This Row],[Start Time]],Home!$A$1&lt;=Leave[[#This Row],[End Time]]),"Aplica","No Aplica")</f>
        <v>No Aplica</v>
      </c>
      <c r="M5561" s="43" t="str">
        <f>IF(AND(Home!$A$1&gt;=Leave[[#This Row],[Start Time]],Home!$A$1&lt;=Leave[[#This Row],[End Time]]),Home!$A$1,"No Aplica")</f>
        <v>No Aplica</v>
      </c>
      <c r="N5561" s="43" t="str">
        <f>Leave[[#This Row],[User Code (Owning User) (Usuario)]]&amp;Leave[[#This Row],[fecha activa]]</f>
        <v>MIE2025280824231No Aplica</v>
      </c>
    </row>
    <row r="5562" spans="1:14" x14ac:dyDescent="0.3">
      <c r="A5562" s="43" t="s">
        <v>465</v>
      </c>
      <c r="B5562" s="3">
        <v>45925</v>
      </c>
      <c r="C5562" s="3">
        <v>45925</v>
      </c>
      <c r="D5562" s="43" t="s">
        <v>493</v>
      </c>
      <c r="E5562" s="43" t="s">
        <v>2570</v>
      </c>
      <c r="F5562" s="43" t="s">
        <v>2572</v>
      </c>
      <c r="G5562">
        <v>480</v>
      </c>
      <c r="H5562">
        <v>480</v>
      </c>
      <c r="I5562" s="43" t="s">
        <v>2571</v>
      </c>
      <c r="J5562" s="43" t="s">
        <v>1503</v>
      </c>
      <c r="K5562" s="43" t="s">
        <v>177</v>
      </c>
      <c r="L5562" s="43" t="str">
        <f>IF(AND(Home!$A$1&gt;=Leave[[#This Row],[Start Time]],Home!$A$1&lt;=Leave[[#This Row],[End Time]]),"Aplica","No Aplica")</f>
        <v>No Aplica</v>
      </c>
      <c r="M5562" s="43" t="str">
        <f>IF(AND(Home!$A$1&gt;=Leave[[#This Row],[Start Time]],Home!$A$1&lt;=Leave[[#This Row],[End Time]]),Home!$A$1,"No Aplica")</f>
        <v>No Aplica</v>
      </c>
      <c r="N5562" s="43" t="str">
        <f>Leave[[#This Row],[User Code (Owning User) (Usuario)]]&amp;Leave[[#This Row],[fecha activa]]</f>
        <v>MIE2025280824231No Aplica</v>
      </c>
    </row>
    <row r="5563" spans="1:14" x14ac:dyDescent="0.3">
      <c r="A5563" s="43" t="s">
        <v>465</v>
      </c>
      <c r="B5563" s="3">
        <v>45924</v>
      </c>
      <c r="C5563" s="3">
        <v>45924</v>
      </c>
      <c r="D5563" s="43" t="s">
        <v>493</v>
      </c>
      <c r="E5563" s="43" t="s">
        <v>2570</v>
      </c>
      <c r="F5563" s="43" t="s">
        <v>2572</v>
      </c>
      <c r="G5563">
        <v>480</v>
      </c>
      <c r="H5563">
        <v>480</v>
      </c>
      <c r="I5563" s="43" t="s">
        <v>2571</v>
      </c>
      <c r="J5563" s="43" t="s">
        <v>1503</v>
      </c>
      <c r="K5563" s="43" t="s">
        <v>177</v>
      </c>
      <c r="L5563" s="43" t="str">
        <f>IF(AND(Home!$A$1&gt;=Leave[[#This Row],[Start Time]],Home!$A$1&lt;=Leave[[#This Row],[End Time]]),"Aplica","No Aplica")</f>
        <v>No Aplica</v>
      </c>
      <c r="M5563" s="43" t="str">
        <f>IF(AND(Home!$A$1&gt;=Leave[[#This Row],[Start Time]],Home!$A$1&lt;=Leave[[#This Row],[End Time]]),Home!$A$1,"No Aplica")</f>
        <v>No Aplica</v>
      </c>
      <c r="N5563" s="43" t="str">
        <f>Leave[[#This Row],[User Code (Owning User) (Usuario)]]&amp;Leave[[#This Row],[fecha activa]]</f>
        <v>MIE2025280824231No Aplica</v>
      </c>
    </row>
    <row r="5564" spans="1:14" x14ac:dyDescent="0.3">
      <c r="A5564" s="43" t="s">
        <v>465</v>
      </c>
      <c r="B5564" s="3">
        <v>45922</v>
      </c>
      <c r="C5564" s="3">
        <v>45922</v>
      </c>
      <c r="D5564" s="43" t="s">
        <v>493</v>
      </c>
      <c r="E5564" s="43" t="s">
        <v>2570</v>
      </c>
      <c r="F5564" s="43" t="s">
        <v>2572</v>
      </c>
      <c r="G5564">
        <v>480</v>
      </c>
      <c r="H5564">
        <v>480</v>
      </c>
      <c r="I5564" s="43" t="s">
        <v>2571</v>
      </c>
      <c r="J5564" s="43" t="s">
        <v>1503</v>
      </c>
      <c r="K5564" s="43" t="s">
        <v>177</v>
      </c>
      <c r="L5564" s="43" t="str">
        <f>IF(AND(Home!$A$1&gt;=Leave[[#This Row],[Start Time]],Home!$A$1&lt;=Leave[[#This Row],[End Time]]),"Aplica","No Aplica")</f>
        <v>Aplica</v>
      </c>
      <c r="M5564" s="43">
        <f>IF(AND(Home!$A$1&gt;=Leave[[#This Row],[Start Time]],Home!$A$1&lt;=Leave[[#This Row],[End Time]]),Home!$A$1,"No Aplica")</f>
        <v>45922</v>
      </c>
      <c r="N5564" s="43" t="str">
        <f>Leave[[#This Row],[User Code (Owning User) (Usuario)]]&amp;Leave[[#This Row],[fecha activa]]</f>
        <v>MIE202528082423145922</v>
      </c>
    </row>
    <row r="5565" spans="1:14" x14ac:dyDescent="0.3">
      <c r="A5565" s="43" t="s">
        <v>468</v>
      </c>
      <c r="B5565" s="3">
        <v>45923</v>
      </c>
      <c r="C5565" s="3">
        <v>45923</v>
      </c>
      <c r="D5565" s="43" t="s">
        <v>3195</v>
      </c>
      <c r="E5565" s="43" t="s">
        <v>2570</v>
      </c>
      <c r="F5565" s="43" t="s">
        <v>2572</v>
      </c>
      <c r="G5565">
        <v>540</v>
      </c>
      <c r="H5565">
        <v>540</v>
      </c>
      <c r="I5565" s="43" t="s">
        <v>2571</v>
      </c>
      <c r="J5565" s="43" t="s">
        <v>1503</v>
      </c>
      <c r="K5565" s="43" t="s">
        <v>177</v>
      </c>
      <c r="L5565" s="43" t="str">
        <f>IF(AND(Home!$A$1&gt;=Leave[[#This Row],[Start Time]],Home!$A$1&lt;=Leave[[#This Row],[End Time]]),"Aplica","No Aplica")</f>
        <v>No Aplica</v>
      </c>
      <c r="M5565" s="43" t="str">
        <f>IF(AND(Home!$A$1&gt;=Leave[[#This Row],[Start Time]],Home!$A$1&lt;=Leave[[#This Row],[End Time]]),Home!$A$1,"No Aplica")</f>
        <v>No Aplica</v>
      </c>
      <c r="N5565" s="43" t="str">
        <f>Leave[[#This Row],[User Code (Owning User) (Usuario)]]&amp;Leave[[#This Row],[fecha activa]]</f>
        <v>MIE2025280824231No Aplica</v>
      </c>
    </row>
    <row r="5566" spans="1:14" x14ac:dyDescent="0.3">
      <c r="A5566" s="43" t="s">
        <v>465</v>
      </c>
      <c r="B5566" s="3">
        <v>45918</v>
      </c>
      <c r="C5566" s="3">
        <v>45918</v>
      </c>
      <c r="D5566" s="43" t="s">
        <v>493</v>
      </c>
      <c r="E5566" s="43" t="s">
        <v>2570</v>
      </c>
      <c r="F5566" s="43" t="s">
        <v>2572</v>
      </c>
      <c r="G5566">
        <v>480</v>
      </c>
      <c r="H5566">
        <v>480</v>
      </c>
      <c r="I5566" s="43" t="s">
        <v>2571</v>
      </c>
      <c r="J5566" s="43" t="s">
        <v>1503</v>
      </c>
      <c r="K5566" s="43" t="s">
        <v>177</v>
      </c>
      <c r="L5566" s="43" t="str">
        <f>IF(AND(Home!$A$1&gt;=Leave[[#This Row],[Start Time]],Home!$A$1&lt;=Leave[[#This Row],[End Time]]),"Aplica","No Aplica")</f>
        <v>No Aplica</v>
      </c>
      <c r="M5566" s="43" t="str">
        <f>IF(AND(Home!$A$1&gt;=Leave[[#This Row],[Start Time]],Home!$A$1&lt;=Leave[[#This Row],[End Time]]),Home!$A$1,"No Aplica")</f>
        <v>No Aplica</v>
      </c>
      <c r="N5566" s="43" t="str">
        <f>Leave[[#This Row],[User Code (Owning User) (Usuario)]]&amp;Leave[[#This Row],[fecha activa]]</f>
        <v>MIE2025280824231No Aplica</v>
      </c>
    </row>
    <row r="5567" spans="1:14" x14ac:dyDescent="0.3">
      <c r="A5567" s="43" t="s">
        <v>465</v>
      </c>
      <c r="B5567" s="3">
        <v>45917</v>
      </c>
      <c r="C5567" s="3">
        <v>45917</v>
      </c>
      <c r="D5567" s="43" t="s">
        <v>493</v>
      </c>
      <c r="E5567" s="43" t="s">
        <v>2570</v>
      </c>
      <c r="F5567" s="43" t="s">
        <v>2572</v>
      </c>
      <c r="G5567">
        <v>480</v>
      </c>
      <c r="H5567">
        <v>480</v>
      </c>
      <c r="I5567" s="43" t="s">
        <v>2571</v>
      </c>
      <c r="J5567" s="43" t="s">
        <v>1503</v>
      </c>
      <c r="K5567" s="43" t="s">
        <v>177</v>
      </c>
      <c r="L5567" s="43" t="str">
        <f>IF(AND(Home!$A$1&gt;=Leave[[#This Row],[Start Time]],Home!$A$1&lt;=Leave[[#This Row],[End Time]]),"Aplica","No Aplica")</f>
        <v>No Aplica</v>
      </c>
      <c r="M5567" s="43" t="str">
        <f>IF(AND(Home!$A$1&gt;=Leave[[#This Row],[Start Time]],Home!$A$1&lt;=Leave[[#This Row],[End Time]]),Home!$A$1,"No Aplica")</f>
        <v>No Aplica</v>
      </c>
      <c r="N5567" s="43" t="str">
        <f>Leave[[#This Row],[User Code (Owning User) (Usuario)]]&amp;Leave[[#This Row],[fecha activa]]</f>
        <v>MIE2025280824231No Aplica</v>
      </c>
    </row>
    <row r="5568" spans="1:14" x14ac:dyDescent="0.3">
      <c r="A5568" s="43" t="s">
        <v>465</v>
      </c>
      <c r="B5568" s="3">
        <v>45915</v>
      </c>
      <c r="C5568" s="3">
        <v>45915</v>
      </c>
      <c r="D5568" s="43" t="s">
        <v>493</v>
      </c>
      <c r="E5568" s="43" t="s">
        <v>2570</v>
      </c>
      <c r="F5568" s="43" t="s">
        <v>2572</v>
      </c>
      <c r="G5568">
        <v>480</v>
      </c>
      <c r="H5568">
        <v>480</v>
      </c>
      <c r="I5568" s="43" t="s">
        <v>2571</v>
      </c>
      <c r="J5568" s="43" t="s">
        <v>1503</v>
      </c>
      <c r="K5568" s="43" t="s">
        <v>177</v>
      </c>
      <c r="L5568" s="43" t="str">
        <f>IF(AND(Home!$A$1&gt;=Leave[[#This Row],[Start Time]],Home!$A$1&lt;=Leave[[#This Row],[End Time]]),"Aplica","No Aplica")</f>
        <v>No Aplica</v>
      </c>
      <c r="M5568" s="43" t="str">
        <f>IF(AND(Home!$A$1&gt;=Leave[[#This Row],[Start Time]],Home!$A$1&lt;=Leave[[#This Row],[End Time]]),Home!$A$1,"No Aplica")</f>
        <v>No Aplica</v>
      </c>
      <c r="N5568" s="43" t="str">
        <f>Leave[[#This Row],[User Code (Owning User) (Usuario)]]&amp;Leave[[#This Row],[fecha activa]]</f>
        <v>MIE2025280824231No Aplica</v>
      </c>
    </row>
    <row r="5569" spans="1:14" x14ac:dyDescent="0.3">
      <c r="A5569" s="43" t="s">
        <v>468</v>
      </c>
      <c r="B5569" s="3">
        <v>45916</v>
      </c>
      <c r="C5569" s="3">
        <v>45916</v>
      </c>
      <c r="D5569" s="43" t="s">
        <v>495</v>
      </c>
      <c r="E5569" s="43" t="s">
        <v>2570</v>
      </c>
      <c r="F5569" s="43" t="s">
        <v>2572</v>
      </c>
      <c r="G5569">
        <v>540</v>
      </c>
      <c r="H5569">
        <v>540</v>
      </c>
      <c r="I5569" s="43" t="s">
        <v>2571</v>
      </c>
      <c r="J5569" s="43" t="s">
        <v>1503</v>
      </c>
      <c r="K5569" s="43" t="s">
        <v>177</v>
      </c>
      <c r="L5569" s="43" t="str">
        <f>IF(AND(Home!$A$1&gt;=Leave[[#This Row],[Start Time]],Home!$A$1&lt;=Leave[[#This Row],[End Time]]),"Aplica","No Aplica")</f>
        <v>No Aplica</v>
      </c>
      <c r="M5569" s="43" t="str">
        <f>IF(AND(Home!$A$1&gt;=Leave[[#This Row],[Start Time]],Home!$A$1&lt;=Leave[[#This Row],[End Time]]),Home!$A$1,"No Aplica")</f>
        <v>No Aplica</v>
      </c>
      <c r="N5569" s="43" t="str">
        <f>Leave[[#This Row],[User Code (Owning User) (Usuario)]]&amp;Leave[[#This Row],[fecha activa]]</f>
        <v>MIE2025280824231No Aplica</v>
      </c>
    </row>
    <row r="5570" spans="1:14" x14ac:dyDescent="0.3">
      <c r="A5570" s="43" t="s">
        <v>468</v>
      </c>
      <c r="B5570" s="3">
        <v>45909</v>
      </c>
      <c r="C5570" s="3">
        <v>45909</v>
      </c>
      <c r="D5570" s="43" t="s">
        <v>2083</v>
      </c>
      <c r="E5570" s="43" t="s">
        <v>2570</v>
      </c>
      <c r="F5570" s="43" t="s">
        <v>2572</v>
      </c>
      <c r="G5570">
        <v>540</v>
      </c>
      <c r="H5570">
        <v>540</v>
      </c>
      <c r="I5570" s="43" t="s">
        <v>2571</v>
      </c>
      <c r="J5570" s="43" t="s">
        <v>1503</v>
      </c>
      <c r="K5570" s="43" t="s">
        <v>177</v>
      </c>
      <c r="L5570" s="43" t="str">
        <f>IF(AND(Home!$A$1&gt;=Leave[[#This Row],[Start Time]],Home!$A$1&lt;=Leave[[#This Row],[End Time]]),"Aplica","No Aplica")</f>
        <v>No Aplica</v>
      </c>
      <c r="M5570" s="43" t="str">
        <f>IF(AND(Home!$A$1&gt;=Leave[[#This Row],[Start Time]],Home!$A$1&lt;=Leave[[#This Row],[End Time]]),Home!$A$1,"No Aplica")</f>
        <v>No Aplica</v>
      </c>
      <c r="N5570" s="43" t="str">
        <f>Leave[[#This Row],[User Code (Owning User) (Usuario)]]&amp;Leave[[#This Row],[fecha activa]]</f>
        <v>MIE2025280824231No Aplica</v>
      </c>
    </row>
    <row r="5571" spans="1:14" x14ac:dyDescent="0.3">
      <c r="A5571" s="43" t="s">
        <v>465</v>
      </c>
      <c r="B5571" s="3">
        <v>45924</v>
      </c>
      <c r="C5571" s="3">
        <v>45924</v>
      </c>
      <c r="D5571" s="43" t="s">
        <v>2296</v>
      </c>
      <c r="E5571" s="43" t="s">
        <v>725</v>
      </c>
      <c r="F5571" s="43" t="s">
        <v>726</v>
      </c>
      <c r="G5571">
        <v>540</v>
      </c>
      <c r="H5571">
        <v>540</v>
      </c>
      <c r="I5571" s="43" t="s">
        <v>1352</v>
      </c>
      <c r="J5571" s="43" t="s">
        <v>2412</v>
      </c>
      <c r="K5571" s="43" t="s">
        <v>177</v>
      </c>
      <c r="L5571" s="43" t="str">
        <f>IF(AND(Home!$A$1&gt;=Leave[[#This Row],[Start Time]],Home!$A$1&lt;=Leave[[#This Row],[End Time]]),"Aplica","No Aplica")</f>
        <v>No Aplica</v>
      </c>
      <c r="M5571" s="43" t="str">
        <f>IF(AND(Home!$A$1&gt;=Leave[[#This Row],[Start Time]],Home!$A$1&lt;=Leave[[#This Row],[End Time]]),Home!$A$1,"No Aplica")</f>
        <v>No Aplica</v>
      </c>
      <c r="N5571" s="43" t="str">
        <f>Leave[[#This Row],[User Code (Owning User) (Usuario)]]&amp;Leave[[#This Row],[fecha activa]]</f>
        <v>MIE2024031017729No Aplica</v>
      </c>
    </row>
    <row r="5572" spans="1:14" x14ac:dyDescent="0.3">
      <c r="A5572" s="43" t="s">
        <v>465</v>
      </c>
      <c r="B5572" s="3">
        <v>45917</v>
      </c>
      <c r="C5572" s="3">
        <v>45917</v>
      </c>
      <c r="D5572" s="43" t="s">
        <v>469</v>
      </c>
      <c r="E5572" s="43" t="s">
        <v>725</v>
      </c>
      <c r="F5572" s="43" t="s">
        <v>726</v>
      </c>
      <c r="G5572">
        <v>540</v>
      </c>
      <c r="H5572">
        <v>540</v>
      </c>
      <c r="I5572" s="43" t="s">
        <v>1352</v>
      </c>
      <c r="J5572" s="43" t="s">
        <v>2412</v>
      </c>
      <c r="K5572" s="43" t="s">
        <v>177</v>
      </c>
      <c r="L5572" s="43" t="str">
        <f>IF(AND(Home!$A$1&gt;=Leave[[#This Row],[Start Time]],Home!$A$1&lt;=Leave[[#This Row],[End Time]]),"Aplica","No Aplica")</f>
        <v>No Aplica</v>
      </c>
      <c r="M5572" s="43" t="str">
        <f>IF(AND(Home!$A$1&gt;=Leave[[#This Row],[Start Time]],Home!$A$1&lt;=Leave[[#This Row],[End Time]]),Home!$A$1,"No Aplica")</f>
        <v>No Aplica</v>
      </c>
      <c r="N5572" s="43" t="str">
        <f>Leave[[#This Row],[User Code (Owning User) (Usuario)]]&amp;Leave[[#This Row],[fecha activa]]</f>
        <v>MIE2024031017729No Aplica</v>
      </c>
    </row>
    <row r="5573" spans="1:14" x14ac:dyDescent="0.3">
      <c r="A5573" s="43" t="s">
        <v>465</v>
      </c>
      <c r="B5573" s="3">
        <v>45903</v>
      </c>
      <c r="C5573" s="3">
        <v>45903</v>
      </c>
      <c r="D5573" s="43" t="s">
        <v>2296</v>
      </c>
      <c r="E5573" s="43" t="s">
        <v>725</v>
      </c>
      <c r="F5573" s="43" t="s">
        <v>726</v>
      </c>
      <c r="G5573">
        <v>540</v>
      </c>
      <c r="H5573">
        <v>540</v>
      </c>
      <c r="I5573" s="43" t="s">
        <v>1352</v>
      </c>
      <c r="J5573" s="43" t="s">
        <v>2412</v>
      </c>
      <c r="K5573" s="43" t="s">
        <v>177</v>
      </c>
      <c r="L5573" s="43" t="str">
        <f>IF(AND(Home!$A$1&gt;=Leave[[#This Row],[Start Time]],Home!$A$1&lt;=Leave[[#This Row],[End Time]]),"Aplica","No Aplica")</f>
        <v>No Aplica</v>
      </c>
      <c r="M5573" s="43" t="str">
        <f>IF(AND(Home!$A$1&gt;=Leave[[#This Row],[Start Time]],Home!$A$1&lt;=Leave[[#This Row],[End Time]]),Home!$A$1,"No Aplica")</f>
        <v>No Aplica</v>
      </c>
      <c r="N5573" s="43" t="str">
        <f>Leave[[#This Row],[User Code (Owning User) (Usuario)]]&amp;Leave[[#This Row],[fecha activa]]</f>
        <v>MIE2024031017729No Aplica</v>
      </c>
    </row>
    <row r="5574" spans="1:14" x14ac:dyDescent="0.3">
      <c r="A5574" s="43" t="s">
        <v>476</v>
      </c>
      <c r="B5574" s="3">
        <v>45927</v>
      </c>
      <c r="C5574" s="3">
        <v>45927</v>
      </c>
      <c r="D5574" s="43" t="s">
        <v>648</v>
      </c>
      <c r="E5574" s="43" t="s">
        <v>230</v>
      </c>
      <c r="F5574" s="43" t="s">
        <v>231</v>
      </c>
      <c r="G5574">
        <v>180</v>
      </c>
      <c r="H5574">
        <v>180</v>
      </c>
      <c r="I5574" s="43" t="s">
        <v>1121</v>
      </c>
      <c r="J5574" s="43" t="s">
        <v>983</v>
      </c>
      <c r="K5574" s="43" t="s">
        <v>223</v>
      </c>
      <c r="L5574" s="43" t="str">
        <f>IF(AND(Home!$A$1&gt;=Leave[[#This Row],[Start Time]],Home!$A$1&lt;=Leave[[#This Row],[End Time]]),"Aplica","No Aplica")</f>
        <v>No Aplica</v>
      </c>
      <c r="M5574" s="43" t="str">
        <f>IF(AND(Home!$A$1&gt;=Leave[[#This Row],[Start Time]],Home!$A$1&lt;=Leave[[#This Row],[End Time]]),Home!$A$1,"No Aplica")</f>
        <v>No Aplica</v>
      </c>
      <c r="N5574" s="43" t="str">
        <f>Leave[[#This Row],[User Code (Owning User) (Usuario)]]&amp;Leave[[#This Row],[fecha activa]]</f>
        <v>MIE2023230110105No Aplica</v>
      </c>
    </row>
    <row r="5575" spans="1:14" x14ac:dyDescent="0.3">
      <c r="A5575" s="43" t="s">
        <v>465</v>
      </c>
      <c r="B5575" s="3">
        <v>45928</v>
      </c>
      <c r="C5575" s="3">
        <v>45928</v>
      </c>
      <c r="D5575" s="43" t="s">
        <v>473</v>
      </c>
      <c r="E5575" s="43" t="s">
        <v>230</v>
      </c>
      <c r="F5575" s="43" t="s">
        <v>231</v>
      </c>
      <c r="G5575">
        <v>540</v>
      </c>
      <c r="H5575">
        <v>540</v>
      </c>
      <c r="I5575" s="43" t="s">
        <v>1121</v>
      </c>
      <c r="J5575" s="43" t="s">
        <v>983</v>
      </c>
      <c r="K5575" s="43" t="s">
        <v>223</v>
      </c>
      <c r="L5575" s="43" t="str">
        <f>IF(AND(Home!$A$1&gt;=Leave[[#This Row],[Start Time]],Home!$A$1&lt;=Leave[[#This Row],[End Time]]),"Aplica","No Aplica")</f>
        <v>No Aplica</v>
      </c>
      <c r="M5575" s="43" t="str">
        <f>IF(AND(Home!$A$1&gt;=Leave[[#This Row],[Start Time]],Home!$A$1&lt;=Leave[[#This Row],[End Time]]),Home!$A$1,"No Aplica")</f>
        <v>No Aplica</v>
      </c>
      <c r="N5575" s="43" t="str">
        <f>Leave[[#This Row],[User Code (Owning User) (Usuario)]]&amp;Leave[[#This Row],[fecha activa]]</f>
        <v>MIE2023230110105No Aplica</v>
      </c>
    </row>
    <row r="5576" spans="1:14" x14ac:dyDescent="0.3">
      <c r="A5576" s="43" t="s">
        <v>471</v>
      </c>
      <c r="B5576" s="3">
        <v>45922</v>
      </c>
      <c r="C5576" s="3">
        <v>45922</v>
      </c>
      <c r="D5576" s="43" t="s">
        <v>724</v>
      </c>
      <c r="E5576" s="43" t="s">
        <v>230</v>
      </c>
      <c r="F5576" s="43" t="s">
        <v>231</v>
      </c>
      <c r="G5576">
        <v>540</v>
      </c>
      <c r="H5576">
        <v>540</v>
      </c>
      <c r="I5576" s="43" t="s">
        <v>1121</v>
      </c>
      <c r="J5576" s="43" t="s">
        <v>983</v>
      </c>
      <c r="K5576" s="43" t="s">
        <v>223</v>
      </c>
      <c r="L5576" s="43" t="str">
        <f>IF(AND(Home!$A$1&gt;=Leave[[#This Row],[Start Time]],Home!$A$1&lt;=Leave[[#This Row],[End Time]]),"Aplica","No Aplica")</f>
        <v>Aplica</v>
      </c>
      <c r="M5576" s="43">
        <f>IF(AND(Home!$A$1&gt;=Leave[[#This Row],[Start Time]],Home!$A$1&lt;=Leave[[#This Row],[End Time]]),Home!$A$1,"No Aplica")</f>
        <v>45922</v>
      </c>
      <c r="N5576" s="43" t="str">
        <f>Leave[[#This Row],[User Code (Owning User) (Usuario)]]&amp;Leave[[#This Row],[fecha activa]]</f>
        <v>MIE202323011010545922</v>
      </c>
    </row>
    <row r="5577" spans="1:14" x14ac:dyDescent="0.3">
      <c r="A5577" s="43" t="s">
        <v>471</v>
      </c>
      <c r="B5577" s="3">
        <v>45909</v>
      </c>
      <c r="C5577" s="3">
        <v>45909</v>
      </c>
      <c r="D5577" s="43" t="s">
        <v>3318</v>
      </c>
      <c r="E5577" s="43" t="s">
        <v>230</v>
      </c>
      <c r="F5577" s="43" t="s">
        <v>231</v>
      </c>
      <c r="G5577">
        <v>210</v>
      </c>
      <c r="H5577">
        <v>210</v>
      </c>
      <c r="I5577" s="43" t="s">
        <v>1121</v>
      </c>
      <c r="J5577" s="43" t="s">
        <v>983</v>
      </c>
      <c r="K5577" s="43" t="s">
        <v>223</v>
      </c>
      <c r="L5577" s="43" t="str">
        <f>IF(AND(Home!$A$1&gt;=Leave[[#This Row],[Start Time]],Home!$A$1&lt;=Leave[[#This Row],[End Time]]),"Aplica","No Aplica")</f>
        <v>No Aplica</v>
      </c>
      <c r="M5577" s="43" t="str">
        <f>IF(AND(Home!$A$1&gt;=Leave[[#This Row],[Start Time]],Home!$A$1&lt;=Leave[[#This Row],[End Time]]),Home!$A$1,"No Aplica")</f>
        <v>No Aplica</v>
      </c>
      <c r="N5577" s="43" t="str">
        <f>Leave[[#This Row],[User Code (Owning User) (Usuario)]]&amp;Leave[[#This Row],[fecha activa]]</f>
        <v>MIE2023230110105No Aplica</v>
      </c>
    </row>
    <row r="5578" spans="1:14" x14ac:dyDescent="0.3">
      <c r="A5578" s="43" t="s">
        <v>476</v>
      </c>
      <c r="B5578" s="3">
        <v>45920</v>
      </c>
      <c r="C5578" s="3">
        <v>45920</v>
      </c>
      <c r="D5578" s="43" t="s">
        <v>648</v>
      </c>
      <c r="E5578" s="43" t="s">
        <v>230</v>
      </c>
      <c r="F5578" s="43" t="s">
        <v>231</v>
      </c>
      <c r="G5578">
        <v>180</v>
      </c>
      <c r="H5578">
        <v>180</v>
      </c>
      <c r="I5578" s="43" t="s">
        <v>1121</v>
      </c>
      <c r="J5578" s="43" t="s">
        <v>983</v>
      </c>
      <c r="K5578" s="43" t="s">
        <v>223</v>
      </c>
      <c r="L5578" s="43" t="str">
        <f>IF(AND(Home!$A$1&gt;=Leave[[#This Row],[Start Time]],Home!$A$1&lt;=Leave[[#This Row],[End Time]]),"Aplica","No Aplica")</f>
        <v>No Aplica</v>
      </c>
      <c r="M5578" s="43" t="str">
        <f>IF(AND(Home!$A$1&gt;=Leave[[#This Row],[Start Time]],Home!$A$1&lt;=Leave[[#This Row],[End Time]]),Home!$A$1,"No Aplica")</f>
        <v>No Aplica</v>
      </c>
      <c r="N5578" s="43" t="str">
        <f>Leave[[#This Row],[User Code (Owning User) (Usuario)]]&amp;Leave[[#This Row],[fecha activa]]</f>
        <v>MIE2023230110105No Aplica</v>
      </c>
    </row>
    <row r="5579" spans="1:14" x14ac:dyDescent="0.3">
      <c r="A5579" s="43" t="s">
        <v>465</v>
      </c>
      <c r="B5579" s="3">
        <v>45921</v>
      </c>
      <c r="C5579" s="3">
        <v>45921</v>
      </c>
      <c r="D5579" s="43" t="s">
        <v>473</v>
      </c>
      <c r="E5579" s="43" t="s">
        <v>230</v>
      </c>
      <c r="F5579" s="43" t="s">
        <v>231</v>
      </c>
      <c r="G5579">
        <v>540</v>
      </c>
      <c r="H5579">
        <v>540</v>
      </c>
      <c r="I5579" s="43" t="s">
        <v>1121</v>
      </c>
      <c r="J5579" s="43" t="s">
        <v>983</v>
      </c>
      <c r="K5579" s="43" t="s">
        <v>223</v>
      </c>
      <c r="L5579" s="43" t="str">
        <f>IF(AND(Home!$A$1&gt;=Leave[[#This Row],[Start Time]],Home!$A$1&lt;=Leave[[#This Row],[End Time]]),"Aplica","No Aplica")</f>
        <v>No Aplica</v>
      </c>
      <c r="M5579" s="43" t="str">
        <f>IF(AND(Home!$A$1&gt;=Leave[[#This Row],[Start Time]],Home!$A$1&lt;=Leave[[#This Row],[End Time]]),Home!$A$1,"No Aplica")</f>
        <v>No Aplica</v>
      </c>
      <c r="N5579" s="43" t="str">
        <f>Leave[[#This Row],[User Code (Owning User) (Usuario)]]&amp;Leave[[#This Row],[fecha activa]]</f>
        <v>MIE2023230110105No Aplica</v>
      </c>
    </row>
    <row r="5580" spans="1:14" x14ac:dyDescent="0.3">
      <c r="A5580" s="43" t="s">
        <v>471</v>
      </c>
      <c r="B5580" s="3">
        <v>45915</v>
      </c>
      <c r="C5580" s="3">
        <v>45915</v>
      </c>
      <c r="D5580" s="43" t="s">
        <v>724</v>
      </c>
      <c r="E5580" s="43" t="s">
        <v>230</v>
      </c>
      <c r="F5580" s="43" t="s">
        <v>231</v>
      </c>
      <c r="G5580">
        <v>540</v>
      </c>
      <c r="H5580">
        <v>540</v>
      </c>
      <c r="I5580" s="43" t="s">
        <v>1121</v>
      </c>
      <c r="J5580" s="43" t="s">
        <v>983</v>
      </c>
      <c r="K5580" s="43" t="s">
        <v>223</v>
      </c>
      <c r="L5580" s="43" t="str">
        <f>IF(AND(Home!$A$1&gt;=Leave[[#This Row],[Start Time]],Home!$A$1&lt;=Leave[[#This Row],[End Time]]),"Aplica","No Aplica")</f>
        <v>No Aplica</v>
      </c>
      <c r="M5580" s="43" t="str">
        <f>IF(AND(Home!$A$1&gt;=Leave[[#This Row],[Start Time]],Home!$A$1&lt;=Leave[[#This Row],[End Time]]),Home!$A$1,"No Aplica")</f>
        <v>No Aplica</v>
      </c>
      <c r="N5580" s="43" t="str">
        <f>Leave[[#This Row],[User Code (Owning User) (Usuario)]]&amp;Leave[[#This Row],[fecha activa]]</f>
        <v>MIE2023230110105No Aplica</v>
      </c>
    </row>
    <row r="5581" spans="1:14" x14ac:dyDescent="0.3">
      <c r="A5581" s="43" t="s">
        <v>471</v>
      </c>
      <c r="B5581" s="3">
        <v>45905</v>
      </c>
      <c r="C5581" s="3">
        <v>45905</v>
      </c>
      <c r="D5581" s="43" t="s">
        <v>3087</v>
      </c>
      <c r="E5581" s="43" t="s">
        <v>230</v>
      </c>
      <c r="F5581" s="43" t="s">
        <v>231</v>
      </c>
      <c r="G5581">
        <v>120</v>
      </c>
      <c r="H5581">
        <v>120</v>
      </c>
      <c r="I5581" s="43" t="s">
        <v>1121</v>
      </c>
      <c r="J5581" s="43" t="s">
        <v>983</v>
      </c>
      <c r="K5581" s="43" t="s">
        <v>223</v>
      </c>
      <c r="L5581" s="43" t="str">
        <f>IF(AND(Home!$A$1&gt;=Leave[[#This Row],[Start Time]],Home!$A$1&lt;=Leave[[#This Row],[End Time]]),"Aplica","No Aplica")</f>
        <v>No Aplica</v>
      </c>
      <c r="M5581" s="43" t="str">
        <f>IF(AND(Home!$A$1&gt;=Leave[[#This Row],[Start Time]],Home!$A$1&lt;=Leave[[#This Row],[End Time]]),Home!$A$1,"No Aplica")</f>
        <v>No Aplica</v>
      </c>
      <c r="N5581" s="43" t="str">
        <f>Leave[[#This Row],[User Code (Owning User) (Usuario)]]&amp;Leave[[#This Row],[fecha activa]]</f>
        <v>MIE2023230110105No Aplica</v>
      </c>
    </row>
    <row r="5582" spans="1:14" x14ac:dyDescent="0.3">
      <c r="A5582" s="43" t="s">
        <v>471</v>
      </c>
      <c r="B5582" s="3">
        <v>45903</v>
      </c>
      <c r="C5582" s="3">
        <v>45903</v>
      </c>
      <c r="D5582" s="43" t="s">
        <v>2912</v>
      </c>
      <c r="E5582" s="43" t="s">
        <v>230</v>
      </c>
      <c r="F5582" s="43" t="s">
        <v>231</v>
      </c>
      <c r="G5582">
        <v>150</v>
      </c>
      <c r="H5582">
        <v>150</v>
      </c>
      <c r="I5582" s="43" t="s">
        <v>1121</v>
      </c>
      <c r="J5582" s="43" t="s">
        <v>983</v>
      </c>
      <c r="K5582" s="43" t="s">
        <v>223</v>
      </c>
      <c r="L5582" s="43" t="str">
        <f>IF(AND(Home!$A$1&gt;=Leave[[#This Row],[Start Time]],Home!$A$1&lt;=Leave[[#This Row],[End Time]]),"Aplica","No Aplica")</f>
        <v>No Aplica</v>
      </c>
      <c r="M5582" s="43" t="str">
        <f>IF(AND(Home!$A$1&gt;=Leave[[#This Row],[Start Time]],Home!$A$1&lt;=Leave[[#This Row],[End Time]]),Home!$A$1,"No Aplica")</f>
        <v>No Aplica</v>
      </c>
      <c r="N5582" s="43" t="str">
        <f>Leave[[#This Row],[User Code (Owning User) (Usuario)]]&amp;Leave[[#This Row],[fecha activa]]</f>
        <v>MIE2023230110105No Aplica</v>
      </c>
    </row>
    <row r="5583" spans="1:14" x14ac:dyDescent="0.3">
      <c r="A5583" s="43" t="s">
        <v>476</v>
      </c>
      <c r="B5583" s="3">
        <v>45913</v>
      </c>
      <c r="C5583" s="3">
        <v>45913</v>
      </c>
      <c r="D5583" s="43" t="s">
        <v>648</v>
      </c>
      <c r="E5583" s="43" t="s">
        <v>230</v>
      </c>
      <c r="F5583" s="43" t="s">
        <v>231</v>
      </c>
      <c r="G5583">
        <v>180</v>
      </c>
      <c r="H5583">
        <v>180</v>
      </c>
      <c r="I5583" s="43" t="s">
        <v>1121</v>
      </c>
      <c r="J5583" s="43" t="s">
        <v>983</v>
      </c>
      <c r="K5583" s="43" t="s">
        <v>223</v>
      </c>
      <c r="L5583" s="43" t="str">
        <f>IF(AND(Home!$A$1&gt;=Leave[[#This Row],[Start Time]],Home!$A$1&lt;=Leave[[#This Row],[End Time]]),"Aplica","No Aplica")</f>
        <v>No Aplica</v>
      </c>
      <c r="M5583" s="43" t="str">
        <f>IF(AND(Home!$A$1&gt;=Leave[[#This Row],[Start Time]],Home!$A$1&lt;=Leave[[#This Row],[End Time]]),Home!$A$1,"No Aplica")</f>
        <v>No Aplica</v>
      </c>
      <c r="N5583" s="43" t="str">
        <f>Leave[[#This Row],[User Code (Owning User) (Usuario)]]&amp;Leave[[#This Row],[fecha activa]]</f>
        <v>MIE2023230110105No Aplica</v>
      </c>
    </row>
    <row r="5584" spans="1:14" x14ac:dyDescent="0.3">
      <c r="A5584" s="43" t="s">
        <v>465</v>
      </c>
      <c r="B5584" s="3">
        <v>45914</v>
      </c>
      <c r="C5584" s="3">
        <v>45914</v>
      </c>
      <c r="D5584" s="43" t="s">
        <v>473</v>
      </c>
      <c r="E5584" s="43" t="s">
        <v>230</v>
      </c>
      <c r="F5584" s="43" t="s">
        <v>231</v>
      </c>
      <c r="G5584">
        <v>540</v>
      </c>
      <c r="H5584">
        <v>540</v>
      </c>
      <c r="I5584" s="43" t="s">
        <v>1121</v>
      </c>
      <c r="J5584" s="43" t="s">
        <v>983</v>
      </c>
      <c r="K5584" s="43" t="s">
        <v>223</v>
      </c>
      <c r="L5584" s="43" t="str">
        <f>IF(AND(Home!$A$1&gt;=Leave[[#This Row],[Start Time]],Home!$A$1&lt;=Leave[[#This Row],[End Time]]),"Aplica","No Aplica")</f>
        <v>No Aplica</v>
      </c>
      <c r="M5584" s="43" t="str">
        <f>IF(AND(Home!$A$1&gt;=Leave[[#This Row],[Start Time]],Home!$A$1&lt;=Leave[[#This Row],[End Time]]),Home!$A$1,"No Aplica")</f>
        <v>No Aplica</v>
      </c>
      <c r="N5584" s="43" t="str">
        <f>Leave[[#This Row],[User Code (Owning User) (Usuario)]]&amp;Leave[[#This Row],[fecha activa]]</f>
        <v>MIE2023230110105No Aplica</v>
      </c>
    </row>
    <row r="5585" spans="1:14" x14ac:dyDescent="0.3">
      <c r="A5585" s="43" t="s">
        <v>471</v>
      </c>
      <c r="B5585" s="3">
        <v>45908</v>
      </c>
      <c r="C5585" s="3">
        <v>45908</v>
      </c>
      <c r="D5585" s="43" t="s">
        <v>724</v>
      </c>
      <c r="E5585" s="43" t="s">
        <v>230</v>
      </c>
      <c r="F5585" s="43" t="s">
        <v>231</v>
      </c>
      <c r="G5585">
        <v>540</v>
      </c>
      <c r="H5585">
        <v>540</v>
      </c>
      <c r="I5585" s="43" t="s">
        <v>1121</v>
      </c>
      <c r="J5585" s="43" t="s">
        <v>983</v>
      </c>
      <c r="K5585" s="43" t="s">
        <v>223</v>
      </c>
      <c r="L5585" s="43" t="str">
        <f>IF(AND(Home!$A$1&gt;=Leave[[#This Row],[Start Time]],Home!$A$1&lt;=Leave[[#This Row],[End Time]]),"Aplica","No Aplica")</f>
        <v>No Aplica</v>
      </c>
      <c r="M5585" s="43" t="str">
        <f>IF(AND(Home!$A$1&gt;=Leave[[#This Row],[Start Time]],Home!$A$1&lt;=Leave[[#This Row],[End Time]]),Home!$A$1,"No Aplica")</f>
        <v>No Aplica</v>
      </c>
      <c r="N5585" s="43" t="str">
        <f>Leave[[#This Row],[User Code (Owning User) (Usuario)]]&amp;Leave[[#This Row],[fecha activa]]</f>
        <v>MIE2023230110105No Aplica</v>
      </c>
    </row>
    <row r="5586" spans="1:14" x14ac:dyDescent="0.3">
      <c r="A5586" s="43" t="s">
        <v>476</v>
      </c>
      <c r="B5586" s="3">
        <v>45906</v>
      </c>
      <c r="C5586" s="3">
        <v>45906</v>
      </c>
      <c r="D5586" s="43" t="s">
        <v>648</v>
      </c>
      <c r="E5586" s="43" t="s">
        <v>230</v>
      </c>
      <c r="F5586" s="43" t="s">
        <v>231</v>
      </c>
      <c r="G5586">
        <v>180</v>
      </c>
      <c r="H5586">
        <v>180</v>
      </c>
      <c r="I5586" s="43" t="s">
        <v>1121</v>
      </c>
      <c r="J5586" s="43" t="s">
        <v>983</v>
      </c>
      <c r="K5586" s="43" t="s">
        <v>223</v>
      </c>
      <c r="L5586" s="43" t="str">
        <f>IF(AND(Home!$A$1&gt;=Leave[[#This Row],[Start Time]],Home!$A$1&lt;=Leave[[#This Row],[End Time]]),"Aplica","No Aplica")</f>
        <v>No Aplica</v>
      </c>
      <c r="M5586" s="43" t="str">
        <f>IF(AND(Home!$A$1&gt;=Leave[[#This Row],[Start Time]],Home!$A$1&lt;=Leave[[#This Row],[End Time]]),Home!$A$1,"No Aplica")</f>
        <v>No Aplica</v>
      </c>
      <c r="N5586" s="43" t="str">
        <f>Leave[[#This Row],[User Code (Owning User) (Usuario)]]&amp;Leave[[#This Row],[fecha activa]]</f>
        <v>MIE2023230110105No Aplica</v>
      </c>
    </row>
    <row r="5587" spans="1:14" x14ac:dyDescent="0.3">
      <c r="A5587" s="43" t="s">
        <v>465</v>
      </c>
      <c r="B5587" s="3">
        <v>45907</v>
      </c>
      <c r="C5587" s="3">
        <v>45907</v>
      </c>
      <c r="D5587" s="43" t="s">
        <v>473</v>
      </c>
      <c r="E5587" s="43" t="s">
        <v>230</v>
      </c>
      <c r="F5587" s="43" t="s">
        <v>231</v>
      </c>
      <c r="G5587">
        <v>540</v>
      </c>
      <c r="H5587">
        <v>540</v>
      </c>
      <c r="I5587" s="43" t="s">
        <v>1121</v>
      </c>
      <c r="J5587" s="43" t="s">
        <v>983</v>
      </c>
      <c r="K5587" s="43" t="s">
        <v>223</v>
      </c>
      <c r="L5587" s="43" t="str">
        <f>IF(AND(Home!$A$1&gt;=Leave[[#This Row],[Start Time]],Home!$A$1&lt;=Leave[[#This Row],[End Time]]),"Aplica","No Aplica")</f>
        <v>No Aplica</v>
      </c>
      <c r="M5587" s="43" t="str">
        <f>IF(AND(Home!$A$1&gt;=Leave[[#This Row],[Start Time]],Home!$A$1&lt;=Leave[[#This Row],[End Time]]),Home!$A$1,"No Aplica")</f>
        <v>No Aplica</v>
      </c>
      <c r="N5587" s="43" t="str">
        <f>Leave[[#This Row],[User Code (Owning User) (Usuario)]]&amp;Leave[[#This Row],[fecha activa]]</f>
        <v>MIE2023230110105No Aplica</v>
      </c>
    </row>
    <row r="5588" spans="1:14" x14ac:dyDescent="0.3">
      <c r="A5588" s="43" t="s">
        <v>471</v>
      </c>
      <c r="B5588" s="3">
        <v>45901</v>
      </c>
      <c r="C5588" s="3">
        <v>45901</v>
      </c>
      <c r="D5588" s="43" t="s">
        <v>724</v>
      </c>
      <c r="E5588" s="43" t="s">
        <v>230</v>
      </c>
      <c r="F5588" s="43" t="s">
        <v>231</v>
      </c>
      <c r="G5588">
        <v>540</v>
      </c>
      <c r="H5588">
        <v>540</v>
      </c>
      <c r="I5588" s="43" t="s">
        <v>1121</v>
      </c>
      <c r="J5588" s="43" t="s">
        <v>983</v>
      </c>
      <c r="K5588" s="43" t="s">
        <v>223</v>
      </c>
      <c r="L5588" s="43" t="str">
        <f>IF(AND(Home!$A$1&gt;=Leave[[#This Row],[Start Time]],Home!$A$1&lt;=Leave[[#This Row],[End Time]]),"Aplica","No Aplica")</f>
        <v>No Aplica</v>
      </c>
      <c r="M5588" s="43" t="str">
        <f>IF(AND(Home!$A$1&gt;=Leave[[#This Row],[Start Time]],Home!$A$1&lt;=Leave[[#This Row],[End Time]]),Home!$A$1,"No Aplica")</f>
        <v>No Aplica</v>
      </c>
      <c r="N5588" s="43" t="str">
        <f>Leave[[#This Row],[User Code (Owning User) (Usuario)]]&amp;Leave[[#This Row],[fecha activa]]</f>
        <v>MIE2023230110105No Aplica</v>
      </c>
    </row>
    <row r="5589" spans="1:14" x14ac:dyDescent="0.3">
      <c r="A5589" s="43" t="s">
        <v>471</v>
      </c>
      <c r="B5589" s="3">
        <v>45930</v>
      </c>
      <c r="C5589" s="3">
        <v>45930</v>
      </c>
      <c r="D5589" s="43" t="s">
        <v>2088</v>
      </c>
      <c r="E5589" s="43" t="s">
        <v>1972</v>
      </c>
      <c r="F5589" s="43" t="s">
        <v>1974</v>
      </c>
      <c r="G5589">
        <v>60</v>
      </c>
      <c r="H5589">
        <v>60</v>
      </c>
      <c r="I5589" s="43" t="s">
        <v>1973</v>
      </c>
      <c r="J5589" s="43" t="s">
        <v>2226</v>
      </c>
      <c r="K5589" s="43" t="s">
        <v>177</v>
      </c>
      <c r="L5589" s="43" t="str">
        <f>IF(AND(Home!$A$1&gt;=Leave[[#This Row],[Start Time]],Home!$A$1&lt;=Leave[[#This Row],[End Time]]),"Aplica","No Aplica")</f>
        <v>No Aplica</v>
      </c>
      <c r="M5589" s="43" t="str">
        <f>IF(AND(Home!$A$1&gt;=Leave[[#This Row],[Start Time]],Home!$A$1&lt;=Leave[[#This Row],[End Time]]),Home!$A$1,"No Aplica")</f>
        <v>No Aplica</v>
      </c>
      <c r="N5589" s="43" t="str">
        <f>Leave[[#This Row],[User Code (Owning User) (Usuario)]]&amp;Leave[[#This Row],[fecha activa]]</f>
        <v>MIE2025260623503No Aplica</v>
      </c>
    </row>
    <row r="5590" spans="1:14" x14ac:dyDescent="0.3">
      <c r="A5590" s="43" t="s">
        <v>471</v>
      </c>
      <c r="B5590" s="3">
        <v>45929</v>
      </c>
      <c r="C5590" s="3">
        <v>45929</v>
      </c>
      <c r="D5590" s="43" t="s">
        <v>2088</v>
      </c>
      <c r="E5590" s="43" t="s">
        <v>1972</v>
      </c>
      <c r="F5590" s="43" t="s">
        <v>1974</v>
      </c>
      <c r="G5590">
        <v>60</v>
      </c>
      <c r="H5590">
        <v>60</v>
      </c>
      <c r="I5590" s="43" t="s">
        <v>1973</v>
      </c>
      <c r="J5590" s="43" t="s">
        <v>2226</v>
      </c>
      <c r="K5590" s="43" t="s">
        <v>177</v>
      </c>
      <c r="L5590" s="43" t="str">
        <f>IF(AND(Home!$A$1&gt;=Leave[[#This Row],[Start Time]],Home!$A$1&lt;=Leave[[#This Row],[End Time]]),"Aplica","No Aplica")</f>
        <v>No Aplica</v>
      </c>
      <c r="M5590" s="43" t="str">
        <f>IF(AND(Home!$A$1&gt;=Leave[[#This Row],[Start Time]],Home!$A$1&lt;=Leave[[#This Row],[End Time]]),Home!$A$1,"No Aplica")</f>
        <v>No Aplica</v>
      </c>
      <c r="N5590" s="43" t="str">
        <f>Leave[[#This Row],[User Code (Owning User) (Usuario)]]&amp;Leave[[#This Row],[fecha activa]]</f>
        <v>MIE2025260623503No Aplica</v>
      </c>
    </row>
    <row r="5591" spans="1:14" x14ac:dyDescent="0.3">
      <c r="A5591" s="43" t="s">
        <v>471</v>
      </c>
      <c r="B5591" s="3">
        <v>45926</v>
      </c>
      <c r="C5591" s="3">
        <v>45926</v>
      </c>
      <c r="D5591" s="43" t="s">
        <v>2088</v>
      </c>
      <c r="E5591" s="43" t="s">
        <v>1972</v>
      </c>
      <c r="F5591" s="43" t="s">
        <v>1974</v>
      </c>
      <c r="G5591">
        <v>60</v>
      </c>
      <c r="H5591">
        <v>60</v>
      </c>
      <c r="I5591" s="43" t="s">
        <v>1973</v>
      </c>
      <c r="J5591" s="43" t="s">
        <v>2226</v>
      </c>
      <c r="K5591" s="43" t="s">
        <v>177</v>
      </c>
      <c r="L5591" s="43" t="str">
        <f>IF(AND(Home!$A$1&gt;=Leave[[#This Row],[Start Time]],Home!$A$1&lt;=Leave[[#This Row],[End Time]]),"Aplica","No Aplica")</f>
        <v>No Aplica</v>
      </c>
      <c r="M5591" s="43" t="str">
        <f>IF(AND(Home!$A$1&gt;=Leave[[#This Row],[Start Time]],Home!$A$1&lt;=Leave[[#This Row],[End Time]]),Home!$A$1,"No Aplica")</f>
        <v>No Aplica</v>
      </c>
      <c r="N5591" s="43" t="str">
        <f>Leave[[#This Row],[User Code (Owning User) (Usuario)]]&amp;Leave[[#This Row],[fecha activa]]</f>
        <v>MIE2025260623503No Aplica</v>
      </c>
    </row>
    <row r="5592" spans="1:14" x14ac:dyDescent="0.3">
      <c r="A5592" s="43" t="s">
        <v>471</v>
      </c>
      <c r="B5592" s="3">
        <v>45925</v>
      </c>
      <c r="C5592" s="3">
        <v>45925</v>
      </c>
      <c r="D5592" s="43" t="s">
        <v>2088</v>
      </c>
      <c r="E5592" s="43" t="s">
        <v>1972</v>
      </c>
      <c r="F5592" s="43" t="s">
        <v>1974</v>
      </c>
      <c r="G5592">
        <v>60</v>
      </c>
      <c r="H5592">
        <v>60</v>
      </c>
      <c r="I5592" s="43" t="s">
        <v>1973</v>
      </c>
      <c r="J5592" s="43" t="s">
        <v>2226</v>
      </c>
      <c r="K5592" s="43" t="s">
        <v>177</v>
      </c>
      <c r="L5592" s="43" t="str">
        <f>IF(AND(Home!$A$1&gt;=Leave[[#This Row],[Start Time]],Home!$A$1&lt;=Leave[[#This Row],[End Time]]),"Aplica","No Aplica")</f>
        <v>No Aplica</v>
      </c>
      <c r="M5592" s="43" t="str">
        <f>IF(AND(Home!$A$1&gt;=Leave[[#This Row],[Start Time]],Home!$A$1&lt;=Leave[[#This Row],[End Time]]),Home!$A$1,"No Aplica")</f>
        <v>No Aplica</v>
      </c>
      <c r="N5592" s="43" t="str">
        <f>Leave[[#This Row],[User Code (Owning User) (Usuario)]]&amp;Leave[[#This Row],[fecha activa]]</f>
        <v>MIE2025260623503No Aplica</v>
      </c>
    </row>
    <row r="5593" spans="1:14" x14ac:dyDescent="0.3">
      <c r="A5593" s="43" t="s">
        <v>471</v>
      </c>
      <c r="B5593" s="3">
        <v>45923</v>
      </c>
      <c r="C5593" s="3">
        <v>45923</v>
      </c>
      <c r="D5593" s="43" t="s">
        <v>2088</v>
      </c>
      <c r="E5593" s="43" t="s">
        <v>1972</v>
      </c>
      <c r="F5593" s="43" t="s">
        <v>1974</v>
      </c>
      <c r="G5593">
        <v>60</v>
      </c>
      <c r="H5593">
        <v>60</v>
      </c>
      <c r="I5593" s="43" t="s">
        <v>1973</v>
      </c>
      <c r="J5593" s="43" t="s">
        <v>2226</v>
      </c>
      <c r="K5593" s="43" t="s">
        <v>177</v>
      </c>
      <c r="L5593" s="43" t="str">
        <f>IF(AND(Home!$A$1&gt;=Leave[[#This Row],[Start Time]],Home!$A$1&lt;=Leave[[#This Row],[End Time]]),"Aplica","No Aplica")</f>
        <v>No Aplica</v>
      </c>
      <c r="M5593" s="43" t="str">
        <f>IF(AND(Home!$A$1&gt;=Leave[[#This Row],[Start Time]],Home!$A$1&lt;=Leave[[#This Row],[End Time]]),Home!$A$1,"No Aplica")</f>
        <v>No Aplica</v>
      </c>
      <c r="N5593" s="43" t="str">
        <f>Leave[[#This Row],[User Code (Owning User) (Usuario)]]&amp;Leave[[#This Row],[fecha activa]]</f>
        <v>MIE2025260623503No Aplica</v>
      </c>
    </row>
    <row r="5594" spans="1:14" x14ac:dyDescent="0.3">
      <c r="A5594" s="43" t="s">
        <v>471</v>
      </c>
      <c r="B5594" s="3">
        <v>45922</v>
      </c>
      <c r="C5594" s="3">
        <v>45922</v>
      </c>
      <c r="D5594" s="43" t="s">
        <v>2088</v>
      </c>
      <c r="E5594" s="43" t="s">
        <v>1972</v>
      </c>
      <c r="F5594" s="43" t="s">
        <v>1974</v>
      </c>
      <c r="G5594">
        <v>60</v>
      </c>
      <c r="H5594">
        <v>60</v>
      </c>
      <c r="I5594" s="43" t="s">
        <v>1973</v>
      </c>
      <c r="J5594" s="43" t="s">
        <v>2226</v>
      </c>
      <c r="K5594" s="43" t="s">
        <v>177</v>
      </c>
      <c r="L5594" s="43" t="str">
        <f>IF(AND(Home!$A$1&gt;=Leave[[#This Row],[Start Time]],Home!$A$1&lt;=Leave[[#This Row],[End Time]]),"Aplica","No Aplica")</f>
        <v>Aplica</v>
      </c>
      <c r="M5594" s="43">
        <f>IF(AND(Home!$A$1&gt;=Leave[[#This Row],[Start Time]],Home!$A$1&lt;=Leave[[#This Row],[End Time]]),Home!$A$1,"No Aplica")</f>
        <v>45922</v>
      </c>
      <c r="N5594" s="43" t="str">
        <f>Leave[[#This Row],[User Code (Owning User) (Usuario)]]&amp;Leave[[#This Row],[fecha activa]]</f>
        <v>MIE202526062350345922</v>
      </c>
    </row>
    <row r="5595" spans="1:14" x14ac:dyDescent="0.3">
      <c r="A5595" s="43" t="s">
        <v>468</v>
      </c>
      <c r="B5595" s="3">
        <v>45924</v>
      </c>
      <c r="C5595" s="3">
        <v>45924</v>
      </c>
      <c r="D5595" s="43" t="s">
        <v>469</v>
      </c>
      <c r="E5595" s="43" t="s">
        <v>1972</v>
      </c>
      <c r="F5595" s="43" t="s">
        <v>1974</v>
      </c>
      <c r="G5595">
        <v>1380</v>
      </c>
      <c r="H5595">
        <v>540</v>
      </c>
      <c r="I5595" s="43" t="s">
        <v>1973</v>
      </c>
      <c r="J5595" s="43" t="s">
        <v>2226</v>
      </c>
      <c r="K5595" s="43" t="s">
        <v>177</v>
      </c>
      <c r="L5595" s="43" t="str">
        <f>IF(AND(Home!$A$1&gt;=Leave[[#This Row],[Start Time]],Home!$A$1&lt;=Leave[[#This Row],[End Time]]),"Aplica","No Aplica")</f>
        <v>No Aplica</v>
      </c>
      <c r="M5595" s="43" t="str">
        <f>IF(AND(Home!$A$1&gt;=Leave[[#This Row],[Start Time]],Home!$A$1&lt;=Leave[[#This Row],[End Time]]),Home!$A$1,"No Aplica")</f>
        <v>No Aplica</v>
      </c>
      <c r="N5595" s="43" t="str">
        <f>Leave[[#This Row],[User Code (Owning User) (Usuario)]]&amp;Leave[[#This Row],[fecha activa]]</f>
        <v>MIE2025260623503No Aplica</v>
      </c>
    </row>
    <row r="5596" spans="1:14" x14ac:dyDescent="0.3">
      <c r="A5596" s="43" t="s">
        <v>471</v>
      </c>
      <c r="B5596" s="3">
        <v>45919</v>
      </c>
      <c r="C5596" s="3">
        <v>45919</v>
      </c>
      <c r="D5596" s="43" t="s">
        <v>2088</v>
      </c>
      <c r="E5596" s="43" t="s">
        <v>1972</v>
      </c>
      <c r="F5596" s="43" t="s">
        <v>1974</v>
      </c>
      <c r="G5596">
        <v>60</v>
      </c>
      <c r="H5596">
        <v>60</v>
      </c>
      <c r="I5596" s="43" t="s">
        <v>1973</v>
      </c>
      <c r="J5596" s="43" t="s">
        <v>2226</v>
      </c>
      <c r="K5596" s="43" t="s">
        <v>177</v>
      </c>
      <c r="L5596" s="43" t="str">
        <f>IF(AND(Home!$A$1&gt;=Leave[[#This Row],[Start Time]],Home!$A$1&lt;=Leave[[#This Row],[End Time]]),"Aplica","No Aplica")</f>
        <v>No Aplica</v>
      </c>
      <c r="M5596" s="43" t="str">
        <f>IF(AND(Home!$A$1&gt;=Leave[[#This Row],[Start Time]],Home!$A$1&lt;=Leave[[#This Row],[End Time]]),Home!$A$1,"No Aplica")</f>
        <v>No Aplica</v>
      </c>
      <c r="N5596" s="43" t="str">
        <f>Leave[[#This Row],[User Code (Owning User) (Usuario)]]&amp;Leave[[#This Row],[fecha activa]]</f>
        <v>MIE2025260623503No Aplica</v>
      </c>
    </row>
    <row r="5597" spans="1:14" x14ac:dyDescent="0.3">
      <c r="A5597" s="43" t="s">
        <v>471</v>
      </c>
      <c r="B5597" s="3">
        <v>45918</v>
      </c>
      <c r="C5597" s="3">
        <v>45918</v>
      </c>
      <c r="D5597" s="43" t="s">
        <v>2088</v>
      </c>
      <c r="E5597" s="43" t="s">
        <v>1972</v>
      </c>
      <c r="F5597" s="43" t="s">
        <v>1974</v>
      </c>
      <c r="G5597">
        <v>60</v>
      </c>
      <c r="H5597">
        <v>60</v>
      </c>
      <c r="I5597" s="43" t="s">
        <v>1973</v>
      </c>
      <c r="J5597" s="43" t="s">
        <v>2226</v>
      </c>
      <c r="K5597" s="43" t="s">
        <v>177</v>
      </c>
      <c r="L5597" s="43" t="str">
        <f>IF(AND(Home!$A$1&gt;=Leave[[#This Row],[Start Time]],Home!$A$1&lt;=Leave[[#This Row],[End Time]]),"Aplica","No Aplica")</f>
        <v>No Aplica</v>
      </c>
      <c r="M5597" s="43" t="str">
        <f>IF(AND(Home!$A$1&gt;=Leave[[#This Row],[Start Time]],Home!$A$1&lt;=Leave[[#This Row],[End Time]]),Home!$A$1,"No Aplica")</f>
        <v>No Aplica</v>
      </c>
      <c r="N5597" s="43" t="str">
        <f>Leave[[#This Row],[User Code (Owning User) (Usuario)]]&amp;Leave[[#This Row],[fecha activa]]</f>
        <v>MIE2025260623503No Aplica</v>
      </c>
    </row>
    <row r="5598" spans="1:14" x14ac:dyDescent="0.3">
      <c r="A5598" s="43" t="s">
        <v>471</v>
      </c>
      <c r="B5598" s="3">
        <v>45916</v>
      </c>
      <c r="C5598" s="3">
        <v>45916</v>
      </c>
      <c r="D5598" s="43" t="s">
        <v>2088</v>
      </c>
      <c r="E5598" s="43" t="s">
        <v>1972</v>
      </c>
      <c r="F5598" s="43" t="s">
        <v>1974</v>
      </c>
      <c r="G5598">
        <v>60</v>
      </c>
      <c r="H5598">
        <v>60</v>
      </c>
      <c r="I5598" s="43" t="s">
        <v>1973</v>
      </c>
      <c r="J5598" s="43" t="s">
        <v>2226</v>
      </c>
      <c r="K5598" s="43" t="s">
        <v>177</v>
      </c>
      <c r="L5598" s="43" t="str">
        <f>IF(AND(Home!$A$1&gt;=Leave[[#This Row],[Start Time]],Home!$A$1&lt;=Leave[[#This Row],[End Time]]),"Aplica","No Aplica")</f>
        <v>No Aplica</v>
      </c>
      <c r="M5598" s="43" t="str">
        <f>IF(AND(Home!$A$1&gt;=Leave[[#This Row],[Start Time]],Home!$A$1&lt;=Leave[[#This Row],[End Time]]),Home!$A$1,"No Aplica")</f>
        <v>No Aplica</v>
      </c>
      <c r="N5598" s="43" t="str">
        <f>Leave[[#This Row],[User Code (Owning User) (Usuario)]]&amp;Leave[[#This Row],[fecha activa]]</f>
        <v>MIE2025260623503No Aplica</v>
      </c>
    </row>
    <row r="5599" spans="1:14" x14ac:dyDescent="0.3">
      <c r="A5599" s="43" t="s">
        <v>471</v>
      </c>
      <c r="B5599" s="3">
        <v>45915</v>
      </c>
      <c r="C5599" s="3">
        <v>45915</v>
      </c>
      <c r="D5599" s="43" t="s">
        <v>3108</v>
      </c>
      <c r="E5599" s="43" t="s">
        <v>1972</v>
      </c>
      <c r="F5599" s="43" t="s">
        <v>1974</v>
      </c>
      <c r="G5599">
        <v>60</v>
      </c>
      <c r="H5599">
        <v>60</v>
      </c>
      <c r="I5599" s="43" t="s">
        <v>1973</v>
      </c>
      <c r="J5599" s="43" t="s">
        <v>2226</v>
      </c>
      <c r="K5599" s="43" t="s">
        <v>177</v>
      </c>
      <c r="L5599" s="43" t="str">
        <f>IF(AND(Home!$A$1&gt;=Leave[[#This Row],[Start Time]],Home!$A$1&lt;=Leave[[#This Row],[End Time]]),"Aplica","No Aplica")</f>
        <v>No Aplica</v>
      </c>
      <c r="M5599" s="43" t="str">
        <f>IF(AND(Home!$A$1&gt;=Leave[[#This Row],[Start Time]],Home!$A$1&lt;=Leave[[#This Row],[End Time]]),Home!$A$1,"No Aplica")</f>
        <v>No Aplica</v>
      </c>
      <c r="N5599" s="43" t="str">
        <f>Leave[[#This Row],[User Code (Owning User) (Usuario)]]&amp;Leave[[#This Row],[fecha activa]]</f>
        <v>MIE2025260623503No Aplica</v>
      </c>
    </row>
    <row r="5600" spans="1:14" x14ac:dyDescent="0.3">
      <c r="A5600" s="43" t="s">
        <v>468</v>
      </c>
      <c r="B5600" s="3">
        <v>45917</v>
      </c>
      <c r="C5600" s="3">
        <v>45917</v>
      </c>
      <c r="D5600" s="43" t="s">
        <v>469</v>
      </c>
      <c r="E5600" s="43" t="s">
        <v>1972</v>
      </c>
      <c r="F5600" s="43" t="s">
        <v>1974</v>
      </c>
      <c r="G5600">
        <v>1380</v>
      </c>
      <c r="H5600">
        <v>540</v>
      </c>
      <c r="I5600" s="43" t="s">
        <v>1973</v>
      </c>
      <c r="J5600" s="43" t="s">
        <v>2226</v>
      </c>
      <c r="K5600" s="43" t="s">
        <v>177</v>
      </c>
      <c r="L5600" s="43" t="str">
        <f>IF(AND(Home!$A$1&gt;=Leave[[#This Row],[Start Time]],Home!$A$1&lt;=Leave[[#This Row],[End Time]]),"Aplica","No Aplica")</f>
        <v>No Aplica</v>
      </c>
      <c r="M5600" s="43" t="str">
        <f>IF(AND(Home!$A$1&gt;=Leave[[#This Row],[Start Time]],Home!$A$1&lt;=Leave[[#This Row],[End Time]]),Home!$A$1,"No Aplica")</f>
        <v>No Aplica</v>
      </c>
      <c r="N5600" s="43" t="str">
        <f>Leave[[#This Row],[User Code (Owning User) (Usuario)]]&amp;Leave[[#This Row],[fecha activa]]</f>
        <v>MIE2025260623503No Aplica</v>
      </c>
    </row>
    <row r="5601" spans="1:14" x14ac:dyDescent="0.3">
      <c r="A5601" s="43" t="s">
        <v>471</v>
      </c>
      <c r="B5601" s="3">
        <v>45912</v>
      </c>
      <c r="C5601" s="3">
        <v>45912</v>
      </c>
      <c r="D5601" s="43" t="s">
        <v>842</v>
      </c>
      <c r="E5601" s="43" t="s">
        <v>1972</v>
      </c>
      <c r="F5601" s="43" t="s">
        <v>1974</v>
      </c>
      <c r="G5601">
        <v>60</v>
      </c>
      <c r="H5601">
        <v>60</v>
      </c>
      <c r="I5601" s="43" t="s">
        <v>1973</v>
      </c>
      <c r="J5601" s="43" t="s">
        <v>2226</v>
      </c>
      <c r="K5601" s="43" t="s">
        <v>177</v>
      </c>
      <c r="L5601" s="43" t="str">
        <f>IF(AND(Home!$A$1&gt;=Leave[[#This Row],[Start Time]],Home!$A$1&lt;=Leave[[#This Row],[End Time]]),"Aplica","No Aplica")</f>
        <v>No Aplica</v>
      </c>
      <c r="M5601" s="43" t="str">
        <f>IF(AND(Home!$A$1&gt;=Leave[[#This Row],[Start Time]],Home!$A$1&lt;=Leave[[#This Row],[End Time]]),Home!$A$1,"No Aplica")</f>
        <v>No Aplica</v>
      </c>
      <c r="N5601" s="43" t="str">
        <f>Leave[[#This Row],[User Code (Owning User) (Usuario)]]&amp;Leave[[#This Row],[fecha activa]]</f>
        <v>MIE2025260623503No Aplica</v>
      </c>
    </row>
    <row r="5602" spans="1:14" x14ac:dyDescent="0.3">
      <c r="A5602" s="43" t="s">
        <v>471</v>
      </c>
      <c r="B5602" s="3">
        <v>45911</v>
      </c>
      <c r="C5602" s="3">
        <v>45911</v>
      </c>
      <c r="D5602" s="43" t="s">
        <v>842</v>
      </c>
      <c r="E5602" s="43" t="s">
        <v>1972</v>
      </c>
      <c r="F5602" s="43" t="s">
        <v>1974</v>
      </c>
      <c r="G5602">
        <v>60</v>
      </c>
      <c r="H5602">
        <v>60</v>
      </c>
      <c r="I5602" s="43" t="s">
        <v>1973</v>
      </c>
      <c r="J5602" s="43" t="s">
        <v>2226</v>
      </c>
      <c r="K5602" s="43" t="s">
        <v>177</v>
      </c>
      <c r="L5602" s="43" t="str">
        <f>IF(AND(Home!$A$1&gt;=Leave[[#This Row],[Start Time]],Home!$A$1&lt;=Leave[[#This Row],[End Time]]),"Aplica","No Aplica")</f>
        <v>No Aplica</v>
      </c>
      <c r="M5602" s="43" t="str">
        <f>IF(AND(Home!$A$1&gt;=Leave[[#This Row],[Start Time]],Home!$A$1&lt;=Leave[[#This Row],[End Time]]),Home!$A$1,"No Aplica")</f>
        <v>No Aplica</v>
      </c>
      <c r="N5602" s="43" t="str">
        <f>Leave[[#This Row],[User Code (Owning User) (Usuario)]]&amp;Leave[[#This Row],[fecha activa]]</f>
        <v>MIE2025260623503No Aplica</v>
      </c>
    </row>
    <row r="5603" spans="1:14" x14ac:dyDescent="0.3">
      <c r="A5603" s="43" t="s">
        <v>471</v>
      </c>
      <c r="B5603" s="3">
        <v>45909</v>
      </c>
      <c r="C5603" s="3">
        <v>45909</v>
      </c>
      <c r="D5603" s="43" t="s">
        <v>842</v>
      </c>
      <c r="E5603" s="43" t="s">
        <v>1972</v>
      </c>
      <c r="F5603" s="43" t="s">
        <v>1974</v>
      </c>
      <c r="G5603">
        <v>60</v>
      </c>
      <c r="H5603">
        <v>60</v>
      </c>
      <c r="I5603" s="43" t="s">
        <v>1973</v>
      </c>
      <c r="J5603" s="43" t="s">
        <v>2226</v>
      </c>
      <c r="K5603" s="43" t="s">
        <v>177</v>
      </c>
      <c r="L5603" s="43" t="str">
        <f>IF(AND(Home!$A$1&gt;=Leave[[#This Row],[Start Time]],Home!$A$1&lt;=Leave[[#This Row],[End Time]]),"Aplica","No Aplica")</f>
        <v>No Aplica</v>
      </c>
      <c r="M5603" s="43" t="str">
        <f>IF(AND(Home!$A$1&gt;=Leave[[#This Row],[Start Time]],Home!$A$1&lt;=Leave[[#This Row],[End Time]]),Home!$A$1,"No Aplica")</f>
        <v>No Aplica</v>
      </c>
      <c r="N5603" s="43" t="str">
        <f>Leave[[#This Row],[User Code (Owning User) (Usuario)]]&amp;Leave[[#This Row],[fecha activa]]</f>
        <v>MIE2025260623503No Aplica</v>
      </c>
    </row>
    <row r="5604" spans="1:14" x14ac:dyDescent="0.3">
      <c r="A5604" s="43" t="s">
        <v>471</v>
      </c>
      <c r="B5604" s="3">
        <v>45908</v>
      </c>
      <c r="C5604" s="3">
        <v>45908</v>
      </c>
      <c r="D5604" s="43" t="s">
        <v>842</v>
      </c>
      <c r="E5604" s="43" t="s">
        <v>1972</v>
      </c>
      <c r="F5604" s="43" t="s">
        <v>1974</v>
      </c>
      <c r="G5604">
        <v>60</v>
      </c>
      <c r="H5604">
        <v>60</v>
      </c>
      <c r="I5604" s="43" t="s">
        <v>1973</v>
      </c>
      <c r="J5604" s="43" t="s">
        <v>2226</v>
      </c>
      <c r="K5604" s="43" t="s">
        <v>177</v>
      </c>
      <c r="L5604" s="43" t="str">
        <f>IF(AND(Home!$A$1&gt;=Leave[[#This Row],[Start Time]],Home!$A$1&lt;=Leave[[#This Row],[End Time]]),"Aplica","No Aplica")</f>
        <v>No Aplica</v>
      </c>
      <c r="M5604" s="43" t="str">
        <f>IF(AND(Home!$A$1&gt;=Leave[[#This Row],[Start Time]],Home!$A$1&lt;=Leave[[#This Row],[End Time]]),Home!$A$1,"No Aplica")</f>
        <v>No Aplica</v>
      </c>
      <c r="N5604" s="43" t="str">
        <f>Leave[[#This Row],[User Code (Owning User) (Usuario)]]&amp;Leave[[#This Row],[fecha activa]]</f>
        <v>MIE2025260623503No Aplica</v>
      </c>
    </row>
    <row r="5605" spans="1:14" x14ac:dyDescent="0.3">
      <c r="A5605" s="43" t="s">
        <v>468</v>
      </c>
      <c r="B5605" s="3">
        <v>45910</v>
      </c>
      <c r="C5605" s="3">
        <v>45910</v>
      </c>
      <c r="D5605" s="43" t="s">
        <v>469</v>
      </c>
      <c r="E5605" s="43" t="s">
        <v>1972</v>
      </c>
      <c r="F5605" s="43" t="s">
        <v>1974</v>
      </c>
      <c r="G5605">
        <v>1380</v>
      </c>
      <c r="H5605">
        <v>540</v>
      </c>
      <c r="I5605" s="43" t="s">
        <v>1973</v>
      </c>
      <c r="J5605" s="43" t="s">
        <v>2226</v>
      </c>
      <c r="K5605" s="43" t="s">
        <v>177</v>
      </c>
      <c r="L5605" s="43" t="str">
        <f>IF(AND(Home!$A$1&gt;=Leave[[#This Row],[Start Time]],Home!$A$1&lt;=Leave[[#This Row],[End Time]]),"Aplica","No Aplica")</f>
        <v>No Aplica</v>
      </c>
      <c r="M5605" s="43" t="str">
        <f>IF(AND(Home!$A$1&gt;=Leave[[#This Row],[Start Time]],Home!$A$1&lt;=Leave[[#This Row],[End Time]]),Home!$A$1,"No Aplica")</f>
        <v>No Aplica</v>
      </c>
      <c r="N5605" s="43" t="str">
        <f>Leave[[#This Row],[User Code (Owning User) (Usuario)]]&amp;Leave[[#This Row],[fecha activa]]</f>
        <v>MIE2025260623503No Aplica</v>
      </c>
    </row>
    <row r="5606" spans="1:14" x14ac:dyDescent="0.3">
      <c r="A5606" s="43" t="s">
        <v>471</v>
      </c>
      <c r="B5606" s="3">
        <v>45905</v>
      </c>
      <c r="C5606" s="3">
        <v>45905</v>
      </c>
      <c r="D5606" s="43" t="s">
        <v>621</v>
      </c>
      <c r="E5606" s="43" t="s">
        <v>1972</v>
      </c>
      <c r="F5606" s="43" t="s">
        <v>1974</v>
      </c>
      <c r="G5606">
        <v>60</v>
      </c>
      <c r="H5606">
        <v>60</v>
      </c>
      <c r="I5606" s="43" t="s">
        <v>1973</v>
      </c>
      <c r="J5606" s="43" t="s">
        <v>2226</v>
      </c>
      <c r="K5606" s="43" t="s">
        <v>177</v>
      </c>
      <c r="L5606" s="43" t="str">
        <f>IF(AND(Home!$A$1&gt;=Leave[[#This Row],[Start Time]],Home!$A$1&lt;=Leave[[#This Row],[End Time]]),"Aplica","No Aplica")</f>
        <v>No Aplica</v>
      </c>
      <c r="M5606" s="43" t="str">
        <f>IF(AND(Home!$A$1&gt;=Leave[[#This Row],[Start Time]],Home!$A$1&lt;=Leave[[#This Row],[End Time]]),Home!$A$1,"No Aplica")</f>
        <v>No Aplica</v>
      </c>
      <c r="N5606" s="43" t="str">
        <f>Leave[[#This Row],[User Code (Owning User) (Usuario)]]&amp;Leave[[#This Row],[fecha activa]]</f>
        <v>MIE2025260623503No Aplica</v>
      </c>
    </row>
    <row r="5607" spans="1:14" x14ac:dyDescent="0.3">
      <c r="A5607" s="43" t="s">
        <v>471</v>
      </c>
      <c r="B5607" s="3">
        <v>45904</v>
      </c>
      <c r="C5607" s="3">
        <v>45904</v>
      </c>
      <c r="D5607" s="43" t="s">
        <v>621</v>
      </c>
      <c r="E5607" s="43" t="s">
        <v>1972</v>
      </c>
      <c r="F5607" s="43" t="s">
        <v>1974</v>
      </c>
      <c r="G5607">
        <v>60</v>
      </c>
      <c r="H5607">
        <v>60</v>
      </c>
      <c r="I5607" s="43" t="s">
        <v>1973</v>
      </c>
      <c r="J5607" s="43" t="s">
        <v>2226</v>
      </c>
      <c r="K5607" s="43" t="s">
        <v>177</v>
      </c>
      <c r="L5607" s="43" t="str">
        <f>IF(AND(Home!$A$1&gt;=Leave[[#This Row],[Start Time]],Home!$A$1&lt;=Leave[[#This Row],[End Time]]),"Aplica","No Aplica")</f>
        <v>No Aplica</v>
      </c>
      <c r="M5607" s="43" t="str">
        <f>IF(AND(Home!$A$1&gt;=Leave[[#This Row],[Start Time]],Home!$A$1&lt;=Leave[[#This Row],[End Time]]),Home!$A$1,"No Aplica")</f>
        <v>No Aplica</v>
      </c>
      <c r="N5607" s="43" t="str">
        <f>Leave[[#This Row],[User Code (Owning User) (Usuario)]]&amp;Leave[[#This Row],[fecha activa]]</f>
        <v>MIE2025260623503No Aplica</v>
      </c>
    </row>
    <row r="5608" spans="1:14" x14ac:dyDescent="0.3">
      <c r="A5608" s="43" t="s">
        <v>471</v>
      </c>
      <c r="B5608" s="3">
        <v>45902</v>
      </c>
      <c r="C5608" s="3">
        <v>45902</v>
      </c>
      <c r="D5608" s="43" t="s">
        <v>621</v>
      </c>
      <c r="E5608" s="43" t="s">
        <v>1972</v>
      </c>
      <c r="F5608" s="43" t="s">
        <v>1974</v>
      </c>
      <c r="G5608">
        <v>60</v>
      </c>
      <c r="H5608">
        <v>60</v>
      </c>
      <c r="I5608" s="43" t="s">
        <v>1973</v>
      </c>
      <c r="J5608" s="43" t="s">
        <v>2226</v>
      </c>
      <c r="K5608" s="43" t="s">
        <v>177</v>
      </c>
      <c r="L5608" s="43" t="str">
        <f>IF(AND(Home!$A$1&gt;=Leave[[#This Row],[Start Time]],Home!$A$1&lt;=Leave[[#This Row],[End Time]]),"Aplica","No Aplica")</f>
        <v>No Aplica</v>
      </c>
      <c r="M5608" s="43" t="str">
        <f>IF(AND(Home!$A$1&gt;=Leave[[#This Row],[Start Time]],Home!$A$1&lt;=Leave[[#This Row],[End Time]]),Home!$A$1,"No Aplica")</f>
        <v>No Aplica</v>
      </c>
      <c r="N5608" s="43" t="str">
        <f>Leave[[#This Row],[User Code (Owning User) (Usuario)]]&amp;Leave[[#This Row],[fecha activa]]</f>
        <v>MIE2025260623503No Aplica</v>
      </c>
    </row>
    <row r="5609" spans="1:14" x14ac:dyDescent="0.3">
      <c r="A5609" s="43" t="s">
        <v>471</v>
      </c>
      <c r="B5609" s="3">
        <v>45901</v>
      </c>
      <c r="C5609" s="3">
        <v>45901</v>
      </c>
      <c r="D5609" s="43" t="s">
        <v>1873</v>
      </c>
      <c r="E5609" s="43" t="s">
        <v>1972</v>
      </c>
      <c r="F5609" s="43" t="s">
        <v>1974</v>
      </c>
      <c r="G5609">
        <v>60</v>
      </c>
      <c r="H5609">
        <v>60</v>
      </c>
      <c r="I5609" s="43" t="s">
        <v>1973</v>
      </c>
      <c r="J5609" s="43" t="s">
        <v>2226</v>
      </c>
      <c r="K5609" s="43" t="s">
        <v>177</v>
      </c>
      <c r="L5609" s="43" t="str">
        <f>IF(AND(Home!$A$1&gt;=Leave[[#This Row],[Start Time]],Home!$A$1&lt;=Leave[[#This Row],[End Time]]),"Aplica","No Aplica")</f>
        <v>No Aplica</v>
      </c>
      <c r="M5609" s="43" t="str">
        <f>IF(AND(Home!$A$1&gt;=Leave[[#This Row],[Start Time]],Home!$A$1&lt;=Leave[[#This Row],[End Time]]),Home!$A$1,"No Aplica")</f>
        <v>No Aplica</v>
      </c>
      <c r="N5609" s="43" t="str">
        <f>Leave[[#This Row],[User Code (Owning User) (Usuario)]]&amp;Leave[[#This Row],[fecha activa]]</f>
        <v>MIE2025260623503No Aplica</v>
      </c>
    </row>
    <row r="5610" spans="1:14" x14ac:dyDescent="0.3">
      <c r="A5610" s="43" t="s">
        <v>468</v>
      </c>
      <c r="B5610" s="3">
        <v>45903</v>
      </c>
      <c r="C5610" s="3">
        <v>45903</v>
      </c>
      <c r="D5610" s="43" t="s">
        <v>469</v>
      </c>
      <c r="E5610" s="43" t="s">
        <v>1972</v>
      </c>
      <c r="F5610" s="43" t="s">
        <v>1974</v>
      </c>
      <c r="G5610">
        <v>1380</v>
      </c>
      <c r="H5610">
        <v>540</v>
      </c>
      <c r="I5610" s="43" t="s">
        <v>1973</v>
      </c>
      <c r="J5610" s="43" t="s">
        <v>2226</v>
      </c>
      <c r="K5610" s="43" t="s">
        <v>177</v>
      </c>
      <c r="L5610" s="43" t="str">
        <f>IF(AND(Home!$A$1&gt;=Leave[[#This Row],[Start Time]],Home!$A$1&lt;=Leave[[#This Row],[End Time]]),"Aplica","No Aplica")</f>
        <v>No Aplica</v>
      </c>
      <c r="M5610" s="43" t="str">
        <f>IF(AND(Home!$A$1&gt;=Leave[[#This Row],[Start Time]],Home!$A$1&lt;=Leave[[#This Row],[End Time]]),Home!$A$1,"No Aplica")</f>
        <v>No Aplica</v>
      </c>
      <c r="N5610" s="43" t="str">
        <f>Leave[[#This Row],[User Code (Owning User) (Usuario)]]&amp;Leave[[#This Row],[fecha activa]]</f>
        <v>MIE2025260623503No Aplica</v>
      </c>
    </row>
    <row r="5611" spans="1:14" x14ac:dyDescent="0.3">
      <c r="A5611" s="43" t="s">
        <v>471</v>
      </c>
      <c r="B5611" s="3">
        <v>45917</v>
      </c>
      <c r="C5611" s="3">
        <v>45917</v>
      </c>
      <c r="D5611" s="43" t="s">
        <v>1505</v>
      </c>
      <c r="E5611" s="43" t="s">
        <v>415</v>
      </c>
      <c r="F5611" s="43" t="s">
        <v>416</v>
      </c>
      <c r="G5611">
        <v>30</v>
      </c>
      <c r="H5611">
        <v>30</v>
      </c>
      <c r="I5611" s="43" t="s">
        <v>1193</v>
      </c>
      <c r="J5611" s="43" t="s">
        <v>1040</v>
      </c>
      <c r="K5611" s="43" t="s">
        <v>179</v>
      </c>
      <c r="L5611" s="43" t="str">
        <f>IF(AND(Home!$A$1&gt;=Leave[[#This Row],[Start Time]],Home!$A$1&lt;=Leave[[#This Row],[End Time]]),"Aplica","No Aplica")</f>
        <v>No Aplica</v>
      </c>
      <c r="M5611" s="43" t="str">
        <f>IF(AND(Home!$A$1&gt;=Leave[[#This Row],[Start Time]],Home!$A$1&lt;=Leave[[#This Row],[End Time]]),Home!$A$1,"No Aplica")</f>
        <v>No Aplica</v>
      </c>
      <c r="N5611" s="43" t="str">
        <f>Leave[[#This Row],[User Code (Owning User) (Usuario)]]&amp;Leave[[#This Row],[fecha activa]]</f>
        <v>MIE2023011213611No Aplica</v>
      </c>
    </row>
    <row r="5612" spans="1:14" x14ac:dyDescent="0.3">
      <c r="A5612" s="43" t="s">
        <v>465</v>
      </c>
      <c r="B5612" s="3">
        <v>45928</v>
      </c>
      <c r="C5612" s="3">
        <v>45928</v>
      </c>
      <c r="D5612" s="43" t="s">
        <v>470</v>
      </c>
      <c r="E5612" s="43" t="s">
        <v>415</v>
      </c>
      <c r="F5612" s="43" t="s">
        <v>416</v>
      </c>
      <c r="G5612">
        <v>540</v>
      </c>
      <c r="H5612">
        <v>540</v>
      </c>
      <c r="I5612" s="43" t="s">
        <v>1193</v>
      </c>
      <c r="J5612" s="43" t="s">
        <v>1040</v>
      </c>
      <c r="K5612" s="43" t="s">
        <v>179</v>
      </c>
      <c r="L5612" s="43" t="str">
        <f>IF(AND(Home!$A$1&gt;=Leave[[#This Row],[Start Time]],Home!$A$1&lt;=Leave[[#This Row],[End Time]]),"Aplica","No Aplica")</f>
        <v>No Aplica</v>
      </c>
      <c r="M5612" s="43" t="str">
        <f>IF(AND(Home!$A$1&gt;=Leave[[#This Row],[Start Time]],Home!$A$1&lt;=Leave[[#This Row],[End Time]]),Home!$A$1,"No Aplica")</f>
        <v>No Aplica</v>
      </c>
      <c r="N5612" s="43" t="str">
        <f>Leave[[#This Row],[User Code (Owning User) (Usuario)]]&amp;Leave[[#This Row],[fecha activa]]</f>
        <v>MIE2023011213611No Aplica</v>
      </c>
    </row>
    <row r="5613" spans="1:14" x14ac:dyDescent="0.3">
      <c r="A5613" s="43" t="s">
        <v>471</v>
      </c>
      <c r="B5613" s="3">
        <v>45927</v>
      </c>
      <c r="C5613" s="3">
        <v>45927</v>
      </c>
      <c r="D5613" s="43" t="s">
        <v>3559</v>
      </c>
      <c r="E5613" s="43" t="s">
        <v>415</v>
      </c>
      <c r="F5613" s="43" t="s">
        <v>416</v>
      </c>
      <c r="G5613">
        <v>240</v>
      </c>
      <c r="H5613">
        <v>240</v>
      </c>
      <c r="I5613" s="43" t="s">
        <v>1193</v>
      </c>
      <c r="J5613" s="43" t="s">
        <v>1040</v>
      </c>
      <c r="K5613" s="43" t="s">
        <v>179</v>
      </c>
      <c r="L5613" s="43" t="str">
        <f>IF(AND(Home!$A$1&gt;=Leave[[#This Row],[Start Time]],Home!$A$1&lt;=Leave[[#This Row],[End Time]]),"Aplica","No Aplica")</f>
        <v>No Aplica</v>
      </c>
      <c r="M5613" s="43" t="str">
        <f>IF(AND(Home!$A$1&gt;=Leave[[#This Row],[Start Time]],Home!$A$1&lt;=Leave[[#This Row],[End Time]]),Home!$A$1,"No Aplica")</f>
        <v>No Aplica</v>
      </c>
      <c r="N5613" s="43" t="str">
        <f>Leave[[#This Row],[User Code (Owning User) (Usuario)]]&amp;Leave[[#This Row],[fecha activa]]</f>
        <v>MIE2023011213611No Aplica</v>
      </c>
    </row>
    <row r="5614" spans="1:14" x14ac:dyDescent="0.3">
      <c r="A5614" s="43" t="s">
        <v>465</v>
      </c>
      <c r="B5614" s="3">
        <v>45921</v>
      </c>
      <c r="C5614" s="3">
        <v>45921</v>
      </c>
      <c r="D5614" s="43" t="s">
        <v>470</v>
      </c>
      <c r="E5614" s="43" t="s">
        <v>415</v>
      </c>
      <c r="F5614" s="43" t="s">
        <v>416</v>
      </c>
      <c r="G5614">
        <v>540</v>
      </c>
      <c r="H5614">
        <v>540</v>
      </c>
      <c r="I5614" s="43" t="s">
        <v>1193</v>
      </c>
      <c r="J5614" s="43" t="s">
        <v>1040</v>
      </c>
      <c r="K5614" s="43" t="s">
        <v>179</v>
      </c>
      <c r="L5614" s="43" t="str">
        <f>IF(AND(Home!$A$1&gt;=Leave[[#This Row],[Start Time]],Home!$A$1&lt;=Leave[[#This Row],[End Time]]),"Aplica","No Aplica")</f>
        <v>No Aplica</v>
      </c>
      <c r="M5614" s="43" t="str">
        <f>IF(AND(Home!$A$1&gt;=Leave[[#This Row],[Start Time]],Home!$A$1&lt;=Leave[[#This Row],[End Time]]),Home!$A$1,"No Aplica")</f>
        <v>No Aplica</v>
      </c>
      <c r="N5614" s="43" t="str">
        <f>Leave[[#This Row],[User Code (Owning User) (Usuario)]]&amp;Leave[[#This Row],[fecha activa]]</f>
        <v>MIE2023011213611No Aplica</v>
      </c>
    </row>
    <row r="5615" spans="1:14" x14ac:dyDescent="0.3">
      <c r="A5615" s="43" t="s">
        <v>471</v>
      </c>
      <c r="B5615" s="3">
        <v>45920</v>
      </c>
      <c r="C5615" s="3">
        <v>45920</v>
      </c>
      <c r="D5615" s="43" t="s">
        <v>1864</v>
      </c>
      <c r="E5615" s="43" t="s">
        <v>415</v>
      </c>
      <c r="F5615" s="43" t="s">
        <v>416</v>
      </c>
      <c r="G5615">
        <v>240</v>
      </c>
      <c r="H5615">
        <v>240</v>
      </c>
      <c r="I5615" s="43" t="s">
        <v>1193</v>
      </c>
      <c r="J5615" s="43" t="s">
        <v>1040</v>
      </c>
      <c r="K5615" s="43" t="s">
        <v>179</v>
      </c>
      <c r="L5615" s="43" t="str">
        <f>IF(AND(Home!$A$1&gt;=Leave[[#This Row],[Start Time]],Home!$A$1&lt;=Leave[[#This Row],[End Time]]),"Aplica","No Aplica")</f>
        <v>No Aplica</v>
      </c>
      <c r="M5615" s="43" t="str">
        <f>IF(AND(Home!$A$1&gt;=Leave[[#This Row],[Start Time]],Home!$A$1&lt;=Leave[[#This Row],[End Time]]),Home!$A$1,"No Aplica")</f>
        <v>No Aplica</v>
      </c>
      <c r="N5615" s="43" t="str">
        <f>Leave[[#This Row],[User Code (Owning User) (Usuario)]]&amp;Leave[[#This Row],[fecha activa]]</f>
        <v>MIE2023011213611No Aplica</v>
      </c>
    </row>
    <row r="5616" spans="1:14" x14ac:dyDescent="0.3">
      <c r="A5616" s="43" t="s">
        <v>471</v>
      </c>
      <c r="B5616" s="3">
        <v>45903</v>
      </c>
      <c r="C5616" s="3">
        <v>45903</v>
      </c>
      <c r="D5616" s="43" t="s">
        <v>1864</v>
      </c>
      <c r="E5616" s="43" t="s">
        <v>415</v>
      </c>
      <c r="F5616" s="43" t="s">
        <v>416</v>
      </c>
      <c r="G5616">
        <v>270</v>
      </c>
      <c r="H5616">
        <v>270</v>
      </c>
      <c r="I5616" s="43" t="s">
        <v>1193</v>
      </c>
      <c r="J5616" s="43" t="s">
        <v>1040</v>
      </c>
      <c r="K5616" s="43" t="s">
        <v>179</v>
      </c>
      <c r="L5616" s="43" t="str">
        <f>IF(AND(Home!$A$1&gt;=Leave[[#This Row],[Start Time]],Home!$A$1&lt;=Leave[[#This Row],[End Time]]),"Aplica","No Aplica")</f>
        <v>No Aplica</v>
      </c>
      <c r="M5616" s="43" t="str">
        <f>IF(AND(Home!$A$1&gt;=Leave[[#This Row],[Start Time]],Home!$A$1&lt;=Leave[[#This Row],[End Time]]),Home!$A$1,"No Aplica")</f>
        <v>No Aplica</v>
      </c>
      <c r="N5616" s="43" t="str">
        <f>Leave[[#This Row],[User Code (Owning User) (Usuario)]]&amp;Leave[[#This Row],[fecha activa]]</f>
        <v>MIE2023011213611No Aplica</v>
      </c>
    </row>
    <row r="5617" spans="1:14" x14ac:dyDescent="0.3">
      <c r="A5617" s="43" t="s">
        <v>465</v>
      </c>
      <c r="B5617" s="3">
        <v>45914</v>
      </c>
      <c r="C5617" s="3">
        <v>45914</v>
      </c>
      <c r="D5617" s="43" t="s">
        <v>475</v>
      </c>
      <c r="E5617" s="43" t="s">
        <v>415</v>
      </c>
      <c r="F5617" s="43" t="s">
        <v>416</v>
      </c>
      <c r="G5617">
        <v>540</v>
      </c>
      <c r="H5617">
        <v>540</v>
      </c>
      <c r="I5617" s="43" t="s">
        <v>1193</v>
      </c>
      <c r="J5617" s="43" t="s">
        <v>1040</v>
      </c>
      <c r="K5617" s="43" t="s">
        <v>179</v>
      </c>
      <c r="L5617" s="43" t="str">
        <f>IF(AND(Home!$A$1&gt;=Leave[[#This Row],[Start Time]],Home!$A$1&lt;=Leave[[#This Row],[End Time]]),"Aplica","No Aplica")</f>
        <v>No Aplica</v>
      </c>
      <c r="M5617" s="43" t="str">
        <f>IF(AND(Home!$A$1&gt;=Leave[[#This Row],[Start Time]],Home!$A$1&lt;=Leave[[#This Row],[End Time]]),Home!$A$1,"No Aplica")</f>
        <v>No Aplica</v>
      </c>
      <c r="N5617" s="43" t="str">
        <f>Leave[[#This Row],[User Code (Owning User) (Usuario)]]&amp;Leave[[#This Row],[fecha activa]]</f>
        <v>MIE2023011213611No Aplica</v>
      </c>
    </row>
    <row r="5618" spans="1:14" x14ac:dyDescent="0.3">
      <c r="A5618" s="43" t="s">
        <v>471</v>
      </c>
      <c r="B5618" s="3">
        <v>45913</v>
      </c>
      <c r="C5618" s="3">
        <v>45913</v>
      </c>
      <c r="D5618" s="43" t="s">
        <v>1864</v>
      </c>
      <c r="E5618" s="43" t="s">
        <v>415</v>
      </c>
      <c r="F5618" s="43" t="s">
        <v>416</v>
      </c>
      <c r="G5618">
        <v>240</v>
      </c>
      <c r="H5618">
        <v>240</v>
      </c>
      <c r="I5618" s="43" t="s">
        <v>1193</v>
      </c>
      <c r="J5618" s="43" t="s">
        <v>1040</v>
      </c>
      <c r="K5618" s="43" t="s">
        <v>179</v>
      </c>
      <c r="L5618" s="43" t="str">
        <f>IF(AND(Home!$A$1&gt;=Leave[[#This Row],[Start Time]],Home!$A$1&lt;=Leave[[#This Row],[End Time]]),"Aplica","No Aplica")</f>
        <v>No Aplica</v>
      </c>
      <c r="M5618" s="43" t="str">
        <f>IF(AND(Home!$A$1&gt;=Leave[[#This Row],[Start Time]],Home!$A$1&lt;=Leave[[#This Row],[End Time]]),Home!$A$1,"No Aplica")</f>
        <v>No Aplica</v>
      </c>
      <c r="N5618" s="43" t="str">
        <f>Leave[[#This Row],[User Code (Owning User) (Usuario)]]&amp;Leave[[#This Row],[fecha activa]]</f>
        <v>MIE2023011213611No Aplica</v>
      </c>
    </row>
    <row r="5619" spans="1:14" x14ac:dyDescent="0.3">
      <c r="A5619" s="43" t="s">
        <v>471</v>
      </c>
      <c r="B5619" s="3">
        <v>45906</v>
      </c>
      <c r="C5619" s="3">
        <v>45906</v>
      </c>
      <c r="D5619" s="43" t="s">
        <v>475</v>
      </c>
      <c r="E5619" s="43" t="s">
        <v>415</v>
      </c>
      <c r="F5619" s="43" t="s">
        <v>416</v>
      </c>
      <c r="G5619">
        <v>240</v>
      </c>
      <c r="H5619">
        <v>240</v>
      </c>
      <c r="I5619" s="43" t="s">
        <v>1193</v>
      </c>
      <c r="J5619" s="43" t="s">
        <v>1040</v>
      </c>
      <c r="K5619" s="43" t="s">
        <v>179</v>
      </c>
      <c r="L5619" s="43" t="str">
        <f>IF(AND(Home!$A$1&gt;=Leave[[#This Row],[Start Time]],Home!$A$1&lt;=Leave[[#This Row],[End Time]]),"Aplica","No Aplica")</f>
        <v>No Aplica</v>
      </c>
      <c r="M5619" s="43" t="str">
        <f>IF(AND(Home!$A$1&gt;=Leave[[#This Row],[Start Time]],Home!$A$1&lt;=Leave[[#This Row],[End Time]]),Home!$A$1,"No Aplica")</f>
        <v>No Aplica</v>
      </c>
      <c r="N5619" s="43" t="str">
        <f>Leave[[#This Row],[User Code (Owning User) (Usuario)]]&amp;Leave[[#This Row],[fecha activa]]</f>
        <v>MIE2023011213611No Aplica</v>
      </c>
    </row>
    <row r="5620" spans="1:14" x14ac:dyDescent="0.3">
      <c r="A5620" s="43" t="s">
        <v>465</v>
      </c>
      <c r="B5620" s="3">
        <v>45907</v>
      </c>
      <c r="C5620" s="3">
        <v>45907</v>
      </c>
      <c r="D5620" s="43" t="s">
        <v>475</v>
      </c>
      <c r="E5620" s="43" t="s">
        <v>415</v>
      </c>
      <c r="F5620" s="43" t="s">
        <v>416</v>
      </c>
      <c r="G5620">
        <v>540</v>
      </c>
      <c r="H5620">
        <v>540</v>
      </c>
      <c r="I5620" s="43" t="s">
        <v>1193</v>
      </c>
      <c r="J5620" s="43" t="s">
        <v>1040</v>
      </c>
      <c r="K5620" s="43" t="s">
        <v>179</v>
      </c>
      <c r="L5620" s="43" t="str">
        <f>IF(AND(Home!$A$1&gt;=Leave[[#This Row],[Start Time]],Home!$A$1&lt;=Leave[[#This Row],[End Time]]),"Aplica","No Aplica")</f>
        <v>No Aplica</v>
      </c>
      <c r="M5620" s="43" t="str">
        <f>IF(AND(Home!$A$1&gt;=Leave[[#This Row],[Start Time]],Home!$A$1&lt;=Leave[[#This Row],[End Time]]),Home!$A$1,"No Aplica")</f>
        <v>No Aplica</v>
      </c>
      <c r="N5620" s="43" t="str">
        <f>Leave[[#This Row],[User Code (Owning User) (Usuario)]]&amp;Leave[[#This Row],[fecha activa]]</f>
        <v>MIE2023011213611No Aplica</v>
      </c>
    </row>
    <row r="5621" spans="1:14" x14ac:dyDescent="0.3">
      <c r="A5621" s="43" t="s">
        <v>465</v>
      </c>
      <c r="B5621" s="3">
        <v>45928</v>
      </c>
      <c r="C5621" s="3">
        <v>45928</v>
      </c>
      <c r="D5621" s="43" t="s">
        <v>475</v>
      </c>
      <c r="E5621" s="43" t="s">
        <v>2935</v>
      </c>
      <c r="F5621" s="43" t="s">
        <v>2937</v>
      </c>
      <c r="G5621">
        <v>540</v>
      </c>
      <c r="H5621">
        <v>540</v>
      </c>
      <c r="I5621" s="43" t="s">
        <v>2936</v>
      </c>
      <c r="J5621" s="43" t="s">
        <v>2767</v>
      </c>
      <c r="K5621" s="43" t="s">
        <v>178</v>
      </c>
      <c r="L5621" s="43" t="str">
        <f>IF(AND(Home!$A$1&gt;=Leave[[#This Row],[Start Time]],Home!$A$1&lt;=Leave[[#This Row],[End Time]]),"Aplica","No Aplica")</f>
        <v>No Aplica</v>
      </c>
      <c r="M5621" s="43" t="str">
        <f>IF(AND(Home!$A$1&gt;=Leave[[#This Row],[Start Time]],Home!$A$1&lt;=Leave[[#This Row],[End Time]]),Home!$A$1,"No Aplica")</f>
        <v>No Aplica</v>
      </c>
      <c r="N5621" s="43" t="str">
        <f>Leave[[#This Row],[User Code (Owning User) (Usuario)]]&amp;Leave[[#This Row],[fecha activa]]</f>
        <v>MIE2025040924292No Aplica</v>
      </c>
    </row>
    <row r="5622" spans="1:14" x14ac:dyDescent="0.3">
      <c r="A5622" s="43" t="s">
        <v>471</v>
      </c>
      <c r="B5622" s="3">
        <v>45910</v>
      </c>
      <c r="C5622" s="3">
        <v>45910</v>
      </c>
      <c r="D5622" s="43" t="s">
        <v>3270</v>
      </c>
      <c r="E5622" s="43" t="s">
        <v>2935</v>
      </c>
      <c r="F5622" s="43" t="s">
        <v>2937</v>
      </c>
      <c r="G5622">
        <v>540</v>
      </c>
      <c r="H5622">
        <v>540</v>
      </c>
      <c r="I5622" s="43" t="s">
        <v>2936</v>
      </c>
      <c r="J5622" s="43" t="s">
        <v>2767</v>
      </c>
      <c r="K5622" s="43" t="s">
        <v>178</v>
      </c>
      <c r="L5622" s="43" t="str">
        <f>IF(AND(Home!$A$1&gt;=Leave[[#This Row],[Start Time]],Home!$A$1&lt;=Leave[[#This Row],[End Time]]),"Aplica","No Aplica")</f>
        <v>No Aplica</v>
      </c>
      <c r="M5622" s="43" t="str">
        <f>IF(AND(Home!$A$1&gt;=Leave[[#This Row],[Start Time]],Home!$A$1&lt;=Leave[[#This Row],[End Time]]),Home!$A$1,"No Aplica")</f>
        <v>No Aplica</v>
      </c>
      <c r="N5622" s="43" t="str">
        <f>Leave[[#This Row],[User Code (Owning User) (Usuario)]]&amp;Leave[[#This Row],[fecha activa]]</f>
        <v>MIE2025040924292No Aplica</v>
      </c>
    </row>
    <row r="5623" spans="1:14" x14ac:dyDescent="0.3">
      <c r="A5623" s="43" t="s">
        <v>471</v>
      </c>
      <c r="B5623" s="3">
        <v>45909</v>
      </c>
      <c r="C5623" s="3">
        <v>45909</v>
      </c>
      <c r="D5623" s="43" t="s">
        <v>3271</v>
      </c>
      <c r="E5623" s="43" t="s">
        <v>2935</v>
      </c>
      <c r="F5623" s="43" t="s">
        <v>2937</v>
      </c>
      <c r="G5623">
        <v>540</v>
      </c>
      <c r="H5623">
        <v>540</v>
      </c>
      <c r="I5623" s="43" t="s">
        <v>2936</v>
      </c>
      <c r="J5623" s="43" t="s">
        <v>2767</v>
      </c>
      <c r="K5623" s="43" t="s">
        <v>178</v>
      </c>
      <c r="L5623" s="43" t="str">
        <f>IF(AND(Home!$A$1&gt;=Leave[[#This Row],[Start Time]],Home!$A$1&lt;=Leave[[#This Row],[End Time]]),"Aplica","No Aplica")</f>
        <v>No Aplica</v>
      </c>
      <c r="M5623" s="43" t="str">
        <f>IF(AND(Home!$A$1&gt;=Leave[[#This Row],[Start Time]],Home!$A$1&lt;=Leave[[#This Row],[End Time]]),Home!$A$1,"No Aplica")</f>
        <v>No Aplica</v>
      </c>
      <c r="N5623" s="43" t="str">
        <f>Leave[[#This Row],[User Code (Owning User) (Usuario)]]&amp;Leave[[#This Row],[fecha activa]]</f>
        <v>MIE2025040924292No Aplica</v>
      </c>
    </row>
    <row r="5624" spans="1:14" x14ac:dyDescent="0.3">
      <c r="A5624" s="43" t="s">
        <v>468</v>
      </c>
      <c r="B5624" s="3">
        <v>45921</v>
      </c>
      <c r="C5624" s="3">
        <v>45921</v>
      </c>
      <c r="D5624" s="43" t="s">
        <v>495</v>
      </c>
      <c r="E5624" s="43" t="s">
        <v>2935</v>
      </c>
      <c r="F5624" s="43" t="s">
        <v>2937</v>
      </c>
      <c r="G5624">
        <v>540</v>
      </c>
      <c r="H5624">
        <v>540</v>
      </c>
      <c r="I5624" s="43" t="s">
        <v>2936</v>
      </c>
      <c r="J5624" s="43" t="s">
        <v>2767</v>
      </c>
      <c r="K5624" s="43" t="s">
        <v>178</v>
      </c>
      <c r="L5624" s="43" t="str">
        <f>IF(AND(Home!$A$1&gt;=Leave[[#This Row],[Start Time]],Home!$A$1&lt;=Leave[[#This Row],[End Time]]),"Aplica","No Aplica")</f>
        <v>No Aplica</v>
      </c>
      <c r="M5624" s="43" t="str">
        <f>IF(AND(Home!$A$1&gt;=Leave[[#This Row],[Start Time]],Home!$A$1&lt;=Leave[[#This Row],[End Time]]),Home!$A$1,"No Aplica")</f>
        <v>No Aplica</v>
      </c>
      <c r="N5624" s="43" t="str">
        <f>Leave[[#This Row],[User Code (Owning User) (Usuario)]]&amp;Leave[[#This Row],[fecha activa]]</f>
        <v>MIE2025040924292No Aplica</v>
      </c>
    </row>
    <row r="5625" spans="1:14" x14ac:dyDescent="0.3">
      <c r="A5625" s="43" t="s">
        <v>465</v>
      </c>
      <c r="B5625" s="3">
        <v>45928</v>
      </c>
      <c r="C5625" s="3">
        <v>45928</v>
      </c>
      <c r="D5625" s="43" t="s">
        <v>504</v>
      </c>
      <c r="E5625" s="43" t="s">
        <v>2462</v>
      </c>
      <c r="F5625" s="43" t="s">
        <v>2464</v>
      </c>
      <c r="G5625">
        <v>1380</v>
      </c>
      <c r="H5625">
        <v>540</v>
      </c>
      <c r="I5625" s="43" t="s">
        <v>2463</v>
      </c>
      <c r="J5625" s="43" t="s">
        <v>975</v>
      </c>
      <c r="K5625" s="43" t="s">
        <v>178</v>
      </c>
      <c r="L5625" s="43" t="str">
        <f>IF(AND(Home!$A$1&gt;=Leave[[#This Row],[Start Time]],Home!$A$1&lt;=Leave[[#This Row],[End Time]]),"Aplica","No Aplica")</f>
        <v>No Aplica</v>
      </c>
      <c r="M5625" s="43" t="str">
        <f>IF(AND(Home!$A$1&gt;=Leave[[#This Row],[Start Time]],Home!$A$1&lt;=Leave[[#This Row],[End Time]]),Home!$A$1,"No Aplica")</f>
        <v>No Aplica</v>
      </c>
      <c r="N5625" s="43" t="str">
        <f>Leave[[#This Row],[User Code (Owning User) (Usuario)]]&amp;Leave[[#This Row],[fecha activa]]</f>
        <v>MIE2025190824124No Aplica</v>
      </c>
    </row>
    <row r="5626" spans="1:14" x14ac:dyDescent="0.3">
      <c r="A5626" s="43" t="s">
        <v>465</v>
      </c>
      <c r="B5626" s="3">
        <v>45927</v>
      </c>
      <c r="C5626" s="3">
        <v>45927</v>
      </c>
      <c r="D5626" s="43" t="s">
        <v>3524</v>
      </c>
      <c r="E5626" s="43" t="s">
        <v>2462</v>
      </c>
      <c r="F5626" s="43" t="s">
        <v>2464</v>
      </c>
      <c r="G5626">
        <v>330</v>
      </c>
      <c r="H5626">
        <v>330</v>
      </c>
      <c r="I5626" s="43" t="s">
        <v>2463</v>
      </c>
      <c r="J5626" s="43" t="s">
        <v>975</v>
      </c>
      <c r="K5626" s="43" t="s">
        <v>178</v>
      </c>
      <c r="L5626" s="43" t="str">
        <f>IF(AND(Home!$A$1&gt;=Leave[[#This Row],[Start Time]],Home!$A$1&lt;=Leave[[#This Row],[End Time]]),"Aplica","No Aplica")</f>
        <v>No Aplica</v>
      </c>
      <c r="M5626" s="43" t="str">
        <f>IF(AND(Home!$A$1&gt;=Leave[[#This Row],[Start Time]],Home!$A$1&lt;=Leave[[#This Row],[End Time]]),Home!$A$1,"No Aplica")</f>
        <v>No Aplica</v>
      </c>
      <c r="N5626" s="43" t="str">
        <f>Leave[[#This Row],[User Code (Owning User) (Usuario)]]&amp;Leave[[#This Row],[fecha activa]]</f>
        <v>MIE2025190824124No Aplica</v>
      </c>
    </row>
    <row r="5627" spans="1:14" x14ac:dyDescent="0.3">
      <c r="A5627" s="43" t="s">
        <v>465</v>
      </c>
      <c r="B5627" s="3">
        <v>45921</v>
      </c>
      <c r="C5627" s="3">
        <v>45921</v>
      </c>
      <c r="D5627" s="43" t="s">
        <v>495</v>
      </c>
      <c r="E5627" s="43" t="s">
        <v>2462</v>
      </c>
      <c r="F5627" s="43" t="s">
        <v>2464</v>
      </c>
      <c r="G5627">
        <v>1380</v>
      </c>
      <c r="H5627">
        <v>540</v>
      </c>
      <c r="I5627" s="43" t="s">
        <v>2463</v>
      </c>
      <c r="J5627" s="43" t="s">
        <v>975</v>
      </c>
      <c r="K5627" s="43" t="s">
        <v>178</v>
      </c>
      <c r="L5627" s="43" t="str">
        <f>IF(AND(Home!$A$1&gt;=Leave[[#This Row],[Start Time]],Home!$A$1&lt;=Leave[[#This Row],[End Time]]),"Aplica","No Aplica")</f>
        <v>No Aplica</v>
      </c>
      <c r="M5627" s="43" t="str">
        <f>IF(AND(Home!$A$1&gt;=Leave[[#This Row],[Start Time]],Home!$A$1&lt;=Leave[[#This Row],[End Time]]),Home!$A$1,"No Aplica")</f>
        <v>No Aplica</v>
      </c>
      <c r="N5627" s="43" t="str">
        <f>Leave[[#This Row],[User Code (Owning User) (Usuario)]]&amp;Leave[[#This Row],[fecha activa]]</f>
        <v>MIE2025190824124No Aplica</v>
      </c>
    </row>
    <row r="5628" spans="1:14" x14ac:dyDescent="0.3">
      <c r="A5628" s="43" t="s">
        <v>465</v>
      </c>
      <c r="B5628" s="3">
        <v>45920</v>
      </c>
      <c r="C5628" s="3">
        <v>45920</v>
      </c>
      <c r="D5628" s="43" t="s">
        <v>3178</v>
      </c>
      <c r="E5628" s="43" t="s">
        <v>2462</v>
      </c>
      <c r="F5628" s="43" t="s">
        <v>2464</v>
      </c>
      <c r="G5628">
        <v>300</v>
      </c>
      <c r="H5628">
        <v>300</v>
      </c>
      <c r="I5628" s="43" t="s">
        <v>2463</v>
      </c>
      <c r="J5628" s="43" t="s">
        <v>975</v>
      </c>
      <c r="K5628" s="43" t="s">
        <v>178</v>
      </c>
      <c r="L5628" s="43" t="str">
        <f>IF(AND(Home!$A$1&gt;=Leave[[#This Row],[Start Time]],Home!$A$1&lt;=Leave[[#This Row],[End Time]]),"Aplica","No Aplica")</f>
        <v>No Aplica</v>
      </c>
      <c r="M5628" s="43" t="str">
        <f>IF(AND(Home!$A$1&gt;=Leave[[#This Row],[Start Time]],Home!$A$1&lt;=Leave[[#This Row],[End Time]]),Home!$A$1,"No Aplica")</f>
        <v>No Aplica</v>
      </c>
      <c r="N5628" s="43" t="str">
        <f>Leave[[#This Row],[User Code (Owning User) (Usuario)]]&amp;Leave[[#This Row],[fecha activa]]</f>
        <v>MIE2025190824124No Aplica</v>
      </c>
    </row>
    <row r="5629" spans="1:14" x14ac:dyDescent="0.3">
      <c r="A5629" s="43" t="s">
        <v>465</v>
      </c>
      <c r="B5629" s="3">
        <v>45914</v>
      </c>
      <c r="C5629" s="3">
        <v>45914</v>
      </c>
      <c r="D5629" s="43" t="s">
        <v>495</v>
      </c>
      <c r="E5629" s="43" t="s">
        <v>2462</v>
      </c>
      <c r="F5629" s="43" t="s">
        <v>2464</v>
      </c>
      <c r="G5629">
        <v>1380</v>
      </c>
      <c r="H5629">
        <v>540</v>
      </c>
      <c r="I5629" s="43" t="s">
        <v>2463</v>
      </c>
      <c r="J5629" s="43" t="s">
        <v>975</v>
      </c>
      <c r="K5629" s="43" t="s">
        <v>178</v>
      </c>
      <c r="L5629" s="43" t="str">
        <f>IF(AND(Home!$A$1&gt;=Leave[[#This Row],[Start Time]],Home!$A$1&lt;=Leave[[#This Row],[End Time]]),"Aplica","No Aplica")</f>
        <v>No Aplica</v>
      </c>
      <c r="M5629" s="43" t="str">
        <f>IF(AND(Home!$A$1&gt;=Leave[[#This Row],[Start Time]],Home!$A$1&lt;=Leave[[#This Row],[End Time]]),Home!$A$1,"No Aplica")</f>
        <v>No Aplica</v>
      </c>
      <c r="N5629" s="43" t="str">
        <f>Leave[[#This Row],[User Code (Owning User) (Usuario)]]&amp;Leave[[#This Row],[fecha activa]]</f>
        <v>MIE2025190824124No Aplica</v>
      </c>
    </row>
    <row r="5630" spans="1:14" x14ac:dyDescent="0.3">
      <c r="A5630" s="43" t="s">
        <v>465</v>
      </c>
      <c r="B5630" s="3">
        <v>45907</v>
      </c>
      <c r="C5630" s="3">
        <v>45907</v>
      </c>
      <c r="D5630" s="43" t="s">
        <v>470</v>
      </c>
      <c r="E5630" s="43" t="s">
        <v>2462</v>
      </c>
      <c r="F5630" s="43" t="s">
        <v>2464</v>
      </c>
      <c r="G5630">
        <v>1380</v>
      </c>
      <c r="H5630">
        <v>540</v>
      </c>
      <c r="I5630" s="43" t="s">
        <v>2463</v>
      </c>
      <c r="J5630" s="43" t="s">
        <v>975</v>
      </c>
      <c r="K5630" s="43" t="s">
        <v>178</v>
      </c>
      <c r="L5630" s="43" t="str">
        <f>IF(AND(Home!$A$1&gt;=Leave[[#This Row],[Start Time]],Home!$A$1&lt;=Leave[[#This Row],[End Time]]),"Aplica","No Aplica")</f>
        <v>No Aplica</v>
      </c>
      <c r="M5630" s="43" t="str">
        <f>IF(AND(Home!$A$1&gt;=Leave[[#This Row],[Start Time]],Home!$A$1&lt;=Leave[[#This Row],[End Time]]),Home!$A$1,"No Aplica")</f>
        <v>No Aplica</v>
      </c>
      <c r="N5630" s="43" t="str">
        <f>Leave[[#This Row],[User Code (Owning User) (Usuario)]]&amp;Leave[[#This Row],[fecha activa]]</f>
        <v>MIE2025190824124No Aplica</v>
      </c>
    </row>
    <row r="5631" spans="1:14" x14ac:dyDescent="0.3">
      <c r="A5631" s="43" t="s">
        <v>468</v>
      </c>
      <c r="B5631" s="3">
        <v>45916</v>
      </c>
      <c r="C5631" s="3">
        <v>45916</v>
      </c>
      <c r="D5631" s="43" t="s">
        <v>469</v>
      </c>
      <c r="E5631" s="43" t="s">
        <v>777</v>
      </c>
      <c r="F5631" s="43" t="s">
        <v>778</v>
      </c>
      <c r="G5631">
        <v>540</v>
      </c>
      <c r="H5631">
        <v>540</v>
      </c>
      <c r="I5631" s="43" t="s">
        <v>1117</v>
      </c>
      <c r="J5631" s="43" t="s">
        <v>1487</v>
      </c>
      <c r="K5631" s="43" t="s">
        <v>177</v>
      </c>
      <c r="L5631" s="43" t="str">
        <f>IF(AND(Home!$A$1&gt;=Leave[[#This Row],[Start Time]],Home!$A$1&lt;=Leave[[#This Row],[End Time]]),"Aplica","No Aplica")</f>
        <v>No Aplica</v>
      </c>
      <c r="M5631" s="43" t="str">
        <f>IF(AND(Home!$A$1&gt;=Leave[[#This Row],[Start Time]],Home!$A$1&lt;=Leave[[#This Row],[End Time]]),Home!$A$1,"No Aplica")</f>
        <v>No Aplica</v>
      </c>
      <c r="N5631" s="43" t="str">
        <f>Leave[[#This Row],[User Code (Owning User) (Usuario)]]&amp;Leave[[#This Row],[fecha activa]]</f>
        <v>MIE2024081118164No Aplica</v>
      </c>
    </row>
    <row r="5632" spans="1:14" x14ac:dyDescent="0.3">
      <c r="A5632" s="43" t="s">
        <v>468</v>
      </c>
      <c r="B5632" s="3">
        <v>45909</v>
      </c>
      <c r="C5632" s="3">
        <v>45909</v>
      </c>
      <c r="D5632" s="43" t="s">
        <v>469</v>
      </c>
      <c r="E5632" s="43" t="s">
        <v>777</v>
      </c>
      <c r="F5632" s="43" t="s">
        <v>778</v>
      </c>
      <c r="G5632">
        <v>540</v>
      </c>
      <c r="H5632">
        <v>540</v>
      </c>
      <c r="I5632" s="43" t="s">
        <v>1117</v>
      </c>
      <c r="J5632" s="43" t="s">
        <v>1487</v>
      </c>
      <c r="K5632" s="43" t="s">
        <v>177</v>
      </c>
      <c r="L5632" s="43" t="str">
        <f>IF(AND(Home!$A$1&gt;=Leave[[#This Row],[Start Time]],Home!$A$1&lt;=Leave[[#This Row],[End Time]]),"Aplica","No Aplica")</f>
        <v>No Aplica</v>
      </c>
      <c r="M5632" s="43" t="str">
        <f>IF(AND(Home!$A$1&gt;=Leave[[#This Row],[Start Time]],Home!$A$1&lt;=Leave[[#This Row],[End Time]]),Home!$A$1,"No Aplica")</f>
        <v>No Aplica</v>
      </c>
      <c r="N5632" s="43" t="str">
        <f>Leave[[#This Row],[User Code (Owning User) (Usuario)]]&amp;Leave[[#This Row],[fecha activa]]</f>
        <v>MIE2024081118164No Aplica</v>
      </c>
    </row>
    <row r="5633" spans="1:14" x14ac:dyDescent="0.3">
      <c r="A5633" s="43" t="s">
        <v>468</v>
      </c>
      <c r="B5633" s="3">
        <v>45908</v>
      </c>
      <c r="C5633" s="3">
        <v>45908</v>
      </c>
      <c r="D5633" s="43" t="s">
        <v>469</v>
      </c>
      <c r="E5633" s="43" t="s">
        <v>777</v>
      </c>
      <c r="F5633" s="43" t="s">
        <v>778</v>
      </c>
      <c r="G5633">
        <v>540</v>
      </c>
      <c r="H5633">
        <v>540</v>
      </c>
      <c r="I5633" s="43" t="s">
        <v>1117</v>
      </c>
      <c r="J5633" s="43" t="s">
        <v>1487</v>
      </c>
      <c r="K5633" s="43" t="s">
        <v>177</v>
      </c>
      <c r="L5633" s="43" t="str">
        <f>IF(AND(Home!$A$1&gt;=Leave[[#This Row],[Start Time]],Home!$A$1&lt;=Leave[[#This Row],[End Time]]),"Aplica","No Aplica")</f>
        <v>No Aplica</v>
      </c>
      <c r="M5633" s="43" t="str">
        <f>IF(AND(Home!$A$1&gt;=Leave[[#This Row],[Start Time]],Home!$A$1&lt;=Leave[[#This Row],[End Time]]),Home!$A$1,"No Aplica")</f>
        <v>No Aplica</v>
      </c>
      <c r="N5633" s="43" t="str">
        <f>Leave[[#This Row],[User Code (Owning User) (Usuario)]]&amp;Leave[[#This Row],[fecha activa]]</f>
        <v>MIE2024081118164No Aplica</v>
      </c>
    </row>
    <row r="5634" spans="1:14" x14ac:dyDescent="0.3">
      <c r="A5634" s="43" t="s">
        <v>468</v>
      </c>
      <c r="B5634" s="3">
        <v>45902</v>
      </c>
      <c r="C5634" s="3">
        <v>45902</v>
      </c>
      <c r="D5634" s="43" t="s">
        <v>469</v>
      </c>
      <c r="E5634" s="43" t="s">
        <v>777</v>
      </c>
      <c r="F5634" s="43" t="s">
        <v>778</v>
      </c>
      <c r="G5634">
        <v>540</v>
      </c>
      <c r="H5634">
        <v>540</v>
      </c>
      <c r="I5634" s="43" t="s">
        <v>1117</v>
      </c>
      <c r="J5634" s="43" t="s">
        <v>1487</v>
      </c>
      <c r="K5634" s="43" t="s">
        <v>177</v>
      </c>
      <c r="L5634" s="43" t="str">
        <f>IF(AND(Home!$A$1&gt;=Leave[[#This Row],[Start Time]],Home!$A$1&lt;=Leave[[#This Row],[End Time]]),"Aplica","No Aplica")</f>
        <v>No Aplica</v>
      </c>
      <c r="M5634" s="43" t="str">
        <f>IF(AND(Home!$A$1&gt;=Leave[[#This Row],[Start Time]],Home!$A$1&lt;=Leave[[#This Row],[End Time]]),Home!$A$1,"No Aplica")</f>
        <v>No Aplica</v>
      </c>
      <c r="N5634" s="43" t="str">
        <f>Leave[[#This Row],[User Code (Owning User) (Usuario)]]&amp;Leave[[#This Row],[fecha activa]]</f>
        <v>MIE2024081118164No Aplica</v>
      </c>
    </row>
    <row r="5635" spans="1:14" x14ac:dyDescent="0.3">
      <c r="A5635" s="43" t="s">
        <v>468</v>
      </c>
      <c r="B5635" s="3">
        <v>45924</v>
      </c>
      <c r="C5635" s="3">
        <v>45924</v>
      </c>
      <c r="D5635" s="43" t="s">
        <v>469</v>
      </c>
      <c r="E5635" s="43" t="s">
        <v>883</v>
      </c>
      <c r="F5635" s="43" t="s">
        <v>884</v>
      </c>
      <c r="G5635">
        <v>540</v>
      </c>
      <c r="H5635">
        <v>540</v>
      </c>
      <c r="I5635" s="43" t="s">
        <v>1055</v>
      </c>
      <c r="J5635" s="43" t="s">
        <v>1033</v>
      </c>
      <c r="K5635" s="43" t="s">
        <v>178</v>
      </c>
      <c r="L5635" s="43" t="str">
        <f>IF(AND(Home!$A$1&gt;=Leave[[#This Row],[Start Time]],Home!$A$1&lt;=Leave[[#This Row],[End Time]]),"Aplica","No Aplica")</f>
        <v>No Aplica</v>
      </c>
      <c r="M5635" s="43" t="str">
        <f>IF(AND(Home!$A$1&gt;=Leave[[#This Row],[Start Time]],Home!$A$1&lt;=Leave[[#This Row],[End Time]]),Home!$A$1,"No Aplica")</f>
        <v>No Aplica</v>
      </c>
      <c r="N5635" s="43" t="str">
        <f>Leave[[#This Row],[User Code (Owning User) (Usuario)]]&amp;Leave[[#This Row],[fecha activa]]</f>
        <v>MIE2024101219070No Aplica</v>
      </c>
    </row>
    <row r="5636" spans="1:14" x14ac:dyDescent="0.3">
      <c r="A5636" s="43" t="s">
        <v>468</v>
      </c>
      <c r="B5636" s="3">
        <v>45924</v>
      </c>
      <c r="C5636" s="3">
        <v>45924</v>
      </c>
      <c r="D5636" s="43" t="s">
        <v>469</v>
      </c>
      <c r="E5636" s="43" t="s">
        <v>883</v>
      </c>
      <c r="F5636" s="43" t="s">
        <v>884</v>
      </c>
      <c r="G5636">
        <v>540</v>
      </c>
      <c r="H5636">
        <v>540</v>
      </c>
      <c r="I5636" s="43" t="s">
        <v>1055</v>
      </c>
      <c r="J5636" s="43" t="s">
        <v>1033</v>
      </c>
      <c r="K5636" s="43" t="s">
        <v>178</v>
      </c>
      <c r="L5636" s="43" t="str">
        <f>IF(AND(Home!$A$1&gt;=Leave[[#This Row],[Start Time]],Home!$A$1&lt;=Leave[[#This Row],[End Time]]),"Aplica","No Aplica")</f>
        <v>No Aplica</v>
      </c>
      <c r="M5636" s="43" t="str">
        <f>IF(AND(Home!$A$1&gt;=Leave[[#This Row],[Start Time]],Home!$A$1&lt;=Leave[[#This Row],[End Time]]),Home!$A$1,"No Aplica")</f>
        <v>No Aplica</v>
      </c>
      <c r="N5636" s="43" t="str">
        <f>Leave[[#This Row],[User Code (Owning User) (Usuario)]]&amp;Leave[[#This Row],[fecha activa]]</f>
        <v>MIE2024101219070No Aplica</v>
      </c>
    </row>
    <row r="5637" spans="1:14" x14ac:dyDescent="0.3">
      <c r="A5637" s="43" t="s">
        <v>468</v>
      </c>
      <c r="B5637" s="3">
        <v>45917</v>
      </c>
      <c r="C5637" s="3">
        <v>45917</v>
      </c>
      <c r="D5637" s="43" t="s">
        <v>469</v>
      </c>
      <c r="E5637" s="43" t="s">
        <v>883</v>
      </c>
      <c r="F5637" s="43" t="s">
        <v>884</v>
      </c>
      <c r="G5637">
        <v>540</v>
      </c>
      <c r="H5637">
        <v>540</v>
      </c>
      <c r="I5637" s="43" t="s">
        <v>1055</v>
      </c>
      <c r="J5637" s="43" t="s">
        <v>1033</v>
      </c>
      <c r="K5637" s="43" t="s">
        <v>178</v>
      </c>
      <c r="L5637" s="43" t="str">
        <f>IF(AND(Home!$A$1&gt;=Leave[[#This Row],[Start Time]],Home!$A$1&lt;=Leave[[#This Row],[End Time]]),"Aplica","No Aplica")</f>
        <v>No Aplica</v>
      </c>
      <c r="M5637" s="43" t="str">
        <f>IF(AND(Home!$A$1&gt;=Leave[[#This Row],[Start Time]],Home!$A$1&lt;=Leave[[#This Row],[End Time]]),Home!$A$1,"No Aplica")</f>
        <v>No Aplica</v>
      </c>
      <c r="N5637" s="43" t="str">
        <f>Leave[[#This Row],[User Code (Owning User) (Usuario)]]&amp;Leave[[#This Row],[fecha activa]]</f>
        <v>MIE2024101219070No Aplica</v>
      </c>
    </row>
    <row r="5638" spans="1:14" x14ac:dyDescent="0.3">
      <c r="A5638" s="43" t="s">
        <v>468</v>
      </c>
      <c r="B5638" s="3">
        <v>45910</v>
      </c>
      <c r="C5638" s="3">
        <v>45910</v>
      </c>
      <c r="D5638" s="43" t="s">
        <v>469</v>
      </c>
      <c r="E5638" s="43" t="s">
        <v>883</v>
      </c>
      <c r="F5638" s="43" t="s">
        <v>884</v>
      </c>
      <c r="G5638">
        <v>540</v>
      </c>
      <c r="H5638">
        <v>540</v>
      </c>
      <c r="I5638" s="43" t="s">
        <v>1055</v>
      </c>
      <c r="J5638" s="43" t="s">
        <v>1033</v>
      </c>
      <c r="K5638" s="43" t="s">
        <v>178</v>
      </c>
      <c r="L5638" s="43" t="str">
        <f>IF(AND(Home!$A$1&gt;=Leave[[#This Row],[Start Time]],Home!$A$1&lt;=Leave[[#This Row],[End Time]]),"Aplica","No Aplica")</f>
        <v>No Aplica</v>
      </c>
      <c r="M5638" s="43" t="str">
        <f>IF(AND(Home!$A$1&gt;=Leave[[#This Row],[Start Time]],Home!$A$1&lt;=Leave[[#This Row],[End Time]]),Home!$A$1,"No Aplica")</f>
        <v>No Aplica</v>
      </c>
      <c r="N5638" s="43" t="str">
        <f>Leave[[#This Row],[User Code (Owning User) (Usuario)]]&amp;Leave[[#This Row],[fecha activa]]</f>
        <v>MIE2024101219070No Aplica</v>
      </c>
    </row>
    <row r="5639" spans="1:14" x14ac:dyDescent="0.3">
      <c r="A5639" s="43" t="s">
        <v>468</v>
      </c>
      <c r="B5639" s="3">
        <v>45902</v>
      </c>
      <c r="C5639" s="3">
        <v>45902</v>
      </c>
      <c r="D5639" s="43" t="s">
        <v>469</v>
      </c>
      <c r="E5639" s="43" t="s">
        <v>883</v>
      </c>
      <c r="F5639" s="43" t="s">
        <v>884</v>
      </c>
      <c r="G5639">
        <v>540</v>
      </c>
      <c r="H5639">
        <v>540</v>
      </c>
      <c r="I5639" s="43" t="s">
        <v>1055</v>
      </c>
      <c r="J5639" s="43" t="s">
        <v>1033</v>
      </c>
      <c r="K5639" s="43" t="s">
        <v>178</v>
      </c>
      <c r="L5639" s="43" t="str">
        <f>IF(AND(Home!$A$1&gt;=Leave[[#This Row],[Start Time]],Home!$A$1&lt;=Leave[[#This Row],[End Time]]),"Aplica","No Aplica")</f>
        <v>No Aplica</v>
      </c>
      <c r="M5639" s="43" t="str">
        <f>IF(AND(Home!$A$1&gt;=Leave[[#This Row],[Start Time]],Home!$A$1&lt;=Leave[[#This Row],[End Time]]),Home!$A$1,"No Aplica")</f>
        <v>No Aplica</v>
      </c>
      <c r="N5639" s="43" t="str">
        <f>Leave[[#This Row],[User Code (Owning User) (Usuario)]]&amp;Leave[[#This Row],[fecha activa]]</f>
        <v>MIE2024101219070No Aplica</v>
      </c>
    </row>
    <row r="5640" spans="1:14" x14ac:dyDescent="0.3">
      <c r="A5640" s="43" t="s">
        <v>468</v>
      </c>
      <c r="B5640" s="3">
        <v>45921</v>
      </c>
      <c r="C5640" s="3">
        <v>45921</v>
      </c>
      <c r="D5640" s="43" t="s">
        <v>475</v>
      </c>
      <c r="E5640" s="43" t="s">
        <v>2093</v>
      </c>
      <c r="F5640" s="43" t="s">
        <v>2095</v>
      </c>
      <c r="G5640">
        <v>540</v>
      </c>
      <c r="H5640">
        <v>540</v>
      </c>
      <c r="I5640" s="43" t="s">
        <v>2094</v>
      </c>
      <c r="J5640" s="43" t="s">
        <v>2210</v>
      </c>
      <c r="K5640" s="43" t="s">
        <v>178</v>
      </c>
      <c r="L5640" s="43" t="str">
        <f>IF(AND(Home!$A$1&gt;=Leave[[#This Row],[Start Time]],Home!$A$1&lt;=Leave[[#This Row],[End Time]]),"Aplica","No Aplica")</f>
        <v>No Aplica</v>
      </c>
      <c r="M5640" s="43" t="str">
        <f>IF(AND(Home!$A$1&gt;=Leave[[#This Row],[Start Time]],Home!$A$1&lt;=Leave[[#This Row],[End Time]]),Home!$A$1,"No Aplica")</f>
        <v>No Aplica</v>
      </c>
      <c r="N5640" s="43" t="str">
        <f>Leave[[#This Row],[User Code (Owning User) (Usuario)]]&amp;Leave[[#This Row],[fecha activa]]</f>
        <v>MIE2025170723736No Aplica</v>
      </c>
    </row>
    <row r="5641" spans="1:14" x14ac:dyDescent="0.3">
      <c r="A5641" s="43" t="s">
        <v>476</v>
      </c>
      <c r="B5641" s="3">
        <v>45920</v>
      </c>
      <c r="C5641" s="3">
        <v>45920</v>
      </c>
      <c r="D5641" s="43" t="s">
        <v>491</v>
      </c>
      <c r="E5641" s="43" t="s">
        <v>2093</v>
      </c>
      <c r="F5641" s="43" t="s">
        <v>2095</v>
      </c>
      <c r="G5641">
        <v>180</v>
      </c>
      <c r="H5641">
        <v>180</v>
      </c>
      <c r="I5641" s="43" t="s">
        <v>2094</v>
      </c>
      <c r="J5641" s="43" t="s">
        <v>2210</v>
      </c>
      <c r="K5641" s="43" t="s">
        <v>178</v>
      </c>
      <c r="L5641" s="43" t="str">
        <f>IF(AND(Home!$A$1&gt;=Leave[[#This Row],[Start Time]],Home!$A$1&lt;=Leave[[#This Row],[End Time]]),"Aplica","No Aplica")</f>
        <v>No Aplica</v>
      </c>
      <c r="M5641" s="43" t="str">
        <f>IF(AND(Home!$A$1&gt;=Leave[[#This Row],[Start Time]],Home!$A$1&lt;=Leave[[#This Row],[End Time]]),Home!$A$1,"No Aplica")</f>
        <v>No Aplica</v>
      </c>
      <c r="N5641" s="43" t="str">
        <f>Leave[[#This Row],[User Code (Owning User) (Usuario)]]&amp;Leave[[#This Row],[fecha activa]]</f>
        <v>MIE2025170723736No Aplica</v>
      </c>
    </row>
    <row r="5642" spans="1:14" x14ac:dyDescent="0.3">
      <c r="A5642" s="43" t="s">
        <v>476</v>
      </c>
      <c r="B5642" s="3">
        <v>45914</v>
      </c>
      <c r="C5642" s="3">
        <v>45914</v>
      </c>
      <c r="D5642" s="43" t="s">
        <v>491</v>
      </c>
      <c r="E5642" s="43" t="s">
        <v>2093</v>
      </c>
      <c r="F5642" s="43" t="s">
        <v>2095</v>
      </c>
      <c r="G5642">
        <v>540</v>
      </c>
      <c r="H5642">
        <v>540</v>
      </c>
      <c r="I5642" s="43" t="s">
        <v>2094</v>
      </c>
      <c r="J5642" s="43" t="s">
        <v>2210</v>
      </c>
      <c r="K5642" s="43" t="s">
        <v>178</v>
      </c>
      <c r="L5642" s="43" t="str">
        <f>IF(AND(Home!$A$1&gt;=Leave[[#This Row],[Start Time]],Home!$A$1&lt;=Leave[[#This Row],[End Time]]),"Aplica","No Aplica")</f>
        <v>No Aplica</v>
      </c>
      <c r="M5642" s="43" t="str">
        <f>IF(AND(Home!$A$1&gt;=Leave[[#This Row],[Start Time]],Home!$A$1&lt;=Leave[[#This Row],[End Time]]),Home!$A$1,"No Aplica")</f>
        <v>No Aplica</v>
      </c>
      <c r="N5642" s="43" t="str">
        <f>Leave[[#This Row],[User Code (Owning User) (Usuario)]]&amp;Leave[[#This Row],[fecha activa]]</f>
        <v>MIE2025170723736No Aplica</v>
      </c>
    </row>
    <row r="5643" spans="1:14" x14ac:dyDescent="0.3">
      <c r="A5643" s="43" t="s">
        <v>476</v>
      </c>
      <c r="B5643" s="3">
        <v>45913</v>
      </c>
      <c r="C5643" s="3">
        <v>45913</v>
      </c>
      <c r="D5643" s="43" t="s">
        <v>490</v>
      </c>
      <c r="E5643" s="43" t="s">
        <v>2093</v>
      </c>
      <c r="F5643" s="43" t="s">
        <v>2095</v>
      </c>
      <c r="G5643">
        <v>180</v>
      </c>
      <c r="H5643">
        <v>180</v>
      </c>
      <c r="I5643" s="43" t="s">
        <v>2094</v>
      </c>
      <c r="J5643" s="43" t="s">
        <v>2210</v>
      </c>
      <c r="K5643" s="43" t="s">
        <v>178</v>
      </c>
      <c r="L5643" s="43" t="str">
        <f>IF(AND(Home!$A$1&gt;=Leave[[#This Row],[Start Time]],Home!$A$1&lt;=Leave[[#This Row],[End Time]]),"Aplica","No Aplica")</f>
        <v>No Aplica</v>
      </c>
      <c r="M5643" s="43" t="str">
        <f>IF(AND(Home!$A$1&gt;=Leave[[#This Row],[Start Time]],Home!$A$1&lt;=Leave[[#This Row],[End Time]]),Home!$A$1,"No Aplica")</f>
        <v>No Aplica</v>
      </c>
      <c r="N5643" s="43" t="str">
        <f>Leave[[#This Row],[User Code (Owning User) (Usuario)]]&amp;Leave[[#This Row],[fecha activa]]</f>
        <v>MIE2025170723736No Aplica</v>
      </c>
    </row>
    <row r="5644" spans="1:14" x14ac:dyDescent="0.3">
      <c r="A5644" s="43" t="s">
        <v>468</v>
      </c>
      <c r="B5644" s="3">
        <v>45907</v>
      </c>
      <c r="C5644" s="3">
        <v>45907</v>
      </c>
      <c r="D5644" s="43" t="s">
        <v>475</v>
      </c>
      <c r="E5644" s="43" t="s">
        <v>2093</v>
      </c>
      <c r="F5644" s="43" t="s">
        <v>2095</v>
      </c>
      <c r="G5644">
        <v>540</v>
      </c>
      <c r="H5644">
        <v>540</v>
      </c>
      <c r="I5644" s="43" t="s">
        <v>2094</v>
      </c>
      <c r="J5644" s="43" t="s">
        <v>2210</v>
      </c>
      <c r="K5644" s="43" t="s">
        <v>178</v>
      </c>
      <c r="L5644" s="43" t="str">
        <f>IF(AND(Home!$A$1&gt;=Leave[[#This Row],[Start Time]],Home!$A$1&lt;=Leave[[#This Row],[End Time]]),"Aplica","No Aplica")</f>
        <v>No Aplica</v>
      </c>
      <c r="M5644" s="43" t="str">
        <f>IF(AND(Home!$A$1&gt;=Leave[[#This Row],[Start Time]],Home!$A$1&lt;=Leave[[#This Row],[End Time]]),Home!$A$1,"No Aplica")</f>
        <v>No Aplica</v>
      </c>
      <c r="N5644" s="43" t="str">
        <f>Leave[[#This Row],[User Code (Owning User) (Usuario)]]&amp;Leave[[#This Row],[fecha activa]]</f>
        <v>MIE2025170723736No Aplica</v>
      </c>
    </row>
    <row r="5645" spans="1:14" x14ac:dyDescent="0.3">
      <c r="A5645" s="43" t="s">
        <v>476</v>
      </c>
      <c r="B5645" s="3">
        <v>45906</v>
      </c>
      <c r="C5645" s="3">
        <v>45906</v>
      </c>
      <c r="D5645" s="43" t="s">
        <v>1994</v>
      </c>
      <c r="E5645" s="43" t="s">
        <v>2093</v>
      </c>
      <c r="F5645" s="43" t="s">
        <v>2095</v>
      </c>
      <c r="G5645">
        <v>330</v>
      </c>
      <c r="H5645">
        <v>330</v>
      </c>
      <c r="I5645" s="43" t="s">
        <v>2094</v>
      </c>
      <c r="J5645" s="43" t="s">
        <v>2210</v>
      </c>
      <c r="K5645" s="43" t="s">
        <v>178</v>
      </c>
      <c r="L5645" s="43" t="str">
        <f>IF(AND(Home!$A$1&gt;=Leave[[#This Row],[Start Time]],Home!$A$1&lt;=Leave[[#This Row],[End Time]]),"Aplica","No Aplica")</f>
        <v>No Aplica</v>
      </c>
      <c r="M5645" s="43" t="str">
        <f>IF(AND(Home!$A$1&gt;=Leave[[#This Row],[Start Time]],Home!$A$1&lt;=Leave[[#This Row],[End Time]]),Home!$A$1,"No Aplica")</f>
        <v>No Aplica</v>
      </c>
      <c r="N5645" s="43" t="str">
        <f>Leave[[#This Row],[User Code (Owning User) (Usuario)]]&amp;Leave[[#This Row],[fecha activa]]</f>
        <v>MIE2025170723736No Aplica</v>
      </c>
    </row>
    <row r="5646" spans="1:14" x14ac:dyDescent="0.3">
      <c r="A5646" s="43" t="s">
        <v>471</v>
      </c>
      <c r="B5646" s="3">
        <v>45903</v>
      </c>
      <c r="C5646" s="3">
        <v>45903</v>
      </c>
      <c r="D5646" s="43" t="s">
        <v>2894</v>
      </c>
      <c r="E5646" s="43" t="s">
        <v>2093</v>
      </c>
      <c r="F5646" s="43" t="s">
        <v>2095</v>
      </c>
      <c r="G5646">
        <v>240</v>
      </c>
      <c r="H5646">
        <v>240</v>
      </c>
      <c r="I5646" s="43" t="s">
        <v>2094</v>
      </c>
      <c r="J5646" s="43" t="s">
        <v>2210</v>
      </c>
      <c r="K5646" s="43" t="s">
        <v>178</v>
      </c>
      <c r="L5646" s="43" t="str">
        <f>IF(AND(Home!$A$1&gt;=Leave[[#This Row],[Start Time]],Home!$A$1&lt;=Leave[[#This Row],[End Time]]),"Aplica","No Aplica")</f>
        <v>No Aplica</v>
      </c>
      <c r="M5646" s="43" t="str">
        <f>IF(AND(Home!$A$1&gt;=Leave[[#This Row],[Start Time]],Home!$A$1&lt;=Leave[[#This Row],[End Time]]),Home!$A$1,"No Aplica")</f>
        <v>No Aplica</v>
      </c>
      <c r="N5646" s="43" t="str">
        <f>Leave[[#This Row],[User Code (Owning User) (Usuario)]]&amp;Leave[[#This Row],[fecha activa]]</f>
        <v>MIE2025170723736No Aplica</v>
      </c>
    </row>
    <row r="5647" spans="1:14" x14ac:dyDescent="0.3">
      <c r="A5647" s="43" t="s">
        <v>476</v>
      </c>
      <c r="B5647" s="3">
        <v>45921</v>
      </c>
      <c r="C5647" s="3">
        <v>45921</v>
      </c>
      <c r="D5647" s="43" t="s">
        <v>475</v>
      </c>
      <c r="E5647" s="43" t="s">
        <v>734</v>
      </c>
      <c r="F5647" s="43" t="s">
        <v>735</v>
      </c>
      <c r="G5647">
        <v>480</v>
      </c>
      <c r="H5647">
        <v>480</v>
      </c>
      <c r="I5647" s="43" t="s">
        <v>1152</v>
      </c>
      <c r="J5647" s="43" t="s">
        <v>1042</v>
      </c>
      <c r="K5647" s="43" t="s">
        <v>178</v>
      </c>
      <c r="L5647" s="43" t="str">
        <f>IF(AND(Home!$A$1&gt;=Leave[[#This Row],[Start Time]],Home!$A$1&lt;=Leave[[#This Row],[End Time]]),"Aplica","No Aplica")</f>
        <v>No Aplica</v>
      </c>
      <c r="M5647" s="43" t="str">
        <f>IF(AND(Home!$A$1&gt;=Leave[[#This Row],[Start Time]],Home!$A$1&lt;=Leave[[#This Row],[End Time]]),Home!$A$1,"No Aplica")</f>
        <v>No Aplica</v>
      </c>
      <c r="N5647" s="43" t="str">
        <f>Leave[[#This Row],[User Code (Owning User) (Usuario)]]&amp;Leave[[#This Row],[fecha activa]]</f>
        <v>MIE2024081017763No Aplica</v>
      </c>
    </row>
    <row r="5648" spans="1:14" x14ac:dyDescent="0.3">
      <c r="A5648" s="43" t="s">
        <v>471</v>
      </c>
      <c r="B5648" s="3">
        <v>45905</v>
      </c>
      <c r="C5648" s="3">
        <v>45905</v>
      </c>
      <c r="D5648" s="43" t="s">
        <v>1864</v>
      </c>
      <c r="E5648" s="43" t="s">
        <v>734</v>
      </c>
      <c r="F5648" s="43" t="s">
        <v>735</v>
      </c>
      <c r="G5648">
        <v>90</v>
      </c>
      <c r="H5648">
        <v>90</v>
      </c>
      <c r="I5648" s="43" t="s">
        <v>1152</v>
      </c>
      <c r="J5648" s="43" t="s">
        <v>1042</v>
      </c>
      <c r="K5648" s="43" t="s">
        <v>178</v>
      </c>
      <c r="L5648" s="43" t="str">
        <f>IF(AND(Home!$A$1&gt;=Leave[[#This Row],[Start Time]],Home!$A$1&lt;=Leave[[#This Row],[End Time]]),"Aplica","No Aplica")</f>
        <v>No Aplica</v>
      </c>
      <c r="M5648" s="43" t="str">
        <f>IF(AND(Home!$A$1&gt;=Leave[[#This Row],[Start Time]],Home!$A$1&lt;=Leave[[#This Row],[End Time]]),Home!$A$1,"No Aplica")</f>
        <v>No Aplica</v>
      </c>
      <c r="N5648" s="43" t="str">
        <f>Leave[[#This Row],[User Code (Owning User) (Usuario)]]&amp;Leave[[#This Row],[fecha activa]]</f>
        <v>MIE2024081017763No Aplica</v>
      </c>
    </row>
    <row r="5649" spans="1:14" x14ac:dyDescent="0.3">
      <c r="A5649" s="43" t="s">
        <v>471</v>
      </c>
      <c r="B5649" s="3">
        <v>45903</v>
      </c>
      <c r="C5649" s="3">
        <v>45903</v>
      </c>
      <c r="D5649" s="43" t="s">
        <v>1864</v>
      </c>
      <c r="E5649" s="43" t="s">
        <v>734</v>
      </c>
      <c r="F5649" s="43" t="s">
        <v>735</v>
      </c>
      <c r="G5649">
        <v>150</v>
      </c>
      <c r="H5649">
        <v>150</v>
      </c>
      <c r="I5649" s="43" t="s">
        <v>1152</v>
      </c>
      <c r="J5649" s="43" t="s">
        <v>1042</v>
      </c>
      <c r="K5649" s="43" t="s">
        <v>178</v>
      </c>
      <c r="L5649" s="43" t="str">
        <f>IF(AND(Home!$A$1&gt;=Leave[[#This Row],[Start Time]],Home!$A$1&lt;=Leave[[#This Row],[End Time]]),"Aplica","No Aplica")</f>
        <v>No Aplica</v>
      </c>
      <c r="M5649" s="43" t="str">
        <f>IF(AND(Home!$A$1&gt;=Leave[[#This Row],[Start Time]],Home!$A$1&lt;=Leave[[#This Row],[End Time]]),Home!$A$1,"No Aplica")</f>
        <v>No Aplica</v>
      </c>
      <c r="N5649" s="43" t="str">
        <f>Leave[[#This Row],[User Code (Owning User) (Usuario)]]&amp;Leave[[#This Row],[fecha activa]]</f>
        <v>MIE2024081017763No Aplica</v>
      </c>
    </row>
    <row r="5650" spans="1:14" x14ac:dyDescent="0.3">
      <c r="A5650" s="43" t="s">
        <v>476</v>
      </c>
      <c r="B5650" s="3">
        <v>45914</v>
      </c>
      <c r="C5650" s="3">
        <v>45914</v>
      </c>
      <c r="D5650" s="43" t="s">
        <v>475</v>
      </c>
      <c r="E5650" s="43" t="s">
        <v>734</v>
      </c>
      <c r="F5650" s="43" t="s">
        <v>735</v>
      </c>
      <c r="G5650">
        <v>540</v>
      </c>
      <c r="H5650">
        <v>540</v>
      </c>
      <c r="I5650" s="43" t="s">
        <v>1152</v>
      </c>
      <c r="J5650" s="43" t="s">
        <v>1042</v>
      </c>
      <c r="K5650" s="43" t="s">
        <v>178</v>
      </c>
      <c r="L5650" s="43" t="str">
        <f>IF(AND(Home!$A$1&gt;=Leave[[#This Row],[Start Time]],Home!$A$1&lt;=Leave[[#This Row],[End Time]]),"Aplica","No Aplica")</f>
        <v>No Aplica</v>
      </c>
      <c r="M5650" s="43" t="str">
        <f>IF(AND(Home!$A$1&gt;=Leave[[#This Row],[Start Time]],Home!$A$1&lt;=Leave[[#This Row],[End Time]]),Home!$A$1,"No Aplica")</f>
        <v>No Aplica</v>
      </c>
      <c r="N5650" s="43" t="str">
        <f>Leave[[#This Row],[User Code (Owning User) (Usuario)]]&amp;Leave[[#This Row],[fecha activa]]</f>
        <v>MIE2024081017763No Aplica</v>
      </c>
    </row>
    <row r="5651" spans="1:14" x14ac:dyDescent="0.3">
      <c r="A5651" s="43" t="s">
        <v>476</v>
      </c>
      <c r="B5651" s="3">
        <v>45907</v>
      </c>
      <c r="C5651" s="3">
        <v>45907</v>
      </c>
      <c r="D5651" s="43" t="s">
        <v>475</v>
      </c>
      <c r="E5651" s="43" t="s">
        <v>734</v>
      </c>
      <c r="F5651" s="43" t="s">
        <v>735</v>
      </c>
      <c r="G5651">
        <v>540</v>
      </c>
      <c r="H5651">
        <v>540</v>
      </c>
      <c r="I5651" s="43" t="s">
        <v>1152</v>
      </c>
      <c r="J5651" s="43" t="s">
        <v>1042</v>
      </c>
      <c r="K5651" s="43" t="s">
        <v>178</v>
      </c>
      <c r="L5651" s="43" t="str">
        <f>IF(AND(Home!$A$1&gt;=Leave[[#This Row],[Start Time]],Home!$A$1&lt;=Leave[[#This Row],[End Time]]),"Aplica","No Aplica")</f>
        <v>No Aplica</v>
      </c>
      <c r="M5651" s="43" t="str">
        <f>IF(AND(Home!$A$1&gt;=Leave[[#This Row],[Start Time]],Home!$A$1&lt;=Leave[[#This Row],[End Time]]),Home!$A$1,"No Aplica")</f>
        <v>No Aplica</v>
      </c>
      <c r="N5651" s="43" t="str">
        <f>Leave[[#This Row],[User Code (Owning User) (Usuario)]]&amp;Leave[[#This Row],[fecha activa]]</f>
        <v>MIE2024081017763No Aplica</v>
      </c>
    </row>
    <row r="5652" spans="1:14" x14ac:dyDescent="0.3">
      <c r="A5652" s="43" t="s">
        <v>601</v>
      </c>
      <c r="B5652" s="3">
        <v>45920</v>
      </c>
      <c r="C5652" s="3">
        <v>45920</v>
      </c>
      <c r="D5652" s="43" t="s">
        <v>3214</v>
      </c>
      <c r="E5652" s="43" t="s">
        <v>1636</v>
      </c>
      <c r="F5652" s="43" t="s">
        <v>1638</v>
      </c>
      <c r="G5652">
        <v>120</v>
      </c>
      <c r="H5652">
        <v>120</v>
      </c>
      <c r="I5652" s="43" t="s">
        <v>1637</v>
      </c>
      <c r="J5652" s="43" t="s">
        <v>2767</v>
      </c>
      <c r="K5652" s="43" t="s">
        <v>178</v>
      </c>
      <c r="L5652" s="43" t="str">
        <f>IF(AND(Home!$A$1&gt;=Leave[[#This Row],[Start Time]],Home!$A$1&lt;=Leave[[#This Row],[End Time]]),"Aplica","No Aplica")</f>
        <v>No Aplica</v>
      </c>
      <c r="M5652" s="43" t="str">
        <f>IF(AND(Home!$A$1&gt;=Leave[[#This Row],[Start Time]],Home!$A$1&lt;=Leave[[#This Row],[End Time]]),Home!$A$1,"No Aplica")</f>
        <v>No Aplica</v>
      </c>
      <c r="N5652" s="43" t="str">
        <f>Leave[[#This Row],[User Code (Owning User) (Usuario)]]&amp;Leave[[#This Row],[fecha activa]]</f>
        <v>MIE2025090422199No Aplica</v>
      </c>
    </row>
    <row r="5653" spans="1:14" x14ac:dyDescent="0.3">
      <c r="A5653" s="43" t="s">
        <v>601</v>
      </c>
      <c r="B5653" s="3">
        <v>45918</v>
      </c>
      <c r="C5653" s="3">
        <v>45918</v>
      </c>
      <c r="D5653" s="43" t="s">
        <v>521</v>
      </c>
      <c r="E5653" s="43" t="s">
        <v>1636</v>
      </c>
      <c r="F5653" s="43" t="s">
        <v>1638</v>
      </c>
      <c r="G5653">
        <v>60</v>
      </c>
      <c r="H5653">
        <v>60</v>
      </c>
      <c r="I5653" s="43" t="s">
        <v>1637</v>
      </c>
      <c r="J5653" s="43" t="s">
        <v>2767</v>
      </c>
      <c r="K5653" s="43" t="s">
        <v>178</v>
      </c>
      <c r="L5653" s="43" t="str">
        <f>IF(AND(Home!$A$1&gt;=Leave[[#This Row],[Start Time]],Home!$A$1&lt;=Leave[[#This Row],[End Time]]),"Aplica","No Aplica")</f>
        <v>No Aplica</v>
      </c>
      <c r="M5653" s="43" t="str">
        <f>IF(AND(Home!$A$1&gt;=Leave[[#This Row],[Start Time]],Home!$A$1&lt;=Leave[[#This Row],[End Time]]),Home!$A$1,"No Aplica")</f>
        <v>No Aplica</v>
      </c>
      <c r="N5653" s="43" t="str">
        <f>Leave[[#This Row],[User Code (Owning User) (Usuario)]]&amp;Leave[[#This Row],[fecha activa]]</f>
        <v>MIE2025090422199No Aplica</v>
      </c>
    </row>
    <row r="5654" spans="1:14" x14ac:dyDescent="0.3">
      <c r="A5654" s="43" t="s">
        <v>601</v>
      </c>
      <c r="B5654" s="3">
        <v>45916</v>
      </c>
      <c r="C5654" s="3">
        <v>45916</v>
      </c>
      <c r="D5654" s="43" t="s">
        <v>521</v>
      </c>
      <c r="E5654" s="43" t="s">
        <v>1636</v>
      </c>
      <c r="F5654" s="43" t="s">
        <v>1638</v>
      </c>
      <c r="G5654">
        <v>60</v>
      </c>
      <c r="H5654">
        <v>60</v>
      </c>
      <c r="I5654" s="43" t="s">
        <v>1637</v>
      </c>
      <c r="J5654" s="43" t="s">
        <v>2767</v>
      </c>
      <c r="K5654" s="43" t="s">
        <v>178</v>
      </c>
      <c r="L5654" s="43" t="str">
        <f>IF(AND(Home!$A$1&gt;=Leave[[#This Row],[Start Time]],Home!$A$1&lt;=Leave[[#This Row],[End Time]]),"Aplica","No Aplica")</f>
        <v>No Aplica</v>
      </c>
      <c r="M5654" s="43" t="str">
        <f>IF(AND(Home!$A$1&gt;=Leave[[#This Row],[Start Time]],Home!$A$1&lt;=Leave[[#This Row],[End Time]]),Home!$A$1,"No Aplica")</f>
        <v>No Aplica</v>
      </c>
      <c r="N5654" s="43" t="str">
        <f>Leave[[#This Row],[User Code (Owning User) (Usuario)]]&amp;Leave[[#This Row],[fecha activa]]</f>
        <v>MIE2025090422199No Aplica</v>
      </c>
    </row>
    <row r="5655" spans="1:14" x14ac:dyDescent="0.3">
      <c r="A5655" s="43" t="s">
        <v>468</v>
      </c>
      <c r="B5655" s="3">
        <v>45928</v>
      </c>
      <c r="C5655" s="3">
        <v>45928</v>
      </c>
      <c r="D5655" s="43" t="s">
        <v>467</v>
      </c>
      <c r="E5655" s="43" t="s">
        <v>1636</v>
      </c>
      <c r="F5655" s="43" t="s">
        <v>1638</v>
      </c>
      <c r="G5655">
        <v>540</v>
      </c>
      <c r="H5655">
        <v>540</v>
      </c>
      <c r="I5655" s="43" t="s">
        <v>1637</v>
      </c>
      <c r="J5655" s="43" t="s">
        <v>2767</v>
      </c>
      <c r="K5655" s="43" t="s">
        <v>178</v>
      </c>
      <c r="L5655" s="43" t="str">
        <f>IF(AND(Home!$A$1&gt;=Leave[[#This Row],[Start Time]],Home!$A$1&lt;=Leave[[#This Row],[End Time]]),"Aplica","No Aplica")</f>
        <v>No Aplica</v>
      </c>
      <c r="M5655" s="43" t="str">
        <f>IF(AND(Home!$A$1&gt;=Leave[[#This Row],[Start Time]],Home!$A$1&lt;=Leave[[#This Row],[End Time]]),Home!$A$1,"No Aplica")</f>
        <v>No Aplica</v>
      </c>
      <c r="N5655" s="43" t="str">
        <f>Leave[[#This Row],[User Code (Owning User) (Usuario)]]&amp;Leave[[#This Row],[fecha activa]]</f>
        <v>MIE2025090422199No Aplica</v>
      </c>
    </row>
    <row r="5656" spans="1:14" x14ac:dyDescent="0.3">
      <c r="A5656" s="43" t="s">
        <v>601</v>
      </c>
      <c r="B5656" s="3">
        <v>45913</v>
      </c>
      <c r="C5656" s="3">
        <v>45913</v>
      </c>
      <c r="D5656" s="43" t="s">
        <v>3214</v>
      </c>
      <c r="E5656" s="43" t="s">
        <v>1636</v>
      </c>
      <c r="F5656" s="43" t="s">
        <v>1638</v>
      </c>
      <c r="G5656">
        <v>120</v>
      </c>
      <c r="H5656">
        <v>120</v>
      </c>
      <c r="I5656" s="43" t="s">
        <v>1637</v>
      </c>
      <c r="J5656" s="43" t="s">
        <v>2767</v>
      </c>
      <c r="K5656" s="43" t="s">
        <v>178</v>
      </c>
      <c r="L5656" s="43" t="str">
        <f>IF(AND(Home!$A$1&gt;=Leave[[#This Row],[Start Time]],Home!$A$1&lt;=Leave[[#This Row],[End Time]]),"Aplica","No Aplica")</f>
        <v>No Aplica</v>
      </c>
      <c r="M5656" s="43" t="str">
        <f>IF(AND(Home!$A$1&gt;=Leave[[#This Row],[Start Time]],Home!$A$1&lt;=Leave[[#This Row],[End Time]]),Home!$A$1,"No Aplica")</f>
        <v>No Aplica</v>
      </c>
      <c r="N5656" s="43" t="str">
        <f>Leave[[#This Row],[User Code (Owning User) (Usuario)]]&amp;Leave[[#This Row],[fecha activa]]</f>
        <v>MIE2025090422199No Aplica</v>
      </c>
    </row>
    <row r="5657" spans="1:14" x14ac:dyDescent="0.3">
      <c r="A5657" s="43" t="s">
        <v>601</v>
      </c>
      <c r="B5657" s="3">
        <v>45910</v>
      </c>
      <c r="C5657" s="3">
        <v>45910</v>
      </c>
      <c r="D5657" s="43" t="s">
        <v>3063</v>
      </c>
      <c r="E5657" s="43" t="s">
        <v>1636</v>
      </c>
      <c r="F5657" s="43" t="s">
        <v>1638</v>
      </c>
      <c r="G5657">
        <v>60</v>
      </c>
      <c r="H5657">
        <v>60</v>
      </c>
      <c r="I5657" s="43" t="s">
        <v>1637</v>
      </c>
      <c r="J5657" s="43" t="s">
        <v>2767</v>
      </c>
      <c r="K5657" s="43" t="s">
        <v>178</v>
      </c>
      <c r="L5657" s="43" t="str">
        <f>IF(AND(Home!$A$1&gt;=Leave[[#This Row],[Start Time]],Home!$A$1&lt;=Leave[[#This Row],[End Time]]),"Aplica","No Aplica")</f>
        <v>No Aplica</v>
      </c>
      <c r="M5657" s="43" t="str">
        <f>IF(AND(Home!$A$1&gt;=Leave[[#This Row],[Start Time]],Home!$A$1&lt;=Leave[[#This Row],[End Time]]),Home!$A$1,"No Aplica")</f>
        <v>No Aplica</v>
      </c>
      <c r="N5657" s="43" t="str">
        <f>Leave[[#This Row],[User Code (Owning User) (Usuario)]]&amp;Leave[[#This Row],[fecha activa]]</f>
        <v>MIE2025090422199No Aplica</v>
      </c>
    </row>
    <row r="5658" spans="1:14" x14ac:dyDescent="0.3">
      <c r="A5658" s="43" t="s">
        <v>601</v>
      </c>
      <c r="B5658" s="3">
        <v>45910</v>
      </c>
      <c r="C5658" s="3">
        <v>45910</v>
      </c>
      <c r="D5658" s="43" t="s">
        <v>3063</v>
      </c>
      <c r="E5658" s="43" t="s">
        <v>1636</v>
      </c>
      <c r="F5658" s="43" t="s">
        <v>1638</v>
      </c>
      <c r="G5658">
        <v>60</v>
      </c>
      <c r="H5658">
        <v>60</v>
      </c>
      <c r="I5658" s="43" t="s">
        <v>1637</v>
      </c>
      <c r="J5658" s="43" t="s">
        <v>2767</v>
      </c>
      <c r="K5658" s="43" t="s">
        <v>178</v>
      </c>
      <c r="L5658" s="43" t="str">
        <f>IF(AND(Home!$A$1&gt;=Leave[[#This Row],[Start Time]],Home!$A$1&lt;=Leave[[#This Row],[End Time]]),"Aplica","No Aplica")</f>
        <v>No Aplica</v>
      </c>
      <c r="M5658" s="43" t="str">
        <f>IF(AND(Home!$A$1&gt;=Leave[[#This Row],[Start Time]],Home!$A$1&lt;=Leave[[#This Row],[End Time]]),Home!$A$1,"No Aplica")</f>
        <v>No Aplica</v>
      </c>
      <c r="N5658" s="43" t="str">
        <f>Leave[[#This Row],[User Code (Owning User) (Usuario)]]&amp;Leave[[#This Row],[fecha activa]]</f>
        <v>MIE2025090422199No Aplica</v>
      </c>
    </row>
    <row r="5659" spans="1:14" x14ac:dyDescent="0.3">
      <c r="A5659" s="43" t="s">
        <v>601</v>
      </c>
      <c r="B5659" s="3">
        <v>45909</v>
      </c>
      <c r="C5659" s="3">
        <v>45909</v>
      </c>
      <c r="D5659" s="43" t="s">
        <v>3276</v>
      </c>
      <c r="E5659" s="43" t="s">
        <v>1636</v>
      </c>
      <c r="F5659" s="43" t="s">
        <v>1638</v>
      </c>
      <c r="G5659">
        <v>60</v>
      </c>
      <c r="H5659">
        <v>60</v>
      </c>
      <c r="I5659" s="43" t="s">
        <v>1637</v>
      </c>
      <c r="J5659" s="43" t="s">
        <v>2767</v>
      </c>
      <c r="K5659" s="43" t="s">
        <v>178</v>
      </c>
      <c r="L5659" s="43" t="str">
        <f>IF(AND(Home!$A$1&gt;=Leave[[#This Row],[Start Time]],Home!$A$1&lt;=Leave[[#This Row],[End Time]]),"Aplica","No Aplica")</f>
        <v>No Aplica</v>
      </c>
      <c r="M5659" s="43" t="str">
        <f>IF(AND(Home!$A$1&gt;=Leave[[#This Row],[Start Time]],Home!$A$1&lt;=Leave[[#This Row],[End Time]]),Home!$A$1,"No Aplica")</f>
        <v>No Aplica</v>
      </c>
      <c r="N5659" s="43" t="str">
        <f>Leave[[#This Row],[User Code (Owning User) (Usuario)]]&amp;Leave[[#This Row],[fecha activa]]</f>
        <v>MIE2025090422199No Aplica</v>
      </c>
    </row>
    <row r="5660" spans="1:14" x14ac:dyDescent="0.3">
      <c r="A5660" s="43" t="s">
        <v>468</v>
      </c>
      <c r="B5660" s="3">
        <v>45921</v>
      </c>
      <c r="C5660" s="3">
        <v>45921</v>
      </c>
      <c r="D5660" s="43" t="s">
        <v>3213</v>
      </c>
      <c r="E5660" s="43" t="s">
        <v>1636</v>
      </c>
      <c r="F5660" s="43" t="s">
        <v>1638</v>
      </c>
      <c r="G5660">
        <v>540</v>
      </c>
      <c r="H5660">
        <v>540</v>
      </c>
      <c r="I5660" s="43" t="s">
        <v>1637</v>
      </c>
      <c r="J5660" s="43" t="s">
        <v>2767</v>
      </c>
      <c r="K5660" s="43" t="s">
        <v>178</v>
      </c>
      <c r="L5660" s="43" t="str">
        <f>IF(AND(Home!$A$1&gt;=Leave[[#This Row],[Start Time]],Home!$A$1&lt;=Leave[[#This Row],[End Time]]),"Aplica","No Aplica")</f>
        <v>No Aplica</v>
      </c>
      <c r="M5660" s="43" t="str">
        <f>IF(AND(Home!$A$1&gt;=Leave[[#This Row],[Start Time]],Home!$A$1&lt;=Leave[[#This Row],[End Time]]),Home!$A$1,"No Aplica")</f>
        <v>No Aplica</v>
      </c>
      <c r="N5660" s="43" t="str">
        <f>Leave[[#This Row],[User Code (Owning User) (Usuario)]]&amp;Leave[[#This Row],[fecha activa]]</f>
        <v>MIE2025090422199No Aplica</v>
      </c>
    </row>
    <row r="5661" spans="1:14" x14ac:dyDescent="0.3">
      <c r="A5661" s="43" t="s">
        <v>468</v>
      </c>
      <c r="B5661" s="3">
        <v>45921</v>
      </c>
      <c r="C5661" s="3">
        <v>45921</v>
      </c>
      <c r="D5661" s="43" t="s">
        <v>3213</v>
      </c>
      <c r="E5661" s="43" t="s">
        <v>1636</v>
      </c>
      <c r="F5661" s="43" t="s">
        <v>1638</v>
      </c>
      <c r="G5661">
        <v>540</v>
      </c>
      <c r="H5661">
        <v>540</v>
      </c>
      <c r="I5661" s="43" t="s">
        <v>1637</v>
      </c>
      <c r="J5661" s="43" t="s">
        <v>2767</v>
      </c>
      <c r="K5661" s="43" t="s">
        <v>178</v>
      </c>
      <c r="L5661" s="43" t="str">
        <f>IF(AND(Home!$A$1&gt;=Leave[[#This Row],[Start Time]],Home!$A$1&lt;=Leave[[#This Row],[End Time]]),"Aplica","No Aplica")</f>
        <v>No Aplica</v>
      </c>
      <c r="M5661" s="43" t="str">
        <f>IF(AND(Home!$A$1&gt;=Leave[[#This Row],[Start Time]],Home!$A$1&lt;=Leave[[#This Row],[End Time]]),Home!$A$1,"No Aplica")</f>
        <v>No Aplica</v>
      </c>
      <c r="N5661" s="43" t="str">
        <f>Leave[[#This Row],[User Code (Owning User) (Usuario)]]&amp;Leave[[#This Row],[fecha activa]]</f>
        <v>MIE2025090422199No Aplica</v>
      </c>
    </row>
    <row r="5662" spans="1:14" x14ac:dyDescent="0.3">
      <c r="A5662" s="43" t="s">
        <v>601</v>
      </c>
      <c r="B5662" s="3">
        <v>45906</v>
      </c>
      <c r="C5662" s="3">
        <v>45906</v>
      </c>
      <c r="D5662" s="43" t="s">
        <v>3214</v>
      </c>
      <c r="E5662" s="43" t="s">
        <v>1636</v>
      </c>
      <c r="F5662" s="43" t="s">
        <v>1638</v>
      </c>
      <c r="G5662">
        <v>120</v>
      </c>
      <c r="H5662">
        <v>120</v>
      </c>
      <c r="I5662" s="43" t="s">
        <v>1637</v>
      </c>
      <c r="J5662" s="43" t="s">
        <v>2767</v>
      </c>
      <c r="K5662" s="43" t="s">
        <v>178</v>
      </c>
      <c r="L5662" s="43" t="str">
        <f>IF(AND(Home!$A$1&gt;=Leave[[#This Row],[Start Time]],Home!$A$1&lt;=Leave[[#This Row],[End Time]]),"Aplica","No Aplica")</f>
        <v>No Aplica</v>
      </c>
      <c r="M5662" s="43" t="str">
        <f>IF(AND(Home!$A$1&gt;=Leave[[#This Row],[Start Time]],Home!$A$1&lt;=Leave[[#This Row],[End Time]]),Home!$A$1,"No Aplica")</f>
        <v>No Aplica</v>
      </c>
      <c r="N5662" s="43" t="str">
        <f>Leave[[#This Row],[User Code (Owning User) (Usuario)]]&amp;Leave[[#This Row],[fecha activa]]</f>
        <v>MIE2025090422199No Aplica</v>
      </c>
    </row>
    <row r="5663" spans="1:14" x14ac:dyDescent="0.3">
      <c r="A5663" s="43" t="s">
        <v>601</v>
      </c>
      <c r="B5663" s="3">
        <v>45903</v>
      </c>
      <c r="C5663" s="3">
        <v>45903</v>
      </c>
      <c r="D5663" s="43" t="s">
        <v>3063</v>
      </c>
      <c r="E5663" s="43" t="s">
        <v>1636</v>
      </c>
      <c r="F5663" s="43" t="s">
        <v>1638</v>
      </c>
      <c r="G5663">
        <v>60</v>
      </c>
      <c r="H5663">
        <v>60</v>
      </c>
      <c r="I5663" s="43" t="s">
        <v>1637</v>
      </c>
      <c r="J5663" s="43" t="s">
        <v>2767</v>
      </c>
      <c r="K5663" s="43" t="s">
        <v>178</v>
      </c>
      <c r="L5663" s="43" t="str">
        <f>IF(AND(Home!$A$1&gt;=Leave[[#This Row],[Start Time]],Home!$A$1&lt;=Leave[[#This Row],[End Time]]),"Aplica","No Aplica")</f>
        <v>No Aplica</v>
      </c>
      <c r="M5663" s="43" t="str">
        <f>IF(AND(Home!$A$1&gt;=Leave[[#This Row],[Start Time]],Home!$A$1&lt;=Leave[[#This Row],[End Time]]),Home!$A$1,"No Aplica")</f>
        <v>No Aplica</v>
      </c>
      <c r="N5663" s="43" t="str">
        <f>Leave[[#This Row],[User Code (Owning User) (Usuario)]]&amp;Leave[[#This Row],[fecha activa]]</f>
        <v>MIE2025090422199No Aplica</v>
      </c>
    </row>
    <row r="5664" spans="1:14" x14ac:dyDescent="0.3">
      <c r="A5664" s="43" t="s">
        <v>601</v>
      </c>
      <c r="B5664" s="3">
        <v>45902</v>
      </c>
      <c r="C5664" s="3">
        <v>45902</v>
      </c>
      <c r="D5664" s="43" t="s">
        <v>3063</v>
      </c>
      <c r="E5664" s="43" t="s">
        <v>1636</v>
      </c>
      <c r="F5664" s="43" t="s">
        <v>1638</v>
      </c>
      <c r="G5664">
        <v>60</v>
      </c>
      <c r="H5664">
        <v>60</v>
      </c>
      <c r="I5664" s="43" t="s">
        <v>1637</v>
      </c>
      <c r="J5664" s="43" t="s">
        <v>2767</v>
      </c>
      <c r="K5664" s="43" t="s">
        <v>178</v>
      </c>
      <c r="L5664" s="43" t="str">
        <f>IF(AND(Home!$A$1&gt;=Leave[[#This Row],[Start Time]],Home!$A$1&lt;=Leave[[#This Row],[End Time]]),"Aplica","No Aplica")</f>
        <v>No Aplica</v>
      </c>
      <c r="M5664" s="43" t="str">
        <f>IF(AND(Home!$A$1&gt;=Leave[[#This Row],[Start Time]],Home!$A$1&lt;=Leave[[#This Row],[End Time]]),Home!$A$1,"No Aplica")</f>
        <v>No Aplica</v>
      </c>
      <c r="N5664" s="43" t="str">
        <f>Leave[[#This Row],[User Code (Owning User) (Usuario)]]&amp;Leave[[#This Row],[fecha activa]]</f>
        <v>MIE2025090422199No Aplica</v>
      </c>
    </row>
    <row r="5665" spans="1:14" x14ac:dyDescent="0.3">
      <c r="A5665" s="43" t="s">
        <v>468</v>
      </c>
      <c r="B5665" s="3">
        <v>45914</v>
      </c>
      <c r="C5665" s="3">
        <v>45914</v>
      </c>
      <c r="D5665" s="43" t="s">
        <v>467</v>
      </c>
      <c r="E5665" s="43" t="s">
        <v>1636</v>
      </c>
      <c r="F5665" s="43" t="s">
        <v>1638</v>
      </c>
      <c r="G5665">
        <v>540</v>
      </c>
      <c r="H5665">
        <v>540</v>
      </c>
      <c r="I5665" s="43" t="s">
        <v>1637</v>
      </c>
      <c r="J5665" s="43" t="s">
        <v>2767</v>
      </c>
      <c r="K5665" s="43" t="s">
        <v>178</v>
      </c>
      <c r="L5665" s="43" t="str">
        <f>IF(AND(Home!$A$1&gt;=Leave[[#This Row],[Start Time]],Home!$A$1&lt;=Leave[[#This Row],[End Time]]),"Aplica","No Aplica")</f>
        <v>No Aplica</v>
      </c>
      <c r="M5665" s="43" t="str">
        <f>IF(AND(Home!$A$1&gt;=Leave[[#This Row],[Start Time]],Home!$A$1&lt;=Leave[[#This Row],[End Time]]),Home!$A$1,"No Aplica")</f>
        <v>No Aplica</v>
      </c>
      <c r="N5665" s="43" t="str">
        <f>Leave[[#This Row],[User Code (Owning User) (Usuario)]]&amp;Leave[[#This Row],[fecha activa]]</f>
        <v>MIE2025090422199No Aplica</v>
      </c>
    </row>
    <row r="5666" spans="1:14" x14ac:dyDescent="0.3">
      <c r="A5666" s="43" t="s">
        <v>468</v>
      </c>
      <c r="B5666" s="3">
        <v>45907</v>
      </c>
      <c r="C5666" s="3">
        <v>45907</v>
      </c>
      <c r="D5666" s="43" t="s">
        <v>469</v>
      </c>
      <c r="E5666" s="43" t="s">
        <v>1636</v>
      </c>
      <c r="F5666" s="43" t="s">
        <v>1638</v>
      </c>
      <c r="G5666">
        <v>540</v>
      </c>
      <c r="H5666">
        <v>540</v>
      </c>
      <c r="I5666" s="43" t="s">
        <v>1637</v>
      </c>
      <c r="J5666" s="43" t="s">
        <v>2767</v>
      </c>
      <c r="K5666" s="43" t="s">
        <v>178</v>
      </c>
      <c r="L5666" s="43" t="str">
        <f>IF(AND(Home!$A$1&gt;=Leave[[#This Row],[Start Time]],Home!$A$1&lt;=Leave[[#This Row],[End Time]]),"Aplica","No Aplica")</f>
        <v>No Aplica</v>
      </c>
      <c r="M5666" s="43" t="str">
        <f>IF(AND(Home!$A$1&gt;=Leave[[#This Row],[Start Time]],Home!$A$1&lt;=Leave[[#This Row],[End Time]]),Home!$A$1,"No Aplica")</f>
        <v>No Aplica</v>
      </c>
      <c r="N5666" s="43" t="str">
        <f>Leave[[#This Row],[User Code (Owning User) (Usuario)]]&amp;Leave[[#This Row],[fecha activa]]</f>
        <v>MIE2025090422199No Aplica</v>
      </c>
    </row>
    <row r="5667" spans="1:14" x14ac:dyDescent="0.3">
      <c r="A5667" s="43" t="s">
        <v>465</v>
      </c>
      <c r="B5667" s="3">
        <v>45922</v>
      </c>
      <c r="C5667" s="3">
        <v>45922</v>
      </c>
      <c r="D5667" s="43" t="s">
        <v>493</v>
      </c>
      <c r="E5667" s="43" t="s">
        <v>2518</v>
      </c>
      <c r="F5667" s="43" t="s">
        <v>2520</v>
      </c>
      <c r="G5667">
        <v>480</v>
      </c>
      <c r="H5667">
        <v>480</v>
      </c>
      <c r="I5667" s="43" t="s">
        <v>2519</v>
      </c>
      <c r="J5667" s="43" t="s">
        <v>1487</v>
      </c>
      <c r="K5667" s="43" t="s">
        <v>177</v>
      </c>
      <c r="L5667" s="43" t="str">
        <f>IF(AND(Home!$A$1&gt;=Leave[[#This Row],[Start Time]],Home!$A$1&lt;=Leave[[#This Row],[End Time]]),"Aplica","No Aplica")</f>
        <v>Aplica</v>
      </c>
      <c r="M5667" s="43">
        <f>IF(AND(Home!$A$1&gt;=Leave[[#This Row],[Start Time]],Home!$A$1&lt;=Leave[[#This Row],[End Time]]),Home!$A$1,"No Aplica")</f>
        <v>45922</v>
      </c>
      <c r="N5667" s="43" t="str">
        <f>Leave[[#This Row],[User Code (Owning User) (Usuario)]]&amp;Leave[[#This Row],[fecha activa]]</f>
        <v>MIE202525082417745922</v>
      </c>
    </row>
    <row r="5668" spans="1:14" x14ac:dyDescent="0.3">
      <c r="A5668" s="43" t="s">
        <v>465</v>
      </c>
      <c r="B5668" s="3">
        <v>45916</v>
      </c>
      <c r="C5668" s="3">
        <v>45916</v>
      </c>
      <c r="D5668" s="43" t="s">
        <v>467</v>
      </c>
      <c r="E5668" s="43" t="s">
        <v>2518</v>
      </c>
      <c r="F5668" s="43" t="s">
        <v>2520</v>
      </c>
      <c r="G5668">
        <v>900</v>
      </c>
      <c r="H5668">
        <v>540</v>
      </c>
      <c r="I5668" s="43" t="s">
        <v>2519</v>
      </c>
      <c r="J5668" s="43" t="s">
        <v>1487</v>
      </c>
      <c r="K5668" s="43" t="s">
        <v>177</v>
      </c>
      <c r="L5668" s="43" t="str">
        <f>IF(AND(Home!$A$1&gt;=Leave[[#This Row],[Start Time]],Home!$A$1&lt;=Leave[[#This Row],[End Time]]),"Aplica","No Aplica")</f>
        <v>No Aplica</v>
      </c>
      <c r="M5668" s="43" t="str">
        <f>IF(AND(Home!$A$1&gt;=Leave[[#This Row],[Start Time]],Home!$A$1&lt;=Leave[[#This Row],[End Time]]),Home!$A$1,"No Aplica")</f>
        <v>No Aplica</v>
      </c>
      <c r="N5668" s="43" t="str">
        <f>Leave[[#This Row],[User Code (Owning User) (Usuario)]]&amp;Leave[[#This Row],[fecha activa]]</f>
        <v>MIE2025250824177No Aplica</v>
      </c>
    </row>
    <row r="5669" spans="1:14" x14ac:dyDescent="0.3">
      <c r="A5669" s="43" t="s">
        <v>465</v>
      </c>
      <c r="B5669" s="3">
        <v>45919</v>
      </c>
      <c r="C5669" s="3">
        <v>45919</v>
      </c>
      <c r="D5669" s="43" t="s">
        <v>493</v>
      </c>
      <c r="E5669" s="43" t="s">
        <v>2518</v>
      </c>
      <c r="F5669" s="43" t="s">
        <v>2520</v>
      </c>
      <c r="G5669">
        <v>480</v>
      </c>
      <c r="H5669">
        <v>480</v>
      </c>
      <c r="I5669" s="43" t="s">
        <v>2519</v>
      </c>
      <c r="J5669" s="43" t="s">
        <v>1487</v>
      </c>
      <c r="K5669" s="43" t="s">
        <v>177</v>
      </c>
      <c r="L5669" s="43" t="str">
        <f>IF(AND(Home!$A$1&gt;=Leave[[#This Row],[Start Time]],Home!$A$1&lt;=Leave[[#This Row],[End Time]]),"Aplica","No Aplica")</f>
        <v>No Aplica</v>
      </c>
      <c r="M5669" s="43" t="str">
        <f>IF(AND(Home!$A$1&gt;=Leave[[#This Row],[Start Time]],Home!$A$1&lt;=Leave[[#This Row],[End Time]]),Home!$A$1,"No Aplica")</f>
        <v>No Aplica</v>
      </c>
      <c r="N5669" s="43" t="str">
        <f>Leave[[#This Row],[User Code (Owning User) (Usuario)]]&amp;Leave[[#This Row],[fecha activa]]</f>
        <v>MIE2025250824177No Aplica</v>
      </c>
    </row>
    <row r="5670" spans="1:14" x14ac:dyDescent="0.3">
      <c r="A5670" s="43" t="s">
        <v>465</v>
      </c>
      <c r="B5670" s="3">
        <v>45918</v>
      </c>
      <c r="C5670" s="3">
        <v>45918</v>
      </c>
      <c r="D5670" s="43" t="s">
        <v>493</v>
      </c>
      <c r="E5670" s="43" t="s">
        <v>2518</v>
      </c>
      <c r="F5670" s="43" t="s">
        <v>2520</v>
      </c>
      <c r="G5670">
        <v>480</v>
      </c>
      <c r="H5670">
        <v>480</v>
      </c>
      <c r="I5670" s="43" t="s">
        <v>2519</v>
      </c>
      <c r="J5670" s="43" t="s">
        <v>1487</v>
      </c>
      <c r="K5670" s="43" t="s">
        <v>177</v>
      </c>
      <c r="L5670" s="43" t="str">
        <f>IF(AND(Home!$A$1&gt;=Leave[[#This Row],[Start Time]],Home!$A$1&lt;=Leave[[#This Row],[End Time]]),"Aplica","No Aplica")</f>
        <v>No Aplica</v>
      </c>
      <c r="M5670" s="43" t="str">
        <f>IF(AND(Home!$A$1&gt;=Leave[[#This Row],[Start Time]],Home!$A$1&lt;=Leave[[#This Row],[End Time]]),Home!$A$1,"No Aplica")</f>
        <v>No Aplica</v>
      </c>
      <c r="N5670" s="43" t="str">
        <f>Leave[[#This Row],[User Code (Owning User) (Usuario)]]&amp;Leave[[#This Row],[fecha activa]]</f>
        <v>MIE2025250824177No Aplica</v>
      </c>
    </row>
    <row r="5671" spans="1:14" x14ac:dyDescent="0.3">
      <c r="A5671" s="43" t="s">
        <v>465</v>
      </c>
      <c r="B5671" s="3">
        <v>45915</v>
      </c>
      <c r="C5671" s="3">
        <v>45915</v>
      </c>
      <c r="D5671" s="43" t="s">
        <v>493</v>
      </c>
      <c r="E5671" s="43" t="s">
        <v>2518</v>
      </c>
      <c r="F5671" s="43" t="s">
        <v>2520</v>
      </c>
      <c r="G5671">
        <v>480</v>
      </c>
      <c r="H5671">
        <v>480</v>
      </c>
      <c r="I5671" s="43" t="s">
        <v>2519</v>
      </c>
      <c r="J5671" s="43" t="s">
        <v>1487</v>
      </c>
      <c r="K5671" s="43" t="s">
        <v>177</v>
      </c>
      <c r="L5671" s="43" t="str">
        <f>IF(AND(Home!$A$1&gt;=Leave[[#This Row],[Start Time]],Home!$A$1&lt;=Leave[[#This Row],[End Time]]),"Aplica","No Aplica")</f>
        <v>No Aplica</v>
      </c>
      <c r="M5671" s="43" t="str">
        <f>IF(AND(Home!$A$1&gt;=Leave[[#This Row],[Start Time]],Home!$A$1&lt;=Leave[[#This Row],[End Time]]),Home!$A$1,"No Aplica")</f>
        <v>No Aplica</v>
      </c>
      <c r="N5671" s="43" t="str">
        <f>Leave[[#This Row],[User Code (Owning User) (Usuario)]]&amp;Leave[[#This Row],[fecha activa]]</f>
        <v>MIE2025250824177No Aplica</v>
      </c>
    </row>
    <row r="5672" spans="1:14" x14ac:dyDescent="0.3">
      <c r="A5672" s="43" t="s">
        <v>465</v>
      </c>
      <c r="B5672" s="3">
        <v>45909</v>
      </c>
      <c r="C5672" s="3">
        <v>45909</v>
      </c>
      <c r="D5672" s="43" t="s">
        <v>467</v>
      </c>
      <c r="E5672" s="43" t="s">
        <v>2518</v>
      </c>
      <c r="F5672" s="43" t="s">
        <v>2520</v>
      </c>
      <c r="G5672">
        <v>900</v>
      </c>
      <c r="H5672">
        <v>540</v>
      </c>
      <c r="I5672" s="43" t="s">
        <v>2519</v>
      </c>
      <c r="J5672" s="43" t="s">
        <v>1487</v>
      </c>
      <c r="K5672" s="43" t="s">
        <v>177</v>
      </c>
      <c r="L5672" s="43" t="str">
        <f>IF(AND(Home!$A$1&gt;=Leave[[#This Row],[Start Time]],Home!$A$1&lt;=Leave[[#This Row],[End Time]]),"Aplica","No Aplica")</f>
        <v>No Aplica</v>
      </c>
      <c r="M5672" s="43" t="str">
        <f>IF(AND(Home!$A$1&gt;=Leave[[#This Row],[Start Time]],Home!$A$1&lt;=Leave[[#This Row],[End Time]]),Home!$A$1,"No Aplica")</f>
        <v>No Aplica</v>
      </c>
      <c r="N5672" s="43" t="str">
        <f>Leave[[#This Row],[User Code (Owning User) (Usuario)]]&amp;Leave[[#This Row],[fecha activa]]</f>
        <v>MIE2025250824177No Aplica</v>
      </c>
    </row>
    <row r="5673" spans="1:14" x14ac:dyDescent="0.3">
      <c r="A5673" s="43" t="s">
        <v>465</v>
      </c>
      <c r="B5673" s="3">
        <v>45912</v>
      </c>
      <c r="C5673" s="3">
        <v>45912</v>
      </c>
      <c r="D5673" s="43" t="s">
        <v>493</v>
      </c>
      <c r="E5673" s="43" t="s">
        <v>2518</v>
      </c>
      <c r="F5673" s="43" t="s">
        <v>2520</v>
      </c>
      <c r="G5673">
        <v>480</v>
      </c>
      <c r="H5673">
        <v>480</v>
      </c>
      <c r="I5673" s="43" t="s">
        <v>2519</v>
      </c>
      <c r="J5673" s="43" t="s">
        <v>1487</v>
      </c>
      <c r="K5673" s="43" t="s">
        <v>177</v>
      </c>
      <c r="L5673" s="43" t="str">
        <f>IF(AND(Home!$A$1&gt;=Leave[[#This Row],[Start Time]],Home!$A$1&lt;=Leave[[#This Row],[End Time]]),"Aplica","No Aplica")</f>
        <v>No Aplica</v>
      </c>
      <c r="M5673" s="43" t="str">
        <f>IF(AND(Home!$A$1&gt;=Leave[[#This Row],[Start Time]],Home!$A$1&lt;=Leave[[#This Row],[End Time]]),Home!$A$1,"No Aplica")</f>
        <v>No Aplica</v>
      </c>
      <c r="N5673" s="43" t="str">
        <f>Leave[[#This Row],[User Code (Owning User) (Usuario)]]&amp;Leave[[#This Row],[fecha activa]]</f>
        <v>MIE2025250824177No Aplica</v>
      </c>
    </row>
    <row r="5674" spans="1:14" x14ac:dyDescent="0.3">
      <c r="A5674" s="43" t="s">
        <v>465</v>
      </c>
      <c r="B5674" s="3">
        <v>45911</v>
      </c>
      <c r="C5674" s="3">
        <v>45911</v>
      </c>
      <c r="D5674" s="43" t="s">
        <v>493</v>
      </c>
      <c r="E5674" s="43" t="s">
        <v>2518</v>
      </c>
      <c r="F5674" s="43" t="s">
        <v>2520</v>
      </c>
      <c r="G5674">
        <v>480</v>
      </c>
      <c r="H5674">
        <v>480</v>
      </c>
      <c r="I5674" s="43" t="s">
        <v>2519</v>
      </c>
      <c r="J5674" s="43" t="s">
        <v>1487</v>
      </c>
      <c r="K5674" s="43" t="s">
        <v>177</v>
      </c>
      <c r="L5674" s="43" t="str">
        <f>IF(AND(Home!$A$1&gt;=Leave[[#This Row],[Start Time]],Home!$A$1&lt;=Leave[[#This Row],[End Time]]),"Aplica","No Aplica")</f>
        <v>No Aplica</v>
      </c>
      <c r="M5674" s="43" t="str">
        <f>IF(AND(Home!$A$1&gt;=Leave[[#This Row],[Start Time]],Home!$A$1&lt;=Leave[[#This Row],[End Time]]),Home!$A$1,"No Aplica")</f>
        <v>No Aplica</v>
      </c>
      <c r="N5674" s="43" t="str">
        <f>Leave[[#This Row],[User Code (Owning User) (Usuario)]]&amp;Leave[[#This Row],[fecha activa]]</f>
        <v>MIE2025250824177No Aplica</v>
      </c>
    </row>
    <row r="5675" spans="1:14" x14ac:dyDescent="0.3">
      <c r="A5675" s="43" t="s">
        <v>465</v>
      </c>
      <c r="B5675" s="3">
        <v>45910</v>
      </c>
      <c r="C5675" s="3">
        <v>45910</v>
      </c>
      <c r="D5675" s="43" t="s">
        <v>493</v>
      </c>
      <c r="E5675" s="43" t="s">
        <v>2518</v>
      </c>
      <c r="F5675" s="43" t="s">
        <v>2520</v>
      </c>
      <c r="G5675">
        <v>480</v>
      </c>
      <c r="H5675">
        <v>480</v>
      </c>
      <c r="I5675" s="43" t="s">
        <v>2519</v>
      </c>
      <c r="J5675" s="43" t="s">
        <v>1487</v>
      </c>
      <c r="K5675" s="43" t="s">
        <v>177</v>
      </c>
      <c r="L5675" s="43" t="str">
        <f>IF(AND(Home!$A$1&gt;=Leave[[#This Row],[Start Time]],Home!$A$1&lt;=Leave[[#This Row],[End Time]]),"Aplica","No Aplica")</f>
        <v>No Aplica</v>
      </c>
      <c r="M5675" s="43" t="str">
        <f>IF(AND(Home!$A$1&gt;=Leave[[#This Row],[Start Time]],Home!$A$1&lt;=Leave[[#This Row],[End Time]]),Home!$A$1,"No Aplica")</f>
        <v>No Aplica</v>
      </c>
      <c r="N5675" s="43" t="str">
        <f>Leave[[#This Row],[User Code (Owning User) (Usuario)]]&amp;Leave[[#This Row],[fecha activa]]</f>
        <v>MIE2025250824177No Aplica</v>
      </c>
    </row>
    <row r="5676" spans="1:14" x14ac:dyDescent="0.3">
      <c r="A5676" s="43" t="s">
        <v>465</v>
      </c>
      <c r="B5676" s="3">
        <v>45908</v>
      </c>
      <c r="C5676" s="3">
        <v>45908</v>
      </c>
      <c r="D5676" s="43" t="s">
        <v>2057</v>
      </c>
      <c r="E5676" s="43" t="s">
        <v>2518</v>
      </c>
      <c r="F5676" s="43" t="s">
        <v>2520</v>
      </c>
      <c r="G5676">
        <v>480</v>
      </c>
      <c r="H5676">
        <v>480</v>
      </c>
      <c r="I5676" s="43" t="s">
        <v>2519</v>
      </c>
      <c r="J5676" s="43" t="s">
        <v>1487</v>
      </c>
      <c r="K5676" s="43" t="s">
        <v>177</v>
      </c>
      <c r="L5676" s="43" t="str">
        <f>IF(AND(Home!$A$1&gt;=Leave[[#This Row],[Start Time]],Home!$A$1&lt;=Leave[[#This Row],[End Time]]),"Aplica","No Aplica")</f>
        <v>No Aplica</v>
      </c>
      <c r="M5676" s="43" t="str">
        <f>IF(AND(Home!$A$1&gt;=Leave[[#This Row],[Start Time]],Home!$A$1&lt;=Leave[[#This Row],[End Time]]),Home!$A$1,"No Aplica")</f>
        <v>No Aplica</v>
      </c>
      <c r="N5676" s="43" t="str">
        <f>Leave[[#This Row],[User Code (Owning User) (Usuario)]]&amp;Leave[[#This Row],[fecha activa]]</f>
        <v>MIE2025250824177No Aplica</v>
      </c>
    </row>
    <row r="5677" spans="1:14" x14ac:dyDescent="0.3">
      <c r="A5677" s="43" t="s">
        <v>465</v>
      </c>
      <c r="B5677" s="3">
        <v>45908</v>
      </c>
      <c r="C5677" s="3">
        <v>45908</v>
      </c>
      <c r="D5677" s="43" t="s">
        <v>2057</v>
      </c>
      <c r="E5677" s="43" t="s">
        <v>2518</v>
      </c>
      <c r="F5677" s="43" t="s">
        <v>2520</v>
      </c>
      <c r="G5677">
        <v>480</v>
      </c>
      <c r="H5677">
        <v>480</v>
      </c>
      <c r="I5677" s="43" t="s">
        <v>2519</v>
      </c>
      <c r="J5677" s="43" t="s">
        <v>1487</v>
      </c>
      <c r="K5677" s="43" t="s">
        <v>177</v>
      </c>
      <c r="L5677" s="43" t="str">
        <f>IF(AND(Home!$A$1&gt;=Leave[[#This Row],[Start Time]],Home!$A$1&lt;=Leave[[#This Row],[End Time]]),"Aplica","No Aplica")</f>
        <v>No Aplica</v>
      </c>
      <c r="M5677" s="43" t="str">
        <f>IF(AND(Home!$A$1&gt;=Leave[[#This Row],[Start Time]],Home!$A$1&lt;=Leave[[#This Row],[End Time]]),Home!$A$1,"No Aplica")</f>
        <v>No Aplica</v>
      </c>
      <c r="N5677" s="43" t="str">
        <f>Leave[[#This Row],[User Code (Owning User) (Usuario)]]&amp;Leave[[#This Row],[fecha activa]]</f>
        <v>MIE2025250824177No Aplica</v>
      </c>
    </row>
    <row r="5678" spans="1:14" x14ac:dyDescent="0.3">
      <c r="A5678" s="43" t="s">
        <v>465</v>
      </c>
      <c r="B5678" s="3">
        <v>45907</v>
      </c>
      <c r="C5678" s="3">
        <v>45907</v>
      </c>
      <c r="D5678" s="43" t="s">
        <v>493</v>
      </c>
      <c r="E5678" s="43" t="s">
        <v>2518</v>
      </c>
      <c r="F5678" s="43" t="s">
        <v>2520</v>
      </c>
      <c r="G5678">
        <v>480</v>
      </c>
      <c r="H5678">
        <v>480</v>
      </c>
      <c r="I5678" s="43" t="s">
        <v>2519</v>
      </c>
      <c r="J5678" s="43" t="s">
        <v>1487</v>
      </c>
      <c r="K5678" s="43" t="s">
        <v>177</v>
      </c>
      <c r="L5678" s="43" t="str">
        <f>IF(AND(Home!$A$1&gt;=Leave[[#This Row],[Start Time]],Home!$A$1&lt;=Leave[[#This Row],[End Time]]),"Aplica","No Aplica")</f>
        <v>No Aplica</v>
      </c>
      <c r="M5678" s="43" t="str">
        <f>IF(AND(Home!$A$1&gt;=Leave[[#This Row],[Start Time]],Home!$A$1&lt;=Leave[[#This Row],[End Time]]),Home!$A$1,"No Aplica")</f>
        <v>No Aplica</v>
      </c>
      <c r="N5678" s="43" t="str">
        <f>Leave[[#This Row],[User Code (Owning User) (Usuario)]]&amp;Leave[[#This Row],[fecha activa]]</f>
        <v>MIE2025250824177No Aplica</v>
      </c>
    </row>
    <row r="5679" spans="1:14" x14ac:dyDescent="0.3">
      <c r="A5679" s="43" t="s">
        <v>465</v>
      </c>
      <c r="B5679" s="3">
        <v>45907</v>
      </c>
      <c r="C5679" s="3">
        <v>45907</v>
      </c>
      <c r="D5679" s="43" t="s">
        <v>493</v>
      </c>
      <c r="E5679" s="43" t="s">
        <v>2518</v>
      </c>
      <c r="F5679" s="43" t="s">
        <v>2520</v>
      </c>
      <c r="G5679">
        <v>480</v>
      </c>
      <c r="H5679">
        <v>480</v>
      </c>
      <c r="I5679" s="43" t="s">
        <v>2519</v>
      </c>
      <c r="J5679" s="43" t="s">
        <v>1487</v>
      </c>
      <c r="K5679" s="43" t="s">
        <v>177</v>
      </c>
      <c r="L5679" s="43" t="str">
        <f>IF(AND(Home!$A$1&gt;=Leave[[#This Row],[Start Time]],Home!$A$1&lt;=Leave[[#This Row],[End Time]]),"Aplica","No Aplica")</f>
        <v>No Aplica</v>
      </c>
      <c r="M5679" s="43" t="str">
        <f>IF(AND(Home!$A$1&gt;=Leave[[#This Row],[Start Time]],Home!$A$1&lt;=Leave[[#This Row],[End Time]]),Home!$A$1,"No Aplica")</f>
        <v>No Aplica</v>
      </c>
      <c r="N5679" s="43" t="str">
        <f>Leave[[#This Row],[User Code (Owning User) (Usuario)]]&amp;Leave[[#This Row],[fecha activa]]</f>
        <v>MIE2025250824177No Aplica</v>
      </c>
    </row>
    <row r="5680" spans="1:14" x14ac:dyDescent="0.3">
      <c r="A5680" s="43" t="s">
        <v>465</v>
      </c>
      <c r="B5680" s="3">
        <v>45905</v>
      </c>
      <c r="C5680" s="3">
        <v>45905</v>
      </c>
      <c r="D5680" s="43" t="s">
        <v>493</v>
      </c>
      <c r="E5680" s="43" t="s">
        <v>2518</v>
      </c>
      <c r="F5680" s="43" t="s">
        <v>2520</v>
      </c>
      <c r="G5680">
        <v>480</v>
      </c>
      <c r="H5680">
        <v>480</v>
      </c>
      <c r="I5680" s="43" t="s">
        <v>2519</v>
      </c>
      <c r="J5680" s="43" t="s">
        <v>1487</v>
      </c>
      <c r="K5680" s="43" t="s">
        <v>177</v>
      </c>
      <c r="L5680" s="43" t="str">
        <f>IF(AND(Home!$A$1&gt;=Leave[[#This Row],[Start Time]],Home!$A$1&lt;=Leave[[#This Row],[End Time]]),"Aplica","No Aplica")</f>
        <v>No Aplica</v>
      </c>
      <c r="M5680" s="43" t="str">
        <f>IF(AND(Home!$A$1&gt;=Leave[[#This Row],[Start Time]],Home!$A$1&lt;=Leave[[#This Row],[End Time]]),Home!$A$1,"No Aplica")</f>
        <v>No Aplica</v>
      </c>
      <c r="N5680" s="43" t="str">
        <f>Leave[[#This Row],[User Code (Owning User) (Usuario)]]&amp;Leave[[#This Row],[fecha activa]]</f>
        <v>MIE2025250824177No Aplica</v>
      </c>
    </row>
    <row r="5681" spans="1:14" x14ac:dyDescent="0.3">
      <c r="A5681" s="43" t="s">
        <v>465</v>
      </c>
      <c r="B5681" s="3">
        <v>45904</v>
      </c>
      <c r="C5681" s="3">
        <v>45904</v>
      </c>
      <c r="D5681" s="43" t="s">
        <v>493</v>
      </c>
      <c r="E5681" s="43" t="s">
        <v>2518</v>
      </c>
      <c r="F5681" s="43" t="s">
        <v>2520</v>
      </c>
      <c r="G5681">
        <v>480</v>
      </c>
      <c r="H5681">
        <v>480</v>
      </c>
      <c r="I5681" s="43" t="s">
        <v>2519</v>
      </c>
      <c r="J5681" s="43" t="s">
        <v>1487</v>
      </c>
      <c r="K5681" s="43" t="s">
        <v>177</v>
      </c>
      <c r="L5681" s="43" t="str">
        <f>IF(AND(Home!$A$1&gt;=Leave[[#This Row],[Start Time]],Home!$A$1&lt;=Leave[[#This Row],[End Time]]),"Aplica","No Aplica")</f>
        <v>No Aplica</v>
      </c>
      <c r="M5681" s="43" t="str">
        <f>IF(AND(Home!$A$1&gt;=Leave[[#This Row],[Start Time]],Home!$A$1&lt;=Leave[[#This Row],[End Time]]),Home!$A$1,"No Aplica")</f>
        <v>No Aplica</v>
      </c>
      <c r="N5681" s="43" t="str">
        <f>Leave[[#This Row],[User Code (Owning User) (Usuario)]]&amp;Leave[[#This Row],[fecha activa]]</f>
        <v>MIE2025250824177No Aplica</v>
      </c>
    </row>
    <row r="5682" spans="1:14" x14ac:dyDescent="0.3">
      <c r="A5682" s="43" t="s">
        <v>465</v>
      </c>
      <c r="B5682" s="3">
        <v>45902</v>
      </c>
      <c r="C5682" s="3">
        <v>45902</v>
      </c>
      <c r="D5682" s="43" t="s">
        <v>493</v>
      </c>
      <c r="E5682" s="43" t="s">
        <v>2518</v>
      </c>
      <c r="F5682" s="43" t="s">
        <v>2520</v>
      </c>
      <c r="G5682">
        <v>480</v>
      </c>
      <c r="H5682">
        <v>480</v>
      </c>
      <c r="I5682" s="43" t="s">
        <v>2519</v>
      </c>
      <c r="J5682" s="43" t="s">
        <v>1487</v>
      </c>
      <c r="K5682" s="43" t="s">
        <v>177</v>
      </c>
      <c r="L5682" s="43" t="str">
        <f>IF(AND(Home!$A$1&gt;=Leave[[#This Row],[Start Time]],Home!$A$1&lt;=Leave[[#This Row],[End Time]]),"Aplica","No Aplica")</f>
        <v>No Aplica</v>
      </c>
      <c r="M5682" s="43" t="str">
        <f>IF(AND(Home!$A$1&gt;=Leave[[#This Row],[Start Time]],Home!$A$1&lt;=Leave[[#This Row],[End Time]]),Home!$A$1,"No Aplica")</f>
        <v>No Aplica</v>
      </c>
      <c r="N5682" s="43" t="str">
        <f>Leave[[#This Row],[User Code (Owning User) (Usuario)]]&amp;Leave[[#This Row],[fecha activa]]</f>
        <v>MIE2025250824177No Aplica</v>
      </c>
    </row>
    <row r="5683" spans="1:14" x14ac:dyDescent="0.3">
      <c r="A5683" s="43" t="s">
        <v>465</v>
      </c>
      <c r="B5683" s="3">
        <v>45901</v>
      </c>
      <c r="C5683" s="3">
        <v>45901</v>
      </c>
      <c r="D5683" s="43" t="s">
        <v>493</v>
      </c>
      <c r="E5683" s="43" t="s">
        <v>2518</v>
      </c>
      <c r="F5683" s="43" t="s">
        <v>2520</v>
      </c>
      <c r="G5683">
        <v>480</v>
      </c>
      <c r="H5683">
        <v>480</v>
      </c>
      <c r="I5683" s="43" t="s">
        <v>2519</v>
      </c>
      <c r="J5683" s="43" t="s">
        <v>1487</v>
      </c>
      <c r="K5683" s="43" t="s">
        <v>177</v>
      </c>
      <c r="L5683" s="43" t="str">
        <f>IF(AND(Home!$A$1&gt;=Leave[[#This Row],[Start Time]],Home!$A$1&lt;=Leave[[#This Row],[End Time]]),"Aplica","No Aplica")</f>
        <v>No Aplica</v>
      </c>
      <c r="M5683" s="43" t="str">
        <f>IF(AND(Home!$A$1&gt;=Leave[[#This Row],[Start Time]],Home!$A$1&lt;=Leave[[#This Row],[End Time]]),Home!$A$1,"No Aplica")</f>
        <v>No Aplica</v>
      </c>
      <c r="N5683" s="43" t="str">
        <f>Leave[[#This Row],[User Code (Owning User) (Usuario)]]&amp;Leave[[#This Row],[fecha activa]]</f>
        <v>MIE2025250824177No Aplica</v>
      </c>
    </row>
    <row r="5684" spans="1:14" x14ac:dyDescent="0.3">
      <c r="A5684" s="43" t="s">
        <v>465</v>
      </c>
      <c r="B5684" s="3">
        <v>45901</v>
      </c>
      <c r="C5684" s="3">
        <v>45901</v>
      </c>
      <c r="D5684" s="43" t="s">
        <v>493</v>
      </c>
      <c r="E5684" s="43" t="s">
        <v>2518</v>
      </c>
      <c r="F5684" s="43" t="s">
        <v>2520</v>
      </c>
      <c r="G5684">
        <v>480</v>
      </c>
      <c r="H5684">
        <v>480</v>
      </c>
      <c r="I5684" s="43" t="s">
        <v>2519</v>
      </c>
      <c r="J5684" s="43" t="s">
        <v>1487</v>
      </c>
      <c r="K5684" s="43" t="s">
        <v>177</v>
      </c>
      <c r="L5684" s="43" t="str">
        <f>IF(AND(Home!$A$1&gt;=Leave[[#This Row],[Start Time]],Home!$A$1&lt;=Leave[[#This Row],[End Time]]),"Aplica","No Aplica")</f>
        <v>No Aplica</v>
      </c>
      <c r="M5684" s="43" t="str">
        <f>IF(AND(Home!$A$1&gt;=Leave[[#This Row],[Start Time]],Home!$A$1&lt;=Leave[[#This Row],[End Time]]),Home!$A$1,"No Aplica")</f>
        <v>No Aplica</v>
      </c>
      <c r="N5684" s="43" t="str">
        <f>Leave[[#This Row],[User Code (Owning User) (Usuario)]]&amp;Leave[[#This Row],[fecha activa]]</f>
        <v>MIE2025250824177No Aplica</v>
      </c>
    </row>
    <row r="5685" spans="1:14" x14ac:dyDescent="0.3">
      <c r="A5685" s="43" t="s">
        <v>465</v>
      </c>
      <c r="B5685" s="3">
        <v>45903</v>
      </c>
      <c r="C5685" s="3">
        <v>45903</v>
      </c>
      <c r="D5685" s="43" t="s">
        <v>469</v>
      </c>
      <c r="E5685" s="43" t="s">
        <v>2518</v>
      </c>
      <c r="F5685" s="43" t="s">
        <v>2520</v>
      </c>
      <c r="G5685">
        <v>900</v>
      </c>
      <c r="H5685">
        <v>540</v>
      </c>
      <c r="I5685" s="43" t="s">
        <v>2519</v>
      </c>
      <c r="J5685" s="43" t="s">
        <v>1487</v>
      </c>
      <c r="K5685" s="43" t="s">
        <v>177</v>
      </c>
      <c r="L5685" s="43" t="str">
        <f>IF(AND(Home!$A$1&gt;=Leave[[#This Row],[Start Time]],Home!$A$1&lt;=Leave[[#This Row],[End Time]]),"Aplica","No Aplica")</f>
        <v>No Aplica</v>
      </c>
      <c r="M5685" s="43" t="str">
        <f>IF(AND(Home!$A$1&gt;=Leave[[#This Row],[Start Time]],Home!$A$1&lt;=Leave[[#This Row],[End Time]]),Home!$A$1,"No Aplica")</f>
        <v>No Aplica</v>
      </c>
      <c r="N5685" s="43" t="str">
        <f>Leave[[#This Row],[User Code (Owning User) (Usuario)]]&amp;Leave[[#This Row],[fecha activa]]</f>
        <v>MIE2025250824177No Aplica</v>
      </c>
    </row>
    <row r="5686" spans="1:14" x14ac:dyDescent="0.3">
      <c r="A5686" s="43" t="s">
        <v>476</v>
      </c>
      <c r="B5686" s="3">
        <v>45921</v>
      </c>
      <c r="C5686" s="3">
        <v>45921</v>
      </c>
      <c r="D5686" s="43" t="s">
        <v>1870</v>
      </c>
      <c r="E5686" s="43" t="s">
        <v>1560</v>
      </c>
      <c r="F5686" s="43" t="s">
        <v>1562</v>
      </c>
      <c r="G5686">
        <v>540</v>
      </c>
      <c r="H5686">
        <v>540</v>
      </c>
      <c r="I5686" s="43" t="s">
        <v>1561</v>
      </c>
      <c r="J5686" s="43" t="s">
        <v>982</v>
      </c>
      <c r="K5686" s="43" t="s">
        <v>179</v>
      </c>
      <c r="L5686" s="43" t="str">
        <f>IF(AND(Home!$A$1&gt;=Leave[[#This Row],[Start Time]],Home!$A$1&lt;=Leave[[#This Row],[End Time]]),"Aplica","No Aplica")</f>
        <v>No Aplica</v>
      </c>
      <c r="M5686" s="43" t="str">
        <f>IF(AND(Home!$A$1&gt;=Leave[[#This Row],[Start Time]],Home!$A$1&lt;=Leave[[#This Row],[End Time]]),Home!$A$1,"No Aplica")</f>
        <v>No Aplica</v>
      </c>
      <c r="N5686" s="43" t="str">
        <f>Leave[[#This Row],[User Code (Owning User) (Usuario)]]&amp;Leave[[#This Row],[fecha activa]]</f>
        <v>MIE2025200321759No Aplica</v>
      </c>
    </row>
    <row r="5687" spans="1:14" x14ac:dyDescent="0.3">
      <c r="A5687" s="43" t="s">
        <v>471</v>
      </c>
      <c r="B5687" s="3">
        <v>45920</v>
      </c>
      <c r="C5687" s="3">
        <v>45920</v>
      </c>
      <c r="D5687" s="43" t="s">
        <v>2812</v>
      </c>
      <c r="E5687" s="43" t="s">
        <v>1560</v>
      </c>
      <c r="F5687" s="43" t="s">
        <v>1562</v>
      </c>
      <c r="G5687">
        <v>240</v>
      </c>
      <c r="H5687">
        <v>240</v>
      </c>
      <c r="I5687" s="43" t="s">
        <v>1561</v>
      </c>
      <c r="J5687" s="43" t="s">
        <v>982</v>
      </c>
      <c r="K5687" s="43" t="s">
        <v>179</v>
      </c>
      <c r="L5687" s="43" t="str">
        <f>IF(AND(Home!$A$1&gt;=Leave[[#This Row],[Start Time]],Home!$A$1&lt;=Leave[[#This Row],[End Time]]),"Aplica","No Aplica")</f>
        <v>No Aplica</v>
      </c>
      <c r="M5687" s="43" t="str">
        <f>IF(AND(Home!$A$1&gt;=Leave[[#This Row],[Start Time]],Home!$A$1&lt;=Leave[[#This Row],[End Time]]),Home!$A$1,"No Aplica")</f>
        <v>No Aplica</v>
      </c>
      <c r="N5687" s="43" t="str">
        <f>Leave[[#This Row],[User Code (Owning User) (Usuario)]]&amp;Leave[[#This Row],[fecha activa]]</f>
        <v>MIE2025200321759No Aplica</v>
      </c>
    </row>
    <row r="5688" spans="1:14" x14ac:dyDescent="0.3">
      <c r="A5688" s="43" t="s">
        <v>471</v>
      </c>
      <c r="B5688" s="3">
        <v>45919</v>
      </c>
      <c r="C5688" s="3">
        <v>45919</v>
      </c>
      <c r="D5688" s="43" t="s">
        <v>1871</v>
      </c>
      <c r="E5688" s="43" t="s">
        <v>1560</v>
      </c>
      <c r="F5688" s="43" t="s">
        <v>1562</v>
      </c>
      <c r="G5688">
        <v>120</v>
      </c>
      <c r="H5688">
        <v>120</v>
      </c>
      <c r="I5688" s="43" t="s">
        <v>1561</v>
      </c>
      <c r="J5688" s="43" t="s">
        <v>982</v>
      </c>
      <c r="K5688" s="43" t="s">
        <v>179</v>
      </c>
      <c r="L5688" s="43" t="str">
        <f>IF(AND(Home!$A$1&gt;=Leave[[#This Row],[Start Time]],Home!$A$1&lt;=Leave[[#This Row],[End Time]]),"Aplica","No Aplica")</f>
        <v>No Aplica</v>
      </c>
      <c r="M5688" s="43" t="str">
        <f>IF(AND(Home!$A$1&gt;=Leave[[#This Row],[Start Time]],Home!$A$1&lt;=Leave[[#This Row],[End Time]]),Home!$A$1,"No Aplica")</f>
        <v>No Aplica</v>
      </c>
      <c r="N5688" s="43" t="str">
        <f>Leave[[#This Row],[User Code (Owning User) (Usuario)]]&amp;Leave[[#This Row],[fecha activa]]</f>
        <v>MIE2025200321759No Aplica</v>
      </c>
    </row>
    <row r="5689" spans="1:14" x14ac:dyDescent="0.3">
      <c r="A5689" s="43" t="s">
        <v>471</v>
      </c>
      <c r="B5689" s="3">
        <v>45918</v>
      </c>
      <c r="C5689" s="3">
        <v>45918</v>
      </c>
      <c r="D5689" s="43" t="s">
        <v>1871</v>
      </c>
      <c r="E5689" s="43" t="s">
        <v>1560</v>
      </c>
      <c r="F5689" s="43" t="s">
        <v>1562</v>
      </c>
      <c r="G5689">
        <v>120</v>
      </c>
      <c r="H5689">
        <v>120</v>
      </c>
      <c r="I5689" s="43" t="s">
        <v>1561</v>
      </c>
      <c r="J5689" s="43" t="s">
        <v>982</v>
      </c>
      <c r="K5689" s="43" t="s">
        <v>179</v>
      </c>
      <c r="L5689" s="43" t="str">
        <f>IF(AND(Home!$A$1&gt;=Leave[[#This Row],[Start Time]],Home!$A$1&lt;=Leave[[#This Row],[End Time]]),"Aplica","No Aplica")</f>
        <v>No Aplica</v>
      </c>
      <c r="M5689" s="43" t="str">
        <f>IF(AND(Home!$A$1&gt;=Leave[[#This Row],[Start Time]],Home!$A$1&lt;=Leave[[#This Row],[End Time]]),Home!$A$1,"No Aplica")</f>
        <v>No Aplica</v>
      </c>
      <c r="N5689" s="43" t="str">
        <f>Leave[[#This Row],[User Code (Owning User) (Usuario)]]&amp;Leave[[#This Row],[fecha activa]]</f>
        <v>MIE2025200321759No Aplica</v>
      </c>
    </row>
    <row r="5690" spans="1:14" x14ac:dyDescent="0.3">
      <c r="A5690" s="43" t="s">
        <v>471</v>
      </c>
      <c r="B5690" s="3">
        <v>45917</v>
      </c>
      <c r="C5690" s="3">
        <v>45917</v>
      </c>
      <c r="D5690" s="43" t="s">
        <v>1871</v>
      </c>
      <c r="E5690" s="43" t="s">
        <v>1560</v>
      </c>
      <c r="F5690" s="43" t="s">
        <v>1562</v>
      </c>
      <c r="G5690">
        <v>120</v>
      </c>
      <c r="H5690">
        <v>120</v>
      </c>
      <c r="I5690" s="43" t="s">
        <v>1561</v>
      </c>
      <c r="J5690" s="43" t="s">
        <v>982</v>
      </c>
      <c r="K5690" s="43" t="s">
        <v>179</v>
      </c>
      <c r="L5690" s="43" t="str">
        <f>IF(AND(Home!$A$1&gt;=Leave[[#This Row],[Start Time]],Home!$A$1&lt;=Leave[[#This Row],[End Time]]),"Aplica","No Aplica")</f>
        <v>No Aplica</v>
      </c>
      <c r="M5690" s="43" t="str">
        <f>IF(AND(Home!$A$1&gt;=Leave[[#This Row],[Start Time]],Home!$A$1&lt;=Leave[[#This Row],[End Time]]),Home!$A$1,"No Aplica")</f>
        <v>No Aplica</v>
      </c>
      <c r="N5690" s="43" t="str">
        <f>Leave[[#This Row],[User Code (Owning User) (Usuario)]]&amp;Leave[[#This Row],[fecha activa]]</f>
        <v>MIE2025200321759No Aplica</v>
      </c>
    </row>
    <row r="5691" spans="1:14" x14ac:dyDescent="0.3">
      <c r="A5691" s="43" t="s">
        <v>471</v>
      </c>
      <c r="B5691" s="3">
        <v>45916</v>
      </c>
      <c r="C5691" s="3">
        <v>45916</v>
      </c>
      <c r="D5691" s="43" t="s">
        <v>1602</v>
      </c>
      <c r="E5691" s="43" t="s">
        <v>1560</v>
      </c>
      <c r="F5691" s="43" t="s">
        <v>1562</v>
      </c>
      <c r="G5691">
        <v>540</v>
      </c>
      <c r="H5691">
        <v>540</v>
      </c>
      <c r="I5691" s="43" t="s">
        <v>1561</v>
      </c>
      <c r="J5691" s="43" t="s">
        <v>982</v>
      </c>
      <c r="K5691" s="43" t="s">
        <v>179</v>
      </c>
      <c r="L5691" s="43" t="str">
        <f>IF(AND(Home!$A$1&gt;=Leave[[#This Row],[Start Time]],Home!$A$1&lt;=Leave[[#This Row],[End Time]]),"Aplica","No Aplica")</f>
        <v>No Aplica</v>
      </c>
      <c r="M5691" s="43" t="str">
        <f>IF(AND(Home!$A$1&gt;=Leave[[#This Row],[Start Time]],Home!$A$1&lt;=Leave[[#This Row],[End Time]]),Home!$A$1,"No Aplica")</f>
        <v>No Aplica</v>
      </c>
      <c r="N5691" s="43" t="str">
        <f>Leave[[#This Row],[User Code (Owning User) (Usuario)]]&amp;Leave[[#This Row],[fecha activa]]</f>
        <v>MIE2025200321759No Aplica</v>
      </c>
    </row>
    <row r="5692" spans="1:14" x14ac:dyDescent="0.3">
      <c r="A5692" s="43" t="s">
        <v>471</v>
      </c>
      <c r="B5692" s="3">
        <v>45915</v>
      </c>
      <c r="C5692" s="3">
        <v>45915</v>
      </c>
      <c r="D5692" s="43" t="s">
        <v>1871</v>
      </c>
      <c r="E5692" s="43" t="s">
        <v>1560</v>
      </c>
      <c r="F5692" s="43" t="s">
        <v>1562</v>
      </c>
      <c r="G5692">
        <v>120</v>
      </c>
      <c r="H5692">
        <v>120</v>
      </c>
      <c r="I5692" s="43" t="s">
        <v>1561</v>
      </c>
      <c r="J5692" s="43" t="s">
        <v>982</v>
      </c>
      <c r="K5692" s="43" t="s">
        <v>179</v>
      </c>
      <c r="L5692" s="43" t="str">
        <f>IF(AND(Home!$A$1&gt;=Leave[[#This Row],[Start Time]],Home!$A$1&lt;=Leave[[#This Row],[End Time]]),"Aplica","No Aplica")</f>
        <v>No Aplica</v>
      </c>
      <c r="M5692" s="43" t="str">
        <f>IF(AND(Home!$A$1&gt;=Leave[[#This Row],[Start Time]],Home!$A$1&lt;=Leave[[#This Row],[End Time]]),Home!$A$1,"No Aplica")</f>
        <v>No Aplica</v>
      </c>
      <c r="N5692" s="43" t="str">
        <f>Leave[[#This Row],[User Code (Owning User) (Usuario)]]&amp;Leave[[#This Row],[fecha activa]]</f>
        <v>MIE2025200321759No Aplica</v>
      </c>
    </row>
    <row r="5693" spans="1:14" x14ac:dyDescent="0.3">
      <c r="A5693" s="43" t="s">
        <v>476</v>
      </c>
      <c r="B5693" s="3">
        <v>45914</v>
      </c>
      <c r="C5693" s="3">
        <v>45914</v>
      </c>
      <c r="D5693" s="43" t="s">
        <v>1870</v>
      </c>
      <c r="E5693" s="43" t="s">
        <v>1560</v>
      </c>
      <c r="F5693" s="43" t="s">
        <v>1562</v>
      </c>
      <c r="G5693">
        <v>540</v>
      </c>
      <c r="H5693">
        <v>540</v>
      </c>
      <c r="I5693" s="43" t="s">
        <v>1561</v>
      </c>
      <c r="J5693" s="43" t="s">
        <v>982</v>
      </c>
      <c r="K5693" s="43" t="s">
        <v>179</v>
      </c>
      <c r="L5693" s="43" t="str">
        <f>IF(AND(Home!$A$1&gt;=Leave[[#This Row],[Start Time]],Home!$A$1&lt;=Leave[[#This Row],[End Time]]),"Aplica","No Aplica")</f>
        <v>No Aplica</v>
      </c>
      <c r="M5693" s="43" t="str">
        <f>IF(AND(Home!$A$1&gt;=Leave[[#This Row],[Start Time]],Home!$A$1&lt;=Leave[[#This Row],[End Time]]),Home!$A$1,"No Aplica")</f>
        <v>No Aplica</v>
      </c>
      <c r="N5693" s="43" t="str">
        <f>Leave[[#This Row],[User Code (Owning User) (Usuario)]]&amp;Leave[[#This Row],[fecha activa]]</f>
        <v>MIE2025200321759No Aplica</v>
      </c>
    </row>
    <row r="5694" spans="1:14" x14ac:dyDescent="0.3">
      <c r="A5694" s="43" t="s">
        <v>471</v>
      </c>
      <c r="B5694" s="3">
        <v>45913</v>
      </c>
      <c r="C5694" s="3">
        <v>45913</v>
      </c>
      <c r="D5694" s="43" t="s">
        <v>2812</v>
      </c>
      <c r="E5694" s="43" t="s">
        <v>1560</v>
      </c>
      <c r="F5694" s="43" t="s">
        <v>1562</v>
      </c>
      <c r="G5694">
        <v>240</v>
      </c>
      <c r="H5694">
        <v>240</v>
      </c>
      <c r="I5694" s="43" t="s">
        <v>1561</v>
      </c>
      <c r="J5694" s="43" t="s">
        <v>982</v>
      </c>
      <c r="K5694" s="43" t="s">
        <v>179</v>
      </c>
      <c r="L5694" s="43" t="str">
        <f>IF(AND(Home!$A$1&gt;=Leave[[#This Row],[Start Time]],Home!$A$1&lt;=Leave[[#This Row],[End Time]]),"Aplica","No Aplica")</f>
        <v>No Aplica</v>
      </c>
      <c r="M5694" s="43" t="str">
        <f>IF(AND(Home!$A$1&gt;=Leave[[#This Row],[Start Time]],Home!$A$1&lt;=Leave[[#This Row],[End Time]]),Home!$A$1,"No Aplica")</f>
        <v>No Aplica</v>
      </c>
      <c r="N5694" s="43" t="str">
        <f>Leave[[#This Row],[User Code (Owning User) (Usuario)]]&amp;Leave[[#This Row],[fecha activa]]</f>
        <v>MIE2025200321759No Aplica</v>
      </c>
    </row>
    <row r="5695" spans="1:14" x14ac:dyDescent="0.3">
      <c r="A5695" s="43" t="s">
        <v>471</v>
      </c>
      <c r="B5695" s="3">
        <v>45912</v>
      </c>
      <c r="C5695" s="3">
        <v>45912</v>
      </c>
      <c r="D5695" s="43" t="s">
        <v>1871</v>
      </c>
      <c r="E5695" s="43" t="s">
        <v>1560</v>
      </c>
      <c r="F5695" s="43" t="s">
        <v>1562</v>
      </c>
      <c r="G5695">
        <v>120</v>
      </c>
      <c r="H5695">
        <v>120</v>
      </c>
      <c r="I5695" s="43" t="s">
        <v>1561</v>
      </c>
      <c r="J5695" s="43" t="s">
        <v>982</v>
      </c>
      <c r="K5695" s="43" t="s">
        <v>179</v>
      </c>
      <c r="L5695" s="43" t="str">
        <f>IF(AND(Home!$A$1&gt;=Leave[[#This Row],[Start Time]],Home!$A$1&lt;=Leave[[#This Row],[End Time]]),"Aplica","No Aplica")</f>
        <v>No Aplica</v>
      </c>
      <c r="M5695" s="43" t="str">
        <f>IF(AND(Home!$A$1&gt;=Leave[[#This Row],[Start Time]],Home!$A$1&lt;=Leave[[#This Row],[End Time]]),Home!$A$1,"No Aplica")</f>
        <v>No Aplica</v>
      </c>
      <c r="N5695" s="43" t="str">
        <f>Leave[[#This Row],[User Code (Owning User) (Usuario)]]&amp;Leave[[#This Row],[fecha activa]]</f>
        <v>MIE2025200321759No Aplica</v>
      </c>
    </row>
    <row r="5696" spans="1:14" x14ac:dyDescent="0.3">
      <c r="A5696" s="43" t="s">
        <v>471</v>
      </c>
      <c r="B5696" s="3">
        <v>45911</v>
      </c>
      <c r="C5696" s="3">
        <v>45911</v>
      </c>
      <c r="D5696" s="43" t="s">
        <v>1871</v>
      </c>
      <c r="E5696" s="43" t="s">
        <v>1560</v>
      </c>
      <c r="F5696" s="43" t="s">
        <v>1562</v>
      </c>
      <c r="G5696">
        <v>120</v>
      </c>
      <c r="H5696">
        <v>120</v>
      </c>
      <c r="I5696" s="43" t="s">
        <v>1561</v>
      </c>
      <c r="J5696" s="43" t="s">
        <v>982</v>
      </c>
      <c r="K5696" s="43" t="s">
        <v>179</v>
      </c>
      <c r="L5696" s="43" t="str">
        <f>IF(AND(Home!$A$1&gt;=Leave[[#This Row],[Start Time]],Home!$A$1&lt;=Leave[[#This Row],[End Time]]),"Aplica","No Aplica")</f>
        <v>No Aplica</v>
      </c>
      <c r="M5696" s="43" t="str">
        <f>IF(AND(Home!$A$1&gt;=Leave[[#This Row],[Start Time]],Home!$A$1&lt;=Leave[[#This Row],[End Time]]),Home!$A$1,"No Aplica")</f>
        <v>No Aplica</v>
      </c>
      <c r="N5696" s="43" t="str">
        <f>Leave[[#This Row],[User Code (Owning User) (Usuario)]]&amp;Leave[[#This Row],[fecha activa]]</f>
        <v>MIE2025200321759No Aplica</v>
      </c>
    </row>
    <row r="5697" spans="1:14" x14ac:dyDescent="0.3">
      <c r="A5697" s="43" t="s">
        <v>471</v>
      </c>
      <c r="B5697" s="3">
        <v>45910</v>
      </c>
      <c r="C5697" s="3">
        <v>45910</v>
      </c>
      <c r="D5697" s="43" t="s">
        <v>1871</v>
      </c>
      <c r="E5697" s="43" t="s">
        <v>1560</v>
      </c>
      <c r="F5697" s="43" t="s">
        <v>1562</v>
      </c>
      <c r="G5697">
        <v>120</v>
      </c>
      <c r="H5697">
        <v>120</v>
      </c>
      <c r="I5697" s="43" t="s">
        <v>1561</v>
      </c>
      <c r="J5697" s="43" t="s">
        <v>982</v>
      </c>
      <c r="K5697" s="43" t="s">
        <v>179</v>
      </c>
      <c r="L5697" s="43" t="str">
        <f>IF(AND(Home!$A$1&gt;=Leave[[#This Row],[Start Time]],Home!$A$1&lt;=Leave[[#This Row],[End Time]]),"Aplica","No Aplica")</f>
        <v>No Aplica</v>
      </c>
      <c r="M5697" s="43" t="str">
        <f>IF(AND(Home!$A$1&gt;=Leave[[#This Row],[Start Time]],Home!$A$1&lt;=Leave[[#This Row],[End Time]]),Home!$A$1,"No Aplica")</f>
        <v>No Aplica</v>
      </c>
      <c r="N5697" s="43" t="str">
        <f>Leave[[#This Row],[User Code (Owning User) (Usuario)]]&amp;Leave[[#This Row],[fecha activa]]</f>
        <v>MIE2025200321759No Aplica</v>
      </c>
    </row>
    <row r="5698" spans="1:14" x14ac:dyDescent="0.3">
      <c r="A5698" s="43" t="s">
        <v>471</v>
      </c>
      <c r="B5698" s="3">
        <v>45909</v>
      </c>
      <c r="C5698" s="3">
        <v>45909</v>
      </c>
      <c r="D5698" s="43" t="s">
        <v>358</v>
      </c>
      <c r="E5698" s="43" t="s">
        <v>1560</v>
      </c>
      <c r="F5698" s="43" t="s">
        <v>1562</v>
      </c>
      <c r="G5698">
        <v>540</v>
      </c>
      <c r="H5698">
        <v>540</v>
      </c>
      <c r="I5698" s="43" t="s">
        <v>1561</v>
      </c>
      <c r="J5698" s="43" t="s">
        <v>982</v>
      </c>
      <c r="K5698" s="43" t="s">
        <v>179</v>
      </c>
      <c r="L5698" s="43" t="str">
        <f>IF(AND(Home!$A$1&gt;=Leave[[#This Row],[Start Time]],Home!$A$1&lt;=Leave[[#This Row],[End Time]]),"Aplica","No Aplica")</f>
        <v>No Aplica</v>
      </c>
      <c r="M5698" s="43" t="str">
        <f>IF(AND(Home!$A$1&gt;=Leave[[#This Row],[Start Time]],Home!$A$1&lt;=Leave[[#This Row],[End Time]]),Home!$A$1,"No Aplica")</f>
        <v>No Aplica</v>
      </c>
      <c r="N5698" s="43" t="str">
        <f>Leave[[#This Row],[User Code (Owning User) (Usuario)]]&amp;Leave[[#This Row],[fecha activa]]</f>
        <v>MIE2025200321759No Aplica</v>
      </c>
    </row>
    <row r="5699" spans="1:14" x14ac:dyDescent="0.3">
      <c r="A5699" s="43" t="s">
        <v>471</v>
      </c>
      <c r="B5699" s="3">
        <v>45908</v>
      </c>
      <c r="C5699" s="3">
        <v>45908</v>
      </c>
      <c r="D5699" s="43" t="s">
        <v>1871</v>
      </c>
      <c r="E5699" s="43" t="s">
        <v>1560</v>
      </c>
      <c r="F5699" s="43" t="s">
        <v>1562</v>
      </c>
      <c r="G5699">
        <v>120</v>
      </c>
      <c r="H5699">
        <v>120</v>
      </c>
      <c r="I5699" s="43" t="s">
        <v>1561</v>
      </c>
      <c r="J5699" s="43" t="s">
        <v>982</v>
      </c>
      <c r="K5699" s="43" t="s">
        <v>179</v>
      </c>
      <c r="L5699" s="43" t="str">
        <f>IF(AND(Home!$A$1&gt;=Leave[[#This Row],[Start Time]],Home!$A$1&lt;=Leave[[#This Row],[End Time]]),"Aplica","No Aplica")</f>
        <v>No Aplica</v>
      </c>
      <c r="M5699" s="43" t="str">
        <f>IF(AND(Home!$A$1&gt;=Leave[[#This Row],[Start Time]],Home!$A$1&lt;=Leave[[#This Row],[End Time]]),Home!$A$1,"No Aplica")</f>
        <v>No Aplica</v>
      </c>
      <c r="N5699" s="43" t="str">
        <f>Leave[[#This Row],[User Code (Owning User) (Usuario)]]&amp;Leave[[#This Row],[fecha activa]]</f>
        <v>MIE2025200321759No Aplica</v>
      </c>
    </row>
    <row r="5700" spans="1:14" x14ac:dyDescent="0.3">
      <c r="A5700" s="43" t="s">
        <v>476</v>
      </c>
      <c r="B5700" s="3">
        <v>45907</v>
      </c>
      <c r="C5700" s="3">
        <v>45907</v>
      </c>
      <c r="D5700" s="43" t="s">
        <v>1870</v>
      </c>
      <c r="E5700" s="43" t="s">
        <v>1560</v>
      </c>
      <c r="F5700" s="43" t="s">
        <v>1562</v>
      </c>
      <c r="G5700">
        <v>540</v>
      </c>
      <c r="H5700">
        <v>540</v>
      </c>
      <c r="I5700" s="43" t="s">
        <v>1561</v>
      </c>
      <c r="J5700" s="43" t="s">
        <v>982</v>
      </c>
      <c r="K5700" s="43" t="s">
        <v>179</v>
      </c>
      <c r="L5700" s="43" t="str">
        <f>IF(AND(Home!$A$1&gt;=Leave[[#This Row],[Start Time]],Home!$A$1&lt;=Leave[[#This Row],[End Time]]),"Aplica","No Aplica")</f>
        <v>No Aplica</v>
      </c>
      <c r="M5700" s="43" t="str">
        <f>IF(AND(Home!$A$1&gt;=Leave[[#This Row],[Start Time]],Home!$A$1&lt;=Leave[[#This Row],[End Time]]),Home!$A$1,"No Aplica")</f>
        <v>No Aplica</v>
      </c>
      <c r="N5700" s="43" t="str">
        <f>Leave[[#This Row],[User Code (Owning User) (Usuario)]]&amp;Leave[[#This Row],[fecha activa]]</f>
        <v>MIE2025200321759No Aplica</v>
      </c>
    </row>
    <row r="5701" spans="1:14" x14ac:dyDescent="0.3">
      <c r="A5701" s="43" t="s">
        <v>471</v>
      </c>
      <c r="B5701" s="3">
        <v>45906</v>
      </c>
      <c r="C5701" s="3">
        <v>45906</v>
      </c>
      <c r="D5701" s="43" t="s">
        <v>1871</v>
      </c>
      <c r="E5701" s="43" t="s">
        <v>1560</v>
      </c>
      <c r="F5701" s="43" t="s">
        <v>1562</v>
      </c>
      <c r="G5701">
        <v>240</v>
      </c>
      <c r="H5701">
        <v>240</v>
      </c>
      <c r="I5701" s="43" t="s">
        <v>1561</v>
      </c>
      <c r="J5701" s="43" t="s">
        <v>982</v>
      </c>
      <c r="K5701" s="43" t="s">
        <v>179</v>
      </c>
      <c r="L5701" s="43" t="str">
        <f>IF(AND(Home!$A$1&gt;=Leave[[#This Row],[Start Time]],Home!$A$1&lt;=Leave[[#This Row],[End Time]]),"Aplica","No Aplica")</f>
        <v>No Aplica</v>
      </c>
      <c r="M5701" s="43" t="str">
        <f>IF(AND(Home!$A$1&gt;=Leave[[#This Row],[Start Time]],Home!$A$1&lt;=Leave[[#This Row],[End Time]]),Home!$A$1,"No Aplica")</f>
        <v>No Aplica</v>
      </c>
      <c r="N5701" s="43" t="str">
        <f>Leave[[#This Row],[User Code (Owning User) (Usuario)]]&amp;Leave[[#This Row],[fecha activa]]</f>
        <v>MIE2025200321759No Aplica</v>
      </c>
    </row>
    <row r="5702" spans="1:14" x14ac:dyDescent="0.3">
      <c r="A5702" s="43" t="s">
        <v>471</v>
      </c>
      <c r="B5702" s="3">
        <v>45905</v>
      </c>
      <c r="C5702" s="3">
        <v>45905</v>
      </c>
      <c r="D5702" s="43" t="s">
        <v>1871</v>
      </c>
      <c r="E5702" s="43" t="s">
        <v>1560</v>
      </c>
      <c r="F5702" s="43" t="s">
        <v>1562</v>
      </c>
      <c r="G5702">
        <v>120</v>
      </c>
      <c r="H5702">
        <v>120</v>
      </c>
      <c r="I5702" s="43" t="s">
        <v>1561</v>
      </c>
      <c r="J5702" s="43" t="s">
        <v>982</v>
      </c>
      <c r="K5702" s="43" t="s">
        <v>179</v>
      </c>
      <c r="L5702" s="43" t="str">
        <f>IF(AND(Home!$A$1&gt;=Leave[[#This Row],[Start Time]],Home!$A$1&lt;=Leave[[#This Row],[End Time]]),"Aplica","No Aplica")</f>
        <v>No Aplica</v>
      </c>
      <c r="M5702" s="43" t="str">
        <f>IF(AND(Home!$A$1&gt;=Leave[[#This Row],[Start Time]],Home!$A$1&lt;=Leave[[#This Row],[End Time]]),Home!$A$1,"No Aplica")</f>
        <v>No Aplica</v>
      </c>
      <c r="N5702" s="43" t="str">
        <f>Leave[[#This Row],[User Code (Owning User) (Usuario)]]&amp;Leave[[#This Row],[fecha activa]]</f>
        <v>MIE2025200321759No Aplica</v>
      </c>
    </row>
    <row r="5703" spans="1:14" x14ac:dyDescent="0.3">
      <c r="A5703" s="43" t="s">
        <v>471</v>
      </c>
      <c r="B5703" s="3">
        <v>45904</v>
      </c>
      <c r="C5703" s="3">
        <v>45904</v>
      </c>
      <c r="D5703" s="43" t="s">
        <v>1871</v>
      </c>
      <c r="E5703" s="43" t="s">
        <v>1560</v>
      </c>
      <c r="F5703" s="43" t="s">
        <v>1562</v>
      </c>
      <c r="G5703">
        <v>120</v>
      </c>
      <c r="H5703">
        <v>120</v>
      </c>
      <c r="I5703" s="43" t="s">
        <v>1561</v>
      </c>
      <c r="J5703" s="43" t="s">
        <v>982</v>
      </c>
      <c r="K5703" s="43" t="s">
        <v>179</v>
      </c>
      <c r="L5703" s="43" t="str">
        <f>IF(AND(Home!$A$1&gt;=Leave[[#This Row],[Start Time]],Home!$A$1&lt;=Leave[[#This Row],[End Time]]),"Aplica","No Aplica")</f>
        <v>No Aplica</v>
      </c>
      <c r="M5703" s="43" t="str">
        <f>IF(AND(Home!$A$1&gt;=Leave[[#This Row],[Start Time]],Home!$A$1&lt;=Leave[[#This Row],[End Time]]),Home!$A$1,"No Aplica")</f>
        <v>No Aplica</v>
      </c>
      <c r="N5703" s="43" t="str">
        <f>Leave[[#This Row],[User Code (Owning User) (Usuario)]]&amp;Leave[[#This Row],[fecha activa]]</f>
        <v>MIE2025200321759No Aplica</v>
      </c>
    </row>
    <row r="5704" spans="1:14" x14ac:dyDescent="0.3">
      <c r="A5704" s="43" t="s">
        <v>471</v>
      </c>
      <c r="B5704" s="3">
        <v>45903</v>
      </c>
      <c r="C5704" s="3">
        <v>45903</v>
      </c>
      <c r="D5704" s="43" t="s">
        <v>1871</v>
      </c>
      <c r="E5704" s="43" t="s">
        <v>1560</v>
      </c>
      <c r="F5704" s="43" t="s">
        <v>1562</v>
      </c>
      <c r="G5704">
        <v>120</v>
      </c>
      <c r="H5704">
        <v>120</v>
      </c>
      <c r="I5704" s="43" t="s">
        <v>1561</v>
      </c>
      <c r="J5704" s="43" t="s">
        <v>982</v>
      </c>
      <c r="K5704" s="43" t="s">
        <v>179</v>
      </c>
      <c r="L5704" s="43" t="str">
        <f>IF(AND(Home!$A$1&gt;=Leave[[#This Row],[Start Time]],Home!$A$1&lt;=Leave[[#This Row],[End Time]]),"Aplica","No Aplica")</f>
        <v>No Aplica</v>
      </c>
      <c r="M5704" s="43" t="str">
        <f>IF(AND(Home!$A$1&gt;=Leave[[#This Row],[Start Time]],Home!$A$1&lt;=Leave[[#This Row],[End Time]]),Home!$A$1,"No Aplica")</f>
        <v>No Aplica</v>
      </c>
      <c r="N5704" s="43" t="str">
        <f>Leave[[#This Row],[User Code (Owning User) (Usuario)]]&amp;Leave[[#This Row],[fecha activa]]</f>
        <v>MIE2025200321759No Aplica</v>
      </c>
    </row>
    <row r="5705" spans="1:14" x14ac:dyDescent="0.3">
      <c r="A5705" s="43" t="s">
        <v>471</v>
      </c>
      <c r="B5705" s="3">
        <v>45902</v>
      </c>
      <c r="C5705" s="3">
        <v>45902</v>
      </c>
      <c r="D5705" s="43" t="s">
        <v>358</v>
      </c>
      <c r="E5705" s="43" t="s">
        <v>1560</v>
      </c>
      <c r="F5705" s="43" t="s">
        <v>1562</v>
      </c>
      <c r="G5705">
        <v>540</v>
      </c>
      <c r="H5705">
        <v>540</v>
      </c>
      <c r="I5705" s="43" t="s">
        <v>1561</v>
      </c>
      <c r="J5705" s="43" t="s">
        <v>982</v>
      </c>
      <c r="K5705" s="43" t="s">
        <v>179</v>
      </c>
      <c r="L5705" s="43" t="str">
        <f>IF(AND(Home!$A$1&gt;=Leave[[#This Row],[Start Time]],Home!$A$1&lt;=Leave[[#This Row],[End Time]]),"Aplica","No Aplica")</f>
        <v>No Aplica</v>
      </c>
      <c r="M5705" s="43" t="str">
        <f>IF(AND(Home!$A$1&gt;=Leave[[#This Row],[Start Time]],Home!$A$1&lt;=Leave[[#This Row],[End Time]]),Home!$A$1,"No Aplica")</f>
        <v>No Aplica</v>
      </c>
      <c r="N5705" s="43" t="str">
        <f>Leave[[#This Row],[User Code (Owning User) (Usuario)]]&amp;Leave[[#This Row],[fecha activa]]</f>
        <v>MIE2025200321759No Aplica</v>
      </c>
    </row>
    <row r="5706" spans="1:14" x14ac:dyDescent="0.3">
      <c r="A5706" s="43" t="s">
        <v>465</v>
      </c>
      <c r="B5706" s="3">
        <v>45901</v>
      </c>
      <c r="C5706" s="3">
        <v>45901</v>
      </c>
      <c r="D5706" s="43" t="s">
        <v>2674</v>
      </c>
      <c r="E5706" s="43" t="s">
        <v>1560</v>
      </c>
      <c r="F5706" s="43" t="s">
        <v>1562</v>
      </c>
      <c r="G5706">
        <v>540</v>
      </c>
      <c r="H5706">
        <v>540</v>
      </c>
      <c r="I5706" s="43" t="s">
        <v>1561</v>
      </c>
      <c r="J5706" s="43" t="s">
        <v>982</v>
      </c>
      <c r="K5706" s="43" t="s">
        <v>179</v>
      </c>
      <c r="L5706" s="43" t="str">
        <f>IF(AND(Home!$A$1&gt;=Leave[[#This Row],[Start Time]],Home!$A$1&lt;=Leave[[#This Row],[End Time]]),"Aplica","No Aplica")</f>
        <v>No Aplica</v>
      </c>
      <c r="M5706" s="43" t="str">
        <f>IF(AND(Home!$A$1&gt;=Leave[[#This Row],[Start Time]],Home!$A$1&lt;=Leave[[#This Row],[End Time]]),Home!$A$1,"No Aplica")</f>
        <v>No Aplica</v>
      </c>
      <c r="N5706" s="43" t="str">
        <f>Leave[[#This Row],[User Code (Owning User) (Usuario)]]&amp;Leave[[#This Row],[fecha activa]]</f>
        <v>MIE2025200321759No Aplica</v>
      </c>
    </row>
    <row r="5707" spans="1:14" x14ac:dyDescent="0.3">
      <c r="A5707" s="43" t="s">
        <v>465</v>
      </c>
      <c r="B5707" s="3">
        <v>45914</v>
      </c>
      <c r="C5707" s="3">
        <v>45914</v>
      </c>
      <c r="D5707" s="43" t="s">
        <v>470</v>
      </c>
      <c r="E5707" s="43" t="s">
        <v>1497</v>
      </c>
      <c r="F5707" s="43" t="s">
        <v>1499</v>
      </c>
      <c r="G5707">
        <v>540</v>
      </c>
      <c r="H5707">
        <v>540</v>
      </c>
      <c r="I5707" s="43" t="s">
        <v>1498</v>
      </c>
      <c r="J5707" s="43" t="s">
        <v>1106</v>
      </c>
      <c r="K5707" s="43" t="s">
        <v>178</v>
      </c>
      <c r="L5707" s="43" t="str">
        <f>IF(AND(Home!$A$1&gt;=Leave[[#This Row],[Start Time]],Home!$A$1&lt;=Leave[[#This Row],[End Time]]),"Aplica","No Aplica")</f>
        <v>No Aplica</v>
      </c>
      <c r="M5707" s="43" t="str">
        <f>IF(AND(Home!$A$1&gt;=Leave[[#This Row],[Start Time]],Home!$A$1&lt;=Leave[[#This Row],[End Time]]),Home!$A$1,"No Aplica")</f>
        <v>No Aplica</v>
      </c>
      <c r="N5707" s="43" t="str">
        <f>Leave[[#This Row],[User Code (Owning User) (Usuario)]]&amp;Leave[[#This Row],[fecha activa]]</f>
        <v>MIE2025030321158No Aplica</v>
      </c>
    </row>
    <row r="5708" spans="1:14" x14ac:dyDescent="0.3">
      <c r="A5708" s="43" t="s">
        <v>471</v>
      </c>
      <c r="B5708" s="3">
        <v>45905</v>
      </c>
      <c r="C5708" s="3">
        <v>45905</v>
      </c>
      <c r="D5708" s="43" t="s">
        <v>1864</v>
      </c>
      <c r="E5708" s="43" t="s">
        <v>1497</v>
      </c>
      <c r="F5708" s="43" t="s">
        <v>1499</v>
      </c>
      <c r="G5708">
        <v>90</v>
      </c>
      <c r="H5708">
        <v>90</v>
      </c>
      <c r="I5708" s="43" t="s">
        <v>1498</v>
      </c>
      <c r="J5708" s="43" t="s">
        <v>1106</v>
      </c>
      <c r="K5708" s="43" t="s">
        <v>178</v>
      </c>
      <c r="L5708" s="43" t="str">
        <f>IF(AND(Home!$A$1&gt;=Leave[[#This Row],[Start Time]],Home!$A$1&lt;=Leave[[#This Row],[End Time]]),"Aplica","No Aplica")</f>
        <v>No Aplica</v>
      </c>
      <c r="M5708" s="43" t="str">
        <f>IF(AND(Home!$A$1&gt;=Leave[[#This Row],[Start Time]],Home!$A$1&lt;=Leave[[#This Row],[End Time]]),Home!$A$1,"No Aplica")</f>
        <v>No Aplica</v>
      </c>
      <c r="N5708" s="43" t="str">
        <f>Leave[[#This Row],[User Code (Owning User) (Usuario)]]&amp;Leave[[#This Row],[fecha activa]]</f>
        <v>MIE2025030321158No Aplica</v>
      </c>
    </row>
    <row r="5709" spans="1:14" x14ac:dyDescent="0.3">
      <c r="A5709" s="43" t="s">
        <v>471</v>
      </c>
      <c r="B5709" s="3">
        <v>45904</v>
      </c>
      <c r="C5709" s="3">
        <v>45904</v>
      </c>
      <c r="D5709" s="43" t="s">
        <v>2824</v>
      </c>
      <c r="E5709" s="43" t="s">
        <v>1497</v>
      </c>
      <c r="F5709" s="43" t="s">
        <v>1499</v>
      </c>
      <c r="G5709">
        <v>420</v>
      </c>
      <c r="H5709">
        <v>420</v>
      </c>
      <c r="I5709" s="43" t="s">
        <v>1498</v>
      </c>
      <c r="J5709" s="43" t="s">
        <v>1106</v>
      </c>
      <c r="K5709" s="43" t="s">
        <v>178</v>
      </c>
      <c r="L5709" s="43" t="str">
        <f>IF(AND(Home!$A$1&gt;=Leave[[#This Row],[Start Time]],Home!$A$1&lt;=Leave[[#This Row],[End Time]]),"Aplica","No Aplica")</f>
        <v>No Aplica</v>
      </c>
      <c r="M5709" s="43" t="str">
        <f>IF(AND(Home!$A$1&gt;=Leave[[#This Row],[Start Time]],Home!$A$1&lt;=Leave[[#This Row],[End Time]]),Home!$A$1,"No Aplica")</f>
        <v>No Aplica</v>
      </c>
      <c r="N5709" s="43" t="str">
        <f>Leave[[#This Row],[User Code (Owning User) (Usuario)]]&amp;Leave[[#This Row],[fecha activa]]</f>
        <v>MIE2025030321158No Aplica</v>
      </c>
    </row>
    <row r="5710" spans="1:14" x14ac:dyDescent="0.3">
      <c r="A5710" s="43" t="s">
        <v>471</v>
      </c>
      <c r="B5710" s="3">
        <v>45902</v>
      </c>
      <c r="C5710" s="3">
        <v>45902</v>
      </c>
      <c r="D5710" s="43" t="s">
        <v>1864</v>
      </c>
      <c r="E5710" s="43" t="s">
        <v>1497</v>
      </c>
      <c r="F5710" s="43" t="s">
        <v>1499</v>
      </c>
      <c r="G5710">
        <v>150</v>
      </c>
      <c r="H5710">
        <v>150</v>
      </c>
      <c r="I5710" s="43" t="s">
        <v>1498</v>
      </c>
      <c r="J5710" s="43" t="s">
        <v>1106</v>
      </c>
      <c r="K5710" s="43" t="s">
        <v>178</v>
      </c>
      <c r="L5710" s="43" t="str">
        <f>IF(AND(Home!$A$1&gt;=Leave[[#This Row],[Start Time]],Home!$A$1&lt;=Leave[[#This Row],[End Time]]),"Aplica","No Aplica")</f>
        <v>No Aplica</v>
      </c>
      <c r="M5710" s="43" t="str">
        <f>IF(AND(Home!$A$1&gt;=Leave[[#This Row],[Start Time]],Home!$A$1&lt;=Leave[[#This Row],[End Time]]),Home!$A$1,"No Aplica")</f>
        <v>No Aplica</v>
      </c>
      <c r="N5710" s="43" t="str">
        <f>Leave[[#This Row],[User Code (Owning User) (Usuario)]]&amp;Leave[[#This Row],[fecha activa]]</f>
        <v>MIE2025030321158No Aplica</v>
      </c>
    </row>
    <row r="5711" spans="1:14" x14ac:dyDescent="0.3">
      <c r="A5711" s="43" t="s">
        <v>465</v>
      </c>
      <c r="B5711" s="3">
        <v>45910</v>
      </c>
      <c r="C5711" s="3">
        <v>45910</v>
      </c>
      <c r="D5711" s="43" t="s">
        <v>470</v>
      </c>
      <c r="E5711" s="43" t="s">
        <v>1497</v>
      </c>
      <c r="F5711" s="43" t="s">
        <v>1499</v>
      </c>
      <c r="G5711">
        <v>540</v>
      </c>
      <c r="H5711">
        <v>540</v>
      </c>
      <c r="I5711" s="43" t="s">
        <v>1498</v>
      </c>
      <c r="J5711" s="43" t="s">
        <v>1106</v>
      </c>
      <c r="K5711" s="43" t="s">
        <v>178</v>
      </c>
      <c r="L5711" s="43" t="str">
        <f>IF(AND(Home!$A$1&gt;=Leave[[#This Row],[Start Time]],Home!$A$1&lt;=Leave[[#This Row],[End Time]]),"Aplica","No Aplica")</f>
        <v>No Aplica</v>
      </c>
      <c r="M5711" s="43" t="str">
        <f>IF(AND(Home!$A$1&gt;=Leave[[#This Row],[Start Time]],Home!$A$1&lt;=Leave[[#This Row],[End Time]]),Home!$A$1,"No Aplica")</f>
        <v>No Aplica</v>
      </c>
      <c r="N5711" s="43" t="str">
        <f>Leave[[#This Row],[User Code (Owning User) (Usuario)]]&amp;Leave[[#This Row],[fecha activa]]</f>
        <v>MIE2025030321158No Aplica</v>
      </c>
    </row>
    <row r="5712" spans="1:14" x14ac:dyDescent="0.3">
      <c r="A5712" s="43" t="s">
        <v>465</v>
      </c>
      <c r="B5712" s="3">
        <v>45907</v>
      </c>
      <c r="C5712" s="3">
        <v>45907</v>
      </c>
      <c r="D5712" s="43" t="s">
        <v>470</v>
      </c>
      <c r="E5712" s="43" t="s">
        <v>1497</v>
      </c>
      <c r="F5712" s="43" t="s">
        <v>1499</v>
      </c>
      <c r="G5712">
        <v>540</v>
      </c>
      <c r="H5712">
        <v>540</v>
      </c>
      <c r="I5712" s="43" t="s">
        <v>1498</v>
      </c>
      <c r="J5712" s="43" t="s">
        <v>1106</v>
      </c>
      <c r="K5712" s="43" t="s">
        <v>178</v>
      </c>
      <c r="L5712" s="43" t="str">
        <f>IF(AND(Home!$A$1&gt;=Leave[[#This Row],[Start Time]],Home!$A$1&lt;=Leave[[#This Row],[End Time]]),"Aplica","No Aplica")</f>
        <v>No Aplica</v>
      </c>
      <c r="M5712" s="43" t="str">
        <f>IF(AND(Home!$A$1&gt;=Leave[[#This Row],[Start Time]],Home!$A$1&lt;=Leave[[#This Row],[End Time]]),Home!$A$1,"No Aplica")</f>
        <v>No Aplica</v>
      </c>
      <c r="N5712" s="43" t="str">
        <f>Leave[[#This Row],[User Code (Owning User) (Usuario)]]&amp;Leave[[#This Row],[fecha activa]]</f>
        <v>MIE2025030321158No Aplica</v>
      </c>
    </row>
    <row r="5713" spans="1:14" x14ac:dyDescent="0.3">
      <c r="A5713" s="43" t="s">
        <v>471</v>
      </c>
      <c r="B5713" s="3">
        <v>45906</v>
      </c>
      <c r="C5713" s="3">
        <v>45906</v>
      </c>
      <c r="D5713" s="43" t="s">
        <v>621</v>
      </c>
      <c r="E5713" s="43" t="s">
        <v>1497</v>
      </c>
      <c r="F5713" s="43" t="s">
        <v>1499</v>
      </c>
      <c r="G5713">
        <v>60</v>
      </c>
      <c r="H5713">
        <v>60</v>
      </c>
      <c r="I5713" s="43" t="s">
        <v>1498</v>
      </c>
      <c r="J5713" s="43" t="s">
        <v>1106</v>
      </c>
      <c r="K5713" s="43" t="s">
        <v>178</v>
      </c>
      <c r="L5713" s="43" t="str">
        <f>IF(AND(Home!$A$1&gt;=Leave[[#This Row],[Start Time]],Home!$A$1&lt;=Leave[[#This Row],[End Time]]),"Aplica","No Aplica")</f>
        <v>No Aplica</v>
      </c>
      <c r="M5713" s="43" t="str">
        <f>IF(AND(Home!$A$1&gt;=Leave[[#This Row],[Start Time]],Home!$A$1&lt;=Leave[[#This Row],[End Time]]),Home!$A$1,"No Aplica")</f>
        <v>No Aplica</v>
      </c>
      <c r="N5713" s="43" t="str">
        <f>Leave[[#This Row],[User Code (Owning User) (Usuario)]]&amp;Leave[[#This Row],[fecha activa]]</f>
        <v>MIE2025030321158No Aplica</v>
      </c>
    </row>
    <row r="5714" spans="1:14" x14ac:dyDescent="0.3">
      <c r="A5714" s="43" t="s">
        <v>471</v>
      </c>
      <c r="B5714" s="3">
        <v>45905</v>
      </c>
      <c r="C5714" s="3">
        <v>45905</v>
      </c>
      <c r="D5714" s="43" t="s">
        <v>621</v>
      </c>
      <c r="E5714" s="43" t="s">
        <v>1497</v>
      </c>
      <c r="F5714" s="43" t="s">
        <v>1499</v>
      </c>
      <c r="G5714">
        <v>60</v>
      </c>
      <c r="H5714">
        <v>60</v>
      </c>
      <c r="I5714" s="43" t="s">
        <v>1498</v>
      </c>
      <c r="J5714" s="43" t="s">
        <v>1106</v>
      </c>
      <c r="K5714" s="43" t="s">
        <v>178</v>
      </c>
      <c r="L5714" s="43" t="str">
        <f>IF(AND(Home!$A$1&gt;=Leave[[#This Row],[Start Time]],Home!$A$1&lt;=Leave[[#This Row],[End Time]]),"Aplica","No Aplica")</f>
        <v>No Aplica</v>
      </c>
      <c r="M5714" s="43" t="str">
        <f>IF(AND(Home!$A$1&gt;=Leave[[#This Row],[Start Time]],Home!$A$1&lt;=Leave[[#This Row],[End Time]]),Home!$A$1,"No Aplica")</f>
        <v>No Aplica</v>
      </c>
      <c r="N5714" s="43" t="str">
        <f>Leave[[#This Row],[User Code (Owning User) (Usuario)]]&amp;Leave[[#This Row],[fecha activa]]</f>
        <v>MIE2025030321158No Aplica</v>
      </c>
    </row>
    <row r="5715" spans="1:14" x14ac:dyDescent="0.3">
      <c r="A5715" s="43" t="s">
        <v>471</v>
      </c>
      <c r="B5715" s="3">
        <v>45904</v>
      </c>
      <c r="C5715" s="3">
        <v>45904</v>
      </c>
      <c r="D5715" s="43" t="s">
        <v>621</v>
      </c>
      <c r="E5715" s="43" t="s">
        <v>1497</v>
      </c>
      <c r="F5715" s="43" t="s">
        <v>1499</v>
      </c>
      <c r="G5715">
        <v>60</v>
      </c>
      <c r="H5715">
        <v>60</v>
      </c>
      <c r="I5715" s="43" t="s">
        <v>1498</v>
      </c>
      <c r="J5715" s="43" t="s">
        <v>1106</v>
      </c>
      <c r="K5715" s="43" t="s">
        <v>178</v>
      </c>
      <c r="L5715" s="43" t="str">
        <f>IF(AND(Home!$A$1&gt;=Leave[[#This Row],[Start Time]],Home!$A$1&lt;=Leave[[#This Row],[End Time]]),"Aplica","No Aplica")</f>
        <v>No Aplica</v>
      </c>
      <c r="M5715" s="43" t="str">
        <f>IF(AND(Home!$A$1&gt;=Leave[[#This Row],[Start Time]],Home!$A$1&lt;=Leave[[#This Row],[End Time]]),Home!$A$1,"No Aplica")</f>
        <v>No Aplica</v>
      </c>
      <c r="N5715" s="43" t="str">
        <f>Leave[[#This Row],[User Code (Owning User) (Usuario)]]&amp;Leave[[#This Row],[fecha activa]]</f>
        <v>MIE2025030321158No Aplica</v>
      </c>
    </row>
    <row r="5716" spans="1:14" x14ac:dyDescent="0.3">
      <c r="A5716" s="43" t="s">
        <v>471</v>
      </c>
      <c r="B5716" s="3">
        <v>45902</v>
      </c>
      <c r="C5716" s="3">
        <v>45902</v>
      </c>
      <c r="D5716" s="43" t="s">
        <v>621</v>
      </c>
      <c r="E5716" s="43" t="s">
        <v>1497</v>
      </c>
      <c r="F5716" s="43" t="s">
        <v>1499</v>
      </c>
      <c r="G5716">
        <v>60</v>
      </c>
      <c r="H5716">
        <v>60</v>
      </c>
      <c r="I5716" s="43" t="s">
        <v>1498</v>
      </c>
      <c r="J5716" s="43" t="s">
        <v>1106</v>
      </c>
      <c r="K5716" s="43" t="s">
        <v>178</v>
      </c>
      <c r="L5716" s="43" t="str">
        <f>IF(AND(Home!$A$1&gt;=Leave[[#This Row],[Start Time]],Home!$A$1&lt;=Leave[[#This Row],[End Time]]),"Aplica","No Aplica")</f>
        <v>No Aplica</v>
      </c>
      <c r="M5716" s="43" t="str">
        <f>IF(AND(Home!$A$1&gt;=Leave[[#This Row],[Start Time]],Home!$A$1&lt;=Leave[[#This Row],[End Time]]),Home!$A$1,"No Aplica")</f>
        <v>No Aplica</v>
      </c>
      <c r="N5716" s="43" t="str">
        <f>Leave[[#This Row],[User Code (Owning User) (Usuario)]]&amp;Leave[[#This Row],[fecha activa]]</f>
        <v>MIE2025030321158No Aplica</v>
      </c>
    </row>
    <row r="5717" spans="1:14" x14ac:dyDescent="0.3">
      <c r="A5717" s="43" t="s">
        <v>465</v>
      </c>
      <c r="B5717" s="3">
        <v>45903</v>
      </c>
      <c r="C5717" s="3">
        <v>45903</v>
      </c>
      <c r="D5717" s="43" t="s">
        <v>470</v>
      </c>
      <c r="E5717" s="43" t="s">
        <v>1497</v>
      </c>
      <c r="F5717" s="43" t="s">
        <v>1499</v>
      </c>
      <c r="G5717">
        <v>540</v>
      </c>
      <c r="H5717">
        <v>540</v>
      </c>
      <c r="I5717" s="43" t="s">
        <v>1498</v>
      </c>
      <c r="J5717" s="43" t="s">
        <v>1106</v>
      </c>
      <c r="K5717" s="43" t="s">
        <v>178</v>
      </c>
      <c r="L5717" s="43" t="str">
        <f>IF(AND(Home!$A$1&gt;=Leave[[#This Row],[Start Time]],Home!$A$1&lt;=Leave[[#This Row],[End Time]]),"Aplica","No Aplica")</f>
        <v>No Aplica</v>
      </c>
      <c r="M5717" s="43" t="str">
        <f>IF(AND(Home!$A$1&gt;=Leave[[#This Row],[Start Time]],Home!$A$1&lt;=Leave[[#This Row],[End Time]]),Home!$A$1,"No Aplica")</f>
        <v>No Aplica</v>
      </c>
      <c r="N5717" s="43" t="str">
        <f>Leave[[#This Row],[User Code (Owning User) (Usuario)]]&amp;Leave[[#This Row],[fecha activa]]</f>
        <v>MIE2025030321158No Aplica</v>
      </c>
    </row>
    <row r="5718" spans="1:14" x14ac:dyDescent="0.3">
      <c r="A5718" s="43" t="s">
        <v>465</v>
      </c>
      <c r="B5718" s="3">
        <v>45922</v>
      </c>
      <c r="C5718" s="3">
        <v>45922</v>
      </c>
      <c r="D5718" s="43" t="s">
        <v>642</v>
      </c>
      <c r="E5718" s="43" t="s">
        <v>1679</v>
      </c>
      <c r="F5718" s="43" t="s">
        <v>1681</v>
      </c>
      <c r="G5718">
        <v>120</v>
      </c>
      <c r="H5718">
        <v>120</v>
      </c>
      <c r="I5718" s="43" t="s">
        <v>1680</v>
      </c>
      <c r="J5718" s="43" t="s">
        <v>2412</v>
      </c>
      <c r="K5718" s="43" t="s">
        <v>177</v>
      </c>
      <c r="L5718" s="43" t="str">
        <f>IF(AND(Home!$A$1&gt;=Leave[[#This Row],[Start Time]],Home!$A$1&lt;=Leave[[#This Row],[End Time]]),"Aplica","No Aplica")</f>
        <v>Aplica</v>
      </c>
      <c r="M5718" s="43">
        <f>IF(AND(Home!$A$1&gt;=Leave[[#This Row],[Start Time]],Home!$A$1&lt;=Leave[[#This Row],[End Time]]),Home!$A$1,"No Aplica")</f>
        <v>45922</v>
      </c>
      <c r="N5718" s="43" t="str">
        <f>Leave[[#This Row],[User Code (Owning User) (Usuario)]]&amp;Leave[[#This Row],[fecha activa]]</f>
        <v>MIE202530042282345922</v>
      </c>
    </row>
    <row r="5719" spans="1:14" x14ac:dyDescent="0.3">
      <c r="A5719" s="43" t="s">
        <v>465</v>
      </c>
      <c r="B5719" s="3">
        <v>45924</v>
      </c>
      <c r="C5719" s="3">
        <v>45924</v>
      </c>
      <c r="D5719" s="43" t="s">
        <v>474</v>
      </c>
      <c r="E5719" s="43" t="s">
        <v>1679</v>
      </c>
      <c r="F5719" s="43" t="s">
        <v>1681</v>
      </c>
      <c r="G5719">
        <v>540</v>
      </c>
      <c r="H5719">
        <v>540</v>
      </c>
      <c r="I5719" s="43" t="s">
        <v>1680</v>
      </c>
      <c r="J5719" s="43" t="s">
        <v>2412</v>
      </c>
      <c r="K5719" s="43" t="s">
        <v>177</v>
      </c>
      <c r="L5719" s="43" t="str">
        <f>IF(AND(Home!$A$1&gt;=Leave[[#This Row],[Start Time]],Home!$A$1&lt;=Leave[[#This Row],[End Time]]),"Aplica","No Aplica")</f>
        <v>No Aplica</v>
      </c>
      <c r="M5719" s="43" t="str">
        <f>IF(AND(Home!$A$1&gt;=Leave[[#This Row],[Start Time]],Home!$A$1&lt;=Leave[[#This Row],[End Time]]),Home!$A$1,"No Aplica")</f>
        <v>No Aplica</v>
      </c>
      <c r="N5719" s="43" t="str">
        <f>Leave[[#This Row],[User Code (Owning User) (Usuario)]]&amp;Leave[[#This Row],[fecha activa]]</f>
        <v>MIE2025300422823No Aplica</v>
      </c>
    </row>
    <row r="5720" spans="1:14" x14ac:dyDescent="0.3">
      <c r="A5720" s="43" t="s">
        <v>465</v>
      </c>
      <c r="B5720" s="3">
        <v>45918</v>
      </c>
      <c r="C5720" s="3">
        <v>45918</v>
      </c>
      <c r="D5720" s="43" t="s">
        <v>469</v>
      </c>
      <c r="E5720" s="43" t="s">
        <v>1679</v>
      </c>
      <c r="F5720" s="43" t="s">
        <v>1681</v>
      </c>
      <c r="G5720">
        <v>540</v>
      </c>
      <c r="H5720">
        <v>540</v>
      </c>
      <c r="I5720" s="43" t="s">
        <v>1680</v>
      </c>
      <c r="J5720" s="43" t="s">
        <v>2412</v>
      </c>
      <c r="K5720" s="43" t="s">
        <v>177</v>
      </c>
      <c r="L5720" s="43" t="str">
        <f>IF(AND(Home!$A$1&gt;=Leave[[#This Row],[Start Time]],Home!$A$1&lt;=Leave[[#This Row],[End Time]]),"Aplica","No Aplica")</f>
        <v>No Aplica</v>
      </c>
      <c r="M5720" s="43" t="str">
        <f>IF(AND(Home!$A$1&gt;=Leave[[#This Row],[Start Time]],Home!$A$1&lt;=Leave[[#This Row],[End Time]]),Home!$A$1,"No Aplica")</f>
        <v>No Aplica</v>
      </c>
      <c r="N5720" s="43" t="str">
        <f>Leave[[#This Row],[User Code (Owning User) (Usuario)]]&amp;Leave[[#This Row],[fecha activa]]</f>
        <v>MIE2025300422823No Aplica</v>
      </c>
    </row>
    <row r="5721" spans="1:14" x14ac:dyDescent="0.3">
      <c r="A5721" s="43" t="s">
        <v>465</v>
      </c>
      <c r="B5721" s="3">
        <v>45916</v>
      </c>
      <c r="C5721" s="3">
        <v>45916</v>
      </c>
      <c r="D5721" s="43" t="s">
        <v>521</v>
      </c>
      <c r="E5721" s="43" t="s">
        <v>1679</v>
      </c>
      <c r="F5721" s="43" t="s">
        <v>1681</v>
      </c>
      <c r="G5721">
        <v>60</v>
      </c>
      <c r="H5721">
        <v>60</v>
      </c>
      <c r="I5721" s="43" t="s">
        <v>1680</v>
      </c>
      <c r="J5721" s="43" t="s">
        <v>2412</v>
      </c>
      <c r="K5721" s="43" t="s">
        <v>177</v>
      </c>
      <c r="L5721" s="43" t="str">
        <f>IF(AND(Home!$A$1&gt;=Leave[[#This Row],[Start Time]],Home!$A$1&lt;=Leave[[#This Row],[End Time]]),"Aplica","No Aplica")</f>
        <v>No Aplica</v>
      </c>
      <c r="M5721" s="43" t="str">
        <f>IF(AND(Home!$A$1&gt;=Leave[[#This Row],[Start Time]],Home!$A$1&lt;=Leave[[#This Row],[End Time]]),Home!$A$1,"No Aplica")</f>
        <v>No Aplica</v>
      </c>
      <c r="N5721" s="43" t="str">
        <f>Leave[[#This Row],[User Code (Owning User) (Usuario)]]&amp;Leave[[#This Row],[fecha activa]]</f>
        <v>MIE2025300422823No Aplica</v>
      </c>
    </row>
    <row r="5722" spans="1:14" x14ac:dyDescent="0.3">
      <c r="A5722" s="43" t="s">
        <v>465</v>
      </c>
      <c r="B5722" s="3">
        <v>45915</v>
      </c>
      <c r="C5722" s="3">
        <v>45915</v>
      </c>
      <c r="D5722" s="43" t="s">
        <v>521</v>
      </c>
      <c r="E5722" s="43" t="s">
        <v>1679</v>
      </c>
      <c r="F5722" s="43" t="s">
        <v>1681</v>
      </c>
      <c r="G5722">
        <v>120</v>
      </c>
      <c r="H5722">
        <v>120</v>
      </c>
      <c r="I5722" s="43" t="s">
        <v>1680</v>
      </c>
      <c r="J5722" s="43" t="s">
        <v>2412</v>
      </c>
      <c r="K5722" s="43" t="s">
        <v>177</v>
      </c>
      <c r="L5722" s="43" t="str">
        <f>IF(AND(Home!$A$1&gt;=Leave[[#This Row],[Start Time]],Home!$A$1&lt;=Leave[[#This Row],[End Time]]),"Aplica","No Aplica")</f>
        <v>No Aplica</v>
      </c>
      <c r="M5722" s="43" t="str">
        <f>IF(AND(Home!$A$1&gt;=Leave[[#This Row],[Start Time]],Home!$A$1&lt;=Leave[[#This Row],[End Time]]),Home!$A$1,"No Aplica")</f>
        <v>No Aplica</v>
      </c>
      <c r="N5722" s="43" t="str">
        <f>Leave[[#This Row],[User Code (Owning User) (Usuario)]]&amp;Leave[[#This Row],[fecha activa]]</f>
        <v>MIE2025300422823No Aplica</v>
      </c>
    </row>
    <row r="5723" spans="1:14" x14ac:dyDescent="0.3">
      <c r="A5723" s="43" t="s">
        <v>465</v>
      </c>
      <c r="B5723" s="3">
        <v>45912</v>
      </c>
      <c r="C5723" s="3">
        <v>45912</v>
      </c>
      <c r="D5723" s="43" t="s">
        <v>521</v>
      </c>
      <c r="E5723" s="43" t="s">
        <v>1679</v>
      </c>
      <c r="F5723" s="43" t="s">
        <v>1681</v>
      </c>
      <c r="G5723">
        <v>60</v>
      </c>
      <c r="H5723">
        <v>60</v>
      </c>
      <c r="I5723" s="43" t="s">
        <v>1680</v>
      </c>
      <c r="J5723" s="43" t="s">
        <v>2412</v>
      </c>
      <c r="K5723" s="43" t="s">
        <v>177</v>
      </c>
      <c r="L5723" s="43" t="str">
        <f>IF(AND(Home!$A$1&gt;=Leave[[#This Row],[Start Time]],Home!$A$1&lt;=Leave[[#This Row],[End Time]]),"Aplica","No Aplica")</f>
        <v>No Aplica</v>
      </c>
      <c r="M5723" s="43" t="str">
        <f>IF(AND(Home!$A$1&gt;=Leave[[#This Row],[Start Time]],Home!$A$1&lt;=Leave[[#This Row],[End Time]]),Home!$A$1,"No Aplica")</f>
        <v>No Aplica</v>
      </c>
      <c r="N5723" s="43" t="str">
        <f>Leave[[#This Row],[User Code (Owning User) (Usuario)]]&amp;Leave[[#This Row],[fecha activa]]</f>
        <v>MIE2025300422823No Aplica</v>
      </c>
    </row>
    <row r="5724" spans="1:14" x14ac:dyDescent="0.3">
      <c r="A5724" s="43" t="s">
        <v>465</v>
      </c>
      <c r="B5724" s="3">
        <v>45911</v>
      </c>
      <c r="C5724" s="3">
        <v>45911</v>
      </c>
      <c r="D5724" s="43" t="s">
        <v>521</v>
      </c>
      <c r="E5724" s="43" t="s">
        <v>1679</v>
      </c>
      <c r="F5724" s="43" t="s">
        <v>1681</v>
      </c>
      <c r="G5724">
        <v>60</v>
      </c>
      <c r="H5724">
        <v>60</v>
      </c>
      <c r="I5724" s="43" t="s">
        <v>1680</v>
      </c>
      <c r="J5724" s="43" t="s">
        <v>2412</v>
      </c>
      <c r="K5724" s="43" t="s">
        <v>177</v>
      </c>
      <c r="L5724" s="43" t="str">
        <f>IF(AND(Home!$A$1&gt;=Leave[[#This Row],[Start Time]],Home!$A$1&lt;=Leave[[#This Row],[End Time]]),"Aplica","No Aplica")</f>
        <v>No Aplica</v>
      </c>
      <c r="M5724" s="43" t="str">
        <f>IF(AND(Home!$A$1&gt;=Leave[[#This Row],[Start Time]],Home!$A$1&lt;=Leave[[#This Row],[End Time]]),Home!$A$1,"No Aplica")</f>
        <v>No Aplica</v>
      </c>
      <c r="N5724" s="43" t="str">
        <f>Leave[[#This Row],[User Code (Owning User) (Usuario)]]&amp;Leave[[#This Row],[fecha activa]]</f>
        <v>MIE2025300422823No Aplica</v>
      </c>
    </row>
    <row r="5725" spans="1:14" x14ac:dyDescent="0.3">
      <c r="A5725" s="43" t="s">
        <v>465</v>
      </c>
      <c r="B5725" s="3">
        <v>45910</v>
      </c>
      <c r="C5725" s="3">
        <v>45910</v>
      </c>
      <c r="D5725" s="43" t="s">
        <v>469</v>
      </c>
      <c r="E5725" s="43" t="s">
        <v>1679</v>
      </c>
      <c r="F5725" s="43" t="s">
        <v>1681</v>
      </c>
      <c r="G5725">
        <v>540</v>
      </c>
      <c r="H5725">
        <v>540</v>
      </c>
      <c r="I5725" s="43" t="s">
        <v>1680</v>
      </c>
      <c r="J5725" s="43" t="s">
        <v>2412</v>
      </c>
      <c r="K5725" s="43" t="s">
        <v>177</v>
      </c>
      <c r="L5725" s="43" t="str">
        <f>IF(AND(Home!$A$1&gt;=Leave[[#This Row],[Start Time]],Home!$A$1&lt;=Leave[[#This Row],[End Time]]),"Aplica","No Aplica")</f>
        <v>No Aplica</v>
      </c>
      <c r="M5725" s="43" t="str">
        <f>IF(AND(Home!$A$1&gt;=Leave[[#This Row],[Start Time]],Home!$A$1&lt;=Leave[[#This Row],[End Time]]),Home!$A$1,"No Aplica")</f>
        <v>No Aplica</v>
      </c>
      <c r="N5725" s="43" t="str">
        <f>Leave[[#This Row],[User Code (Owning User) (Usuario)]]&amp;Leave[[#This Row],[fecha activa]]</f>
        <v>MIE2025300422823No Aplica</v>
      </c>
    </row>
    <row r="5726" spans="1:14" x14ac:dyDescent="0.3">
      <c r="A5726" s="43" t="s">
        <v>465</v>
      </c>
      <c r="B5726" s="3">
        <v>45908</v>
      </c>
      <c r="C5726" s="3">
        <v>45908</v>
      </c>
      <c r="D5726" s="43" t="s">
        <v>642</v>
      </c>
      <c r="E5726" s="43" t="s">
        <v>1679</v>
      </c>
      <c r="F5726" s="43" t="s">
        <v>1681</v>
      </c>
      <c r="G5726">
        <v>120</v>
      </c>
      <c r="H5726">
        <v>120</v>
      </c>
      <c r="I5726" s="43" t="s">
        <v>1680</v>
      </c>
      <c r="J5726" s="43" t="s">
        <v>2412</v>
      </c>
      <c r="K5726" s="43" t="s">
        <v>177</v>
      </c>
      <c r="L5726" s="43" t="str">
        <f>IF(AND(Home!$A$1&gt;=Leave[[#This Row],[Start Time]],Home!$A$1&lt;=Leave[[#This Row],[End Time]]),"Aplica","No Aplica")</f>
        <v>No Aplica</v>
      </c>
      <c r="M5726" s="43" t="str">
        <f>IF(AND(Home!$A$1&gt;=Leave[[#This Row],[Start Time]],Home!$A$1&lt;=Leave[[#This Row],[End Time]]),Home!$A$1,"No Aplica")</f>
        <v>No Aplica</v>
      </c>
      <c r="N5726" s="43" t="str">
        <f>Leave[[#This Row],[User Code (Owning User) (Usuario)]]&amp;Leave[[#This Row],[fecha activa]]</f>
        <v>MIE2025300422823No Aplica</v>
      </c>
    </row>
    <row r="5727" spans="1:14" x14ac:dyDescent="0.3">
      <c r="A5727" s="43" t="s">
        <v>465</v>
      </c>
      <c r="B5727" s="3">
        <v>45903</v>
      </c>
      <c r="C5727" s="3">
        <v>45903</v>
      </c>
      <c r="D5727" s="43" t="s">
        <v>469</v>
      </c>
      <c r="E5727" s="43" t="s">
        <v>1679</v>
      </c>
      <c r="F5727" s="43" t="s">
        <v>1681</v>
      </c>
      <c r="G5727">
        <v>540</v>
      </c>
      <c r="H5727">
        <v>540</v>
      </c>
      <c r="I5727" s="43" t="s">
        <v>1680</v>
      </c>
      <c r="J5727" s="43" t="s">
        <v>2412</v>
      </c>
      <c r="K5727" s="43" t="s">
        <v>177</v>
      </c>
      <c r="L5727" s="43" t="str">
        <f>IF(AND(Home!$A$1&gt;=Leave[[#This Row],[Start Time]],Home!$A$1&lt;=Leave[[#This Row],[End Time]]),"Aplica","No Aplica")</f>
        <v>No Aplica</v>
      </c>
      <c r="M5727" s="43" t="str">
        <f>IF(AND(Home!$A$1&gt;=Leave[[#This Row],[Start Time]],Home!$A$1&lt;=Leave[[#This Row],[End Time]]),Home!$A$1,"No Aplica")</f>
        <v>No Aplica</v>
      </c>
      <c r="N5727" s="43" t="str">
        <f>Leave[[#This Row],[User Code (Owning User) (Usuario)]]&amp;Leave[[#This Row],[fecha activa]]</f>
        <v>MIE2025300422823No Aplica</v>
      </c>
    </row>
    <row r="5728" spans="1:14" x14ac:dyDescent="0.3">
      <c r="A5728" s="43" t="s">
        <v>465</v>
      </c>
      <c r="B5728" s="3">
        <v>45901</v>
      </c>
      <c r="C5728" s="3">
        <v>45901</v>
      </c>
      <c r="D5728" s="43" t="s">
        <v>655</v>
      </c>
      <c r="E5728" s="43" t="s">
        <v>1679</v>
      </c>
      <c r="F5728" s="43" t="s">
        <v>1681</v>
      </c>
      <c r="G5728">
        <v>120</v>
      </c>
      <c r="H5728">
        <v>120</v>
      </c>
      <c r="I5728" s="43" t="s">
        <v>1680</v>
      </c>
      <c r="J5728" s="43" t="s">
        <v>2412</v>
      </c>
      <c r="K5728" s="43" t="s">
        <v>177</v>
      </c>
      <c r="L5728" s="43" t="str">
        <f>IF(AND(Home!$A$1&gt;=Leave[[#This Row],[Start Time]],Home!$A$1&lt;=Leave[[#This Row],[End Time]]),"Aplica","No Aplica")</f>
        <v>No Aplica</v>
      </c>
      <c r="M5728" s="43" t="str">
        <f>IF(AND(Home!$A$1&gt;=Leave[[#This Row],[Start Time]],Home!$A$1&lt;=Leave[[#This Row],[End Time]]),Home!$A$1,"No Aplica")</f>
        <v>No Aplica</v>
      </c>
      <c r="N5728" s="43" t="str">
        <f>Leave[[#This Row],[User Code (Owning User) (Usuario)]]&amp;Leave[[#This Row],[fecha activa]]</f>
        <v>MIE2025300422823No Aplica</v>
      </c>
    </row>
    <row r="5729" spans="1:14" x14ac:dyDescent="0.3">
      <c r="A5729" s="43" t="s">
        <v>471</v>
      </c>
      <c r="B5729" s="3">
        <v>45926</v>
      </c>
      <c r="C5729" s="3">
        <v>45926</v>
      </c>
      <c r="D5729" s="43" t="s">
        <v>493</v>
      </c>
      <c r="E5729" s="43" t="s">
        <v>1484</v>
      </c>
      <c r="F5729" s="43" t="s">
        <v>1486</v>
      </c>
      <c r="G5729">
        <v>60</v>
      </c>
      <c r="H5729">
        <v>60</v>
      </c>
      <c r="I5729" s="43" t="s">
        <v>1485</v>
      </c>
      <c r="J5729" s="43" t="s">
        <v>1105</v>
      </c>
      <c r="K5729" s="43" t="s">
        <v>177</v>
      </c>
      <c r="L5729" s="43" t="str">
        <f>IF(AND(Home!$A$1&gt;=Leave[[#This Row],[Start Time]],Home!$A$1&lt;=Leave[[#This Row],[End Time]]),"Aplica","No Aplica")</f>
        <v>No Aplica</v>
      </c>
      <c r="M5729" s="43" t="str">
        <f>IF(AND(Home!$A$1&gt;=Leave[[#This Row],[Start Time]],Home!$A$1&lt;=Leave[[#This Row],[End Time]]),Home!$A$1,"No Aplica")</f>
        <v>No Aplica</v>
      </c>
      <c r="N5729" s="43" t="str">
        <f>Leave[[#This Row],[User Code (Owning User) (Usuario)]]&amp;Leave[[#This Row],[fecha activa]]</f>
        <v>MIE2025250221082No Aplica</v>
      </c>
    </row>
    <row r="5730" spans="1:14" x14ac:dyDescent="0.3">
      <c r="A5730" s="43" t="s">
        <v>471</v>
      </c>
      <c r="B5730" s="3">
        <v>45925</v>
      </c>
      <c r="C5730" s="3">
        <v>45925</v>
      </c>
      <c r="D5730" s="43" t="s">
        <v>493</v>
      </c>
      <c r="E5730" s="43" t="s">
        <v>1484</v>
      </c>
      <c r="F5730" s="43" t="s">
        <v>1486</v>
      </c>
      <c r="G5730">
        <v>60</v>
      </c>
      <c r="H5730">
        <v>60</v>
      </c>
      <c r="I5730" s="43" t="s">
        <v>1485</v>
      </c>
      <c r="J5730" s="43" t="s">
        <v>1105</v>
      </c>
      <c r="K5730" s="43" t="s">
        <v>177</v>
      </c>
      <c r="L5730" s="43" t="str">
        <f>IF(AND(Home!$A$1&gt;=Leave[[#This Row],[Start Time]],Home!$A$1&lt;=Leave[[#This Row],[End Time]]),"Aplica","No Aplica")</f>
        <v>No Aplica</v>
      </c>
      <c r="M5730" s="43" t="str">
        <f>IF(AND(Home!$A$1&gt;=Leave[[#This Row],[Start Time]],Home!$A$1&lt;=Leave[[#This Row],[End Time]]),Home!$A$1,"No Aplica")</f>
        <v>No Aplica</v>
      </c>
      <c r="N5730" s="43" t="str">
        <f>Leave[[#This Row],[User Code (Owning User) (Usuario)]]&amp;Leave[[#This Row],[fecha activa]]</f>
        <v>MIE2025250221082No Aplica</v>
      </c>
    </row>
    <row r="5731" spans="1:14" x14ac:dyDescent="0.3">
      <c r="A5731" s="43" t="s">
        <v>601</v>
      </c>
      <c r="B5731" s="3">
        <v>45922</v>
      </c>
      <c r="C5731" s="3">
        <v>45922</v>
      </c>
      <c r="D5731" s="43" t="s">
        <v>1545</v>
      </c>
      <c r="E5731" s="43" t="s">
        <v>1484</v>
      </c>
      <c r="F5731" s="43" t="s">
        <v>1486</v>
      </c>
      <c r="G5731">
        <v>1380</v>
      </c>
      <c r="H5731">
        <v>540</v>
      </c>
      <c r="I5731" s="43" t="s">
        <v>1485</v>
      </c>
      <c r="J5731" s="43" t="s">
        <v>1105</v>
      </c>
      <c r="K5731" s="43" t="s">
        <v>177</v>
      </c>
      <c r="L5731" s="43" t="str">
        <f>IF(AND(Home!$A$1&gt;=Leave[[#This Row],[Start Time]],Home!$A$1&lt;=Leave[[#This Row],[End Time]]),"Aplica","No Aplica")</f>
        <v>Aplica</v>
      </c>
      <c r="M5731" s="43">
        <f>IF(AND(Home!$A$1&gt;=Leave[[#This Row],[Start Time]],Home!$A$1&lt;=Leave[[#This Row],[End Time]]),Home!$A$1,"No Aplica")</f>
        <v>45922</v>
      </c>
      <c r="N5731" s="43" t="str">
        <f>Leave[[#This Row],[User Code (Owning User) (Usuario)]]&amp;Leave[[#This Row],[fecha activa]]</f>
        <v>MIE202525022108245922</v>
      </c>
    </row>
    <row r="5732" spans="1:14" x14ac:dyDescent="0.3">
      <c r="A5732" s="43" t="s">
        <v>471</v>
      </c>
      <c r="B5732" s="3">
        <v>45924</v>
      </c>
      <c r="C5732" s="3">
        <v>45924</v>
      </c>
      <c r="D5732" s="43" t="s">
        <v>493</v>
      </c>
      <c r="E5732" s="43" t="s">
        <v>1484</v>
      </c>
      <c r="F5732" s="43" t="s">
        <v>1486</v>
      </c>
      <c r="G5732">
        <v>60</v>
      </c>
      <c r="H5732">
        <v>60</v>
      </c>
      <c r="I5732" s="43" t="s">
        <v>1485</v>
      </c>
      <c r="J5732" s="43" t="s">
        <v>1105</v>
      </c>
      <c r="K5732" s="43" t="s">
        <v>177</v>
      </c>
      <c r="L5732" s="43" t="str">
        <f>IF(AND(Home!$A$1&gt;=Leave[[#This Row],[Start Time]],Home!$A$1&lt;=Leave[[#This Row],[End Time]]),"Aplica","No Aplica")</f>
        <v>No Aplica</v>
      </c>
      <c r="M5732" s="43" t="str">
        <f>IF(AND(Home!$A$1&gt;=Leave[[#This Row],[Start Time]],Home!$A$1&lt;=Leave[[#This Row],[End Time]]),Home!$A$1,"No Aplica")</f>
        <v>No Aplica</v>
      </c>
      <c r="N5732" s="43" t="str">
        <f>Leave[[#This Row],[User Code (Owning User) (Usuario)]]&amp;Leave[[#This Row],[fecha activa]]</f>
        <v>MIE2025250221082No Aplica</v>
      </c>
    </row>
    <row r="5733" spans="1:14" x14ac:dyDescent="0.3">
      <c r="A5733" s="43" t="s">
        <v>471</v>
      </c>
      <c r="B5733" s="3">
        <v>45923</v>
      </c>
      <c r="C5733" s="3">
        <v>45923</v>
      </c>
      <c r="D5733" s="43" t="s">
        <v>493</v>
      </c>
      <c r="E5733" s="43" t="s">
        <v>1484</v>
      </c>
      <c r="F5733" s="43" t="s">
        <v>1486</v>
      </c>
      <c r="G5733">
        <v>60</v>
      </c>
      <c r="H5733">
        <v>60</v>
      </c>
      <c r="I5733" s="43" t="s">
        <v>1485</v>
      </c>
      <c r="J5733" s="43" t="s">
        <v>1105</v>
      </c>
      <c r="K5733" s="43" t="s">
        <v>177</v>
      </c>
      <c r="L5733" s="43" t="str">
        <f>IF(AND(Home!$A$1&gt;=Leave[[#This Row],[Start Time]],Home!$A$1&lt;=Leave[[#This Row],[End Time]]),"Aplica","No Aplica")</f>
        <v>No Aplica</v>
      </c>
      <c r="M5733" s="43" t="str">
        <f>IF(AND(Home!$A$1&gt;=Leave[[#This Row],[Start Time]],Home!$A$1&lt;=Leave[[#This Row],[End Time]]),Home!$A$1,"No Aplica")</f>
        <v>No Aplica</v>
      </c>
      <c r="N5733" s="43" t="str">
        <f>Leave[[#This Row],[User Code (Owning User) (Usuario)]]&amp;Leave[[#This Row],[fecha activa]]</f>
        <v>MIE2025250221082No Aplica</v>
      </c>
    </row>
    <row r="5734" spans="1:14" x14ac:dyDescent="0.3">
      <c r="A5734" s="43" t="s">
        <v>468</v>
      </c>
      <c r="B5734" s="3">
        <v>45921</v>
      </c>
      <c r="C5734" s="3">
        <v>45921</v>
      </c>
      <c r="D5734" s="43" t="s">
        <v>3256</v>
      </c>
      <c r="E5734" s="43" t="s">
        <v>1484</v>
      </c>
      <c r="F5734" s="43" t="s">
        <v>1486</v>
      </c>
      <c r="G5734">
        <v>1380</v>
      </c>
      <c r="H5734">
        <v>540</v>
      </c>
      <c r="I5734" s="43" t="s">
        <v>1485</v>
      </c>
      <c r="J5734" s="43" t="s">
        <v>1105</v>
      </c>
      <c r="K5734" s="43" t="s">
        <v>177</v>
      </c>
      <c r="L5734" s="43" t="str">
        <f>IF(AND(Home!$A$1&gt;=Leave[[#This Row],[Start Time]],Home!$A$1&lt;=Leave[[#This Row],[End Time]]),"Aplica","No Aplica")</f>
        <v>No Aplica</v>
      </c>
      <c r="M5734" s="43" t="str">
        <f>IF(AND(Home!$A$1&gt;=Leave[[#This Row],[Start Time]],Home!$A$1&lt;=Leave[[#This Row],[End Time]]),Home!$A$1,"No Aplica")</f>
        <v>No Aplica</v>
      </c>
      <c r="N5734" s="43" t="str">
        <f>Leave[[#This Row],[User Code (Owning User) (Usuario)]]&amp;Leave[[#This Row],[fecha activa]]</f>
        <v>MIE2025250221082No Aplica</v>
      </c>
    </row>
    <row r="5735" spans="1:14" x14ac:dyDescent="0.3">
      <c r="A5735" s="43" t="s">
        <v>471</v>
      </c>
      <c r="B5735" s="3">
        <v>45919</v>
      </c>
      <c r="C5735" s="3">
        <v>45919</v>
      </c>
      <c r="D5735" s="43" t="s">
        <v>493</v>
      </c>
      <c r="E5735" s="43" t="s">
        <v>1484</v>
      </c>
      <c r="F5735" s="43" t="s">
        <v>1486</v>
      </c>
      <c r="G5735">
        <v>60</v>
      </c>
      <c r="H5735">
        <v>60</v>
      </c>
      <c r="I5735" s="43" t="s">
        <v>1485</v>
      </c>
      <c r="J5735" s="43" t="s">
        <v>1105</v>
      </c>
      <c r="K5735" s="43" t="s">
        <v>177</v>
      </c>
      <c r="L5735" s="43" t="str">
        <f>IF(AND(Home!$A$1&gt;=Leave[[#This Row],[Start Time]],Home!$A$1&lt;=Leave[[#This Row],[End Time]]),"Aplica","No Aplica")</f>
        <v>No Aplica</v>
      </c>
      <c r="M5735" s="43" t="str">
        <f>IF(AND(Home!$A$1&gt;=Leave[[#This Row],[Start Time]],Home!$A$1&lt;=Leave[[#This Row],[End Time]]),Home!$A$1,"No Aplica")</f>
        <v>No Aplica</v>
      </c>
      <c r="N5735" s="43" t="str">
        <f>Leave[[#This Row],[User Code (Owning User) (Usuario)]]&amp;Leave[[#This Row],[fecha activa]]</f>
        <v>MIE2025250221082No Aplica</v>
      </c>
    </row>
    <row r="5736" spans="1:14" x14ac:dyDescent="0.3">
      <c r="A5736" s="43" t="s">
        <v>471</v>
      </c>
      <c r="B5736" s="3">
        <v>45918</v>
      </c>
      <c r="C5736" s="3">
        <v>45918</v>
      </c>
      <c r="D5736" s="43" t="s">
        <v>493</v>
      </c>
      <c r="E5736" s="43" t="s">
        <v>1484</v>
      </c>
      <c r="F5736" s="43" t="s">
        <v>1486</v>
      </c>
      <c r="G5736">
        <v>60</v>
      </c>
      <c r="H5736">
        <v>60</v>
      </c>
      <c r="I5736" s="43" t="s">
        <v>1485</v>
      </c>
      <c r="J5736" s="43" t="s">
        <v>1105</v>
      </c>
      <c r="K5736" s="43" t="s">
        <v>177</v>
      </c>
      <c r="L5736" s="43" t="str">
        <f>IF(AND(Home!$A$1&gt;=Leave[[#This Row],[Start Time]],Home!$A$1&lt;=Leave[[#This Row],[End Time]]),"Aplica","No Aplica")</f>
        <v>No Aplica</v>
      </c>
      <c r="M5736" s="43" t="str">
        <f>IF(AND(Home!$A$1&gt;=Leave[[#This Row],[Start Time]],Home!$A$1&lt;=Leave[[#This Row],[End Time]]),Home!$A$1,"No Aplica")</f>
        <v>No Aplica</v>
      </c>
      <c r="N5736" s="43" t="str">
        <f>Leave[[#This Row],[User Code (Owning User) (Usuario)]]&amp;Leave[[#This Row],[fecha activa]]</f>
        <v>MIE2025250221082No Aplica</v>
      </c>
    </row>
    <row r="5737" spans="1:14" x14ac:dyDescent="0.3">
      <c r="A5737" s="43" t="s">
        <v>471</v>
      </c>
      <c r="B5737" s="3">
        <v>45917</v>
      </c>
      <c r="C5737" s="3">
        <v>45917</v>
      </c>
      <c r="D5737" s="43" t="s">
        <v>493</v>
      </c>
      <c r="E5737" s="43" t="s">
        <v>1484</v>
      </c>
      <c r="F5737" s="43" t="s">
        <v>1486</v>
      </c>
      <c r="G5737">
        <v>60</v>
      </c>
      <c r="H5737">
        <v>60</v>
      </c>
      <c r="I5737" s="43" t="s">
        <v>1485</v>
      </c>
      <c r="J5737" s="43" t="s">
        <v>1105</v>
      </c>
      <c r="K5737" s="43" t="s">
        <v>177</v>
      </c>
      <c r="L5737" s="43" t="str">
        <f>IF(AND(Home!$A$1&gt;=Leave[[#This Row],[Start Time]],Home!$A$1&lt;=Leave[[#This Row],[End Time]]),"Aplica","No Aplica")</f>
        <v>No Aplica</v>
      </c>
      <c r="M5737" s="43" t="str">
        <f>IF(AND(Home!$A$1&gt;=Leave[[#This Row],[Start Time]],Home!$A$1&lt;=Leave[[#This Row],[End Time]]),Home!$A$1,"No Aplica")</f>
        <v>No Aplica</v>
      </c>
      <c r="N5737" s="43" t="str">
        <f>Leave[[#This Row],[User Code (Owning User) (Usuario)]]&amp;Leave[[#This Row],[fecha activa]]</f>
        <v>MIE2025250221082No Aplica</v>
      </c>
    </row>
    <row r="5738" spans="1:14" x14ac:dyDescent="0.3">
      <c r="A5738" s="43" t="s">
        <v>468</v>
      </c>
      <c r="B5738" s="3">
        <v>45916</v>
      </c>
      <c r="C5738" s="3">
        <v>45916</v>
      </c>
      <c r="D5738" s="43" t="s">
        <v>469</v>
      </c>
      <c r="E5738" s="43" t="s">
        <v>1484</v>
      </c>
      <c r="F5738" s="43" t="s">
        <v>1486</v>
      </c>
      <c r="G5738">
        <v>1380</v>
      </c>
      <c r="H5738">
        <v>540</v>
      </c>
      <c r="I5738" s="43" t="s">
        <v>1485</v>
      </c>
      <c r="J5738" s="43" t="s">
        <v>1105</v>
      </c>
      <c r="K5738" s="43" t="s">
        <v>177</v>
      </c>
      <c r="L5738" s="43" t="str">
        <f>IF(AND(Home!$A$1&gt;=Leave[[#This Row],[Start Time]],Home!$A$1&lt;=Leave[[#This Row],[End Time]]),"Aplica","No Aplica")</f>
        <v>No Aplica</v>
      </c>
      <c r="M5738" s="43" t="str">
        <f>IF(AND(Home!$A$1&gt;=Leave[[#This Row],[Start Time]],Home!$A$1&lt;=Leave[[#This Row],[End Time]]),Home!$A$1,"No Aplica")</f>
        <v>No Aplica</v>
      </c>
      <c r="N5738" s="43" t="str">
        <f>Leave[[#This Row],[User Code (Owning User) (Usuario)]]&amp;Leave[[#This Row],[fecha activa]]</f>
        <v>MIE2025250221082No Aplica</v>
      </c>
    </row>
    <row r="5739" spans="1:14" x14ac:dyDescent="0.3">
      <c r="A5739" s="43" t="s">
        <v>471</v>
      </c>
      <c r="B5739" s="3">
        <v>45915</v>
      </c>
      <c r="C5739" s="3">
        <v>45915</v>
      </c>
      <c r="D5739" s="43" t="s">
        <v>493</v>
      </c>
      <c r="E5739" s="43" t="s">
        <v>1484</v>
      </c>
      <c r="F5739" s="43" t="s">
        <v>1486</v>
      </c>
      <c r="G5739">
        <v>60</v>
      </c>
      <c r="H5739">
        <v>60</v>
      </c>
      <c r="I5739" s="43" t="s">
        <v>1485</v>
      </c>
      <c r="J5739" s="43" t="s">
        <v>1105</v>
      </c>
      <c r="K5739" s="43" t="s">
        <v>177</v>
      </c>
      <c r="L5739" s="43" t="str">
        <f>IF(AND(Home!$A$1&gt;=Leave[[#This Row],[Start Time]],Home!$A$1&lt;=Leave[[#This Row],[End Time]]),"Aplica","No Aplica")</f>
        <v>No Aplica</v>
      </c>
      <c r="M5739" s="43" t="str">
        <f>IF(AND(Home!$A$1&gt;=Leave[[#This Row],[Start Time]],Home!$A$1&lt;=Leave[[#This Row],[End Time]]),Home!$A$1,"No Aplica")</f>
        <v>No Aplica</v>
      </c>
      <c r="N5739" s="43" t="str">
        <f>Leave[[#This Row],[User Code (Owning User) (Usuario)]]&amp;Leave[[#This Row],[fecha activa]]</f>
        <v>MIE2025250221082No Aplica</v>
      </c>
    </row>
    <row r="5740" spans="1:14" x14ac:dyDescent="0.3">
      <c r="A5740" s="43" t="s">
        <v>471</v>
      </c>
      <c r="B5740" s="3">
        <v>45912</v>
      </c>
      <c r="C5740" s="3">
        <v>45912</v>
      </c>
      <c r="D5740" s="43" t="s">
        <v>493</v>
      </c>
      <c r="E5740" s="43" t="s">
        <v>1484</v>
      </c>
      <c r="F5740" s="43" t="s">
        <v>1486</v>
      </c>
      <c r="G5740">
        <v>60</v>
      </c>
      <c r="H5740">
        <v>60</v>
      </c>
      <c r="I5740" s="43" t="s">
        <v>1485</v>
      </c>
      <c r="J5740" s="43" t="s">
        <v>1105</v>
      </c>
      <c r="K5740" s="43" t="s">
        <v>177</v>
      </c>
      <c r="L5740" s="43" t="str">
        <f>IF(AND(Home!$A$1&gt;=Leave[[#This Row],[Start Time]],Home!$A$1&lt;=Leave[[#This Row],[End Time]]),"Aplica","No Aplica")</f>
        <v>No Aplica</v>
      </c>
      <c r="M5740" s="43" t="str">
        <f>IF(AND(Home!$A$1&gt;=Leave[[#This Row],[Start Time]],Home!$A$1&lt;=Leave[[#This Row],[End Time]]),Home!$A$1,"No Aplica")</f>
        <v>No Aplica</v>
      </c>
      <c r="N5740" s="43" t="str">
        <f>Leave[[#This Row],[User Code (Owning User) (Usuario)]]&amp;Leave[[#This Row],[fecha activa]]</f>
        <v>MIE2025250221082No Aplica</v>
      </c>
    </row>
    <row r="5741" spans="1:14" x14ac:dyDescent="0.3">
      <c r="A5741" s="43" t="s">
        <v>471</v>
      </c>
      <c r="B5741" s="3">
        <v>45911</v>
      </c>
      <c r="C5741" s="3">
        <v>45911</v>
      </c>
      <c r="D5741" s="43" t="s">
        <v>493</v>
      </c>
      <c r="E5741" s="43" t="s">
        <v>1484</v>
      </c>
      <c r="F5741" s="43" t="s">
        <v>1486</v>
      </c>
      <c r="G5741">
        <v>60</v>
      </c>
      <c r="H5741">
        <v>60</v>
      </c>
      <c r="I5741" s="43" t="s">
        <v>1485</v>
      </c>
      <c r="J5741" s="43" t="s">
        <v>1105</v>
      </c>
      <c r="K5741" s="43" t="s">
        <v>177</v>
      </c>
      <c r="L5741" s="43" t="str">
        <f>IF(AND(Home!$A$1&gt;=Leave[[#This Row],[Start Time]],Home!$A$1&lt;=Leave[[#This Row],[End Time]]),"Aplica","No Aplica")</f>
        <v>No Aplica</v>
      </c>
      <c r="M5741" s="43" t="str">
        <f>IF(AND(Home!$A$1&gt;=Leave[[#This Row],[Start Time]],Home!$A$1&lt;=Leave[[#This Row],[End Time]]),Home!$A$1,"No Aplica")</f>
        <v>No Aplica</v>
      </c>
      <c r="N5741" s="43" t="str">
        <f>Leave[[#This Row],[User Code (Owning User) (Usuario)]]&amp;Leave[[#This Row],[fecha activa]]</f>
        <v>MIE2025250221082No Aplica</v>
      </c>
    </row>
    <row r="5742" spans="1:14" x14ac:dyDescent="0.3">
      <c r="A5742" s="43" t="s">
        <v>471</v>
      </c>
      <c r="B5742" s="3">
        <v>45910</v>
      </c>
      <c r="C5742" s="3">
        <v>45910</v>
      </c>
      <c r="D5742" s="43" t="s">
        <v>493</v>
      </c>
      <c r="E5742" s="43" t="s">
        <v>1484</v>
      </c>
      <c r="F5742" s="43" t="s">
        <v>1486</v>
      </c>
      <c r="G5742">
        <v>60</v>
      </c>
      <c r="H5742">
        <v>60</v>
      </c>
      <c r="I5742" s="43" t="s">
        <v>1485</v>
      </c>
      <c r="J5742" s="43" t="s">
        <v>1105</v>
      </c>
      <c r="K5742" s="43" t="s">
        <v>177</v>
      </c>
      <c r="L5742" s="43" t="str">
        <f>IF(AND(Home!$A$1&gt;=Leave[[#This Row],[Start Time]],Home!$A$1&lt;=Leave[[#This Row],[End Time]]),"Aplica","No Aplica")</f>
        <v>No Aplica</v>
      </c>
      <c r="M5742" s="43" t="str">
        <f>IF(AND(Home!$A$1&gt;=Leave[[#This Row],[Start Time]],Home!$A$1&lt;=Leave[[#This Row],[End Time]]),Home!$A$1,"No Aplica")</f>
        <v>No Aplica</v>
      </c>
      <c r="N5742" s="43" t="str">
        <f>Leave[[#This Row],[User Code (Owning User) (Usuario)]]&amp;Leave[[#This Row],[fecha activa]]</f>
        <v>MIE2025250221082No Aplica</v>
      </c>
    </row>
    <row r="5743" spans="1:14" x14ac:dyDescent="0.3">
      <c r="A5743" s="43" t="s">
        <v>468</v>
      </c>
      <c r="B5743" s="3">
        <v>45909</v>
      </c>
      <c r="C5743" s="3">
        <v>45909</v>
      </c>
      <c r="D5743" s="43" t="s">
        <v>467</v>
      </c>
      <c r="E5743" s="43" t="s">
        <v>1484</v>
      </c>
      <c r="F5743" s="43" t="s">
        <v>1486</v>
      </c>
      <c r="G5743">
        <v>1380</v>
      </c>
      <c r="H5743">
        <v>540</v>
      </c>
      <c r="I5743" s="43" t="s">
        <v>1485</v>
      </c>
      <c r="J5743" s="43" t="s">
        <v>1105</v>
      </c>
      <c r="K5743" s="43" t="s">
        <v>177</v>
      </c>
      <c r="L5743" s="43" t="str">
        <f>IF(AND(Home!$A$1&gt;=Leave[[#This Row],[Start Time]],Home!$A$1&lt;=Leave[[#This Row],[End Time]]),"Aplica","No Aplica")</f>
        <v>No Aplica</v>
      </c>
      <c r="M5743" s="43" t="str">
        <f>IF(AND(Home!$A$1&gt;=Leave[[#This Row],[Start Time]],Home!$A$1&lt;=Leave[[#This Row],[End Time]]),Home!$A$1,"No Aplica")</f>
        <v>No Aplica</v>
      </c>
      <c r="N5743" s="43" t="str">
        <f>Leave[[#This Row],[User Code (Owning User) (Usuario)]]&amp;Leave[[#This Row],[fecha activa]]</f>
        <v>MIE2025250221082No Aplica</v>
      </c>
    </row>
    <row r="5744" spans="1:14" x14ac:dyDescent="0.3">
      <c r="A5744" s="43" t="s">
        <v>471</v>
      </c>
      <c r="B5744" s="3">
        <v>45908</v>
      </c>
      <c r="C5744" s="3">
        <v>45908</v>
      </c>
      <c r="D5744" s="43" t="s">
        <v>493</v>
      </c>
      <c r="E5744" s="43" t="s">
        <v>1484</v>
      </c>
      <c r="F5744" s="43" t="s">
        <v>1486</v>
      </c>
      <c r="G5744">
        <v>60</v>
      </c>
      <c r="H5744">
        <v>60</v>
      </c>
      <c r="I5744" s="43" t="s">
        <v>1485</v>
      </c>
      <c r="J5744" s="43" t="s">
        <v>1105</v>
      </c>
      <c r="K5744" s="43" t="s">
        <v>177</v>
      </c>
      <c r="L5744" s="43" t="str">
        <f>IF(AND(Home!$A$1&gt;=Leave[[#This Row],[Start Time]],Home!$A$1&lt;=Leave[[#This Row],[End Time]]),"Aplica","No Aplica")</f>
        <v>No Aplica</v>
      </c>
      <c r="M5744" s="43" t="str">
        <f>IF(AND(Home!$A$1&gt;=Leave[[#This Row],[Start Time]],Home!$A$1&lt;=Leave[[#This Row],[End Time]]),Home!$A$1,"No Aplica")</f>
        <v>No Aplica</v>
      </c>
      <c r="N5744" s="43" t="str">
        <f>Leave[[#This Row],[User Code (Owning User) (Usuario)]]&amp;Leave[[#This Row],[fecha activa]]</f>
        <v>MIE2025250221082No Aplica</v>
      </c>
    </row>
    <row r="5745" spans="1:14" x14ac:dyDescent="0.3">
      <c r="A5745" s="43" t="s">
        <v>471</v>
      </c>
      <c r="B5745" s="3">
        <v>45905</v>
      </c>
      <c r="C5745" s="3">
        <v>45905</v>
      </c>
      <c r="D5745" s="43" t="s">
        <v>493</v>
      </c>
      <c r="E5745" s="43" t="s">
        <v>1484</v>
      </c>
      <c r="F5745" s="43" t="s">
        <v>1486</v>
      </c>
      <c r="G5745">
        <v>60</v>
      </c>
      <c r="H5745">
        <v>60</v>
      </c>
      <c r="I5745" s="43" t="s">
        <v>1485</v>
      </c>
      <c r="J5745" s="43" t="s">
        <v>1105</v>
      </c>
      <c r="K5745" s="43" t="s">
        <v>177</v>
      </c>
      <c r="L5745" s="43" t="str">
        <f>IF(AND(Home!$A$1&gt;=Leave[[#This Row],[Start Time]],Home!$A$1&lt;=Leave[[#This Row],[End Time]]),"Aplica","No Aplica")</f>
        <v>No Aplica</v>
      </c>
      <c r="M5745" s="43" t="str">
        <f>IF(AND(Home!$A$1&gt;=Leave[[#This Row],[Start Time]],Home!$A$1&lt;=Leave[[#This Row],[End Time]]),Home!$A$1,"No Aplica")</f>
        <v>No Aplica</v>
      </c>
      <c r="N5745" s="43" t="str">
        <f>Leave[[#This Row],[User Code (Owning User) (Usuario)]]&amp;Leave[[#This Row],[fecha activa]]</f>
        <v>MIE2025250221082No Aplica</v>
      </c>
    </row>
    <row r="5746" spans="1:14" x14ac:dyDescent="0.3">
      <c r="A5746" s="43" t="s">
        <v>471</v>
      </c>
      <c r="B5746" s="3">
        <v>45904</v>
      </c>
      <c r="C5746" s="3">
        <v>45904</v>
      </c>
      <c r="D5746" s="43" t="s">
        <v>493</v>
      </c>
      <c r="E5746" s="43" t="s">
        <v>1484</v>
      </c>
      <c r="F5746" s="43" t="s">
        <v>1486</v>
      </c>
      <c r="G5746">
        <v>60</v>
      </c>
      <c r="H5746">
        <v>60</v>
      </c>
      <c r="I5746" s="43" t="s">
        <v>1485</v>
      </c>
      <c r="J5746" s="43" t="s">
        <v>1105</v>
      </c>
      <c r="K5746" s="43" t="s">
        <v>177</v>
      </c>
      <c r="L5746" s="43" t="str">
        <f>IF(AND(Home!$A$1&gt;=Leave[[#This Row],[Start Time]],Home!$A$1&lt;=Leave[[#This Row],[End Time]]),"Aplica","No Aplica")</f>
        <v>No Aplica</v>
      </c>
      <c r="M5746" s="43" t="str">
        <f>IF(AND(Home!$A$1&gt;=Leave[[#This Row],[Start Time]],Home!$A$1&lt;=Leave[[#This Row],[End Time]]),Home!$A$1,"No Aplica")</f>
        <v>No Aplica</v>
      </c>
      <c r="N5746" s="43" t="str">
        <f>Leave[[#This Row],[User Code (Owning User) (Usuario)]]&amp;Leave[[#This Row],[fecha activa]]</f>
        <v>MIE2025250221082No Aplica</v>
      </c>
    </row>
    <row r="5747" spans="1:14" x14ac:dyDescent="0.3">
      <c r="A5747" s="43" t="s">
        <v>471</v>
      </c>
      <c r="B5747" s="3">
        <v>45903</v>
      </c>
      <c r="C5747" s="3">
        <v>45903</v>
      </c>
      <c r="D5747" s="43" t="s">
        <v>493</v>
      </c>
      <c r="E5747" s="43" t="s">
        <v>1484</v>
      </c>
      <c r="F5747" s="43" t="s">
        <v>1486</v>
      </c>
      <c r="G5747">
        <v>60</v>
      </c>
      <c r="H5747">
        <v>60</v>
      </c>
      <c r="I5747" s="43" t="s">
        <v>1485</v>
      </c>
      <c r="J5747" s="43" t="s">
        <v>1105</v>
      </c>
      <c r="K5747" s="43" t="s">
        <v>177</v>
      </c>
      <c r="L5747" s="43" t="str">
        <f>IF(AND(Home!$A$1&gt;=Leave[[#This Row],[Start Time]],Home!$A$1&lt;=Leave[[#This Row],[End Time]]),"Aplica","No Aplica")</f>
        <v>No Aplica</v>
      </c>
      <c r="M5747" s="43" t="str">
        <f>IF(AND(Home!$A$1&gt;=Leave[[#This Row],[Start Time]],Home!$A$1&lt;=Leave[[#This Row],[End Time]]),Home!$A$1,"No Aplica")</f>
        <v>No Aplica</v>
      </c>
      <c r="N5747" s="43" t="str">
        <f>Leave[[#This Row],[User Code (Owning User) (Usuario)]]&amp;Leave[[#This Row],[fecha activa]]</f>
        <v>MIE2025250221082No Aplica</v>
      </c>
    </row>
    <row r="5748" spans="1:14" x14ac:dyDescent="0.3">
      <c r="A5748" s="43" t="s">
        <v>468</v>
      </c>
      <c r="B5748" s="3">
        <v>45902</v>
      </c>
      <c r="C5748" s="3">
        <v>45902</v>
      </c>
      <c r="D5748" s="43" t="s">
        <v>467</v>
      </c>
      <c r="E5748" s="43" t="s">
        <v>1484</v>
      </c>
      <c r="F5748" s="43" t="s">
        <v>1486</v>
      </c>
      <c r="G5748">
        <v>1380</v>
      </c>
      <c r="H5748">
        <v>540</v>
      </c>
      <c r="I5748" s="43" t="s">
        <v>1485</v>
      </c>
      <c r="J5748" s="43" t="s">
        <v>1105</v>
      </c>
      <c r="K5748" s="43" t="s">
        <v>177</v>
      </c>
      <c r="L5748" s="43" t="str">
        <f>IF(AND(Home!$A$1&gt;=Leave[[#This Row],[Start Time]],Home!$A$1&lt;=Leave[[#This Row],[End Time]]),"Aplica","No Aplica")</f>
        <v>No Aplica</v>
      </c>
      <c r="M5748" s="43" t="str">
        <f>IF(AND(Home!$A$1&gt;=Leave[[#This Row],[Start Time]],Home!$A$1&lt;=Leave[[#This Row],[End Time]]),Home!$A$1,"No Aplica")</f>
        <v>No Aplica</v>
      </c>
      <c r="N5748" s="43" t="str">
        <f>Leave[[#This Row],[User Code (Owning User) (Usuario)]]&amp;Leave[[#This Row],[fecha activa]]</f>
        <v>MIE2025250221082No Aplica</v>
      </c>
    </row>
    <row r="5749" spans="1:14" x14ac:dyDescent="0.3">
      <c r="A5749" s="43" t="s">
        <v>471</v>
      </c>
      <c r="B5749" s="3">
        <v>45901</v>
      </c>
      <c r="C5749" s="3">
        <v>45901</v>
      </c>
      <c r="D5749" s="43" t="s">
        <v>493</v>
      </c>
      <c r="E5749" s="43" t="s">
        <v>1484</v>
      </c>
      <c r="F5749" s="43" t="s">
        <v>1486</v>
      </c>
      <c r="G5749">
        <v>60</v>
      </c>
      <c r="H5749">
        <v>60</v>
      </c>
      <c r="I5749" s="43" t="s">
        <v>1485</v>
      </c>
      <c r="J5749" s="43" t="s">
        <v>1105</v>
      </c>
      <c r="K5749" s="43" t="s">
        <v>177</v>
      </c>
      <c r="L5749" s="43" t="str">
        <f>IF(AND(Home!$A$1&gt;=Leave[[#This Row],[Start Time]],Home!$A$1&lt;=Leave[[#This Row],[End Time]]),"Aplica","No Aplica")</f>
        <v>No Aplica</v>
      </c>
      <c r="M5749" s="43" t="str">
        <f>IF(AND(Home!$A$1&gt;=Leave[[#This Row],[Start Time]],Home!$A$1&lt;=Leave[[#This Row],[End Time]]),Home!$A$1,"No Aplica")</f>
        <v>No Aplica</v>
      </c>
      <c r="N5749" s="43" t="str">
        <f>Leave[[#This Row],[User Code (Owning User) (Usuario)]]&amp;Leave[[#This Row],[fecha activa]]</f>
        <v>MIE2025250221082No Aplica</v>
      </c>
    </row>
    <row r="5750" spans="1:14" x14ac:dyDescent="0.3">
      <c r="A5750" s="43" t="s">
        <v>471</v>
      </c>
      <c r="B5750" s="3">
        <v>45930</v>
      </c>
      <c r="C5750" s="3">
        <v>45930</v>
      </c>
      <c r="D5750" s="43" t="s">
        <v>712</v>
      </c>
      <c r="E5750" s="43" t="s">
        <v>331</v>
      </c>
      <c r="F5750" s="43" t="s">
        <v>334</v>
      </c>
      <c r="G5750">
        <v>60</v>
      </c>
      <c r="H5750">
        <v>60</v>
      </c>
      <c r="I5750" s="43" t="s">
        <v>1223</v>
      </c>
      <c r="J5750" s="43" t="s">
        <v>2226</v>
      </c>
      <c r="K5750" s="43" t="s">
        <v>177</v>
      </c>
      <c r="L5750" s="43" t="str">
        <f>IF(AND(Home!$A$1&gt;=Leave[[#This Row],[Start Time]],Home!$A$1&lt;=Leave[[#This Row],[End Time]]),"Aplica","No Aplica")</f>
        <v>No Aplica</v>
      </c>
      <c r="M5750" s="43" t="str">
        <f>IF(AND(Home!$A$1&gt;=Leave[[#This Row],[Start Time]],Home!$A$1&lt;=Leave[[#This Row],[End Time]]),Home!$A$1,"No Aplica")</f>
        <v>No Aplica</v>
      </c>
      <c r="N5750" s="43" t="str">
        <f>Leave[[#This Row],[User Code (Owning User) (Usuario)]]&amp;Leave[[#This Row],[fecha activa]]</f>
        <v>MIE2023050711825No Aplica</v>
      </c>
    </row>
    <row r="5751" spans="1:14" x14ac:dyDescent="0.3">
      <c r="A5751" s="43" t="s">
        <v>471</v>
      </c>
      <c r="B5751" s="3">
        <v>45929</v>
      </c>
      <c r="C5751" s="3">
        <v>45929</v>
      </c>
      <c r="D5751" s="43" t="s">
        <v>712</v>
      </c>
      <c r="E5751" s="43" t="s">
        <v>331</v>
      </c>
      <c r="F5751" s="43" t="s">
        <v>334</v>
      </c>
      <c r="G5751">
        <v>60</v>
      </c>
      <c r="H5751">
        <v>60</v>
      </c>
      <c r="I5751" s="43" t="s">
        <v>1223</v>
      </c>
      <c r="J5751" s="43" t="s">
        <v>2226</v>
      </c>
      <c r="K5751" s="43" t="s">
        <v>177</v>
      </c>
      <c r="L5751" s="43" t="str">
        <f>IF(AND(Home!$A$1&gt;=Leave[[#This Row],[Start Time]],Home!$A$1&lt;=Leave[[#This Row],[End Time]]),"Aplica","No Aplica")</f>
        <v>No Aplica</v>
      </c>
      <c r="M5751" s="43" t="str">
        <f>IF(AND(Home!$A$1&gt;=Leave[[#This Row],[Start Time]],Home!$A$1&lt;=Leave[[#This Row],[End Time]]),Home!$A$1,"No Aplica")</f>
        <v>No Aplica</v>
      </c>
      <c r="N5751" s="43" t="str">
        <f>Leave[[#This Row],[User Code (Owning User) (Usuario)]]&amp;Leave[[#This Row],[fecha activa]]</f>
        <v>MIE2023050711825No Aplica</v>
      </c>
    </row>
    <row r="5752" spans="1:14" x14ac:dyDescent="0.3">
      <c r="A5752" s="43" t="s">
        <v>471</v>
      </c>
      <c r="B5752" s="3">
        <v>45926</v>
      </c>
      <c r="C5752" s="3">
        <v>45926</v>
      </c>
      <c r="D5752" s="43" t="s">
        <v>712</v>
      </c>
      <c r="E5752" s="43" t="s">
        <v>331</v>
      </c>
      <c r="F5752" s="43" t="s">
        <v>334</v>
      </c>
      <c r="G5752">
        <v>60</v>
      </c>
      <c r="H5752">
        <v>60</v>
      </c>
      <c r="I5752" s="43" t="s">
        <v>1223</v>
      </c>
      <c r="J5752" s="43" t="s">
        <v>2226</v>
      </c>
      <c r="K5752" s="43" t="s">
        <v>177</v>
      </c>
      <c r="L5752" s="43" t="str">
        <f>IF(AND(Home!$A$1&gt;=Leave[[#This Row],[Start Time]],Home!$A$1&lt;=Leave[[#This Row],[End Time]]),"Aplica","No Aplica")</f>
        <v>No Aplica</v>
      </c>
      <c r="M5752" s="43" t="str">
        <f>IF(AND(Home!$A$1&gt;=Leave[[#This Row],[Start Time]],Home!$A$1&lt;=Leave[[#This Row],[End Time]]),Home!$A$1,"No Aplica")</f>
        <v>No Aplica</v>
      </c>
      <c r="N5752" s="43" t="str">
        <f>Leave[[#This Row],[User Code (Owning User) (Usuario)]]&amp;Leave[[#This Row],[fecha activa]]</f>
        <v>MIE2023050711825No Aplica</v>
      </c>
    </row>
    <row r="5753" spans="1:14" x14ac:dyDescent="0.3">
      <c r="A5753" s="43" t="s">
        <v>471</v>
      </c>
      <c r="B5753" s="3">
        <v>45925</v>
      </c>
      <c r="C5753" s="3">
        <v>45925</v>
      </c>
      <c r="D5753" s="43" t="s">
        <v>712</v>
      </c>
      <c r="E5753" s="43" t="s">
        <v>331</v>
      </c>
      <c r="F5753" s="43" t="s">
        <v>334</v>
      </c>
      <c r="G5753">
        <v>60</v>
      </c>
      <c r="H5753">
        <v>60</v>
      </c>
      <c r="I5753" s="43" t="s">
        <v>1223</v>
      </c>
      <c r="J5753" s="43" t="s">
        <v>2226</v>
      </c>
      <c r="K5753" s="43" t="s">
        <v>177</v>
      </c>
      <c r="L5753" s="43" t="str">
        <f>IF(AND(Home!$A$1&gt;=Leave[[#This Row],[Start Time]],Home!$A$1&lt;=Leave[[#This Row],[End Time]]),"Aplica","No Aplica")</f>
        <v>No Aplica</v>
      </c>
      <c r="M5753" s="43" t="str">
        <f>IF(AND(Home!$A$1&gt;=Leave[[#This Row],[Start Time]],Home!$A$1&lt;=Leave[[#This Row],[End Time]]),Home!$A$1,"No Aplica")</f>
        <v>No Aplica</v>
      </c>
      <c r="N5753" s="43" t="str">
        <f>Leave[[#This Row],[User Code (Owning User) (Usuario)]]&amp;Leave[[#This Row],[fecha activa]]</f>
        <v>MIE2023050711825No Aplica</v>
      </c>
    </row>
    <row r="5754" spans="1:14" x14ac:dyDescent="0.3">
      <c r="A5754" s="43" t="s">
        <v>471</v>
      </c>
      <c r="B5754" s="3">
        <v>45923</v>
      </c>
      <c r="C5754" s="3">
        <v>45923</v>
      </c>
      <c r="D5754" s="43" t="s">
        <v>712</v>
      </c>
      <c r="E5754" s="43" t="s">
        <v>331</v>
      </c>
      <c r="F5754" s="43" t="s">
        <v>334</v>
      </c>
      <c r="G5754">
        <v>60</v>
      </c>
      <c r="H5754">
        <v>60</v>
      </c>
      <c r="I5754" s="43" t="s">
        <v>1223</v>
      </c>
      <c r="J5754" s="43" t="s">
        <v>2226</v>
      </c>
      <c r="K5754" s="43" t="s">
        <v>177</v>
      </c>
      <c r="L5754" s="43" t="str">
        <f>IF(AND(Home!$A$1&gt;=Leave[[#This Row],[Start Time]],Home!$A$1&lt;=Leave[[#This Row],[End Time]]),"Aplica","No Aplica")</f>
        <v>No Aplica</v>
      </c>
      <c r="M5754" s="43" t="str">
        <f>IF(AND(Home!$A$1&gt;=Leave[[#This Row],[Start Time]],Home!$A$1&lt;=Leave[[#This Row],[End Time]]),Home!$A$1,"No Aplica")</f>
        <v>No Aplica</v>
      </c>
      <c r="N5754" s="43" t="str">
        <f>Leave[[#This Row],[User Code (Owning User) (Usuario)]]&amp;Leave[[#This Row],[fecha activa]]</f>
        <v>MIE2023050711825No Aplica</v>
      </c>
    </row>
    <row r="5755" spans="1:14" x14ac:dyDescent="0.3">
      <c r="A5755" s="43" t="s">
        <v>471</v>
      </c>
      <c r="B5755" s="3">
        <v>45922</v>
      </c>
      <c r="C5755" s="3">
        <v>45922</v>
      </c>
      <c r="D5755" s="43" t="s">
        <v>712</v>
      </c>
      <c r="E5755" s="43" t="s">
        <v>331</v>
      </c>
      <c r="F5755" s="43" t="s">
        <v>334</v>
      </c>
      <c r="G5755">
        <v>60</v>
      </c>
      <c r="H5755">
        <v>60</v>
      </c>
      <c r="I5755" s="43" t="s">
        <v>1223</v>
      </c>
      <c r="J5755" s="43" t="s">
        <v>2226</v>
      </c>
      <c r="K5755" s="43" t="s">
        <v>177</v>
      </c>
      <c r="L5755" s="43" t="str">
        <f>IF(AND(Home!$A$1&gt;=Leave[[#This Row],[Start Time]],Home!$A$1&lt;=Leave[[#This Row],[End Time]]),"Aplica","No Aplica")</f>
        <v>Aplica</v>
      </c>
      <c r="M5755" s="43">
        <f>IF(AND(Home!$A$1&gt;=Leave[[#This Row],[Start Time]],Home!$A$1&lt;=Leave[[#This Row],[End Time]]),Home!$A$1,"No Aplica")</f>
        <v>45922</v>
      </c>
      <c r="N5755" s="43" t="str">
        <f>Leave[[#This Row],[User Code (Owning User) (Usuario)]]&amp;Leave[[#This Row],[fecha activa]]</f>
        <v>MIE202305071182545922</v>
      </c>
    </row>
    <row r="5756" spans="1:14" x14ac:dyDescent="0.3">
      <c r="A5756" s="43" t="s">
        <v>465</v>
      </c>
      <c r="B5756" s="3">
        <v>45924</v>
      </c>
      <c r="C5756" s="3">
        <v>45924</v>
      </c>
      <c r="D5756" s="43" t="s">
        <v>467</v>
      </c>
      <c r="E5756" s="43" t="s">
        <v>331</v>
      </c>
      <c r="F5756" s="43" t="s">
        <v>334</v>
      </c>
      <c r="G5756">
        <v>1380</v>
      </c>
      <c r="H5756">
        <v>540</v>
      </c>
      <c r="I5756" s="43" t="s">
        <v>1223</v>
      </c>
      <c r="J5756" s="43" t="s">
        <v>2226</v>
      </c>
      <c r="K5756" s="43" t="s">
        <v>177</v>
      </c>
      <c r="L5756" s="43" t="str">
        <f>IF(AND(Home!$A$1&gt;=Leave[[#This Row],[Start Time]],Home!$A$1&lt;=Leave[[#This Row],[End Time]]),"Aplica","No Aplica")</f>
        <v>No Aplica</v>
      </c>
      <c r="M5756" s="43" t="str">
        <f>IF(AND(Home!$A$1&gt;=Leave[[#This Row],[Start Time]],Home!$A$1&lt;=Leave[[#This Row],[End Time]]),Home!$A$1,"No Aplica")</f>
        <v>No Aplica</v>
      </c>
      <c r="N5756" s="43" t="str">
        <f>Leave[[#This Row],[User Code (Owning User) (Usuario)]]&amp;Leave[[#This Row],[fecha activa]]</f>
        <v>MIE2023050711825No Aplica</v>
      </c>
    </row>
    <row r="5757" spans="1:14" x14ac:dyDescent="0.3">
      <c r="A5757" s="43" t="s">
        <v>471</v>
      </c>
      <c r="B5757" s="3">
        <v>45919</v>
      </c>
      <c r="C5757" s="3">
        <v>45919</v>
      </c>
      <c r="D5757" s="43" t="s">
        <v>712</v>
      </c>
      <c r="E5757" s="43" t="s">
        <v>331</v>
      </c>
      <c r="F5757" s="43" t="s">
        <v>334</v>
      </c>
      <c r="G5757">
        <v>60</v>
      </c>
      <c r="H5757">
        <v>60</v>
      </c>
      <c r="I5757" s="43" t="s">
        <v>1223</v>
      </c>
      <c r="J5757" s="43" t="s">
        <v>2226</v>
      </c>
      <c r="K5757" s="43" t="s">
        <v>177</v>
      </c>
      <c r="L5757" s="43" t="str">
        <f>IF(AND(Home!$A$1&gt;=Leave[[#This Row],[Start Time]],Home!$A$1&lt;=Leave[[#This Row],[End Time]]),"Aplica","No Aplica")</f>
        <v>No Aplica</v>
      </c>
      <c r="M5757" s="43" t="str">
        <f>IF(AND(Home!$A$1&gt;=Leave[[#This Row],[Start Time]],Home!$A$1&lt;=Leave[[#This Row],[End Time]]),Home!$A$1,"No Aplica")</f>
        <v>No Aplica</v>
      </c>
      <c r="N5757" s="43" t="str">
        <f>Leave[[#This Row],[User Code (Owning User) (Usuario)]]&amp;Leave[[#This Row],[fecha activa]]</f>
        <v>MIE2023050711825No Aplica</v>
      </c>
    </row>
    <row r="5758" spans="1:14" x14ac:dyDescent="0.3">
      <c r="A5758" s="43" t="s">
        <v>471</v>
      </c>
      <c r="B5758" s="3">
        <v>45918</v>
      </c>
      <c r="C5758" s="3">
        <v>45918</v>
      </c>
      <c r="D5758" s="43" t="s">
        <v>712</v>
      </c>
      <c r="E5758" s="43" t="s">
        <v>331</v>
      </c>
      <c r="F5758" s="43" t="s">
        <v>334</v>
      </c>
      <c r="G5758">
        <v>60</v>
      </c>
      <c r="H5758">
        <v>60</v>
      </c>
      <c r="I5758" s="43" t="s">
        <v>1223</v>
      </c>
      <c r="J5758" s="43" t="s">
        <v>2226</v>
      </c>
      <c r="K5758" s="43" t="s">
        <v>177</v>
      </c>
      <c r="L5758" s="43" t="str">
        <f>IF(AND(Home!$A$1&gt;=Leave[[#This Row],[Start Time]],Home!$A$1&lt;=Leave[[#This Row],[End Time]]),"Aplica","No Aplica")</f>
        <v>No Aplica</v>
      </c>
      <c r="M5758" s="43" t="str">
        <f>IF(AND(Home!$A$1&gt;=Leave[[#This Row],[Start Time]],Home!$A$1&lt;=Leave[[#This Row],[End Time]]),Home!$A$1,"No Aplica")</f>
        <v>No Aplica</v>
      </c>
      <c r="N5758" s="43" t="str">
        <f>Leave[[#This Row],[User Code (Owning User) (Usuario)]]&amp;Leave[[#This Row],[fecha activa]]</f>
        <v>MIE2023050711825No Aplica</v>
      </c>
    </row>
    <row r="5759" spans="1:14" x14ac:dyDescent="0.3">
      <c r="A5759" s="43" t="s">
        <v>471</v>
      </c>
      <c r="B5759" s="3">
        <v>45916</v>
      </c>
      <c r="C5759" s="3">
        <v>45916</v>
      </c>
      <c r="D5759" s="43" t="s">
        <v>712</v>
      </c>
      <c r="E5759" s="43" t="s">
        <v>331</v>
      </c>
      <c r="F5759" s="43" t="s">
        <v>334</v>
      </c>
      <c r="G5759">
        <v>60</v>
      </c>
      <c r="H5759">
        <v>60</v>
      </c>
      <c r="I5759" s="43" t="s">
        <v>1223</v>
      </c>
      <c r="J5759" s="43" t="s">
        <v>2226</v>
      </c>
      <c r="K5759" s="43" t="s">
        <v>177</v>
      </c>
      <c r="L5759" s="43" t="str">
        <f>IF(AND(Home!$A$1&gt;=Leave[[#This Row],[Start Time]],Home!$A$1&lt;=Leave[[#This Row],[End Time]]),"Aplica","No Aplica")</f>
        <v>No Aplica</v>
      </c>
      <c r="M5759" s="43" t="str">
        <f>IF(AND(Home!$A$1&gt;=Leave[[#This Row],[Start Time]],Home!$A$1&lt;=Leave[[#This Row],[End Time]]),Home!$A$1,"No Aplica")</f>
        <v>No Aplica</v>
      </c>
      <c r="N5759" s="43" t="str">
        <f>Leave[[#This Row],[User Code (Owning User) (Usuario)]]&amp;Leave[[#This Row],[fecha activa]]</f>
        <v>MIE2023050711825No Aplica</v>
      </c>
    </row>
    <row r="5760" spans="1:14" x14ac:dyDescent="0.3">
      <c r="A5760" s="43" t="s">
        <v>471</v>
      </c>
      <c r="B5760" s="3">
        <v>45915</v>
      </c>
      <c r="C5760" s="3">
        <v>45915</v>
      </c>
      <c r="D5760" s="43" t="s">
        <v>712</v>
      </c>
      <c r="E5760" s="43" t="s">
        <v>331</v>
      </c>
      <c r="F5760" s="43" t="s">
        <v>334</v>
      </c>
      <c r="G5760">
        <v>60</v>
      </c>
      <c r="H5760">
        <v>60</v>
      </c>
      <c r="I5760" s="43" t="s">
        <v>1223</v>
      </c>
      <c r="J5760" s="43" t="s">
        <v>2226</v>
      </c>
      <c r="K5760" s="43" t="s">
        <v>177</v>
      </c>
      <c r="L5760" s="43" t="str">
        <f>IF(AND(Home!$A$1&gt;=Leave[[#This Row],[Start Time]],Home!$A$1&lt;=Leave[[#This Row],[End Time]]),"Aplica","No Aplica")</f>
        <v>No Aplica</v>
      </c>
      <c r="M5760" s="43" t="str">
        <f>IF(AND(Home!$A$1&gt;=Leave[[#This Row],[Start Time]],Home!$A$1&lt;=Leave[[#This Row],[End Time]]),Home!$A$1,"No Aplica")</f>
        <v>No Aplica</v>
      </c>
      <c r="N5760" s="43" t="str">
        <f>Leave[[#This Row],[User Code (Owning User) (Usuario)]]&amp;Leave[[#This Row],[fecha activa]]</f>
        <v>MIE2023050711825No Aplica</v>
      </c>
    </row>
    <row r="5761" spans="1:14" x14ac:dyDescent="0.3">
      <c r="A5761" s="43" t="s">
        <v>465</v>
      </c>
      <c r="B5761" s="3">
        <v>45917</v>
      </c>
      <c r="C5761" s="3">
        <v>45917</v>
      </c>
      <c r="D5761" s="43" t="s">
        <v>467</v>
      </c>
      <c r="E5761" s="43" t="s">
        <v>331</v>
      </c>
      <c r="F5761" s="43" t="s">
        <v>334</v>
      </c>
      <c r="G5761">
        <v>1380</v>
      </c>
      <c r="H5761">
        <v>540</v>
      </c>
      <c r="I5761" s="43" t="s">
        <v>1223</v>
      </c>
      <c r="J5761" s="43" t="s">
        <v>2226</v>
      </c>
      <c r="K5761" s="43" t="s">
        <v>177</v>
      </c>
      <c r="L5761" s="43" t="str">
        <f>IF(AND(Home!$A$1&gt;=Leave[[#This Row],[Start Time]],Home!$A$1&lt;=Leave[[#This Row],[End Time]]),"Aplica","No Aplica")</f>
        <v>No Aplica</v>
      </c>
      <c r="M5761" s="43" t="str">
        <f>IF(AND(Home!$A$1&gt;=Leave[[#This Row],[Start Time]],Home!$A$1&lt;=Leave[[#This Row],[End Time]]),Home!$A$1,"No Aplica")</f>
        <v>No Aplica</v>
      </c>
      <c r="N5761" s="43" t="str">
        <f>Leave[[#This Row],[User Code (Owning User) (Usuario)]]&amp;Leave[[#This Row],[fecha activa]]</f>
        <v>MIE2023050711825No Aplica</v>
      </c>
    </row>
    <row r="5762" spans="1:14" x14ac:dyDescent="0.3">
      <c r="A5762" s="43" t="s">
        <v>471</v>
      </c>
      <c r="B5762" s="3">
        <v>45912</v>
      </c>
      <c r="C5762" s="3">
        <v>45912</v>
      </c>
      <c r="D5762" s="43" t="s">
        <v>712</v>
      </c>
      <c r="E5762" s="43" t="s">
        <v>331</v>
      </c>
      <c r="F5762" s="43" t="s">
        <v>334</v>
      </c>
      <c r="G5762">
        <v>60</v>
      </c>
      <c r="H5762">
        <v>60</v>
      </c>
      <c r="I5762" s="43" t="s">
        <v>1223</v>
      </c>
      <c r="J5762" s="43" t="s">
        <v>2226</v>
      </c>
      <c r="K5762" s="43" t="s">
        <v>177</v>
      </c>
      <c r="L5762" s="43" t="str">
        <f>IF(AND(Home!$A$1&gt;=Leave[[#This Row],[Start Time]],Home!$A$1&lt;=Leave[[#This Row],[End Time]]),"Aplica","No Aplica")</f>
        <v>No Aplica</v>
      </c>
      <c r="M5762" s="43" t="str">
        <f>IF(AND(Home!$A$1&gt;=Leave[[#This Row],[Start Time]],Home!$A$1&lt;=Leave[[#This Row],[End Time]]),Home!$A$1,"No Aplica")</f>
        <v>No Aplica</v>
      </c>
      <c r="N5762" s="43" t="str">
        <f>Leave[[#This Row],[User Code (Owning User) (Usuario)]]&amp;Leave[[#This Row],[fecha activa]]</f>
        <v>MIE2023050711825No Aplica</v>
      </c>
    </row>
    <row r="5763" spans="1:14" x14ac:dyDescent="0.3">
      <c r="A5763" s="43" t="s">
        <v>471</v>
      </c>
      <c r="B5763" s="3">
        <v>45911</v>
      </c>
      <c r="C5763" s="3">
        <v>45911</v>
      </c>
      <c r="D5763" s="43" t="s">
        <v>712</v>
      </c>
      <c r="E5763" s="43" t="s">
        <v>331</v>
      </c>
      <c r="F5763" s="43" t="s">
        <v>334</v>
      </c>
      <c r="G5763">
        <v>60</v>
      </c>
      <c r="H5763">
        <v>60</v>
      </c>
      <c r="I5763" s="43" t="s">
        <v>1223</v>
      </c>
      <c r="J5763" s="43" t="s">
        <v>2226</v>
      </c>
      <c r="K5763" s="43" t="s">
        <v>177</v>
      </c>
      <c r="L5763" s="43" t="str">
        <f>IF(AND(Home!$A$1&gt;=Leave[[#This Row],[Start Time]],Home!$A$1&lt;=Leave[[#This Row],[End Time]]),"Aplica","No Aplica")</f>
        <v>No Aplica</v>
      </c>
      <c r="M5763" s="43" t="str">
        <f>IF(AND(Home!$A$1&gt;=Leave[[#This Row],[Start Time]],Home!$A$1&lt;=Leave[[#This Row],[End Time]]),Home!$A$1,"No Aplica")</f>
        <v>No Aplica</v>
      </c>
      <c r="N5763" s="43" t="str">
        <f>Leave[[#This Row],[User Code (Owning User) (Usuario)]]&amp;Leave[[#This Row],[fecha activa]]</f>
        <v>MIE2023050711825No Aplica</v>
      </c>
    </row>
    <row r="5764" spans="1:14" x14ac:dyDescent="0.3">
      <c r="A5764" s="43" t="s">
        <v>471</v>
      </c>
      <c r="B5764" s="3">
        <v>45909</v>
      </c>
      <c r="C5764" s="3">
        <v>45909</v>
      </c>
      <c r="D5764" s="43" t="s">
        <v>712</v>
      </c>
      <c r="E5764" s="43" t="s">
        <v>331</v>
      </c>
      <c r="F5764" s="43" t="s">
        <v>334</v>
      </c>
      <c r="G5764">
        <v>60</v>
      </c>
      <c r="H5764">
        <v>60</v>
      </c>
      <c r="I5764" s="43" t="s">
        <v>1223</v>
      </c>
      <c r="J5764" s="43" t="s">
        <v>2226</v>
      </c>
      <c r="K5764" s="43" t="s">
        <v>177</v>
      </c>
      <c r="L5764" s="43" t="str">
        <f>IF(AND(Home!$A$1&gt;=Leave[[#This Row],[Start Time]],Home!$A$1&lt;=Leave[[#This Row],[End Time]]),"Aplica","No Aplica")</f>
        <v>No Aplica</v>
      </c>
      <c r="M5764" s="43" t="str">
        <f>IF(AND(Home!$A$1&gt;=Leave[[#This Row],[Start Time]],Home!$A$1&lt;=Leave[[#This Row],[End Time]]),Home!$A$1,"No Aplica")</f>
        <v>No Aplica</v>
      </c>
      <c r="N5764" s="43" t="str">
        <f>Leave[[#This Row],[User Code (Owning User) (Usuario)]]&amp;Leave[[#This Row],[fecha activa]]</f>
        <v>MIE2023050711825No Aplica</v>
      </c>
    </row>
    <row r="5765" spans="1:14" x14ac:dyDescent="0.3">
      <c r="A5765" s="43" t="s">
        <v>471</v>
      </c>
      <c r="B5765" s="3">
        <v>45908</v>
      </c>
      <c r="C5765" s="3">
        <v>45908</v>
      </c>
      <c r="D5765" s="43" t="s">
        <v>712</v>
      </c>
      <c r="E5765" s="43" t="s">
        <v>331</v>
      </c>
      <c r="F5765" s="43" t="s">
        <v>334</v>
      </c>
      <c r="G5765">
        <v>60</v>
      </c>
      <c r="H5765">
        <v>60</v>
      </c>
      <c r="I5765" s="43" t="s">
        <v>1223</v>
      </c>
      <c r="J5765" s="43" t="s">
        <v>2226</v>
      </c>
      <c r="K5765" s="43" t="s">
        <v>177</v>
      </c>
      <c r="L5765" s="43" t="str">
        <f>IF(AND(Home!$A$1&gt;=Leave[[#This Row],[Start Time]],Home!$A$1&lt;=Leave[[#This Row],[End Time]]),"Aplica","No Aplica")</f>
        <v>No Aplica</v>
      </c>
      <c r="M5765" s="43" t="str">
        <f>IF(AND(Home!$A$1&gt;=Leave[[#This Row],[Start Time]],Home!$A$1&lt;=Leave[[#This Row],[End Time]]),Home!$A$1,"No Aplica")</f>
        <v>No Aplica</v>
      </c>
      <c r="N5765" s="43" t="str">
        <f>Leave[[#This Row],[User Code (Owning User) (Usuario)]]&amp;Leave[[#This Row],[fecha activa]]</f>
        <v>MIE2023050711825No Aplica</v>
      </c>
    </row>
    <row r="5766" spans="1:14" x14ac:dyDescent="0.3">
      <c r="A5766" s="43" t="s">
        <v>465</v>
      </c>
      <c r="B5766" s="3">
        <v>45910</v>
      </c>
      <c r="C5766" s="3">
        <v>45910</v>
      </c>
      <c r="D5766" s="43" t="s">
        <v>467</v>
      </c>
      <c r="E5766" s="43" t="s">
        <v>331</v>
      </c>
      <c r="F5766" s="43" t="s">
        <v>334</v>
      </c>
      <c r="G5766">
        <v>1380</v>
      </c>
      <c r="H5766">
        <v>540</v>
      </c>
      <c r="I5766" s="43" t="s">
        <v>1223</v>
      </c>
      <c r="J5766" s="43" t="s">
        <v>2226</v>
      </c>
      <c r="K5766" s="43" t="s">
        <v>177</v>
      </c>
      <c r="L5766" s="43" t="str">
        <f>IF(AND(Home!$A$1&gt;=Leave[[#This Row],[Start Time]],Home!$A$1&lt;=Leave[[#This Row],[End Time]]),"Aplica","No Aplica")</f>
        <v>No Aplica</v>
      </c>
      <c r="M5766" s="43" t="str">
        <f>IF(AND(Home!$A$1&gt;=Leave[[#This Row],[Start Time]],Home!$A$1&lt;=Leave[[#This Row],[End Time]]),Home!$A$1,"No Aplica")</f>
        <v>No Aplica</v>
      </c>
      <c r="N5766" s="43" t="str">
        <f>Leave[[#This Row],[User Code (Owning User) (Usuario)]]&amp;Leave[[#This Row],[fecha activa]]</f>
        <v>MIE2023050711825No Aplica</v>
      </c>
    </row>
    <row r="5767" spans="1:14" x14ac:dyDescent="0.3">
      <c r="A5767" s="43" t="s">
        <v>471</v>
      </c>
      <c r="B5767" s="3">
        <v>45902</v>
      </c>
      <c r="C5767" s="3">
        <v>45902</v>
      </c>
      <c r="D5767" s="43" t="s">
        <v>467</v>
      </c>
      <c r="E5767" s="43" t="s">
        <v>331</v>
      </c>
      <c r="F5767" s="43" t="s">
        <v>334</v>
      </c>
      <c r="G5767">
        <v>1380</v>
      </c>
      <c r="H5767">
        <v>540</v>
      </c>
      <c r="I5767" s="43" t="s">
        <v>1223</v>
      </c>
      <c r="J5767" s="43" t="s">
        <v>2226</v>
      </c>
      <c r="K5767" s="43" t="s">
        <v>177</v>
      </c>
      <c r="L5767" s="43" t="str">
        <f>IF(AND(Home!$A$1&gt;=Leave[[#This Row],[Start Time]],Home!$A$1&lt;=Leave[[#This Row],[End Time]]),"Aplica","No Aplica")</f>
        <v>No Aplica</v>
      </c>
      <c r="M5767" s="43" t="str">
        <f>IF(AND(Home!$A$1&gt;=Leave[[#This Row],[Start Time]],Home!$A$1&lt;=Leave[[#This Row],[End Time]]),Home!$A$1,"No Aplica")</f>
        <v>No Aplica</v>
      </c>
      <c r="N5767" s="43" t="str">
        <f>Leave[[#This Row],[User Code (Owning User) (Usuario)]]&amp;Leave[[#This Row],[fecha activa]]</f>
        <v>MIE2023050711825No Aplica</v>
      </c>
    </row>
    <row r="5768" spans="1:14" x14ac:dyDescent="0.3">
      <c r="A5768" s="43" t="s">
        <v>471</v>
      </c>
      <c r="B5768" s="3">
        <v>45903</v>
      </c>
      <c r="C5768" s="3">
        <v>45903</v>
      </c>
      <c r="D5768" s="43" t="s">
        <v>712</v>
      </c>
      <c r="E5768" s="43" t="s">
        <v>331</v>
      </c>
      <c r="F5768" s="43" t="s">
        <v>334</v>
      </c>
      <c r="G5768">
        <v>60</v>
      </c>
      <c r="H5768">
        <v>60</v>
      </c>
      <c r="I5768" s="43" t="s">
        <v>1223</v>
      </c>
      <c r="J5768" s="43" t="s">
        <v>2226</v>
      </c>
      <c r="K5768" s="43" t="s">
        <v>177</v>
      </c>
      <c r="L5768" s="43" t="str">
        <f>IF(AND(Home!$A$1&gt;=Leave[[#This Row],[Start Time]],Home!$A$1&lt;=Leave[[#This Row],[End Time]]),"Aplica","No Aplica")</f>
        <v>No Aplica</v>
      </c>
      <c r="M5768" s="43" t="str">
        <f>IF(AND(Home!$A$1&gt;=Leave[[#This Row],[Start Time]],Home!$A$1&lt;=Leave[[#This Row],[End Time]]),Home!$A$1,"No Aplica")</f>
        <v>No Aplica</v>
      </c>
      <c r="N5768" s="43" t="str">
        <f>Leave[[#This Row],[User Code (Owning User) (Usuario)]]&amp;Leave[[#This Row],[fecha activa]]</f>
        <v>MIE2023050711825No Aplica</v>
      </c>
    </row>
    <row r="5769" spans="1:14" x14ac:dyDescent="0.3">
      <c r="A5769" s="43" t="s">
        <v>471</v>
      </c>
      <c r="B5769" s="3">
        <v>45905</v>
      </c>
      <c r="C5769" s="3">
        <v>45905</v>
      </c>
      <c r="D5769" s="43" t="s">
        <v>712</v>
      </c>
      <c r="E5769" s="43" t="s">
        <v>331</v>
      </c>
      <c r="F5769" s="43" t="s">
        <v>334</v>
      </c>
      <c r="G5769">
        <v>60</v>
      </c>
      <c r="H5769">
        <v>60</v>
      </c>
      <c r="I5769" s="43" t="s">
        <v>1223</v>
      </c>
      <c r="J5769" s="43" t="s">
        <v>2226</v>
      </c>
      <c r="K5769" s="43" t="s">
        <v>177</v>
      </c>
      <c r="L5769" s="43" t="str">
        <f>IF(AND(Home!$A$1&gt;=Leave[[#This Row],[Start Time]],Home!$A$1&lt;=Leave[[#This Row],[End Time]]),"Aplica","No Aplica")</f>
        <v>No Aplica</v>
      </c>
      <c r="M5769" s="43" t="str">
        <f>IF(AND(Home!$A$1&gt;=Leave[[#This Row],[Start Time]],Home!$A$1&lt;=Leave[[#This Row],[End Time]]),Home!$A$1,"No Aplica")</f>
        <v>No Aplica</v>
      </c>
      <c r="N5769" s="43" t="str">
        <f>Leave[[#This Row],[User Code (Owning User) (Usuario)]]&amp;Leave[[#This Row],[fecha activa]]</f>
        <v>MIE2023050711825No Aplica</v>
      </c>
    </row>
    <row r="5770" spans="1:14" x14ac:dyDescent="0.3">
      <c r="A5770" s="43" t="s">
        <v>471</v>
      </c>
      <c r="B5770" s="3">
        <v>45904</v>
      </c>
      <c r="C5770" s="3">
        <v>45904</v>
      </c>
      <c r="D5770" s="43" t="s">
        <v>712</v>
      </c>
      <c r="E5770" s="43" t="s">
        <v>331</v>
      </c>
      <c r="F5770" s="43" t="s">
        <v>334</v>
      </c>
      <c r="G5770">
        <v>60</v>
      </c>
      <c r="H5770">
        <v>60</v>
      </c>
      <c r="I5770" s="43" t="s">
        <v>1223</v>
      </c>
      <c r="J5770" s="43" t="s">
        <v>2226</v>
      </c>
      <c r="K5770" s="43" t="s">
        <v>177</v>
      </c>
      <c r="L5770" s="43" t="str">
        <f>IF(AND(Home!$A$1&gt;=Leave[[#This Row],[Start Time]],Home!$A$1&lt;=Leave[[#This Row],[End Time]]),"Aplica","No Aplica")</f>
        <v>No Aplica</v>
      </c>
      <c r="M5770" s="43" t="str">
        <f>IF(AND(Home!$A$1&gt;=Leave[[#This Row],[Start Time]],Home!$A$1&lt;=Leave[[#This Row],[End Time]]),Home!$A$1,"No Aplica")</f>
        <v>No Aplica</v>
      </c>
      <c r="N5770" s="43" t="str">
        <f>Leave[[#This Row],[User Code (Owning User) (Usuario)]]&amp;Leave[[#This Row],[fecha activa]]</f>
        <v>MIE2023050711825No Aplica</v>
      </c>
    </row>
    <row r="5771" spans="1:14" x14ac:dyDescent="0.3">
      <c r="A5771" s="43" t="s">
        <v>471</v>
      </c>
      <c r="B5771" s="3">
        <v>45901</v>
      </c>
      <c r="C5771" s="3">
        <v>45901</v>
      </c>
      <c r="D5771" s="43" t="s">
        <v>712</v>
      </c>
      <c r="E5771" s="43" t="s">
        <v>331</v>
      </c>
      <c r="F5771" s="43" t="s">
        <v>334</v>
      </c>
      <c r="G5771">
        <v>60</v>
      </c>
      <c r="H5771">
        <v>60</v>
      </c>
      <c r="I5771" s="43" t="s">
        <v>1223</v>
      </c>
      <c r="J5771" s="43" t="s">
        <v>2226</v>
      </c>
      <c r="K5771" s="43" t="s">
        <v>177</v>
      </c>
      <c r="L5771" s="43" t="str">
        <f>IF(AND(Home!$A$1&gt;=Leave[[#This Row],[Start Time]],Home!$A$1&lt;=Leave[[#This Row],[End Time]]),"Aplica","No Aplica")</f>
        <v>No Aplica</v>
      </c>
      <c r="M5771" s="43" t="str">
        <f>IF(AND(Home!$A$1&gt;=Leave[[#This Row],[Start Time]],Home!$A$1&lt;=Leave[[#This Row],[End Time]]),Home!$A$1,"No Aplica")</f>
        <v>No Aplica</v>
      </c>
      <c r="N5771" s="43" t="str">
        <f>Leave[[#This Row],[User Code (Owning User) (Usuario)]]&amp;Leave[[#This Row],[fecha activa]]</f>
        <v>MIE2023050711825No Aplica</v>
      </c>
    </row>
    <row r="5772" spans="1:14" x14ac:dyDescent="0.3">
      <c r="A5772" s="43" t="s">
        <v>465</v>
      </c>
      <c r="B5772" s="3">
        <v>45921</v>
      </c>
      <c r="C5772" s="3">
        <v>45921</v>
      </c>
      <c r="D5772" s="43" t="s">
        <v>2728</v>
      </c>
      <c r="E5772" s="43" t="s">
        <v>327</v>
      </c>
      <c r="F5772" s="43" t="s">
        <v>330</v>
      </c>
      <c r="G5772">
        <v>540</v>
      </c>
      <c r="H5772">
        <v>540</v>
      </c>
      <c r="I5772" s="43" t="s">
        <v>1224</v>
      </c>
      <c r="J5772" s="43" t="s">
        <v>2412</v>
      </c>
      <c r="K5772" s="43" t="s">
        <v>177</v>
      </c>
      <c r="L5772" s="43" t="str">
        <f>IF(AND(Home!$A$1&gt;=Leave[[#This Row],[Start Time]],Home!$A$1&lt;=Leave[[#This Row],[End Time]]),"Aplica","No Aplica")</f>
        <v>No Aplica</v>
      </c>
      <c r="M5772" s="43" t="str">
        <f>IF(AND(Home!$A$1&gt;=Leave[[#This Row],[Start Time]],Home!$A$1&lt;=Leave[[#This Row],[End Time]]),Home!$A$1,"No Aplica")</f>
        <v>No Aplica</v>
      </c>
      <c r="N5772" s="43" t="str">
        <f>Leave[[#This Row],[User Code (Owning User) (Usuario)]]&amp;Leave[[#This Row],[fecha activa]]</f>
        <v>MIE2023270611723No Aplica</v>
      </c>
    </row>
    <row r="5773" spans="1:14" x14ac:dyDescent="0.3">
      <c r="A5773" s="43" t="s">
        <v>465</v>
      </c>
      <c r="B5773" s="3">
        <v>45916</v>
      </c>
      <c r="C5773" s="3">
        <v>45916</v>
      </c>
      <c r="D5773" s="43" t="s">
        <v>467</v>
      </c>
      <c r="E5773" s="43" t="s">
        <v>327</v>
      </c>
      <c r="F5773" s="43" t="s">
        <v>330</v>
      </c>
      <c r="G5773">
        <v>540</v>
      </c>
      <c r="H5773">
        <v>540</v>
      </c>
      <c r="I5773" s="43" t="s">
        <v>1224</v>
      </c>
      <c r="J5773" s="43" t="s">
        <v>2412</v>
      </c>
      <c r="K5773" s="43" t="s">
        <v>177</v>
      </c>
      <c r="L5773" s="43" t="str">
        <f>IF(AND(Home!$A$1&gt;=Leave[[#This Row],[Start Time]],Home!$A$1&lt;=Leave[[#This Row],[End Time]]),"Aplica","No Aplica")</f>
        <v>No Aplica</v>
      </c>
      <c r="M5773" s="43" t="str">
        <f>IF(AND(Home!$A$1&gt;=Leave[[#This Row],[Start Time]],Home!$A$1&lt;=Leave[[#This Row],[End Time]]),Home!$A$1,"No Aplica")</f>
        <v>No Aplica</v>
      </c>
      <c r="N5773" s="43" t="str">
        <f>Leave[[#This Row],[User Code (Owning User) (Usuario)]]&amp;Leave[[#This Row],[fecha activa]]</f>
        <v>MIE2023270611723No Aplica</v>
      </c>
    </row>
    <row r="5774" spans="1:14" x14ac:dyDescent="0.3">
      <c r="A5774" s="43" t="s">
        <v>465</v>
      </c>
      <c r="B5774" s="3">
        <v>45905</v>
      </c>
      <c r="C5774" s="3">
        <v>45905</v>
      </c>
      <c r="D5774" s="43" t="s">
        <v>3052</v>
      </c>
      <c r="E5774" s="43" t="s">
        <v>327</v>
      </c>
      <c r="F5774" s="43" t="s">
        <v>330</v>
      </c>
      <c r="G5774">
        <v>210</v>
      </c>
      <c r="H5774">
        <v>210</v>
      </c>
      <c r="I5774" s="43" t="s">
        <v>1224</v>
      </c>
      <c r="J5774" s="43" t="s">
        <v>2412</v>
      </c>
      <c r="K5774" s="43" t="s">
        <v>177</v>
      </c>
      <c r="L5774" s="43" t="str">
        <f>IF(AND(Home!$A$1&gt;=Leave[[#This Row],[Start Time]],Home!$A$1&lt;=Leave[[#This Row],[End Time]]),"Aplica","No Aplica")</f>
        <v>No Aplica</v>
      </c>
      <c r="M5774" s="43" t="str">
        <f>IF(AND(Home!$A$1&gt;=Leave[[#This Row],[Start Time]],Home!$A$1&lt;=Leave[[#This Row],[End Time]]),Home!$A$1,"No Aplica")</f>
        <v>No Aplica</v>
      </c>
      <c r="N5774" s="43" t="str">
        <f>Leave[[#This Row],[User Code (Owning User) (Usuario)]]&amp;Leave[[#This Row],[fecha activa]]</f>
        <v>MIE2023270611723No Aplica</v>
      </c>
    </row>
    <row r="5775" spans="1:14" x14ac:dyDescent="0.3">
      <c r="A5775" s="43" t="s">
        <v>465</v>
      </c>
      <c r="B5775" s="3">
        <v>45912</v>
      </c>
      <c r="C5775" s="3">
        <v>45912</v>
      </c>
      <c r="D5775" s="43" t="s">
        <v>493</v>
      </c>
      <c r="E5775" s="43" t="s">
        <v>327</v>
      </c>
      <c r="F5775" s="43" t="s">
        <v>330</v>
      </c>
      <c r="G5775">
        <v>60</v>
      </c>
      <c r="H5775">
        <v>60</v>
      </c>
      <c r="I5775" s="43" t="s">
        <v>1224</v>
      </c>
      <c r="J5775" s="43" t="s">
        <v>2412</v>
      </c>
      <c r="K5775" s="43" t="s">
        <v>177</v>
      </c>
      <c r="L5775" s="43" t="str">
        <f>IF(AND(Home!$A$1&gt;=Leave[[#This Row],[Start Time]],Home!$A$1&lt;=Leave[[#This Row],[End Time]]),"Aplica","No Aplica")</f>
        <v>No Aplica</v>
      </c>
      <c r="M5775" s="43" t="str">
        <f>IF(AND(Home!$A$1&gt;=Leave[[#This Row],[Start Time]],Home!$A$1&lt;=Leave[[#This Row],[End Time]]),Home!$A$1,"No Aplica")</f>
        <v>No Aplica</v>
      </c>
      <c r="N5775" s="43" t="str">
        <f>Leave[[#This Row],[User Code (Owning User) (Usuario)]]&amp;Leave[[#This Row],[fecha activa]]</f>
        <v>MIE2023270611723No Aplica</v>
      </c>
    </row>
    <row r="5776" spans="1:14" x14ac:dyDescent="0.3">
      <c r="A5776" s="43" t="s">
        <v>465</v>
      </c>
      <c r="B5776" s="3">
        <v>45911</v>
      </c>
      <c r="C5776" s="3">
        <v>45911</v>
      </c>
      <c r="D5776" s="43" t="s">
        <v>493</v>
      </c>
      <c r="E5776" s="43" t="s">
        <v>327</v>
      </c>
      <c r="F5776" s="43" t="s">
        <v>330</v>
      </c>
      <c r="G5776">
        <v>60</v>
      </c>
      <c r="H5776">
        <v>60</v>
      </c>
      <c r="I5776" s="43" t="s">
        <v>1224</v>
      </c>
      <c r="J5776" s="43" t="s">
        <v>2412</v>
      </c>
      <c r="K5776" s="43" t="s">
        <v>177</v>
      </c>
      <c r="L5776" s="43" t="str">
        <f>IF(AND(Home!$A$1&gt;=Leave[[#This Row],[Start Time]],Home!$A$1&lt;=Leave[[#This Row],[End Time]]),"Aplica","No Aplica")</f>
        <v>No Aplica</v>
      </c>
      <c r="M5776" s="43" t="str">
        <f>IF(AND(Home!$A$1&gt;=Leave[[#This Row],[Start Time]],Home!$A$1&lt;=Leave[[#This Row],[End Time]]),Home!$A$1,"No Aplica")</f>
        <v>No Aplica</v>
      </c>
      <c r="N5776" s="43" t="str">
        <f>Leave[[#This Row],[User Code (Owning User) (Usuario)]]&amp;Leave[[#This Row],[fecha activa]]</f>
        <v>MIE2023270611723No Aplica</v>
      </c>
    </row>
    <row r="5777" spans="1:14" x14ac:dyDescent="0.3">
      <c r="A5777" s="43" t="s">
        <v>465</v>
      </c>
      <c r="B5777" s="3">
        <v>45910</v>
      </c>
      <c r="C5777" s="3">
        <v>45910</v>
      </c>
      <c r="D5777" s="43" t="s">
        <v>493</v>
      </c>
      <c r="E5777" s="43" t="s">
        <v>327</v>
      </c>
      <c r="F5777" s="43" t="s">
        <v>330</v>
      </c>
      <c r="G5777">
        <v>60</v>
      </c>
      <c r="H5777">
        <v>60</v>
      </c>
      <c r="I5777" s="43" t="s">
        <v>1224</v>
      </c>
      <c r="J5777" s="43" t="s">
        <v>2412</v>
      </c>
      <c r="K5777" s="43" t="s">
        <v>177</v>
      </c>
      <c r="L5777" s="43" t="str">
        <f>IF(AND(Home!$A$1&gt;=Leave[[#This Row],[Start Time]],Home!$A$1&lt;=Leave[[#This Row],[End Time]]),"Aplica","No Aplica")</f>
        <v>No Aplica</v>
      </c>
      <c r="M5777" s="43" t="str">
        <f>IF(AND(Home!$A$1&gt;=Leave[[#This Row],[Start Time]],Home!$A$1&lt;=Leave[[#This Row],[End Time]]),Home!$A$1,"No Aplica")</f>
        <v>No Aplica</v>
      </c>
      <c r="N5777" s="43" t="str">
        <f>Leave[[#This Row],[User Code (Owning User) (Usuario)]]&amp;Leave[[#This Row],[fecha activa]]</f>
        <v>MIE2023270611723No Aplica</v>
      </c>
    </row>
    <row r="5778" spans="1:14" x14ac:dyDescent="0.3">
      <c r="A5778" s="43" t="s">
        <v>465</v>
      </c>
      <c r="B5778" s="3">
        <v>45909</v>
      </c>
      <c r="C5778" s="3">
        <v>45909</v>
      </c>
      <c r="D5778" s="43" t="s">
        <v>467</v>
      </c>
      <c r="E5778" s="43" t="s">
        <v>327</v>
      </c>
      <c r="F5778" s="43" t="s">
        <v>330</v>
      </c>
      <c r="G5778">
        <v>540</v>
      </c>
      <c r="H5778">
        <v>540</v>
      </c>
      <c r="I5778" s="43" t="s">
        <v>1224</v>
      </c>
      <c r="J5778" s="43" t="s">
        <v>2412</v>
      </c>
      <c r="K5778" s="43" t="s">
        <v>177</v>
      </c>
      <c r="L5778" s="43" t="str">
        <f>IF(AND(Home!$A$1&gt;=Leave[[#This Row],[Start Time]],Home!$A$1&lt;=Leave[[#This Row],[End Time]]),"Aplica","No Aplica")</f>
        <v>No Aplica</v>
      </c>
      <c r="M5778" s="43" t="str">
        <f>IF(AND(Home!$A$1&gt;=Leave[[#This Row],[Start Time]],Home!$A$1&lt;=Leave[[#This Row],[End Time]]),Home!$A$1,"No Aplica")</f>
        <v>No Aplica</v>
      </c>
      <c r="N5778" s="43" t="str">
        <f>Leave[[#This Row],[User Code (Owning User) (Usuario)]]&amp;Leave[[#This Row],[fecha activa]]</f>
        <v>MIE2023270611723No Aplica</v>
      </c>
    </row>
    <row r="5779" spans="1:14" x14ac:dyDescent="0.3">
      <c r="A5779" s="43" t="s">
        <v>465</v>
      </c>
      <c r="B5779" s="3">
        <v>45908</v>
      </c>
      <c r="C5779" s="3">
        <v>45908</v>
      </c>
      <c r="D5779" s="43" t="s">
        <v>493</v>
      </c>
      <c r="E5779" s="43" t="s">
        <v>327</v>
      </c>
      <c r="F5779" s="43" t="s">
        <v>330</v>
      </c>
      <c r="G5779">
        <v>60</v>
      </c>
      <c r="H5779">
        <v>60</v>
      </c>
      <c r="I5779" s="43" t="s">
        <v>1224</v>
      </c>
      <c r="J5779" s="43" t="s">
        <v>2412</v>
      </c>
      <c r="K5779" s="43" t="s">
        <v>177</v>
      </c>
      <c r="L5779" s="43" t="str">
        <f>IF(AND(Home!$A$1&gt;=Leave[[#This Row],[Start Time]],Home!$A$1&lt;=Leave[[#This Row],[End Time]]),"Aplica","No Aplica")</f>
        <v>No Aplica</v>
      </c>
      <c r="M5779" s="43" t="str">
        <f>IF(AND(Home!$A$1&gt;=Leave[[#This Row],[Start Time]],Home!$A$1&lt;=Leave[[#This Row],[End Time]]),Home!$A$1,"No Aplica")</f>
        <v>No Aplica</v>
      </c>
      <c r="N5779" s="43" t="str">
        <f>Leave[[#This Row],[User Code (Owning User) (Usuario)]]&amp;Leave[[#This Row],[fecha activa]]</f>
        <v>MIE2023270611723No Aplica</v>
      </c>
    </row>
    <row r="5780" spans="1:14" x14ac:dyDescent="0.3">
      <c r="A5780" s="43" t="s">
        <v>465</v>
      </c>
      <c r="B5780" s="3">
        <v>45908</v>
      </c>
      <c r="C5780" s="3">
        <v>45908</v>
      </c>
      <c r="D5780" s="43" t="s">
        <v>493</v>
      </c>
      <c r="E5780" s="43" t="s">
        <v>327</v>
      </c>
      <c r="F5780" s="43" t="s">
        <v>330</v>
      </c>
      <c r="G5780">
        <v>60</v>
      </c>
      <c r="H5780">
        <v>60</v>
      </c>
      <c r="I5780" s="43" t="s">
        <v>1224</v>
      </c>
      <c r="J5780" s="43" t="s">
        <v>2412</v>
      </c>
      <c r="K5780" s="43" t="s">
        <v>177</v>
      </c>
      <c r="L5780" s="43" t="str">
        <f>IF(AND(Home!$A$1&gt;=Leave[[#This Row],[Start Time]],Home!$A$1&lt;=Leave[[#This Row],[End Time]]),"Aplica","No Aplica")</f>
        <v>No Aplica</v>
      </c>
      <c r="M5780" s="43" t="str">
        <f>IF(AND(Home!$A$1&gt;=Leave[[#This Row],[Start Time]],Home!$A$1&lt;=Leave[[#This Row],[End Time]]),Home!$A$1,"No Aplica")</f>
        <v>No Aplica</v>
      </c>
      <c r="N5780" s="43" t="str">
        <f>Leave[[#This Row],[User Code (Owning User) (Usuario)]]&amp;Leave[[#This Row],[fecha activa]]</f>
        <v>MIE2023270611723No Aplica</v>
      </c>
    </row>
    <row r="5781" spans="1:14" x14ac:dyDescent="0.3">
      <c r="A5781" s="43" t="s">
        <v>465</v>
      </c>
      <c r="B5781" s="3">
        <v>45905</v>
      </c>
      <c r="C5781" s="3">
        <v>45905</v>
      </c>
      <c r="D5781" s="43" t="s">
        <v>493</v>
      </c>
      <c r="E5781" s="43" t="s">
        <v>327</v>
      </c>
      <c r="F5781" s="43" t="s">
        <v>330</v>
      </c>
      <c r="G5781">
        <v>60</v>
      </c>
      <c r="H5781">
        <v>60</v>
      </c>
      <c r="I5781" s="43" t="s">
        <v>1224</v>
      </c>
      <c r="J5781" s="43" t="s">
        <v>2412</v>
      </c>
      <c r="K5781" s="43" t="s">
        <v>177</v>
      </c>
      <c r="L5781" s="43" t="str">
        <f>IF(AND(Home!$A$1&gt;=Leave[[#This Row],[Start Time]],Home!$A$1&lt;=Leave[[#This Row],[End Time]]),"Aplica","No Aplica")</f>
        <v>No Aplica</v>
      </c>
      <c r="M5781" s="43" t="str">
        <f>IF(AND(Home!$A$1&gt;=Leave[[#This Row],[Start Time]],Home!$A$1&lt;=Leave[[#This Row],[End Time]]),Home!$A$1,"No Aplica")</f>
        <v>No Aplica</v>
      </c>
      <c r="N5781" s="43" t="str">
        <f>Leave[[#This Row],[User Code (Owning User) (Usuario)]]&amp;Leave[[#This Row],[fecha activa]]</f>
        <v>MIE2023270611723No Aplica</v>
      </c>
    </row>
    <row r="5782" spans="1:14" x14ac:dyDescent="0.3">
      <c r="A5782" s="43" t="s">
        <v>465</v>
      </c>
      <c r="B5782" s="3">
        <v>45904</v>
      </c>
      <c r="C5782" s="3">
        <v>45904</v>
      </c>
      <c r="D5782" s="43" t="s">
        <v>493</v>
      </c>
      <c r="E5782" s="43" t="s">
        <v>327</v>
      </c>
      <c r="F5782" s="43" t="s">
        <v>330</v>
      </c>
      <c r="G5782">
        <v>60</v>
      </c>
      <c r="H5782">
        <v>60</v>
      </c>
      <c r="I5782" s="43" t="s">
        <v>1224</v>
      </c>
      <c r="J5782" s="43" t="s">
        <v>2412</v>
      </c>
      <c r="K5782" s="43" t="s">
        <v>177</v>
      </c>
      <c r="L5782" s="43" t="str">
        <f>IF(AND(Home!$A$1&gt;=Leave[[#This Row],[Start Time]],Home!$A$1&lt;=Leave[[#This Row],[End Time]]),"Aplica","No Aplica")</f>
        <v>No Aplica</v>
      </c>
      <c r="M5782" s="43" t="str">
        <f>IF(AND(Home!$A$1&gt;=Leave[[#This Row],[Start Time]],Home!$A$1&lt;=Leave[[#This Row],[End Time]]),Home!$A$1,"No Aplica")</f>
        <v>No Aplica</v>
      </c>
      <c r="N5782" s="43" t="str">
        <f>Leave[[#This Row],[User Code (Owning User) (Usuario)]]&amp;Leave[[#This Row],[fecha activa]]</f>
        <v>MIE2023270611723No Aplica</v>
      </c>
    </row>
    <row r="5783" spans="1:14" x14ac:dyDescent="0.3">
      <c r="A5783" s="43" t="s">
        <v>465</v>
      </c>
      <c r="B5783" s="3">
        <v>45903</v>
      </c>
      <c r="C5783" s="3">
        <v>45903</v>
      </c>
      <c r="D5783" s="43" t="s">
        <v>493</v>
      </c>
      <c r="E5783" s="43" t="s">
        <v>327</v>
      </c>
      <c r="F5783" s="43" t="s">
        <v>330</v>
      </c>
      <c r="G5783">
        <v>60</v>
      </c>
      <c r="H5783">
        <v>60</v>
      </c>
      <c r="I5783" s="43" t="s">
        <v>1224</v>
      </c>
      <c r="J5783" s="43" t="s">
        <v>2412</v>
      </c>
      <c r="K5783" s="43" t="s">
        <v>177</v>
      </c>
      <c r="L5783" s="43" t="str">
        <f>IF(AND(Home!$A$1&gt;=Leave[[#This Row],[Start Time]],Home!$A$1&lt;=Leave[[#This Row],[End Time]]),"Aplica","No Aplica")</f>
        <v>No Aplica</v>
      </c>
      <c r="M5783" s="43" t="str">
        <f>IF(AND(Home!$A$1&gt;=Leave[[#This Row],[Start Time]],Home!$A$1&lt;=Leave[[#This Row],[End Time]]),Home!$A$1,"No Aplica")</f>
        <v>No Aplica</v>
      </c>
      <c r="N5783" s="43" t="str">
        <f>Leave[[#This Row],[User Code (Owning User) (Usuario)]]&amp;Leave[[#This Row],[fecha activa]]</f>
        <v>MIE2023270611723No Aplica</v>
      </c>
    </row>
    <row r="5784" spans="1:14" x14ac:dyDescent="0.3">
      <c r="A5784" s="43" t="s">
        <v>465</v>
      </c>
      <c r="B5784" s="3">
        <v>45902</v>
      </c>
      <c r="C5784" s="3">
        <v>45902</v>
      </c>
      <c r="D5784" s="43" t="s">
        <v>467</v>
      </c>
      <c r="E5784" s="43" t="s">
        <v>327</v>
      </c>
      <c r="F5784" s="43" t="s">
        <v>330</v>
      </c>
      <c r="G5784">
        <v>480</v>
      </c>
      <c r="H5784">
        <v>480</v>
      </c>
      <c r="I5784" s="43" t="s">
        <v>1224</v>
      </c>
      <c r="J5784" s="43" t="s">
        <v>2412</v>
      </c>
      <c r="K5784" s="43" t="s">
        <v>177</v>
      </c>
      <c r="L5784" s="43" t="str">
        <f>IF(AND(Home!$A$1&gt;=Leave[[#This Row],[Start Time]],Home!$A$1&lt;=Leave[[#This Row],[End Time]]),"Aplica","No Aplica")</f>
        <v>No Aplica</v>
      </c>
      <c r="M5784" s="43" t="str">
        <f>IF(AND(Home!$A$1&gt;=Leave[[#This Row],[Start Time]],Home!$A$1&lt;=Leave[[#This Row],[End Time]]),Home!$A$1,"No Aplica")</f>
        <v>No Aplica</v>
      </c>
      <c r="N5784" s="43" t="str">
        <f>Leave[[#This Row],[User Code (Owning User) (Usuario)]]&amp;Leave[[#This Row],[fecha activa]]</f>
        <v>MIE2023270611723No Aplica</v>
      </c>
    </row>
    <row r="5785" spans="1:14" x14ac:dyDescent="0.3">
      <c r="A5785" s="43" t="s">
        <v>465</v>
      </c>
      <c r="B5785" s="3">
        <v>45901</v>
      </c>
      <c r="C5785" s="3">
        <v>45901</v>
      </c>
      <c r="D5785" s="43" t="s">
        <v>493</v>
      </c>
      <c r="E5785" s="43" t="s">
        <v>327</v>
      </c>
      <c r="F5785" s="43" t="s">
        <v>330</v>
      </c>
      <c r="G5785">
        <v>60</v>
      </c>
      <c r="H5785">
        <v>60</v>
      </c>
      <c r="I5785" s="43" t="s">
        <v>1224</v>
      </c>
      <c r="J5785" s="43" t="s">
        <v>2412</v>
      </c>
      <c r="K5785" s="43" t="s">
        <v>177</v>
      </c>
      <c r="L5785" s="43" t="str">
        <f>IF(AND(Home!$A$1&gt;=Leave[[#This Row],[Start Time]],Home!$A$1&lt;=Leave[[#This Row],[End Time]]),"Aplica","No Aplica")</f>
        <v>No Aplica</v>
      </c>
      <c r="M5785" s="43" t="str">
        <f>IF(AND(Home!$A$1&gt;=Leave[[#This Row],[Start Time]],Home!$A$1&lt;=Leave[[#This Row],[End Time]]),Home!$A$1,"No Aplica")</f>
        <v>No Aplica</v>
      </c>
      <c r="N5785" s="43" t="str">
        <f>Leave[[#This Row],[User Code (Owning User) (Usuario)]]&amp;Leave[[#This Row],[fecha activa]]</f>
        <v>MIE2023270611723No Aplica</v>
      </c>
    </row>
    <row r="5786" spans="1:14" x14ac:dyDescent="0.3">
      <c r="A5786" s="43" t="s">
        <v>465</v>
      </c>
      <c r="B5786" s="3">
        <v>45924</v>
      </c>
      <c r="C5786" s="3">
        <v>45924</v>
      </c>
      <c r="D5786" s="43" t="s">
        <v>2449</v>
      </c>
      <c r="E5786" s="43" t="s">
        <v>589</v>
      </c>
      <c r="F5786" s="43" t="s">
        <v>590</v>
      </c>
      <c r="G5786">
        <v>540</v>
      </c>
      <c r="H5786">
        <v>540</v>
      </c>
      <c r="I5786" s="43" t="s">
        <v>1283</v>
      </c>
      <c r="J5786" s="43" t="s">
        <v>1031</v>
      </c>
      <c r="K5786" s="43" t="s">
        <v>177</v>
      </c>
      <c r="L5786" s="43" t="str">
        <f>IF(AND(Home!$A$1&gt;=Leave[[#This Row],[Start Time]],Home!$A$1&lt;=Leave[[#This Row],[End Time]]),"Aplica","No Aplica")</f>
        <v>No Aplica</v>
      </c>
      <c r="M5786" s="43" t="str">
        <f>IF(AND(Home!$A$1&gt;=Leave[[#This Row],[Start Time]],Home!$A$1&lt;=Leave[[#This Row],[End Time]]),Home!$A$1,"No Aplica")</f>
        <v>No Aplica</v>
      </c>
      <c r="N5786" s="43" t="str">
        <f>Leave[[#This Row],[User Code (Owning User) (Usuario)]]&amp;Leave[[#This Row],[fecha activa]]</f>
        <v>MIE2024240515836No Aplica</v>
      </c>
    </row>
    <row r="5787" spans="1:14" x14ac:dyDescent="0.3">
      <c r="A5787" s="43" t="s">
        <v>465</v>
      </c>
      <c r="B5787" s="3">
        <v>45910</v>
      </c>
      <c r="C5787" s="3">
        <v>45910</v>
      </c>
      <c r="D5787" s="43" t="s">
        <v>2449</v>
      </c>
      <c r="E5787" s="43" t="s">
        <v>589</v>
      </c>
      <c r="F5787" s="43" t="s">
        <v>590</v>
      </c>
      <c r="G5787">
        <v>540</v>
      </c>
      <c r="H5787">
        <v>540</v>
      </c>
      <c r="I5787" s="43" t="s">
        <v>1283</v>
      </c>
      <c r="J5787" s="43" t="s">
        <v>1031</v>
      </c>
      <c r="K5787" s="43" t="s">
        <v>177</v>
      </c>
      <c r="L5787" s="43" t="str">
        <f>IF(AND(Home!$A$1&gt;=Leave[[#This Row],[Start Time]],Home!$A$1&lt;=Leave[[#This Row],[End Time]]),"Aplica","No Aplica")</f>
        <v>No Aplica</v>
      </c>
      <c r="M5787" s="43" t="str">
        <f>IF(AND(Home!$A$1&gt;=Leave[[#This Row],[Start Time]],Home!$A$1&lt;=Leave[[#This Row],[End Time]]),Home!$A$1,"No Aplica")</f>
        <v>No Aplica</v>
      </c>
      <c r="N5787" s="43" t="str">
        <f>Leave[[#This Row],[User Code (Owning User) (Usuario)]]&amp;Leave[[#This Row],[fecha activa]]</f>
        <v>MIE2024240515836No Aplica</v>
      </c>
    </row>
    <row r="5788" spans="1:14" x14ac:dyDescent="0.3">
      <c r="A5788" s="43" t="s">
        <v>465</v>
      </c>
      <c r="B5788" s="3">
        <v>45903</v>
      </c>
      <c r="C5788" s="3">
        <v>45903</v>
      </c>
      <c r="D5788" s="43" t="s">
        <v>2449</v>
      </c>
      <c r="E5788" s="43" t="s">
        <v>589</v>
      </c>
      <c r="F5788" s="43" t="s">
        <v>590</v>
      </c>
      <c r="G5788">
        <v>540</v>
      </c>
      <c r="H5788">
        <v>540</v>
      </c>
      <c r="I5788" s="43" t="s">
        <v>1283</v>
      </c>
      <c r="J5788" s="43" t="s">
        <v>1031</v>
      </c>
      <c r="K5788" s="43" t="s">
        <v>177</v>
      </c>
      <c r="L5788" s="43" t="str">
        <f>IF(AND(Home!$A$1&gt;=Leave[[#This Row],[Start Time]],Home!$A$1&lt;=Leave[[#This Row],[End Time]]),"Aplica","No Aplica")</f>
        <v>No Aplica</v>
      </c>
      <c r="M5788" s="43" t="str">
        <f>IF(AND(Home!$A$1&gt;=Leave[[#This Row],[Start Time]],Home!$A$1&lt;=Leave[[#This Row],[End Time]]),Home!$A$1,"No Aplica")</f>
        <v>No Aplica</v>
      </c>
      <c r="N5788" s="43" t="str">
        <f>Leave[[#This Row],[User Code (Owning User) (Usuario)]]&amp;Leave[[#This Row],[fecha activa]]</f>
        <v>MIE2024240515836No Aplica</v>
      </c>
    </row>
    <row r="5789" spans="1:14" x14ac:dyDescent="0.3">
      <c r="A5789" s="43" t="s">
        <v>476</v>
      </c>
      <c r="B5789" s="3">
        <v>45920</v>
      </c>
      <c r="C5789" s="3">
        <v>45920</v>
      </c>
      <c r="D5789" s="43" t="s">
        <v>490</v>
      </c>
      <c r="E5789" s="43" t="s">
        <v>875</v>
      </c>
      <c r="F5789" s="43" t="s">
        <v>876</v>
      </c>
      <c r="G5789">
        <v>300</v>
      </c>
      <c r="H5789">
        <v>300</v>
      </c>
      <c r="I5789" s="43" t="s">
        <v>1142</v>
      </c>
      <c r="J5789" s="43" t="s">
        <v>2210</v>
      </c>
      <c r="K5789" s="43" t="s">
        <v>178</v>
      </c>
      <c r="L5789" s="43" t="str">
        <f>IF(AND(Home!$A$1&gt;=Leave[[#This Row],[Start Time]],Home!$A$1&lt;=Leave[[#This Row],[End Time]]),"Aplica","No Aplica")</f>
        <v>No Aplica</v>
      </c>
      <c r="M5789" s="43" t="str">
        <f>IF(AND(Home!$A$1&gt;=Leave[[#This Row],[Start Time]],Home!$A$1&lt;=Leave[[#This Row],[End Time]]),Home!$A$1,"No Aplica")</f>
        <v>No Aplica</v>
      </c>
      <c r="N5789" s="43" t="str">
        <f>Leave[[#This Row],[User Code (Owning User) (Usuario)]]&amp;Leave[[#This Row],[fecha activa]]</f>
        <v>MIE2024101219088No Aplica</v>
      </c>
    </row>
    <row r="5790" spans="1:14" x14ac:dyDescent="0.3">
      <c r="A5790" s="43" t="s">
        <v>476</v>
      </c>
      <c r="B5790" s="3">
        <v>45928</v>
      </c>
      <c r="C5790" s="3">
        <v>45928</v>
      </c>
      <c r="D5790" s="43" t="s">
        <v>3550</v>
      </c>
      <c r="E5790" s="43" t="s">
        <v>875</v>
      </c>
      <c r="F5790" s="43" t="s">
        <v>876</v>
      </c>
      <c r="G5790">
        <v>540</v>
      </c>
      <c r="H5790">
        <v>540</v>
      </c>
      <c r="I5790" s="43" t="s">
        <v>1142</v>
      </c>
      <c r="J5790" s="43" t="s">
        <v>2210</v>
      </c>
      <c r="K5790" s="43" t="s">
        <v>178</v>
      </c>
      <c r="L5790" s="43" t="str">
        <f>IF(AND(Home!$A$1&gt;=Leave[[#This Row],[Start Time]],Home!$A$1&lt;=Leave[[#This Row],[End Time]]),"Aplica","No Aplica")</f>
        <v>No Aplica</v>
      </c>
      <c r="M5790" s="43" t="str">
        <f>IF(AND(Home!$A$1&gt;=Leave[[#This Row],[Start Time]],Home!$A$1&lt;=Leave[[#This Row],[End Time]]),Home!$A$1,"No Aplica")</f>
        <v>No Aplica</v>
      </c>
      <c r="N5790" s="43" t="str">
        <f>Leave[[#This Row],[User Code (Owning User) (Usuario)]]&amp;Leave[[#This Row],[fecha activa]]</f>
        <v>MIE2024101219088No Aplica</v>
      </c>
    </row>
    <row r="5791" spans="1:14" x14ac:dyDescent="0.3">
      <c r="A5791" s="43" t="s">
        <v>476</v>
      </c>
      <c r="B5791" s="3">
        <v>45913</v>
      </c>
      <c r="C5791" s="3">
        <v>45913</v>
      </c>
      <c r="D5791" s="43" t="s">
        <v>490</v>
      </c>
      <c r="E5791" s="43" t="s">
        <v>875</v>
      </c>
      <c r="F5791" s="43" t="s">
        <v>876</v>
      </c>
      <c r="G5791">
        <v>300</v>
      </c>
      <c r="H5791">
        <v>300</v>
      </c>
      <c r="I5791" s="43" t="s">
        <v>1142</v>
      </c>
      <c r="J5791" s="43" t="s">
        <v>2210</v>
      </c>
      <c r="K5791" s="43" t="s">
        <v>178</v>
      </c>
      <c r="L5791" s="43" t="str">
        <f>IF(AND(Home!$A$1&gt;=Leave[[#This Row],[Start Time]],Home!$A$1&lt;=Leave[[#This Row],[End Time]]),"Aplica","No Aplica")</f>
        <v>No Aplica</v>
      </c>
      <c r="M5791" s="43" t="str">
        <f>IF(AND(Home!$A$1&gt;=Leave[[#This Row],[Start Time]],Home!$A$1&lt;=Leave[[#This Row],[End Time]]),Home!$A$1,"No Aplica")</f>
        <v>No Aplica</v>
      </c>
      <c r="N5791" s="43" t="str">
        <f>Leave[[#This Row],[User Code (Owning User) (Usuario)]]&amp;Leave[[#This Row],[fecha activa]]</f>
        <v>MIE2024101219088No Aplica</v>
      </c>
    </row>
    <row r="5792" spans="1:14" x14ac:dyDescent="0.3">
      <c r="A5792" s="43" t="s">
        <v>476</v>
      </c>
      <c r="B5792" s="3">
        <v>45921</v>
      </c>
      <c r="C5792" s="3">
        <v>45921</v>
      </c>
      <c r="D5792" s="43" t="s">
        <v>491</v>
      </c>
      <c r="E5792" s="43" t="s">
        <v>875</v>
      </c>
      <c r="F5792" s="43" t="s">
        <v>876</v>
      </c>
      <c r="G5792">
        <v>540</v>
      </c>
      <c r="H5792">
        <v>540</v>
      </c>
      <c r="I5792" s="43" t="s">
        <v>1142</v>
      </c>
      <c r="J5792" s="43" t="s">
        <v>2210</v>
      </c>
      <c r="K5792" s="43" t="s">
        <v>178</v>
      </c>
      <c r="L5792" s="43" t="str">
        <f>IF(AND(Home!$A$1&gt;=Leave[[#This Row],[Start Time]],Home!$A$1&lt;=Leave[[#This Row],[End Time]]),"Aplica","No Aplica")</f>
        <v>No Aplica</v>
      </c>
      <c r="M5792" s="43" t="str">
        <f>IF(AND(Home!$A$1&gt;=Leave[[#This Row],[Start Time]],Home!$A$1&lt;=Leave[[#This Row],[End Time]]),Home!$A$1,"No Aplica")</f>
        <v>No Aplica</v>
      </c>
      <c r="N5792" s="43" t="str">
        <f>Leave[[#This Row],[User Code (Owning User) (Usuario)]]&amp;Leave[[#This Row],[fecha activa]]</f>
        <v>MIE2024101219088No Aplica</v>
      </c>
    </row>
    <row r="5793" spans="1:14" x14ac:dyDescent="0.3">
      <c r="A5793" s="43" t="s">
        <v>476</v>
      </c>
      <c r="B5793" s="3">
        <v>45906</v>
      </c>
      <c r="C5793" s="3">
        <v>45906</v>
      </c>
      <c r="D5793" s="43" t="s">
        <v>3134</v>
      </c>
      <c r="E5793" s="43" t="s">
        <v>875</v>
      </c>
      <c r="F5793" s="43" t="s">
        <v>876</v>
      </c>
      <c r="G5793">
        <v>300</v>
      </c>
      <c r="H5793">
        <v>300</v>
      </c>
      <c r="I5793" s="43" t="s">
        <v>1142</v>
      </c>
      <c r="J5793" s="43" t="s">
        <v>2210</v>
      </c>
      <c r="K5793" s="43" t="s">
        <v>178</v>
      </c>
      <c r="L5793" s="43" t="str">
        <f>IF(AND(Home!$A$1&gt;=Leave[[#This Row],[Start Time]],Home!$A$1&lt;=Leave[[#This Row],[End Time]]),"Aplica","No Aplica")</f>
        <v>No Aplica</v>
      </c>
      <c r="M5793" s="43" t="str">
        <f>IF(AND(Home!$A$1&gt;=Leave[[#This Row],[Start Time]],Home!$A$1&lt;=Leave[[#This Row],[End Time]]),Home!$A$1,"No Aplica")</f>
        <v>No Aplica</v>
      </c>
      <c r="N5793" s="43" t="str">
        <f>Leave[[#This Row],[User Code (Owning User) (Usuario)]]&amp;Leave[[#This Row],[fecha activa]]</f>
        <v>MIE2024101219088No Aplica</v>
      </c>
    </row>
    <row r="5794" spans="1:14" x14ac:dyDescent="0.3">
      <c r="A5794" s="43" t="s">
        <v>471</v>
      </c>
      <c r="B5794" s="3">
        <v>45903</v>
      </c>
      <c r="C5794" s="3">
        <v>45903</v>
      </c>
      <c r="D5794" s="43" t="s">
        <v>2874</v>
      </c>
      <c r="E5794" s="43" t="s">
        <v>875</v>
      </c>
      <c r="F5794" s="43" t="s">
        <v>876</v>
      </c>
      <c r="G5794">
        <v>240</v>
      </c>
      <c r="H5794">
        <v>240</v>
      </c>
      <c r="I5794" s="43" t="s">
        <v>1142</v>
      </c>
      <c r="J5794" s="43" t="s">
        <v>2210</v>
      </c>
      <c r="K5794" s="43" t="s">
        <v>178</v>
      </c>
      <c r="L5794" s="43" t="str">
        <f>IF(AND(Home!$A$1&gt;=Leave[[#This Row],[Start Time]],Home!$A$1&lt;=Leave[[#This Row],[End Time]]),"Aplica","No Aplica")</f>
        <v>No Aplica</v>
      </c>
      <c r="M5794" s="43" t="str">
        <f>IF(AND(Home!$A$1&gt;=Leave[[#This Row],[Start Time]],Home!$A$1&lt;=Leave[[#This Row],[End Time]]),Home!$A$1,"No Aplica")</f>
        <v>No Aplica</v>
      </c>
      <c r="N5794" s="43" t="str">
        <f>Leave[[#This Row],[User Code (Owning User) (Usuario)]]&amp;Leave[[#This Row],[fecha activa]]</f>
        <v>MIE2024101219088No Aplica</v>
      </c>
    </row>
    <row r="5795" spans="1:14" x14ac:dyDescent="0.3">
      <c r="A5795" s="43" t="s">
        <v>476</v>
      </c>
      <c r="B5795" s="3">
        <v>45914</v>
      </c>
      <c r="C5795" s="3">
        <v>45914</v>
      </c>
      <c r="D5795" s="43" t="s">
        <v>2298</v>
      </c>
      <c r="E5795" s="43" t="s">
        <v>875</v>
      </c>
      <c r="F5795" s="43" t="s">
        <v>876</v>
      </c>
      <c r="G5795">
        <v>540</v>
      </c>
      <c r="H5795">
        <v>540</v>
      </c>
      <c r="I5795" s="43" t="s">
        <v>1142</v>
      </c>
      <c r="J5795" s="43" t="s">
        <v>2210</v>
      </c>
      <c r="K5795" s="43" t="s">
        <v>178</v>
      </c>
      <c r="L5795" s="43" t="str">
        <f>IF(AND(Home!$A$1&gt;=Leave[[#This Row],[Start Time]],Home!$A$1&lt;=Leave[[#This Row],[End Time]]),"Aplica","No Aplica")</f>
        <v>No Aplica</v>
      </c>
      <c r="M5795" s="43" t="str">
        <f>IF(AND(Home!$A$1&gt;=Leave[[#This Row],[Start Time]],Home!$A$1&lt;=Leave[[#This Row],[End Time]]),Home!$A$1,"No Aplica")</f>
        <v>No Aplica</v>
      </c>
      <c r="N5795" s="43" t="str">
        <f>Leave[[#This Row],[User Code (Owning User) (Usuario)]]&amp;Leave[[#This Row],[fecha activa]]</f>
        <v>MIE2024101219088No Aplica</v>
      </c>
    </row>
    <row r="5796" spans="1:14" x14ac:dyDescent="0.3">
      <c r="A5796" s="43" t="s">
        <v>476</v>
      </c>
      <c r="B5796" s="3">
        <v>45907</v>
      </c>
      <c r="C5796" s="3">
        <v>45907</v>
      </c>
      <c r="D5796" s="43" t="s">
        <v>470</v>
      </c>
      <c r="E5796" s="43" t="s">
        <v>875</v>
      </c>
      <c r="F5796" s="43" t="s">
        <v>876</v>
      </c>
      <c r="G5796">
        <v>540</v>
      </c>
      <c r="H5796">
        <v>540</v>
      </c>
      <c r="I5796" s="43" t="s">
        <v>1142</v>
      </c>
      <c r="J5796" s="43" t="s">
        <v>2210</v>
      </c>
      <c r="K5796" s="43" t="s">
        <v>178</v>
      </c>
      <c r="L5796" s="43" t="str">
        <f>IF(AND(Home!$A$1&gt;=Leave[[#This Row],[Start Time]],Home!$A$1&lt;=Leave[[#This Row],[End Time]]),"Aplica","No Aplica")</f>
        <v>No Aplica</v>
      </c>
      <c r="M5796" s="43" t="str">
        <f>IF(AND(Home!$A$1&gt;=Leave[[#This Row],[Start Time]],Home!$A$1&lt;=Leave[[#This Row],[End Time]]),Home!$A$1,"No Aplica")</f>
        <v>No Aplica</v>
      </c>
      <c r="N5796" s="43" t="str">
        <f>Leave[[#This Row],[User Code (Owning User) (Usuario)]]&amp;Leave[[#This Row],[fecha activa]]</f>
        <v>MIE2024101219088No Aplica</v>
      </c>
    </row>
    <row r="5797" spans="1:14" x14ac:dyDescent="0.3">
      <c r="A5797" s="43" t="s">
        <v>468</v>
      </c>
      <c r="B5797" s="3">
        <v>45925</v>
      </c>
      <c r="C5797" s="3">
        <v>45925</v>
      </c>
      <c r="D5797" s="43" t="s">
        <v>3556</v>
      </c>
      <c r="E5797" s="43" t="s">
        <v>512</v>
      </c>
      <c r="F5797" s="43" t="s">
        <v>513</v>
      </c>
      <c r="G5797">
        <v>540</v>
      </c>
      <c r="H5797">
        <v>540</v>
      </c>
      <c r="I5797" s="43" t="s">
        <v>1312</v>
      </c>
      <c r="J5797" s="43" t="s">
        <v>1487</v>
      </c>
      <c r="K5797" s="43" t="s">
        <v>177</v>
      </c>
      <c r="L5797" s="43" t="str">
        <f>IF(AND(Home!$A$1&gt;=Leave[[#This Row],[Start Time]],Home!$A$1&lt;=Leave[[#This Row],[End Time]]),"Aplica","No Aplica")</f>
        <v>No Aplica</v>
      </c>
      <c r="M5797" s="43" t="str">
        <f>IF(AND(Home!$A$1&gt;=Leave[[#This Row],[Start Time]],Home!$A$1&lt;=Leave[[#This Row],[End Time]]),Home!$A$1,"No Aplica")</f>
        <v>No Aplica</v>
      </c>
      <c r="N5797" s="43" t="str">
        <f>Leave[[#This Row],[User Code (Owning User) (Usuario)]]&amp;Leave[[#This Row],[fecha activa]]</f>
        <v>MIE2024220314775No Aplica</v>
      </c>
    </row>
    <row r="5798" spans="1:14" x14ac:dyDescent="0.3">
      <c r="A5798" s="43" t="s">
        <v>466</v>
      </c>
      <c r="B5798" s="3">
        <v>45924</v>
      </c>
      <c r="C5798" s="3">
        <v>45924</v>
      </c>
      <c r="D5798" s="43" t="s">
        <v>2739</v>
      </c>
      <c r="E5798" s="43" t="s">
        <v>512</v>
      </c>
      <c r="F5798" s="43" t="s">
        <v>513</v>
      </c>
      <c r="G5798">
        <v>540</v>
      </c>
      <c r="H5798">
        <v>540</v>
      </c>
      <c r="I5798" s="43" t="s">
        <v>1312</v>
      </c>
      <c r="J5798" s="43" t="s">
        <v>1487</v>
      </c>
      <c r="K5798" s="43" t="s">
        <v>177</v>
      </c>
      <c r="L5798" s="43" t="str">
        <f>IF(AND(Home!$A$1&gt;=Leave[[#This Row],[Start Time]],Home!$A$1&lt;=Leave[[#This Row],[End Time]]),"Aplica","No Aplica")</f>
        <v>No Aplica</v>
      </c>
      <c r="M5798" s="43" t="str">
        <f>IF(AND(Home!$A$1&gt;=Leave[[#This Row],[Start Time]],Home!$A$1&lt;=Leave[[#This Row],[End Time]]),Home!$A$1,"No Aplica")</f>
        <v>No Aplica</v>
      </c>
      <c r="N5798" s="43" t="str">
        <f>Leave[[#This Row],[User Code (Owning User) (Usuario)]]&amp;Leave[[#This Row],[fecha activa]]</f>
        <v>MIE2024220314775No Aplica</v>
      </c>
    </row>
    <row r="5799" spans="1:14" x14ac:dyDescent="0.3">
      <c r="A5799" s="43" t="s">
        <v>466</v>
      </c>
      <c r="B5799" s="3">
        <v>45923</v>
      </c>
      <c r="C5799" s="3">
        <v>45923</v>
      </c>
      <c r="D5799" s="43" t="s">
        <v>2739</v>
      </c>
      <c r="E5799" s="43" t="s">
        <v>512</v>
      </c>
      <c r="F5799" s="43" t="s">
        <v>513</v>
      </c>
      <c r="G5799">
        <v>540</v>
      </c>
      <c r="H5799">
        <v>540</v>
      </c>
      <c r="I5799" s="43" t="s">
        <v>1312</v>
      </c>
      <c r="J5799" s="43" t="s">
        <v>1487</v>
      </c>
      <c r="K5799" s="43" t="s">
        <v>177</v>
      </c>
      <c r="L5799" s="43" t="str">
        <f>IF(AND(Home!$A$1&gt;=Leave[[#This Row],[Start Time]],Home!$A$1&lt;=Leave[[#This Row],[End Time]]),"Aplica","No Aplica")</f>
        <v>No Aplica</v>
      </c>
      <c r="M5799" s="43" t="str">
        <f>IF(AND(Home!$A$1&gt;=Leave[[#This Row],[Start Time]],Home!$A$1&lt;=Leave[[#This Row],[End Time]]),Home!$A$1,"No Aplica")</f>
        <v>No Aplica</v>
      </c>
      <c r="N5799" s="43" t="str">
        <f>Leave[[#This Row],[User Code (Owning User) (Usuario)]]&amp;Leave[[#This Row],[fecha activa]]</f>
        <v>MIE2024220314775No Aplica</v>
      </c>
    </row>
    <row r="5800" spans="1:14" x14ac:dyDescent="0.3">
      <c r="A5800" s="43" t="s">
        <v>466</v>
      </c>
      <c r="B5800" s="3">
        <v>45922</v>
      </c>
      <c r="C5800" s="3">
        <v>45922</v>
      </c>
      <c r="D5800" s="43" t="s">
        <v>2739</v>
      </c>
      <c r="E5800" s="43" t="s">
        <v>512</v>
      </c>
      <c r="F5800" s="43" t="s">
        <v>513</v>
      </c>
      <c r="G5800">
        <v>540</v>
      </c>
      <c r="H5800">
        <v>540</v>
      </c>
      <c r="I5800" s="43" t="s">
        <v>1312</v>
      </c>
      <c r="J5800" s="43" t="s">
        <v>1487</v>
      </c>
      <c r="K5800" s="43" t="s">
        <v>177</v>
      </c>
      <c r="L5800" s="43" t="str">
        <f>IF(AND(Home!$A$1&gt;=Leave[[#This Row],[Start Time]],Home!$A$1&lt;=Leave[[#This Row],[End Time]]),"Aplica","No Aplica")</f>
        <v>Aplica</v>
      </c>
      <c r="M5800" s="43">
        <f>IF(AND(Home!$A$1&gt;=Leave[[#This Row],[Start Time]],Home!$A$1&lt;=Leave[[#This Row],[End Time]]),Home!$A$1,"No Aplica")</f>
        <v>45922</v>
      </c>
      <c r="N5800" s="43" t="str">
        <f>Leave[[#This Row],[User Code (Owning User) (Usuario)]]&amp;Leave[[#This Row],[fecha activa]]</f>
        <v>MIE202422031477545922</v>
      </c>
    </row>
    <row r="5801" spans="1:14" x14ac:dyDescent="0.3">
      <c r="A5801" s="43" t="s">
        <v>468</v>
      </c>
      <c r="B5801" s="3">
        <v>45903</v>
      </c>
      <c r="C5801" s="3">
        <v>45903</v>
      </c>
      <c r="D5801" s="43" t="s">
        <v>2122</v>
      </c>
      <c r="E5801" s="43" t="s">
        <v>512</v>
      </c>
      <c r="F5801" s="43" t="s">
        <v>513</v>
      </c>
      <c r="G5801">
        <v>60</v>
      </c>
      <c r="H5801">
        <v>60</v>
      </c>
      <c r="I5801" s="43" t="s">
        <v>1312</v>
      </c>
      <c r="J5801" s="43" t="s">
        <v>1487</v>
      </c>
      <c r="K5801" s="43" t="s">
        <v>177</v>
      </c>
      <c r="L5801" s="43" t="str">
        <f>IF(AND(Home!$A$1&gt;=Leave[[#This Row],[Start Time]],Home!$A$1&lt;=Leave[[#This Row],[End Time]]),"Aplica","No Aplica")</f>
        <v>No Aplica</v>
      </c>
      <c r="M5801" s="43" t="str">
        <f>IF(AND(Home!$A$1&gt;=Leave[[#This Row],[Start Time]],Home!$A$1&lt;=Leave[[#This Row],[End Time]]),Home!$A$1,"No Aplica")</f>
        <v>No Aplica</v>
      </c>
      <c r="N5801" s="43" t="str">
        <f>Leave[[#This Row],[User Code (Owning User) (Usuario)]]&amp;Leave[[#This Row],[fecha activa]]</f>
        <v>MIE2024220314775No Aplica</v>
      </c>
    </row>
    <row r="5802" spans="1:14" x14ac:dyDescent="0.3">
      <c r="A5802" s="43" t="s">
        <v>466</v>
      </c>
      <c r="B5802" s="3">
        <v>45921</v>
      </c>
      <c r="C5802" s="3">
        <v>45921</v>
      </c>
      <c r="D5802" s="43" t="s">
        <v>2739</v>
      </c>
      <c r="E5802" s="43" t="s">
        <v>512</v>
      </c>
      <c r="F5802" s="43" t="s">
        <v>513</v>
      </c>
      <c r="G5802">
        <v>540</v>
      </c>
      <c r="H5802">
        <v>540</v>
      </c>
      <c r="I5802" s="43" t="s">
        <v>1312</v>
      </c>
      <c r="J5802" s="43" t="s">
        <v>1487</v>
      </c>
      <c r="K5802" s="43" t="s">
        <v>177</v>
      </c>
      <c r="L5802" s="43" t="str">
        <f>IF(AND(Home!$A$1&gt;=Leave[[#This Row],[Start Time]],Home!$A$1&lt;=Leave[[#This Row],[End Time]]),"Aplica","No Aplica")</f>
        <v>No Aplica</v>
      </c>
      <c r="M5802" s="43" t="str">
        <f>IF(AND(Home!$A$1&gt;=Leave[[#This Row],[Start Time]],Home!$A$1&lt;=Leave[[#This Row],[End Time]]),Home!$A$1,"No Aplica")</f>
        <v>No Aplica</v>
      </c>
      <c r="N5802" s="43" t="str">
        <f>Leave[[#This Row],[User Code (Owning User) (Usuario)]]&amp;Leave[[#This Row],[fecha activa]]</f>
        <v>MIE2024220314775No Aplica</v>
      </c>
    </row>
    <row r="5803" spans="1:14" x14ac:dyDescent="0.3">
      <c r="A5803" s="43" t="s">
        <v>466</v>
      </c>
      <c r="B5803" s="3">
        <v>45920</v>
      </c>
      <c r="C5803" s="3">
        <v>45920</v>
      </c>
      <c r="D5803" s="43" t="s">
        <v>2739</v>
      </c>
      <c r="E5803" s="43" t="s">
        <v>512</v>
      </c>
      <c r="F5803" s="43" t="s">
        <v>513</v>
      </c>
      <c r="G5803">
        <v>540</v>
      </c>
      <c r="H5803">
        <v>540</v>
      </c>
      <c r="I5803" s="43" t="s">
        <v>1312</v>
      </c>
      <c r="J5803" s="43" t="s">
        <v>1487</v>
      </c>
      <c r="K5803" s="43" t="s">
        <v>177</v>
      </c>
      <c r="L5803" s="43" t="str">
        <f>IF(AND(Home!$A$1&gt;=Leave[[#This Row],[Start Time]],Home!$A$1&lt;=Leave[[#This Row],[End Time]]),"Aplica","No Aplica")</f>
        <v>No Aplica</v>
      </c>
      <c r="M5803" s="43" t="str">
        <f>IF(AND(Home!$A$1&gt;=Leave[[#This Row],[Start Time]],Home!$A$1&lt;=Leave[[#This Row],[End Time]]),Home!$A$1,"No Aplica")</f>
        <v>No Aplica</v>
      </c>
      <c r="N5803" s="43" t="str">
        <f>Leave[[#This Row],[User Code (Owning User) (Usuario)]]&amp;Leave[[#This Row],[fecha activa]]</f>
        <v>MIE2024220314775No Aplica</v>
      </c>
    </row>
    <row r="5804" spans="1:14" x14ac:dyDescent="0.3">
      <c r="A5804" s="43" t="s">
        <v>466</v>
      </c>
      <c r="B5804" s="3">
        <v>45919</v>
      </c>
      <c r="C5804" s="3">
        <v>45919</v>
      </c>
      <c r="D5804" s="43" t="s">
        <v>859</v>
      </c>
      <c r="E5804" s="43" t="s">
        <v>512</v>
      </c>
      <c r="F5804" s="43" t="s">
        <v>513</v>
      </c>
      <c r="G5804">
        <v>540</v>
      </c>
      <c r="H5804">
        <v>540</v>
      </c>
      <c r="I5804" s="43" t="s">
        <v>1312</v>
      </c>
      <c r="J5804" s="43" t="s">
        <v>1487</v>
      </c>
      <c r="K5804" s="43" t="s">
        <v>177</v>
      </c>
      <c r="L5804" s="43" t="str">
        <f>IF(AND(Home!$A$1&gt;=Leave[[#This Row],[Start Time]],Home!$A$1&lt;=Leave[[#This Row],[End Time]]),"Aplica","No Aplica")</f>
        <v>No Aplica</v>
      </c>
      <c r="M5804" s="43" t="str">
        <f>IF(AND(Home!$A$1&gt;=Leave[[#This Row],[Start Time]],Home!$A$1&lt;=Leave[[#This Row],[End Time]]),Home!$A$1,"No Aplica")</f>
        <v>No Aplica</v>
      </c>
      <c r="N5804" s="43" t="str">
        <f>Leave[[#This Row],[User Code (Owning User) (Usuario)]]&amp;Leave[[#This Row],[fecha activa]]</f>
        <v>MIE2024220314775No Aplica</v>
      </c>
    </row>
    <row r="5805" spans="1:14" x14ac:dyDescent="0.3">
      <c r="A5805" s="43" t="s">
        <v>466</v>
      </c>
      <c r="B5805" s="3">
        <v>45918</v>
      </c>
      <c r="C5805" s="3">
        <v>45918</v>
      </c>
      <c r="D5805" s="43" t="s">
        <v>2739</v>
      </c>
      <c r="E5805" s="43" t="s">
        <v>512</v>
      </c>
      <c r="F5805" s="43" t="s">
        <v>513</v>
      </c>
      <c r="G5805">
        <v>540</v>
      </c>
      <c r="H5805">
        <v>540</v>
      </c>
      <c r="I5805" s="43" t="s">
        <v>1312</v>
      </c>
      <c r="J5805" s="43" t="s">
        <v>1487</v>
      </c>
      <c r="K5805" s="43" t="s">
        <v>177</v>
      </c>
      <c r="L5805" s="43" t="str">
        <f>IF(AND(Home!$A$1&gt;=Leave[[#This Row],[Start Time]],Home!$A$1&lt;=Leave[[#This Row],[End Time]]),"Aplica","No Aplica")</f>
        <v>No Aplica</v>
      </c>
      <c r="M5805" s="43" t="str">
        <f>IF(AND(Home!$A$1&gt;=Leave[[#This Row],[Start Time]],Home!$A$1&lt;=Leave[[#This Row],[End Time]]),Home!$A$1,"No Aplica")</f>
        <v>No Aplica</v>
      </c>
      <c r="N5805" s="43" t="str">
        <f>Leave[[#This Row],[User Code (Owning User) (Usuario)]]&amp;Leave[[#This Row],[fecha activa]]</f>
        <v>MIE2024220314775No Aplica</v>
      </c>
    </row>
    <row r="5806" spans="1:14" x14ac:dyDescent="0.3">
      <c r="A5806" s="43" t="s">
        <v>466</v>
      </c>
      <c r="B5806" s="3">
        <v>45917</v>
      </c>
      <c r="C5806" s="3">
        <v>45917</v>
      </c>
      <c r="D5806" s="43" t="s">
        <v>2739</v>
      </c>
      <c r="E5806" s="43" t="s">
        <v>512</v>
      </c>
      <c r="F5806" s="43" t="s">
        <v>513</v>
      </c>
      <c r="G5806">
        <v>540</v>
      </c>
      <c r="H5806">
        <v>540</v>
      </c>
      <c r="I5806" s="43" t="s">
        <v>1312</v>
      </c>
      <c r="J5806" s="43" t="s">
        <v>1487</v>
      </c>
      <c r="K5806" s="43" t="s">
        <v>177</v>
      </c>
      <c r="L5806" s="43" t="str">
        <f>IF(AND(Home!$A$1&gt;=Leave[[#This Row],[Start Time]],Home!$A$1&lt;=Leave[[#This Row],[End Time]]),"Aplica","No Aplica")</f>
        <v>No Aplica</v>
      </c>
      <c r="M5806" s="43" t="str">
        <f>IF(AND(Home!$A$1&gt;=Leave[[#This Row],[Start Time]],Home!$A$1&lt;=Leave[[#This Row],[End Time]]),Home!$A$1,"No Aplica")</f>
        <v>No Aplica</v>
      </c>
      <c r="N5806" s="43" t="str">
        <f>Leave[[#This Row],[User Code (Owning User) (Usuario)]]&amp;Leave[[#This Row],[fecha activa]]</f>
        <v>MIE2024220314775No Aplica</v>
      </c>
    </row>
    <row r="5807" spans="1:14" x14ac:dyDescent="0.3">
      <c r="A5807" s="43" t="s">
        <v>466</v>
      </c>
      <c r="B5807" s="3">
        <v>45916</v>
      </c>
      <c r="C5807" s="3">
        <v>45916</v>
      </c>
      <c r="D5807" s="43" t="s">
        <v>2739</v>
      </c>
      <c r="E5807" s="43" t="s">
        <v>512</v>
      </c>
      <c r="F5807" s="43" t="s">
        <v>513</v>
      </c>
      <c r="G5807">
        <v>540</v>
      </c>
      <c r="H5807">
        <v>540</v>
      </c>
      <c r="I5807" s="43" t="s">
        <v>1312</v>
      </c>
      <c r="J5807" s="43" t="s">
        <v>1487</v>
      </c>
      <c r="K5807" s="43" t="s">
        <v>177</v>
      </c>
      <c r="L5807" s="43" t="str">
        <f>IF(AND(Home!$A$1&gt;=Leave[[#This Row],[Start Time]],Home!$A$1&lt;=Leave[[#This Row],[End Time]]),"Aplica","No Aplica")</f>
        <v>No Aplica</v>
      </c>
      <c r="M5807" s="43" t="str">
        <f>IF(AND(Home!$A$1&gt;=Leave[[#This Row],[Start Time]],Home!$A$1&lt;=Leave[[#This Row],[End Time]]),Home!$A$1,"No Aplica")</f>
        <v>No Aplica</v>
      </c>
      <c r="N5807" s="43" t="str">
        <f>Leave[[#This Row],[User Code (Owning User) (Usuario)]]&amp;Leave[[#This Row],[fecha activa]]</f>
        <v>MIE2024220314775No Aplica</v>
      </c>
    </row>
    <row r="5808" spans="1:14" x14ac:dyDescent="0.3">
      <c r="A5808" s="43" t="s">
        <v>466</v>
      </c>
      <c r="B5808" s="3">
        <v>45915</v>
      </c>
      <c r="C5808" s="3">
        <v>45915</v>
      </c>
      <c r="D5808" s="43" t="s">
        <v>2739</v>
      </c>
      <c r="E5808" s="43" t="s">
        <v>512</v>
      </c>
      <c r="F5808" s="43" t="s">
        <v>513</v>
      </c>
      <c r="G5808">
        <v>540</v>
      </c>
      <c r="H5808">
        <v>540</v>
      </c>
      <c r="I5808" s="43" t="s">
        <v>1312</v>
      </c>
      <c r="J5808" s="43" t="s">
        <v>1487</v>
      </c>
      <c r="K5808" s="43" t="s">
        <v>177</v>
      </c>
      <c r="L5808" s="43" t="str">
        <f>IF(AND(Home!$A$1&gt;=Leave[[#This Row],[Start Time]],Home!$A$1&lt;=Leave[[#This Row],[End Time]]),"Aplica","No Aplica")</f>
        <v>No Aplica</v>
      </c>
      <c r="M5808" s="43" t="str">
        <f>IF(AND(Home!$A$1&gt;=Leave[[#This Row],[Start Time]],Home!$A$1&lt;=Leave[[#This Row],[End Time]]),Home!$A$1,"No Aplica")</f>
        <v>No Aplica</v>
      </c>
      <c r="N5808" s="43" t="str">
        <f>Leave[[#This Row],[User Code (Owning User) (Usuario)]]&amp;Leave[[#This Row],[fecha activa]]</f>
        <v>MIE2024220314775No Aplica</v>
      </c>
    </row>
    <row r="5809" spans="1:14" x14ac:dyDescent="0.3">
      <c r="A5809" s="43" t="s">
        <v>466</v>
      </c>
      <c r="B5809" s="3">
        <v>45914</v>
      </c>
      <c r="C5809" s="3">
        <v>45914</v>
      </c>
      <c r="D5809" s="43" t="s">
        <v>2739</v>
      </c>
      <c r="E5809" s="43" t="s">
        <v>512</v>
      </c>
      <c r="F5809" s="43" t="s">
        <v>513</v>
      </c>
      <c r="G5809">
        <v>540</v>
      </c>
      <c r="H5809">
        <v>540</v>
      </c>
      <c r="I5809" s="43" t="s">
        <v>1312</v>
      </c>
      <c r="J5809" s="43" t="s">
        <v>1487</v>
      </c>
      <c r="K5809" s="43" t="s">
        <v>177</v>
      </c>
      <c r="L5809" s="43" t="str">
        <f>IF(AND(Home!$A$1&gt;=Leave[[#This Row],[Start Time]],Home!$A$1&lt;=Leave[[#This Row],[End Time]]),"Aplica","No Aplica")</f>
        <v>No Aplica</v>
      </c>
      <c r="M5809" s="43" t="str">
        <f>IF(AND(Home!$A$1&gt;=Leave[[#This Row],[Start Time]],Home!$A$1&lt;=Leave[[#This Row],[End Time]]),Home!$A$1,"No Aplica")</f>
        <v>No Aplica</v>
      </c>
      <c r="N5809" s="43" t="str">
        <f>Leave[[#This Row],[User Code (Owning User) (Usuario)]]&amp;Leave[[#This Row],[fecha activa]]</f>
        <v>MIE2024220314775No Aplica</v>
      </c>
    </row>
    <row r="5810" spans="1:14" x14ac:dyDescent="0.3">
      <c r="A5810" s="43" t="s">
        <v>466</v>
      </c>
      <c r="B5810" s="3">
        <v>45913</v>
      </c>
      <c r="C5810" s="3">
        <v>45913</v>
      </c>
      <c r="D5810" s="43" t="s">
        <v>2739</v>
      </c>
      <c r="E5810" s="43" t="s">
        <v>512</v>
      </c>
      <c r="F5810" s="43" t="s">
        <v>513</v>
      </c>
      <c r="G5810">
        <v>540</v>
      </c>
      <c r="H5810">
        <v>540</v>
      </c>
      <c r="I5810" s="43" t="s">
        <v>1312</v>
      </c>
      <c r="J5810" s="43" t="s">
        <v>1487</v>
      </c>
      <c r="K5810" s="43" t="s">
        <v>177</v>
      </c>
      <c r="L5810" s="43" t="str">
        <f>IF(AND(Home!$A$1&gt;=Leave[[#This Row],[Start Time]],Home!$A$1&lt;=Leave[[#This Row],[End Time]]),"Aplica","No Aplica")</f>
        <v>No Aplica</v>
      </c>
      <c r="M5810" s="43" t="str">
        <f>IF(AND(Home!$A$1&gt;=Leave[[#This Row],[Start Time]],Home!$A$1&lt;=Leave[[#This Row],[End Time]]),Home!$A$1,"No Aplica")</f>
        <v>No Aplica</v>
      </c>
      <c r="N5810" s="43" t="str">
        <f>Leave[[#This Row],[User Code (Owning User) (Usuario)]]&amp;Leave[[#This Row],[fecha activa]]</f>
        <v>MIE2024220314775No Aplica</v>
      </c>
    </row>
    <row r="5811" spans="1:14" x14ac:dyDescent="0.3">
      <c r="A5811" s="43" t="s">
        <v>466</v>
      </c>
      <c r="B5811" s="3">
        <v>45912</v>
      </c>
      <c r="C5811" s="3">
        <v>45912</v>
      </c>
      <c r="D5811" s="43" t="s">
        <v>2739</v>
      </c>
      <c r="E5811" s="43" t="s">
        <v>512</v>
      </c>
      <c r="F5811" s="43" t="s">
        <v>513</v>
      </c>
      <c r="G5811">
        <v>540</v>
      </c>
      <c r="H5811">
        <v>540</v>
      </c>
      <c r="I5811" s="43" t="s">
        <v>1312</v>
      </c>
      <c r="J5811" s="43" t="s">
        <v>1487</v>
      </c>
      <c r="K5811" s="43" t="s">
        <v>177</v>
      </c>
      <c r="L5811" s="43" t="str">
        <f>IF(AND(Home!$A$1&gt;=Leave[[#This Row],[Start Time]],Home!$A$1&lt;=Leave[[#This Row],[End Time]]),"Aplica","No Aplica")</f>
        <v>No Aplica</v>
      </c>
      <c r="M5811" s="43" t="str">
        <f>IF(AND(Home!$A$1&gt;=Leave[[#This Row],[Start Time]],Home!$A$1&lt;=Leave[[#This Row],[End Time]]),Home!$A$1,"No Aplica")</f>
        <v>No Aplica</v>
      </c>
      <c r="N5811" s="43" t="str">
        <f>Leave[[#This Row],[User Code (Owning User) (Usuario)]]&amp;Leave[[#This Row],[fecha activa]]</f>
        <v>MIE2024220314775No Aplica</v>
      </c>
    </row>
    <row r="5812" spans="1:14" x14ac:dyDescent="0.3">
      <c r="A5812" s="43" t="s">
        <v>466</v>
      </c>
      <c r="B5812" s="3">
        <v>45911</v>
      </c>
      <c r="C5812" s="3">
        <v>45911</v>
      </c>
      <c r="D5812" s="43" t="s">
        <v>2739</v>
      </c>
      <c r="E5812" s="43" t="s">
        <v>512</v>
      </c>
      <c r="F5812" s="43" t="s">
        <v>513</v>
      </c>
      <c r="G5812">
        <v>540</v>
      </c>
      <c r="H5812">
        <v>540</v>
      </c>
      <c r="I5812" s="43" t="s">
        <v>1312</v>
      </c>
      <c r="J5812" s="43" t="s">
        <v>1487</v>
      </c>
      <c r="K5812" s="43" t="s">
        <v>177</v>
      </c>
      <c r="L5812" s="43" t="str">
        <f>IF(AND(Home!$A$1&gt;=Leave[[#This Row],[Start Time]],Home!$A$1&lt;=Leave[[#This Row],[End Time]]),"Aplica","No Aplica")</f>
        <v>No Aplica</v>
      </c>
      <c r="M5812" s="43" t="str">
        <f>IF(AND(Home!$A$1&gt;=Leave[[#This Row],[Start Time]],Home!$A$1&lt;=Leave[[#This Row],[End Time]]),Home!$A$1,"No Aplica")</f>
        <v>No Aplica</v>
      </c>
      <c r="N5812" s="43" t="str">
        <f>Leave[[#This Row],[User Code (Owning User) (Usuario)]]&amp;Leave[[#This Row],[fecha activa]]</f>
        <v>MIE2024220314775No Aplica</v>
      </c>
    </row>
    <row r="5813" spans="1:14" x14ac:dyDescent="0.3">
      <c r="A5813" s="43" t="s">
        <v>466</v>
      </c>
      <c r="B5813" s="3">
        <v>45910</v>
      </c>
      <c r="C5813" s="3">
        <v>45910</v>
      </c>
      <c r="D5813" s="43" t="s">
        <v>2739</v>
      </c>
      <c r="E5813" s="43" t="s">
        <v>512</v>
      </c>
      <c r="F5813" s="43" t="s">
        <v>513</v>
      </c>
      <c r="G5813">
        <v>540</v>
      </c>
      <c r="H5813">
        <v>540</v>
      </c>
      <c r="I5813" s="43" t="s">
        <v>1312</v>
      </c>
      <c r="J5813" s="43" t="s">
        <v>1487</v>
      </c>
      <c r="K5813" s="43" t="s">
        <v>177</v>
      </c>
      <c r="L5813" s="43" t="str">
        <f>IF(AND(Home!$A$1&gt;=Leave[[#This Row],[Start Time]],Home!$A$1&lt;=Leave[[#This Row],[End Time]]),"Aplica","No Aplica")</f>
        <v>No Aplica</v>
      </c>
      <c r="M5813" s="43" t="str">
        <f>IF(AND(Home!$A$1&gt;=Leave[[#This Row],[Start Time]],Home!$A$1&lt;=Leave[[#This Row],[End Time]]),Home!$A$1,"No Aplica")</f>
        <v>No Aplica</v>
      </c>
      <c r="N5813" s="43" t="str">
        <f>Leave[[#This Row],[User Code (Owning User) (Usuario)]]&amp;Leave[[#This Row],[fecha activa]]</f>
        <v>MIE2024220314775No Aplica</v>
      </c>
    </row>
    <row r="5814" spans="1:14" x14ac:dyDescent="0.3">
      <c r="A5814" s="43" t="s">
        <v>468</v>
      </c>
      <c r="B5814" s="3">
        <v>45905</v>
      </c>
      <c r="C5814" s="3">
        <v>45905</v>
      </c>
      <c r="D5814" s="43" t="s">
        <v>2362</v>
      </c>
      <c r="E5814" s="43" t="s">
        <v>512</v>
      </c>
      <c r="F5814" s="43" t="s">
        <v>513</v>
      </c>
      <c r="G5814">
        <v>60</v>
      </c>
      <c r="H5814">
        <v>60</v>
      </c>
      <c r="I5814" s="43" t="s">
        <v>1312</v>
      </c>
      <c r="J5814" s="43" t="s">
        <v>1487</v>
      </c>
      <c r="K5814" s="43" t="s">
        <v>177</v>
      </c>
      <c r="L5814" s="43" t="str">
        <f>IF(AND(Home!$A$1&gt;=Leave[[#This Row],[Start Time]],Home!$A$1&lt;=Leave[[#This Row],[End Time]]),"Aplica","No Aplica")</f>
        <v>No Aplica</v>
      </c>
      <c r="M5814" s="43" t="str">
        <f>IF(AND(Home!$A$1&gt;=Leave[[#This Row],[Start Time]],Home!$A$1&lt;=Leave[[#This Row],[End Time]]),Home!$A$1,"No Aplica")</f>
        <v>No Aplica</v>
      </c>
      <c r="N5814" s="43" t="str">
        <f>Leave[[#This Row],[User Code (Owning User) (Usuario)]]&amp;Leave[[#This Row],[fecha activa]]</f>
        <v>MIE2024220314775No Aplica</v>
      </c>
    </row>
    <row r="5815" spans="1:14" x14ac:dyDescent="0.3">
      <c r="A5815" s="43" t="s">
        <v>468</v>
      </c>
      <c r="B5815" s="3">
        <v>45904</v>
      </c>
      <c r="C5815" s="3">
        <v>45904</v>
      </c>
      <c r="D5815" s="43" t="s">
        <v>2122</v>
      </c>
      <c r="E5815" s="43" t="s">
        <v>512</v>
      </c>
      <c r="F5815" s="43" t="s">
        <v>513</v>
      </c>
      <c r="G5815">
        <v>60</v>
      </c>
      <c r="H5815">
        <v>60</v>
      </c>
      <c r="I5815" s="43" t="s">
        <v>1312</v>
      </c>
      <c r="J5815" s="43" t="s">
        <v>1487</v>
      </c>
      <c r="K5815" s="43" t="s">
        <v>177</v>
      </c>
      <c r="L5815" s="43" t="str">
        <f>IF(AND(Home!$A$1&gt;=Leave[[#This Row],[Start Time]],Home!$A$1&lt;=Leave[[#This Row],[End Time]]),"Aplica","No Aplica")</f>
        <v>No Aplica</v>
      </c>
      <c r="M5815" s="43" t="str">
        <f>IF(AND(Home!$A$1&gt;=Leave[[#This Row],[Start Time]],Home!$A$1&lt;=Leave[[#This Row],[End Time]]),Home!$A$1,"No Aplica")</f>
        <v>No Aplica</v>
      </c>
      <c r="N5815" s="43" t="str">
        <f>Leave[[#This Row],[User Code (Owning User) (Usuario)]]&amp;Leave[[#This Row],[fecha activa]]</f>
        <v>MIE2024220314775No Aplica</v>
      </c>
    </row>
    <row r="5816" spans="1:14" x14ac:dyDescent="0.3">
      <c r="A5816" s="43" t="s">
        <v>468</v>
      </c>
      <c r="B5816" s="3">
        <v>45903</v>
      </c>
      <c r="C5816" s="3">
        <v>45903</v>
      </c>
      <c r="D5816" s="43" t="s">
        <v>2122</v>
      </c>
      <c r="E5816" s="43" t="s">
        <v>512</v>
      </c>
      <c r="F5816" s="43" t="s">
        <v>513</v>
      </c>
      <c r="G5816">
        <v>60</v>
      </c>
      <c r="H5816">
        <v>60</v>
      </c>
      <c r="I5816" s="43" t="s">
        <v>1312</v>
      </c>
      <c r="J5816" s="43" t="s">
        <v>1487</v>
      </c>
      <c r="K5816" s="43" t="s">
        <v>177</v>
      </c>
      <c r="L5816" s="43" t="str">
        <f>IF(AND(Home!$A$1&gt;=Leave[[#This Row],[Start Time]],Home!$A$1&lt;=Leave[[#This Row],[End Time]]),"Aplica","No Aplica")</f>
        <v>No Aplica</v>
      </c>
      <c r="M5816" s="43" t="str">
        <f>IF(AND(Home!$A$1&gt;=Leave[[#This Row],[Start Time]],Home!$A$1&lt;=Leave[[#This Row],[End Time]]),Home!$A$1,"No Aplica")</f>
        <v>No Aplica</v>
      </c>
      <c r="N5816" s="43" t="str">
        <f>Leave[[#This Row],[User Code (Owning User) (Usuario)]]&amp;Leave[[#This Row],[fecha activa]]</f>
        <v>MIE2024220314775No Aplica</v>
      </c>
    </row>
    <row r="5817" spans="1:14" x14ac:dyDescent="0.3">
      <c r="A5817" s="43" t="s">
        <v>468</v>
      </c>
      <c r="B5817" s="3">
        <v>45902</v>
      </c>
      <c r="C5817" s="3">
        <v>45902</v>
      </c>
      <c r="D5817" s="43" t="s">
        <v>2282</v>
      </c>
      <c r="E5817" s="43" t="s">
        <v>512</v>
      </c>
      <c r="F5817" s="43" t="s">
        <v>513</v>
      </c>
      <c r="G5817">
        <v>540</v>
      </c>
      <c r="H5817">
        <v>540</v>
      </c>
      <c r="I5817" s="43" t="s">
        <v>1312</v>
      </c>
      <c r="J5817" s="43" t="s">
        <v>1487</v>
      </c>
      <c r="K5817" s="43" t="s">
        <v>177</v>
      </c>
      <c r="L5817" s="43" t="str">
        <f>IF(AND(Home!$A$1&gt;=Leave[[#This Row],[Start Time]],Home!$A$1&lt;=Leave[[#This Row],[End Time]]),"Aplica","No Aplica")</f>
        <v>No Aplica</v>
      </c>
      <c r="M5817" s="43" t="str">
        <f>IF(AND(Home!$A$1&gt;=Leave[[#This Row],[Start Time]],Home!$A$1&lt;=Leave[[#This Row],[End Time]]),Home!$A$1,"No Aplica")</f>
        <v>No Aplica</v>
      </c>
      <c r="N5817" s="43" t="str">
        <f>Leave[[#This Row],[User Code (Owning User) (Usuario)]]&amp;Leave[[#This Row],[fecha activa]]</f>
        <v>MIE2024220314775No Aplica</v>
      </c>
    </row>
    <row r="5818" spans="1:14" x14ac:dyDescent="0.3">
      <c r="A5818" s="43" t="s">
        <v>468</v>
      </c>
      <c r="B5818" s="3">
        <v>45901</v>
      </c>
      <c r="C5818" s="3">
        <v>45901</v>
      </c>
      <c r="D5818" s="43" t="s">
        <v>2122</v>
      </c>
      <c r="E5818" s="43" t="s">
        <v>512</v>
      </c>
      <c r="F5818" s="43" t="s">
        <v>513</v>
      </c>
      <c r="G5818">
        <v>60</v>
      </c>
      <c r="H5818">
        <v>60</v>
      </c>
      <c r="I5818" s="43" t="s">
        <v>1312</v>
      </c>
      <c r="J5818" s="43" t="s">
        <v>1487</v>
      </c>
      <c r="K5818" s="43" t="s">
        <v>177</v>
      </c>
      <c r="L5818" s="43" t="str">
        <f>IF(AND(Home!$A$1&gt;=Leave[[#This Row],[Start Time]],Home!$A$1&lt;=Leave[[#This Row],[End Time]]),"Aplica","No Aplica")</f>
        <v>No Aplica</v>
      </c>
      <c r="M5818" s="43" t="str">
        <f>IF(AND(Home!$A$1&gt;=Leave[[#This Row],[Start Time]],Home!$A$1&lt;=Leave[[#This Row],[End Time]]),Home!$A$1,"No Aplica")</f>
        <v>No Aplica</v>
      </c>
      <c r="N5818" s="43" t="str">
        <f>Leave[[#This Row],[User Code (Owning User) (Usuario)]]&amp;Leave[[#This Row],[fecha activa]]</f>
        <v>MIE2024220314775No Aplica</v>
      </c>
    </row>
    <row r="5819" spans="1:14" x14ac:dyDescent="0.3">
      <c r="A5819" s="43" t="s">
        <v>466</v>
      </c>
      <c r="B5819" s="3">
        <v>45909</v>
      </c>
      <c r="C5819" s="3">
        <v>45909</v>
      </c>
      <c r="D5819" s="43" t="s">
        <v>2739</v>
      </c>
      <c r="E5819" s="43" t="s">
        <v>512</v>
      </c>
      <c r="F5819" s="43" t="s">
        <v>513</v>
      </c>
      <c r="G5819">
        <v>540</v>
      </c>
      <c r="H5819">
        <v>540</v>
      </c>
      <c r="I5819" s="43" t="s">
        <v>1312</v>
      </c>
      <c r="J5819" s="43" t="s">
        <v>1487</v>
      </c>
      <c r="K5819" s="43" t="s">
        <v>177</v>
      </c>
      <c r="L5819" s="43" t="str">
        <f>IF(AND(Home!$A$1&gt;=Leave[[#This Row],[Start Time]],Home!$A$1&lt;=Leave[[#This Row],[End Time]]),"Aplica","No Aplica")</f>
        <v>No Aplica</v>
      </c>
      <c r="M5819" s="43" t="str">
        <f>IF(AND(Home!$A$1&gt;=Leave[[#This Row],[Start Time]],Home!$A$1&lt;=Leave[[#This Row],[End Time]]),Home!$A$1,"No Aplica")</f>
        <v>No Aplica</v>
      </c>
      <c r="N5819" s="43" t="str">
        <f>Leave[[#This Row],[User Code (Owning User) (Usuario)]]&amp;Leave[[#This Row],[fecha activa]]</f>
        <v>MIE2024220314775No Aplica</v>
      </c>
    </row>
    <row r="5820" spans="1:14" x14ac:dyDescent="0.3">
      <c r="A5820" s="43" t="s">
        <v>466</v>
      </c>
      <c r="B5820" s="3">
        <v>45908</v>
      </c>
      <c r="C5820" s="3">
        <v>45908</v>
      </c>
      <c r="D5820" s="43" t="s">
        <v>2739</v>
      </c>
      <c r="E5820" s="43" t="s">
        <v>512</v>
      </c>
      <c r="F5820" s="43" t="s">
        <v>513</v>
      </c>
      <c r="G5820">
        <v>540</v>
      </c>
      <c r="H5820">
        <v>540</v>
      </c>
      <c r="I5820" s="43" t="s">
        <v>1312</v>
      </c>
      <c r="J5820" s="43" t="s">
        <v>1487</v>
      </c>
      <c r="K5820" s="43" t="s">
        <v>177</v>
      </c>
      <c r="L5820" s="43" t="str">
        <f>IF(AND(Home!$A$1&gt;=Leave[[#This Row],[Start Time]],Home!$A$1&lt;=Leave[[#This Row],[End Time]]),"Aplica","No Aplica")</f>
        <v>No Aplica</v>
      </c>
      <c r="M5820" s="43" t="str">
        <f>IF(AND(Home!$A$1&gt;=Leave[[#This Row],[Start Time]],Home!$A$1&lt;=Leave[[#This Row],[End Time]]),Home!$A$1,"No Aplica")</f>
        <v>No Aplica</v>
      </c>
      <c r="N5820" s="43" t="str">
        <f>Leave[[#This Row],[User Code (Owning User) (Usuario)]]&amp;Leave[[#This Row],[fecha activa]]</f>
        <v>MIE2024220314775No Aplica</v>
      </c>
    </row>
    <row r="5821" spans="1:14" x14ac:dyDescent="0.3">
      <c r="A5821" s="43" t="s">
        <v>465</v>
      </c>
      <c r="B5821" s="3">
        <v>45928</v>
      </c>
      <c r="C5821" s="3">
        <v>45928</v>
      </c>
      <c r="D5821" s="43" t="s">
        <v>469</v>
      </c>
      <c r="E5821" s="43" t="s">
        <v>2577</v>
      </c>
      <c r="F5821" s="43" t="s">
        <v>2579</v>
      </c>
      <c r="G5821">
        <v>540</v>
      </c>
      <c r="H5821">
        <v>540</v>
      </c>
      <c r="I5821" s="43" t="s">
        <v>2578</v>
      </c>
      <c r="J5821" s="43" t="s">
        <v>1046</v>
      </c>
      <c r="K5821" s="43" t="s">
        <v>179</v>
      </c>
      <c r="L5821" s="43" t="str">
        <f>IF(AND(Home!$A$1&gt;=Leave[[#This Row],[Start Time]],Home!$A$1&lt;=Leave[[#This Row],[End Time]]),"Aplica","No Aplica")</f>
        <v>No Aplica</v>
      </c>
      <c r="M5821" s="43" t="str">
        <f>IF(AND(Home!$A$1&gt;=Leave[[#This Row],[Start Time]],Home!$A$1&lt;=Leave[[#This Row],[End Time]]),Home!$A$1,"No Aplica")</f>
        <v>No Aplica</v>
      </c>
      <c r="N5821" s="43" t="str">
        <f>Leave[[#This Row],[User Code (Owning User) (Usuario)]]&amp;Leave[[#This Row],[fecha activa]]</f>
        <v>MIE2025010924257No Aplica</v>
      </c>
    </row>
    <row r="5822" spans="1:14" x14ac:dyDescent="0.3">
      <c r="A5822" s="43" t="s">
        <v>465</v>
      </c>
      <c r="B5822" s="3">
        <v>45921</v>
      </c>
      <c r="C5822" s="3">
        <v>45921</v>
      </c>
      <c r="D5822" s="43" t="s">
        <v>469</v>
      </c>
      <c r="E5822" s="43" t="s">
        <v>2577</v>
      </c>
      <c r="F5822" s="43" t="s">
        <v>2579</v>
      </c>
      <c r="G5822">
        <v>540</v>
      </c>
      <c r="H5822">
        <v>540</v>
      </c>
      <c r="I5822" s="43" t="s">
        <v>2578</v>
      </c>
      <c r="J5822" s="43" t="s">
        <v>1046</v>
      </c>
      <c r="K5822" s="43" t="s">
        <v>179</v>
      </c>
      <c r="L5822" s="43" t="str">
        <f>IF(AND(Home!$A$1&gt;=Leave[[#This Row],[Start Time]],Home!$A$1&lt;=Leave[[#This Row],[End Time]]),"Aplica","No Aplica")</f>
        <v>No Aplica</v>
      </c>
      <c r="M5822" s="43" t="str">
        <f>IF(AND(Home!$A$1&gt;=Leave[[#This Row],[Start Time]],Home!$A$1&lt;=Leave[[#This Row],[End Time]]),Home!$A$1,"No Aplica")</f>
        <v>No Aplica</v>
      </c>
      <c r="N5822" s="43" t="str">
        <f>Leave[[#This Row],[User Code (Owning User) (Usuario)]]&amp;Leave[[#This Row],[fecha activa]]</f>
        <v>MIE2025010924257No Aplica</v>
      </c>
    </row>
    <row r="5823" spans="1:14" x14ac:dyDescent="0.3">
      <c r="A5823" s="43" t="s">
        <v>465</v>
      </c>
      <c r="B5823" s="3">
        <v>45914</v>
      </c>
      <c r="C5823" s="3">
        <v>45914</v>
      </c>
      <c r="D5823" s="43" t="s">
        <v>469</v>
      </c>
      <c r="E5823" s="43" t="s">
        <v>2577</v>
      </c>
      <c r="F5823" s="43" t="s">
        <v>2579</v>
      </c>
      <c r="G5823">
        <v>540</v>
      </c>
      <c r="H5823">
        <v>540</v>
      </c>
      <c r="I5823" s="43" t="s">
        <v>2578</v>
      </c>
      <c r="J5823" s="43" t="s">
        <v>1046</v>
      </c>
      <c r="K5823" s="43" t="s">
        <v>179</v>
      </c>
      <c r="L5823" s="43" t="str">
        <f>IF(AND(Home!$A$1&gt;=Leave[[#This Row],[Start Time]],Home!$A$1&lt;=Leave[[#This Row],[End Time]]),"Aplica","No Aplica")</f>
        <v>No Aplica</v>
      </c>
      <c r="M5823" s="43" t="str">
        <f>IF(AND(Home!$A$1&gt;=Leave[[#This Row],[Start Time]],Home!$A$1&lt;=Leave[[#This Row],[End Time]]),Home!$A$1,"No Aplica")</f>
        <v>No Aplica</v>
      </c>
      <c r="N5823" s="43" t="str">
        <f>Leave[[#This Row],[User Code (Owning User) (Usuario)]]&amp;Leave[[#This Row],[fecha activa]]</f>
        <v>MIE2025010924257No Aplica</v>
      </c>
    </row>
    <row r="5824" spans="1:14" x14ac:dyDescent="0.3">
      <c r="A5824" s="43" t="s">
        <v>465</v>
      </c>
      <c r="B5824" s="3">
        <v>45914</v>
      </c>
      <c r="C5824" s="3">
        <v>45914</v>
      </c>
      <c r="D5824" s="43" t="s">
        <v>469</v>
      </c>
      <c r="E5824" s="43" t="s">
        <v>2577</v>
      </c>
      <c r="F5824" s="43" t="s">
        <v>2579</v>
      </c>
      <c r="G5824">
        <v>540</v>
      </c>
      <c r="H5824">
        <v>540</v>
      </c>
      <c r="I5824" s="43" t="s">
        <v>2578</v>
      </c>
      <c r="J5824" s="43" t="s">
        <v>1046</v>
      </c>
      <c r="K5824" s="43" t="s">
        <v>179</v>
      </c>
      <c r="L5824" s="43" t="str">
        <f>IF(AND(Home!$A$1&gt;=Leave[[#This Row],[Start Time]],Home!$A$1&lt;=Leave[[#This Row],[End Time]]),"Aplica","No Aplica")</f>
        <v>No Aplica</v>
      </c>
      <c r="M5824" s="43" t="str">
        <f>IF(AND(Home!$A$1&gt;=Leave[[#This Row],[Start Time]],Home!$A$1&lt;=Leave[[#This Row],[End Time]]),Home!$A$1,"No Aplica")</f>
        <v>No Aplica</v>
      </c>
      <c r="N5824" s="43" t="str">
        <f>Leave[[#This Row],[User Code (Owning User) (Usuario)]]&amp;Leave[[#This Row],[fecha activa]]</f>
        <v>MIE2025010924257No Aplica</v>
      </c>
    </row>
    <row r="5825" spans="1:14" x14ac:dyDescent="0.3">
      <c r="A5825" s="43" t="s">
        <v>468</v>
      </c>
      <c r="B5825" s="3">
        <v>45928</v>
      </c>
      <c r="C5825" s="3">
        <v>45928</v>
      </c>
      <c r="D5825" s="43" t="s">
        <v>469</v>
      </c>
      <c r="E5825" s="43" t="s">
        <v>1447</v>
      </c>
      <c r="F5825" s="43" t="s">
        <v>1449</v>
      </c>
      <c r="G5825">
        <v>1410</v>
      </c>
      <c r="H5825">
        <v>540</v>
      </c>
      <c r="I5825" s="43" t="s">
        <v>1448</v>
      </c>
      <c r="J5825" s="43" t="s">
        <v>2944</v>
      </c>
      <c r="K5825" s="43" t="s">
        <v>179</v>
      </c>
      <c r="L5825" s="43" t="str">
        <f>IF(AND(Home!$A$1&gt;=Leave[[#This Row],[Start Time]],Home!$A$1&lt;=Leave[[#This Row],[End Time]]),"Aplica","No Aplica")</f>
        <v>No Aplica</v>
      </c>
      <c r="M5825" s="43" t="str">
        <f>IF(AND(Home!$A$1&gt;=Leave[[#This Row],[Start Time]],Home!$A$1&lt;=Leave[[#This Row],[End Time]]),Home!$A$1,"No Aplica")</f>
        <v>No Aplica</v>
      </c>
      <c r="N5825" s="43" t="str">
        <f>Leave[[#This Row],[User Code (Owning User) (Usuario)]]&amp;Leave[[#This Row],[fecha activa]]</f>
        <v>MIE2025190220998No Aplica</v>
      </c>
    </row>
    <row r="5826" spans="1:14" x14ac:dyDescent="0.3">
      <c r="A5826" s="43" t="s">
        <v>471</v>
      </c>
      <c r="B5826" s="3">
        <v>45923</v>
      </c>
      <c r="C5826" s="3">
        <v>45923</v>
      </c>
      <c r="D5826" s="43" t="s">
        <v>472</v>
      </c>
      <c r="E5826" s="43" t="s">
        <v>1447</v>
      </c>
      <c r="F5826" s="43" t="s">
        <v>1449</v>
      </c>
      <c r="G5826">
        <v>540</v>
      </c>
      <c r="H5826">
        <v>540</v>
      </c>
      <c r="I5826" s="43" t="s">
        <v>1448</v>
      </c>
      <c r="J5826" s="43" t="s">
        <v>2944</v>
      </c>
      <c r="K5826" s="43" t="s">
        <v>179</v>
      </c>
      <c r="L5826" s="43" t="str">
        <f>IF(AND(Home!$A$1&gt;=Leave[[#This Row],[Start Time]],Home!$A$1&lt;=Leave[[#This Row],[End Time]]),"Aplica","No Aplica")</f>
        <v>No Aplica</v>
      </c>
      <c r="M5826" s="43" t="str">
        <f>IF(AND(Home!$A$1&gt;=Leave[[#This Row],[Start Time]],Home!$A$1&lt;=Leave[[#This Row],[End Time]]),Home!$A$1,"No Aplica")</f>
        <v>No Aplica</v>
      </c>
      <c r="N5826" s="43" t="str">
        <f>Leave[[#This Row],[User Code (Owning User) (Usuario)]]&amp;Leave[[#This Row],[fecha activa]]</f>
        <v>MIE2025190220998No Aplica</v>
      </c>
    </row>
    <row r="5827" spans="1:14" x14ac:dyDescent="0.3">
      <c r="A5827" s="43" t="s">
        <v>468</v>
      </c>
      <c r="B5827" s="3">
        <v>45921</v>
      </c>
      <c r="C5827" s="3">
        <v>45921</v>
      </c>
      <c r="D5827" s="43" t="s">
        <v>469</v>
      </c>
      <c r="E5827" s="43" t="s">
        <v>1447</v>
      </c>
      <c r="F5827" s="43" t="s">
        <v>1449</v>
      </c>
      <c r="G5827">
        <v>1410</v>
      </c>
      <c r="H5827">
        <v>540</v>
      </c>
      <c r="I5827" s="43" t="s">
        <v>1448</v>
      </c>
      <c r="J5827" s="43" t="s">
        <v>2944</v>
      </c>
      <c r="K5827" s="43" t="s">
        <v>179</v>
      </c>
      <c r="L5827" s="43" t="str">
        <f>IF(AND(Home!$A$1&gt;=Leave[[#This Row],[Start Time]],Home!$A$1&lt;=Leave[[#This Row],[End Time]]),"Aplica","No Aplica")</f>
        <v>No Aplica</v>
      </c>
      <c r="M5827" s="43" t="str">
        <f>IF(AND(Home!$A$1&gt;=Leave[[#This Row],[Start Time]],Home!$A$1&lt;=Leave[[#This Row],[End Time]]),Home!$A$1,"No Aplica")</f>
        <v>No Aplica</v>
      </c>
      <c r="N5827" s="43" t="str">
        <f>Leave[[#This Row],[User Code (Owning User) (Usuario)]]&amp;Leave[[#This Row],[fecha activa]]</f>
        <v>MIE2025190220998No Aplica</v>
      </c>
    </row>
    <row r="5828" spans="1:14" x14ac:dyDescent="0.3">
      <c r="A5828" s="43" t="s">
        <v>471</v>
      </c>
      <c r="B5828" s="3">
        <v>45916</v>
      </c>
      <c r="C5828" s="3">
        <v>45916</v>
      </c>
      <c r="D5828" s="43" t="s">
        <v>472</v>
      </c>
      <c r="E5828" s="43" t="s">
        <v>1447</v>
      </c>
      <c r="F5828" s="43" t="s">
        <v>1449</v>
      </c>
      <c r="G5828">
        <v>540</v>
      </c>
      <c r="H5828">
        <v>540</v>
      </c>
      <c r="I5828" s="43" t="s">
        <v>1448</v>
      </c>
      <c r="J5828" s="43" t="s">
        <v>2944</v>
      </c>
      <c r="K5828" s="43" t="s">
        <v>179</v>
      </c>
      <c r="L5828" s="43" t="str">
        <f>IF(AND(Home!$A$1&gt;=Leave[[#This Row],[Start Time]],Home!$A$1&lt;=Leave[[#This Row],[End Time]]),"Aplica","No Aplica")</f>
        <v>No Aplica</v>
      </c>
      <c r="M5828" s="43" t="str">
        <f>IF(AND(Home!$A$1&gt;=Leave[[#This Row],[Start Time]],Home!$A$1&lt;=Leave[[#This Row],[End Time]]),Home!$A$1,"No Aplica")</f>
        <v>No Aplica</v>
      </c>
      <c r="N5828" s="43" t="str">
        <f>Leave[[#This Row],[User Code (Owning User) (Usuario)]]&amp;Leave[[#This Row],[fecha activa]]</f>
        <v>MIE2025190220998No Aplica</v>
      </c>
    </row>
    <row r="5829" spans="1:14" x14ac:dyDescent="0.3">
      <c r="A5829" s="43" t="s">
        <v>468</v>
      </c>
      <c r="B5829" s="3">
        <v>45914</v>
      </c>
      <c r="C5829" s="3">
        <v>45914</v>
      </c>
      <c r="D5829" s="43" t="s">
        <v>469</v>
      </c>
      <c r="E5829" s="43" t="s">
        <v>1447</v>
      </c>
      <c r="F5829" s="43" t="s">
        <v>1449</v>
      </c>
      <c r="G5829">
        <v>1410</v>
      </c>
      <c r="H5829">
        <v>540</v>
      </c>
      <c r="I5829" s="43" t="s">
        <v>1448</v>
      </c>
      <c r="J5829" s="43" t="s">
        <v>2944</v>
      </c>
      <c r="K5829" s="43" t="s">
        <v>179</v>
      </c>
      <c r="L5829" s="43" t="str">
        <f>IF(AND(Home!$A$1&gt;=Leave[[#This Row],[Start Time]],Home!$A$1&lt;=Leave[[#This Row],[End Time]]),"Aplica","No Aplica")</f>
        <v>No Aplica</v>
      </c>
      <c r="M5829" s="43" t="str">
        <f>IF(AND(Home!$A$1&gt;=Leave[[#This Row],[Start Time]],Home!$A$1&lt;=Leave[[#This Row],[End Time]]),Home!$A$1,"No Aplica")</f>
        <v>No Aplica</v>
      </c>
      <c r="N5829" s="43" t="str">
        <f>Leave[[#This Row],[User Code (Owning User) (Usuario)]]&amp;Leave[[#This Row],[fecha activa]]</f>
        <v>MIE2025190220998No Aplica</v>
      </c>
    </row>
    <row r="5830" spans="1:14" x14ac:dyDescent="0.3">
      <c r="A5830" s="43" t="s">
        <v>471</v>
      </c>
      <c r="B5830" s="3">
        <v>45909</v>
      </c>
      <c r="C5830" s="3">
        <v>45909</v>
      </c>
      <c r="D5830" s="43" t="s">
        <v>472</v>
      </c>
      <c r="E5830" s="43" t="s">
        <v>1447</v>
      </c>
      <c r="F5830" s="43" t="s">
        <v>1449</v>
      </c>
      <c r="G5830">
        <v>540</v>
      </c>
      <c r="H5830">
        <v>540</v>
      </c>
      <c r="I5830" s="43" t="s">
        <v>1448</v>
      </c>
      <c r="J5830" s="43" t="s">
        <v>2944</v>
      </c>
      <c r="K5830" s="43" t="s">
        <v>179</v>
      </c>
      <c r="L5830" s="43" t="str">
        <f>IF(AND(Home!$A$1&gt;=Leave[[#This Row],[Start Time]],Home!$A$1&lt;=Leave[[#This Row],[End Time]]),"Aplica","No Aplica")</f>
        <v>No Aplica</v>
      </c>
      <c r="M5830" s="43" t="str">
        <f>IF(AND(Home!$A$1&gt;=Leave[[#This Row],[Start Time]],Home!$A$1&lt;=Leave[[#This Row],[End Time]]),Home!$A$1,"No Aplica")</f>
        <v>No Aplica</v>
      </c>
      <c r="N5830" s="43" t="str">
        <f>Leave[[#This Row],[User Code (Owning User) (Usuario)]]&amp;Leave[[#This Row],[fecha activa]]</f>
        <v>MIE2025190220998No Aplica</v>
      </c>
    </row>
    <row r="5831" spans="1:14" x14ac:dyDescent="0.3">
      <c r="A5831" s="43" t="s">
        <v>468</v>
      </c>
      <c r="B5831" s="3">
        <v>45907</v>
      </c>
      <c r="C5831" s="3">
        <v>45907</v>
      </c>
      <c r="D5831" s="43" t="s">
        <v>469</v>
      </c>
      <c r="E5831" s="43" t="s">
        <v>1447</v>
      </c>
      <c r="F5831" s="43" t="s">
        <v>1449</v>
      </c>
      <c r="G5831">
        <v>1410</v>
      </c>
      <c r="H5831">
        <v>540</v>
      </c>
      <c r="I5831" s="43" t="s">
        <v>1448</v>
      </c>
      <c r="J5831" s="43" t="s">
        <v>2944</v>
      </c>
      <c r="K5831" s="43" t="s">
        <v>179</v>
      </c>
      <c r="L5831" s="43" t="str">
        <f>IF(AND(Home!$A$1&gt;=Leave[[#This Row],[Start Time]],Home!$A$1&lt;=Leave[[#This Row],[End Time]]),"Aplica","No Aplica")</f>
        <v>No Aplica</v>
      </c>
      <c r="M5831" s="43" t="str">
        <f>IF(AND(Home!$A$1&gt;=Leave[[#This Row],[Start Time]],Home!$A$1&lt;=Leave[[#This Row],[End Time]]),Home!$A$1,"No Aplica")</f>
        <v>No Aplica</v>
      </c>
      <c r="N5831" s="43" t="str">
        <f>Leave[[#This Row],[User Code (Owning User) (Usuario)]]&amp;Leave[[#This Row],[fecha activa]]</f>
        <v>MIE2025190220998No Aplica</v>
      </c>
    </row>
    <row r="5832" spans="1:14" x14ac:dyDescent="0.3">
      <c r="A5832" s="43" t="s">
        <v>471</v>
      </c>
      <c r="B5832" s="3">
        <v>45902</v>
      </c>
      <c r="C5832" s="3">
        <v>45902</v>
      </c>
      <c r="D5832" s="43" t="s">
        <v>496</v>
      </c>
      <c r="E5832" s="43" t="s">
        <v>1447</v>
      </c>
      <c r="F5832" s="43" t="s">
        <v>1449</v>
      </c>
      <c r="G5832">
        <v>540</v>
      </c>
      <c r="H5832">
        <v>540</v>
      </c>
      <c r="I5832" s="43" t="s">
        <v>1448</v>
      </c>
      <c r="J5832" s="43" t="s">
        <v>2944</v>
      </c>
      <c r="K5832" s="43" t="s">
        <v>179</v>
      </c>
      <c r="L5832" s="43" t="str">
        <f>IF(AND(Home!$A$1&gt;=Leave[[#This Row],[Start Time]],Home!$A$1&lt;=Leave[[#This Row],[End Time]]),"Aplica","No Aplica")</f>
        <v>No Aplica</v>
      </c>
      <c r="M5832" s="43" t="str">
        <f>IF(AND(Home!$A$1&gt;=Leave[[#This Row],[Start Time]],Home!$A$1&lt;=Leave[[#This Row],[End Time]]),Home!$A$1,"No Aplica")</f>
        <v>No Aplica</v>
      </c>
      <c r="N5832" s="43" t="str">
        <f>Leave[[#This Row],[User Code (Owning User) (Usuario)]]&amp;Leave[[#This Row],[fecha activa]]</f>
        <v>MIE2025190220998No Aplica</v>
      </c>
    </row>
    <row r="5833" spans="1:14" x14ac:dyDescent="0.3">
      <c r="A5833" s="43" t="s">
        <v>465</v>
      </c>
      <c r="B5833" s="3">
        <v>45916</v>
      </c>
      <c r="C5833" s="3">
        <v>45916</v>
      </c>
      <c r="D5833" s="43" t="s">
        <v>474</v>
      </c>
      <c r="E5833" s="43" t="s">
        <v>2177</v>
      </c>
      <c r="F5833" s="43" t="s">
        <v>2179</v>
      </c>
      <c r="G5833">
        <v>900</v>
      </c>
      <c r="H5833">
        <v>540</v>
      </c>
      <c r="I5833" s="43" t="s">
        <v>2178</v>
      </c>
      <c r="J5833" s="43" t="s">
        <v>1487</v>
      </c>
      <c r="K5833" s="43" t="s">
        <v>177</v>
      </c>
      <c r="L5833" s="43" t="str">
        <f>IF(AND(Home!$A$1&gt;=Leave[[#This Row],[Start Time]],Home!$A$1&lt;=Leave[[#This Row],[End Time]]),"Aplica","No Aplica")</f>
        <v>No Aplica</v>
      </c>
      <c r="M5833" s="43" t="str">
        <f>IF(AND(Home!$A$1&gt;=Leave[[#This Row],[Start Time]],Home!$A$1&lt;=Leave[[#This Row],[End Time]]),Home!$A$1,"No Aplica")</f>
        <v>No Aplica</v>
      </c>
      <c r="N5833" s="43" t="str">
        <f>Leave[[#This Row],[User Code (Owning User) (Usuario)]]&amp;Leave[[#This Row],[fecha activa]]</f>
        <v>MIE2025280723853No Aplica</v>
      </c>
    </row>
    <row r="5834" spans="1:14" x14ac:dyDescent="0.3">
      <c r="A5834" s="43" t="s">
        <v>468</v>
      </c>
      <c r="B5834" s="3">
        <v>45915</v>
      </c>
      <c r="C5834" s="3">
        <v>45915</v>
      </c>
      <c r="D5834" s="43" t="s">
        <v>3537</v>
      </c>
      <c r="E5834" s="43" t="s">
        <v>1882</v>
      </c>
      <c r="F5834" s="43" t="s">
        <v>1884</v>
      </c>
      <c r="G5834">
        <v>480</v>
      </c>
      <c r="H5834">
        <v>480</v>
      </c>
      <c r="I5834" s="43" t="s">
        <v>1883</v>
      </c>
      <c r="J5834" s="43" t="s">
        <v>1487</v>
      </c>
      <c r="K5834" s="43" t="s">
        <v>177</v>
      </c>
      <c r="L5834" s="43" t="str">
        <f>IF(AND(Home!$A$1&gt;=Leave[[#This Row],[Start Time]],Home!$A$1&lt;=Leave[[#This Row],[End Time]]),"Aplica","No Aplica")</f>
        <v>No Aplica</v>
      </c>
      <c r="M5834" s="43" t="str">
        <f>IF(AND(Home!$A$1&gt;=Leave[[#This Row],[Start Time]],Home!$A$1&lt;=Leave[[#This Row],[End Time]]),Home!$A$1,"No Aplica")</f>
        <v>No Aplica</v>
      </c>
      <c r="N5834" s="43" t="str">
        <f>Leave[[#This Row],[User Code (Owning User) (Usuario)]]&amp;Leave[[#This Row],[fecha activa]]</f>
        <v>MIE2025090623336No Aplica</v>
      </c>
    </row>
    <row r="5835" spans="1:14" x14ac:dyDescent="0.3">
      <c r="A5835" s="43" t="s">
        <v>468</v>
      </c>
      <c r="B5835" s="3">
        <v>45908</v>
      </c>
      <c r="C5835" s="3">
        <v>45908</v>
      </c>
      <c r="D5835" s="43" t="s">
        <v>2731</v>
      </c>
      <c r="E5835" s="43" t="s">
        <v>1882</v>
      </c>
      <c r="F5835" s="43" t="s">
        <v>1884</v>
      </c>
      <c r="G5835">
        <v>480</v>
      </c>
      <c r="H5835">
        <v>480</v>
      </c>
      <c r="I5835" s="43" t="s">
        <v>1883</v>
      </c>
      <c r="J5835" s="43" t="s">
        <v>1487</v>
      </c>
      <c r="K5835" s="43" t="s">
        <v>177</v>
      </c>
      <c r="L5835" s="43" t="str">
        <f>IF(AND(Home!$A$1&gt;=Leave[[#This Row],[Start Time]],Home!$A$1&lt;=Leave[[#This Row],[End Time]]),"Aplica","No Aplica")</f>
        <v>No Aplica</v>
      </c>
      <c r="M5835" s="43" t="str">
        <f>IF(AND(Home!$A$1&gt;=Leave[[#This Row],[Start Time]],Home!$A$1&lt;=Leave[[#This Row],[End Time]]),Home!$A$1,"No Aplica")</f>
        <v>No Aplica</v>
      </c>
      <c r="N5835" s="43" t="str">
        <f>Leave[[#This Row],[User Code (Owning User) (Usuario)]]&amp;Leave[[#This Row],[fecha activa]]</f>
        <v>MIE2025090623336No Aplica</v>
      </c>
    </row>
    <row r="5836" spans="1:14" x14ac:dyDescent="0.3">
      <c r="A5836" s="43" t="s">
        <v>468</v>
      </c>
      <c r="B5836" s="3">
        <v>45901</v>
      </c>
      <c r="C5836" s="3">
        <v>45901</v>
      </c>
      <c r="D5836" s="43" t="s">
        <v>2731</v>
      </c>
      <c r="E5836" s="43" t="s">
        <v>1882</v>
      </c>
      <c r="F5836" s="43" t="s">
        <v>1884</v>
      </c>
      <c r="G5836">
        <v>480</v>
      </c>
      <c r="H5836">
        <v>480</v>
      </c>
      <c r="I5836" s="43" t="s">
        <v>1883</v>
      </c>
      <c r="J5836" s="43" t="s">
        <v>1487</v>
      </c>
      <c r="K5836" s="43" t="s">
        <v>177</v>
      </c>
      <c r="L5836" s="43" t="str">
        <f>IF(AND(Home!$A$1&gt;=Leave[[#This Row],[Start Time]],Home!$A$1&lt;=Leave[[#This Row],[End Time]]),"Aplica","No Aplica")</f>
        <v>No Aplica</v>
      </c>
      <c r="M5836" s="43" t="str">
        <f>IF(AND(Home!$A$1&gt;=Leave[[#This Row],[Start Time]],Home!$A$1&lt;=Leave[[#This Row],[End Time]]),Home!$A$1,"No Aplica")</f>
        <v>No Aplica</v>
      </c>
      <c r="N5836" s="43" t="str">
        <f>Leave[[#This Row],[User Code (Owning User) (Usuario)]]&amp;Leave[[#This Row],[fecha activa]]</f>
        <v>MIE2025090623336No Aplica</v>
      </c>
    </row>
    <row r="5837" spans="1:14" x14ac:dyDescent="0.3">
      <c r="A5837" s="43" t="s">
        <v>465</v>
      </c>
      <c r="B5837" s="3">
        <v>45925</v>
      </c>
      <c r="C5837" s="3">
        <v>45925</v>
      </c>
      <c r="D5837" s="43" t="s">
        <v>470</v>
      </c>
      <c r="E5837" s="43" t="s">
        <v>831</v>
      </c>
      <c r="F5837" s="43" t="s">
        <v>832</v>
      </c>
      <c r="G5837">
        <v>540</v>
      </c>
      <c r="H5837">
        <v>540</v>
      </c>
      <c r="I5837" s="43" t="s">
        <v>1069</v>
      </c>
      <c r="J5837" s="43" t="s">
        <v>973</v>
      </c>
      <c r="K5837" s="43" t="s">
        <v>177</v>
      </c>
      <c r="L5837" s="43" t="str">
        <f>IF(AND(Home!$A$1&gt;=Leave[[#This Row],[Start Time]],Home!$A$1&lt;=Leave[[#This Row],[End Time]]),"Aplica","No Aplica")</f>
        <v>No Aplica</v>
      </c>
      <c r="M5837" s="43" t="str">
        <f>IF(AND(Home!$A$1&gt;=Leave[[#This Row],[Start Time]],Home!$A$1&lt;=Leave[[#This Row],[End Time]]),Home!$A$1,"No Aplica")</f>
        <v>No Aplica</v>
      </c>
      <c r="N5837" s="43" t="str">
        <f>Leave[[#This Row],[User Code (Owning User) (Usuario)]]&amp;Leave[[#This Row],[fecha activa]]</f>
        <v>MIE2024291118482No Aplica</v>
      </c>
    </row>
    <row r="5838" spans="1:14" x14ac:dyDescent="0.3">
      <c r="A5838" s="43" t="s">
        <v>601</v>
      </c>
      <c r="B5838" s="3">
        <v>45924</v>
      </c>
      <c r="C5838" s="3">
        <v>45924</v>
      </c>
      <c r="D5838" s="43" t="s">
        <v>621</v>
      </c>
      <c r="E5838" s="43" t="s">
        <v>831</v>
      </c>
      <c r="F5838" s="43" t="s">
        <v>832</v>
      </c>
      <c r="G5838">
        <v>120</v>
      </c>
      <c r="H5838">
        <v>120</v>
      </c>
      <c r="I5838" s="43" t="s">
        <v>1069</v>
      </c>
      <c r="J5838" s="43" t="s">
        <v>973</v>
      </c>
      <c r="K5838" s="43" t="s">
        <v>177</v>
      </c>
      <c r="L5838" s="43" t="str">
        <f>IF(AND(Home!$A$1&gt;=Leave[[#This Row],[Start Time]],Home!$A$1&lt;=Leave[[#This Row],[End Time]]),"Aplica","No Aplica")</f>
        <v>No Aplica</v>
      </c>
      <c r="M5838" s="43" t="str">
        <f>IF(AND(Home!$A$1&gt;=Leave[[#This Row],[Start Time]],Home!$A$1&lt;=Leave[[#This Row],[End Time]]),Home!$A$1,"No Aplica")</f>
        <v>No Aplica</v>
      </c>
      <c r="N5838" s="43" t="str">
        <f>Leave[[#This Row],[User Code (Owning User) (Usuario)]]&amp;Leave[[#This Row],[fecha activa]]</f>
        <v>MIE2024291118482No Aplica</v>
      </c>
    </row>
    <row r="5839" spans="1:14" x14ac:dyDescent="0.3">
      <c r="A5839" s="43" t="s">
        <v>601</v>
      </c>
      <c r="B5839" s="3">
        <v>45922</v>
      </c>
      <c r="C5839" s="3">
        <v>45922</v>
      </c>
      <c r="D5839" s="43" t="s">
        <v>621</v>
      </c>
      <c r="E5839" s="43" t="s">
        <v>831</v>
      </c>
      <c r="F5839" s="43" t="s">
        <v>832</v>
      </c>
      <c r="G5839">
        <v>120</v>
      </c>
      <c r="H5839">
        <v>120</v>
      </c>
      <c r="I5839" s="43" t="s">
        <v>1069</v>
      </c>
      <c r="J5839" s="43" t="s">
        <v>973</v>
      </c>
      <c r="K5839" s="43" t="s">
        <v>177</v>
      </c>
      <c r="L5839" s="43" t="str">
        <f>IF(AND(Home!$A$1&gt;=Leave[[#This Row],[Start Time]],Home!$A$1&lt;=Leave[[#This Row],[End Time]]),"Aplica","No Aplica")</f>
        <v>Aplica</v>
      </c>
      <c r="M5839" s="43">
        <f>IF(AND(Home!$A$1&gt;=Leave[[#This Row],[Start Time]],Home!$A$1&lt;=Leave[[#This Row],[End Time]]),Home!$A$1,"No Aplica")</f>
        <v>45922</v>
      </c>
      <c r="N5839" s="43" t="str">
        <f>Leave[[#This Row],[User Code (Owning User) (Usuario)]]&amp;Leave[[#This Row],[fecha activa]]</f>
        <v>MIE202429111848245922</v>
      </c>
    </row>
    <row r="5840" spans="1:14" x14ac:dyDescent="0.3">
      <c r="A5840" s="43" t="s">
        <v>601</v>
      </c>
      <c r="B5840" s="3">
        <v>45918</v>
      </c>
      <c r="C5840" s="3">
        <v>45918</v>
      </c>
      <c r="D5840" s="43" t="s">
        <v>621</v>
      </c>
      <c r="E5840" s="43" t="s">
        <v>831</v>
      </c>
      <c r="F5840" s="43" t="s">
        <v>832</v>
      </c>
      <c r="G5840">
        <v>180</v>
      </c>
      <c r="H5840">
        <v>180</v>
      </c>
      <c r="I5840" s="43" t="s">
        <v>1069</v>
      </c>
      <c r="J5840" s="43" t="s">
        <v>973</v>
      </c>
      <c r="K5840" s="43" t="s">
        <v>177</v>
      </c>
      <c r="L5840" s="43" t="str">
        <f>IF(AND(Home!$A$1&gt;=Leave[[#This Row],[Start Time]],Home!$A$1&lt;=Leave[[#This Row],[End Time]]),"Aplica","No Aplica")</f>
        <v>No Aplica</v>
      </c>
      <c r="M5840" s="43" t="str">
        <f>IF(AND(Home!$A$1&gt;=Leave[[#This Row],[Start Time]],Home!$A$1&lt;=Leave[[#This Row],[End Time]]),Home!$A$1,"No Aplica")</f>
        <v>No Aplica</v>
      </c>
      <c r="N5840" s="43" t="str">
        <f>Leave[[#This Row],[User Code (Owning User) (Usuario)]]&amp;Leave[[#This Row],[fecha activa]]</f>
        <v>MIE2024291118482No Aplica</v>
      </c>
    </row>
    <row r="5841" spans="1:14" x14ac:dyDescent="0.3">
      <c r="A5841" s="43" t="s">
        <v>601</v>
      </c>
      <c r="B5841" s="3">
        <v>45918</v>
      </c>
      <c r="C5841" s="3">
        <v>45918</v>
      </c>
      <c r="D5841" s="43" t="s">
        <v>621</v>
      </c>
      <c r="E5841" s="43" t="s">
        <v>831</v>
      </c>
      <c r="F5841" s="43" t="s">
        <v>832</v>
      </c>
      <c r="G5841">
        <v>120</v>
      </c>
      <c r="H5841">
        <v>120</v>
      </c>
      <c r="I5841" s="43" t="s">
        <v>1069</v>
      </c>
      <c r="J5841" s="43" t="s">
        <v>973</v>
      </c>
      <c r="K5841" s="43" t="s">
        <v>177</v>
      </c>
      <c r="L5841" s="43" t="str">
        <f>IF(AND(Home!$A$1&gt;=Leave[[#This Row],[Start Time]],Home!$A$1&lt;=Leave[[#This Row],[End Time]]),"Aplica","No Aplica")</f>
        <v>No Aplica</v>
      </c>
      <c r="M5841" s="43" t="str">
        <f>IF(AND(Home!$A$1&gt;=Leave[[#This Row],[Start Time]],Home!$A$1&lt;=Leave[[#This Row],[End Time]]),Home!$A$1,"No Aplica")</f>
        <v>No Aplica</v>
      </c>
      <c r="N5841" s="43" t="str">
        <f>Leave[[#This Row],[User Code (Owning User) (Usuario)]]&amp;Leave[[#This Row],[fecha activa]]</f>
        <v>MIE2024291118482No Aplica</v>
      </c>
    </row>
    <row r="5842" spans="1:14" x14ac:dyDescent="0.3">
      <c r="A5842" s="43" t="s">
        <v>465</v>
      </c>
      <c r="B5842" s="3">
        <v>45909</v>
      </c>
      <c r="C5842" s="3">
        <v>45909</v>
      </c>
      <c r="D5842" s="43" t="s">
        <v>470</v>
      </c>
      <c r="E5842" s="43" t="s">
        <v>831</v>
      </c>
      <c r="F5842" s="43" t="s">
        <v>832</v>
      </c>
      <c r="G5842">
        <v>300</v>
      </c>
      <c r="H5842">
        <v>300</v>
      </c>
      <c r="I5842" s="43" t="s">
        <v>1069</v>
      </c>
      <c r="J5842" s="43" t="s">
        <v>973</v>
      </c>
      <c r="K5842" s="43" t="s">
        <v>177</v>
      </c>
      <c r="L5842" s="43" t="str">
        <f>IF(AND(Home!$A$1&gt;=Leave[[#This Row],[Start Time]],Home!$A$1&lt;=Leave[[#This Row],[End Time]]),"Aplica","No Aplica")</f>
        <v>No Aplica</v>
      </c>
      <c r="M5842" s="43" t="str">
        <f>IF(AND(Home!$A$1&gt;=Leave[[#This Row],[Start Time]],Home!$A$1&lt;=Leave[[#This Row],[End Time]]),Home!$A$1,"No Aplica")</f>
        <v>No Aplica</v>
      </c>
      <c r="N5842" s="43" t="str">
        <f>Leave[[#This Row],[User Code (Owning User) (Usuario)]]&amp;Leave[[#This Row],[fecha activa]]</f>
        <v>MIE2024291118482No Aplica</v>
      </c>
    </row>
    <row r="5843" spans="1:14" x14ac:dyDescent="0.3">
      <c r="A5843" s="43" t="s">
        <v>601</v>
      </c>
      <c r="B5843" s="3">
        <v>45910</v>
      </c>
      <c r="C5843" s="3">
        <v>45910</v>
      </c>
      <c r="D5843" s="43" t="s">
        <v>621</v>
      </c>
      <c r="E5843" s="43" t="s">
        <v>831</v>
      </c>
      <c r="F5843" s="43" t="s">
        <v>832</v>
      </c>
      <c r="G5843">
        <v>120</v>
      </c>
      <c r="H5843">
        <v>120</v>
      </c>
      <c r="I5843" s="43" t="s">
        <v>1069</v>
      </c>
      <c r="J5843" s="43" t="s">
        <v>973</v>
      </c>
      <c r="K5843" s="43" t="s">
        <v>177</v>
      </c>
      <c r="L5843" s="43" t="str">
        <f>IF(AND(Home!$A$1&gt;=Leave[[#This Row],[Start Time]],Home!$A$1&lt;=Leave[[#This Row],[End Time]]),"Aplica","No Aplica")</f>
        <v>No Aplica</v>
      </c>
      <c r="M5843" s="43" t="str">
        <f>IF(AND(Home!$A$1&gt;=Leave[[#This Row],[Start Time]],Home!$A$1&lt;=Leave[[#This Row],[End Time]]),Home!$A$1,"No Aplica")</f>
        <v>No Aplica</v>
      </c>
      <c r="N5843" s="43" t="str">
        <f>Leave[[#This Row],[User Code (Owning User) (Usuario)]]&amp;Leave[[#This Row],[fecha activa]]</f>
        <v>MIE2024291118482No Aplica</v>
      </c>
    </row>
    <row r="5844" spans="1:14" x14ac:dyDescent="0.3">
      <c r="A5844" s="43" t="s">
        <v>601</v>
      </c>
      <c r="B5844" s="3">
        <v>45909</v>
      </c>
      <c r="C5844" s="3">
        <v>45909</v>
      </c>
      <c r="D5844" s="43" t="s">
        <v>621</v>
      </c>
      <c r="E5844" s="43" t="s">
        <v>831</v>
      </c>
      <c r="F5844" s="43" t="s">
        <v>832</v>
      </c>
      <c r="G5844">
        <v>120</v>
      </c>
      <c r="H5844">
        <v>120</v>
      </c>
      <c r="I5844" s="43" t="s">
        <v>1069</v>
      </c>
      <c r="J5844" s="43" t="s">
        <v>973</v>
      </c>
      <c r="K5844" s="43" t="s">
        <v>177</v>
      </c>
      <c r="L5844" s="43" t="str">
        <f>IF(AND(Home!$A$1&gt;=Leave[[#This Row],[Start Time]],Home!$A$1&lt;=Leave[[#This Row],[End Time]]),"Aplica","No Aplica")</f>
        <v>No Aplica</v>
      </c>
      <c r="M5844" s="43" t="str">
        <f>IF(AND(Home!$A$1&gt;=Leave[[#This Row],[Start Time]],Home!$A$1&lt;=Leave[[#This Row],[End Time]]),Home!$A$1,"No Aplica")</f>
        <v>No Aplica</v>
      </c>
      <c r="N5844" s="43" t="str">
        <f>Leave[[#This Row],[User Code (Owning User) (Usuario)]]&amp;Leave[[#This Row],[fecha activa]]</f>
        <v>MIE2024291118482No Aplica</v>
      </c>
    </row>
    <row r="5845" spans="1:14" x14ac:dyDescent="0.3">
      <c r="A5845" s="43" t="s">
        <v>465</v>
      </c>
      <c r="B5845" s="3">
        <v>45908</v>
      </c>
      <c r="C5845" s="3">
        <v>45908</v>
      </c>
      <c r="D5845" s="43" t="s">
        <v>475</v>
      </c>
      <c r="E5845" s="43" t="s">
        <v>831</v>
      </c>
      <c r="F5845" s="43" t="s">
        <v>832</v>
      </c>
      <c r="G5845">
        <v>540</v>
      </c>
      <c r="H5845">
        <v>540</v>
      </c>
      <c r="I5845" s="43" t="s">
        <v>1069</v>
      </c>
      <c r="J5845" s="43" t="s">
        <v>973</v>
      </c>
      <c r="K5845" s="43" t="s">
        <v>177</v>
      </c>
      <c r="L5845" s="43" t="str">
        <f>IF(AND(Home!$A$1&gt;=Leave[[#This Row],[Start Time]],Home!$A$1&lt;=Leave[[#This Row],[End Time]]),"Aplica","No Aplica")</f>
        <v>No Aplica</v>
      </c>
      <c r="M5845" s="43" t="str">
        <f>IF(AND(Home!$A$1&gt;=Leave[[#This Row],[Start Time]],Home!$A$1&lt;=Leave[[#This Row],[End Time]]),Home!$A$1,"No Aplica")</f>
        <v>No Aplica</v>
      </c>
      <c r="N5845" s="43" t="str">
        <f>Leave[[#This Row],[User Code (Owning User) (Usuario)]]&amp;Leave[[#This Row],[fecha activa]]</f>
        <v>MIE2024291118482No Aplica</v>
      </c>
    </row>
    <row r="5846" spans="1:14" x14ac:dyDescent="0.3">
      <c r="A5846" s="43" t="s">
        <v>465</v>
      </c>
      <c r="B5846" s="3">
        <v>45907</v>
      </c>
      <c r="C5846" s="3">
        <v>45907</v>
      </c>
      <c r="D5846" s="43" t="s">
        <v>475</v>
      </c>
      <c r="E5846" s="43" t="s">
        <v>831</v>
      </c>
      <c r="F5846" s="43" t="s">
        <v>832</v>
      </c>
      <c r="G5846">
        <v>540</v>
      </c>
      <c r="H5846">
        <v>540</v>
      </c>
      <c r="I5846" s="43" t="s">
        <v>1069</v>
      </c>
      <c r="J5846" s="43" t="s">
        <v>973</v>
      </c>
      <c r="K5846" s="43" t="s">
        <v>177</v>
      </c>
      <c r="L5846" s="43" t="str">
        <f>IF(AND(Home!$A$1&gt;=Leave[[#This Row],[Start Time]],Home!$A$1&lt;=Leave[[#This Row],[End Time]]),"Aplica","No Aplica")</f>
        <v>No Aplica</v>
      </c>
      <c r="M5846" s="43" t="str">
        <f>IF(AND(Home!$A$1&gt;=Leave[[#This Row],[Start Time]],Home!$A$1&lt;=Leave[[#This Row],[End Time]]),Home!$A$1,"No Aplica")</f>
        <v>No Aplica</v>
      </c>
      <c r="N5846" s="43" t="str">
        <f>Leave[[#This Row],[User Code (Owning User) (Usuario)]]&amp;Leave[[#This Row],[fecha activa]]</f>
        <v>MIE2024291118482No Aplica</v>
      </c>
    </row>
    <row r="5847" spans="1:14" x14ac:dyDescent="0.3">
      <c r="A5847" s="43" t="s">
        <v>465</v>
      </c>
      <c r="B5847" s="3">
        <v>45903</v>
      </c>
      <c r="C5847" s="3">
        <v>45903</v>
      </c>
      <c r="D5847" s="43" t="s">
        <v>470</v>
      </c>
      <c r="E5847" s="43" t="s">
        <v>831</v>
      </c>
      <c r="F5847" s="43" t="s">
        <v>832</v>
      </c>
      <c r="G5847">
        <v>540</v>
      </c>
      <c r="H5847">
        <v>540</v>
      </c>
      <c r="I5847" s="43" t="s">
        <v>1069</v>
      </c>
      <c r="J5847" s="43" t="s">
        <v>973</v>
      </c>
      <c r="K5847" s="43" t="s">
        <v>177</v>
      </c>
      <c r="L5847" s="43" t="str">
        <f>IF(AND(Home!$A$1&gt;=Leave[[#This Row],[Start Time]],Home!$A$1&lt;=Leave[[#This Row],[End Time]]),"Aplica","No Aplica")</f>
        <v>No Aplica</v>
      </c>
      <c r="M5847" s="43" t="str">
        <f>IF(AND(Home!$A$1&gt;=Leave[[#This Row],[Start Time]],Home!$A$1&lt;=Leave[[#This Row],[End Time]]),Home!$A$1,"No Aplica")</f>
        <v>No Aplica</v>
      </c>
      <c r="N5847" s="43" t="str">
        <f>Leave[[#This Row],[User Code (Owning User) (Usuario)]]&amp;Leave[[#This Row],[fecha activa]]</f>
        <v>MIE2024291118482No Aplica</v>
      </c>
    </row>
    <row r="5848" spans="1:14" x14ac:dyDescent="0.3">
      <c r="A5848" s="43" t="s">
        <v>601</v>
      </c>
      <c r="B5848" s="3">
        <v>45902</v>
      </c>
      <c r="C5848" s="3">
        <v>45902</v>
      </c>
      <c r="D5848" s="43" t="s">
        <v>621</v>
      </c>
      <c r="E5848" s="43" t="s">
        <v>831</v>
      </c>
      <c r="F5848" s="43" t="s">
        <v>832</v>
      </c>
      <c r="G5848">
        <v>120</v>
      </c>
      <c r="H5848">
        <v>120</v>
      </c>
      <c r="I5848" s="43" t="s">
        <v>1069</v>
      </c>
      <c r="J5848" s="43" t="s">
        <v>973</v>
      </c>
      <c r="K5848" s="43" t="s">
        <v>177</v>
      </c>
      <c r="L5848" s="43" t="str">
        <f>IF(AND(Home!$A$1&gt;=Leave[[#This Row],[Start Time]],Home!$A$1&lt;=Leave[[#This Row],[End Time]]),"Aplica","No Aplica")</f>
        <v>No Aplica</v>
      </c>
      <c r="M5848" s="43" t="str">
        <f>IF(AND(Home!$A$1&gt;=Leave[[#This Row],[Start Time]],Home!$A$1&lt;=Leave[[#This Row],[End Time]]),Home!$A$1,"No Aplica")</f>
        <v>No Aplica</v>
      </c>
      <c r="N5848" s="43" t="str">
        <f>Leave[[#This Row],[User Code (Owning User) (Usuario)]]&amp;Leave[[#This Row],[fecha activa]]</f>
        <v>MIE2024291118482No Aplica</v>
      </c>
    </row>
    <row r="5849" spans="1:14" x14ac:dyDescent="0.3">
      <c r="A5849" s="43" t="s">
        <v>601</v>
      </c>
      <c r="B5849" s="3">
        <v>45901</v>
      </c>
      <c r="C5849" s="3">
        <v>45901</v>
      </c>
      <c r="D5849" s="43" t="s">
        <v>621</v>
      </c>
      <c r="E5849" s="43" t="s">
        <v>831</v>
      </c>
      <c r="F5849" s="43" t="s">
        <v>832</v>
      </c>
      <c r="G5849">
        <v>120</v>
      </c>
      <c r="H5849">
        <v>120</v>
      </c>
      <c r="I5849" s="43" t="s">
        <v>1069</v>
      </c>
      <c r="J5849" s="43" t="s">
        <v>973</v>
      </c>
      <c r="K5849" s="43" t="s">
        <v>177</v>
      </c>
      <c r="L5849" s="43" t="str">
        <f>IF(AND(Home!$A$1&gt;=Leave[[#This Row],[Start Time]],Home!$A$1&lt;=Leave[[#This Row],[End Time]]),"Aplica","No Aplica")</f>
        <v>No Aplica</v>
      </c>
      <c r="M5849" s="43" t="str">
        <f>IF(AND(Home!$A$1&gt;=Leave[[#This Row],[Start Time]],Home!$A$1&lt;=Leave[[#This Row],[End Time]]),Home!$A$1,"No Aplica")</f>
        <v>No Aplica</v>
      </c>
      <c r="N5849" s="43" t="str">
        <f>Leave[[#This Row],[User Code (Owning User) (Usuario)]]&amp;Leave[[#This Row],[fecha activa]]</f>
        <v>MIE2024291118482No Aplica</v>
      </c>
    </row>
    <row r="5850" spans="1:14" x14ac:dyDescent="0.3">
      <c r="A5850" s="43" t="s">
        <v>471</v>
      </c>
      <c r="B5850" s="3">
        <v>45930</v>
      </c>
      <c r="C5850" s="3">
        <v>45930</v>
      </c>
      <c r="D5850" s="43" t="s">
        <v>2299</v>
      </c>
      <c r="E5850" s="43" t="s">
        <v>1557</v>
      </c>
      <c r="F5850" s="43" t="s">
        <v>1559</v>
      </c>
      <c r="G5850">
        <v>60</v>
      </c>
      <c r="H5850">
        <v>60</v>
      </c>
      <c r="I5850" s="43" t="s">
        <v>1558</v>
      </c>
      <c r="J5850" s="43" t="s">
        <v>1047</v>
      </c>
      <c r="K5850" s="43" t="s">
        <v>178</v>
      </c>
      <c r="L5850" s="43" t="str">
        <f>IF(AND(Home!$A$1&gt;=Leave[[#This Row],[Start Time]],Home!$A$1&lt;=Leave[[#This Row],[End Time]]),"Aplica","No Aplica")</f>
        <v>No Aplica</v>
      </c>
      <c r="M5850" s="43" t="str">
        <f>IF(AND(Home!$A$1&gt;=Leave[[#This Row],[Start Time]],Home!$A$1&lt;=Leave[[#This Row],[End Time]]),Home!$A$1,"No Aplica")</f>
        <v>No Aplica</v>
      </c>
      <c r="N5850" s="43" t="str">
        <f>Leave[[#This Row],[User Code (Owning User) (Usuario)]]&amp;Leave[[#This Row],[fecha activa]]</f>
        <v>MIE2025140321682No Aplica</v>
      </c>
    </row>
    <row r="5851" spans="1:14" x14ac:dyDescent="0.3">
      <c r="A5851" s="43" t="s">
        <v>471</v>
      </c>
      <c r="B5851" s="3">
        <v>45926</v>
      </c>
      <c r="C5851" s="3">
        <v>45926</v>
      </c>
      <c r="D5851" s="43" t="s">
        <v>2023</v>
      </c>
      <c r="E5851" s="43" t="s">
        <v>1557</v>
      </c>
      <c r="F5851" s="43" t="s">
        <v>1559</v>
      </c>
      <c r="G5851">
        <v>60</v>
      </c>
      <c r="H5851">
        <v>60</v>
      </c>
      <c r="I5851" s="43" t="s">
        <v>1558</v>
      </c>
      <c r="J5851" s="43" t="s">
        <v>1047</v>
      </c>
      <c r="K5851" s="43" t="s">
        <v>178</v>
      </c>
      <c r="L5851" s="43" t="str">
        <f>IF(AND(Home!$A$1&gt;=Leave[[#This Row],[Start Time]],Home!$A$1&lt;=Leave[[#This Row],[End Time]]),"Aplica","No Aplica")</f>
        <v>No Aplica</v>
      </c>
      <c r="M5851" s="43" t="str">
        <f>IF(AND(Home!$A$1&gt;=Leave[[#This Row],[Start Time]],Home!$A$1&lt;=Leave[[#This Row],[End Time]]),Home!$A$1,"No Aplica")</f>
        <v>No Aplica</v>
      </c>
      <c r="N5851" s="43" t="str">
        <f>Leave[[#This Row],[User Code (Owning User) (Usuario)]]&amp;Leave[[#This Row],[fecha activa]]</f>
        <v>MIE2025140321682No Aplica</v>
      </c>
    </row>
    <row r="5852" spans="1:14" x14ac:dyDescent="0.3">
      <c r="A5852" s="43" t="s">
        <v>471</v>
      </c>
      <c r="B5852" s="3">
        <v>45925</v>
      </c>
      <c r="C5852" s="3">
        <v>45925</v>
      </c>
      <c r="D5852" s="43" t="s">
        <v>2023</v>
      </c>
      <c r="E5852" s="43" t="s">
        <v>1557</v>
      </c>
      <c r="F5852" s="43" t="s">
        <v>1559</v>
      </c>
      <c r="G5852">
        <v>60</v>
      </c>
      <c r="H5852">
        <v>60</v>
      </c>
      <c r="I5852" s="43" t="s">
        <v>1558</v>
      </c>
      <c r="J5852" s="43" t="s">
        <v>1047</v>
      </c>
      <c r="K5852" s="43" t="s">
        <v>178</v>
      </c>
      <c r="L5852" s="43" t="str">
        <f>IF(AND(Home!$A$1&gt;=Leave[[#This Row],[Start Time]],Home!$A$1&lt;=Leave[[#This Row],[End Time]]),"Aplica","No Aplica")</f>
        <v>No Aplica</v>
      </c>
      <c r="M5852" s="43" t="str">
        <f>IF(AND(Home!$A$1&gt;=Leave[[#This Row],[Start Time]],Home!$A$1&lt;=Leave[[#This Row],[End Time]]),Home!$A$1,"No Aplica")</f>
        <v>No Aplica</v>
      </c>
      <c r="N5852" s="43" t="str">
        <f>Leave[[#This Row],[User Code (Owning User) (Usuario)]]&amp;Leave[[#This Row],[fecha activa]]</f>
        <v>MIE2025140321682No Aplica</v>
      </c>
    </row>
    <row r="5853" spans="1:14" x14ac:dyDescent="0.3">
      <c r="A5853" s="43" t="s">
        <v>471</v>
      </c>
      <c r="B5853" s="3">
        <v>45924</v>
      </c>
      <c r="C5853" s="3">
        <v>45924</v>
      </c>
      <c r="D5853" s="43" t="s">
        <v>2055</v>
      </c>
      <c r="E5853" s="43" t="s">
        <v>1557</v>
      </c>
      <c r="F5853" s="43" t="s">
        <v>1559</v>
      </c>
      <c r="G5853">
        <v>60</v>
      </c>
      <c r="H5853">
        <v>60</v>
      </c>
      <c r="I5853" s="43" t="s">
        <v>1558</v>
      </c>
      <c r="J5853" s="43" t="s">
        <v>1047</v>
      </c>
      <c r="K5853" s="43" t="s">
        <v>178</v>
      </c>
      <c r="L5853" s="43" t="str">
        <f>IF(AND(Home!$A$1&gt;=Leave[[#This Row],[Start Time]],Home!$A$1&lt;=Leave[[#This Row],[End Time]]),"Aplica","No Aplica")</f>
        <v>No Aplica</v>
      </c>
      <c r="M5853" s="43" t="str">
        <f>IF(AND(Home!$A$1&gt;=Leave[[#This Row],[Start Time]],Home!$A$1&lt;=Leave[[#This Row],[End Time]]),Home!$A$1,"No Aplica")</f>
        <v>No Aplica</v>
      </c>
      <c r="N5853" s="43" t="str">
        <f>Leave[[#This Row],[User Code (Owning User) (Usuario)]]&amp;Leave[[#This Row],[fecha activa]]</f>
        <v>MIE2025140321682No Aplica</v>
      </c>
    </row>
    <row r="5854" spans="1:14" x14ac:dyDescent="0.3">
      <c r="A5854" s="43" t="s">
        <v>471</v>
      </c>
      <c r="B5854" s="3">
        <v>45923</v>
      </c>
      <c r="C5854" s="3">
        <v>45923</v>
      </c>
      <c r="D5854" s="43" t="s">
        <v>2055</v>
      </c>
      <c r="E5854" s="43" t="s">
        <v>1557</v>
      </c>
      <c r="F5854" s="43" t="s">
        <v>1559</v>
      </c>
      <c r="G5854">
        <v>60</v>
      </c>
      <c r="H5854">
        <v>60</v>
      </c>
      <c r="I5854" s="43" t="s">
        <v>1558</v>
      </c>
      <c r="J5854" s="43" t="s">
        <v>1047</v>
      </c>
      <c r="K5854" s="43" t="s">
        <v>178</v>
      </c>
      <c r="L5854" s="43" t="str">
        <f>IF(AND(Home!$A$1&gt;=Leave[[#This Row],[Start Time]],Home!$A$1&lt;=Leave[[#This Row],[End Time]]),"Aplica","No Aplica")</f>
        <v>No Aplica</v>
      </c>
      <c r="M5854" s="43" t="str">
        <f>IF(AND(Home!$A$1&gt;=Leave[[#This Row],[Start Time]],Home!$A$1&lt;=Leave[[#This Row],[End Time]]),Home!$A$1,"No Aplica")</f>
        <v>No Aplica</v>
      </c>
      <c r="N5854" s="43" t="str">
        <f>Leave[[#This Row],[User Code (Owning User) (Usuario)]]&amp;Leave[[#This Row],[fecha activa]]</f>
        <v>MIE2025140321682No Aplica</v>
      </c>
    </row>
    <row r="5855" spans="1:14" x14ac:dyDescent="0.3">
      <c r="A5855" s="43" t="s">
        <v>465</v>
      </c>
      <c r="B5855" s="3">
        <v>45928</v>
      </c>
      <c r="C5855" s="3">
        <v>45928</v>
      </c>
      <c r="D5855" s="43" t="s">
        <v>475</v>
      </c>
      <c r="E5855" s="43" t="s">
        <v>1557</v>
      </c>
      <c r="F5855" s="43" t="s">
        <v>1559</v>
      </c>
      <c r="G5855">
        <v>540</v>
      </c>
      <c r="H5855">
        <v>540</v>
      </c>
      <c r="I5855" s="43" t="s">
        <v>1558</v>
      </c>
      <c r="J5855" s="43" t="s">
        <v>1047</v>
      </c>
      <c r="K5855" s="43" t="s">
        <v>178</v>
      </c>
      <c r="L5855" s="43" t="str">
        <f>IF(AND(Home!$A$1&gt;=Leave[[#This Row],[Start Time]],Home!$A$1&lt;=Leave[[#This Row],[End Time]]),"Aplica","No Aplica")</f>
        <v>No Aplica</v>
      </c>
      <c r="M5855" s="43" t="str">
        <f>IF(AND(Home!$A$1&gt;=Leave[[#This Row],[Start Time]],Home!$A$1&lt;=Leave[[#This Row],[End Time]]),Home!$A$1,"No Aplica")</f>
        <v>No Aplica</v>
      </c>
      <c r="N5855" s="43" t="str">
        <f>Leave[[#This Row],[User Code (Owning User) (Usuario)]]&amp;Leave[[#This Row],[fecha activa]]</f>
        <v>MIE2025140321682No Aplica</v>
      </c>
    </row>
    <row r="5856" spans="1:14" x14ac:dyDescent="0.3">
      <c r="A5856" s="43" t="s">
        <v>471</v>
      </c>
      <c r="B5856" s="3">
        <v>45919</v>
      </c>
      <c r="C5856" s="3">
        <v>45919</v>
      </c>
      <c r="D5856" s="43" t="s">
        <v>842</v>
      </c>
      <c r="E5856" s="43" t="s">
        <v>1557</v>
      </c>
      <c r="F5856" s="43" t="s">
        <v>1559</v>
      </c>
      <c r="G5856">
        <v>60</v>
      </c>
      <c r="H5856">
        <v>60</v>
      </c>
      <c r="I5856" s="43" t="s">
        <v>1558</v>
      </c>
      <c r="J5856" s="43" t="s">
        <v>1047</v>
      </c>
      <c r="K5856" s="43" t="s">
        <v>178</v>
      </c>
      <c r="L5856" s="43" t="str">
        <f>IF(AND(Home!$A$1&gt;=Leave[[#This Row],[Start Time]],Home!$A$1&lt;=Leave[[#This Row],[End Time]]),"Aplica","No Aplica")</f>
        <v>No Aplica</v>
      </c>
      <c r="M5856" s="43" t="str">
        <f>IF(AND(Home!$A$1&gt;=Leave[[#This Row],[Start Time]],Home!$A$1&lt;=Leave[[#This Row],[End Time]]),Home!$A$1,"No Aplica")</f>
        <v>No Aplica</v>
      </c>
      <c r="N5856" s="43" t="str">
        <f>Leave[[#This Row],[User Code (Owning User) (Usuario)]]&amp;Leave[[#This Row],[fecha activa]]</f>
        <v>MIE2025140321682No Aplica</v>
      </c>
    </row>
    <row r="5857" spans="1:14" x14ac:dyDescent="0.3">
      <c r="A5857" s="43" t="s">
        <v>471</v>
      </c>
      <c r="B5857" s="3">
        <v>45918</v>
      </c>
      <c r="C5857" s="3">
        <v>45918</v>
      </c>
      <c r="D5857" s="43" t="s">
        <v>842</v>
      </c>
      <c r="E5857" s="43" t="s">
        <v>1557</v>
      </c>
      <c r="F5857" s="43" t="s">
        <v>1559</v>
      </c>
      <c r="G5857">
        <v>60</v>
      </c>
      <c r="H5857">
        <v>60</v>
      </c>
      <c r="I5857" s="43" t="s">
        <v>1558</v>
      </c>
      <c r="J5857" s="43" t="s">
        <v>1047</v>
      </c>
      <c r="K5857" s="43" t="s">
        <v>178</v>
      </c>
      <c r="L5857" s="43" t="str">
        <f>IF(AND(Home!$A$1&gt;=Leave[[#This Row],[Start Time]],Home!$A$1&lt;=Leave[[#This Row],[End Time]]),"Aplica","No Aplica")</f>
        <v>No Aplica</v>
      </c>
      <c r="M5857" s="43" t="str">
        <f>IF(AND(Home!$A$1&gt;=Leave[[#This Row],[Start Time]],Home!$A$1&lt;=Leave[[#This Row],[End Time]]),Home!$A$1,"No Aplica")</f>
        <v>No Aplica</v>
      </c>
      <c r="N5857" s="43" t="str">
        <f>Leave[[#This Row],[User Code (Owning User) (Usuario)]]&amp;Leave[[#This Row],[fecha activa]]</f>
        <v>MIE2025140321682No Aplica</v>
      </c>
    </row>
    <row r="5858" spans="1:14" x14ac:dyDescent="0.3">
      <c r="A5858" s="43" t="s">
        <v>471</v>
      </c>
      <c r="B5858" s="3">
        <v>45917</v>
      </c>
      <c r="C5858" s="3">
        <v>45917</v>
      </c>
      <c r="D5858" s="43" t="s">
        <v>2023</v>
      </c>
      <c r="E5858" s="43" t="s">
        <v>1557</v>
      </c>
      <c r="F5858" s="43" t="s">
        <v>1559</v>
      </c>
      <c r="G5858">
        <v>60</v>
      </c>
      <c r="H5858">
        <v>60</v>
      </c>
      <c r="I5858" s="43" t="s">
        <v>1558</v>
      </c>
      <c r="J5858" s="43" t="s">
        <v>1047</v>
      </c>
      <c r="K5858" s="43" t="s">
        <v>178</v>
      </c>
      <c r="L5858" s="43" t="str">
        <f>IF(AND(Home!$A$1&gt;=Leave[[#This Row],[Start Time]],Home!$A$1&lt;=Leave[[#This Row],[End Time]]),"Aplica","No Aplica")</f>
        <v>No Aplica</v>
      </c>
      <c r="M5858" s="43" t="str">
        <f>IF(AND(Home!$A$1&gt;=Leave[[#This Row],[Start Time]],Home!$A$1&lt;=Leave[[#This Row],[End Time]]),Home!$A$1,"No Aplica")</f>
        <v>No Aplica</v>
      </c>
      <c r="N5858" s="43" t="str">
        <f>Leave[[#This Row],[User Code (Owning User) (Usuario)]]&amp;Leave[[#This Row],[fecha activa]]</f>
        <v>MIE2025140321682No Aplica</v>
      </c>
    </row>
    <row r="5859" spans="1:14" x14ac:dyDescent="0.3">
      <c r="A5859" s="43" t="s">
        <v>471</v>
      </c>
      <c r="B5859" s="3">
        <v>45916</v>
      </c>
      <c r="C5859" s="3">
        <v>45916</v>
      </c>
      <c r="D5859" s="43" t="s">
        <v>2299</v>
      </c>
      <c r="E5859" s="43" t="s">
        <v>1557</v>
      </c>
      <c r="F5859" s="43" t="s">
        <v>1559</v>
      </c>
      <c r="G5859">
        <v>60</v>
      </c>
      <c r="H5859">
        <v>60</v>
      </c>
      <c r="I5859" s="43" t="s">
        <v>1558</v>
      </c>
      <c r="J5859" s="43" t="s">
        <v>1047</v>
      </c>
      <c r="K5859" s="43" t="s">
        <v>178</v>
      </c>
      <c r="L5859" s="43" t="str">
        <f>IF(AND(Home!$A$1&gt;=Leave[[#This Row],[Start Time]],Home!$A$1&lt;=Leave[[#This Row],[End Time]]),"Aplica","No Aplica")</f>
        <v>No Aplica</v>
      </c>
      <c r="M5859" s="43" t="str">
        <f>IF(AND(Home!$A$1&gt;=Leave[[#This Row],[Start Time]],Home!$A$1&lt;=Leave[[#This Row],[End Time]]),Home!$A$1,"No Aplica")</f>
        <v>No Aplica</v>
      </c>
      <c r="N5859" s="43" t="str">
        <f>Leave[[#This Row],[User Code (Owning User) (Usuario)]]&amp;Leave[[#This Row],[fecha activa]]</f>
        <v>MIE2025140321682No Aplica</v>
      </c>
    </row>
    <row r="5860" spans="1:14" x14ac:dyDescent="0.3">
      <c r="A5860" s="43" t="s">
        <v>465</v>
      </c>
      <c r="B5860" s="3">
        <v>45921</v>
      </c>
      <c r="C5860" s="3">
        <v>45921</v>
      </c>
      <c r="D5860" s="43" t="s">
        <v>475</v>
      </c>
      <c r="E5860" s="43" t="s">
        <v>1557</v>
      </c>
      <c r="F5860" s="43" t="s">
        <v>1559</v>
      </c>
      <c r="G5860">
        <v>540</v>
      </c>
      <c r="H5860">
        <v>540</v>
      </c>
      <c r="I5860" s="43" t="s">
        <v>1558</v>
      </c>
      <c r="J5860" s="43" t="s">
        <v>1047</v>
      </c>
      <c r="K5860" s="43" t="s">
        <v>178</v>
      </c>
      <c r="L5860" s="43" t="str">
        <f>IF(AND(Home!$A$1&gt;=Leave[[#This Row],[Start Time]],Home!$A$1&lt;=Leave[[#This Row],[End Time]]),"Aplica","No Aplica")</f>
        <v>No Aplica</v>
      </c>
      <c r="M5860" s="43" t="str">
        <f>IF(AND(Home!$A$1&gt;=Leave[[#This Row],[Start Time]],Home!$A$1&lt;=Leave[[#This Row],[End Time]]),Home!$A$1,"No Aplica")</f>
        <v>No Aplica</v>
      </c>
      <c r="N5860" s="43" t="str">
        <f>Leave[[#This Row],[User Code (Owning User) (Usuario)]]&amp;Leave[[#This Row],[fecha activa]]</f>
        <v>MIE2025140321682No Aplica</v>
      </c>
    </row>
    <row r="5861" spans="1:14" x14ac:dyDescent="0.3">
      <c r="A5861" s="43" t="s">
        <v>471</v>
      </c>
      <c r="B5861" s="3">
        <v>45912</v>
      </c>
      <c r="C5861" s="3">
        <v>45912</v>
      </c>
      <c r="D5861" s="43" t="s">
        <v>2055</v>
      </c>
      <c r="E5861" s="43" t="s">
        <v>1557</v>
      </c>
      <c r="F5861" s="43" t="s">
        <v>1559</v>
      </c>
      <c r="G5861">
        <v>60</v>
      </c>
      <c r="H5861">
        <v>60</v>
      </c>
      <c r="I5861" s="43" t="s">
        <v>1558</v>
      </c>
      <c r="J5861" s="43" t="s">
        <v>1047</v>
      </c>
      <c r="K5861" s="43" t="s">
        <v>178</v>
      </c>
      <c r="L5861" s="43" t="str">
        <f>IF(AND(Home!$A$1&gt;=Leave[[#This Row],[Start Time]],Home!$A$1&lt;=Leave[[#This Row],[End Time]]),"Aplica","No Aplica")</f>
        <v>No Aplica</v>
      </c>
      <c r="M5861" s="43" t="str">
        <f>IF(AND(Home!$A$1&gt;=Leave[[#This Row],[Start Time]],Home!$A$1&lt;=Leave[[#This Row],[End Time]]),Home!$A$1,"No Aplica")</f>
        <v>No Aplica</v>
      </c>
      <c r="N5861" s="43" t="str">
        <f>Leave[[#This Row],[User Code (Owning User) (Usuario)]]&amp;Leave[[#This Row],[fecha activa]]</f>
        <v>MIE2025140321682No Aplica</v>
      </c>
    </row>
    <row r="5862" spans="1:14" x14ac:dyDescent="0.3">
      <c r="A5862" s="43" t="s">
        <v>471</v>
      </c>
      <c r="B5862" s="3">
        <v>45911</v>
      </c>
      <c r="C5862" s="3">
        <v>45911</v>
      </c>
      <c r="D5862" s="43" t="s">
        <v>2055</v>
      </c>
      <c r="E5862" s="43" t="s">
        <v>1557</v>
      </c>
      <c r="F5862" s="43" t="s">
        <v>1559</v>
      </c>
      <c r="G5862">
        <v>60</v>
      </c>
      <c r="H5862">
        <v>60</v>
      </c>
      <c r="I5862" s="43" t="s">
        <v>1558</v>
      </c>
      <c r="J5862" s="43" t="s">
        <v>1047</v>
      </c>
      <c r="K5862" s="43" t="s">
        <v>178</v>
      </c>
      <c r="L5862" s="43" t="str">
        <f>IF(AND(Home!$A$1&gt;=Leave[[#This Row],[Start Time]],Home!$A$1&lt;=Leave[[#This Row],[End Time]]),"Aplica","No Aplica")</f>
        <v>No Aplica</v>
      </c>
      <c r="M5862" s="43" t="str">
        <f>IF(AND(Home!$A$1&gt;=Leave[[#This Row],[Start Time]],Home!$A$1&lt;=Leave[[#This Row],[End Time]]),Home!$A$1,"No Aplica")</f>
        <v>No Aplica</v>
      </c>
      <c r="N5862" s="43" t="str">
        <f>Leave[[#This Row],[User Code (Owning User) (Usuario)]]&amp;Leave[[#This Row],[fecha activa]]</f>
        <v>MIE2025140321682No Aplica</v>
      </c>
    </row>
    <row r="5863" spans="1:14" x14ac:dyDescent="0.3">
      <c r="A5863" s="43" t="s">
        <v>471</v>
      </c>
      <c r="B5863" s="3">
        <v>45910</v>
      </c>
      <c r="C5863" s="3">
        <v>45910</v>
      </c>
      <c r="D5863" s="43" t="s">
        <v>2023</v>
      </c>
      <c r="E5863" s="43" t="s">
        <v>1557</v>
      </c>
      <c r="F5863" s="43" t="s">
        <v>1559</v>
      </c>
      <c r="G5863">
        <v>60</v>
      </c>
      <c r="H5863">
        <v>60</v>
      </c>
      <c r="I5863" s="43" t="s">
        <v>1558</v>
      </c>
      <c r="J5863" s="43" t="s">
        <v>1047</v>
      </c>
      <c r="K5863" s="43" t="s">
        <v>178</v>
      </c>
      <c r="L5863" s="43" t="str">
        <f>IF(AND(Home!$A$1&gt;=Leave[[#This Row],[Start Time]],Home!$A$1&lt;=Leave[[#This Row],[End Time]]),"Aplica","No Aplica")</f>
        <v>No Aplica</v>
      </c>
      <c r="M5863" s="43" t="str">
        <f>IF(AND(Home!$A$1&gt;=Leave[[#This Row],[Start Time]],Home!$A$1&lt;=Leave[[#This Row],[End Time]]),Home!$A$1,"No Aplica")</f>
        <v>No Aplica</v>
      </c>
      <c r="N5863" s="43" t="str">
        <f>Leave[[#This Row],[User Code (Owning User) (Usuario)]]&amp;Leave[[#This Row],[fecha activa]]</f>
        <v>MIE2025140321682No Aplica</v>
      </c>
    </row>
    <row r="5864" spans="1:14" x14ac:dyDescent="0.3">
      <c r="A5864" s="43" t="s">
        <v>471</v>
      </c>
      <c r="B5864" s="3">
        <v>45909</v>
      </c>
      <c r="C5864" s="3">
        <v>45909</v>
      </c>
      <c r="D5864" s="43" t="s">
        <v>2023</v>
      </c>
      <c r="E5864" s="43" t="s">
        <v>1557</v>
      </c>
      <c r="F5864" s="43" t="s">
        <v>1559</v>
      </c>
      <c r="G5864">
        <v>60</v>
      </c>
      <c r="H5864">
        <v>60</v>
      </c>
      <c r="I5864" s="43" t="s">
        <v>1558</v>
      </c>
      <c r="J5864" s="43" t="s">
        <v>1047</v>
      </c>
      <c r="K5864" s="43" t="s">
        <v>178</v>
      </c>
      <c r="L5864" s="43" t="str">
        <f>IF(AND(Home!$A$1&gt;=Leave[[#This Row],[Start Time]],Home!$A$1&lt;=Leave[[#This Row],[End Time]]),"Aplica","No Aplica")</f>
        <v>No Aplica</v>
      </c>
      <c r="M5864" s="43" t="str">
        <f>IF(AND(Home!$A$1&gt;=Leave[[#This Row],[Start Time]],Home!$A$1&lt;=Leave[[#This Row],[End Time]]),Home!$A$1,"No Aplica")</f>
        <v>No Aplica</v>
      </c>
      <c r="N5864" s="43" t="str">
        <f>Leave[[#This Row],[User Code (Owning User) (Usuario)]]&amp;Leave[[#This Row],[fecha activa]]</f>
        <v>MIE2025140321682No Aplica</v>
      </c>
    </row>
    <row r="5865" spans="1:14" x14ac:dyDescent="0.3">
      <c r="A5865" s="43" t="s">
        <v>465</v>
      </c>
      <c r="B5865" s="3">
        <v>45914</v>
      </c>
      <c r="C5865" s="3">
        <v>45914</v>
      </c>
      <c r="D5865" s="43" t="s">
        <v>475</v>
      </c>
      <c r="E5865" s="43" t="s">
        <v>1557</v>
      </c>
      <c r="F5865" s="43" t="s">
        <v>1559</v>
      </c>
      <c r="G5865">
        <v>540</v>
      </c>
      <c r="H5865">
        <v>540</v>
      </c>
      <c r="I5865" s="43" t="s">
        <v>1558</v>
      </c>
      <c r="J5865" s="43" t="s">
        <v>1047</v>
      </c>
      <c r="K5865" s="43" t="s">
        <v>178</v>
      </c>
      <c r="L5865" s="43" t="str">
        <f>IF(AND(Home!$A$1&gt;=Leave[[#This Row],[Start Time]],Home!$A$1&lt;=Leave[[#This Row],[End Time]]),"Aplica","No Aplica")</f>
        <v>No Aplica</v>
      </c>
      <c r="M5865" s="43" t="str">
        <f>IF(AND(Home!$A$1&gt;=Leave[[#This Row],[Start Time]],Home!$A$1&lt;=Leave[[#This Row],[End Time]]),Home!$A$1,"No Aplica")</f>
        <v>No Aplica</v>
      </c>
      <c r="N5865" s="43" t="str">
        <f>Leave[[#This Row],[User Code (Owning User) (Usuario)]]&amp;Leave[[#This Row],[fecha activa]]</f>
        <v>MIE2025140321682No Aplica</v>
      </c>
    </row>
    <row r="5866" spans="1:14" x14ac:dyDescent="0.3">
      <c r="A5866" s="43" t="s">
        <v>471</v>
      </c>
      <c r="B5866" s="3">
        <v>45904</v>
      </c>
      <c r="C5866" s="3">
        <v>45904</v>
      </c>
      <c r="D5866" s="43" t="s">
        <v>842</v>
      </c>
      <c r="E5866" s="43" t="s">
        <v>1557</v>
      </c>
      <c r="F5866" s="43" t="s">
        <v>1559</v>
      </c>
      <c r="G5866">
        <v>60</v>
      </c>
      <c r="H5866">
        <v>60</v>
      </c>
      <c r="I5866" s="43" t="s">
        <v>1558</v>
      </c>
      <c r="J5866" s="43" t="s">
        <v>1047</v>
      </c>
      <c r="K5866" s="43" t="s">
        <v>178</v>
      </c>
      <c r="L5866" s="43" t="str">
        <f>IF(AND(Home!$A$1&gt;=Leave[[#This Row],[Start Time]],Home!$A$1&lt;=Leave[[#This Row],[End Time]]),"Aplica","No Aplica")</f>
        <v>No Aplica</v>
      </c>
      <c r="M5866" s="43" t="str">
        <f>IF(AND(Home!$A$1&gt;=Leave[[#This Row],[Start Time]],Home!$A$1&lt;=Leave[[#This Row],[End Time]]),Home!$A$1,"No Aplica")</f>
        <v>No Aplica</v>
      </c>
      <c r="N5866" s="43" t="str">
        <f>Leave[[#This Row],[User Code (Owning User) (Usuario)]]&amp;Leave[[#This Row],[fecha activa]]</f>
        <v>MIE2025140321682No Aplica</v>
      </c>
    </row>
    <row r="5867" spans="1:14" x14ac:dyDescent="0.3">
      <c r="A5867" s="43" t="s">
        <v>471</v>
      </c>
      <c r="B5867" s="3">
        <v>45905</v>
      </c>
      <c r="C5867" s="3">
        <v>45905</v>
      </c>
      <c r="D5867" s="43" t="s">
        <v>842</v>
      </c>
      <c r="E5867" s="43" t="s">
        <v>1557</v>
      </c>
      <c r="F5867" s="43" t="s">
        <v>1559</v>
      </c>
      <c r="G5867">
        <v>60</v>
      </c>
      <c r="H5867">
        <v>60</v>
      </c>
      <c r="I5867" s="43" t="s">
        <v>1558</v>
      </c>
      <c r="J5867" s="43" t="s">
        <v>1047</v>
      </c>
      <c r="K5867" s="43" t="s">
        <v>178</v>
      </c>
      <c r="L5867" s="43" t="str">
        <f>IF(AND(Home!$A$1&gt;=Leave[[#This Row],[Start Time]],Home!$A$1&lt;=Leave[[#This Row],[End Time]]),"Aplica","No Aplica")</f>
        <v>No Aplica</v>
      </c>
      <c r="M5867" s="43" t="str">
        <f>IF(AND(Home!$A$1&gt;=Leave[[#This Row],[Start Time]],Home!$A$1&lt;=Leave[[#This Row],[End Time]]),Home!$A$1,"No Aplica")</f>
        <v>No Aplica</v>
      </c>
      <c r="N5867" s="43" t="str">
        <f>Leave[[#This Row],[User Code (Owning User) (Usuario)]]&amp;Leave[[#This Row],[fecha activa]]</f>
        <v>MIE2025140321682No Aplica</v>
      </c>
    </row>
    <row r="5868" spans="1:14" x14ac:dyDescent="0.3">
      <c r="A5868" s="43" t="s">
        <v>471</v>
      </c>
      <c r="B5868" s="3">
        <v>45903</v>
      </c>
      <c r="C5868" s="3">
        <v>45903</v>
      </c>
      <c r="D5868" s="43" t="s">
        <v>2299</v>
      </c>
      <c r="E5868" s="43" t="s">
        <v>1557</v>
      </c>
      <c r="F5868" s="43" t="s">
        <v>1559</v>
      </c>
      <c r="G5868">
        <v>60</v>
      </c>
      <c r="H5868">
        <v>60</v>
      </c>
      <c r="I5868" s="43" t="s">
        <v>1558</v>
      </c>
      <c r="J5868" s="43" t="s">
        <v>1047</v>
      </c>
      <c r="K5868" s="43" t="s">
        <v>178</v>
      </c>
      <c r="L5868" s="43" t="str">
        <f>IF(AND(Home!$A$1&gt;=Leave[[#This Row],[Start Time]],Home!$A$1&lt;=Leave[[#This Row],[End Time]]),"Aplica","No Aplica")</f>
        <v>No Aplica</v>
      </c>
      <c r="M5868" s="43" t="str">
        <f>IF(AND(Home!$A$1&gt;=Leave[[#This Row],[Start Time]],Home!$A$1&lt;=Leave[[#This Row],[End Time]]),Home!$A$1,"No Aplica")</f>
        <v>No Aplica</v>
      </c>
      <c r="N5868" s="43" t="str">
        <f>Leave[[#This Row],[User Code (Owning User) (Usuario)]]&amp;Leave[[#This Row],[fecha activa]]</f>
        <v>MIE2025140321682No Aplica</v>
      </c>
    </row>
    <row r="5869" spans="1:14" x14ac:dyDescent="0.3">
      <c r="A5869" s="43" t="s">
        <v>471</v>
      </c>
      <c r="B5869" s="3">
        <v>45902</v>
      </c>
      <c r="C5869" s="3">
        <v>45902</v>
      </c>
      <c r="D5869" s="43" t="s">
        <v>842</v>
      </c>
      <c r="E5869" s="43" t="s">
        <v>1557</v>
      </c>
      <c r="F5869" s="43" t="s">
        <v>1559</v>
      </c>
      <c r="G5869">
        <v>60</v>
      </c>
      <c r="H5869">
        <v>60</v>
      </c>
      <c r="I5869" s="43" t="s">
        <v>1558</v>
      </c>
      <c r="J5869" s="43" t="s">
        <v>1047</v>
      </c>
      <c r="K5869" s="43" t="s">
        <v>178</v>
      </c>
      <c r="L5869" s="43" t="str">
        <f>IF(AND(Home!$A$1&gt;=Leave[[#This Row],[Start Time]],Home!$A$1&lt;=Leave[[#This Row],[End Time]]),"Aplica","No Aplica")</f>
        <v>No Aplica</v>
      </c>
      <c r="M5869" s="43" t="str">
        <f>IF(AND(Home!$A$1&gt;=Leave[[#This Row],[Start Time]],Home!$A$1&lt;=Leave[[#This Row],[End Time]]),Home!$A$1,"No Aplica")</f>
        <v>No Aplica</v>
      </c>
      <c r="N5869" s="43" t="str">
        <f>Leave[[#This Row],[User Code (Owning User) (Usuario)]]&amp;Leave[[#This Row],[fecha activa]]</f>
        <v>MIE2025140321682No Aplica</v>
      </c>
    </row>
    <row r="5870" spans="1:14" x14ac:dyDescent="0.3">
      <c r="A5870" s="43" t="s">
        <v>465</v>
      </c>
      <c r="B5870" s="3">
        <v>45907</v>
      </c>
      <c r="C5870" s="3">
        <v>45907</v>
      </c>
      <c r="D5870" s="43" t="s">
        <v>475</v>
      </c>
      <c r="E5870" s="43" t="s">
        <v>1557</v>
      </c>
      <c r="F5870" s="43" t="s">
        <v>1559</v>
      </c>
      <c r="G5870">
        <v>540</v>
      </c>
      <c r="H5870">
        <v>540</v>
      </c>
      <c r="I5870" s="43" t="s">
        <v>1558</v>
      </c>
      <c r="J5870" s="43" t="s">
        <v>1047</v>
      </c>
      <c r="K5870" s="43" t="s">
        <v>178</v>
      </c>
      <c r="L5870" s="43" t="str">
        <f>IF(AND(Home!$A$1&gt;=Leave[[#This Row],[Start Time]],Home!$A$1&lt;=Leave[[#This Row],[End Time]]),"Aplica","No Aplica")</f>
        <v>No Aplica</v>
      </c>
      <c r="M5870" s="43" t="str">
        <f>IF(AND(Home!$A$1&gt;=Leave[[#This Row],[Start Time]],Home!$A$1&lt;=Leave[[#This Row],[End Time]]),Home!$A$1,"No Aplica")</f>
        <v>No Aplica</v>
      </c>
      <c r="N5870" s="43" t="str">
        <f>Leave[[#This Row],[User Code (Owning User) (Usuario)]]&amp;Leave[[#This Row],[fecha activa]]</f>
        <v>MIE2025140321682No Aplica</v>
      </c>
    </row>
    <row r="5871" spans="1:14" x14ac:dyDescent="0.3">
      <c r="A5871" s="43" t="s">
        <v>471</v>
      </c>
      <c r="B5871" s="3">
        <v>45921</v>
      </c>
      <c r="C5871" s="3">
        <v>45921</v>
      </c>
      <c r="D5871" s="43" t="s">
        <v>2329</v>
      </c>
      <c r="E5871" s="43" t="s">
        <v>750</v>
      </c>
      <c r="F5871" s="43" t="s">
        <v>751</v>
      </c>
      <c r="G5871">
        <v>540</v>
      </c>
      <c r="H5871">
        <v>540</v>
      </c>
      <c r="I5871" s="43" t="s">
        <v>1144</v>
      </c>
      <c r="J5871" s="43" t="s">
        <v>1106</v>
      </c>
      <c r="K5871" s="43" t="s">
        <v>178</v>
      </c>
      <c r="L5871" s="43" t="str">
        <f>IF(AND(Home!$A$1&gt;=Leave[[#This Row],[Start Time]],Home!$A$1&lt;=Leave[[#This Row],[End Time]]),"Aplica","No Aplica")</f>
        <v>No Aplica</v>
      </c>
      <c r="M5871" s="43" t="str">
        <f>IF(AND(Home!$A$1&gt;=Leave[[#This Row],[Start Time]],Home!$A$1&lt;=Leave[[#This Row],[End Time]]),Home!$A$1,"No Aplica")</f>
        <v>No Aplica</v>
      </c>
      <c r="N5871" s="43" t="str">
        <f>Leave[[#This Row],[User Code (Owning User) (Usuario)]]&amp;Leave[[#This Row],[fecha activa]]</f>
        <v>MIE2024151017856No Aplica</v>
      </c>
    </row>
    <row r="5872" spans="1:14" x14ac:dyDescent="0.3">
      <c r="A5872" s="43" t="s">
        <v>471</v>
      </c>
      <c r="B5872" s="3">
        <v>45920</v>
      </c>
      <c r="C5872" s="3">
        <v>45920</v>
      </c>
      <c r="D5872" s="43" t="s">
        <v>1404</v>
      </c>
      <c r="E5872" s="43" t="s">
        <v>750</v>
      </c>
      <c r="F5872" s="43" t="s">
        <v>751</v>
      </c>
      <c r="G5872">
        <v>240</v>
      </c>
      <c r="H5872">
        <v>240</v>
      </c>
      <c r="I5872" s="43" t="s">
        <v>1144</v>
      </c>
      <c r="J5872" s="43" t="s">
        <v>1106</v>
      </c>
      <c r="K5872" s="43" t="s">
        <v>178</v>
      </c>
      <c r="L5872" s="43" t="str">
        <f>IF(AND(Home!$A$1&gt;=Leave[[#This Row],[Start Time]],Home!$A$1&lt;=Leave[[#This Row],[End Time]]),"Aplica","No Aplica")</f>
        <v>No Aplica</v>
      </c>
      <c r="M5872" s="43" t="str">
        <f>IF(AND(Home!$A$1&gt;=Leave[[#This Row],[Start Time]],Home!$A$1&lt;=Leave[[#This Row],[End Time]]),Home!$A$1,"No Aplica")</f>
        <v>No Aplica</v>
      </c>
      <c r="N5872" s="43" t="str">
        <f>Leave[[#This Row],[User Code (Owning User) (Usuario)]]&amp;Leave[[#This Row],[fecha activa]]</f>
        <v>MIE2024151017856No Aplica</v>
      </c>
    </row>
    <row r="5873" spans="1:14" x14ac:dyDescent="0.3">
      <c r="A5873" s="43" t="s">
        <v>465</v>
      </c>
      <c r="B5873" s="3">
        <v>45914</v>
      </c>
      <c r="C5873" s="3">
        <v>45914</v>
      </c>
      <c r="D5873" s="43" t="s">
        <v>495</v>
      </c>
      <c r="E5873" s="43" t="s">
        <v>750</v>
      </c>
      <c r="F5873" s="43" t="s">
        <v>751</v>
      </c>
      <c r="G5873">
        <v>540</v>
      </c>
      <c r="H5873">
        <v>540</v>
      </c>
      <c r="I5873" s="43" t="s">
        <v>1144</v>
      </c>
      <c r="J5873" s="43" t="s">
        <v>1106</v>
      </c>
      <c r="K5873" s="43" t="s">
        <v>178</v>
      </c>
      <c r="L5873" s="43" t="str">
        <f>IF(AND(Home!$A$1&gt;=Leave[[#This Row],[Start Time]],Home!$A$1&lt;=Leave[[#This Row],[End Time]]),"Aplica","No Aplica")</f>
        <v>No Aplica</v>
      </c>
      <c r="M5873" s="43" t="str">
        <f>IF(AND(Home!$A$1&gt;=Leave[[#This Row],[Start Time]],Home!$A$1&lt;=Leave[[#This Row],[End Time]]),Home!$A$1,"No Aplica")</f>
        <v>No Aplica</v>
      </c>
      <c r="N5873" s="43" t="str">
        <f>Leave[[#This Row],[User Code (Owning User) (Usuario)]]&amp;Leave[[#This Row],[fecha activa]]</f>
        <v>MIE2024151017856No Aplica</v>
      </c>
    </row>
    <row r="5874" spans="1:14" x14ac:dyDescent="0.3">
      <c r="A5874" s="43" t="s">
        <v>471</v>
      </c>
      <c r="B5874" s="3">
        <v>45913</v>
      </c>
      <c r="C5874" s="3">
        <v>45913</v>
      </c>
      <c r="D5874" s="43" t="s">
        <v>621</v>
      </c>
      <c r="E5874" s="43" t="s">
        <v>750</v>
      </c>
      <c r="F5874" s="43" t="s">
        <v>751</v>
      </c>
      <c r="G5874">
        <v>240</v>
      </c>
      <c r="H5874">
        <v>240</v>
      </c>
      <c r="I5874" s="43" t="s">
        <v>1144</v>
      </c>
      <c r="J5874" s="43" t="s">
        <v>1106</v>
      </c>
      <c r="K5874" s="43" t="s">
        <v>178</v>
      </c>
      <c r="L5874" s="43" t="str">
        <f>IF(AND(Home!$A$1&gt;=Leave[[#This Row],[Start Time]],Home!$A$1&lt;=Leave[[#This Row],[End Time]]),"Aplica","No Aplica")</f>
        <v>No Aplica</v>
      </c>
      <c r="M5874" s="43" t="str">
        <f>IF(AND(Home!$A$1&gt;=Leave[[#This Row],[Start Time]],Home!$A$1&lt;=Leave[[#This Row],[End Time]]),Home!$A$1,"No Aplica")</f>
        <v>No Aplica</v>
      </c>
      <c r="N5874" s="43" t="str">
        <f>Leave[[#This Row],[User Code (Owning User) (Usuario)]]&amp;Leave[[#This Row],[fecha activa]]</f>
        <v>MIE2024151017856No Aplica</v>
      </c>
    </row>
    <row r="5875" spans="1:14" x14ac:dyDescent="0.3">
      <c r="A5875" s="43" t="s">
        <v>471</v>
      </c>
      <c r="B5875" s="3">
        <v>45906</v>
      </c>
      <c r="C5875" s="3">
        <v>45906</v>
      </c>
      <c r="D5875" s="43" t="s">
        <v>1404</v>
      </c>
      <c r="E5875" s="43" t="s">
        <v>750</v>
      </c>
      <c r="F5875" s="43" t="s">
        <v>751</v>
      </c>
      <c r="G5875">
        <v>240</v>
      </c>
      <c r="H5875">
        <v>240</v>
      </c>
      <c r="I5875" s="43" t="s">
        <v>1144</v>
      </c>
      <c r="J5875" s="43" t="s">
        <v>1106</v>
      </c>
      <c r="K5875" s="43" t="s">
        <v>178</v>
      </c>
      <c r="L5875" s="43" t="str">
        <f>IF(AND(Home!$A$1&gt;=Leave[[#This Row],[Start Time]],Home!$A$1&lt;=Leave[[#This Row],[End Time]]),"Aplica","No Aplica")</f>
        <v>No Aplica</v>
      </c>
      <c r="M5875" s="43" t="str">
        <f>IF(AND(Home!$A$1&gt;=Leave[[#This Row],[Start Time]],Home!$A$1&lt;=Leave[[#This Row],[End Time]]),Home!$A$1,"No Aplica")</f>
        <v>No Aplica</v>
      </c>
      <c r="N5875" s="43" t="str">
        <f>Leave[[#This Row],[User Code (Owning User) (Usuario)]]&amp;Leave[[#This Row],[fecha activa]]</f>
        <v>MIE2024151017856No Aplica</v>
      </c>
    </row>
    <row r="5876" spans="1:14" x14ac:dyDescent="0.3">
      <c r="A5876" s="43" t="s">
        <v>465</v>
      </c>
      <c r="B5876" s="3">
        <v>45907</v>
      </c>
      <c r="C5876" s="3">
        <v>45907</v>
      </c>
      <c r="D5876" s="43" t="s">
        <v>497</v>
      </c>
      <c r="E5876" s="43" t="s">
        <v>750</v>
      </c>
      <c r="F5876" s="43" t="s">
        <v>751</v>
      </c>
      <c r="G5876">
        <v>540</v>
      </c>
      <c r="H5876">
        <v>540</v>
      </c>
      <c r="I5876" s="43" t="s">
        <v>1144</v>
      </c>
      <c r="J5876" s="43" t="s">
        <v>1106</v>
      </c>
      <c r="K5876" s="43" t="s">
        <v>178</v>
      </c>
      <c r="L5876" s="43" t="str">
        <f>IF(AND(Home!$A$1&gt;=Leave[[#This Row],[Start Time]],Home!$A$1&lt;=Leave[[#This Row],[End Time]]),"Aplica","No Aplica")</f>
        <v>No Aplica</v>
      </c>
      <c r="M5876" s="43" t="str">
        <f>IF(AND(Home!$A$1&gt;=Leave[[#This Row],[Start Time]],Home!$A$1&lt;=Leave[[#This Row],[End Time]]),Home!$A$1,"No Aplica")</f>
        <v>No Aplica</v>
      </c>
      <c r="N5876" s="43" t="str">
        <f>Leave[[#This Row],[User Code (Owning User) (Usuario)]]&amp;Leave[[#This Row],[fecha activa]]</f>
        <v>MIE2024151017856No Aplica</v>
      </c>
    </row>
    <row r="5877" spans="1:14" x14ac:dyDescent="0.3">
      <c r="A5877" s="43" t="s">
        <v>468</v>
      </c>
      <c r="B5877" s="3">
        <v>45928</v>
      </c>
      <c r="C5877" s="3">
        <v>45928</v>
      </c>
      <c r="D5877" s="43" t="s">
        <v>3107</v>
      </c>
      <c r="E5877" s="43" t="s">
        <v>2319</v>
      </c>
      <c r="F5877" s="43" t="s">
        <v>2321</v>
      </c>
      <c r="G5877">
        <v>510</v>
      </c>
      <c r="H5877">
        <v>510</v>
      </c>
      <c r="I5877" s="43" t="s">
        <v>2320</v>
      </c>
      <c r="J5877" s="43" t="s">
        <v>2146</v>
      </c>
      <c r="K5877" s="43" t="s">
        <v>179</v>
      </c>
      <c r="L5877" s="43" t="str">
        <f>IF(AND(Home!$A$1&gt;=Leave[[#This Row],[Start Time]],Home!$A$1&lt;=Leave[[#This Row],[End Time]]),"Aplica","No Aplica")</f>
        <v>No Aplica</v>
      </c>
      <c r="M5877" s="43" t="str">
        <f>IF(AND(Home!$A$1&gt;=Leave[[#This Row],[Start Time]],Home!$A$1&lt;=Leave[[#This Row],[End Time]]),Home!$A$1,"No Aplica")</f>
        <v>No Aplica</v>
      </c>
      <c r="N5877" s="43" t="str">
        <f>Leave[[#This Row],[User Code (Owning User) (Usuario)]]&amp;Leave[[#This Row],[fecha activa]]</f>
        <v>MIE2025050823916No Aplica</v>
      </c>
    </row>
    <row r="5878" spans="1:14" x14ac:dyDescent="0.3">
      <c r="A5878" s="43" t="s">
        <v>601</v>
      </c>
      <c r="B5878" s="3">
        <v>45916</v>
      </c>
      <c r="C5878" s="3">
        <v>45916</v>
      </c>
      <c r="D5878" s="43" t="s">
        <v>2287</v>
      </c>
      <c r="E5878" s="43" t="s">
        <v>2319</v>
      </c>
      <c r="F5878" s="43" t="s">
        <v>2321</v>
      </c>
      <c r="G5878">
        <v>60</v>
      </c>
      <c r="H5878">
        <v>60</v>
      </c>
      <c r="I5878" s="43" t="s">
        <v>2320</v>
      </c>
      <c r="J5878" s="43" t="s">
        <v>2146</v>
      </c>
      <c r="K5878" s="43" t="s">
        <v>179</v>
      </c>
      <c r="L5878" s="43" t="str">
        <f>IF(AND(Home!$A$1&gt;=Leave[[#This Row],[Start Time]],Home!$A$1&lt;=Leave[[#This Row],[End Time]]),"Aplica","No Aplica")</f>
        <v>No Aplica</v>
      </c>
      <c r="M5878" s="43" t="str">
        <f>IF(AND(Home!$A$1&gt;=Leave[[#This Row],[Start Time]],Home!$A$1&lt;=Leave[[#This Row],[End Time]]),Home!$A$1,"No Aplica")</f>
        <v>No Aplica</v>
      </c>
      <c r="N5878" s="43" t="str">
        <f>Leave[[#This Row],[User Code (Owning User) (Usuario)]]&amp;Leave[[#This Row],[fecha activa]]</f>
        <v>MIE2025050823916No Aplica</v>
      </c>
    </row>
    <row r="5879" spans="1:14" x14ac:dyDescent="0.3">
      <c r="A5879" s="43" t="s">
        <v>468</v>
      </c>
      <c r="B5879" s="3">
        <v>45921</v>
      </c>
      <c r="C5879" s="3">
        <v>45921</v>
      </c>
      <c r="D5879" s="43" t="s">
        <v>470</v>
      </c>
      <c r="E5879" s="43" t="s">
        <v>2319</v>
      </c>
      <c r="F5879" s="43" t="s">
        <v>2321</v>
      </c>
      <c r="G5879">
        <v>510</v>
      </c>
      <c r="H5879">
        <v>510</v>
      </c>
      <c r="I5879" s="43" t="s">
        <v>2320</v>
      </c>
      <c r="J5879" s="43" t="s">
        <v>2146</v>
      </c>
      <c r="K5879" s="43" t="s">
        <v>179</v>
      </c>
      <c r="L5879" s="43" t="str">
        <f>IF(AND(Home!$A$1&gt;=Leave[[#This Row],[Start Time]],Home!$A$1&lt;=Leave[[#This Row],[End Time]]),"Aplica","No Aplica")</f>
        <v>No Aplica</v>
      </c>
      <c r="M5879" s="43" t="str">
        <f>IF(AND(Home!$A$1&gt;=Leave[[#This Row],[Start Time]],Home!$A$1&lt;=Leave[[#This Row],[End Time]]),Home!$A$1,"No Aplica")</f>
        <v>No Aplica</v>
      </c>
      <c r="N5879" s="43" t="str">
        <f>Leave[[#This Row],[User Code (Owning User) (Usuario)]]&amp;Leave[[#This Row],[fecha activa]]</f>
        <v>MIE2025050823916No Aplica</v>
      </c>
    </row>
    <row r="5880" spans="1:14" x14ac:dyDescent="0.3">
      <c r="A5880" s="43" t="s">
        <v>468</v>
      </c>
      <c r="B5880" s="3">
        <v>45914</v>
      </c>
      <c r="C5880" s="3">
        <v>45914</v>
      </c>
      <c r="D5880" s="43" t="s">
        <v>470</v>
      </c>
      <c r="E5880" s="43" t="s">
        <v>2319</v>
      </c>
      <c r="F5880" s="43" t="s">
        <v>2321</v>
      </c>
      <c r="G5880">
        <v>1410</v>
      </c>
      <c r="H5880">
        <v>540</v>
      </c>
      <c r="I5880" s="43" t="s">
        <v>2320</v>
      </c>
      <c r="J5880" s="43" t="s">
        <v>2146</v>
      </c>
      <c r="K5880" s="43" t="s">
        <v>179</v>
      </c>
      <c r="L5880" s="43" t="str">
        <f>IF(AND(Home!$A$1&gt;=Leave[[#This Row],[Start Time]],Home!$A$1&lt;=Leave[[#This Row],[End Time]]),"Aplica","No Aplica")</f>
        <v>No Aplica</v>
      </c>
      <c r="M5880" s="43" t="str">
        <f>IF(AND(Home!$A$1&gt;=Leave[[#This Row],[Start Time]],Home!$A$1&lt;=Leave[[#This Row],[End Time]]),Home!$A$1,"No Aplica")</f>
        <v>No Aplica</v>
      </c>
      <c r="N5880" s="43" t="str">
        <f>Leave[[#This Row],[User Code (Owning User) (Usuario)]]&amp;Leave[[#This Row],[fecha activa]]</f>
        <v>MIE2025050823916No Aplica</v>
      </c>
    </row>
    <row r="5881" spans="1:14" x14ac:dyDescent="0.3">
      <c r="A5881" s="43" t="s">
        <v>468</v>
      </c>
      <c r="B5881" s="3">
        <v>45907</v>
      </c>
      <c r="C5881" s="3">
        <v>45907</v>
      </c>
      <c r="D5881" s="43" t="s">
        <v>470</v>
      </c>
      <c r="E5881" s="43" t="s">
        <v>2319</v>
      </c>
      <c r="F5881" s="43" t="s">
        <v>2321</v>
      </c>
      <c r="G5881">
        <v>1410</v>
      </c>
      <c r="H5881">
        <v>540</v>
      </c>
      <c r="I5881" s="43" t="s">
        <v>2320</v>
      </c>
      <c r="J5881" s="43" t="s">
        <v>2146</v>
      </c>
      <c r="K5881" s="43" t="s">
        <v>179</v>
      </c>
      <c r="L5881" s="43" t="str">
        <f>IF(AND(Home!$A$1&gt;=Leave[[#This Row],[Start Time]],Home!$A$1&lt;=Leave[[#This Row],[End Time]]),"Aplica","No Aplica")</f>
        <v>No Aplica</v>
      </c>
      <c r="M5881" s="43" t="str">
        <f>IF(AND(Home!$A$1&gt;=Leave[[#This Row],[Start Time]],Home!$A$1&lt;=Leave[[#This Row],[End Time]]),Home!$A$1,"No Aplica")</f>
        <v>No Aplica</v>
      </c>
      <c r="N5881" s="43" t="str">
        <f>Leave[[#This Row],[User Code (Owning User) (Usuario)]]&amp;Leave[[#This Row],[fecha activa]]</f>
        <v>MIE2025050823916No Aplica</v>
      </c>
    </row>
    <row r="5882" spans="1:14" x14ac:dyDescent="0.3">
      <c r="A5882" s="43" t="s">
        <v>465</v>
      </c>
      <c r="B5882" s="3">
        <v>45929</v>
      </c>
      <c r="C5882" s="3">
        <v>45929</v>
      </c>
      <c r="D5882" s="43" t="s">
        <v>496</v>
      </c>
      <c r="E5882" s="43" t="s">
        <v>92</v>
      </c>
      <c r="F5882" s="43" t="s">
        <v>93</v>
      </c>
      <c r="G5882">
        <v>540</v>
      </c>
      <c r="H5882">
        <v>540</v>
      </c>
      <c r="I5882" s="43" t="s">
        <v>999</v>
      </c>
      <c r="J5882" s="43" t="s">
        <v>1133</v>
      </c>
      <c r="K5882" s="43" t="s">
        <v>178</v>
      </c>
      <c r="L5882" s="43" t="str">
        <f>IF(AND(Home!$A$1&gt;=Leave[[#This Row],[Start Time]],Home!$A$1&lt;=Leave[[#This Row],[End Time]]),"Aplica","No Aplica")</f>
        <v>No Aplica</v>
      </c>
      <c r="M5882" s="43" t="str">
        <f>IF(AND(Home!$A$1&gt;=Leave[[#This Row],[Start Time]],Home!$A$1&lt;=Leave[[#This Row],[End Time]]),Home!$A$1,"No Aplica")</f>
        <v>No Aplica</v>
      </c>
      <c r="N5882" s="43" t="str">
        <f>Leave[[#This Row],[User Code (Owning User) (Usuario)]]&amp;Leave[[#This Row],[fecha activa]]</f>
        <v>MIE202220015425No Aplica</v>
      </c>
    </row>
    <row r="5883" spans="1:14" x14ac:dyDescent="0.3">
      <c r="A5883" s="43" t="s">
        <v>465</v>
      </c>
      <c r="B5883" s="3">
        <v>45927</v>
      </c>
      <c r="C5883" s="3">
        <v>45927</v>
      </c>
      <c r="D5883" s="43" t="s">
        <v>621</v>
      </c>
      <c r="E5883" s="43" t="s">
        <v>92</v>
      </c>
      <c r="F5883" s="43" t="s">
        <v>93</v>
      </c>
      <c r="G5883">
        <v>60</v>
      </c>
      <c r="H5883">
        <v>60</v>
      </c>
      <c r="I5883" s="43" t="s">
        <v>999</v>
      </c>
      <c r="J5883" s="43" t="s">
        <v>1133</v>
      </c>
      <c r="K5883" s="43" t="s">
        <v>178</v>
      </c>
      <c r="L5883" s="43" t="str">
        <f>IF(AND(Home!$A$1&gt;=Leave[[#This Row],[Start Time]],Home!$A$1&lt;=Leave[[#This Row],[End Time]]),"Aplica","No Aplica")</f>
        <v>No Aplica</v>
      </c>
      <c r="M5883" s="43" t="str">
        <f>IF(AND(Home!$A$1&gt;=Leave[[#This Row],[Start Time]],Home!$A$1&lt;=Leave[[#This Row],[End Time]]),Home!$A$1,"No Aplica")</f>
        <v>No Aplica</v>
      </c>
      <c r="N5883" s="43" t="str">
        <f>Leave[[#This Row],[User Code (Owning User) (Usuario)]]&amp;Leave[[#This Row],[fecha activa]]</f>
        <v>MIE202220015425No Aplica</v>
      </c>
    </row>
    <row r="5884" spans="1:14" x14ac:dyDescent="0.3">
      <c r="A5884" s="43" t="s">
        <v>465</v>
      </c>
      <c r="B5884" s="3">
        <v>45926</v>
      </c>
      <c r="C5884" s="3">
        <v>45926</v>
      </c>
      <c r="D5884" s="43" t="s">
        <v>621</v>
      </c>
      <c r="E5884" s="43" t="s">
        <v>92</v>
      </c>
      <c r="F5884" s="43" t="s">
        <v>93</v>
      </c>
      <c r="G5884">
        <v>60</v>
      </c>
      <c r="H5884">
        <v>60</v>
      </c>
      <c r="I5884" s="43" t="s">
        <v>999</v>
      </c>
      <c r="J5884" s="43" t="s">
        <v>1133</v>
      </c>
      <c r="K5884" s="43" t="s">
        <v>178</v>
      </c>
      <c r="L5884" s="43" t="str">
        <f>IF(AND(Home!$A$1&gt;=Leave[[#This Row],[Start Time]],Home!$A$1&lt;=Leave[[#This Row],[End Time]]),"Aplica","No Aplica")</f>
        <v>No Aplica</v>
      </c>
      <c r="M5884" s="43" t="str">
        <f>IF(AND(Home!$A$1&gt;=Leave[[#This Row],[Start Time]],Home!$A$1&lt;=Leave[[#This Row],[End Time]]),Home!$A$1,"No Aplica")</f>
        <v>No Aplica</v>
      </c>
      <c r="N5884" s="43" t="str">
        <f>Leave[[#This Row],[User Code (Owning User) (Usuario)]]&amp;Leave[[#This Row],[fecha activa]]</f>
        <v>MIE202220015425No Aplica</v>
      </c>
    </row>
    <row r="5885" spans="1:14" x14ac:dyDescent="0.3">
      <c r="A5885" s="43" t="s">
        <v>465</v>
      </c>
      <c r="B5885" s="3">
        <v>45925</v>
      </c>
      <c r="C5885" s="3">
        <v>45925</v>
      </c>
      <c r="D5885" s="43" t="s">
        <v>621</v>
      </c>
      <c r="E5885" s="43" t="s">
        <v>92</v>
      </c>
      <c r="F5885" s="43" t="s">
        <v>93</v>
      </c>
      <c r="G5885">
        <v>60</v>
      </c>
      <c r="H5885">
        <v>60</v>
      </c>
      <c r="I5885" s="43" t="s">
        <v>999</v>
      </c>
      <c r="J5885" s="43" t="s">
        <v>1133</v>
      </c>
      <c r="K5885" s="43" t="s">
        <v>178</v>
      </c>
      <c r="L5885" s="43" t="str">
        <f>IF(AND(Home!$A$1&gt;=Leave[[#This Row],[Start Time]],Home!$A$1&lt;=Leave[[#This Row],[End Time]]),"Aplica","No Aplica")</f>
        <v>No Aplica</v>
      </c>
      <c r="M5885" s="43" t="str">
        <f>IF(AND(Home!$A$1&gt;=Leave[[#This Row],[Start Time]],Home!$A$1&lt;=Leave[[#This Row],[End Time]]),Home!$A$1,"No Aplica")</f>
        <v>No Aplica</v>
      </c>
      <c r="N5885" s="43" t="str">
        <f>Leave[[#This Row],[User Code (Owning User) (Usuario)]]&amp;Leave[[#This Row],[fecha activa]]</f>
        <v>MIE202220015425No Aplica</v>
      </c>
    </row>
    <row r="5886" spans="1:14" x14ac:dyDescent="0.3">
      <c r="A5886" s="43" t="s">
        <v>465</v>
      </c>
      <c r="B5886" s="3">
        <v>45924</v>
      </c>
      <c r="C5886" s="3">
        <v>45924</v>
      </c>
      <c r="D5886" s="43" t="s">
        <v>621</v>
      </c>
      <c r="E5886" s="43" t="s">
        <v>92</v>
      </c>
      <c r="F5886" s="43" t="s">
        <v>93</v>
      </c>
      <c r="G5886">
        <v>60</v>
      </c>
      <c r="H5886">
        <v>60</v>
      </c>
      <c r="I5886" s="43" t="s">
        <v>999</v>
      </c>
      <c r="J5886" s="43" t="s">
        <v>1133</v>
      </c>
      <c r="K5886" s="43" t="s">
        <v>178</v>
      </c>
      <c r="L5886" s="43" t="str">
        <f>IF(AND(Home!$A$1&gt;=Leave[[#This Row],[Start Time]],Home!$A$1&lt;=Leave[[#This Row],[End Time]]),"Aplica","No Aplica")</f>
        <v>No Aplica</v>
      </c>
      <c r="M5886" s="43" t="str">
        <f>IF(AND(Home!$A$1&gt;=Leave[[#This Row],[Start Time]],Home!$A$1&lt;=Leave[[#This Row],[End Time]]),Home!$A$1,"No Aplica")</f>
        <v>No Aplica</v>
      </c>
      <c r="N5886" s="43" t="str">
        <f>Leave[[#This Row],[User Code (Owning User) (Usuario)]]&amp;Leave[[#This Row],[fecha activa]]</f>
        <v>MIE202220015425No Aplica</v>
      </c>
    </row>
    <row r="5887" spans="1:14" x14ac:dyDescent="0.3">
      <c r="A5887" s="43" t="s">
        <v>465</v>
      </c>
      <c r="B5887" s="3">
        <v>45928</v>
      </c>
      <c r="C5887" s="3">
        <v>45928</v>
      </c>
      <c r="D5887" s="43" t="s">
        <v>467</v>
      </c>
      <c r="E5887" s="43" t="s">
        <v>92</v>
      </c>
      <c r="F5887" s="43" t="s">
        <v>93</v>
      </c>
      <c r="G5887">
        <v>540</v>
      </c>
      <c r="H5887">
        <v>540</v>
      </c>
      <c r="I5887" s="43" t="s">
        <v>999</v>
      </c>
      <c r="J5887" s="43" t="s">
        <v>1133</v>
      </c>
      <c r="K5887" s="43" t="s">
        <v>178</v>
      </c>
      <c r="L5887" s="43" t="str">
        <f>IF(AND(Home!$A$1&gt;=Leave[[#This Row],[Start Time]],Home!$A$1&lt;=Leave[[#This Row],[End Time]]),"Aplica","No Aplica")</f>
        <v>No Aplica</v>
      </c>
      <c r="M5887" s="43" t="str">
        <f>IF(AND(Home!$A$1&gt;=Leave[[#This Row],[Start Time]],Home!$A$1&lt;=Leave[[#This Row],[End Time]]),Home!$A$1,"No Aplica")</f>
        <v>No Aplica</v>
      </c>
      <c r="N5887" s="43" t="str">
        <f>Leave[[#This Row],[User Code (Owning User) (Usuario)]]&amp;Leave[[#This Row],[fecha activa]]</f>
        <v>MIE202220015425No Aplica</v>
      </c>
    </row>
    <row r="5888" spans="1:14" x14ac:dyDescent="0.3">
      <c r="A5888" s="43" t="s">
        <v>471</v>
      </c>
      <c r="B5888" s="3">
        <v>45922</v>
      </c>
      <c r="C5888" s="3">
        <v>45922</v>
      </c>
      <c r="D5888" s="43" t="s">
        <v>496</v>
      </c>
      <c r="E5888" s="43" t="s">
        <v>92</v>
      </c>
      <c r="F5888" s="43" t="s">
        <v>93</v>
      </c>
      <c r="G5888">
        <v>540</v>
      </c>
      <c r="H5888">
        <v>540</v>
      </c>
      <c r="I5888" s="43" t="s">
        <v>999</v>
      </c>
      <c r="J5888" s="43" t="s">
        <v>1133</v>
      </c>
      <c r="K5888" s="43" t="s">
        <v>178</v>
      </c>
      <c r="L5888" s="43" t="str">
        <f>IF(AND(Home!$A$1&gt;=Leave[[#This Row],[Start Time]],Home!$A$1&lt;=Leave[[#This Row],[End Time]]),"Aplica","No Aplica")</f>
        <v>Aplica</v>
      </c>
      <c r="M5888" s="43">
        <f>IF(AND(Home!$A$1&gt;=Leave[[#This Row],[Start Time]],Home!$A$1&lt;=Leave[[#This Row],[End Time]]),Home!$A$1,"No Aplica")</f>
        <v>45922</v>
      </c>
      <c r="N5888" s="43" t="str">
        <f>Leave[[#This Row],[User Code (Owning User) (Usuario)]]&amp;Leave[[#This Row],[fecha activa]]</f>
        <v>MIE20222001542545922</v>
      </c>
    </row>
    <row r="5889" spans="1:14" x14ac:dyDescent="0.3">
      <c r="A5889" s="43" t="s">
        <v>465</v>
      </c>
      <c r="B5889" s="3">
        <v>45920</v>
      </c>
      <c r="C5889" s="3">
        <v>45920</v>
      </c>
      <c r="D5889" s="43" t="s">
        <v>621</v>
      </c>
      <c r="E5889" s="43" t="s">
        <v>92</v>
      </c>
      <c r="F5889" s="43" t="s">
        <v>93</v>
      </c>
      <c r="G5889">
        <v>60</v>
      </c>
      <c r="H5889">
        <v>60</v>
      </c>
      <c r="I5889" s="43" t="s">
        <v>999</v>
      </c>
      <c r="J5889" s="43" t="s">
        <v>1133</v>
      </c>
      <c r="K5889" s="43" t="s">
        <v>178</v>
      </c>
      <c r="L5889" s="43" t="str">
        <f>IF(AND(Home!$A$1&gt;=Leave[[#This Row],[Start Time]],Home!$A$1&lt;=Leave[[#This Row],[End Time]]),"Aplica","No Aplica")</f>
        <v>No Aplica</v>
      </c>
      <c r="M5889" s="43" t="str">
        <f>IF(AND(Home!$A$1&gt;=Leave[[#This Row],[Start Time]],Home!$A$1&lt;=Leave[[#This Row],[End Time]]),Home!$A$1,"No Aplica")</f>
        <v>No Aplica</v>
      </c>
      <c r="N5889" s="43" t="str">
        <f>Leave[[#This Row],[User Code (Owning User) (Usuario)]]&amp;Leave[[#This Row],[fecha activa]]</f>
        <v>MIE202220015425No Aplica</v>
      </c>
    </row>
    <row r="5890" spans="1:14" x14ac:dyDescent="0.3">
      <c r="A5890" s="43" t="s">
        <v>465</v>
      </c>
      <c r="B5890" s="3">
        <v>45919</v>
      </c>
      <c r="C5890" s="3">
        <v>45919</v>
      </c>
      <c r="D5890" s="43" t="s">
        <v>621</v>
      </c>
      <c r="E5890" s="43" t="s">
        <v>92</v>
      </c>
      <c r="F5890" s="43" t="s">
        <v>93</v>
      </c>
      <c r="G5890">
        <v>60</v>
      </c>
      <c r="H5890">
        <v>60</v>
      </c>
      <c r="I5890" s="43" t="s">
        <v>999</v>
      </c>
      <c r="J5890" s="43" t="s">
        <v>1133</v>
      </c>
      <c r="K5890" s="43" t="s">
        <v>178</v>
      </c>
      <c r="L5890" s="43" t="str">
        <f>IF(AND(Home!$A$1&gt;=Leave[[#This Row],[Start Time]],Home!$A$1&lt;=Leave[[#This Row],[End Time]]),"Aplica","No Aplica")</f>
        <v>No Aplica</v>
      </c>
      <c r="M5890" s="43" t="str">
        <f>IF(AND(Home!$A$1&gt;=Leave[[#This Row],[Start Time]],Home!$A$1&lt;=Leave[[#This Row],[End Time]]),Home!$A$1,"No Aplica")</f>
        <v>No Aplica</v>
      </c>
      <c r="N5890" s="43" t="str">
        <f>Leave[[#This Row],[User Code (Owning User) (Usuario)]]&amp;Leave[[#This Row],[fecha activa]]</f>
        <v>MIE202220015425No Aplica</v>
      </c>
    </row>
    <row r="5891" spans="1:14" x14ac:dyDescent="0.3">
      <c r="A5891" s="43" t="s">
        <v>465</v>
      </c>
      <c r="B5891" s="3">
        <v>45918</v>
      </c>
      <c r="C5891" s="3">
        <v>45918</v>
      </c>
      <c r="D5891" s="43" t="s">
        <v>621</v>
      </c>
      <c r="E5891" s="43" t="s">
        <v>92</v>
      </c>
      <c r="F5891" s="43" t="s">
        <v>93</v>
      </c>
      <c r="G5891">
        <v>60</v>
      </c>
      <c r="H5891">
        <v>60</v>
      </c>
      <c r="I5891" s="43" t="s">
        <v>999</v>
      </c>
      <c r="J5891" s="43" t="s">
        <v>1133</v>
      </c>
      <c r="K5891" s="43" t="s">
        <v>178</v>
      </c>
      <c r="L5891" s="43" t="str">
        <f>IF(AND(Home!$A$1&gt;=Leave[[#This Row],[Start Time]],Home!$A$1&lt;=Leave[[#This Row],[End Time]]),"Aplica","No Aplica")</f>
        <v>No Aplica</v>
      </c>
      <c r="M5891" s="43" t="str">
        <f>IF(AND(Home!$A$1&gt;=Leave[[#This Row],[Start Time]],Home!$A$1&lt;=Leave[[#This Row],[End Time]]),Home!$A$1,"No Aplica")</f>
        <v>No Aplica</v>
      </c>
      <c r="N5891" s="43" t="str">
        <f>Leave[[#This Row],[User Code (Owning User) (Usuario)]]&amp;Leave[[#This Row],[fecha activa]]</f>
        <v>MIE202220015425No Aplica</v>
      </c>
    </row>
    <row r="5892" spans="1:14" x14ac:dyDescent="0.3">
      <c r="A5892" s="43" t="s">
        <v>465</v>
      </c>
      <c r="B5892" s="3">
        <v>45917</v>
      </c>
      <c r="C5892" s="3">
        <v>45917</v>
      </c>
      <c r="D5892" s="43" t="s">
        <v>621</v>
      </c>
      <c r="E5892" s="43" t="s">
        <v>92</v>
      </c>
      <c r="F5892" s="43" t="s">
        <v>93</v>
      </c>
      <c r="G5892">
        <v>60</v>
      </c>
      <c r="H5892">
        <v>60</v>
      </c>
      <c r="I5892" s="43" t="s">
        <v>999</v>
      </c>
      <c r="J5892" s="43" t="s">
        <v>1133</v>
      </c>
      <c r="K5892" s="43" t="s">
        <v>178</v>
      </c>
      <c r="L5892" s="43" t="str">
        <f>IF(AND(Home!$A$1&gt;=Leave[[#This Row],[Start Time]],Home!$A$1&lt;=Leave[[#This Row],[End Time]]),"Aplica","No Aplica")</f>
        <v>No Aplica</v>
      </c>
      <c r="M5892" s="43" t="str">
        <f>IF(AND(Home!$A$1&gt;=Leave[[#This Row],[Start Time]],Home!$A$1&lt;=Leave[[#This Row],[End Time]]),Home!$A$1,"No Aplica")</f>
        <v>No Aplica</v>
      </c>
      <c r="N5892" s="43" t="str">
        <f>Leave[[#This Row],[User Code (Owning User) (Usuario)]]&amp;Leave[[#This Row],[fecha activa]]</f>
        <v>MIE202220015425No Aplica</v>
      </c>
    </row>
    <row r="5893" spans="1:14" x14ac:dyDescent="0.3">
      <c r="A5893" s="43" t="s">
        <v>465</v>
      </c>
      <c r="B5893" s="3">
        <v>45921</v>
      </c>
      <c r="C5893" s="3">
        <v>45921</v>
      </c>
      <c r="D5893" s="43" t="s">
        <v>467</v>
      </c>
      <c r="E5893" s="43" t="s">
        <v>92</v>
      </c>
      <c r="F5893" s="43" t="s">
        <v>93</v>
      </c>
      <c r="G5893">
        <v>540</v>
      </c>
      <c r="H5893">
        <v>540</v>
      </c>
      <c r="I5893" s="43" t="s">
        <v>999</v>
      </c>
      <c r="J5893" s="43" t="s">
        <v>1133</v>
      </c>
      <c r="K5893" s="43" t="s">
        <v>178</v>
      </c>
      <c r="L5893" s="43" t="str">
        <f>IF(AND(Home!$A$1&gt;=Leave[[#This Row],[Start Time]],Home!$A$1&lt;=Leave[[#This Row],[End Time]]),"Aplica","No Aplica")</f>
        <v>No Aplica</v>
      </c>
      <c r="M5893" s="43" t="str">
        <f>IF(AND(Home!$A$1&gt;=Leave[[#This Row],[Start Time]],Home!$A$1&lt;=Leave[[#This Row],[End Time]]),Home!$A$1,"No Aplica")</f>
        <v>No Aplica</v>
      </c>
      <c r="N5893" s="43" t="str">
        <f>Leave[[#This Row],[User Code (Owning User) (Usuario)]]&amp;Leave[[#This Row],[fecha activa]]</f>
        <v>MIE202220015425No Aplica</v>
      </c>
    </row>
    <row r="5894" spans="1:14" x14ac:dyDescent="0.3">
      <c r="A5894" s="43" t="s">
        <v>471</v>
      </c>
      <c r="B5894" s="3">
        <v>45915</v>
      </c>
      <c r="C5894" s="3">
        <v>45915</v>
      </c>
      <c r="D5894" s="43" t="s">
        <v>496</v>
      </c>
      <c r="E5894" s="43" t="s">
        <v>92</v>
      </c>
      <c r="F5894" s="43" t="s">
        <v>93</v>
      </c>
      <c r="G5894">
        <v>540</v>
      </c>
      <c r="H5894">
        <v>540</v>
      </c>
      <c r="I5894" s="43" t="s">
        <v>999</v>
      </c>
      <c r="J5894" s="43" t="s">
        <v>1133</v>
      </c>
      <c r="K5894" s="43" t="s">
        <v>178</v>
      </c>
      <c r="L5894" s="43" t="str">
        <f>IF(AND(Home!$A$1&gt;=Leave[[#This Row],[Start Time]],Home!$A$1&lt;=Leave[[#This Row],[End Time]]),"Aplica","No Aplica")</f>
        <v>No Aplica</v>
      </c>
      <c r="M5894" s="43" t="str">
        <f>IF(AND(Home!$A$1&gt;=Leave[[#This Row],[Start Time]],Home!$A$1&lt;=Leave[[#This Row],[End Time]]),Home!$A$1,"No Aplica")</f>
        <v>No Aplica</v>
      </c>
      <c r="N5894" s="43" t="str">
        <f>Leave[[#This Row],[User Code (Owning User) (Usuario)]]&amp;Leave[[#This Row],[fecha activa]]</f>
        <v>MIE202220015425No Aplica</v>
      </c>
    </row>
    <row r="5895" spans="1:14" x14ac:dyDescent="0.3">
      <c r="A5895" s="43" t="s">
        <v>465</v>
      </c>
      <c r="B5895" s="3">
        <v>45913</v>
      </c>
      <c r="C5895" s="3">
        <v>45913</v>
      </c>
      <c r="D5895" s="43" t="s">
        <v>621</v>
      </c>
      <c r="E5895" s="43" t="s">
        <v>92</v>
      </c>
      <c r="F5895" s="43" t="s">
        <v>93</v>
      </c>
      <c r="G5895">
        <v>60</v>
      </c>
      <c r="H5895">
        <v>60</v>
      </c>
      <c r="I5895" s="43" t="s">
        <v>999</v>
      </c>
      <c r="J5895" s="43" t="s">
        <v>1133</v>
      </c>
      <c r="K5895" s="43" t="s">
        <v>178</v>
      </c>
      <c r="L5895" s="43" t="str">
        <f>IF(AND(Home!$A$1&gt;=Leave[[#This Row],[Start Time]],Home!$A$1&lt;=Leave[[#This Row],[End Time]]),"Aplica","No Aplica")</f>
        <v>No Aplica</v>
      </c>
      <c r="M5895" s="43" t="str">
        <f>IF(AND(Home!$A$1&gt;=Leave[[#This Row],[Start Time]],Home!$A$1&lt;=Leave[[#This Row],[End Time]]),Home!$A$1,"No Aplica")</f>
        <v>No Aplica</v>
      </c>
      <c r="N5895" s="43" t="str">
        <f>Leave[[#This Row],[User Code (Owning User) (Usuario)]]&amp;Leave[[#This Row],[fecha activa]]</f>
        <v>MIE202220015425No Aplica</v>
      </c>
    </row>
    <row r="5896" spans="1:14" x14ac:dyDescent="0.3">
      <c r="A5896" s="43" t="s">
        <v>465</v>
      </c>
      <c r="B5896" s="3">
        <v>45912</v>
      </c>
      <c r="C5896" s="3">
        <v>45912</v>
      </c>
      <c r="D5896" s="43" t="s">
        <v>621</v>
      </c>
      <c r="E5896" s="43" t="s">
        <v>92</v>
      </c>
      <c r="F5896" s="43" t="s">
        <v>93</v>
      </c>
      <c r="G5896">
        <v>60</v>
      </c>
      <c r="H5896">
        <v>60</v>
      </c>
      <c r="I5896" s="43" t="s">
        <v>999</v>
      </c>
      <c r="J5896" s="43" t="s">
        <v>1133</v>
      </c>
      <c r="K5896" s="43" t="s">
        <v>178</v>
      </c>
      <c r="L5896" s="43" t="str">
        <f>IF(AND(Home!$A$1&gt;=Leave[[#This Row],[Start Time]],Home!$A$1&lt;=Leave[[#This Row],[End Time]]),"Aplica","No Aplica")</f>
        <v>No Aplica</v>
      </c>
      <c r="M5896" s="43" t="str">
        <f>IF(AND(Home!$A$1&gt;=Leave[[#This Row],[Start Time]],Home!$A$1&lt;=Leave[[#This Row],[End Time]]),Home!$A$1,"No Aplica")</f>
        <v>No Aplica</v>
      </c>
      <c r="N5896" s="43" t="str">
        <f>Leave[[#This Row],[User Code (Owning User) (Usuario)]]&amp;Leave[[#This Row],[fecha activa]]</f>
        <v>MIE202220015425No Aplica</v>
      </c>
    </row>
    <row r="5897" spans="1:14" x14ac:dyDescent="0.3">
      <c r="A5897" s="43" t="s">
        <v>465</v>
      </c>
      <c r="B5897" s="3">
        <v>45910</v>
      </c>
      <c r="C5897" s="3">
        <v>45910</v>
      </c>
      <c r="D5897" s="43" t="s">
        <v>621</v>
      </c>
      <c r="E5897" s="43" t="s">
        <v>92</v>
      </c>
      <c r="F5897" s="43" t="s">
        <v>93</v>
      </c>
      <c r="G5897">
        <v>60</v>
      </c>
      <c r="H5897">
        <v>60</v>
      </c>
      <c r="I5897" s="43" t="s">
        <v>999</v>
      </c>
      <c r="J5897" s="43" t="s">
        <v>1133</v>
      </c>
      <c r="K5897" s="43" t="s">
        <v>178</v>
      </c>
      <c r="L5897" s="43" t="str">
        <f>IF(AND(Home!$A$1&gt;=Leave[[#This Row],[Start Time]],Home!$A$1&lt;=Leave[[#This Row],[End Time]]),"Aplica","No Aplica")</f>
        <v>No Aplica</v>
      </c>
      <c r="M5897" s="43" t="str">
        <f>IF(AND(Home!$A$1&gt;=Leave[[#This Row],[Start Time]],Home!$A$1&lt;=Leave[[#This Row],[End Time]]),Home!$A$1,"No Aplica")</f>
        <v>No Aplica</v>
      </c>
      <c r="N5897" s="43" t="str">
        <f>Leave[[#This Row],[User Code (Owning User) (Usuario)]]&amp;Leave[[#This Row],[fecha activa]]</f>
        <v>MIE202220015425No Aplica</v>
      </c>
    </row>
    <row r="5898" spans="1:14" x14ac:dyDescent="0.3">
      <c r="A5898" s="43" t="s">
        <v>465</v>
      </c>
      <c r="B5898" s="3">
        <v>45914</v>
      </c>
      <c r="C5898" s="3">
        <v>45914</v>
      </c>
      <c r="D5898" s="43" t="s">
        <v>496</v>
      </c>
      <c r="E5898" s="43" t="s">
        <v>92</v>
      </c>
      <c r="F5898" s="43" t="s">
        <v>93</v>
      </c>
      <c r="G5898">
        <v>540</v>
      </c>
      <c r="H5898">
        <v>540</v>
      </c>
      <c r="I5898" s="43" t="s">
        <v>999</v>
      </c>
      <c r="J5898" s="43" t="s">
        <v>1133</v>
      </c>
      <c r="K5898" s="43" t="s">
        <v>178</v>
      </c>
      <c r="L5898" s="43" t="str">
        <f>IF(AND(Home!$A$1&gt;=Leave[[#This Row],[Start Time]],Home!$A$1&lt;=Leave[[#This Row],[End Time]]),"Aplica","No Aplica")</f>
        <v>No Aplica</v>
      </c>
      <c r="M5898" s="43" t="str">
        <f>IF(AND(Home!$A$1&gt;=Leave[[#This Row],[Start Time]],Home!$A$1&lt;=Leave[[#This Row],[End Time]]),Home!$A$1,"No Aplica")</f>
        <v>No Aplica</v>
      </c>
      <c r="N5898" s="43" t="str">
        <f>Leave[[#This Row],[User Code (Owning User) (Usuario)]]&amp;Leave[[#This Row],[fecha activa]]</f>
        <v>MIE202220015425No Aplica</v>
      </c>
    </row>
    <row r="5899" spans="1:14" x14ac:dyDescent="0.3">
      <c r="A5899" s="43" t="s">
        <v>471</v>
      </c>
      <c r="B5899" s="3">
        <v>45908</v>
      </c>
      <c r="C5899" s="3">
        <v>45908</v>
      </c>
      <c r="D5899" s="43" t="s">
        <v>496</v>
      </c>
      <c r="E5899" s="43" t="s">
        <v>92</v>
      </c>
      <c r="F5899" s="43" t="s">
        <v>93</v>
      </c>
      <c r="G5899">
        <v>570</v>
      </c>
      <c r="H5899">
        <v>540</v>
      </c>
      <c r="I5899" s="43" t="s">
        <v>999</v>
      </c>
      <c r="J5899" s="43" t="s">
        <v>1133</v>
      </c>
      <c r="K5899" s="43" t="s">
        <v>178</v>
      </c>
      <c r="L5899" s="43" t="str">
        <f>IF(AND(Home!$A$1&gt;=Leave[[#This Row],[Start Time]],Home!$A$1&lt;=Leave[[#This Row],[End Time]]),"Aplica","No Aplica")</f>
        <v>No Aplica</v>
      </c>
      <c r="M5899" s="43" t="str">
        <f>IF(AND(Home!$A$1&gt;=Leave[[#This Row],[Start Time]],Home!$A$1&lt;=Leave[[#This Row],[End Time]]),Home!$A$1,"No Aplica")</f>
        <v>No Aplica</v>
      </c>
      <c r="N5899" s="43" t="str">
        <f>Leave[[#This Row],[User Code (Owning User) (Usuario)]]&amp;Leave[[#This Row],[fecha activa]]</f>
        <v>MIE202220015425No Aplica</v>
      </c>
    </row>
    <row r="5900" spans="1:14" x14ac:dyDescent="0.3">
      <c r="A5900" s="43" t="s">
        <v>465</v>
      </c>
      <c r="B5900" s="3">
        <v>45906</v>
      </c>
      <c r="C5900" s="3">
        <v>45906</v>
      </c>
      <c r="D5900" s="43" t="s">
        <v>621</v>
      </c>
      <c r="E5900" s="43" t="s">
        <v>92</v>
      </c>
      <c r="F5900" s="43" t="s">
        <v>93</v>
      </c>
      <c r="G5900">
        <v>60</v>
      </c>
      <c r="H5900">
        <v>60</v>
      </c>
      <c r="I5900" s="43" t="s">
        <v>999</v>
      </c>
      <c r="J5900" s="43" t="s">
        <v>1133</v>
      </c>
      <c r="K5900" s="43" t="s">
        <v>178</v>
      </c>
      <c r="L5900" s="43" t="str">
        <f>IF(AND(Home!$A$1&gt;=Leave[[#This Row],[Start Time]],Home!$A$1&lt;=Leave[[#This Row],[End Time]]),"Aplica","No Aplica")</f>
        <v>No Aplica</v>
      </c>
      <c r="M5900" s="43" t="str">
        <f>IF(AND(Home!$A$1&gt;=Leave[[#This Row],[Start Time]],Home!$A$1&lt;=Leave[[#This Row],[End Time]]),Home!$A$1,"No Aplica")</f>
        <v>No Aplica</v>
      </c>
      <c r="N5900" s="43" t="str">
        <f>Leave[[#This Row],[User Code (Owning User) (Usuario)]]&amp;Leave[[#This Row],[fecha activa]]</f>
        <v>MIE202220015425No Aplica</v>
      </c>
    </row>
    <row r="5901" spans="1:14" x14ac:dyDescent="0.3">
      <c r="A5901" s="43" t="s">
        <v>465</v>
      </c>
      <c r="B5901" s="3">
        <v>45905</v>
      </c>
      <c r="C5901" s="3">
        <v>45905</v>
      </c>
      <c r="D5901" s="43" t="s">
        <v>621</v>
      </c>
      <c r="E5901" s="43" t="s">
        <v>92</v>
      </c>
      <c r="F5901" s="43" t="s">
        <v>93</v>
      </c>
      <c r="G5901">
        <v>60</v>
      </c>
      <c r="H5901">
        <v>60</v>
      </c>
      <c r="I5901" s="43" t="s">
        <v>999</v>
      </c>
      <c r="J5901" s="43" t="s">
        <v>1133</v>
      </c>
      <c r="K5901" s="43" t="s">
        <v>178</v>
      </c>
      <c r="L5901" s="43" t="str">
        <f>IF(AND(Home!$A$1&gt;=Leave[[#This Row],[Start Time]],Home!$A$1&lt;=Leave[[#This Row],[End Time]]),"Aplica","No Aplica")</f>
        <v>No Aplica</v>
      </c>
      <c r="M5901" s="43" t="str">
        <f>IF(AND(Home!$A$1&gt;=Leave[[#This Row],[Start Time]],Home!$A$1&lt;=Leave[[#This Row],[End Time]]),Home!$A$1,"No Aplica")</f>
        <v>No Aplica</v>
      </c>
      <c r="N5901" s="43" t="str">
        <f>Leave[[#This Row],[User Code (Owning User) (Usuario)]]&amp;Leave[[#This Row],[fecha activa]]</f>
        <v>MIE202220015425No Aplica</v>
      </c>
    </row>
    <row r="5902" spans="1:14" x14ac:dyDescent="0.3">
      <c r="A5902" s="43" t="s">
        <v>465</v>
      </c>
      <c r="B5902" s="3">
        <v>45904</v>
      </c>
      <c r="C5902" s="3">
        <v>45904</v>
      </c>
      <c r="D5902" s="43" t="s">
        <v>621</v>
      </c>
      <c r="E5902" s="43" t="s">
        <v>92</v>
      </c>
      <c r="F5902" s="43" t="s">
        <v>93</v>
      </c>
      <c r="G5902">
        <v>60</v>
      </c>
      <c r="H5902">
        <v>60</v>
      </c>
      <c r="I5902" s="43" t="s">
        <v>999</v>
      </c>
      <c r="J5902" s="43" t="s">
        <v>1133</v>
      </c>
      <c r="K5902" s="43" t="s">
        <v>178</v>
      </c>
      <c r="L5902" s="43" t="str">
        <f>IF(AND(Home!$A$1&gt;=Leave[[#This Row],[Start Time]],Home!$A$1&lt;=Leave[[#This Row],[End Time]]),"Aplica","No Aplica")</f>
        <v>No Aplica</v>
      </c>
      <c r="M5902" s="43" t="str">
        <f>IF(AND(Home!$A$1&gt;=Leave[[#This Row],[Start Time]],Home!$A$1&lt;=Leave[[#This Row],[End Time]]),Home!$A$1,"No Aplica")</f>
        <v>No Aplica</v>
      </c>
      <c r="N5902" s="43" t="str">
        <f>Leave[[#This Row],[User Code (Owning User) (Usuario)]]&amp;Leave[[#This Row],[fecha activa]]</f>
        <v>MIE202220015425No Aplica</v>
      </c>
    </row>
    <row r="5903" spans="1:14" x14ac:dyDescent="0.3">
      <c r="A5903" s="43" t="s">
        <v>465</v>
      </c>
      <c r="B5903" s="3">
        <v>45903</v>
      </c>
      <c r="C5903" s="3">
        <v>45903</v>
      </c>
      <c r="D5903" s="43" t="s">
        <v>621</v>
      </c>
      <c r="E5903" s="43" t="s">
        <v>92</v>
      </c>
      <c r="F5903" s="43" t="s">
        <v>93</v>
      </c>
      <c r="G5903">
        <v>60</v>
      </c>
      <c r="H5903">
        <v>60</v>
      </c>
      <c r="I5903" s="43" t="s">
        <v>999</v>
      </c>
      <c r="J5903" s="43" t="s">
        <v>1133</v>
      </c>
      <c r="K5903" s="43" t="s">
        <v>178</v>
      </c>
      <c r="L5903" s="43" t="str">
        <f>IF(AND(Home!$A$1&gt;=Leave[[#This Row],[Start Time]],Home!$A$1&lt;=Leave[[#This Row],[End Time]]),"Aplica","No Aplica")</f>
        <v>No Aplica</v>
      </c>
      <c r="M5903" s="43" t="str">
        <f>IF(AND(Home!$A$1&gt;=Leave[[#This Row],[Start Time]],Home!$A$1&lt;=Leave[[#This Row],[End Time]]),Home!$A$1,"No Aplica")</f>
        <v>No Aplica</v>
      </c>
      <c r="N5903" s="43" t="str">
        <f>Leave[[#This Row],[User Code (Owning User) (Usuario)]]&amp;Leave[[#This Row],[fecha activa]]</f>
        <v>MIE202220015425No Aplica</v>
      </c>
    </row>
    <row r="5904" spans="1:14" x14ac:dyDescent="0.3">
      <c r="A5904" s="43" t="s">
        <v>465</v>
      </c>
      <c r="B5904" s="3">
        <v>45907</v>
      </c>
      <c r="C5904" s="3">
        <v>45907</v>
      </c>
      <c r="D5904" s="43" t="s">
        <v>467</v>
      </c>
      <c r="E5904" s="43" t="s">
        <v>92</v>
      </c>
      <c r="F5904" s="43" t="s">
        <v>93</v>
      </c>
      <c r="G5904">
        <v>540</v>
      </c>
      <c r="H5904">
        <v>540</v>
      </c>
      <c r="I5904" s="43" t="s">
        <v>999</v>
      </c>
      <c r="J5904" s="43" t="s">
        <v>1133</v>
      </c>
      <c r="K5904" s="43" t="s">
        <v>178</v>
      </c>
      <c r="L5904" s="43" t="str">
        <f>IF(AND(Home!$A$1&gt;=Leave[[#This Row],[Start Time]],Home!$A$1&lt;=Leave[[#This Row],[End Time]]),"Aplica","No Aplica")</f>
        <v>No Aplica</v>
      </c>
      <c r="M5904" s="43" t="str">
        <f>IF(AND(Home!$A$1&gt;=Leave[[#This Row],[Start Time]],Home!$A$1&lt;=Leave[[#This Row],[End Time]]),Home!$A$1,"No Aplica")</f>
        <v>No Aplica</v>
      </c>
      <c r="N5904" s="43" t="str">
        <f>Leave[[#This Row],[User Code (Owning User) (Usuario)]]&amp;Leave[[#This Row],[fecha activa]]</f>
        <v>MIE202220015425No Aplica</v>
      </c>
    </row>
    <row r="5905" spans="1:14" x14ac:dyDescent="0.3">
      <c r="A5905" s="43" t="s">
        <v>471</v>
      </c>
      <c r="B5905" s="3">
        <v>45901</v>
      </c>
      <c r="C5905" s="3">
        <v>45901</v>
      </c>
      <c r="D5905" s="43" t="s">
        <v>496</v>
      </c>
      <c r="E5905" s="43" t="s">
        <v>92</v>
      </c>
      <c r="F5905" s="43" t="s">
        <v>93</v>
      </c>
      <c r="G5905">
        <v>540</v>
      </c>
      <c r="H5905">
        <v>540</v>
      </c>
      <c r="I5905" s="43" t="s">
        <v>999</v>
      </c>
      <c r="J5905" s="43" t="s">
        <v>1133</v>
      </c>
      <c r="K5905" s="43" t="s">
        <v>178</v>
      </c>
      <c r="L5905" s="43" t="str">
        <f>IF(AND(Home!$A$1&gt;=Leave[[#This Row],[Start Time]],Home!$A$1&lt;=Leave[[#This Row],[End Time]]),"Aplica","No Aplica")</f>
        <v>No Aplica</v>
      </c>
      <c r="M5905" s="43" t="str">
        <f>IF(AND(Home!$A$1&gt;=Leave[[#This Row],[Start Time]],Home!$A$1&lt;=Leave[[#This Row],[End Time]]),Home!$A$1,"No Aplica")</f>
        <v>No Aplica</v>
      </c>
      <c r="N5905" s="43" t="str">
        <f>Leave[[#This Row],[User Code (Owning User) (Usuario)]]&amp;Leave[[#This Row],[fecha activa]]</f>
        <v>MIE202220015425No Aplica</v>
      </c>
    </row>
    <row r="5906" spans="1:14" x14ac:dyDescent="0.3">
      <c r="A5906" s="43" t="s">
        <v>476</v>
      </c>
      <c r="B5906" s="3">
        <v>45928</v>
      </c>
      <c r="C5906" s="3">
        <v>45928</v>
      </c>
      <c r="D5906" s="43" t="s">
        <v>491</v>
      </c>
      <c r="E5906" s="43" t="s">
        <v>573</v>
      </c>
      <c r="F5906" s="43" t="s">
        <v>576</v>
      </c>
      <c r="G5906">
        <v>60</v>
      </c>
      <c r="H5906">
        <v>60</v>
      </c>
      <c r="I5906" s="43" t="s">
        <v>1296</v>
      </c>
      <c r="J5906" s="43" t="s">
        <v>1032</v>
      </c>
      <c r="K5906" s="43" t="s">
        <v>177</v>
      </c>
      <c r="L5906" s="43" t="str">
        <f>IF(AND(Home!$A$1&gt;=Leave[[#This Row],[Start Time]],Home!$A$1&lt;=Leave[[#This Row],[End Time]]),"Aplica","No Aplica")</f>
        <v>No Aplica</v>
      </c>
      <c r="M5906" s="43" t="str">
        <f>IF(AND(Home!$A$1&gt;=Leave[[#This Row],[Start Time]],Home!$A$1&lt;=Leave[[#This Row],[End Time]]),Home!$A$1,"No Aplica")</f>
        <v>No Aplica</v>
      </c>
      <c r="N5906" s="43" t="str">
        <f>Leave[[#This Row],[User Code (Owning User) (Usuario)]]&amp;Leave[[#This Row],[fecha activa]]</f>
        <v>MIE2024290415306No Aplica</v>
      </c>
    </row>
    <row r="5907" spans="1:14" x14ac:dyDescent="0.3">
      <c r="A5907" s="43" t="s">
        <v>468</v>
      </c>
      <c r="B5907" s="3">
        <v>45925</v>
      </c>
      <c r="C5907" s="3">
        <v>45925</v>
      </c>
      <c r="D5907" s="43" t="s">
        <v>467</v>
      </c>
      <c r="E5907" s="43" t="s">
        <v>573</v>
      </c>
      <c r="F5907" s="43" t="s">
        <v>576</v>
      </c>
      <c r="G5907">
        <v>540</v>
      </c>
      <c r="H5907">
        <v>540</v>
      </c>
      <c r="I5907" s="43" t="s">
        <v>1296</v>
      </c>
      <c r="J5907" s="43" t="s">
        <v>1032</v>
      </c>
      <c r="K5907" s="43" t="s">
        <v>177</v>
      </c>
      <c r="L5907" s="43" t="str">
        <f>IF(AND(Home!$A$1&gt;=Leave[[#This Row],[Start Time]],Home!$A$1&lt;=Leave[[#This Row],[End Time]]),"Aplica","No Aplica")</f>
        <v>No Aplica</v>
      </c>
      <c r="M5907" s="43" t="str">
        <f>IF(AND(Home!$A$1&gt;=Leave[[#This Row],[Start Time]],Home!$A$1&lt;=Leave[[#This Row],[End Time]]),Home!$A$1,"No Aplica")</f>
        <v>No Aplica</v>
      </c>
      <c r="N5907" s="43" t="str">
        <f>Leave[[#This Row],[User Code (Owning User) (Usuario)]]&amp;Leave[[#This Row],[fecha activa]]</f>
        <v>MIE2024290415306No Aplica</v>
      </c>
    </row>
    <row r="5908" spans="1:14" x14ac:dyDescent="0.3">
      <c r="A5908" s="43" t="s">
        <v>476</v>
      </c>
      <c r="B5908" s="3">
        <v>45921</v>
      </c>
      <c r="C5908" s="3">
        <v>45921</v>
      </c>
      <c r="D5908" s="43" t="s">
        <v>491</v>
      </c>
      <c r="E5908" s="43" t="s">
        <v>573</v>
      </c>
      <c r="F5908" s="43" t="s">
        <v>576</v>
      </c>
      <c r="G5908">
        <v>60</v>
      </c>
      <c r="H5908">
        <v>60</v>
      </c>
      <c r="I5908" s="43" t="s">
        <v>1296</v>
      </c>
      <c r="J5908" s="43" t="s">
        <v>1032</v>
      </c>
      <c r="K5908" s="43" t="s">
        <v>177</v>
      </c>
      <c r="L5908" s="43" t="str">
        <f>IF(AND(Home!$A$1&gt;=Leave[[#This Row],[Start Time]],Home!$A$1&lt;=Leave[[#This Row],[End Time]]),"Aplica","No Aplica")</f>
        <v>No Aplica</v>
      </c>
      <c r="M5908" s="43" t="str">
        <f>IF(AND(Home!$A$1&gt;=Leave[[#This Row],[Start Time]],Home!$A$1&lt;=Leave[[#This Row],[End Time]]),Home!$A$1,"No Aplica")</f>
        <v>No Aplica</v>
      </c>
      <c r="N5908" s="43" t="str">
        <f>Leave[[#This Row],[User Code (Owning User) (Usuario)]]&amp;Leave[[#This Row],[fecha activa]]</f>
        <v>MIE2024290415306No Aplica</v>
      </c>
    </row>
    <row r="5909" spans="1:14" x14ac:dyDescent="0.3">
      <c r="A5909" s="43" t="s">
        <v>471</v>
      </c>
      <c r="B5909" s="3">
        <v>45918</v>
      </c>
      <c r="C5909" s="3">
        <v>45918</v>
      </c>
      <c r="D5909" s="43" t="s">
        <v>1853</v>
      </c>
      <c r="E5909" s="43" t="s">
        <v>573</v>
      </c>
      <c r="F5909" s="43" t="s">
        <v>576</v>
      </c>
      <c r="G5909">
        <v>120</v>
      </c>
      <c r="H5909">
        <v>120</v>
      </c>
      <c r="I5909" s="43" t="s">
        <v>1296</v>
      </c>
      <c r="J5909" s="43" t="s">
        <v>1032</v>
      </c>
      <c r="K5909" s="43" t="s">
        <v>177</v>
      </c>
      <c r="L5909" s="43" t="str">
        <f>IF(AND(Home!$A$1&gt;=Leave[[#This Row],[Start Time]],Home!$A$1&lt;=Leave[[#This Row],[End Time]]),"Aplica","No Aplica")</f>
        <v>No Aplica</v>
      </c>
      <c r="M5909" s="43" t="str">
        <f>IF(AND(Home!$A$1&gt;=Leave[[#This Row],[Start Time]],Home!$A$1&lt;=Leave[[#This Row],[End Time]]),Home!$A$1,"No Aplica")</f>
        <v>No Aplica</v>
      </c>
      <c r="N5909" s="43" t="str">
        <f>Leave[[#This Row],[User Code (Owning User) (Usuario)]]&amp;Leave[[#This Row],[fecha activa]]</f>
        <v>MIE2024290415306No Aplica</v>
      </c>
    </row>
    <row r="5910" spans="1:14" x14ac:dyDescent="0.3">
      <c r="A5910" s="43" t="s">
        <v>468</v>
      </c>
      <c r="B5910" s="3">
        <v>45916</v>
      </c>
      <c r="C5910" s="3">
        <v>45916</v>
      </c>
      <c r="D5910" s="43" t="s">
        <v>467</v>
      </c>
      <c r="E5910" s="43" t="s">
        <v>573</v>
      </c>
      <c r="F5910" s="43" t="s">
        <v>576</v>
      </c>
      <c r="G5910">
        <v>540</v>
      </c>
      <c r="H5910">
        <v>540</v>
      </c>
      <c r="I5910" s="43" t="s">
        <v>1296</v>
      </c>
      <c r="J5910" s="43" t="s">
        <v>1032</v>
      </c>
      <c r="K5910" s="43" t="s">
        <v>177</v>
      </c>
      <c r="L5910" s="43" t="str">
        <f>IF(AND(Home!$A$1&gt;=Leave[[#This Row],[Start Time]],Home!$A$1&lt;=Leave[[#This Row],[End Time]]),"Aplica","No Aplica")</f>
        <v>No Aplica</v>
      </c>
      <c r="M5910" s="43" t="str">
        <f>IF(AND(Home!$A$1&gt;=Leave[[#This Row],[Start Time]],Home!$A$1&lt;=Leave[[#This Row],[End Time]]),Home!$A$1,"No Aplica")</f>
        <v>No Aplica</v>
      </c>
      <c r="N5910" s="43" t="str">
        <f>Leave[[#This Row],[User Code (Owning User) (Usuario)]]&amp;Leave[[#This Row],[fecha activa]]</f>
        <v>MIE2024290415306No Aplica</v>
      </c>
    </row>
    <row r="5911" spans="1:14" x14ac:dyDescent="0.3">
      <c r="A5911" s="43" t="s">
        <v>471</v>
      </c>
      <c r="B5911" s="3">
        <v>45915</v>
      </c>
      <c r="C5911" s="3">
        <v>45915</v>
      </c>
      <c r="D5911" s="43" t="s">
        <v>1853</v>
      </c>
      <c r="E5911" s="43" t="s">
        <v>573</v>
      </c>
      <c r="F5911" s="43" t="s">
        <v>576</v>
      </c>
      <c r="G5911">
        <v>120</v>
      </c>
      <c r="H5911">
        <v>120</v>
      </c>
      <c r="I5911" s="43" t="s">
        <v>1296</v>
      </c>
      <c r="J5911" s="43" t="s">
        <v>1032</v>
      </c>
      <c r="K5911" s="43" t="s">
        <v>177</v>
      </c>
      <c r="L5911" s="43" t="str">
        <f>IF(AND(Home!$A$1&gt;=Leave[[#This Row],[Start Time]],Home!$A$1&lt;=Leave[[#This Row],[End Time]]),"Aplica","No Aplica")</f>
        <v>No Aplica</v>
      </c>
      <c r="M5911" s="43" t="str">
        <f>IF(AND(Home!$A$1&gt;=Leave[[#This Row],[Start Time]],Home!$A$1&lt;=Leave[[#This Row],[End Time]]),Home!$A$1,"No Aplica")</f>
        <v>No Aplica</v>
      </c>
      <c r="N5911" s="43" t="str">
        <f>Leave[[#This Row],[User Code (Owning User) (Usuario)]]&amp;Leave[[#This Row],[fecha activa]]</f>
        <v>MIE2024290415306No Aplica</v>
      </c>
    </row>
    <row r="5912" spans="1:14" x14ac:dyDescent="0.3">
      <c r="A5912" s="43" t="s">
        <v>476</v>
      </c>
      <c r="B5912" s="3">
        <v>45914</v>
      </c>
      <c r="C5912" s="3">
        <v>45914</v>
      </c>
      <c r="D5912" s="43" t="s">
        <v>491</v>
      </c>
      <c r="E5912" s="43" t="s">
        <v>573</v>
      </c>
      <c r="F5912" s="43" t="s">
        <v>576</v>
      </c>
      <c r="G5912">
        <v>60</v>
      </c>
      <c r="H5912">
        <v>60</v>
      </c>
      <c r="I5912" s="43" t="s">
        <v>1296</v>
      </c>
      <c r="J5912" s="43" t="s">
        <v>1032</v>
      </c>
      <c r="K5912" s="43" t="s">
        <v>177</v>
      </c>
      <c r="L5912" s="43" t="str">
        <f>IF(AND(Home!$A$1&gt;=Leave[[#This Row],[Start Time]],Home!$A$1&lt;=Leave[[#This Row],[End Time]]),"Aplica","No Aplica")</f>
        <v>No Aplica</v>
      </c>
      <c r="M5912" s="43" t="str">
        <f>IF(AND(Home!$A$1&gt;=Leave[[#This Row],[Start Time]],Home!$A$1&lt;=Leave[[#This Row],[End Time]]),Home!$A$1,"No Aplica")</f>
        <v>No Aplica</v>
      </c>
      <c r="N5912" s="43" t="str">
        <f>Leave[[#This Row],[User Code (Owning User) (Usuario)]]&amp;Leave[[#This Row],[fecha activa]]</f>
        <v>MIE2024290415306No Aplica</v>
      </c>
    </row>
    <row r="5913" spans="1:14" x14ac:dyDescent="0.3">
      <c r="A5913" s="43" t="s">
        <v>471</v>
      </c>
      <c r="B5913" s="3">
        <v>45911</v>
      </c>
      <c r="C5913" s="3">
        <v>45911</v>
      </c>
      <c r="D5913" s="43" t="s">
        <v>1853</v>
      </c>
      <c r="E5913" s="43" t="s">
        <v>573</v>
      </c>
      <c r="F5913" s="43" t="s">
        <v>576</v>
      </c>
      <c r="G5913">
        <v>120</v>
      </c>
      <c r="H5913">
        <v>120</v>
      </c>
      <c r="I5913" s="43" t="s">
        <v>1296</v>
      </c>
      <c r="J5913" s="43" t="s">
        <v>1032</v>
      </c>
      <c r="K5913" s="43" t="s">
        <v>177</v>
      </c>
      <c r="L5913" s="43" t="str">
        <f>IF(AND(Home!$A$1&gt;=Leave[[#This Row],[Start Time]],Home!$A$1&lt;=Leave[[#This Row],[End Time]]),"Aplica","No Aplica")</f>
        <v>No Aplica</v>
      </c>
      <c r="M5913" s="43" t="str">
        <f>IF(AND(Home!$A$1&gt;=Leave[[#This Row],[Start Time]],Home!$A$1&lt;=Leave[[#This Row],[End Time]]),Home!$A$1,"No Aplica")</f>
        <v>No Aplica</v>
      </c>
      <c r="N5913" s="43" t="str">
        <f>Leave[[#This Row],[User Code (Owning User) (Usuario)]]&amp;Leave[[#This Row],[fecha activa]]</f>
        <v>MIE2024290415306No Aplica</v>
      </c>
    </row>
    <row r="5914" spans="1:14" x14ac:dyDescent="0.3">
      <c r="A5914" s="43" t="s">
        <v>468</v>
      </c>
      <c r="B5914" s="3">
        <v>45909</v>
      </c>
      <c r="C5914" s="3">
        <v>45909</v>
      </c>
      <c r="D5914" s="43" t="s">
        <v>467</v>
      </c>
      <c r="E5914" s="43" t="s">
        <v>573</v>
      </c>
      <c r="F5914" s="43" t="s">
        <v>576</v>
      </c>
      <c r="G5914">
        <v>540</v>
      </c>
      <c r="H5914">
        <v>540</v>
      </c>
      <c r="I5914" s="43" t="s">
        <v>1296</v>
      </c>
      <c r="J5914" s="43" t="s">
        <v>1032</v>
      </c>
      <c r="K5914" s="43" t="s">
        <v>177</v>
      </c>
      <c r="L5914" s="43" t="str">
        <f>IF(AND(Home!$A$1&gt;=Leave[[#This Row],[Start Time]],Home!$A$1&lt;=Leave[[#This Row],[End Time]]),"Aplica","No Aplica")</f>
        <v>No Aplica</v>
      </c>
      <c r="M5914" s="43" t="str">
        <f>IF(AND(Home!$A$1&gt;=Leave[[#This Row],[Start Time]],Home!$A$1&lt;=Leave[[#This Row],[End Time]]),Home!$A$1,"No Aplica")</f>
        <v>No Aplica</v>
      </c>
      <c r="N5914" s="43" t="str">
        <f>Leave[[#This Row],[User Code (Owning User) (Usuario)]]&amp;Leave[[#This Row],[fecha activa]]</f>
        <v>MIE2024290415306No Aplica</v>
      </c>
    </row>
    <row r="5915" spans="1:14" x14ac:dyDescent="0.3">
      <c r="A5915" s="43" t="s">
        <v>471</v>
      </c>
      <c r="B5915" s="3">
        <v>45908</v>
      </c>
      <c r="C5915" s="3">
        <v>45908</v>
      </c>
      <c r="D5915" s="43" t="s">
        <v>1853</v>
      </c>
      <c r="E5915" s="43" t="s">
        <v>573</v>
      </c>
      <c r="F5915" s="43" t="s">
        <v>576</v>
      </c>
      <c r="G5915">
        <v>120</v>
      </c>
      <c r="H5915">
        <v>120</v>
      </c>
      <c r="I5915" s="43" t="s">
        <v>1296</v>
      </c>
      <c r="J5915" s="43" t="s">
        <v>1032</v>
      </c>
      <c r="K5915" s="43" t="s">
        <v>177</v>
      </c>
      <c r="L5915" s="43" t="str">
        <f>IF(AND(Home!$A$1&gt;=Leave[[#This Row],[Start Time]],Home!$A$1&lt;=Leave[[#This Row],[End Time]]),"Aplica","No Aplica")</f>
        <v>No Aplica</v>
      </c>
      <c r="M5915" s="43" t="str">
        <f>IF(AND(Home!$A$1&gt;=Leave[[#This Row],[Start Time]],Home!$A$1&lt;=Leave[[#This Row],[End Time]]),Home!$A$1,"No Aplica")</f>
        <v>No Aplica</v>
      </c>
      <c r="N5915" s="43" t="str">
        <f>Leave[[#This Row],[User Code (Owning User) (Usuario)]]&amp;Leave[[#This Row],[fecha activa]]</f>
        <v>MIE2024290415306No Aplica</v>
      </c>
    </row>
    <row r="5916" spans="1:14" x14ac:dyDescent="0.3">
      <c r="A5916" s="43" t="s">
        <v>476</v>
      </c>
      <c r="B5916" s="3">
        <v>45907</v>
      </c>
      <c r="C5916" s="3">
        <v>45907</v>
      </c>
      <c r="D5916" s="43" t="s">
        <v>491</v>
      </c>
      <c r="E5916" s="43" t="s">
        <v>573</v>
      </c>
      <c r="F5916" s="43" t="s">
        <v>576</v>
      </c>
      <c r="G5916">
        <v>60</v>
      </c>
      <c r="H5916">
        <v>60</v>
      </c>
      <c r="I5916" s="43" t="s">
        <v>1296</v>
      </c>
      <c r="J5916" s="43" t="s">
        <v>1032</v>
      </c>
      <c r="K5916" s="43" t="s">
        <v>177</v>
      </c>
      <c r="L5916" s="43" t="str">
        <f>IF(AND(Home!$A$1&gt;=Leave[[#This Row],[Start Time]],Home!$A$1&lt;=Leave[[#This Row],[End Time]]),"Aplica","No Aplica")</f>
        <v>No Aplica</v>
      </c>
      <c r="M5916" s="43" t="str">
        <f>IF(AND(Home!$A$1&gt;=Leave[[#This Row],[Start Time]],Home!$A$1&lt;=Leave[[#This Row],[End Time]]),Home!$A$1,"No Aplica")</f>
        <v>No Aplica</v>
      </c>
      <c r="N5916" s="43" t="str">
        <f>Leave[[#This Row],[User Code (Owning User) (Usuario)]]&amp;Leave[[#This Row],[fecha activa]]</f>
        <v>MIE2024290415306No Aplica</v>
      </c>
    </row>
    <row r="5917" spans="1:14" x14ac:dyDescent="0.3">
      <c r="A5917" s="43" t="s">
        <v>471</v>
      </c>
      <c r="B5917" s="3">
        <v>45904</v>
      </c>
      <c r="C5917" s="3">
        <v>45904</v>
      </c>
      <c r="D5917" s="43" t="s">
        <v>1853</v>
      </c>
      <c r="E5917" s="43" t="s">
        <v>573</v>
      </c>
      <c r="F5917" s="43" t="s">
        <v>576</v>
      </c>
      <c r="G5917">
        <v>120</v>
      </c>
      <c r="H5917">
        <v>120</v>
      </c>
      <c r="I5917" s="43" t="s">
        <v>1296</v>
      </c>
      <c r="J5917" s="43" t="s">
        <v>1032</v>
      </c>
      <c r="K5917" s="43" t="s">
        <v>177</v>
      </c>
      <c r="L5917" s="43" t="str">
        <f>IF(AND(Home!$A$1&gt;=Leave[[#This Row],[Start Time]],Home!$A$1&lt;=Leave[[#This Row],[End Time]]),"Aplica","No Aplica")</f>
        <v>No Aplica</v>
      </c>
      <c r="M5917" s="43" t="str">
        <f>IF(AND(Home!$A$1&gt;=Leave[[#This Row],[Start Time]],Home!$A$1&lt;=Leave[[#This Row],[End Time]]),Home!$A$1,"No Aplica")</f>
        <v>No Aplica</v>
      </c>
      <c r="N5917" s="43" t="str">
        <f>Leave[[#This Row],[User Code (Owning User) (Usuario)]]&amp;Leave[[#This Row],[fecha activa]]</f>
        <v>MIE2024290415306No Aplica</v>
      </c>
    </row>
    <row r="5918" spans="1:14" x14ac:dyDescent="0.3">
      <c r="A5918" s="43" t="s">
        <v>468</v>
      </c>
      <c r="B5918" s="3">
        <v>45902</v>
      </c>
      <c r="C5918" s="3">
        <v>45902</v>
      </c>
      <c r="D5918" s="43" t="s">
        <v>467</v>
      </c>
      <c r="E5918" s="43" t="s">
        <v>573</v>
      </c>
      <c r="F5918" s="43" t="s">
        <v>576</v>
      </c>
      <c r="G5918">
        <v>540</v>
      </c>
      <c r="H5918">
        <v>540</v>
      </c>
      <c r="I5918" s="43" t="s">
        <v>1296</v>
      </c>
      <c r="J5918" s="43" t="s">
        <v>1032</v>
      </c>
      <c r="K5918" s="43" t="s">
        <v>177</v>
      </c>
      <c r="L5918" s="43" t="str">
        <f>IF(AND(Home!$A$1&gt;=Leave[[#This Row],[Start Time]],Home!$A$1&lt;=Leave[[#This Row],[End Time]]),"Aplica","No Aplica")</f>
        <v>No Aplica</v>
      </c>
      <c r="M5918" s="43" t="str">
        <f>IF(AND(Home!$A$1&gt;=Leave[[#This Row],[Start Time]],Home!$A$1&lt;=Leave[[#This Row],[End Time]]),Home!$A$1,"No Aplica")</f>
        <v>No Aplica</v>
      </c>
      <c r="N5918" s="43" t="str">
        <f>Leave[[#This Row],[User Code (Owning User) (Usuario)]]&amp;Leave[[#This Row],[fecha activa]]</f>
        <v>MIE2024290415306No Aplica</v>
      </c>
    </row>
    <row r="5919" spans="1:14" x14ac:dyDescent="0.3">
      <c r="A5919" s="43" t="s">
        <v>471</v>
      </c>
      <c r="B5919" s="3">
        <v>45901</v>
      </c>
      <c r="C5919" s="3">
        <v>45901</v>
      </c>
      <c r="D5919" s="43" t="s">
        <v>1853</v>
      </c>
      <c r="E5919" s="43" t="s">
        <v>573</v>
      </c>
      <c r="F5919" s="43" t="s">
        <v>576</v>
      </c>
      <c r="G5919">
        <v>120</v>
      </c>
      <c r="H5919">
        <v>120</v>
      </c>
      <c r="I5919" s="43" t="s">
        <v>1296</v>
      </c>
      <c r="J5919" s="43" t="s">
        <v>1032</v>
      </c>
      <c r="K5919" s="43" t="s">
        <v>177</v>
      </c>
      <c r="L5919" s="43" t="str">
        <f>IF(AND(Home!$A$1&gt;=Leave[[#This Row],[Start Time]],Home!$A$1&lt;=Leave[[#This Row],[End Time]]),"Aplica","No Aplica")</f>
        <v>No Aplica</v>
      </c>
      <c r="M5919" s="43" t="str">
        <f>IF(AND(Home!$A$1&gt;=Leave[[#This Row],[Start Time]],Home!$A$1&lt;=Leave[[#This Row],[End Time]]),Home!$A$1,"No Aplica")</f>
        <v>No Aplica</v>
      </c>
      <c r="N5919" s="43" t="str">
        <f>Leave[[#This Row],[User Code (Owning User) (Usuario)]]&amp;Leave[[#This Row],[fecha activa]]</f>
        <v>MIE2024290415306No Aplica</v>
      </c>
    </row>
    <row r="5920" spans="1:14" x14ac:dyDescent="0.3">
      <c r="A5920" s="43" t="s">
        <v>601</v>
      </c>
      <c r="B5920" s="3">
        <v>45925</v>
      </c>
      <c r="C5920" s="3">
        <v>45925</v>
      </c>
      <c r="D5920" s="43" t="s">
        <v>621</v>
      </c>
      <c r="E5920" s="43" t="s">
        <v>1437</v>
      </c>
      <c r="F5920" s="43" t="s">
        <v>1439</v>
      </c>
      <c r="G5920">
        <v>120</v>
      </c>
      <c r="H5920">
        <v>120</v>
      </c>
      <c r="I5920" s="43" t="s">
        <v>1438</v>
      </c>
      <c r="J5920" s="43" t="s">
        <v>973</v>
      </c>
      <c r="K5920" s="43" t="s">
        <v>177</v>
      </c>
      <c r="L5920" s="43" t="str">
        <f>IF(AND(Home!$A$1&gt;=Leave[[#This Row],[Start Time]],Home!$A$1&lt;=Leave[[#This Row],[End Time]]),"Aplica","No Aplica")</f>
        <v>No Aplica</v>
      </c>
      <c r="M5920" s="43" t="str">
        <f>IF(AND(Home!$A$1&gt;=Leave[[#This Row],[Start Time]],Home!$A$1&lt;=Leave[[#This Row],[End Time]]),Home!$A$1,"No Aplica")</f>
        <v>No Aplica</v>
      </c>
      <c r="N5920" s="43" t="str">
        <f>Leave[[#This Row],[User Code (Owning User) (Usuario)]]&amp;Leave[[#This Row],[fecha activa]]</f>
        <v>MIE2025110220851No Aplica</v>
      </c>
    </row>
    <row r="5921" spans="1:14" x14ac:dyDescent="0.3">
      <c r="A5921" s="43" t="s">
        <v>465</v>
      </c>
      <c r="B5921" s="3">
        <v>45924</v>
      </c>
      <c r="C5921" s="3">
        <v>45924</v>
      </c>
      <c r="D5921" s="43" t="s">
        <v>469</v>
      </c>
      <c r="E5921" s="43" t="s">
        <v>1437</v>
      </c>
      <c r="F5921" s="43" t="s">
        <v>1439</v>
      </c>
      <c r="G5921">
        <v>540</v>
      </c>
      <c r="H5921">
        <v>540</v>
      </c>
      <c r="I5921" s="43" t="s">
        <v>1438</v>
      </c>
      <c r="J5921" s="43" t="s">
        <v>973</v>
      </c>
      <c r="K5921" s="43" t="s">
        <v>177</v>
      </c>
      <c r="L5921" s="43" t="str">
        <f>IF(AND(Home!$A$1&gt;=Leave[[#This Row],[Start Time]],Home!$A$1&lt;=Leave[[#This Row],[End Time]]),"Aplica","No Aplica")</f>
        <v>No Aplica</v>
      </c>
      <c r="M5921" s="43" t="str">
        <f>IF(AND(Home!$A$1&gt;=Leave[[#This Row],[Start Time]],Home!$A$1&lt;=Leave[[#This Row],[End Time]]),Home!$A$1,"No Aplica")</f>
        <v>No Aplica</v>
      </c>
      <c r="N5921" s="43" t="str">
        <f>Leave[[#This Row],[User Code (Owning User) (Usuario)]]&amp;Leave[[#This Row],[fecha activa]]</f>
        <v>MIE2025110220851No Aplica</v>
      </c>
    </row>
    <row r="5922" spans="1:14" x14ac:dyDescent="0.3">
      <c r="A5922" s="43" t="s">
        <v>601</v>
      </c>
      <c r="B5922" s="3">
        <v>45923</v>
      </c>
      <c r="C5922" s="3">
        <v>45923</v>
      </c>
      <c r="D5922" s="43" t="s">
        <v>842</v>
      </c>
      <c r="E5922" s="43" t="s">
        <v>1437</v>
      </c>
      <c r="F5922" s="43" t="s">
        <v>1439</v>
      </c>
      <c r="G5922">
        <v>60</v>
      </c>
      <c r="H5922">
        <v>60</v>
      </c>
      <c r="I5922" s="43" t="s">
        <v>1438</v>
      </c>
      <c r="J5922" s="43" t="s">
        <v>973</v>
      </c>
      <c r="K5922" s="43" t="s">
        <v>177</v>
      </c>
      <c r="L5922" s="43" t="str">
        <f>IF(AND(Home!$A$1&gt;=Leave[[#This Row],[Start Time]],Home!$A$1&lt;=Leave[[#This Row],[End Time]]),"Aplica","No Aplica")</f>
        <v>No Aplica</v>
      </c>
      <c r="M5922" s="43" t="str">
        <f>IF(AND(Home!$A$1&gt;=Leave[[#This Row],[Start Time]],Home!$A$1&lt;=Leave[[#This Row],[End Time]]),Home!$A$1,"No Aplica")</f>
        <v>No Aplica</v>
      </c>
      <c r="N5922" s="43" t="str">
        <f>Leave[[#This Row],[User Code (Owning User) (Usuario)]]&amp;Leave[[#This Row],[fecha activa]]</f>
        <v>MIE2025110220851No Aplica</v>
      </c>
    </row>
    <row r="5923" spans="1:14" x14ac:dyDescent="0.3">
      <c r="A5923" s="43" t="s">
        <v>601</v>
      </c>
      <c r="B5923" s="3">
        <v>45922</v>
      </c>
      <c r="C5923" s="3">
        <v>45922</v>
      </c>
      <c r="D5923" s="43" t="s">
        <v>621</v>
      </c>
      <c r="E5923" s="43" t="s">
        <v>1437</v>
      </c>
      <c r="F5923" s="43" t="s">
        <v>1439</v>
      </c>
      <c r="G5923">
        <v>60</v>
      </c>
      <c r="H5923">
        <v>60</v>
      </c>
      <c r="I5923" s="43" t="s">
        <v>1438</v>
      </c>
      <c r="J5923" s="43" t="s">
        <v>973</v>
      </c>
      <c r="K5923" s="43" t="s">
        <v>177</v>
      </c>
      <c r="L5923" s="43" t="str">
        <f>IF(AND(Home!$A$1&gt;=Leave[[#This Row],[Start Time]],Home!$A$1&lt;=Leave[[#This Row],[End Time]]),"Aplica","No Aplica")</f>
        <v>Aplica</v>
      </c>
      <c r="M5923" s="43">
        <f>IF(AND(Home!$A$1&gt;=Leave[[#This Row],[Start Time]],Home!$A$1&lt;=Leave[[#This Row],[End Time]]),Home!$A$1,"No Aplica")</f>
        <v>45922</v>
      </c>
      <c r="N5923" s="43" t="str">
        <f>Leave[[#This Row],[User Code (Owning User) (Usuario)]]&amp;Leave[[#This Row],[fecha activa]]</f>
        <v>MIE202511022085145922</v>
      </c>
    </row>
    <row r="5924" spans="1:14" x14ac:dyDescent="0.3">
      <c r="A5924" s="43" t="s">
        <v>471</v>
      </c>
      <c r="B5924" s="3">
        <v>45912</v>
      </c>
      <c r="C5924" s="3">
        <v>45912</v>
      </c>
      <c r="D5924" s="43" t="s">
        <v>1864</v>
      </c>
      <c r="E5924" s="43" t="s">
        <v>1437</v>
      </c>
      <c r="F5924" s="43" t="s">
        <v>1439</v>
      </c>
      <c r="G5924">
        <v>90</v>
      </c>
      <c r="H5924">
        <v>90</v>
      </c>
      <c r="I5924" s="43" t="s">
        <v>1438</v>
      </c>
      <c r="J5924" s="43" t="s">
        <v>973</v>
      </c>
      <c r="K5924" s="43" t="s">
        <v>177</v>
      </c>
      <c r="L5924" s="43" t="str">
        <f>IF(AND(Home!$A$1&gt;=Leave[[#This Row],[Start Time]],Home!$A$1&lt;=Leave[[#This Row],[End Time]]),"Aplica","No Aplica")</f>
        <v>No Aplica</v>
      </c>
      <c r="M5924" s="43" t="str">
        <f>IF(AND(Home!$A$1&gt;=Leave[[#This Row],[Start Time]],Home!$A$1&lt;=Leave[[#This Row],[End Time]]),Home!$A$1,"No Aplica")</f>
        <v>No Aplica</v>
      </c>
      <c r="N5924" s="43" t="str">
        <f>Leave[[#This Row],[User Code (Owning User) (Usuario)]]&amp;Leave[[#This Row],[fecha activa]]</f>
        <v>MIE2025110220851No Aplica</v>
      </c>
    </row>
    <row r="5925" spans="1:14" x14ac:dyDescent="0.3">
      <c r="A5925" s="43" t="s">
        <v>601</v>
      </c>
      <c r="B5925" s="3">
        <v>45918</v>
      </c>
      <c r="C5925" s="3">
        <v>45918</v>
      </c>
      <c r="D5925" s="43" t="s">
        <v>621</v>
      </c>
      <c r="E5925" s="43" t="s">
        <v>1437</v>
      </c>
      <c r="F5925" s="43" t="s">
        <v>1439</v>
      </c>
      <c r="G5925">
        <v>120</v>
      </c>
      <c r="H5925">
        <v>120</v>
      </c>
      <c r="I5925" s="43" t="s">
        <v>1438</v>
      </c>
      <c r="J5925" s="43" t="s">
        <v>973</v>
      </c>
      <c r="K5925" s="43" t="s">
        <v>177</v>
      </c>
      <c r="L5925" s="43" t="str">
        <f>IF(AND(Home!$A$1&gt;=Leave[[#This Row],[Start Time]],Home!$A$1&lt;=Leave[[#This Row],[End Time]]),"Aplica","No Aplica")</f>
        <v>No Aplica</v>
      </c>
      <c r="M5925" s="43" t="str">
        <f>IF(AND(Home!$A$1&gt;=Leave[[#This Row],[Start Time]],Home!$A$1&lt;=Leave[[#This Row],[End Time]]),Home!$A$1,"No Aplica")</f>
        <v>No Aplica</v>
      </c>
      <c r="N5925" s="43" t="str">
        <f>Leave[[#This Row],[User Code (Owning User) (Usuario)]]&amp;Leave[[#This Row],[fecha activa]]</f>
        <v>MIE2025110220851No Aplica</v>
      </c>
    </row>
    <row r="5926" spans="1:14" x14ac:dyDescent="0.3">
      <c r="A5926" s="43" t="s">
        <v>601</v>
      </c>
      <c r="B5926" s="3">
        <v>45917</v>
      </c>
      <c r="C5926" s="3">
        <v>45917</v>
      </c>
      <c r="D5926" s="43" t="s">
        <v>621</v>
      </c>
      <c r="E5926" s="43" t="s">
        <v>1437</v>
      </c>
      <c r="F5926" s="43" t="s">
        <v>1439</v>
      </c>
      <c r="G5926">
        <v>120</v>
      </c>
      <c r="H5926">
        <v>120</v>
      </c>
      <c r="I5926" s="43" t="s">
        <v>1438</v>
      </c>
      <c r="J5926" s="43" t="s">
        <v>973</v>
      </c>
      <c r="K5926" s="43" t="s">
        <v>177</v>
      </c>
      <c r="L5926" s="43" t="str">
        <f>IF(AND(Home!$A$1&gt;=Leave[[#This Row],[Start Time]],Home!$A$1&lt;=Leave[[#This Row],[End Time]]),"Aplica","No Aplica")</f>
        <v>No Aplica</v>
      </c>
      <c r="M5926" s="43" t="str">
        <f>IF(AND(Home!$A$1&gt;=Leave[[#This Row],[Start Time]],Home!$A$1&lt;=Leave[[#This Row],[End Time]]),Home!$A$1,"No Aplica")</f>
        <v>No Aplica</v>
      </c>
      <c r="N5926" s="43" t="str">
        <f>Leave[[#This Row],[User Code (Owning User) (Usuario)]]&amp;Leave[[#This Row],[fecha activa]]</f>
        <v>MIE2025110220851No Aplica</v>
      </c>
    </row>
    <row r="5927" spans="1:14" x14ac:dyDescent="0.3">
      <c r="A5927" s="43" t="s">
        <v>468</v>
      </c>
      <c r="B5927" s="3">
        <v>45914</v>
      </c>
      <c r="C5927" s="3">
        <v>45914</v>
      </c>
      <c r="D5927" s="43" t="s">
        <v>470</v>
      </c>
      <c r="E5927" s="43" t="s">
        <v>1437</v>
      </c>
      <c r="F5927" s="43" t="s">
        <v>1439</v>
      </c>
      <c r="G5927">
        <v>540</v>
      </c>
      <c r="H5927">
        <v>540</v>
      </c>
      <c r="I5927" s="43" t="s">
        <v>1438</v>
      </c>
      <c r="J5927" s="43" t="s">
        <v>973</v>
      </c>
      <c r="K5927" s="43" t="s">
        <v>177</v>
      </c>
      <c r="L5927" s="43" t="str">
        <f>IF(AND(Home!$A$1&gt;=Leave[[#This Row],[Start Time]],Home!$A$1&lt;=Leave[[#This Row],[End Time]]),"Aplica","No Aplica")</f>
        <v>No Aplica</v>
      </c>
      <c r="M5927" s="43" t="str">
        <f>IF(AND(Home!$A$1&gt;=Leave[[#This Row],[Start Time]],Home!$A$1&lt;=Leave[[#This Row],[End Time]]),Home!$A$1,"No Aplica")</f>
        <v>No Aplica</v>
      </c>
      <c r="N5927" s="43" t="str">
        <f>Leave[[#This Row],[User Code (Owning User) (Usuario)]]&amp;Leave[[#This Row],[fecha activa]]</f>
        <v>MIE2025110220851No Aplica</v>
      </c>
    </row>
    <row r="5928" spans="1:14" x14ac:dyDescent="0.3">
      <c r="A5928" s="43" t="s">
        <v>465</v>
      </c>
      <c r="B5928" s="3">
        <v>45914</v>
      </c>
      <c r="C5928" s="3">
        <v>45914</v>
      </c>
      <c r="D5928" s="43" t="s">
        <v>470</v>
      </c>
      <c r="E5928" s="43" t="s">
        <v>1437</v>
      </c>
      <c r="F5928" s="43" t="s">
        <v>1439</v>
      </c>
      <c r="G5928">
        <v>540</v>
      </c>
      <c r="H5928">
        <v>540</v>
      </c>
      <c r="I5928" s="43" t="s">
        <v>1438</v>
      </c>
      <c r="J5928" s="43" t="s">
        <v>973</v>
      </c>
      <c r="K5928" s="43" t="s">
        <v>177</v>
      </c>
      <c r="L5928" s="43" t="str">
        <f>IF(AND(Home!$A$1&gt;=Leave[[#This Row],[Start Time]],Home!$A$1&lt;=Leave[[#This Row],[End Time]]),"Aplica","No Aplica")</f>
        <v>No Aplica</v>
      </c>
      <c r="M5928" s="43" t="str">
        <f>IF(AND(Home!$A$1&gt;=Leave[[#This Row],[Start Time]],Home!$A$1&lt;=Leave[[#This Row],[End Time]]),Home!$A$1,"No Aplica")</f>
        <v>No Aplica</v>
      </c>
      <c r="N5928" s="43" t="str">
        <f>Leave[[#This Row],[User Code (Owning User) (Usuario)]]&amp;Leave[[#This Row],[fecha activa]]</f>
        <v>MIE2025110220851No Aplica</v>
      </c>
    </row>
    <row r="5929" spans="1:14" x14ac:dyDescent="0.3">
      <c r="A5929" s="43" t="s">
        <v>465</v>
      </c>
      <c r="B5929" s="3">
        <v>45910</v>
      </c>
      <c r="C5929" s="3">
        <v>45910</v>
      </c>
      <c r="D5929" s="43" t="s">
        <v>469</v>
      </c>
      <c r="E5929" s="43" t="s">
        <v>1437</v>
      </c>
      <c r="F5929" s="43" t="s">
        <v>1439</v>
      </c>
      <c r="G5929">
        <v>540</v>
      </c>
      <c r="H5929">
        <v>540</v>
      </c>
      <c r="I5929" s="43" t="s">
        <v>1438</v>
      </c>
      <c r="J5929" s="43" t="s">
        <v>973</v>
      </c>
      <c r="K5929" s="43" t="s">
        <v>177</v>
      </c>
      <c r="L5929" s="43" t="str">
        <f>IF(AND(Home!$A$1&gt;=Leave[[#This Row],[Start Time]],Home!$A$1&lt;=Leave[[#This Row],[End Time]]),"Aplica","No Aplica")</f>
        <v>No Aplica</v>
      </c>
      <c r="M5929" s="43" t="str">
        <f>IF(AND(Home!$A$1&gt;=Leave[[#This Row],[Start Time]],Home!$A$1&lt;=Leave[[#This Row],[End Time]]),Home!$A$1,"No Aplica")</f>
        <v>No Aplica</v>
      </c>
      <c r="N5929" s="43" t="str">
        <f>Leave[[#This Row],[User Code (Owning User) (Usuario)]]&amp;Leave[[#This Row],[fecha activa]]</f>
        <v>MIE2025110220851No Aplica</v>
      </c>
    </row>
    <row r="5930" spans="1:14" x14ac:dyDescent="0.3">
      <c r="A5930" s="43" t="s">
        <v>601</v>
      </c>
      <c r="B5930" s="3">
        <v>45911</v>
      </c>
      <c r="C5930" s="3">
        <v>45911</v>
      </c>
      <c r="D5930" s="43" t="s">
        <v>842</v>
      </c>
      <c r="E5930" s="43" t="s">
        <v>1437</v>
      </c>
      <c r="F5930" s="43" t="s">
        <v>1439</v>
      </c>
      <c r="G5930">
        <v>120</v>
      </c>
      <c r="H5930">
        <v>120</v>
      </c>
      <c r="I5930" s="43" t="s">
        <v>1438</v>
      </c>
      <c r="J5930" s="43" t="s">
        <v>973</v>
      </c>
      <c r="K5930" s="43" t="s">
        <v>177</v>
      </c>
      <c r="L5930" s="43" t="str">
        <f>IF(AND(Home!$A$1&gt;=Leave[[#This Row],[Start Time]],Home!$A$1&lt;=Leave[[#This Row],[End Time]]),"Aplica","No Aplica")</f>
        <v>No Aplica</v>
      </c>
      <c r="M5930" s="43" t="str">
        <f>IF(AND(Home!$A$1&gt;=Leave[[#This Row],[Start Time]],Home!$A$1&lt;=Leave[[#This Row],[End Time]]),Home!$A$1,"No Aplica")</f>
        <v>No Aplica</v>
      </c>
      <c r="N5930" s="43" t="str">
        <f>Leave[[#This Row],[User Code (Owning User) (Usuario)]]&amp;Leave[[#This Row],[fecha activa]]</f>
        <v>MIE2025110220851No Aplica</v>
      </c>
    </row>
    <row r="5931" spans="1:14" x14ac:dyDescent="0.3">
      <c r="A5931" s="43" t="s">
        <v>601</v>
      </c>
      <c r="B5931" s="3">
        <v>45909</v>
      </c>
      <c r="C5931" s="3">
        <v>45909</v>
      </c>
      <c r="D5931" s="43" t="s">
        <v>621</v>
      </c>
      <c r="E5931" s="43" t="s">
        <v>1437</v>
      </c>
      <c r="F5931" s="43" t="s">
        <v>1439</v>
      </c>
      <c r="G5931">
        <v>60</v>
      </c>
      <c r="H5931">
        <v>60</v>
      </c>
      <c r="I5931" s="43" t="s">
        <v>1438</v>
      </c>
      <c r="J5931" s="43" t="s">
        <v>973</v>
      </c>
      <c r="K5931" s="43" t="s">
        <v>177</v>
      </c>
      <c r="L5931" s="43" t="str">
        <f>IF(AND(Home!$A$1&gt;=Leave[[#This Row],[Start Time]],Home!$A$1&lt;=Leave[[#This Row],[End Time]]),"Aplica","No Aplica")</f>
        <v>No Aplica</v>
      </c>
      <c r="M5931" s="43" t="str">
        <f>IF(AND(Home!$A$1&gt;=Leave[[#This Row],[Start Time]],Home!$A$1&lt;=Leave[[#This Row],[End Time]]),Home!$A$1,"No Aplica")</f>
        <v>No Aplica</v>
      </c>
      <c r="N5931" s="43" t="str">
        <f>Leave[[#This Row],[User Code (Owning User) (Usuario)]]&amp;Leave[[#This Row],[fecha activa]]</f>
        <v>MIE2025110220851No Aplica</v>
      </c>
    </row>
    <row r="5932" spans="1:14" x14ac:dyDescent="0.3">
      <c r="A5932" s="43" t="s">
        <v>601</v>
      </c>
      <c r="B5932" s="3">
        <v>45909</v>
      </c>
      <c r="C5932" s="3">
        <v>45909</v>
      </c>
      <c r="D5932" s="43" t="s">
        <v>621</v>
      </c>
      <c r="E5932" s="43" t="s">
        <v>1437</v>
      </c>
      <c r="F5932" s="43" t="s">
        <v>1439</v>
      </c>
      <c r="G5932">
        <v>60</v>
      </c>
      <c r="H5932">
        <v>60</v>
      </c>
      <c r="I5932" s="43" t="s">
        <v>1438</v>
      </c>
      <c r="J5932" s="43" t="s">
        <v>973</v>
      </c>
      <c r="K5932" s="43" t="s">
        <v>177</v>
      </c>
      <c r="L5932" s="43" t="str">
        <f>IF(AND(Home!$A$1&gt;=Leave[[#This Row],[Start Time]],Home!$A$1&lt;=Leave[[#This Row],[End Time]]),"Aplica","No Aplica")</f>
        <v>No Aplica</v>
      </c>
      <c r="M5932" s="43" t="str">
        <f>IF(AND(Home!$A$1&gt;=Leave[[#This Row],[Start Time]],Home!$A$1&lt;=Leave[[#This Row],[End Time]]),Home!$A$1,"No Aplica")</f>
        <v>No Aplica</v>
      </c>
      <c r="N5932" s="43" t="str">
        <f>Leave[[#This Row],[User Code (Owning User) (Usuario)]]&amp;Leave[[#This Row],[fecha activa]]</f>
        <v>MIE2025110220851No Aplica</v>
      </c>
    </row>
    <row r="5933" spans="1:14" x14ac:dyDescent="0.3">
      <c r="A5933" s="43" t="s">
        <v>601</v>
      </c>
      <c r="B5933" s="3">
        <v>45908</v>
      </c>
      <c r="C5933" s="3">
        <v>45908</v>
      </c>
      <c r="D5933" s="43" t="s">
        <v>621</v>
      </c>
      <c r="E5933" s="43" t="s">
        <v>1437</v>
      </c>
      <c r="F5933" s="43" t="s">
        <v>1439</v>
      </c>
      <c r="G5933">
        <v>60</v>
      </c>
      <c r="H5933">
        <v>60</v>
      </c>
      <c r="I5933" s="43" t="s">
        <v>1438</v>
      </c>
      <c r="J5933" s="43" t="s">
        <v>973</v>
      </c>
      <c r="K5933" s="43" t="s">
        <v>177</v>
      </c>
      <c r="L5933" s="43" t="str">
        <f>IF(AND(Home!$A$1&gt;=Leave[[#This Row],[Start Time]],Home!$A$1&lt;=Leave[[#This Row],[End Time]]),"Aplica","No Aplica")</f>
        <v>No Aplica</v>
      </c>
      <c r="M5933" s="43" t="str">
        <f>IF(AND(Home!$A$1&gt;=Leave[[#This Row],[Start Time]],Home!$A$1&lt;=Leave[[#This Row],[End Time]]),Home!$A$1,"No Aplica")</f>
        <v>No Aplica</v>
      </c>
      <c r="N5933" s="43" t="str">
        <f>Leave[[#This Row],[User Code (Owning User) (Usuario)]]&amp;Leave[[#This Row],[fecha activa]]</f>
        <v>MIE2025110220851No Aplica</v>
      </c>
    </row>
    <row r="5934" spans="1:14" x14ac:dyDescent="0.3">
      <c r="A5934" s="43" t="s">
        <v>601</v>
      </c>
      <c r="B5934" s="3">
        <v>45904</v>
      </c>
      <c r="C5934" s="3">
        <v>45904</v>
      </c>
      <c r="D5934" s="43" t="s">
        <v>621</v>
      </c>
      <c r="E5934" s="43" t="s">
        <v>1437</v>
      </c>
      <c r="F5934" s="43" t="s">
        <v>1439</v>
      </c>
      <c r="G5934">
        <v>120</v>
      </c>
      <c r="H5934">
        <v>120</v>
      </c>
      <c r="I5934" s="43" t="s">
        <v>1438</v>
      </c>
      <c r="J5934" s="43" t="s">
        <v>973</v>
      </c>
      <c r="K5934" s="43" t="s">
        <v>177</v>
      </c>
      <c r="L5934" s="43" t="str">
        <f>IF(AND(Home!$A$1&gt;=Leave[[#This Row],[Start Time]],Home!$A$1&lt;=Leave[[#This Row],[End Time]]),"Aplica","No Aplica")</f>
        <v>No Aplica</v>
      </c>
      <c r="M5934" s="43" t="str">
        <f>IF(AND(Home!$A$1&gt;=Leave[[#This Row],[Start Time]],Home!$A$1&lt;=Leave[[#This Row],[End Time]]),Home!$A$1,"No Aplica")</f>
        <v>No Aplica</v>
      </c>
      <c r="N5934" s="43" t="str">
        <f>Leave[[#This Row],[User Code (Owning User) (Usuario)]]&amp;Leave[[#This Row],[fecha activa]]</f>
        <v>MIE2025110220851No Aplica</v>
      </c>
    </row>
    <row r="5935" spans="1:14" x14ac:dyDescent="0.3">
      <c r="A5935" s="43" t="s">
        <v>468</v>
      </c>
      <c r="B5935" s="3">
        <v>45903</v>
      </c>
      <c r="C5935" s="3">
        <v>45903</v>
      </c>
      <c r="D5935" s="43" t="s">
        <v>469</v>
      </c>
      <c r="E5935" s="43" t="s">
        <v>1437</v>
      </c>
      <c r="F5935" s="43" t="s">
        <v>1439</v>
      </c>
      <c r="G5935">
        <v>540</v>
      </c>
      <c r="H5935">
        <v>540</v>
      </c>
      <c r="I5935" s="43" t="s">
        <v>1438</v>
      </c>
      <c r="J5935" s="43" t="s">
        <v>973</v>
      </c>
      <c r="K5935" s="43" t="s">
        <v>177</v>
      </c>
      <c r="L5935" s="43" t="str">
        <f>IF(AND(Home!$A$1&gt;=Leave[[#This Row],[Start Time]],Home!$A$1&lt;=Leave[[#This Row],[End Time]]),"Aplica","No Aplica")</f>
        <v>No Aplica</v>
      </c>
      <c r="M5935" s="43" t="str">
        <f>IF(AND(Home!$A$1&gt;=Leave[[#This Row],[Start Time]],Home!$A$1&lt;=Leave[[#This Row],[End Time]]),Home!$A$1,"No Aplica")</f>
        <v>No Aplica</v>
      </c>
      <c r="N5935" s="43" t="str">
        <f>Leave[[#This Row],[User Code (Owning User) (Usuario)]]&amp;Leave[[#This Row],[fecha activa]]</f>
        <v>MIE2025110220851No Aplica</v>
      </c>
    </row>
    <row r="5936" spans="1:14" x14ac:dyDescent="0.3">
      <c r="A5936" s="43" t="s">
        <v>601</v>
      </c>
      <c r="B5936" s="3">
        <v>45902</v>
      </c>
      <c r="C5936" s="3">
        <v>45902</v>
      </c>
      <c r="D5936" s="43" t="s">
        <v>621</v>
      </c>
      <c r="E5936" s="43" t="s">
        <v>1437</v>
      </c>
      <c r="F5936" s="43" t="s">
        <v>1439</v>
      </c>
      <c r="G5936">
        <v>60</v>
      </c>
      <c r="H5936">
        <v>60</v>
      </c>
      <c r="I5936" s="43" t="s">
        <v>1438</v>
      </c>
      <c r="J5936" s="43" t="s">
        <v>973</v>
      </c>
      <c r="K5936" s="43" t="s">
        <v>177</v>
      </c>
      <c r="L5936" s="43" t="str">
        <f>IF(AND(Home!$A$1&gt;=Leave[[#This Row],[Start Time]],Home!$A$1&lt;=Leave[[#This Row],[End Time]]),"Aplica","No Aplica")</f>
        <v>No Aplica</v>
      </c>
      <c r="M5936" s="43" t="str">
        <f>IF(AND(Home!$A$1&gt;=Leave[[#This Row],[Start Time]],Home!$A$1&lt;=Leave[[#This Row],[End Time]]),Home!$A$1,"No Aplica")</f>
        <v>No Aplica</v>
      </c>
      <c r="N5936" s="43" t="str">
        <f>Leave[[#This Row],[User Code (Owning User) (Usuario)]]&amp;Leave[[#This Row],[fecha activa]]</f>
        <v>MIE2025110220851No Aplica</v>
      </c>
    </row>
    <row r="5937" spans="1:14" x14ac:dyDescent="0.3">
      <c r="A5937" s="43" t="s">
        <v>601</v>
      </c>
      <c r="B5937" s="3">
        <v>45901</v>
      </c>
      <c r="C5937" s="3">
        <v>45901</v>
      </c>
      <c r="D5937" s="43" t="s">
        <v>621</v>
      </c>
      <c r="E5937" s="43" t="s">
        <v>1437</v>
      </c>
      <c r="F5937" s="43" t="s">
        <v>1439</v>
      </c>
      <c r="G5937">
        <v>60</v>
      </c>
      <c r="H5937">
        <v>60</v>
      </c>
      <c r="I5937" s="43" t="s">
        <v>1438</v>
      </c>
      <c r="J5937" s="43" t="s">
        <v>973</v>
      </c>
      <c r="K5937" s="43" t="s">
        <v>177</v>
      </c>
      <c r="L5937" s="43" t="str">
        <f>IF(AND(Home!$A$1&gt;=Leave[[#This Row],[Start Time]],Home!$A$1&lt;=Leave[[#This Row],[End Time]]),"Aplica","No Aplica")</f>
        <v>No Aplica</v>
      </c>
      <c r="M5937" s="43" t="str">
        <f>IF(AND(Home!$A$1&gt;=Leave[[#This Row],[Start Time]],Home!$A$1&lt;=Leave[[#This Row],[End Time]]),Home!$A$1,"No Aplica")</f>
        <v>No Aplica</v>
      </c>
      <c r="N5937" s="43" t="str">
        <f>Leave[[#This Row],[User Code (Owning User) (Usuario)]]&amp;Leave[[#This Row],[fecha activa]]</f>
        <v>MIE2025110220851No Aplica</v>
      </c>
    </row>
    <row r="5938" spans="1:14" x14ac:dyDescent="0.3">
      <c r="A5938" s="43" t="s">
        <v>465</v>
      </c>
      <c r="B5938" s="3">
        <v>45925</v>
      </c>
      <c r="C5938" s="3">
        <v>45925</v>
      </c>
      <c r="D5938" s="43" t="s">
        <v>621</v>
      </c>
      <c r="E5938" s="43" t="s">
        <v>1370</v>
      </c>
      <c r="F5938" s="43" t="s">
        <v>1372</v>
      </c>
      <c r="G5938">
        <v>120</v>
      </c>
      <c r="H5938">
        <v>120</v>
      </c>
      <c r="I5938" s="43" t="s">
        <v>1371</v>
      </c>
      <c r="J5938" s="43" t="s">
        <v>2210</v>
      </c>
      <c r="K5938" s="43" t="s">
        <v>178</v>
      </c>
      <c r="L5938" s="43" t="str">
        <f>IF(AND(Home!$A$1&gt;=Leave[[#This Row],[Start Time]],Home!$A$1&lt;=Leave[[#This Row],[End Time]]),"Aplica","No Aplica")</f>
        <v>No Aplica</v>
      </c>
      <c r="M5938" s="43" t="str">
        <f>IF(AND(Home!$A$1&gt;=Leave[[#This Row],[Start Time]],Home!$A$1&lt;=Leave[[#This Row],[End Time]]),Home!$A$1,"No Aplica")</f>
        <v>No Aplica</v>
      </c>
      <c r="N5938" s="43" t="str">
        <f>Leave[[#This Row],[User Code (Owning User) (Usuario)]]&amp;Leave[[#This Row],[fecha activa]]</f>
        <v>MIE2025300120675No Aplica</v>
      </c>
    </row>
    <row r="5939" spans="1:14" x14ac:dyDescent="0.3">
      <c r="A5939" s="43" t="s">
        <v>465</v>
      </c>
      <c r="B5939" s="3">
        <v>45924</v>
      </c>
      <c r="C5939" s="3">
        <v>45924</v>
      </c>
      <c r="D5939" s="43" t="s">
        <v>621</v>
      </c>
      <c r="E5939" s="43" t="s">
        <v>1370</v>
      </c>
      <c r="F5939" s="43" t="s">
        <v>1372</v>
      </c>
      <c r="G5939">
        <v>120</v>
      </c>
      <c r="H5939">
        <v>120</v>
      </c>
      <c r="I5939" s="43" t="s">
        <v>1371</v>
      </c>
      <c r="J5939" s="43" t="s">
        <v>2210</v>
      </c>
      <c r="K5939" s="43" t="s">
        <v>178</v>
      </c>
      <c r="L5939" s="43" t="str">
        <f>IF(AND(Home!$A$1&gt;=Leave[[#This Row],[Start Time]],Home!$A$1&lt;=Leave[[#This Row],[End Time]]),"Aplica","No Aplica")</f>
        <v>No Aplica</v>
      </c>
      <c r="M5939" s="43" t="str">
        <f>IF(AND(Home!$A$1&gt;=Leave[[#This Row],[Start Time]],Home!$A$1&lt;=Leave[[#This Row],[End Time]]),Home!$A$1,"No Aplica")</f>
        <v>No Aplica</v>
      </c>
      <c r="N5939" s="43" t="str">
        <f>Leave[[#This Row],[User Code (Owning User) (Usuario)]]&amp;Leave[[#This Row],[fecha activa]]</f>
        <v>MIE2025300120675No Aplica</v>
      </c>
    </row>
    <row r="5940" spans="1:14" x14ac:dyDescent="0.3">
      <c r="A5940" s="43" t="s">
        <v>468</v>
      </c>
      <c r="B5940" s="3">
        <v>45923</v>
      </c>
      <c r="C5940" s="3">
        <v>45923</v>
      </c>
      <c r="D5940" s="43" t="s">
        <v>469</v>
      </c>
      <c r="E5940" s="43" t="s">
        <v>1370</v>
      </c>
      <c r="F5940" s="43" t="s">
        <v>1372</v>
      </c>
      <c r="G5940">
        <v>540</v>
      </c>
      <c r="H5940">
        <v>540</v>
      </c>
      <c r="I5940" s="43" t="s">
        <v>1371</v>
      </c>
      <c r="J5940" s="43" t="s">
        <v>2210</v>
      </c>
      <c r="K5940" s="43" t="s">
        <v>178</v>
      </c>
      <c r="L5940" s="43" t="str">
        <f>IF(AND(Home!$A$1&gt;=Leave[[#This Row],[Start Time]],Home!$A$1&lt;=Leave[[#This Row],[End Time]]),"Aplica","No Aplica")</f>
        <v>No Aplica</v>
      </c>
      <c r="M5940" s="43" t="str">
        <f>IF(AND(Home!$A$1&gt;=Leave[[#This Row],[Start Time]],Home!$A$1&lt;=Leave[[#This Row],[End Time]]),Home!$A$1,"No Aplica")</f>
        <v>No Aplica</v>
      </c>
      <c r="N5940" s="43" t="str">
        <f>Leave[[#This Row],[User Code (Owning User) (Usuario)]]&amp;Leave[[#This Row],[fecha activa]]</f>
        <v>MIE2025300120675No Aplica</v>
      </c>
    </row>
    <row r="5941" spans="1:14" x14ac:dyDescent="0.3">
      <c r="A5941" s="43" t="s">
        <v>465</v>
      </c>
      <c r="B5941" s="3">
        <v>45919</v>
      </c>
      <c r="C5941" s="3">
        <v>45919</v>
      </c>
      <c r="D5941" s="43" t="s">
        <v>621</v>
      </c>
      <c r="E5941" s="43" t="s">
        <v>1370</v>
      </c>
      <c r="F5941" s="43" t="s">
        <v>1372</v>
      </c>
      <c r="G5941">
        <v>60</v>
      </c>
      <c r="H5941">
        <v>60</v>
      </c>
      <c r="I5941" s="43" t="s">
        <v>1371</v>
      </c>
      <c r="J5941" s="43" t="s">
        <v>2210</v>
      </c>
      <c r="K5941" s="43" t="s">
        <v>178</v>
      </c>
      <c r="L5941" s="43" t="str">
        <f>IF(AND(Home!$A$1&gt;=Leave[[#This Row],[Start Time]],Home!$A$1&lt;=Leave[[#This Row],[End Time]]),"Aplica","No Aplica")</f>
        <v>No Aplica</v>
      </c>
      <c r="M5941" s="43" t="str">
        <f>IF(AND(Home!$A$1&gt;=Leave[[#This Row],[Start Time]],Home!$A$1&lt;=Leave[[#This Row],[End Time]]),Home!$A$1,"No Aplica")</f>
        <v>No Aplica</v>
      </c>
      <c r="N5941" s="43" t="str">
        <f>Leave[[#This Row],[User Code (Owning User) (Usuario)]]&amp;Leave[[#This Row],[fecha activa]]</f>
        <v>MIE2025300120675No Aplica</v>
      </c>
    </row>
    <row r="5942" spans="1:14" x14ac:dyDescent="0.3">
      <c r="A5942" s="43" t="s">
        <v>465</v>
      </c>
      <c r="B5942" s="3">
        <v>45918</v>
      </c>
      <c r="C5942" s="3">
        <v>45918</v>
      </c>
      <c r="D5942" s="43" t="s">
        <v>621</v>
      </c>
      <c r="E5942" s="43" t="s">
        <v>1370</v>
      </c>
      <c r="F5942" s="43" t="s">
        <v>1372</v>
      </c>
      <c r="G5942">
        <v>60</v>
      </c>
      <c r="H5942">
        <v>60</v>
      </c>
      <c r="I5942" s="43" t="s">
        <v>1371</v>
      </c>
      <c r="J5942" s="43" t="s">
        <v>2210</v>
      </c>
      <c r="K5942" s="43" t="s">
        <v>178</v>
      </c>
      <c r="L5942" s="43" t="str">
        <f>IF(AND(Home!$A$1&gt;=Leave[[#This Row],[Start Time]],Home!$A$1&lt;=Leave[[#This Row],[End Time]]),"Aplica","No Aplica")</f>
        <v>No Aplica</v>
      </c>
      <c r="M5942" s="43" t="str">
        <f>IF(AND(Home!$A$1&gt;=Leave[[#This Row],[Start Time]],Home!$A$1&lt;=Leave[[#This Row],[End Time]]),Home!$A$1,"No Aplica")</f>
        <v>No Aplica</v>
      </c>
      <c r="N5942" s="43" t="str">
        <f>Leave[[#This Row],[User Code (Owning User) (Usuario)]]&amp;Leave[[#This Row],[fecha activa]]</f>
        <v>MIE2025300120675No Aplica</v>
      </c>
    </row>
    <row r="5943" spans="1:14" x14ac:dyDescent="0.3">
      <c r="A5943" s="43" t="s">
        <v>465</v>
      </c>
      <c r="B5943" s="3">
        <v>45915</v>
      </c>
      <c r="C5943" s="3">
        <v>45915</v>
      </c>
      <c r="D5943" s="43" t="s">
        <v>621</v>
      </c>
      <c r="E5943" s="43" t="s">
        <v>1370</v>
      </c>
      <c r="F5943" s="43" t="s">
        <v>1372</v>
      </c>
      <c r="G5943">
        <v>120</v>
      </c>
      <c r="H5943">
        <v>120</v>
      </c>
      <c r="I5943" s="43" t="s">
        <v>1371</v>
      </c>
      <c r="J5943" s="43" t="s">
        <v>2210</v>
      </c>
      <c r="K5943" s="43" t="s">
        <v>178</v>
      </c>
      <c r="L5943" s="43" t="str">
        <f>IF(AND(Home!$A$1&gt;=Leave[[#This Row],[Start Time]],Home!$A$1&lt;=Leave[[#This Row],[End Time]]),"Aplica","No Aplica")</f>
        <v>No Aplica</v>
      </c>
      <c r="M5943" s="43" t="str">
        <f>IF(AND(Home!$A$1&gt;=Leave[[#This Row],[Start Time]],Home!$A$1&lt;=Leave[[#This Row],[End Time]]),Home!$A$1,"No Aplica")</f>
        <v>No Aplica</v>
      </c>
      <c r="N5943" s="43" t="str">
        <f>Leave[[#This Row],[User Code (Owning User) (Usuario)]]&amp;Leave[[#This Row],[fecha activa]]</f>
        <v>MIE2025300120675No Aplica</v>
      </c>
    </row>
    <row r="5944" spans="1:14" x14ac:dyDescent="0.3">
      <c r="A5944" s="43" t="s">
        <v>468</v>
      </c>
      <c r="B5944" s="3">
        <v>45914</v>
      </c>
      <c r="C5944" s="3">
        <v>45914</v>
      </c>
      <c r="D5944" s="43" t="s">
        <v>577</v>
      </c>
      <c r="E5944" s="43" t="s">
        <v>1370</v>
      </c>
      <c r="F5944" s="43" t="s">
        <v>1372</v>
      </c>
      <c r="G5944">
        <v>540</v>
      </c>
      <c r="H5944">
        <v>540</v>
      </c>
      <c r="I5944" s="43" t="s">
        <v>1371</v>
      </c>
      <c r="J5944" s="43" t="s">
        <v>2210</v>
      </c>
      <c r="K5944" s="43" t="s">
        <v>178</v>
      </c>
      <c r="L5944" s="43" t="str">
        <f>IF(AND(Home!$A$1&gt;=Leave[[#This Row],[Start Time]],Home!$A$1&lt;=Leave[[#This Row],[End Time]]),"Aplica","No Aplica")</f>
        <v>No Aplica</v>
      </c>
      <c r="M5944" s="43" t="str">
        <f>IF(AND(Home!$A$1&gt;=Leave[[#This Row],[Start Time]],Home!$A$1&lt;=Leave[[#This Row],[End Time]]),Home!$A$1,"No Aplica")</f>
        <v>No Aplica</v>
      </c>
      <c r="N5944" s="43" t="str">
        <f>Leave[[#This Row],[User Code (Owning User) (Usuario)]]&amp;Leave[[#This Row],[fecha activa]]</f>
        <v>MIE2025300120675No Aplica</v>
      </c>
    </row>
    <row r="5945" spans="1:14" x14ac:dyDescent="0.3">
      <c r="A5945" s="43" t="s">
        <v>465</v>
      </c>
      <c r="B5945" s="3">
        <v>45911</v>
      </c>
      <c r="C5945" s="3">
        <v>45911</v>
      </c>
      <c r="D5945" s="43" t="s">
        <v>621</v>
      </c>
      <c r="E5945" s="43" t="s">
        <v>1370</v>
      </c>
      <c r="F5945" s="43" t="s">
        <v>1372</v>
      </c>
      <c r="G5945">
        <v>120</v>
      </c>
      <c r="H5945">
        <v>120</v>
      </c>
      <c r="I5945" s="43" t="s">
        <v>1371</v>
      </c>
      <c r="J5945" s="43" t="s">
        <v>2210</v>
      </c>
      <c r="K5945" s="43" t="s">
        <v>178</v>
      </c>
      <c r="L5945" s="43" t="str">
        <f>IF(AND(Home!$A$1&gt;=Leave[[#This Row],[Start Time]],Home!$A$1&lt;=Leave[[#This Row],[End Time]]),"Aplica","No Aplica")</f>
        <v>No Aplica</v>
      </c>
      <c r="M5945" s="43" t="str">
        <f>IF(AND(Home!$A$1&gt;=Leave[[#This Row],[Start Time]],Home!$A$1&lt;=Leave[[#This Row],[End Time]]),Home!$A$1,"No Aplica")</f>
        <v>No Aplica</v>
      </c>
      <c r="N5945" s="43" t="str">
        <f>Leave[[#This Row],[User Code (Owning User) (Usuario)]]&amp;Leave[[#This Row],[fecha activa]]</f>
        <v>MIE2025300120675No Aplica</v>
      </c>
    </row>
    <row r="5946" spans="1:14" x14ac:dyDescent="0.3">
      <c r="A5946" s="43" t="s">
        <v>468</v>
      </c>
      <c r="B5946" s="3">
        <v>45910</v>
      </c>
      <c r="C5946" s="3">
        <v>45910</v>
      </c>
      <c r="D5946" s="43" t="s">
        <v>470</v>
      </c>
      <c r="E5946" s="43" t="s">
        <v>1370</v>
      </c>
      <c r="F5946" s="43" t="s">
        <v>1372</v>
      </c>
      <c r="G5946">
        <v>540</v>
      </c>
      <c r="H5946">
        <v>540</v>
      </c>
      <c r="I5946" s="43" t="s">
        <v>1371</v>
      </c>
      <c r="J5946" s="43" t="s">
        <v>2210</v>
      </c>
      <c r="K5946" s="43" t="s">
        <v>178</v>
      </c>
      <c r="L5946" s="43" t="str">
        <f>IF(AND(Home!$A$1&gt;=Leave[[#This Row],[Start Time]],Home!$A$1&lt;=Leave[[#This Row],[End Time]]),"Aplica","No Aplica")</f>
        <v>No Aplica</v>
      </c>
      <c r="M5946" s="43" t="str">
        <f>IF(AND(Home!$A$1&gt;=Leave[[#This Row],[Start Time]],Home!$A$1&lt;=Leave[[#This Row],[End Time]]),Home!$A$1,"No Aplica")</f>
        <v>No Aplica</v>
      </c>
      <c r="N5946" s="43" t="str">
        <f>Leave[[#This Row],[User Code (Owning User) (Usuario)]]&amp;Leave[[#This Row],[fecha activa]]</f>
        <v>MIE2025300120675No Aplica</v>
      </c>
    </row>
    <row r="5947" spans="1:14" x14ac:dyDescent="0.3">
      <c r="A5947" s="43" t="s">
        <v>465</v>
      </c>
      <c r="B5947" s="3">
        <v>45909</v>
      </c>
      <c r="C5947" s="3">
        <v>45909</v>
      </c>
      <c r="D5947" s="43" t="s">
        <v>1404</v>
      </c>
      <c r="E5947" s="43" t="s">
        <v>1370</v>
      </c>
      <c r="F5947" s="43" t="s">
        <v>1372</v>
      </c>
      <c r="G5947">
        <v>120</v>
      </c>
      <c r="H5947">
        <v>120</v>
      </c>
      <c r="I5947" s="43" t="s">
        <v>1371</v>
      </c>
      <c r="J5947" s="43" t="s">
        <v>2210</v>
      </c>
      <c r="K5947" s="43" t="s">
        <v>178</v>
      </c>
      <c r="L5947" s="43" t="str">
        <f>IF(AND(Home!$A$1&gt;=Leave[[#This Row],[Start Time]],Home!$A$1&lt;=Leave[[#This Row],[End Time]]),"Aplica","No Aplica")</f>
        <v>No Aplica</v>
      </c>
      <c r="M5947" s="43" t="str">
        <f>IF(AND(Home!$A$1&gt;=Leave[[#This Row],[Start Time]],Home!$A$1&lt;=Leave[[#This Row],[End Time]]),Home!$A$1,"No Aplica")</f>
        <v>No Aplica</v>
      </c>
      <c r="N5947" s="43" t="str">
        <f>Leave[[#This Row],[User Code (Owning User) (Usuario)]]&amp;Leave[[#This Row],[fecha activa]]</f>
        <v>MIE2025300120675No Aplica</v>
      </c>
    </row>
    <row r="5948" spans="1:14" x14ac:dyDescent="0.3">
      <c r="A5948" s="43" t="s">
        <v>465</v>
      </c>
      <c r="B5948" s="3">
        <v>45904</v>
      </c>
      <c r="C5948" s="3">
        <v>45904</v>
      </c>
      <c r="D5948" s="43" t="s">
        <v>621</v>
      </c>
      <c r="E5948" s="43" t="s">
        <v>1370</v>
      </c>
      <c r="F5948" s="43" t="s">
        <v>1372</v>
      </c>
      <c r="G5948">
        <v>120</v>
      </c>
      <c r="H5948">
        <v>120</v>
      </c>
      <c r="I5948" s="43" t="s">
        <v>1371</v>
      </c>
      <c r="J5948" s="43" t="s">
        <v>2210</v>
      </c>
      <c r="K5948" s="43" t="s">
        <v>178</v>
      </c>
      <c r="L5948" s="43" t="str">
        <f>IF(AND(Home!$A$1&gt;=Leave[[#This Row],[Start Time]],Home!$A$1&lt;=Leave[[#This Row],[End Time]]),"Aplica","No Aplica")</f>
        <v>No Aplica</v>
      </c>
      <c r="M5948" s="43" t="str">
        <f>IF(AND(Home!$A$1&gt;=Leave[[#This Row],[Start Time]],Home!$A$1&lt;=Leave[[#This Row],[End Time]]),Home!$A$1,"No Aplica")</f>
        <v>No Aplica</v>
      </c>
      <c r="N5948" s="43" t="str">
        <f>Leave[[#This Row],[User Code (Owning User) (Usuario)]]&amp;Leave[[#This Row],[fecha activa]]</f>
        <v>MIE2025300120675No Aplica</v>
      </c>
    </row>
    <row r="5949" spans="1:14" x14ac:dyDescent="0.3">
      <c r="A5949" s="43" t="s">
        <v>471</v>
      </c>
      <c r="B5949" s="3">
        <v>45903</v>
      </c>
      <c r="C5949" s="3">
        <v>45903</v>
      </c>
      <c r="D5949" s="43" t="s">
        <v>2888</v>
      </c>
      <c r="E5949" s="43" t="s">
        <v>1370</v>
      </c>
      <c r="F5949" s="43" t="s">
        <v>1372</v>
      </c>
      <c r="G5949">
        <v>240</v>
      </c>
      <c r="H5949">
        <v>240</v>
      </c>
      <c r="I5949" s="43" t="s">
        <v>1371</v>
      </c>
      <c r="J5949" s="43" t="s">
        <v>2210</v>
      </c>
      <c r="K5949" s="43" t="s">
        <v>178</v>
      </c>
      <c r="L5949" s="43" t="str">
        <f>IF(AND(Home!$A$1&gt;=Leave[[#This Row],[Start Time]],Home!$A$1&lt;=Leave[[#This Row],[End Time]]),"Aplica","No Aplica")</f>
        <v>No Aplica</v>
      </c>
      <c r="M5949" s="43" t="str">
        <f>IF(AND(Home!$A$1&gt;=Leave[[#This Row],[Start Time]],Home!$A$1&lt;=Leave[[#This Row],[End Time]]),Home!$A$1,"No Aplica")</f>
        <v>No Aplica</v>
      </c>
      <c r="N5949" s="43" t="str">
        <f>Leave[[#This Row],[User Code (Owning User) (Usuario)]]&amp;Leave[[#This Row],[fecha activa]]</f>
        <v>MIE2025300120675No Aplica</v>
      </c>
    </row>
    <row r="5950" spans="1:14" x14ac:dyDescent="0.3">
      <c r="A5950" s="43" t="s">
        <v>465</v>
      </c>
      <c r="B5950" s="3">
        <v>45901</v>
      </c>
      <c r="C5950" s="3">
        <v>45901</v>
      </c>
      <c r="D5950" s="43" t="s">
        <v>1404</v>
      </c>
      <c r="E5950" s="43" t="s">
        <v>1370</v>
      </c>
      <c r="F5950" s="43" t="s">
        <v>1372</v>
      </c>
      <c r="G5950">
        <v>120</v>
      </c>
      <c r="H5950">
        <v>120</v>
      </c>
      <c r="I5950" s="43" t="s">
        <v>1371</v>
      </c>
      <c r="J5950" s="43" t="s">
        <v>2210</v>
      </c>
      <c r="K5950" s="43" t="s">
        <v>178</v>
      </c>
      <c r="L5950" s="43" t="str">
        <f>IF(AND(Home!$A$1&gt;=Leave[[#This Row],[Start Time]],Home!$A$1&lt;=Leave[[#This Row],[End Time]]),"Aplica","No Aplica")</f>
        <v>No Aplica</v>
      </c>
      <c r="M5950" s="43" t="str">
        <f>IF(AND(Home!$A$1&gt;=Leave[[#This Row],[Start Time]],Home!$A$1&lt;=Leave[[#This Row],[End Time]]),Home!$A$1,"No Aplica")</f>
        <v>No Aplica</v>
      </c>
      <c r="N5950" s="43" t="str">
        <f>Leave[[#This Row],[User Code (Owning User) (Usuario)]]&amp;Leave[[#This Row],[fecha activa]]</f>
        <v>MIE2025300120675No Aplica</v>
      </c>
    </row>
    <row r="5951" spans="1:14" x14ac:dyDescent="0.3">
      <c r="A5951" s="43" t="s">
        <v>471</v>
      </c>
      <c r="B5951" s="3">
        <v>45930</v>
      </c>
      <c r="C5951" s="3">
        <v>45930</v>
      </c>
      <c r="D5951" s="43" t="s">
        <v>621</v>
      </c>
      <c r="E5951" s="43" t="s">
        <v>1478</v>
      </c>
      <c r="F5951" s="43" t="s">
        <v>1480</v>
      </c>
      <c r="G5951">
        <v>120</v>
      </c>
      <c r="H5951">
        <v>120</v>
      </c>
      <c r="I5951" s="43" t="s">
        <v>1479</v>
      </c>
      <c r="J5951" s="43" t="s">
        <v>1047</v>
      </c>
      <c r="K5951" s="43" t="s">
        <v>178</v>
      </c>
      <c r="L5951" s="43" t="str">
        <f>IF(AND(Home!$A$1&gt;=Leave[[#This Row],[Start Time]],Home!$A$1&lt;=Leave[[#This Row],[End Time]]),"Aplica","No Aplica")</f>
        <v>No Aplica</v>
      </c>
      <c r="M5951" s="43" t="str">
        <f>IF(AND(Home!$A$1&gt;=Leave[[#This Row],[Start Time]],Home!$A$1&lt;=Leave[[#This Row],[End Time]]),Home!$A$1,"No Aplica")</f>
        <v>No Aplica</v>
      </c>
      <c r="N5951" s="43" t="str">
        <f>Leave[[#This Row],[User Code (Owning User) (Usuario)]]&amp;Leave[[#This Row],[fecha activa]]</f>
        <v>MIE2025240221028No Aplica</v>
      </c>
    </row>
    <row r="5952" spans="1:14" x14ac:dyDescent="0.3">
      <c r="A5952" s="43" t="s">
        <v>471</v>
      </c>
      <c r="B5952" s="3">
        <v>45926</v>
      </c>
      <c r="C5952" s="3">
        <v>45926</v>
      </c>
      <c r="D5952" s="43" t="s">
        <v>621</v>
      </c>
      <c r="E5952" s="43" t="s">
        <v>1478</v>
      </c>
      <c r="F5952" s="43" t="s">
        <v>1480</v>
      </c>
      <c r="G5952">
        <v>120</v>
      </c>
      <c r="H5952">
        <v>120</v>
      </c>
      <c r="I5952" s="43" t="s">
        <v>1479</v>
      </c>
      <c r="J5952" s="43" t="s">
        <v>1047</v>
      </c>
      <c r="K5952" s="43" t="s">
        <v>178</v>
      </c>
      <c r="L5952" s="43" t="str">
        <f>IF(AND(Home!$A$1&gt;=Leave[[#This Row],[Start Time]],Home!$A$1&lt;=Leave[[#This Row],[End Time]]),"Aplica","No Aplica")</f>
        <v>No Aplica</v>
      </c>
      <c r="M5952" s="43" t="str">
        <f>IF(AND(Home!$A$1&gt;=Leave[[#This Row],[Start Time]],Home!$A$1&lt;=Leave[[#This Row],[End Time]]),Home!$A$1,"No Aplica")</f>
        <v>No Aplica</v>
      </c>
      <c r="N5952" s="43" t="str">
        <f>Leave[[#This Row],[User Code (Owning User) (Usuario)]]&amp;Leave[[#This Row],[fecha activa]]</f>
        <v>MIE2025240221028No Aplica</v>
      </c>
    </row>
    <row r="5953" spans="1:14" x14ac:dyDescent="0.3">
      <c r="A5953" s="43" t="s">
        <v>471</v>
      </c>
      <c r="B5953" s="3">
        <v>45923</v>
      </c>
      <c r="C5953" s="3">
        <v>45923</v>
      </c>
      <c r="D5953" s="43" t="s">
        <v>621</v>
      </c>
      <c r="E5953" s="43" t="s">
        <v>1478</v>
      </c>
      <c r="F5953" s="43" t="s">
        <v>1480</v>
      </c>
      <c r="G5953">
        <v>120</v>
      </c>
      <c r="H5953">
        <v>120</v>
      </c>
      <c r="I5953" s="43" t="s">
        <v>1479</v>
      </c>
      <c r="J5953" s="43" t="s">
        <v>1047</v>
      </c>
      <c r="K5953" s="43" t="s">
        <v>178</v>
      </c>
      <c r="L5953" s="43" t="str">
        <f>IF(AND(Home!$A$1&gt;=Leave[[#This Row],[Start Time]],Home!$A$1&lt;=Leave[[#This Row],[End Time]]),"Aplica","No Aplica")</f>
        <v>No Aplica</v>
      </c>
      <c r="M5953" s="43" t="str">
        <f>IF(AND(Home!$A$1&gt;=Leave[[#This Row],[Start Time]],Home!$A$1&lt;=Leave[[#This Row],[End Time]]),Home!$A$1,"No Aplica")</f>
        <v>No Aplica</v>
      </c>
      <c r="N5953" s="43" t="str">
        <f>Leave[[#This Row],[User Code (Owning User) (Usuario)]]&amp;Leave[[#This Row],[fecha activa]]</f>
        <v>MIE2025240221028No Aplica</v>
      </c>
    </row>
    <row r="5954" spans="1:14" x14ac:dyDescent="0.3">
      <c r="A5954" s="43" t="s">
        <v>465</v>
      </c>
      <c r="B5954" s="3">
        <v>45924</v>
      </c>
      <c r="C5954" s="3">
        <v>45924</v>
      </c>
      <c r="D5954" s="43" t="s">
        <v>467</v>
      </c>
      <c r="E5954" s="43" t="s">
        <v>1478</v>
      </c>
      <c r="F5954" s="43" t="s">
        <v>1480</v>
      </c>
      <c r="G5954">
        <v>540</v>
      </c>
      <c r="H5954">
        <v>540</v>
      </c>
      <c r="I5954" s="43" t="s">
        <v>1479</v>
      </c>
      <c r="J5954" s="43" t="s">
        <v>1047</v>
      </c>
      <c r="K5954" s="43" t="s">
        <v>178</v>
      </c>
      <c r="L5954" s="43" t="str">
        <f>IF(AND(Home!$A$1&gt;=Leave[[#This Row],[Start Time]],Home!$A$1&lt;=Leave[[#This Row],[End Time]]),"Aplica","No Aplica")</f>
        <v>No Aplica</v>
      </c>
      <c r="M5954" s="43" t="str">
        <f>IF(AND(Home!$A$1&gt;=Leave[[#This Row],[Start Time]],Home!$A$1&lt;=Leave[[#This Row],[End Time]]),Home!$A$1,"No Aplica")</f>
        <v>No Aplica</v>
      </c>
      <c r="N5954" s="43" t="str">
        <f>Leave[[#This Row],[User Code (Owning User) (Usuario)]]&amp;Leave[[#This Row],[fecha activa]]</f>
        <v>MIE2025240221028No Aplica</v>
      </c>
    </row>
    <row r="5955" spans="1:14" x14ac:dyDescent="0.3">
      <c r="A5955" s="43" t="s">
        <v>476</v>
      </c>
      <c r="B5955" s="3">
        <v>45920</v>
      </c>
      <c r="C5955" s="3">
        <v>45920</v>
      </c>
      <c r="D5955" s="43" t="s">
        <v>3810</v>
      </c>
      <c r="E5955" s="43" t="s">
        <v>2033</v>
      </c>
      <c r="F5955" s="43" t="s">
        <v>2035</v>
      </c>
      <c r="G5955">
        <v>300</v>
      </c>
      <c r="H5955">
        <v>300</v>
      </c>
      <c r="I5955" s="43" t="s">
        <v>2034</v>
      </c>
      <c r="J5955" s="43" t="s">
        <v>2210</v>
      </c>
      <c r="K5955" s="43" t="s">
        <v>178</v>
      </c>
      <c r="L5955" s="43" t="str">
        <f>IF(AND(Home!$A$1&gt;=Leave[[#This Row],[Start Time]],Home!$A$1&lt;=Leave[[#This Row],[End Time]]),"Aplica","No Aplica")</f>
        <v>No Aplica</v>
      </c>
      <c r="M5955" s="43" t="str">
        <f>IF(AND(Home!$A$1&gt;=Leave[[#This Row],[Start Time]],Home!$A$1&lt;=Leave[[#This Row],[End Time]]),Home!$A$1,"No Aplica")</f>
        <v>No Aplica</v>
      </c>
      <c r="N5955" s="43" t="str">
        <f>Leave[[#This Row],[User Code (Owning User) (Usuario)]]&amp;Leave[[#This Row],[fecha activa]]</f>
        <v>MIE2025080723621No Aplica</v>
      </c>
    </row>
    <row r="5956" spans="1:14" x14ac:dyDescent="0.3">
      <c r="A5956" s="43" t="s">
        <v>476</v>
      </c>
      <c r="B5956" s="3">
        <v>45913</v>
      </c>
      <c r="C5956" s="3">
        <v>45913</v>
      </c>
      <c r="D5956" s="43" t="s">
        <v>3469</v>
      </c>
      <c r="E5956" s="43" t="s">
        <v>2033</v>
      </c>
      <c r="F5956" s="43" t="s">
        <v>2035</v>
      </c>
      <c r="G5956">
        <v>300</v>
      </c>
      <c r="H5956">
        <v>300</v>
      </c>
      <c r="I5956" s="43" t="s">
        <v>2034</v>
      </c>
      <c r="J5956" s="43" t="s">
        <v>2210</v>
      </c>
      <c r="K5956" s="43" t="s">
        <v>178</v>
      </c>
      <c r="L5956" s="43" t="str">
        <f>IF(AND(Home!$A$1&gt;=Leave[[#This Row],[Start Time]],Home!$A$1&lt;=Leave[[#This Row],[End Time]]),"Aplica","No Aplica")</f>
        <v>No Aplica</v>
      </c>
      <c r="M5956" s="43" t="str">
        <f>IF(AND(Home!$A$1&gt;=Leave[[#This Row],[Start Time]],Home!$A$1&lt;=Leave[[#This Row],[End Time]]),Home!$A$1,"No Aplica")</f>
        <v>No Aplica</v>
      </c>
      <c r="N5956" s="43" t="str">
        <f>Leave[[#This Row],[User Code (Owning User) (Usuario)]]&amp;Leave[[#This Row],[fecha activa]]</f>
        <v>MIE2025080723621No Aplica</v>
      </c>
    </row>
    <row r="5957" spans="1:14" x14ac:dyDescent="0.3">
      <c r="A5957" s="43" t="s">
        <v>471</v>
      </c>
      <c r="B5957" s="3">
        <v>45907</v>
      </c>
      <c r="C5957" s="3">
        <v>45907</v>
      </c>
      <c r="D5957" s="43" t="s">
        <v>495</v>
      </c>
      <c r="E5957" s="43" t="s">
        <v>2033</v>
      </c>
      <c r="F5957" s="43" t="s">
        <v>2035</v>
      </c>
      <c r="G5957">
        <v>540</v>
      </c>
      <c r="H5957">
        <v>540</v>
      </c>
      <c r="I5957" s="43" t="s">
        <v>2034</v>
      </c>
      <c r="J5957" s="43" t="s">
        <v>2210</v>
      </c>
      <c r="K5957" s="43" t="s">
        <v>178</v>
      </c>
      <c r="L5957" s="43" t="str">
        <f>IF(AND(Home!$A$1&gt;=Leave[[#This Row],[Start Time]],Home!$A$1&lt;=Leave[[#This Row],[End Time]]),"Aplica","No Aplica")</f>
        <v>No Aplica</v>
      </c>
      <c r="M5957" s="43" t="str">
        <f>IF(AND(Home!$A$1&gt;=Leave[[#This Row],[Start Time]],Home!$A$1&lt;=Leave[[#This Row],[End Time]]),Home!$A$1,"No Aplica")</f>
        <v>No Aplica</v>
      </c>
      <c r="N5957" s="43" t="str">
        <f>Leave[[#This Row],[User Code (Owning User) (Usuario)]]&amp;Leave[[#This Row],[fecha activa]]</f>
        <v>MIE2025080723621No Aplica</v>
      </c>
    </row>
    <row r="5958" spans="1:14" x14ac:dyDescent="0.3">
      <c r="A5958" s="43" t="s">
        <v>476</v>
      </c>
      <c r="B5958" s="3">
        <v>45906</v>
      </c>
      <c r="C5958" s="3">
        <v>45906</v>
      </c>
      <c r="D5958" s="43" t="s">
        <v>3116</v>
      </c>
      <c r="E5958" s="43" t="s">
        <v>2033</v>
      </c>
      <c r="F5958" s="43" t="s">
        <v>2035</v>
      </c>
      <c r="G5958">
        <v>300</v>
      </c>
      <c r="H5958">
        <v>300</v>
      </c>
      <c r="I5958" s="43" t="s">
        <v>2034</v>
      </c>
      <c r="J5958" s="43" t="s">
        <v>2210</v>
      </c>
      <c r="K5958" s="43" t="s">
        <v>178</v>
      </c>
      <c r="L5958" s="43" t="str">
        <f>IF(AND(Home!$A$1&gt;=Leave[[#This Row],[Start Time]],Home!$A$1&lt;=Leave[[#This Row],[End Time]]),"Aplica","No Aplica")</f>
        <v>No Aplica</v>
      </c>
      <c r="M5958" s="43" t="str">
        <f>IF(AND(Home!$A$1&gt;=Leave[[#This Row],[Start Time]],Home!$A$1&lt;=Leave[[#This Row],[End Time]]),Home!$A$1,"No Aplica")</f>
        <v>No Aplica</v>
      </c>
      <c r="N5958" s="43" t="str">
        <f>Leave[[#This Row],[User Code (Owning User) (Usuario)]]&amp;Leave[[#This Row],[fecha activa]]</f>
        <v>MIE2025080723621No Aplica</v>
      </c>
    </row>
    <row r="5959" spans="1:14" x14ac:dyDescent="0.3">
      <c r="A5959" s="43" t="s">
        <v>471</v>
      </c>
      <c r="B5959" s="3">
        <v>45904</v>
      </c>
      <c r="C5959" s="3">
        <v>45904</v>
      </c>
      <c r="D5959" s="43" t="s">
        <v>497</v>
      </c>
      <c r="E5959" s="43" t="s">
        <v>2033</v>
      </c>
      <c r="F5959" s="43" t="s">
        <v>2035</v>
      </c>
      <c r="G5959">
        <v>540</v>
      </c>
      <c r="H5959">
        <v>540</v>
      </c>
      <c r="I5959" s="43" t="s">
        <v>2034</v>
      </c>
      <c r="J5959" s="43" t="s">
        <v>2210</v>
      </c>
      <c r="K5959" s="43" t="s">
        <v>178</v>
      </c>
      <c r="L5959" s="43" t="str">
        <f>IF(AND(Home!$A$1&gt;=Leave[[#This Row],[Start Time]],Home!$A$1&lt;=Leave[[#This Row],[End Time]]),"Aplica","No Aplica")</f>
        <v>No Aplica</v>
      </c>
      <c r="M5959" s="43" t="str">
        <f>IF(AND(Home!$A$1&gt;=Leave[[#This Row],[Start Time]],Home!$A$1&lt;=Leave[[#This Row],[End Time]]),Home!$A$1,"No Aplica")</f>
        <v>No Aplica</v>
      </c>
      <c r="N5959" s="43" t="str">
        <f>Leave[[#This Row],[User Code (Owning User) (Usuario)]]&amp;Leave[[#This Row],[fecha activa]]</f>
        <v>MIE2025080723621No Aplica</v>
      </c>
    </row>
    <row r="5960" spans="1:14" x14ac:dyDescent="0.3">
      <c r="A5960" s="43" t="s">
        <v>471</v>
      </c>
      <c r="B5960" s="3">
        <v>45903</v>
      </c>
      <c r="C5960" s="3">
        <v>45903</v>
      </c>
      <c r="D5960" s="43" t="s">
        <v>2881</v>
      </c>
      <c r="E5960" s="43" t="s">
        <v>2033</v>
      </c>
      <c r="F5960" s="43" t="s">
        <v>2035</v>
      </c>
      <c r="G5960">
        <v>240</v>
      </c>
      <c r="H5960">
        <v>240</v>
      </c>
      <c r="I5960" s="43" t="s">
        <v>2034</v>
      </c>
      <c r="J5960" s="43" t="s">
        <v>2210</v>
      </c>
      <c r="K5960" s="43" t="s">
        <v>178</v>
      </c>
      <c r="L5960" s="43" t="str">
        <f>IF(AND(Home!$A$1&gt;=Leave[[#This Row],[Start Time]],Home!$A$1&lt;=Leave[[#This Row],[End Time]]),"Aplica","No Aplica")</f>
        <v>No Aplica</v>
      </c>
      <c r="M5960" s="43" t="str">
        <f>IF(AND(Home!$A$1&gt;=Leave[[#This Row],[Start Time]],Home!$A$1&lt;=Leave[[#This Row],[End Time]]),Home!$A$1,"No Aplica")</f>
        <v>No Aplica</v>
      </c>
      <c r="N5960" s="43" t="str">
        <f>Leave[[#This Row],[User Code (Owning User) (Usuario)]]&amp;Leave[[#This Row],[fecha activa]]</f>
        <v>MIE2025080723621No Aplica</v>
      </c>
    </row>
    <row r="5961" spans="1:14" x14ac:dyDescent="0.3">
      <c r="A5961" s="43" t="s">
        <v>471</v>
      </c>
      <c r="B5961" s="3">
        <v>45921</v>
      </c>
      <c r="C5961" s="3">
        <v>45921</v>
      </c>
      <c r="D5961" s="43" t="s">
        <v>491</v>
      </c>
      <c r="E5961" s="43" t="s">
        <v>1376</v>
      </c>
      <c r="F5961" s="43" t="s">
        <v>1378</v>
      </c>
      <c r="G5961">
        <v>120</v>
      </c>
      <c r="H5961">
        <v>120</v>
      </c>
      <c r="I5961" s="43" t="s">
        <v>1377</v>
      </c>
      <c r="J5961" s="43" t="s">
        <v>972</v>
      </c>
      <c r="K5961" s="43" t="s">
        <v>178</v>
      </c>
      <c r="L5961" s="43" t="str">
        <f>IF(AND(Home!$A$1&gt;=Leave[[#This Row],[Start Time]],Home!$A$1&lt;=Leave[[#This Row],[End Time]]),"Aplica","No Aplica")</f>
        <v>No Aplica</v>
      </c>
      <c r="M5961" s="43" t="str">
        <f>IF(AND(Home!$A$1&gt;=Leave[[#This Row],[Start Time]],Home!$A$1&lt;=Leave[[#This Row],[End Time]]),Home!$A$1,"No Aplica")</f>
        <v>No Aplica</v>
      </c>
      <c r="N5961" s="43" t="str">
        <f>Leave[[#This Row],[User Code (Owning User) (Usuario)]]&amp;Leave[[#This Row],[fecha activa]]</f>
        <v>MIE2025300120673No Aplica</v>
      </c>
    </row>
    <row r="5962" spans="1:14" x14ac:dyDescent="0.3">
      <c r="A5962" s="43" t="s">
        <v>468</v>
      </c>
      <c r="B5962" s="3">
        <v>45918</v>
      </c>
      <c r="C5962" s="3">
        <v>45918</v>
      </c>
      <c r="D5962" s="43" t="s">
        <v>469</v>
      </c>
      <c r="E5962" s="43" t="s">
        <v>1376</v>
      </c>
      <c r="F5962" s="43" t="s">
        <v>1378</v>
      </c>
      <c r="G5962">
        <v>540</v>
      </c>
      <c r="H5962">
        <v>540</v>
      </c>
      <c r="I5962" s="43" t="s">
        <v>1377</v>
      </c>
      <c r="J5962" s="43" t="s">
        <v>972</v>
      </c>
      <c r="K5962" s="43" t="s">
        <v>178</v>
      </c>
      <c r="L5962" s="43" t="str">
        <f>IF(AND(Home!$A$1&gt;=Leave[[#This Row],[Start Time]],Home!$A$1&lt;=Leave[[#This Row],[End Time]]),"Aplica","No Aplica")</f>
        <v>No Aplica</v>
      </c>
      <c r="M5962" s="43" t="str">
        <f>IF(AND(Home!$A$1&gt;=Leave[[#This Row],[Start Time]],Home!$A$1&lt;=Leave[[#This Row],[End Time]]),Home!$A$1,"No Aplica")</f>
        <v>No Aplica</v>
      </c>
      <c r="N5962" s="43" t="str">
        <f>Leave[[#This Row],[User Code (Owning User) (Usuario)]]&amp;Leave[[#This Row],[fecha activa]]</f>
        <v>MIE2025300120673No Aplica</v>
      </c>
    </row>
    <row r="5963" spans="1:14" x14ac:dyDescent="0.3">
      <c r="A5963" s="43" t="s">
        <v>471</v>
      </c>
      <c r="B5963" s="3">
        <v>45917</v>
      </c>
      <c r="C5963" s="3">
        <v>45917</v>
      </c>
      <c r="D5963" s="43" t="s">
        <v>2056</v>
      </c>
      <c r="E5963" s="43" t="s">
        <v>1376</v>
      </c>
      <c r="F5963" s="43" t="s">
        <v>1378</v>
      </c>
      <c r="G5963">
        <v>120</v>
      </c>
      <c r="H5963">
        <v>120</v>
      </c>
      <c r="I5963" s="43" t="s">
        <v>1377</v>
      </c>
      <c r="J5963" s="43" t="s">
        <v>972</v>
      </c>
      <c r="K5963" s="43" t="s">
        <v>178</v>
      </c>
      <c r="L5963" s="43" t="str">
        <f>IF(AND(Home!$A$1&gt;=Leave[[#This Row],[Start Time]],Home!$A$1&lt;=Leave[[#This Row],[End Time]]),"Aplica","No Aplica")</f>
        <v>No Aplica</v>
      </c>
      <c r="M5963" s="43" t="str">
        <f>IF(AND(Home!$A$1&gt;=Leave[[#This Row],[Start Time]],Home!$A$1&lt;=Leave[[#This Row],[End Time]]),Home!$A$1,"No Aplica")</f>
        <v>No Aplica</v>
      </c>
      <c r="N5963" s="43" t="str">
        <f>Leave[[#This Row],[User Code (Owning User) (Usuario)]]&amp;Leave[[#This Row],[fecha activa]]</f>
        <v>MIE2025300120673No Aplica</v>
      </c>
    </row>
    <row r="5964" spans="1:14" x14ac:dyDescent="0.3">
      <c r="A5964" s="43" t="s">
        <v>471</v>
      </c>
      <c r="B5964" s="3">
        <v>45916</v>
      </c>
      <c r="C5964" s="3">
        <v>45916</v>
      </c>
      <c r="D5964" s="43" t="s">
        <v>2056</v>
      </c>
      <c r="E5964" s="43" t="s">
        <v>1376</v>
      </c>
      <c r="F5964" s="43" t="s">
        <v>1378</v>
      </c>
      <c r="G5964">
        <v>60</v>
      </c>
      <c r="H5964">
        <v>60</v>
      </c>
      <c r="I5964" s="43" t="s">
        <v>1377</v>
      </c>
      <c r="J5964" s="43" t="s">
        <v>972</v>
      </c>
      <c r="K5964" s="43" t="s">
        <v>178</v>
      </c>
      <c r="L5964" s="43" t="str">
        <f>IF(AND(Home!$A$1&gt;=Leave[[#This Row],[Start Time]],Home!$A$1&lt;=Leave[[#This Row],[End Time]]),"Aplica","No Aplica")</f>
        <v>No Aplica</v>
      </c>
      <c r="M5964" s="43" t="str">
        <f>IF(AND(Home!$A$1&gt;=Leave[[#This Row],[Start Time]],Home!$A$1&lt;=Leave[[#This Row],[End Time]]),Home!$A$1,"No Aplica")</f>
        <v>No Aplica</v>
      </c>
      <c r="N5964" s="43" t="str">
        <f>Leave[[#This Row],[User Code (Owning User) (Usuario)]]&amp;Leave[[#This Row],[fecha activa]]</f>
        <v>MIE2025300120673No Aplica</v>
      </c>
    </row>
    <row r="5965" spans="1:14" x14ac:dyDescent="0.3">
      <c r="A5965" s="43" t="s">
        <v>471</v>
      </c>
      <c r="B5965" s="3">
        <v>45915</v>
      </c>
      <c r="C5965" s="3">
        <v>45915</v>
      </c>
      <c r="D5965" s="43" t="s">
        <v>2056</v>
      </c>
      <c r="E5965" s="43" t="s">
        <v>1376</v>
      </c>
      <c r="F5965" s="43" t="s">
        <v>1378</v>
      </c>
      <c r="G5965">
        <v>60</v>
      </c>
      <c r="H5965">
        <v>60</v>
      </c>
      <c r="I5965" s="43" t="s">
        <v>1377</v>
      </c>
      <c r="J5965" s="43" t="s">
        <v>972</v>
      </c>
      <c r="K5965" s="43" t="s">
        <v>178</v>
      </c>
      <c r="L5965" s="43" t="str">
        <f>IF(AND(Home!$A$1&gt;=Leave[[#This Row],[Start Time]],Home!$A$1&lt;=Leave[[#This Row],[End Time]]),"Aplica","No Aplica")</f>
        <v>No Aplica</v>
      </c>
      <c r="M5965" s="43" t="str">
        <f>IF(AND(Home!$A$1&gt;=Leave[[#This Row],[Start Time]],Home!$A$1&lt;=Leave[[#This Row],[End Time]]),Home!$A$1,"No Aplica")</f>
        <v>No Aplica</v>
      </c>
      <c r="N5965" s="43" t="str">
        <f>Leave[[#This Row],[User Code (Owning User) (Usuario)]]&amp;Leave[[#This Row],[fecha activa]]</f>
        <v>MIE2025300120673No Aplica</v>
      </c>
    </row>
    <row r="5966" spans="1:14" x14ac:dyDescent="0.3">
      <c r="A5966" s="43" t="s">
        <v>471</v>
      </c>
      <c r="B5966" s="3">
        <v>45914</v>
      </c>
      <c r="C5966" s="3">
        <v>45914</v>
      </c>
      <c r="D5966" s="43" t="s">
        <v>491</v>
      </c>
      <c r="E5966" s="43" t="s">
        <v>1376</v>
      </c>
      <c r="F5966" s="43" t="s">
        <v>1378</v>
      </c>
      <c r="G5966">
        <v>120</v>
      </c>
      <c r="H5966">
        <v>120</v>
      </c>
      <c r="I5966" s="43" t="s">
        <v>1377</v>
      </c>
      <c r="J5966" s="43" t="s">
        <v>972</v>
      </c>
      <c r="K5966" s="43" t="s">
        <v>178</v>
      </c>
      <c r="L5966" s="43" t="str">
        <f>IF(AND(Home!$A$1&gt;=Leave[[#This Row],[Start Time]],Home!$A$1&lt;=Leave[[#This Row],[End Time]]),"Aplica","No Aplica")</f>
        <v>No Aplica</v>
      </c>
      <c r="M5966" s="43" t="str">
        <f>IF(AND(Home!$A$1&gt;=Leave[[#This Row],[Start Time]],Home!$A$1&lt;=Leave[[#This Row],[End Time]]),Home!$A$1,"No Aplica")</f>
        <v>No Aplica</v>
      </c>
      <c r="N5966" s="43" t="str">
        <f>Leave[[#This Row],[User Code (Owning User) (Usuario)]]&amp;Leave[[#This Row],[fecha activa]]</f>
        <v>MIE2025300120673No Aplica</v>
      </c>
    </row>
    <row r="5967" spans="1:14" x14ac:dyDescent="0.3">
      <c r="A5967" s="43" t="s">
        <v>471</v>
      </c>
      <c r="B5967" s="3">
        <v>45912</v>
      </c>
      <c r="C5967" s="3">
        <v>45912</v>
      </c>
      <c r="D5967" s="43" t="s">
        <v>2056</v>
      </c>
      <c r="E5967" s="43" t="s">
        <v>1376</v>
      </c>
      <c r="F5967" s="43" t="s">
        <v>1378</v>
      </c>
      <c r="G5967">
        <v>120</v>
      </c>
      <c r="H5967">
        <v>120</v>
      </c>
      <c r="I5967" s="43" t="s">
        <v>1377</v>
      </c>
      <c r="J5967" s="43" t="s">
        <v>972</v>
      </c>
      <c r="K5967" s="43" t="s">
        <v>178</v>
      </c>
      <c r="L5967" s="43" t="str">
        <f>IF(AND(Home!$A$1&gt;=Leave[[#This Row],[Start Time]],Home!$A$1&lt;=Leave[[#This Row],[End Time]]),"Aplica","No Aplica")</f>
        <v>No Aplica</v>
      </c>
      <c r="M5967" s="43" t="str">
        <f>IF(AND(Home!$A$1&gt;=Leave[[#This Row],[Start Time]],Home!$A$1&lt;=Leave[[#This Row],[End Time]]),Home!$A$1,"No Aplica")</f>
        <v>No Aplica</v>
      </c>
      <c r="N5967" s="43" t="str">
        <f>Leave[[#This Row],[User Code (Owning User) (Usuario)]]&amp;Leave[[#This Row],[fecha activa]]</f>
        <v>MIE2025300120673No Aplica</v>
      </c>
    </row>
    <row r="5968" spans="1:14" x14ac:dyDescent="0.3">
      <c r="A5968" s="43" t="s">
        <v>468</v>
      </c>
      <c r="B5968" s="3">
        <v>45911</v>
      </c>
      <c r="C5968" s="3">
        <v>45911</v>
      </c>
      <c r="D5968" s="43" t="s">
        <v>469</v>
      </c>
      <c r="E5968" s="43" t="s">
        <v>1376</v>
      </c>
      <c r="F5968" s="43" t="s">
        <v>1378</v>
      </c>
      <c r="G5968">
        <v>540</v>
      </c>
      <c r="H5968">
        <v>540</v>
      </c>
      <c r="I5968" s="43" t="s">
        <v>1377</v>
      </c>
      <c r="J5968" s="43" t="s">
        <v>972</v>
      </c>
      <c r="K5968" s="43" t="s">
        <v>178</v>
      </c>
      <c r="L5968" s="43" t="str">
        <f>IF(AND(Home!$A$1&gt;=Leave[[#This Row],[Start Time]],Home!$A$1&lt;=Leave[[#This Row],[End Time]]),"Aplica","No Aplica")</f>
        <v>No Aplica</v>
      </c>
      <c r="M5968" s="43" t="str">
        <f>IF(AND(Home!$A$1&gt;=Leave[[#This Row],[Start Time]],Home!$A$1&lt;=Leave[[#This Row],[End Time]]),Home!$A$1,"No Aplica")</f>
        <v>No Aplica</v>
      </c>
      <c r="N5968" s="43" t="str">
        <f>Leave[[#This Row],[User Code (Owning User) (Usuario)]]&amp;Leave[[#This Row],[fecha activa]]</f>
        <v>MIE2025300120673No Aplica</v>
      </c>
    </row>
    <row r="5969" spans="1:14" x14ac:dyDescent="0.3">
      <c r="A5969" s="43" t="s">
        <v>471</v>
      </c>
      <c r="B5969" s="3">
        <v>45909</v>
      </c>
      <c r="C5969" s="3">
        <v>45909</v>
      </c>
      <c r="D5969" s="43" t="s">
        <v>671</v>
      </c>
      <c r="E5969" s="43" t="s">
        <v>1376</v>
      </c>
      <c r="F5969" s="43" t="s">
        <v>1378</v>
      </c>
      <c r="G5969">
        <v>120</v>
      </c>
      <c r="H5969">
        <v>120</v>
      </c>
      <c r="I5969" s="43" t="s">
        <v>1377</v>
      </c>
      <c r="J5969" s="43" t="s">
        <v>972</v>
      </c>
      <c r="K5969" s="43" t="s">
        <v>178</v>
      </c>
      <c r="L5969" s="43" t="str">
        <f>IF(AND(Home!$A$1&gt;=Leave[[#This Row],[Start Time]],Home!$A$1&lt;=Leave[[#This Row],[End Time]]),"Aplica","No Aplica")</f>
        <v>No Aplica</v>
      </c>
      <c r="M5969" s="43" t="str">
        <f>IF(AND(Home!$A$1&gt;=Leave[[#This Row],[Start Time]],Home!$A$1&lt;=Leave[[#This Row],[End Time]]),Home!$A$1,"No Aplica")</f>
        <v>No Aplica</v>
      </c>
      <c r="N5969" s="43" t="str">
        <f>Leave[[#This Row],[User Code (Owning User) (Usuario)]]&amp;Leave[[#This Row],[fecha activa]]</f>
        <v>MIE2025300120673No Aplica</v>
      </c>
    </row>
    <row r="5970" spans="1:14" x14ac:dyDescent="0.3">
      <c r="A5970" s="43" t="s">
        <v>471</v>
      </c>
      <c r="B5970" s="3">
        <v>45907</v>
      </c>
      <c r="C5970" s="3">
        <v>45907</v>
      </c>
      <c r="D5970" s="43" t="s">
        <v>490</v>
      </c>
      <c r="E5970" s="43" t="s">
        <v>1376</v>
      </c>
      <c r="F5970" s="43" t="s">
        <v>1378</v>
      </c>
      <c r="G5970">
        <v>120</v>
      </c>
      <c r="H5970">
        <v>120</v>
      </c>
      <c r="I5970" s="43" t="s">
        <v>1377</v>
      </c>
      <c r="J5970" s="43" t="s">
        <v>972</v>
      </c>
      <c r="K5970" s="43" t="s">
        <v>178</v>
      </c>
      <c r="L5970" s="43" t="str">
        <f>IF(AND(Home!$A$1&gt;=Leave[[#This Row],[Start Time]],Home!$A$1&lt;=Leave[[#This Row],[End Time]]),"Aplica","No Aplica")</f>
        <v>No Aplica</v>
      </c>
      <c r="M5970" s="43" t="str">
        <f>IF(AND(Home!$A$1&gt;=Leave[[#This Row],[Start Time]],Home!$A$1&lt;=Leave[[#This Row],[End Time]]),Home!$A$1,"No Aplica")</f>
        <v>No Aplica</v>
      </c>
      <c r="N5970" s="43" t="str">
        <f>Leave[[#This Row],[User Code (Owning User) (Usuario)]]&amp;Leave[[#This Row],[fecha activa]]</f>
        <v>MIE2025300120673No Aplica</v>
      </c>
    </row>
    <row r="5971" spans="1:14" x14ac:dyDescent="0.3">
      <c r="A5971" s="43" t="s">
        <v>471</v>
      </c>
      <c r="B5971" s="3">
        <v>45905</v>
      </c>
      <c r="C5971" s="3">
        <v>45905</v>
      </c>
      <c r="D5971" s="43" t="s">
        <v>1630</v>
      </c>
      <c r="E5971" s="43" t="s">
        <v>1376</v>
      </c>
      <c r="F5971" s="43" t="s">
        <v>1378</v>
      </c>
      <c r="G5971">
        <v>60</v>
      </c>
      <c r="H5971">
        <v>60</v>
      </c>
      <c r="I5971" s="43" t="s">
        <v>1377</v>
      </c>
      <c r="J5971" s="43" t="s">
        <v>972</v>
      </c>
      <c r="K5971" s="43" t="s">
        <v>178</v>
      </c>
      <c r="L5971" s="43" t="str">
        <f>IF(AND(Home!$A$1&gt;=Leave[[#This Row],[Start Time]],Home!$A$1&lt;=Leave[[#This Row],[End Time]]),"Aplica","No Aplica")</f>
        <v>No Aplica</v>
      </c>
      <c r="M5971" s="43" t="str">
        <f>IF(AND(Home!$A$1&gt;=Leave[[#This Row],[Start Time]],Home!$A$1&lt;=Leave[[#This Row],[End Time]]),Home!$A$1,"No Aplica")</f>
        <v>No Aplica</v>
      </c>
      <c r="N5971" s="43" t="str">
        <f>Leave[[#This Row],[User Code (Owning User) (Usuario)]]&amp;Leave[[#This Row],[fecha activa]]</f>
        <v>MIE2025300120673No Aplica</v>
      </c>
    </row>
    <row r="5972" spans="1:14" x14ac:dyDescent="0.3">
      <c r="A5972" s="43" t="s">
        <v>471</v>
      </c>
      <c r="B5972" s="3">
        <v>45904</v>
      </c>
      <c r="C5972" s="3">
        <v>45904</v>
      </c>
      <c r="D5972" s="43" t="s">
        <v>2732</v>
      </c>
      <c r="E5972" s="43" t="s">
        <v>1376</v>
      </c>
      <c r="F5972" s="43" t="s">
        <v>1378</v>
      </c>
      <c r="G5972">
        <v>60</v>
      </c>
      <c r="H5972">
        <v>60</v>
      </c>
      <c r="I5972" s="43" t="s">
        <v>1377</v>
      </c>
      <c r="J5972" s="43" t="s">
        <v>972</v>
      </c>
      <c r="K5972" s="43" t="s">
        <v>178</v>
      </c>
      <c r="L5972" s="43" t="str">
        <f>IF(AND(Home!$A$1&gt;=Leave[[#This Row],[Start Time]],Home!$A$1&lt;=Leave[[#This Row],[End Time]]),"Aplica","No Aplica")</f>
        <v>No Aplica</v>
      </c>
      <c r="M5972" s="43" t="str">
        <f>IF(AND(Home!$A$1&gt;=Leave[[#This Row],[Start Time]],Home!$A$1&lt;=Leave[[#This Row],[End Time]]),Home!$A$1,"No Aplica")</f>
        <v>No Aplica</v>
      </c>
      <c r="N5972" s="43" t="str">
        <f>Leave[[#This Row],[User Code (Owning User) (Usuario)]]&amp;Leave[[#This Row],[fecha activa]]</f>
        <v>MIE2025300120673No Aplica</v>
      </c>
    </row>
    <row r="5973" spans="1:14" x14ac:dyDescent="0.3">
      <c r="A5973" s="43" t="s">
        <v>471</v>
      </c>
      <c r="B5973" s="3">
        <v>45902</v>
      </c>
      <c r="C5973" s="3">
        <v>45902</v>
      </c>
      <c r="D5973" s="43" t="s">
        <v>621</v>
      </c>
      <c r="E5973" s="43" t="s">
        <v>1376</v>
      </c>
      <c r="F5973" s="43" t="s">
        <v>1378</v>
      </c>
      <c r="G5973">
        <v>60</v>
      </c>
      <c r="H5973">
        <v>60</v>
      </c>
      <c r="I5973" s="43" t="s">
        <v>1377</v>
      </c>
      <c r="J5973" s="43" t="s">
        <v>972</v>
      </c>
      <c r="K5973" s="43" t="s">
        <v>178</v>
      </c>
      <c r="L5973" s="43" t="str">
        <f>IF(AND(Home!$A$1&gt;=Leave[[#This Row],[Start Time]],Home!$A$1&lt;=Leave[[#This Row],[End Time]]),"Aplica","No Aplica")</f>
        <v>No Aplica</v>
      </c>
      <c r="M5973" s="43" t="str">
        <f>IF(AND(Home!$A$1&gt;=Leave[[#This Row],[Start Time]],Home!$A$1&lt;=Leave[[#This Row],[End Time]]),Home!$A$1,"No Aplica")</f>
        <v>No Aplica</v>
      </c>
      <c r="N5973" s="43" t="str">
        <f>Leave[[#This Row],[User Code (Owning User) (Usuario)]]&amp;Leave[[#This Row],[fecha activa]]</f>
        <v>MIE2025300120673No Aplica</v>
      </c>
    </row>
    <row r="5974" spans="1:14" x14ac:dyDescent="0.3">
      <c r="A5974" s="43" t="s">
        <v>471</v>
      </c>
      <c r="B5974" s="3">
        <v>45901</v>
      </c>
      <c r="C5974" s="3">
        <v>45901</v>
      </c>
      <c r="D5974" s="43" t="s">
        <v>621</v>
      </c>
      <c r="E5974" s="43" t="s">
        <v>1376</v>
      </c>
      <c r="F5974" s="43" t="s">
        <v>1378</v>
      </c>
      <c r="G5974">
        <v>60</v>
      </c>
      <c r="H5974">
        <v>60</v>
      </c>
      <c r="I5974" s="43" t="s">
        <v>1377</v>
      </c>
      <c r="J5974" s="43" t="s">
        <v>972</v>
      </c>
      <c r="K5974" s="43" t="s">
        <v>178</v>
      </c>
      <c r="L5974" s="43" t="str">
        <f>IF(AND(Home!$A$1&gt;=Leave[[#This Row],[Start Time]],Home!$A$1&lt;=Leave[[#This Row],[End Time]]),"Aplica","No Aplica")</f>
        <v>No Aplica</v>
      </c>
      <c r="M5974" s="43" t="str">
        <f>IF(AND(Home!$A$1&gt;=Leave[[#This Row],[Start Time]],Home!$A$1&lt;=Leave[[#This Row],[End Time]]),Home!$A$1,"No Aplica")</f>
        <v>No Aplica</v>
      </c>
      <c r="N5974" s="43" t="str">
        <f>Leave[[#This Row],[User Code (Owning User) (Usuario)]]&amp;Leave[[#This Row],[fecha activa]]</f>
        <v>MIE2025300120673No Aplica</v>
      </c>
    </row>
    <row r="5975" spans="1:14" x14ac:dyDescent="0.3">
      <c r="A5975" s="43" t="s">
        <v>471</v>
      </c>
      <c r="B5975" s="3">
        <v>45926</v>
      </c>
      <c r="C5975" s="3">
        <v>45926</v>
      </c>
      <c r="D5975" s="43" t="s">
        <v>493</v>
      </c>
      <c r="E5975" s="43" t="s">
        <v>1799</v>
      </c>
      <c r="F5975" s="43" t="s">
        <v>1801</v>
      </c>
      <c r="G5975">
        <v>60</v>
      </c>
      <c r="H5975">
        <v>60</v>
      </c>
      <c r="I5975" s="43" t="s">
        <v>1800</v>
      </c>
      <c r="J5975" s="43" t="s">
        <v>1105</v>
      </c>
      <c r="K5975" s="43" t="s">
        <v>177</v>
      </c>
      <c r="L5975" s="43" t="str">
        <f>IF(AND(Home!$A$1&gt;=Leave[[#This Row],[Start Time]],Home!$A$1&lt;=Leave[[#This Row],[End Time]]),"Aplica","No Aplica")</f>
        <v>No Aplica</v>
      </c>
      <c r="M5975" s="43" t="str">
        <f>IF(AND(Home!$A$1&gt;=Leave[[#This Row],[Start Time]],Home!$A$1&lt;=Leave[[#This Row],[End Time]]),Home!$A$1,"No Aplica")</f>
        <v>No Aplica</v>
      </c>
      <c r="N5975" s="43" t="str">
        <f>Leave[[#This Row],[User Code (Owning User) (Usuario)]]&amp;Leave[[#This Row],[fecha activa]]</f>
        <v>MIE2025150523070No Aplica</v>
      </c>
    </row>
    <row r="5976" spans="1:14" x14ac:dyDescent="0.3">
      <c r="A5976" s="43" t="s">
        <v>471</v>
      </c>
      <c r="B5976" s="3">
        <v>45925</v>
      </c>
      <c r="C5976" s="3">
        <v>45925</v>
      </c>
      <c r="D5976" s="43" t="s">
        <v>493</v>
      </c>
      <c r="E5976" s="43" t="s">
        <v>1799</v>
      </c>
      <c r="F5976" s="43" t="s">
        <v>1801</v>
      </c>
      <c r="G5976">
        <v>60</v>
      </c>
      <c r="H5976">
        <v>60</v>
      </c>
      <c r="I5976" s="43" t="s">
        <v>1800</v>
      </c>
      <c r="J5976" s="43" t="s">
        <v>1105</v>
      </c>
      <c r="K5976" s="43" t="s">
        <v>177</v>
      </c>
      <c r="L5976" s="43" t="str">
        <f>IF(AND(Home!$A$1&gt;=Leave[[#This Row],[Start Time]],Home!$A$1&lt;=Leave[[#This Row],[End Time]]),"Aplica","No Aplica")</f>
        <v>No Aplica</v>
      </c>
      <c r="M5976" s="43" t="str">
        <f>IF(AND(Home!$A$1&gt;=Leave[[#This Row],[Start Time]],Home!$A$1&lt;=Leave[[#This Row],[End Time]]),Home!$A$1,"No Aplica")</f>
        <v>No Aplica</v>
      </c>
      <c r="N5976" s="43" t="str">
        <f>Leave[[#This Row],[User Code (Owning User) (Usuario)]]&amp;Leave[[#This Row],[fecha activa]]</f>
        <v>MIE2025150523070No Aplica</v>
      </c>
    </row>
    <row r="5977" spans="1:14" x14ac:dyDescent="0.3">
      <c r="A5977" s="43" t="s">
        <v>471</v>
      </c>
      <c r="B5977" s="3">
        <v>45924</v>
      </c>
      <c r="C5977" s="3">
        <v>45924</v>
      </c>
      <c r="D5977" s="43" t="s">
        <v>493</v>
      </c>
      <c r="E5977" s="43" t="s">
        <v>1799</v>
      </c>
      <c r="F5977" s="43" t="s">
        <v>1801</v>
      </c>
      <c r="G5977">
        <v>60</v>
      </c>
      <c r="H5977">
        <v>60</v>
      </c>
      <c r="I5977" s="43" t="s">
        <v>1800</v>
      </c>
      <c r="J5977" s="43" t="s">
        <v>1105</v>
      </c>
      <c r="K5977" s="43" t="s">
        <v>177</v>
      </c>
      <c r="L5977" s="43" t="str">
        <f>IF(AND(Home!$A$1&gt;=Leave[[#This Row],[Start Time]],Home!$A$1&lt;=Leave[[#This Row],[End Time]]),"Aplica","No Aplica")</f>
        <v>No Aplica</v>
      </c>
      <c r="M5977" s="43" t="str">
        <f>IF(AND(Home!$A$1&gt;=Leave[[#This Row],[Start Time]],Home!$A$1&lt;=Leave[[#This Row],[End Time]]),Home!$A$1,"No Aplica")</f>
        <v>No Aplica</v>
      </c>
      <c r="N5977" s="43" t="str">
        <f>Leave[[#This Row],[User Code (Owning User) (Usuario)]]&amp;Leave[[#This Row],[fecha activa]]</f>
        <v>MIE2025150523070No Aplica</v>
      </c>
    </row>
    <row r="5978" spans="1:14" x14ac:dyDescent="0.3">
      <c r="A5978" s="43" t="s">
        <v>471</v>
      </c>
      <c r="B5978" s="3">
        <v>45922</v>
      </c>
      <c r="C5978" s="3">
        <v>45922</v>
      </c>
      <c r="D5978" s="43" t="s">
        <v>493</v>
      </c>
      <c r="E5978" s="43" t="s">
        <v>1799</v>
      </c>
      <c r="F5978" s="43" t="s">
        <v>1801</v>
      </c>
      <c r="G5978">
        <v>60</v>
      </c>
      <c r="H5978">
        <v>60</v>
      </c>
      <c r="I5978" s="43" t="s">
        <v>1800</v>
      </c>
      <c r="J5978" s="43" t="s">
        <v>1105</v>
      </c>
      <c r="K5978" s="43" t="s">
        <v>177</v>
      </c>
      <c r="L5978" s="43" t="str">
        <f>IF(AND(Home!$A$1&gt;=Leave[[#This Row],[Start Time]],Home!$A$1&lt;=Leave[[#This Row],[End Time]]),"Aplica","No Aplica")</f>
        <v>Aplica</v>
      </c>
      <c r="M5978" s="43">
        <f>IF(AND(Home!$A$1&gt;=Leave[[#This Row],[Start Time]],Home!$A$1&lt;=Leave[[#This Row],[End Time]]),Home!$A$1,"No Aplica")</f>
        <v>45922</v>
      </c>
      <c r="N5978" s="43" t="str">
        <f>Leave[[#This Row],[User Code (Owning User) (Usuario)]]&amp;Leave[[#This Row],[fecha activa]]</f>
        <v>MIE202515052307045922</v>
      </c>
    </row>
    <row r="5979" spans="1:14" x14ac:dyDescent="0.3">
      <c r="A5979" s="43" t="s">
        <v>468</v>
      </c>
      <c r="B5979" s="3">
        <v>45923</v>
      </c>
      <c r="C5979" s="3">
        <v>45923</v>
      </c>
      <c r="D5979" s="43" t="s">
        <v>470</v>
      </c>
      <c r="E5979" s="43" t="s">
        <v>1799</v>
      </c>
      <c r="F5979" s="43" t="s">
        <v>1801</v>
      </c>
      <c r="G5979">
        <v>1410</v>
      </c>
      <c r="H5979">
        <v>540</v>
      </c>
      <c r="I5979" s="43" t="s">
        <v>1800</v>
      </c>
      <c r="J5979" s="43" t="s">
        <v>1105</v>
      </c>
      <c r="K5979" s="43" t="s">
        <v>177</v>
      </c>
      <c r="L5979" s="43" t="str">
        <f>IF(AND(Home!$A$1&gt;=Leave[[#This Row],[Start Time]],Home!$A$1&lt;=Leave[[#This Row],[End Time]]),"Aplica","No Aplica")</f>
        <v>No Aplica</v>
      </c>
      <c r="M5979" s="43" t="str">
        <f>IF(AND(Home!$A$1&gt;=Leave[[#This Row],[Start Time]],Home!$A$1&lt;=Leave[[#This Row],[End Time]]),Home!$A$1,"No Aplica")</f>
        <v>No Aplica</v>
      </c>
      <c r="N5979" s="43" t="str">
        <f>Leave[[#This Row],[User Code (Owning User) (Usuario)]]&amp;Leave[[#This Row],[fecha activa]]</f>
        <v>MIE2025150523070No Aplica</v>
      </c>
    </row>
    <row r="5980" spans="1:14" x14ac:dyDescent="0.3">
      <c r="A5980" s="43" t="s">
        <v>471</v>
      </c>
      <c r="B5980" s="3">
        <v>45919</v>
      </c>
      <c r="C5980" s="3">
        <v>45919</v>
      </c>
      <c r="D5980" s="43" t="s">
        <v>493</v>
      </c>
      <c r="E5980" s="43" t="s">
        <v>1799</v>
      </c>
      <c r="F5980" s="43" t="s">
        <v>1801</v>
      </c>
      <c r="G5980">
        <v>60</v>
      </c>
      <c r="H5980">
        <v>60</v>
      </c>
      <c r="I5980" s="43" t="s">
        <v>1800</v>
      </c>
      <c r="J5980" s="43" t="s">
        <v>1105</v>
      </c>
      <c r="K5980" s="43" t="s">
        <v>177</v>
      </c>
      <c r="L5980" s="43" t="str">
        <f>IF(AND(Home!$A$1&gt;=Leave[[#This Row],[Start Time]],Home!$A$1&lt;=Leave[[#This Row],[End Time]]),"Aplica","No Aplica")</f>
        <v>No Aplica</v>
      </c>
      <c r="M5980" s="43" t="str">
        <f>IF(AND(Home!$A$1&gt;=Leave[[#This Row],[Start Time]],Home!$A$1&lt;=Leave[[#This Row],[End Time]]),Home!$A$1,"No Aplica")</f>
        <v>No Aplica</v>
      </c>
      <c r="N5980" s="43" t="str">
        <f>Leave[[#This Row],[User Code (Owning User) (Usuario)]]&amp;Leave[[#This Row],[fecha activa]]</f>
        <v>MIE2025150523070No Aplica</v>
      </c>
    </row>
    <row r="5981" spans="1:14" x14ac:dyDescent="0.3">
      <c r="A5981" s="43" t="s">
        <v>471</v>
      </c>
      <c r="B5981" s="3">
        <v>45918</v>
      </c>
      <c r="C5981" s="3">
        <v>45918</v>
      </c>
      <c r="D5981" s="43" t="s">
        <v>493</v>
      </c>
      <c r="E5981" s="43" t="s">
        <v>1799</v>
      </c>
      <c r="F5981" s="43" t="s">
        <v>1801</v>
      </c>
      <c r="G5981">
        <v>60</v>
      </c>
      <c r="H5981">
        <v>60</v>
      </c>
      <c r="I5981" s="43" t="s">
        <v>1800</v>
      </c>
      <c r="J5981" s="43" t="s">
        <v>1105</v>
      </c>
      <c r="K5981" s="43" t="s">
        <v>177</v>
      </c>
      <c r="L5981" s="43" t="str">
        <f>IF(AND(Home!$A$1&gt;=Leave[[#This Row],[Start Time]],Home!$A$1&lt;=Leave[[#This Row],[End Time]]),"Aplica","No Aplica")</f>
        <v>No Aplica</v>
      </c>
      <c r="M5981" s="43" t="str">
        <f>IF(AND(Home!$A$1&gt;=Leave[[#This Row],[Start Time]],Home!$A$1&lt;=Leave[[#This Row],[End Time]]),Home!$A$1,"No Aplica")</f>
        <v>No Aplica</v>
      </c>
      <c r="N5981" s="43" t="str">
        <f>Leave[[#This Row],[User Code (Owning User) (Usuario)]]&amp;Leave[[#This Row],[fecha activa]]</f>
        <v>MIE2025150523070No Aplica</v>
      </c>
    </row>
    <row r="5982" spans="1:14" x14ac:dyDescent="0.3">
      <c r="A5982" s="43" t="s">
        <v>471</v>
      </c>
      <c r="B5982" s="3">
        <v>45917</v>
      </c>
      <c r="C5982" s="3">
        <v>45917</v>
      </c>
      <c r="D5982" s="43" t="s">
        <v>493</v>
      </c>
      <c r="E5982" s="43" t="s">
        <v>1799</v>
      </c>
      <c r="F5982" s="43" t="s">
        <v>1801</v>
      </c>
      <c r="G5982">
        <v>60</v>
      </c>
      <c r="H5982">
        <v>60</v>
      </c>
      <c r="I5982" s="43" t="s">
        <v>1800</v>
      </c>
      <c r="J5982" s="43" t="s">
        <v>1105</v>
      </c>
      <c r="K5982" s="43" t="s">
        <v>177</v>
      </c>
      <c r="L5982" s="43" t="str">
        <f>IF(AND(Home!$A$1&gt;=Leave[[#This Row],[Start Time]],Home!$A$1&lt;=Leave[[#This Row],[End Time]]),"Aplica","No Aplica")</f>
        <v>No Aplica</v>
      </c>
      <c r="M5982" s="43" t="str">
        <f>IF(AND(Home!$A$1&gt;=Leave[[#This Row],[Start Time]],Home!$A$1&lt;=Leave[[#This Row],[End Time]]),Home!$A$1,"No Aplica")</f>
        <v>No Aplica</v>
      </c>
      <c r="N5982" s="43" t="str">
        <f>Leave[[#This Row],[User Code (Owning User) (Usuario)]]&amp;Leave[[#This Row],[fecha activa]]</f>
        <v>MIE2025150523070No Aplica</v>
      </c>
    </row>
    <row r="5983" spans="1:14" x14ac:dyDescent="0.3">
      <c r="A5983" s="43" t="s">
        <v>471</v>
      </c>
      <c r="B5983" s="3">
        <v>45915</v>
      </c>
      <c r="C5983" s="3">
        <v>45915</v>
      </c>
      <c r="D5983" s="43" t="s">
        <v>493</v>
      </c>
      <c r="E5983" s="43" t="s">
        <v>1799</v>
      </c>
      <c r="F5983" s="43" t="s">
        <v>1801</v>
      </c>
      <c r="G5983">
        <v>60</v>
      </c>
      <c r="H5983">
        <v>60</v>
      </c>
      <c r="I5983" s="43" t="s">
        <v>1800</v>
      </c>
      <c r="J5983" s="43" t="s">
        <v>1105</v>
      </c>
      <c r="K5983" s="43" t="s">
        <v>177</v>
      </c>
      <c r="L5983" s="43" t="str">
        <f>IF(AND(Home!$A$1&gt;=Leave[[#This Row],[Start Time]],Home!$A$1&lt;=Leave[[#This Row],[End Time]]),"Aplica","No Aplica")</f>
        <v>No Aplica</v>
      </c>
      <c r="M5983" s="43" t="str">
        <f>IF(AND(Home!$A$1&gt;=Leave[[#This Row],[Start Time]],Home!$A$1&lt;=Leave[[#This Row],[End Time]]),Home!$A$1,"No Aplica")</f>
        <v>No Aplica</v>
      </c>
      <c r="N5983" s="43" t="str">
        <f>Leave[[#This Row],[User Code (Owning User) (Usuario)]]&amp;Leave[[#This Row],[fecha activa]]</f>
        <v>MIE2025150523070No Aplica</v>
      </c>
    </row>
    <row r="5984" spans="1:14" x14ac:dyDescent="0.3">
      <c r="A5984" s="43" t="s">
        <v>468</v>
      </c>
      <c r="B5984" s="3">
        <v>45916</v>
      </c>
      <c r="C5984" s="3">
        <v>45916</v>
      </c>
      <c r="D5984" s="43" t="s">
        <v>470</v>
      </c>
      <c r="E5984" s="43" t="s">
        <v>1799</v>
      </c>
      <c r="F5984" s="43" t="s">
        <v>1801</v>
      </c>
      <c r="G5984">
        <v>1410</v>
      </c>
      <c r="H5984">
        <v>540</v>
      </c>
      <c r="I5984" s="43" t="s">
        <v>1800</v>
      </c>
      <c r="J5984" s="43" t="s">
        <v>1105</v>
      </c>
      <c r="K5984" s="43" t="s">
        <v>177</v>
      </c>
      <c r="L5984" s="43" t="str">
        <f>IF(AND(Home!$A$1&gt;=Leave[[#This Row],[Start Time]],Home!$A$1&lt;=Leave[[#This Row],[End Time]]),"Aplica","No Aplica")</f>
        <v>No Aplica</v>
      </c>
      <c r="M5984" s="43" t="str">
        <f>IF(AND(Home!$A$1&gt;=Leave[[#This Row],[Start Time]],Home!$A$1&lt;=Leave[[#This Row],[End Time]]),Home!$A$1,"No Aplica")</f>
        <v>No Aplica</v>
      </c>
      <c r="N5984" s="43" t="str">
        <f>Leave[[#This Row],[User Code (Owning User) (Usuario)]]&amp;Leave[[#This Row],[fecha activa]]</f>
        <v>MIE2025150523070No Aplica</v>
      </c>
    </row>
    <row r="5985" spans="1:14" x14ac:dyDescent="0.3">
      <c r="A5985" s="43" t="s">
        <v>471</v>
      </c>
      <c r="B5985" s="3">
        <v>45912</v>
      </c>
      <c r="C5985" s="3">
        <v>45912</v>
      </c>
      <c r="D5985" s="43" t="s">
        <v>493</v>
      </c>
      <c r="E5985" s="43" t="s">
        <v>1799</v>
      </c>
      <c r="F5985" s="43" t="s">
        <v>1801</v>
      </c>
      <c r="G5985">
        <v>60</v>
      </c>
      <c r="H5985">
        <v>60</v>
      </c>
      <c r="I5985" s="43" t="s">
        <v>1800</v>
      </c>
      <c r="J5985" s="43" t="s">
        <v>1105</v>
      </c>
      <c r="K5985" s="43" t="s">
        <v>177</v>
      </c>
      <c r="L5985" s="43" t="str">
        <f>IF(AND(Home!$A$1&gt;=Leave[[#This Row],[Start Time]],Home!$A$1&lt;=Leave[[#This Row],[End Time]]),"Aplica","No Aplica")</f>
        <v>No Aplica</v>
      </c>
      <c r="M5985" s="43" t="str">
        <f>IF(AND(Home!$A$1&gt;=Leave[[#This Row],[Start Time]],Home!$A$1&lt;=Leave[[#This Row],[End Time]]),Home!$A$1,"No Aplica")</f>
        <v>No Aplica</v>
      </c>
      <c r="N5985" s="43" t="str">
        <f>Leave[[#This Row],[User Code (Owning User) (Usuario)]]&amp;Leave[[#This Row],[fecha activa]]</f>
        <v>MIE2025150523070No Aplica</v>
      </c>
    </row>
    <row r="5986" spans="1:14" x14ac:dyDescent="0.3">
      <c r="A5986" s="43" t="s">
        <v>471</v>
      </c>
      <c r="B5986" s="3">
        <v>45911</v>
      </c>
      <c r="C5986" s="3">
        <v>45911</v>
      </c>
      <c r="D5986" s="43" t="s">
        <v>493</v>
      </c>
      <c r="E5986" s="43" t="s">
        <v>1799</v>
      </c>
      <c r="F5986" s="43" t="s">
        <v>1801</v>
      </c>
      <c r="G5986">
        <v>60</v>
      </c>
      <c r="H5986">
        <v>60</v>
      </c>
      <c r="I5986" s="43" t="s">
        <v>1800</v>
      </c>
      <c r="J5986" s="43" t="s">
        <v>1105</v>
      </c>
      <c r="K5986" s="43" t="s">
        <v>177</v>
      </c>
      <c r="L5986" s="43" t="str">
        <f>IF(AND(Home!$A$1&gt;=Leave[[#This Row],[Start Time]],Home!$A$1&lt;=Leave[[#This Row],[End Time]]),"Aplica","No Aplica")</f>
        <v>No Aplica</v>
      </c>
      <c r="M5986" s="43" t="str">
        <f>IF(AND(Home!$A$1&gt;=Leave[[#This Row],[Start Time]],Home!$A$1&lt;=Leave[[#This Row],[End Time]]),Home!$A$1,"No Aplica")</f>
        <v>No Aplica</v>
      </c>
      <c r="N5986" s="43" t="str">
        <f>Leave[[#This Row],[User Code (Owning User) (Usuario)]]&amp;Leave[[#This Row],[fecha activa]]</f>
        <v>MIE2025150523070No Aplica</v>
      </c>
    </row>
    <row r="5987" spans="1:14" x14ac:dyDescent="0.3">
      <c r="A5987" s="43" t="s">
        <v>471</v>
      </c>
      <c r="B5987" s="3">
        <v>45910</v>
      </c>
      <c r="C5987" s="3">
        <v>45910</v>
      </c>
      <c r="D5987" s="43" t="s">
        <v>493</v>
      </c>
      <c r="E5987" s="43" t="s">
        <v>1799</v>
      </c>
      <c r="F5987" s="43" t="s">
        <v>1801</v>
      </c>
      <c r="G5987">
        <v>60</v>
      </c>
      <c r="H5987">
        <v>60</v>
      </c>
      <c r="I5987" s="43" t="s">
        <v>1800</v>
      </c>
      <c r="J5987" s="43" t="s">
        <v>1105</v>
      </c>
      <c r="K5987" s="43" t="s">
        <v>177</v>
      </c>
      <c r="L5987" s="43" t="str">
        <f>IF(AND(Home!$A$1&gt;=Leave[[#This Row],[Start Time]],Home!$A$1&lt;=Leave[[#This Row],[End Time]]),"Aplica","No Aplica")</f>
        <v>No Aplica</v>
      </c>
      <c r="M5987" s="43" t="str">
        <f>IF(AND(Home!$A$1&gt;=Leave[[#This Row],[Start Time]],Home!$A$1&lt;=Leave[[#This Row],[End Time]]),Home!$A$1,"No Aplica")</f>
        <v>No Aplica</v>
      </c>
      <c r="N5987" s="43" t="str">
        <f>Leave[[#This Row],[User Code (Owning User) (Usuario)]]&amp;Leave[[#This Row],[fecha activa]]</f>
        <v>MIE2025150523070No Aplica</v>
      </c>
    </row>
    <row r="5988" spans="1:14" x14ac:dyDescent="0.3">
      <c r="A5988" s="43" t="s">
        <v>471</v>
      </c>
      <c r="B5988" s="3">
        <v>45908</v>
      </c>
      <c r="C5988" s="3">
        <v>45908</v>
      </c>
      <c r="D5988" s="43" t="s">
        <v>493</v>
      </c>
      <c r="E5988" s="43" t="s">
        <v>1799</v>
      </c>
      <c r="F5988" s="43" t="s">
        <v>1801</v>
      </c>
      <c r="G5988">
        <v>60</v>
      </c>
      <c r="H5988">
        <v>60</v>
      </c>
      <c r="I5988" s="43" t="s">
        <v>1800</v>
      </c>
      <c r="J5988" s="43" t="s">
        <v>1105</v>
      </c>
      <c r="K5988" s="43" t="s">
        <v>177</v>
      </c>
      <c r="L5988" s="43" t="str">
        <f>IF(AND(Home!$A$1&gt;=Leave[[#This Row],[Start Time]],Home!$A$1&lt;=Leave[[#This Row],[End Time]]),"Aplica","No Aplica")</f>
        <v>No Aplica</v>
      </c>
      <c r="M5988" s="43" t="str">
        <f>IF(AND(Home!$A$1&gt;=Leave[[#This Row],[Start Time]],Home!$A$1&lt;=Leave[[#This Row],[End Time]]),Home!$A$1,"No Aplica")</f>
        <v>No Aplica</v>
      </c>
      <c r="N5988" s="43" t="str">
        <f>Leave[[#This Row],[User Code (Owning User) (Usuario)]]&amp;Leave[[#This Row],[fecha activa]]</f>
        <v>MIE2025150523070No Aplica</v>
      </c>
    </row>
    <row r="5989" spans="1:14" x14ac:dyDescent="0.3">
      <c r="A5989" s="43" t="s">
        <v>468</v>
      </c>
      <c r="B5989" s="3">
        <v>45909</v>
      </c>
      <c r="C5989" s="3">
        <v>45909</v>
      </c>
      <c r="D5989" s="43" t="s">
        <v>470</v>
      </c>
      <c r="E5989" s="43" t="s">
        <v>1799</v>
      </c>
      <c r="F5989" s="43" t="s">
        <v>1801</v>
      </c>
      <c r="G5989">
        <v>1410</v>
      </c>
      <c r="H5989">
        <v>540</v>
      </c>
      <c r="I5989" s="43" t="s">
        <v>1800</v>
      </c>
      <c r="J5989" s="43" t="s">
        <v>1105</v>
      </c>
      <c r="K5989" s="43" t="s">
        <v>177</v>
      </c>
      <c r="L5989" s="43" t="str">
        <f>IF(AND(Home!$A$1&gt;=Leave[[#This Row],[Start Time]],Home!$A$1&lt;=Leave[[#This Row],[End Time]]),"Aplica","No Aplica")</f>
        <v>No Aplica</v>
      </c>
      <c r="M5989" s="43" t="str">
        <f>IF(AND(Home!$A$1&gt;=Leave[[#This Row],[Start Time]],Home!$A$1&lt;=Leave[[#This Row],[End Time]]),Home!$A$1,"No Aplica")</f>
        <v>No Aplica</v>
      </c>
      <c r="N5989" s="43" t="str">
        <f>Leave[[#This Row],[User Code (Owning User) (Usuario)]]&amp;Leave[[#This Row],[fecha activa]]</f>
        <v>MIE2025150523070No Aplica</v>
      </c>
    </row>
    <row r="5990" spans="1:14" x14ac:dyDescent="0.3">
      <c r="A5990" s="43" t="s">
        <v>471</v>
      </c>
      <c r="B5990" s="3">
        <v>45905</v>
      </c>
      <c r="C5990" s="3">
        <v>45905</v>
      </c>
      <c r="D5990" s="43" t="s">
        <v>493</v>
      </c>
      <c r="E5990" s="43" t="s">
        <v>1799</v>
      </c>
      <c r="F5990" s="43" t="s">
        <v>1801</v>
      </c>
      <c r="G5990">
        <v>60</v>
      </c>
      <c r="H5990">
        <v>60</v>
      </c>
      <c r="I5990" s="43" t="s">
        <v>1800</v>
      </c>
      <c r="J5990" s="43" t="s">
        <v>1105</v>
      </c>
      <c r="K5990" s="43" t="s">
        <v>177</v>
      </c>
      <c r="L5990" s="43" t="str">
        <f>IF(AND(Home!$A$1&gt;=Leave[[#This Row],[Start Time]],Home!$A$1&lt;=Leave[[#This Row],[End Time]]),"Aplica","No Aplica")</f>
        <v>No Aplica</v>
      </c>
      <c r="M5990" s="43" t="str">
        <f>IF(AND(Home!$A$1&gt;=Leave[[#This Row],[Start Time]],Home!$A$1&lt;=Leave[[#This Row],[End Time]]),Home!$A$1,"No Aplica")</f>
        <v>No Aplica</v>
      </c>
      <c r="N5990" s="43" t="str">
        <f>Leave[[#This Row],[User Code (Owning User) (Usuario)]]&amp;Leave[[#This Row],[fecha activa]]</f>
        <v>MIE2025150523070No Aplica</v>
      </c>
    </row>
    <row r="5991" spans="1:14" x14ac:dyDescent="0.3">
      <c r="A5991" s="43" t="s">
        <v>471</v>
      </c>
      <c r="B5991" s="3">
        <v>45904</v>
      </c>
      <c r="C5991" s="3">
        <v>45904</v>
      </c>
      <c r="D5991" s="43" t="s">
        <v>2692</v>
      </c>
      <c r="E5991" s="43" t="s">
        <v>1799</v>
      </c>
      <c r="F5991" s="43" t="s">
        <v>1801</v>
      </c>
      <c r="G5991">
        <v>60</v>
      </c>
      <c r="H5991">
        <v>60</v>
      </c>
      <c r="I5991" s="43" t="s">
        <v>1800</v>
      </c>
      <c r="J5991" s="43" t="s">
        <v>1105</v>
      </c>
      <c r="K5991" s="43" t="s">
        <v>177</v>
      </c>
      <c r="L5991" s="43" t="str">
        <f>IF(AND(Home!$A$1&gt;=Leave[[#This Row],[Start Time]],Home!$A$1&lt;=Leave[[#This Row],[End Time]]),"Aplica","No Aplica")</f>
        <v>No Aplica</v>
      </c>
      <c r="M5991" s="43" t="str">
        <f>IF(AND(Home!$A$1&gt;=Leave[[#This Row],[Start Time]],Home!$A$1&lt;=Leave[[#This Row],[End Time]]),Home!$A$1,"No Aplica")</f>
        <v>No Aplica</v>
      </c>
      <c r="N5991" s="43" t="str">
        <f>Leave[[#This Row],[User Code (Owning User) (Usuario)]]&amp;Leave[[#This Row],[fecha activa]]</f>
        <v>MIE2025150523070No Aplica</v>
      </c>
    </row>
    <row r="5992" spans="1:14" x14ac:dyDescent="0.3">
      <c r="A5992" s="43" t="s">
        <v>471</v>
      </c>
      <c r="B5992" s="3">
        <v>45903</v>
      </c>
      <c r="C5992" s="3">
        <v>45903</v>
      </c>
      <c r="D5992" s="43" t="s">
        <v>493</v>
      </c>
      <c r="E5992" s="43" t="s">
        <v>1799</v>
      </c>
      <c r="F5992" s="43" t="s">
        <v>1801</v>
      </c>
      <c r="G5992">
        <v>60</v>
      </c>
      <c r="H5992">
        <v>60</v>
      </c>
      <c r="I5992" s="43" t="s">
        <v>1800</v>
      </c>
      <c r="J5992" s="43" t="s">
        <v>1105</v>
      </c>
      <c r="K5992" s="43" t="s">
        <v>177</v>
      </c>
      <c r="L5992" s="43" t="str">
        <f>IF(AND(Home!$A$1&gt;=Leave[[#This Row],[Start Time]],Home!$A$1&lt;=Leave[[#This Row],[End Time]]),"Aplica","No Aplica")</f>
        <v>No Aplica</v>
      </c>
      <c r="M5992" s="43" t="str">
        <f>IF(AND(Home!$A$1&gt;=Leave[[#This Row],[Start Time]],Home!$A$1&lt;=Leave[[#This Row],[End Time]]),Home!$A$1,"No Aplica")</f>
        <v>No Aplica</v>
      </c>
      <c r="N5992" s="43" t="str">
        <f>Leave[[#This Row],[User Code (Owning User) (Usuario)]]&amp;Leave[[#This Row],[fecha activa]]</f>
        <v>MIE2025150523070No Aplica</v>
      </c>
    </row>
    <row r="5993" spans="1:14" x14ac:dyDescent="0.3">
      <c r="A5993" s="43" t="s">
        <v>468</v>
      </c>
      <c r="B5993" s="3">
        <v>45902</v>
      </c>
      <c r="C5993" s="3">
        <v>45902</v>
      </c>
      <c r="D5993" s="43" t="s">
        <v>470</v>
      </c>
      <c r="E5993" s="43" t="s">
        <v>1799</v>
      </c>
      <c r="F5993" s="43" t="s">
        <v>1801</v>
      </c>
      <c r="G5993">
        <v>1410</v>
      </c>
      <c r="H5993">
        <v>540</v>
      </c>
      <c r="I5993" s="43" t="s">
        <v>1800</v>
      </c>
      <c r="J5993" s="43" t="s">
        <v>1105</v>
      </c>
      <c r="K5993" s="43" t="s">
        <v>177</v>
      </c>
      <c r="L5993" s="43" t="str">
        <f>IF(AND(Home!$A$1&gt;=Leave[[#This Row],[Start Time]],Home!$A$1&lt;=Leave[[#This Row],[End Time]]),"Aplica","No Aplica")</f>
        <v>No Aplica</v>
      </c>
      <c r="M5993" s="43" t="str">
        <f>IF(AND(Home!$A$1&gt;=Leave[[#This Row],[Start Time]],Home!$A$1&lt;=Leave[[#This Row],[End Time]]),Home!$A$1,"No Aplica")</f>
        <v>No Aplica</v>
      </c>
      <c r="N5993" s="43" t="str">
        <f>Leave[[#This Row],[User Code (Owning User) (Usuario)]]&amp;Leave[[#This Row],[fecha activa]]</f>
        <v>MIE2025150523070No Aplica</v>
      </c>
    </row>
    <row r="5994" spans="1:14" x14ac:dyDescent="0.3">
      <c r="A5994" s="43" t="s">
        <v>471</v>
      </c>
      <c r="B5994" s="3">
        <v>45901</v>
      </c>
      <c r="C5994" s="3">
        <v>45901</v>
      </c>
      <c r="D5994" s="43" t="s">
        <v>493</v>
      </c>
      <c r="E5994" s="43" t="s">
        <v>1799</v>
      </c>
      <c r="F5994" s="43" t="s">
        <v>1801</v>
      </c>
      <c r="G5994">
        <v>60</v>
      </c>
      <c r="H5994">
        <v>60</v>
      </c>
      <c r="I5994" s="43" t="s">
        <v>1800</v>
      </c>
      <c r="J5994" s="43" t="s">
        <v>1105</v>
      </c>
      <c r="K5994" s="43" t="s">
        <v>177</v>
      </c>
      <c r="L5994" s="43" t="str">
        <f>IF(AND(Home!$A$1&gt;=Leave[[#This Row],[Start Time]],Home!$A$1&lt;=Leave[[#This Row],[End Time]]),"Aplica","No Aplica")</f>
        <v>No Aplica</v>
      </c>
      <c r="M5994" s="43" t="str">
        <f>IF(AND(Home!$A$1&gt;=Leave[[#This Row],[Start Time]],Home!$A$1&lt;=Leave[[#This Row],[End Time]]),Home!$A$1,"No Aplica")</f>
        <v>No Aplica</v>
      </c>
      <c r="N5994" s="43" t="str">
        <f>Leave[[#This Row],[User Code (Owning User) (Usuario)]]&amp;Leave[[#This Row],[fecha activa]]</f>
        <v>MIE2025150523070No Aplica</v>
      </c>
    </row>
    <row r="5995" spans="1:14" x14ac:dyDescent="0.3">
      <c r="A5995" s="43" t="s">
        <v>471</v>
      </c>
      <c r="B5995" s="3">
        <v>45922</v>
      </c>
      <c r="C5995" s="3">
        <v>45922</v>
      </c>
      <c r="D5995" s="43" t="s">
        <v>3832</v>
      </c>
      <c r="E5995" s="43" t="s">
        <v>571</v>
      </c>
      <c r="F5995" s="43" t="s">
        <v>572</v>
      </c>
      <c r="G5995">
        <v>540</v>
      </c>
      <c r="H5995">
        <v>540</v>
      </c>
      <c r="I5995" s="43" t="s">
        <v>1003</v>
      </c>
      <c r="J5995" s="43" t="s">
        <v>559</v>
      </c>
      <c r="K5995" s="43" t="s">
        <v>560</v>
      </c>
      <c r="L5995" s="43" t="str">
        <f>IF(AND(Home!$A$1&gt;=Leave[[#This Row],[Start Time]],Home!$A$1&lt;=Leave[[#This Row],[End Time]]),"Aplica","No Aplica")</f>
        <v>Aplica</v>
      </c>
      <c r="M5995" s="43">
        <f>IF(AND(Home!$A$1&gt;=Leave[[#This Row],[Start Time]],Home!$A$1&lt;=Leave[[#This Row],[End Time]]),Home!$A$1,"No Aplica")</f>
        <v>45922</v>
      </c>
      <c r="N5995" s="43" t="str">
        <f>Leave[[#This Row],[User Code (Owning User) (Usuario)]]&amp;Leave[[#This Row],[fecha activa]]</f>
        <v>MIE20210111411345922</v>
      </c>
    </row>
    <row r="5996" spans="1:14" x14ac:dyDescent="0.3">
      <c r="A5996" s="43" t="s">
        <v>465</v>
      </c>
      <c r="B5996" s="3">
        <v>45920</v>
      </c>
      <c r="C5996" s="3">
        <v>45920</v>
      </c>
      <c r="D5996" s="43" t="s">
        <v>3414</v>
      </c>
      <c r="E5996" s="43" t="s">
        <v>571</v>
      </c>
      <c r="F5996" s="43" t="s">
        <v>572</v>
      </c>
      <c r="G5996">
        <v>540</v>
      </c>
      <c r="H5996">
        <v>540</v>
      </c>
      <c r="I5996" s="43" t="s">
        <v>1003</v>
      </c>
      <c r="J5996" s="43" t="s">
        <v>559</v>
      </c>
      <c r="K5996" s="43" t="s">
        <v>560</v>
      </c>
      <c r="L5996" s="43" t="str">
        <f>IF(AND(Home!$A$1&gt;=Leave[[#This Row],[Start Time]],Home!$A$1&lt;=Leave[[#This Row],[End Time]]),"Aplica","No Aplica")</f>
        <v>No Aplica</v>
      </c>
      <c r="M5996" s="43" t="str">
        <f>IF(AND(Home!$A$1&gt;=Leave[[#This Row],[Start Time]],Home!$A$1&lt;=Leave[[#This Row],[End Time]]),Home!$A$1,"No Aplica")</f>
        <v>No Aplica</v>
      </c>
      <c r="N5996" s="43" t="str">
        <f>Leave[[#This Row],[User Code (Owning User) (Usuario)]]&amp;Leave[[#This Row],[fecha activa]]</f>
        <v>MIE202101114113No Aplica</v>
      </c>
    </row>
    <row r="5997" spans="1:14" x14ac:dyDescent="0.3">
      <c r="A5997" s="43" t="s">
        <v>465</v>
      </c>
      <c r="B5997" s="3">
        <v>45919</v>
      </c>
      <c r="C5997" s="3">
        <v>45919</v>
      </c>
      <c r="D5997" s="43" t="s">
        <v>2799</v>
      </c>
      <c r="E5997" s="43" t="s">
        <v>571</v>
      </c>
      <c r="F5997" s="43" t="s">
        <v>572</v>
      </c>
      <c r="G5997">
        <v>180</v>
      </c>
      <c r="H5997">
        <v>180</v>
      </c>
      <c r="I5997" s="43" t="s">
        <v>1003</v>
      </c>
      <c r="J5997" s="43" t="s">
        <v>559</v>
      </c>
      <c r="K5997" s="43" t="s">
        <v>560</v>
      </c>
      <c r="L5997" s="43" t="str">
        <f>IF(AND(Home!$A$1&gt;=Leave[[#This Row],[Start Time]],Home!$A$1&lt;=Leave[[#This Row],[End Time]]),"Aplica","No Aplica")</f>
        <v>No Aplica</v>
      </c>
      <c r="M5997" s="43" t="str">
        <f>IF(AND(Home!$A$1&gt;=Leave[[#This Row],[Start Time]],Home!$A$1&lt;=Leave[[#This Row],[End Time]]),Home!$A$1,"No Aplica")</f>
        <v>No Aplica</v>
      </c>
      <c r="N5997" s="43" t="str">
        <f>Leave[[#This Row],[User Code (Owning User) (Usuario)]]&amp;Leave[[#This Row],[fecha activa]]</f>
        <v>MIE202101114113No Aplica</v>
      </c>
    </row>
    <row r="5998" spans="1:14" x14ac:dyDescent="0.3">
      <c r="A5998" s="43" t="s">
        <v>465</v>
      </c>
      <c r="B5998" s="3">
        <v>45918</v>
      </c>
      <c r="C5998" s="3">
        <v>45918</v>
      </c>
      <c r="D5998" s="43" t="s">
        <v>2799</v>
      </c>
      <c r="E5998" s="43" t="s">
        <v>571</v>
      </c>
      <c r="F5998" s="43" t="s">
        <v>572</v>
      </c>
      <c r="G5998">
        <v>180</v>
      </c>
      <c r="H5998">
        <v>180</v>
      </c>
      <c r="I5998" s="43" t="s">
        <v>1003</v>
      </c>
      <c r="J5998" s="43" t="s">
        <v>559</v>
      </c>
      <c r="K5998" s="43" t="s">
        <v>560</v>
      </c>
      <c r="L5998" s="43" t="str">
        <f>IF(AND(Home!$A$1&gt;=Leave[[#This Row],[Start Time]],Home!$A$1&lt;=Leave[[#This Row],[End Time]]),"Aplica","No Aplica")</f>
        <v>No Aplica</v>
      </c>
      <c r="M5998" s="43" t="str">
        <f>IF(AND(Home!$A$1&gt;=Leave[[#This Row],[Start Time]],Home!$A$1&lt;=Leave[[#This Row],[End Time]]),Home!$A$1,"No Aplica")</f>
        <v>No Aplica</v>
      </c>
      <c r="N5998" s="43" t="str">
        <f>Leave[[#This Row],[User Code (Owning User) (Usuario)]]&amp;Leave[[#This Row],[fecha activa]]</f>
        <v>MIE202101114113No Aplica</v>
      </c>
    </row>
    <row r="5999" spans="1:14" x14ac:dyDescent="0.3">
      <c r="A5999" s="43" t="s">
        <v>465</v>
      </c>
      <c r="B5999" s="3">
        <v>45917</v>
      </c>
      <c r="C5999" s="3">
        <v>45917</v>
      </c>
      <c r="D5999" s="43" t="s">
        <v>2799</v>
      </c>
      <c r="E5999" s="43" t="s">
        <v>571</v>
      </c>
      <c r="F5999" s="43" t="s">
        <v>572</v>
      </c>
      <c r="G5999">
        <v>180</v>
      </c>
      <c r="H5999">
        <v>180</v>
      </c>
      <c r="I5999" s="43" t="s">
        <v>1003</v>
      </c>
      <c r="J5999" s="43" t="s">
        <v>559</v>
      </c>
      <c r="K5999" s="43" t="s">
        <v>560</v>
      </c>
      <c r="L5999" s="43" t="str">
        <f>IF(AND(Home!$A$1&gt;=Leave[[#This Row],[Start Time]],Home!$A$1&lt;=Leave[[#This Row],[End Time]]),"Aplica","No Aplica")</f>
        <v>No Aplica</v>
      </c>
      <c r="M5999" s="43" t="str">
        <f>IF(AND(Home!$A$1&gt;=Leave[[#This Row],[Start Time]],Home!$A$1&lt;=Leave[[#This Row],[End Time]]),Home!$A$1,"No Aplica")</f>
        <v>No Aplica</v>
      </c>
      <c r="N5999" s="43" t="str">
        <f>Leave[[#This Row],[User Code (Owning User) (Usuario)]]&amp;Leave[[#This Row],[fecha activa]]</f>
        <v>MIE202101114113No Aplica</v>
      </c>
    </row>
    <row r="6000" spans="1:14" x14ac:dyDescent="0.3">
      <c r="A6000" s="43" t="s">
        <v>465</v>
      </c>
      <c r="B6000" s="3">
        <v>45916</v>
      </c>
      <c r="C6000" s="3">
        <v>45916</v>
      </c>
      <c r="D6000" s="43" t="s">
        <v>2799</v>
      </c>
      <c r="E6000" s="43" t="s">
        <v>571</v>
      </c>
      <c r="F6000" s="43" t="s">
        <v>572</v>
      </c>
      <c r="G6000">
        <v>180</v>
      </c>
      <c r="H6000">
        <v>180</v>
      </c>
      <c r="I6000" s="43" t="s">
        <v>1003</v>
      </c>
      <c r="J6000" s="43" t="s">
        <v>559</v>
      </c>
      <c r="K6000" s="43" t="s">
        <v>560</v>
      </c>
      <c r="L6000" s="43" t="str">
        <f>IF(AND(Home!$A$1&gt;=Leave[[#This Row],[Start Time]],Home!$A$1&lt;=Leave[[#This Row],[End Time]]),"Aplica","No Aplica")</f>
        <v>No Aplica</v>
      </c>
      <c r="M6000" s="43" t="str">
        <f>IF(AND(Home!$A$1&gt;=Leave[[#This Row],[Start Time]],Home!$A$1&lt;=Leave[[#This Row],[End Time]]),Home!$A$1,"No Aplica")</f>
        <v>No Aplica</v>
      </c>
      <c r="N6000" s="43" t="str">
        <f>Leave[[#This Row],[User Code (Owning User) (Usuario)]]&amp;Leave[[#This Row],[fecha activa]]</f>
        <v>MIE202101114113No Aplica</v>
      </c>
    </row>
    <row r="6001" spans="1:14" x14ac:dyDescent="0.3">
      <c r="A6001" s="43" t="s">
        <v>471</v>
      </c>
      <c r="B6001" s="3">
        <v>45915</v>
      </c>
      <c r="C6001" s="3">
        <v>45915</v>
      </c>
      <c r="D6001" s="43" t="s">
        <v>3525</v>
      </c>
      <c r="E6001" s="43" t="s">
        <v>571</v>
      </c>
      <c r="F6001" s="43" t="s">
        <v>572</v>
      </c>
      <c r="G6001">
        <v>540</v>
      </c>
      <c r="H6001">
        <v>540</v>
      </c>
      <c r="I6001" s="43" t="s">
        <v>1003</v>
      </c>
      <c r="J6001" s="43" t="s">
        <v>559</v>
      </c>
      <c r="K6001" s="43" t="s">
        <v>560</v>
      </c>
      <c r="L6001" s="43" t="str">
        <f>IF(AND(Home!$A$1&gt;=Leave[[#This Row],[Start Time]],Home!$A$1&lt;=Leave[[#This Row],[End Time]]),"Aplica","No Aplica")</f>
        <v>No Aplica</v>
      </c>
      <c r="M6001" s="43" t="str">
        <f>IF(AND(Home!$A$1&gt;=Leave[[#This Row],[Start Time]],Home!$A$1&lt;=Leave[[#This Row],[End Time]]),Home!$A$1,"No Aplica")</f>
        <v>No Aplica</v>
      </c>
      <c r="N6001" s="43" t="str">
        <f>Leave[[#This Row],[User Code (Owning User) (Usuario)]]&amp;Leave[[#This Row],[fecha activa]]</f>
        <v>MIE202101114113No Aplica</v>
      </c>
    </row>
    <row r="6002" spans="1:14" x14ac:dyDescent="0.3">
      <c r="A6002" s="43" t="s">
        <v>465</v>
      </c>
      <c r="B6002" s="3">
        <v>45928</v>
      </c>
      <c r="C6002" s="3">
        <v>45928</v>
      </c>
      <c r="D6002" s="43" t="s">
        <v>841</v>
      </c>
      <c r="E6002" s="43" t="s">
        <v>571</v>
      </c>
      <c r="F6002" s="43" t="s">
        <v>572</v>
      </c>
      <c r="G6002">
        <v>540</v>
      </c>
      <c r="H6002">
        <v>540</v>
      </c>
      <c r="I6002" s="43" t="s">
        <v>1003</v>
      </c>
      <c r="J6002" s="43" t="s">
        <v>559</v>
      </c>
      <c r="K6002" s="43" t="s">
        <v>560</v>
      </c>
      <c r="L6002" s="43" t="str">
        <f>IF(AND(Home!$A$1&gt;=Leave[[#This Row],[Start Time]],Home!$A$1&lt;=Leave[[#This Row],[End Time]]),"Aplica","No Aplica")</f>
        <v>No Aplica</v>
      </c>
      <c r="M6002" s="43" t="str">
        <f>IF(AND(Home!$A$1&gt;=Leave[[#This Row],[Start Time]],Home!$A$1&lt;=Leave[[#This Row],[End Time]]),Home!$A$1,"No Aplica")</f>
        <v>No Aplica</v>
      </c>
      <c r="N6002" s="43" t="str">
        <f>Leave[[#This Row],[User Code (Owning User) (Usuario)]]&amp;Leave[[#This Row],[fecha activa]]</f>
        <v>MIE202101114113No Aplica</v>
      </c>
    </row>
    <row r="6003" spans="1:14" x14ac:dyDescent="0.3">
      <c r="A6003" s="43" t="s">
        <v>465</v>
      </c>
      <c r="B6003" s="3">
        <v>45913</v>
      </c>
      <c r="C6003" s="3">
        <v>45913</v>
      </c>
      <c r="D6003" s="43" t="s">
        <v>3414</v>
      </c>
      <c r="E6003" s="43" t="s">
        <v>571</v>
      </c>
      <c r="F6003" s="43" t="s">
        <v>572</v>
      </c>
      <c r="G6003">
        <v>540</v>
      </c>
      <c r="H6003">
        <v>540</v>
      </c>
      <c r="I6003" s="43" t="s">
        <v>1003</v>
      </c>
      <c r="J6003" s="43" t="s">
        <v>559</v>
      </c>
      <c r="K6003" s="43" t="s">
        <v>560</v>
      </c>
      <c r="L6003" s="43" t="str">
        <f>IF(AND(Home!$A$1&gt;=Leave[[#This Row],[Start Time]],Home!$A$1&lt;=Leave[[#This Row],[End Time]]),"Aplica","No Aplica")</f>
        <v>No Aplica</v>
      </c>
      <c r="M6003" s="43" t="str">
        <f>IF(AND(Home!$A$1&gt;=Leave[[#This Row],[Start Time]],Home!$A$1&lt;=Leave[[#This Row],[End Time]]),Home!$A$1,"No Aplica")</f>
        <v>No Aplica</v>
      </c>
      <c r="N6003" s="43" t="str">
        <f>Leave[[#This Row],[User Code (Owning User) (Usuario)]]&amp;Leave[[#This Row],[fecha activa]]</f>
        <v>MIE202101114113No Aplica</v>
      </c>
    </row>
    <row r="6004" spans="1:14" x14ac:dyDescent="0.3">
      <c r="A6004" s="43" t="s">
        <v>465</v>
      </c>
      <c r="B6004" s="3">
        <v>45912</v>
      </c>
      <c r="C6004" s="3">
        <v>45912</v>
      </c>
      <c r="D6004" s="43" t="s">
        <v>2799</v>
      </c>
      <c r="E6004" s="43" t="s">
        <v>571</v>
      </c>
      <c r="F6004" s="43" t="s">
        <v>572</v>
      </c>
      <c r="G6004">
        <v>180</v>
      </c>
      <c r="H6004">
        <v>180</v>
      </c>
      <c r="I6004" s="43" t="s">
        <v>1003</v>
      </c>
      <c r="J6004" s="43" t="s">
        <v>559</v>
      </c>
      <c r="K6004" s="43" t="s">
        <v>560</v>
      </c>
      <c r="L6004" s="43" t="str">
        <f>IF(AND(Home!$A$1&gt;=Leave[[#This Row],[Start Time]],Home!$A$1&lt;=Leave[[#This Row],[End Time]]),"Aplica","No Aplica")</f>
        <v>No Aplica</v>
      </c>
      <c r="M6004" s="43" t="str">
        <f>IF(AND(Home!$A$1&gt;=Leave[[#This Row],[Start Time]],Home!$A$1&lt;=Leave[[#This Row],[End Time]]),Home!$A$1,"No Aplica")</f>
        <v>No Aplica</v>
      </c>
      <c r="N6004" s="43" t="str">
        <f>Leave[[#This Row],[User Code (Owning User) (Usuario)]]&amp;Leave[[#This Row],[fecha activa]]</f>
        <v>MIE202101114113No Aplica</v>
      </c>
    </row>
    <row r="6005" spans="1:14" x14ac:dyDescent="0.3">
      <c r="A6005" s="43" t="s">
        <v>465</v>
      </c>
      <c r="B6005" s="3">
        <v>45911</v>
      </c>
      <c r="C6005" s="3">
        <v>45911</v>
      </c>
      <c r="D6005" s="43" t="s">
        <v>2799</v>
      </c>
      <c r="E6005" s="43" t="s">
        <v>571</v>
      </c>
      <c r="F6005" s="43" t="s">
        <v>572</v>
      </c>
      <c r="G6005">
        <v>180</v>
      </c>
      <c r="H6005">
        <v>180</v>
      </c>
      <c r="I6005" s="43" t="s">
        <v>1003</v>
      </c>
      <c r="J6005" s="43" t="s">
        <v>559</v>
      </c>
      <c r="K6005" s="43" t="s">
        <v>560</v>
      </c>
      <c r="L6005" s="43" t="str">
        <f>IF(AND(Home!$A$1&gt;=Leave[[#This Row],[Start Time]],Home!$A$1&lt;=Leave[[#This Row],[End Time]]),"Aplica","No Aplica")</f>
        <v>No Aplica</v>
      </c>
      <c r="M6005" s="43" t="str">
        <f>IF(AND(Home!$A$1&gt;=Leave[[#This Row],[Start Time]],Home!$A$1&lt;=Leave[[#This Row],[End Time]]),Home!$A$1,"No Aplica")</f>
        <v>No Aplica</v>
      </c>
      <c r="N6005" s="43" t="str">
        <f>Leave[[#This Row],[User Code (Owning User) (Usuario)]]&amp;Leave[[#This Row],[fecha activa]]</f>
        <v>MIE202101114113No Aplica</v>
      </c>
    </row>
    <row r="6006" spans="1:14" x14ac:dyDescent="0.3">
      <c r="A6006" s="43" t="s">
        <v>465</v>
      </c>
      <c r="B6006" s="3">
        <v>45910</v>
      </c>
      <c r="C6006" s="3">
        <v>45910</v>
      </c>
      <c r="D6006" s="43" t="s">
        <v>2799</v>
      </c>
      <c r="E6006" s="43" t="s">
        <v>571</v>
      </c>
      <c r="F6006" s="43" t="s">
        <v>572</v>
      </c>
      <c r="G6006">
        <v>180</v>
      </c>
      <c r="H6006">
        <v>180</v>
      </c>
      <c r="I6006" s="43" t="s">
        <v>1003</v>
      </c>
      <c r="J6006" s="43" t="s">
        <v>559</v>
      </c>
      <c r="K6006" s="43" t="s">
        <v>560</v>
      </c>
      <c r="L6006" s="43" t="str">
        <f>IF(AND(Home!$A$1&gt;=Leave[[#This Row],[Start Time]],Home!$A$1&lt;=Leave[[#This Row],[End Time]]),"Aplica","No Aplica")</f>
        <v>No Aplica</v>
      </c>
      <c r="M6006" s="43" t="str">
        <f>IF(AND(Home!$A$1&gt;=Leave[[#This Row],[Start Time]],Home!$A$1&lt;=Leave[[#This Row],[End Time]]),Home!$A$1,"No Aplica")</f>
        <v>No Aplica</v>
      </c>
      <c r="N6006" s="43" t="str">
        <f>Leave[[#This Row],[User Code (Owning User) (Usuario)]]&amp;Leave[[#This Row],[fecha activa]]</f>
        <v>MIE202101114113No Aplica</v>
      </c>
    </row>
    <row r="6007" spans="1:14" x14ac:dyDescent="0.3">
      <c r="A6007" s="43" t="s">
        <v>465</v>
      </c>
      <c r="B6007" s="3">
        <v>45909</v>
      </c>
      <c r="C6007" s="3">
        <v>45909</v>
      </c>
      <c r="D6007" s="43" t="s">
        <v>2799</v>
      </c>
      <c r="E6007" s="43" t="s">
        <v>571</v>
      </c>
      <c r="F6007" s="43" t="s">
        <v>572</v>
      </c>
      <c r="G6007">
        <v>180</v>
      </c>
      <c r="H6007">
        <v>180</v>
      </c>
      <c r="I6007" s="43" t="s">
        <v>1003</v>
      </c>
      <c r="J6007" s="43" t="s">
        <v>559</v>
      </c>
      <c r="K6007" s="43" t="s">
        <v>560</v>
      </c>
      <c r="L6007" s="43" t="str">
        <f>IF(AND(Home!$A$1&gt;=Leave[[#This Row],[Start Time]],Home!$A$1&lt;=Leave[[#This Row],[End Time]]),"Aplica","No Aplica")</f>
        <v>No Aplica</v>
      </c>
      <c r="M6007" s="43" t="str">
        <f>IF(AND(Home!$A$1&gt;=Leave[[#This Row],[Start Time]],Home!$A$1&lt;=Leave[[#This Row],[End Time]]),Home!$A$1,"No Aplica")</f>
        <v>No Aplica</v>
      </c>
      <c r="N6007" s="43" t="str">
        <f>Leave[[#This Row],[User Code (Owning User) (Usuario)]]&amp;Leave[[#This Row],[fecha activa]]</f>
        <v>MIE202101114113No Aplica</v>
      </c>
    </row>
    <row r="6008" spans="1:14" x14ac:dyDescent="0.3">
      <c r="A6008" s="43" t="s">
        <v>465</v>
      </c>
      <c r="B6008" s="3">
        <v>45908</v>
      </c>
      <c r="C6008" s="3">
        <v>45908</v>
      </c>
      <c r="D6008" s="43" t="s">
        <v>3194</v>
      </c>
      <c r="E6008" s="43" t="s">
        <v>571</v>
      </c>
      <c r="F6008" s="43" t="s">
        <v>572</v>
      </c>
      <c r="G6008">
        <v>540</v>
      </c>
      <c r="H6008">
        <v>540</v>
      </c>
      <c r="I6008" s="43" t="s">
        <v>1003</v>
      </c>
      <c r="J6008" s="43" t="s">
        <v>559</v>
      </c>
      <c r="K6008" s="43" t="s">
        <v>560</v>
      </c>
      <c r="L6008" s="43" t="str">
        <f>IF(AND(Home!$A$1&gt;=Leave[[#This Row],[Start Time]],Home!$A$1&lt;=Leave[[#This Row],[End Time]]),"Aplica","No Aplica")</f>
        <v>No Aplica</v>
      </c>
      <c r="M6008" s="43" t="str">
        <f>IF(AND(Home!$A$1&gt;=Leave[[#This Row],[Start Time]],Home!$A$1&lt;=Leave[[#This Row],[End Time]]),Home!$A$1,"No Aplica")</f>
        <v>No Aplica</v>
      </c>
      <c r="N6008" s="43" t="str">
        <f>Leave[[#This Row],[User Code (Owning User) (Usuario)]]&amp;Leave[[#This Row],[fecha activa]]</f>
        <v>MIE202101114113No Aplica</v>
      </c>
    </row>
    <row r="6009" spans="1:14" x14ac:dyDescent="0.3">
      <c r="A6009" s="43" t="s">
        <v>465</v>
      </c>
      <c r="B6009" s="3">
        <v>45921</v>
      </c>
      <c r="C6009" s="3">
        <v>45921</v>
      </c>
      <c r="D6009" s="43" t="s">
        <v>841</v>
      </c>
      <c r="E6009" s="43" t="s">
        <v>571</v>
      </c>
      <c r="F6009" s="43" t="s">
        <v>572</v>
      </c>
      <c r="G6009">
        <v>540</v>
      </c>
      <c r="H6009">
        <v>540</v>
      </c>
      <c r="I6009" s="43" t="s">
        <v>1003</v>
      </c>
      <c r="J6009" s="43" t="s">
        <v>559</v>
      </c>
      <c r="K6009" s="43" t="s">
        <v>560</v>
      </c>
      <c r="L6009" s="43" t="str">
        <f>IF(AND(Home!$A$1&gt;=Leave[[#This Row],[Start Time]],Home!$A$1&lt;=Leave[[#This Row],[End Time]]),"Aplica","No Aplica")</f>
        <v>No Aplica</v>
      </c>
      <c r="M6009" s="43" t="str">
        <f>IF(AND(Home!$A$1&gt;=Leave[[#This Row],[Start Time]],Home!$A$1&lt;=Leave[[#This Row],[End Time]]),Home!$A$1,"No Aplica")</f>
        <v>No Aplica</v>
      </c>
      <c r="N6009" s="43" t="str">
        <f>Leave[[#This Row],[User Code (Owning User) (Usuario)]]&amp;Leave[[#This Row],[fecha activa]]</f>
        <v>MIE202101114113No Aplica</v>
      </c>
    </row>
    <row r="6010" spans="1:14" x14ac:dyDescent="0.3">
      <c r="A6010" s="43" t="s">
        <v>465</v>
      </c>
      <c r="B6010" s="3">
        <v>45906</v>
      </c>
      <c r="C6010" s="3">
        <v>45906</v>
      </c>
      <c r="D6010" s="43" t="s">
        <v>3037</v>
      </c>
      <c r="E6010" s="43" t="s">
        <v>571</v>
      </c>
      <c r="F6010" s="43" t="s">
        <v>572</v>
      </c>
      <c r="G6010">
        <v>540</v>
      </c>
      <c r="H6010">
        <v>540</v>
      </c>
      <c r="I6010" s="43" t="s">
        <v>1003</v>
      </c>
      <c r="J6010" s="43" t="s">
        <v>559</v>
      </c>
      <c r="K6010" s="43" t="s">
        <v>560</v>
      </c>
      <c r="L6010" s="43" t="str">
        <f>IF(AND(Home!$A$1&gt;=Leave[[#This Row],[Start Time]],Home!$A$1&lt;=Leave[[#This Row],[End Time]]),"Aplica","No Aplica")</f>
        <v>No Aplica</v>
      </c>
      <c r="M6010" s="43" t="str">
        <f>IF(AND(Home!$A$1&gt;=Leave[[#This Row],[Start Time]],Home!$A$1&lt;=Leave[[#This Row],[End Time]]),Home!$A$1,"No Aplica")</f>
        <v>No Aplica</v>
      </c>
      <c r="N6010" s="43" t="str">
        <f>Leave[[#This Row],[User Code (Owning User) (Usuario)]]&amp;Leave[[#This Row],[fecha activa]]</f>
        <v>MIE202101114113No Aplica</v>
      </c>
    </row>
    <row r="6011" spans="1:14" x14ac:dyDescent="0.3">
      <c r="A6011" s="43" t="s">
        <v>465</v>
      </c>
      <c r="B6011" s="3">
        <v>45905</v>
      </c>
      <c r="C6011" s="3">
        <v>45905</v>
      </c>
      <c r="D6011" s="43" t="s">
        <v>2799</v>
      </c>
      <c r="E6011" s="43" t="s">
        <v>571</v>
      </c>
      <c r="F6011" s="43" t="s">
        <v>572</v>
      </c>
      <c r="G6011">
        <v>180</v>
      </c>
      <c r="H6011">
        <v>180</v>
      </c>
      <c r="I6011" s="43" t="s">
        <v>1003</v>
      </c>
      <c r="J6011" s="43" t="s">
        <v>559</v>
      </c>
      <c r="K6011" s="43" t="s">
        <v>560</v>
      </c>
      <c r="L6011" s="43" t="str">
        <f>IF(AND(Home!$A$1&gt;=Leave[[#This Row],[Start Time]],Home!$A$1&lt;=Leave[[#This Row],[End Time]]),"Aplica","No Aplica")</f>
        <v>No Aplica</v>
      </c>
      <c r="M6011" s="43" t="str">
        <f>IF(AND(Home!$A$1&gt;=Leave[[#This Row],[Start Time]],Home!$A$1&lt;=Leave[[#This Row],[End Time]]),Home!$A$1,"No Aplica")</f>
        <v>No Aplica</v>
      </c>
      <c r="N6011" s="43" t="str">
        <f>Leave[[#This Row],[User Code (Owning User) (Usuario)]]&amp;Leave[[#This Row],[fecha activa]]</f>
        <v>MIE202101114113No Aplica</v>
      </c>
    </row>
    <row r="6012" spans="1:14" x14ac:dyDescent="0.3">
      <c r="A6012" s="43" t="s">
        <v>465</v>
      </c>
      <c r="B6012" s="3">
        <v>45904</v>
      </c>
      <c r="C6012" s="3">
        <v>45904</v>
      </c>
      <c r="D6012" s="43" t="s">
        <v>2799</v>
      </c>
      <c r="E6012" s="43" t="s">
        <v>571</v>
      </c>
      <c r="F6012" s="43" t="s">
        <v>572</v>
      </c>
      <c r="G6012">
        <v>120</v>
      </c>
      <c r="H6012">
        <v>120</v>
      </c>
      <c r="I6012" s="43" t="s">
        <v>1003</v>
      </c>
      <c r="J6012" s="43" t="s">
        <v>559</v>
      </c>
      <c r="K6012" s="43" t="s">
        <v>560</v>
      </c>
      <c r="L6012" s="43" t="str">
        <f>IF(AND(Home!$A$1&gt;=Leave[[#This Row],[Start Time]],Home!$A$1&lt;=Leave[[#This Row],[End Time]]),"Aplica","No Aplica")</f>
        <v>No Aplica</v>
      </c>
      <c r="M6012" s="43" t="str">
        <f>IF(AND(Home!$A$1&gt;=Leave[[#This Row],[Start Time]],Home!$A$1&lt;=Leave[[#This Row],[End Time]]),Home!$A$1,"No Aplica")</f>
        <v>No Aplica</v>
      </c>
      <c r="N6012" s="43" t="str">
        <f>Leave[[#This Row],[User Code (Owning User) (Usuario)]]&amp;Leave[[#This Row],[fecha activa]]</f>
        <v>MIE202101114113No Aplica</v>
      </c>
    </row>
    <row r="6013" spans="1:14" x14ac:dyDescent="0.3">
      <c r="A6013" s="43" t="s">
        <v>465</v>
      </c>
      <c r="B6013" s="3">
        <v>45903</v>
      </c>
      <c r="C6013" s="3">
        <v>45903</v>
      </c>
      <c r="D6013" s="43" t="s">
        <v>2799</v>
      </c>
      <c r="E6013" s="43" t="s">
        <v>571</v>
      </c>
      <c r="F6013" s="43" t="s">
        <v>572</v>
      </c>
      <c r="G6013">
        <v>180</v>
      </c>
      <c r="H6013">
        <v>180</v>
      </c>
      <c r="I6013" s="43" t="s">
        <v>1003</v>
      </c>
      <c r="J6013" s="43" t="s">
        <v>559</v>
      </c>
      <c r="K6013" s="43" t="s">
        <v>560</v>
      </c>
      <c r="L6013" s="43" t="str">
        <f>IF(AND(Home!$A$1&gt;=Leave[[#This Row],[Start Time]],Home!$A$1&lt;=Leave[[#This Row],[End Time]]),"Aplica","No Aplica")</f>
        <v>No Aplica</v>
      </c>
      <c r="M6013" s="43" t="str">
        <f>IF(AND(Home!$A$1&gt;=Leave[[#This Row],[Start Time]],Home!$A$1&lt;=Leave[[#This Row],[End Time]]),Home!$A$1,"No Aplica")</f>
        <v>No Aplica</v>
      </c>
      <c r="N6013" s="43" t="str">
        <f>Leave[[#This Row],[User Code (Owning User) (Usuario)]]&amp;Leave[[#This Row],[fecha activa]]</f>
        <v>MIE202101114113No Aplica</v>
      </c>
    </row>
    <row r="6014" spans="1:14" x14ac:dyDescent="0.3">
      <c r="A6014" s="43" t="s">
        <v>465</v>
      </c>
      <c r="B6014" s="3">
        <v>45902</v>
      </c>
      <c r="C6014" s="3">
        <v>45902</v>
      </c>
      <c r="D6014" s="43" t="s">
        <v>2799</v>
      </c>
      <c r="E6014" s="43" t="s">
        <v>571</v>
      </c>
      <c r="F6014" s="43" t="s">
        <v>572</v>
      </c>
      <c r="G6014">
        <v>180</v>
      </c>
      <c r="H6014">
        <v>180</v>
      </c>
      <c r="I6014" s="43" t="s">
        <v>1003</v>
      </c>
      <c r="J6014" s="43" t="s">
        <v>559</v>
      </c>
      <c r="K6014" s="43" t="s">
        <v>560</v>
      </c>
      <c r="L6014" s="43" t="str">
        <f>IF(AND(Home!$A$1&gt;=Leave[[#This Row],[Start Time]],Home!$A$1&lt;=Leave[[#This Row],[End Time]]),"Aplica","No Aplica")</f>
        <v>No Aplica</v>
      </c>
      <c r="M6014" s="43" t="str">
        <f>IF(AND(Home!$A$1&gt;=Leave[[#This Row],[Start Time]],Home!$A$1&lt;=Leave[[#This Row],[End Time]]),Home!$A$1,"No Aplica")</f>
        <v>No Aplica</v>
      </c>
      <c r="N6014" s="43" t="str">
        <f>Leave[[#This Row],[User Code (Owning User) (Usuario)]]&amp;Leave[[#This Row],[fecha activa]]</f>
        <v>MIE202101114113No Aplica</v>
      </c>
    </row>
    <row r="6015" spans="1:14" x14ac:dyDescent="0.3">
      <c r="A6015" s="43" t="s">
        <v>465</v>
      </c>
      <c r="B6015" s="3">
        <v>45901</v>
      </c>
      <c r="C6015" s="3">
        <v>45901</v>
      </c>
      <c r="D6015" s="43" t="s">
        <v>2605</v>
      </c>
      <c r="E6015" s="43" t="s">
        <v>571</v>
      </c>
      <c r="F6015" s="43" t="s">
        <v>572</v>
      </c>
      <c r="G6015">
        <v>540</v>
      </c>
      <c r="H6015">
        <v>540</v>
      </c>
      <c r="I6015" s="43" t="s">
        <v>1003</v>
      </c>
      <c r="J6015" s="43" t="s">
        <v>559</v>
      </c>
      <c r="K6015" s="43" t="s">
        <v>560</v>
      </c>
      <c r="L6015" s="43" t="str">
        <f>IF(AND(Home!$A$1&gt;=Leave[[#This Row],[Start Time]],Home!$A$1&lt;=Leave[[#This Row],[End Time]]),"Aplica","No Aplica")</f>
        <v>No Aplica</v>
      </c>
      <c r="M6015" s="43" t="str">
        <f>IF(AND(Home!$A$1&gt;=Leave[[#This Row],[Start Time]],Home!$A$1&lt;=Leave[[#This Row],[End Time]]),Home!$A$1,"No Aplica")</f>
        <v>No Aplica</v>
      </c>
      <c r="N6015" s="43" t="str">
        <f>Leave[[#This Row],[User Code (Owning User) (Usuario)]]&amp;Leave[[#This Row],[fecha activa]]</f>
        <v>MIE202101114113No Aplica</v>
      </c>
    </row>
    <row r="6016" spans="1:14" x14ac:dyDescent="0.3">
      <c r="A6016" s="43" t="s">
        <v>465</v>
      </c>
      <c r="B6016" s="3">
        <v>45914</v>
      </c>
      <c r="C6016" s="3">
        <v>45914</v>
      </c>
      <c r="D6016" s="43" t="s">
        <v>841</v>
      </c>
      <c r="E6016" s="43" t="s">
        <v>571</v>
      </c>
      <c r="F6016" s="43" t="s">
        <v>572</v>
      </c>
      <c r="G6016">
        <v>540</v>
      </c>
      <c r="H6016">
        <v>540</v>
      </c>
      <c r="I6016" s="43" t="s">
        <v>1003</v>
      </c>
      <c r="J6016" s="43" t="s">
        <v>559</v>
      </c>
      <c r="K6016" s="43" t="s">
        <v>560</v>
      </c>
      <c r="L6016" s="43" t="str">
        <f>IF(AND(Home!$A$1&gt;=Leave[[#This Row],[Start Time]],Home!$A$1&lt;=Leave[[#This Row],[End Time]]),"Aplica","No Aplica")</f>
        <v>No Aplica</v>
      </c>
      <c r="M6016" s="43" t="str">
        <f>IF(AND(Home!$A$1&gt;=Leave[[#This Row],[Start Time]],Home!$A$1&lt;=Leave[[#This Row],[End Time]]),Home!$A$1,"No Aplica")</f>
        <v>No Aplica</v>
      </c>
      <c r="N6016" s="43" t="str">
        <f>Leave[[#This Row],[User Code (Owning User) (Usuario)]]&amp;Leave[[#This Row],[fecha activa]]</f>
        <v>MIE202101114113No Aplica</v>
      </c>
    </row>
    <row r="6017" spans="1:14" x14ac:dyDescent="0.3">
      <c r="A6017" s="43" t="s">
        <v>465</v>
      </c>
      <c r="B6017" s="3">
        <v>45907</v>
      </c>
      <c r="C6017" s="3">
        <v>45907</v>
      </c>
      <c r="D6017" s="43" t="s">
        <v>841</v>
      </c>
      <c r="E6017" s="43" t="s">
        <v>571</v>
      </c>
      <c r="F6017" s="43" t="s">
        <v>572</v>
      </c>
      <c r="G6017">
        <v>540</v>
      </c>
      <c r="H6017">
        <v>540</v>
      </c>
      <c r="I6017" s="43" t="s">
        <v>1003</v>
      </c>
      <c r="J6017" s="43" t="s">
        <v>559</v>
      </c>
      <c r="K6017" s="43" t="s">
        <v>560</v>
      </c>
      <c r="L6017" s="43" t="str">
        <f>IF(AND(Home!$A$1&gt;=Leave[[#This Row],[Start Time]],Home!$A$1&lt;=Leave[[#This Row],[End Time]]),"Aplica","No Aplica")</f>
        <v>No Aplica</v>
      </c>
      <c r="M6017" s="43" t="str">
        <f>IF(AND(Home!$A$1&gt;=Leave[[#This Row],[Start Time]],Home!$A$1&lt;=Leave[[#This Row],[End Time]]),Home!$A$1,"No Aplica")</f>
        <v>No Aplica</v>
      </c>
      <c r="N6017" s="43" t="str">
        <f>Leave[[#This Row],[User Code (Owning User) (Usuario)]]&amp;Leave[[#This Row],[fecha activa]]</f>
        <v>MIE202101114113No Aplica</v>
      </c>
    </row>
    <row r="6018" spans="1:14" x14ac:dyDescent="0.3">
      <c r="A6018" s="43" t="s">
        <v>465</v>
      </c>
      <c r="B6018" s="3">
        <v>45927</v>
      </c>
      <c r="C6018" s="3">
        <v>45927</v>
      </c>
      <c r="D6018" s="43" t="s">
        <v>1875</v>
      </c>
      <c r="E6018" s="43" t="s">
        <v>1790</v>
      </c>
      <c r="F6018" s="43" t="s">
        <v>1792</v>
      </c>
      <c r="G6018">
        <v>240</v>
      </c>
      <c r="H6018">
        <v>240</v>
      </c>
      <c r="I6018" s="43" t="s">
        <v>1791</v>
      </c>
      <c r="J6018" s="43" t="s">
        <v>1040</v>
      </c>
      <c r="K6018" s="43" t="s">
        <v>179</v>
      </c>
      <c r="L6018" s="43" t="str">
        <f>IF(AND(Home!$A$1&gt;=Leave[[#This Row],[Start Time]],Home!$A$1&lt;=Leave[[#This Row],[End Time]]),"Aplica","No Aplica")</f>
        <v>No Aplica</v>
      </c>
      <c r="M6018" s="43" t="str">
        <f>IF(AND(Home!$A$1&gt;=Leave[[#This Row],[Start Time]],Home!$A$1&lt;=Leave[[#This Row],[End Time]]),Home!$A$1,"No Aplica")</f>
        <v>No Aplica</v>
      </c>
      <c r="N6018" s="43" t="str">
        <f>Leave[[#This Row],[User Code (Owning User) (Usuario)]]&amp;Leave[[#This Row],[fecha activa]]</f>
        <v>MIE2025140523051No Aplica</v>
      </c>
    </row>
    <row r="6019" spans="1:14" x14ac:dyDescent="0.3">
      <c r="A6019" s="43" t="s">
        <v>465</v>
      </c>
      <c r="B6019" s="3">
        <v>45928</v>
      </c>
      <c r="C6019" s="3">
        <v>45928</v>
      </c>
      <c r="D6019" s="43" t="s">
        <v>1595</v>
      </c>
      <c r="E6019" s="43" t="s">
        <v>1790</v>
      </c>
      <c r="F6019" s="43" t="s">
        <v>1792</v>
      </c>
      <c r="G6019">
        <v>540</v>
      </c>
      <c r="H6019">
        <v>540</v>
      </c>
      <c r="I6019" s="43" t="s">
        <v>1791</v>
      </c>
      <c r="J6019" s="43" t="s">
        <v>1040</v>
      </c>
      <c r="K6019" s="43" t="s">
        <v>179</v>
      </c>
      <c r="L6019" s="43" t="str">
        <f>IF(AND(Home!$A$1&gt;=Leave[[#This Row],[Start Time]],Home!$A$1&lt;=Leave[[#This Row],[End Time]]),"Aplica","No Aplica")</f>
        <v>No Aplica</v>
      </c>
      <c r="M6019" s="43" t="str">
        <f>IF(AND(Home!$A$1&gt;=Leave[[#This Row],[Start Time]],Home!$A$1&lt;=Leave[[#This Row],[End Time]]),Home!$A$1,"No Aplica")</f>
        <v>No Aplica</v>
      </c>
      <c r="N6019" s="43" t="str">
        <f>Leave[[#This Row],[User Code (Owning User) (Usuario)]]&amp;Leave[[#This Row],[fecha activa]]</f>
        <v>MIE2025140523051No Aplica</v>
      </c>
    </row>
    <row r="6020" spans="1:14" x14ac:dyDescent="0.3">
      <c r="A6020" s="43" t="s">
        <v>477</v>
      </c>
      <c r="B6020" s="3">
        <v>45916</v>
      </c>
      <c r="C6020" s="3">
        <v>45916</v>
      </c>
      <c r="D6020" s="43" t="s">
        <v>3531</v>
      </c>
      <c r="E6020" s="43" t="s">
        <v>1790</v>
      </c>
      <c r="F6020" s="43" t="s">
        <v>1792</v>
      </c>
      <c r="G6020">
        <v>540</v>
      </c>
      <c r="H6020">
        <v>540</v>
      </c>
      <c r="I6020" s="43" t="s">
        <v>1791</v>
      </c>
      <c r="J6020" s="43" t="s">
        <v>1040</v>
      </c>
      <c r="K6020" s="43" t="s">
        <v>179</v>
      </c>
      <c r="L6020" s="43" t="str">
        <f>IF(AND(Home!$A$1&gt;=Leave[[#This Row],[Start Time]],Home!$A$1&lt;=Leave[[#This Row],[End Time]]),"Aplica","No Aplica")</f>
        <v>No Aplica</v>
      </c>
      <c r="M6020" s="43" t="str">
        <f>IF(AND(Home!$A$1&gt;=Leave[[#This Row],[Start Time]],Home!$A$1&lt;=Leave[[#This Row],[End Time]]),Home!$A$1,"No Aplica")</f>
        <v>No Aplica</v>
      </c>
      <c r="N6020" s="43" t="str">
        <f>Leave[[#This Row],[User Code (Owning User) (Usuario)]]&amp;Leave[[#This Row],[fecha activa]]</f>
        <v>MIE2025140523051No Aplica</v>
      </c>
    </row>
    <row r="6021" spans="1:14" x14ac:dyDescent="0.3">
      <c r="A6021" s="43" t="s">
        <v>477</v>
      </c>
      <c r="B6021" s="3">
        <v>45915</v>
      </c>
      <c r="C6021" s="3">
        <v>45915</v>
      </c>
      <c r="D6021" s="43" t="s">
        <v>3531</v>
      </c>
      <c r="E6021" s="43" t="s">
        <v>1790</v>
      </c>
      <c r="F6021" s="43" t="s">
        <v>1792</v>
      </c>
      <c r="G6021">
        <v>540</v>
      </c>
      <c r="H6021">
        <v>540</v>
      </c>
      <c r="I6021" s="43" t="s">
        <v>1791</v>
      </c>
      <c r="J6021" s="43" t="s">
        <v>1040</v>
      </c>
      <c r="K6021" s="43" t="s">
        <v>179</v>
      </c>
      <c r="L6021" s="43" t="str">
        <f>IF(AND(Home!$A$1&gt;=Leave[[#This Row],[Start Time]],Home!$A$1&lt;=Leave[[#This Row],[End Time]]),"Aplica","No Aplica")</f>
        <v>No Aplica</v>
      </c>
      <c r="M6021" s="43" t="str">
        <f>IF(AND(Home!$A$1&gt;=Leave[[#This Row],[Start Time]],Home!$A$1&lt;=Leave[[#This Row],[End Time]]),Home!$A$1,"No Aplica")</f>
        <v>No Aplica</v>
      </c>
      <c r="N6021" s="43" t="str">
        <f>Leave[[#This Row],[User Code (Owning User) (Usuario)]]&amp;Leave[[#This Row],[fecha activa]]</f>
        <v>MIE2025140523051No Aplica</v>
      </c>
    </row>
    <row r="6022" spans="1:14" x14ac:dyDescent="0.3">
      <c r="A6022" s="43" t="s">
        <v>465</v>
      </c>
      <c r="B6022" s="3">
        <v>45920</v>
      </c>
      <c r="C6022" s="3">
        <v>45920</v>
      </c>
      <c r="D6022" s="43" t="s">
        <v>1875</v>
      </c>
      <c r="E6022" s="43" t="s">
        <v>1790</v>
      </c>
      <c r="F6022" s="43" t="s">
        <v>1792</v>
      </c>
      <c r="G6022">
        <v>240</v>
      </c>
      <c r="H6022">
        <v>240</v>
      </c>
      <c r="I6022" s="43" t="s">
        <v>1791</v>
      </c>
      <c r="J6022" s="43" t="s">
        <v>1040</v>
      </c>
      <c r="K6022" s="43" t="s">
        <v>179</v>
      </c>
      <c r="L6022" s="43" t="str">
        <f>IF(AND(Home!$A$1&gt;=Leave[[#This Row],[Start Time]],Home!$A$1&lt;=Leave[[#This Row],[End Time]]),"Aplica","No Aplica")</f>
        <v>No Aplica</v>
      </c>
      <c r="M6022" s="43" t="str">
        <f>IF(AND(Home!$A$1&gt;=Leave[[#This Row],[Start Time]],Home!$A$1&lt;=Leave[[#This Row],[End Time]]),Home!$A$1,"No Aplica")</f>
        <v>No Aplica</v>
      </c>
      <c r="N6022" s="43" t="str">
        <f>Leave[[#This Row],[User Code (Owning User) (Usuario)]]&amp;Leave[[#This Row],[fecha activa]]</f>
        <v>MIE2025140523051No Aplica</v>
      </c>
    </row>
    <row r="6023" spans="1:14" x14ac:dyDescent="0.3">
      <c r="A6023" s="43" t="s">
        <v>465</v>
      </c>
      <c r="B6023" s="3">
        <v>45921</v>
      </c>
      <c r="C6023" s="3">
        <v>45921</v>
      </c>
      <c r="D6023" s="43" t="s">
        <v>1595</v>
      </c>
      <c r="E6023" s="43" t="s">
        <v>1790</v>
      </c>
      <c r="F6023" s="43" t="s">
        <v>1792</v>
      </c>
      <c r="G6023">
        <v>540</v>
      </c>
      <c r="H6023">
        <v>540</v>
      </c>
      <c r="I6023" s="43" t="s">
        <v>1791</v>
      </c>
      <c r="J6023" s="43" t="s">
        <v>1040</v>
      </c>
      <c r="K6023" s="43" t="s">
        <v>179</v>
      </c>
      <c r="L6023" s="43" t="str">
        <f>IF(AND(Home!$A$1&gt;=Leave[[#This Row],[Start Time]],Home!$A$1&lt;=Leave[[#This Row],[End Time]]),"Aplica","No Aplica")</f>
        <v>No Aplica</v>
      </c>
      <c r="M6023" s="43" t="str">
        <f>IF(AND(Home!$A$1&gt;=Leave[[#This Row],[Start Time]],Home!$A$1&lt;=Leave[[#This Row],[End Time]]),Home!$A$1,"No Aplica")</f>
        <v>No Aplica</v>
      </c>
      <c r="N6023" s="43" t="str">
        <f>Leave[[#This Row],[User Code (Owning User) (Usuario)]]&amp;Leave[[#This Row],[fecha activa]]</f>
        <v>MIE2025140523051No Aplica</v>
      </c>
    </row>
    <row r="6024" spans="1:14" x14ac:dyDescent="0.3">
      <c r="A6024" s="43" t="s">
        <v>471</v>
      </c>
      <c r="B6024" s="3">
        <v>45903</v>
      </c>
      <c r="C6024" s="3">
        <v>45903</v>
      </c>
      <c r="D6024" s="43" t="s">
        <v>2869</v>
      </c>
      <c r="E6024" s="43" t="s">
        <v>1790</v>
      </c>
      <c r="F6024" s="43" t="s">
        <v>1792</v>
      </c>
      <c r="G6024">
        <v>330</v>
      </c>
      <c r="H6024">
        <v>330</v>
      </c>
      <c r="I6024" s="43" t="s">
        <v>1791</v>
      </c>
      <c r="J6024" s="43" t="s">
        <v>1040</v>
      </c>
      <c r="K6024" s="43" t="s">
        <v>179</v>
      </c>
      <c r="L6024" s="43" t="str">
        <f>IF(AND(Home!$A$1&gt;=Leave[[#This Row],[Start Time]],Home!$A$1&lt;=Leave[[#This Row],[End Time]]),"Aplica","No Aplica")</f>
        <v>No Aplica</v>
      </c>
      <c r="M6024" s="43" t="str">
        <f>IF(AND(Home!$A$1&gt;=Leave[[#This Row],[Start Time]],Home!$A$1&lt;=Leave[[#This Row],[End Time]]),Home!$A$1,"No Aplica")</f>
        <v>No Aplica</v>
      </c>
      <c r="N6024" s="43" t="str">
        <f>Leave[[#This Row],[User Code (Owning User) (Usuario)]]&amp;Leave[[#This Row],[fecha activa]]</f>
        <v>MIE2025140523051No Aplica</v>
      </c>
    </row>
    <row r="6025" spans="1:14" x14ac:dyDescent="0.3">
      <c r="A6025" s="43" t="s">
        <v>465</v>
      </c>
      <c r="B6025" s="3">
        <v>45914</v>
      </c>
      <c r="C6025" s="3">
        <v>45914</v>
      </c>
      <c r="D6025" s="43" t="s">
        <v>2624</v>
      </c>
      <c r="E6025" s="43" t="s">
        <v>1790</v>
      </c>
      <c r="F6025" s="43" t="s">
        <v>1792</v>
      </c>
      <c r="G6025">
        <v>540</v>
      </c>
      <c r="H6025">
        <v>540</v>
      </c>
      <c r="I6025" s="43" t="s">
        <v>1791</v>
      </c>
      <c r="J6025" s="43" t="s">
        <v>1040</v>
      </c>
      <c r="K6025" s="43" t="s">
        <v>179</v>
      </c>
      <c r="L6025" s="43" t="str">
        <f>IF(AND(Home!$A$1&gt;=Leave[[#This Row],[Start Time]],Home!$A$1&lt;=Leave[[#This Row],[End Time]]),"Aplica","No Aplica")</f>
        <v>No Aplica</v>
      </c>
      <c r="M6025" s="43" t="str">
        <f>IF(AND(Home!$A$1&gt;=Leave[[#This Row],[Start Time]],Home!$A$1&lt;=Leave[[#This Row],[End Time]]),Home!$A$1,"No Aplica")</f>
        <v>No Aplica</v>
      </c>
      <c r="N6025" s="43" t="str">
        <f>Leave[[#This Row],[User Code (Owning User) (Usuario)]]&amp;Leave[[#This Row],[fecha activa]]</f>
        <v>MIE2025140523051No Aplica</v>
      </c>
    </row>
    <row r="6026" spans="1:14" x14ac:dyDescent="0.3">
      <c r="A6026" s="43" t="s">
        <v>465</v>
      </c>
      <c r="B6026" s="3">
        <v>45913</v>
      </c>
      <c r="C6026" s="3">
        <v>45913</v>
      </c>
      <c r="D6026" s="43" t="s">
        <v>1875</v>
      </c>
      <c r="E6026" s="43" t="s">
        <v>1790</v>
      </c>
      <c r="F6026" s="43" t="s">
        <v>1792</v>
      </c>
      <c r="G6026">
        <v>270</v>
      </c>
      <c r="H6026">
        <v>270</v>
      </c>
      <c r="I6026" s="43" t="s">
        <v>1791</v>
      </c>
      <c r="J6026" s="43" t="s">
        <v>1040</v>
      </c>
      <c r="K6026" s="43" t="s">
        <v>179</v>
      </c>
      <c r="L6026" s="43" t="str">
        <f>IF(AND(Home!$A$1&gt;=Leave[[#This Row],[Start Time]],Home!$A$1&lt;=Leave[[#This Row],[End Time]]),"Aplica","No Aplica")</f>
        <v>No Aplica</v>
      </c>
      <c r="M6026" s="43" t="str">
        <f>IF(AND(Home!$A$1&gt;=Leave[[#This Row],[Start Time]],Home!$A$1&lt;=Leave[[#This Row],[End Time]]),Home!$A$1,"No Aplica")</f>
        <v>No Aplica</v>
      </c>
      <c r="N6026" s="43" t="str">
        <f>Leave[[#This Row],[User Code (Owning User) (Usuario)]]&amp;Leave[[#This Row],[fecha activa]]</f>
        <v>MIE2025140523051No Aplica</v>
      </c>
    </row>
    <row r="6027" spans="1:14" x14ac:dyDescent="0.3">
      <c r="A6027" s="43" t="s">
        <v>465</v>
      </c>
      <c r="B6027" s="3">
        <v>45907</v>
      </c>
      <c r="C6027" s="3">
        <v>45907</v>
      </c>
      <c r="D6027" s="43" t="s">
        <v>1595</v>
      </c>
      <c r="E6027" s="43" t="s">
        <v>1790</v>
      </c>
      <c r="F6027" s="43" t="s">
        <v>1792</v>
      </c>
      <c r="G6027">
        <v>540</v>
      </c>
      <c r="H6027">
        <v>540</v>
      </c>
      <c r="I6027" s="43" t="s">
        <v>1791</v>
      </c>
      <c r="J6027" s="43" t="s">
        <v>1040</v>
      </c>
      <c r="K6027" s="43" t="s">
        <v>179</v>
      </c>
      <c r="L6027" s="43" t="str">
        <f>IF(AND(Home!$A$1&gt;=Leave[[#This Row],[Start Time]],Home!$A$1&lt;=Leave[[#This Row],[End Time]]),"Aplica","No Aplica")</f>
        <v>No Aplica</v>
      </c>
      <c r="M6027" s="43" t="str">
        <f>IF(AND(Home!$A$1&gt;=Leave[[#This Row],[Start Time]],Home!$A$1&lt;=Leave[[#This Row],[End Time]]),Home!$A$1,"No Aplica")</f>
        <v>No Aplica</v>
      </c>
      <c r="N6027" s="43" t="str">
        <f>Leave[[#This Row],[User Code (Owning User) (Usuario)]]&amp;Leave[[#This Row],[fecha activa]]</f>
        <v>MIE2025140523051No Aplica</v>
      </c>
    </row>
    <row r="6028" spans="1:14" x14ac:dyDescent="0.3">
      <c r="A6028" s="43" t="s">
        <v>465</v>
      </c>
      <c r="B6028" s="3">
        <v>45906</v>
      </c>
      <c r="C6028" s="3">
        <v>45906</v>
      </c>
      <c r="D6028" s="43" t="s">
        <v>1875</v>
      </c>
      <c r="E6028" s="43" t="s">
        <v>1790</v>
      </c>
      <c r="F6028" s="43" t="s">
        <v>1792</v>
      </c>
      <c r="G6028">
        <v>240</v>
      </c>
      <c r="H6028">
        <v>240</v>
      </c>
      <c r="I6028" s="43" t="s">
        <v>1791</v>
      </c>
      <c r="J6028" s="43" t="s">
        <v>1040</v>
      </c>
      <c r="K6028" s="43" t="s">
        <v>179</v>
      </c>
      <c r="L6028" s="43" t="str">
        <f>IF(AND(Home!$A$1&gt;=Leave[[#This Row],[Start Time]],Home!$A$1&lt;=Leave[[#This Row],[End Time]]),"Aplica","No Aplica")</f>
        <v>No Aplica</v>
      </c>
      <c r="M6028" s="43" t="str">
        <f>IF(AND(Home!$A$1&gt;=Leave[[#This Row],[Start Time]],Home!$A$1&lt;=Leave[[#This Row],[End Time]]),Home!$A$1,"No Aplica")</f>
        <v>No Aplica</v>
      </c>
      <c r="N6028" s="43" t="str">
        <f>Leave[[#This Row],[User Code (Owning User) (Usuario)]]&amp;Leave[[#This Row],[fecha activa]]</f>
        <v>MIE2025140523051No Aplica</v>
      </c>
    </row>
    <row r="6029" spans="1:14" x14ac:dyDescent="0.3">
      <c r="A6029" s="43" t="s">
        <v>465</v>
      </c>
      <c r="B6029" s="3">
        <v>45926</v>
      </c>
      <c r="C6029" s="3">
        <v>45926</v>
      </c>
      <c r="D6029" s="43" t="s">
        <v>1630</v>
      </c>
      <c r="E6029" s="43" t="s">
        <v>25</v>
      </c>
      <c r="F6029" s="43" t="s">
        <v>26</v>
      </c>
      <c r="G6029">
        <v>180</v>
      </c>
      <c r="H6029">
        <v>180</v>
      </c>
      <c r="I6029" s="43" t="s">
        <v>953</v>
      </c>
      <c r="J6029" s="43" t="s">
        <v>1045</v>
      </c>
      <c r="K6029" s="43" t="s">
        <v>177</v>
      </c>
      <c r="L6029" s="43" t="str">
        <f>IF(AND(Home!$A$1&gt;=Leave[[#This Row],[Start Time]],Home!$A$1&lt;=Leave[[#This Row],[End Time]]),"Aplica","No Aplica")</f>
        <v>No Aplica</v>
      </c>
      <c r="M6029" s="43" t="str">
        <f>IF(AND(Home!$A$1&gt;=Leave[[#This Row],[Start Time]],Home!$A$1&lt;=Leave[[#This Row],[End Time]]),Home!$A$1,"No Aplica")</f>
        <v>No Aplica</v>
      </c>
      <c r="N6029" s="43" t="str">
        <f>Leave[[#This Row],[User Code (Owning User) (Usuario)]]&amp;Leave[[#This Row],[fecha activa]]</f>
        <v>MIE202224119524No Aplica</v>
      </c>
    </row>
    <row r="6030" spans="1:14" x14ac:dyDescent="0.3">
      <c r="A6030" s="43" t="s">
        <v>465</v>
      </c>
      <c r="B6030" s="3">
        <v>45923</v>
      </c>
      <c r="C6030" s="3">
        <v>45923</v>
      </c>
      <c r="D6030" s="43" t="s">
        <v>1630</v>
      </c>
      <c r="E6030" s="43" t="s">
        <v>25</v>
      </c>
      <c r="F6030" s="43" t="s">
        <v>26</v>
      </c>
      <c r="G6030">
        <v>60</v>
      </c>
      <c r="H6030">
        <v>60</v>
      </c>
      <c r="I6030" s="43" t="s">
        <v>953</v>
      </c>
      <c r="J6030" s="43" t="s">
        <v>1045</v>
      </c>
      <c r="K6030" s="43" t="s">
        <v>177</v>
      </c>
      <c r="L6030" s="43" t="str">
        <f>IF(AND(Home!$A$1&gt;=Leave[[#This Row],[Start Time]],Home!$A$1&lt;=Leave[[#This Row],[End Time]]),"Aplica","No Aplica")</f>
        <v>No Aplica</v>
      </c>
      <c r="M6030" s="43" t="str">
        <f>IF(AND(Home!$A$1&gt;=Leave[[#This Row],[Start Time]],Home!$A$1&lt;=Leave[[#This Row],[End Time]]),Home!$A$1,"No Aplica")</f>
        <v>No Aplica</v>
      </c>
      <c r="N6030" s="43" t="str">
        <f>Leave[[#This Row],[User Code (Owning User) (Usuario)]]&amp;Leave[[#This Row],[fecha activa]]</f>
        <v>MIE202224119524No Aplica</v>
      </c>
    </row>
    <row r="6031" spans="1:14" x14ac:dyDescent="0.3">
      <c r="A6031" s="43" t="s">
        <v>465</v>
      </c>
      <c r="B6031" s="3">
        <v>45922</v>
      </c>
      <c r="C6031" s="3">
        <v>45922</v>
      </c>
      <c r="D6031" s="43" t="s">
        <v>1630</v>
      </c>
      <c r="E6031" s="43" t="s">
        <v>25</v>
      </c>
      <c r="F6031" s="43" t="s">
        <v>26</v>
      </c>
      <c r="G6031">
        <v>60</v>
      </c>
      <c r="H6031">
        <v>60</v>
      </c>
      <c r="I6031" s="43" t="s">
        <v>953</v>
      </c>
      <c r="J6031" s="43" t="s">
        <v>1045</v>
      </c>
      <c r="K6031" s="43" t="s">
        <v>177</v>
      </c>
      <c r="L6031" s="43" t="str">
        <f>IF(AND(Home!$A$1&gt;=Leave[[#This Row],[Start Time]],Home!$A$1&lt;=Leave[[#This Row],[End Time]]),"Aplica","No Aplica")</f>
        <v>Aplica</v>
      </c>
      <c r="M6031" s="43">
        <f>IF(AND(Home!$A$1&gt;=Leave[[#This Row],[Start Time]],Home!$A$1&lt;=Leave[[#This Row],[End Time]]),Home!$A$1,"No Aplica")</f>
        <v>45922</v>
      </c>
      <c r="N6031" s="43" t="str">
        <f>Leave[[#This Row],[User Code (Owning User) (Usuario)]]&amp;Leave[[#This Row],[fecha activa]]</f>
        <v>MIE20222411952445922</v>
      </c>
    </row>
    <row r="6032" spans="1:14" x14ac:dyDescent="0.3">
      <c r="A6032" s="43" t="s">
        <v>465</v>
      </c>
      <c r="B6032" s="3">
        <v>45917</v>
      </c>
      <c r="C6032" s="3">
        <v>45917</v>
      </c>
      <c r="D6032" s="43" t="s">
        <v>1630</v>
      </c>
      <c r="E6032" s="43" t="s">
        <v>25</v>
      </c>
      <c r="F6032" s="43" t="s">
        <v>26</v>
      </c>
      <c r="G6032">
        <v>180</v>
      </c>
      <c r="H6032">
        <v>180</v>
      </c>
      <c r="I6032" s="43" t="s">
        <v>953</v>
      </c>
      <c r="J6032" s="43" t="s">
        <v>1045</v>
      </c>
      <c r="K6032" s="43" t="s">
        <v>177</v>
      </c>
      <c r="L6032" s="43" t="str">
        <f>IF(AND(Home!$A$1&gt;=Leave[[#This Row],[Start Time]],Home!$A$1&lt;=Leave[[#This Row],[End Time]]),"Aplica","No Aplica")</f>
        <v>No Aplica</v>
      </c>
      <c r="M6032" s="43" t="str">
        <f>IF(AND(Home!$A$1&gt;=Leave[[#This Row],[Start Time]],Home!$A$1&lt;=Leave[[#This Row],[End Time]]),Home!$A$1,"No Aplica")</f>
        <v>No Aplica</v>
      </c>
      <c r="N6032" s="43" t="str">
        <f>Leave[[#This Row],[User Code (Owning User) (Usuario)]]&amp;Leave[[#This Row],[fecha activa]]</f>
        <v>MIE202224119524No Aplica</v>
      </c>
    </row>
    <row r="6033" spans="1:14" x14ac:dyDescent="0.3">
      <c r="A6033" s="43" t="s">
        <v>465</v>
      </c>
      <c r="B6033" s="3">
        <v>45915</v>
      </c>
      <c r="C6033" s="3">
        <v>45915</v>
      </c>
      <c r="D6033" s="43" t="s">
        <v>1630</v>
      </c>
      <c r="E6033" s="43" t="s">
        <v>25</v>
      </c>
      <c r="F6033" s="43" t="s">
        <v>26</v>
      </c>
      <c r="G6033">
        <v>60</v>
      </c>
      <c r="H6033">
        <v>60</v>
      </c>
      <c r="I6033" s="43" t="s">
        <v>953</v>
      </c>
      <c r="J6033" s="43" t="s">
        <v>1045</v>
      </c>
      <c r="K6033" s="43" t="s">
        <v>177</v>
      </c>
      <c r="L6033" s="43" t="str">
        <f>IF(AND(Home!$A$1&gt;=Leave[[#This Row],[Start Time]],Home!$A$1&lt;=Leave[[#This Row],[End Time]]),"Aplica","No Aplica")</f>
        <v>No Aplica</v>
      </c>
      <c r="M6033" s="43" t="str">
        <f>IF(AND(Home!$A$1&gt;=Leave[[#This Row],[Start Time]],Home!$A$1&lt;=Leave[[#This Row],[End Time]]),Home!$A$1,"No Aplica")</f>
        <v>No Aplica</v>
      </c>
      <c r="N6033" s="43" t="str">
        <f>Leave[[#This Row],[User Code (Owning User) (Usuario)]]&amp;Leave[[#This Row],[fecha activa]]</f>
        <v>MIE202224119524No Aplica</v>
      </c>
    </row>
    <row r="6034" spans="1:14" x14ac:dyDescent="0.3">
      <c r="A6034" s="43" t="s">
        <v>468</v>
      </c>
      <c r="B6034" s="3">
        <v>45921</v>
      </c>
      <c r="C6034" s="3">
        <v>45921</v>
      </c>
      <c r="D6034" s="43" t="s">
        <v>475</v>
      </c>
      <c r="E6034" s="43" t="s">
        <v>25</v>
      </c>
      <c r="F6034" s="43" t="s">
        <v>26</v>
      </c>
      <c r="G6034">
        <v>540</v>
      </c>
      <c r="H6034">
        <v>540</v>
      </c>
      <c r="I6034" s="43" t="s">
        <v>953</v>
      </c>
      <c r="J6034" s="43" t="s">
        <v>1045</v>
      </c>
      <c r="K6034" s="43" t="s">
        <v>177</v>
      </c>
      <c r="L6034" s="43" t="str">
        <f>IF(AND(Home!$A$1&gt;=Leave[[#This Row],[Start Time]],Home!$A$1&lt;=Leave[[#This Row],[End Time]]),"Aplica","No Aplica")</f>
        <v>No Aplica</v>
      </c>
      <c r="M6034" s="43" t="str">
        <f>IF(AND(Home!$A$1&gt;=Leave[[#This Row],[Start Time]],Home!$A$1&lt;=Leave[[#This Row],[End Time]]),Home!$A$1,"No Aplica")</f>
        <v>No Aplica</v>
      </c>
      <c r="N6034" s="43" t="str">
        <f>Leave[[#This Row],[User Code (Owning User) (Usuario)]]&amp;Leave[[#This Row],[fecha activa]]</f>
        <v>MIE202224119524No Aplica</v>
      </c>
    </row>
    <row r="6035" spans="1:14" x14ac:dyDescent="0.3">
      <c r="A6035" s="43" t="s">
        <v>468</v>
      </c>
      <c r="B6035" s="3">
        <v>45918</v>
      </c>
      <c r="C6035" s="3">
        <v>45918</v>
      </c>
      <c r="D6035" s="43" t="s">
        <v>502</v>
      </c>
      <c r="E6035" s="43" t="s">
        <v>25</v>
      </c>
      <c r="F6035" s="43" t="s">
        <v>26</v>
      </c>
      <c r="G6035">
        <v>540</v>
      </c>
      <c r="H6035">
        <v>540</v>
      </c>
      <c r="I6035" s="43" t="s">
        <v>953</v>
      </c>
      <c r="J6035" s="43" t="s">
        <v>1045</v>
      </c>
      <c r="K6035" s="43" t="s">
        <v>177</v>
      </c>
      <c r="L6035" s="43" t="str">
        <f>IF(AND(Home!$A$1&gt;=Leave[[#This Row],[Start Time]],Home!$A$1&lt;=Leave[[#This Row],[End Time]]),"Aplica","No Aplica")</f>
        <v>No Aplica</v>
      </c>
      <c r="M6035" s="43" t="str">
        <f>IF(AND(Home!$A$1&gt;=Leave[[#This Row],[Start Time]],Home!$A$1&lt;=Leave[[#This Row],[End Time]]),Home!$A$1,"No Aplica")</f>
        <v>No Aplica</v>
      </c>
      <c r="N6035" s="43" t="str">
        <f>Leave[[#This Row],[User Code (Owning User) (Usuario)]]&amp;Leave[[#This Row],[fecha activa]]</f>
        <v>MIE202224119524No Aplica</v>
      </c>
    </row>
    <row r="6036" spans="1:14" x14ac:dyDescent="0.3">
      <c r="A6036" s="43" t="s">
        <v>468</v>
      </c>
      <c r="B6036" s="3">
        <v>45909</v>
      </c>
      <c r="C6036" s="3">
        <v>45909</v>
      </c>
      <c r="D6036" s="43" t="s">
        <v>502</v>
      </c>
      <c r="E6036" s="43" t="s">
        <v>25</v>
      </c>
      <c r="F6036" s="43" t="s">
        <v>26</v>
      </c>
      <c r="G6036">
        <v>480</v>
      </c>
      <c r="H6036">
        <v>480</v>
      </c>
      <c r="I6036" s="43" t="s">
        <v>953</v>
      </c>
      <c r="J6036" s="43" t="s">
        <v>1045</v>
      </c>
      <c r="K6036" s="43" t="s">
        <v>177</v>
      </c>
      <c r="L6036" s="43" t="str">
        <f>IF(AND(Home!$A$1&gt;=Leave[[#This Row],[Start Time]],Home!$A$1&lt;=Leave[[#This Row],[End Time]]),"Aplica","No Aplica")</f>
        <v>No Aplica</v>
      </c>
      <c r="M6036" s="43" t="str">
        <f>IF(AND(Home!$A$1&gt;=Leave[[#This Row],[Start Time]],Home!$A$1&lt;=Leave[[#This Row],[End Time]]),Home!$A$1,"No Aplica")</f>
        <v>No Aplica</v>
      </c>
      <c r="N6036" s="43" t="str">
        <f>Leave[[#This Row],[User Code (Owning User) (Usuario)]]&amp;Leave[[#This Row],[fecha activa]]</f>
        <v>MIE202224119524No Aplica</v>
      </c>
    </row>
    <row r="6037" spans="1:14" x14ac:dyDescent="0.3">
      <c r="A6037" s="43" t="s">
        <v>465</v>
      </c>
      <c r="B6037" s="3">
        <v>45911</v>
      </c>
      <c r="C6037" s="3">
        <v>45911</v>
      </c>
      <c r="D6037" s="43" t="s">
        <v>1630</v>
      </c>
      <c r="E6037" s="43" t="s">
        <v>25</v>
      </c>
      <c r="F6037" s="43" t="s">
        <v>26</v>
      </c>
      <c r="G6037">
        <v>60</v>
      </c>
      <c r="H6037">
        <v>60</v>
      </c>
      <c r="I6037" s="43" t="s">
        <v>953</v>
      </c>
      <c r="J6037" s="43" t="s">
        <v>1045</v>
      </c>
      <c r="K6037" s="43" t="s">
        <v>177</v>
      </c>
      <c r="L6037" s="43" t="str">
        <f>IF(AND(Home!$A$1&gt;=Leave[[#This Row],[Start Time]],Home!$A$1&lt;=Leave[[#This Row],[End Time]]),"Aplica","No Aplica")</f>
        <v>No Aplica</v>
      </c>
      <c r="M6037" s="43" t="str">
        <f>IF(AND(Home!$A$1&gt;=Leave[[#This Row],[Start Time]],Home!$A$1&lt;=Leave[[#This Row],[End Time]]),Home!$A$1,"No Aplica")</f>
        <v>No Aplica</v>
      </c>
      <c r="N6037" s="43" t="str">
        <f>Leave[[#This Row],[User Code (Owning User) (Usuario)]]&amp;Leave[[#This Row],[fecha activa]]</f>
        <v>MIE202224119524No Aplica</v>
      </c>
    </row>
    <row r="6038" spans="1:14" x14ac:dyDescent="0.3">
      <c r="A6038" s="43" t="s">
        <v>465</v>
      </c>
      <c r="B6038" s="3">
        <v>45910</v>
      </c>
      <c r="C6038" s="3">
        <v>45910</v>
      </c>
      <c r="D6038" s="43" t="s">
        <v>1630</v>
      </c>
      <c r="E6038" s="43" t="s">
        <v>25</v>
      </c>
      <c r="F6038" s="43" t="s">
        <v>26</v>
      </c>
      <c r="G6038">
        <v>60</v>
      </c>
      <c r="H6038">
        <v>60</v>
      </c>
      <c r="I6038" s="43" t="s">
        <v>953</v>
      </c>
      <c r="J6038" s="43" t="s">
        <v>1045</v>
      </c>
      <c r="K6038" s="43" t="s">
        <v>177</v>
      </c>
      <c r="L6038" s="43" t="str">
        <f>IF(AND(Home!$A$1&gt;=Leave[[#This Row],[Start Time]],Home!$A$1&lt;=Leave[[#This Row],[End Time]]),"Aplica","No Aplica")</f>
        <v>No Aplica</v>
      </c>
      <c r="M6038" s="43" t="str">
        <f>IF(AND(Home!$A$1&gt;=Leave[[#This Row],[Start Time]],Home!$A$1&lt;=Leave[[#This Row],[End Time]]),Home!$A$1,"No Aplica")</f>
        <v>No Aplica</v>
      </c>
      <c r="N6038" s="43" t="str">
        <f>Leave[[#This Row],[User Code (Owning User) (Usuario)]]&amp;Leave[[#This Row],[fecha activa]]</f>
        <v>MIE202224119524No Aplica</v>
      </c>
    </row>
    <row r="6039" spans="1:14" x14ac:dyDescent="0.3">
      <c r="A6039" s="43" t="s">
        <v>465</v>
      </c>
      <c r="B6039" s="3">
        <v>45908</v>
      </c>
      <c r="C6039" s="3">
        <v>45908</v>
      </c>
      <c r="D6039" s="43" t="s">
        <v>1630</v>
      </c>
      <c r="E6039" s="43" t="s">
        <v>25</v>
      </c>
      <c r="F6039" s="43" t="s">
        <v>26</v>
      </c>
      <c r="G6039">
        <v>180</v>
      </c>
      <c r="H6039">
        <v>180</v>
      </c>
      <c r="I6039" s="43" t="s">
        <v>953</v>
      </c>
      <c r="J6039" s="43" t="s">
        <v>1045</v>
      </c>
      <c r="K6039" s="43" t="s">
        <v>177</v>
      </c>
      <c r="L6039" s="43" t="str">
        <f>IF(AND(Home!$A$1&gt;=Leave[[#This Row],[Start Time]],Home!$A$1&lt;=Leave[[#This Row],[End Time]]),"Aplica","No Aplica")</f>
        <v>No Aplica</v>
      </c>
      <c r="M6039" s="43" t="str">
        <f>IF(AND(Home!$A$1&gt;=Leave[[#This Row],[Start Time]],Home!$A$1&lt;=Leave[[#This Row],[End Time]]),Home!$A$1,"No Aplica")</f>
        <v>No Aplica</v>
      </c>
      <c r="N6039" s="43" t="str">
        <f>Leave[[#This Row],[User Code (Owning User) (Usuario)]]&amp;Leave[[#This Row],[fecha activa]]</f>
        <v>MIE202224119524No Aplica</v>
      </c>
    </row>
    <row r="6040" spans="1:14" x14ac:dyDescent="0.3">
      <c r="A6040" s="43" t="s">
        <v>468</v>
      </c>
      <c r="B6040" s="3">
        <v>45905</v>
      </c>
      <c r="C6040" s="3">
        <v>45905</v>
      </c>
      <c r="D6040" s="43" t="s">
        <v>2664</v>
      </c>
      <c r="E6040" s="43" t="s">
        <v>25</v>
      </c>
      <c r="F6040" s="43" t="s">
        <v>26</v>
      </c>
      <c r="G6040">
        <v>540</v>
      </c>
      <c r="H6040">
        <v>540</v>
      </c>
      <c r="I6040" s="43" t="s">
        <v>953</v>
      </c>
      <c r="J6040" s="43" t="s">
        <v>1045</v>
      </c>
      <c r="K6040" s="43" t="s">
        <v>177</v>
      </c>
      <c r="L6040" s="43" t="str">
        <f>IF(AND(Home!$A$1&gt;=Leave[[#This Row],[Start Time]],Home!$A$1&lt;=Leave[[#This Row],[End Time]]),"Aplica","No Aplica")</f>
        <v>No Aplica</v>
      </c>
      <c r="M6040" s="43" t="str">
        <f>IF(AND(Home!$A$1&gt;=Leave[[#This Row],[Start Time]],Home!$A$1&lt;=Leave[[#This Row],[End Time]]),Home!$A$1,"No Aplica")</f>
        <v>No Aplica</v>
      </c>
      <c r="N6040" s="43" t="str">
        <f>Leave[[#This Row],[User Code (Owning User) (Usuario)]]&amp;Leave[[#This Row],[fecha activa]]</f>
        <v>MIE202224119524No Aplica</v>
      </c>
    </row>
    <row r="6041" spans="1:14" x14ac:dyDescent="0.3">
      <c r="A6041" s="43" t="s">
        <v>465</v>
      </c>
      <c r="B6041" s="3">
        <v>45904</v>
      </c>
      <c r="C6041" s="3">
        <v>45904</v>
      </c>
      <c r="D6041" s="43" t="s">
        <v>1630</v>
      </c>
      <c r="E6041" s="43" t="s">
        <v>25</v>
      </c>
      <c r="F6041" s="43" t="s">
        <v>26</v>
      </c>
      <c r="G6041">
        <v>60</v>
      </c>
      <c r="H6041">
        <v>60</v>
      </c>
      <c r="I6041" s="43" t="s">
        <v>953</v>
      </c>
      <c r="J6041" s="43" t="s">
        <v>1045</v>
      </c>
      <c r="K6041" s="43" t="s">
        <v>177</v>
      </c>
      <c r="L6041" s="43" t="str">
        <f>IF(AND(Home!$A$1&gt;=Leave[[#This Row],[Start Time]],Home!$A$1&lt;=Leave[[#This Row],[End Time]]),"Aplica","No Aplica")</f>
        <v>No Aplica</v>
      </c>
      <c r="M6041" s="43" t="str">
        <f>IF(AND(Home!$A$1&gt;=Leave[[#This Row],[Start Time]],Home!$A$1&lt;=Leave[[#This Row],[End Time]]),Home!$A$1,"No Aplica")</f>
        <v>No Aplica</v>
      </c>
      <c r="N6041" s="43" t="str">
        <f>Leave[[#This Row],[User Code (Owning User) (Usuario)]]&amp;Leave[[#This Row],[fecha activa]]</f>
        <v>MIE202224119524No Aplica</v>
      </c>
    </row>
    <row r="6042" spans="1:14" x14ac:dyDescent="0.3">
      <c r="A6042" s="43" t="s">
        <v>465</v>
      </c>
      <c r="B6042" s="3">
        <v>45903</v>
      </c>
      <c r="C6042" s="3">
        <v>45903</v>
      </c>
      <c r="D6042" s="43" t="s">
        <v>1630</v>
      </c>
      <c r="E6042" s="43" t="s">
        <v>25</v>
      </c>
      <c r="F6042" s="43" t="s">
        <v>26</v>
      </c>
      <c r="G6042">
        <v>60</v>
      </c>
      <c r="H6042">
        <v>60</v>
      </c>
      <c r="I6042" s="43" t="s">
        <v>953</v>
      </c>
      <c r="J6042" s="43" t="s">
        <v>1045</v>
      </c>
      <c r="K6042" s="43" t="s">
        <v>177</v>
      </c>
      <c r="L6042" s="43" t="str">
        <f>IF(AND(Home!$A$1&gt;=Leave[[#This Row],[Start Time]],Home!$A$1&lt;=Leave[[#This Row],[End Time]]),"Aplica","No Aplica")</f>
        <v>No Aplica</v>
      </c>
      <c r="M6042" s="43" t="str">
        <f>IF(AND(Home!$A$1&gt;=Leave[[#This Row],[Start Time]],Home!$A$1&lt;=Leave[[#This Row],[End Time]]),Home!$A$1,"No Aplica")</f>
        <v>No Aplica</v>
      </c>
      <c r="N6042" s="43" t="str">
        <f>Leave[[#This Row],[User Code (Owning User) (Usuario)]]&amp;Leave[[#This Row],[fecha activa]]</f>
        <v>MIE202224119524No Aplica</v>
      </c>
    </row>
    <row r="6043" spans="1:14" x14ac:dyDescent="0.3">
      <c r="A6043" s="43" t="s">
        <v>465</v>
      </c>
      <c r="B6043" s="3">
        <v>45902</v>
      </c>
      <c r="C6043" s="3">
        <v>45902</v>
      </c>
      <c r="D6043" s="43" t="s">
        <v>1630</v>
      </c>
      <c r="E6043" s="43" t="s">
        <v>25</v>
      </c>
      <c r="F6043" s="43" t="s">
        <v>26</v>
      </c>
      <c r="G6043">
        <v>60</v>
      </c>
      <c r="H6043">
        <v>60</v>
      </c>
      <c r="I6043" s="43" t="s">
        <v>953</v>
      </c>
      <c r="J6043" s="43" t="s">
        <v>1045</v>
      </c>
      <c r="K6043" s="43" t="s">
        <v>177</v>
      </c>
      <c r="L6043" s="43" t="str">
        <f>IF(AND(Home!$A$1&gt;=Leave[[#This Row],[Start Time]],Home!$A$1&lt;=Leave[[#This Row],[End Time]]),"Aplica","No Aplica")</f>
        <v>No Aplica</v>
      </c>
      <c r="M6043" s="43" t="str">
        <f>IF(AND(Home!$A$1&gt;=Leave[[#This Row],[Start Time]],Home!$A$1&lt;=Leave[[#This Row],[End Time]]),Home!$A$1,"No Aplica")</f>
        <v>No Aplica</v>
      </c>
      <c r="N6043" s="43" t="str">
        <f>Leave[[#This Row],[User Code (Owning User) (Usuario)]]&amp;Leave[[#This Row],[fecha activa]]</f>
        <v>MIE202224119524No Aplica</v>
      </c>
    </row>
    <row r="6044" spans="1:14" x14ac:dyDescent="0.3">
      <c r="A6044" s="43" t="s">
        <v>465</v>
      </c>
      <c r="B6044" s="3">
        <v>45901</v>
      </c>
      <c r="C6044" s="3">
        <v>45901</v>
      </c>
      <c r="D6044" s="43" t="s">
        <v>1630</v>
      </c>
      <c r="E6044" s="43" t="s">
        <v>25</v>
      </c>
      <c r="F6044" s="43" t="s">
        <v>26</v>
      </c>
      <c r="G6044">
        <v>60</v>
      </c>
      <c r="H6044">
        <v>60</v>
      </c>
      <c r="I6044" s="43" t="s">
        <v>953</v>
      </c>
      <c r="J6044" s="43" t="s">
        <v>1045</v>
      </c>
      <c r="K6044" s="43" t="s">
        <v>177</v>
      </c>
      <c r="L6044" s="43" t="str">
        <f>IF(AND(Home!$A$1&gt;=Leave[[#This Row],[Start Time]],Home!$A$1&lt;=Leave[[#This Row],[End Time]]),"Aplica","No Aplica")</f>
        <v>No Aplica</v>
      </c>
      <c r="M6044" s="43" t="str">
        <f>IF(AND(Home!$A$1&gt;=Leave[[#This Row],[Start Time]],Home!$A$1&lt;=Leave[[#This Row],[End Time]]),Home!$A$1,"No Aplica")</f>
        <v>No Aplica</v>
      </c>
      <c r="N6044" s="43" t="str">
        <f>Leave[[#This Row],[User Code (Owning User) (Usuario)]]&amp;Leave[[#This Row],[fecha activa]]</f>
        <v>MIE202224119524No Aplica</v>
      </c>
    </row>
    <row r="6045" spans="1:14" x14ac:dyDescent="0.3">
      <c r="A6045" s="43" t="s">
        <v>468</v>
      </c>
      <c r="B6045" s="3">
        <v>45923</v>
      </c>
      <c r="C6045" s="3">
        <v>45923</v>
      </c>
      <c r="D6045" s="43" t="s">
        <v>469</v>
      </c>
      <c r="E6045" s="43" t="s">
        <v>802</v>
      </c>
      <c r="F6045" s="43" t="s">
        <v>803</v>
      </c>
      <c r="G6045">
        <v>540</v>
      </c>
      <c r="H6045">
        <v>540</v>
      </c>
      <c r="I6045" s="43" t="s">
        <v>812</v>
      </c>
      <c r="J6045" s="43" t="s">
        <v>1043</v>
      </c>
      <c r="K6045" s="43" t="s">
        <v>177</v>
      </c>
      <c r="L6045" s="43" t="str">
        <f>IF(AND(Home!$A$1&gt;=Leave[[#This Row],[Start Time]],Home!$A$1&lt;=Leave[[#This Row],[End Time]]),"Aplica","No Aplica")</f>
        <v>No Aplica</v>
      </c>
      <c r="M6045" s="43" t="str">
        <f>IF(AND(Home!$A$1&gt;=Leave[[#This Row],[Start Time]],Home!$A$1&lt;=Leave[[#This Row],[End Time]]),Home!$A$1,"No Aplica")</f>
        <v>No Aplica</v>
      </c>
      <c r="N6045" s="43" t="str">
        <f>Leave[[#This Row],[User Code (Owning User) (Usuario)]]&amp;Leave[[#This Row],[fecha activa]]</f>
        <v>MIE2024221118350No Aplica</v>
      </c>
    </row>
    <row r="6046" spans="1:14" x14ac:dyDescent="0.3">
      <c r="A6046" s="43" t="s">
        <v>468</v>
      </c>
      <c r="B6046" s="3">
        <v>45909</v>
      </c>
      <c r="C6046" s="3">
        <v>45909</v>
      </c>
      <c r="D6046" s="43" t="s">
        <v>469</v>
      </c>
      <c r="E6046" s="43" t="s">
        <v>802</v>
      </c>
      <c r="F6046" s="43" t="s">
        <v>803</v>
      </c>
      <c r="G6046">
        <v>540</v>
      </c>
      <c r="H6046">
        <v>540</v>
      </c>
      <c r="I6046" s="43" t="s">
        <v>812</v>
      </c>
      <c r="J6046" s="43" t="s">
        <v>1043</v>
      </c>
      <c r="K6046" s="43" t="s">
        <v>177</v>
      </c>
      <c r="L6046" s="43" t="str">
        <f>IF(AND(Home!$A$1&gt;=Leave[[#This Row],[Start Time]],Home!$A$1&lt;=Leave[[#This Row],[End Time]]),"Aplica","No Aplica")</f>
        <v>No Aplica</v>
      </c>
      <c r="M6046" s="43" t="str">
        <f>IF(AND(Home!$A$1&gt;=Leave[[#This Row],[Start Time]],Home!$A$1&lt;=Leave[[#This Row],[End Time]]),Home!$A$1,"No Aplica")</f>
        <v>No Aplica</v>
      </c>
      <c r="N6046" s="43" t="str">
        <f>Leave[[#This Row],[User Code (Owning User) (Usuario)]]&amp;Leave[[#This Row],[fecha activa]]</f>
        <v>MIE2024221118350No Aplica</v>
      </c>
    </row>
    <row r="6047" spans="1:14" x14ac:dyDescent="0.3">
      <c r="A6047" s="43" t="s">
        <v>468</v>
      </c>
      <c r="B6047" s="3">
        <v>45901</v>
      </c>
      <c r="C6047" s="3">
        <v>45901</v>
      </c>
      <c r="D6047" s="43" t="s">
        <v>469</v>
      </c>
      <c r="E6047" s="43" t="s">
        <v>802</v>
      </c>
      <c r="F6047" s="43" t="s">
        <v>803</v>
      </c>
      <c r="G6047">
        <v>540</v>
      </c>
      <c r="H6047">
        <v>540</v>
      </c>
      <c r="I6047" s="43" t="s">
        <v>812</v>
      </c>
      <c r="J6047" s="43" t="s">
        <v>1043</v>
      </c>
      <c r="K6047" s="43" t="s">
        <v>177</v>
      </c>
      <c r="L6047" s="43" t="str">
        <f>IF(AND(Home!$A$1&gt;=Leave[[#This Row],[Start Time]],Home!$A$1&lt;=Leave[[#This Row],[End Time]]),"Aplica","No Aplica")</f>
        <v>No Aplica</v>
      </c>
      <c r="M6047" s="43" t="str">
        <f>IF(AND(Home!$A$1&gt;=Leave[[#This Row],[Start Time]],Home!$A$1&lt;=Leave[[#This Row],[End Time]]),Home!$A$1,"No Aplica")</f>
        <v>No Aplica</v>
      </c>
      <c r="N6047" s="43" t="str">
        <f>Leave[[#This Row],[User Code (Owning User) (Usuario)]]&amp;Leave[[#This Row],[fecha activa]]</f>
        <v>MIE2024221118350No Aplica</v>
      </c>
    </row>
    <row r="6048" spans="1:14" x14ac:dyDescent="0.3">
      <c r="A6048" s="43" t="s">
        <v>465</v>
      </c>
      <c r="B6048" s="3">
        <v>45927</v>
      </c>
      <c r="C6048" s="3">
        <v>45927</v>
      </c>
      <c r="D6048" s="43" t="s">
        <v>621</v>
      </c>
      <c r="E6048" s="43" t="s">
        <v>2143</v>
      </c>
      <c r="F6048" s="43" t="s">
        <v>2145</v>
      </c>
      <c r="G6048">
        <v>240</v>
      </c>
      <c r="H6048">
        <v>240</v>
      </c>
      <c r="I6048" s="43" t="s">
        <v>2144</v>
      </c>
      <c r="J6048" s="43" t="s">
        <v>2944</v>
      </c>
      <c r="K6048" s="43" t="s">
        <v>179</v>
      </c>
      <c r="L6048" s="43" t="str">
        <f>IF(AND(Home!$A$1&gt;=Leave[[#This Row],[Start Time]],Home!$A$1&lt;=Leave[[#This Row],[End Time]]),"Aplica","No Aplica")</f>
        <v>No Aplica</v>
      </c>
      <c r="M6048" s="43" t="str">
        <f>IF(AND(Home!$A$1&gt;=Leave[[#This Row],[Start Time]],Home!$A$1&lt;=Leave[[#This Row],[End Time]]),Home!$A$1,"No Aplica")</f>
        <v>No Aplica</v>
      </c>
      <c r="N6048" s="43" t="str">
        <f>Leave[[#This Row],[User Code (Owning User) (Usuario)]]&amp;Leave[[#This Row],[fecha activa]]</f>
        <v>MIE2025230723820No Aplica</v>
      </c>
    </row>
    <row r="6049" spans="1:14" x14ac:dyDescent="0.3">
      <c r="A6049" s="43" t="s">
        <v>468</v>
      </c>
      <c r="B6049" s="3">
        <v>45928</v>
      </c>
      <c r="C6049" s="3">
        <v>45928</v>
      </c>
      <c r="D6049" s="43" t="s">
        <v>2329</v>
      </c>
      <c r="E6049" s="43" t="s">
        <v>2143</v>
      </c>
      <c r="F6049" s="43" t="s">
        <v>2145</v>
      </c>
      <c r="G6049">
        <v>1410</v>
      </c>
      <c r="H6049">
        <v>540</v>
      </c>
      <c r="I6049" s="43" t="s">
        <v>2144</v>
      </c>
      <c r="J6049" s="43" t="s">
        <v>2944</v>
      </c>
      <c r="K6049" s="43" t="s">
        <v>179</v>
      </c>
      <c r="L6049" s="43" t="str">
        <f>IF(AND(Home!$A$1&gt;=Leave[[#This Row],[Start Time]],Home!$A$1&lt;=Leave[[#This Row],[End Time]]),"Aplica","No Aplica")</f>
        <v>No Aplica</v>
      </c>
      <c r="M6049" s="43" t="str">
        <f>IF(AND(Home!$A$1&gt;=Leave[[#This Row],[Start Time]],Home!$A$1&lt;=Leave[[#This Row],[End Time]]),Home!$A$1,"No Aplica")</f>
        <v>No Aplica</v>
      </c>
      <c r="N6049" s="43" t="str">
        <f>Leave[[#This Row],[User Code (Owning User) (Usuario)]]&amp;Leave[[#This Row],[fecha activa]]</f>
        <v>MIE2025230723820No Aplica</v>
      </c>
    </row>
    <row r="6050" spans="1:14" x14ac:dyDescent="0.3">
      <c r="A6050" s="43" t="s">
        <v>471</v>
      </c>
      <c r="B6050" s="3">
        <v>45923</v>
      </c>
      <c r="C6050" s="3">
        <v>45923</v>
      </c>
      <c r="D6050" s="43" t="s">
        <v>724</v>
      </c>
      <c r="E6050" s="43" t="s">
        <v>2143</v>
      </c>
      <c r="F6050" s="43" t="s">
        <v>2145</v>
      </c>
      <c r="G6050">
        <v>540</v>
      </c>
      <c r="H6050">
        <v>540</v>
      </c>
      <c r="I6050" s="43" t="s">
        <v>2144</v>
      </c>
      <c r="J6050" s="43" t="s">
        <v>2944</v>
      </c>
      <c r="K6050" s="43" t="s">
        <v>179</v>
      </c>
      <c r="L6050" s="43" t="str">
        <f>IF(AND(Home!$A$1&gt;=Leave[[#This Row],[Start Time]],Home!$A$1&lt;=Leave[[#This Row],[End Time]]),"Aplica","No Aplica")</f>
        <v>No Aplica</v>
      </c>
      <c r="M6050" s="43" t="str">
        <f>IF(AND(Home!$A$1&gt;=Leave[[#This Row],[Start Time]],Home!$A$1&lt;=Leave[[#This Row],[End Time]]),Home!$A$1,"No Aplica")</f>
        <v>No Aplica</v>
      </c>
      <c r="N6050" s="43" t="str">
        <f>Leave[[#This Row],[User Code (Owning User) (Usuario)]]&amp;Leave[[#This Row],[fecha activa]]</f>
        <v>MIE2025230723820No Aplica</v>
      </c>
    </row>
    <row r="6051" spans="1:14" x14ac:dyDescent="0.3">
      <c r="A6051" s="43" t="s">
        <v>468</v>
      </c>
      <c r="B6051" s="3">
        <v>45921</v>
      </c>
      <c r="C6051" s="3">
        <v>45921</v>
      </c>
      <c r="D6051" s="43" t="s">
        <v>2277</v>
      </c>
      <c r="E6051" s="43" t="s">
        <v>2143</v>
      </c>
      <c r="F6051" s="43" t="s">
        <v>2145</v>
      </c>
      <c r="G6051">
        <v>1410</v>
      </c>
      <c r="H6051">
        <v>540</v>
      </c>
      <c r="I6051" s="43" t="s">
        <v>2144</v>
      </c>
      <c r="J6051" s="43" t="s">
        <v>2944</v>
      </c>
      <c r="K6051" s="43" t="s">
        <v>179</v>
      </c>
      <c r="L6051" s="43" t="str">
        <f>IF(AND(Home!$A$1&gt;=Leave[[#This Row],[Start Time]],Home!$A$1&lt;=Leave[[#This Row],[End Time]]),"Aplica","No Aplica")</f>
        <v>No Aplica</v>
      </c>
      <c r="M6051" s="43" t="str">
        <f>IF(AND(Home!$A$1&gt;=Leave[[#This Row],[Start Time]],Home!$A$1&lt;=Leave[[#This Row],[End Time]]),Home!$A$1,"No Aplica")</f>
        <v>No Aplica</v>
      </c>
      <c r="N6051" s="43" t="str">
        <f>Leave[[#This Row],[User Code (Owning User) (Usuario)]]&amp;Leave[[#This Row],[fecha activa]]</f>
        <v>MIE2025230723820No Aplica</v>
      </c>
    </row>
    <row r="6052" spans="1:14" x14ac:dyDescent="0.3">
      <c r="A6052" s="43" t="s">
        <v>471</v>
      </c>
      <c r="B6052" s="3">
        <v>45916</v>
      </c>
      <c r="C6052" s="3">
        <v>45916</v>
      </c>
      <c r="D6052" s="43" t="s">
        <v>724</v>
      </c>
      <c r="E6052" s="43" t="s">
        <v>2143</v>
      </c>
      <c r="F6052" s="43" t="s">
        <v>2145</v>
      </c>
      <c r="G6052">
        <v>540</v>
      </c>
      <c r="H6052">
        <v>540</v>
      </c>
      <c r="I6052" s="43" t="s">
        <v>2144</v>
      </c>
      <c r="J6052" s="43" t="s">
        <v>2944</v>
      </c>
      <c r="K6052" s="43" t="s">
        <v>179</v>
      </c>
      <c r="L6052" s="43" t="str">
        <f>IF(AND(Home!$A$1&gt;=Leave[[#This Row],[Start Time]],Home!$A$1&lt;=Leave[[#This Row],[End Time]]),"Aplica","No Aplica")</f>
        <v>No Aplica</v>
      </c>
      <c r="M6052" s="43" t="str">
        <f>IF(AND(Home!$A$1&gt;=Leave[[#This Row],[Start Time]],Home!$A$1&lt;=Leave[[#This Row],[End Time]]),Home!$A$1,"No Aplica")</f>
        <v>No Aplica</v>
      </c>
      <c r="N6052" s="43" t="str">
        <f>Leave[[#This Row],[User Code (Owning User) (Usuario)]]&amp;Leave[[#This Row],[fecha activa]]</f>
        <v>MIE2025230723820No Aplica</v>
      </c>
    </row>
    <row r="6053" spans="1:14" x14ac:dyDescent="0.3">
      <c r="A6053" s="43" t="s">
        <v>471</v>
      </c>
      <c r="B6053" s="3">
        <v>45906</v>
      </c>
      <c r="C6053" s="3">
        <v>45906</v>
      </c>
      <c r="D6053" s="43" t="s">
        <v>2286</v>
      </c>
      <c r="E6053" s="43" t="s">
        <v>2143</v>
      </c>
      <c r="F6053" s="43" t="s">
        <v>2145</v>
      </c>
      <c r="G6053">
        <v>240</v>
      </c>
      <c r="H6053">
        <v>240</v>
      </c>
      <c r="I6053" s="43" t="s">
        <v>2144</v>
      </c>
      <c r="J6053" s="43" t="s">
        <v>2944</v>
      </c>
      <c r="K6053" s="43" t="s">
        <v>179</v>
      </c>
      <c r="L6053" s="43" t="str">
        <f>IF(AND(Home!$A$1&gt;=Leave[[#This Row],[Start Time]],Home!$A$1&lt;=Leave[[#This Row],[End Time]]),"Aplica","No Aplica")</f>
        <v>No Aplica</v>
      </c>
      <c r="M6053" s="43" t="str">
        <f>IF(AND(Home!$A$1&gt;=Leave[[#This Row],[Start Time]],Home!$A$1&lt;=Leave[[#This Row],[End Time]]),Home!$A$1,"No Aplica")</f>
        <v>No Aplica</v>
      </c>
      <c r="N6053" s="43" t="str">
        <f>Leave[[#This Row],[User Code (Owning User) (Usuario)]]&amp;Leave[[#This Row],[fecha activa]]</f>
        <v>MIE2025230723820No Aplica</v>
      </c>
    </row>
    <row r="6054" spans="1:14" x14ac:dyDescent="0.3">
      <c r="A6054" s="43" t="s">
        <v>468</v>
      </c>
      <c r="B6054" s="3">
        <v>45914</v>
      </c>
      <c r="C6054" s="3">
        <v>45914</v>
      </c>
      <c r="D6054" s="43" t="s">
        <v>2721</v>
      </c>
      <c r="E6054" s="43" t="s">
        <v>2143</v>
      </c>
      <c r="F6054" s="43" t="s">
        <v>2145</v>
      </c>
      <c r="G6054">
        <v>1410</v>
      </c>
      <c r="H6054">
        <v>540</v>
      </c>
      <c r="I6054" s="43" t="s">
        <v>2144</v>
      </c>
      <c r="J6054" s="43" t="s">
        <v>2944</v>
      </c>
      <c r="K6054" s="43" t="s">
        <v>179</v>
      </c>
      <c r="L6054" s="43" t="str">
        <f>IF(AND(Home!$A$1&gt;=Leave[[#This Row],[Start Time]],Home!$A$1&lt;=Leave[[#This Row],[End Time]]),"Aplica","No Aplica")</f>
        <v>No Aplica</v>
      </c>
      <c r="M6054" s="43" t="str">
        <f>IF(AND(Home!$A$1&gt;=Leave[[#This Row],[Start Time]],Home!$A$1&lt;=Leave[[#This Row],[End Time]]),Home!$A$1,"No Aplica")</f>
        <v>No Aplica</v>
      </c>
      <c r="N6054" s="43" t="str">
        <f>Leave[[#This Row],[User Code (Owning User) (Usuario)]]&amp;Leave[[#This Row],[fecha activa]]</f>
        <v>MIE2025230723820No Aplica</v>
      </c>
    </row>
    <row r="6055" spans="1:14" x14ac:dyDescent="0.3">
      <c r="A6055" s="43" t="s">
        <v>471</v>
      </c>
      <c r="B6055" s="3">
        <v>45909</v>
      </c>
      <c r="C6055" s="3">
        <v>45909</v>
      </c>
      <c r="D6055" s="43" t="s">
        <v>724</v>
      </c>
      <c r="E6055" s="43" t="s">
        <v>2143</v>
      </c>
      <c r="F6055" s="43" t="s">
        <v>2145</v>
      </c>
      <c r="G6055">
        <v>540</v>
      </c>
      <c r="H6055">
        <v>540</v>
      </c>
      <c r="I6055" s="43" t="s">
        <v>2144</v>
      </c>
      <c r="J6055" s="43" t="s">
        <v>2944</v>
      </c>
      <c r="K6055" s="43" t="s">
        <v>179</v>
      </c>
      <c r="L6055" s="43" t="str">
        <f>IF(AND(Home!$A$1&gt;=Leave[[#This Row],[Start Time]],Home!$A$1&lt;=Leave[[#This Row],[End Time]]),"Aplica","No Aplica")</f>
        <v>No Aplica</v>
      </c>
      <c r="M6055" s="43" t="str">
        <f>IF(AND(Home!$A$1&gt;=Leave[[#This Row],[Start Time]],Home!$A$1&lt;=Leave[[#This Row],[End Time]]),Home!$A$1,"No Aplica")</f>
        <v>No Aplica</v>
      </c>
      <c r="N6055" s="43" t="str">
        <f>Leave[[#This Row],[User Code (Owning User) (Usuario)]]&amp;Leave[[#This Row],[fecha activa]]</f>
        <v>MIE2025230723820No Aplica</v>
      </c>
    </row>
    <row r="6056" spans="1:14" x14ac:dyDescent="0.3">
      <c r="A6056" s="43" t="s">
        <v>468</v>
      </c>
      <c r="B6056" s="3">
        <v>45907</v>
      </c>
      <c r="C6056" s="3">
        <v>45907</v>
      </c>
      <c r="D6056" s="43" t="s">
        <v>2277</v>
      </c>
      <c r="E6056" s="43" t="s">
        <v>2143</v>
      </c>
      <c r="F6056" s="43" t="s">
        <v>2145</v>
      </c>
      <c r="G6056">
        <v>1410</v>
      </c>
      <c r="H6056">
        <v>540</v>
      </c>
      <c r="I6056" s="43" t="s">
        <v>2144</v>
      </c>
      <c r="J6056" s="43" t="s">
        <v>2944</v>
      </c>
      <c r="K6056" s="43" t="s">
        <v>179</v>
      </c>
      <c r="L6056" s="43" t="str">
        <f>IF(AND(Home!$A$1&gt;=Leave[[#This Row],[Start Time]],Home!$A$1&lt;=Leave[[#This Row],[End Time]]),"Aplica","No Aplica")</f>
        <v>No Aplica</v>
      </c>
      <c r="M6056" s="43" t="str">
        <f>IF(AND(Home!$A$1&gt;=Leave[[#This Row],[Start Time]],Home!$A$1&lt;=Leave[[#This Row],[End Time]]),Home!$A$1,"No Aplica")</f>
        <v>No Aplica</v>
      </c>
      <c r="N6056" s="43" t="str">
        <f>Leave[[#This Row],[User Code (Owning User) (Usuario)]]&amp;Leave[[#This Row],[fecha activa]]</f>
        <v>MIE2025230723820No Aplica</v>
      </c>
    </row>
    <row r="6057" spans="1:14" x14ac:dyDescent="0.3">
      <c r="A6057" s="43" t="s">
        <v>471</v>
      </c>
      <c r="B6057" s="3">
        <v>45902</v>
      </c>
      <c r="C6057" s="3">
        <v>45902</v>
      </c>
      <c r="D6057" s="43" t="s">
        <v>724</v>
      </c>
      <c r="E6057" s="43" t="s">
        <v>2143</v>
      </c>
      <c r="F6057" s="43" t="s">
        <v>2145</v>
      </c>
      <c r="G6057">
        <v>540</v>
      </c>
      <c r="H6057">
        <v>540</v>
      </c>
      <c r="I6057" s="43" t="s">
        <v>2144</v>
      </c>
      <c r="J6057" s="43" t="s">
        <v>2944</v>
      </c>
      <c r="K6057" s="43" t="s">
        <v>179</v>
      </c>
      <c r="L6057" s="43" t="str">
        <f>IF(AND(Home!$A$1&gt;=Leave[[#This Row],[Start Time]],Home!$A$1&lt;=Leave[[#This Row],[End Time]]),"Aplica","No Aplica")</f>
        <v>No Aplica</v>
      </c>
      <c r="M6057" s="43" t="str">
        <f>IF(AND(Home!$A$1&gt;=Leave[[#This Row],[Start Time]],Home!$A$1&lt;=Leave[[#This Row],[End Time]]),Home!$A$1,"No Aplica")</f>
        <v>No Aplica</v>
      </c>
      <c r="N6057" s="43" t="str">
        <f>Leave[[#This Row],[User Code (Owning User) (Usuario)]]&amp;Leave[[#This Row],[fecha activa]]</f>
        <v>MIE2025230723820No Aplica</v>
      </c>
    </row>
    <row r="6058" spans="1:14" x14ac:dyDescent="0.3">
      <c r="A6058" s="43" t="s">
        <v>468</v>
      </c>
      <c r="B6058" s="3">
        <v>45919</v>
      </c>
      <c r="C6058" s="3">
        <v>45919</v>
      </c>
      <c r="D6058" s="43" t="s">
        <v>2287</v>
      </c>
      <c r="E6058" s="43" t="s">
        <v>1676</v>
      </c>
      <c r="F6058" s="43" t="s">
        <v>1678</v>
      </c>
      <c r="G6058">
        <v>60</v>
      </c>
      <c r="H6058">
        <v>60</v>
      </c>
      <c r="I6058" s="43" t="s">
        <v>1677</v>
      </c>
      <c r="J6058" s="43" t="s">
        <v>1040</v>
      </c>
      <c r="K6058" s="43" t="s">
        <v>179</v>
      </c>
      <c r="L6058" s="43" t="str">
        <f>IF(AND(Home!$A$1&gt;=Leave[[#This Row],[Start Time]],Home!$A$1&lt;=Leave[[#This Row],[End Time]]),"Aplica","No Aplica")</f>
        <v>No Aplica</v>
      </c>
      <c r="M6058" s="43" t="str">
        <f>IF(AND(Home!$A$1&gt;=Leave[[#This Row],[Start Time]],Home!$A$1&lt;=Leave[[#This Row],[End Time]]),Home!$A$1,"No Aplica")</f>
        <v>No Aplica</v>
      </c>
      <c r="N6058" s="43" t="str">
        <f>Leave[[#This Row],[User Code (Owning User) (Usuario)]]&amp;Leave[[#This Row],[fecha activa]]</f>
        <v>MIE2025280422771No Aplica</v>
      </c>
    </row>
    <row r="6059" spans="1:14" x14ac:dyDescent="0.3">
      <c r="A6059" s="43" t="s">
        <v>468</v>
      </c>
      <c r="B6059" s="3">
        <v>45928</v>
      </c>
      <c r="C6059" s="3">
        <v>45928</v>
      </c>
      <c r="D6059" s="43" t="s">
        <v>599</v>
      </c>
      <c r="E6059" s="43" t="s">
        <v>1676</v>
      </c>
      <c r="F6059" s="43" t="s">
        <v>1678</v>
      </c>
      <c r="G6059">
        <v>540</v>
      </c>
      <c r="H6059">
        <v>540</v>
      </c>
      <c r="I6059" s="43" t="s">
        <v>1677</v>
      </c>
      <c r="J6059" s="43" t="s">
        <v>1040</v>
      </c>
      <c r="K6059" s="43" t="s">
        <v>179</v>
      </c>
      <c r="L6059" s="43" t="str">
        <f>IF(AND(Home!$A$1&gt;=Leave[[#This Row],[Start Time]],Home!$A$1&lt;=Leave[[#This Row],[End Time]]),"Aplica","No Aplica")</f>
        <v>No Aplica</v>
      </c>
      <c r="M6059" s="43" t="str">
        <f>IF(AND(Home!$A$1&gt;=Leave[[#This Row],[Start Time]],Home!$A$1&lt;=Leave[[#This Row],[End Time]]),Home!$A$1,"No Aplica")</f>
        <v>No Aplica</v>
      </c>
      <c r="N6059" s="43" t="str">
        <f>Leave[[#This Row],[User Code (Owning User) (Usuario)]]&amp;Leave[[#This Row],[fecha activa]]</f>
        <v>MIE2025280422771No Aplica</v>
      </c>
    </row>
    <row r="6060" spans="1:14" x14ac:dyDescent="0.3">
      <c r="A6060" s="43" t="s">
        <v>468</v>
      </c>
      <c r="B6060" s="3">
        <v>45921</v>
      </c>
      <c r="C6060" s="3">
        <v>45921</v>
      </c>
      <c r="D6060" s="43" t="s">
        <v>599</v>
      </c>
      <c r="E6060" s="43" t="s">
        <v>1676</v>
      </c>
      <c r="F6060" s="43" t="s">
        <v>1678</v>
      </c>
      <c r="G6060">
        <v>540</v>
      </c>
      <c r="H6060">
        <v>540</v>
      </c>
      <c r="I6060" s="43" t="s">
        <v>1677</v>
      </c>
      <c r="J6060" s="43" t="s">
        <v>1040</v>
      </c>
      <c r="K6060" s="43" t="s">
        <v>179</v>
      </c>
      <c r="L6060" s="43" t="str">
        <f>IF(AND(Home!$A$1&gt;=Leave[[#This Row],[Start Time]],Home!$A$1&lt;=Leave[[#This Row],[End Time]]),"Aplica","No Aplica")</f>
        <v>No Aplica</v>
      </c>
      <c r="M6060" s="43" t="str">
        <f>IF(AND(Home!$A$1&gt;=Leave[[#This Row],[Start Time]],Home!$A$1&lt;=Leave[[#This Row],[End Time]]),Home!$A$1,"No Aplica")</f>
        <v>No Aplica</v>
      </c>
      <c r="N6060" s="43" t="str">
        <f>Leave[[#This Row],[User Code (Owning User) (Usuario)]]&amp;Leave[[#This Row],[fecha activa]]</f>
        <v>MIE2025280422771No Aplica</v>
      </c>
    </row>
    <row r="6061" spans="1:14" x14ac:dyDescent="0.3">
      <c r="A6061" s="43" t="s">
        <v>468</v>
      </c>
      <c r="B6061" s="3">
        <v>45914</v>
      </c>
      <c r="C6061" s="3">
        <v>45914</v>
      </c>
      <c r="D6061" s="43" t="s">
        <v>2622</v>
      </c>
      <c r="E6061" s="43" t="s">
        <v>1676</v>
      </c>
      <c r="F6061" s="43" t="s">
        <v>1678</v>
      </c>
      <c r="G6061">
        <v>540</v>
      </c>
      <c r="H6061">
        <v>540</v>
      </c>
      <c r="I6061" s="43" t="s">
        <v>1677</v>
      </c>
      <c r="J6061" s="43" t="s">
        <v>1040</v>
      </c>
      <c r="K6061" s="43" t="s">
        <v>179</v>
      </c>
      <c r="L6061" s="43" t="str">
        <f>IF(AND(Home!$A$1&gt;=Leave[[#This Row],[Start Time]],Home!$A$1&lt;=Leave[[#This Row],[End Time]]),"Aplica","No Aplica")</f>
        <v>No Aplica</v>
      </c>
      <c r="M6061" s="43" t="str">
        <f>IF(AND(Home!$A$1&gt;=Leave[[#This Row],[Start Time]],Home!$A$1&lt;=Leave[[#This Row],[End Time]]),Home!$A$1,"No Aplica")</f>
        <v>No Aplica</v>
      </c>
      <c r="N6061" s="43" t="str">
        <f>Leave[[#This Row],[User Code (Owning User) (Usuario)]]&amp;Leave[[#This Row],[fecha activa]]</f>
        <v>MIE2025280422771No Aplica</v>
      </c>
    </row>
    <row r="6062" spans="1:14" x14ac:dyDescent="0.3">
      <c r="A6062" s="43" t="s">
        <v>468</v>
      </c>
      <c r="B6062" s="3">
        <v>45907</v>
      </c>
      <c r="C6062" s="3">
        <v>45907</v>
      </c>
      <c r="D6062" s="43" t="s">
        <v>2622</v>
      </c>
      <c r="E6062" s="43" t="s">
        <v>1676</v>
      </c>
      <c r="F6062" s="43" t="s">
        <v>1678</v>
      </c>
      <c r="G6062">
        <v>540</v>
      </c>
      <c r="H6062">
        <v>540</v>
      </c>
      <c r="I6062" s="43" t="s">
        <v>1677</v>
      </c>
      <c r="J6062" s="43" t="s">
        <v>1040</v>
      </c>
      <c r="K6062" s="43" t="s">
        <v>179</v>
      </c>
      <c r="L6062" s="43" t="str">
        <f>IF(AND(Home!$A$1&gt;=Leave[[#This Row],[Start Time]],Home!$A$1&lt;=Leave[[#This Row],[End Time]]),"Aplica","No Aplica")</f>
        <v>No Aplica</v>
      </c>
      <c r="M6062" s="43" t="str">
        <f>IF(AND(Home!$A$1&gt;=Leave[[#This Row],[Start Time]],Home!$A$1&lt;=Leave[[#This Row],[End Time]]),Home!$A$1,"No Aplica")</f>
        <v>No Aplica</v>
      </c>
      <c r="N6062" s="43" t="str">
        <f>Leave[[#This Row],[User Code (Owning User) (Usuario)]]&amp;Leave[[#This Row],[fecha activa]]</f>
        <v>MIE2025280422771No Aplica</v>
      </c>
    </row>
    <row r="6063" spans="1:14" x14ac:dyDescent="0.3">
      <c r="A6063" s="43" t="s">
        <v>465</v>
      </c>
      <c r="B6063" s="3">
        <v>45924</v>
      </c>
      <c r="C6063" s="3">
        <v>45924</v>
      </c>
      <c r="D6063" s="43" t="s">
        <v>3492</v>
      </c>
      <c r="E6063" s="43" t="s">
        <v>54</v>
      </c>
      <c r="F6063" s="43" t="s">
        <v>55</v>
      </c>
      <c r="G6063">
        <v>540</v>
      </c>
      <c r="H6063">
        <v>540</v>
      </c>
      <c r="I6063" s="43" t="s">
        <v>961</v>
      </c>
      <c r="J6063" s="43" t="s">
        <v>1487</v>
      </c>
      <c r="K6063" s="43" t="s">
        <v>177</v>
      </c>
      <c r="L6063" s="43" t="str">
        <f>IF(AND(Home!$A$1&gt;=Leave[[#This Row],[Start Time]],Home!$A$1&lt;=Leave[[#This Row],[End Time]]),"Aplica","No Aplica")</f>
        <v>No Aplica</v>
      </c>
      <c r="M6063" s="43" t="str">
        <f>IF(AND(Home!$A$1&gt;=Leave[[#This Row],[Start Time]],Home!$A$1&lt;=Leave[[#This Row],[End Time]]),Home!$A$1,"No Aplica")</f>
        <v>No Aplica</v>
      </c>
      <c r="N6063" s="43" t="str">
        <f>Leave[[#This Row],[User Code (Owning User) (Usuario)]]&amp;Leave[[#This Row],[fecha activa]]</f>
        <v>MIE202214109028No Aplica</v>
      </c>
    </row>
    <row r="6064" spans="1:14" x14ac:dyDescent="0.3">
      <c r="A6064" s="43" t="s">
        <v>465</v>
      </c>
      <c r="B6064" s="3">
        <v>45902</v>
      </c>
      <c r="C6064" s="3">
        <v>45902</v>
      </c>
      <c r="D6064" s="43" t="s">
        <v>2706</v>
      </c>
      <c r="E6064" s="43" t="s">
        <v>54</v>
      </c>
      <c r="F6064" s="43" t="s">
        <v>55</v>
      </c>
      <c r="G6064">
        <v>540</v>
      </c>
      <c r="H6064">
        <v>540</v>
      </c>
      <c r="I6064" s="43" t="s">
        <v>961</v>
      </c>
      <c r="J6064" s="43" t="s">
        <v>1487</v>
      </c>
      <c r="K6064" s="43" t="s">
        <v>177</v>
      </c>
      <c r="L6064" s="43" t="str">
        <f>IF(AND(Home!$A$1&gt;=Leave[[#This Row],[Start Time]],Home!$A$1&lt;=Leave[[#This Row],[End Time]]),"Aplica","No Aplica")</f>
        <v>No Aplica</v>
      </c>
      <c r="M6064" s="43" t="str">
        <f>IF(AND(Home!$A$1&gt;=Leave[[#This Row],[Start Time]],Home!$A$1&lt;=Leave[[#This Row],[End Time]]),Home!$A$1,"No Aplica")</f>
        <v>No Aplica</v>
      </c>
      <c r="N6064" s="43" t="str">
        <f>Leave[[#This Row],[User Code (Owning User) (Usuario)]]&amp;Leave[[#This Row],[fecha activa]]</f>
        <v>MIE202214109028No Aplica</v>
      </c>
    </row>
    <row r="6065" spans="1:14" x14ac:dyDescent="0.3">
      <c r="A6065" s="43" t="s">
        <v>465</v>
      </c>
      <c r="B6065" s="3">
        <v>45917</v>
      </c>
      <c r="C6065" s="3">
        <v>45917</v>
      </c>
      <c r="D6065" s="43" t="s">
        <v>502</v>
      </c>
      <c r="E6065" s="43" t="s">
        <v>271</v>
      </c>
      <c r="F6065" s="43" t="s">
        <v>273</v>
      </c>
      <c r="G6065">
        <v>540</v>
      </c>
      <c r="H6065">
        <v>540</v>
      </c>
      <c r="I6065" s="43" t="s">
        <v>921</v>
      </c>
      <c r="J6065" s="43" t="s">
        <v>977</v>
      </c>
      <c r="K6065" s="43" t="s">
        <v>179</v>
      </c>
      <c r="L6065" s="43" t="str">
        <f>IF(AND(Home!$A$1&gt;=Leave[[#This Row],[Start Time]],Home!$A$1&lt;=Leave[[#This Row],[End Time]]),"Aplica","No Aplica")</f>
        <v>No Aplica</v>
      </c>
      <c r="M6065" s="43" t="str">
        <f>IF(AND(Home!$A$1&gt;=Leave[[#This Row],[Start Time]],Home!$A$1&lt;=Leave[[#This Row],[End Time]]),Home!$A$1,"No Aplica")</f>
        <v>No Aplica</v>
      </c>
      <c r="N6065" s="43" t="str">
        <f>Leave[[#This Row],[User Code (Owning User) (Usuario)]]&amp;Leave[[#This Row],[fecha activa]]</f>
        <v>MIE2023240310731No Aplica</v>
      </c>
    </row>
    <row r="6066" spans="1:14" x14ac:dyDescent="0.3">
      <c r="A6066" s="43" t="s">
        <v>465</v>
      </c>
      <c r="B6066" s="3">
        <v>45910</v>
      </c>
      <c r="C6066" s="3">
        <v>45910</v>
      </c>
      <c r="D6066" s="43" t="s">
        <v>502</v>
      </c>
      <c r="E6066" s="43" t="s">
        <v>271</v>
      </c>
      <c r="F6066" s="43" t="s">
        <v>273</v>
      </c>
      <c r="G6066">
        <v>540</v>
      </c>
      <c r="H6066">
        <v>540</v>
      </c>
      <c r="I6066" s="43" t="s">
        <v>921</v>
      </c>
      <c r="J6066" s="43" t="s">
        <v>977</v>
      </c>
      <c r="K6066" s="43" t="s">
        <v>179</v>
      </c>
      <c r="L6066" s="43" t="str">
        <f>IF(AND(Home!$A$1&gt;=Leave[[#This Row],[Start Time]],Home!$A$1&lt;=Leave[[#This Row],[End Time]]),"Aplica","No Aplica")</f>
        <v>No Aplica</v>
      </c>
      <c r="M6066" s="43" t="str">
        <f>IF(AND(Home!$A$1&gt;=Leave[[#This Row],[Start Time]],Home!$A$1&lt;=Leave[[#This Row],[End Time]]),Home!$A$1,"No Aplica")</f>
        <v>No Aplica</v>
      </c>
      <c r="N6066" s="43" t="str">
        <f>Leave[[#This Row],[User Code (Owning User) (Usuario)]]&amp;Leave[[#This Row],[fecha activa]]</f>
        <v>MIE2023240310731No Aplica</v>
      </c>
    </row>
    <row r="6067" spans="1:14" x14ac:dyDescent="0.3">
      <c r="A6067" s="43" t="s">
        <v>465</v>
      </c>
      <c r="B6067" s="3">
        <v>45905</v>
      </c>
      <c r="C6067" s="3">
        <v>45905</v>
      </c>
      <c r="D6067" s="43" t="s">
        <v>2826</v>
      </c>
      <c r="E6067" s="43" t="s">
        <v>271</v>
      </c>
      <c r="F6067" s="43" t="s">
        <v>273</v>
      </c>
      <c r="G6067">
        <v>240</v>
      </c>
      <c r="H6067">
        <v>240</v>
      </c>
      <c r="I6067" s="43" t="s">
        <v>921</v>
      </c>
      <c r="J6067" s="43" t="s">
        <v>977</v>
      </c>
      <c r="K6067" s="43" t="s">
        <v>179</v>
      </c>
      <c r="L6067" s="43" t="str">
        <f>IF(AND(Home!$A$1&gt;=Leave[[#This Row],[Start Time]],Home!$A$1&lt;=Leave[[#This Row],[End Time]]),"Aplica","No Aplica")</f>
        <v>No Aplica</v>
      </c>
      <c r="M6067" s="43" t="str">
        <f>IF(AND(Home!$A$1&gt;=Leave[[#This Row],[Start Time]],Home!$A$1&lt;=Leave[[#This Row],[End Time]]),Home!$A$1,"No Aplica")</f>
        <v>No Aplica</v>
      </c>
      <c r="N6067" s="43" t="str">
        <f>Leave[[#This Row],[User Code (Owning User) (Usuario)]]&amp;Leave[[#This Row],[fecha activa]]</f>
        <v>MIE2023240310731No Aplica</v>
      </c>
    </row>
    <row r="6068" spans="1:14" x14ac:dyDescent="0.3">
      <c r="A6068" s="43" t="s">
        <v>465</v>
      </c>
      <c r="B6068" s="3">
        <v>45904</v>
      </c>
      <c r="C6068" s="3">
        <v>45904</v>
      </c>
      <c r="D6068" s="43" t="s">
        <v>3076</v>
      </c>
      <c r="E6068" s="43" t="s">
        <v>271</v>
      </c>
      <c r="F6068" s="43" t="s">
        <v>273</v>
      </c>
      <c r="G6068">
        <v>360</v>
      </c>
      <c r="H6068">
        <v>360</v>
      </c>
      <c r="I6068" s="43" t="s">
        <v>921</v>
      </c>
      <c r="J6068" s="43" t="s">
        <v>977</v>
      </c>
      <c r="K6068" s="43" t="s">
        <v>179</v>
      </c>
      <c r="L6068" s="43" t="str">
        <f>IF(AND(Home!$A$1&gt;=Leave[[#This Row],[Start Time]],Home!$A$1&lt;=Leave[[#This Row],[End Time]]),"Aplica","No Aplica")</f>
        <v>No Aplica</v>
      </c>
      <c r="M6068" s="43" t="str">
        <f>IF(AND(Home!$A$1&gt;=Leave[[#This Row],[Start Time]],Home!$A$1&lt;=Leave[[#This Row],[End Time]]),Home!$A$1,"No Aplica")</f>
        <v>No Aplica</v>
      </c>
      <c r="N6068" s="43" t="str">
        <f>Leave[[#This Row],[User Code (Owning User) (Usuario)]]&amp;Leave[[#This Row],[fecha activa]]</f>
        <v>MIE2023240310731No Aplica</v>
      </c>
    </row>
    <row r="6069" spans="1:14" x14ac:dyDescent="0.3">
      <c r="A6069" s="43" t="s">
        <v>468</v>
      </c>
      <c r="B6069" s="3">
        <v>45928</v>
      </c>
      <c r="C6069" s="3">
        <v>45928</v>
      </c>
      <c r="D6069" s="43" t="s">
        <v>469</v>
      </c>
      <c r="E6069" s="43" t="s">
        <v>658</v>
      </c>
      <c r="F6069" s="43" t="s">
        <v>659</v>
      </c>
      <c r="G6069">
        <v>540</v>
      </c>
      <c r="H6069">
        <v>540</v>
      </c>
      <c r="I6069" s="43" t="s">
        <v>1258</v>
      </c>
      <c r="J6069" s="43" t="s">
        <v>1033</v>
      </c>
      <c r="K6069" s="43" t="s">
        <v>178</v>
      </c>
      <c r="L6069" s="43" t="str">
        <f>IF(AND(Home!$A$1&gt;=Leave[[#This Row],[Start Time]],Home!$A$1&lt;=Leave[[#This Row],[End Time]]),"Aplica","No Aplica")</f>
        <v>No Aplica</v>
      </c>
      <c r="M6069" s="43" t="str">
        <f>IF(AND(Home!$A$1&gt;=Leave[[#This Row],[Start Time]],Home!$A$1&lt;=Leave[[#This Row],[End Time]]),Home!$A$1,"No Aplica")</f>
        <v>No Aplica</v>
      </c>
      <c r="N6069" s="43" t="str">
        <f>Leave[[#This Row],[User Code (Owning User) (Usuario)]]&amp;Leave[[#This Row],[fecha activa]]</f>
        <v>MIE2024240716850No Aplica</v>
      </c>
    </row>
    <row r="6070" spans="1:14" x14ac:dyDescent="0.3">
      <c r="A6070" s="43" t="s">
        <v>468</v>
      </c>
      <c r="B6070" s="3">
        <v>45927</v>
      </c>
      <c r="C6070" s="3">
        <v>45927</v>
      </c>
      <c r="D6070" s="43" t="s">
        <v>621</v>
      </c>
      <c r="E6070" s="43" t="s">
        <v>658</v>
      </c>
      <c r="F6070" s="43" t="s">
        <v>659</v>
      </c>
      <c r="G6070">
        <v>60</v>
      </c>
      <c r="H6070">
        <v>60</v>
      </c>
      <c r="I6070" s="43" t="s">
        <v>1258</v>
      </c>
      <c r="J6070" s="43" t="s">
        <v>1033</v>
      </c>
      <c r="K6070" s="43" t="s">
        <v>178</v>
      </c>
      <c r="L6070" s="43" t="str">
        <f>IF(AND(Home!$A$1&gt;=Leave[[#This Row],[Start Time]],Home!$A$1&lt;=Leave[[#This Row],[End Time]]),"Aplica","No Aplica")</f>
        <v>No Aplica</v>
      </c>
      <c r="M6070" s="43" t="str">
        <f>IF(AND(Home!$A$1&gt;=Leave[[#This Row],[Start Time]],Home!$A$1&lt;=Leave[[#This Row],[End Time]]),Home!$A$1,"No Aplica")</f>
        <v>No Aplica</v>
      </c>
      <c r="N6070" s="43" t="str">
        <f>Leave[[#This Row],[User Code (Owning User) (Usuario)]]&amp;Leave[[#This Row],[fecha activa]]</f>
        <v>MIE2024240716850No Aplica</v>
      </c>
    </row>
    <row r="6071" spans="1:14" x14ac:dyDescent="0.3">
      <c r="A6071" s="43" t="s">
        <v>468</v>
      </c>
      <c r="B6071" s="3">
        <v>45926</v>
      </c>
      <c r="C6071" s="3">
        <v>45926</v>
      </c>
      <c r="D6071" s="43" t="s">
        <v>621</v>
      </c>
      <c r="E6071" s="43" t="s">
        <v>658</v>
      </c>
      <c r="F6071" s="43" t="s">
        <v>659</v>
      </c>
      <c r="G6071">
        <v>60</v>
      </c>
      <c r="H6071">
        <v>60</v>
      </c>
      <c r="I6071" s="43" t="s">
        <v>1258</v>
      </c>
      <c r="J6071" s="43" t="s">
        <v>1033</v>
      </c>
      <c r="K6071" s="43" t="s">
        <v>178</v>
      </c>
      <c r="L6071" s="43" t="str">
        <f>IF(AND(Home!$A$1&gt;=Leave[[#This Row],[Start Time]],Home!$A$1&lt;=Leave[[#This Row],[End Time]]),"Aplica","No Aplica")</f>
        <v>No Aplica</v>
      </c>
      <c r="M6071" s="43" t="str">
        <f>IF(AND(Home!$A$1&gt;=Leave[[#This Row],[Start Time]],Home!$A$1&lt;=Leave[[#This Row],[End Time]]),Home!$A$1,"No Aplica")</f>
        <v>No Aplica</v>
      </c>
      <c r="N6071" s="43" t="str">
        <f>Leave[[#This Row],[User Code (Owning User) (Usuario)]]&amp;Leave[[#This Row],[fecha activa]]</f>
        <v>MIE2024240716850No Aplica</v>
      </c>
    </row>
    <row r="6072" spans="1:14" x14ac:dyDescent="0.3">
      <c r="A6072" s="43" t="s">
        <v>468</v>
      </c>
      <c r="B6072" s="3">
        <v>45925</v>
      </c>
      <c r="C6072" s="3">
        <v>45925</v>
      </c>
      <c r="D6072" s="43" t="s">
        <v>621</v>
      </c>
      <c r="E6072" s="43" t="s">
        <v>658</v>
      </c>
      <c r="F6072" s="43" t="s">
        <v>659</v>
      </c>
      <c r="G6072">
        <v>60</v>
      </c>
      <c r="H6072">
        <v>60</v>
      </c>
      <c r="I6072" s="43" t="s">
        <v>1258</v>
      </c>
      <c r="J6072" s="43" t="s">
        <v>1033</v>
      </c>
      <c r="K6072" s="43" t="s">
        <v>178</v>
      </c>
      <c r="L6072" s="43" t="str">
        <f>IF(AND(Home!$A$1&gt;=Leave[[#This Row],[Start Time]],Home!$A$1&lt;=Leave[[#This Row],[End Time]]),"Aplica","No Aplica")</f>
        <v>No Aplica</v>
      </c>
      <c r="M6072" s="43" t="str">
        <f>IF(AND(Home!$A$1&gt;=Leave[[#This Row],[Start Time]],Home!$A$1&lt;=Leave[[#This Row],[End Time]]),Home!$A$1,"No Aplica")</f>
        <v>No Aplica</v>
      </c>
      <c r="N6072" s="43" t="str">
        <f>Leave[[#This Row],[User Code (Owning User) (Usuario)]]&amp;Leave[[#This Row],[fecha activa]]</f>
        <v>MIE2024240716850No Aplica</v>
      </c>
    </row>
    <row r="6073" spans="1:14" x14ac:dyDescent="0.3">
      <c r="A6073" s="43" t="s">
        <v>468</v>
      </c>
      <c r="B6073" s="3">
        <v>45924</v>
      </c>
      <c r="C6073" s="3">
        <v>45924</v>
      </c>
      <c r="D6073" s="43" t="s">
        <v>621</v>
      </c>
      <c r="E6073" s="43" t="s">
        <v>658</v>
      </c>
      <c r="F6073" s="43" t="s">
        <v>659</v>
      </c>
      <c r="G6073">
        <v>60</v>
      </c>
      <c r="H6073">
        <v>60</v>
      </c>
      <c r="I6073" s="43" t="s">
        <v>1258</v>
      </c>
      <c r="J6073" s="43" t="s">
        <v>1033</v>
      </c>
      <c r="K6073" s="43" t="s">
        <v>178</v>
      </c>
      <c r="L6073" s="43" t="str">
        <f>IF(AND(Home!$A$1&gt;=Leave[[#This Row],[Start Time]],Home!$A$1&lt;=Leave[[#This Row],[End Time]]),"Aplica","No Aplica")</f>
        <v>No Aplica</v>
      </c>
      <c r="M6073" s="43" t="str">
        <f>IF(AND(Home!$A$1&gt;=Leave[[#This Row],[Start Time]],Home!$A$1&lt;=Leave[[#This Row],[End Time]]),Home!$A$1,"No Aplica")</f>
        <v>No Aplica</v>
      </c>
      <c r="N6073" s="43" t="str">
        <f>Leave[[#This Row],[User Code (Owning User) (Usuario)]]&amp;Leave[[#This Row],[fecha activa]]</f>
        <v>MIE2024240716850No Aplica</v>
      </c>
    </row>
    <row r="6074" spans="1:14" x14ac:dyDescent="0.3">
      <c r="A6074" s="43" t="s">
        <v>468</v>
      </c>
      <c r="B6074" s="3">
        <v>45921</v>
      </c>
      <c r="C6074" s="3">
        <v>45921</v>
      </c>
      <c r="D6074" s="43" t="s">
        <v>469</v>
      </c>
      <c r="E6074" s="43" t="s">
        <v>658</v>
      </c>
      <c r="F6074" s="43" t="s">
        <v>659</v>
      </c>
      <c r="G6074">
        <v>540</v>
      </c>
      <c r="H6074">
        <v>540</v>
      </c>
      <c r="I6074" s="43" t="s">
        <v>1258</v>
      </c>
      <c r="J6074" s="43" t="s">
        <v>1033</v>
      </c>
      <c r="K6074" s="43" t="s">
        <v>178</v>
      </c>
      <c r="L6074" s="43" t="str">
        <f>IF(AND(Home!$A$1&gt;=Leave[[#This Row],[Start Time]],Home!$A$1&lt;=Leave[[#This Row],[End Time]]),"Aplica","No Aplica")</f>
        <v>No Aplica</v>
      </c>
      <c r="M6074" s="43" t="str">
        <f>IF(AND(Home!$A$1&gt;=Leave[[#This Row],[Start Time]],Home!$A$1&lt;=Leave[[#This Row],[End Time]]),Home!$A$1,"No Aplica")</f>
        <v>No Aplica</v>
      </c>
      <c r="N6074" s="43" t="str">
        <f>Leave[[#This Row],[User Code (Owning User) (Usuario)]]&amp;Leave[[#This Row],[fecha activa]]</f>
        <v>MIE2024240716850No Aplica</v>
      </c>
    </row>
    <row r="6075" spans="1:14" x14ac:dyDescent="0.3">
      <c r="A6075" s="43" t="s">
        <v>468</v>
      </c>
      <c r="B6075" s="3">
        <v>45920</v>
      </c>
      <c r="C6075" s="3">
        <v>45920</v>
      </c>
      <c r="D6075" s="43" t="s">
        <v>621</v>
      </c>
      <c r="E6075" s="43" t="s">
        <v>658</v>
      </c>
      <c r="F6075" s="43" t="s">
        <v>659</v>
      </c>
      <c r="G6075">
        <v>60</v>
      </c>
      <c r="H6075">
        <v>60</v>
      </c>
      <c r="I6075" s="43" t="s">
        <v>1258</v>
      </c>
      <c r="J6075" s="43" t="s">
        <v>1033</v>
      </c>
      <c r="K6075" s="43" t="s">
        <v>178</v>
      </c>
      <c r="L6075" s="43" t="str">
        <f>IF(AND(Home!$A$1&gt;=Leave[[#This Row],[Start Time]],Home!$A$1&lt;=Leave[[#This Row],[End Time]]),"Aplica","No Aplica")</f>
        <v>No Aplica</v>
      </c>
      <c r="M6075" s="43" t="str">
        <f>IF(AND(Home!$A$1&gt;=Leave[[#This Row],[Start Time]],Home!$A$1&lt;=Leave[[#This Row],[End Time]]),Home!$A$1,"No Aplica")</f>
        <v>No Aplica</v>
      </c>
      <c r="N6075" s="43" t="str">
        <f>Leave[[#This Row],[User Code (Owning User) (Usuario)]]&amp;Leave[[#This Row],[fecha activa]]</f>
        <v>MIE2024240716850No Aplica</v>
      </c>
    </row>
    <row r="6076" spans="1:14" x14ac:dyDescent="0.3">
      <c r="A6076" s="43" t="s">
        <v>468</v>
      </c>
      <c r="B6076" s="3">
        <v>45919</v>
      </c>
      <c r="C6076" s="3">
        <v>45919</v>
      </c>
      <c r="D6076" s="43" t="s">
        <v>621</v>
      </c>
      <c r="E6076" s="43" t="s">
        <v>658</v>
      </c>
      <c r="F6076" s="43" t="s">
        <v>659</v>
      </c>
      <c r="G6076">
        <v>60</v>
      </c>
      <c r="H6076">
        <v>60</v>
      </c>
      <c r="I6076" s="43" t="s">
        <v>1258</v>
      </c>
      <c r="J6076" s="43" t="s">
        <v>1033</v>
      </c>
      <c r="K6076" s="43" t="s">
        <v>178</v>
      </c>
      <c r="L6076" s="43" t="str">
        <f>IF(AND(Home!$A$1&gt;=Leave[[#This Row],[Start Time]],Home!$A$1&lt;=Leave[[#This Row],[End Time]]),"Aplica","No Aplica")</f>
        <v>No Aplica</v>
      </c>
      <c r="M6076" s="43" t="str">
        <f>IF(AND(Home!$A$1&gt;=Leave[[#This Row],[Start Time]],Home!$A$1&lt;=Leave[[#This Row],[End Time]]),Home!$A$1,"No Aplica")</f>
        <v>No Aplica</v>
      </c>
      <c r="N6076" s="43" t="str">
        <f>Leave[[#This Row],[User Code (Owning User) (Usuario)]]&amp;Leave[[#This Row],[fecha activa]]</f>
        <v>MIE2024240716850No Aplica</v>
      </c>
    </row>
    <row r="6077" spans="1:14" x14ac:dyDescent="0.3">
      <c r="A6077" s="43" t="s">
        <v>468</v>
      </c>
      <c r="B6077" s="3">
        <v>45918</v>
      </c>
      <c r="C6077" s="3">
        <v>45918</v>
      </c>
      <c r="D6077" s="43" t="s">
        <v>621</v>
      </c>
      <c r="E6077" s="43" t="s">
        <v>658</v>
      </c>
      <c r="F6077" s="43" t="s">
        <v>659</v>
      </c>
      <c r="G6077">
        <v>60</v>
      </c>
      <c r="H6077">
        <v>60</v>
      </c>
      <c r="I6077" s="43" t="s">
        <v>1258</v>
      </c>
      <c r="J6077" s="43" t="s">
        <v>1033</v>
      </c>
      <c r="K6077" s="43" t="s">
        <v>178</v>
      </c>
      <c r="L6077" s="43" t="str">
        <f>IF(AND(Home!$A$1&gt;=Leave[[#This Row],[Start Time]],Home!$A$1&lt;=Leave[[#This Row],[End Time]]),"Aplica","No Aplica")</f>
        <v>No Aplica</v>
      </c>
      <c r="M6077" s="43" t="str">
        <f>IF(AND(Home!$A$1&gt;=Leave[[#This Row],[Start Time]],Home!$A$1&lt;=Leave[[#This Row],[End Time]]),Home!$A$1,"No Aplica")</f>
        <v>No Aplica</v>
      </c>
      <c r="N6077" s="43" t="str">
        <f>Leave[[#This Row],[User Code (Owning User) (Usuario)]]&amp;Leave[[#This Row],[fecha activa]]</f>
        <v>MIE2024240716850No Aplica</v>
      </c>
    </row>
    <row r="6078" spans="1:14" x14ac:dyDescent="0.3">
      <c r="A6078" s="43" t="s">
        <v>468</v>
      </c>
      <c r="B6078" s="3">
        <v>45917</v>
      </c>
      <c r="C6078" s="3">
        <v>45917</v>
      </c>
      <c r="D6078" s="43" t="s">
        <v>621</v>
      </c>
      <c r="E6078" s="43" t="s">
        <v>658</v>
      </c>
      <c r="F6078" s="43" t="s">
        <v>659</v>
      </c>
      <c r="G6078">
        <v>60</v>
      </c>
      <c r="H6078">
        <v>60</v>
      </c>
      <c r="I6078" s="43" t="s">
        <v>1258</v>
      </c>
      <c r="J6078" s="43" t="s">
        <v>1033</v>
      </c>
      <c r="K6078" s="43" t="s">
        <v>178</v>
      </c>
      <c r="L6078" s="43" t="str">
        <f>IF(AND(Home!$A$1&gt;=Leave[[#This Row],[Start Time]],Home!$A$1&lt;=Leave[[#This Row],[End Time]]),"Aplica","No Aplica")</f>
        <v>No Aplica</v>
      </c>
      <c r="M6078" s="43" t="str">
        <f>IF(AND(Home!$A$1&gt;=Leave[[#This Row],[Start Time]],Home!$A$1&lt;=Leave[[#This Row],[End Time]]),Home!$A$1,"No Aplica")</f>
        <v>No Aplica</v>
      </c>
      <c r="N6078" s="43" t="str">
        <f>Leave[[#This Row],[User Code (Owning User) (Usuario)]]&amp;Leave[[#This Row],[fecha activa]]</f>
        <v>MIE2024240716850No Aplica</v>
      </c>
    </row>
    <row r="6079" spans="1:14" x14ac:dyDescent="0.3">
      <c r="A6079" s="43" t="s">
        <v>468</v>
      </c>
      <c r="B6079" s="3">
        <v>45914</v>
      </c>
      <c r="C6079" s="3">
        <v>45914</v>
      </c>
      <c r="D6079" s="43" t="s">
        <v>469</v>
      </c>
      <c r="E6079" s="43" t="s">
        <v>658</v>
      </c>
      <c r="F6079" s="43" t="s">
        <v>659</v>
      </c>
      <c r="G6079">
        <v>540</v>
      </c>
      <c r="H6079">
        <v>540</v>
      </c>
      <c r="I6079" s="43" t="s">
        <v>1258</v>
      </c>
      <c r="J6079" s="43" t="s">
        <v>1033</v>
      </c>
      <c r="K6079" s="43" t="s">
        <v>178</v>
      </c>
      <c r="L6079" s="43" t="str">
        <f>IF(AND(Home!$A$1&gt;=Leave[[#This Row],[Start Time]],Home!$A$1&lt;=Leave[[#This Row],[End Time]]),"Aplica","No Aplica")</f>
        <v>No Aplica</v>
      </c>
      <c r="M6079" s="43" t="str">
        <f>IF(AND(Home!$A$1&gt;=Leave[[#This Row],[Start Time]],Home!$A$1&lt;=Leave[[#This Row],[End Time]]),Home!$A$1,"No Aplica")</f>
        <v>No Aplica</v>
      </c>
      <c r="N6079" s="43" t="str">
        <f>Leave[[#This Row],[User Code (Owning User) (Usuario)]]&amp;Leave[[#This Row],[fecha activa]]</f>
        <v>MIE2024240716850No Aplica</v>
      </c>
    </row>
    <row r="6080" spans="1:14" x14ac:dyDescent="0.3">
      <c r="A6080" s="43" t="s">
        <v>465</v>
      </c>
      <c r="B6080" s="3">
        <v>45922</v>
      </c>
      <c r="C6080" s="3">
        <v>45922</v>
      </c>
      <c r="D6080" s="43" t="s">
        <v>474</v>
      </c>
      <c r="E6080" s="43" t="s">
        <v>297</v>
      </c>
      <c r="F6080" s="43" t="s">
        <v>298</v>
      </c>
      <c r="G6080">
        <v>540</v>
      </c>
      <c r="H6080">
        <v>540</v>
      </c>
      <c r="I6080" s="43" t="s">
        <v>914</v>
      </c>
      <c r="J6080" s="43" t="s">
        <v>1128</v>
      </c>
      <c r="K6080" s="43" t="s">
        <v>178</v>
      </c>
      <c r="L6080" s="43" t="str">
        <f>IF(AND(Home!$A$1&gt;=Leave[[#This Row],[Start Time]],Home!$A$1&lt;=Leave[[#This Row],[End Time]]),"Aplica","No Aplica")</f>
        <v>Aplica</v>
      </c>
      <c r="M6080" s="43">
        <f>IF(AND(Home!$A$1&gt;=Leave[[#This Row],[Start Time]],Home!$A$1&lt;=Leave[[#This Row],[End Time]]),Home!$A$1,"No Aplica")</f>
        <v>45922</v>
      </c>
      <c r="N6080" s="43" t="str">
        <f>Leave[[#This Row],[User Code (Owning User) (Usuario)]]&amp;Leave[[#This Row],[fecha activa]]</f>
        <v>MIE202304051122445922</v>
      </c>
    </row>
    <row r="6081" spans="1:14" x14ac:dyDescent="0.3">
      <c r="A6081" s="43" t="s">
        <v>471</v>
      </c>
      <c r="B6081" s="3">
        <v>45916</v>
      </c>
      <c r="C6081" s="3">
        <v>45916</v>
      </c>
      <c r="D6081" s="43" t="s">
        <v>521</v>
      </c>
      <c r="E6081" s="43" t="s">
        <v>297</v>
      </c>
      <c r="F6081" s="43" t="s">
        <v>298</v>
      </c>
      <c r="G6081">
        <v>60</v>
      </c>
      <c r="H6081">
        <v>60</v>
      </c>
      <c r="I6081" s="43" t="s">
        <v>914</v>
      </c>
      <c r="J6081" s="43" t="s">
        <v>1128</v>
      </c>
      <c r="K6081" s="43" t="s">
        <v>178</v>
      </c>
      <c r="L6081" s="43" t="str">
        <f>IF(AND(Home!$A$1&gt;=Leave[[#This Row],[Start Time]],Home!$A$1&lt;=Leave[[#This Row],[End Time]]),"Aplica","No Aplica")</f>
        <v>No Aplica</v>
      </c>
      <c r="M6081" s="43" t="str">
        <f>IF(AND(Home!$A$1&gt;=Leave[[#This Row],[Start Time]],Home!$A$1&lt;=Leave[[#This Row],[End Time]]),Home!$A$1,"No Aplica")</f>
        <v>No Aplica</v>
      </c>
      <c r="N6081" s="43" t="str">
        <f>Leave[[#This Row],[User Code (Owning User) (Usuario)]]&amp;Leave[[#This Row],[fecha activa]]</f>
        <v>MIE2023040511224No Aplica</v>
      </c>
    </row>
    <row r="6082" spans="1:14" x14ac:dyDescent="0.3">
      <c r="A6082" s="43" t="s">
        <v>465</v>
      </c>
      <c r="B6082" s="3">
        <v>45924</v>
      </c>
      <c r="C6082" s="3">
        <v>45924</v>
      </c>
      <c r="D6082" s="43" t="s">
        <v>474</v>
      </c>
      <c r="E6082" s="43" t="s">
        <v>297</v>
      </c>
      <c r="F6082" s="43" t="s">
        <v>298</v>
      </c>
      <c r="G6082">
        <v>540</v>
      </c>
      <c r="H6082">
        <v>540</v>
      </c>
      <c r="I6082" s="43" t="s">
        <v>914</v>
      </c>
      <c r="J6082" s="43" t="s">
        <v>1128</v>
      </c>
      <c r="K6082" s="43" t="s">
        <v>178</v>
      </c>
      <c r="L6082" s="43" t="str">
        <f>IF(AND(Home!$A$1&gt;=Leave[[#This Row],[Start Time]],Home!$A$1&lt;=Leave[[#This Row],[End Time]]),"Aplica","No Aplica")</f>
        <v>No Aplica</v>
      </c>
      <c r="M6082" s="43" t="str">
        <f>IF(AND(Home!$A$1&gt;=Leave[[#This Row],[Start Time]],Home!$A$1&lt;=Leave[[#This Row],[End Time]]),Home!$A$1,"No Aplica")</f>
        <v>No Aplica</v>
      </c>
      <c r="N6082" s="43" t="str">
        <f>Leave[[#This Row],[User Code (Owning User) (Usuario)]]&amp;Leave[[#This Row],[fecha activa]]</f>
        <v>MIE2023040511224No Aplica</v>
      </c>
    </row>
    <row r="6083" spans="1:14" x14ac:dyDescent="0.3">
      <c r="A6083" s="43" t="s">
        <v>465</v>
      </c>
      <c r="B6083" s="3">
        <v>45917</v>
      </c>
      <c r="C6083" s="3">
        <v>45917</v>
      </c>
      <c r="D6083" s="43" t="s">
        <v>474</v>
      </c>
      <c r="E6083" s="43" t="s">
        <v>297</v>
      </c>
      <c r="F6083" s="43" t="s">
        <v>298</v>
      </c>
      <c r="G6083">
        <v>480</v>
      </c>
      <c r="H6083">
        <v>480</v>
      </c>
      <c r="I6083" s="43" t="s">
        <v>914</v>
      </c>
      <c r="J6083" s="43" t="s">
        <v>1128</v>
      </c>
      <c r="K6083" s="43" t="s">
        <v>178</v>
      </c>
      <c r="L6083" s="43" t="str">
        <f>IF(AND(Home!$A$1&gt;=Leave[[#This Row],[Start Time]],Home!$A$1&lt;=Leave[[#This Row],[End Time]]),"Aplica","No Aplica")</f>
        <v>No Aplica</v>
      </c>
      <c r="M6083" s="43" t="str">
        <f>IF(AND(Home!$A$1&gt;=Leave[[#This Row],[Start Time]],Home!$A$1&lt;=Leave[[#This Row],[End Time]]),Home!$A$1,"No Aplica")</f>
        <v>No Aplica</v>
      </c>
      <c r="N6083" s="43" t="str">
        <f>Leave[[#This Row],[User Code (Owning User) (Usuario)]]&amp;Leave[[#This Row],[fecha activa]]</f>
        <v>MIE2023040511224No Aplica</v>
      </c>
    </row>
    <row r="6084" spans="1:14" x14ac:dyDescent="0.3">
      <c r="A6084" s="43" t="s">
        <v>471</v>
      </c>
      <c r="B6084" s="3">
        <v>45906</v>
      </c>
      <c r="C6084" s="3">
        <v>45906</v>
      </c>
      <c r="D6084" s="43" t="s">
        <v>520</v>
      </c>
      <c r="E6084" s="43" t="s">
        <v>297</v>
      </c>
      <c r="F6084" s="43" t="s">
        <v>298</v>
      </c>
      <c r="G6084">
        <v>60</v>
      </c>
      <c r="H6084">
        <v>60</v>
      </c>
      <c r="I6084" s="43" t="s">
        <v>914</v>
      </c>
      <c r="J6084" s="43" t="s">
        <v>1128</v>
      </c>
      <c r="K6084" s="43" t="s">
        <v>178</v>
      </c>
      <c r="L6084" s="43" t="str">
        <f>IF(AND(Home!$A$1&gt;=Leave[[#This Row],[Start Time]],Home!$A$1&lt;=Leave[[#This Row],[End Time]]),"Aplica","No Aplica")</f>
        <v>No Aplica</v>
      </c>
      <c r="M6084" s="43" t="str">
        <f>IF(AND(Home!$A$1&gt;=Leave[[#This Row],[Start Time]],Home!$A$1&lt;=Leave[[#This Row],[End Time]]),Home!$A$1,"No Aplica")</f>
        <v>No Aplica</v>
      </c>
      <c r="N6084" s="43" t="str">
        <f>Leave[[#This Row],[User Code (Owning User) (Usuario)]]&amp;Leave[[#This Row],[fecha activa]]</f>
        <v>MIE2023040511224No Aplica</v>
      </c>
    </row>
    <row r="6085" spans="1:14" x14ac:dyDescent="0.3">
      <c r="A6085" s="43" t="s">
        <v>465</v>
      </c>
      <c r="B6085" s="3">
        <v>45905</v>
      </c>
      <c r="C6085" s="3">
        <v>45905</v>
      </c>
      <c r="D6085" s="43" t="s">
        <v>474</v>
      </c>
      <c r="E6085" s="43" t="s">
        <v>297</v>
      </c>
      <c r="F6085" s="43" t="s">
        <v>298</v>
      </c>
      <c r="G6085">
        <v>480</v>
      </c>
      <c r="H6085">
        <v>480</v>
      </c>
      <c r="I6085" s="43" t="s">
        <v>914</v>
      </c>
      <c r="J6085" s="43" t="s">
        <v>1128</v>
      </c>
      <c r="K6085" s="43" t="s">
        <v>178</v>
      </c>
      <c r="L6085" s="43" t="str">
        <f>IF(AND(Home!$A$1&gt;=Leave[[#This Row],[Start Time]],Home!$A$1&lt;=Leave[[#This Row],[End Time]]),"Aplica","No Aplica")</f>
        <v>No Aplica</v>
      </c>
      <c r="M6085" s="43" t="str">
        <f>IF(AND(Home!$A$1&gt;=Leave[[#This Row],[Start Time]],Home!$A$1&lt;=Leave[[#This Row],[End Time]]),Home!$A$1,"No Aplica")</f>
        <v>No Aplica</v>
      </c>
      <c r="N6085" s="43" t="str">
        <f>Leave[[#This Row],[User Code (Owning User) (Usuario)]]&amp;Leave[[#This Row],[fecha activa]]</f>
        <v>MIE2023040511224No Aplica</v>
      </c>
    </row>
    <row r="6086" spans="1:14" x14ac:dyDescent="0.3">
      <c r="A6086" s="43" t="s">
        <v>471</v>
      </c>
      <c r="B6086" s="3">
        <v>45902</v>
      </c>
      <c r="C6086" s="3">
        <v>45902</v>
      </c>
      <c r="D6086" s="43" t="s">
        <v>520</v>
      </c>
      <c r="E6086" s="43" t="s">
        <v>297</v>
      </c>
      <c r="F6086" s="43" t="s">
        <v>298</v>
      </c>
      <c r="G6086">
        <v>60</v>
      </c>
      <c r="H6086">
        <v>60</v>
      </c>
      <c r="I6086" s="43" t="s">
        <v>914</v>
      </c>
      <c r="J6086" s="43" t="s">
        <v>1128</v>
      </c>
      <c r="K6086" s="43" t="s">
        <v>178</v>
      </c>
      <c r="L6086" s="43" t="str">
        <f>IF(AND(Home!$A$1&gt;=Leave[[#This Row],[Start Time]],Home!$A$1&lt;=Leave[[#This Row],[End Time]]),"Aplica","No Aplica")</f>
        <v>No Aplica</v>
      </c>
      <c r="M6086" s="43" t="str">
        <f>IF(AND(Home!$A$1&gt;=Leave[[#This Row],[Start Time]],Home!$A$1&lt;=Leave[[#This Row],[End Time]]),Home!$A$1,"No Aplica")</f>
        <v>No Aplica</v>
      </c>
      <c r="N6086" s="43" t="str">
        <f>Leave[[#This Row],[User Code (Owning User) (Usuario)]]&amp;Leave[[#This Row],[fecha activa]]</f>
        <v>MIE2023040511224No Aplica</v>
      </c>
    </row>
    <row r="6087" spans="1:14" x14ac:dyDescent="0.3">
      <c r="A6087" s="43" t="s">
        <v>471</v>
      </c>
      <c r="B6087" s="3">
        <v>45901</v>
      </c>
      <c r="C6087" s="3">
        <v>45901</v>
      </c>
      <c r="D6087" s="43" t="s">
        <v>521</v>
      </c>
      <c r="E6087" s="43" t="s">
        <v>297</v>
      </c>
      <c r="F6087" s="43" t="s">
        <v>298</v>
      </c>
      <c r="G6087">
        <v>60</v>
      </c>
      <c r="H6087">
        <v>60</v>
      </c>
      <c r="I6087" s="43" t="s">
        <v>914</v>
      </c>
      <c r="J6087" s="43" t="s">
        <v>1128</v>
      </c>
      <c r="K6087" s="43" t="s">
        <v>178</v>
      </c>
      <c r="L6087" s="43" t="str">
        <f>IF(AND(Home!$A$1&gt;=Leave[[#This Row],[Start Time]],Home!$A$1&lt;=Leave[[#This Row],[End Time]]),"Aplica","No Aplica")</f>
        <v>No Aplica</v>
      </c>
      <c r="M6087" s="43" t="str">
        <f>IF(AND(Home!$A$1&gt;=Leave[[#This Row],[Start Time]],Home!$A$1&lt;=Leave[[#This Row],[End Time]]),Home!$A$1,"No Aplica")</f>
        <v>No Aplica</v>
      </c>
      <c r="N6087" s="43" t="str">
        <f>Leave[[#This Row],[User Code (Owning User) (Usuario)]]&amp;Leave[[#This Row],[fecha activa]]</f>
        <v>MIE2023040511224No Aplica</v>
      </c>
    </row>
    <row r="6088" spans="1:14" x14ac:dyDescent="0.3">
      <c r="A6088" s="43" t="s">
        <v>465</v>
      </c>
      <c r="B6088" s="3">
        <v>45914</v>
      </c>
      <c r="C6088" s="3">
        <v>45914</v>
      </c>
      <c r="D6088" s="43" t="s">
        <v>2385</v>
      </c>
      <c r="E6088" s="43" t="s">
        <v>297</v>
      </c>
      <c r="F6088" s="43" t="s">
        <v>298</v>
      </c>
      <c r="G6088">
        <v>480</v>
      </c>
      <c r="H6088">
        <v>480</v>
      </c>
      <c r="I6088" s="43" t="s">
        <v>914</v>
      </c>
      <c r="J6088" s="43" t="s">
        <v>1128</v>
      </c>
      <c r="K6088" s="43" t="s">
        <v>178</v>
      </c>
      <c r="L6088" s="43" t="str">
        <f>IF(AND(Home!$A$1&gt;=Leave[[#This Row],[Start Time]],Home!$A$1&lt;=Leave[[#This Row],[End Time]]),"Aplica","No Aplica")</f>
        <v>No Aplica</v>
      </c>
      <c r="M6088" s="43" t="str">
        <f>IF(AND(Home!$A$1&gt;=Leave[[#This Row],[Start Time]],Home!$A$1&lt;=Leave[[#This Row],[End Time]]),Home!$A$1,"No Aplica")</f>
        <v>No Aplica</v>
      </c>
      <c r="N6088" s="43" t="str">
        <f>Leave[[#This Row],[User Code (Owning User) (Usuario)]]&amp;Leave[[#This Row],[fecha activa]]</f>
        <v>MIE2023040511224No Aplica</v>
      </c>
    </row>
    <row r="6089" spans="1:14" x14ac:dyDescent="0.3">
      <c r="A6089" s="43" t="s">
        <v>465</v>
      </c>
      <c r="B6089" s="3">
        <v>45903</v>
      </c>
      <c r="C6089" s="3">
        <v>45903</v>
      </c>
      <c r="D6089" s="43" t="s">
        <v>474</v>
      </c>
      <c r="E6089" s="43" t="s">
        <v>297</v>
      </c>
      <c r="F6089" s="43" t="s">
        <v>298</v>
      </c>
      <c r="G6089">
        <v>480</v>
      </c>
      <c r="H6089">
        <v>480</v>
      </c>
      <c r="I6089" s="43" t="s">
        <v>914</v>
      </c>
      <c r="J6089" s="43" t="s">
        <v>1128</v>
      </c>
      <c r="K6089" s="43" t="s">
        <v>178</v>
      </c>
      <c r="L6089" s="43" t="str">
        <f>IF(AND(Home!$A$1&gt;=Leave[[#This Row],[Start Time]],Home!$A$1&lt;=Leave[[#This Row],[End Time]]),"Aplica","No Aplica")</f>
        <v>No Aplica</v>
      </c>
      <c r="M6089" s="43" t="str">
        <f>IF(AND(Home!$A$1&gt;=Leave[[#This Row],[Start Time]],Home!$A$1&lt;=Leave[[#This Row],[End Time]]),Home!$A$1,"No Aplica")</f>
        <v>No Aplica</v>
      </c>
      <c r="N6089" s="43" t="str">
        <f>Leave[[#This Row],[User Code (Owning User) (Usuario)]]&amp;Leave[[#This Row],[fecha activa]]</f>
        <v>MIE2023040511224No Aplica</v>
      </c>
    </row>
    <row r="6090" spans="1:14" x14ac:dyDescent="0.3">
      <c r="A6090" s="43" t="s">
        <v>465</v>
      </c>
      <c r="B6090" s="3">
        <v>45922</v>
      </c>
      <c r="C6090" s="3">
        <v>45922</v>
      </c>
      <c r="D6090" s="43" t="s">
        <v>1545</v>
      </c>
      <c r="E6090" s="43" t="s">
        <v>449</v>
      </c>
      <c r="F6090" s="43" t="s">
        <v>450</v>
      </c>
      <c r="G6090">
        <v>510</v>
      </c>
      <c r="H6090">
        <v>510</v>
      </c>
      <c r="I6090" s="43" t="s">
        <v>1179</v>
      </c>
      <c r="J6090" s="43" t="s">
        <v>1843</v>
      </c>
      <c r="K6090" s="43" t="s">
        <v>179</v>
      </c>
      <c r="L6090" s="43" t="str">
        <f>IF(AND(Home!$A$1&gt;=Leave[[#This Row],[Start Time]],Home!$A$1&lt;=Leave[[#This Row],[End Time]]),"Aplica","No Aplica")</f>
        <v>Aplica</v>
      </c>
      <c r="M6090" s="43">
        <f>IF(AND(Home!$A$1&gt;=Leave[[#This Row],[Start Time]],Home!$A$1&lt;=Leave[[#This Row],[End Time]]),Home!$A$1,"No Aplica")</f>
        <v>45922</v>
      </c>
      <c r="N6090" s="43" t="str">
        <f>Leave[[#This Row],[User Code (Owning User) (Usuario)]]&amp;Leave[[#This Row],[fecha activa]]</f>
        <v>MIE202428021453545922</v>
      </c>
    </row>
    <row r="6091" spans="1:14" x14ac:dyDescent="0.3">
      <c r="A6091" s="43" t="s">
        <v>476</v>
      </c>
      <c r="B6091" s="3">
        <v>45928</v>
      </c>
      <c r="C6091" s="3">
        <v>45928</v>
      </c>
      <c r="D6091" s="43" t="s">
        <v>3482</v>
      </c>
      <c r="E6091" s="43" t="s">
        <v>449</v>
      </c>
      <c r="F6091" s="43" t="s">
        <v>450</v>
      </c>
      <c r="G6091">
        <v>510</v>
      </c>
      <c r="H6091">
        <v>510</v>
      </c>
      <c r="I6091" s="43" t="s">
        <v>1179</v>
      </c>
      <c r="J6091" s="43" t="s">
        <v>1843</v>
      </c>
      <c r="K6091" s="43" t="s">
        <v>179</v>
      </c>
      <c r="L6091" s="43" t="str">
        <f>IF(AND(Home!$A$1&gt;=Leave[[#This Row],[Start Time]],Home!$A$1&lt;=Leave[[#This Row],[End Time]]),"Aplica","No Aplica")</f>
        <v>No Aplica</v>
      </c>
      <c r="M6091" s="43" t="str">
        <f>IF(AND(Home!$A$1&gt;=Leave[[#This Row],[Start Time]],Home!$A$1&lt;=Leave[[#This Row],[End Time]]),Home!$A$1,"No Aplica")</f>
        <v>No Aplica</v>
      </c>
      <c r="N6091" s="43" t="str">
        <f>Leave[[#This Row],[User Code (Owning User) (Usuario)]]&amp;Leave[[#This Row],[fecha activa]]</f>
        <v>MIE2024280214535No Aplica</v>
      </c>
    </row>
    <row r="6092" spans="1:14" x14ac:dyDescent="0.3">
      <c r="A6092" s="43" t="s">
        <v>471</v>
      </c>
      <c r="B6092" s="3">
        <v>45927</v>
      </c>
      <c r="C6092" s="3">
        <v>45927</v>
      </c>
      <c r="D6092" s="43" t="s">
        <v>860</v>
      </c>
      <c r="E6092" s="43" t="s">
        <v>449</v>
      </c>
      <c r="F6092" s="43" t="s">
        <v>450</v>
      </c>
      <c r="G6092">
        <v>180</v>
      </c>
      <c r="H6092">
        <v>180</v>
      </c>
      <c r="I6092" s="43" t="s">
        <v>1179</v>
      </c>
      <c r="J6092" s="43" t="s">
        <v>1843</v>
      </c>
      <c r="K6092" s="43" t="s">
        <v>179</v>
      </c>
      <c r="L6092" s="43" t="str">
        <f>IF(AND(Home!$A$1&gt;=Leave[[#This Row],[Start Time]],Home!$A$1&lt;=Leave[[#This Row],[End Time]]),"Aplica","No Aplica")</f>
        <v>No Aplica</v>
      </c>
      <c r="M6092" s="43" t="str">
        <f>IF(AND(Home!$A$1&gt;=Leave[[#This Row],[Start Time]],Home!$A$1&lt;=Leave[[#This Row],[End Time]]),Home!$A$1,"No Aplica")</f>
        <v>No Aplica</v>
      </c>
      <c r="N6092" s="43" t="str">
        <f>Leave[[#This Row],[User Code (Owning User) (Usuario)]]&amp;Leave[[#This Row],[fecha activa]]</f>
        <v>MIE2024280214535No Aplica</v>
      </c>
    </row>
    <row r="6093" spans="1:14" x14ac:dyDescent="0.3">
      <c r="A6093" s="43" t="s">
        <v>476</v>
      </c>
      <c r="B6093" s="3">
        <v>45921</v>
      </c>
      <c r="C6093" s="3">
        <v>45921</v>
      </c>
      <c r="D6093" s="43" t="s">
        <v>495</v>
      </c>
      <c r="E6093" s="43" t="s">
        <v>449</v>
      </c>
      <c r="F6093" s="43" t="s">
        <v>450</v>
      </c>
      <c r="G6093">
        <v>510</v>
      </c>
      <c r="H6093">
        <v>510</v>
      </c>
      <c r="I6093" s="43" t="s">
        <v>1179</v>
      </c>
      <c r="J6093" s="43" t="s">
        <v>1843</v>
      </c>
      <c r="K6093" s="43" t="s">
        <v>179</v>
      </c>
      <c r="L6093" s="43" t="str">
        <f>IF(AND(Home!$A$1&gt;=Leave[[#This Row],[Start Time]],Home!$A$1&lt;=Leave[[#This Row],[End Time]]),"Aplica","No Aplica")</f>
        <v>No Aplica</v>
      </c>
      <c r="M6093" s="43" t="str">
        <f>IF(AND(Home!$A$1&gt;=Leave[[#This Row],[Start Time]],Home!$A$1&lt;=Leave[[#This Row],[End Time]]),Home!$A$1,"No Aplica")</f>
        <v>No Aplica</v>
      </c>
      <c r="N6093" s="43" t="str">
        <f>Leave[[#This Row],[User Code (Owning User) (Usuario)]]&amp;Leave[[#This Row],[fecha activa]]</f>
        <v>MIE2024280214535No Aplica</v>
      </c>
    </row>
    <row r="6094" spans="1:14" x14ac:dyDescent="0.3">
      <c r="A6094" s="43" t="s">
        <v>471</v>
      </c>
      <c r="B6094" s="3">
        <v>45920</v>
      </c>
      <c r="C6094" s="3">
        <v>45920</v>
      </c>
      <c r="D6094" s="43" t="s">
        <v>860</v>
      </c>
      <c r="E6094" s="43" t="s">
        <v>449</v>
      </c>
      <c r="F6094" s="43" t="s">
        <v>450</v>
      </c>
      <c r="G6094">
        <v>180</v>
      </c>
      <c r="H6094">
        <v>180</v>
      </c>
      <c r="I6094" s="43" t="s">
        <v>1179</v>
      </c>
      <c r="J6094" s="43" t="s">
        <v>1843</v>
      </c>
      <c r="K6094" s="43" t="s">
        <v>179</v>
      </c>
      <c r="L6094" s="43" t="str">
        <f>IF(AND(Home!$A$1&gt;=Leave[[#This Row],[Start Time]],Home!$A$1&lt;=Leave[[#This Row],[End Time]]),"Aplica","No Aplica")</f>
        <v>No Aplica</v>
      </c>
      <c r="M6094" s="43" t="str">
        <f>IF(AND(Home!$A$1&gt;=Leave[[#This Row],[Start Time]],Home!$A$1&lt;=Leave[[#This Row],[End Time]]),Home!$A$1,"No Aplica")</f>
        <v>No Aplica</v>
      </c>
      <c r="N6094" s="43" t="str">
        <f>Leave[[#This Row],[User Code (Owning User) (Usuario)]]&amp;Leave[[#This Row],[fecha activa]]</f>
        <v>MIE2024280214535No Aplica</v>
      </c>
    </row>
    <row r="6095" spans="1:14" x14ac:dyDescent="0.3">
      <c r="A6095" s="43" t="s">
        <v>471</v>
      </c>
      <c r="B6095" s="3">
        <v>45903</v>
      </c>
      <c r="C6095" s="3">
        <v>45903</v>
      </c>
      <c r="D6095" s="43" t="s">
        <v>2892</v>
      </c>
      <c r="E6095" s="43" t="s">
        <v>449</v>
      </c>
      <c r="F6095" s="43" t="s">
        <v>450</v>
      </c>
      <c r="G6095">
        <v>120</v>
      </c>
      <c r="H6095">
        <v>120</v>
      </c>
      <c r="I6095" s="43" t="s">
        <v>1179</v>
      </c>
      <c r="J6095" s="43" t="s">
        <v>1843</v>
      </c>
      <c r="K6095" s="43" t="s">
        <v>179</v>
      </c>
      <c r="L6095" s="43" t="str">
        <f>IF(AND(Home!$A$1&gt;=Leave[[#This Row],[Start Time]],Home!$A$1&lt;=Leave[[#This Row],[End Time]]),"Aplica","No Aplica")</f>
        <v>No Aplica</v>
      </c>
      <c r="M6095" s="43" t="str">
        <f>IF(AND(Home!$A$1&gt;=Leave[[#This Row],[Start Time]],Home!$A$1&lt;=Leave[[#This Row],[End Time]]),Home!$A$1,"No Aplica")</f>
        <v>No Aplica</v>
      </c>
      <c r="N6095" s="43" t="str">
        <f>Leave[[#This Row],[User Code (Owning User) (Usuario)]]&amp;Leave[[#This Row],[fecha activa]]</f>
        <v>MIE2024280214535No Aplica</v>
      </c>
    </row>
    <row r="6096" spans="1:14" x14ac:dyDescent="0.3">
      <c r="A6096" s="43" t="s">
        <v>465</v>
      </c>
      <c r="B6096" s="3">
        <v>45902</v>
      </c>
      <c r="C6096" s="3">
        <v>45902</v>
      </c>
      <c r="D6096" s="43" t="s">
        <v>2805</v>
      </c>
      <c r="E6096" s="43" t="s">
        <v>449</v>
      </c>
      <c r="F6096" s="43" t="s">
        <v>450</v>
      </c>
      <c r="G6096">
        <v>120</v>
      </c>
      <c r="H6096">
        <v>120</v>
      </c>
      <c r="I6096" s="43" t="s">
        <v>1179</v>
      </c>
      <c r="J6096" s="43" t="s">
        <v>1843</v>
      </c>
      <c r="K6096" s="43" t="s">
        <v>179</v>
      </c>
      <c r="L6096" s="43" t="str">
        <f>IF(AND(Home!$A$1&gt;=Leave[[#This Row],[Start Time]],Home!$A$1&lt;=Leave[[#This Row],[End Time]]),"Aplica","No Aplica")</f>
        <v>No Aplica</v>
      </c>
      <c r="M6096" s="43" t="str">
        <f>IF(AND(Home!$A$1&gt;=Leave[[#This Row],[Start Time]],Home!$A$1&lt;=Leave[[#This Row],[End Time]]),Home!$A$1,"No Aplica")</f>
        <v>No Aplica</v>
      </c>
      <c r="N6096" s="43" t="str">
        <f>Leave[[#This Row],[User Code (Owning User) (Usuario)]]&amp;Leave[[#This Row],[fecha activa]]</f>
        <v>MIE2024280214535No Aplica</v>
      </c>
    </row>
    <row r="6097" spans="1:14" x14ac:dyDescent="0.3">
      <c r="A6097" s="43" t="s">
        <v>476</v>
      </c>
      <c r="B6097" s="3">
        <v>45914</v>
      </c>
      <c r="C6097" s="3">
        <v>45914</v>
      </c>
      <c r="D6097" s="43" t="s">
        <v>495</v>
      </c>
      <c r="E6097" s="43" t="s">
        <v>449</v>
      </c>
      <c r="F6097" s="43" t="s">
        <v>450</v>
      </c>
      <c r="G6097">
        <v>510</v>
      </c>
      <c r="H6097">
        <v>510</v>
      </c>
      <c r="I6097" s="43" t="s">
        <v>1179</v>
      </c>
      <c r="J6097" s="43" t="s">
        <v>1843</v>
      </c>
      <c r="K6097" s="43" t="s">
        <v>179</v>
      </c>
      <c r="L6097" s="43" t="str">
        <f>IF(AND(Home!$A$1&gt;=Leave[[#This Row],[Start Time]],Home!$A$1&lt;=Leave[[#This Row],[End Time]]),"Aplica","No Aplica")</f>
        <v>No Aplica</v>
      </c>
      <c r="M6097" s="43" t="str">
        <f>IF(AND(Home!$A$1&gt;=Leave[[#This Row],[Start Time]],Home!$A$1&lt;=Leave[[#This Row],[End Time]]),Home!$A$1,"No Aplica")</f>
        <v>No Aplica</v>
      </c>
      <c r="N6097" s="43" t="str">
        <f>Leave[[#This Row],[User Code (Owning User) (Usuario)]]&amp;Leave[[#This Row],[fecha activa]]</f>
        <v>MIE2024280214535No Aplica</v>
      </c>
    </row>
    <row r="6098" spans="1:14" x14ac:dyDescent="0.3">
      <c r="A6098" s="43" t="s">
        <v>476</v>
      </c>
      <c r="B6098" s="3">
        <v>45907</v>
      </c>
      <c r="C6098" s="3">
        <v>45907</v>
      </c>
      <c r="D6098" s="43" t="s">
        <v>495</v>
      </c>
      <c r="E6098" s="43" t="s">
        <v>449</v>
      </c>
      <c r="F6098" s="43" t="s">
        <v>450</v>
      </c>
      <c r="G6098">
        <v>510</v>
      </c>
      <c r="H6098">
        <v>510</v>
      </c>
      <c r="I6098" s="43" t="s">
        <v>1179</v>
      </c>
      <c r="J6098" s="43" t="s">
        <v>1843</v>
      </c>
      <c r="K6098" s="43" t="s">
        <v>179</v>
      </c>
      <c r="L6098" s="43" t="str">
        <f>IF(AND(Home!$A$1&gt;=Leave[[#This Row],[Start Time]],Home!$A$1&lt;=Leave[[#This Row],[End Time]]),"Aplica","No Aplica")</f>
        <v>No Aplica</v>
      </c>
      <c r="M6098" s="43" t="str">
        <f>IF(AND(Home!$A$1&gt;=Leave[[#This Row],[Start Time]],Home!$A$1&lt;=Leave[[#This Row],[End Time]]),Home!$A$1,"No Aplica")</f>
        <v>No Aplica</v>
      </c>
      <c r="N6098" s="43" t="str">
        <f>Leave[[#This Row],[User Code (Owning User) (Usuario)]]&amp;Leave[[#This Row],[fecha activa]]</f>
        <v>MIE2024280214535No Aplica</v>
      </c>
    </row>
    <row r="6099" spans="1:14" x14ac:dyDescent="0.3">
      <c r="A6099" s="43" t="s">
        <v>471</v>
      </c>
      <c r="B6099" s="3">
        <v>45906</v>
      </c>
      <c r="C6099" s="3">
        <v>45906</v>
      </c>
      <c r="D6099" s="43" t="s">
        <v>669</v>
      </c>
      <c r="E6099" s="43" t="s">
        <v>449</v>
      </c>
      <c r="F6099" s="43" t="s">
        <v>450</v>
      </c>
      <c r="G6099">
        <v>180</v>
      </c>
      <c r="H6099">
        <v>180</v>
      </c>
      <c r="I6099" s="43" t="s">
        <v>1179</v>
      </c>
      <c r="J6099" s="43" t="s">
        <v>1843</v>
      </c>
      <c r="K6099" s="43" t="s">
        <v>179</v>
      </c>
      <c r="L6099" s="43" t="str">
        <f>IF(AND(Home!$A$1&gt;=Leave[[#This Row],[Start Time]],Home!$A$1&lt;=Leave[[#This Row],[End Time]]),"Aplica","No Aplica")</f>
        <v>No Aplica</v>
      </c>
      <c r="M6099" s="43" t="str">
        <f>IF(AND(Home!$A$1&gt;=Leave[[#This Row],[Start Time]],Home!$A$1&lt;=Leave[[#This Row],[End Time]]),Home!$A$1,"No Aplica")</f>
        <v>No Aplica</v>
      </c>
      <c r="N6099" s="43" t="str">
        <f>Leave[[#This Row],[User Code (Owning User) (Usuario)]]&amp;Leave[[#This Row],[fecha activa]]</f>
        <v>MIE2024280214535No Aplica</v>
      </c>
    </row>
    <row r="6100" spans="1:14" x14ac:dyDescent="0.3">
      <c r="A6100" s="43" t="s">
        <v>465</v>
      </c>
      <c r="B6100" s="3">
        <v>45925</v>
      </c>
      <c r="C6100" s="3">
        <v>45925</v>
      </c>
      <c r="D6100" s="43" t="s">
        <v>470</v>
      </c>
      <c r="E6100" s="43" t="s">
        <v>2119</v>
      </c>
      <c r="F6100" s="43" t="s">
        <v>2121</v>
      </c>
      <c r="G6100">
        <v>480</v>
      </c>
      <c r="H6100">
        <v>480</v>
      </c>
      <c r="I6100" s="43" t="s">
        <v>2120</v>
      </c>
      <c r="J6100" s="43" t="s">
        <v>1359</v>
      </c>
      <c r="K6100" s="43" t="s">
        <v>178</v>
      </c>
      <c r="L6100" s="43" t="str">
        <f>IF(AND(Home!$A$1&gt;=Leave[[#This Row],[Start Time]],Home!$A$1&lt;=Leave[[#This Row],[End Time]]),"Aplica","No Aplica")</f>
        <v>No Aplica</v>
      </c>
      <c r="M6100" s="43" t="str">
        <f>IF(AND(Home!$A$1&gt;=Leave[[#This Row],[Start Time]],Home!$A$1&lt;=Leave[[#This Row],[End Time]]),Home!$A$1,"No Aplica")</f>
        <v>No Aplica</v>
      </c>
      <c r="N6100" s="43" t="str">
        <f>Leave[[#This Row],[User Code (Owning User) (Usuario)]]&amp;Leave[[#This Row],[fecha activa]]</f>
        <v>MIE2025170723740No Aplica</v>
      </c>
    </row>
    <row r="6101" spans="1:14" x14ac:dyDescent="0.3">
      <c r="A6101" s="43" t="s">
        <v>465</v>
      </c>
      <c r="B6101" s="3">
        <v>45918</v>
      </c>
      <c r="C6101" s="3">
        <v>45918</v>
      </c>
      <c r="D6101" s="43" t="s">
        <v>470</v>
      </c>
      <c r="E6101" s="43" t="s">
        <v>2119</v>
      </c>
      <c r="F6101" s="43" t="s">
        <v>2121</v>
      </c>
      <c r="G6101">
        <v>480</v>
      </c>
      <c r="H6101">
        <v>480</v>
      </c>
      <c r="I6101" s="43" t="s">
        <v>2120</v>
      </c>
      <c r="J6101" s="43" t="s">
        <v>1359</v>
      </c>
      <c r="K6101" s="43" t="s">
        <v>178</v>
      </c>
      <c r="L6101" s="43" t="str">
        <f>IF(AND(Home!$A$1&gt;=Leave[[#This Row],[Start Time]],Home!$A$1&lt;=Leave[[#This Row],[End Time]]),"Aplica","No Aplica")</f>
        <v>No Aplica</v>
      </c>
      <c r="M6101" s="43" t="str">
        <f>IF(AND(Home!$A$1&gt;=Leave[[#This Row],[Start Time]],Home!$A$1&lt;=Leave[[#This Row],[End Time]]),Home!$A$1,"No Aplica")</f>
        <v>No Aplica</v>
      </c>
      <c r="N6101" s="43" t="str">
        <f>Leave[[#This Row],[User Code (Owning User) (Usuario)]]&amp;Leave[[#This Row],[fecha activa]]</f>
        <v>MIE2025170723740No Aplica</v>
      </c>
    </row>
    <row r="6102" spans="1:14" x14ac:dyDescent="0.3">
      <c r="A6102" s="43" t="s">
        <v>465</v>
      </c>
      <c r="B6102" s="3">
        <v>45907</v>
      </c>
      <c r="C6102" s="3">
        <v>45907</v>
      </c>
      <c r="D6102" s="43" t="s">
        <v>470</v>
      </c>
      <c r="E6102" s="43" t="s">
        <v>2119</v>
      </c>
      <c r="F6102" s="43" t="s">
        <v>2121</v>
      </c>
      <c r="G6102">
        <v>480</v>
      </c>
      <c r="H6102">
        <v>480</v>
      </c>
      <c r="I6102" s="43" t="s">
        <v>2120</v>
      </c>
      <c r="J6102" s="43" t="s">
        <v>1359</v>
      </c>
      <c r="K6102" s="43" t="s">
        <v>178</v>
      </c>
      <c r="L6102" s="43" t="str">
        <f>IF(AND(Home!$A$1&gt;=Leave[[#This Row],[Start Time]],Home!$A$1&lt;=Leave[[#This Row],[End Time]]),"Aplica","No Aplica")</f>
        <v>No Aplica</v>
      </c>
      <c r="M6102" s="43" t="str">
        <f>IF(AND(Home!$A$1&gt;=Leave[[#This Row],[Start Time]],Home!$A$1&lt;=Leave[[#This Row],[End Time]]),Home!$A$1,"No Aplica")</f>
        <v>No Aplica</v>
      </c>
      <c r="N6102" s="43" t="str">
        <f>Leave[[#This Row],[User Code (Owning User) (Usuario)]]&amp;Leave[[#This Row],[fecha activa]]</f>
        <v>MIE2025170723740No Aplica</v>
      </c>
    </row>
    <row r="6103" spans="1:14" x14ac:dyDescent="0.3">
      <c r="A6103" s="43" t="s">
        <v>465</v>
      </c>
      <c r="B6103" s="3">
        <v>45911</v>
      </c>
      <c r="C6103" s="3">
        <v>45911</v>
      </c>
      <c r="D6103" s="43" t="s">
        <v>470</v>
      </c>
      <c r="E6103" s="43" t="s">
        <v>2119</v>
      </c>
      <c r="F6103" s="43" t="s">
        <v>2121</v>
      </c>
      <c r="G6103">
        <v>480</v>
      </c>
      <c r="H6103">
        <v>480</v>
      </c>
      <c r="I6103" s="43" t="s">
        <v>2120</v>
      </c>
      <c r="J6103" s="43" t="s">
        <v>1359</v>
      </c>
      <c r="K6103" s="43" t="s">
        <v>178</v>
      </c>
      <c r="L6103" s="43" t="str">
        <f>IF(AND(Home!$A$1&gt;=Leave[[#This Row],[Start Time]],Home!$A$1&lt;=Leave[[#This Row],[End Time]]),"Aplica","No Aplica")</f>
        <v>No Aplica</v>
      </c>
      <c r="M6103" s="43" t="str">
        <f>IF(AND(Home!$A$1&gt;=Leave[[#This Row],[Start Time]],Home!$A$1&lt;=Leave[[#This Row],[End Time]]),Home!$A$1,"No Aplica")</f>
        <v>No Aplica</v>
      </c>
      <c r="N6103" s="43" t="str">
        <f>Leave[[#This Row],[User Code (Owning User) (Usuario)]]&amp;Leave[[#This Row],[fecha activa]]</f>
        <v>MIE2025170723740No Aplica</v>
      </c>
    </row>
    <row r="6104" spans="1:14" x14ac:dyDescent="0.3">
      <c r="A6104" s="43" t="s">
        <v>465</v>
      </c>
      <c r="B6104" s="3">
        <v>45904</v>
      </c>
      <c r="C6104" s="3">
        <v>45904</v>
      </c>
      <c r="D6104" s="43" t="s">
        <v>475</v>
      </c>
      <c r="E6104" s="43" t="s">
        <v>2119</v>
      </c>
      <c r="F6104" s="43" t="s">
        <v>2121</v>
      </c>
      <c r="G6104">
        <v>480</v>
      </c>
      <c r="H6104">
        <v>480</v>
      </c>
      <c r="I6104" s="43" t="s">
        <v>2120</v>
      </c>
      <c r="J6104" s="43" t="s">
        <v>1359</v>
      </c>
      <c r="K6104" s="43" t="s">
        <v>178</v>
      </c>
      <c r="L6104" s="43" t="str">
        <f>IF(AND(Home!$A$1&gt;=Leave[[#This Row],[Start Time]],Home!$A$1&lt;=Leave[[#This Row],[End Time]]),"Aplica","No Aplica")</f>
        <v>No Aplica</v>
      </c>
      <c r="M6104" s="43" t="str">
        <f>IF(AND(Home!$A$1&gt;=Leave[[#This Row],[Start Time]],Home!$A$1&lt;=Leave[[#This Row],[End Time]]),Home!$A$1,"No Aplica")</f>
        <v>No Aplica</v>
      </c>
      <c r="N6104" s="43" t="str">
        <f>Leave[[#This Row],[User Code (Owning User) (Usuario)]]&amp;Leave[[#This Row],[fecha activa]]</f>
        <v>MIE2025170723740No Aplica</v>
      </c>
    </row>
    <row r="6105" spans="1:14" x14ac:dyDescent="0.3">
      <c r="A6105" s="43" t="s">
        <v>468</v>
      </c>
      <c r="B6105" s="3">
        <v>45929</v>
      </c>
      <c r="C6105" s="3">
        <v>45929</v>
      </c>
      <c r="D6105" s="43" t="s">
        <v>577</v>
      </c>
      <c r="E6105" s="43" t="s">
        <v>731</v>
      </c>
      <c r="F6105" s="43" t="s">
        <v>732</v>
      </c>
      <c r="G6105">
        <v>540</v>
      </c>
      <c r="H6105">
        <v>540</v>
      </c>
      <c r="I6105" s="43" t="s">
        <v>1153</v>
      </c>
      <c r="J6105" s="43" t="s">
        <v>1043</v>
      </c>
      <c r="K6105" s="43" t="s">
        <v>177</v>
      </c>
      <c r="L6105" s="43" t="str">
        <f>IF(AND(Home!$A$1&gt;=Leave[[#This Row],[Start Time]],Home!$A$1&lt;=Leave[[#This Row],[End Time]]),"Aplica","No Aplica")</f>
        <v>No Aplica</v>
      </c>
      <c r="M6105" s="43" t="str">
        <f>IF(AND(Home!$A$1&gt;=Leave[[#This Row],[Start Time]],Home!$A$1&lt;=Leave[[#This Row],[End Time]]),Home!$A$1,"No Aplica")</f>
        <v>No Aplica</v>
      </c>
      <c r="N6105" s="43" t="str">
        <f>Leave[[#This Row],[User Code (Owning User) (Usuario)]]&amp;Leave[[#This Row],[fecha activa]]</f>
        <v>MIE2024071017751No Aplica</v>
      </c>
    </row>
    <row r="6106" spans="1:14" x14ac:dyDescent="0.3">
      <c r="A6106" s="43" t="s">
        <v>601</v>
      </c>
      <c r="B6106" s="3">
        <v>45926</v>
      </c>
      <c r="C6106" s="3">
        <v>45926</v>
      </c>
      <c r="D6106" s="43" t="s">
        <v>621</v>
      </c>
      <c r="E6106" s="43" t="s">
        <v>731</v>
      </c>
      <c r="F6106" s="43" t="s">
        <v>732</v>
      </c>
      <c r="G6106">
        <v>60</v>
      </c>
      <c r="H6106">
        <v>60</v>
      </c>
      <c r="I6106" s="43" t="s">
        <v>1153</v>
      </c>
      <c r="J6106" s="43" t="s">
        <v>1043</v>
      </c>
      <c r="K6106" s="43" t="s">
        <v>177</v>
      </c>
      <c r="L6106" s="43" t="str">
        <f>IF(AND(Home!$A$1&gt;=Leave[[#This Row],[Start Time]],Home!$A$1&lt;=Leave[[#This Row],[End Time]]),"Aplica","No Aplica")</f>
        <v>No Aplica</v>
      </c>
      <c r="M6106" s="43" t="str">
        <f>IF(AND(Home!$A$1&gt;=Leave[[#This Row],[Start Time]],Home!$A$1&lt;=Leave[[#This Row],[End Time]]),Home!$A$1,"No Aplica")</f>
        <v>No Aplica</v>
      </c>
      <c r="N6106" s="43" t="str">
        <f>Leave[[#This Row],[User Code (Owning User) (Usuario)]]&amp;Leave[[#This Row],[fecha activa]]</f>
        <v>MIE2024071017751No Aplica</v>
      </c>
    </row>
    <row r="6107" spans="1:14" x14ac:dyDescent="0.3">
      <c r="A6107" s="43" t="s">
        <v>601</v>
      </c>
      <c r="B6107" s="3">
        <v>45925</v>
      </c>
      <c r="C6107" s="3">
        <v>45925</v>
      </c>
      <c r="D6107" s="43" t="s">
        <v>3674</v>
      </c>
      <c r="E6107" s="43" t="s">
        <v>731</v>
      </c>
      <c r="F6107" s="43" t="s">
        <v>732</v>
      </c>
      <c r="G6107">
        <v>60</v>
      </c>
      <c r="H6107">
        <v>60</v>
      </c>
      <c r="I6107" s="43" t="s">
        <v>1153</v>
      </c>
      <c r="J6107" s="43" t="s">
        <v>1043</v>
      </c>
      <c r="K6107" s="43" t="s">
        <v>177</v>
      </c>
      <c r="L6107" s="43" t="str">
        <f>IF(AND(Home!$A$1&gt;=Leave[[#This Row],[Start Time]],Home!$A$1&lt;=Leave[[#This Row],[End Time]]),"Aplica","No Aplica")</f>
        <v>No Aplica</v>
      </c>
      <c r="M6107" s="43" t="str">
        <f>IF(AND(Home!$A$1&gt;=Leave[[#This Row],[Start Time]],Home!$A$1&lt;=Leave[[#This Row],[End Time]]),Home!$A$1,"No Aplica")</f>
        <v>No Aplica</v>
      </c>
      <c r="N6107" s="43" t="str">
        <f>Leave[[#This Row],[User Code (Owning User) (Usuario)]]&amp;Leave[[#This Row],[fecha activa]]</f>
        <v>MIE2024071017751No Aplica</v>
      </c>
    </row>
    <row r="6108" spans="1:14" x14ac:dyDescent="0.3">
      <c r="A6108" s="43" t="s">
        <v>601</v>
      </c>
      <c r="B6108" s="3">
        <v>45924</v>
      </c>
      <c r="C6108" s="3">
        <v>45924</v>
      </c>
      <c r="D6108" s="43" t="s">
        <v>3675</v>
      </c>
      <c r="E6108" s="43" t="s">
        <v>731</v>
      </c>
      <c r="F6108" s="43" t="s">
        <v>732</v>
      </c>
      <c r="G6108">
        <v>60</v>
      </c>
      <c r="H6108">
        <v>60</v>
      </c>
      <c r="I6108" s="43" t="s">
        <v>1153</v>
      </c>
      <c r="J6108" s="43" t="s">
        <v>1043</v>
      </c>
      <c r="K6108" s="43" t="s">
        <v>177</v>
      </c>
      <c r="L6108" s="43" t="str">
        <f>IF(AND(Home!$A$1&gt;=Leave[[#This Row],[Start Time]],Home!$A$1&lt;=Leave[[#This Row],[End Time]]),"Aplica","No Aplica")</f>
        <v>No Aplica</v>
      </c>
      <c r="M6108" s="43" t="str">
        <f>IF(AND(Home!$A$1&gt;=Leave[[#This Row],[Start Time]],Home!$A$1&lt;=Leave[[#This Row],[End Time]]),Home!$A$1,"No Aplica")</f>
        <v>No Aplica</v>
      </c>
      <c r="N6108" s="43" t="str">
        <f>Leave[[#This Row],[User Code (Owning User) (Usuario)]]&amp;Leave[[#This Row],[fecha activa]]</f>
        <v>MIE2024071017751No Aplica</v>
      </c>
    </row>
    <row r="6109" spans="1:14" x14ac:dyDescent="0.3">
      <c r="A6109" s="43" t="s">
        <v>468</v>
      </c>
      <c r="B6109" s="3">
        <v>45923</v>
      </c>
      <c r="C6109" s="3">
        <v>45923</v>
      </c>
      <c r="D6109" s="43" t="s">
        <v>577</v>
      </c>
      <c r="E6109" s="43" t="s">
        <v>731</v>
      </c>
      <c r="F6109" s="43" t="s">
        <v>732</v>
      </c>
      <c r="G6109">
        <v>540</v>
      </c>
      <c r="H6109">
        <v>540</v>
      </c>
      <c r="I6109" s="43" t="s">
        <v>1153</v>
      </c>
      <c r="J6109" s="43" t="s">
        <v>1043</v>
      </c>
      <c r="K6109" s="43" t="s">
        <v>177</v>
      </c>
      <c r="L6109" s="43" t="str">
        <f>IF(AND(Home!$A$1&gt;=Leave[[#This Row],[Start Time]],Home!$A$1&lt;=Leave[[#This Row],[End Time]]),"Aplica","No Aplica")</f>
        <v>No Aplica</v>
      </c>
      <c r="M6109" s="43" t="str">
        <f>IF(AND(Home!$A$1&gt;=Leave[[#This Row],[Start Time]],Home!$A$1&lt;=Leave[[#This Row],[End Time]]),Home!$A$1,"No Aplica")</f>
        <v>No Aplica</v>
      </c>
      <c r="N6109" s="43" t="str">
        <f>Leave[[#This Row],[User Code (Owning User) (Usuario)]]&amp;Leave[[#This Row],[fecha activa]]</f>
        <v>MIE2024071017751No Aplica</v>
      </c>
    </row>
    <row r="6110" spans="1:14" x14ac:dyDescent="0.3">
      <c r="A6110" s="43" t="s">
        <v>601</v>
      </c>
      <c r="B6110" s="3">
        <v>45922</v>
      </c>
      <c r="C6110" s="3">
        <v>45922</v>
      </c>
      <c r="D6110" s="43" t="s">
        <v>2455</v>
      </c>
      <c r="E6110" s="43" t="s">
        <v>731</v>
      </c>
      <c r="F6110" s="43" t="s">
        <v>732</v>
      </c>
      <c r="G6110">
        <v>60</v>
      </c>
      <c r="H6110">
        <v>60</v>
      </c>
      <c r="I6110" s="43" t="s">
        <v>1153</v>
      </c>
      <c r="J6110" s="43" t="s">
        <v>1043</v>
      </c>
      <c r="K6110" s="43" t="s">
        <v>177</v>
      </c>
      <c r="L6110" s="43" t="str">
        <f>IF(AND(Home!$A$1&gt;=Leave[[#This Row],[Start Time]],Home!$A$1&lt;=Leave[[#This Row],[End Time]]),"Aplica","No Aplica")</f>
        <v>Aplica</v>
      </c>
      <c r="M6110" s="43">
        <f>IF(AND(Home!$A$1&gt;=Leave[[#This Row],[Start Time]],Home!$A$1&lt;=Leave[[#This Row],[End Time]]),Home!$A$1,"No Aplica")</f>
        <v>45922</v>
      </c>
      <c r="N6110" s="43" t="str">
        <f>Leave[[#This Row],[User Code (Owning User) (Usuario)]]&amp;Leave[[#This Row],[fecha activa]]</f>
        <v>MIE202407101775145922</v>
      </c>
    </row>
    <row r="6111" spans="1:14" x14ac:dyDescent="0.3">
      <c r="A6111" s="43" t="s">
        <v>468</v>
      </c>
      <c r="B6111" s="3">
        <v>45916</v>
      </c>
      <c r="C6111" s="3">
        <v>45916</v>
      </c>
      <c r="D6111" s="43" t="s">
        <v>577</v>
      </c>
      <c r="E6111" s="43" t="s">
        <v>731</v>
      </c>
      <c r="F6111" s="43" t="s">
        <v>732</v>
      </c>
      <c r="G6111">
        <v>540</v>
      </c>
      <c r="H6111">
        <v>540</v>
      </c>
      <c r="I6111" s="43" t="s">
        <v>1153</v>
      </c>
      <c r="J6111" s="43" t="s">
        <v>1043</v>
      </c>
      <c r="K6111" s="43" t="s">
        <v>177</v>
      </c>
      <c r="L6111" s="43" t="str">
        <f>IF(AND(Home!$A$1&gt;=Leave[[#This Row],[Start Time]],Home!$A$1&lt;=Leave[[#This Row],[End Time]]),"Aplica","No Aplica")</f>
        <v>No Aplica</v>
      </c>
      <c r="M6111" s="43" t="str">
        <f>IF(AND(Home!$A$1&gt;=Leave[[#This Row],[Start Time]],Home!$A$1&lt;=Leave[[#This Row],[End Time]]),Home!$A$1,"No Aplica")</f>
        <v>No Aplica</v>
      </c>
      <c r="N6111" s="43" t="str">
        <f>Leave[[#This Row],[User Code (Owning User) (Usuario)]]&amp;Leave[[#This Row],[fecha activa]]</f>
        <v>MIE2024071017751No Aplica</v>
      </c>
    </row>
    <row r="6112" spans="1:14" x14ac:dyDescent="0.3">
      <c r="A6112" s="43" t="s">
        <v>468</v>
      </c>
      <c r="B6112" s="3">
        <v>45907</v>
      </c>
      <c r="C6112" s="3">
        <v>45907</v>
      </c>
      <c r="D6112" s="43" t="s">
        <v>577</v>
      </c>
      <c r="E6112" s="43" t="s">
        <v>731</v>
      </c>
      <c r="F6112" s="43" t="s">
        <v>732</v>
      </c>
      <c r="G6112">
        <v>540</v>
      </c>
      <c r="H6112">
        <v>540</v>
      </c>
      <c r="I6112" s="43" t="s">
        <v>1153</v>
      </c>
      <c r="J6112" s="43" t="s">
        <v>1043</v>
      </c>
      <c r="K6112" s="43" t="s">
        <v>177</v>
      </c>
      <c r="L6112" s="43" t="str">
        <f>IF(AND(Home!$A$1&gt;=Leave[[#This Row],[Start Time]],Home!$A$1&lt;=Leave[[#This Row],[End Time]]),"Aplica","No Aplica")</f>
        <v>No Aplica</v>
      </c>
      <c r="M6112" s="43" t="str">
        <f>IF(AND(Home!$A$1&gt;=Leave[[#This Row],[Start Time]],Home!$A$1&lt;=Leave[[#This Row],[End Time]]),Home!$A$1,"No Aplica")</f>
        <v>No Aplica</v>
      </c>
      <c r="N6112" s="43" t="str">
        <f>Leave[[#This Row],[User Code (Owning User) (Usuario)]]&amp;Leave[[#This Row],[fecha activa]]</f>
        <v>MIE2024071017751No Aplica</v>
      </c>
    </row>
    <row r="6113" spans="1:14" x14ac:dyDescent="0.3">
      <c r="A6113" s="43" t="s">
        <v>468</v>
      </c>
      <c r="B6113" s="3">
        <v>45908</v>
      </c>
      <c r="C6113" s="3">
        <v>45908</v>
      </c>
      <c r="D6113" s="43" t="s">
        <v>577</v>
      </c>
      <c r="E6113" s="43" t="s">
        <v>731</v>
      </c>
      <c r="F6113" s="43" t="s">
        <v>732</v>
      </c>
      <c r="G6113">
        <v>540</v>
      </c>
      <c r="H6113">
        <v>540</v>
      </c>
      <c r="I6113" s="43" t="s">
        <v>1153</v>
      </c>
      <c r="J6113" s="43" t="s">
        <v>1043</v>
      </c>
      <c r="K6113" s="43" t="s">
        <v>177</v>
      </c>
      <c r="L6113" s="43" t="str">
        <f>IF(AND(Home!$A$1&gt;=Leave[[#This Row],[Start Time]],Home!$A$1&lt;=Leave[[#This Row],[End Time]]),"Aplica","No Aplica")</f>
        <v>No Aplica</v>
      </c>
      <c r="M6113" s="43" t="str">
        <f>IF(AND(Home!$A$1&gt;=Leave[[#This Row],[Start Time]],Home!$A$1&lt;=Leave[[#This Row],[End Time]]),Home!$A$1,"No Aplica")</f>
        <v>No Aplica</v>
      </c>
      <c r="N6113" s="43" t="str">
        <f>Leave[[#This Row],[User Code (Owning User) (Usuario)]]&amp;Leave[[#This Row],[fecha activa]]</f>
        <v>MIE2024071017751No Aplica</v>
      </c>
    </row>
    <row r="6114" spans="1:14" x14ac:dyDescent="0.3">
      <c r="A6114" s="43" t="s">
        <v>468</v>
      </c>
      <c r="B6114" s="3">
        <v>45902</v>
      </c>
      <c r="C6114" s="3">
        <v>45902</v>
      </c>
      <c r="D6114" s="43" t="s">
        <v>577</v>
      </c>
      <c r="E6114" s="43" t="s">
        <v>731</v>
      </c>
      <c r="F6114" s="43" t="s">
        <v>732</v>
      </c>
      <c r="G6114">
        <v>540</v>
      </c>
      <c r="H6114">
        <v>540</v>
      </c>
      <c r="I6114" s="43" t="s">
        <v>1153</v>
      </c>
      <c r="J6114" s="43" t="s">
        <v>1043</v>
      </c>
      <c r="K6114" s="43" t="s">
        <v>177</v>
      </c>
      <c r="L6114" s="43" t="str">
        <f>IF(AND(Home!$A$1&gt;=Leave[[#This Row],[Start Time]],Home!$A$1&lt;=Leave[[#This Row],[End Time]]),"Aplica","No Aplica")</f>
        <v>No Aplica</v>
      </c>
      <c r="M6114" s="43" t="str">
        <f>IF(AND(Home!$A$1&gt;=Leave[[#This Row],[Start Time]],Home!$A$1&lt;=Leave[[#This Row],[End Time]]),Home!$A$1,"No Aplica")</f>
        <v>No Aplica</v>
      </c>
      <c r="N6114" s="43" t="str">
        <f>Leave[[#This Row],[User Code (Owning User) (Usuario)]]&amp;Leave[[#This Row],[fecha activa]]</f>
        <v>MIE2024071017751No Aplica</v>
      </c>
    </row>
    <row r="6115" spans="1:14" x14ac:dyDescent="0.3">
      <c r="A6115" s="43" t="s">
        <v>601</v>
      </c>
      <c r="B6115" s="3">
        <v>45901</v>
      </c>
      <c r="C6115" s="3">
        <v>45901</v>
      </c>
      <c r="D6115" s="43" t="s">
        <v>2455</v>
      </c>
      <c r="E6115" s="43" t="s">
        <v>731</v>
      </c>
      <c r="F6115" s="43" t="s">
        <v>732</v>
      </c>
      <c r="G6115">
        <v>60</v>
      </c>
      <c r="H6115">
        <v>60</v>
      </c>
      <c r="I6115" s="43" t="s">
        <v>1153</v>
      </c>
      <c r="J6115" s="43" t="s">
        <v>1043</v>
      </c>
      <c r="K6115" s="43" t="s">
        <v>177</v>
      </c>
      <c r="L6115" s="43" t="str">
        <f>IF(AND(Home!$A$1&gt;=Leave[[#This Row],[Start Time]],Home!$A$1&lt;=Leave[[#This Row],[End Time]]),"Aplica","No Aplica")</f>
        <v>No Aplica</v>
      </c>
      <c r="M6115" s="43" t="str">
        <f>IF(AND(Home!$A$1&gt;=Leave[[#This Row],[Start Time]],Home!$A$1&lt;=Leave[[#This Row],[End Time]]),Home!$A$1,"No Aplica")</f>
        <v>No Aplica</v>
      </c>
      <c r="N6115" s="43" t="str">
        <f>Leave[[#This Row],[User Code (Owning User) (Usuario)]]&amp;Leave[[#This Row],[fecha activa]]</f>
        <v>MIE2024071017751No Aplica</v>
      </c>
    </row>
    <row r="6116" spans="1:14" x14ac:dyDescent="0.3">
      <c r="A6116" s="43" t="s">
        <v>465</v>
      </c>
      <c r="B6116" s="3">
        <v>45928</v>
      </c>
      <c r="C6116" s="3">
        <v>45928</v>
      </c>
      <c r="D6116" s="43" t="s">
        <v>469</v>
      </c>
      <c r="E6116" s="43" t="s">
        <v>651</v>
      </c>
      <c r="F6116" s="43" t="s">
        <v>652</v>
      </c>
      <c r="G6116">
        <v>540</v>
      </c>
      <c r="H6116">
        <v>540</v>
      </c>
      <c r="I6116" s="43" t="s">
        <v>1260</v>
      </c>
      <c r="J6116" s="43" t="s">
        <v>3716</v>
      </c>
      <c r="K6116" s="43" t="s">
        <v>178</v>
      </c>
      <c r="L6116" s="43" t="str">
        <f>IF(AND(Home!$A$1&gt;=Leave[[#This Row],[Start Time]],Home!$A$1&lt;=Leave[[#This Row],[End Time]]),"Aplica","No Aplica")</f>
        <v>No Aplica</v>
      </c>
      <c r="M6116" s="43" t="str">
        <f>IF(AND(Home!$A$1&gt;=Leave[[#This Row],[Start Time]],Home!$A$1&lt;=Leave[[#This Row],[End Time]]),Home!$A$1,"No Aplica")</f>
        <v>No Aplica</v>
      </c>
      <c r="N6116" s="43" t="str">
        <f>Leave[[#This Row],[User Code (Owning User) (Usuario)]]&amp;Leave[[#This Row],[fecha activa]]</f>
        <v>MIE2024190716719No Aplica</v>
      </c>
    </row>
    <row r="6117" spans="1:14" x14ac:dyDescent="0.3">
      <c r="A6117" s="43" t="s">
        <v>471</v>
      </c>
      <c r="B6117" s="3">
        <v>45920</v>
      </c>
      <c r="C6117" s="3">
        <v>45920</v>
      </c>
      <c r="D6117" s="43" t="s">
        <v>493</v>
      </c>
      <c r="E6117" s="43" t="s">
        <v>651</v>
      </c>
      <c r="F6117" s="43" t="s">
        <v>652</v>
      </c>
      <c r="G6117">
        <v>60</v>
      </c>
      <c r="H6117">
        <v>60</v>
      </c>
      <c r="I6117" s="43" t="s">
        <v>1260</v>
      </c>
      <c r="J6117" s="43" t="s">
        <v>3716</v>
      </c>
      <c r="K6117" s="43" t="s">
        <v>178</v>
      </c>
      <c r="L6117" s="43" t="str">
        <f>IF(AND(Home!$A$1&gt;=Leave[[#This Row],[Start Time]],Home!$A$1&lt;=Leave[[#This Row],[End Time]]),"Aplica","No Aplica")</f>
        <v>No Aplica</v>
      </c>
      <c r="M6117" s="43" t="str">
        <f>IF(AND(Home!$A$1&gt;=Leave[[#This Row],[Start Time]],Home!$A$1&lt;=Leave[[#This Row],[End Time]]),Home!$A$1,"No Aplica")</f>
        <v>No Aplica</v>
      </c>
      <c r="N6117" s="43" t="str">
        <f>Leave[[#This Row],[User Code (Owning User) (Usuario)]]&amp;Leave[[#This Row],[fecha activa]]</f>
        <v>MIE2024190716719No Aplica</v>
      </c>
    </row>
    <row r="6118" spans="1:14" x14ac:dyDescent="0.3">
      <c r="A6118" s="43" t="s">
        <v>465</v>
      </c>
      <c r="B6118" s="3">
        <v>45921</v>
      </c>
      <c r="C6118" s="3">
        <v>45921</v>
      </c>
      <c r="D6118" s="43" t="s">
        <v>474</v>
      </c>
      <c r="E6118" s="43" t="s">
        <v>651</v>
      </c>
      <c r="F6118" s="43" t="s">
        <v>652</v>
      </c>
      <c r="G6118">
        <v>540</v>
      </c>
      <c r="H6118">
        <v>540</v>
      </c>
      <c r="I6118" s="43" t="s">
        <v>1260</v>
      </c>
      <c r="J6118" s="43" t="s">
        <v>3716</v>
      </c>
      <c r="K6118" s="43" t="s">
        <v>178</v>
      </c>
      <c r="L6118" s="43" t="str">
        <f>IF(AND(Home!$A$1&gt;=Leave[[#This Row],[Start Time]],Home!$A$1&lt;=Leave[[#This Row],[End Time]]),"Aplica","No Aplica")</f>
        <v>No Aplica</v>
      </c>
      <c r="M6118" s="43" t="str">
        <f>IF(AND(Home!$A$1&gt;=Leave[[#This Row],[Start Time]],Home!$A$1&lt;=Leave[[#This Row],[End Time]]),Home!$A$1,"No Aplica")</f>
        <v>No Aplica</v>
      </c>
      <c r="N6118" s="43" t="str">
        <f>Leave[[#This Row],[User Code (Owning User) (Usuario)]]&amp;Leave[[#This Row],[fecha activa]]</f>
        <v>MIE2024190716719No Aplica</v>
      </c>
    </row>
    <row r="6119" spans="1:14" x14ac:dyDescent="0.3">
      <c r="A6119" s="43" t="s">
        <v>471</v>
      </c>
      <c r="B6119" s="3">
        <v>45913</v>
      </c>
      <c r="C6119" s="3">
        <v>45913</v>
      </c>
      <c r="D6119" s="43" t="s">
        <v>647</v>
      </c>
      <c r="E6119" s="43" t="s">
        <v>651</v>
      </c>
      <c r="F6119" s="43" t="s">
        <v>652</v>
      </c>
      <c r="G6119">
        <v>60</v>
      </c>
      <c r="H6119">
        <v>60</v>
      </c>
      <c r="I6119" s="43" t="s">
        <v>1260</v>
      </c>
      <c r="J6119" s="43" t="s">
        <v>3716</v>
      </c>
      <c r="K6119" s="43" t="s">
        <v>178</v>
      </c>
      <c r="L6119" s="43" t="str">
        <f>IF(AND(Home!$A$1&gt;=Leave[[#This Row],[Start Time]],Home!$A$1&lt;=Leave[[#This Row],[End Time]]),"Aplica","No Aplica")</f>
        <v>No Aplica</v>
      </c>
      <c r="M6119" s="43" t="str">
        <f>IF(AND(Home!$A$1&gt;=Leave[[#This Row],[Start Time]],Home!$A$1&lt;=Leave[[#This Row],[End Time]]),Home!$A$1,"No Aplica")</f>
        <v>No Aplica</v>
      </c>
      <c r="N6119" s="43" t="str">
        <f>Leave[[#This Row],[User Code (Owning User) (Usuario)]]&amp;Leave[[#This Row],[fecha activa]]</f>
        <v>MIE2024190716719No Aplica</v>
      </c>
    </row>
    <row r="6120" spans="1:14" x14ac:dyDescent="0.3">
      <c r="A6120" s="43" t="s">
        <v>465</v>
      </c>
      <c r="B6120" s="3">
        <v>45914</v>
      </c>
      <c r="C6120" s="3">
        <v>45914</v>
      </c>
      <c r="D6120" s="43" t="s">
        <v>469</v>
      </c>
      <c r="E6120" s="43" t="s">
        <v>651</v>
      </c>
      <c r="F6120" s="43" t="s">
        <v>652</v>
      </c>
      <c r="G6120">
        <v>540</v>
      </c>
      <c r="H6120">
        <v>540</v>
      </c>
      <c r="I6120" s="43" t="s">
        <v>1260</v>
      </c>
      <c r="J6120" s="43" t="s">
        <v>3716</v>
      </c>
      <c r="K6120" s="43" t="s">
        <v>178</v>
      </c>
      <c r="L6120" s="43" t="str">
        <f>IF(AND(Home!$A$1&gt;=Leave[[#This Row],[Start Time]],Home!$A$1&lt;=Leave[[#This Row],[End Time]]),"Aplica","No Aplica")</f>
        <v>No Aplica</v>
      </c>
      <c r="M6120" s="43" t="str">
        <f>IF(AND(Home!$A$1&gt;=Leave[[#This Row],[Start Time]],Home!$A$1&lt;=Leave[[#This Row],[End Time]]),Home!$A$1,"No Aplica")</f>
        <v>No Aplica</v>
      </c>
      <c r="N6120" s="43" t="str">
        <f>Leave[[#This Row],[User Code (Owning User) (Usuario)]]&amp;Leave[[#This Row],[fecha activa]]</f>
        <v>MIE2024190716719No Aplica</v>
      </c>
    </row>
    <row r="6121" spans="1:14" x14ac:dyDescent="0.3">
      <c r="A6121" s="43" t="s">
        <v>465</v>
      </c>
      <c r="B6121" s="3">
        <v>45907</v>
      </c>
      <c r="C6121" s="3">
        <v>45907</v>
      </c>
      <c r="D6121" s="43" t="s">
        <v>469</v>
      </c>
      <c r="E6121" s="43" t="s">
        <v>651</v>
      </c>
      <c r="F6121" s="43" t="s">
        <v>652</v>
      </c>
      <c r="G6121">
        <v>540</v>
      </c>
      <c r="H6121">
        <v>540</v>
      </c>
      <c r="I6121" s="43" t="s">
        <v>1260</v>
      </c>
      <c r="J6121" s="43" t="s">
        <v>3716</v>
      </c>
      <c r="K6121" s="43" t="s">
        <v>178</v>
      </c>
      <c r="L6121" s="43" t="str">
        <f>IF(AND(Home!$A$1&gt;=Leave[[#This Row],[Start Time]],Home!$A$1&lt;=Leave[[#This Row],[End Time]]),"Aplica","No Aplica")</f>
        <v>No Aplica</v>
      </c>
      <c r="M6121" s="43" t="str">
        <f>IF(AND(Home!$A$1&gt;=Leave[[#This Row],[Start Time]],Home!$A$1&lt;=Leave[[#This Row],[End Time]]),Home!$A$1,"No Aplica")</f>
        <v>No Aplica</v>
      </c>
      <c r="N6121" s="43" t="str">
        <f>Leave[[#This Row],[User Code (Owning User) (Usuario)]]&amp;Leave[[#This Row],[fecha activa]]</f>
        <v>MIE2024190716719No Aplica</v>
      </c>
    </row>
    <row r="6122" spans="1:14" x14ac:dyDescent="0.3">
      <c r="A6122" s="43" t="s">
        <v>471</v>
      </c>
      <c r="B6122" s="3">
        <v>45906</v>
      </c>
      <c r="C6122" s="3">
        <v>45906</v>
      </c>
      <c r="D6122" s="43" t="s">
        <v>493</v>
      </c>
      <c r="E6122" s="43" t="s">
        <v>651</v>
      </c>
      <c r="F6122" s="43" t="s">
        <v>652</v>
      </c>
      <c r="G6122">
        <v>60</v>
      </c>
      <c r="H6122">
        <v>60</v>
      </c>
      <c r="I6122" s="43" t="s">
        <v>1260</v>
      </c>
      <c r="J6122" s="43" t="s">
        <v>3716</v>
      </c>
      <c r="K6122" s="43" t="s">
        <v>178</v>
      </c>
      <c r="L6122" s="43" t="str">
        <f>IF(AND(Home!$A$1&gt;=Leave[[#This Row],[Start Time]],Home!$A$1&lt;=Leave[[#This Row],[End Time]]),"Aplica","No Aplica")</f>
        <v>No Aplica</v>
      </c>
      <c r="M6122" s="43" t="str">
        <f>IF(AND(Home!$A$1&gt;=Leave[[#This Row],[Start Time]],Home!$A$1&lt;=Leave[[#This Row],[End Time]]),Home!$A$1,"No Aplica")</f>
        <v>No Aplica</v>
      </c>
      <c r="N6122" s="43" t="str">
        <f>Leave[[#This Row],[User Code (Owning User) (Usuario)]]&amp;Leave[[#This Row],[fecha activa]]</f>
        <v>MIE2024190716719No Aplica</v>
      </c>
    </row>
    <row r="6123" spans="1:14" x14ac:dyDescent="0.3">
      <c r="A6123" s="43" t="s">
        <v>465</v>
      </c>
      <c r="B6123" s="3">
        <v>45930</v>
      </c>
      <c r="C6123" s="3">
        <v>45930</v>
      </c>
      <c r="D6123" s="43" t="s">
        <v>3833</v>
      </c>
      <c r="E6123" s="43" t="s">
        <v>3609</v>
      </c>
      <c r="F6123" s="43" t="s">
        <v>3611</v>
      </c>
      <c r="G6123">
        <v>60</v>
      </c>
      <c r="H6123">
        <v>60</v>
      </c>
      <c r="I6123" s="43" t="s">
        <v>3610</v>
      </c>
      <c r="J6123" s="43" t="s">
        <v>984</v>
      </c>
      <c r="K6123" s="43" t="s">
        <v>178</v>
      </c>
      <c r="L6123" s="43" t="str">
        <f>IF(AND(Home!$A$1&gt;=Leave[[#This Row],[Start Time]],Home!$A$1&lt;=Leave[[#This Row],[End Time]]),"Aplica","No Aplica")</f>
        <v>No Aplica</v>
      </c>
      <c r="M6123" s="43" t="str">
        <f>IF(AND(Home!$A$1&gt;=Leave[[#This Row],[Start Time]],Home!$A$1&lt;=Leave[[#This Row],[End Time]]),Home!$A$1,"No Aplica")</f>
        <v>No Aplica</v>
      </c>
      <c r="N6123" s="43" t="str">
        <f>Leave[[#This Row],[User Code (Owning User) (Usuario)]]&amp;Leave[[#This Row],[fecha activa]]</f>
        <v>MIE2025160924465No Aplica</v>
      </c>
    </row>
    <row r="6124" spans="1:14" x14ac:dyDescent="0.3">
      <c r="A6124" s="43" t="s">
        <v>465</v>
      </c>
      <c r="B6124" s="3">
        <v>45929</v>
      </c>
      <c r="C6124" s="3">
        <v>45929</v>
      </c>
      <c r="D6124" s="43" t="s">
        <v>3833</v>
      </c>
      <c r="E6124" s="43" t="s">
        <v>3609</v>
      </c>
      <c r="F6124" s="43" t="s">
        <v>3611</v>
      </c>
      <c r="G6124">
        <v>60</v>
      </c>
      <c r="H6124">
        <v>60</v>
      </c>
      <c r="I6124" s="43" t="s">
        <v>3610</v>
      </c>
      <c r="J6124" s="43" t="s">
        <v>984</v>
      </c>
      <c r="K6124" s="43" t="s">
        <v>178</v>
      </c>
      <c r="L6124" s="43" t="str">
        <f>IF(AND(Home!$A$1&gt;=Leave[[#This Row],[Start Time]],Home!$A$1&lt;=Leave[[#This Row],[End Time]]),"Aplica","No Aplica")</f>
        <v>No Aplica</v>
      </c>
      <c r="M6124" s="43" t="str">
        <f>IF(AND(Home!$A$1&gt;=Leave[[#This Row],[Start Time]],Home!$A$1&lt;=Leave[[#This Row],[End Time]]),Home!$A$1,"No Aplica")</f>
        <v>No Aplica</v>
      </c>
      <c r="N6124" s="43" t="str">
        <f>Leave[[#This Row],[User Code (Owning User) (Usuario)]]&amp;Leave[[#This Row],[fecha activa]]</f>
        <v>MIE2025160924465No Aplica</v>
      </c>
    </row>
    <row r="6125" spans="1:14" x14ac:dyDescent="0.3">
      <c r="A6125" s="43" t="s">
        <v>465</v>
      </c>
      <c r="B6125" s="3">
        <v>45925</v>
      </c>
      <c r="C6125" s="3">
        <v>45925</v>
      </c>
      <c r="D6125" s="43" t="s">
        <v>3721</v>
      </c>
      <c r="E6125" s="43" t="s">
        <v>3609</v>
      </c>
      <c r="F6125" s="43" t="s">
        <v>3611</v>
      </c>
      <c r="G6125">
        <v>60</v>
      </c>
      <c r="H6125">
        <v>60</v>
      </c>
      <c r="I6125" s="43" t="s">
        <v>3610</v>
      </c>
      <c r="J6125" s="43" t="s">
        <v>984</v>
      </c>
      <c r="K6125" s="43" t="s">
        <v>178</v>
      </c>
      <c r="L6125" s="43" t="str">
        <f>IF(AND(Home!$A$1&gt;=Leave[[#This Row],[Start Time]],Home!$A$1&lt;=Leave[[#This Row],[End Time]]),"Aplica","No Aplica")</f>
        <v>No Aplica</v>
      </c>
      <c r="M6125" s="43" t="str">
        <f>IF(AND(Home!$A$1&gt;=Leave[[#This Row],[Start Time]],Home!$A$1&lt;=Leave[[#This Row],[End Time]]),Home!$A$1,"No Aplica")</f>
        <v>No Aplica</v>
      </c>
      <c r="N6125" s="43" t="str">
        <f>Leave[[#This Row],[User Code (Owning User) (Usuario)]]&amp;Leave[[#This Row],[fecha activa]]</f>
        <v>MIE2025160924465No Aplica</v>
      </c>
    </row>
    <row r="6126" spans="1:14" x14ac:dyDescent="0.3">
      <c r="A6126" s="43" t="s">
        <v>465</v>
      </c>
      <c r="B6126" s="3">
        <v>45926</v>
      </c>
      <c r="C6126" s="3">
        <v>45926</v>
      </c>
      <c r="D6126" s="43" t="s">
        <v>3679</v>
      </c>
      <c r="E6126" s="43" t="s">
        <v>3609</v>
      </c>
      <c r="F6126" s="43" t="s">
        <v>3611</v>
      </c>
      <c r="G6126">
        <v>60</v>
      </c>
      <c r="H6126">
        <v>60</v>
      </c>
      <c r="I6126" s="43" t="s">
        <v>3610</v>
      </c>
      <c r="J6126" s="43" t="s">
        <v>984</v>
      </c>
      <c r="K6126" s="43" t="s">
        <v>178</v>
      </c>
      <c r="L6126" s="43" t="str">
        <f>IF(AND(Home!$A$1&gt;=Leave[[#This Row],[Start Time]],Home!$A$1&lt;=Leave[[#This Row],[End Time]]),"Aplica","No Aplica")</f>
        <v>No Aplica</v>
      </c>
      <c r="M6126" s="43" t="str">
        <f>IF(AND(Home!$A$1&gt;=Leave[[#This Row],[Start Time]],Home!$A$1&lt;=Leave[[#This Row],[End Time]]),Home!$A$1,"No Aplica")</f>
        <v>No Aplica</v>
      </c>
      <c r="N6126" s="43" t="str">
        <f>Leave[[#This Row],[User Code (Owning User) (Usuario)]]&amp;Leave[[#This Row],[fecha activa]]</f>
        <v>MIE2025160924465No Aplica</v>
      </c>
    </row>
    <row r="6127" spans="1:14" x14ac:dyDescent="0.3">
      <c r="A6127" s="43" t="s">
        <v>465</v>
      </c>
      <c r="B6127" s="3">
        <v>45923</v>
      </c>
      <c r="C6127" s="3">
        <v>45923</v>
      </c>
      <c r="D6127" s="43" t="s">
        <v>3680</v>
      </c>
      <c r="E6127" s="43" t="s">
        <v>3609</v>
      </c>
      <c r="F6127" s="43" t="s">
        <v>3611</v>
      </c>
      <c r="G6127">
        <v>60</v>
      </c>
      <c r="H6127">
        <v>60</v>
      </c>
      <c r="I6127" s="43" t="s">
        <v>3610</v>
      </c>
      <c r="J6127" s="43" t="s">
        <v>984</v>
      </c>
      <c r="K6127" s="43" t="s">
        <v>178</v>
      </c>
      <c r="L6127" s="43" t="str">
        <f>IF(AND(Home!$A$1&gt;=Leave[[#This Row],[Start Time]],Home!$A$1&lt;=Leave[[#This Row],[End Time]]),"Aplica","No Aplica")</f>
        <v>No Aplica</v>
      </c>
      <c r="M6127" s="43" t="str">
        <f>IF(AND(Home!$A$1&gt;=Leave[[#This Row],[Start Time]],Home!$A$1&lt;=Leave[[#This Row],[End Time]]),Home!$A$1,"No Aplica")</f>
        <v>No Aplica</v>
      </c>
      <c r="N6127" s="43" t="str">
        <f>Leave[[#This Row],[User Code (Owning User) (Usuario)]]&amp;Leave[[#This Row],[fecha activa]]</f>
        <v>MIE2025160924465No Aplica</v>
      </c>
    </row>
    <row r="6128" spans="1:14" x14ac:dyDescent="0.3">
      <c r="A6128" s="43" t="s">
        <v>465</v>
      </c>
      <c r="B6128" s="3">
        <v>45922</v>
      </c>
      <c r="C6128" s="3">
        <v>45922</v>
      </c>
      <c r="D6128" s="43" t="s">
        <v>3681</v>
      </c>
      <c r="E6128" s="43" t="s">
        <v>3609</v>
      </c>
      <c r="F6128" s="43" t="s">
        <v>3611</v>
      </c>
      <c r="G6128">
        <v>60</v>
      </c>
      <c r="H6128">
        <v>60</v>
      </c>
      <c r="I6128" s="43" t="s">
        <v>3610</v>
      </c>
      <c r="J6128" s="43" t="s">
        <v>984</v>
      </c>
      <c r="K6128" s="43" t="s">
        <v>178</v>
      </c>
      <c r="L6128" s="43" t="str">
        <f>IF(AND(Home!$A$1&gt;=Leave[[#This Row],[Start Time]],Home!$A$1&lt;=Leave[[#This Row],[End Time]]),"Aplica","No Aplica")</f>
        <v>Aplica</v>
      </c>
      <c r="M6128" s="43">
        <f>IF(AND(Home!$A$1&gt;=Leave[[#This Row],[Start Time]],Home!$A$1&lt;=Leave[[#This Row],[End Time]]),Home!$A$1,"No Aplica")</f>
        <v>45922</v>
      </c>
      <c r="N6128" s="43" t="str">
        <f>Leave[[#This Row],[User Code (Owning User) (Usuario)]]&amp;Leave[[#This Row],[fecha activa]]</f>
        <v>MIE202516092446545922</v>
      </c>
    </row>
    <row r="6129" spans="1:14" x14ac:dyDescent="0.3">
      <c r="A6129" s="43" t="s">
        <v>468</v>
      </c>
      <c r="B6129" s="3">
        <v>45928</v>
      </c>
      <c r="C6129" s="3">
        <v>45928</v>
      </c>
      <c r="D6129" s="43" t="s">
        <v>503</v>
      </c>
      <c r="E6129" s="43" t="s">
        <v>3609</v>
      </c>
      <c r="F6129" s="43" t="s">
        <v>3611</v>
      </c>
      <c r="G6129">
        <v>540</v>
      </c>
      <c r="H6129">
        <v>540</v>
      </c>
      <c r="I6129" s="43" t="s">
        <v>3610</v>
      </c>
      <c r="J6129" s="43" t="s">
        <v>984</v>
      </c>
      <c r="K6129" s="43" t="s">
        <v>178</v>
      </c>
      <c r="L6129" s="43" t="str">
        <f>IF(AND(Home!$A$1&gt;=Leave[[#This Row],[Start Time]],Home!$A$1&lt;=Leave[[#This Row],[End Time]]),"Aplica","No Aplica")</f>
        <v>No Aplica</v>
      </c>
      <c r="M6129" s="43" t="str">
        <f>IF(AND(Home!$A$1&gt;=Leave[[#This Row],[Start Time]],Home!$A$1&lt;=Leave[[#This Row],[End Time]]),Home!$A$1,"No Aplica")</f>
        <v>No Aplica</v>
      </c>
      <c r="N6129" s="43" t="str">
        <f>Leave[[#This Row],[User Code (Owning User) (Usuario)]]&amp;Leave[[#This Row],[fecha activa]]</f>
        <v>MIE2025160924465No Aplica</v>
      </c>
    </row>
    <row r="6130" spans="1:14" x14ac:dyDescent="0.3">
      <c r="A6130" s="43" t="s">
        <v>465</v>
      </c>
      <c r="B6130" s="3">
        <v>45930</v>
      </c>
      <c r="C6130" s="3">
        <v>45930</v>
      </c>
      <c r="D6130" s="43" t="s">
        <v>2628</v>
      </c>
      <c r="E6130" s="43" t="s">
        <v>912</v>
      </c>
      <c r="F6130" s="43" t="s">
        <v>913</v>
      </c>
      <c r="G6130">
        <v>60</v>
      </c>
      <c r="H6130">
        <v>60</v>
      </c>
      <c r="I6130" s="43" t="s">
        <v>1021</v>
      </c>
      <c r="J6130" s="43" t="s">
        <v>1863</v>
      </c>
      <c r="K6130" s="43" t="s">
        <v>179</v>
      </c>
      <c r="L6130" s="43" t="str">
        <f>IF(AND(Home!$A$1&gt;=Leave[[#This Row],[Start Time]],Home!$A$1&lt;=Leave[[#This Row],[End Time]]),"Aplica","No Aplica")</f>
        <v>No Aplica</v>
      </c>
      <c r="M6130" s="43" t="str">
        <f>IF(AND(Home!$A$1&gt;=Leave[[#This Row],[Start Time]],Home!$A$1&lt;=Leave[[#This Row],[End Time]]),Home!$A$1,"No Aplica")</f>
        <v>No Aplica</v>
      </c>
      <c r="N6130" s="43" t="str">
        <f>Leave[[#This Row],[User Code (Owning User) (Usuario)]]&amp;Leave[[#This Row],[fecha activa]]</f>
        <v>MIE2024161219954No Aplica</v>
      </c>
    </row>
    <row r="6131" spans="1:14" x14ac:dyDescent="0.3">
      <c r="A6131" s="43" t="s">
        <v>465</v>
      </c>
      <c r="B6131" s="3">
        <v>45928</v>
      </c>
      <c r="C6131" s="3">
        <v>45928</v>
      </c>
      <c r="D6131" s="43" t="s">
        <v>2082</v>
      </c>
      <c r="E6131" s="43" t="s">
        <v>912</v>
      </c>
      <c r="F6131" s="43" t="s">
        <v>913</v>
      </c>
      <c r="G6131">
        <v>540</v>
      </c>
      <c r="H6131">
        <v>540</v>
      </c>
      <c r="I6131" s="43" t="s">
        <v>1021</v>
      </c>
      <c r="J6131" s="43" t="s">
        <v>1863</v>
      </c>
      <c r="K6131" s="43" t="s">
        <v>179</v>
      </c>
      <c r="L6131" s="43" t="str">
        <f>IF(AND(Home!$A$1&gt;=Leave[[#This Row],[Start Time]],Home!$A$1&lt;=Leave[[#This Row],[End Time]]),"Aplica","No Aplica")</f>
        <v>No Aplica</v>
      </c>
      <c r="M6131" s="43" t="str">
        <f>IF(AND(Home!$A$1&gt;=Leave[[#This Row],[Start Time]],Home!$A$1&lt;=Leave[[#This Row],[End Time]]),Home!$A$1,"No Aplica")</f>
        <v>No Aplica</v>
      </c>
      <c r="N6131" s="43" t="str">
        <f>Leave[[#This Row],[User Code (Owning User) (Usuario)]]&amp;Leave[[#This Row],[fecha activa]]</f>
        <v>MIE2024161219954No Aplica</v>
      </c>
    </row>
    <row r="6132" spans="1:14" x14ac:dyDescent="0.3">
      <c r="A6132" s="43" t="s">
        <v>465</v>
      </c>
      <c r="B6132" s="3">
        <v>45924</v>
      </c>
      <c r="C6132" s="3">
        <v>45924</v>
      </c>
      <c r="D6132" s="43" t="s">
        <v>489</v>
      </c>
      <c r="E6132" s="43" t="s">
        <v>912</v>
      </c>
      <c r="F6132" s="43" t="s">
        <v>913</v>
      </c>
      <c r="G6132">
        <v>540</v>
      </c>
      <c r="H6132">
        <v>540</v>
      </c>
      <c r="I6132" s="43" t="s">
        <v>1021</v>
      </c>
      <c r="J6132" s="43" t="s">
        <v>1863</v>
      </c>
      <c r="K6132" s="43" t="s">
        <v>179</v>
      </c>
      <c r="L6132" s="43" t="str">
        <f>IF(AND(Home!$A$1&gt;=Leave[[#This Row],[Start Time]],Home!$A$1&lt;=Leave[[#This Row],[End Time]]),"Aplica","No Aplica")</f>
        <v>No Aplica</v>
      </c>
      <c r="M6132" s="43" t="str">
        <f>IF(AND(Home!$A$1&gt;=Leave[[#This Row],[Start Time]],Home!$A$1&lt;=Leave[[#This Row],[End Time]]),Home!$A$1,"No Aplica")</f>
        <v>No Aplica</v>
      </c>
      <c r="N6132" s="43" t="str">
        <f>Leave[[#This Row],[User Code (Owning User) (Usuario)]]&amp;Leave[[#This Row],[fecha activa]]</f>
        <v>MIE2024161219954No Aplica</v>
      </c>
    </row>
    <row r="6133" spans="1:14" x14ac:dyDescent="0.3">
      <c r="A6133" s="43" t="s">
        <v>465</v>
      </c>
      <c r="B6133" s="3">
        <v>45927</v>
      </c>
      <c r="C6133" s="3">
        <v>45927</v>
      </c>
      <c r="D6133" s="43" t="s">
        <v>3220</v>
      </c>
      <c r="E6133" s="43" t="s">
        <v>912</v>
      </c>
      <c r="F6133" s="43" t="s">
        <v>913</v>
      </c>
      <c r="G6133">
        <v>60</v>
      </c>
      <c r="H6133">
        <v>60</v>
      </c>
      <c r="I6133" s="43" t="s">
        <v>1021</v>
      </c>
      <c r="J6133" s="43" t="s">
        <v>1863</v>
      </c>
      <c r="K6133" s="43" t="s">
        <v>179</v>
      </c>
      <c r="L6133" s="43" t="str">
        <f>IF(AND(Home!$A$1&gt;=Leave[[#This Row],[Start Time]],Home!$A$1&lt;=Leave[[#This Row],[End Time]]),"Aplica","No Aplica")</f>
        <v>No Aplica</v>
      </c>
      <c r="M6133" s="43" t="str">
        <f>IF(AND(Home!$A$1&gt;=Leave[[#This Row],[Start Time]],Home!$A$1&lt;=Leave[[#This Row],[End Time]]),Home!$A$1,"No Aplica")</f>
        <v>No Aplica</v>
      </c>
      <c r="N6133" s="43" t="str">
        <f>Leave[[#This Row],[User Code (Owning User) (Usuario)]]&amp;Leave[[#This Row],[fecha activa]]</f>
        <v>MIE2024161219954No Aplica</v>
      </c>
    </row>
    <row r="6134" spans="1:14" x14ac:dyDescent="0.3">
      <c r="A6134" s="43" t="s">
        <v>465</v>
      </c>
      <c r="B6134" s="3">
        <v>45926</v>
      </c>
      <c r="C6134" s="3">
        <v>45926</v>
      </c>
      <c r="D6134" s="43" t="s">
        <v>2628</v>
      </c>
      <c r="E6134" s="43" t="s">
        <v>912</v>
      </c>
      <c r="F6134" s="43" t="s">
        <v>913</v>
      </c>
      <c r="G6134">
        <v>60</v>
      </c>
      <c r="H6134">
        <v>60</v>
      </c>
      <c r="I6134" s="43" t="s">
        <v>1021</v>
      </c>
      <c r="J6134" s="43" t="s">
        <v>1863</v>
      </c>
      <c r="K6134" s="43" t="s">
        <v>179</v>
      </c>
      <c r="L6134" s="43" t="str">
        <f>IF(AND(Home!$A$1&gt;=Leave[[#This Row],[Start Time]],Home!$A$1&lt;=Leave[[#This Row],[End Time]]),"Aplica","No Aplica")</f>
        <v>No Aplica</v>
      </c>
      <c r="M6134" s="43" t="str">
        <f>IF(AND(Home!$A$1&gt;=Leave[[#This Row],[Start Time]],Home!$A$1&lt;=Leave[[#This Row],[End Time]]),Home!$A$1,"No Aplica")</f>
        <v>No Aplica</v>
      </c>
      <c r="N6134" s="43" t="str">
        <f>Leave[[#This Row],[User Code (Owning User) (Usuario)]]&amp;Leave[[#This Row],[fecha activa]]</f>
        <v>MIE2024161219954No Aplica</v>
      </c>
    </row>
    <row r="6135" spans="1:14" x14ac:dyDescent="0.3">
      <c r="A6135" s="43" t="s">
        <v>465</v>
      </c>
      <c r="B6135" s="3">
        <v>45925</v>
      </c>
      <c r="C6135" s="3">
        <v>45925</v>
      </c>
      <c r="D6135" s="43" t="s">
        <v>2628</v>
      </c>
      <c r="E6135" s="43" t="s">
        <v>912</v>
      </c>
      <c r="F6135" s="43" t="s">
        <v>913</v>
      </c>
      <c r="G6135">
        <v>60</v>
      </c>
      <c r="H6135">
        <v>60</v>
      </c>
      <c r="I6135" s="43" t="s">
        <v>1021</v>
      </c>
      <c r="J6135" s="43" t="s">
        <v>1863</v>
      </c>
      <c r="K6135" s="43" t="s">
        <v>179</v>
      </c>
      <c r="L6135" s="43" t="str">
        <f>IF(AND(Home!$A$1&gt;=Leave[[#This Row],[Start Time]],Home!$A$1&lt;=Leave[[#This Row],[End Time]]),"Aplica","No Aplica")</f>
        <v>No Aplica</v>
      </c>
      <c r="M6135" s="43" t="str">
        <f>IF(AND(Home!$A$1&gt;=Leave[[#This Row],[Start Time]],Home!$A$1&lt;=Leave[[#This Row],[End Time]]),Home!$A$1,"No Aplica")</f>
        <v>No Aplica</v>
      </c>
      <c r="N6135" s="43" t="str">
        <f>Leave[[#This Row],[User Code (Owning User) (Usuario)]]&amp;Leave[[#This Row],[fecha activa]]</f>
        <v>MIE2024161219954No Aplica</v>
      </c>
    </row>
    <row r="6136" spans="1:14" x14ac:dyDescent="0.3">
      <c r="A6136" s="43" t="s">
        <v>465</v>
      </c>
      <c r="B6136" s="3">
        <v>45923</v>
      </c>
      <c r="C6136" s="3">
        <v>45923</v>
      </c>
      <c r="D6136" s="43" t="s">
        <v>1630</v>
      </c>
      <c r="E6136" s="43" t="s">
        <v>912</v>
      </c>
      <c r="F6136" s="43" t="s">
        <v>913</v>
      </c>
      <c r="G6136">
        <v>60</v>
      </c>
      <c r="H6136">
        <v>60</v>
      </c>
      <c r="I6136" s="43" t="s">
        <v>1021</v>
      </c>
      <c r="J6136" s="43" t="s">
        <v>1863</v>
      </c>
      <c r="K6136" s="43" t="s">
        <v>179</v>
      </c>
      <c r="L6136" s="43" t="str">
        <f>IF(AND(Home!$A$1&gt;=Leave[[#This Row],[Start Time]],Home!$A$1&lt;=Leave[[#This Row],[End Time]]),"Aplica","No Aplica")</f>
        <v>No Aplica</v>
      </c>
      <c r="M6136" s="43" t="str">
        <f>IF(AND(Home!$A$1&gt;=Leave[[#This Row],[Start Time]],Home!$A$1&lt;=Leave[[#This Row],[End Time]]),Home!$A$1,"No Aplica")</f>
        <v>No Aplica</v>
      </c>
      <c r="N6136" s="43" t="str">
        <f>Leave[[#This Row],[User Code (Owning User) (Usuario)]]&amp;Leave[[#This Row],[fecha activa]]</f>
        <v>MIE2024161219954No Aplica</v>
      </c>
    </row>
    <row r="6137" spans="1:14" x14ac:dyDescent="0.3">
      <c r="A6137" s="43" t="s">
        <v>601</v>
      </c>
      <c r="B6137" s="3">
        <v>45912</v>
      </c>
      <c r="C6137" s="3">
        <v>45912</v>
      </c>
      <c r="D6137" s="43" t="s">
        <v>3446</v>
      </c>
      <c r="E6137" s="43" t="s">
        <v>912</v>
      </c>
      <c r="F6137" s="43" t="s">
        <v>913</v>
      </c>
      <c r="G6137">
        <v>60</v>
      </c>
      <c r="H6137">
        <v>60</v>
      </c>
      <c r="I6137" s="43" t="s">
        <v>1021</v>
      </c>
      <c r="J6137" s="43" t="s">
        <v>1863</v>
      </c>
      <c r="K6137" s="43" t="s">
        <v>179</v>
      </c>
      <c r="L6137" s="43" t="str">
        <f>IF(AND(Home!$A$1&gt;=Leave[[#This Row],[Start Time]],Home!$A$1&lt;=Leave[[#This Row],[End Time]]),"Aplica","No Aplica")</f>
        <v>No Aplica</v>
      </c>
      <c r="M6137" s="43" t="str">
        <f>IF(AND(Home!$A$1&gt;=Leave[[#This Row],[Start Time]],Home!$A$1&lt;=Leave[[#This Row],[End Time]]),Home!$A$1,"No Aplica")</f>
        <v>No Aplica</v>
      </c>
      <c r="N6137" s="43" t="str">
        <f>Leave[[#This Row],[User Code (Owning User) (Usuario)]]&amp;Leave[[#This Row],[fecha activa]]</f>
        <v>MIE2024161219954No Aplica</v>
      </c>
    </row>
    <row r="6138" spans="1:14" x14ac:dyDescent="0.3">
      <c r="A6138" s="43" t="s">
        <v>465</v>
      </c>
      <c r="B6138" s="3">
        <v>45920</v>
      </c>
      <c r="C6138" s="3">
        <v>45920</v>
      </c>
      <c r="D6138" s="43" t="s">
        <v>3220</v>
      </c>
      <c r="E6138" s="43" t="s">
        <v>912</v>
      </c>
      <c r="F6138" s="43" t="s">
        <v>913</v>
      </c>
      <c r="G6138">
        <v>120</v>
      </c>
      <c r="H6138">
        <v>120</v>
      </c>
      <c r="I6138" s="43" t="s">
        <v>1021</v>
      </c>
      <c r="J6138" s="43" t="s">
        <v>1863</v>
      </c>
      <c r="K6138" s="43" t="s">
        <v>179</v>
      </c>
      <c r="L6138" s="43" t="str">
        <f>IF(AND(Home!$A$1&gt;=Leave[[#This Row],[Start Time]],Home!$A$1&lt;=Leave[[#This Row],[End Time]]),"Aplica","No Aplica")</f>
        <v>No Aplica</v>
      </c>
      <c r="M6138" s="43" t="str">
        <f>IF(AND(Home!$A$1&gt;=Leave[[#This Row],[Start Time]],Home!$A$1&lt;=Leave[[#This Row],[End Time]]),Home!$A$1,"No Aplica")</f>
        <v>No Aplica</v>
      </c>
      <c r="N6138" s="43" t="str">
        <f>Leave[[#This Row],[User Code (Owning User) (Usuario)]]&amp;Leave[[#This Row],[fecha activa]]</f>
        <v>MIE2024161219954No Aplica</v>
      </c>
    </row>
    <row r="6139" spans="1:14" x14ac:dyDescent="0.3">
      <c r="A6139" s="43" t="s">
        <v>465</v>
      </c>
      <c r="B6139" s="3">
        <v>45916</v>
      </c>
      <c r="C6139" s="3">
        <v>45916</v>
      </c>
      <c r="D6139" s="43" t="s">
        <v>3220</v>
      </c>
      <c r="E6139" s="43" t="s">
        <v>912</v>
      </c>
      <c r="F6139" s="43" t="s">
        <v>913</v>
      </c>
      <c r="G6139">
        <v>120</v>
      </c>
      <c r="H6139">
        <v>120</v>
      </c>
      <c r="I6139" s="43" t="s">
        <v>1021</v>
      </c>
      <c r="J6139" s="43" t="s">
        <v>1863</v>
      </c>
      <c r="K6139" s="43" t="s">
        <v>179</v>
      </c>
      <c r="L6139" s="43" t="str">
        <f>IF(AND(Home!$A$1&gt;=Leave[[#This Row],[Start Time]],Home!$A$1&lt;=Leave[[#This Row],[End Time]]),"Aplica","No Aplica")</f>
        <v>No Aplica</v>
      </c>
      <c r="M6139" s="43" t="str">
        <f>IF(AND(Home!$A$1&gt;=Leave[[#This Row],[Start Time]],Home!$A$1&lt;=Leave[[#This Row],[End Time]]),Home!$A$1,"No Aplica")</f>
        <v>No Aplica</v>
      </c>
      <c r="N6139" s="43" t="str">
        <f>Leave[[#This Row],[User Code (Owning User) (Usuario)]]&amp;Leave[[#This Row],[fecha activa]]</f>
        <v>MIE2024161219954No Aplica</v>
      </c>
    </row>
    <row r="6140" spans="1:14" x14ac:dyDescent="0.3">
      <c r="A6140" s="43" t="s">
        <v>465</v>
      </c>
      <c r="B6140" s="3">
        <v>45914</v>
      </c>
      <c r="C6140" s="3">
        <v>45914</v>
      </c>
      <c r="D6140" s="43" t="s">
        <v>2082</v>
      </c>
      <c r="E6140" s="43" t="s">
        <v>912</v>
      </c>
      <c r="F6140" s="43" t="s">
        <v>913</v>
      </c>
      <c r="G6140">
        <v>540</v>
      </c>
      <c r="H6140">
        <v>540</v>
      </c>
      <c r="I6140" s="43" t="s">
        <v>1021</v>
      </c>
      <c r="J6140" s="43" t="s">
        <v>1863</v>
      </c>
      <c r="K6140" s="43" t="s">
        <v>179</v>
      </c>
      <c r="L6140" s="43" t="str">
        <f>IF(AND(Home!$A$1&gt;=Leave[[#This Row],[Start Time]],Home!$A$1&lt;=Leave[[#This Row],[End Time]]),"Aplica","No Aplica")</f>
        <v>No Aplica</v>
      </c>
      <c r="M6140" s="43" t="str">
        <f>IF(AND(Home!$A$1&gt;=Leave[[#This Row],[Start Time]],Home!$A$1&lt;=Leave[[#This Row],[End Time]]),Home!$A$1,"No Aplica")</f>
        <v>No Aplica</v>
      </c>
      <c r="N6140" s="43" t="str">
        <f>Leave[[#This Row],[User Code (Owning User) (Usuario)]]&amp;Leave[[#This Row],[fecha activa]]</f>
        <v>MIE2024161219954No Aplica</v>
      </c>
    </row>
    <row r="6141" spans="1:14" x14ac:dyDescent="0.3">
      <c r="A6141" s="43" t="s">
        <v>465</v>
      </c>
      <c r="B6141" s="3">
        <v>45910</v>
      </c>
      <c r="C6141" s="3">
        <v>45910</v>
      </c>
      <c r="D6141" s="43" t="s">
        <v>2245</v>
      </c>
      <c r="E6141" s="43" t="s">
        <v>912</v>
      </c>
      <c r="F6141" s="43" t="s">
        <v>913</v>
      </c>
      <c r="G6141">
        <v>540</v>
      </c>
      <c r="H6141">
        <v>540</v>
      </c>
      <c r="I6141" s="43" t="s">
        <v>1021</v>
      </c>
      <c r="J6141" s="43" t="s">
        <v>1863</v>
      </c>
      <c r="K6141" s="43" t="s">
        <v>179</v>
      </c>
      <c r="L6141" s="43" t="str">
        <f>IF(AND(Home!$A$1&gt;=Leave[[#This Row],[Start Time]],Home!$A$1&lt;=Leave[[#This Row],[End Time]]),"Aplica","No Aplica")</f>
        <v>No Aplica</v>
      </c>
      <c r="M6141" s="43" t="str">
        <f>IF(AND(Home!$A$1&gt;=Leave[[#This Row],[Start Time]],Home!$A$1&lt;=Leave[[#This Row],[End Time]]),Home!$A$1,"No Aplica")</f>
        <v>No Aplica</v>
      </c>
      <c r="N6141" s="43" t="str">
        <f>Leave[[#This Row],[User Code (Owning User) (Usuario)]]&amp;Leave[[#This Row],[fecha activa]]</f>
        <v>MIE2024161219954No Aplica</v>
      </c>
    </row>
    <row r="6142" spans="1:14" x14ac:dyDescent="0.3">
      <c r="A6142" s="43" t="s">
        <v>465</v>
      </c>
      <c r="B6142" s="3">
        <v>45913</v>
      </c>
      <c r="C6142" s="3">
        <v>45913</v>
      </c>
      <c r="D6142" s="43" t="s">
        <v>2628</v>
      </c>
      <c r="E6142" s="43" t="s">
        <v>912</v>
      </c>
      <c r="F6142" s="43" t="s">
        <v>913</v>
      </c>
      <c r="G6142">
        <v>120</v>
      </c>
      <c r="H6142">
        <v>120</v>
      </c>
      <c r="I6142" s="43" t="s">
        <v>1021</v>
      </c>
      <c r="J6142" s="43" t="s">
        <v>1863</v>
      </c>
      <c r="K6142" s="43" t="s">
        <v>179</v>
      </c>
      <c r="L6142" s="43" t="str">
        <f>IF(AND(Home!$A$1&gt;=Leave[[#This Row],[Start Time]],Home!$A$1&lt;=Leave[[#This Row],[End Time]]),"Aplica","No Aplica")</f>
        <v>No Aplica</v>
      </c>
      <c r="M6142" s="43" t="str">
        <f>IF(AND(Home!$A$1&gt;=Leave[[#This Row],[Start Time]],Home!$A$1&lt;=Leave[[#This Row],[End Time]]),Home!$A$1,"No Aplica")</f>
        <v>No Aplica</v>
      </c>
      <c r="N6142" s="43" t="str">
        <f>Leave[[#This Row],[User Code (Owning User) (Usuario)]]&amp;Leave[[#This Row],[fecha activa]]</f>
        <v>MIE2024161219954No Aplica</v>
      </c>
    </row>
    <row r="6143" spans="1:14" x14ac:dyDescent="0.3">
      <c r="A6143" s="43" t="s">
        <v>465</v>
      </c>
      <c r="B6143" s="3">
        <v>45909</v>
      </c>
      <c r="C6143" s="3">
        <v>45909</v>
      </c>
      <c r="D6143" s="43" t="s">
        <v>2628</v>
      </c>
      <c r="E6143" s="43" t="s">
        <v>912</v>
      </c>
      <c r="F6143" s="43" t="s">
        <v>913</v>
      </c>
      <c r="G6143">
        <v>120</v>
      </c>
      <c r="H6143">
        <v>120</v>
      </c>
      <c r="I6143" s="43" t="s">
        <v>1021</v>
      </c>
      <c r="J6143" s="43" t="s">
        <v>1863</v>
      </c>
      <c r="K6143" s="43" t="s">
        <v>179</v>
      </c>
      <c r="L6143" s="43" t="str">
        <f>IF(AND(Home!$A$1&gt;=Leave[[#This Row],[Start Time]],Home!$A$1&lt;=Leave[[#This Row],[End Time]]),"Aplica","No Aplica")</f>
        <v>No Aplica</v>
      </c>
      <c r="M6143" s="43" t="str">
        <f>IF(AND(Home!$A$1&gt;=Leave[[#This Row],[Start Time]],Home!$A$1&lt;=Leave[[#This Row],[End Time]]),Home!$A$1,"No Aplica")</f>
        <v>No Aplica</v>
      </c>
      <c r="N6143" s="43" t="str">
        <f>Leave[[#This Row],[User Code (Owning User) (Usuario)]]&amp;Leave[[#This Row],[fecha activa]]</f>
        <v>MIE2024161219954No Aplica</v>
      </c>
    </row>
    <row r="6144" spans="1:14" x14ac:dyDescent="0.3">
      <c r="A6144" s="43" t="s">
        <v>465</v>
      </c>
      <c r="B6144" s="3">
        <v>45906</v>
      </c>
      <c r="C6144" s="3">
        <v>45906</v>
      </c>
      <c r="D6144" s="43" t="s">
        <v>2684</v>
      </c>
      <c r="E6144" s="43" t="s">
        <v>912</v>
      </c>
      <c r="F6144" s="43" t="s">
        <v>913</v>
      </c>
      <c r="G6144">
        <v>120</v>
      </c>
      <c r="H6144">
        <v>120</v>
      </c>
      <c r="I6144" s="43" t="s">
        <v>1021</v>
      </c>
      <c r="J6144" s="43" t="s">
        <v>1863</v>
      </c>
      <c r="K6144" s="43" t="s">
        <v>179</v>
      </c>
      <c r="L6144" s="43" t="str">
        <f>IF(AND(Home!$A$1&gt;=Leave[[#This Row],[Start Time]],Home!$A$1&lt;=Leave[[#This Row],[End Time]]),"Aplica","No Aplica")</f>
        <v>No Aplica</v>
      </c>
      <c r="M6144" s="43" t="str">
        <f>IF(AND(Home!$A$1&gt;=Leave[[#This Row],[Start Time]],Home!$A$1&lt;=Leave[[#This Row],[End Time]]),Home!$A$1,"No Aplica")</f>
        <v>No Aplica</v>
      </c>
      <c r="N6144" s="43" t="str">
        <f>Leave[[#This Row],[User Code (Owning User) (Usuario)]]&amp;Leave[[#This Row],[fecha activa]]</f>
        <v>MIE2024161219954No Aplica</v>
      </c>
    </row>
    <row r="6145" spans="1:14" x14ac:dyDescent="0.3">
      <c r="A6145" s="43" t="s">
        <v>465</v>
      </c>
      <c r="B6145" s="3">
        <v>45903</v>
      </c>
      <c r="C6145" s="3">
        <v>45903</v>
      </c>
      <c r="D6145" s="43" t="s">
        <v>2628</v>
      </c>
      <c r="E6145" s="43" t="s">
        <v>912</v>
      </c>
      <c r="F6145" s="43" t="s">
        <v>913</v>
      </c>
      <c r="G6145">
        <v>120</v>
      </c>
      <c r="H6145">
        <v>120</v>
      </c>
      <c r="I6145" s="43" t="s">
        <v>1021</v>
      </c>
      <c r="J6145" s="43" t="s">
        <v>1863</v>
      </c>
      <c r="K6145" s="43" t="s">
        <v>179</v>
      </c>
      <c r="L6145" s="43" t="str">
        <f>IF(AND(Home!$A$1&gt;=Leave[[#This Row],[Start Time]],Home!$A$1&lt;=Leave[[#This Row],[End Time]]),"Aplica","No Aplica")</f>
        <v>No Aplica</v>
      </c>
      <c r="M6145" s="43" t="str">
        <f>IF(AND(Home!$A$1&gt;=Leave[[#This Row],[Start Time]],Home!$A$1&lt;=Leave[[#This Row],[End Time]]),Home!$A$1,"No Aplica")</f>
        <v>No Aplica</v>
      </c>
      <c r="N6145" s="43" t="str">
        <f>Leave[[#This Row],[User Code (Owning User) (Usuario)]]&amp;Leave[[#This Row],[fecha activa]]</f>
        <v>MIE2024161219954No Aplica</v>
      </c>
    </row>
    <row r="6146" spans="1:14" x14ac:dyDescent="0.3">
      <c r="A6146" s="43" t="s">
        <v>465</v>
      </c>
      <c r="B6146" s="3">
        <v>45902</v>
      </c>
      <c r="C6146" s="3">
        <v>45902</v>
      </c>
      <c r="D6146" s="43" t="s">
        <v>2245</v>
      </c>
      <c r="E6146" s="43" t="s">
        <v>912</v>
      </c>
      <c r="F6146" s="43" t="s">
        <v>913</v>
      </c>
      <c r="G6146">
        <v>600</v>
      </c>
      <c r="H6146">
        <v>540</v>
      </c>
      <c r="I6146" s="43" t="s">
        <v>1021</v>
      </c>
      <c r="J6146" s="43" t="s">
        <v>1863</v>
      </c>
      <c r="K6146" s="43" t="s">
        <v>179</v>
      </c>
      <c r="L6146" s="43" t="str">
        <f>IF(AND(Home!$A$1&gt;=Leave[[#This Row],[Start Time]],Home!$A$1&lt;=Leave[[#This Row],[End Time]]),"Aplica","No Aplica")</f>
        <v>No Aplica</v>
      </c>
      <c r="M6146" s="43" t="str">
        <f>IF(AND(Home!$A$1&gt;=Leave[[#This Row],[Start Time]],Home!$A$1&lt;=Leave[[#This Row],[End Time]]),Home!$A$1,"No Aplica")</f>
        <v>No Aplica</v>
      </c>
      <c r="N6146" s="43" t="str">
        <f>Leave[[#This Row],[User Code (Owning User) (Usuario)]]&amp;Leave[[#This Row],[fecha activa]]</f>
        <v>MIE2024161219954No Aplica</v>
      </c>
    </row>
    <row r="6147" spans="1:14" x14ac:dyDescent="0.3">
      <c r="A6147" s="43" t="s">
        <v>476</v>
      </c>
      <c r="B6147" s="3">
        <v>45905</v>
      </c>
      <c r="C6147" s="3">
        <v>45905</v>
      </c>
      <c r="D6147" s="43" t="s">
        <v>491</v>
      </c>
      <c r="E6147" s="43" t="s">
        <v>904</v>
      </c>
      <c r="F6147" s="43" t="s">
        <v>906</v>
      </c>
      <c r="G6147">
        <v>540</v>
      </c>
      <c r="H6147">
        <v>540</v>
      </c>
      <c r="I6147" s="43" t="s">
        <v>905</v>
      </c>
      <c r="J6147" s="43" t="s">
        <v>1036</v>
      </c>
      <c r="K6147" s="43" t="s">
        <v>178</v>
      </c>
      <c r="L6147" s="43" t="str">
        <f>IF(AND(Home!$A$1&gt;=Leave[[#This Row],[Start Time]],Home!$A$1&lt;=Leave[[#This Row],[End Time]]),"Aplica","No Aplica")</f>
        <v>No Aplica</v>
      </c>
      <c r="M6147" s="43" t="str">
        <f>IF(AND(Home!$A$1&gt;=Leave[[#This Row],[Start Time]],Home!$A$1&lt;=Leave[[#This Row],[End Time]]),Home!$A$1,"No Aplica")</f>
        <v>No Aplica</v>
      </c>
      <c r="N6147" s="43" t="str">
        <f>Leave[[#This Row],[User Code (Owning User) (Usuario)]]&amp;Leave[[#This Row],[fecha activa]]</f>
        <v>MIE2024161219961No Aplica</v>
      </c>
    </row>
    <row r="6148" spans="1:14" x14ac:dyDescent="0.3">
      <c r="A6148" s="43" t="s">
        <v>476</v>
      </c>
      <c r="B6148" s="3">
        <v>45928</v>
      </c>
      <c r="C6148" s="3">
        <v>45928</v>
      </c>
      <c r="D6148" s="43" t="s">
        <v>490</v>
      </c>
      <c r="E6148" s="43" t="s">
        <v>904</v>
      </c>
      <c r="F6148" s="43" t="s">
        <v>906</v>
      </c>
      <c r="G6148">
        <v>540</v>
      </c>
      <c r="H6148">
        <v>540</v>
      </c>
      <c r="I6148" s="43" t="s">
        <v>905</v>
      </c>
      <c r="J6148" s="43" t="s">
        <v>1036</v>
      </c>
      <c r="K6148" s="43" t="s">
        <v>178</v>
      </c>
      <c r="L6148" s="43" t="str">
        <f>IF(AND(Home!$A$1&gt;=Leave[[#This Row],[Start Time]],Home!$A$1&lt;=Leave[[#This Row],[End Time]]),"Aplica","No Aplica")</f>
        <v>No Aplica</v>
      </c>
      <c r="M6148" s="43" t="str">
        <f>IF(AND(Home!$A$1&gt;=Leave[[#This Row],[Start Time]],Home!$A$1&lt;=Leave[[#This Row],[End Time]]),Home!$A$1,"No Aplica")</f>
        <v>No Aplica</v>
      </c>
      <c r="N6148" s="43" t="str">
        <f>Leave[[#This Row],[User Code (Owning User) (Usuario)]]&amp;Leave[[#This Row],[fecha activa]]</f>
        <v>MIE2024161219961No Aplica</v>
      </c>
    </row>
    <row r="6149" spans="1:14" x14ac:dyDescent="0.3">
      <c r="A6149" s="43" t="s">
        <v>476</v>
      </c>
      <c r="B6149" s="3">
        <v>45921</v>
      </c>
      <c r="C6149" s="3">
        <v>45921</v>
      </c>
      <c r="D6149" s="43" t="s">
        <v>491</v>
      </c>
      <c r="E6149" s="43" t="s">
        <v>904</v>
      </c>
      <c r="F6149" s="43" t="s">
        <v>906</v>
      </c>
      <c r="G6149">
        <v>480</v>
      </c>
      <c r="H6149">
        <v>480</v>
      </c>
      <c r="I6149" s="43" t="s">
        <v>905</v>
      </c>
      <c r="J6149" s="43" t="s">
        <v>1036</v>
      </c>
      <c r="K6149" s="43" t="s">
        <v>178</v>
      </c>
      <c r="L6149" s="43" t="str">
        <f>IF(AND(Home!$A$1&gt;=Leave[[#This Row],[Start Time]],Home!$A$1&lt;=Leave[[#This Row],[End Time]]),"Aplica","No Aplica")</f>
        <v>No Aplica</v>
      </c>
      <c r="M6149" s="43" t="str">
        <f>IF(AND(Home!$A$1&gt;=Leave[[#This Row],[Start Time]],Home!$A$1&lt;=Leave[[#This Row],[End Time]]),Home!$A$1,"No Aplica")</f>
        <v>No Aplica</v>
      </c>
      <c r="N6149" s="43" t="str">
        <f>Leave[[#This Row],[User Code (Owning User) (Usuario)]]&amp;Leave[[#This Row],[fecha activa]]</f>
        <v>MIE2024161219961No Aplica</v>
      </c>
    </row>
    <row r="6150" spans="1:14" x14ac:dyDescent="0.3">
      <c r="A6150" s="43" t="s">
        <v>476</v>
      </c>
      <c r="B6150" s="3">
        <v>45914</v>
      </c>
      <c r="C6150" s="3">
        <v>45914</v>
      </c>
      <c r="D6150" s="43" t="s">
        <v>491</v>
      </c>
      <c r="E6150" s="43" t="s">
        <v>904</v>
      </c>
      <c r="F6150" s="43" t="s">
        <v>906</v>
      </c>
      <c r="G6150">
        <v>540</v>
      </c>
      <c r="H6150">
        <v>540</v>
      </c>
      <c r="I6150" s="43" t="s">
        <v>905</v>
      </c>
      <c r="J6150" s="43" t="s">
        <v>1036</v>
      </c>
      <c r="K6150" s="43" t="s">
        <v>178</v>
      </c>
      <c r="L6150" s="43" t="str">
        <f>IF(AND(Home!$A$1&gt;=Leave[[#This Row],[Start Time]],Home!$A$1&lt;=Leave[[#This Row],[End Time]]),"Aplica","No Aplica")</f>
        <v>No Aplica</v>
      </c>
      <c r="M6150" s="43" t="str">
        <f>IF(AND(Home!$A$1&gt;=Leave[[#This Row],[Start Time]],Home!$A$1&lt;=Leave[[#This Row],[End Time]]),Home!$A$1,"No Aplica")</f>
        <v>No Aplica</v>
      </c>
      <c r="N6150" s="43" t="str">
        <f>Leave[[#This Row],[User Code (Owning User) (Usuario)]]&amp;Leave[[#This Row],[fecha activa]]</f>
        <v>MIE2024161219961No Aplica</v>
      </c>
    </row>
    <row r="6151" spans="1:14" x14ac:dyDescent="0.3">
      <c r="A6151" s="43" t="s">
        <v>476</v>
      </c>
      <c r="B6151" s="3">
        <v>45907</v>
      </c>
      <c r="C6151" s="3">
        <v>45907</v>
      </c>
      <c r="D6151" s="43" t="s">
        <v>2701</v>
      </c>
      <c r="E6151" s="43" t="s">
        <v>904</v>
      </c>
      <c r="F6151" s="43" t="s">
        <v>906</v>
      </c>
      <c r="G6151">
        <v>540</v>
      </c>
      <c r="H6151">
        <v>540</v>
      </c>
      <c r="I6151" s="43" t="s">
        <v>905</v>
      </c>
      <c r="J6151" s="43" t="s">
        <v>1036</v>
      </c>
      <c r="K6151" s="43" t="s">
        <v>178</v>
      </c>
      <c r="L6151" s="43" t="str">
        <f>IF(AND(Home!$A$1&gt;=Leave[[#This Row],[Start Time]],Home!$A$1&lt;=Leave[[#This Row],[End Time]]),"Aplica","No Aplica")</f>
        <v>No Aplica</v>
      </c>
      <c r="M6151" s="43" t="str">
        <f>IF(AND(Home!$A$1&gt;=Leave[[#This Row],[Start Time]],Home!$A$1&lt;=Leave[[#This Row],[End Time]]),Home!$A$1,"No Aplica")</f>
        <v>No Aplica</v>
      </c>
      <c r="N6151" s="43" t="str">
        <f>Leave[[#This Row],[User Code (Owning User) (Usuario)]]&amp;Leave[[#This Row],[fecha activa]]</f>
        <v>MIE2024161219961No Aplica</v>
      </c>
    </row>
    <row r="6152" spans="1:14" x14ac:dyDescent="0.3">
      <c r="A6152" s="43" t="s">
        <v>471</v>
      </c>
      <c r="B6152" s="3">
        <v>45919</v>
      </c>
      <c r="C6152" s="3">
        <v>45919</v>
      </c>
      <c r="D6152" s="43" t="s">
        <v>3427</v>
      </c>
      <c r="E6152" s="43" t="s">
        <v>1492</v>
      </c>
      <c r="F6152" s="43" t="s">
        <v>1494</v>
      </c>
      <c r="G6152">
        <v>180</v>
      </c>
      <c r="H6152">
        <v>180</v>
      </c>
      <c r="I6152" s="43" t="s">
        <v>1493</v>
      </c>
      <c r="J6152" s="43" t="s">
        <v>1446</v>
      </c>
      <c r="K6152" s="43" t="s">
        <v>178</v>
      </c>
      <c r="L6152" s="43" t="str">
        <f>IF(AND(Home!$A$1&gt;=Leave[[#This Row],[Start Time]],Home!$A$1&lt;=Leave[[#This Row],[End Time]]),"Aplica","No Aplica")</f>
        <v>No Aplica</v>
      </c>
      <c r="M6152" s="43" t="str">
        <f>IF(AND(Home!$A$1&gt;=Leave[[#This Row],[Start Time]],Home!$A$1&lt;=Leave[[#This Row],[End Time]]),Home!$A$1,"No Aplica")</f>
        <v>No Aplica</v>
      </c>
      <c r="N6152" s="43" t="str">
        <f>Leave[[#This Row],[User Code (Owning User) (Usuario)]]&amp;Leave[[#This Row],[fecha activa]]</f>
        <v>MIE2025280221142No Aplica</v>
      </c>
    </row>
    <row r="6153" spans="1:14" x14ac:dyDescent="0.3">
      <c r="A6153" s="43" t="s">
        <v>468</v>
      </c>
      <c r="B6153" s="3">
        <v>45928</v>
      </c>
      <c r="C6153" s="3">
        <v>45928</v>
      </c>
      <c r="D6153" s="43" t="s">
        <v>469</v>
      </c>
      <c r="E6153" s="43" t="s">
        <v>1492</v>
      </c>
      <c r="F6153" s="43" t="s">
        <v>1494</v>
      </c>
      <c r="G6153">
        <v>540</v>
      </c>
      <c r="H6153">
        <v>540</v>
      </c>
      <c r="I6153" s="43" t="s">
        <v>1493</v>
      </c>
      <c r="J6153" s="43" t="s">
        <v>1446</v>
      </c>
      <c r="K6153" s="43" t="s">
        <v>178</v>
      </c>
      <c r="L6153" s="43" t="str">
        <f>IF(AND(Home!$A$1&gt;=Leave[[#This Row],[Start Time]],Home!$A$1&lt;=Leave[[#This Row],[End Time]]),"Aplica","No Aplica")</f>
        <v>No Aplica</v>
      </c>
      <c r="M6153" s="43" t="str">
        <f>IF(AND(Home!$A$1&gt;=Leave[[#This Row],[Start Time]],Home!$A$1&lt;=Leave[[#This Row],[End Time]]),Home!$A$1,"No Aplica")</f>
        <v>No Aplica</v>
      </c>
      <c r="N6153" s="43" t="str">
        <f>Leave[[#This Row],[User Code (Owning User) (Usuario)]]&amp;Leave[[#This Row],[fecha activa]]</f>
        <v>MIE2025280221142No Aplica</v>
      </c>
    </row>
    <row r="6154" spans="1:14" x14ac:dyDescent="0.3">
      <c r="A6154" s="43" t="s">
        <v>471</v>
      </c>
      <c r="B6154" s="3">
        <v>45927</v>
      </c>
      <c r="C6154" s="3">
        <v>45927</v>
      </c>
      <c r="D6154" s="43" t="s">
        <v>621</v>
      </c>
      <c r="E6154" s="43" t="s">
        <v>1492</v>
      </c>
      <c r="F6154" s="43" t="s">
        <v>1494</v>
      </c>
      <c r="G6154">
        <v>300</v>
      </c>
      <c r="H6154">
        <v>300</v>
      </c>
      <c r="I6154" s="43" t="s">
        <v>1493</v>
      </c>
      <c r="J6154" s="43" t="s">
        <v>1446</v>
      </c>
      <c r="K6154" s="43" t="s">
        <v>178</v>
      </c>
      <c r="L6154" s="43" t="str">
        <f>IF(AND(Home!$A$1&gt;=Leave[[#This Row],[Start Time]],Home!$A$1&lt;=Leave[[#This Row],[End Time]]),"Aplica","No Aplica")</f>
        <v>No Aplica</v>
      </c>
      <c r="M6154" s="43" t="str">
        <f>IF(AND(Home!$A$1&gt;=Leave[[#This Row],[Start Time]],Home!$A$1&lt;=Leave[[#This Row],[End Time]]),Home!$A$1,"No Aplica")</f>
        <v>No Aplica</v>
      </c>
      <c r="N6154" s="43" t="str">
        <f>Leave[[#This Row],[User Code (Owning User) (Usuario)]]&amp;Leave[[#This Row],[fecha activa]]</f>
        <v>MIE2025280221142No Aplica</v>
      </c>
    </row>
    <row r="6155" spans="1:14" x14ac:dyDescent="0.3">
      <c r="A6155" s="43" t="s">
        <v>468</v>
      </c>
      <c r="B6155" s="3">
        <v>45921</v>
      </c>
      <c r="C6155" s="3">
        <v>45921</v>
      </c>
      <c r="D6155" s="43" t="s">
        <v>469</v>
      </c>
      <c r="E6155" s="43" t="s">
        <v>1492</v>
      </c>
      <c r="F6155" s="43" t="s">
        <v>1494</v>
      </c>
      <c r="G6155">
        <v>540</v>
      </c>
      <c r="H6155">
        <v>540</v>
      </c>
      <c r="I6155" s="43" t="s">
        <v>1493</v>
      </c>
      <c r="J6155" s="43" t="s">
        <v>1446</v>
      </c>
      <c r="K6155" s="43" t="s">
        <v>178</v>
      </c>
      <c r="L6155" s="43" t="str">
        <f>IF(AND(Home!$A$1&gt;=Leave[[#This Row],[Start Time]],Home!$A$1&lt;=Leave[[#This Row],[End Time]]),"Aplica","No Aplica")</f>
        <v>No Aplica</v>
      </c>
      <c r="M6155" s="43" t="str">
        <f>IF(AND(Home!$A$1&gt;=Leave[[#This Row],[Start Time]],Home!$A$1&lt;=Leave[[#This Row],[End Time]]),Home!$A$1,"No Aplica")</f>
        <v>No Aplica</v>
      </c>
      <c r="N6155" s="43" t="str">
        <f>Leave[[#This Row],[User Code (Owning User) (Usuario)]]&amp;Leave[[#This Row],[fecha activa]]</f>
        <v>MIE2025280221142No Aplica</v>
      </c>
    </row>
    <row r="6156" spans="1:14" x14ac:dyDescent="0.3">
      <c r="A6156" s="43" t="s">
        <v>471</v>
      </c>
      <c r="B6156" s="3">
        <v>45908</v>
      </c>
      <c r="C6156" s="3">
        <v>45908</v>
      </c>
      <c r="D6156" s="43" t="s">
        <v>621</v>
      </c>
      <c r="E6156" s="43" t="s">
        <v>1492</v>
      </c>
      <c r="F6156" s="43" t="s">
        <v>1494</v>
      </c>
      <c r="G6156">
        <v>300</v>
      </c>
      <c r="H6156">
        <v>300</v>
      </c>
      <c r="I6156" s="43" t="s">
        <v>1493</v>
      </c>
      <c r="J6156" s="43" t="s">
        <v>1446</v>
      </c>
      <c r="K6156" s="43" t="s">
        <v>178</v>
      </c>
      <c r="L6156" s="43" t="str">
        <f>IF(AND(Home!$A$1&gt;=Leave[[#This Row],[Start Time]],Home!$A$1&lt;=Leave[[#This Row],[End Time]]),"Aplica","No Aplica")</f>
        <v>No Aplica</v>
      </c>
      <c r="M6156" s="43" t="str">
        <f>IF(AND(Home!$A$1&gt;=Leave[[#This Row],[Start Time]],Home!$A$1&lt;=Leave[[#This Row],[End Time]]),Home!$A$1,"No Aplica")</f>
        <v>No Aplica</v>
      </c>
      <c r="N6156" s="43" t="str">
        <f>Leave[[#This Row],[User Code (Owning User) (Usuario)]]&amp;Leave[[#This Row],[fecha activa]]</f>
        <v>MIE2025280221142No Aplica</v>
      </c>
    </row>
    <row r="6157" spans="1:14" x14ac:dyDescent="0.3">
      <c r="A6157" s="43" t="s">
        <v>471</v>
      </c>
      <c r="B6157" s="3">
        <v>45905</v>
      </c>
      <c r="C6157" s="3">
        <v>45905</v>
      </c>
      <c r="D6157" s="43" t="s">
        <v>3133</v>
      </c>
      <c r="E6157" s="43" t="s">
        <v>1492</v>
      </c>
      <c r="F6157" s="43" t="s">
        <v>1494</v>
      </c>
      <c r="G6157">
        <v>150</v>
      </c>
      <c r="H6157">
        <v>150</v>
      </c>
      <c r="I6157" s="43" t="s">
        <v>1493</v>
      </c>
      <c r="J6157" s="43" t="s">
        <v>1446</v>
      </c>
      <c r="K6157" s="43" t="s">
        <v>178</v>
      </c>
      <c r="L6157" s="43" t="str">
        <f>IF(AND(Home!$A$1&gt;=Leave[[#This Row],[Start Time]],Home!$A$1&lt;=Leave[[#This Row],[End Time]]),"Aplica","No Aplica")</f>
        <v>No Aplica</v>
      </c>
      <c r="M6157" s="43" t="str">
        <f>IF(AND(Home!$A$1&gt;=Leave[[#This Row],[Start Time]],Home!$A$1&lt;=Leave[[#This Row],[End Time]]),Home!$A$1,"No Aplica")</f>
        <v>No Aplica</v>
      </c>
      <c r="N6157" s="43" t="str">
        <f>Leave[[#This Row],[User Code (Owning User) (Usuario)]]&amp;Leave[[#This Row],[fecha activa]]</f>
        <v>MIE2025280221142No Aplica</v>
      </c>
    </row>
    <row r="6158" spans="1:14" x14ac:dyDescent="0.3">
      <c r="A6158" s="43" t="s">
        <v>471</v>
      </c>
      <c r="B6158" s="3">
        <v>45913</v>
      </c>
      <c r="C6158" s="3">
        <v>45913</v>
      </c>
      <c r="D6158" s="43" t="s">
        <v>621</v>
      </c>
      <c r="E6158" s="43" t="s">
        <v>1492</v>
      </c>
      <c r="F6158" s="43" t="s">
        <v>1494</v>
      </c>
      <c r="G6158">
        <v>300</v>
      </c>
      <c r="H6158">
        <v>300</v>
      </c>
      <c r="I6158" s="43" t="s">
        <v>1493</v>
      </c>
      <c r="J6158" s="43" t="s">
        <v>1446</v>
      </c>
      <c r="K6158" s="43" t="s">
        <v>178</v>
      </c>
      <c r="L6158" s="43" t="str">
        <f>IF(AND(Home!$A$1&gt;=Leave[[#This Row],[Start Time]],Home!$A$1&lt;=Leave[[#This Row],[End Time]]),"Aplica","No Aplica")</f>
        <v>No Aplica</v>
      </c>
      <c r="M6158" s="43" t="str">
        <f>IF(AND(Home!$A$1&gt;=Leave[[#This Row],[Start Time]],Home!$A$1&lt;=Leave[[#This Row],[End Time]]),Home!$A$1,"No Aplica")</f>
        <v>No Aplica</v>
      </c>
      <c r="N6158" s="43" t="str">
        <f>Leave[[#This Row],[User Code (Owning User) (Usuario)]]&amp;Leave[[#This Row],[fecha activa]]</f>
        <v>MIE2025280221142No Aplica</v>
      </c>
    </row>
    <row r="6159" spans="1:14" x14ac:dyDescent="0.3">
      <c r="A6159" s="43" t="s">
        <v>468</v>
      </c>
      <c r="B6159" s="3">
        <v>45914</v>
      </c>
      <c r="C6159" s="3">
        <v>45914</v>
      </c>
      <c r="D6159" s="43" t="s">
        <v>469</v>
      </c>
      <c r="E6159" s="43" t="s">
        <v>1492</v>
      </c>
      <c r="F6159" s="43" t="s">
        <v>1494</v>
      </c>
      <c r="G6159">
        <v>540</v>
      </c>
      <c r="H6159">
        <v>540</v>
      </c>
      <c r="I6159" s="43" t="s">
        <v>1493</v>
      </c>
      <c r="J6159" s="43" t="s">
        <v>1446</v>
      </c>
      <c r="K6159" s="43" t="s">
        <v>178</v>
      </c>
      <c r="L6159" s="43" t="str">
        <f>IF(AND(Home!$A$1&gt;=Leave[[#This Row],[Start Time]],Home!$A$1&lt;=Leave[[#This Row],[End Time]]),"Aplica","No Aplica")</f>
        <v>No Aplica</v>
      </c>
      <c r="M6159" s="43" t="str">
        <f>IF(AND(Home!$A$1&gt;=Leave[[#This Row],[Start Time]],Home!$A$1&lt;=Leave[[#This Row],[End Time]]),Home!$A$1,"No Aplica")</f>
        <v>No Aplica</v>
      </c>
      <c r="N6159" s="43" t="str">
        <f>Leave[[#This Row],[User Code (Owning User) (Usuario)]]&amp;Leave[[#This Row],[fecha activa]]</f>
        <v>MIE2025280221142No Aplica</v>
      </c>
    </row>
    <row r="6160" spans="1:14" x14ac:dyDescent="0.3">
      <c r="A6160" s="43" t="s">
        <v>468</v>
      </c>
      <c r="B6160" s="3">
        <v>45907</v>
      </c>
      <c r="C6160" s="3">
        <v>45907</v>
      </c>
      <c r="D6160" s="43" t="s">
        <v>469</v>
      </c>
      <c r="E6160" s="43" t="s">
        <v>1492</v>
      </c>
      <c r="F6160" s="43" t="s">
        <v>1494</v>
      </c>
      <c r="G6160">
        <v>540</v>
      </c>
      <c r="H6160">
        <v>540</v>
      </c>
      <c r="I6160" s="43" t="s">
        <v>1493</v>
      </c>
      <c r="J6160" s="43" t="s">
        <v>1446</v>
      </c>
      <c r="K6160" s="43" t="s">
        <v>178</v>
      </c>
      <c r="L6160" s="43" t="str">
        <f>IF(AND(Home!$A$1&gt;=Leave[[#This Row],[Start Time]],Home!$A$1&lt;=Leave[[#This Row],[End Time]]),"Aplica","No Aplica")</f>
        <v>No Aplica</v>
      </c>
      <c r="M6160" s="43" t="str">
        <f>IF(AND(Home!$A$1&gt;=Leave[[#This Row],[Start Time]],Home!$A$1&lt;=Leave[[#This Row],[End Time]]),Home!$A$1,"No Aplica")</f>
        <v>No Aplica</v>
      </c>
      <c r="N6160" s="43" t="str">
        <f>Leave[[#This Row],[User Code (Owning User) (Usuario)]]&amp;Leave[[#This Row],[fecha activa]]</f>
        <v>MIE2025280221142No Aplica</v>
      </c>
    </row>
    <row r="6161" spans="1:14" x14ac:dyDescent="0.3">
      <c r="A6161" s="43" t="s">
        <v>471</v>
      </c>
      <c r="B6161" s="3">
        <v>45906</v>
      </c>
      <c r="C6161" s="3">
        <v>45906</v>
      </c>
      <c r="D6161" s="43" t="s">
        <v>621</v>
      </c>
      <c r="E6161" s="43" t="s">
        <v>1492</v>
      </c>
      <c r="F6161" s="43" t="s">
        <v>1494</v>
      </c>
      <c r="G6161">
        <v>300</v>
      </c>
      <c r="H6161">
        <v>300</v>
      </c>
      <c r="I6161" s="43" t="s">
        <v>1493</v>
      </c>
      <c r="J6161" s="43" t="s">
        <v>1446</v>
      </c>
      <c r="K6161" s="43" t="s">
        <v>178</v>
      </c>
      <c r="L6161" s="43" t="str">
        <f>IF(AND(Home!$A$1&gt;=Leave[[#This Row],[Start Time]],Home!$A$1&lt;=Leave[[#This Row],[End Time]]),"Aplica","No Aplica")</f>
        <v>No Aplica</v>
      </c>
      <c r="M6161" s="43" t="str">
        <f>IF(AND(Home!$A$1&gt;=Leave[[#This Row],[Start Time]],Home!$A$1&lt;=Leave[[#This Row],[End Time]]),Home!$A$1,"No Aplica")</f>
        <v>No Aplica</v>
      </c>
      <c r="N6161" s="43" t="str">
        <f>Leave[[#This Row],[User Code (Owning User) (Usuario)]]&amp;Leave[[#This Row],[fecha activa]]</f>
        <v>MIE2025280221142No Aplica</v>
      </c>
    </row>
    <row r="6162" spans="1:14" x14ac:dyDescent="0.3">
      <c r="A6162" s="43" t="s">
        <v>468</v>
      </c>
      <c r="B6162" s="3">
        <v>45917</v>
      </c>
      <c r="C6162" s="3">
        <v>45917</v>
      </c>
      <c r="D6162" s="43" t="s">
        <v>469</v>
      </c>
      <c r="E6162" s="43" t="s">
        <v>2227</v>
      </c>
      <c r="F6162" s="43" t="s">
        <v>2229</v>
      </c>
      <c r="G6162">
        <v>540</v>
      </c>
      <c r="H6162">
        <v>540</v>
      </c>
      <c r="I6162" s="43" t="s">
        <v>2228</v>
      </c>
      <c r="J6162" s="43" t="s">
        <v>1033</v>
      </c>
      <c r="K6162" s="43" t="s">
        <v>178</v>
      </c>
      <c r="L6162" s="43" t="str">
        <f>IF(AND(Home!$A$1&gt;=Leave[[#This Row],[Start Time]],Home!$A$1&lt;=Leave[[#This Row],[End Time]]),"Aplica","No Aplica")</f>
        <v>No Aplica</v>
      </c>
      <c r="M6162" s="43" t="str">
        <f>IF(AND(Home!$A$1&gt;=Leave[[#This Row],[Start Time]],Home!$A$1&lt;=Leave[[#This Row],[End Time]]),Home!$A$1,"No Aplica")</f>
        <v>No Aplica</v>
      </c>
      <c r="N6162" s="43" t="str">
        <f>Leave[[#This Row],[User Code (Owning User) (Usuario)]]&amp;Leave[[#This Row],[fecha activa]]</f>
        <v>MIE2025040823882No Aplica</v>
      </c>
    </row>
    <row r="6163" spans="1:14" x14ac:dyDescent="0.3">
      <c r="A6163" s="43" t="s">
        <v>465</v>
      </c>
      <c r="B6163" s="3">
        <v>45922</v>
      </c>
      <c r="C6163" s="3">
        <v>45922</v>
      </c>
      <c r="D6163" s="43" t="s">
        <v>493</v>
      </c>
      <c r="E6163" s="43" t="s">
        <v>1808</v>
      </c>
      <c r="F6163" s="43" t="s">
        <v>1810</v>
      </c>
      <c r="G6163">
        <v>60</v>
      </c>
      <c r="H6163">
        <v>60</v>
      </c>
      <c r="I6163" s="43" t="s">
        <v>1809</v>
      </c>
      <c r="J6163" s="43" t="s">
        <v>1983</v>
      </c>
      <c r="K6163" s="43" t="s">
        <v>179</v>
      </c>
      <c r="L6163" s="43" t="str">
        <f>IF(AND(Home!$A$1&gt;=Leave[[#This Row],[Start Time]],Home!$A$1&lt;=Leave[[#This Row],[End Time]]),"Aplica","No Aplica")</f>
        <v>Aplica</v>
      </c>
      <c r="M6163" s="43">
        <f>IF(AND(Home!$A$1&gt;=Leave[[#This Row],[Start Time]],Home!$A$1&lt;=Leave[[#This Row],[End Time]]),Home!$A$1,"No Aplica")</f>
        <v>45922</v>
      </c>
      <c r="N6163" s="43" t="str">
        <f>Leave[[#This Row],[User Code (Owning User) (Usuario)]]&amp;Leave[[#This Row],[fecha activa]]</f>
        <v>MIE202515052306645922</v>
      </c>
    </row>
    <row r="6164" spans="1:14" x14ac:dyDescent="0.3">
      <c r="A6164" s="43" t="s">
        <v>465</v>
      </c>
      <c r="B6164" s="3">
        <v>45919</v>
      </c>
      <c r="C6164" s="3">
        <v>45919</v>
      </c>
      <c r="D6164" s="43" t="s">
        <v>647</v>
      </c>
      <c r="E6164" s="43" t="s">
        <v>1808</v>
      </c>
      <c r="F6164" s="43" t="s">
        <v>1810</v>
      </c>
      <c r="G6164">
        <v>120</v>
      </c>
      <c r="H6164">
        <v>120</v>
      </c>
      <c r="I6164" s="43" t="s">
        <v>1809</v>
      </c>
      <c r="J6164" s="43" t="s">
        <v>1983</v>
      </c>
      <c r="K6164" s="43" t="s">
        <v>179</v>
      </c>
      <c r="L6164" s="43" t="str">
        <f>IF(AND(Home!$A$1&gt;=Leave[[#This Row],[Start Time]],Home!$A$1&lt;=Leave[[#This Row],[End Time]]),"Aplica","No Aplica")</f>
        <v>No Aplica</v>
      </c>
      <c r="M6164" s="43" t="str">
        <f>IF(AND(Home!$A$1&gt;=Leave[[#This Row],[Start Time]],Home!$A$1&lt;=Leave[[#This Row],[End Time]]),Home!$A$1,"No Aplica")</f>
        <v>No Aplica</v>
      </c>
      <c r="N6164" s="43" t="str">
        <f>Leave[[#This Row],[User Code (Owning User) (Usuario)]]&amp;Leave[[#This Row],[fecha activa]]</f>
        <v>MIE2025150523066No Aplica</v>
      </c>
    </row>
    <row r="6165" spans="1:14" x14ac:dyDescent="0.3">
      <c r="A6165" s="43" t="s">
        <v>465</v>
      </c>
      <c r="B6165" s="3">
        <v>45917</v>
      </c>
      <c r="C6165" s="3">
        <v>45917</v>
      </c>
      <c r="D6165" s="43" t="s">
        <v>503</v>
      </c>
      <c r="E6165" s="43" t="s">
        <v>1808</v>
      </c>
      <c r="F6165" s="43" t="s">
        <v>1810</v>
      </c>
      <c r="G6165">
        <v>1380</v>
      </c>
      <c r="H6165">
        <v>540</v>
      </c>
      <c r="I6165" s="43" t="s">
        <v>1809</v>
      </c>
      <c r="J6165" s="43" t="s">
        <v>1983</v>
      </c>
      <c r="K6165" s="43" t="s">
        <v>179</v>
      </c>
      <c r="L6165" s="43" t="str">
        <f>IF(AND(Home!$A$1&gt;=Leave[[#This Row],[Start Time]],Home!$A$1&lt;=Leave[[#This Row],[End Time]]),"Aplica","No Aplica")</f>
        <v>No Aplica</v>
      </c>
      <c r="M6165" s="43" t="str">
        <f>IF(AND(Home!$A$1&gt;=Leave[[#This Row],[Start Time]],Home!$A$1&lt;=Leave[[#This Row],[End Time]]),Home!$A$1,"No Aplica")</f>
        <v>No Aplica</v>
      </c>
      <c r="N6165" s="43" t="str">
        <f>Leave[[#This Row],[User Code (Owning User) (Usuario)]]&amp;Leave[[#This Row],[fecha activa]]</f>
        <v>MIE2025150523066No Aplica</v>
      </c>
    </row>
    <row r="6166" spans="1:14" x14ac:dyDescent="0.3">
      <c r="A6166" s="43" t="s">
        <v>465</v>
      </c>
      <c r="B6166" s="3">
        <v>45916</v>
      </c>
      <c r="C6166" s="3">
        <v>45916</v>
      </c>
      <c r="D6166" s="43" t="s">
        <v>2057</v>
      </c>
      <c r="E6166" s="43" t="s">
        <v>1808</v>
      </c>
      <c r="F6166" s="43" t="s">
        <v>1810</v>
      </c>
      <c r="G6166">
        <v>60</v>
      </c>
      <c r="H6166">
        <v>60</v>
      </c>
      <c r="I6166" s="43" t="s">
        <v>1809</v>
      </c>
      <c r="J6166" s="43" t="s">
        <v>1983</v>
      </c>
      <c r="K6166" s="43" t="s">
        <v>179</v>
      </c>
      <c r="L6166" s="43" t="str">
        <f>IF(AND(Home!$A$1&gt;=Leave[[#This Row],[Start Time]],Home!$A$1&lt;=Leave[[#This Row],[End Time]]),"Aplica","No Aplica")</f>
        <v>No Aplica</v>
      </c>
      <c r="M6166" s="43" t="str">
        <f>IF(AND(Home!$A$1&gt;=Leave[[#This Row],[Start Time]],Home!$A$1&lt;=Leave[[#This Row],[End Time]]),Home!$A$1,"No Aplica")</f>
        <v>No Aplica</v>
      </c>
      <c r="N6166" s="43" t="str">
        <f>Leave[[#This Row],[User Code (Owning User) (Usuario)]]&amp;Leave[[#This Row],[fecha activa]]</f>
        <v>MIE2025150523066No Aplica</v>
      </c>
    </row>
    <row r="6167" spans="1:14" x14ac:dyDescent="0.3">
      <c r="A6167" s="43" t="s">
        <v>465</v>
      </c>
      <c r="B6167" s="3">
        <v>45915</v>
      </c>
      <c r="C6167" s="3">
        <v>45915</v>
      </c>
      <c r="D6167" s="43" t="s">
        <v>3539</v>
      </c>
      <c r="E6167" s="43" t="s">
        <v>1808</v>
      </c>
      <c r="F6167" s="43" t="s">
        <v>1810</v>
      </c>
      <c r="G6167">
        <v>60</v>
      </c>
      <c r="H6167">
        <v>60</v>
      </c>
      <c r="I6167" s="43" t="s">
        <v>1809</v>
      </c>
      <c r="J6167" s="43" t="s">
        <v>1983</v>
      </c>
      <c r="K6167" s="43" t="s">
        <v>179</v>
      </c>
      <c r="L6167" s="43" t="str">
        <f>IF(AND(Home!$A$1&gt;=Leave[[#This Row],[Start Time]],Home!$A$1&lt;=Leave[[#This Row],[End Time]]),"Aplica","No Aplica")</f>
        <v>No Aplica</v>
      </c>
      <c r="M6167" s="43" t="str">
        <f>IF(AND(Home!$A$1&gt;=Leave[[#This Row],[Start Time]],Home!$A$1&lt;=Leave[[#This Row],[End Time]]),Home!$A$1,"No Aplica")</f>
        <v>No Aplica</v>
      </c>
      <c r="N6167" s="43" t="str">
        <f>Leave[[#This Row],[User Code (Owning User) (Usuario)]]&amp;Leave[[#This Row],[fecha activa]]</f>
        <v>MIE2025150523066No Aplica</v>
      </c>
    </row>
    <row r="6168" spans="1:14" x14ac:dyDescent="0.3">
      <c r="A6168" s="43" t="s">
        <v>465</v>
      </c>
      <c r="B6168" s="3">
        <v>45912</v>
      </c>
      <c r="C6168" s="3">
        <v>45912</v>
      </c>
      <c r="D6168" s="43" t="s">
        <v>503</v>
      </c>
      <c r="E6168" s="43" t="s">
        <v>1808</v>
      </c>
      <c r="F6168" s="43" t="s">
        <v>1810</v>
      </c>
      <c r="G6168">
        <v>1380</v>
      </c>
      <c r="H6168">
        <v>540</v>
      </c>
      <c r="I6168" s="43" t="s">
        <v>1809</v>
      </c>
      <c r="J6168" s="43" t="s">
        <v>1983</v>
      </c>
      <c r="K6168" s="43" t="s">
        <v>179</v>
      </c>
      <c r="L6168" s="43" t="str">
        <f>IF(AND(Home!$A$1&gt;=Leave[[#This Row],[Start Time]],Home!$A$1&lt;=Leave[[#This Row],[End Time]]),"Aplica","No Aplica")</f>
        <v>No Aplica</v>
      </c>
      <c r="M6168" s="43" t="str">
        <f>IF(AND(Home!$A$1&gt;=Leave[[#This Row],[Start Time]],Home!$A$1&lt;=Leave[[#This Row],[End Time]]),Home!$A$1,"No Aplica")</f>
        <v>No Aplica</v>
      </c>
      <c r="N6168" s="43" t="str">
        <f>Leave[[#This Row],[User Code (Owning User) (Usuario)]]&amp;Leave[[#This Row],[fecha activa]]</f>
        <v>MIE2025150523066No Aplica</v>
      </c>
    </row>
    <row r="6169" spans="1:14" x14ac:dyDescent="0.3">
      <c r="A6169" s="43" t="s">
        <v>465</v>
      </c>
      <c r="B6169" s="3">
        <v>45911</v>
      </c>
      <c r="C6169" s="3">
        <v>45911</v>
      </c>
      <c r="D6169" s="43" t="s">
        <v>493</v>
      </c>
      <c r="E6169" s="43" t="s">
        <v>1808</v>
      </c>
      <c r="F6169" s="43" t="s">
        <v>1810</v>
      </c>
      <c r="G6169">
        <v>60</v>
      </c>
      <c r="H6169">
        <v>60</v>
      </c>
      <c r="I6169" s="43" t="s">
        <v>1809</v>
      </c>
      <c r="J6169" s="43" t="s">
        <v>1983</v>
      </c>
      <c r="K6169" s="43" t="s">
        <v>179</v>
      </c>
      <c r="L6169" s="43" t="str">
        <f>IF(AND(Home!$A$1&gt;=Leave[[#This Row],[Start Time]],Home!$A$1&lt;=Leave[[#This Row],[End Time]]),"Aplica","No Aplica")</f>
        <v>No Aplica</v>
      </c>
      <c r="M6169" s="43" t="str">
        <f>IF(AND(Home!$A$1&gt;=Leave[[#This Row],[Start Time]],Home!$A$1&lt;=Leave[[#This Row],[End Time]]),Home!$A$1,"No Aplica")</f>
        <v>No Aplica</v>
      </c>
      <c r="N6169" s="43" t="str">
        <f>Leave[[#This Row],[User Code (Owning User) (Usuario)]]&amp;Leave[[#This Row],[fecha activa]]</f>
        <v>MIE2025150523066No Aplica</v>
      </c>
    </row>
    <row r="6170" spans="1:14" x14ac:dyDescent="0.3">
      <c r="A6170" s="43" t="s">
        <v>465</v>
      </c>
      <c r="B6170" s="3">
        <v>45908</v>
      </c>
      <c r="C6170" s="3">
        <v>45908</v>
      </c>
      <c r="D6170" s="43" t="s">
        <v>493</v>
      </c>
      <c r="E6170" s="43" t="s">
        <v>1808</v>
      </c>
      <c r="F6170" s="43" t="s">
        <v>1810</v>
      </c>
      <c r="G6170">
        <v>60</v>
      </c>
      <c r="H6170">
        <v>60</v>
      </c>
      <c r="I6170" s="43" t="s">
        <v>1809</v>
      </c>
      <c r="J6170" s="43" t="s">
        <v>1983</v>
      </c>
      <c r="K6170" s="43" t="s">
        <v>179</v>
      </c>
      <c r="L6170" s="43" t="str">
        <f>IF(AND(Home!$A$1&gt;=Leave[[#This Row],[Start Time]],Home!$A$1&lt;=Leave[[#This Row],[End Time]]),"Aplica","No Aplica")</f>
        <v>No Aplica</v>
      </c>
      <c r="M6170" s="43" t="str">
        <f>IF(AND(Home!$A$1&gt;=Leave[[#This Row],[Start Time]],Home!$A$1&lt;=Leave[[#This Row],[End Time]]),Home!$A$1,"No Aplica")</f>
        <v>No Aplica</v>
      </c>
      <c r="N6170" s="43" t="str">
        <f>Leave[[#This Row],[User Code (Owning User) (Usuario)]]&amp;Leave[[#This Row],[fecha activa]]</f>
        <v>MIE2025150523066No Aplica</v>
      </c>
    </row>
    <row r="6171" spans="1:14" x14ac:dyDescent="0.3">
      <c r="A6171" s="43" t="s">
        <v>465</v>
      </c>
      <c r="B6171" s="3">
        <v>45905</v>
      </c>
      <c r="C6171" s="3">
        <v>45905</v>
      </c>
      <c r="D6171" s="43" t="s">
        <v>474</v>
      </c>
      <c r="E6171" s="43" t="s">
        <v>1808</v>
      </c>
      <c r="F6171" s="43" t="s">
        <v>1810</v>
      </c>
      <c r="G6171">
        <v>1380</v>
      </c>
      <c r="H6171">
        <v>540</v>
      </c>
      <c r="I6171" s="43" t="s">
        <v>1809</v>
      </c>
      <c r="J6171" s="43" t="s">
        <v>1983</v>
      </c>
      <c r="K6171" s="43" t="s">
        <v>179</v>
      </c>
      <c r="L6171" s="43" t="str">
        <f>IF(AND(Home!$A$1&gt;=Leave[[#This Row],[Start Time]],Home!$A$1&lt;=Leave[[#This Row],[End Time]]),"Aplica","No Aplica")</f>
        <v>No Aplica</v>
      </c>
      <c r="M6171" s="43" t="str">
        <f>IF(AND(Home!$A$1&gt;=Leave[[#This Row],[Start Time]],Home!$A$1&lt;=Leave[[#This Row],[End Time]]),Home!$A$1,"No Aplica")</f>
        <v>No Aplica</v>
      </c>
      <c r="N6171" s="43" t="str">
        <f>Leave[[#This Row],[User Code (Owning User) (Usuario)]]&amp;Leave[[#This Row],[fecha activa]]</f>
        <v>MIE2025150523066No Aplica</v>
      </c>
    </row>
    <row r="6172" spans="1:14" x14ac:dyDescent="0.3">
      <c r="A6172" s="43" t="s">
        <v>468</v>
      </c>
      <c r="B6172" s="3">
        <v>45914</v>
      </c>
      <c r="C6172" s="3">
        <v>45914</v>
      </c>
      <c r="D6172" s="43" t="s">
        <v>495</v>
      </c>
      <c r="E6172" s="43" t="s">
        <v>1805</v>
      </c>
      <c r="F6172" s="43" t="s">
        <v>1807</v>
      </c>
      <c r="G6172">
        <v>1410</v>
      </c>
      <c r="H6172">
        <v>540</v>
      </c>
      <c r="I6172" s="43" t="s">
        <v>1806</v>
      </c>
      <c r="J6172" s="43" t="s">
        <v>977</v>
      </c>
      <c r="K6172" s="43" t="s">
        <v>179</v>
      </c>
      <c r="L6172" s="43" t="str">
        <f>IF(AND(Home!$A$1&gt;=Leave[[#This Row],[Start Time]],Home!$A$1&lt;=Leave[[#This Row],[End Time]]),"Aplica","No Aplica")</f>
        <v>No Aplica</v>
      </c>
      <c r="M6172" s="43" t="str">
        <f>IF(AND(Home!$A$1&gt;=Leave[[#This Row],[Start Time]],Home!$A$1&lt;=Leave[[#This Row],[End Time]]),Home!$A$1,"No Aplica")</f>
        <v>No Aplica</v>
      </c>
      <c r="N6172" s="43" t="str">
        <f>Leave[[#This Row],[User Code (Owning User) (Usuario)]]&amp;Leave[[#This Row],[fecha activa]]</f>
        <v>MIE2025150523067No Aplica</v>
      </c>
    </row>
    <row r="6173" spans="1:14" x14ac:dyDescent="0.3">
      <c r="A6173" s="43" t="s">
        <v>468</v>
      </c>
      <c r="B6173" s="3">
        <v>45907</v>
      </c>
      <c r="C6173" s="3">
        <v>45907</v>
      </c>
      <c r="D6173" s="43" t="s">
        <v>495</v>
      </c>
      <c r="E6173" s="43" t="s">
        <v>1805</v>
      </c>
      <c r="F6173" s="43" t="s">
        <v>1807</v>
      </c>
      <c r="G6173">
        <v>1380</v>
      </c>
      <c r="H6173">
        <v>540</v>
      </c>
      <c r="I6173" s="43" t="s">
        <v>1806</v>
      </c>
      <c r="J6173" s="43" t="s">
        <v>977</v>
      </c>
      <c r="K6173" s="43" t="s">
        <v>179</v>
      </c>
      <c r="L6173" s="43" t="str">
        <f>IF(AND(Home!$A$1&gt;=Leave[[#This Row],[Start Time]],Home!$A$1&lt;=Leave[[#This Row],[End Time]]),"Aplica","No Aplica")</f>
        <v>No Aplica</v>
      </c>
      <c r="M6173" s="43" t="str">
        <f>IF(AND(Home!$A$1&gt;=Leave[[#This Row],[Start Time]],Home!$A$1&lt;=Leave[[#This Row],[End Time]]),Home!$A$1,"No Aplica")</f>
        <v>No Aplica</v>
      </c>
      <c r="N6173" s="43" t="str">
        <f>Leave[[#This Row],[User Code (Owning User) (Usuario)]]&amp;Leave[[#This Row],[fecha activa]]</f>
        <v>MIE2025150523067No Aplica</v>
      </c>
    </row>
    <row r="6174" spans="1:14" x14ac:dyDescent="0.3">
      <c r="A6174" s="43" t="s">
        <v>465</v>
      </c>
      <c r="B6174" s="3">
        <v>45904</v>
      </c>
      <c r="C6174" s="3">
        <v>45904</v>
      </c>
      <c r="D6174" s="43" t="s">
        <v>3090</v>
      </c>
      <c r="E6174" s="43" t="s">
        <v>1805</v>
      </c>
      <c r="F6174" s="43" t="s">
        <v>1807</v>
      </c>
      <c r="G6174">
        <v>300</v>
      </c>
      <c r="H6174">
        <v>300</v>
      </c>
      <c r="I6174" s="43" t="s">
        <v>1806</v>
      </c>
      <c r="J6174" s="43" t="s">
        <v>977</v>
      </c>
      <c r="K6174" s="43" t="s">
        <v>179</v>
      </c>
      <c r="L6174" s="43" t="str">
        <f>IF(AND(Home!$A$1&gt;=Leave[[#This Row],[Start Time]],Home!$A$1&lt;=Leave[[#This Row],[End Time]]),"Aplica","No Aplica")</f>
        <v>No Aplica</v>
      </c>
      <c r="M6174" s="43" t="str">
        <f>IF(AND(Home!$A$1&gt;=Leave[[#This Row],[Start Time]],Home!$A$1&lt;=Leave[[#This Row],[End Time]]),Home!$A$1,"No Aplica")</f>
        <v>No Aplica</v>
      </c>
      <c r="N6174" s="43" t="str">
        <f>Leave[[#This Row],[User Code (Owning User) (Usuario)]]&amp;Leave[[#This Row],[fecha activa]]</f>
        <v>MIE2025150523067No Aplica</v>
      </c>
    </row>
    <row r="6175" spans="1:14" x14ac:dyDescent="0.3">
      <c r="A6175" s="43" t="s">
        <v>468</v>
      </c>
      <c r="B6175" s="3">
        <v>45902</v>
      </c>
      <c r="C6175" s="3">
        <v>45902</v>
      </c>
      <c r="D6175" s="43" t="s">
        <v>504</v>
      </c>
      <c r="E6175" s="43" t="s">
        <v>1805</v>
      </c>
      <c r="F6175" s="43" t="s">
        <v>1807</v>
      </c>
      <c r="G6175">
        <v>1380</v>
      </c>
      <c r="H6175">
        <v>540</v>
      </c>
      <c r="I6175" s="43" t="s">
        <v>1806</v>
      </c>
      <c r="J6175" s="43" t="s">
        <v>977</v>
      </c>
      <c r="K6175" s="43" t="s">
        <v>179</v>
      </c>
      <c r="L6175" s="43" t="str">
        <f>IF(AND(Home!$A$1&gt;=Leave[[#This Row],[Start Time]],Home!$A$1&lt;=Leave[[#This Row],[End Time]]),"Aplica","No Aplica")</f>
        <v>No Aplica</v>
      </c>
      <c r="M6175" s="43" t="str">
        <f>IF(AND(Home!$A$1&gt;=Leave[[#This Row],[Start Time]],Home!$A$1&lt;=Leave[[#This Row],[End Time]]),Home!$A$1,"No Aplica")</f>
        <v>No Aplica</v>
      </c>
      <c r="N6175" s="43" t="str">
        <f>Leave[[#This Row],[User Code (Owning User) (Usuario)]]&amp;Leave[[#This Row],[fecha activa]]</f>
        <v>MIE2025150523067No Aplica</v>
      </c>
    </row>
    <row r="6176" spans="1:14" x14ac:dyDescent="0.3">
      <c r="A6176" s="43" t="s">
        <v>471</v>
      </c>
      <c r="B6176" s="3">
        <v>45930</v>
      </c>
      <c r="C6176" s="3">
        <v>45930</v>
      </c>
      <c r="D6176" s="43" t="s">
        <v>3520</v>
      </c>
      <c r="E6176" s="43" t="s">
        <v>2914</v>
      </c>
      <c r="F6176" s="43" t="s">
        <v>2916</v>
      </c>
      <c r="G6176">
        <v>60</v>
      </c>
      <c r="H6176">
        <v>60</v>
      </c>
      <c r="I6176" s="43" t="s">
        <v>2915</v>
      </c>
      <c r="J6176" s="43" t="s">
        <v>2226</v>
      </c>
      <c r="K6176" s="43" t="s">
        <v>177</v>
      </c>
      <c r="L6176" s="43" t="str">
        <f>IF(AND(Home!$A$1&gt;=Leave[[#This Row],[Start Time]],Home!$A$1&lt;=Leave[[#This Row],[End Time]]),"Aplica","No Aplica")</f>
        <v>No Aplica</v>
      </c>
      <c r="M6176" s="43" t="str">
        <f>IF(AND(Home!$A$1&gt;=Leave[[#This Row],[Start Time]],Home!$A$1&lt;=Leave[[#This Row],[End Time]]),Home!$A$1,"No Aplica")</f>
        <v>No Aplica</v>
      </c>
      <c r="N6176" s="43" t="str">
        <f>Leave[[#This Row],[User Code (Owning User) (Usuario)]]&amp;Leave[[#This Row],[fecha activa]]</f>
        <v>MIE2025050924301No Aplica</v>
      </c>
    </row>
    <row r="6177" spans="1:14" x14ac:dyDescent="0.3">
      <c r="A6177" s="43" t="s">
        <v>468</v>
      </c>
      <c r="B6177" s="3">
        <v>45929</v>
      </c>
      <c r="C6177" s="3">
        <v>45929</v>
      </c>
      <c r="D6177" s="43" t="s">
        <v>497</v>
      </c>
      <c r="E6177" s="43" t="s">
        <v>2914</v>
      </c>
      <c r="F6177" s="43" t="s">
        <v>2916</v>
      </c>
      <c r="G6177">
        <v>540</v>
      </c>
      <c r="H6177">
        <v>540</v>
      </c>
      <c r="I6177" s="43" t="s">
        <v>2915</v>
      </c>
      <c r="J6177" s="43" t="s">
        <v>2226</v>
      </c>
      <c r="K6177" s="43" t="s">
        <v>177</v>
      </c>
      <c r="L6177" s="43" t="str">
        <f>IF(AND(Home!$A$1&gt;=Leave[[#This Row],[Start Time]],Home!$A$1&lt;=Leave[[#This Row],[End Time]]),"Aplica","No Aplica")</f>
        <v>No Aplica</v>
      </c>
      <c r="M6177" s="43" t="str">
        <f>IF(AND(Home!$A$1&gt;=Leave[[#This Row],[Start Time]],Home!$A$1&lt;=Leave[[#This Row],[End Time]]),Home!$A$1,"No Aplica")</f>
        <v>No Aplica</v>
      </c>
      <c r="N6177" s="43" t="str">
        <f>Leave[[#This Row],[User Code (Owning User) (Usuario)]]&amp;Leave[[#This Row],[fecha activa]]</f>
        <v>MIE2025050924301No Aplica</v>
      </c>
    </row>
    <row r="6178" spans="1:14" x14ac:dyDescent="0.3">
      <c r="A6178" s="43" t="s">
        <v>471</v>
      </c>
      <c r="B6178" s="3">
        <v>45926</v>
      </c>
      <c r="C6178" s="3">
        <v>45926</v>
      </c>
      <c r="D6178" s="43" t="s">
        <v>3520</v>
      </c>
      <c r="E6178" s="43" t="s">
        <v>2914</v>
      </c>
      <c r="F6178" s="43" t="s">
        <v>2916</v>
      </c>
      <c r="G6178">
        <v>60</v>
      </c>
      <c r="H6178">
        <v>60</v>
      </c>
      <c r="I6178" s="43" t="s">
        <v>2915</v>
      </c>
      <c r="J6178" s="43" t="s">
        <v>2226</v>
      </c>
      <c r="K6178" s="43" t="s">
        <v>177</v>
      </c>
      <c r="L6178" s="43" t="str">
        <f>IF(AND(Home!$A$1&gt;=Leave[[#This Row],[Start Time]],Home!$A$1&lt;=Leave[[#This Row],[End Time]]),"Aplica","No Aplica")</f>
        <v>No Aplica</v>
      </c>
      <c r="M6178" s="43" t="str">
        <f>IF(AND(Home!$A$1&gt;=Leave[[#This Row],[Start Time]],Home!$A$1&lt;=Leave[[#This Row],[End Time]]),Home!$A$1,"No Aplica")</f>
        <v>No Aplica</v>
      </c>
      <c r="N6178" s="43" t="str">
        <f>Leave[[#This Row],[User Code (Owning User) (Usuario)]]&amp;Leave[[#This Row],[fecha activa]]</f>
        <v>MIE2025050924301No Aplica</v>
      </c>
    </row>
    <row r="6179" spans="1:14" x14ac:dyDescent="0.3">
      <c r="A6179" s="43" t="s">
        <v>471</v>
      </c>
      <c r="B6179" s="3">
        <v>45925</v>
      </c>
      <c r="C6179" s="3">
        <v>45925</v>
      </c>
      <c r="D6179" s="43" t="s">
        <v>3520</v>
      </c>
      <c r="E6179" s="43" t="s">
        <v>2914</v>
      </c>
      <c r="F6179" s="43" t="s">
        <v>2916</v>
      </c>
      <c r="G6179">
        <v>60</v>
      </c>
      <c r="H6179">
        <v>60</v>
      </c>
      <c r="I6179" s="43" t="s">
        <v>2915</v>
      </c>
      <c r="J6179" s="43" t="s">
        <v>2226</v>
      </c>
      <c r="K6179" s="43" t="s">
        <v>177</v>
      </c>
      <c r="L6179" s="43" t="str">
        <f>IF(AND(Home!$A$1&gt;=Leave[[#This Row],[Start Time]],Home!$A$1&lt;=Leave[[#This Row],[End Time]]),"Aplica","No Aplica")</f>
        <v>No Aplica</v>
      </c>
      <c r="M6179" s="43" t="str">
        <f>IF(AND(Home!$A$1&gt;=Leave[[#This Row],[Start Time]],Home!$A$1&lt;=Leave[[#This Row],[End Time]]),Home!$A$1,"No Aplica")</f>
        <v>No Aplica</v>
      </c>
      <c r="N6179" s="43" t="str">
        <f>Leave[[#This Row],[User Code (Owning User) (Usuario)]]&amp;Leave[[#This Row],[fecha activa]]</f>
        <v>MIE2025050924301No Aplica</v>
      </c>
    </row>
    <row r="6180" spans="1:14" x14ac:dyDescent="0.3">
      <c r="A6180" s="43" t="s">
        <v>471</v>
      </c>
      <c r="B6180" s="3">
        <v>45924</v>
      </c>
      <c r="C6180" s="3">
        <v>45924</v>
      </c>
      <c r="D6180" s="43" t="s">
        <v>3521</v>
      </c>
      <c r="E6180" s="43" t="s">
        <v>2914</v>
      </c>
      <c r="F6180" s="43" t="s">
        <v>2916</v>
      </c>
      <c r="G6180">
        <v>60</v>
      </c>
      <c r="H6180">
        <v>60</v>
      </c>
      <c r="I6180" s="43" t="s">
        <v>2915</v>
      </c>
      <c r="J6180" s="43" t="s">
        <v>2226</v>
      </c>
      <c r="K6180" s="43" t="s">
        <v>177</v>
      </c>
      <c r="L6180" s="43" t="str">
        <f>IF(AND(Home!$A$1&gt;=Leave[[#This Row],[Start Time]],Home!$A$1&lt;=Leave[[#This Row],[End Time]]),"Aplica","No Aplica")</f>
        <v>No Aplica</v>
      </c>
      <c r="M6180" s="43" t="str">
        <f>IF(AND(Home!$A$1&gt;=Leave[[#This Row],[Start Time]],Home!$A$1&lt;=Leave[[#This Row],[End Time]]),Home!$A$1,"No Aplica")</f>
        <v>No Aplica</v>
      </c>
      <c r="N6180" s="43" t="str">
        <f>Leave[[#This Row],[User Code (Owning User) (Usuario)]]&amp;Leave[[#This Row],[fecha activa]]</f>
        <v>MIE2025050924301No Aplica</v>
      </c>
    </row>
    <row r="6181" spans="1:14" x14ac:dyDescent="0.3">
      <c r="A6181" s="43" t="s">
        <v>471</v>
      </c>
      <c r="B6181" s="3">
        <v>45923</v>
      </c>
      <c r="C6181" s="3">
        <v>45923</v>
      </c>
      <c r="D6181" s="43" t="s">
        <v>3521</v>
      </c>
      <c r="E6181" s="43" t="s">
        <v>2914</v>
      </c>
      <c r="F6181" s="43" t="s">
        <v>2916</v>
      </c>
      <c r="G6181">
        <v>60</v>
      </c>
      <c r="H6181">
        <v>60</v>
      </c>
      <c r="I6181" s="43" t="s">
        <v>2915</v>
      </c>
      <c r="J6181" s="43" t="s">
        <v>2226</v>
      </c>
      <c r="K6181" s="43" t="s">
        <v>177</v>
      </c>
      <c r="L6181" s="43" t="str">
        <f>IF(AND(Home!$A$1&gt;=Leave[[#This Row],[Start Time]],Home!$A$1&lt;=Leave[[#This Row],[End Time]]),"Aplica","No Aplica")</f>
        <v>No Aplica</v>
      </c>
      <c r="M6181" s="43" t="str">
        <f>IF(AND(Home!$A$1&gt;=Leave[[#This Row],[Start Time]],Home!$A$1&lt;=Leave[[#This Row],[End Time]]),Home!$A$1,"No Aplica")</f>
        <v>No Aplica</v>
      </c>
      <c r="N6181" s="43" t="str">
        <f>Leave[[#This Row],[User Code (Owning User) (Usuario)]]&amp;Leave[[#This Row],[fecha activa]]</f>
        <v>MIE2025050924301No Aplica</v>
      </c>
    </row>
    <row r="6182" spans="1:14" x14ac:dyDescent="0.3">
      <c r="A6182" s="43" t="s">
        <v>468</v>
      </c>
      <c r="B6182" s="3">
        <v>45922</v>
      </c>
      <c r="C6182" s="3">
        <v>45922</v>
      </c>
      <c r="D6182" s="43" t="s">
        <v>497</v>
      </c>
      <c r="E6182" s="43" t="s">
        <v>2914</v>
      </c>
      <c r="F6182" s="43" t="s">
        <v>2916</v>
      </c>
      <c r="G6182">
        <v>540</v>
      </c>
      <c r="H6182">
        <v>540</v>
      </c>
      <c r="I6182" s="43" t="s">
        <v>2915</v>
      </c>
      <c r="J6182" s="43" t="s">
        <v>2226</v>
      </c>
      <c r="K6182" s="43" t="s">
        <v>177</v>
      </c>
      <c r="L6182" s="43" t="str">
        <f>IF(AND(Home!$A$1&gt;=Leave[[#This Row],[Start Time]],Home!$A$1&lt;=Leave[[#This Row],[End Time]]),"Aplica","No Aplica")</f>
        <v>Aplica</v>
      </c>
      <c r="M6182" s="43">
        <f>IF(AND(Home!$A$1&gt;=Leave[[#This Row],[Start Time]],Home!$A$1&lt;=Leave[[#This Row],[End Time]]),Home!$A$1,"No Aplica")</f>
        <v>45922</v>
      </c>
      <c r="N6182" s="43" t="str">
        <f>Leave[[#This Row],[User Code (Owning User) (Usuario)]]&amp;Leave[[#This Row],[fecha activa]]</f>
        <v>MIE202505092430145922</v>
      </c>
    </row>
    <row r="6183" spans="1:14" x14ac:dyDescent="0.3">
      <c r="A6183" s="43" t="s">
        <v>471</v>
      </c>
      <c r="B6183" s="3">
        <v>45919</v>
      </c>
      <c r="C6183" s="3">
        <v>45919</v>
      </c>
      <c r="D6183" s="43" t="s">
        <v>842</v>
      </c>
      <c r="E6183" s="43" t="s">
        <v>2914</v>
      </c>
      <c r="F6183" s="43" t="s">
        <v>2916</v>
      </c>
      <c r="G6183">
        <v>60</v>
      </c>
      <c r="H6183">
        <v>60</v>
      </c>
      <c r="I6183" s="43" t="s">
        <v>2915</v>
      </c>
      <c r="J6183" s="43" t="s">
        <v>2226</v>
      </c>
      <c r="K6183" s="43" t="s">
        <v>177</v>
      </c>
      <c r="L6183" s="43" t="str">
        <f>IF(AND(Home!$A$1&gt;=Leave[[#This Row],[Start Time]],Home!$A$1&lt;=Leave[[#This Row],[End Time]]),"Aplica","No Aplica")</f>
        <v>No Aplica</v>
      </c>
      <c r="M6183" s="43" t="str">
        <f>IF(AND(Home!$A$1&gt;=Leave[[#This Row],[Start Time]],Home!$A$1&lt;=Leave[[#This Row],[End Time]]),Home!$A$1,"No Aplica")</f>
        <v>No Aplica</v>
      </c>
      <c r="N6183" s="43" t="str">
        <f>Leave[[#This Row],[User Code (Owning User) (Usuario)]]&amp;Leave[[#This Row],[fecha activa]]</f>
        <v>MIE2025050924301No Aplica</v>
      </c>
    </row>
    <row r="6184" spans="1:14" x14ac:dyDescent="0.3">
      <c r="A6184" s="43" t="s">
        <v>471</v>
      </c>
      <c r="B6184" s="3">
        <v>45918</v>
      </c>
      <c r="C6184" s="3">
        <v>45918</v>
      </c>
      <c r="D6184" s="43" t="s">
        <v>842</v>
      </c>
      <c r="E6184" s="43" t="s">
        <v>2914</v>
      </c>
      <c r="F6184" s="43" t="s">
        <v>2916</v>
      </c>
      <c r="G6184">
        <v>60</v>
      </c>
      <c r="H6184">
        <v>60</v>
      </c>
      <c r="I6184" s="43" t="s">
        <v>2915</v>
      </c>
      <c r="J6184" s="43" t="s">
        <v>2226</v>
      </c>
      <c r="K6184" s="43" t="s">
        <v>177</v>
      </c>
      <c r="L6184" s="43" t="str">
        <f>IF(AND(Home!$A$1&gt;=Leave[[#This Row],[Start Time]],Home!$A$1&lt;=Leave[[#This Row],[End Time]]),"Aplica","No Aplica")</f>
        <v>No Aplica</v>
      </c>
      <c r="M6184" s="43" t="str">
        <f>IF(AND(Home!$A$1&gt;=Leave[[#This Row],[Start Time]],Home!$A$1&lt;=Leave[[#This Row],[End Time]]),Home!$A$1,"No Aplica")</f>
        <v>No Aplica</v>
      </c>
      <c r="N6184" s="43" t="str">
        <f>Leave[[#This Row],[User Code (Owning User) (Usuario)]]&amp;Leave[[#This Row],[fecha activa]]</f>
        <v>MIE2025050924301No Aplica</v>
      </c>
    </row>
    <row r="6185" spans="1:14" x14ac:dyDescent="0.3">
      <c r="A6185" s="43" t="s">
        <v>471</v>
      </c>
      <c r="B6185" s="3">
        <v>45916</v>
      </c>
      <c r="C6185" s="3">
        <v>45916</v>
      </c>
      <c r="D6185" s="43" t="s">
        <v>842</v>
      </c>
      <c r="E6185" s="43" t="s">
        <v>2914</v>
      </c>
      <c r="F6185" s="43" t="s">
        <v>2916</v>
      </c>
      <c r="G6185">
        <v>60</v>
      </c>
      <c r="H6185">
        <v>60</v>
      </c>
      <c r="I6185" s="43" t="s">
        <v>2915</v>
      </c>
      <c r="J6185" s="43" t="s">
        <v>2226</v>
      </c>
      <c r="K6185" s="43" t="s">
        <v>177</v>
      </c>
      <c r="L6185" s="43" t="str">
        <f>IF(AND(Home!$A$1&gt;=Leave[[#This Row],[Start Time]],Home!$A$1&lt;=Leave[[#This Row],[End Time]]),"Aplica","No Aplica")</f>
        <v>No Aplica</v>
      </c>
      <c r="M6185" s="43" t="str">
        <f>IF(AND(Home!$A$1&gt;=Leave[[#This Row],[Start Time]],Home!$A$1&lt;=Leave[[#This Row],[End Time]]),Home!$A$1,"No Aplica")</f>
        <v>No Aplica</v>
      </c>
      <c r="N6185" s="43" t="str">
        <f>Leave[[#This Row],[User Code (Owning User) (Usuario)]]&amp;Leave[[#This Row],[fecha activa]]</f>
        <v>MIE2025050924301No Aplica</v>
      </c>
    </row>
    <row r="6186" spans="1:14" x14ac:dyDescent="0.3">
      <c r="A6186" s="43" t="s">
        <v>471</v>
      </c>
      <c r="B6186" s="3">
        <v>45915</v>
      </c>
      <c r="C6186" s="3">
        <v>45915</v>
      </c>
      <c r="D6186" s="43" t="s">
        <v>2023</v>
      </c>
      <c r="E6186" s="43" t="s">
        <v>2914</v>
      </c>
      <c r="F6186" s="43" t="s">
        <v>2916</v>
      </c>
      <c r="G6186">
        <v>60</v>
      </c>
      <c r="H6186">
        <v>60</v>
      </c>
      <c r="I6186" s="43" t="s">
        <v>2915</v>
      </c>
      <c r="J6186" s="43" t="s">
        <v>2226</v>
      </c>
      <c r="K6186" s="43" t="s">
        <v>177</v>
      </c>
      <c r="L6186" s="43" t="str">
        <f>IF(AND(Home!$A$1&gt;=Leave[[#This Row],[Start Time]],Home!$A$1&lt;=Leave[[#This Row],[End Time]]),"Aplica","No Aplica")</f>
        <v>No Aplica</v>
      </c>
      <c r="M6186" s="43" t="str">
        <f>IF(AND(Home!$A$1&gt;=Leave[[#This Row],[Start Time]],Home!$A$1&lt;=Leave[[#This Row],[End Time]]),Home!$A$1,"No Aplica")</f>
        <v>No Aplica</v>
      </c>
      <c r="N6186" s="43" t="str">
        <f>Leave[[#This Row],[User Code (Owning User) (Usuario)]]&amp;Leave[[#This Row],[fecha activa]]</f>
        <v>MIE2025050924301No Aplica</v>
      </c>
    </row>
    <row r="6187" spans="1:14" x14ac:dyDescent="0.3">
      <c r="A6187" s="43" t="s">
        <v>468</v>
      </c>
      <c r="B6187" s="3">
        <v>45917</v>
      </c>
      <c r="C6187" s="3">
        <v>45917</v>
      </c>
      <c r="D6187" s="43" t="s">
        <v>469</v>
      </c>
      <c r="E6187" s="43" t="s">
        <v>2914</v>
      </c>
      <c r="F6187" s="43" t="s">
        <v>2916</v>
      </c>
      <c r="G6187">
        <v>540</v>
      </c>
      <c r="H6187">
        <v>540</v>
      </c>
      <c r="I6187" s="43" t="s">
        <v>2915</v>
      </c>
      <c r="J6187" s="43" t="s">
        <v>2226</v>
      </c>
      <c r="K6187" s="43" t="s">
        <v>177</v>
      </c>
      <c r="L6187" s="43" t="str">
        <f>IF(AND(Home!$A$1&gt;=Leave[[#This Row],[Start Time]],Home!$A$1&lt;=Leave[[#This Row],[End Time]]),"Aplica","No Aplica")</f>
        <v>No Aplica</v>
      </c>
      <c r="M6187" s="43" t="str">
        <f>IF(AND(Home!$A$1&gt;=Leave[[#This Row],[Start Time]],Home!$A$1&lt;=Leave[[#This Row],[End Time]]),Home!$A$1,"No Aplica")</f>
        <v>No Aplica</v>
      </c>
      <c r="N6187" s="43" t="str">
        <f>Leave[[#This Row],[User Code (Owning User) (Usuario)]]&amp;Leave[[#This Row],[fecha activa]]</f>
        <v>MIE2025050924301No Aplica</v>
      </c>
    </row>
    <row r="6188" spans="1:14" x14ac:dyDescent="0.3">
      <c r="A6188" s="43" t="s">
        <v>471</v>
      </c>
      <c r="B6188" s="3">
        <v>45912</v>
      </c>
      <c r="C6188" s="3">
        <v>45912</v>
      </c>
      <c r="D6188" s="43" t="s">
        <v>493</v>
      </c>
      <c r="E6188" s="43" t="s">
        <v>2914</v>
      </c>
      <c r="F6188" s="43" t="s">
        <v>2916</v>
      </c>
      <c r="G6188">
        <v>60</v>
      </c>
      <c r="H6188">
        <v>60</v>
      </c>
      <c r="I6188" s="43" t="s">
        <v>2915</v>
      </c>
      <c r="J6188" s="43" t="s">
        <v>2226</v>
      </c>
      <c r="K6188" s="43" t="s">
        <v>177</v>
      </c>
      <c r="L6188" s="43" t="str">
        <f>IF(AND(Home!$A$1&gt;=Leave[[#This Row],[Start Time]],Home!$A$1&lt;=Leave[[#This Row],[End Time]]),"Aplica","No Aplica")</f>
        <v>No Aplica</v>
      </c>
      <c r="M6188" s="43" t="str">
        <f>IF(AND(Home!$A$1&gt;=Leave[[#This Row],[Start Time]],Home!$A$1&lt;=Leave[[#This Row],[End Time]]),Home!$A$1,"No Aplica")</f>
        <v>No Aplica</v>
      </c>
      <c r="N6188" s="43" t="str">
        <f>Leave[[#This Row],[User Code (Owning User) (Usuario)]]&amp;Leave[[#This Row],[fecha activa]]</f>
        <v>MIE2025050924301No Aplica</v>
      </c>
    </row>
    <row r="6189" spans="1:14" x14ac:dyDescent="0.3">
      <c r="A6189" s="43" t="s">
        <v>471</v>
      </c>
      <c r="B6189" s="3">
        <v>45910</v>
      </c>
      <c r="C6189" s="3">
        <v>45910</v>
      </c>
      <c r="D6189" s="43" t="s">
        <v>493</v>
      </c>
      <c r="E6189" s="43" t="s">
        <v>2914</v>
      </c>
      <c r="F6189" s="43" t="s">
        <v>2916</v>
      </c>
      <c r="G6189">
        <v>60</v>
      </c>
      <c r="H6189">
        <v>60</v>
      </c>
      <c r="I6189" s="43" t="s">
        <v>2915</v>
      </c>
      <c r="J6189" s="43" t="s">
        <v>2226</v>
      </c>
      <c r="K6189" s="43" t="s">
        <v>177</v>
      </c>
      <c r="L6189" s="43" t="str">
        <f>IF(AND(Home!$A$1&gt;=Leave[[#This Row],[Start Time]],Home!$A$1&lt;=Leave[[#This Row],[End Time]]),"Aplica","No Aplica")</f>
        <v>No Aplica</v>
      </c>
      <c r="M6189" s="43" t="str">
        <f>IF(AND(Home!$A$1&gt;=Leave[[#This Row],[Start Time]],Home!$A$1&lt;=Leave[[#This Row],[End Time]]),Home!$A$1,"No Aplica")</f>
        <v>No Aplica</v>
      </c>
      <c r="N6189" s="43" t="str">
        <f>Leave[[#This Row],[User Code (Owning User) (Usuario)]]&amp;Leave[[#This Row],[fecha activa]]</f>
        <v>MIE2025050924301No Aplica</v>
      </c>
    </row>
    <row r="6190" spans="1:14" x14ac:dyDescent="0.3">
      <c r="A6190" s="43" t="s">
        <v>471</v>
      </c>
      <c r="B6190" s="3">
        <v>45909</v>
      </c>
      <c r="C6190" s="3">
        <v>45909</v>
      </c>
      <c r="D6190" s="43" t="s">
        <v>493</v>
      </c>
      <c r="E6190" s="43" t="s">
        <v>2914</v>
      </c>
      <c r="F6190" s="43" t="s">
        <v>2916</v>
      </c>
      <c r="G6190">
        <v>60</v>
      </c>
      <c r="H6190">
        <v>60</v>
      </c>
      <c r="I6190" s="43" t="s">
        <v>2915</v>
      </c>
      <c r="J6190" s="43" t="s">
        <v>2226</v>
      </c>
      <c r="K6190" s="43" t="s">
        <v>177</v>
      </c>
      <c r="L6190" s="43" t="str">
        <f>IF(AND(Home!$A$1&gt;=Leave[[#This Row],[Start Time]],Home!$A$1&lt;=Leave[[#This Row],[End Time]]),"Aplica","No Aplica")</f>
        <v>No Aplica</v>
      </c>
      <c r="M6190" s="43" t="str">
        <f>IF(AND(Home!$A$1&gt;=Leave[[#This Row],[Start Time]],Home!$A$1&lt;=Leave[[#This Row],[End Time]]),Home!$A$1,"No Aplica")</f>
        <v>No Aplica</v>
      </c>
      <c r="N6190" s="43" t="str">
        <f>Leave[[#This Row],[User Code (Owning User) (Usuario)]]&amp;Leave[[#This Row],[fecha activa]]</f>
        <v>MIE2025050924301No Aplica</v>
      </c>
    </row>
    <row r="6191" spans="1:14" x14ac:dyDescent="0.3">
      <c r="A6191" s="43" t="s">
        <v>471</v>
      </c>
      <c r="B6191" s="3">
        <v>45908</v>
      </c>
      <c r="C6191" s="3">
        <v>45908</v>
      </c>
      <c r="D6191" s="43" t="s">
        <v>2057</v>
      </c>
      <c r="E6191" s="43" t="s">
        <v>2914</v>
      </c>
      <c r="F6191" s="43" t="s">
        <v>2916</v>
      </c>
      <c r="G6191">
        <v>60</v>
      </c>
      <c r="H6191">
        <v>60</v>
      </c>
      <c r="I6191" s="43" t="s">
        <v>2915</v>
      </c>
      <c r="J6191" s="43" t="s">
        <v>2226</v>
      </c>
      <c r="K6191" s="43" t="s">
        <v>177</v>
      </c>
      <c r="L6191" s="43" t="str">
        <f>IF(AND(Home!$A$1&gt;=Leave[[#This Row],[Start Time]],Home!$A$1&lt;=Leave[[#This Row],[End Time]]),"Aplica","No Aplica")</f>
        <v>No Aplica</v>
      </c>
      <c r="M6191" s="43" t="str">
        <f>IF(AND(Home!$A$1&gt;=Leave[[#This Row],[Start Time]],Home!$A$1&lt;=Leave[[#This Row],[End Time]]),Home!$A$1,"No Aplica")</f>
        <v>No Aplica</v>
      </c>
      <c r="N6191" s="43" t="str">
        <f>Leave[[#This Row],[User Code (Owning User) (Usuario)]]&amp;Leave[[#This Row],[fecha activa]]</f>
        <v>MIE2025050924301No Aplica</v>
      </c>
    </row>
    <row r="6192" spans="1:14" x14ac:dyDescent="0.3">
      <c r="A6192" s="43" t="s">
        <v>468</v>
      </c>
      <c r="B6192" s="3">
        <v>45911</v>
      </c>
      <c r="C6192" s="3">
        <v>45911</v>
      </c>
      <c r="D6192" s="43" t="s">
        <v>467</v>
      </c>
      <c r="E6192" s="43" t="s">
        <v>2914</v>
      </c>
      <c r="F6192" s="43" t="s">
        <v>2916</v>
      </c>
      <c r="G6192">
        <v>1380</v>
      </c>
      <c r="H6192">
        <v>540</v>
      </c>
      <c r="I6192" s="43" t="s">
        <v>2915</v>
      </c>
      <c r="J6192" s="43" t="s">
        <v>2226</v>
      </c>
      <c r="K6192" s="43" t="s">
        <v>177</v>
      </c>
      <c r="L6192" s="43" t="str">
        <f>IF(AND(Home!$A$1&gt;=Leave[[#This Row],[Start Time]],Home!$A$1&lt;=Leave[[#This Row],[End Time]]),"Aplica","No Aplica")</f>
        <v>No Aplica</v>
      </c>
      <c r="M6192" s="43" t="str">
        <f>IF(AND(Home!$A$1&gt;=Leave[[#This Row],[Start Time]],Home!$A$1&lt;=Leave[[#This Row],[End Time]]),Home!$A$1,"No Aplica")</f>
        <v>No Aplica</v>
      </c>
      <c r="N6192" s="43" t="str">
        <f>Leave[[#This Row],[User Code (Owning User) (Usuario)]]&amp;Leave[[#This Row],[fecha activa]]</f>
        <v>MIE2025050924301No Aplica</v>
      </c>
    </row>
    <row r="6193" spans="1:14" x14ac:dyDescent="0.3">
      <c r="A6193" s="43" t="s">
        <v>465</v>
      </c>
      <c r="B6193" s="3">
        <v>45926</v>
      </c>
      <c r="C6193" s="3">
        <v>45926</v>
      </c>
      <c r="D6193" s="43" t="s">
        <v>2088</v>
      </c>
      <c r="E6193" s="43" t="s">
        <v>440</v>
      </c>
      <c r="F6193" s="43" t="s">
        <v>441</v>
      </c>
      <c r="G6193">
        <v>60</v>
      </c>
      <c r="H6193">
        <v>60</v>
      </c>
      <c r="I6193" s="43" t="s">
        <v>1181</v>
      </c>
      <c r="J6193" s="43" t="s">
        <v>1051</v>
      </c>
      <c r="K6193" s="43" t="s">
        <v>177</v>
      </c>
      <c r="L6193" s="43" t="str">
        <f>IF(AND(Home!$A$1&gt;=Leave[[#This Row],[Start Time]],Home!$A$1&lt;=Leave[[#This Row],[End Time]]),"Aplica","No Aplica")</f>
        <v>No Aplica</v>
      </c>
      <c r="M6193" s="43" t="str">
        <f>IF(AND(Home!$A$1&gt;=Leave[[#This Row],[Start Time]],Home!$A$1&lt;=Leave[[#This Row],[End Time]]),Home!$A$1,"No Aplica")</f>
        <v>No Aplica</v>
      </c>
      <c r="N6193" s="43" t="str">
        <f>Leave[[#This Row],[User Code (Owning User) (Usuario)]]&amp;Leave[[#This Row],[fecha activa]]</f>
        <v>MIE2024190214460No Aplica</v>
      </c>
    </row>
    <row r="6194" spans="1:14" x14ac:dyDescent="0.3">
      <c r="A6194" s="43" t="s">
        <v>465</v>
      </c>
      <c r="B6194" s="3">
        <v>45925</v>
      </c>
      <c r="C6194" s="3">
        <v>45925</v>
      </c>
      <c r="D6194" s="43" t="s">
        <v>2167</v>
      </c>
      <c r="E6194" s="43" t="s">
        <v>440</v>
      </c>
      <c r="F6194" s="43" t="s">
        <v>441</v>
      </c>
      <c r="G6194">
        <v>60</v>
      </c>
      <c r="H6194">
        <v>60</v>
      </c>
      <c r="I6194" s="43" t="s">
        <v>1181</v>
      </c>
      <c r="J6194" s="43" t="s">
        <v>1051</v>
      </c>
      <c r="K6194" s="43" t="s">
        <v>177</v>
      </c>
      <c r="L6194" s="43" t="str">
        <f>IF(AND(Home!$A$1&gt;=Leave[[#This Row],[Start Time]],Home!$A$1&lt;=Leave[[#This Row],[End Time]]),"Aplica","No Aplica")</f>
        <v>No Aplica</v>
      </c>
      <c r="M6194" s="43" t="str">
        <f>IF(AND(Home!$A$1&gt;=Leave[[#This Row],[Start Time]],Home!$A$1&lt;=Leave[[#This Row],[End Time]]),Home!$A$1,"No Aplica")</f>
        <v>No Aplica</v>
      </c>
      <c r="N6194" s="43" t="str">
        <f>Leave[[#This Row],[User Code (Owning User) (Usuario)]]&amp;Leave[[#This Row],[fecha activa]]</f>
        <v>MIE2024190214460No Aplica</v>
      </c>
    </row>
    <row r="6195" spans="1:14" x14ac:dyDescent="0.3">
      <c r="A6195" s="43" t="s">
        <v>468</v>
      </c>
      <c r="B6195" s="3">
        <v>45924</v>
      </c>
      <c r="C6195" s="3">
        <v>45924</v>
      </c>
      <c r="D6195" s="43" t="s">
        <v>3190</v>
      </c>
      <c r="E6195" s="43" t="s">
        <v>440</v>
      </c>
      <c r="F6195" s="43" t="s">
        <v>441</v>
      </c>
      <c r="G6195">
        <v>540</v>
      </c>
      <c r="H6195">
        <v>540</v>
      </c>
      <c r="I6195" s="43" t="s">
        <v>1181</v>
      </c>
      <c r="J6195" s="43" t="s">
        <v>1051</v>
      </c>
      <c r="K6195" s="43" t="s">
        <v>177</v>
      </c>
      <c r="L6195" s="43" t="str">
        <f>IF(AND(Home!$A$1&gt;=Leave[[#This Row],[Start Time]],Home!$A$1&lt;=Leave[[#This Row],[End Time]]),"Aplica","No Aplica")</f>
        <v>No Aplica</v>
      </c>
      <c r="M6195" s="43" t="str">
        <f>IF(AND(Home!$A$1&gt;=Leave[[#This Row],[Start Time]],Home!$A$1&lt;=Leave[[#This Row],[End Time]]),Home!$A$1,"No Aplica")</f>
        <v>No Aplica</v>
      </c>
      <c r="N6195" s="43" t="str">
        <f>Leave[[#This Row],[User Code (Owning User) (Usuario)]]&amp;Leave[[#This Row],[fecha activa]]</f>
        <v>MIE2024190214460No Aplica</v>
      </c>
    </row>
    <row r="6196" spans="1:14" x14ac:dyDescent="0.3">
      <c r="A6196" s="43" t="s">
        <v>465</v>
      </c>
      <c r="B6196" s="3">
        <v>45923</v>
      </c>
      <c r="C6196" s="3">
        <v>45923</v>
      </c>
      <c r="D6196" s="43" t="s">
        <v>2088</v>
      </c>
      <c r="E6196" s="43" t="s">
        <v>440</v>
      </c>
      <c r="F6196" s="43" t="s">
        <v>441</v>
      </c>
      <c r="G6196">
        <v>60</v>
      </c>
      <c r="H6196">
        <v>60</v>
      </c>
      <c r="I6196" s="43" t="s">
        <v>1181</v>
      </c>
      <c r="J6196" s="43" t="s">
        <v>1051</v>
      </c>
      <c r="K6196" s="43" t="s">
        <v>177</v>
      </c>
      <c r="L6196" s="43" t="str">
        <f>IF(AND(Home!$A$1&gt;=Leave[[#This Row],[Start Time]],Home!$A$1&lt;=Leave[[#This Row],[End Time]]),"Aplica","No Aplica")</f>
        <v>No Aplica</v>
      </c>
      <c r="M6196" s="43" t="str">
        <f>IF(AND(Home!$A$1&gt;=Leave[[#This Row],[Start Time]],Home!$A$1&lt;=Leave[[#This Row],[End Time]]),Home!$A$1,"No Aplica")</f>
        <v>No Aplica</v>
      </c>
      <c r="N6196" s="43" t="str">
        <f>Leave[[#This Row],[User Code (Owning User) (Usuario)]]&amp;Leave[[#This Row],[fecha activa]]</f>
        <v>MIE2024190214460No Aplica</v>
      </c>
    </row>
    <row r="6197" spans="1:14" x14ac:dyDescent="0.3">
      <c r="A6197" s="43" t="s">
        <v>465</v>
      </c>
      <c r="B6197" s="3">
        <v>45922</v>
      </c>
      <c r="C6197" s="3">
        <v>45922</v>
      </c>
      <c r="D6197" s="43" t="s">
        <v>2088</v>
      </c>
      <c r="E6197" s="43" t="s">
        <v>440</v>
      </c>
      <c r="F6197" s="43" t="s">
        <v>441</v>
      </c>
      <c r="G6197">
        <v>60</v>
      </c>
      <c r="H6197">
        <v>60</v>
      </c>
      <c r="I6197" s="43" t="s">
        <v>1181</v>
      </c>
      <c r="J6197" s="43" t="s">
        <v>1051</v>
      </c>
      <c r="K6197" s="43" t="s">
        <v>177</v>
      </c>
      <c r="L6197" s="43" t="str">
        <f>IF(AND(Home!$A$1&gt;=Leave[[#This Row],[Start Time]],Home!$A$1&lt;=Leave[[#This Row],[End Time]]),"Aplica","No Aplica")</f>
        <v>Aplica</v>
      </c>
      <c r="M6197" s="43">
        <f>IF(AND(Home!$A$1&gt;=Leave[[#This Row],[Start Time]],Home!$A$1&lt;=Leave[[#This Row],[End Time]]),Home!$A$1,"No Aplica")</f>
        <v>45922</v>
      </c>
      <c r="N6197" s="43" t="str">
        <f>Leave[[#This Row],[User Code (Owning User) (Usuario)]]&amp;Leave[[#This Row],[fecha activa]]</f>
        <v>MIE202419021446045922</v>
      </c>
    </row>
    <row r="6198" spans="1:14" x14ac:dyDescent="0.3">
      <c r="A6198" s="43" t="s">
        <v>465</v>
      </c>
      <c r="B6198" s="3">
        <v>45919</v>
      </c>
      <c r="C6198" s="3">
        <v>45919</v>
      </c>
      <c r="D6198" s="43" t="s">
        <v>2088</v>
      </c>
      <c r="E6198" s="43" t="s">
        <v>440</v>
      </c>
      <c r="F6198" s="43" t="s">
        <v>441</v>
      </c>
      <c r="G6198">
        <v>60</v>
      </c>
      <c r="H6198">
        <v>60</v>
      </c>
      <c r="I6198" s="43" t="s">
        <v>1181</v>
      </c>
      <c r="J6198" s="43" t="s">
        <v>1051</v>
      </c>
      <c r="K6198" s="43" t="s">
        <v>177</v>
      </c>
      <c r="L6198" s="43" t="str">
        <f>IF(AND(Home!$A$1&gt;=Leave[[#This Row],[Start Time]],Home!$A$1&lt;=Leave[[#This Row],[End Time]]),"Aplica","No Aplica")</f>
        <v>No Aplica</v>
      </c>
      <c r="M6198" s="43" t="str">
        <f>IF(AND(Home!$A$1&gt;=Leave[[#This Row],[Start Time]],Home!$A$1&lt;=Leave[[#This Row],[End Time]]),Home!$A$1,"No Aplica")</f>
        <v>No Aplica</v>
      </c>
      <c r="N6198" s="43" t="str">
        <f>Leave[[#This Row],[User Code (Owning User) (Usuario)]]&amp;Leave[[#This Row],[fecha activa]]</f>
        <v>MIE2024190214460No Aplica</v>
      </c>
    </row>
    <row r="6199" spans="1:14" x14ac:dyDescent="0.3">
      <c r="A6199" s="43" t="s">
        <v>465</v>
      </c>
      <c r="B6199" s="3">
        <v>45918</v>
      </c>
      <c r="C6199" s="3">
        <v>45918</v>
      </c>
      <c r="D6199" s="43" t="s">
        <v>2167</v>
      </c>
      <c r="E6199" s="43" t="s">
        <v>440</v>
      </c>
      <c r="F6199" s="43" t="s">
        <v>441</v>
      </c>
      <c r="G6199">
        <v>60</v>
      </c>
      <c r="H6199">
        <v>60</v>
      </c>
      <c r="I6199" s="43" t="s">
        <v>1181</v>
      </c>
      <c r="J6199" s="43" t="s">
        <v>1051</v>
      </c>
      <c r="K6199" s="43" t="s">
        <v>177</v>
      </c>
      <c r="L6199" s="43" t="str">
        <f>IF(AND(Home!$A$1&gt;=Leave[[#This Row],[Start Time]],Home!$A$1&lt;=Leave[[#This Row],[End Time]]),"Aplica","No Aplica")</f>
        <v>No Aplica</v>
      </c>
      <c r="M6199" s="43" t="str">
        <f>IF(AND(Home!$A$1&gt;=Leave[[#This Row],[Start Time]],Home!$A$1&lt;=Leave[[#This Row],[End Time]]),Home!$A$1,"No Aplica")</f>
        <v>No Aplica</v>
      </c>
      <c r="N6199" s="43" t="str">
        <f>Leave[[#This Row],[User Code (Owning User) (Usuario)]]&amp;Leave[[#This Row],[fecha activa]]</f>
        <v>MIE2024190214460No Aplica</v>
      </c>
    </row>
    <row r="6200" spans="1:14" x14ac:dyDescent="0.3">
      <c r="A6200" s="43" t="s">
        <v>468</v>
      </c>
      <c r="B6200" s="3">
        <v>45917</v>
      </c>
      <c r="C6200" s="3">
        <v>45917</v>
      </c>
      <c r="D6200" s="43" t="s">
        <v>467</v>
      </c>
      <c r="E6200" s="43" t="s">
        <v>440</v>
      </c>
      <c r="F6200" s="43" t="s">
        <v>441</v>
      </c>
      <c r="G6200">
        <v>540</v>
      </c>
      <c r="H6200">
        <v>540</v>
      </c>
      <c r="I6200" s="43" t="s">
        <v>1181</v>
      </c>
      <c r="J6200" s="43" t="s">
        <v>1051</v>
      </c>
      <c r="K6200" s="43" t="s">
        <v>177</v>
      </c>
      <c r="L6200" s="43" t="str">
        <f>IF(AND(Home!$A$1&gt;=Leave[[#This Row],[Start Time]],Home!$A$1&lt;=Leave[[#This Row],[End Time]]),"Aplica","No Aplica")</f>
        <v>No Aplica</v>
      </c>
      <c r="M6200" s="43" t="str">
        <f>IF(AND(Home!$A$1&gt;=Leave[[#This Row],[Start Time]],Home!$A$1&lt;=Leave[[#This Row],[End Time]]),Home!$A$1,"No Aplica")</f>
        <v>No Aplica</v>
      </c>
      <c r="N6200" s="43" t="str">
        <f>Leave[[#This Row],[User Code (Owning User) (Usuario)]]&amp;Leave[[#This Row],[fecha activa]]</f>
        <v>MIE2024190214460No Aplica</v>
      </c>
    </row>
    <row r="6201" spans="1:14" x14ac:dyDescent="0.3">
      <c r="A6201" s="43" t="s">
        <v>465</v>
      </c>
      <c r="B6201" s="3">
        <v>45916</v>
      </c>
      <c r="C6201" s="3">
        <v>45916</v>
      </c>
      <c r="D6201" s="43" t="s">
        <v>2167</v>
      </c>
      <c r="E6201" s="43" t="s">
        <v>440</v>
      </c>
      <c r="F6201" s="43" t="s">
        <v>441</v>
      </c>
      <c r="G6201">
        <v>60</v>
      </c>
      <c r="H6201">
        <v>60</v>
      </c>
      <c r="I6201" s="43" t="s">
        <v>1181</v>
      </c>
      <c r="J6201" s="43" t="s">
        <v>1051</v>
      </c>
      <c r="K6201" s="43" t="s">
        <v>177</v>
      </c>
      <c r="L6201" s="43" t="str">
        <f>IF(AND(Home!$A$1&gt;=Leave[[#This Row],[Start Time]],Home!$A$1&lt;=Leave[[#This Row],[End Time]]),"Aplica","No Aplica")</f>
        <v>No Aplica</v>
      </c>
      <c r="M6201" s="43" t="str">
        <f>IF(AND(Home!$A$1&gt;=Leave[[#This Row],[Start Time]],Home!$A$1&lt;=Leave[[#This Row],[End Time]]),Home!$A$1,"No Aplica")</f>
        <v>No Aplica</v>
      </c>
      <c r="N6201" s="43" t="str">
        <f>Leave[[#This Row],[User Code (Owning User) (Usuario)]]&amp;Leave[[#This Row],[fecha activa]]</f>
        <v>MIE2024190214460No Aplica</v>
      </c>
    </row>
    <row r="6202" spans="1:14" x14ac:dyDescent="0.3">
      <c r="A6202" s="43" t="s">
        <v>465</v>
      </c>
      <c r="B6202" s="3">
        <v>45915</v>
      </c>
      <c r="C6202" s="3">
        <v>45915</v>
      </c>
      <c r="D6202" s="43" t="s">
        <v>2088</v>
      </c>
      <c r="E6202" s="43" t="s">
        <v>440</v>
      </c>
      <c r="F6202" s="43" t="s">
        <v>441</v>
      </c>
      <c r="G6202">
        <v>60</v>
      </c>
      <c r="H6202">
        <v>60</v>
      </c>
      <c r="I6202" s="43" t="s">
        <v>1181</v>
      </c>
      <c r="J6202" s="43" t="s">
        <v>1051</v>
      </c>
      <c r="K6202" s="43" t="s">
        <v>177</v>
      </c>
      <c r="L6202" s="43" t="str">
        <f>IF(AND(Home!$A$1&gt;=Leave[[#This Row],[Start Time]],Home!$A$1&lt;=Leave[[#This Row],[End Time]]),"Aplica","No Aplica")</f>
        <v>No Aplica</v>
      </c>
      <c r="M6202" s="43" t="str">
        <f>IF(AND(Home!$A$1&gt;=Leave[[#This Row],[Start Time]],Home!$A$1&lt;=Leave[[#This Row],[End Time]]),Home!$A$1,"No Aplica")</f>
        <v>No Aplica</v>
      </c>
      <c r="N6202" s="43" t="str">
        <f>Leave[[#This Row],[User Code (Owning User) (Usuario)]]&amp;Leave[[#This Row],[fecha activa]]</f>
        <v>MIE2024190214460No Aplica</v>
      </c>
    </row>
    <row r="6203" spans="1:14" x14ac:dyDescent="0.3">
      <c r="A6203" s="43" t="s">
        <v>465</v>
      </c>
      <c r="B6203" s="3">
        <v>45912</v>
      </c>
      <c r="C6203" s="3">
        <v>45912</v>
      </c>
      <c r="D6203" s="43" t="s">
        <v>2088</v>
      </c>
      <c r="E6203" s="43" t="s">
        <v>440</v>
      </c>
      <c r="F6203" s="43" t="s">
        <v>441</v>
      </c>
      <c r="G6203">
        <v>60</v>
      </c>
      <c r="H6203">
        <v>60</v>
      </c>
      <c r="I6203" s="43" t="s">
        <v>1181</v>
      </c>
      <c r="J6203" s="43" t="s">
        <v>1051</v>
      </c>
      <c r="K6203" s="43" t="s">
        <v>177</v>
      </c>
      <c r="L6203" s="43" t="str">
        <f>IF(AND(Home!$A$1&gt;=Leave[[#This Row],[Start Time]],Home!$A$1&lt;=Leave[[#This Row],[End Time]]),"Aplica","No Aplica")</f>
        <v>No Aplica</v>
      </c>
      <c r="M6203" s="43" t="str">
        <f>IF(AND(Home!$A$1&gt;=Leave[[#This Row],[Start Time]],Home!$A$1&lt;=Leave[[#This Row],[End Time]]),Home!$A$1,"No Aplica")</f>
        <v>No Aplica</v>
      </c>
      <c r="N6203" s="43" t="str">
        <f>Leave[[#This Row],[User Code (Owning User) (Usuario)]]&amp;Leave[[#This Row],[fecha activa]]</f>
        <v>MIE2024190214460No Aplica</v>
      </c>
    </row>
    <row r="6204" spans="1:14" x14ac:dyDescent="0.3">
      <c r="A6204" s="43" t="s">
        <v>465</v>
      </c>
      <c r="B6204" s="3">
        <v>45911</v>
      </c>
      <c r="C6204" s="3">
        <v>45911</v>
      </c>
      <c r="D6204" s="43" t="s">
        <v>2088</v>
      </c>
      <c r="E6204" s="43" t="s">
        <v>440</v>
      </c>
      <c r="F6204" s="43" t="s">
        <v>441</v>
      </c>
      <c r="G6204">
        <v>60</v>
      </c>
      <c r="H6204">
        <v>60</v>
      </c>
      <c r="I6204" s="43" t="s">
        <v>1181</v>
      </c>
      <c r="J6204" s="43" t="s">
        <v>1051</v>
      </c>
      <c r="K6204" s="43" t="s">
        <v>177</v>
      </c>
      <c r="L6204" s="43" t="str">
        <f>IF(AND(Home!$A$1&gt;=Leave[[#This Row],[Start Time]],Home!$A$1&lt;=Leave[[#This Row],[End Time]]),"Aplica","No Aplica")</f>
        <v>No Aplica</v>
      </c>
      <c r="M6204" s="43" t="str">
        <f>IF(AND(Home!$A$1&gt;=Leave[[#This Row],[Start Time]],Home!$A$1&lt;=Leave[[#This Row],[End Time]]),Home!$A$1,"No Aplica")</f>
        <v>No Aplica</v>
      </c>
      <c r="N6204" s="43" t="str">
        <f>Leave[[#This Row],[User Code (Owning User) (Usuario)]]&amp;Leave[[#This Row],[fecha activa]]</f>
        <v>MIE2024190214460No Aplica</v>
      </c>
    </row>
    <row r="6205" spans="1:14" x14ac:dyDescent="0.3">
      <c r="A6205" s="43" t="s">
        <v>468</v>
      </c>
      <c r="B6205" s="3">
        <v>45910</v>
      </c>
      <c r="C6205" s="3">
        <v>45910</v>
      </c>
      <c r="D6205" s="43" t="s">
        <v>467</v>
      </c>
      <c r="E6205" s="43" t="s">
        <v>440</v>
      </c>
      <c r="F6205" s="43" t="s">
        <v>441</v>
      </c>
      <c r="G6205">
        <v>540</v>
      </c>
      <c r="H6205">
        <v>540</v>
      </c>
      <c r="I6205" s="43" t="s">
        <v>1181</v>
      </c>
      <c r="J6205" s="43" t="s">
        <v>1051</v>
      </c>
      <c r="K6205" s="43" t="s">
        <v>177</v>
      </c>
      <c r="L6205" s="43" t="str">
        <f>IF(AND(Home!$A$1&gt;=Leave[[#This Row],[Start Time]],Home!$A$1&lt;=Leave[[#This Row],[End Time]]),"Aplica","No Aplica")</f>
        <v>No Aplica</v>
      </c>
      <c r="M6205" s="43" t="str">
        <f>IF(AND(Home!$A$1&gt;=Leave[[#This Row],[Start Time]],Home!$A$1&lt;=Leave[[#This Row],[End Time]]),Home!$A$1,"No Aplica")</f>
        <v>No Aplica</v>
      </c>
      <c r="N6205" s="43" t="str">
        <f>Leave[[#This Row],[User Code (Owning User) (Usuario)]]&amp;Leave[[#This Row],[fecha activa]]</f>
        <v>MIE2024190214460No Aplica</v>
      </c>
    </row>
    <row r="6206" spans="1:14" x14ac:dyDescent="0.3">
      <c r="A6206" s="43" t="s">
        <v>465</v>
      </c>
      <c r="B6206" s="3">
        <v>45909</v>
      </c>
      <c r="C6206" s="3">
        <v>45909</v>
      </c>
      <c r="D6206" s="43" t="s">
        <v>2167</v>
      </c>
      <c r="E6206" s="43" t="s">
        <v>440</v>
      </c>
      <c r="F6206" s="43" t="s">
        <v>441</v>
      </c>
      <c r="G6206">
        <v>60</v>
      </c>
      <c r="H6206">
        <v>60</v>
      </c>
      <c r="I6206" s="43" t="s">
        <v>1181</v>
      </c>
      <c r="J6206" s="43" t="s">
        <v>1051</v>
      </c>
      <c r="K6206" s="43" t="s">
        <v>177</v>
      </c>
      <c r="L6206" s="43" t="str">
        <f>IF(AND(Home!$A$1&gt;=Leave[[#This Row],[Start Time]],Home!$A$1&lt;=Leave[[#This Row],[End Time]]),"Aplica","No Aplica")</f>
        <v>No Aplica</v>
      </c>
      <c r="M6206" s="43" t="str">
        <f>IF(AND(Home!$A$1&gt;=Leave[[#This Row],[Start Time]],Home!$A$1&lt;=Leave[[#This Row],[End Time]]),Home!$A$1,"No Aplica")</f>
        <v>No Aplica</v>
      </c>
      <c r="N6206" s="43" t="str">
        <f>Leave[[#This Row],[User Code (Owning User) (Usuario)]]&amp;Leave[[#This Row],[fecha activa]]</f>
        <v>MIE2024190214460No Aplica</v>
      </c>
    </row>
    <row r="6207" spans="1:14" x14ac:dyDescent="0.3">
      <c r="A6207" s="43" t="s">
        <v>465</v>
      </c>
      <c r="B6207" s="3">
        <v>45908</v>
      </c>
      <c r="C6207" s="3">
        <v>45908</v>
      </c>
      <c r="D6207" s="43" t="s">
        <v>2088</v>
      </c>
      <c r="E6207" s="43" t="s">
        <v>440</v>
      </c>
      <c r="F6207" s="43" t="s">
        <v>441</v>
      </c>
      <c r="G6207">
        <v>60</v>
      </c>
      <c r="H6207">
        <v>60</v>
      </c>
      <c r="I6207" s="43" t="s">
        <v>1181</v>
      </c>
      <c r="J6207" s="43" t="s">
        <v>1051</v>
      </c>
      <c r="K6207" s="43" t="s">
        <v>177</v>
      </c>
      <c r="L6207" s="43" t="str">
        <f>IF(AND(Home!$A$1&gt;=Leave[[#This Row],[Start Time]],Home!$A$1&lt;=Leave[[#This Row],[End Time]]),"Aplica","No Aplica")</f>
        <v>No Aplica</v>
      </c>
      <c r="M6207" s="43" t="str">
        <f>IF(AND(Home!$A$1&gt;=Leave[[#This Row],[Start Time]],Home!$A$1&lt;=Leave[[#This Row],[End Time]]),Home!$A$1,"No Aplica")</f>
        <v>No Aplica</v>
      </c>
      <c r="N6207" s="43" t="str">
        <f>Leave[[#This Row],[User Code (Owning User) (Usuario)]]&amp;Leave[[#This Row],[fecha activa]]</f>
        <v>MIE2024190214460No Aplica</v>
      </c>
    </row>
    <row r="6208" spans="1:14" x14ac:dyDescent="0.3">
      <c r="A6208" s="43" t="s">
        <v>465</v>
      </c>
      <c r="B6208" s="3">
        <v>45905</v>
      </c>
      <c r="C6208" s="3">
        <v>45905</v>
      </c>
      <c r="D6208" s="43" t="s">
        <v>2167</v>
      </c>
      <c r="E6208" s="43" t="s">
        <v>440</v>
      </c>
      <c r="F6208" s="43" t="s">
        <v>441</v>
      </c>
      <c r="G6208">
        <v>60</v>
      </c>
      <c r="H6208">
        <v>60</v>
      </c>
      <c r="I6208" s="43" t="s">
        <v>1181</v>
      </c>
      <c r="J6208" s="43" t="s">
        <v>1051</v>
      </c>
      <c r="K6208" s="43" t="s">
        <v>177</v>
      </c>
      <c r="L6208" s="43" t="str">
        <f>IF(AND(Home!$A$1&gt;=Leave[[#This Row],[Start Time]],Home!$A$1&lt;=Leave[[#This Row],[End Time]]),"Aplica","No Aplica")</f>
        <v>No Aplica</v>
      </c>
      <c r="M6208" s="43" t="str">
        <f>IF(AND(Home!$A$1&gt;=Leave[[#This Row],[Start Time]],Home!$A$1&lt;=Leave[[#This Row],[End Time]]),Home!$A$1,"No Aplica")</f>
        <v>No Aplica</v>
      </c>
      <c r="N6208" s="43" t="str">
        <f>Leave[[#This Row],[User Code (Owning User) (Usuario)]]&amp;Leave[[#This Row],[fecha activa]]</f>
        <v>MIE2024190214460No Aplica</v>
      </c>
    </row>
    <row r="6209" spans="1:14" x14ac:dyDescent="0.3">
      <c r="A6209" s="43" t="s">
        <v>465</v>
      </c>
      <c r="B6209" s="3">
        <v>45904</v>
      </c>
      <c r="C6209" s="3">
        <v>45904</v>
      </c>
      <c r="D6209" s="43" t="s">
        <v>2088</v>
      </c>
      <c r="E6209" s="43" t="s">
        <v>440</v>
      </c>
      <c r="F6209" s="43" t="s">
        <v>441</v>
      </c>
      <c r="G6209">
        <v>60</v>
      </c>
      <c r="H6209">
        <v>60</v>
      </c>
      <c r="I6209" s="43" t="s">
        <v>1181</v>
      </c>
      <c r="J6209" s="43" t="s">
        <v>1051</v>
      </c>
      <c r="K6209" s="43" t="s">
        <v>177</v>
      </c>
      <c r="L6209" s="43" t="str">
        <f>IF(AND(Home!$A$1&gt;=Leave[[#This Row],[Start Time]],Home!$A$1&lt;=Leave[[#This Row],[End Time]]),"Aplica","No Aplica")</f>
        <v>No Aplica</v>
      </c>
      <c r="M6209" s="43" t="str">
        <f>IF(AND(Home!$A$1&gt;=Leave[[#This Row],[Start Time]],Home!$A$1&lt;=Leave[[#This Row],[End Time]]),Home!$A$1,"No Aplica")</f>
        <v>No Aplica</v>
      </c>
      <c r="N6209" s="43" t="str">
        <f>Leave[[#This Row],[User Code (Owning User) (Usuario)]]&amp;Leave[[#This Row],[fecha activa]]</f>
        <v>MIE2024190214460No Aplica</v>
      </c>
    </row>
    <row r="6210" spans="1:14" x14ac:dyDescent="0.3">
      <c r="A6210" s="43" t="s">
        <v>468</v>
      </c>
      <c r="B6210" s="3">
        <v>45903</v>
      </c>
      <c r="C6210" s="3">
        <v>45903</v>
      </c>
      <c r="D6210" s="43" t="s">
        <v>467</v>
      </c>
      <c r="E6210" s="43" t="s">
        <v>440</v>
      </c>
      <c r="F6210" s="43" t="s">
        <v>441</v>
      </c>
      <c r="G6210">
        <v>540</v>
      </c>
      <c r="H6210">
        <v>540</v>
      </c>
      <c r="I6210" s="43" t="s">
        <v>1181</v>
      </c>
      <c r="J6210" s="43" t="s">
        <v>1051</v>
      </c>
      <c r="K6210" s="43" t="s">
        <v>177</v>
      </c>
      <c r="L6210" s="43" t="str">
        <f>IF(AND(Home!$A$1&gt;=Leave[[#This Row],[Start Time]],Home!$A$1&lt;=Leave[[#This Row],[End Time]]),"Aplica","No Aplica")</f>
        <v>No Aplica</v>
      </c>
      <c r="M6210" s="43" t="str">
        <f>IF(AND(Home!$A$1&gt;=Leave[[#This Row],[Start Time]],Home!$A$1&lt;=Leave[[#This Row],[End Time]]),Home!$A$1,"No Aplica")</f>
        <v>No Aplica</v>
      </c>
      <c r="N6210" s="43" t="str">
        <f>Leave[[#This Row],[User Code (Owning User) (Usuario)]]&amp;Leave[[#This Row],[fecha activa]]</f>
        <v>MIE2024190214460No Aplica</v>
      </c>
    </row>
    <row r="6211" spans="1:14" x14ac:dyDescent="0.3">
      <c r="A6211" s="43" t="s">
        <v>465</v>
      </c>
      <c r="B6211" s="3">
        <v>45902</v>
      </c>
      <c r="C6211" s="3">
        <v>45902</v>
      </c>
      <c r="D6211" s="43" t="s">
        <v>2167</v>
      </c>
      <c r="E6211" s="43" t="s">
        <v>440</v>
      </c>
      <c r="F6211" s="43" t="s">
        <v>441</v>
      </c>
      <c r="G6211">
        <v>60</v>
      </c>
      <c r="H6211">
        <v>60</v>
      </c>
      <c r="I6211" s="43" t="s">
        <v>1181</v>
      </c>
      <c r="J6211" s="43" t="s">
        <v>1051</v>
      </c>
      <c r="K6211" s="43" t="s">
        <v>177</v>
      </c>
      <c r="L6211" s="43" t="str">
        <f>IF(AND(Home!$A$1&gt;=Leave[[#This Row],[Start Time]],Home!$A$1&lt;=Leave[[#This Row],[End Time]]),"Aplica","No Aplica")</f>
        <v>No Aplica</v>
      </c>
      <c r="M6211" s="43" t="str">
        <f>IF(AND(Home!$A$1&gt;=Leave[[#This Row],[Start Time]],Home!$A$1&lt;=Leave[[#This Row],[End Time]]),Home!$A$1,"No Aplica")</f>
        <v>No Aplica</v>
      </c>
      <c r="N6211" s="43" t="str">
        <f>Leave[[#This Row],[User Code (Owning User) (Usuario)]]&amp;Leave[[#This Row],[fecha activa]]</f>
        <v>MIE2024190214460No Aplica</v>
      </c>
    </row>
    <row r="6212" spans="1:14" x14ac:dyDescent="0.3">
      <c r="A6212" s="43" t="s">
        <v>465</v>
      </c>
      <c r="B6212" s="3">
        <v>45901</v>
      </c>
      <c r="C6212" s="3">
        <v>45901</v>
      </c>
      <c r="D6212" s="43" t="s">
        <v>2088</v>
      </c>
      <c r="E6212" s="43" t="s">
        <v>440</v>
      </c>
      <c r="F6212" s="43" t="s">
        <v>441</v>
      </c>
      <c r="G6212">
        <v>60</v>
      </c>
      <c r="H6212">
        <v>60</v>
      </c>
      <c r="I6212" s="43" t="s">
        <v>1181</v>
      </c>
      <c r="J6212" s="43" t="s">
        <v>1051</v>
      </c>
      <c r="K6212" s="43" t="s">
        <v>177</v>
      </c>
      <c r="L6212" s="43" t="str">
        <f>IF(AND(Home!$A$1&gt;=Leave[[#This Row],[Start Time]],Home!$A$1&lt;=Leave[[#This Row],[End Time]]),"Aplica","No Aplica")</f>
        <v>No Aplica</v>
      </c>
      <c r="M6212" s="43" t="str">
        <f>IF(AND(Home!$A$1&gt;=Leave[[#This Row],[Start Time]],Home!$A$1&lt;=Leave[[#This Row],[End Time]]),Home!$A$1,"No Aplica")</f>
        <v>No Aplica</v>
      </c>
      <c r="N6212" s="43" t="str">
        <f>Leave[[#This Row],[User Code (Owning User) (Usuario)]]&amp;Leave[[#This Row],[fecha activa]]</f>
        <v>MIE2024190214460No Aplica</v>
      </c>
    </row>
    <row r="6213" spans="1:14" x14ac:dyDescent="0.3">
      <c r="A6213" s="43" t="s">
        <v>471</v>
      </c>
      <c r="B6213" s="3">
        <v>45903</v>
      </c>
      <c r="C6213" s="3">
        <v>45903</v>
      </c>
      <c r="D6213" s="43" t="s">
        <v>1864</v>
      </c>
      <c r="E6213" s="43" t="s">
        <v>587</v>
      </c>
      <c r="F6213" s="43" t="s">
        <v>588</v>
      </c>
      <c r="G6213">
        <v>180</v>
      </c>
      <c r="H6213">
        <v>180</v>
      </c>
      <c r="I6213" s="43" t="s">
        <v>1284</v>
      </c>
      <c r="J6213" s="43" t="s">
        <v>1036</v>
      </c>
      <c r="K6213" s="43" t="s">
        <v>178</v>
      </c>
      <c r="L6213" s="43" t="str">
        <f>IF(AND(Home!$A$1&gt;=Leave[[#This Row],[Start Time]],Home!$A$1&lt;=Leave[[#This Row],[End Time]]),"Aplica","No Aplica")</f>
        <v>No Aplica</v>
      </c>
      <c r="M6213" s="43" t="str">
        <f>IF(AND(Home!$A$1&gt;=Leave[[#This Row],[Start Time]],Home!$A$1&lt;=Leave[[#This Row],[End Time]]),Home!$A$1,"No Aplica")</f>
        <v>No Aplica</v>
      </c>
      <c r="N6213" s="43" t="str">
        <f>Leave[[#This Row],[User Code (Owning User) (Usuario)]]&amp;Leave[[#This Row],[fecha activa]]</f>
        <v>MIE2024170515762No Aplica</v>
      </c>
    </row>
    <row r="6214" spans="1:14" x14ac:dyDescent="0.3">
      <c r="A6214" s="43" t="s">
        <v>465</v>
      </c>
      <c r="B6214" s="3">
        <v>45925</v>
      </c>
      <c r="C6214" s="3">
        <v>45925</v>
      </c>
      <c r="D6214" s="43" t="s">
        <v>474</v>
      </c>
      <c r="E6214" s="43" t="s">
        <v>3497</v>
      </c>
      <c r="F6214" s="43" t="s">
        <v>3499</v>
      </c>
      <c r="G6214">
        <v>480</v>
      </c>
      <c r="H6214">
        <v>480</v>
      </c>
      <c r="I6214" s="43" t="s">
        <v>3498</v>
      </c>
      <c r="J6214" s="43" t="s">
        <v>1036</v>
      </c>
      <c r="K6214" s="43" t="s">
        <v>178</v>
      </c>
      <c r="L6214" s="43" t="str">
        <f>IF(AND(Home!$A$1&gt;=Leave[[#This Row],[Start Time]],Home!$A$1&lt;=Leave[[#This Row],[End Time]]),"Aplica","No Aplica")</f>
        <v>No Aplica</v>
      </c>
      <c r="M6214" s="43" t="str">
        <f>IF(AND(Home!$A$1&gt;=Leave[[#This Row],[Start Time]],Home!$A$1&lt;=Leave[[#This Row],[End Time]]),Home!$A$1,"No Aplica")</f>
        <v>No Aplica</v>
      </c>
      <c r="N6214" s="43" t="str">
        <f>Leave[[#This Row],[User Code (Owning User) (Usuario)]]&amp;Leave[[#This Row],[fecha activa]]</f>
        <v>MIE2025150924461No Aplica</v>
      </c>
    </row>
    <row r="6215" spans="1:14" x14ac:dyDescent="0.3">
      <c r="A6215" s="43" t="s">
        <v>468</v>
      </c>
      <c r="B6215" s="3">
        <v>45917</v>
      </c>
      <c r="C6215" s="3">
        <v>45917</v>
      </c>
      <c r="D6215" s="43" t="s">
        <v>3668</v>
      </c>
      <c r="E6215" s="43" t="s">
        <v>253</v>
      </c>
      <c r="F6215" s="43" t="s">
        <v>255</v>
      </c>
      <c r="G6215">
        <v>60</v>
      </c>
      <c r="H6215">
        <v>60</v>
      </c>
      <c r="I6215" s="43" t="s">
        <v>1240</v>
      </c>
      <c r="J6215" s="43" t="s">
        <v>1503</v>
      </c>
      <c r="K6215" s="43" t="s">
        <v>177</v>
      </c>
      <c r="L6215" s="43" t="str">
        <f>IF(AND(Home!$A$1&gt;=Leave[[#This Row],[Start Time]],Home!$A$1&lt;=Leave[[#This Row],[End Time]]),"Aplica","No Aplica")</f>
        <v>No Aplica</v>
      </c>
      <c r="M6215" s="43" t="str">
        <f>IF(AND(Home!$A$1&gt;=Leave[[#This Row],[Start Time]],Home!$A$1&lt;=Leave[[#This Row],[End Time]]),Home!$A$1,"No Aplica")</f>
        <v>No Aplica</v>
      </c>
      <c r="N6215" s="43" t="str">
        <f>Leave[[#This Row],[User Code (Owning User) (Usuario)]]&amp;Leave[[#This Row],[fecha activa]]</f>
        <v>MIE2023270210457No Aplica</v>
      </c>
    </row>
    <row r="6216" spans="1:14" x14ac:dyDescent="0.3">
      <c r="A6216" s="43" t="s">
        <v>468</v>
      </c>
      <c r="B6216" s="3">
        <v>45916</v>
      </c>
      <c r="C6216" s="3">
        <v>45916</v>
      </c>
      <c r="D6216" s="43" t="s">
        <v>467</v>
      </c>
      <c r="E6216" s="43" t="s">
        <v>253</v>
      </c>
      <c r="F6216" s="43" t="s">
        <v>255</v>
      </c>
      <c r="G6216">
        <v>540</v>
      </c>
      <c r="H6216">
        <v>540</v>
      </c>
      <c r="I6216" s="43" t="s">
        <v>1240</v>
      </c>
      <c r="J6216" s="43" t="s">
        <v>1503</v>
      </c>
      <c r="K6216" s="43" t="s">
        <v>177</v>
      </c>
      <c r="L6216" s="43" t="str">
        <f>IF(AND(Home!$A$1&gt;=Leave[[#This Row],[Start Time]],Home!$A$1&lt;=Leave[[#This Row],[End Time]]),"Aplica","No Aplica")</f>
        <v>No Aplica</v>
      </c>
      <c r="M6216" s="43" t="str">
        <f>IF(AND(Home!$A$1&gt;=Leave[[#This Row],[Start Time]],Home!$A$1&lt;=Leave[[#This Row],[End Time]]),Home!$A$1,"No Aplica")</f>
        <v>No Aplica</v>
      </c>
      <c r="N6216" s="43" t="str">
        <f>Leave[[#This Row],[User Code (Owning User) (Usuario)]]&amp;Leave[[#This Row],[fecha activa]]</f>
        <v>MIE2023270210457No Aplica</v>
      </c>
    </row>
    <row r="6217" spans="1:14" x14ac:dyDescent="0.3">
      <c r="A6217" s="43" t="s">
        <v>468</v>
      </c>
      <c r="B6217" s="3">
        <v>45915</v>
      </c>
      <c r="C6217" s="3">
        <v>45915</v>
      </c>
      <c r="D6217" s="43" t="s">
        <v>493</v>
      </c>
      <c r="E6217" s="43" t="s">
        <v>253</v>
      </c>
      <c r="F6217" s="43" t="s">
        <v>255</v>
      </c>
      <c r="G6217">
        <v>60</v>
      </c>
      <c r="H6217">
        <v>60</v>
      </c>
      <c r="I6217" s="43" t="s">
        <v>1240</v>
      </c>
      <c r="J6217" s="43" t="s">
        <v>1503</v>
      </c>
      <c r="K6217" s="43" t="s">
        <v>177</v>
      </c>
      <c r="L6217" s="43" t="str">
        <f>IF(AND(Home!$A$1&gt;=Leave[[#This Row],[Start Time]],Home!$A$1&lt;=Leave[[#This Row],[End Time]]),"Aplica","No Aplica")</f>
        <v>No Aplica</v>
      </c>
      <c r="M6217" s="43" t="str">
        <f>IF(AND(Home!$A$1&gt;=Leave[[#This Row],[Start Time]],Home!$A$1&lt;=Leave[[#This Row],[End Time]]),Home!$A$1,"No Aplica")</f>
        <v>No Aplica</v>
      </c>
      <c r="N6217" s="43" t="str">
        <f>Leave[[#This Row],[User Code (Owning User) (Usuario)]]&amp;Leave[[#This Row],[fecha activa]]</f>
        <v>MIE2023270210457No Aplica</v>
      </c>
    </row>
    <row r="6218" spans="1:14" x14ac:dyDescent="0.3">
      <c r="A6218" s="43" t="s">
        <v>468</v>
      </c>
      <c r="B6218" s="3">
        <v>45908</v>
      </c>
      <c r="C6218" s="3">
        <v>45908</v>
      </c>
      <c r="D6218" s="43" t="s">
        <v>602</v>
      </c>
      <c r="E6218" s="43" t="s">
        <v>253</v>
      </c>
      <c r="F6218" s="43" t="s">
        <v>255</v>
      </c>
      <c r="G6218">
        <v>60</v>
      </c>
      <c r="H6218">
        <v>60</v>
      </c>
      <c r="I6218" s="43" t="s">
        <v>1240</v>
      </c>
      <c r="J6218" s="43" t="s">
        <v>1503</v>
      </c>
      <c r="K6218" s="43" t="s">
        <v>177</v>
      </c>
      <c r="L6218" s="43" t="str">
        <f>IF(AND(Home!$A$1&gt;=Leave[[#This Row],[Start Time]],Home!$A$1&lt;=Leave[[#This Row],[End Time]]),"Aplica","No Aplica")</f>
        <v>No Aplica</v>
      </c>
      <c r="M6218" s="43" t="str">
        <f>IF(AND(Home!$A$1&gt;=Leave[[#This Row],[Start Time]],Home!$A$1&lt;=Leave[[#This Row],[End Time]]),Home!$A$1,"No Aplica")</f>
        <v>No Aplica</v>
      </c>
      <c r="N6218" s="43" t="str">
        <f>Leave[[#This Row],[User Code (Owning User) (Usuario)]]&amp;Leave[[#This Row],[fecha activa]]</f>
        <v>MIE2023270210457No Aplica</v>
      </c>
    </row>
    <row r="6219" spans="1:14" x14ac:dyDescent="0.3">
      <c r="A6219" s="43" t="s">
        <v>468</v>
      </c>
      <c r="B6219" s="3">
        <v>45909</v>
      </c>
      <c r="C6219" s="3">
        <v>45909</v>
      </c>
      <c r="D6219" s="43" t="s">
        <v>3195</v>
      </c>
      <c r="E6219" s="43" t="s">
        <v>253</v>
      </c>
      <c r="F6219" s="43" t="s">
        <v>255</v>
      </c>
      <c r="G6219">
        <v>540</v>
      </c>
      <c r="H6219">
        <v>540</v>
      </c>
      <c r="I6219" s="43" t="s">
        <v>1240</v>
      </c>
      <c r="J6219" s="43" t="s">
        <v>1503</v>
      </c>
      <c r="K6219" s="43" t="s">
        <v>177</v>
      </c>
      <c r="L6219" s="43" t="str">
        <f>IF(AND(Home!$A$1&gt;=Leave[[#This Row],[Start Time]],Home!$A$1&lt;=Leave[[#This Row],[End Time]]),"Aplica","No Aplica")</f>
        <v>No Aplica</v>
      </c>
      <c r="M6219" s="43" t="str">
        <f>IF(AND(Home!$A$1&gt;=Leave[[#This Row],[Start Time]],Home!$A$1&lt;=Leave[[#This Row],[End Time]]),Home!$A$1,"No Aplica")</f>
        <v>No Aplica</v>
      </c>
      <c r="N6219" s="43" t="str">
        <f>Leave[[#This Row],[User Code (Owning User) (Usuario)]]&amp;Leave[[#This Row],[fecha activa]]</f>
        <v>MIE2023270210457No Aplica</v>
      </c>
    </row>
    <row r="6220" spans="1:14" x14ac:dyDescent="0.3">
      <c r="A6220" s="43" t="s">
        <v>468</v>
      </c>
      <c r="B6220" s="3">
        <v>45904</v>
      </c>
      <c r="C6220" s="3">
        <v>45904</v>
      </c>
      <c r="D6220" s="43" t="s">
        <v>467</v>
      </c>
      <c r="E6220" s="43" t="s">
        <v>253</v>
      </c>
      <c r="F6220" s="43" t="s">
        <v>255</v>
      </c>
      <c r="G6220">
        <v>540</v>
      </c>
      <c r="H6220">
        <v>540</v>
      </c>
      <c r="I6220" s="43" t="s">
        <v>1240</v>
      </c>
      <c r="J6220" s="43" t="s">
        <v>1503</v>
      </c>
      <c r="K6220" s="43" t="s">
        <v>177</v>
      </c>
      <c r="L6220" s="43" t="str">
        <f>IF(AND(Home!$A$1&gt;=Leave[[#This Row],[Start Time]],Home!$A$1&lt;=Leave[[#This Row],[End Time]]),"Aplica","No Aplica")</f>
        <v>No Aplica</v>
      </c>
      <c r="M6220" s="43" t="str">
        <f>IF(AND(Home!$A$1&gt;=Leave[[#This Row],[Start Time]],Home!$A$1&lt;=Leave[[#This Row],[End Time]]),Home!$A$1,"No Aplica")</f>
        <v>No Aplica</v>
      </c>
      <c r="N6220" s="43" t="str">
        <f>Leave[[#This Row],[User Code (Owning User) (Usuario)]]&amp;Leave[[#This Row],[fecha activa]]</f>
        <v>MIE2023270210457No Aplica</v>
      </c>
    </row>
    <row r="6221" spans="1:14" x14ac:dyDescent="0.3">
      <c r="A6221" s="43" t="s">
        <v>468</v>
      </c>
      <c r="B6221" s="3">
        <v>45901</v>
      </c>
      <c r="C6221" s="3">
        <v>45901</v>
      </c>
      <c r="D6221" s="43" t="s">
        <v>493</v>
      </c>
      <c r="E6221" s="43" t="s">
        <v>253</v>
      </c>
      <c r="F6221" s="43" t="s">
        <v>255</v>
      </c>
      <c r="G6221">
        <v>60</v>
      </c>
      <c r="H6221">
        <v>60</v>
      </c>
      <c r="I6221" s="43" t="s">
        <v>1240</v>
      </c>
      <c r="J6221" s="43" t="s">
        <v>1503</v>
      </c>
      <c r="K6221" s="43" t="s">
        <v>177</v>
      </c>
      <c r="L6221" s="43" t="str">
        <f>IF(AND(Home!$A$1&gt;=Leave[[#This Row],[Start Time]],Home!$A$1&lt;=Leave[[#This Row],[End Time]]),"Aplica","No Aplica")</f>
        <v>No Aplica</v>
      </c>
      <c r="M6221" s="43" t="str">
        <f>IF(AND(Home!$A$1&gt;=Leave[[#This Row],[Start Time]],Home!$A$1&lt;=Leave[[#This Row],[End Time]]),Home!$A$1,"No Aplica")</f>
        <v>No Aplica</v>
      </c>
      <c r="N6221" s="43" t="str">
        <f>Leave[[#This Row],[User Code (Owning User) (Usuario)]]&amp;Leave[[#This Row],[fecha activa]]</f>
        <v>MIE2023270210457No Aplica</v>
      </c>
    </row>
    <row r="6222" spans="1:14" x14ac:dyDescent="0.3">
      <c r="A6222" s="43" t="s">
        <v>465</v>
      </c>
      <c r="B6222" s="3">
        <v>45925</v>
      </c>
      <c r="C6222" s="3">
        <v>45925</v>
      </c>
      <c r="D6222" s="43" t="s">
        <v>3569</v>
      </c>
      <c r="E6222" s="43" t="s">
        <v>1726</v>
      </c>
      <c r="F6222" s="43" t="s">
        <v>1728</v>
      </c>
      <c r="G6222">
        <v>180</v>
      </c>
      <c r="H6222">
        <v>180</v>
      </c>
      <c r="I6222" s="43" t="s">
        <v>1727</v>
      </c>
      <c r="J6222" s="43" t="s">
        <v>1045</v>
      </c>
      <c r="K6222" s="43" t="s">
        <v>177</v>
      </c>
      <c r="L6222" s="43" t="str">
        <f>IF(AND(Home!$A$1&gt;=Leave[[#This Row],[Start Time]],Home!$A$1&lt;=Leave[[#This Row],[End Time]]),"Aplica","No Aplica")</f>
        <v>No Aplica</v>
      </c>
      <c r="M6222" s="43" t="str">
        <f>IF(AND(Home!$A$1&gt;=Leave[[#This Row],[Start Time]],Home!$A$1&lt;=Leave[[#This Row],[End Time]]),Home!$A$1,"No Aplica")</f>
        <v>No Aplica</v>
      </c>
      <c r="N6222" s="43" t="str">
        <f>Leave[[#This Row],[User Code (Owning User) (Usuario)]]&amp;Leave[[#This Row],[fecha activa]]</f>
        <v>MIE2025060522952No Aplica</v>
      </c>
    </row>
    <row r="6223" spans="1:14" x14ac:dyDescent="0.3">
      <c r="A6223" s="43" t="s">
        <v>465</v>
      </c>
      <c r="B6223" s="3">
        <v>45924</v>
      </c>
      <c r="C6223" s="3">
        <v>45924</v>
      </c>
      <c r="D6223" s="43" t="s">
        <v>521</v>
      </c>
      <c r="E6223" s="43" t="s">
        <v>1726</v>
      </c>
      <c r="F6223" s="43" t="s">
        <v>1728</v>
      </c>
      <c r="G6223">
        <v>60</v>
      </c>
      <c r="H6223">
        <v>60</v>
      </c>
      <c r="I6223" s="43" t="s">
        <v>1727</v>
      </c>
      <c r="J6223" s="43" t="s">
        <v>1045</v>
      </c>
      <c r="K6223" s="43" t="s">
        <v>177</v>
      </c>
      <c r="L6223" s="43" t="str">
        <f>IF(AND(Home!$A$1&gt;=Leave[[#This Row],[Start Time]],Home!$A$1&lt;=Leave[[#This Row],[End Time]]),"Aplica","No Aplica")</f>
        <v>No Aplica</v>
      </c>
      <c r="M6223" s="43" t="str">
        <f>IF(AND(Home!$A$1&gt;=Leave[[#This Row],[Start Time]],Home!$A$1&lt;=Leave[[#This Row],[End Time]]),Home!$A$1,"No Aplica")</f>
        <v>No Aplica</v>
      </c>
      <c r="N6223" s="43" t="str">
        <f>Leave[[#This Row],[User Code (Owning User) (Usuario)]]&amp;Leave[[#This Row],[fecha activa]]</f>
        <v>MIE2025060522952No Aplica</v>
      </c>
    </row>
    <row r="6224" spans="1:14" x14ac:dyDescent="0.3">
      <c r="A6224" s="43" t="s">
        <v>465</v>
      </c>
      <c r="B6224" s="3">
        <v>45923</v>
      </c>
      <c r="C6224" s="3">
        <v>45923</v>
      </c>
      <c r="D6224" s="43" t="s">
        <v>520</v>
      </c>
      <c r="E6224" s="43" t="s">
        <v>1726</v>
      </c>
      <c r="F6224" s="43" t="s">
        <v>1728</v>
      </c>
      <c r="G6224">
        <v>60</v>
      </c>
      <c r="H6224">
        <v>60</v>
      </c>
      <c r="I6224" s="43" t="s">
        <v>1727</v>
      </c>
      <c r="J6224" s="43" t="s">
        <v>1045</v>
      </c>
      <c r="K6224" s="43" t="s">
        <v>177</v>
      </c>
      <c r="L6224" s="43" t="str">
        <f>IF(AND(Home!$A$1&gt;=Leave[[#This Row],[Start Time]],Home!$A$1&lt;=Leave[[#This Row],[End Time]]),"Aplica","No Aplica")</f>
        <v>No Aplica</v>
      </c>
      <c r="M6224" s="43" t="str">
        <f>IF(AND(Home!$A$1&gt;=Leave[[#This Row],[Start Time]],Home!$A$1&lt;=Leave[[#This Row],[End Time]]),Home!$A$1,"No Aplica")</f>
        <v>No Aplica</v>
      </c>
      <c r="N6224" s="43" t="str">
        <f>Leave[[#This Row],[User Code (Owning User) (Usuario)]]&amp;Leave[[#This Row],[fecha activa]]</f>
        <v>MIE2025060522952No Aplica</v>
      </c>
    </row>
    <row r="6225" spans="1:14" x14ac:dyDescent="0.3">
      <c r="A6225" s="43" t="s">
        <v>465</v>
      </c>
      <c r="B6225" s="3">
        <v>45922</v>
      </c>
      <c r="C6225" s="3">
        <v>45922</v>
      </c>
      <c r="D6225" s="43" t="s">
        <v>469</v>
      </c>
      <c r="E6225" s="43" t="s">
        <v>1726</v>
      </c>
      <c r="F6225" s="43" t="s">
        <v>1728</v>
      </c>
      <c r="G6225">
        <v>540</v>
      </c>
      <c r="H6225">
        <v>540</v>
      </c>
      <c r="I6225" s="43" t="s">
        <v>1727</v>
      </c>
      <c r="J6225" s="43" t="s">
        <v>1045</v>
      </c>
      <c r="K6225" s="43" t="s">
        <v>177</v>
      </c>
      <c r="L6225" s="43" t="str">
        <f>IF(AND(Home!$A$1&gt;=Leave[[#This Row],[Start Time]],Home!$A$1&lt;=Leave[[#This Row],[End Time]]),"Aplica","No Aplica")</f>
        <v>Aplica</v>
      </c>
      <c r="M6225" s="43">
        <f>IF(AND(Home!$A$1&gt;=Leave[[#This Row],[Start Time]],Home!$A$1&lt;=Leave[[#This Row],[End Time]]),Home!$A$1,"No Aplica")</f>
        <v>45922</v>
      </c>
      <c r="N6225" s="43" t="str">
        <f>Leave[[#This Row],[User Code (Owning User) (Usuario)]]&amp;Leave[[#This Row],[fecha activa]]</f>
        <v>MIE202506052295245922</v>
      </c>
    </row>
    <row r="6226" spans="1:14" x14ac:dyDescent="0.3">
      <c r="A6226" s="43" t="s">
        <v>465</v>
      </c>
      <c r="B6226" s="3">
        <v>45918</v>
      </c>
      <c r="C6226" s="3">
        <v>45918</v>
      </c>
      <c r="D6226" s="43" t="s">
        <v>3284</v>
      </c>
      <c r="E6226" s="43" t="s">
        <v>1726</v>
      </c>
      <c r="F6226" s="43" t="s">
        <v>1728</v>
      </c>
      <c r="G6226">
        <v>180</v>
      </c>
      <c r="H6226">
        <v>180</v>
      </c>
      <c r="I6226" s="43" t="s">
        <v>1727</v>
      </c>
      <c r="J6226" s="43" t="s">
        <v>1045</v>
      </c>
      <c r="K6226" s="43" t="s">
        <v>177</v>
      </c>
      <c r="L6226" s="43" t="str">
        <f>IF(AND(Home!$A$1&gt;=Leave[[#This Row],[Start Time]],Home!$A$1&lt;=Leave[[#This Row],[End Time]]),"Aplica","No Aplica")</f>
        <v>No Aplica</v>
      </c>
      <c r="M6226" s="43" t="str">
        <f>IF(AND(Home!$A$1&gt;=Leave[[#This Row],[Start Time]],Home!$A$1&lt;=Leave[[#This Row],[End Time]]),Home!$A$1,"No Aplica")</f>
        <v>No Aplica</v>
      </c>
      <c r="N6226" s="43" t="str">
        <f>Leave[[#This Row],[User Code (Owning User) (Usuario)]]&amp;Leave[[#This Row],[fecha activa]]</f>
        <v>MIE2025060522952No Aplica</v>
      </c>
    </row>
    <row r="6227" spans="1:14" x14ac:dyDescent="0.3">
      <c r="A6227" s="43" t="s">
        <v>465</v>
      </c>
      <c r="B6227" s="3">
        <v>45917</v>
      </c>
      <c r="C6227" s="3">
        <v>45917</v>
      </c>
      <c r="D6227" s="43" t="s">
        <v>521</v>
      </c>
      <c r="E6227" s="43" t="s">
        <v>1726</v>
      </c>
      <c r="F6227" s="43" t="s">
        <v>1728</v>
      </c>
      <c r="G6227">
        <v>60</v>
      </c>
      <c r="H6227">
        <v>60</v>
      </c>
      <c r="I6227" s="43" t="s">
        <v>1727</v>
      </c>
      <c r="J6227" s="43" t="s">
        <v>1045</v>
      </c>
      <c r="K6227" s="43" t="s">
        <v>177</v>
      </c>
      <c r="L6227" s="43" t="str">
        <f>IF(AND(Home!$A$1&gt;=Leave[[#This Row],[Start Time]],Home!$A$1&lt;=Leave[[#This Row],[End Time]]),"Aplica","No Aplica")</f>
        <v>No Aplica</v>
      </c>
      <c r="M6227" s="43" t="str">
        <f>IF(AND(Home!$A$1&gt;=Leave[[#This Row],[Start Time]],Home!$A$1&lt;=Leave[[#This Row],[End Time]]),Home!$A$1,"No Aplica")</f>
        <v>No Aplica</v>
      </c>
      <c r="N6227" s="43" t="str">
        <f>Leave[[#This Row],[User Code (Owning User) (Usuario)]]&amp;Leave[[#This Row],[fecha activa]]</f>
        <v>MIE2025060522952No Aplica</v>
      </c>
    </row>
    <row r="6228" spans="1:14" x14ac:dyDescent="0.3">
      <c r="A6228" s="43" t="s">
        <v>465</v>
      </c>
      <c r="B6228" s="3">
        <v>45916</v>
      </c>
      <c r="C6228" s="3">
        <v>45916</v>
      </c>
      <c r="D6228" s="43" t="s">
        <v>520</v>
      </c>
      <c r="E6228" s="43" t="s">
        <v>1726</v>
      </c>
      <c r="F6228" s="43" t="s">
        <v>1728</v>
      </c>
      <c r="G6228">
        <v>60</v>
      </c>
      <c r="H6228">
        <v>60</v>
      </c>
      <c r="I6228" s="43" t="s">
        <v>1727</v>
      </c>
      <c r="J6228" s="43" t="s">
        <v>1045</v>
      </c>
      <c r="K6228" s="43" t="s">
        <v>177</v>
      </c>
      <c r="L6228" s="43" t="str">
        <f>IF(AND(Home!$A$1&gt;=Leave[[#This Row],[Start Time]],Home!$A$1&lt;=Leave[[#This Row],[End Time]]),"Aplica","No Aplica")</f>
        <v>No Aplica</v>
      </c>
      <c r="M6228" s="43" t="str">
        <f>IF(AND(Home!$A$1&gt;=Leave[[#This Row],[Start Time]],Home!$A$1&lt;=Leave[[#This Row],[End Time]]),Home!$A$1,"No Aplica")</f>
        <v>No Aplica</v>
      </c>
      <c r="N6228" s="43" t="str">
        <f>Leave[[#This Row],[User Code (Owning User) (Usuario)]]&amp;Leave[[#This Row],[fecha activa]]</f>
        <v>MIE2025060522952No Aplica</v>
      </c>
    </row>
    <row r="6229" spans="1:14" x14ac:dyDescent="0.3">
      <c r="A6229" s="43" t="s">
        <v>465</v>
      </c>
      <c r="B6229" s="3">
        <v>45919</v>
      </c>
      <c r="C6229" s="3">
        <v>45919</v>
      </c>
      <c r="D6229" s="43" t="s">
        <v>469</v>
      </c>
      <c r="E6229" s="43" t="s">
        <v>1726</v>
      </c>
      <c r="F6229" s="43" t="s">
        <v>1728</v>
      </c>
      <c r="G6229">
        <v>540</v>
      </c>
      <c r="H6229">
        <v>540</v>
      </c>
      <c r="I6229" s="43" t="s">
        <v>1727</v>
      </c>
      <c r="J6229" s="43" t="s">
        <v>1045</v>
      </c>
      <c r="K6229" s="43" t="s">
        <v>177</v>
      </c>
      <c r="L6229" s="43" t="str">
        <f>IF(AND(Home!$A$1&gt;=Leave[[#This Row],[Start Time]],Home!$A$1&lt;=Leave[[#This Row],[End Time]]),"Aplica","No Aplica")</f>
        <v>No Aplica</v>
      </c>
      <c r="M6229" s="43" t="str">
        <f>IF(AND(Home!$A$1&gt;=Leave[[#This Row],[Start Time]],Home!$A$1&lt;=Leave[[#This Row],[End Time]]),Home!$A$1,"No Aplica")</f>
        <v>No Aplica</v>
      </c>
      <c r="N6229" s="43" t="str">
        <f>Leave[[#This Row],[User Code (Owning User) (Usuario)]]&amp;Leave[[#This Row],[fecha activa]]</f>
        <v>MIE2025060522952No Aplica</v>
      </c>
    </row>
    <row r="6230" spans="1:14" x14ac:dyDescent="0.3">
      <c r="A6230" s="43" t="s">
        <v>465</v>
      </c>
      <c r="B6230" s="3">
        <v>45909</v>
      </c>
      <c r="C6230" s="3">
        <v>45909</v>
      </c>
      <c r="D6230" s="43" t="s">
        <v>2781</v>
      </c>
      <c r="E6230" s="43" t="s">
        <v>1726</v>
      </c>
      <c r="F6230" s="43" t="s">
        <v>1728</v>
      </c>
      <c r="G6230">
        <v>180</v>
      </c>
      <c r="H6230">
        <v>180</v>
      </c>
      <c r="I6230" s="43" t="s">
        <v>1727</v>
      </c>
      <c r="J6230" s="43" t="s">
        <v>1045</v>
      </c>
      <c r="K6230" s="43" t="s">
        <v>177</v>
      </c>
      <c r="L6230" s="43" t="str">
        <f>IF(AND(Home!$A$1&gt;=Leave[[#This Row],[Start Time]],Home!$A$1&lt;=Leave[[#This Row],[End Time]]),"Aplica","No Aplica")</f>
        <v>No Aplica</v>
      </c>
      <c r="M6230" s="43" t="str">
        <f>IF(AND(Home!$A$1&gt;=Leave[[#This Row],[Start Time]],Home!$A$1&lt;=Leave[[#This Row],[End Time]]),Home!$A$1,"No Aplica")</f>
        <v>No Aplica</v>
      </c>
      <c r="N6230" s="43" t="str">
        <f>Leave[[#This Row],[User Code (Owning User) (Usuario)]]&amp;Leave[[#This Row],[fecha activa]]</f>
        <v>MIE2025060522952No Aplica</v>
      </c>
    </row>
    <row r="6231" spans="1:14" x14ac:dyDescent="0.3">
      <c r="A6231" s="43" t="s">
        <v>465</v>
      </c>
      <c r="B6231" s="3">
        <v>45912</v>
      </c>
      <c r="C6231" s="3">
        <v>45912</v>
      </c>
      <c r="D6231" s="43" t="s">
        <v>520</v>
      </c>
      <c r="E6231" s="43" t="s">
        <v>1726</v>
      </c>
      <c r="F6231" s="43" t="s">
        <v>1728</v>
      </c>
      <c r="G6231">
        <v>60</v>
      </c>
      <c r="H6231">
        <v>60</v>
      </c>
      <c r="I6231" s="43" t="s">
        <v>1727</v>
      </c>
      <c r="J6231" s="43" t="s">
        <v>1045</v>
      </c>
      <c r="K6231" s="43" t="s">
        <v>177</v>
      </c>
      <c r="L6231" s="43" t="str">
        <f>IF(AND(Home!$A$1&gt;=Leave[[#This Row],[Start Time]],Home!$A$1&lt;=Leave[[#This Row],[End Time]]),"Aplica","No Aplica")</f>
        <v>No Aplica</v>
      </c>
      <c r="M6231" s="43" t="str">
        <f>IF(AND(Home!$A$1&gt;=Leave[[#This Row],[Start Time]],Home!$A$1&lt;=Leave[[#This Row],[End Time]]),Home!$A$1,"No Aplica")</f>
        <v>No Aplica</v>
      </c>
      <c r="N6231" s="43" t="str">
        <f>Leave[[#This Row],[User Code (Owning User) (Usuario)]]&amp;Leave[[#This Row],[fecha activa]]</f>
        <v>MIE2025060522952No Aplica</v>
      </c>
    </row>
    <row r="6232" spans="1:14" x14ac:dyDescent="0.3">
      <c r="A6232" s="43" t="s">
        <v>465</v>
      </c>
      <c r="B6232" s="3">
        <v>45911</v>
      </c>
      <c r="C6232" s="3">
        <v>45911</v>
      </c>
      <c r="D6232" s="43" t="s">
        <v>520</v>
      </c>
      <c r="E6232" s="43" t="s">
        <v>1726</v>
      </c>
      <c r="F6232" s="43" t="s">
        <v>1728</v>
      </c>
      <c r="G6232">
        <v>60</v>
      </c>
      <c r="H6232">
        <v>60</v>
      </c>
      <c r="I6232" s="43" t="s">
        <v>1727</v>
      </c>
      <c r="J6232" s="43" t="s">
        <v>1045</v>
      </c>
      <c r="K6232" s="43" t="s">
        <v>177</v>
      </c>
      <c r="L6232" s="43" t="str">
        <f>IF(AND(Home!$A$1&gt;=Leave[[#This Row],[Start Time]],Home!$A$1&lt;=Leave[[#This Row],[End Time]]),"Aplica","No Aplica")</f>
        <v>No Aplica</v>
      </c>
      <c r="M6232" s="43" t="str">
        <f>IF(AND(Home!$A$1&gt;=Leave[[#This Row],[Start Time]],Home!$A$1&lt;=Leave[[#This Row],[End Time]]),Home!$A$1,"No Aplica")</f>
        <v>No Aplica</v>
      </c>
      <c r="N6232" s="43" t="str">
        <f>Leave[[#This Row],[User Code (Owning User) (Usuario)]]&amp;Leave[[#This Row],[fecha activa]]</f>
        <v>MIE2025060522952No Aplica</v>
      </c>
    </row>
    <row r="6233" spans="1:14" x14ac:dyDescent="0.3">
      <c r="A6233" s="43" t="s">
        <v>465</v>
      </c>
      <c r="B6233" s="3">
        <v>45910</v>
      </c>
      <c r="C6233" s="3">
        <v>45910</v>
      </c>
      <c r="D6233" s="43" t="s">
        <v>469</v>
      </c>
      <c r="E6233" s="43" t="s">
        <v>1726</v>
      </c>
      <c r="F6233" s="43" t="s">
        <v>1728</v>
      </c>
      <c r="G6233">
        <v>540</v>
      </c>
      <c r="H6233">
        <v>540</v>
      </c>
      <c r="I6233" s="43" t="s">
        <v>1727</v>
      </c>
      <c r="J6233" s="43" t="s">
        <v>1045</v>
      </c>
      <c r="K6233" s="43" t="s">
        <v>177</v>
      </c>
      <c r="L6233" s="43" t="str">
        <f>IF(AND(Home!$A$1&gt;=Leave[[#This Row],[Start Time]],Home!$A$1&lt;=Leave[[#This Row],[End Time]]),"Aplica","No Aplica")</f>
        <v>No Aplica</v>
      </c>
      <c r="M6233" s="43" t="str">
        <f>IF(AND(Home!$A$1&gt;=Leave[[#This Row],[Start Time]],Home!$A$1&lt;=Leave[[#This Row],[End Time]]),Home!$A$1,"No Aplica")</f>
        <v>No Aplica</v>
      </c>
      <c r="N6233" s="43" t="str">
        <f>Leave[[#This Row],[User Code (Owning User) (Usuario)]]&amp;Leave[[#This Row],[fecha activa]]</f>
        <v>MIE2025060522952No Aplica</v>
      </c>
    </row>
    <row r="6234" spans="1:14" x14ac:dyDescent="0.3">
      <c r="A6234" s="43" t="s">
        <v>465</v>
      </c>
      <c r="B6234" s="3">
        <v>45905</v>
      </c>
      <c r="C6234" s="3">
        <v>45905</v>
      </c>
      <c r="D6234" s="43" t="s">
        <v>520</v>
      </c>
      <c r="E6234" s="43" t="s">
        <v>1726</v>
      </c>
      <c r="F6234" s="43" t="s">
        <v>1728</v>
      </c>
      <c r="G6234">
        <v>60</v>
      </c>
      <c r="H6234">
        <v>60</v>
      </c>
      <c r="I6234" s="43" t="s">
        <v>1727</v>
      </c>
      <c r="J6234" s="43" t="s">
        <v>1045</v>
      </c>
      <c r="K6234" s="43" t="s">
        <v>177</v>
      </c>
      <c r="L6234" s="43" t="str">
        <f>IF(AND(Home!$A$1&gt;=Leave[[#This Row],[Start Time]],Home!$A$1&lt;=Leave[[#This Row],[End Time]]),"Aplica","No Aplica")</f>
        <v>No Aplica</v>
      </c>
      <c r="M6234" s="43" t="str">
        <f>IF(AND(Home!$A$1&gt;=Leave[[#This Row],[Start Time]],Home!$A$1&lt;=Leave[[#This Row],[End Time]]),Home!$A$1,"No Aplica")</f>
        <v>No Aplica</v>
      </c>
      <c r="N6234" s="43" t="str">
        <f>Leave[[#This Row],[User Code (Owning User) (Usuario)]]&amp;Leave[[#This Row],[fecha activa]]</f>
        <v>MIE2025060522952No Aplica</v>
      </c>
    </row>
    <row r="6235" spans="1:14" x14ac:dyDescent="0.3">
      <c r="A6235" s="43" t="s">
        <v>465</v>
      </c>
      <c r="B6235" s="3">
        <v>45903</v>
      </c>
      <c r="C6235" s="3">
        <v>45903</v>
      </c>
      <c r="D6235" s="43" t="s">
        <v>521</v>
      </c>
      <c r="E6235" s="43" t="s">
        <v>1726</v>
      </c>
      <c r="F6235" s="43" t="s">
        <v>1728</v>
      </c>
      <c r="G6235">
        <v>60</v>
      </c>
      <c r="H6235">
        <v>60</v>
      </c>
      <c r="I6235" s="43" t="s">
        <v>1727</v>
      </c>
      <c r="J6235" s="43" t="s">
        <v>1045</v>
      </c>
      <c r="K6235" s="43" t="s">
        <v>177</v>
      </c>
      <c r="L6235" s="43" t="str">
        <f>IF(AND(Home!$A$1&gt;=Leave[[#This Row],[Start Time]],Home!$A$1&lt;=Leave[[#This Row],[End Time]]),"Aplica","No Aplica")</f>
        <v>No Aplica</v>
      </c>
      <c r="M6235" s="43" t="str">
        <f>IF(AND(Home!$A$1&gt;=Leave[[#This Row],[Start Time]],Home!$A$1&lt;=Leave[[#This Row],[End Time]]),Home!$A$1,"No Aplica")</f>
        <v>No Aplica</v>
      </c>
      <c r="N6235" s="43" t="str">
        <f>Leave[[#This Row],[User Code (Owning User) (Usuario)]]&amp;Leave[[#This Row],[fecha activa]]</f>
        <v>MIE2025060522952No Aplica</v>
      </c>
    </row>
    <row r="6236" spans="1:14" x14ac:dyDescent="0.3">
      <c r="A6236" s="43" t="s">
        <v>465</v>
      </c>
      <c r="B6236" s="3">
        <v>45902</v>
      </c>
      <c r="C6236" s="3">
        <v>45902</v>
      </c>
      <c r="D6236" s="43" t="s">
        <v>520</v>
      </c>
      <c r="E6236" s="43" t="s">
        <v>1726</v>
      </c>
      <c r="F6236" s="43" t="s">
        <v>1728</v>
      </c>
      <c r="G6236">
        <v>60</v>
      </c>
      <c r="H6236">
        <v>60</v>
      </c>
      <c r="I6236" s="43" t="s">
        <v>1727</v>
      </c>
      <c r="J6236" s="43" t="s">
        <v>1045</v>
      </c>
      <c r="K6236" s="43" t="s">
        <v>177</v>
      </c>
      <c r="L6236" s="43" t="str">
        <f>IF(AND(Home!$A$1&gt;=Leave[[#This Row],[Start Time]],Home!$A$1&lt;=Leave[[#This Row],[End Time]]),"Aplica","No Aplica")</f>
        <v>No Aplica</v>
      </c>
      <c r="M6236" s="43" t="str">
        <f>IF(AND(Home!$A$1&gt;=Leave[[#This Row],[Start Time]],Home!$A$1&lt;=Leave[[#This Row],[End Time]]),Home!$A$1,"No Aplica")</f>
        <v>No Aplica</v>
      </c>
      <c r="N6236" s="43" t="str">
        <f>Leave[[#This Row],[User Code (Owning User) (Usuario)]]&amp;Leave[[#This Row],[fecha activa]]</f>
        <v>MIE2025060522952No Aplica</v>
      </c>
    </row>
    <row r="6237" spans="1:14" x14ac:dyDescent="0.3">
      <c r="A6237" s="43" t="s">
        <v>465</v>
      </c>
      <c r="B6237" s="3">
        <v>45901</v>
      </c>
      <c r="C6237" s="3">
        <v>45901</v>
      </c>
      <c r="D6237" s="43" t="s">
        <v>520</v>
      </c>
      <c r="E6237" s="43" t="s">
        <v>1726</v>
      </c>
      <c r="F6237" s="43" t="s">
        <v>1728</v>
      </c>
      <c r="G6237">
        <v>60</v>
      </c>
      <c r="H6237">
        <v>60</v>
      </c>
      <c r="I6237" s="43" t="s">
        <v>1727</v>
      </c>
      <c r="J6237" s="43" t="s">
        <v>1045</v>
      </c>
      <c r="K6237" s="43" t="s">
        <v>177</v>
      </c>
      <c r="L6237" s="43" t="str">
        <f>IF(AND(Home!$A$1&gt;=Leave[[#This Row],[Start Time]],Home!$A$1&lt;=Leave[[#This Row],[End Time]]),"Aplica","No Aplica")</f>
        <v>No Aplica</v>
      </c>
      <c r="M6237" s="43" t="str">
        <f>IF(AND(Home!$A$1&gt;=Leave[[#This Row],[Start Time]],Home!$A$1&lt;=Leave[[#This Row],[End Time]]),Home!$A$1,"No Aplica")</f>
        <v>No Aplica</v>
      </c>
      <c r="N6237" s="43" t="str">
        <f>Leave[[#This Row],[User Code (Owning User) (Usuario)]]&amp;Leave[[#This Row],[fecha activa]]</f>
        <v>MIE2025060522952No Aplica</v>
      </c>
    </row>
    <row r="6238" spans="1:14" x14ac:dyDescent="0.3">
      <c r="A6238" s="43" t="s">
        <v>465</v>
      </c>
      <c r="B6238" s="3">
        <v>45904</v>
      </c>
      <c r="C6238" s="3">
        <v>45904</v>
      </c>
      <c r="D6238" s="43" t="s">
        <v>469</v>
      </c>
      <c r="E6238" s="43" t="s">
        <v>1726</v>
      </c>
      <c r="F6238" s="43" t="s">
        <v>1728</v>
      </c>
      <c r="G6238">
        <v>540</v>
      </c>
      <c r="H6238">
        <v>540</v>
      </c>
      <c r="I6238" s="43" t="s">
        <v>1727</v>
      </c>
      <c r="J6238" s="43" t="s">
        <v>1045</v>
      </c>
      <c r="K6238" s="43" t="s">
        <v>177</v>
      </c>
      <c r="L6238" s="43" t="str">
        <f>IF(AND(Home!$A$1&gt;=Leave[[#This Row],[Start Time]],Home!$A$1&lt;=Leave[[#This Row],[End Time]]),"Aplica","No Aplica")</f>
        <v>No Aplica</v>
      </c>
      <c r="M6238" s="43" t="str">
        <f>IF(AND(Home!$A$1&gt;=Leave[[#This Row],[Start Time]],Home!$A$1&lt;=Leave[[#This Row],[End Time]]),Home!$A$1,"No Aplica")</f>
        <v>No Aplica</v>
      </c>
      <c r="N6238" s="43" t="str">
        <f>Leave[[#This Row],[User Code (Owning User) (Usuario)]]&amp;Leave[[#This Row],[fecha activa]]</f>
        <v>MIE2025060522952No Aplica</v>
      </c>
    </row>
    <row r="6239" spans="1:14" x14ac:dyDescent="0.3">
      <c r="A6239" s="43" t="s">
        <v>476</v>
      </c>
      <c r="B6239" s="3">
        <v>45921</v>
      </c>
      <c r="C6239" s="3">
        <v>45921</v>
      </c>
      <c r="D6239" s="43" t="s">
        <v>2377</v>
      </c>
      <c r="E6239" s="43" t="s">
        <v>1472</v>
      </c>
      <c r="F6239" s="43" t="s">
        <v>1474</v>
      </c>
      <c r="G6239">
        <v>540</v>
      </c>
      <c r="H6239">
        <v>540</v>
      </c>
      <c r="I6239" s="43" t="s">
        <v>1473</v>
      </c>
      <c r="J6239" s="43" t="s">
        <v>1042</v>
      </c>
      <c r="K6239" s="43" t="s">
        <v>178</v>
      </c>
      <c r="L6239" s="43" t="str">
        <f>IF(AND(Home!$A$1&gt;=Leave[[#This Row],[Start Time]],Home!$A$1&lt;=Leave[[#This Row],[End Time]]),"Aplica","No Aplica")</f>
        <v>No Aplica</v>
      </c>
      <c r="M6239" s="43" t="str">
        <f>IF(AND(Home!$A$1&gt;=Leave[[#This Row],[Start Time]],Home!$A$1&lt;=Leave[[#This Row],[End Time]]),Home!$A$1,"No Aplica")</f>
        <v>No Aplica</v>
      </c>
      <c r="N6239" s="43" t="str">
        <f>Leave[[#This Row],[User Code (Owning User) (Usuario)]]&amp;Leave[[#This Row],[fecha activa]]</f>
        <v>MIE2025240221074No Aplica</v>
      </c>
    </row>
    <row r="6240" spans="1:14" x14ac:dyDescent="0.3">
      <c r="A6240" s="43" t="s">
        <v>471</v>
      </c>
      <c r="B6240" s="3">
        <v>45905</v>
      </c>
      <c r="C6240" s="3">
        <v>45905</v>
      </c>
      <c r="D6240" s="43" t="s">
        <v>2851</v>
      </c>
      <c r="E6240" s="43" t="s">
        <v>1472</v>
      </c>
      <c r="F6240" s="43" t="s">
        <v>1474</v>
      </c>
      <c r="G6240">
        <v>90</v>
      </c>
      <c r="H6240">
        <v>90</v>
      </c>
      <c r="I6240" s="43" t="s">
        <v>1473</v>
      </c>
      <c r="J6240" s="43" t="s">
        <v>1042</v>
      </c>
      <c r="K6240" s="43" t="s">
        <v>178</v>
      </c>
      <c r="L6240" s="43" t="str">
        <f>IF(AND(Home!$A$1&gt;=Leave[[#This Row],[Start Time]],Home!$A$1&lt;=Leave[[#This Row],[End Time]]),"Aplica","No Aplica")</f>
        <v>No Aplica</v>
      </c>
      <c r="M6240" s="43" t="str">
        <f>IF(AND(Home!$A$1&gt;=Leave[[#This Row],[Start Time]],Home!$A$1&lt;=Leave[[#This Row],[End Time]]),Home!$A$1,"No Aplica")</f>
        <v>No Aplica</v>
      </c>
      <c r="N6240" s="43" t="str">
        <f>Leave[[#This Row],[User Code (Owning User) (Usuario)]]&amp;Leave[[#This Row],[fecha activa]]</f>
        <v>MIE2025240221074No Aplica</v>
      </c>
    </row>
    <row r="6241" spans="1:14" x14ac:dyDescent="0.3">
      <c r="A6241" s="43" t="s">
        <v>476</v>
      </c>
      <c r="B6241" s="3">
        <v>45914</v>
      </c>
      <c r="C6241" s="3">
        <v>45914</v>
      </c>
      <c r="D6241" s="43" t="s">
        <v>469</v>
      </c>
      <c r="E6241" s="43" t="s">
        <v>1472</v>
      </c>
      <c r="F6241" s="43" t="s">
        <v>1474</v>
      </c>
      <c r="G6241">
        <v>540</v>
      </c>
      <c r="H6241">
        <v>540</v>
      </c>
      <c r="I6241" s="43" t="s">
        <v>1473</v>
      </c>
      <c r="J6241" s="43" t="s">
        <v>1042</v>
      </c>
      <c r="K6241" s="43" t="s">
        <v>178</v>
      </c>
      <c r="L6241" s="43" t="str">
        <f>IF(AND(Home!$A$1&gt;=Leave[[#This Row],[Start Time]],Home!$A$1&lt;=Leave[[#This Row],[End Time]]),"Aplica","No Aplica")</f>
        <v>No Aplica</v>
      </c>
      <c r="M6241" s="43" t="str">
        <f>IF(AND(Home!$A$1&gt;=Leave[[#This Row],[Start Time]],Home!$A$1&lt;=Leave[[#This Row],[End Time]]),Home!$A$1,"No Aplica")</f>
        <v>No Aplica</v>
      </c>
      <c r="N6241" s="43" t="str">
        <f>Leave[[#This Row],[User Code (Owning User) (Usuario)]]&amp;Leave[[#This Row],[fecha activa]]</f>
        <v>MIE2025240221074No Aplica</v>
      </c>
    </row>
    <row r="6242" spans="1:14" x14ac:dyDescent="0.3">
      <c r="A6242" s="43" t="s">
        <v>476</v>
      </c>
      <c r="B6242" s="3">
        <v>45907</v>
      </c>
      <c r="C6242" s="3">
        <v>45907</v>
      </c>
      <c r="D6242" s="43" t="s">
        <v>469</v>
      </c>
      <c r="E6242" s="43" t="s">
        <v>1472</v>
      </c>
      <c r="F6242" s="43" t="s">
        <v>1474</v>
      </c>
      <c r="G6242">
        <v>540</v>
      </c>
      <c r="H6242">
        <v>540</v>
      </c>
      <c r="I6242" s="43" t="s">
        <v>1473</v>
      </c>
      <c r="J6242" s="43" t="s">
        <v>1042</v>
      </c>
      <c r="K6242" s="43" t="s">
        <v>178</v>
      </c>
      <c r="L6242" s="43" t="str">
        <f>IF(AND(Home!$A$1&gt;=Leave[[#This Row],[Start Time]],Home!$A$1&lt;=Leave[[#This Row],[End Time]]),"Aplica","No Aplica")</f>
        <v>No Aplica</v>
      </c>
      <c r="M6242" s="43" t="str">
        <f>IF(AND(Home!$A$1&gt;=Leave[[#This Row],[Start Time]],Home!$A$1&lt;=Leave[[#This Row],[End Time]]),Home!$A$1,"No Aplica")</f>
        <v>No Aplica</v>
      </c>
      <c r="N6242" s="43" t="str">
        <f>Leave[[#This Row],[User Code (Owning User) (Usuario)]]&amp;Leave[[#This Row],[fecha activa]]</f>
        <v>MIE2025240221074No Aplica</v>
      </c>
    </row>
    <row r="6243" spans="1:14" x14ac:dyDescent="0.3">
      <c r="A6243" s="43" t="s">
        <v>468</v>
      </c>
      <c r="B6243" s="3">
        <v>45907</v>
      </c>
      <c r="C6243" s="3">
        <v>45907</v>
      </c>
      <c r="D6243" s="43" t="s">
        <v>469</v>
      </c>
      <c r="E6243" s="43" t="s">
        <v>431</v>
      </c>
      <c r="F6243" s="43" t="s">
        <v>432</v>
      </c>
      <c r="G6243">
        <v>540</v>
      </c>
      <c r="H6243">
        <v>540</v>
      </c>
      <c r="I6243" s="43" t="s">
        <v>1187</v>
      </c>
      <c r="J6243" s="43" t="s">
        <v>1487</v>
      </c>
      <c r="K6243" s="43" t="s">
        <v>177</v>
      </c>
      <c r="L6243" s="43" t="str">
        <f>IF(AND(Home!$A$1&gt;=Leave[[#This Row],[Start Time]],Home!$A$1&lt;=Leave[[#This Row],[End Time]]),"Aplica","No Aplica")</f>
        <v>No Aplica</v>
      </c>
      <c r="M6243" s="43" t="str">
        <f>IF(AND(Home!$A$1&gt;=Leave[[#This Row],[Start Time]],Home!$A$1&lt;=Leave[[#This Row],[End Time]]),Home!$A$1,"No Aplica")</f>
        <v>No Aplica</v>
      </c>
      <c r="N6243" s="43" t="str">
        <f>Leave[[#This Row],[User Code (Owning User) (Usuario)]]&amp;Leave[[#This Row],[fecha activa]]</f>
        <v>MIE2024270114173No Aplica</v>
      </c>
    </row>
    <row r="6244" spans="1:14" x14ac:dyDescent="0.3">
      <c r="A6244" s="43" t="s">
        <v>468</v>
      </c>
      <c r="B6244" s="3">
        <v>45903</v>
      </c>
      <c r="C6244" s="3">
        <v>45903</v>
      </c>
      <c r="D6244" s="43" t="s">
        <v>469</v>
      </c>
      <c r="E6244" s="43" t="s">
        <v>431</v>
      </c>
      <c r="F6244" s="43" t="s">
        <v>432</v>
      </c>
      <c r="G6244">
        <v>540</v>
      </c>
      <c r="H6244">
        <v>540</v>
      </c>
      <c r="I6244" s="43" t="s">
        <v>1187</v>
      </c>
      <c r="J6244" s="43" t="s">
        <v>1487</v>
      </c>
      <c r="K6244" s="43" t="s">
        <v>177</v>
      </c>
      <c r="L6244" s="43" t="str">
        <f>IF(AND(Home!$A$1&gt;=Leave[[#This Row],[Start Time]],Home!$A$1&lt;=Leave[[#This Row],[End Time]]),"Aplica","No Aplica")</f>
        <v>No Aplica</v>
      </c>
      <c r="M6244" s="43" t="str">
        <f>IF(AND(Home!$A$1&gt;=Leave[[#This Row],[Start Time]],Home!$A$1&lt;=Leave[[#This Row],[End Time]]),Home!$A$1,"No Aplica")</f>
        <v>No Aplica</v>
      </c>
      <c r="N6244" s="43" t="str">
        <f>Leave[[#This Row],[User Code (Owning User) (Usuario)]]&amp;Leave[[#This Row],[fecha activa]]</f>
        <v>MIE2024270114173No Aplica</v>
      </c>
    </row>
    <row r="6245" spans="1:14" x14ac:dyDescent="0.3">
      <c r="A6245" s="43" t="s">
        <v>468</v>
      </c>
      <c r="B6245" s="3">
        <v>45924</v>
      </c>
      <c r="C6245" s="3">
        <v>45924</v>
      </c>
      <c r="D6245" s="43" t="s">
        <v>469</v>
      </c>
      <c r="E6245" s="43" t="s">
        <v>2515</v>
      </c>
      <c r="F6245" s="43" t="s">
        <v>2517</v>
      </c>
      <c r="G6245">
        <v>540</v>
      </c>
      <c r="H6245">
        <v>540</v>
      </c>
      <c r="I6245" s="43" t="s">
        <v>2516</v>
      </c>
      <c r="J6245" s="43" t="s">
        <v>1487</v>
      </c>
      <c r="K6245" s="43" t="s">
        <v>177</v>
      </c>
      <c r="L6245" s="43" t="str">
        <f>IF(AND(Home!$A$1&gt;=Leave[[#This Row],[Start Time]],Home!$A$1&lt;=Leave[[#This Row],[End Time]]),"Aplica","No Aplica")</f>
        <v>No Aplica</v>
      </c>
      <c r="M6245" s="43" t="str">
        <f>IF(AND(Home!$A$1&gt;=Leave[[#This Row],[Start Time]],Home!$A$1&lt;=Leave[[#This Row],[End Time]]),Home!$A$1,"No Aplica")</f>
        <v>No Aplica</v>
      </c>
      <c r="N6245" s="43" t="str">
        <f>Leave[[#This Row],[User Code (Owning User) (Usuario)]]&amp;Leave[[#This Row],[fecha activa]]</f>
        <v>MIE2025250824178No Aplica</v>
      </c>
    </row>
    <row r="6246" spans="1:14" x14ac:dyDescent="0.3">
      <c r="A6246" s="43" t="s">
        <v>601</v>
      </c>
      <c r="B6246" s="3">
        <v>45919</v>
      </c>
      <c r="C6246" s="3">
        <v>45919</v>
      </c>
      <c r="D6246" s="43" t="s">
        <v>521</v>
      </c>
      <c r="E6246" s="43" t="s">
        <v>2515</v>
      </c>
      <c r="F6246" s="43" t="s">
        <v>2517</v>
      </c>
      <c r="G6246">
        <v>60</v>
      </c>
      <c r="H6246">
        <v>60</v>
      </c>
      <c r="I6246" s="43" t="s">
        <v>2516</v>
      </c>
      <c r="J6246" s="43" t="s">
        <v>1487</v>
      </c>
      <c r="K6246" s="43" t="s">
        <v>177</v>
      </c>
      <c r="L6246" s="43" t="str">
        <f>IF(AND(Home!$A$1&gt;=Leave[[#This Row],[Start Time]],Home!$A$1&lt;=Leave[[#This Row],[End Time]]),"Aplica","No Aplica")</f>
        <v>No Aplica</v>
      </c>
      <c r="M6246" s="43" t="str">
        <f>IF(AND(Home!$A$1&gt;=Leave[[#This Row],[Start Time]],Home!$A$1&lt;=Leave[[#This Row],[End Time]]),Home!$A$1,"No Aplica")</f>
        <v>No Aplica</v>
      </c>
      <c r="N6246" s="43" t="str">
        <f>Leave[[#This Row],[User Code (Owning User) (Usuario)]]&amp;Leave[[#This Row],[fecha activa]]</f>
        <v>MIE2025250824178No Aplica</v>
      </c>
    </row>
    <row r="6247" spans="1:14" x14ac:dyDescent="0.3">
      <c r="A6247" s="43" t="s">
        <v>601</v>
      </c>
      <c r="B6247" s="3">
        <v>45918</v>
      </c>
      <c r="C6247" s="3">
        <v>45918</v>
      </c>
      <c r="D6247" s="43" t="s">
        <v>521</v>
      </c>
      <c r="E6247" s="43" t="s">
        <v>2515</v>
      </c>
      <c r="F6247" s="43" t="s">
        <v>2517</v>
      </c>
      <c r="G6247">
        <v>60</v>
      </c>
      <c r="H6247">
        <v>60</v>
      </c>
      <c r="I6247" s="43" t="s">
        <v>2516</v>
      </c>
      <c r="J6247" s="43" t="s">
        <v>1487</v>
      </c>
      <c r="K6247" s="43" t="s">
        <v>177</v>
      </c>
      <c r="L6247" s="43" t="str">
        <f>IF(AND(Home!$A$1&gt;=Leave[[#This Row],[Start Time]],Home!$A$1&lt;=Leave[[#This Row],[End Time]]),"Aplica","No Aplica")</f>
        <v>No Aplica</v>
      </c>
      <c r="M6247" s="43" t="str">
        <f>IF(AND(Home!$A$1&gt;=Leave[[#This Row],[Start Time]],Home!$A$1&lt;=Leave[[#This Row],[End Time]]),Home!$A$1,"No Aplica")</f>
        <v>No Aplica</v>
      </c>
      <c r="N6247" s="43" t="str">
        <f>Leave[[#This Row],[User Code (Owning User) (Usuario)]]&amp;Leave[[#This Row],[fecha activa]]</f>
        <v>MIE2025250824178No Aplica</v>
      </c>
    </row>
    <row r="6248" spans="1:14" x14ac:dyDescent="0.3">
      <c r="A6248" s="43" t="s">
        <v>601</v>
      </c>
      <c r="B6248" s="3">
        <v>45916</v>
      </c>
      <c r="C6248" s="3">
        <v>45916</v>
      </c>
      <c r="D6248" s="43" t="s">
        <v>520</v>
      </c>
      <c r="E6248" s="43" t="s">
        <v>2515</v>
      </c>
      <c r="F6248" s="43" t="s">
        <v>2517</v>
      </c>
      <c r="G6248">
        <v>60</v>
      </c>
      <c r="H6248">
        <v>60</v>
      </c>
      <c r="I6248" s="43" t="s">
        <v>2516</v>
      </c>
      <c r="J6248" s="43" t="s">
        <v>1487</v>
      </c>
      <c r="K6248" s="43" t="s">
        <v>177</v>
      </c>
      <c r="L6248" s="43" t="str">
        <f>IF(AND(Home!$A$1&gt;=Leave[[#This Row],[Start Time]],Home!$A$1&lt;=Leave[[#This Row],[End Time]]),"Aplica","No Aplica")</f>
        <v>No Aplica</v>
      </c>
      <c r="M6248" s="43" t="str">
        <f>IF(AND(Home!$A$1&gt;=Leave[[#This Row],[Start Time]],Home!$A$1&lt;=Leave[[#This Row],[End Time]]),Home!$A$1,"No Aplica")</f>
        <v>No Aplica</v>
      </c>
      <c r="N6248" s="43" t="str">
        <f>Leave[[#This Row],[User Code (Owning User) (Usuario)]]&amp;Leave[[#This Row],[fecha activa]]</f>
        <v>MIE2025250824178No Aplica</v>
      </c>
    </row>
    <row r="6249" spans="1:14" x14ac:dyDescent="0.3">
      <c r="A6249" s="43" t="s">
        <v>601</v>
      </c>
      <c r="B6249" s="3">
        <v>45915</v>
      </c>
      <c r="C6249" s="3">
        <v>45915</v>
      </c>
      <c r="D6249" s="43" t="s">
        <v>521</v>
      </c>
      <c r="E6249" s="43" t="s">
        <v>2515</v>
      </c>
      <c r="F6249" s="43" t="s">
        <v>2517</v>
      </c>
      <c r="G6249">
        <v>60</v>
      </c>
      <c r="H6249">
        <v>60</v>
      </c>
      <c r="I6249" s="43" t="s">
        <v>2516</v>
      </c>
      <c r="J6249" s="43" t="s">
        <v>1487</v>
      </c>
      <c r="K6249" s="43" t="s">
        <v>177</v>
      </c>
      <c r="L6249" s="43" t="str">
        <f>IF(AND(Home!$A$1&gt;=Leave[[#This Row],[Start Time]],Home!$A$1&lt;=Leave[[#This Row],[End Time]]),"Aplica","No Aplica")</f>
        <v>No Aplica</v>
      </c>
      <c r="M6249" s="43" t="str">
        <f>IF(AND(Home!$A$1&gt;=Leave[[#This Row],[Start Time]],Home!$A$1&lt;=Leave[[#This Row],[End Time]]),Home!$A$1,"No Aplica")</f>
        <v>No Aplica</v>
      </c>
      <c r="N6249" s="43" t="str">
        <f>Leave[[#This Row],[User Code (Owning User) (Usuario)]]&amp;Leave[[#This Row],[fecha activa]]</f>
        <v>MIE2025250824178No Aplica</v>
      </c>
    </row>
    <row r="6250" spans="1:14" x14ac:dyDescent="0.3">
      <c r="A6250" s="43" t="s">
        <v>601</v>
      </c>
      <c r="B6250" s="3">
        <v>45912</v>
      </c>
      <c r="C6250" s="3">
        <v>45912</v>
      </c>
      <c r="D6250" s="43" t="s">
        <v>493</v>
      </c>
      <c r="E6250" s="43" t="s">
        <v>2515</v>
      </c>
      <c r="F6250" s="43" t="s">
        <v>2517</v>
      </c>
      <c r="G6250">
        <v>60</v>
      </c>
      <c r="H6250">
        <v>60</v>
      </c>
      <c r="I6250" s="43" t="s">
        <v>2516</v>
      </c>
      <c r="J6250" s="43" t="s">
        <v>1487</v>
      </c>
      <c r="K6250" s="43" t="s">
        <v>177</v>
      </c>
      <c r="L6250" s="43" t="str">
        <f>IF(AND(Home!$A$1&gt;=Leave[[#This Row],[Start Time]],Home!$A$1&lt;=Leave[[#This Row],[End Time]]),"Aplica","No Aplica")</f>
        <v>No Aplica</v>
      </c>
      <c r="M6250" s="43" t="str">
        <f>IF(AND(Home!$A$1&gt;=Leave[[#This Row],[Start Time]],Home!$A$1&lt;=Leave[[#This Row],[End Time]]),Home!$A$1,"No Aplica")</f>
        <v>No Aplica</v>
      </c>
      <c r="N6250" s="43" t="str">
        <f>Leave[[#This Row],[User Code (Owning User) (Usuario)]]&amp;Leave[[#This Row],[fecha activa]]</f>
        <v>MIE2025250824178No Aplica</v>
      </c>
    </row>
    <row r="6251" spans="1:14" x14ac:dyDescent="0.3">
      <c r="A6251" s="43" t="s">
        <v>601</v>
      </c>
      <c r="B6251" s="3">
        <v>45911</v>
      </c>
      <c r="C6251" s="3">
        <v>45911</v>
      </c>
      <c r="D6251" s="43" t="s">
        <v>493</v>
      </c>
      <c r="E6251" s="43" t="s">
        <v>2515</v>
      </c>
      <c r="F6251" s="43" t="s">
        <v>2517</v>
      </c>
      <c r="G6251">
        <v>60</v>
      </c>
      <c r="H6251">
        <v>60</v>
      </c>
      <c r="I6251" s="43" t="s">
        <v>2516</v>
      </c>
      <c r="J6251" s="43" t="s">
        <v>1487</v>
      </c>
      <c r="K6251" s="43" t="s">
        <v>177</v>
      </c>
      <c r="L6251" s="43" t="str">
        <f>IF(AND(Home!$A$1&gt;=Leave[[#This Row],[Start Time]],Home!$A$1&lt;=Leave[[#This Row],[End Time]]),"Aplica","No Aplica")</f>
        <v>No Aplica</v>
      </c>
      <c r="M6251" s="43" t="str">
        <f>IF(AND(Home!$A$1&gt;=Leave[[#This Row],[Start Time]],Home!$A$1&lt;=Leave[[#This Row],[End Time]]),Home!$A$1,"No Aplica")</f>
        <v>No Aplica</v>
      </c>
      <c r="N6251" s="43" t="str">
        <f>Leave[[#This Row],[User Code (Owning User) (Usuario)]]&amp;Leave[[#This Row],[fecha activa]]</f>
        <v>MIE2025250824178No Aplica</v>
      </c>
    </row>
    <row r="6252" spans="1:14" x14ac:dyDescent="0.3">
      <c r="A6252" s="43" t="s">
        <v>601</v>
      </c>
      <c r="B6252" s="3">
        <v>45908</v>
      </c>
      <c r="C6252" s="3">
        <v>45908</v>
      </c>
      <c r="D6252" s="43" t="s">
        <v>493</v>
      </c>
      <c r="E6252" s="43" t="s">
        <v>2515</v>
      </c>
      <c r="F6252" s="43" t="s">
        <v>2517</v>
      </c>
      <c r="G6252">
        <v>60</v>
      </c>
      <c r="H6252">
        <v>60</v>
      </c>
      <c r="I6252" s="43" t="s">
        <v>2516</v>
      </c>
      <c r="J6252" s="43" t="s">
        <v>1487</v>
      </c>
      <c r="K6252" s="43" t="s">
        <v>177</v>
      </c>
      <c r="L6252" s="43" t="str">
        <f>IF(AND(Home!$A$1&gt;=Leave[[#This Row],[Start Time]],Home!$A$1&lt;=Leave[[#This Row],[End Time]]),"Aplica","No Aplica")</f>
        <v>No Aplica</v>
      </c>
      <c r="M6252" s="43" t="str">
        <f>IF(AND(Home!$A$1&gt;=Leave[[#This Row],[Start Time]],Home!$A$1&lt;=Leave[[#This Row],[End Time]]),Home!$A$1,"No Aplica")</f>
        <v>No Aplica</v>
      </c>
      <c r="N6252" s="43" t="str">
        <f>Leave[[#This Row],[User Code (Owning User) (Usuario)]]&amp;Leave[[#This Row],[fecha activa]]</f>
        <v>MIE2025250824178No Aplica</v>
      </c>
    </row>
    <row r="6253" spans="1:14" x14ac:dyDescent="0.3">
      <c r="A6253" s="43" t="s">
        <v>601</v>
      </c>
      <c r="B6253" s="3">
        <v>45909</v>
      </c>
      <c r="C6253" s="3">
        <v>45909</v>
      </c>
      <c r="D6253" s="43" t="s">
        <v>493</v>
      </c>
      <c r="E6253" s="43" t="s">
        <v>2515</v>
      </c>
      <c r="F6253" s="43" t="s">
        <v>2517</v>
      </c>
      <c r="G6253">
        <v>60</v>
      </c>
      <c r="H6253">
        <v>60</v>
      </c>
      <c r="I6253" s="43" t="s">
        <v>2516</v>
      </c>
      <c r="J6253" s="43" t="s">
        <v>1487</v>
      </c>
      <c r="K6253" s="43" t="s">
        <v>177</v>
      </c>
      <c r="L6253" s="43" t="str">
        <f>IF(AND(Home!$A$1&gt;=Leave[[#This Row],[Start Time]],Home!$A$1&lt;=Leave[[#This Row],[End Time]]),"Aplica","No Aplica")</f>
        <v>No Aplica</v>
      </c>
      <c r="M6253" s="43" t="str">
        <f>IF(AND(Home!$A$1&gt;=Leave[[#This Row],[Start Time]],Home!$A$1&lt;=Leave[[#This Row],[End Time]]),Home!$A$1,"No Aplica")</f>
        <v>No Aplica</v>
      </c>
      <c r="N6253" s="43" t="str">
        <f>Leave[[#This Row],[User Code (Owning User) (Usuario)]]&amp;Leave[[#This Row],[fecha activa]]</f>
        <v>MIE2025250824178No Aplica</v>
      </c>
    </row>
    <row r="6254" spans="1:14" x14ac:dyDescent="0.3">
      <c r="A6254" s="43" t="s">
        <v>468</v>
      </c>
      <c r="B6254" s="3">
        <v>45917</v>
      </c>
      <c r="C6254" s="3">
        <v>45917</v>
      </c>
      <c r="D6254" s="43" t="s">
        <v>469</v>
      </c>
      <c r="E6254" s="43" t="s">
        <v>2515</v>
      </c>
      <c r="F6254" s="43" t="s">
        <v>2517</v>
      </c>
      <c r="G6254">
        <v>540</v>
      </c>
      <c r="H6254">
        <v>540</v>
      </c>
      <c r="I6254" s="43" t="s">
        <v>2516</v>
      </c>
      <c r="J6254" s="43" t="s">
        <v>1487</v>
      </c>
      <c r="K6254" s="43" t="s">
        <v>177</v>
      </c>
      <c r="L6254" s="43" t="str">
        <f>IF(AND(Home!$A$1&gt;=Leave[[#This Row],[Start Time]],Home!$A$1&lt;=Leave[[#This Row],[End Time]]),"Aplica","No Aplica")</f>
        <v>No Aplica</v>
      </c>
      <c r="M6254" s="43" t="str">
        <f>IF(AND(Home!$A$1&gt;=Leave[[#This Row],[Start Time]],Home!$A$1&lt;=Leave[[#This Row],[End Time]]),Home!$A$1,"No Aplica")</f>
        <v>No Aplica</v>
      </c>
      <c r="N6254" s="43" t="str">
        <f>Leave[[#This Row],[User Code (Owning User) (Usuario)]]&amp;Leave[[#This Row],[fecha activa]]</f>
        <v>MIE2025250824178No Aplica</v>
      </c>
    </row>
    <row r="6255" spans="1:14" x14ac:dyDescent="0.3">
      <c r="A6255" s="43" t="s">
        <v>468</v>
      </c>
      <c r="B6255" s="3">
        <v>45910</v>
      </c>
      <c r="C6255" s="3">
        <v>45910</v>
      </c>
      <c r="D6255" s="43" t="s">
        <v>469</v>
      </c>
      <c r="E6255" s="43" t="s">
        <v>2515</v>
      </c>
      <c r="F6255" s="43" t="s">
        <v>2517</v>
      </c>
      <c r="G6255">
        <v>540</v>
      </c>
      <c r="H6255">
        <v>540</v>
      </c>
      <c r="I6255" s="43" t="s">
        <v>2516</v>
      </c>
      <c r="J6255" s="43" t="s">
        <v>1487</v>
      </c>
      <c r="K6255" s="43" t="s">
        <v>177</v>
      </c>
      <c r="L6255" s="43" t="str">
        <f>IF(AND(Home!$A$1&gt;=Leave[[#This Row],[Start Time]],Home!$A$1&lt;=Leave[[#This Row],[End Time]]),"Aplica","No Aplica")</f>
        <v>No Aplica</v>
      </c>
      <c r="M6255" s="43" t="str">
        <f>IF(AND(Home!$A$1&gt;=Leave[[#This Row],[Start Time]],Home!$A$1&lt;=Leave[[#This Row],[End Time]]),Home!$A$1,"No Aplica")</f>
        <v>No Aplica</v>
      </c>
      <c r="N6255" s="43" t="str">
        <f>Leave[[#This Row],[User Code (Owning User) (Usuario)]]&amp;Leave[[#This Row],[fecha activa]]</f>
        <v>MIE2025250824178No Aplica</v>
      </c>
    </row>
    <row r="6256" spans="1:14" x14ac:dyDescent="0.3">
      <c r="A6256" s="43" t="s">
        <v>468</v>
      </c>
      <c r="B6256" s="3">
        <v>45902</v>
      </c>
      <c r="C6256" s="3">
        <v>45902</v>
      </c>
      <c r="D6256" s="43" t="s">
        <v>521</v>
      </c>
      <c r="E6256" s="43" t="s">
        <v>2515</v>
      </c>
      <c r="F6256" s="43" t="s">
        <v>2517</v>
      </c>
      <c r="G6256">
        <v>480</v>
      </c>
      <c r="H6256">
        <v>480</v>
      </c>
      <c r="I6256" s="43" t="s">
        <v>2516</v>
      </c>
      <c r="J6256" s="43" t="s">
        <v>1487</v>
      </c>
      <c r="K6256" s="43" t="s">
        <v>177</v>
      </c>
      <c r="L6256" s="43" t="str">
        <f>IF(AND(Home!$A$1&gt;=Leave[[#This Row],[Start Time]],Home!$A$1&lt;=Leave[[#This Row],[End Time]]),"Aplica","No Aplica")</f>
        <v>No Aplica</v>
      </c>
      <c r="M6256" s="43" t="str">
        <f>IF(AND(Home!$A$1&gt;=Leave[[#This Row],[Start Time]],Home!$A$1&lt;=Leave[[#This Row],[End Time]]),Home!$A$1,"No Aplica")</f>
        <v>No Aplica</v>
      </c>
      <c r="N6256" s="43" t="str">
        <f>Leave[[#This Row],[User Code (Owning User) (Usuario)]]&amp;Leave[[#This Row],[fecha activa]]</f>
        <v>MIE2025250824178No Aplica</v>
      </c>
    </row>
    <row r="6257" spans="1:14" x14ac:dyDescent="0.3">
      <c r="A6257" s="43" t="s">
        <v>468</v>
      </c>
      <c r="B6257" s="3">
        <v>45903</v>
      </c>
      <c r="C6257" s="3">
        <v>45903</v>
      </c>
      <c r="D6257" s="43" t="s">
        <v>469</v>
      </c>
      <c r="E6257" s="43" t="s">
        <v>2515</v>
      </c>
      <c r="F6257" s="43" t="s">
        <v>2517</v>
      </c>
      <c r="G6257">
        <v>540</v>
      </c>
      <c r="H6257">
        <v>540</v>
      </c>
      <c r="I6257" s="43" t="s">
        <v>2516</v>
      </c>
      <c r="J6257" s="43" t="s">
        <v>1487</v>
      </c>
      <c r="K6257" s="43" t="s">
        <v>177</v>
      </c>
      <c r="L6257" s="43" t="str">
        <f>IF(AND(Home!$A$1&gt;=Leave[[#This Row],[Start Time]],Home!$A$1&lt;=Leave[[#This Row],[End Time]]),"Aplica","No Aplica")</f>
        <v>No Aplica</v>
      </c>
      <c r="M6257" s="43" t="str">
        <f>IF(AND(Home!$A$1&gt;=Leave[[#This Row],[Start Time]],Home!$A$1&lt;=Leave[[#This Row],[End Time]]),Home!$A$1,"No Aplica")</f>
        <v>No Aplica</v>
      </c>
      <c r="N6257" s="43" t="str">
        <f>Leave[[#This Row],[User Code (Owning User) (Usuario)]]&amp;Leave[[#This Row],[fecha activa]]</f>
        <v>MIE2025250824178No Aplica</v>
      </c>
    </row>
    <row r="6258" spans="1:14" x14ac:dyDescent="0.3">
      <c r="A6258" s="43" t="s">
        <v>468</v>
      </c>
      <c r="B6258" s="3">
        <v>45905</v>
      </c>
      <c r="C6258" s="3">
        <v>45905</v>
      </c>
      <c r="D6258" s="43" t="s">
        <v>521</v>
      </c>
      <c r="E6258" s="43" t="s">
        <v>2515</v>
      </c>
      <c r="F6258" s="43" t="s">
        <v>2517</v>
      </c>
      <c r="G6258">
        <v>480</v>
      </c>
      <c r="H6258">
        <v>480</v>
      </c>
      <c r="I6258" s="43" t="s">
        <v>2516</v>
      </c>
      <c r="J6258" s="43" t="s">
        <v>1487</v>
      </c>
      <c r="K6258" s="43" t="s">
        <v>177</v>
      </c>
      <c r="L6258" s="43" t="str">
        <f>IF(AND(Home!$A$1&gt;=Leave[[#This Row],[Start Time]],Home!$A$1&lt;=Leave[[#This Row],[End Time]]),"Aplica","No Aplica")</f>
        <v>No Aplica</v>
      </c>
      <c r="M6258" s="43" t="str">
        <f>IF(AND(Home!$A$1&gt;=Leave[[#This Row],[Start Time]],Home!$A$1&lt;=Leave[[#This Row],[End Time]]),Home!$A$1,"No Aplica")</f>
        <v>No Aplica</v>
      </c>
      <c r="N6258" s="43" t="str">
        <f>Leave[[#This Row],[User Code (Owning User) (Usuario)]]&amp;Leave[[#This Row],[fecha activa]]</f>
        <v>MIE2025250824178No Aplica</v>
      </c>
    </row>
    <row r="6259" spans="1:14" x14ac:dyDescent="0.3">
      <c r="A6259" s="43" t="s">
        <v>468</v>
      </c>
      <c r="B6259" s="3">
        <v>45904</v>
      </c>
      <c r="C6259" s="3">
        <v>45904</v>
      </c>
      <c r="D6259" s="43" t="s">
        <v>521</v>
      </c>
      <c r="E6259" s="43" t="s">
        <v>2515</v>
      </c>
      <c r="F6259" s="43" t="s">
        <v>2517</v>
      </c>
      <c r="G6259">
        <v>480</v>
      </c>
      <c r="H6259">
        <v>480</v>
      </c>
      <c r="I6259" s="43" t="s">
        <v>2516</v>
      </c>
      <c r="J6259" s="43" t="s">
        <v>1487</v>
      </c>
      <c r="K6259" s="43" t="s">
        <v>177</v>
      </c>
      <c r="L6259" s="43" t="str">
        <f>IF(AND(Home!$A$1&gt;=Leave[[#This Row],[Start Time]],Home!$A$1&lt;=Leave[[#This Row],[End Time]]),"Aplica","No Aplica")</f>
        <v>No Aplica</v>
      </c>
      <c r="M6259" s="43" t="str">
        <f>IF(AND(Home!$A$1&gt;=Leave[[#This Row],[Start Time]],Home!$A$1&lt;=Leave[[#This Row],[End Time]]),Home!$A$1,"No Aplica")</f>
        <v>No Aplica</v>
      </c>
      <c r="N6259" s="43" t="str">
        <f>Leave[[#This Row],[User Code (Owning User) (Usuario)]]&amp;Leave[[#This Row],[fecha activa]]</f>
        <v>MIE2025250824178No Aplica</v>
      </c>
    </row>
    <row r="6260" spans="1:14" x14ac:dyDescent="0.3">
      <c r="A6260" s="43" t="s">
        <v>468</v>
      </c>
      <c r="B6260" s="3">
        <v>45901</v>
      </c>
      <c r="C6260" s="3">
        <v>45901</v>
      </c>
      <c r="D6260" s="43" t="s">
        <v>520</v>
      </c>
      <c r="E6260" s="43" t="s">
        <v>2515</v>
      </c>
      <c r="F6260" s="43" t="s">
        <v>2517</v>
      </c>
      <c r="G6260">
        <v>480</v>
      </c>
      <c r="H6260">
        <v>480</v>
      </c>
      <c r="I6260" s="43" t="s">
        <v>2516</v>
      </c>
      <c r="J6260" s="43" t="s">
        <v>1487</v>
      </c>
      <c r="K6260" s="43" t="s">
        <v>177</v>
      </c>
      <c r="L6260" s="43" t="str">
        <f>IF(AND(Home!$A$1&gt;=Leave[[#This Row],[Start Time]],Home!$A$1&lt;=Leave[[#This Row],[End Time]]),"Aplica","No Aplica")</f>
        <v>No Aplica</v>
      </c>
      <c r="M6260" s="43" t="str">
        <f>IF(AND(Home!$A$1&gt;=Leave[[#This Row],[Start Time]],Home!$A$1&lt;=Leave[[#This Row],[End Time]]),Home!$A$1,"No Aplica")</f>
        <v>No Aplica</v>
      </c>
      <c r="N6260" s="43" t="str">
        <f>Leave[[#This Row],[User Code (Owning User) (Usuario)]]&amp;Leave[[#This Row],[fecha activa]]</f>
        <v>MIE2025250824178No Aplica</v>
      </c>
    </row>
    <row r="6261" spans="1:14" x14ac:dyDescent="0.3">
      <c r="A6261" s="43" t="s">
        <v>468</v>
      </c>
      <c r="B6261" s="3">
        <v>45916</v>
      </c>
      <c r="C6261" s="3">
        <v>45916</v>
      </c>
      <c r="D6261" s="43" t="s">
        <v>3635</v>
      </c>
      <c r="E6261" s="43" t="s">
        <v>2019</v>
      </c>
      <c r="F6261" s="43" t="s">
        <v>2021</v>
      </c>
      <c r="G6261">
        <v>360</v>
      </c>
      <c r="H6261">
        <v>360</v>
      </c>
      <c r="I6261" s="43" t="s">
        <v>2020</v>
      </c>
      <c r="J6261" s="43" t="s">
        <v>2768</v>
      </c>
      <c r="K6261" s="43" t="s">
        <v>178</v>
      </c>
      <c r="L6261" s="43" t="str">
        <f>IF(AND(Home!$A$1&gt;=Leave[[#This Row],[Start Time]],Home!$A$1&lt;=Leave[[#This Row],[End Time]]),"Aplica","No Aplica")</f>
        <v>No Aplica</v>
      </c>
      <c r="M6261" s="43" t="str">
        <f>IF(AND(Home!$A$1&gt;=Leave[[#This Row],[Start Time]],Home!$A$1&lt;=Leave[[#This Row],[End Time]]),Home!$A$1,"No Aplica")</f>
        <v>No Aplica</v>
      </c>
      <c r="N6261" s="43" t="str">
        <f>Leave[[#This Row],[User Code (Owning User) (Usuario)]]&amp;Leave[[#This Row],[fecha activa]]</f>
        <v>MIE2025050723611No Aplica</v>
      </c>
    </row>
    <row r="6262" spans="1:14" x14ac:dyDescent="0.3">
      <c r="A6262" s="43" t="s">
        <v>468</v>
      </c>
      <c r="B6262" s="3">
        <v>45917</v>
      </c>
      <c r="C6262" s="3">
        <v>45917</v>
      </c>
      <c r="D6262" s="43" t="s">
        <v>3200</v>
      </c>
      <c r="E6262" s="43" t="s">
        <v>2019</v>
      </c>
      <c r="F6262" s="43" t="s">
        <v>2021</v>
      </c>
      <c r="G6262">
        <v>540</v>
      </c>
      <c r="H6262">
        <v>540</v>
      </c>
      <c r="I6262" s="43" t="s">
        <v>2020</v>
      </c>
      <c r="J6262" s="43" t="s">
        <v>2768</v>
      </c>
      <c r="K6262" s="43" t="s">
        <v>178</v>
      </c>
      <c r="L6262" s="43" t="str">
        <f>IF(AND(Home!$A$1&gt;=Leave[[#This Row],[Start Time]],Home!$A$1&lt;=Leave[[#This Row],[End Time]]),"Aplica","No Aplica")</f>
        <v>No Aplica</v>
      </c>
      <c r="M6262" s="43" t="str">
        <f>IF(AND(Home!$A$1&gt;=Leave[[#This Row],[Start Time]],Home!$A$1&lt;=Leave[[#This Row],[End Time]]),Home!$A$1,"No Aplica")</f>
        <v>No Aplica</v>
      </c>
      <c r="N6262" s="43" t="str">
        <f>Leave[[#This Row],[User Code (Owning User) (Usuario)]]&amp;Leave[[#This Row],[fecha activa]]</f>
        <v>MIE2025050723611No Aplica</v>
      </c>
    </row>
    <row r="6263" spans="1:14" x14ac:dyDescent="0.3">
      <c r="A6263" s="43" t="s">
        <v>468</v>
      </c>
      <c r="B6263" s="3">
        <v>45928</v>
      </c>
      <c r="C6263" s="3">
        <v>45928</v>
      </c>
      <c r="D6263" s="43" t="s">
        <v>470</v>
      </c>
      <c r="E6263" s="43" t="s">
        <v>686</v>
      </c>
      <c r="F6263" s="43" t="s">
        <v>687</v>
      </c>
      <c r="G6263">
        <v>540</v>
      </c>
      <c r="H6263">
        <v>540</v>
      </c>
      <c r="I6263" s="43" t="s">
        <v>1169</v>
      </c>
      <c r="J6263" s="43" t="s">
        <v>1033</v>
      </c>
      <c r="K6263" s="43" t="s">
        <v>178</v>
      </c>
      <c r="L6263" s="43" t="str">
        <f>IF(AND(Home!$A$1&gt;=Leave[[#This Row],[Start Time]],Home!$A$1&lt;=Leave[[#This Row],[End Time]]),"Aplica","No Aplica")</f>
        <v>No Aplica</v>
      </c>
      <c r="M6263" s="43" t="str">
        <f>IF(AND(Home!$A$1&gt;=Leave[[#This Row],[Start Time]],Home!$A$1&lt;=Leave[[#This Row],[End Time]]),Home!$A$1,"No Aplica")</f>
        <v>No Aplica</v>
      </c>
      <c r="N6263" s="43" t="str">
        <f>Leave[[#This Row],[User Code (Owning User) (Usuario)]]&amp;Leave[[#This Row],[fecha activa]]</f>
        <v>MIE2024200817214No Aplica</v>
      </c>
    </row>
    <row r="6264" spans="1:14" x14ac:dyDescent="0.3">
      <c r="A6264" s="43" t="s">
        <v>468</v>
      </c>
      <c r="B6264" s="3">
        <v>45917</v>
      </c>
      <c r="C6264" s="3">
        <v>45917</v>
      </c>
      <c r="D6264" s="43" t="s">
        <v>470</v>
      </c>
      <c r="E6264" s="43" t="s">
        <v>686</v>
      </c>
      <c r="F6264" s="43" t="s">
        <v>687</v>
      </c>
      <c r="G6264">
        <v>540</v>
      </c>
      <c r="H6264">
        <v>540</v>
      </c>
      <c r="I6264" s="43" t="s">
        <v>1169</v>
      </c>
      <c r="J6264" s="43" t="s">
        <v>1033</v>
      </c>
      <c r="K6264" s="43" t="s">
        <v>178</v>
      </c>
      <c r="L6264" s="43" t="str">
        <f>IF(AND(Home!$A$1&gt;=Leave[[#This Row],[Start Time]],Home!$A$1&lt;=Leave[[#This Row],[End Time]]),"Aplica","No Aplica")</f>
        <v>No Aplica</v>
      </c>
      <c r="M6264" s="43" t="str">
        <f>IF(AND(Home!$A$1&gt;=Leave[[#This Row],[Start Time]],Home!$A$1&lt;=Leave[[#This Row],[End Time]]),Home!$A$1,"No Aplica")</f>
        <v>No Aplica</v>
      </c>
      <c r="N6264" s="43" t="str">
        <f>Leave[[#This Row],[User Code (Owning User) (Usuario)]]&amp;Leave[[#This Row],[fecha activa]]</f>
        <v>MIE2024200817214No Aplica</v>
      </c>
    </row>
    <row r="6265" spans="1:14" x14ac:dyDescent="0.3">
      <c r="A6265" s="43" t="s">
        <v>468</v>
      </c>
      <c r="B6265" s="3">
        <v>45903</v>
      </c>
      <c r="C6265" s="3">
        <v>45903</v>
      </c>
      <c r="D6265" s="43" t="s">
        <v>470</v>
      </c>
      <c r="E6265" s="43" t="s">
        <v>686</v>
      </c>
      <c r="F6265" s="43" t="s">
        <v>687</v>
      </c>
      <c r="G6265">
        <v>540</v>
      </c>
      <c r="H6265">
        <v>540</v>
      </c>
      <c r="I6265" s="43" t="s">
        <v>1169</v>
      </c>
      <c r="J6265" s="43" t="s">
        <v>1033</v>
      </c>
      <c r="K6265" s="43" t="s">
        <v>178</v>
      </c>
      <c r="L6265" s="43" t="str">
        <f>IF(AND(Home!$A$1&gt;=Leave[[#This Row],[Start Time]],Home!$A$1&lt;=Leave[[#This Row],[End Time]]),"Aplica","No Aplica")</f>
        <v>No Aplica</v>
      </c>
      <c r="M6265" s="43" t="str">
        <f>IF(AND(Home!$A$1&gt;=Leave[[#This Row],[Start Time]],Home!$A$1&lt;=Leave[[#This Row],[End Time]]),Home!$A$1,"No Aplica")</f>
        <v>No Aplica</v>
      </c>
      <c r="N6265" s="43" t="str">
        <f>Leave[[#This Row],[User Code (Owning User) (Usuario)]]&amp;Leave[[#This Row],[fecha activa]]</f>
        <v>MIE2024200817214No Aplica</v>
      </c>
    </row>
    <row r="6266" spans="1:14" x14ac:dyDescent="0.3">
      <c r="A6266" s="43" t="s">
        <v>471</v>
      </c>
      <c r="B6266" s="3">
        <v>45924</v>
      </c>
      <c r="C6266" s="3">
        <v>45924</v>
      </c>
      <c r="D6266" s="43" t="s">
        <v>1629</v>
      </c>
      <c r="E6266" s="43" t="s">
        <v>1530</v>
      </c>
      <c r="F6266" s="43" t="s">
        <v>1532</v>
      </c>
      <c r="G6266">
        <v>60</v>
      </c>
      <c r="H6266">
        <v>60</v>
      </c>
      <c r="I6266" s="43" t="s">
        <v>1531</v>
      </c>
      <c r="J6266" s="43" t="s">
        <v>1105</v>
      </c>
      <c r="K6266" s="43" t="s">
        <v>177</v>
      </c>
      <c r="L6266" s="43" t="str">
        <f>IF(AND(Home!$A$1&gt;=Leave[[#This Row],[Start Time]],Home!$A$1&lt;=Leave[[#This Row],[End Time]]),"Aplica","No Aplica")</f>
        <v>No Aplica</v>
      </c>
      <c r="M6266" s="43" t="str">
        <f>IF(AND(Home!$A$1&gt;=Leave[[#This Row],[Start Time]],Home!$A$1&lt;=Leave[[#This Row],[End Time]]),Home!$A$1,"No Aplica")</f>
        <v>No Aplica</v>
      </c>
      <c r="N6266" s="43" t="str">
        <f>Leave[[#This Row],[User Code (Owning User) (Usuario)]]&amp;Leave[[#This Row],[fecha activa]]</f>
        <v>MIE2025070321447No Aplica</v>
      </c>
    </row>
    <row r="6267" spans="1:14" x14ac:dyDescent="0.3">
      <c r="A6267" s="43" t="s">
        <v>471</v>
      </c>
      <c r="B6267" s="3">
        <v>45924</v>
      </c>
      <c r="C6267" s="3">
        <v>45924</v>
      </c>
      <c r="D6267" s="43" t="s">
        <v>1629</v>
      </c>
      <c r="E6267" s="43" t="s">
        <v>1530</v>
      </c>
      <c r="F6267" s="43" t="s">
        <v>1532</v>
      </c>
      <c r="G6267">
        <v>60</v>
      </c>
      <c r="H6267">
        <v>60</v>
      </c>
      <c r="I6267" s="43" t="s">
        <v>1531</v>
      </c>
      <c r="J6267" s="43" t="s">
        <v>1105</v>
      </c>
      <c r="K6267" s="43" t="s">
        <v>177</v>
      </c>
      <c r="L6267" s="43" t="str">
        <f>IF(AND(Home!$A$1&gt;=Leave[[#This Row],[Start Time]],Home!$A$1&lt;=Leave[[#This Row],[End Time]]),"Aplica","No Aplica")</f>
        <v>No Aplica</v>
      </c>
      <c r="M6267" s="43" t="str">
        <f>IF(AND(Home!$A$1&gt;=Leave[[#This Row],[Start Time]],Home!$A$1&lt;=Leave[[#This Row],[End Time]]),Home!$A$1,"No Aplica")</f>
        <v>No Aplica</v>
      </c>
      <c r="N6267" s="43" t="str">
        <f>Leave[[#This Row],[User Code (Owning User) (Usuario)]]&amp;Leave[[#This Row],[fecha activa]]</f>
        <v>MIE2025070321447No Aplica</v>
      </c>
    </row>
    <row r="6268" spans="1:14" x14ac:dyDescent="0.3">
      <c r="A6268" s="43" t="s">
        <v>471</v>
      </c>
      <c r="B6268" s="3">
        <v>45922</v>
      </c>
      <c r="C6268" s="3">
        <v>45922</v>
      </c>
      <c r="D6268" s="43" t="s">
        <v>1629</v>
      </c>
      <c r="E6268" s="43" t="s">
        <v>1530</v>
      </c>
      <c r="F6268" s="43" t="s">
        <v>1532</v>
      </c>
      <c r="G6268">
        <v>60</v>
      </c>
      <c r="H6268">
        <v>60</v>
      </c>
      <c r="I6268" s="43" t="s">
        <v>1531</v>
      </c>
      <c r="J6268" s="43" t="s">
        <v>1105</v>
      </c>
      <c r="K6268" s="43" t="s">
        <v>177</v>
      </c>
      <c r="L6268" s="43" t="str">
        <f>IF(AND(Home!$A$1&gt;=Leave[[#This Row],[Start Time]],Home!$A$1&lt;=Leave[[#This Row],[End Time]]),"Aplica","No Aplica")</f>
        <v>Aplica</v>
      </c>
      <c r="M6268" s="43">
        <f>IF(AND(Home!$A$1&gt;=Leave[[#This Row],[Start Time]],Home!$A$1&lt;=Leave[[#This Row],[End Time]]),Home!$A$1,"No Aplica")</f>
        <v>45922</v>
      </c>
      <c r="N6268" s="43" t="str">
        <f>Leave[[#This Row],[User Code (Owning User) (Usuario)]]&amp;Leave[[#This Row],[fecha activa]]</f>
        <v>MIE202507032144745922</v>
      </c>
    </row>
    <row r="6269" spans="1:14" x14ac:dyDescent="0.3">
      <c r="A6269" s="43" t="s">
        <v>468</v>
      </c>
      <c r="B6269" s="3">
        <v>45923</v>
      </c>
      <c r="C6269" s="3">
        <v>45923</v>
      </c>
      <c r="D6269" s="43" t="s">
        <v>470</v>
      </c>
      <c r="E6269" s="43" t="s">
        <v>1530</v>
      </c>
      <c r="F6269" s="43" t="s">
        <v>1532</v>
      </c>
      <c r="G6269">
        <v>1320</v>
      </c>
      <c r="H6269">
        <v>540</v>
      </c>
      <c r="I6269" s="43" t="s">
        <v>1531</v>
      </c>
      <c r="J6269" s="43" t="s">
        <v>1105</v>
      </c>
      <c r="K6269" s="43" t="s">
        <v>177</v>
      </c>
      <c r="L6269" s="43" t="str">
        <f>IF(AND(Home!$A$1&gt;=Leave[[#This Row],[Start Time]],Home!$A$1&lt;=Leave[[#This Row],[End Time]]),"Aplica","No Aplica")</f>
        <v>No Aplica</v>
      </c>
      <c r="M6269" s="43" t="str">
        <f>IF(AND(Home!$A$1&gt;=Leave[[#This Row],[Start Time]],Home!$A$1&lt;=Leave[[#This Row],[End Time]]),Home!$A$1,"No Aplica")</f>
        <v>No Aplica</v>
      </c>
      <c r="N6269" s="43" t="str">
        <f>Leave[[#This Row],[User Code (Owning User) (Usuario)]]&amp;Leave[[#This Row],[fecha activa]]</f>
        <v>MIE2025070321447No Aplica</v>
      </c>
    </row>
    <row r="6270" spans="1:14" x14ac:dyDescent="0.3">
      <c r="A6270" s="43" t="s">
        <v>471</v>
      </c>
      <c r="B6270" s="3">
        <v>45917</v>
      </c>
      <c r="C6270" s="3">
        <v>45917</v>
      </c>
      <c r="D6270" s="43" t="s">
        <v>1629</v>
      </c>
      <c r="E6270" s="43" t="s">
        <v>1530</v>
      </c>
      <c r="F6270" s="43" t="s">
        <v>1532</v>
      </c>
      <c r="G6270">
        <v>60</v>
      </c>
      <c r="H6270">
        <v>60</v>
      </c>
      <c r="I6270" s="43" t="s">
        <v>1531</v>
      </c>
      <c r="J6270" s="43" t="s">
        <v>1105</v>
      </c>
      <c r="K6270" s="43" t="s">
        <v>177</v>
      </c>
      <c r="L6270" s="43" t="str">
        <f>IF(AND(Home!$A$1&gt;=Leave[[#This Row],[Start Time]],Home!$A$1&lt;=Leave[[#This Row],[End Time]]),"Aplica","No Aplica")</f>
        <v>No Aplica</v>
      </c>
      <c r="M6270" s="43" t="str">
        <f>IF(AND(Home!$A$1&gt;=Leave[[#This Row],[Start Time]],Home!$A$1&lt;=Leave[[#This Row],[End Time]]),Home!$A$1,"No Aplica")</f>
        <v>No Aplica</v>
      </c>
      <c r="N6270" s="43" t="str">
        <f>Leave[[#This Row],[User Code (Owning User) (Usuario)]]&amp;Leave[[#This Row],[fecha activa]]</f>
        <v>MIE2025070321447No Aplica</v>
      </c>
    </row>
    <row r="6271" spans="1:14" x14ac:dyDescent="0.3">
      <c r="A6271" s="43" t="s">
        <v>471</v>
      </c>
      <c r="B6271" s="3">
        <v>45915</v>
      </c>
      <c r="C6271" s="3">
        <v>45915</v>
      </c>
      <c r="D6271" s="43" t="s">
        <v>3253</v>
      </c>
      <c r="E6271" s="43" t="s">
        <v>1530</v>
      </c>
      <c r="F6271" s="43" t="s">
        <v>1532</v>
      </c>
      <c r="G6271">
        <v>60</v>
      </c>
      <c r="H6271">
        <v>60</v>
      </c>
      <c r="I6271" s="43" t="s">
        <v>1531</v>
      </c>
      <c r="J6271" s="43" t="s">
        <v>1105</v>
      </c>
      <c r="K6271" s="43" t="s">
        <v>177</v>
      </c>
      <c r="L6271" s="43" t="str">
        <f>IF(AND(Home!$A$1&gt;=Leave[[#This Row],[Start Time]],Home!$A$1&lt;=Leave[[#This Row],[End Time]]),"Aplica","No Aplica")</f>
        <v>No Aplica</v>
      </c>
      <c r="M6271" s="43" t="str">
        <f>IF(AND(Home!$A$1&gt;=Leave[[#This Row],[Start Time]],Home!$A$1&lt;=Leave[[#This Row],[End Time]]),Home!$A$1,"No Aplica")</f>
        <v>No Aplica</v>
      </c>
      <c r="N6271" s="43" t="str">
        <f>Leave[[#This Row],[User Code (Owning User) (Usuario)]]&amp;Leave[[#This Row],[fecha activa]]</f>
        <v>MIE2025070321447No Aplica</v>
      </c>
    </row>
    <row r="6272" spans="1:14" x14ac:dyDescent="0.3">
      <c r="A6272" s="43" t="s">
        <v>471</v>
      </c>
      <c r="B6272" s="3">
        <v>45919</v>
      </c>
      <c r="C6272" s="3">
        <v>45919</v>
      </c>
      <c r="D6272" s="43" t="s">
        <v>1629</v>
      </c>
      <c r="E6272" s="43" t="s">
        <v>1530</v>
      </c>
      <c r="F6272" s="43" t="s">
        <v>1532</v>
      </c>
      <c r="G6272">
        <v>60</v>
      </c>
      <c r="H6272">
        <v>60</v>
      </c>
      <c r="I6272" s="43" t="s">
        <v>1531</v>
      </c>
      <c r="J6272" s="43" t="s">
        <v>1105</v>
      </c>
      <c r="K6272" s="43" t="s">
        <v>177</v>
      </c>
      <c r="L6272" s="43" t="str">
        <f>IF(AND(Home!$A$1&gt;=Leave[[#This Row],[Start Time]],Home!$A$1&lt;=Leave[[#This Row],[End Time]]),"Aplica","No Aplica")</f>
        <v>No Aplica</v>
      </c>
      <c r="M6272" s="43" t="str">
        <f>IF(AND(Home!$A$1&gt;=Leave[[#This Row],[Start Time]],Home!$A$1&lt;=Leave[[#This Row],[End Time]]),Home!$A$1,"No Aplica")</f>
        <v>No Aplica</v>
      </c>
      <c r="N6272" s="43" t="str">
        <f>Leave[[#This Row],[User Code (Owning User) (Usuario)]]&amp;Leave[[#This Row],[fecha activa]]</f>
        <v>MIE2025070321447No Aplica</v>
      </c>
    </row>
    <row r="6273" spans="1:14" x14ac:dyDescent="0.3">
      <c r="A6273" s="43" t="s">
        <v>471</v>
      </c>
      <c r="B6273" s="3">
        <v>45918</v>
      </c>
      <c r="C6273" s="3">
        <v>45918</v>
      </c>
      <c r="D6273" s="43" t="s">
        <v>1629</v>
      </c>
      <c r="E6273" s="43" t="s">
        <v>1530</v>
      </c>
      <c r="F6273" s="43" t="s">
        <v>1532</v>
      </c>
      <c r="G6273">
        <v>60</v>
      </c>
      <c r="H6273">
        <v>60</v>
      </c>
      <c r="I6273" s="43" t="s">
        <v>1531</v>
      </c>
      <c r="J6273" s="43" t="s">
        <v>1105</v>
      </c>
      <c r="K6273" s="43" t="s">
        <v>177</v>
      </c>
      <c r="L6273" s="43" t="str">
        <f>IF(AND(Home!$A$1&gt;=Leave[[#This Row],[Start Time]],Home!$A$1&lt;=Leave[[#This Row],[End Time]]),"Aplica","No Aplica")</f>
        <v>No Aplica</v>
      </c>
      <c r="M6273" s="43" t="str">
        <f>IF(AND(Home!$A$1&gt;=Leave[[#This Row],[Start Time]],Home!$A$1&lt;=Leave[[#This Row],[End Time]]),Home!$A$1,"No Aplica")</f>
        <v>No Aplica</v>
      </c>
      <c r="N6273" s="43" t="str">
        <f>Leave[[#This Row],[User Code (Owning User) (Usuario)]]&amp;Leave[[#This Row],[fecha activa]]</f>
        <v>MIE2025070321447No Aplica</v>
      </c>
    </row>
    <row r="6274" spans="1:14" x14ac:dyDescent="0.3">
      <c r="A6274" s="43" t="s">
        <v>468</v>
      </c>
      <c r="B6274" s="3">
        <v>45916</v>
      </c>
      <c r="C6274" s="3">
        <v>45916</v>
      </c>
      <c r="D6274" s="43" t="s">
        <v>3107</v>
      </c>
      <c r="E6274" s="43" t="s">
        <v>1530</v>
      </c>
      <c r="F6274" s="43" t="s">
        <v>1532</v>
      </c>
      <c r="G6274">
        <v>1350</v>
      </c>
      <c r="H6274">
        <v>540</v>
      </c>
      <c r="I6274" s="43" t="s">
        <v>1531</v>
      </c>
      <c r="J6274" s="43" t="s">
        <v>1105</v>
      </c>
      <c r="K6274" s="43" t="s">
        <v>177</v>
      </c>
      <c r="L6274" s="43" t="str">
        <f>IF(AND(Home!$A$1&gt;=Leave[[#This Row],[Start Time]],Home!$A$1&lt;=Leave[[#This Row],[End Time]]),"Aplica","No Aplica")</f>
        <v>No Aplica</v>
      </c>
      <c r="M6274" s="43" t="str">
        <f>IF(AND(Home!$A$1&gt;=Leave[[#This Row],[Start Time]],Home!$A$1&lt;=Leave[[#This Row],[End Time]]),Home!$A$1,"No Aplica")</f>
        <v>No Aplica</v>
      </c>
      <c r="N6274" s="43" t="str">
        <f>Leave[[#This Row],[User Code (Owning User) (Usuario)]]&amp;Leave[[#This Row],[fecha activa]]</f>
        <v>MIE2025070321447No Aplica</v>
      </c>
    </row>
    <row r="6275" spans="1:14" x14ac:dyDescent="0.3">
      <c r="A6275" s="43" t="s">
        <v>471</v>
      </c>
      <c r="B6275" s="3">
        <v>45912</v>
      </c>
      <c r="C6275" s="3">
        <v>45912</v>
      </c>
      <c r="D6275" s="43" t="s">
        <v>1629</v>
      </c>
      <c r="E6275" s="43" t="s">
        <v>1530</v>
      </c>
      <c r="F6275" s="43" t="s">
        <v>1532</v>
      </c>
      <c r="G6275">
        <v>60</v>
      </c>
      <c r="H6275">
        <v>60</v>
      </c>
      <c r="I6275" s="43" t="s">
        <v>1531</v>
      </c>
      <c r="J6275" s="43" t="s">
        <v>1105</v>
      </c>
      <c r="K6275" s="43" t="s">
        <v>177</v>
      </c>
      <c r="L6275" s="43" t="str">
        <f>IF(AND(Home!$A$1&gt;=Leave[[#This Row],[Start Time]],Home!$A$1&lt;=Leave[[#This Row],[End Time]]),"Aplica","No Aplica")</f>
        <v>No Aplica</v>
      </c>
      <c r="M6275" s="43" t="str">
        <f>IF(AND(Home!$A$1&gt;=Leave[[#This Row],[Start Time]],Home!$A$1&lt;=Leave[[#This Row],[End Time]]),Home!$A$1,"No Aplica")</f>
        <v>No Aplica</v>
      </c>
      <c r="N6275" s="43" t="str">
        <f>Leave[[#This Row],[User Code (Owning User) (Usuario)]]&amp;Leave[[#This Row],[fecha activa]]</f>
        <v>MIE2025070321447No Aplica</v>
      </c>
    </row>
    <row r="6276" spans="1:14" x14ac:dyDescent="0.3">
      <c r="A6276" s="43" t="s">
        <v>471</v>
      </c>
      <c r="B6276" s="3">
        <v>45911</v>
      </c>
      <c r="C6276" s="3">
        <v>45911</v>
      </c>
      <c r="D6276" s="43" t="s">
        <v>1629</v>
      </c>
      <c r="E6276" s="43" t="s">
        <v>1530</v>
      </c>
      <c r="F6276" s="43" t="s">
        <v>1532</v>
      </c>
      <c r="G6276">
        <v>60</v>
      </c>
      <c r="H6276">
        <v>60</v>
      </c>
      <c r="I6276" s="43" t="s">
        <v>1531</v>
      </c>
      <c r="J6276" s="43" t="s">
        <v>1105</v>
      </c>
      <c r="K6276" s="43" t="s">
        <v>177</v>
      </c>
      <c r="L6276" s="43" t="str">
        <f>IF(AND(Home!$A$1&gt;=Leave[[#This Row],[Start Time]],Home!$A$1&lt;=Leave[[#This Row],[End Time]]),"Aplica","No Aplica")</f>
        <v>No Aplica</v>
      </c>
      <c r="M6276" s="43" t="str">
        <f>IF(AND(Home!$A$1&gt;=Leave[[#This Row],[Start Time]],Home!$A$1&lt;=Leave[[#This Row],[End Time]]),Home!$A$1,"No Aplica")</f>
        <v>No Aplica</v>
      </c>
      <c r="N6276" s="43" t="str">
        <f>Leave[[#This Row],[User Code (Owning User) (Usuario)]]&amp;Leave[[#This Row],[fecha activa]]</f>
        <v>MIE2025070321447No Aplica</v>
      </c>
    </row>
    <row r="6277" spans="1:14" x14ac:dyDescent="0.3">
      <c r="A6277" s="43" t="s">
        <v>471</v>
      </c>
      <c r="B6277" s="3">
        <v>45910</v>
      </c>
      <c r="C6277" s="3">
        <v>45910</v>
      </c>
      <c r="D6277" s="43" t="s">
        <v>1629</v>
      </c>
      <c r="E6277" s="43" t="s">
        <v>1530</v>
      </c>
      <c r="F6277" s="43" t="s">
        <v>1532</v>
      </c>
      <c r="G6277">
        <v>60</v>
      </c>
      <c r="H6277">
        <v>60</v>
      </c>
      <c r="I6277" s="43" t="s">
        <v>1531</v>
      </c>
      <c r="J6277" s="43" t="s">
        <v>1105</v>
      </c>
      <c r="K6277" s="43" t="s">
        <v>177</v>
      </c>
      <c r="L6277" s="43" t="str">
        <f>IF(AND(Home!$A$1&gt;=Leave[[#This Row],[Start Time]],Home!$A$1&lt;=Leave[[#This Row],[End Time]]),"Aplica","No Aplica")</f>
        <v>No Aplica</v>
      </c>
      <c r="M6277" s="43" t="str">
        <f>IF(AND(Home!$A$1&gt;=Leave[[#This Row],[Start Time]],Home!$A$1&lt;=Leave[[#This Row],[End Time]]),Home!$A$1,"No Aplica")</f>
        <v>No Aplica</v>
      </c>
      <c r="N6277" s="43" t="str">
        <f>Leave[[#This Row],[User Code (Owning User) (Usuario)]]&amp;Leave[[#This Row],[fecha activa]]</f>
        <v>MIE2025070321447No Aplica</v>
      </c>
    </row>
    <row r="6278" spans="1:14" x14ac:dyDescent="0.3">
      <c r="A6278" s="43" t="s">
        <v>468</v>
      </c>
      <c r="B6278" s="3">
        <v>45909</v>
      </c>
      <c r="C6278" s="3">
        <v>45909</v>
      </c>
      <c r="D6278" s="43" t="s">
        <v>470</v>
      </c>
      <c r="E6278" s="43" t="s">
        <v>1530</v>
      </c>
      <c r="F6278" s="43" t="s">
        <v>1532</v>
      </c>
      <c r="G6278">
        <v>1320</v>
      </c>
      <c r="H6278">
        <v>540</v>
      </c>
      <c r="I6278" s="43" t="s">
        <v>1531</v>
      </c>
      <c r="J6278" s="43" t="s">
        <v>1105</v>
      </c>
      <c r="K6278" s="43" t="s">
        <v>177</v>
      </c>
      <c r="L6278" s="43" t="str">
        <f>IF(AND(Home!$A$1&gt;=Leave[[#This Row],[Start Time]],Home!$A$1&lt;=Leave[[#This Row],[End Time]]),"Aplica","No Aplica")</f>
        <v>No Aplica</v>
      </c>
      <c r="M6278" s="43" t="str">
        <f>IF(AND(Home!$A$1&gt;=Leave[[#This Row],[Start Time]],Home!$A$1&lt;=Leave[[#This Row],[End Time]]),Home!$A$1,"No Aplica")</f>
        <v>No Aplica</v>
      </c>
      <c r="N6278" s="43" t="str">
        <f>Leave[[#This Row],[User Code (Owning User) (Usuario)]]&amp;Leave[[#This Row],[fecha activa]]</f>
        <v>MIE2025070321447No Aplica</v>
      </c>
    </row>
    <row r="6279" spans="1:14" x14ac:dyDescent="0.3">
      <c r="A6279" s="43" t="s">
        <v>471</v>
      </c>
      <c r="B6279" s="3">
        <v>45908</v>
      </c>
      <c r="C6279" s="3">
        <v>45908</v>
      </c>
      <c r="D6279" s="43" t="s">
        <v>1629</v>
      </c>
      <c r="E6279" s="43" t="s">
        <v>1530</v>
      </c>
      <c r="F6279" s="43" t="s">
        <v>1532</v>
      </c>
      <c r="G6279">
        <v>60</v>
      </c>
      <c r="H6279">
        <v>60</v>
      </c>
      <c r="I6279" s="43" t="s">
        <v>1531</v>
      </c>
      <c r="J6279" s="43" t="s">
        <v>1105</v>
      </c>
      <c r="K6279" s="43" t="s">
        <v>177</v>
      </c>
      <c r="L6279" s="43" t="str">
        <f>IF(AND(Home!$A$1&gt;=Leave[[#This Row],[Start Time]],Home!$A$1&lt;=Leave[[#This Row],[End Time]]),"Aplica","No Aplica")</f>
        <v>No Aplica</v>
      </c>
      <c r="M6279" s="43" t="str">
        <f>IF(AND(Home!$A$1&gt;=Leave[[#This Row],[Start Time]],Home!$A$1&lt;=Leave[[#This Row],[End Time]]),Home!$A$1,"No Aplica")</f>
        <v>No Aplica</v>
      </c>
      <c r="N6279" s="43" t="str">
        <f>Leave[[#This Row],[User Code (Owning User) (Usuario)]]&amp;Leave[[#This Row],[fecha activa]]</f>
        <v>MIE2025070321447No Aplica</v>
      </c>
    </row>
    <row r="6280" spans="1:14" x14ac:dyDescent="0.3">
      <c r="A6280" s="43" t="s">
        <v>471</v>
      </c>
      <c r="B6280" s="3">
        <v>45904</v>
      </c>
      <c r="C6280" s="3">
        <v>45904</v>
      </c>
      <c r="D6280" s="43" t="s">
        <v>1629</v>
      </c>
      <c r="E6280" s="43" t="s">
        <v>1530</v>
      </c>
      <c r="F6280" s="43" t="s">
        <v>1532</v>
      </c>
      <c r="G6280">
        <v>60</v>
      </c>
      <c r="H6280">
        <v>60</v>
      </c>
      <c r="I6280" s="43" t="s">
        <v>1531</v>
      </c>
      <c r="J6280" s="43" t="s">
        <v>1105</v>
      </c>
      <c r="K6280" s="43" t="s">
        <v>177</v>
      </c>
      <c r="L6280" s="43" t="str">
        <f>IF(AND(Home!$A$1&gt;=Leave[[#This Row],[Start Time]],Home!$A$1&lt;=Leave[[#This Row],[End Time]]),"Aplica","No Aplica")</f>
        <v>No Aplica</v>
      </c>
      <c r="M6280" s="43" t="str">
        <f>IF(AND(Home!$A$1&gt;=Leave[[#This Row],[Start Time]],Home!$A$1&lt;=Leave[[#This Row],[End Time]]),Home!$A$1,"No Aplica")</f>
        <v>No Aplica</v>
      </c>
      <c r="N6280" s="43" t="str">
        <f>Leave[[#This Row],[User Code (Owning User) (Usuario)]]&amp;Leave[[#This Row],[fecha activa]]</f>
        <v>MIE2025070321447No Aplica</v>
      </c>
    </row>
    <row r="6281" spans="1:14" x14ac:dyDescent="0.3">
      <c r="A6281" s="43" t="s">
        <v>471</v>
      </c>
      <c r="B6281" s="3">
        <v>45903</v>
      </c>
      <c r="C6281" s="3">
        <v>45903</v>
      </c>
      <c r="D6281" s="43" t="s">
        <v>1629</v>
      </c>
      <c r="E6281" s="43" t="s">
        <v>1530</v>
      </c>
      <c r="F6281" s="43" t="s">
        <v>1532</v>
      </c>
      <c r="G6281">
        <v>60</v>
      </c>
      <c r="H6281">
        <v>60</v>
      </c>
      <c r="I6281" s="43" t="s">
        <v>1531</v>
      </c>
      <c r="J6281" s="43" t="s">
        <v>1105</v>
      </c>
      <c r="K6281" s="43" t="s">
        <v>177</v>
      </c>
      <c r="L6281" s="43" t="str">
        <f>IF(AND(Home!$A$1&gt;=Leave[[#This Row],[Start Time]],Home!$A$1&lt;=Leave[[#This Row],[End Time]]),"Aplica","No Aplica")</f>
        <v>No Aplica</v>
      </c>
      <c r="M6281" s="43" t="str">
        <f>IF(AND(Home!$A$1&gt;=Leave[[#This Row],[Start Time]],Home!$A$1&lt;=Leave[[#This Row],[End Time]]),Home!$A$1,"No Aplica")</f>
        <v>No Aplica</v>
      </c>
      <c r="N6281" s="43" t="str">
        <f>Leave[[#This Row],[User Code (Owning User) (Usuario)]]&amp;Leave[[#This Row],[fecha activa]]</f>
        <v>MIE2025070321447No Aplica</v>
      </c>
    </row>
    <row r="6282" spans="1:14" x14ac:dyDescent="0.3">
      <c r="A6282" s="43" t="s">
        <v>471</v>
      </c>
      <c r="B6282" s="3">
        <v>45901</v>
      </c>
      <c r="C6282" s="3">
        <v>45901</v>
      </c>
      <c r="D6282" s="43" t="s">
        <v>1629</v>
      </c>
      <c r="E6282" s="43" t="s">
        <v>1530</v>
      </c>
      <c r="F6282" s="43" t="s">
        <v>1532</v>
      </c>
      <c r="G6282">
        <v>60</v>
      </c>
      <c r="H6282">
        <v>60</v>
      </c>
      <c r="I6282" s="43" t="s">
        <v>1531</v>
      </c>
      <c r="J6282" s="43" t="s">
        <v>1105</v>
      </c>
      <c r="K6282" s="43" t="s">
        <v>177</v>
      </c>
      <c r="L6282" s="43" t="str">
        <f>IF(AND(Home!$A$1&gt;=Leave[[#This Row],[Start Time]],Home!$A$1&lt;=Leave[[#This Row],[End Time]]),"Aplica","No Aplica")</f>
        <v>No Aplica</v>
      </c>
      <c r="M6282" s="43" t="str">
        <f>IF(AND(Home!$A$1&gt;=Leave[[#This Row],[Start Time]],Home!$A$1&lt;=Leave[[#This Row],[End Time]]),Home!$A$1,"No Aplica")</f>
        <v>No Aplica</v>
      </c>
      <c r="N6282" s="43" t="str">
        <f>Leave[[#This Row],[User Code (Owning User) (Usuario)]]&amp;Leave[[#This Row],[fecha activa]]</f>
        <v>MIE2025070321447No Aplica</v>
      </c>
    </row>
    <row r="6283" spans="1:14" x14ac:dyDescent="0.3">
      <c r="A6283" s="43" t="s">
        <v>468</v>
      </c>
      <c r="B6283" s="3">
        <v>45902</v>
      </c>
      <c r="C6283" s="3">
        <v>45902</v>
      </c>
      <c r="D6283" s="43" t="s">
        <v>470</v>
      </c>
      <c r="E6283" s="43" t="s">
        <v>1530</v>
      </c>
      <c r="F6283" s="43" t="s">
        <v>1532</v>
      </c>
      <c r="G6283">
        <v>1320</v>
      </c>
      <c r="H6283">
        <v>540</v>
      </c>
      <c r="I6283" s="43" t="s">
        <v>1531</v>
      </c>
      <c r="J6283" s="43" t="s">
        <v>1105</v>
      </c>
      <c r="K6283" s="43" t="s">
        <v>177</v>
      </c>
      <c r="L6283" s="43" t="str">
        <f>IF(AND(Home!$A$1&gt;=Leave[[#This Row],[Start Time]],Home!$A$1&lt;=Leave[[#This Row],[End Time]]),"Aplica","No Aplica")</f>
        <v>No Aplica</v>
      </c>
      <c r="M6283" s="43" t="str">
        <f>IF(AND(Home!$A$1&gt;=Leave[[#This Row],[Start Time]],Home!$A$1&lt;=Leave[[#This Row],[End Time]]),Home!$A$1,"No Aplica")</f>
        <v>No Aplica</v>
      </c>
      <c r="N6283" s="43" t="str">
        <f>Leave[[#This Row],[User Code (Owning User) (Usuario)]]&amp;Leave[[#This Row],[fecha activa]]</f>
        <v>MIE2025070321447No Aplica</v>
      </c>
    </row>
    <row r="6284" spans="1:14" x14ac:dyDescent="0.3">
      <c r="A6284" s="43" t="s">
        <v>471</v>
      </c>
      <c r="B6284" s="3">
        <v>45927</v>
      </c>
      <c r="C6284" s="3">
        <v>45927</v>
      </c>
      <c r="D6284" s="43" t="s">
        <v>621</v>
      </c>
      <c r="E6284" s="43" t="s">
        <v>1440</v>
      </c>
      <c r="F6284" s="43" t="s">
        <v>1442</v>
      </c>
      <c r="G6284">
        <v>300</v>
      </c>
      <c r="H6284">
        <v>300</v>
      </c>
      <c r="I6284" s="43" t="s">
        <v>1441</v>
      </c>
      <c r="J6284" s="43" t="s">
        <v>1446</v>
      </c>
      <c r="K6284" s="43" t="s">
        <v>178</v>
      </c>
      <c r="L6284" s="43" t="str">
        <f>IF(AND(Home!$A$1&gt;=Leave[[#This Row],[Start Time]],Home!$A$1&lt;=Leave[[#This Row],[End Time]]),"Aplica","No Aplica")</f>
        <v>No Aplica</v>
      </c>
      <c r="M6284" s="43" t="str">
        <f>IF(AND(Home!$A$1&gt;=Leave[[#This Row],[Start Time]],Home!$A$1&lt;=Leave[[#This Row],[End Time]]),Home!$A$1,"No Aplica")</f>
        <v>No Aplica</v>
      </c>
      <c r="N6284" s="43" t="str">
        <f>Leave[[#This Row],[User Code (Owning User) (Usuario)]]&amp;Leave[[#This Row],[fecha activa]]</f>
        <v>MIE2025180220968No Aplica</v>
      </c>
    </row>
    <row r="6285" spans="1:14" x14ac:dyDescent="0.3">
      <c r="A6285" s="43" t="s">
        <v>468</v>
      </c>
      <c r="B6285" s="3">
        <v>45928</v>
      </c>
      <c r="C6285" s="3">
        <v>45928</v>
      </c>
      <c r="D6285" s="43" t="s">
        <v>492</v>
      </c>
      <c r="E6285" s="43" t="s">
        <v>1440</v>
      </c>
      <c r="F6285" s="43" t="s">
        <v>1442</v>
      </c>
      <c r="G6285">
        <v>630</v>
      </c>
      <c r="H6285">
        <v>540</v>
      </c>
      <c r="I6285" s="43" t="s">
        <v>1441</v>
      </c>
      <c r="J6285" s="43" t="s">
        <v>1446</v>
      </c>
      <c r="K6285" s="43" t="s">
        <v>178</v>
      </c>
      <c r="L6285" s="43" t="str">
        <f>IF(AND(Home!$A$1&gt;=Leave[[#This Row],[Start Time]],Home!$A$1&lt;=Leave[[#This Row],[End Time]]),"Aplica","No Aplica")</f>
        <v>No Aplica</v>
      </c>
      <c r="M6285" s="43" t="str">
        <f>IF(AND(Home!$A$1&gt;=Leave[[#This Row],[Start Time]],Home!$A$1&lt;=Leave[[#This Row],[End Time]]),Home!$A$1,"No Aplica")</f>
        <v>No Aplica</v>
      </c>
      <c r="N6285" s="43" t="str">
        <f>Leave[[#This Row],[User Code (Owning User) (Usuario)]]&amp;Leave[[#This Row],[fecha activa]]</f>
        <v>MIE2025180220968No Aplica</v>
      </c>
    </row>
    <row r="6286" spans="1:14" x14ac:dyDescent="0.3">
      <c r="A6286" s="43" t="s">
        <v>471</v>
      </c>
      <c r="B6286" s="3">
        <v>45902</v>
      </c>
      <c r="C6286" s="3">
        <v>45902</v>
      </c>
      <c r="D6286" s="43" t="s">
        <v>2806</v>
      </c>
      <c r="E6286" s="43" t="s">
        <v>1440</v>
      </c>
      <c r="F6286" s="43" t="s">
        <v>1442</v>
      </c>
      <c r="G6286">
        <v>240</v>
      </c>
      <c r="H6286">
        <v>240</v>
      </c>
      <c r="I6286" s="43" t="s">
        <v>1441</v>
      </c>
      <c r="J6286" s="43" t="s">
        <v>1446</v>
      </c>
      <c r="K6286" s="43" t="s">
        <v>178</v>
      </c>
      <c r="L6286" s="43" t="str">
        <f>IF(AND(Home!$A$1&gt;=Leave[[#This Row],[Start Time]],Home!$A$1&lt;=Leave[[#This Row],[End Time]]),"Aplica","No Aplica")</f>
        <v>No Aplica</v>
      </c>
      <c r="M6286" s="43" t="str">
        <f>IF(AND(Home!$A$1&gt;=Leave[[#This Row],[Start Time]],Home!$A$1&lt;=Leave[[#This Row],[End Time]]),Home!$A$1,"No Aplica")</f>
        <v>No Aplica</v>
      </c>
      <c r="N6286" s="43" t="str">
        <f>Leave[[#This Row],[User Code (Owning User) (Usuario)]]&amp;Leave[[#This Row],[fecha activa]]</f>
        <v>MIE2025180220968No Aplica</v>
      </c>
    </row>
    <row r="6287" spans="1:14" x14ac:dyDescent="0.3">
      <c r="A6287" s="43" t="s">
        <v>468</v>
      </c>
      <c r="B6287" s="3">
        <v>45914</v>
      </c>
      <c r="C6287" s="3">
        <v>45914</v>
      </c>
      <c r="D6287" s="43" t="s">
        <v>487</v>
      </c>
      <c r="E6287" s="43" t="s">
        <v>1440</v>
      </c>
      <c r="F6287" s="43" t="s">
        <v>1442</v>
      </c>
      <c r="G6287">
        <v>540</v>
      </c>
      <c r="H6287">
        <v>540</v>
      </c>
      <c r="I6287" s="43" t="s">
        <v>1441</v>
      </c>
      <c r="J6287" s="43" t="s">
        <v>1446</v>
      </c>
      <c r="K6287" s="43" t="s">
        <v>178</v>
      </c>
      <c r="L6287" s="43" t="str">
        <f>IF(AND(Home!$A$1&gt;=Leave[[#This Row],[Start Time]],Home!$A$1&lt;=Leave[[#This Row],[End Time]]),"Aplica","No Aplica")</f>
        <v>No Aplica</v>
      </c>
      <c r="M6287" s="43" t="str">
        <f>IF(AND(Home!$A$1&gt;=Leave[[#This Row],[Start Time]],Home!$A$1&lt;=Leave[[#This Row],[End Time]]),Home!$A$1,"No Aplica")</f>
        <v>No Aplica</v>
      </c>
      <c r="N6287" s="43" t="str">
        <f>Leave[[#This Row],[User Code (Owning User) (Usuario)]]&amp;Leave[[#This Row],[fecha activa]]</f>
        <v>MIE2025180220968No Aplica</v>
      </c>
    </row>
    <row r="6288" spans="1:14" x14ac:dyDescent="0.3">
      <c r="A6288" s="43" t="s">
        <v>471</v>
      </c>
      <c r="B6288" s="3">
        <v>45913</v>
      </c>
      <c r="C6288" s="3">
        <v>45913</v>
      </c>
      <c r="D6288" s="43" t="s">
        <v>621</v>
      </c>
      <c r="E6288" s="43" t="s">
        <v>1440</v>
      </c>
      <c r="F6288" s="43" t="s">
        <v>1442</v>
      </c>
      <c r="G6288">
        <v>300</v>
      </c>
      <c r="H6288">
        <v>300</v>
      </c>
      <c r="I6288" s="43" t="s">
        <v>1441</v>
      </c>
      <c r="J6288" s="43" t="s">
        <v>1446</v>
      </c>
      <c r="K6288" s="43" t="s">
        <v>178</v>
      </c>
      <c r="L6288" s="43" t="str">
        <f>IF(AND(Home!$A$1&gt;=Leave[[#This Row],[Start Time]],Home!$A$1&lt;=Leave[[#This Row],[End Time]]),"Aplica","No Aplica")</f>
        <v>No Aplica</v>
      </c>
      <c r="M6288" s="43" t="str">
        <f>IF(AND(Home!$A$1&gt;=Leave[[#This Row],[Start Time]],Home!$A$1&lt;=Leave[[#This Row],[End Time]]),Home!$A$1,"No Aplica")</f>
        <v>No Aplica</v>
      </c>
      <c r="N6288" s="43" t="str">
        <f>Leave[[#This Row],[User Code (Owning User) (Usuario)]]&amp;Leave[[#This Row],[fecha activa]]</f>
        <v>MIE2025180220968No Aplica</v>
      </c>
    </row>
    <row r="6289" spans="1:14" x14ac:dyDescent="0.3">
      <c r="A6289" s="43" t="s">
        <v>468</v>
      </c>
      <c r="B6289" s="3">
        <v>45907</v>
      </c>
      <c r="C6289" s="3">
        <v>45907</v>
      </c>
      <c r="D6289" s="43" t="s">
        <v>492</v>
      </c>
      <c r="E6289" s="43" t="s">
        <v>1440</v>
      </c>
      <c r="F6289" s="43" t="s">
        <v>1442</v>
      </c>
      <c r="G6289">
        <v>540</v>
      </c>
      <c r="H6289">
        <v>540</v>
      </c>
      <c r="I6289" s="43" t="s">
        <v>1441</v>
      </c>
      <c r="J6289" s="43" t="s">
        <v>1446</v>
      </c>
      <c r="K6289" s="43" t="s">
        <v>178</v>
      </c>
      <c r="L6289" s="43" t="str">
        <f>IF(AND(Home!$A$1&gt;=Leave[[#This Row],[Start Time]],Home!$A$1&lt;=Leave[[#This Row],[End Time]]),"Aplica","No Aplica")</f>
        <v>No Aplica</v>
      </c>
      <c r="M6289" s="43" t="str">
        <f>IF(AND(Home!$A$1&gt;=Leave[[#This Row],[Start Time]],Home!$A$1&lt;=Leave[[#This Row],[End Time]]),Home!$A$1,"No Aplica")</f>
        <v>No Aplica</v>
      </c>
      <c r="N6289" s="43" t="str">
        <f>Leave[[#This Row],[User Code (Owning User) (Usuario)]]&amp;Leave[[#This Row],[fecha activa]]</f>
        <v>MIE2025180220968No Aplica</v>
      </c>
    </row>
    <row r="6290" spans="1:14" x14ac:dyDescent="0.3">
      <c r="A6290" s="43" t="s">
        <v>471</v>
      </c>
      <c r="B6290" s="3">
        <v>45906</v>
      </c>
      <c r="C6290" s="3">
        <v>45906</v>
      </c>
      <c r="D6290" s="43" t="s">
        <v>1404</v>
      </c>
      <c r="E6290" s="43" t="s">
        <v>1440</v>
      </c>
      <c r="F6290" s="43" t="s">
        <v>1442</v>
      </c>
      <c r="G6290">
        <v>300</v>
      </c>
      <c r="H6290">
        <v>300</v>
      </c>
      <c r="I6290" s="43" t="s">
        <v>1441</v>
      </c>
      <c r="J6290" s="43" t="s">
        <v>1446</v>
      </c>
      <c r="K6290" s="43" t="s">
        <v>178</v>
      </c>
      <c r="L6290" s="43" t="str">
        <f>IF(AND(Home!$A$1&gt;=Leave[[#This Row],[Start Time]],Home!$A$1&lt;=Leave[[#This Row],[End Time]]),"Aplica","No Aplica")</f>
        <v>No Aplica</v>
      </c>
      <c r="M6290" s="43" t="str">
        <f>IF(AND(Home!$A$1&gt;=Leave[[#This Row],[Start Time]],Home!$A$1&lt;=Leave[[#This Row],[End Time]]),Home!$A$1,"No Aplica")</f>
        <v>No Aplica</v>
      </c>
      <c r="N6290" s="43" t="str">
        <f>Leave[[#This Row],[User Code (Owning User) (Usuario)]]&amp;Leave[[#This Row],[fecha activa]]</f>
        <v>MIE2025180220968No Aplica</v>
      </c>
    </row>
    <row r="6291" spans="1:14" x14ac:dyDescent="0.3">
      <c r="A6291" s="43" t="s">
        <v>468</v>
      </c>
      <c r="B6291" s="3">
        <v>45930</v>
      </c>
      <c r="C6291" s="3">
        <v>45930</v>
      </c>
      <c r="D6291" s="43" t="s">
        <v>502</v>
      </c>
      <c r="E6291" s="43" t="s">
        <v>43</v>
      </c>
      <c r="F6291" s="43" t="s">
        <v>44</v>
      </c>
      <c r="G6291">
        <v>1410</v>
      </c>
      <c r="H6291">
        <v>540</v>
      </c>
      <c r="I6291" s="43" t="s">
        <v>958</v>
      </c>
      <c r="J6291" s="43" t="s">
        <v>2226</v>
      </c>
      <c r="K6291" s="43" t="s">
        <v>177</v>
      </c>
      <c r="L6291" s="43" t="str">
        <f>IF(AND(Home!$A$1&gt;=Leave[[#This Row],[Start Time]],Home!$A$1&lt;=Leave[[#This Row],[End Time]]),"Aplica","No Aplica")</f>
        <v>No Aplica</v>
      </c>
      <c r="M6291" s="43" t="str">
        <f>IF(AND(Home!$A$1&gt;=Leave[[#This Row],[Start Time]],Home!$A$1&lt;=Leave[[#This Row],[End Time]]),Home!$A$1,"No Aplica")</f>
        <v>No Aplica</v>
      </c>
      <c r="N6291" s="43" t="str">
        <f>Leave[[#This Row],[User Code (Owning User) (Usuario)]]&amp;Leave[[#This Row],[fecha activa]]</f>
        <v>MIE202214109052No Aplica</v>
      </c>
    </row>
    <row r="6292" spans="1:14" x14ac:dyDescent="0.3">
      <c r="A6292" s="43" t="s">
        <v>471</v>
      </c>
      <c r="B6292" s="3">
        <v>45929</v>
      </c>
      <c r="C6292" s="3">
        <v>45929</v>
      </c>
      <c r="D6292" s="43" t="s">
        <v>493</v>
      </c>
      <c r="E6292" s="43" t="s">
        <v>43</v>
      </c>
      <c r="F6292" s="43" t="s">
        <v>44</v>
      </c>
      <c r="G6292">
        <v>60</v>
      </c>
      <c r="H6292">
        <v>60</v>
      </c>
      <c r="I6292" s="43" t="s">
        <v>958</v>
      </c>
      <c r="J6292" s="43" t="s">
        <v>2226</v>
      </c>
      <c r="K6292" s="43" t="s">
        <v>177</v>
      </c>
      <c r="L6292" s="43" t="str">
        <f>IF(AND(Home!$A$1&gt;=Leave[[#This Row],[Start Time]],Home!$A$1&lt;=Leave[[#This Row],[End Time]]),"Aplica","No Aplica")</f>
        <v>No Aplica</v>
      </c>
      <c r="M6292" s="43" t="str">
        <f>IF(AND(Home!$A$1&gt;=Leave[[#This Row],[Start Time]],Home!$A$1&lt;=Leave[[#This Row],[End Time]]),Home!$A$1,"No Aplica")</f>
        <v>No Aplica</v>
      </c>
      <c r="N6292" s="43" t="str">
        <f>Leave[[#This Row],[User Code (Owning User) (Usuario)]]&amp;Leave[[#This Row],[fecha activa]]</f>
        <v>MIE202214109052No Aplica</v>
      </c>
    </row>
    <row r="6293" spans="1:14" x14ac:dyDescent="0.3">
      <c r="A6293" s="43" t="s">
        <v>471</v>
      </c>
      <c r="B6293" s="3">
        <v>45926</v>
      </c>
      <c r="C6293" s="3">
        <v>45926</v>
      </c>
      <c r="D6293" s="43" t="s">
        <v>493</v>
      </c>
      <c r="E6293" s="43" t="s">
        <v>43</v>
      </c>
      <c r="F6293" s="43" t="s">
        <v>44</v>
      </c>
      <c r="G6293">
        <v>60</v>
      </c>
      <c r="H6293">
        <v>60</v>
      </c>
      <c r="I6293" s="43" t="s">
        <v>958</v>
      </c>
      <c r="J6293" s="43" t="s">
        <v>2226</v>
      </c>
      <c r="K6293" s="43" t="s">
        <v>177</v>
      </c>
      <c r="L6293" s="43" t="str">
        <f>IF(AND(Home!$A$1&gt;=Leave[[#This Row],[Start Time]],Home!$A$1&lt;=Leave[[#This Row],[End Time]]),"Aplica","No Aplica")</f>
        <v>No Aplica</v>
      </c>
      <c r="M6293" s="43" t="str">
        <f>IF(AND(Home!$A$1&gt;=Leave[[#This Row],[Start Time]],Home!$A$1&lt;=Leave[[#This Row],[End Time]]),Home!$A$1,"No Aplica")</f>
        <v>No Aplica</v>
      </c>
      <c r="N6293" s="43" t="str">
        <f>Leave[[#This Row],[User Code (Owning User) (Usuario)]]&amp;Leave[[#This Row],[fecha activa]]</f>
        <v>MIE202214109052No Aplica</v>
      </c>
    </row>
    <row r="6294" spans="1:14" x14ac:dyDescent="0.3">
      <c r="A6294" s="43" t="s">
        <v>471</v>
      </c>
      <c r="B6294" s="3">
        <v>45925</v>
      </c>
      <c r="C6294" s="3">
        <v>45925</v>
      </c>
      <c r="D6294" s="43" t="s">
        <v>493</v>
      </c>
      <c r="E6294" s="43" t="s">
        <v>43</v>
      </c>
      <c r="F6294" s="43" t="s">
        <v>44</v>
      </c>
      <c r="G6294">
        <v>60</v>
      </c>
      <c r="H6294">
        <v>60</v>
      </c>
      <c r="I6294" s="43" t="s">
        <v>958</v>
      </c>
      <c r="J6294" s="43" t="s">
        <v>2226</v>
      </c>
      <c r="K6294" s="43" t="s">
        <v>177</v>
      </c>
      <c r="L6294" s="43" t="str">
        <f>IF(AND(Home!$A$1&gt;=Leave[[#This Row],[Start Time]],Home!$A$1&lt;=Leave[[#This Row],[End Time]]),"Aplica","No Aplica")</f>
        <v>No Aplica</v>
      </c>
      <c r="M6294" s="43" t="str">
        <f>IF(AND(Home!$A$1&gt;=Leave[[#This Row],[Start Time]],Home!$A$1&lt;=Leave[[#This Row],[End Time]]),Home!$A$1,"No Aplica")</f>
        <v>No Aplica</v>
      </c>
      <c r="N6294" s="43" t="str">
        <f>Leave[[#This Row],[User Code (Owning User) (Usuario)]]&amp;Leave[[#This Row],[fecha activa]]</f>
        <v>MIE202214109052No Aplica</v>
      </c>
    </row>
    <row r="6295" spans="1:14" x14ac:dyDescent="0.3">
      <c r="A6295" s="43" t="s">
        <v>471</v>
      </c>
      <c r="B6295" s="3">
        <v>45924</v>
      </c>
      <c r="C6295" s="3">
        <v>45924</v>
      </c>
      <c r="D6295" s="43" t="s">
        <v>493</v>
      </c>
      <c r="E6295" s="43" t="s">
        <v>43</v>
      </c>
      <c r="F6295" s="43" t="s">
        <v>44</v>
      </c>
      <c r="G6295">
        <v>60</v>
      </c>
      <c r="H6295">
        <v>60</v>
      </c>
      <c r="I6295" s="43" t="s">
        <v>958</v>
      </c>
      <c r="J6295" s="43" t="s">
        <v>2226</v>
      </c>
      <c r="K6295" s="43" t="s">
        <v>177</v>
      </c>
      <c r="L6295" s="43" t="str">
        <f>IF(AND(Home!$A$1&gt;=Leave[[#This Row],[Start Time]],Home!$A$1&lt;=Leave[[#This Row],[End Time]]),"Aplica","No Aplica")</f>
        <v>No Aplica</v>
      </c>
      <c r="M6295" s="43" t="str">
        <f>IF(AND(Home!$A$1&gt;=Leave[[#This Row],[Start Time]],Home!$A$1&lt;=Leave[[#This Row],[End Time]]),Home!$A$1,"No Aplica")</f>
        <v>No Aplica</v>
      </c>
      <c r="N6295" s="43" t="str">
        <f>Leave[[#This Row],[User Code (Owning User) (Usuario)]]&amp;Leave[[#This Row],[fecha activa]]</f>
        <v>MIE202214109052No Aplica</v>
      </c>
    </row>
    <row r="6296" spans="1:14" x14ac:dyDescent="0.3">
      <c r="A6296" s="43" t="s">
        <v>468</v>
      </c>
      <c r="B6296" s="3">
        <v>45923</v>
      </c>
      <c r="C6296" s="3">
        <v>45923</v>
      </c>
      <c r="D6296" s="43" t="s">
        <v>502</v>
      </c>
      <c r="E6296" s="43" t="s">
        <v>43</v>
      </c>
      <c r="F6296" s="43" t="s">
        <v>44</v>
      </c>
      <c r="G6296">
        <v>1410</v>
      </c>
      <c r="H6296">
        <v>540</v>
      </c>
      <c r="I6296" s="43" t="s">
        <v>958</v>
      </c>
      <c r="J6296" s="43" t="s">
        <v>2226</v>
      </c>
      <c r="K6296" s="43" t="s">
        <v>177</v>
      </c>
      <c r="L6296" s="43" t="str">
        <f>IF(AND(Home!$A$1&gt;=Leave[[#This Row],[Start Time]],Home!$A$1&lt;=Leave[[#This Row],[End Time]]),"Aplica","No Aplica")</f>
        <v>No Aplica</v>
      </c>
      <c r="M6296" s="43" t="str">
        <f>IF(AND(Home!$A$1&gt;=Leave[[#This Row],[Start Time]],Home!$A$1&lt;=Leave[[#This Row],[End Time]]),Home!$A$1,"No Aplica")</f>
        <v>No Aplica</v>
      </c>
      <c r="N6296" s="43" t="str">
        <f>Leave[[#This Row],[User Code (Owning User) (Usuario)]]&amp;Leave[[#This Row],[fecha activa]]</f>
        <v>MIE202214109052No Aplica</v>
      </c>
    </row>
    <row r="6297" spans="1:14" x14ac:dyDescent="0.3">
      <c r="A6297" s="43" t="s">
        <v>471</v>
      </c>
      <c r="B6297" s="3">
        <v>45922</v>
      </c>
      <c r="C6297" s="3">
        <v>45922</v>
      </c>
      <c r="D6297" s="43" t="s">
        <v>493</v>
      </c>
      <c r="E6297" s="43" t="s">
        <v>43</v>
      </c>
      <c r="F6297" s="43" t="s">
        <v>44</v>
      </c>
      <c r="G6297">
        <v>60</v>
      </c>
      <c r="H6297">
        <v>60</v>
      </c>
      <c r="I6297" s="43" t="s">
        <v>958</v>
      </c>
      <c r="J6297" s="43" t="s">
        <v>2226</v>
      </c>
      <c r="K6297" s="43" t="s">
        <v>177</v>
      </c>
      <c r="L6297" s="43" t="str">
        <f>IF(AND(Home!$A$1&gt;=Leave[[#This Row],[Start Time]],Home!$A$1&lt;=Leave[[#This Row],[End Time]]),"Aplica","No Aplica")</f>
        <v>Aplica</v>
      </c>
      <c r="M6297" s="43">
        <f>IF(AND(Home!$A$1&gt;=Leave[[#This Row],[Start Time]],Home!$A$1&lt;=Leave[[#This Row],[End Time]]),Home!$A$1,"No Aplica")</f>
        <v>45922</v>
      </c>
      <c r="N6297" s="43" t="str">
        <f>Leave[[#This Row],[User Code (Owning User) (Usuario)]]&amp;Leave[[#This Row],[fecha activa]]</f>
        <v>MIE20221410905245922</v>
      </c>
    </row>
    <row r="6298" spans="1:14" x14ac:dyDescent="0.3">
      <c r="A6298" s="43" t="s">
        <v>471</v>
      </c>
      <c r="B6298" s="3">
        <v>45919</v>
      </c>
      <c r="C6298" s="3">
        <v>45919</v>
      </c>
      <c r="D6298" s="43" t="s">
        <v>493</v>
      </c>
      <c r="E6298" s="43" t="s">
        <v>43</v>
      </c>
      <c r="F6298" s="43" t="s">
        <v>44</v>
      </c>
      <c r="G6298">
        <v>60</v>
      </c>
      <c r="H6298">
        <v>60</v>
      </c>
      <c r="I6298" s="43" t="s">
        <v>958</v>
      </c>
      <c r="J6298" s="43" t="s">
        <v>2226</v>
      </c>
      <c r="K6298" s="43" t="s">
        <v>177</v>
      </c>
      <c r="L6298" s="43" t="str">
        <f>IF(AND(Home!$A$1&gt;=Leave[[#This Row],[Start Time]],Home!$A$1&lt;=Leave[[#This Row],[End Time]]),"Aplica","No Aplica")</f>
        <v>No Aplica</v>
      </c>
      <c r="M6298" s="43" t="str">
        <f>IF(AND(Home!$A$1&gt;=Leave[[#This Row],[Start Time]],Home!$A$1&lt;=Leave[[#This Row],[End Time]]),Home!$A$1,"No Aplica")</f>
        <v>No Aplica</v>
      </c>
      <c r="N6298" s="43" t="str">
        <f>Leave[[#This Row],[User Code (Owning User) (Usuario)]]&amp;Leave[[#This Row],[fecha activa]]</f>
        <v>MIE202214109052No Aplica</v>
      </c>
    </row>
    <row r="6299" spans="1:14" x14ac:dyDescent="0.3">
      <c r="A6299" s="43" t="s">
        <v>471</v>
      </c>
      <c r="B6299" s="3">
        <v>45918</v>
      </c>
      <c r="C6299" s="3">
        <v>45918</v>
      </c>
      <c r="D6299" s="43" t="s">
        <v>493</v>
      </c>
      <c r="E6299" s="43" t="s">
        <v>43</v>
      </c>
      <c r="F6299" s="43" t="s">
        <v>44</v>
      </c>
      <c r="G6299">
        <v>60</v>
      </c>
      <c r="H6299">
        <v>60</v>
      </c>
      <c r="I6299" s="43" t="s">
        <v>958</v>
      </c>
      <c r="J6299" s="43" t="s">
        <v>2226</v>
      </c>
      <c r="K6299" s="43" t="s">
        <v>177</v>
      </c>
      <c r="L6299" s="43" t="str">
        <f>IF(AND(Home!$A$1&gt;=Leave[[#This Row],[Start Time]],Home!$A$1&lt;=Leave[[#This Row],[End Time]]),"Aplica","No Aplica")</f>
        <v>No Aplica</v>
      </c>
      <c r="M6299" s="43" t="str">
        <f>IF(AND(Home!$A$1&gt;=Leave[[#This Row],[Start Time]],Home!$A$1&lt;=Leave[[#This Row],[End Time]]),Home!$A$1,"No Aplica")</f>
        <v>No Aplica</v>
      </c>
      <c r="N6299" s="43" t="str">
        <f>Leave[[#This Row],[User Code (Owning User) (Usuario)]]&amp;Leave[[#This Row],[fecha activa]]</f>
        <v>MIE202214109052No Aplica</v>
      </c>
    </row>
    <row r="6300" spans="1:14" x14ac:dyDescent="0.3">
      <c r="A6300" s="43" t="s">
        <v>471</v>
      </c>
      <c r="B6300" s="3">
        <v>45917</v>
      </c>
      <c r="C6300" s="3">
        <v>45917</v>
      </c>
      <c r="D6300" s="43" t="s">
        <v>493</v>
      </c>
      <c r="E6300" s="43" t="s">
        <v>43</v>
      </c>
      <c r="F6300" s="43" t="s">
        <v>44</v>
      </c>
      <c r="G6300">
        <v>60</v>
      </c>
      <c r="H6300">
        <v>60</v>
      </c>
      <c r="I6300" s="43" t="s">
        <v>958</v>
      </c>
      <c r="J6300" s="43" t="s">
        <v>2226</v>
      </c>
      <c r="K6300" s="43" t="s">
        <v>177</v>
      </c>
      <c r="L6300" s="43" t="str">
        <f>IF(AND(Home!$A$1&gt;=Leave[[#This Row],[Start Time]],Home!$A$1&lt;=Leave[[#This Row],[End Time]]),"Aplica","No Aplica")</f>
        <v>No Aplica</v>
      </c>
      <c r="M6300" s="43" t="str">
        <f>IF(AND(Home!$A$1&gt;=Leave[[#This Row],[Start Time]],Home!$A$1&lt;=Leave[[#This Row],[End Time]]),Home!$A$1,"No Aplica")</f>
        <v>No Aplica</v>
      </c>
      <c r="N6300" s="43" t="str">
        <f>Leave[[#This Row],[User Code (Owning User) (Usuario)]]&amp;Leave[[#This Row],[fecha activa]]</f>
        <v>MIE202214109052No Aplica</v>
      </c>
    </row>
    <row r="6301" spans="1:14" x14ac:dyDescent="0.3">
      <c r="A6301" s="43" t="s">
        <v>471</v>
      </c>
      <c r="B6301" s="3">
        <v>45915</v>
      </c>
      <c r="C6301" s="3">
        <v>45915</v>
      </c>
      <c r="D6301" s="43" t="s">
        <v>493</v>
      </c>
      <c r="E6301" s="43" t="s">
        <v>43</v>
      </c>
      <c r="F6301" s="43" t="s">
        <v>44</v>
      </c>
      <c r="G6301">
        <v>60</v>
      </c>
      <c r="H6301">
        <v>60</v>
      </c>
      <c r="I6301" s="43" t="s">
        <v>958</v>
      </c>
      <c r="J6301" s="43" t="s">
        <v>2226</v>
      </c>
      <c r="K6301" s="43" t="s">
        <v>177</v>
      </c>
      <c r="L6301" s="43" t="str">
        <f>IF(AND(Home!$A$1&gt;=Leave[[#This Row],[Start Time]],Home!$A$1&lt;=Leave[[#This Row],[End Time]]),"Aplica","No Aplica")</f>
        <v>No Aplica</v>
      </c>
      <c r="M6301" s="43" t="str">
        <f>IF(AND(Home!$A$1&gt;=Leave[[#This Row],[Start Time]],Home!$A$1&lt;=Leave[[#This Row],[End Time]]),Home!$A$1,"No Aplica")</f>
        <v>No Aplica</v>
      </c>
      <c r="N6301" s="43" t="str">
        <f>Leave[[#This Row],[User Code (Owning User) (Usuario)]]&amp;Leave[[#This Row],[fecha activa]]</f>
        <v>MIE202214109052No Aplica</v>
      </c>
    </row>
    <row r="6302" spans="1:14" x14ac:dyDescent="0.3">
      <c r="A6302" s="43" t="s">
        <v>468</v>
      </c>
      <c r="B6302" s="3">
        <v>45916</v>
      </c>
      <c r="C6302" s="3">
        <v>45916</v>
      </c>
      <c r="D6302" s="43" t="s">
        <v>502</v>
      </c>
      <c r="E6302" s="43" t="s">
        <v>43</v>
      </c>
      <c r="F6302" s="43" t="s">
        <v>44</v>
      </c>
      <c r="G6302">
        <v>1380</v>
      </c>
      <c r="H6302">
        <v>540</v>
      </c>
      <c r="I6302" s="43" t="s">
        <v>958</v>
      </c>
      <c r="J6302" s="43" t="s">
        <v>2226</v>
      </c>
      <c r="K6302" s="43" t="s">
        <v>177</v>
      </c>
      <c r="L6302" s="43" t="str">
        <f>IF(AND(Home!$A$1&gt;=Leave[[#This Row],[Start Time]],Home!$A$1&lt;=Leave[[#This Row],[End Time]]),"Aplica","No Aplica")</f>
        <v>No Aplica</v>
      </c>
      <c r="M6302" s="43" t="str">
        <f>IF(AND(Home!$A$1&gt;=Leave[[#This Row],[Start Time]],Home!$A$1&lt;=Leave[[#This Row],[End Time]]),Home!$A$1,"No Aplica")</f>
        <v>No Aplica</v>
      </c>
      <c r="N6302" s="43" t="str">
        <f>Leave[[#This Row],[User Code (Owning User) (Usuario)]]&amp;Leave[[#This Row],[fecha activa]]</f>
        <v>MIE202214109052No Aplica</v>
      </c>
    </row>
    <row r="6303" spans="1:14" x14ac:dyDescent="0.3">
      <c r="A6303" s="43" t="s">
        <v>468</v>
      </c>
      <c r="B6303" s="3">
        <v>45909</v>
      </c>
      <c r="C6303" s="3">
        <v>45909</v>
      </c>
      <c r="D6303" s="43" t="s">
        <v>502</v>
      </c>
      <c r="E6303" s="43" t="s">
        <v>43</v>
      </c>
      <c r="F6303" s="43" t="s">
        <v>44</v>
      </c>
      <c r="G6303">
        <v>1410</v>
      </c>
      <c r="H6303">
        <v>540</v>
      </c>
      <c r="I6303" s="43" t="s">
        <v>958</v>
      </c>
      <c r="J6303" s="43" t="s">
        <v>2226</v>
      </c>
      <c r="K6303" s="43" t="s">
        <v>177</v>
      </c>
      <c r="L6303" s="43" t="str">
        <f>IF(AND(Home!$A$1&gt;=Leave[[#This Row],[Start Time]],Home!$A$1&lt;=Leave[[#This Row],[End Time]]),"Aplica","No Aplica")</f>
        <v>No Aplica</v>
      </c>
      <c r="M6303" s="43" t="str">
        <f>IF(AND(Home!$A$1&gt;=Leave[[#This Row],[Start Time]],Home!$A$1&lt;=Leave[[#This Row],[End Time]]),Home!$A$1,"No Aplica")</f>
        <v>No Aplica</v>
      </c>
      <c r="N6303" s="43" t="str">
        <f>Leave[[#This Row],[User Code (Owning User) (Usuario)]]&amp;Leave[[#This Row],[fecha activa]]</f>
        <v>MIE202214109052No Aplica</v>
      </c>
    </row>
    <row r="6304" spans="1:14" x14ac:dyDescent="0.3">
      <c r="A6304" s="43" t="s">
        <v>471</v>
      </c>
      <c r="B6304" s="3">
        <v>45912</v>
      </c>
      <c r="C6304" s="3">
        <v>45912</v>
      </c>
      <c r="D6304" s="43" t="s">
        <v>493</v>
      </c>
      <c r="E6304" s="43" t="s">
        <v>43</v>
      </c>
      <c r="F6304" s="43" t="s">
        <v>44</v>
      </c>
      <c r="G6304">
        <v>60</v>
      </c>
      <c r="H6304">
        <v>60</v>
      </c>
      <c r="I6304" s="43" t="s">
        <v>958</v>
      </c>
      <c r="J6304" s="43" t="s">
        <v>2226</v>
      </c>
      <c r="K6304" s="43" t="s">
        <v>177</v>
      </c>
      <c r="L6304" s="43" t="str">
        <f>IF(AND(Home!$A$1&gt;=Leave[[#This Row],[Start Time]],Home!$A$1&lt;=Leave[[#This Row],[End Time]]),"Aplica","No Aplica")</f>
        <v>No Aplica</v>
      </c>
      <c r="M6304" s="43" t="str">
        <f>IF(AND(Home!$A$1&gt;=Leave[[#This Row],[Start Time]],Home!$A$1&lt;=Leave[[#This Row],[End Time]]),Home!$A$1,"No Aplica")</f>
        <v>No Aplica</v>
      </c>
      <c r="N6304" s="43" t="str">
        <f>Leave[[#This Row],[User Code (Owning User) (Usuario)]]&amp;Leave[[#This Row],[fecha activa]]</f>
        <v>MIE202214109052No Aplica</v>
      </c>
    </row>
    <row r="6305" spans="1:14" x14ac:dyDescent="0.3">
      <c r="A6305" s="43" t="s">
        <v>471</v>
      </c>
      <c r="B6305" s="3">
        <v>45911</v>
      </c>
      <c r="C6305" s="3">
        <v>45911</v>
      </c>
      <c r="D6305" s="43" t="s">
        <v>493</v>
      </c>
      <c r="E6305" s="43" t="s">
        <v>43</v>
      </c>
      <c r="F6305" s="43" t="s">
        <v>44</v>
      </c>
      <c r="G6305">
        <v>60</v>
      </c>
      <c r="H6305">
        <v>60</v>
      </c>
      <c r="I6305" s="43" t="s">
        <v>958</v>
      </c>
      <c r="J6305" s="43" t="s">
        <v>2226</v>
      </c>
      <c r="K6305" s="43" t="s">
        <v>177</v>
      </c>
      <c r="L6305" s="43" t="str">
        <f>IF(AND(Home!$A$1&gt;=Leave[[#This Row],[Start Time]],Home!$A$1&lt;=Leave[[#This Row],[End Time]]),"Aplica","No Aplica")</f>
        <v>No Aplica</v>
      </c>
      <c r="M6305" s="43" t="str">
        <f>IF(AND(Home!$A$1&gt;=Leave[[#This Row],[Start Time]],Home!$A$1&lt;=Leave[[#This Row],[End Time]]),Home!$A$1,"No Aplica")</f>
        <v>No Aplica</v>
      </c>
      <c r="N6305" s="43" t="str">
        <f>Leave[[#This Row],[User Code (Owning User) (Usuario)]]&amp;Leave[[#This Row],[fecha activa]]</f>
        <v>MIE202214109052No Aplica</v>
      </c>
    </row>
    <row r="6306" spans="1:14" x14ac:dyDescent="0.3">
      <c r="A6306" s="43" t="s">
        <v>471</v>
      </c>
      <c r="B6306" s="3">
        <v>45910</v>
      </c>
      <c r="C6306" s="3">
        <v>45910</v>
      </c>
      <c r="D6306" s="43" t="s">
        <v>493</v>
      </c>
      <c r="E6306" s="43" t="s">
        <v>43</v>
      </c>
      <c r="F6306" s="43" t="s">
        <v>44</v>
      </c>
      <c r="G6306">
        <v>60</v>
      </c>
      <c r="H6306">
        <v>60</v>
      </c>
      <c r="I6306" s="43" t="s">
        <v>958</v>
      </c>
      <c r="J6306" s="43" t="s">
        <v>2226</v>
      </c>
      <c r="K6306" s="43" t="s">
        <v>177</v>
      </c>
      <c r="L6306" s="43" t="str">
        <f>IF(AND(Home!$A$1&gt;=Leave[[#This Row],[Start Time]],Home!$A$1&lt;=Leave[[#This Row],[End Time]]),"Aplica","No Aplica")</f>
        <v>No Aplica</v>
      </c>
      <c r="M6306" s="43" t="str">
        <f>IF(AND(Home!$A$1&gt;=Leave[[#This Row],[Start Time]],Home!$A$1&lt;=Leave[[#This Row],[End Time]]),Home!$A$1,"No Aplica")</f>
        <v>No Aplica</v>
      </c>
      <c r="N6306" s="43" t="str">
        <f>Leave[[#This Row],[User Code (Owning User) (Usuario)]]&amp;Leave[[#This Row],[fecha activa]]</f>
        <v>MIE202214109052No Aplica</v>
      </c>
    </row>
    <row r="6307" spans="1:14" x14ac:dyDescent="0.3">
      <c r="A6307" s="43" t="s">
        <v>471</v>
      </c>
      <c r="B6307" s="3">
        <v>45908</v>
      </c>
      <c r="C6307" s="3">
        <v>45908</v>
      </c>
      <c r="D6307" s="43" t="s">
        <v>493</v>
      </c>
      <c r="E6307" s="43" t="s">
        <v>43</v>
      </c>
      <c r="F6307" s="43" t="s">
        <v>44</v>
      </c>
      <c r="G6307">
        <v>60</v>
      </c>
      <c r="H6307">
        <v>60</v>
      </c>
      <c r="I6307" s="43" t="s">
        <v>958</v>
      </c>
      <c r="J6307" s="43" t="s">
        <v>2226</v>
      </c>
      <c r="K6307" s="43" t="s">
        <v>177</v>
      </c>
      <c r="L6307" s="43" t="str">
        <f>IF(AND(Home!$A$1&gt;=Leave[[#This Row],[Start Time]],Home!$A$1&lt;=Leave[[#This Row],[End Time]]),"Aplica","No Aplica")</f>
        <v>No Aplica</v>
      </c>
      <c r="M6307" s="43" t="str">
        <f>IF(AND(Home!$A$1&gt;=Leave[[#This Row],[Start Time]],Home!$A$1&lt;=Leave[[#This Row],[End Time]]),Home!$A$1,"No Aplica")</f>
        <v>No Aplica</v>
      </c>
      <c r="N6307" s="43" t="str">
        <f>Leave[[#This Row],[User Code (Owning User) (Usuario)]]&amp;Leave[[#This Row],[fecha activa]]</f>
        <v>MIE202214109052No Aplica</v>
      </c>
    </row>
    <row r="6308" spans="1:14" x14ac:dyDescent="0.3">
      <c r="A6308" s="43" t="s">
        <v>471</v>
      </c>
      <c r="B6308" s="3">
        <v>45905</v>
      </c>
      <c r="C6308" s="3">
        <v>45905</v>
      </c>
      <c r="D6308" s="43" t="s">
        <v>493</v>
      </c>
      <c r="E6308" s="43" t="s">
        <v>43</v>
      </c>
      <c r="F6308" s="43" t="s">
        <v>44</v>
      </c>
      <c r="G6308">
        <v>60</v>
      </c>
      <c r="H6308">
        <v>60</v>
      </c>
      <c r="I6308" s="43" t="s">
        <v>958</v>
      </c>
      <c r="J6308" s="43" t="s">
        <v>2226</v>
      </c>
      <c r="K6308" s="43" t="s">
        <v>177</v>
      </c>
      <c r="L6308" s="43" t="str">
        <f>IF(AND(Home!$A$1&gt;=Leave[[#This Row],[Start Time]],Home!$A$1&lt;=Leave[[#This Row],[End Time]]),"Aplica","No Aplica")</f>
        <v>No Aplica</v>
      </c>
      <c r="M6308" s="43" t="str">
        <f>IF(AND(Home!$A$1&gt;=Leave[[#This Row],[Start Time]],Home!$A$1&lt;=Leave[[#This Row],[End Time]]),Home!$A$1,"No Aplica")</f>
        <v>No Aplica</v>
      </c>
      <c r="N6308" s="43" t="str">
        <f>Leave[[#This Row],[User Code (Owning User) (Usuario)]]&amp;Leave[[#This Row],[fecha activa]]</f>
        <v>MIE202214109052No Aplica</v>
      </c>
    </row>
    <row r="6309" spans="1:14" x14ac:dyDescent="0.3">
      <c r="A6309" s="43" t="s">
        <v>471</v>
      </c>
      <c r="B6309" s="3">
        <v>45904</v>
      </c>
      <c r="C6309" s="3">
        <v>45904</v>
      </c>
      <c r="D6309" s="43" t="s">
        <v>493</v>
      </c>
      <c r="E6309" s="43" t="s">
        <v>43</v>
      </c>
      <c r="F6309" s="43" t="s">
        <v>44</v>
      </c>
      <c r="G6309">
        <v>60</v>
      </c>
      <c r="H6309">
        <v>60</v>
      </c>
      <c r="I6309" s="43" t="s">
        <v>958</v>
      </c>
      <c r="J6309" s="43" t="s">
        <v>2226</v>
      </c>
      <c r="K6309" s="43" t="s">
        <v>177</v>
      </c>
      <c r="L6309" s="43" t="str">
        <f>IF(AND(Home!$A$1&gt;=Leave[[#This Row],[Start Time]],Home!$A$1&lt;=Leave[[#This Row],[End Time]]),"Aplica","No Aplica")</f>
        <v>No Aplica</v>
      </c>
      <c r="M6309" s="43" t="str">
        <f>IF(AND(Home!$A$1&gt;=Leave[[#This Row],[Start Time]],Home!$A$1&lt;=Leave[[#This Row],[End Time]]),Home!$A$1,"No Aplica")</f>
        <v>No Aplica</v>
      </c>
      <c r="N6309" s="43" t="str">
        <f>Leave[[#This Row],[User Code (Owning User) (Usuario)]]&amp;Leave[[#This Row],[fecha activa]]</f>
        <v>MIE202214109052No Aplica</v>
      </c>
    </row>
    <row r="6310" spans="1:14" x14ac:dyDescent="0.3">
      <c r="A6310" s="43" t="s">
        <v>471</v>
      </c>
      <c r="B6310" s="3">
        <v>45903</v>
      </c>
      <c r="C6310" s="3">
        <v>45903</v>
      </c>
      <c r="D6310" s="43" t="s">
        <v>493</v>
      </c>
      <c r="E6310" s="43" t="s">
        <v>43</v>
      </c>
      <c r="F6310" s="43" t="s">
        <v>44</v>
      </c>
      <c r="G6310">
        <v>60</v>
      </c>
      <c r="H6310">
        <v>60</v>
      </c>
      <c r="I6310" s="43" t="s">
        <v>958</v>
      </c>
      <c r="J6310" s="43" t="s">
        <v>2226</v>
      </c>
      <c r="K6310" s="43" t="s">
        <v>177</v>
      </c>
      <c r="L6310" s="43" t="str">
        <f>IF(AND(Home!$A$1&gt;=Leave[[#This Row],[Start Time]],Home!$A$1&lt;=Leave[[#This Row],[End Time]]),"Aplica","No Aplica")</f>
        <v>No Aplica</v>
      </c>
      <c r="M6310" s="43" t="str">
        <f>IF(AND(Home!$A$1&gt;=Leave[[#This Row],[Start Time]],Home!$A$1&lt;=Leave[[#This Row],[End Time]]),Home!$A$1,"No Aplica")</f>
        <v>No Aplica</v>
      </c>
      <c r="N6310" s="43" t="str">
        <f>Leave[[#This Row],[User Code (Owning User) (Usuario)]]&amp;Leave[[#This Row],[fecha activa]]</f>
        <v>MIE202214109052No Aplica</v>
      </c>
    </row>
    <row r="6311" spans="1:14" x14ac:dyDescent="0.3">
      <c r="A6311" s="43" t="s">
        <v>468</v>
      </c>
      <c r="B6311" s="3">
        <v>45902</v>
      </c>
      <c r="C6311" s="3">
        <v>45902</v>
      </c>
      <c r="D6311" s="43" t="s">
        <v>502</v>
      </c>
      <c r="E6311" s="43" t="s">
        <v>43</v>
      </c>
      <c r="F6311" s="43" t="s">
        <v>44</v>
      </c>
      <c r="G6311">
        <v>1410</v>
      </c>
      <c r="H6311">
        <v>540</v>
      </c>
      <c r="I6311" s="43" t="s">
        <v>958</v>
      </c>
      <c r="J6311" s="43" t="s">
        <v>2226</v>
      </c>
      <c r="K6311" s="43" t="s">
        <v>177</v>
      </c>
      <c r="L6311" s="43" t="str">
        <f>IF(AND(Home!$A$1&gt;=Leave[[#This Row],[Start Time]],Home!$A$1&lt;=Leave[[#This Row],[End Time]]),"Aplica","No Aplica")</f>
        <v>No Aplica</v>
      </c>
      <c r="M6311" s="43" t="str">
        <f>IF(AND(Home!$A$1&gt;=Leave[[#This Row],[Start Time]],Home!$A$1&lt;=Leave[[#This Row],[End Time]]),Home!$A$1,"No Aplica")</f>
        <v>No Aplica</v>
      </c>
      <c r="N6311" s="43" t="str">
        <f>Leave[[#This Row],[User Code (Owning User) (Usuario)]]&amp;Leave[[#This Row],[fecha activa]]</f>
        <v>MIE202214109052No Aplica</v>
      </c>
    </row>
    <row r="6312" spans="1:14" x14ac:dyDescent="0.3">
      <c r="A6312" s="43" t="s">
        <v>471</v>
      </c>
      <c r="B6312" s="3">
        <v>45901</v>
      </c>
      <c r="C6312" s="3">
        <v>45901</v>
      </c>
      <c r="D6312" s="43" t="s">
        <v>493</v>
      </c>
      <c r="E6312" s="43" t="s">
        <v>43</v>
      </c>
      <c r="F6312" s="43" t="s">
        <v>44</v>
      </c>
      <c r="G6312">
        <v>60</v>
      </c>
      <c r="H6312">
        <v>60</v>
      </c>
      <c r="I6312" s="43" t="s">
        <v>958</v>
      </c>
      <c r="J6312" s="43" t="s">
        <v>2226</v>
      </c>
      <c r="K6312" s="43" t="s">
        <v>177</v>
      </c>
      <c r="L6312" s="43" t="str">
        <f>IF(AND(Home!$A$1&gt;=Leave[[#This Row],[Start Time]],Home!$A$1&lt;=Leave[[#This Row],[End Time]]),"Aplica","No Aplica")</f>
        <v>No Aplica</v>
      </c>
      <c r="M6312" s="43" t="str">
        <f>IF(AND(Home!$A$1&gt;=Leave[[#This Row],[Start Time]],Home!$A$1&lt;=Leave[[#This Row],[End Time]]),Home!$A$1,"No Aplica")</f>
        <v>No Aplica</v>
      </c>
      <c r="N6312" s="43" t="str">
        <f>Leave[[#This Row],[User Code (Owning User) (Usuario)]]&amp;Leave[[#This Row],[fecha activa]]</f>
        <v>MIE202214109052No Aplica</v>
      </c>
    </row>
    <row r="6313" spans="1:14" x14ac:dyDescent="0.3">
      <c r="A6313" s="43" t="s">
        <v>468</v>
      </c>
      <c r="B6313" s="3">
        <v>45917</v>
      </c>
      <c r="C6313" s="3">
        <v>45917</v>
      </c>
      <c r="D6313" s="43" t="s">
        <v>3341</v>
      </c>
      <c r="E6313" s="43" t="s">
        <v>2465</v>
      </c>
      <c r="F6313" s="43" t="s">
        <v>2467</v>
      </c>
      <c r="G6313">
        <v>1410</v>
      </c>
      <c r="H6313">
        <v>540</v>
      </c>
      <c r="I6313" s="43" t="s">
        <v>2466</v>
      </c>
      <c r="J6313" s="43" t="s">
        <v>977</v>
      </c>
      <c r="K6313" s="43" t="s">
        <v>179</v>
      </c>
      <c r="L6313" s="43" t="str">
        <f>IF(AND(Home!$A$1&gt;=Leave[[#This Row],[Start Time]],Home!$A$1&lt;=Leave[[#This Row],[End Time]]),"Aplica","No Aplica")</f>
        <v>No Aplica</v>
      </c>
      <c r="M6313" s="43" t="str">
        <f>IF(AND(Home!$A$1&gt;=Leave[[#This Row],[Start Time]],Home!$A$1&lt;=Leave[[#This Row],[End Time]]),Home!$A$1,"No Aplica")</f>
        <v>No Aplica</v>
      </c>
      <c r="N6313" s="43" t="str">
        <f>Leave[[#This Row],[User Code (Owning User) (Usuario)]]&amp;Leave[[#This Row],[fecha activa]]</f>
        <v>MIE2025190824123No Aplica</v>
      </c>
    </row>
    <row r="6314" spans="1:14" x14ac:dyDescent="0.3">
      <c r="A6314" s="43" t="s">
        <v>468</v>
      </c>
      <c r="B6314" s="3">
        <v>45911</v>
      </c>
      <c r="C6314" s="3">
        <v>45911</v>
      </c>
      <c r="D6314" s="43" t="s">
        <v>3341</v>
      </c>
      <c r="E6314" s="43" t="s">
        <v>2465</v>
      </c>
      <c r="F6314" s="43" t="s">
        <v>2467</v>
      </c>
      <c r="G6314">
        <v>1410</v>
      </c>
      <c r="H6314">
        <v>540</v>
      </c>
      <c r="I6314" s="43" t="s">
        <v>2466</v>
      </c>
      <c r="J6314" s="43" t="s">
        <v>977</v>
      </c>
      <c r="K6314" s="43" t="s">
        <v>179</v>
      </c>
      <c r="L6314" s="43" t="str">
        <f>IF(AND(Home!$A$1&gt;=Leave[[#This Row],[Start Time]],Home!$A$1&lt;=Leave[[#This Row],[End Time]]),"Aplica","No Aplica")</f>
        <v>No Aplica</v>
      </c>
      <c r="M6314" s="43" t="str">
        <f>IF(AND(Home!$A$1&gt;=Leave[[#This Row],[Start Time]],Home!$A$1&lt;=Leave[[#This Row],[End Time]]),Home!$A$1,"No Aplica")</f>
        <v>No Aplica</v>
      </c>
      <c r="N6314" s="43" t="str">
        <f>Leave[[#This Row],[User Code (Owning User) (Usuario)]]&amp;Leave[[#This Row],[fecha activa]]</f>
        <v>MIE2025190824123No Aplica</v>
      </c>
    </row>
    <row r="6315" spans="1:14" x14ac:dyDescent="0.3">
      <c r="A6315" s="43" t="s">
        <v>471</v>
      </c>
      <c r="B6315" s="3">
        <v>45904</v>
      </c>
      <c r="C6315" s="3">
        <v>45904</v>
      </c>
      <c r="D6315" s="43" t="s">
        <v>3012</v>
      </c>
      <c r="E6315" s="43" t="s">
        <v>2465</v>
      </c>
      <c r="F6315" s="43" t="s">
        <v>2467</v>
      </c>
      <c r="G6315">
        <v>360</v>
      </c>
      <c r="H6315">
        <v>360</v>
      </c>
      <c r="I6315" s="43" t="s">
        <v>2466</v>
      </c>
      <c r="J6315" s="43" t="s">
        <v>977</v>
      </c>
      <c r="K6315" s="43" t="s">
        <v>179</v>
      </c>
      <c r="L6315" s="43" t="str">
        <f>IF(AND(Home!$A$1&gt;=Leave[[#This Row],[Start Time]],Home!$A$1&lt;=Leave[[#This Row],[End Time]]),"Aplica","No Aplica")</f>
        <v>No Aplica</v>
      </c>
      <c r="M6315" s="43" t="str">
        <f>IF(AND(Home!$A$1&gt;=Leave[[#This Row],[Start Time]],Home!$A$1&lt;=Leave[[#This Row],[End Time]]),Home!$A$1,"No Aplica")</f>
        <v>No Aplica</v>
      </c>
      <c r="N6315" s="43" t="str">
        <f>Leave[[#This Row],[User Code (Owning User) (Usuario)]]&amp;Leave[[#This Row],[fecha activa]]</f>
        <v>MIE2025190824123No Aplica</v>
      </c>
    </row>
    <row r="6316" spans="1:14" x14ac:dyDescent="0.3">
      <c r="A6316" s="43" t="s">
        <v>468</v>
      </c>
      <c r="B6316" s="3">
        <v>45903</v>
      </c>
      <c r="C6316" s="3">
        <v>45903</v>
      </c>
      <c r="D6316" s="43" t="s">
        <v>498</v>
      </c>
      <c r="E6316" s="43" t="s">
        <v>2465</v>
      </c>
      <c r="F6316" s="43" t="s">
        <v>2467</v>
      </c>
      <c r="G6316">
        <v>1410</v>
      </c>
      <c r="H6316">
        <v>540</v>
      </c>
      <c r="I6316" s="43" t="s">
        <v>2466</v>
      </c>
      <c r="J6316" s="43" t="s">
        <v>977</v>
      </c>
      <c r="K6316" s="43" t="s">
        <v>179</v>
      </c>
      <c r="L6316" s="43" t="str">
        <f>IF(AND(Home!$A$1&gt;=Leave[[#This Row],[Start Time]],Home!$A$1&lt;=Leave[[#This Row],[End Time]]),"Aplica","No Aplica")</f>
        <v>No Aplica</v>
      </c>
      <c r="M6316" s="43" t="str">
        <f>IF(AND(Home!$A$1&gt;=Leave[[#This Row],[Start Time]],Home!$A$1&lt;=Leave[[#This Row],[End Time]]),Home!$A$1,"No Aplica")</f>
        <v>No Aplica</v>
      </c>
      <c r="N6316" s="43" t="str">
        <f>Leave[[#This Row],[User Code (Owning User) (Usuario)]]&amp;Leave[[#This Row],[fecha activa]]</f>
        <v>MIE2025190824123No Aplica</v>
      </c>
    </row>
    <row r="6317" spans="1:14" x14ac:dyDescent="0.3">
      <c r="A6317" s="43" t="s">
        <v>471</v>
      </c>
      <c r="B6317" s="3">
        <v>45901</v>
      </c>
      <c r="C6317" s="3">
        <v>45901</v>
      </c>
      <c r="D6317" s="43" t="s">
        <v>2715</v>
      </c>
      <c r="E6317" s="43" t="s">
        <v>2465</v>
      </c>
      <c r="F6317" s="43" t="s">
        <v>2467</v>
      </c>
      <c r="G6317">
        <v>300</v>
      </c>
      <c r="H6317">
        <v>300</v>
      </c>
      <c r="I6317" s="43" t="s">
        <v>2466</v>
      </c>
      <c r="J6317" s="43" t="s">
        <v>977</v>
      </c>
      <c r="K6317" s="43" t="s">
        <v>179</v>
      </c>
      <c r="L6317" s="43" t="str">
        <f>IF(AND(Home!$A$1&gt;=Leave[[#This Row],[Start Time]],Home!$A$1&lt;=Leave[[#This Row],[End Time]]),"Aplica","No Aplica")</f>
        <v>No Aplica</v>
      </c>
      <c r="M6317" s="43" t="str">
        <f>IF(AND(Home!$A$1&gt;=Leave[[#This Row],[Start Time]],Home!$A$1&lt;=Leave[[#This Row],[End Time]]),Home!$A$1,"No Aplica")</f>
        <v>No Aplica</v>
      </c>
      <c r="N6317" s="43" t="str">
        <f>Leave[[#This Row],[User Code (Owning User) (Usuario)]]&amp;Leave[[#This Row],[fecha activa]]</f>
        <v>MIE2025190824123No Aplica</v>
      </c>
    </row>
    <row r="6318" spans="1:14" x14ac:dyDescent="0.3">
      <c r="A6318" s="43" t="s">
        <v>468</v>
      </c>
      <c r="B6318" s="3">
        <v>45928</v>
      </c>
      <c r="C6318" s="3">
        <v>45928</v>
      </c>
      <c r="D6318" s="43" t="s">
        <v>467</v>
      </c>
      <c r="E6318" s="43" t="s">
        <v>708</v>
      </c>
      <c r="F6318" s="43" t="s">
        <v>709</v>
      </c>
      <c r="G6318">
        <v>540</v>
      </c>
      <c r="H6318">
        <v>540</v>
      </c>
      <c r="I6318" s="43" t="s">
        <v>1163</v>
      </c>
      <c r="J6318" s="43" t="s">
        <v>1446</v>
      </c>
      <c r="K6318" s="43" t="s">
        <v>178</v>
      </c>
      <c r="L6318" s="43" t="str">
        <f>IF(AND(Home!$A$1&gt;=Leave[[#This Row],[Start Time]],Home!$A$1&lt;=Leave[[#This Row],[End Time]]),"Aplica","No Aplica")</f>
        <v>No Aplica</v>
      </c>
      <c r="M6318" s="43" t="str">
        <f>IF(AND(Home!$A$1&gt;=Leave[[#This Row],[Start Time]],Home!$A$1&lt;=Leave[[#This Row],[End Time]]),Home!$A$1,"No Aplica")</f>
        <v>No Aplica</v>
      </c>
      <c r="N6318" s="43" t="str">
        <f>Leave[[#This Row],[User Code (Owning User) (Usuario)]]&amp;Leave[[#This Row],[fecha activa]]</f>
        <v>MIE2024130917595No Aplica</v>
      </c>
    </row>
    <row r="6319" spans="1:14" x14ac:dyDescent="0.3">
      <c r="A6319" s="43" t="s">
        <v>471</v>
      </c>
      <c r="B6319" s="3">
        <v>45927</v>
      </c>
      <c r="C6319" s="3">
        <v>45927</v>
      </c>
      <c r="D6319" s="43" t="s">
        <v>621</v>
      </c>
      <c r="E6319" s="43" t="s">
        <v>708</v>
      </c>
      <c r="F6319" s="43" t="s">
        <v>709</v>
      </c>
      <c r="G6319">
        <v>300</v>
      </c>
      <c r="H6319">
        <v>300</v>
      </c>
      <c r="I6319" s="43" t="s">
        <v>1163</v>
      </c>
      <c r="J6319" s="43" t="s">
        <v>1446</v>
      </c>
      <c r="K6319" s="43" t="s">
        <v>178</v>
      </c>
      <c r="L6319" s="43" t="str">
        <f>IF(AND(Home!$A$1&gt;=Leave[[#This Row],[Start Time]],Home!$A$1&lt;=Leave[[#This Row],[End Time]]),"Aplica","No Aplica")</f>
        <v>No Aplica</v>
      </c>
      <c r="M6319" s="43" t="str">
        <f>IF(AND(Home!$A$1&gt;=Leave[[#This Row],[Start Time]],Home!$A$1&lt;=Leave[[#This Row],[End Time]]),Home!$A$1,"No Aplica")</f>
        <v>No Aplica</v>
      </c>
      <c r="N6319" s="43" t="str">
        <f>Leave[[#This Row],[User Code (Owning User) (Usuario)]]&amp;Leave[[#This Row],[fecha activa]]</f>
        <v>MIE2024130917595No Aplica</v>
      </c>
    </row>
    <row r="6320" spans="1:14" x14ac:dyDescent="0.3">
      <c r="A6320" s="43" t="s">
        <v>468</v>
      </c>
      <c r="B6320" s="3">
        <v>45921</v>
      </c>
      <c r="C6320" s="3">
        <v>45921</v>
      </c>
      <c r="D6320" s="43" t="s">
        <v>469</v>
      </c>
      <c r="E6320" s="43" t="s">
        <v>708</v>
      </c>
      <c r="F6320" s="43" t="s">
        <v>709</v>
      </c>
      <c r="G6320">
        <v>540</v>
      </c>
      <c r="H6320">
        <v>540</v>
      </c>
      <c r="I6320" s="43" t="s">
        <v>1163</v>
      </c>
      <c r="J6320" s="43" t="s">
        <v>1446</v>
      </c>
      <c r="K6320" s="43" t="s">
        <v>178</v>
      </c>
      <c r="L6320" s="43" t="str">
        <f>IF(AND(Home!$A$1&gt;=Leave[[#This Row],[Start Time]],Home!$A$1&lt;=Leave[[#This Row],[End Time]]),"Aplica","No Aplica")</f>
        <v>No Aplica</v>
      </c>
      <c r="M6320" s="43" t="str">
        <f>IF(AND(Home!$A$1&gt;=Leave[[#This Row],[Start Time]],Home!$A$1&lt;=Leave[[#This Row],[End Time]]),Home!$A$1,"No Aplica")</f>
        <v>No Aplica</v>
      </c>
      <c r="N6320" s="43" t="str">
        <f>Leave[[#This Row],[User Code (Owning User) (Usuario)]]&amp;Leave[[#This Row],[fecha activa]]</f>
        <v>MIE2024130917595No Aplica</v>
      </c>
    </row>
    <row r="6321" spans="1:14" x14ac:dyDescent="0.3">
      <c r="A6321" s="43" t="s">
        <v>471</v>
      </c>
      <c r="B6321" s="3">
        <v>45920</v>
      </c>
      <c r="C6321" s="3">
        <v>45920</v>
      </c>
      <c r="D6321" s="43" t="s">
        <v>621</v>
      </c>
      <c r="E6321" s="43" t="s">
        <v>708</v>
      </c>
      <c r="F6321" s="43" t="s">
        <v>709</v>
      </c>
      <c r="G6321">
        <v>300</v>
      </c>
      <c r="H6321">
        <v>300</v>
      </c>
      <c r="I6321" s="43" t="s">
        <v>1163</v>
      </c>
      <c r="J6321" s="43" t="s">
        <v>1446</v>
      </c>
      <c r="K6321" s="43" t="s">
        <v>178</v>
      </c>
      <c r="L6321" s="43" t="str">
        <f>IF(AND(Home!$A$1&gt;=Leave[[#This Row],[Start Time]],Home!$A$1&lt;=Leave[[#This Row],[End Time]]),"Aplica","No Aplica")</f>
        <v>No Aplica</v>
      </c>
      <c r="M6321" s="43" t="str">
        <f>IF(AND(Home!$A$1&gt;=Leave[[#This Row],[Start Time]],Home!$A$1&lt;=Leave[[#This Row],[End Time]]),Home!$A$1,"No Aplica")</f>
        <v>No Aplica</v>
      </c>
      <c r="N6321" s="43" t="str">
        <f>Leave[[#This Row],[User Code (Owning User) (Usuario)]]&amp;Leave[[#This Row],[fecha activa]]</f>
        <v>MIE2024130917595No Aplica</v>
      </c>
    </row>
    <row r="6322" spans="1:14" x14ac:dyDescent="0.3">
      <c r="A6322" s="43" t="s">
        <v>471</v>
      </c>
      <c r="B6322" s="3">
        <v>45905</v>
      </c>
      <c r="C6322" s="3">
        <v>45905</v>
      </c>
      <c r="D6322" s="43" t="s">
        <v>3136</v>
      </c>
      <c r="E6322" s="43" t="s">
        <v>708</v>
      </c>
      <c r="F6322" s="43" t="s">
        <v>709</v>
      </c>
      <c r="G6322">
        <v>150</v>
      </c>
      <c r="H6322">
        <v>150</v>
      </c>
      <c r="I6322" s="43" t="s">
        <v>1163</v>
      </c>
      <c r="J6322" s="43" t="s">
        <v>1446</v>
      </c>
      <c r="K6322" s="43" t="s">
        <v>178</v>
      </c>
      <c r="L6322" s="43" t="str">
        <f>IF(AND(Home!$A$1&gt;=Leave[[#This Row],[Start Time]],Home!$A$1&lt;=Leave[[#This Row],[End Time]]),"Aplica","No Aplica")</f>
        <v>No Aplica</v>
      </c>
      <c r="M6322" s="43" t="str">
        <f>IF(AND(Home!$A$1&gt;=Leave[[#This Row],[Start Time]],Home!$A$1&lt;=Leave[[#This Row],[End Time]]),Home!$A$1,"No Aplica")</f>
        <v>No Aplica</v>
      </c>
      <c r="N6322" s="43" t="str">
        <f>Leave[[#This Row],[User Code (Owning User) (Usuario)]]&amp;Leave[[#This Row],[fecha activa]]</f>
        <v>MIE2024130917595No Aplica</v>
      </c>
    </row>
    <row r="6323" spans="1:14" x14ac:dyDescent="0.3">
      <c r="A6323" s="43" t="s">
        <v>471</v>
      </c>
      <c r="B6323" s="3">
        <v>45902</v>
      </c>
      <c r="C6323" s="3">
        <v>45902</v>
      </c>
      <c r="D6323" s="43" t="s">
        <v>2786</v>
      </c>
      <c r="E6323" s="43" t="s">
        <v>708</v>
      </c>
      <c r="F6323" s="43" t="s">
        <v>709</v>
      </c>
      <c r="G6323">
        <v>300</v>
      </c>
      <c r="H6323">
        <v>300</v>
      </c>
      <c r="I6323" s="43" t="s">
        <v>1163</v>
      </c>
      <c r="J6323" s="43" t="s">
        <v>1446</v>
      </c>
      <c r="K6323" s="43" t="s">
        <v>178</v>
      </c>
      <c r="L6323" s="43" t="str">
        <f>IF(AND(Home!$A$1&gt;=Leave[[#This Row],[Start Time]],Home!$A$1&lt;=Leave[[#This Row],[End Time]]),"Aplica","No Aplica")</f>
        <v>No Aplica</v>
      </c>
      <c r="M6323" s="43" t="str">
        <f>IF(AND(Home!$A$1&gt;=Leave[[#This Row],[Start Time]],Home!$A$1&lt;=Leave[[#This Row],[End Time]]),Home!$A$1,"No Aplica")</f>
        <v>No Aplica</v>
      </c>
      <c r="N6323" s="43" t="str">
        <f>Leave[[#This Row],[User Code (Owning User) (Usuario)]]&amp;Leave[[#This Row],[fecha activa]]</f>
        <v>MIE2024130917595No Aplica</v>
      </c>
    </row>
    <row r="6324" spans="1:14" x14ac:dyDescent="0.3">
      <c r="A6324" s="43" t="s">
        <v>468</v>
      </c>
      <c r="B6324" s="3">
        <v>45914</v>
      </c>
      <c r="C6324" s="3">
        <v>45914</v>
      </c>
      <c r="D6324" s="43" t="s">
        <v>467</v>
      </c>
      <c r="E6324" s="43" t="s">
        <v>708</v>
      </c>
      <c r="F6324" s="43" t="s">
        <v>709</v>
      </c>
      <c r="G6324">
        <v>540</v>
      </c>
      <c r="H6324">
        <v>540</v>
      </c>
      <c r="I6324" s="43" t="s">
        <v>1163</v>
      </c>
      <c r="J6324" s="43" t="s">
        <v>1446</v>
      </c>
      <c r="K6324" s="43" t="s">
        <v>178</v>
      </c>
      <c r="L6324" s="43" t="str">
        <f>IF(AND(Home!$A$1&gt;=Leave[[#This Row],[Start Time]],Home!$A$1&lt;=Leave[[#This Row],[End Time]]),"Aplica","No Aplica")</f>
        <v>No Aplica</v>
      </c>
      <c r="M6324" s="43" t="str">
        <f>IF(AND(Home!$A$1&gt;=Leave[[#This Row],[Start Time]],Home!$A$1&lt;=Leave[[#This Row],[End Time]]),Home!$A$1,"No Aplica")</f>
        <v>No Aplica</v>
      </c>
      <c r="N6324" s="43" t="str">
        <f>Leave[[#This Row],[User Code (Owning User) (Usuario)]]&amp;Leave[[#This Row],[fecha activa]]</f>
        <v>MIE2024130917595No Aplica</v>
      </c>
    </row>
    <row r="6325" spans="1:14" x14ac:dyDescent="0.3">
      <c r="A6325" s="43" t="s">
        <v>471</v>
      </c>
      <c r="B6325" s="3">
        <v>45913</v>
      </c>
      <c r="C6325" s="3">
        <v>45913</v>
      </c>
      <c r="D6325" s="43" t="s">
        <v>621</v>
      </c>
      <c r="E6325" s="43" t="s">
        <v>708</v>
      </c>
      <c r="F6325" s="43" t="s">
        <v>709</v>
      </c>
      <c r="G6325">
        <v>300</v>
      </c>
      <c r="H6325">
        <v>300</v>
      </c>
      <c r="I6325" s="43" t="s">
        <v>1163</v>
      </c>
      <c r="J6325" s="43" t="s">
        <v>1446</v>
      </c>
      <c r="K6325" s="43" t="s">
        <v>178</v>
      </c>
      <c r="L6325" s="43" t="str">
        <f>IF(AND(Home!$A$1&gt;=Leave[[#This Row],[Start Time]],Home!$A$1&lt;=Leave[[#This Row],[End Time]]),"Aplica","No Aplica")</f>
        <v>No Aplica</v>
      </c>
      <c r="M6325" s="43" t="str">
        <f>IF(AND(Home!$A$1&gt;=Leave[[#This Row],[Start Time]],Home!$A$1&lt;=Leave[[#This Row],[End Time]]),Home!$A$1,"No Aplica")</f>
        <v>No Aplica</v>
      </c>
      <c r="N6325" s="43" t="str">
        <f>Leave[[#This Row],[User Code (Owning User) (Usuario)]]&amp;Leave[[#This Row],[fecha activa]]</f>
        <v>MIE2024130917595No Aplica</v>
      </c>
    </row>
    <row r="6326" spans="1:14" x14ac:dyDescent="0.3">
      <c r="A6326" s="43" t="s">
        <v>468</v>
      </c>
      <c r="B6326" s="3">
        <v>45907</v>
      </c>
      <c r="C6326" s="3">
        <v>45907</v>
      </c>
      <c r="D6326" s="43" t="s">
        <v>1324</v>
      </c>
      <c r="E6326" s="43" t="s">
        <v>708</v>
      </c>
      <c r="F6326" s="43" t="s">
        <v>709</v>
      </c>
      <c r="G6326">
        <v>540</v>
      </c>
      <c r="H6326">
        <v>540</v>
      </c>
      <c r="I6326" s="43" t="s">
        <v>1163</v>
      </c>
      <c r="J6326" s="43" t="s">
        <v>1446</v>
      </c>
      <c r="K6326" s="43" t="s">
        <v>178</v>
      </c>
      <c r="L6326" s="43" t="str">
        <f>IF(AND(Home!$A$1&gt;=Leave[[#This Row],[Start Time]],Home!$A$1&lt;=Leave[[#This Row],[End Time]]),"Aplica","No Aplica")</f>
        <v>No Aplica</v>
      </c>
      <c r="M6326" s="43" t="str">
        <f>IF(AND(Home!$A$1&gt;=Leave[[#This Row],[Start Time]],Home!$A$1&lt;=Leave[[#This Row],[End Time]]),Home!$A$1,"No Aplica")</f>
        <v>No Aplica</v>
      </c>
      <c r="N6326" s="43" t="str">
        <f>Leave[[#This Row],[User Code (Owning User) (Usuario)]]&amp;Leave[[#This Row],[fecha activa]]</f>
        <v>MIE2024130917595No Aplica</v>
      </c>
    </row>
    <row r="6327" spans="1:14" x14ac:dyDescent="0.3">
      <c r="A6327" s="43" t="s">
        <v>471</v>
      </c>
      <c r="B6327" s="3">
        <v>45906</v>
      </c>
      <c r="C6327" s="3">
        <v>45906</v>
      </c>
      <c r="D6327" s="43" t="s">
        <v>621</v>
      </c>
      <c r="E6327" s="43" t="s">
        <v>708</v>
      </c>
      <c r="F6327" s="43" t="s">
        <v>709</v>
      </c>
      <c r="G6327">
        <v>300</v>
      </c>
      <c r="H6327">
        <v>300</v>
      </c>
      <c r="I6327" s="43" t="s">
        <v>1163</v>
      </c>
      <c r="J6327" s="43" t="s">
        <v>1446</v>
      </c>
      <c r="K6327" s="43" t="s">
        <v>178</v>
      </c>
      <c r="L6327" s="43" t="str">
        <f>IF(AND(Home!$A$1&gt;=Leave[[#This Row],[Start Time]],Home!$A$1&lt;=Leave[[#This Row],[End Time]]),"Aplica","No Aplica")</f>
        <v>No Aplica</v>
      </c>
      <c r="M6327" s="43" t="str">
        <f>IF(AND(Home!$A$1&gt;=Leave[[#This Row],[Start Time]],Home!$A$1&lt;=Leave[[#This Row],[End Time]]),Home!$A$1,"No Aplica")</f>
        <v>No Aplica</v>
      </c>
      <c r="N6327" s="43" t="str">
        <f>Leave[[#This Row],[User Code (Owning User) (Usuario)]]&amp;Leave[[#This Row],[fecha activa]]</f>
        <v>MIE2024130917595No Aplica</v>
      </c>
    </row>
    <row r="6328" spans="1:14" x14ac:dyDescent="0.3">
      <c r="A6328" s="43" t="s">
        <v>471</v>
      </c>
      <c r="B6328" s="3">
        <v>45925</v>
      </c>
      <c r="C6328" s="3">
        <v>45925</v>
      </c>
      <c r="D6328" s="43" t="s">
        <v>1995</v>
      </c>
      <c r="E6328" s="43" t="s">
        <v>1364</v>
      </c>
      <c r="F6328" s="43" t="s">
        <v>1366</v>
      </c>
      <c r="G6328">
        <v>60</v>
      </c>
      <c r="H6328">
        <v>60</v>
      </c>
      <c r="I6328" s="43" t="s">
        <v>1365</v>
      </c>
      <c r="J6328" s="43" t="s">
        <v>1105</v>
      </c>
      <c r="K6328" s="43" t="s">
        <v>177</v>
      </c>
      <c r="L6328" s="43" t="str">
        <f>IF(AND(Home!$A$1&gt;=Leave[[#This Row],[Start Time]],Home!$A$1&lt;=Leave[[#This Row],[End Time]]),"Aplica","No Aplica")</f>
        <v>No Aplica</v>
      </c>
      <c r="M6328" s="43" t="str">
        <f>IF(AND(Home!$A$1&gt;=Leave[[#This Row],[Start Time]],Home!$A$1&lt;=Leave[[#This Row],[End Time]]),Home!$A$1,"No Aplica")</f>
        <v>No Aplica</v>
      </c>
      <c r="N6328" s="43" t="str">
        <f>Leave[[#This Row],[User Code (Owning User) (Usuario)]]&amp;Leave[[#This Row],[fecha activa]]</f>
        <v>MIE2025280120639No Aplica</v>
      </c>
    </row>
    <row r="6329" spans="1:14" x14ac:dyDescent="0.3">
      <c r="A6329" s="43" t="s">
        <v>471</v>
      </c>
      <c r="B6329" s="3">
        <v>45924</v>
      </c>
      <c r="C6329" s="3">
        <v>45924</v>
      </c>
      <c r="D6329" s="43" t="s">
        <v>2274</v>
      </c>
      <c r="E6329" s="43" t="s">
        <v>1364</v>
      </c>
      <c r="F6329" s="43" t="s">
        <v>1366</v>
      </c>
      <c r="G6329">
        <v>60</v>
      </c>
      <c r="H6329">
        <v>60</v>
      </c>
      <c r="I6329" s="43" t="s">
        <v>1365</v>
      </c>
      <c r="J6329" s="43" t="s">
        <v>1105</v>
      </c>
      <c r="K6329" s="43" t="s">
        <v>177</v>
      </c>
      <c r="L6329" s="43" t="str">
        <f>IF(AND(Home!$A$1&gt;=Leave[[#This Row],[Start Time]],Home!$A$1&lt;=Leave[[#This Row],[End Time]]),"Aplica","No Aplica")</f>
        <v>No Aplica</v>
      </c>
      <c r="M6329" s="43" t="str">
        <f>IF(AND(Home!$A$1&gt;=Leave[[#This Row],[Start Time]],Home!$A$1&lt;=Leave[[#This Row],[End Time]]),Home!$A$1,"No Aplica")</f>
        <v>No Aplica</v>
      </c>
      <c r="N6329" s="43" t="str">
        <f>Leave[[#This Row],[User Code (Owning User) (Usuario)]]&amp;Leave[[#This Row],[fecha activa]]</f>
        <v>MIE2025280120639No Aplica</v>
      </c>
    </row>
    <row r="6330" spans="1:14" x14ac:dyDescent="0.3">
      <c r="A6330" s="43" t="s">
        <v>471</v>
      </c>
      <c r="B6330" s="3">
        <v>45923</v>
      </c>
      <c r="C6330" s="3">
        <v>45923</v>
      </c>
      <c r="D6330" s="43" t="s">
        <v>1995</v>
      </c>
      <c r="E6330" s="43" t="s">
        <v>1364</v>
      </c>
      <c r="F6330" s="43" t="s">
        <v>1366</v>
      </c>
      <c r="G6330">
        <v>60</v>
      </c>
      <c r="H6330">
        <v>60</v>
      </c>
      <c r="I6330" s="43" t="s">
        <v>1365</v>
      </c>
      <c r="J6330" s="43" t="s">
        <v>1105</v>
      </c>
      <c r="K6330" s="43" t="s">
        <v>177</v>
      </c>
      <c r="L6330" s="43" t="str">
        <f>IF(AND(Home!$A$1&gt;=Leave[[#This Row],[Start Time]],Home!$A$1&lt;=Leave[[#This Row],[End Time]]),"Aplica","No Aplica")</f>
        <v>No Aplica</v>
      </c>
      <c r="M6330" s="43" t="str">
        <f>IF(AND(Home!$A$1&gt;=Leave[[#This Row],[Start Time]],Home!$A$1&lt;=Leave[[#This Row],[End Time]]),Home!$A$1,"No Aplica")</f>
        <v>No Aplica</v>
      </c>
      <c r="N6330" s="43" t="str">
        <f>Leave[[#This Row],[User Code (Owning User) (Usuario)]]&amp;Leave[[#This Row],[fecha activa]]</f>
        <v>MIE2025280120639No Aplica</v>
      </c>
    </row>
    <row r="6331" spans="1:14" x14ac:dyDescent="0.3">
      <c r="A6331" s="43" t="s">
        <v>471</v>
      </c>
      <c r="B6331" s="3">
        <v>45922</v>
      </c>
      <c r="C6331" s="3">
        <v>45922</v>
      </c>
      <c r="D6331" s="43" t="s">
        <v>1995</v>
      </c>
      <c r="E6331" s="43" t="s">
        <v>1364</v>
      </c>
      <c r="F6331" s="43" t="s">
        <v>1366</v>
      </c>
      <c r="G6331">
        <v>60</v>
      </c>
      <c r="H6331">
        <v>60</v>
      </c>
      <c r="I6331" s="43" t="s">
        <v>1365</v>
      </c>
      <c r="J6331" s="43" t="s">
        <v>1105</v>
      </c>
      <c r="K6331" s="43" t="s">
        <v>177</v>
      </c>
      <c r="L6331" s="43" t="str">
        <f>IF(AND(Home!$A$1&gt;=Leave[[#This Row],[Start Time]],Home!$A$1&lt;=Leave[[#This Row],[End Time]]),"Aplica","No Aplica")</f>
        <v>Aplica</v>
      </c>
      <c r="M6331" s="43">
        <f>IF(AND(Home!$A$1&gt;=Leave[[#This Row],[Start Time]],Home!$A$1&lt;=Leave[[#This Row],[End Time]]),Home!$A$1,"No Aplica")</f>
        <v>45922</v>
      </c>
      <c r="N6331" s="43" t="str">
        <f>Leave[[#This Row],[User Code (Owning User) (Usuario)]]&amp;Leave[[#This Row],[fecha activa]]</f>
        <v>MIE202528012063945922</v>
      </c>
    </row>
    <row r="6332" spans="1:14" x14ac:dyDescent="0.3">
      <c r="A6332" s="43" t="s">
        <v>471</v>
      </c>
      <c r="B6332" s="3">
        <v>45919</v>
      </c>
      <c r="C6332" s="3">
        <v>45919</v>
      </c>
      <c r="D6332" s="43" t="s">
        <v>2274</v>
      </c>
      <c r="E6332" s="43" t="s">
        <v>1364</v>
      </c>
      <c r="F6332" s="43" t="s">
        <v>1366</v>
      </c>
      <c r="G6332">
        <v>60</v>
      </c>
      <c r="H6332">
        <v>60</v>
      </c>
      <c r="I6332" s="43" t="s">
        <v>1365</v>
      </c>
      <c r="J6332" s="43" t="s">
        <v>1105</v>
      </c>
      <c r="K6332" s="43" t="s">
        <v>177</v>
      </c>
      <c r="L6332" s="43" t="str">
        <f>IF(AND(Home!$A$1&gt;=Leave[[#This Row],[Start Time]],Home!$A$1&lt;=Leave[[#This Row],[End Time]]),"Aplica","No Aplica")</f>
        <v>No Aplica</v>
      </c>
      <c r="M6332" s="43" t="str">
        <f>IF(AND(Home!$A$1&gt;=Leave[[#This Row],[Start Time]],Home!$A$1&lt;=Leave[[#This Row],[End Time]]),Home!$A$1,"No Aplica")</f>
        <v>No Aplica</v>
      </c>
      <c r="N6332" s="43" t="str">
        <f>Leave[[#This Row],[User Code (Owning User) (Usuario)]]&amp;Leave[[#This Row],[fecha activa]]</f>
        <v>MIE2025280120639No Aplica</v>
      </c>
    </row>
    <row r="6333" spans="1:14" x14ac:dyDescent="0.3">
      <c r="A6333" s="43" t="s">
        <v>471</v>
      </c>
      <c r="B6333" s="3">
        <v>45918</v>
      </c>
      <c r="C6333" s="3">
        <v>45918</v>
      </c>
      <c r="D6333" s="43" t="s">
        <v>2274</v>
      </c>
      <c r="E6333" s="43" t="s">
        <v>1364</v>
      </c>
      <c r="F6333" s="43" t="s">
        <v>1366</v>
      </c>
      <c r="G6333">
        <v>60</v>
      </c>
      <c r="H6333">
        <v>60</v>
      </c>
      <c r="I6333" s="43" t="s">
        <v>1365</v>
      </c>
      <c r="J6333" s="43" t="s">
        <v>1105</v>
      </c>
      <c r="K6333" s="43" t="s">
        <v>177</v>
      </c>
      <c r="L6333" s="43" t="str">
        <f>IF(AND(Home!$A$1&gt;=Leave[[#This Row],[Start Time]],Home!$A$1&lt;=Leave[[#This Row],[End Time]]),"Aplica","No Aplica")</f>
        <v>No Aplica</v>
      </c>
      <c r="M6333" s="43" t="str">
        <f>IF(AND(Home!$A$1&gt;=Leave[[#This Row],[Start Time]],Home!$A$1&lt;=Leave[[#This Row],[End Time]]),Home!$A$1,"No Aplica")</f>
        <v>No Aplica</v>
      </c>
      <c r="N6333" s="43" t="str">
        <f>Leave[[#This Row],[User Code (Owning User) (Usuario)]]&amp;Leave[[#This Row],[fecha activa]]</f>
        <v>MIE2025280120639No Aplica</v>
      </c>
    </row>
    <row r="6334" spans="1:14" x14ac:dyDescent="0.3">
      <c r="A6334" s="43" t="s">
        <v>468</v>
      </c>
      <c r="B6334" s="3">
        <v>45917</v>
      </c>
      <c r="C6334" s="3">
        <v>45917</v>
      </c>
      <c r="D6334" s="43" t="s">
        <v>467</v>
      </c>
      <c r="E6334" s="43" t="s">
        <v>1364</v>
      </c>
      <c r="F6334" s="43" t="s">
        <v>1366</v>
      </c>
      <c r="G6334">
        <v>540</v>
      </c>
      <c r="H6334">
        <v>540</v>
      </c>
      <c r="I6334" s="43" t="s">
        <v>1365</v>
      </c>
      <c r="J6334" s="43" t="s">
        <v>1105</v>
      </c>
      <c r="K6334" s="43" t="s">
        <v>177</v>
      </c>
      <c r="L6334" s="43" t="str">
        <f>IF(AND(Home!$A$1&gt;=Leave[[#This Row],[Start Time]],Home!$A$1&lt;=Leave[[#This Row],[End Time]]),"Aplica","No Aplica")</f>
        <v>No Aplica</v>
      </c>
      <c r="M6334" s="43" t="str">
        <f>IF(AND(Home!$A$1&gt;=Leave[[#This Row],[Start Time]],Home!$A$1&lt;=Leave[[#This Row],[End Time]]),Home!$A$1,"No Aplica")</f>
        <v>No Aplica</v>
      </c>
      <c r="N6334" s="43" t="str">
        <f>Leave[[#This Row],[User Code (Owning User) (Usuario)]]&amp;Leave[[#This Row],[fecha activa]]</f>
        <v>MIE2025280120639No Aplica</v>
      </c>
    </row>
    <row r="6335" spans="1:14" x14ac:dyDescent="0.3">
      <c r="A6335" s="43" t="s">
        <v>471</v>
      </c>
      <c r="B6335" s="3">
        <v>45916</v>
      </c>
      <c r="C6335" s="3">
        <v>45916</v>
      </c>
      <c r="D6335" s="43" t="s">
        <v>2274</v>
      </c>
      <c r="E6335" s="43" t="s">
        <v>1364</v>
      </c>
      <c r="F6335" s="43" t="s">
        <v>1366</v>
      </c>
      <c r="G6335">
        <v>60</v>
      </c>
      <c r="H6335">
        <v>60</v>
      </c>
      <c r="I6335" s="43" t="s">
        <v>1365</v>
      </c>
      <c r="J6335" s="43" t="s">
        <v>1105</v>
      </c>
      <c r="K6335" s="43" t="s">
        <v>177</v>
      </c>
      <c r="L6335" s="43" t="str">
        <f>IF(AND(Home!$A$1&gt;=Leave[[#This Row],[Start Time]],Home!$A$1&lt;=Leave[[#This Row],[End Time]]),"Aplica","No Aplica")</f>
        <v>No Aplica</v>
      </c>
      <c r="M6335" s="43" t="str">
        <f>IF(AND(Home!$A$1&gt;=Leave[[#This Row],[Start Time]],Home!$A$1&lt;=Leave[[#This Row],[End Time]]),Home!$A$1,"No Aplica")</f>
        <v>No Aplica</v>
      </c>
      <c r="N6335" s="43" t="str">
        <f>Leave[[#This Row],[User Code (Owning User) (Usuario)]]&amp;Leave[[#This Row],[fecha activa]]</f>
        <v>MIE2025280120639No Aplica</v>
      </c>
    </row>
    <row r="6336" spans="1:14" x14ac:dyDescent="0.3">
      <c r="A6336" s="43" t="s">
        <v>471</v>
      </c>
      <c r="B6336" s="3">
        <v>45915</v>
      </c>
      <c r="C6336" s="3">
        <v>45915</v>
      </c>
      <c r="D6336" s="43" t="s">
        <v>1995</v>
      </c>
      <c r="E6336" s="43" t="s">
        <v>1364</v>
      </c>
      <c r="F6336" s="43" t="s">
        <v>1366</v>
      </c>
      <c r="G6336">
        <v>60</v>
      </c>
      <c r="H6336">
        <v>60</v>
      </c>
      <c r="I6336" s="43" t="s">
        <v>1365</v>
      </c>
      <c r="J6336" s="43" t="s">
        <v>1105</v>
      </c>
      <c r="K6336" s="43" t="s">
        <v>177</v>
      </c>
      <c r="L6336" s="43" t="str">
        <f>IF(AND(Home!$A$1&gt;=Leave[[#This Row],[Start Time]],Home!$A$1&lt;=Leave[[#This Row],[End Time]]),"Aplica","No Aplica")</f>
        <v>No Aplica</v>
      </c>
      <c r="M6336" s="43" t="str">
        <f>IF(AND(Home!$A$1&gt;=Leave[[#This Row],[Start Time]],Home!$A$1&lt;=Leave[[#This Row],[End Time]]),Home!$A$1,"No Aplica")</f>
        <v>No Aplica</v>
      </c>
      <c r="N6336" s="43" t="str">
        <f>Leave[[#This Row],[User Code (Owning User) (Usuario)]]&amp;Leave[[#This Row],[fecha activa]]</f>
        <v>MIE2025280120639No Aplica</v>
      </c>
    </row>
    <row r="6337" spans="1:14" x14ac:dyDescent="0.3">
      <c r="A6337" s="43" t="s">
        <v>471</v>
      </c>
      <c r="B6337" s="3">
        <v>45912</v>
      </c>
      <c r="C6337" s="3">
        <v>45912</v>
      </c>
      <c r="D6337" s="43" t="s">
        <v>1995</v>
      </c>
      <c r="E6337" s="43" t="s">
        <v>1364</v>
      </c>
      <c r="F6337" s="43" t="s">
        <v>1366</v>
      </c>
      <c r="G6337">
        <v>90</v>
      </c>
      <c r="H6337">
        <v>90</v>
      </c>
      <c r="I6337" s="43" t="s">
        <v>1365</v>
      </c>
      <c r="J6337" s="43" t="s">
        <v>1105</v>
      </c>
      <c r="K6337" s="43" t="s">
        <v>177</v>
      </c>
      <c r="L6337" s="43" t="str">
        <f>IF(AND(Home!$A$1&gt;=Leave[[#This Row],[Start Time]],Home!$A$1&lt;=Leave[[#This Row],[End Time]]),"Aplica","No Aplica")</f>
        <v>No Aplica</v>
      </c>
      <c r="M6337" s="43" t="str">
        <f>IF(AND(Home!$A$1&gt;=Leave[[#This Row],[Start Time]],Home!$A$1&lt;=Leave[[#This Row],[End Time]]),Home!$A$1,"No Aplica")</f>
        <v>No Aplica</v>
      </c>
      <c r="N6337" s="43" t="str">
        <f>Leave[[#This Row],[User Code (Owning User) (Usuario)]]&amp;Leave[[#This Row],[fecha activa]]</f>
        <v>MIE2025280120639No Aplica</v>
      </c>
    </row>
    <row r="6338" spans="1:14" x14ac:dyDescent="0.3">
      <c r="A6338" s="43" t="s">
        <v>471</v>
      </c>
      <c r="B6338" s="3">
        <v>45911</v>
      </c>
      <c r="C6338" s="3">
        <v>45911</v>
      </c>
      <c r="D6338" s="43" t="s">
        <v>602</v>
      </c>
      <c r="E6338" s="43" t="s">
        <v>1364</v>
      </c>
      <c r="F6338" s="43" t="s">
        <v>1366</v>
      </c>
      <c r="G6338">
        <v>60</v>
      </c>
      <c r="H6338">
        <v>60</v>
      </c>
      <c r="I6338" s="43" t="s">
        <v>1365</v>
      </c>
      <c r="J6338" s="43" t="s">
        <v>1105</v>
      </c>
      <c r="K6338" s="43" t="s">
        <v>177</v>
      </c>
      <c r="L6338" s="43" t="str">
        <f>IF(AND(Home!$A$1&gt;=Leave[[#This Row],[Start Time]],Home!$A$1&lt;=Leave[[#This Row],[End Time]]),"Aplica","No Aplica")</f>
        <v>No Aplica</v>
      </c>
      <c r="M6338" s="43" t="str">
        <f>IF(AND(Home!$A$1&gt;=Leave[[#This Row],[Start Time]],Home!$A$1&lt;=Leave[[#This Row],[End Time]]),Home!$A$1,"No Aplica")</f>
        <v>No Aplica</v>
      </c>
      <c r="N6338" s="43" t="str">
        <f>Leave[[#This Row],[User Code (Owning User) (Usuario)]]&amp;Leave[[#This Row],[fecha activa]]</f>
        <v>MIE2025280120639No Aplica</v>
      </c>
    </row>
    <row r="6339" spans="1:14" x14ac:dyDescent="0.3">
      <c r="A6339" s="43" t="s">
        <v>471</v>
      </c>
      <c r="B6339" s="3">
        <v>45909</v>
      </c>
      <c r="C6339" s="3">
        <v>45909</v>
      </c>
      <c r="D6339" s="43" t="s">
        <v>2274</v>
      </c>
      <c r="E6339" s="43" t="s">
        <v>1364</v>
      </c>
      <c r="F6339" s="43" t="s">
        <v>1366</v>
      </c>
      <c r="G6339">
        <v>60</v>
      </c>
      <c r="H6339">
        <v>60</v>
      </c>
      <c r="I6339" s="43" t="s">
        <v>1365</v>
      </c>
      <c r="J6339" s="43" t="s">
        <v>1105</v>
      </c>
      <c r="K6339" s="43" t="s">
        <v>177</v>
      </c>
      <c r="L6339" s="43" t="str">
        <f>IF(AND(Home!$A$1&gt;=Leave[[#This Row],[Start Time]],Home!$A$1&lt;=Leave[[#This Row],[End Time]]),"Aplica","No Aplica")</f>
        <v>No Aplica</v>
      </c>
      <c r="M6339" s="43" t="str">
        <f>IF(AND(Home!$A$1&gt;=Leave[[#This Row],[Start Time]],Home!$A$1&lt;=Leave[[#This Row],[End Time]]),Home!$A$1,"No Aplica")</f>
        <v>No Aplica</v>
      </c>
      <c r="N6339" s="43" t="str">
        <f>Leave[[#This Row],[User Code (Owning User) (Usuario)]]&amp;Leave[[#This Row],[fecha activa]]</f>
        <v>MIE2025280120639No Aplica</v>
      </c>
    </row>
    <row r="6340" spans="1:14" x14ac:dyDescent="0.3">
      <c r="A6340" s="43" t="s">
        <v>471</v>
      </c>
      <c r="B6340" s="3">
        <v>45908</v>
      </c>
      <c r="C6340" s="3">
        <v>45908</v>
      </c>
      <c r="D6340" s="43" t="s">
        <v>2274</v>
      </c>
      <c r="E6340" s="43" t="s">
        <v>1364</v>
      </c>
      <c r="F6340" s="43" t="s">
        <v>1366</v>
      </c>
      <c r="G6340">
        <v>60</v>
      </c>
      <c r="H6340">
        <v>60</v>
      </c>
      <c r="I6340" s="43" t="s">
        <v>1365</v>
      </c>
      <c r="J6340" s="43" t="s">
        <v>1105</v>
      </c>
      <c r="K6340" s="43" t="s">
        <v>177</v>
      </c>
      <c r="L6340" s="43" t="str">
        <f>IF(AND(Home!$A$1&gt;=Leave[[#This Row],[Start Time]],Home!$A$1&lt;=Leave[[#This Row],[End Time]]),"Aplica","No Aplica")</f>
        <v>No Aplica</v>
      </c>
      <c r="M6340" s="43" t="str">
        <f>IF(AND(Home!$A$1&gt;=Leave[[#This Row],[Start Time]],Home!$A$1&lt;=Leave[[#This Row],[End Time]]),Home!$A$1,"No Aplica")</f>
        <v>No Aplica</v>
      </c>
      <c r="N6340" s="43" t="str">
        <f>Leave[[#This Row],[User Code (Owning User) (Usuario)]]&amp;Leave[[#This Row],[fecha activa]]</f>
        <v>MIE2025280120639No Aplica</v>
      </c>
    </row>
    <row r="6341" spans="1:14" x14ac:dyDescent="0.3">
      <c r="A6341" s="43" t="s">
        <v>468</v>
      </c>
      <c r="B6341" s="3">
        <v>45910</v>
      </c>
      <c r="C6341" s="3">
        <v>45910</v>
      </c>
      <c r="D6341" s="43" t="s">
        <v>469</v>
      </c>
      <c r="E6341" s="43" t="s">
        <v>1364</v>
      </c>
      <c r="F6341" s="43" t="s">
        <v>1366</v>
      </c>
      <c r="G6341">
        <v>540</v>
      </c>
      <c r="H6341">
        <v>540</v>
      </c>
      <c r="I6341" s="43" t="s">
        <v>1365</v>
      </c>
      <c r="J6341" s="43" t="s">
        <v>1105</v>
      </c>
      <c r="K6341" s="43" t="s">
        <v>177</v>
      </c>
      <c r="L6341" s="43" t="str">
        <f>IF(AND(Home!$A$1&gt;=Leave[[#This Row],[Start Time]],Home!$A$1&lt;=Leave[[#This Row],[End Time]]),"Aplica","No Aplica")</f>
        <v>No Aplica</v>
      </c>
      <c r="M6341" s="43" t="str">
        <f>IF(AND(Home!$A$1&gt;=Leave[[#This Row],[Start Time]],Home!$A$1&lt;=Leave[[#This Row],[End Time]]),Home!$A$1,"No Aplica")</f>
        <v>No Aplica</v>
      </c>
      <c r="N6341" s="43" t="str">
        <f>Leave[[#This Row],[User Code (Owning User) (Usuario)]]&amp;Leave[[#This Row],[fecha activa]]</f>
        <v>MIE2025280120639No Aplica</v>
      </c>
    </row>
    <row r="6342" spans="1:14" x14ac:dyDescent="0.3">
      <c r="A6342" s="43" t="s">
        <v>471</v>
      </c>
      <c r="B6342" s="3">
        <v>45905</v>
      </c>
      <c r="C6342" s="3">
        <v>45905</v>
      </c>
      <c r="D6342" s="43" t="s">
        <v>2274</v>
      </c>
      <c r="E6342" s="43" t="s">
        <v>1364</v>
      </c>
      <c r="F6342" s="43" t="s">
        <v>1366</v>
      </c>
      <c r="G6342">
        <v>60</v>
      </c>
      <c r="H6342">
        <v>60</v>
      </c>
      <c r="I6342" s="43" t="s">
        <v>1365</v>
      </c>
      <c r="J6342" s="43" t="s">
        <v>1105</v>
      </c>
      <c r="K6342" s="43" t="s">
        <v>177</v>
      </c>
      <c r="L6342" s="43" t="str">
        <f>IF(AND(Home!$A$1&gt;=Leave[[#This Row],[Start Time]],Home!$A$1&lt;=Leave[[#This Row],[End Time]]),"Aplica","No Aplica")</f>
        <v>No Aplica</v>
      </c>
      <c r="M6342" s="43" t="str">
        <f>IF(AND(Home!$A$1&gt;=Leave[[#This Row],[Start Time]],Home!$A$1&lt;=Leave[[#This Row],[End Time]]),Home!$A$1,"No Aplica")</f>
        <v>No Aplica</v>
      </c>
      <c r="N6342" s="43" t="str">
        <f>Leave[[#This Row],[User Code (Owning User) (Usuario)]]&amp;Leave[[#This Row],[fecha activa]]</f>
        <v>MIE2025280120639No Aplica</v>
      </c>
    </row>
    <row r="6343" spans="1:14" x14ac:dyDescent="0.3">
      <c r="A6343" s="43" t="s">
        <v>471</v>
      </c>
      <c r="B6343" s="3">
        <v>45903</v>
      </c>
      <c r="C6343" s="3">
        <v>45903</v>
      </c>
      <c r="D6343" s="43" t="s">
        <v>1995</v>
      </c>
      <c r="E6343" s="43" t="s">
        <v>1364</v>
      </c>
      <c r="F6343" s="43" t="s">
        <v>1366</v>
      </c>
      <c r="G6343">
        <v>60</v>
      </c>
      <c r="H6343">
        <v>60</v>
      </c>
      <c r="I6343" s="43" t="s">
        <v>1365</v>
      </c>
      <c r="J6343" s="43" t="s">
        <v>1105</v>
      </c>
      <c r="K6343" s="43" t="s">
        <v>177</v>
      </c>
      <c r="L6343" s="43" t="str">
        <f>IF(AND(Home!$A$1&gt;=Leave[[#This Row],[Start Time]],Home!$A$1&lt;=Leave[[#This Row],[End Time]]),"Aplica","No Aplica")</f>
        <v>No Aplica</v>
      </c>
      <c r="M6343" s="43" t="str">
        <f>IF(AND(Home!$A$1&gt;=Leave[[#This Row],[Start Time]],Home!$A$1&lt;=Leave[[#This Row],[End Time]]),Home!$A$1,"No Aplica")</f>
        <v>No Aplica</v>
      </c>
      <c r="N6343" s="43" t="str">
        <f>Leave[[#This Row],[User Code (Owning User) (Usuario)]]&amp;Leave[[#This Row],[fecha activa]]</f>
        <v>MIE2025280120639No Aplica</v>
      </c>
    </row>
    <row r="6344" spans="1:14" x14ac:dyDescent="0.3">
      <c r="A6344" s="43" t="s">
        <v>471</v>
      </c>
      <c r="B6344" s="3">
        <v>45902</v>
      </c>
      <c r="C6344" s="3">
        <v>45902</v>
      </c>
      <c r="D6344" s="43" t="s">
        <v>1995</v>
      </c>
      <c r="E6344" s="43" t="s">
        <v>1364</v>
      </c>
      <c r="F6344" s="43" t="s">
        <v>1366</v>
      </c>
      <c r="G6344">
        <v>60</v>
      </c>
      <c r="H6344">
        <v>60</v>
      </c>
      <c r="I6344" s="43" t="s">
        <v>1365</v>
      </c>
      <c r="J6344" s="43" t="s">
        <v>1105</v>
      </c>
      <c r="K6344" s="43" t="s">
        <v>177</v>
      </c>
      <c r="L6344" s="43" t="str">
        <f>IF(AND(Home!$A$1&gt;=Leave[[#This Row],[Start Time]],Home!$A$1&lt;=Leave[[#This Row],[End Time]]),"Aplica","No Aplica")</f>
        <v>No Aplica</v>
      </c>
      <c r="M6344" s="43" t="str">
        <f>IF(AND(Home!$A$1&gt;=Leave[[#This Row],[Start Time]],Home!$A$1&lt;=Leave[[#This Row],[End Time]]),Home!$A$1,"No Aplica")</f>
        <v>No Aplica</v>
      </c>
      <c r="N6344" s="43" t="str">
        <f>Leave[[#This Row],[User Code (Owning User) (Usuario)]]&amp;Leave[[#This Row],[fecha activa]]</f>
        <v>MIE2025280120639No Aplica</v>
      </c>
    </row>
    <row r="6345" spans="1:14" x14ac:dyDescent="0.3">
      <c r="A6345" s="43" t="s">
        <v>471</v>
      </c>
      <c r="B6345" s="3">
        <v>45901</v>
      </c>
      <c r="C6345" s="3">
        <v>45901</v>
      </c>
      <c r="D6345" s="43" t="s">
        <v>2274</v>
      </c>
      <c r="E6345" s="43" t="s">
        <v>1364</v>
      </c>
      <c r="F6345" s="43" t="s">
        <v>1366</v>
      </c>
      <c r="G6345">
        <v>60</v>
      </c>
      <c r="H6345">
        <v>60</v>
      </c>
      <c r="I6345" s="43" t="s">
        <v>1365</v>
      </c>
      <c r="J6345" s="43" t="s">
        <v>1105</v>
      </c>
      <c r="K6345" s="43" t="s">
        <v>177</v>
      </c>
      <c r="L6345" s="43" t="str">
        <f>IF(AND(Home!$A$1&gt;=Leave[[#This Row],[Start Time]],Home!$A$1&lt;=Leave[[#This Row],[End Time]]),"Aplica","No Aplica")</f>
        <v>No Aplica</v>
      </c>
      <c r="M6345" s="43" t="str">
        <f>IF(AND(Home!$A$1&gt;=Leave[[#This Row],[Start Time]],Home!$A$1&lt;=Leave[[#This Row],[End Time]]),Home!$A$1,"No Aplica")</f>
        <v>No Aplica</v>
      </c>
      <c r="N6345" s="43" t="str">
        <f>Leave[[#This Row],[User Code (Owning User) (Usuario)]]&amp;Leave[[#This Row],[fecha activa]]</f>
        <v>MIE2025280120639No Aplica</v>
      </c>
    </row>
    <row r="6346" spans="1:14" x14ac:dyDescent="0.3">
      <c r="A6346" s="43" t="s">
        <v>468</v>
      </c>
      <c r="B6346" s="3">
        <v>45904</v>
      </c>
      <c r="C6346" s="3">
        <v>45904</v>
      </c>
      <c r="D6346" s="43" t="s">
        <v>469</v>
      </c>
      <c r="E6346" s="43" t="s">
        <v>1364</v>
      </c>
      <c r="F6346" s="43" t="s">
        <v>1366</v>
      </c>
      <c r="G6346">
        <v>660</v>
      </c>
      <c r="H6346">
        <v>540</v>
      </c>
      <c r="I6346" s="43" t="s">
        <v>1365</v>
      </c>
      <c r="J6346" s="43" t="s">
        <v>1105</v>
      </c>
      <c r="K6346" s="43" t="s">
        <v>177</v>
      </c>
      <c r="L6346" s="43" t="str">
        <f>IF(AND(Home!$A$1&gt;=Leave[[#This Row],[Start Time]],Home!$A$1&lt;=Leave[[#This Row],[End Time]]),"Aplica","No Aplica")</f>
        <v>No Aplica</v>
      </c>
      <c r="M6346" s="43" t="str">
        <f>IF(AND(Home!$A$1&gt;=Leave[[#This Row],[Start Time]],Home!$A$1&lt;=Leave[[#This Row],[End Time]]),Home!$A$1,"No Aplica")</f>
        <v>No Aplica</v>
      </c>
      <c r="N6346" s="43" t="str">
        <f>Leave[[#This Row],[User Code (Owning User) (Usuario)]]&amp;Leave[[#This Row],[fecha activa]]</f>
        <v>MIE2025280120639No Aplica</v>
      </c>
    </row>
    <row r="6347" spans="1:14" x14ac:dyDescent="0.3">
      <c r="A6347" s="43" t="s">
        <v>465</v>
      </c>
      <c r="B6347" s="3">
        <v>45924</v>
      </c>
      <c r="C6347" s="3">
        <v>45924</v>
      </c>
      <c r="D6347" s="43" t="s">
        <v>3848</v>
      </c>
      <c r="E6347" s="43" t="s">
        <v>401</v>
      </c>
      <c r="F6347" s="43" t="s">
        <v>402</v>
      </c>
      <c r="G6347">
        <v>1410</v>
      </c>
      <c r="H6347">
        <v>540</v>
      </c>
      <c r="I6347" s="43" t="s">
        <v>1198</v>
      </c>
      <c r="J6347" s="43" t="s">
        <v>2767</v>
      </c>
      <c r="K6347" s="43" t="s">
        <v>178</v>
      </c>
      <c r="L6347" s="43" t="str">
        <f>IF(AND(Home!$A$1&gt;=Leave[[#This Row],[Start Time]],Home!$A$1&lt;=Leave[[#This Row],[End Time]]),"Aplica","No Aplica")</f>
        <v>No Aplica</v>
      </c>
      <c r="M6347" s="43" t="str">
        <f>IF(AND(Home!$A$1&gt;=Leave[[#This Row],[Start Time]],Home!$A$1&lt;=Leave[[#This Row],[End Time]]),Home!$A$1,"No Aplica")</f>
        <v>No Aplica</v>
      </c>
      <c r="N6347" s="43" t="str">
        <f>Leave[[#This Row],[User Code (Owning User) (Usuario)]]&amp;Leave[[#This Row],[fecha activa]]</f>
        <v>MIE2023151113398No Aplica</v>
      </c>
    </row>
    <row r="6348" spans="1:14" x14ac:dyDescent="0.3">
      <c r="A6348" s="43" t="s">
        <v>465</v>
      </c>
      <c r="B6348" s="3">
        <v>45919</v>
      </c>
      <c r="C6348" s="3">
        <v>45919</v>
      </c>
      <c r="D6348" s="43" t="s">
        <v>520</v>
      </c>
      <c r="E6348" s="43" t="s">
        <v>401</v>
      </c>
      <c r="F6348" s="43" t="s">
        <v>402</v>
      </c>
      <c r="G6348">
        <v>60</v>
      </c>
      <c r="H6348">
        <v>60</v>
      </c>
      <c r="I6348" s="43" t="s">
        <v>1198</v>
      </c>
      <c r="J6348" s="43" t="s">
        <v>2767</v>
      </c>
      <c r="K6348" s="43" t="s">
        <v>178</v>
      </c>
      <c r="L6348" s="43" t="str">
        <f>IF(AND(Home!$A$1&gt;=Leave[[#This Row],[Start Time]],Home!$A$1&lt;=Leave[[#This Row],[End Time]]),"Aplica","No Aplica")</f>
        <v>No Aplica</v>
      </c>
      <c r="M6348" s="43" t="str">
        <f>IF(AND(Home!$A$1&gt;=Leave[[#This Row],[Start Time]],Home!$A$1&lt;=Leave[[#This Row],[End Time]]),Home!$A$1,"No Aplica")</f>
        <v>No Aplica</v>
      </c>
      <c r="N6348" s="43" t="str">
        <f>Leave[[#This Row],[User Code (Owning User) (Usuario)]]&amp;Leave[[#This Row],[fecha activa]]</f>
        <v>MIE2023151113398No Aplica</v>
      </c>
    </row>
    <row r="6349" spans="1:14" x14ac:dyDescent="0.3">
      <c r="A6349" s="43" t="s">
        <v>465</v>
      </c>
      <c r="B6349" s="3">
        <v>45918</v>
      </c>
      <c r="C6349" s="3">
        <v>45918</v>
      </c>
      <c r="D6349" s="43" t="s">
        <v>520</v>
      </c>
      <c r="E6349" s="43" t="s">
        <v>401</v>
      </c>
      <c r="F6349" s="43" t="s">
        <v>402</v>
      </c>
      <c r="G6349">
        <v>60</v>
      </c>
      <c r="H6349">
        <v>60</v>
      </c>
      <c r="I6349" s="43" t="s">
        <v>1198</v>
      </c>
      <c r="J6349" s="43" t="s">
        <v>2767</v>
      </c>
      <c r="K6349" s="43" t="s">
        <v>178</v>
      </c>
      <c r="L6349" s="43" t="str">
        <f>IF(AND(Home!$A$1&gt;=Leave[[#This Row],[Start Time]],Home!$A$1&lt;=Leave[[#This Row],[End Time]]),"Aplica","No Aplica")</f>
        <v>No Aplica</v>
      </c>
      <c r="M6349" s="43" t="str">
        <f>IF(AND(Home!$A$1&gt;=Leave[[#This Row],[Start Time]],Home!$A$1&lt;=Leave[[#This Row],[End Time]]),Home!$A$1,"No Aplica")</f>
        <v>No Aplica</v>
      </c>
      <c r="N6349" s="43" t="str">
        <f>Leave[[#This Row],[User Code (Owning User) (Usuario)]]&amp;Leave[[#This Row],[fecha activa]]</f>
        <v>MIE2023151113398No Aplica</v>
      </c>
    </row>
    <row r="6350" spans="1:14" x14ac:dyDescent="0.3">
      <c r="A6350" s="43" t="s">
        <v>465</v>
      </c>
      <c r="B6350" s="3">
        <v>45916</v>
      </c>
      <c r="C6350" s="3">
        <v>45916</v>
      </c>
      <c r="D6350" s="43" t="s">
        <v>520</v>
      </c>
      <c r="E6350" s="43" t="s">
        <v>401</v>
      </c>
      <c r="F6350" s="43" t="s">
        <v>402</v>
      </c>
      <c r="G6350">
        <v>60</v>
      </c>
      <c r="H6350">
        <v>60</v>
      </c>
      <c r="I6350" s="43" t="s">
        <v>1198</v>
      </c>
      <c r="J6350" s="43" t="s">
        <v>2767</v>
      </c>
      <c r="K6350" s="43" t="s">
        <v>178</v>
      </c>
      <c r="L6350" s="43" t="str">
        <f>IF(AND(Home!$A$1&gt;=Leave[[#This Row],[Start Time]],Home!$A$1&lt;=Leave[[#This Row],[End Time]]),"Aplica","No Aplica")</f>
        <v>No Aplica</v>
      </c>
      <c r="M6350" s="43" t="str">
        <f>IF(AND(Home!$A$1&gt;=Leave[[#This Row],[Start Time]],Home!$A$1&lt;=Leave[[#This Row],[End Time]]),Home!$A$1,"No Aplica")</f>
        <v>No Aplica</v>
      </c>
      <c r="N6350" s="43" t="str">
        <f>Leave[[#This Row],[User Code (Owning User) (Usuario)]]&amp;Leave[[#This Row],[fecha activa]]</f>
        <v>MIE2023151113398No Aplica</v>
      </c>
    </row>
    <row r="6351" spans="1:14" x14ac:dyDescent="0.3">
      <c r="A6351" s="43" t="s">
        <v>468</v>
      </c>
      <c r="B6351" s="3">
        <v>45917</v>
      </c>
      <c r="C6351" s="3">
        <v>45917</v>
      </c>
      <c r="D6351" s="43" t="s">
        <v>3557</v>
      </c>
      <c r="E6351" s="43" t="s">
        <v>401</v>
      </c>
      <c r="F6351" s="43" t="s">
        <v>402</v>
      </c>
      <c r="G6351">
        <v>1410</v>
      </c>
      <c r="H6351">
        <v>540</v>
      </c>
      <c r="I6351" s="43" t="s">
        <v>1198</v>
      </c>
      <c r="J6351" s="43" t="s">
        <v>2767</v>
      </c>
      <c r="K6351" s="43" t="s">
        <v>178</v>
      </c>
      <c r="L6351" s="43" t="str">
        <f>IF(AND(Home!$A$1&gt;=Leave[[#This Row],[Start Time]],Home!$A$1&lt;=Leave[[#This Row],[End Time]]),"Aplica","No Aplica")</f>
        <v>No Aplica</v>
      </c>
      <c r="M6351" s="43" t="str">
        <f>IF(AND(Home!$A$1&gt;=Leave[[#This Row],[Start Time]],Home!$A$1&lt;=Leave[[#This Row],[End Time]]),Home!$A$1,"No Aplica")</f>
        <v>No Aplica</v>
      </c>
      <c r="N6351" s="43" t="str">
        <f>Leave[[#This Row],[User Code (Owning User) (Usuario)]]&amp;Leave[[#This Row],[fecha activa]]</f>
        <v>MIE2023151113398No Aplica</v>
      </c>
    </row>
    <row r="6352" spans="1:14" x14ac:dyDescent="0.3">
      <c r="A6352" s="43" t="s">
        <v>465</v>
      </c>
      <c r="B6352" s="3">
        <v>45912</v>
      </c>
      <c r="C6352" s="3">
        <v>45912</v>
      </c>
      <c r="D6352" s="43" t="s">
        <v>520</v>
      </c>
      <c r="E6352" s="43" t="s">
        <v>401</v>
      </c>
      <c r="F6352" s="43" t="s">
        <v>402</v>
      </c>
      <c r="G6352">
        <v>60</v>
      </c>
      <c r="H6352">
        <v>60</v>
      </c>
      <c r="I6352" s="43" t="s">
        <v>1198</v>
      </c>
      <c r="J6352" s="43" t="s">
        <v>2767</v>
      </c>
      <c r="K6352" s="43" t="s">
        <v>178</v>
      </c>
      <c r="L6352" s="43" t="str">
        <f>IF(AND(Home!$A$1&gt;=Leave[[#This Row],[Start Time]],Home!$A$1&lt;=Leave[[#This Row],[End Time]]),"Aplica","No Aplica")</f>
        <v>No Aplica</v>
      </c>
      <c r="M6352" s="43" t="str">
        <f>IF(AND(Home!$A$1&gt;=Leave[[#This Row],[Start Time]],Home!$A$1&lt;=Leave[[#This Row],[End Time]]),Home!$A$1,"No Aplica")</f>
        <v>No Aplica</v>
      </c>
      <c r="N6352" s="43" t="str">
        <f>Leave[[#This Row],[User Code (Owning User) (Usuario)]]&amp;Leave[[#This Row],[fecha activa]]</f>
        <v>MIE2023151113398No Aplica</v>
      </c>
    </row>
    <row r="6353" spans="1:14" x14ac:dyDescent="0.3">
      <c r="A6353" s="43" t="s">
        <v>465</v>
      </c>
      <c r="B6353" s="3">
        <v>45911</v>
      </c>
      <c r="C6353" s="3">
        <v>45911</v>
      </c>
      <c r="D6353" s="43" t="s">
        <v>520</v>
      </c>
      <c r="E6353" s="43" t="s">
        <v>401</v>
      </c>
      <c r="F6353" s="43" t="s">
        <v>402</v>
      </c>
      <c r="G6353">
        <v>60</v>
      </c>
      <c r="H6353">
        <v>60</v>
      </c>
      <c r="I6353" s="43" t="s">
        <v>1198</v>
      </c>
      <c r="J6353" s="43" t="s">
        <v>2767</v>
      </c>
      <c r="K6353" s="43" t="s">
        <v>178</v>
      </c>
      <c r="L6353" s="43" t="str">
        <f>IF(AND(Home!$A$1&gt;=Leave[[#This Row],[Start Time]],Home!$A$1&lt;=Leave[[#This Row],[End Time]]),"Aplica","No Aplica")</f>
        <v>No Aplica</v>
      </c>
      <c r="M6353" s="43" t="str">
        <f>IF(AND(Home!$A$1&gt;=Leave[[#This Row],[Start Time]],Home!$A$1&lt;=Leave[[#This Row],[End Time]]),Home!$A$1,"No Aplica")</f>
        <v>No Aplica</v>
      </c>
      <c r="N6353" s="43" t="str">
        <f>Leave[[#This Row],[User Code (Owning User) (Usuario)]]&amp;Leave[[#This Row],[fecha activa]]</f>
        <v>MIE2023151113398No Aplica</v>
      </c>
    </row>
    <row r="6354" spans="1:14" x14ac:dyDescent="0.3">
      <c r="A6354" s="43" t="s">
        <v>465</v>
      </c>
      <c r="B6354" s="3">
        <v>45910</v>
      </c>
      <c r="C6354" s="3">
        <v>45910</v>
      </c>
      <c r="D6354" s="43" t="s">
        <v>520</v>
      </c>
      <c r="E6354" s="43" t="s">
        <v>401</v>
      </c>
      <c r="F6354" s="43" t="s">
        <v>402</v>
      </c>
      <c r="G6354">
        <v>60</v>
      </c>
      <c r="H6354">
        <v>60</v>
      </c>
      <c r="I6354" s="43" t="s">
        <v>1198</v>
      </c>
      <c r="J6354" s="43" t="s">
        <v>2767</v>
      </c>
      <c r="K6354" s="43" t="s">
        <v>178</v>
      </c>
      <c r="L6354" s="43" t="str">
        <f>IF(AND(Home!$A$1&gt;=Leave[[#This Row],[Start Time]],Home!$A$1&lt;=Leave[[#This Row],[End Time]]),"Aplica","No Aplica")</f>
        <v>No Aplica</v>
      </c>
      <c r="M6354" s="43" t="str">
        <f>IF(AND(Home!$A$1&gt;=Leave[[#This Row],[Start Time]],Home!$A$1&lt;=Leave[[#This Row],[End Time]]),Home!$A$1,"No Aplica")</f>
        <v>No Aplica</v>
      </c>
      <c r="N6354" s="43" t="str">
        <f>Leave[[#This Row],[User Code (Owning User) (Usuario)]]&amp;Leave[[#This Row],[fecha activa]]</f>
        <v>MIE2023151113398No Aplica</v>
      </c>
    </row>
    <row r="6355" spans="1:14" x14ac:dyDescent="0.3">
      <c r="A6355" s="43" t="s">
        <v>465</v>
      </c>
      <c r="B6355" s="3">
        <v>45909</v>
      </c>
      <c r="C6355" s="3">
        <v>45909</v>
      </c>
      <c r="D6355" s="43" t="s">
        <v>520</v>
      </c>
      <c r="E6355" s="43" t="s">
        <v>401</v>
      </c>
      <c r="F6355" s="43" t="s">
        <v>402</v>
      </c>
      <c r="G6355">
        <v>60</v>
      </c>
      <c r="H6355">
        <v>60</v>
      </c>
      <c r="I6355" s="43" t="s">
        <v>1198</v>
      </c>
      <c r="J6355" s="43" t="s">
        <v>2767</v>
      </c>
      <c r="K6355" s="43" t="s">
        <v>178</v>
      </c>
      <c r="L6355" s="43" t="str">
        <f>IF(AND(Home!$A$1&gt;=Leave[[#This Row],[Start Time]],Home!$A$1&lt;=Leave[[#This Row],[End Time]]),"Aplica","No Aplica")</f>
        <v>No Aplica</v>
      </c>
      <c r="M6355" s="43" t="str">
        <f>IF(AND(Home!$A$1&gt;=Leave[[#This Row],[Start Time]],Home!$A$1&lt;=Leave[[#This Row],[End Time]]),Home!$A$1,"No Aplica")</f>
        <v>No Aplica</v>
      </c>
      <c r="N6355" s="43" t="str">
        <f>Leave[[#This Row],[User Code (Owning User) (Usuario)]]&amp;Leave[[#This Row],[fecha activa]]</f>
        <v>MIE2023151113398No Aplica</v>
      </c>
    </row>
    <row r="6356" spans="1:14" x14ac:dyDescent="0.3">
      <c r="A6356" s="43" t="s">
        <v>468</v>
      </c>
      <c r="B6356" s="3">
        <v>45902</v>
      </c>
      <c r="C6356" s="3">
        <v>45902</v>
      </c>
      <c r="D6356" s="43" t="s">
        <v>2635</v>
      </c>
      <c r="E6356" s="43" t="s">
        <v>401</v>
      </c>
      <c r="F6356" s="43" t="s">
        <v>402</v>
      </c>
      <c r="G6356">
        <v>1410</v>
      </c>
      <c r="H6356">
        <v>540</v>
      </c>
      <c r="I6356" s="43" t="s">
        <v>1198</v>
      </c>
      <c r="J6356" s="43" t="s">
        <v>2767</v>
      </c>
      <c r="K6356" s="43" t="s">
        <v>178</v>
      </c>
      <c r="L6356" s="43" t="str">
        <f>IF(AND(Home!$A$1&gt;=Leave[[#This Row],[Start Time]],Home!$A$1&lt;=Leave[[#This Row],[End Time]]),"Aplica","No Aplica")</f>
        <v>No Aplica</v>
      </c>
      <c r="M6356" s="43" t="str">
        <f>IF(AND(Home!$A$1&gt;=Leave[[#This Row],[Start Time]],Home!$A$1&lt;=Leave[[#This Row],[End Time]]),Home!$A$1,"No Aplica")</f>
        <v>No Aplica</v>
      </c>
      <c r="N6356" s="43" t="str">
        <f>Leave[[#This Row],[User Code (Owning User) (Usuario)]]&amp;Leave[[#This Row],[fecha activa]]</f>
        <v>MIE2023151113398No Aplica</v>
      </c>
    </row>
    <row r="6357" spans="1:14" x14ac:dyDescent="0.3">
      <c r="A6357" s="43" t="s">
        <v>465</v>
      </c>
      <c r="B6357" s="3">
        <v>45905</v>
      </c>
      <c r="C6357" s="3">
        <v>45905</v>
      </c>
      <c r="D6357" s="43" t="s">
        <v>520</v>
      </c>
      <c r="E6357" s="43" t="s">
        <v>401</v>
      </c>
      <c r="F6357" s="43" t="s">
        <v>402</v>
      </c>
      <c r="G6357">
        <v>60</v>
      </c>
      <c r="H6357">
        <v>60</v>
      </c>
      <c r="I6357" s="43" t="s">
        <v>1198</v>
      </c>
      <c r="J6357" s="43" t="s">
        <v>2767</v>
      </c>
      <c r="K6357" s="43" t="s">
        <v>178</v>
      </c>
      <c r="L6357" s="43" t="str">
        <f>IF(AND(Home!$A$1&gt;=Leave[[#This Row],[Start Time]],Home!$A$1&lt;=Leave[[#This Row],[End Time]]),"Aplica","No Aplica")</f>
        <v>No Aplica</v>
      </c>
      <c r="M6357" s="43" t="str">
        <f>IF(AND(Home!$A$1&gt;=Leave[[#This Row],[Start Time]],Home!$A$1&lt;=Leave[[#This Row],[End Time]]),Home!$A$1,"No Aplica")</f>
        <v>No Aplica</v>
      </c>
      <c r="N6357" s="43" t="str">
        <f>Leave[[#This Row],[User Code (Owning User) (Usuario)]]&amp;Leave[[#This Row],[fecha activa]]</f>
        <v>MIE2023151113398No Aplica</v>
      </c>
    </row>
    <row r="6358" spans="1:14" x14ac:dyDescent="0.3">
      <c r="A6358" s="43" t="s">
        <v>465</v>
      </c>
      <c r="B6358" s="3">
        <v>45904</v>
      </c>
      <c r="C6358" s="3">
        <v>45904</v>
      </c>
      <c r="D6358" s="43" t="s">
        <v>521</v>
      </c>
      <c r="E6358" s="43" t="s">
        <v>401</v>
      </c>
      <c r="F6358" s="43" t="s">
        <v>402</v>
      </c>
      <c r="G6358">
        <v>60</v>
      </c>
      <c r="H6358">
        <v>60</v>
      </c>
      <c r="I6358" s="43" t="s">
        <v>1198</v>
      </c>
      <c r="J6358" s="43" t="s">
        <v>2767</v>
      </c>
      <c r="K6358" s="43" t="s">
        <v>178</v>
      </c>
      <c r="L6358" s="43" t="str">
        <f>IF(AND(Home!$A$1&gt;=Leave[[#This Row],[Start Time]],Home!$A$1&lt;=Leave[[#This Row],[End Time]]),"Aplica","No Aplica")</f>
        <v>No Aplica</v>
      </c>
      <c r="M6358" s="43" t="str">
        <f>IF(AND(Home!$A$1&gt;=Leave[[#This Row],[Start Time]],Home!$A$1&lt;=Leave[[#This Row],[End Time]]),Home!$A$1,"No Aplica")</f>
        <v>No Aplica</v>
      </c>
      <c r="N6358" s="43" t="str">
        <f>Leave[[#This Row],[User Code (Owning User) (Usuario)]]&amp;Leave[[#This Row],[fecha activa]]</f>
        <v>MIE2023151113398No Aplica</v>
      </c>
    </row>
    <row r="6359" spans="1:14" x14ac:dyDescent="0.3">
      <c r="A6359" s="43" t="s">
        <v>465</v>
      </c>
      <c r="B6359" s="3">
        <v>45903</v>
      </c>
      <c r="C6359" s="3">
        <v>45903</v>
      </c>
      <c r="D6359" s="43" t="s">
        <v>520</v>
      </c>
      <c r="E6359" s="43" t="s">
        <v>401</v>
      </c>
      <c r="F6359" s="43" t="s">
        <v>402</v>
      </c>
      <c r="G6359">
        <v>60</v>
      </c>
      <c r="H6359">
        <v>60</v>
      </c>
      <c r="I6359" s="43" t="s">
        <v>1198</v>
      </c>
      <c r="J6359" s="43" t="s">
        <v>2767</v>
      </c>
      <c r="K6359" s="43" t="s">
        <v>178</v>
      </c>
      <c r="L6359" s="43" t="str">
        <f>IF(AND(Home!$A$1&gt;=Leave[[#This Row],[Start Time]],Home!$A$1&lt;=Leave[[#This Row],[End Time]]),"Aplica","No Aplica")</f>
        <v>No Aplica</v>
      </c>
      <c r="M6359" s="43" t="str">
        <f>IF(AND(Home!$A$1&gt;=Leave[[#This Row],[Start Time]],Home!$A$1&lt;=Leave[[#This Row],[End Time]]),Home!$A$1,"No Aplica")</f>
        <v>No Aplica</v>
      </c>
      <c r="N6359" s="43" t="str">
        <f>Leave[[#This Row],[User Code (Owning User) (Usuario)]]&amp;Leave[[#This Row],[fecha activa]]</f>
        <v>MIE2023151113398No Aplica</v>
      </c>
    </row>
    <row r="6360" spans="1:14" x14ac:dyDescent="0.3">
      <c r="A6360" s="43" t="s">
        <v>465</v>
      </c>
      <c r="B6360" s="3">
        <v>45907</v>
      </c>
      <c r="C6360" s="3">
        <v>45907</v>
      </c>
      <c r="D6360" s="43" t="s">
        <v>1332</v>
      </c>
      <c r="E6360" s="43" t="s">
        <v>401</v>
      </c>
      <c r="F6360" s="43" t="s">
        <v>402</v>
      </c>
      <c r="G6360">
        <v>1410</v>
      </c>
      <c r="H6360">
        <v>540</v>
      </c>
      <c r="I6360" s="43" t="s">
        <v>1198</v>
      </c>
      <c r="J6360" s="43" t="s">
        <v>2767</v>
      </c>
      <c r="K6360" s="43" t="s">
        <v>178</v>
      </c>
      <c r="L6360" s="43" t="str">
        <f>IF(AND(Home!$A$1&gt;=Leave[[#This Row],[Start Time]],Home!$A$1&lt;=Leave[[#This Row],[End Time]]),"Aplica","No Aplica")</f>
        <v>No Aplica</v>
      </c>
      <c r="M6360" s="43" t="str">
        <f>IF(AND(Home!$A$1&gt;=Leave[[#This Row],[Start Time]],Home!$A$1&lt;=Leave[[#This Row],[End Time]]),Home!$A$1,"No Aplica")</f>
        <v>No Aplica</v>
      </c>
      <c r="N6360" s="43" t="str">
        <f>Leave[[#This Row],[User Code (Owning User) (Usuario)]]&amp;Leave[[#This Row],[fecha activa]]</f>
        <v>MIE2023151113398No Aplica</v>
      </c>
    </row>
    <row r="6361" spans="1:14" x14ac:dyDescent="0.3">
      <c r="A6361" s="43" t="s">
        <v>468</v>
      </c>
      <c r="B6361" s="3">
        <v>45924</v>
      </c>
      <c r="C6361" s="3">
        <v>45924</v>
      </c>
      <c r="D6361" s="43" t="s">
        <v>469</v>
      </c>
      <c r="E6361" s="43" t="s">
        <v>574</v>
      </c>
      <c r="F6361" s="43" t="s">
        <v>575</v>
      </c>
      <c r="G6361">
        <v>540</v>
      </c>
      <c r="H6361">
        <v>540</v>
      </c>
      <c r="I6361" s="43" t="s">
        <v>1295</v>
      </c>
      <c r="J6361" s="43" t="s">
        <v>2768</v>
      </c>
      <c r="K6361" s="43" t="s">
        <v>178</v>
      </c>
      <c r="L6361" s="43" t="str">
        <f>IF(AND(Home!$A$1&gt;=Leave[[#This Row],[Start Time]],Home!$A$1&lt;=Leave[[#This Row],[End Time]]),"Aplica","No Aplica")</f>
        <v>No Aplica</v>
      </c>
      <c r="M6361" s="43" t="str">
        <f>IF(AND(Home!$A$1&gt;=Leave[[#This Row],[Start Time]],Home!$A$1&lt;=Leave[[#This Row],[End Time]]),Home!$A$1,"No Aplica")</f>
        <v>No Aplica</v>
      </c>
      <c r="N6361" s="43" t="str">
        <f>Leave[[#This Row],[User Code (Owning User) (Usuario)]]&amp;Leave[[#This Row],[fecha activa]]</f>
        <v>MIE2024300415325No Aplica</v>
      </c>
    </row>
    <row r="6362" spans="1:14" x14ac:dyDescent="0.3">
      <c r="A6362" s="43" t="s">
        <v>468</v>
      </c>
      <c r="B6362" s="3">
        <v>45917</v>
      </c>
      <c r="C6362" s="3">
        <v>45917</v>
      </c>
      <c r="D6362" s="43" t="s">
        <v>469</v>
      </c>
      <c r="E6362" s="43" t="s">
        <v>574</v>
      </c>
      <c r="F6362" s="43" t="s">
        <v>575</v>
      </c>
      <c r="G6362">
        <v>540</v>
      </c>
      <c r="H6362">
        <v>540</v>
      </c>
      <c r="I6362" s="43" t="s">
        <v>1295</v>
      </c>
      <c r="J6362" s="43" t="s">
        <v>2768</v>
      </c>
      <c r="K6362" s="43" t="s">
        <v>178</v>
      </c>
      <c r="L6362" s="43" t="str">
        <f>IF(AND(Home!$A$1&gt;=Leave[[#This Row],[Start Time]],Home!$A$1&lt;=Leave[[#This Row],[End Time]]),"Aplica","No Aplica")</f>
        <v>No Aplica</v>
      </c>
      <c r="M6362" s="43" t="str">
        <f>IF(AND(Home!$A$1&gt;=Leave[[#This Row],[Start Time]],Home!$A$1&lt;=Leave[[#This Row],[End Time]]),Home!$A$1,"No Aplica")</f>
        <v>No Aplica</v>
      </c>
      <c r="N6362" s="43" t="str">
        <f>Leave[[#This Row],[User Code (Owning User) (Usuario)]]&amp;Leave[[#This Row],[fecha activa]]</f>
        <v>MIE2024300415325No Aplica</v>
      </c>
    </row>
    <row r="6363" spans="1:14" x14ac:dyDescent="0.3">
      <c r="A6363" s="43" t="s">
        <v>468</v>
      </c>
      <c r="B6363" s="3">
        <v>45910</v>
      </c>
      <c r="C6363" s="3">
        <v>45910</v>
      </c>
      <c r="D6363" s="43" t="s">
        <v>469</v>
      </c>
      <c r="E6363" s="43" t="s">
        <v>574</v>
      </c>
      <c r="F6363" s="43" t="s">
        <v>575</v>
      </c>
      <c r="G6363">
        <v>540</v>
      </c>
      <c r="H6363">
        <v>540</v>
      </c>
      <c r="I6363" s="43" t="s">
        <v>1295</v>
      </c>
      <c r="J6363" s="43" t="s">
        <v>2768</v>
      </c>
      <c r="K6363" s="43" t="s">
        <v>178</v>
      </c>
      <c r="L6363" s="43" t="str">
        <f>IF(AND(Home!$A$1&gt;=Leave[[#This Row],[Start Time]],Home!$A$1&lt;=Leave[[#This Row],[End Time]]),"Aplica","No Aplica")</f>
        <v>No Aplica</v>
      </c>
      <c r="M6363" s="43" t="str">
        <f>IF(AND(Home!$A$1&gt;=Leave[[#This Row],[Start Time]],Home!$A$1&lt;=Leave[[#This Row],[End Time]]),Home!$A$1,"No Aplica")</f>
        <v>No Aplica</v>
      </c>
      <c r="N6363" s="43" t="str">
        <f>Leave[[#This Row],[User Code (Owning User) (Usuario)]]&amp;Leave[[#This Row],[fecha activa]]</f>
        <v>MIE2024300415325No Aplica</v>
      </c>
    </row>
    <row r="6364" spans="1:14" x14ac:dyDescent="0.3">
      <c r="A6364" s="43" t="s">
        <v>468</v>
      </c>
      <c r="B6364" s="3">
        <v>45915</v>
      </c>
      <c r="C6364" s="3">
        <v>45915</v>
      </c>
      <c r="D6364" s="43" t="s">
        <v>469</v>
      </c>
      <c r="E6364" s="43" t="s">
        <v>829</v>
      </c>
      <c r="F6364" s="43" t="s">
        <v>830</v>
      </c>
      <c r="G6364">
        <v>600</v>
      </c>
      <c r="H6364">
        <v>540</v>
      </c>
      <c r="I6364" s="43" t="s">
        <v>1068</v>
      </c>
      <c r="J6364" s="43" t="s">
        <v>1487</v>
      </c>
      <c r="K6364" s="43" t="s">
        <v>177</v>
      </c>
      <c r="L6364" s="43" t="str">
        <f>IF(AND(Home!$A$1&gt;=Leave[[#This Row],[Start Time]],Home!$A$1&lt;=Leave[[#This Row],[End Time]]),"Aplica","No Aplica")</f>
        <v>No Aplica</v>
      </c>
      <c r="M6364" s="43" t="str">
        <f>IF(AND(Home!$A$1&gt;=Leave[[#This Row],[Start Time]],Home!$A$1&lt;=Leave[[#This Row],[End Time]]),Home!$A$1,"No Aplica")</f>
        <v>No Aplica</v>
      </c>
      <c r="N6364" s="43" t="str">
        <f>Leave[[#This Row],[User Code (Owning User) (Usuario)]]&amp;Leave[[#This Row],[fecha activa]]</f>
        <v>MIE2024291118485No Aplica</v>
      </c>
    </row>
    <row r="6365" spans="1:14" x14ac:dyDescent="0.3">
      <c r="A6365" s="43" t="s">
        <v>468</v>
      </c>
      <c r="B6365" s="3">
        <v>45908</v>
      </c>
      <c r="C6365" s="3">
        <v>45908</v>
      </c>
      <c r="D6365" s="43" t="s">
        <v>469</v>
      </c>
      <c r="E6365" s="43" t="s">
        <v>829</v>
      </c>
      <c r="F6365" s="43" t="s">
        <v>830</v>
      </c>
      <c r="G6365">
        <v>780</v>
      </c>
      <c r="H6365">
        <v>540</v>
      </c>
      <c r="I6365" s="43" t="s">
        <v>1068</v>
      </c>
      <c r="J6365" s="43" t="s">
        <v>1487</v>
      </c>
      <c r="K6365" s="43" t="s">
        <v>177</v>
      </c>
      <c r="L6365" s="43" t="str">
        <f>IF(AND(Home!$A$1&gt;=Leave[[#This Row],[Start Time]],Home!$A$1&lt;=Leave[[#This Row],[End Time]]),"Aplica","No Aplica")</f>
        <v>No Aplica</v>
      </c>
      <c r="M6365" s="43" t="str">
        <f>IF(AND(Home!$A$1&gt;=Leave[[#This Row],[Start Time]],Home!$A$1&lt;=Leave[[#This Row],[End Time]]),Home!$A$1,"No Aplica")</f>
        <v>No Aplica</v>
      </c>
      <c r="N6365" s="43" t="str">
        <f>Leave[[#This Row],[User Code (Owning User) (Usuario)]]&amp;Leave[[#This Row],[fecha activa]]</f>
        <v>MIE2024291118485No Aplica</v>
      </c>
    </row>
    <row r="6366" spans="1:14" x14ac:dyDescent="0.3">
      <c r="A6366" s="43" t="s">
        <v>468</v>
      </c>
      <c r="B6366" s="3">
        <v>45901</v>
      </c>
      <c r="C6366" s="3">
        <v>45901</v>
      </c>
      <c r="D6366" s="43" t="s">
        <v>469</v>
      </c>
      <c r="E6366" s="43" t="s">
        <v>829</v>
      </c>
      <c r="F6366" s="43" t="s">
        <v>830</v>
      </c>
      <c r="G6366">
        <v>720</v>
      </c>
      <c r="H6366">
        <v>540</v>
      </c>
      <c r="I6366" s="43" t="s">
        <v>1068</v>
      </c>
      <c r="J6366" s="43" t="s">
        <v>1487</v>
      </c>
      <c r="K6366" s="43" t="s">
        <v>177</v>
      </c>
      <c r="L6366" s="43" t="str">
        <f>IF(AND(Home!$A$1&gt;=Leave[[#This Row],[Start Time]],Home!$A$1&lt;=Leave[[#This Row],[End Time]]),"Aplica","No Aplica")</f>
        <v>No Aplica</v>
      </c>
      <c r="M6366" s="43" t="str">
        <f>IF(AND(Home!$A$1&gt;=Leave[[#This Row],[Start Time]],Home!$A$1&lt;=Leave[[#This Row],[End Time]]),Home!$A$1,"No Aplica")</f>
        <v>No Aplica</v>
      </c>
      <c r="N6366" s="43" t="str">
        <f>Leave[[#This Row],[User Code (Owning User) (Usuario)]]&amp;Leave[[#This Row],[fecha activa]]</f>
        <v>MIE2024291118485No Aplica</v>
      </c>
    </row>
    <row r="6367" spans="1:14" x14ac:dyDescent="0.3">
      <c r="A6367" s="43" t="s">
        <v>465</v>
      </c>
      <c r="B6367" s="3">
        <v>45912</v>
      </c>
      <c r="C6367" s="3">
        <v>45912</v>
      </c>
      <c r="D6367" s="43" t="s">
        <v>3434</v>
      </c>
      <c r="E6367" s="43" t="s">
        <v>2409</v>
      </c>
      <c r="F6367" s="43" t="s">
        <v>2411</v>
      </c>
      <c r="G6367">
        <v>90</v>
      </c>
      <c r="H6367">
        <v>90</v>
      </c>
      <c r="I6367" s="43" t="s">
        <v>2410</v>
      </c>
      <c r="J6367" s="43" t="s">
        <v>2412</v>
      </c>
      <c r="K6367" s="43" t="s">
        <v>177</v>
      </c>
      <c r="L6367" s="43" t="str">
        <f>IF(AND(Home!$A$1&gt;=Leave[[#This Row],[Start Time]],Home!$A$1&lt;=Leave[[#This Row],[End Time]]),"Aplica","No Aplica")</f>
        <v>No Aplica</v>
      </c>
      <c r="M6367" s="43" t="str">
        <f>IF(AND(Home!$A$1&gt;=Leave[[#This Row],[Start Time]],Home!$A$1&lt;=Leave[[#This Row],[End Time]]),Home!$A$1,"No Aplica")</f>
        <v>No Aplica</v>
      </c>
      <c r="N6367" s="43" t="str">
        <f>Leave[[#This Row],[User Code (Owning User) (Usuario)]]&amp;Leave[[#This Row],[fecha activa]]</f>
        <v>MIE2025130824072No Aplica</v>
      </c>
    </row>
    <row r="6368" spans="1:14" x14ac:dyDescent="0.3">
      <c r="A6368" s="43" t="s">
        <v>465</v>
      </c>
      <c r="B6368" s="3">
        <v>45911</v>
      </c>
      <c r="C6368" s="3">
        <v>45911</v>
      </c>
      <c r="D6368" s="43" t="s">
        <v>3340</v>
      </c>
      <c r="E6368" s="43" t="s">
        <v>2409</v>
      </c>
      <c r="F6368" s="43" t="s">
        <v>2411</v>
      </c>
      <c r="G6368">
        <v>120</v>
      </c>
      <c r="H6368">
        <v>120</v>
      </c>
      <c r="I6368" s="43" t="s">
        <v>2410</v>
      </c>
      <c r="J6368" s="43" t="s">
        <v>2412</v>
      </c>
      <c r="K6368" s="43" t="s">
        <v>177</v>
      </c>
      <c r="L6368" s="43" t="str">
        <f>IF(AND(Home!$A$1&gt;=Leave[[#This Row],[Start Time]],Home!$A$1&lt;=Leave[[#This Row],[End Time]]),"Aplica","No Aplica")</f>
        <v>No Aplica</v>
      </c>
      <c r="M6368" s="43" t="str">
        <f>IF(AND(Home!$A$1&gt;=Leave[[#This Row],[Start Time]],Home!$A$1&lt;=Leave[[#This Row],[End Time]]),Home!$A$1,"No Aplica")</f>
        <v>No Aplica</v>
      </c>
      <c r="N6368" s="43" t="str">
        <f>Leave[[#This Row],[User Code (Owning User) (Usuario)]]&amp;Leave[[#This Row],[fecha activa]]</f>
        <v>MIE2025130824072No Aplica</v>
      </c>
    </row>
    <row r="6369" spans="1:14" x14ac:dyDescent="0.3">
      <c r="A6369" s="43" t="s">
        <v>465</v>
      </c>
      <c r="B6369" s="3">
        <v>45903</v>
      </c>
      <c r="C6369" s="3">
        <v>45903</v>
      </c>
      <c r="D6369" s="43" t="s">
        <v>2483</v>
      </c>
      <c r="E6369" s="43" t="s">
        <v>2409</v>
      </c>
      <c r="F6369" s="43" t="s">
        <v>2411</v>
      </c>
      <c r="G6369">
        <v>240</v>
      </c>
      <c r="H6369">
        <v>240</v>
      </c>
      <c r="I6369" s="43" t="s">
        <v>2410</v>
      </c>
      <c r="J6369" s="43" t="s">
        <v>2412</v>
      </c>
      <c r="K6369" s="43" t="s">
        <v>177</v>
      </c>
      <c r="L6369" s="43" t="str">
        <f>IF(AND(Home!$A$1&gt;=Leave[[#This Row],[Start Time]],Home!$A$1&lt;=Leave[[#This Row],[End Time]]),"Aplica","No Aplica")</f>
        <v>No Aplica</v>
      </c>
      <c r="M6369" s="43" t="str">
        <f>IF(AND(Home!$A$1&gt;=Leave[[#This Row],[Start Time]],Home!$A$1&lt;=Leave[[#This Row],[End Time]]),Home!$A$1,"No Aplica")</f>
        <v>No Aplica</v>
      </c>
      <c r="N6369" s="43" t="str">
        <f>Leave[[#This Row],[User Code (Owning User) (Usuario)]]&amp;Leave[[#This Row],[fecha activa]]</f>
        <v>MIE2025130824072No Aplica</v>
      </c>
    </row>
    <row r="6370" spans="1:14" x14ac:dyDescent="0.3">
      <c r="A6370" s="43" t="s">
        <v>471</v>
      </c>
      <c r="B6370" s="3">
        <v>45922</v>
      </c>
      <c r="C6370" s="3">
        <v>45922</v>
      </c>
      <c r="D6370" s="43" t="s">
        <v>1865</v>
      </c>
      <c r="E6370" s="43" t="s">
        <v>391</v>
      </c>
      <c r="F6370" s="43" t="s">
        <v>392</v>
      </c>
      <c r="G6370">
        <v>600</v>
      </c>
      <c r="H6370">
        <v>540</v>
      </c>
      <c r="I6370" s="43" t="s">
        <v>1098</v>
      </c>
      <c r="J6370" s="43" t="s">
        <v>984</v>
      </c>
      <c r="K6370" s="43" t="s">
        <v>178</v>
      </c>
      <c r="L6370" s="43" t="str">
        <f>IF(AND(Home!$A$1&gt;=Leave[[#This Row],[Start Time]],Home!$A$1&lt;=Leave[[#This Row],[End Time]]),"Aplica","No Aplica")</f>
        <v>Aplica</v>
      </c>
      <c r="M6370" s="43">
        <f>IF(AND(Home!$A$1&gt;=Leave[[#This Row],[Start Time]],Home!$A$1&lt;=Leave[[#This Row],[End Time]]),Home!$A$1,"No Aplica")</f>
        <v>45922</v>
      </c>
      <c r="N6370" s="43" t="str">
        <f>Leave[[#This Row],[User Code (Owning User) (Usuario)]]&amp;Leave[[#This Row],[fecha activa]]</f>
        <v>MIE202324101305345922</v>
      </c>
    </row>
    <row r="6371" spans="1:14" x14ac:dyDescent="0.3">
      <c r="A6371" s="43" t="s">
        <v>471</v>
      </c>
      <c r="B6371" s="3">
        <v>45920</v>
      </c>
      <c r="C6371" s="3">
        <v>45920</v>
      </c>
      <c r="D6371" s="43" t="s">
        <v>642</v>
      </c>
      <c r="E6371" s="43" t="s">
        <v>391</v>
      </c>
      <c r="F6371" s="43" t="s">
        <v>392</v>
      </c>
      <c r="G6371">
        <v>180</v>
      </c>
      <c r="H6371">
        <v>180</v>
      </c>
      <c r="I6371" s="43" t="s">
        <v>1098</v>
      </c>
      <c r="J6371" s="43" t="s">
        <v>984</v>
      </c>
      <c r="K6371" s="43" t="s">
        <v>178</v>
      </c>
      <c r="L6371" s="43" t="str">
        <f>IF(AND(Home!$A$1&gt;=Leave[[#This Row],[Start Time]],Home!$A$1&lt;=Leave[[#This Row],[End Time]]),"Aplica","No Aplica")</f>
        <v>No Aplica</v>
      </c>
      <c r="M6371" s="43" t="str">
        <f>IF(AND(Home!$A$1&gt;=Leave[[#This Row],[Start Time]],Home!$A$1&lt;=Leave[[#This Row],[End Time]]),Home!$A$1,"No Aplica")</f>
        <v>No Aplica</v>
      </c>
      <c r="N6371" s="43" t="str">
        <f>Leave[[#This Row],[User Code (Owning User) (Usuario)]]&amp;Leave[[#This Row],[fecha activa]]</f>
        <v>MIE2023241013053No Aplica</v>
      </c>
    </row>
    <row r="6372" spans="1:14" x14ac:dyDescent="0.3">
      <c r="A6372" s="43" t="s">
        <v>471</v>
      </c>
      <c r="B6372" s="3">
        <v>45918</v>
      </c>
      <c r="C6372" s="3">
        <v>45918</v>
      </c>
      <c r="D6372" s="43" t="s">
        <v>2794</v>
      </c>
      <c r="E6372" s="43" t="s">
        <v>391</v>
      </c>
      <c r="F6372" s="43" t="s">
        <v>392</v>
      </c>
      <c r="G6372">
        <v>180</v>
      </c>
      <c r="H6372">
        <v>180</v>
      </c>
      <c r="I6372" s="43" t="s">
        <v>1098</v>
      </c>
      <c r="J6372" s="43" t="s">
        <v>984</v>
      </c>
      <c r="K6372" s="43" t="s">
        <v>178</v>
      </c>
      <c r="L6372" s="43" t="str">
        <f>IF(AND(Home!$A$1&gt;=Leave[[#This Row],[Start Time]],Home!$A$1&lt;=Leave[[#This Row],[End Time]]),"Aplica","No Aplica")</f>
        <v>No Aplica</v>
      </c>
      <c r="M6372" s="43" t="str">
        <f>IF(AND(Home!$A$1&gt;=Leave[[#This Row],[Start Time]],Home!$A$1&lt;=Leave[[#This Row],[End Time]]),Home!$A$1,"No Aplica")</f>
        <v>No Aplica</v>
      </c>
      <c r="N6372" s="43" t="str">
        <f>Leave[[#This Row],[User Code (Owning User) (Usuario)]]&amp;Leave[[#This Row],[fecha activa]]</f>
        <v>MIE2023241013053No Aplica</v>
      </c>
    </row>
    <row r="6373" spans="1:14" x14ac:dyDescent="0.3">
      <c r="A6373" s="43" t="s">
        <v>465</v>
      </c>
      <c r="B6373" s="3">
        <v>45928</v>
      </c>
      <c r="C6373" s="3">
        <v>45928</v>
      </c>
      <c r="D6373" s="43" t="s">
        <v>469</v>
      </c>
      <c r="E6373" s="43" t="s">
        <v>391</v>
      </c>
      <c r="F6373" s="43" t="s">
        <v>392</v>
      </c>
      <c r="G6373">
        <v>540</v>
      </c>
      <c r="H6373">
        <v>540</v>
      </c>
      <c r="I6373" s="43" t="s">
        <v>1098</v>
      </c>
      <c r="J6373" s="43" t="s">
        <v>984</v>
      </c>
      <c r="K6373" s="43" t="s">
        <v>178</v>
      </c>
      <c r="L6373" s="43" t="str">
        <f>IF(AND(Home!$A$1&gt;=Leave[[#This Row],[Start Time]],Home!$A$1&lt;=Leave[[#This Row],[End Time]]),"Aplica","No Aplica")</f>
        <v>No Aplica</v>
      </c>
      <c r="M6373" s="43" t="str">
        <f>IF(AND(Home!$A$1&gt;=Leave[[#This Row],[Start Time]],Home!$A$1&lt;=Leave[[#This Row],[End Time]]),Home!$A$1,"No Aplica")</f>
        <v>No Aplica</v>
      </c>
      <c r="N6373" s="43" t="str">
        <f>Leave[[#This Row],[User Code (Owning User) (Usuario)]]&amp;Leave[[#This Row],[fecha activa]]</f>
        <v>MIE2023241013053No Aplica</v>
      </c>
    </row>
    <row r="6374" spans="1:14" x14ac:dyDescent="0.3">
      <c r="A6374" s="43" t="s">
        <v>471</v>
      </c>
      <c r="B6374" s="3">
        <v>45913</v>
      </c>
      <c r="C6374" s="3">
        <v>45913</v>
      </c>
      <c r="D6374" s="43" t="s">
        <v>3485</v>
      </c>
      <c r="E6374" s="43" t="s">
        <v>391</v>
      </c>
      <c r="F6374" s="43" t="s">
        <v>392</v>
      </c>
      <c r="G6374">
        <v>300</v>
      </c>
      <c r="H6374">
        <v>300</v>
      </c>
      <c r="I6374" s="43" t="s">
        <v>1098</v>
      </c>
      <c r="J6374" s="43" t="s">
        <v>984</v>
      </c>
      <c r="K6374" s="43" t="s">
        <v>178</v>
      </c>
      <c r="L6374" s="43" t="str">
        <f>IF(AND(Home!$A$1&gt;=Leave[[#This Row],[Start Time]],Home!$A$1&lt;=Leave[[#This Row],[End Time]]),"Aplica","No Aplica")</f>
        <v>No Aplica</v>
      </c>
      <c r="M6374" s="43" t="str">
        <f>IF(AND(Home!$A$1&gt;=Leave[[#This Row],[Start Time]],Home!$A$1&lt;=Leave[[#This Row],[End Time]]),Home!$A$1,"No Aplica")</f>
        <v>No Aplica</v>
      </c>
      <c r="N6374" s="43" t="str">
        <f>Leave[[#This Row],[User Code (Owning User) (Usuario)]]&amp;Leave[[#This Row],[fecha activa]]</f>
        <v>MIE2023241013053No Aplica</v>
      </c>
    </row>
    <row r="6375" spans="1:14" x14ac:dyDescent="0.3">
      <c r="A6375" s="43" t="s">
        <v>471</v>
      </c>
      <c r="B6375" s="3">
        <v>45912</v>
      </c>
      <c r="C6375" s="3">
        <v>45912</v>
      </c>
      <c r="D6375" s="43" t="s">
        <v>3432</v>
      </c>
      <c r="E6375" s="43" t="s">
        <v>391</v>
      </c>
      <c r="F6375" s="43" t="s">
        <v>392</v>
      </c>
      <c r="G6375">
        <v>180</v>
      </c>
      <c r="H6375">
        <v>180</v>
      </c>
      <c r="I6375" s="43" t="s">
        <v>1098</v>
      </c>
      <c r="J6375" s="43" t="s">
        <v>984</v>
      </c>
      <c r="K6375" s="43" t="s">
        <v>178</v>
      </c>
      <c r="L6375" s="43" t="str">
        <f>IF(AND(Home!$A$1&gt;=Leave[[#This Row],[Start Time]],Home!$A$1&lt;=Leave[[#This Row],[End Time]]),"Aplica","No Aplica")</f>
        <v>No Aplica</v>
      </c>
      <c r="M6375" s="43" t="str">
        <f>IF(AND(Home!$A$1&gt;=Leave[[#This Row],[Start Time]],Home!$A$1&lt;=Leave[[#This Row],[End Time]]),Home!$A$1,"No Aplica")</f>
        <v>No Aplica</v>
      </c>
      <c r="N6375" s="43" t="str">
        <f>Leave[[#This Row],[User Code (Owning User) (Usuario)]]&amp;Leave[[#This Row],[fecha activa]]</f>
        <v>MIE2023241013053No Aplica</v>
      </c>
    </row>
    <row r="6376" spans="1:14" x14ac:dyDescent="0.3">
      <c r="A6376" s="43" t="s">
        <v>471</v>
      </c>
      <c r="B6376" s="3">
        <v>45911</v>
      </c>
      <c r="C6376" s="3">
        <v>45911</v>
      </c>
      <c r="D6376" s="43" t="s">
        <v>3362</v>
      </c>
      <c r="E6376" s="43" t="s">
        <v>391</v>
      </c>
      <c r="F6376" s="43" t="s">
        <v>392</v>
      </c>
      <c r="G6376">
        <v>180</v>
      </c>
      <c r="H6376">
        <v>180</v>
      </c>
      <c r="I6376" s="43" t="s">
        <v>1098</v>
      </c>
      <c r="J6376" s="43" t="s">
        <v>984</v>
      </c>
      <c r="K6376" s="43" t="s">
        <v>178</v>
      </c>
      <c r="L6376" s="43" t="str">
        <f>IF(AND(Home!$A$1&gt;=Leave[[#This Row],[Start Time]],Home!$A$1&lt;=Leave[[#This Row],[End Time]]),"Aplica","No Aplica")</f>
        <v>No Aplica</v>
      </c>
      <c r="M6376" s="43" t="str">
        <f>IF(AND(Home!$A$1&gt;=Leave[[#This Row],[Start Time]],Home!$A$1&lt;=Leave[[#This Row],[End Time]]),Home!$A$1,"No Aplica")</f>
        <v>No Aplica</v>
      </c>
      <c r="N6376" s="43" t="str">
        <f>Leave[[#This Row],[User Code (Owning User) (Usuario)]]&amp;Leave[[#This Row],[fecha activa]]</f>
        <v>MIE2023241013053No Aplica</v>
      </c>
    </row>
    <row r="6377" spans="1:14" x14ac:dyDescent="0.3">
      <c r="A6377" s="43" t="s">
        <v>471</v>
      </c>
      <c r="B6377" s="3">
        <v>45908</v>
      </c>
      <c r="C6377" s="3">
        <v>45908</v>
      </c>
      <c r="D6377" s="43" t="s">
        <v>1865</v>
      </c>
      <c r="E6377" s="43" t="s">
        <v>391</v>
      </c>
      <c r="F6377" s="43" t="s">
        <v>392</v>
      </c>
      <c r="G6377">
        <v>600</v>
      </c>
      <c r="H6377">
        <v>540</v>
      </c>
      <c r="I6377" s="43" t="s">
        <v>1098</v>
      </c>
      <c r="J6377" s="43" t="s">
        <v>984</v>
      </c>
      <c r="K6377" s="43" t="s">
        <v>178</v>
      </c>
      <c r="L6377" s="43" t="str">
        <f>IF(AND(Home!$A$1&gt;=Leave[[#This Row],[Start Time]],Home!$A$1&lt;=Leave[[#This Row],[End Time]]),"Aplica","No Aplica")</f>
        <v>No Aplica</v>
      </c>
      <c r="M6377" s="43" t="str">
        <f>IF(AND(Home!$A$1&gt;=Leave[[#This Row],[Start Time]],Home!$A$1&lt;=Leave[[#This Row],[End Time]]),Home!$A$1,"No Aplica")</f>
        <v>No Aplica</v>
      </c>
      <c r="N6377" s="43" t="str">
        <f>Leave[[#This Row],[User Code (Owning User) (Usuario)]]&amp;Leave[[#This Row],[fecha activa]]</f>
        <v>MIE2023241013053No Aplica</v>
      </c>
    </row>
    <row r="6378" spans="1:14" x14ac:dyDescent="0.3">
      <c r="A6378" s="43" t="s">
        <v>471</v>
      </c>
      <c r="B6378" s="3">
        <v>45915</v>
      </c>
      <c r="C6378" s="3">
        <v>45915</v>
      </c>
      <c r="D6378" s="43" t="s">
        <v>1865</v>
      </c>
      <c r="E6378" s="43" t="s">
        <v>391</v>
      </c>
      <c r="F6378" s="43" t="s">
        <v>392</v>
      </c>
      <c r="G6378">
        <v>540</v>
      </c>
      <c r="H6378">
        <v>540</v>
      </c>
      <c r="I6378" s="43" t="s">
        <v>1098</v>
      </c>
      <c r="J6378" s="43" t="s">
        <v>984</v>
      </c>
      <c r="K6378" s="43" t="s">
        <v>178</v>
      </c>
      <c r="L6378" s="43" t="str">
        <f>IF(AND(Home!$A$1&gt;=Leave[[#This Row],[Start Time]],Home!$A$1&lt;=Leave[[#This Row],[End Time]]),"Aplica","No Aplica")</f>
        <v>No Aplica</v>
      </c>
      <c r="M6378" s="43" t="str">
        <f>IF(AND(Home!$A$1&gt;=Leave[[#This Row],[Start Time]],Home!$A$1&lt;=Leave[[#This Row],[End Time]]),Home!$A$1,"No Aplica")</f>
        <v>No Aplica</v>
      </c>
      <c r="N6378" s="43" t="str">
        <f>Leave[[#This Row],[User Code (Owning User) (Usuario)]]&amp;Leave[[#This Row],[fecha activa]]</f>
        <v>MIE2023241013053No Aplica</v>
      </c>
    </row>
    <row r="6379" spans="1:14" x14ac:dyDescent="0.3">
      <c r="A6379" s="43" t="s">
        <v>471</v>
      </c>
      <c r="B6379" s="3">
        <v>45921</v>
      </c>
      <c r="C6379" s="3">
        <v>45921</v>
      </c>
      <c r="D6379" s="43" t="s">
        <v>469</v>
      </c>
      <c r="E6379" s="43" t="s">
        <v>391</v>
      </c>
      <c r="F6379" s="43" t="s">
        <v>392</v>
      </c>
      <c r="G6379">
        <v>540</v>
      </c>
      <c r="H6379">
        <v>540</v>
      </c>
      <c r="I6379" s="43" t="s">
        <v>1098</v>
      </c>
      <c r="J6379" s="43" t="s">
        <v>984</v>
      </c>
      <c r="K6379" s="43" t="s">
        <v>178</v>
      </c>
      <c r="L6379" s="43" t="str">
        <f>IF(AND(Home!$A$1&gt;=Leave[[#This Row],[Start Time]],Home!$A$1&lt;=Leave[[#This Row],[End Time]]),"Aplica","No Aplica")</f>
        <v>No Aplica</v>
      </c>
      <c r="M6379" s="43" t="str">
        <f>IF(AND(Home!$A$1&gt;=Leave[[#This Row],[Start Time]],Home!$A$1&lt;=Leave[[#This Row],[End Time]]),Home!$A$1,"No Aplica")</f>
        <v>No Aplica</v>
      </c>
      <c r="N6379" s="43" t="str">
        <f>Leave[[#This Row],[User Code (Owning User) (Usuario)]]&amp;Leave[[#This Row],[fecha activa]]</f>
        <v>MIE2023241013053No Aplica</v>
      </c>
    </row>
    <row r="6380" spans="1:14" x14ac:dyDescent="0.3">
      <c r="A6380" s="43" t="s">
        <v>471</v>
      </c>
      <c r="B6380" s="3">
        <v>45906</v>
      </c>
      <c r="C6380" s="3">
        <v>45906</v>
      </c>
      <c r="D6380" s="43" t="s">
        <v>655</v>
      </c>
      <c r="E6380" s="43" t="s">
        <v>391</v>
      </c>
      <c r="F6380" s="43" t="s">
        <v>392</v>
      </c>
      <c r="G6380">
        <v>180</v>
      </c>
      <c r="H6380">
        <v>180</v>
      </c>
      <c r="I6380" s="43" t="s">
        <v>1098</v>
      </c>
      <c r="J6380" s="43" t="s">
        <v>984</v>
      </c>
      <c r="K6380" s="43" t="s">
        <v>178</v>
      </c>
      <c r="L6380" s="43" t="str">
        <f>IF(AND(Home!$A$1&gt;=Leave[[#This Row],[Start Time]],Home!$A$1&lt;=Leave[[#This Row],[End Time]]),"Aplica","No Aplica")</f>
        <v>No Aplica</v>
      </c>
      <c r="M6380" s="43" t="str">
        <f>IF(AND(Home!$A$1&gt;=Leave[[#This Row],[Start Time]],Home!$A$1&lt;=Leave[[#This Row],[End Time]]),Home!$A$1,"No Aplica")</f>
        <v>No Aplica</v>
      </c>
      <c r="N6380" s="43" t="str">
        <f>Leave[[#This Row],[User Code (Owning User) (Usuario)]]&amp;Leave[[#This Row],[fecha activa]]</f>
        <v>MIE2023241013053No Aplica</v>
      </c>
    </row>
    <row r="6381" spans="1:14" x14ac:dyDescent="0.3">
      <c r="A6381" s="43" t="s">
        <v>471</v>
      </c>
      <c r="B6381" s="3">
        <v>45905</v>
      </c>
      <c r="C6381" s="3">
        <v>45905</v>
      </c>
      <c r="D6381" s="43" t="s">
        <v>3014</v>
      </c>
      <c r="E6381" s="43" t="s">
        <v>391</v>
      </c>
      <c r="F6381" s="43" t="s">
        <v>392</v>
      </c>
      <c r="G6381">
        <v>120</v>
      </c>
      <c r="H6381">
        <v>120</v>
      </c>
      <c r="I6381" s="43" t="s">
        <v>1098</v>
      </c>
      <c r="J6381" s="43" t="s">
        <v>984</v>
      </c>
      <c r="K6381" s="43" t="s">
        <v>178</v>
      </c>
      <c r="L6381" s="43" t="str">
        <f>IF(AND(Home!$A$1&gt;=Leave[[#This Row],[Start Time]],Home!$A$1&lt;=Leave[[#This Row],[End Time]]),"Aplica","No Aplica")</f>
        <v>No Aplica</v>
      </c>
      <c r="M6381" s="43" t="str">
        <f>IF(AND(Home!$A$1&gt;=Leave[[#This Row],[Start Time]],Home!$A$1&lt;=Leave[[#This Row],[End Time]]),Home!$A$1,"No Aplica")</f>
        <v>No Aplica</v>
      </c>
      <c r="N6381" s="43" t="str">
        <f>Leave[[#This Row],[User Code (Owning User) (Usuario)]]&amp;Leave[[#This Row],[fecha activa]]</f>
        <v>MIE2023241013053No Aplica</v>
      </c>
    </row>
    <row r="6382" spans="1:14" x14ac:dyDescent="0.3">
      <c r="A6382" s="43" t="s">
        <v>471</v>
      </c>
      <c r="B6382" s="3">
        <v>45904</v>
      </c>
      <c r="C6382" s="3">
        <v>45904</v>
      </c>
      <c r="D6382" s="43" t="s">
        <v>1864</v>
      </c>
      <c r="E6382" s="43" t="s">
        <v>391</v>
      </c>
      <c r="F6382" s="43" t="s">
        <v>392</v>
      </c>
      <c r="G6382">
        <v>300</v>
      </c>
      <c r="H6382">
        <v>300</v>
      </c>
      <c r="I6382" s="43" t="s">
        <v>1098</v>
      </c>
      <c r="J6382" s="43" t="s">
        <v>984</v>
      </c>
      <c r="K6382" s="43" t="s">
        <v>178</v>
      </c>
      <c r="L6382" s="43" t="str">
        <f>IF(AND(Home!$A$1&gt;=Leave[[#This Row],[Start Time]],Home!$A$1&lt;=Leave[[#This Row],[End Time]]),"Aplica","No Aplica")</f>
        <v>No Aplica</v>
      </c>
      <c r="M6382" s="43" t="str">
        <f>IF(AND(Home!$A$1&gt;=Leave[[#This Row],[Start Time]],Home!$A$1&lt;=Leave[[#This Row],[End Time]]),Home!$A$1,"No Aplica")</f>
        <v>No Aplica</v>
      </c>
      <c r="N6382" s="43" t="str">
        <f>Leave[[#This Row],[User Code (Owning User) (Usuario)]]&amp;Leave[[#This Row],[fecha activa]]</f>
        <v>MIE2023241013053No Aplica</v>
      </c>
    </row>
    <row r="6383" spans="1:14" x14ac:dyDescent="0.3">
      <c r="A6383" s="43" t="s">
        <v>471</v>
      </c>
      <c r="B6383" s="3">
        <v>45902</v>
      </c>
      <c r="C6383" s="3">
        <v>45902</v>
      </c>
      <c r="D6383" s="43" t="s">
        <v>2783</v>
      </c>
      <c r="E6383" s="43" t="s">
        <v>391</v>
      </c>
      <c r="F6383" s="43" t="s">
        <v>392</v>
      </c>
      <c r="G6383">
        <v>120</v>
      </c>
      <c r="H6383">
        <v>120</v>
      </c>
      <c r="I6383" s="43" t="s">
        <v>1098</v>
      </c>
      <c r="J6383" s="43" t="s">
        <v>984</v>
      </c>
      <c r="K6383" s="43" t="s">
        <v>178</v>
      </c>
      <c r="L6383" s="43" t="str">
        <f>IF(AND(Home!$A$1&gt;=Leave[[#This Row],[Start Time]],Home!$A$1&lt;=Leave[[#This Row],[End Time]]),"Aplica","No Aplica")</f>
        <v>No Aplica</v>
      </c>
      <c r="M6383" s="43" t="str">
        <f>IF(AND(Home!$A$1&gt;=Leave[[#This Row],[Start Time]],Home!$A$1&lt;=Leave[[#This Row],[End Time]]),Home!$A$1,"No Aplica")</f>
        <v>No Aplica</v>
      </c>
      <c r="N6383" s="43" t="str">
        <f>Leave[[#This Row],[User Code (Owning User) (Usuario)]]&amp;Leave[[#This Row],[fecha activa]]</f>
        <v>MIE2023241013053No Aplica</v>
      </c>
    </row>
    <row r="6384" spans="1:14" x14ac:dyDescent="0.3">
      <c r="A6384" s="43" t="s">
        <v>471</v>
      </c>
      <c r="B6384" s="3">
        <v>45901</v>
      </c>
      <c r="C6384" s="3">
        <v>45901</v>
      </c>
      <c r="D6384" s="43" t="s">
        <v>1865</v>
      </c>
      <c r="E6384" s="43" t="s">
        <v>391</v>
      </c>
      <c r="F6384" s="43" t="s">
        <v>392</v>
      </c>
      <c r="G6384">
        <v>540</v>
      </c>
      <c r="H6384">
        <v>540</v>
      </c>
      <c r="I6384" s="43" t="s">
        <v>1098</v>
      </c>
      <c r="J6384" s="43" t="s">
        <v>984</v>
      </c>
      <c r="K6384" s="43" t="s">
        <v>178</v>
      </c>
      <c r="L6384" s="43" t="str">
        <f>IF(AND(Home!$A$1&gt;=Leave[[#This Row],[Start Time]],Home!$A$1&lt;=Leave[[#This Row],[End Time]]),"Aplica","No Aplica")</f>
        <v>No Aplica</v>
      </c>
      <c r="M6384" s="43" t="str">
        <f>IF(AND(Home!$A$1&gt;=Leave[[#This Row],[Start Time]],Home!$A$1&lt;=Leave[[#This Row],[End Time]]),Home!$A$1,"No Aplica")</f>
        <v>No Aplica</v>
      </c>
      <c r="N6384" s="43" t="str">
        <f>Leave[[#This Row],[User Code (Owning User) (Usuario)]]&amp;Leave[[#This Row],[fecha activa]]</f>
        <v>MIE2023241013053No Aplica</v>
      </c>
    </row>
    <row r="6385" spans="1:14" x14ac:dyDescent="0.3">
      <c r="A6385" s="43" t="s">
        <v>465</v>
      </c>
      <c r="B6385" s="3">
        <v>45914</v>
      </c>
      <c r="C6385" s="3">
        <v>45914</v>
      </c>
      <c r="D6385" s="43" t="s">
        <v>469</v>
      </c>
      <c r="E6385" s="43" t="s">
        <v>391</v>
      </c>
      <c r="F6385" s="43" t="s">
        <v>392</v>
      </c>
      <c r="G6385">
        <v>540</v>
      </c>
      <c r="H6385">
        <v>540</v>
      </c>
      <c r="I6385" s="43" t="s">
        <v>1098</v>
      </c>
      <c r="J6385" s="43" t="s">
        <v>984</v>
      </c>
      <c r="K6385" s="43" t="s">
        <v>178</v>
      </c>
      <c r="L6385" s="43" t="str">
        <f>IF(AND(Home!$A$1&gt;=Leave[[#This Row],[Start Time]],Home!$A$1&lt;=Leave[[#This Row],[End Time]]),"Aplica","No Aplica")</f>
        <v>No Aplica</v>
      </c>
      <c r="M6385" s="43" t="str">
        <f>IF(AND(Home!$A$1&gt;=Leave[[#This Row],[Start Time]],Home!$A$1&lt;=Leave[[#This Row],[End Time]]),Home!$A$1,"No Aplica")</f>
        <v>No Aplica</v>
      </c>
      <c r="N6385" s="43" t="str">
        <f>Leave[[#This Row],[User Code (Owning User) (Usuario)]]&amp;Leave[[#This Row],[fecha activa]]</f>
        <v>MIE2023241013053No Aplica</v>
      </c>
    </row>
    <row r="6386" spans="1:14" x14ac:dyDescent="0.3">
      <c r="A6386" s="43" t="s">
        <v>471</v>
      </c>
      <c r="B6386" s="3">
        <v>45907</v>
      </c>
      <c r="C6386" s="3">
        <v>45907</v>
      </c>
      <c r="D6386" s="43" t="s">
        <v>1709</v>
      </c>
      <c r="E6386" s="43" t="s">
        <v>391</v>
      </c>
      <c r="F6386" s="43" t="s">
        <v>392</v>
      </c>
      <c r="G6386">
        <v>540</v>
      </c>
      <c r="H6386">
        <v>540</v>
      </c>
      <c r="I6386" s="43" t="s">
        <v>1098</v>
      </c>
      <c r="J6386" s="43" t="s">
        <v>984</v>
      </c>
      <c r="K6386" s="43" t="s">
        <v>178</v>
      </c>
      <c r="L6386" s="43" t="str">
        <f>IF(AND(Home!$A$1&gt;=Leave[[#This Row],[Start Time]],Home!$A$1&lt;=Leave[[#This Row],[End Time]]),"Aplica","No Aplica")</f>
        <v>No Aplica</v>
      </c>
      <c r="M6386" s="43" t="str">
        <f>IF(AND(Home!$A$1&gt;=Leave[[#This Row],[Start Time]],Home!$A$1&lt;=Leave[[#This Row],[End Time]]),Home!$A$1,"No Aplica")</f>
        <v>No Aplica</v>
      </c>
      <c r="N6386" s="43" t="str">
        <f>Leave[[#This Row],[User Code (Owning User) (Usuario)]]&amp;Leave[[#This Row],[fecha activa]]</f>
        <v>MIE2023241013053No Aplica</v>
      </c>
    </row>
    <row r="6387" spans="1:14" x14ac:dyDescent="0.3">
      <c r="A6387" s="43" t="s">
        <v>465</v>
      </c>
      <c r="B6387" s="3">
        <v>45903</v>
      </c>
      <c r="C6387" s="3">
        <v>45903</v>
      </c>
      <c r="D6387" s="43" t="s">
        <v>621</v>
      </c>
      <c r="E6387" s="43" t="s">
        <v>3391</v>
      </c>
      <c r="F6387" s="43" t="s">
        <v>3393</v>
      </c>
      <c r="G6387">
        <v>60</v>
      </c>
      <c r="H6387">
        <v>60</v>
      </c>
      <c r="I6387" s="43" t="s">
        <v>3392</v>
      </c>
      <c r="J6387" s="43" t="s">
        <v>975</v>
      </c>
      <c r="K6387" s="43" t="s">
        <v>178</v>
      </c>
      <c r="L6387" s="43" t="str">
        <f>IF(AND(Home!$A$1&gt;=Leave[[#This Row],[Start Time]],Home!$A$1&lt;=Leave[[#This Row],[End Time]]),"Aplica","No Aplica")</f>
        <v>No Aplica</v>
      </c>
      <c r="M6387" s="43" t="str">
        <f>IF(AND(Home!$A$1&gt;=Leave[[#This Row],[Start Time]],Home!$A$1&lt;=Leave[[#This Row],[End Time]]),Home!$A$1,"No Aplica")</f>
        <v>No Aplica</v>
      </c>
      <c r="N6387" s="43" t="str">
        <f>Leave[[#This Row],[User Code (Owning User) (Usuario)]]&amp;Leave[[#This Row],[fecha activa]]</f>
        <v>MIE2025120924418No Aplica</v>
      </c>
    </row>
    <row r="6388" spans="1:14" x14ac:dyDescent="0.3">
      <c r="A6388" s="43" t="s">
        <v>465</v>
      </c>
      <c r="B6388" s="3">
        <v>45930</v>
      </c>
      <c r="C6388" s="3">
        <v>45930</v>
      </c>
      <c r="D6388" s="43" t="s">
        <v>621</v>
      </c>
      <c r="E6388" s="43" t="s">
        <v>3391</v>
      </c>
      <c r="F6388" s="43" t="s">
        <v>3393</v>
      </c>
      <c r="G6388">
        <v>60</v>
      </c>
      <c r="H6388">
        <v>60</v>
      </c>
      <c r="I6388" s="43" t="s">
        <v>3392</v>
      </c>
      <c r="J6388" s="43" t="s">
        <v>975</v>
      </c>
      <c r="K6388" s="43" t="s">
        <v>178</v>
      </c>
      <c r="L6388" s="43" t="str">
        <f>IF(AND(Home!$A$1&gt;=Leave[[#This Row],[Start Time]],Home!$A$1&lt;=Leave[[#This Row],[End Time]]),"Aplica","No Aplica")</f>
        <v>No Aplica</v>
      </c>
      <c r="M6388" s="43" t="str">
        <f>IF(AND(Home!$A$1&gt;=Leave[[#This Row],[Start Time]],Home!$A$1&lt;=Leave[[#This Row],[End Time]]),Home!$A$1,"No Aplica")</f>
        <v>No Aplica</v>
      </c>
      <c r="N6388" s="43" t="str">
        <f>Leave[[#This Row],[User Code (Owning User) (Usuario)]]&amp;Leave[[#This Row],[fecha activa]]</f>
        <v>MIE2025120924418No Aplica</v>
      </c>
    </row>
    <row r="6389" spans="1:14" x14ac:dyDescent="0.3">
      <c r="A6389" s="43" t="s">
        <v>465</v>
      </c>
      <c r="B6389" s="3">
        <v>45925</v>
      </c>
      <c r="C6389" s="3">
        <v>45925</v>
      </c>
      <c r="D6389" s="43" t="s">
        <v>467</v>
      </c>
      <c r="E6389" s="43" t="s">
        <v>2301</v>
      </c>
      <c r="F6389" s="43" t="s">
        <v>2303</v>
      </c>
      <c r="G6389">
        <v>540</v>
      </c>
      <c r="H6389">
        <v>540</v>
      </c>
      <c r="I6389" s="43" t="s">
        <v>2302</v>
      </c>
      <c r="J6389" s="43" t="s">
        <v>1863</v>
      </c>
      <c r="K6389" s="43" t="s">
        <v>179</v>
      </c>
      <c r="L6389" s="43" t="str">
        <f>IF(AND(Home!$A$1&gt;=Leave[[#This Row],[Start Time]],Home!$A$1&lt;=Leave[[#This Row],[End Time]]),"Aplica","No Aplica")</f>
        <v>No Aplica</v>
      </c>
      <c r="M6389" s="43" t="str">
        <f>IF(AND(Home!$A$1&gt;=Leave[[#This Row],[Start Time]],Home!$A$1&lt;=Leave[[#This Row],[End Time]]),Home!$A$1,"No Aplica")</f>
        <v>No Aplica</v>
      </c>
      <c r="N6389" s="43" t="str">
        <f>Leave[[#This Row],[User Code (Owning User) (Usuario)]]&amp;Leave[[#This Row],[fecha activa]]</f>
        <v>MIE2025060823936No Aplica</v>
      </c>
    </row>
    <row r="6390" spans="1:14" x14ac:dyDescent="0.3">
      <c r="A6390" s="43" t="s">
        <v>465</v>
      </c>
      <c r="B6390" s="3">
        <v>45930</v>
      </c>
      <c r="C6390" s="3">
        <v>45930</v>
      </c>
      <c r="D6390" s="43" t="s">
        <v>621</v>
      </c>
      <c r="E6390" s="43" t="s">
        <v>2301</v>
      </c>
      <c r="F6390" s="43" t="s">
        <v>2303</v>
      </c>
      <c r="G6390">
        <v>60</v>
      </c>
      <c r="H6390">
        <v>60</v>
      </c>
      <c r="I6390" s="43" t="s">
        <v>2302</v>
      </c>
      <c r="J6390" s="43" t="s">
        <v>1863</v>
      </c>
      <c r="K6390" s="43" t="s">
        <v>179</v>
      </c>
      <c r="L6390" s="43" t="str">
        <f>IF(AND(Home!$A$1&gt;=Leave[[#This Row],[Start Time]],Home!$A$1&lt;=Leave[[#This Row],[End Time]]),"Aplica","No Aplica")</f>
        <v>No Aplica</v>
      </c>
      <c r="M6390" s="43" t="str">
        <f>IF(AND(Home!$A$1&gt;=Leave[[#This Row],[Start Time]],Home!$A$1&lt;=Leave[[#This Row],[End Time]]),Home!$A$1,"No Aplica")</f>
        <v>No Aplica</v>
      </c>
      <c r="N6390" s="43" t="str">
        <f>Leave[[#This Row],[User Code (Owning User) (Usuario)]]&amp;Leave[[#This Row],[fecha activa]]</f>
        <v>MIE2025060823936No Aplica</v>
      </c>
    </row>
    <row r="6391" spans="1:14" x14ac:dyDescent="0.3">
      <c r="A6391" s="43" t="s">
        <v>465</v>
      </c>
      <c r="B6391" s="3">
        <v>45928</v>
      </c>
      <c r="C6391" s="3">
        <v>45928</v>
      </c>
      <c r="D6391" s="43" t="s">
        <v>495</v>
      </c>
      <c r="E6391" s="43" t="s">
        <v>2301</v>
      </c>
      <c r="F6391" s="43" t="s">
        <v>2303</v>
      </c>
      <c r="G6391">
        <v>540</v>
      </c>
      <c r="H6391">
        <v>540</v>
      </c>
      <c r="I6391" s="43" t="s">
        <v>2302</v>
      </c>
      <c r="J6391" s="43" t="s">
        <v>1863</v>
      </c>
      <c r="K6391" s="43" t="s">
        <v>179</v>
      </c>
      <c r="L6391" s="43" t="str">
        <f>IF(AND(Home!$A$1&gt;=Leave[[#This Row],[Start Time]],Home!$A$1&lt;=Leave[[#This Row],[End Time]]),"Aplica","No Aplica")</f>
        <v>No Aplica</v>
      </c>
      <c r="M6391" s="43" t="str">
        <f>IF(AND(Home!$A$1&gt;=Leave[[#This Row],[Start Time]],Home!$A$1&lt;=Leave[[#This Row],[End Time]]),Home!$A$1,"No Aplica")</f>
        <v>No Aplica</v>
      </c>
      <c r="N6391" s="43" t="str">
        <f>Leave[[#This Row],[User Code (Owning User) (Usuario)]]&amp;Leave[[#This Row],[fecha activa]]</f>
        <v>MIE2025060823936No Aplica</v>
      </c>
    </row>
    <row r="6392" spans="1:14" x14ac:dyDescent="0.3">
      <c r="A6392" s="43" t="s">
        <v>465</v>
      </c>
      <c r="B6392" s="3">
        <v>45927</v>
      </c>
      <c r="C6392" s="3">
        <v>45927</v>
      </c>
      <c r="D6392" s="43" t="s">
        <v>2056</v>
      </c>
      <c r="E6392" s="43" t="s">
        <v>2301</v>
      </c>
      <c r="F6392" s="43" t="s">
        <v>2303</v>
      </c>
      <c r="G6392">
        <v>120</v>
      </c>
      <c r="H6392">
        <v>120</v>
      </c>
      <c r="I6392" s="43" t="s">
        <v>2302</v>
      </c>
      <c r="J6392" s="43" t="s">
        <v>1863</v>
      </c>
      <c r="K6392" s="43" t="s">
        <v>179</v>
      </c>
      <c r="L6392" s="43" t="str">
        <f>IF(AND(Home!$A$1&gt;=Leave[[#This Row],[Start Time]],Home!$A$1&lt;=Leave[[#This Row],[End Time]]),"Aplica","No Aplica")</f>
        <v>No Aplica</v>
      </c>
      <c r="M6392" s="43" t="str">
        <f>IF(AND(Home!$A$1&gt;=Leave[[#This Row],[Start Time]],Home!$A$1&lt;=Leave[[#This Row],[End Time]]),Home!$A$1,"No Aplica")</f>
        <v>No Aplica</v>
      </c>
      <c r="N6392" s="43" t="str">
        <f>Leave[[#This Row],[User Code (Owning User) (Usuario)]]&amp;Leave[[#This Row],[fecha activa]]</f>
        <v>MIE2025060823936No Aplica</v>
      </c>
    </row>
    <row r="6393" spans="1:14" x14ac:dyDescent="0.3">
      <c r="A6393" s="43" t="s">
        <v>465</v>
      </c>
      <c r="B6393" s="3">
        <v>45924</v>
      </c>
      <c r="C6393" s="3">
        <v>45924</v>
      </c>
      <c r="D6393" s="43" t="s">
        <v>2056</v>
      </c>
      <c r="E6393" s="43" t="s">
        <v>2301</v>
      </c>
      <c r="F6393" s="43" t="s">
        <v>2303</v>
      </c>
      <c r="G6393">
        <v>120</v>
      </c>
      <c r="H6393">
        <v>120</v>
      </c>
      <c r="I6393" s="43" t="s">
        <v>2302</v>
      </c>
      <c r="J6393" s="43" t="s">
        <v>1863</v>
      </c>
      <c r="K6393" s="43" t="s">
        <v>179</v>
      </c>
      <c r="L6393" s="43" t="str">
        <f>IF(AND(Home!$A$1&gt;=Leave[[#This Row],[Start Time]],Home!$A$1&lt;=Leave[[#This Row],[End Time]]),"Aplica","No Aplica")</f>
        <v>No Aplica</v>
      </c>
      <c r="M6393" s="43" t="str">
        <f>IF(AND(Home!$A$1&gt;=Leave[[#This Row],[Start Time]],Home!$A$1&lt;=Leave[[#This Row],[End Time]]),Home!$A$1,"No Aplica")</f>
        <v>No Aplica</v>
      </c>
      <c r="N6393" s="43" t="str">
        <f>Leave[[#This Row],[User Code (Owning User) (Usuario)]]&amp;Leave[[#This Row],[fecha activa]]</f>
        <v>MIE2025060823936No Aplica</v>
      </c>
    </row>
    <row r="6394" spans="1:14" x14ac:dyDescent="0.3">
      <c r="A6394" s="43" t="s">
        <v>465</v>
      </c>
      <c r="B6394" s="3">
        <v>45924</v>
      </c>
      <c r="C6394" s="3">
        <v>45924</v>
      </c>
      <c r="D6394" s="43" t="s">
        <v>2056</v>
      </c>
      <c r="E6394" s="43" t="s">
        <v>2301</v>
      </c>
      <c r="F6394" s="43" t="s">
        <v>2303</v>
      </c>
      <c r="G6394">
        <v>120</v>
      </c>
      <c r="H6394">
        <v>120</v>
      </c>
      <c r="I6394" s="43" t="s">
        <v>2302</v>
      </c>
      <c r="J6394" s="43" t="s">
        <v>1863</v>
      </c>
      <c r="K6394" s="43" t="s">
        <v>179</v>
      </c>
      <c r="L6394" s="43" t="str">
        <f>IF(AND(Home!$A$1&gt;=Leave[[#This Row],[Start Time]],Home!$A$1&lt;=Leave[[#This Row],[End Time]]),"Aplica","No Aplica")</f>
        <v>No Aplica</v>
      </c>
      <c r="M6394" s="43" t="str">
        <f>IF(AND(Home!$A$1&gt;=Leave[[#This Row],[Start Time]],Home!$A$1&lt;=Leave[[#This Row],[End Time]]),Home!$A$1,"No Aplica")</f>
        <v>No Aplica</v>
      </c>
      <c r="N6394" s="43" t="str">
        <f>Leave[[#This Row],[User Code (Owning User) (Usuario)]]&amp;Leave[[#This Row],[fecha activa]]</f>
        <v>MIE2025060823936No Aplica</v>
      </c>
    </row>
    <row r="6395" spans="1:14" x14ac:dyDescent="0.3">
      <c r="A6395" s="43" t="s">
        <v>465</v>
      </c>
      <c r="B6395" s="3">
        <v>45910</v>
      </c>
      <c r="C6395" s="3">
        <v>45910</v>
      </c>
      <c r="D6395" s="43" t="s">
        <v>621</v>
      </c>
      <c r="E6395" s="43" t="s">
        <v>2301</v>
      </c>
      <c r="F6395" s="43" t="s">
        <v>2303</v>
      </c>
      <c r="G6395">
        <v>120</v>
      </c>
      <c r="H6395">
        <v>120</v>
      </c>
      <c r="I6395" s="43" t="s">
        <v>2302</v>
      </c>
      <c r="J6395" s="43" t="s">
        <v>1863</v>
      </c>
      <c r="K6395" s="43" t="s">
        <v>179</v>
      </c>
      <c r="L6395" s="43" t="str">
        <f>IF(AND(Home!$A$1&gt;=Leave[[#This Row],[Start Time]],Home!$A$1&lt;=Leave[[#This Row],[End Time]]),"Aplica","No Aplica")</f>
        <v>No Aplica</v>
      </c>
      <c r="M6395" s="43" t="str">
        <f>IF(AND(Home!$A$1&gt;=Leave[[#This Row],[Start Time]],Home!$A$1&lt;=Leave[[#This Row],[End Time]]),Home!$A$1,"No Aplica")</f>
        <v>No Aplica</v>
      </c>
      <c r="N6395" s="43" t="str">
        <f>Leave[[#This Row],[User Code (Owning User) (Usuario)]]&amp;Leave[[#This Row],[fecha activa]]</f>
        <v>MIE2025060823936No Aplica</v>
      </c>
    </row>
    <row r="6396" spans="1:14" x14ac:dyDescent="0.3">
      <c r="A6396" s="43" t="s">
        <v>465</v>
      </c>
      <c r="B6396" s="3">
        <v>45909</v>
      </c>
      <c r="C6396" s="3">
        <v>45909</v>
      </c>
      <c r="D6396" s="43" t="s">
        <v>469</v>
      </c>
      <c r="E6396" s="43" t="s">
        <v>2301</v>
      </c>
      <c r="F6396" s="43" t="s">
        <v>2303</v>
      </c>
      <c r="G6396">
        <v>420</v>
      </c>
      <c r="H6396">
        <v>420</v>
      </c>
      <c r="I6396" s="43" t="s">
        <v>2302</v>
      </c>
      <c r="J6396" s="43" t="s">
        <v>1863</v>
      </c>
      <c r="K6396" s="43" t="s">
        <v>179</v>
      </c>
      <c r="L6396" s="43" t="str">
        <f>IF(AND(Home!$A$1&gt;=Leave[[#This Row],[Start Time]],Home!$A$1&lt;=Leave[[#This Row],[End Time]]),"Aplica","No Aplica")</f>
        <v>No Aplica</v>
      </c>
      <c r="M6396" s="43" t="str">
        <f>IF(AND(Home!$A$1&gt;=Leave[[#This Row],[Start Time]],Home!$A$1&lt;=Leave[[#This Row],[End Time]]),Home!$A$1,"No Aplica")</f>
        <v>No Aplica</v>
      </c>
      <c r="N6396" s="43" t="str">
        <f>Leave[[#This Row],[User Code (Owning User) (Usuario)]]&amp;Leave[[#This Row],[fecha activa]]</f>
        <v>MIE2025060823936No Aplica</v>
      </c>
    </row>
    <row r="6397" spans="1:14" x14ac:dyDescent="0.3">
      <c r="A6397" s="43" t="s">
        <v>465</v>
      </c>
      <c r="B6397" s="3">
        <v>45920</v>
      </c>
      <c r="C6397" s="3">
        <v>45920</v>
      </c>
      <c r="D6397" s="43" t="s">
        <v>2056</v>
      </c>
      <c r="E6397" s="43" t="s">
        <v>2301</v>
      </c>
      <c r="F6397" s="43" t="s">
        <v>2303</v>
      </c>
      <c r="G6397">
        <v>120</v>
      </c>
      <c r="H6397">
        <v>120</v>
      </c>
      <c r="I6397" s="43" t="s">
        <v>2302</v>
      </c>
      <c r="J6397" s="43" t="s">
        <v>1863</v>
      </c>
      <c r="K6397" s="43" t="s">
        <v>179</v>
      </c>
      <c r="L6397" s="43" t="str">
        <f>IF(AND(Home!$A$1&gt;=Leave[[#This Row],[Start Time]],Home!$A$1&lt;=Leave[[#This Row],[End Time]]),"Aplica","No Aplica")</f>
        <v>No Aplica</v>
      </c>
      <c r="M6397" s="43" t="str">
        <f>IF(AND(Home!$A$1&gt;=Leave[[#This Row],[Start Time]],Home!$A$1&lt;=Leave[[#This Row],[End Time]]),Home!$A$1,"No Aplica")</f>
        <v>No Aplica</v>
      </c>
      <c r="N6397" s="43" t="str">
        <f>Leave[[#This Row],[User Code (Owning User) (Usuario)]]&amp;Leave[[#This Row],[fecha activa]]</f>
        <v>MIE2025060823936No Aplica</v>
      </c>
    </row>
    <row r="6398" spans="1:14" x14ac:dyDescent="0.3">
      <c r="A6398" s="43" t="s">
        <v>465</v>
      </c>
      <c r="B6398" s="3">
        <v>45917</v>
      </c>
      <c r="C6398" s="3">
        <v>45917</v>
      </c>
      <c r="D6398" s="43" t="s">
        <v>2056</v>
      </c>
      <c r="E6398" s="43" t="s">
        <v>2301</v>
      </c>
      <c r="F6398" s="43" t="s">
        <v>2303</v>
      </c>
      <c r="G6398">
        <v>120</v>
      </c>
      <c r="H6398">
        <v>120</v>
      </c>
      <c r="I6398" s="43" t="s">
        <v>2302</v>
      </c>
      <c r="J6398" s="43" t="s">
        <v>1863</v>
      </c>
      <c r="K6398" s="43" t="s">
        <v>179</v>
      </c>
      <c r="L6398" s="43" t="str">
        <f>IF(AND(Home!$A$1&gt;=Leave[[#This Row],[Start Time]],Home!$A$1&lt;=Leave[[#This Row],[End Time]]),"Aplica","No Aplica")</f>
        <v>No Aplica</v>
      </c>
      <c r="M6398" s="43" t="str">
        <f>IF(AND(Home!$A$1&gt;=Leave[[#This Row],[Start Time]],Home!$A$1&lt;=Leave[[#This Row],[End Time]]),Home!$A$1,"No Aplica")</f>
        <v>No Aplica</v>
      </c>
      <c r="N6398" s="43" t="str">
        <f>Leave[[#This Row],[User Code (Owning User) (Usuario)]]&amp;Leave[[#This Row],[fecha activa]]</f>
        <v>MIE2025060823936No Aplica</v>
      </c>
    </row>
    <row r="6399" spans="1:14" x14ac:dyDescent="0.3">
      <c r="A6399" s="43" t="s">
        <v>465</v>
      </c>
      <c r="B6399" s="3">
        <v>45914</v>
      </c>
      <c r="C6399" s="3">
        <v>45914</v>
      </c>
      <c r="D6399" s="43" t="s">
        <v>495</v>
      </c>
      <c r="E6399" s="43" t="s">
        <v>2301</v>
      </c>
      <c r="F6399" s="43" t="s">
        <v>2303</v>
      </c>
      <c r="G6399">
        <v>540</v>
      </c>
      <c r="H6399">
        <v>540</v>
      </c>
      <c r="I6399" s="43" t="s">
        <v>2302</v>
      </c>
      <c r="J6399" s="43" t="s">
        <v>1863</v>
      </c>
      <c r="K6399" s="43" t="s">
        <v>179</v>
      </c>
      <c r="L6399" s="43" t="str">
        <f>IF(AND(Home!$A$1&gt;=Leave[[#This Row],[Start Time]],Home!$A$1&lt;=Leave[[#This Row],[End Time]]),"Aplica","No Aplica")</f>
        <v>No Aplica</v>
      </c>
      <c r="M6399" s="43" t="str">
        <f>IF(AND(Home!$A$1&gt;=Leave[[#This Row],[Start Time]],Home!$A$1&lt;=Leave[[#This Row],[End Time]]),Home!$A$1,"No Aplica")</f>
        <v>No Aplica</v>
      </c>
      <c r="N6399" s="43" t="str">
        <f>Leave[[#This Row],[User Code (Owning User) (Usuario)]]&amp;Leave[[#This Row],[fecha activa]]</f>
        <v>MIE2025060823936No Aplica</v>
      </c>
    </row>
    <row r="6400" spans="1:14" x14ac:dyDescent="0.3">
      <c r="A6400" s="43" t="s">
        <v>465</v>
      </c>
      <c r="B6400" s="3">
        <v>45913</v>
      </c>
      <c r="C6400" s="3">
        <v>45913</v>
      </c>
      <c r="D6400" s="43" t="s">
        <v>2056</v>
      </c>
      <c r="E6400" s="43" t="s">
        <v>2301</v>
      </c>
      <c r="F6400" s="43" t="s">
        <v>2303</v>
      </c>
      <c r="G6400">
        <v>120</v>
      </c>
      <c r="H6400">
        <v>120</v>
      </c>
      <c r="I6400" s="43" t="s">
        <v>2302</v>
      </c>
      <c r="J6400" s="43" t="s">
        <v>1863</v>
      </c>
      <c r="K6400" s="43" t="s">
        <v>179</v>
      </c>
      <c r="L6400" s="43" t="str">
        <f>IF(AND(Home!$A$1&gt;=Leave[[#This Row],[Start Time]],Home!$A$1&lt;=Leave[[#This Row],[End Time]]),"Aplica","No Aplica")</f>
        <v>No Aplica</v>
      </c>
      <c r="M6400" s="43" t="str">
        <f>IF(AND(Home!$A$1&gt;=Leave[[#This Row],[Start Time]],Home!$A$1&lt;=Leave[[#This Row],[End Time]]),Home!$A$1,"No Aplica")</f>
        <v>No Aplica</v>
      </c>
      <c r="N6400" s="43" t="str">
        <f>Leave[[#This Row],[User Code (Owning User) (Usuario)]]&amp;Leave[[#This Row],[fecha activa]]</f>
        <v>MIE2025060823936No Aplica</v>
      </c>
    </row>
    <row r="6401" spans="1:14" x14ac:dyDescent="0.3">
      <c r="A6401" s="43" t="s">
        <v>465</v>
      </c>
      <c r="B6401" s="3">
        <v>45909</v>
      </c>
      <c r="C6401" s="3">
        <v>45909</v>
      </c>
      <c r="D6401" s="43" t="s">
        <v>2056</v>
      </c>
      <c r="E6401" s="43" t="s">
        <v>2301</v>
      </c>
      <c r="F6401" s="43" t="s">
        <v>2303</v>
      </c>
      <c r="G6401">
        <v>120</v>
      </c>
      <c r="H6401">
        <v>120</v>
      </c>
      <c r="I6401" s="43" t="s">
        <v>2302</v>
      </c>
      <c r="J6401" s="43" t="s">
        <v>1863</v>
      </c>
      <c r="K6401" s="43" t="s">
        <v>179</v>
      </c>
      <c r="L6401" s="43" t="str">
        <f>IF(AND(Home!$A$1&gt;=Leave[[#This Row],[Start Time]],Home!$A$1&lt;=Leave[[#This Row],[End Time]]),"Aplica","No Aplica")</f>
        <v>No Aplica</v>
      </c>
      <c r="M6401" s="43" t="str">
        <f>IF(AND(Home!$A$1&gt;=Leave[[#This Row],[Start Time]],Home!$A$1&lt;=Leave[[#This Row],[End Time]]),Home!$A$1,"No Aplica")</f>
        <v>No Aplica</v>
      </c>
      <c r="N6401" s="43" t="str">
        <f>Leave[[#This Row],[User Code (Owning User) (Usuario)]]&amp;Leave[[#This Row],[fecha activa]]</f>
        <v>MIE2025060823936No Aplica</v>
      </c>
    </row>
    <row r="6402" spans="1:14" x14ac:dyDescent="0.3">
      <c r="A6402" s="43" t="s">
        <v>465</v>
      </c>
      <c r="B6402" s="3">
        <v>45903</v>
      </c>
      <c r="C6402" s="3">
        <v>45903</v>
      </c>
      <c r="D6402" s="43" t="s">
        <v>2695</v>
      </c>
      <c r="E6402" s="43" t="s">
        <v>2301</v>
      </c>
      <c r="F6402" s="43" t="s">
        <v>2303</v>
      </c>
      <c r="G6402">
        <v>540</v>
      </c>
      <c r="H6402">
        <v>540</v>
      </c>
      <c r="I6402" s="43" t="s">
        <v>2302</v>
      </c>
      <c r="J6402" s="43" t="s">
        <v>1863</v>
      </c>
      <c r="K6402" s="43" t="s">
        <v>179</v>
      </c>
      <c r="L6402" s="43" t="str">
        <f>IF(AND(Home!$A$1&gt;=Leave[[#This Row],[Start Time]],Home!$A$1&lt;=Leave[[#This Row],[End Time]]),"Aplica","No Aplica")</f>
        <v>No Aplica</v>
      </c>
      <c r="M6402" s="43" t="str">
        <f>IF(AND(Home!$A$1&gt;=Leave[[#This Row],[Start Time]],Home!$A$1&lt;=Leave[[#This Row],[End Time]]),Home!$A$1,"No Aplica")</f>
        <v>No Aplica</v>
      </c>
      <c r="N6402" s="43" t="str">
        <f>Leave[[#This Row],[User Code (Owning User) (Usuario)]]&amp;Leave[[#This Row],[fecha activa]]</f>
        <v>MIE2025060823936No Aplica</v>
      </c>
    </row>
    <row r="6403" spans="1:14" x14ac:dyDescent="0.3">
      <c r="A6403" s="43" t="s">
        <v>465</v>
      </c>
      <c r="B6403" s="3">
        <v>45906</v>
      </c>
      <c r="C6403" s="3">
        <v>45906</v>
      </c>
      <c r="D6403" s="43" t="s">
        <v>621</v>
      </c>
      <c r="E6403" s="43" t="s">
        <v>2301</v>
      </c>
      <c r="F6403" s="43" t="s">
        <v>2303</v>
      </c>
      <c r="G6403">
        <v>120</v>
      </c>
      <c r="H6403">
        <v>120</v>
      </c>
      <c r="I6403" s="43" t="s">
        <v>2302</v>
      </c>
      <c r="J6403" s="43" t="s">
        <v>1863</v>
      </c>
      <c r="K6403" s="43" t="s">
        <v>179</v>
      </c>
      <c r="L6403" s="43" t="str">
        <f>IF(AND(Home!$A$1&gt;=Leave[[#This Row],[Start Time]],Home!$A$1&lt;=Leave[[#This Row],[End Time]]),"Aplica","No Aplica")</f>
        <v>No Aplica</v>
      </c>
      <c r="M6403" s="43" t="str">
        <f>IF(AND(Home!$A$1&gt;=Leave[[#This Row],[Start Time]],Home!$A$1&lt;=Leave[[#This Row],[End Time]]),Home!$A$1,"No Aplica")</f>
        <v>No Aplica</v>
      </c>
      <c r="N6403" s="43" t="str">
        <f>Leave[[#This Row],[User Code (Owning User) (Usuario)]]&amp;Leave[[#This Row],[fecha activa]]</f>
        <v>MIE2025060823936No Aplica</v>
      </c>
    </row>
    <row r="6404" spans="1:14" x14ac:dyDescent="0.3">
      <c r="A6404" s="43" t="s">
        <v>465</v>
      </c>
      <c r="B6404" s="3">
        <v>45902</v>
      </c>
      <c r="C6404" s="3">
        <v>45902</v>
      </c>
      <c r="D6404" s="43" t="s">
        <v>621</v>
      </c>
      <c r="E6404" s="43" t="s">
        <v>2301</v>
      </c>
      <c r="F6404" s="43" t="s">
        <v>2303</v>
      </c>
      <c r="G6404">
        <v>120</v>
      </c>
      <c r="H6404">
        <v>120</v>
      </c>
      <c r="I6404" s="43" t="s">
        <v>2302</v>
      </c>
      <c r="J6404" s="43" t="s">
        <v>1863</v>
      </c>
      <c r="K6404" s="43" t="s">
        <v>179</v>
      </c>
      <c r="L6404" s="43" t="str">
        <f>IF(AND(Home!$A$1&gt;=Leave[[#This Row],[Start Time]],Home!$A$1&lt;=Leave[[#This Row],[End Time]]),"Aplica","No Aplica")</f>
        <v>No Aplica</v>
      </c>
      <c r="M6404" s="43" t="str">
        <f>IF(AND(Home!$A$1&gt;=Leave[[#This Row],[Start Time]],Home!$A$1&lt;=Leave[[#This Row],[End Time]]),Home!$A$1,"No Aplica")</f>
        <v>No Aplica</v>
      </c>
      <c r="N6404" s="43" t="str">
        <f>Leave[[#This Row],[User Code (Owning User) (Usuario)]]&amp;Leave[[#This Row],[fecha activa]]</f>
        <v>MIE2025060823936No Aplica</v>
      </c>
    </row>
    <row r="6405" spans="1:14" x14ac:dyDescent="0.3">
      <c r="A6405" s="43" t="s">
        <v>465</v>
      </c>
      <c r="B6405" s="3">
        <v>45929</v>
      </c>
      <c r="C6405" s="3">
        <v>45929</v>
      </c>
      <c r="D6405" s="43" t="s">
        <v>469</v>
      </c>
      <c r="E6405" s="43" t="s">
        <v>3352</v>
      </c>
      <c r="F6405" s="43" t="s">
        <v>3357</v>
      </c>
      <c r="G6405">
        <v>1410</v>
      </c>
      <c r="H6405">
        <v>540</v>
      </c>
      <c r="I6405" s="43" t="s">
        <v>3356</v>
      </c>
      <c r="J6405" s="43" t="s">
        <v>2226</v>
      </c>
      <c r="K6405" s="43" t="s">
        <v>177</v>
      </c>
      <c r="L6405" s="43" t="str">
        <f>IF(AND(Home!$A$1&gt;=Leave[[#This Row],[Start Time]],Home!$A$1&lt;=Leave[[#This Row],[End Time]]),"Aplica","No Aplica")</f>
        <v>No Aplica</v>
      </c>
      <c r="M6405" s="43" t="str">
        <f>IF(AND(Home!$A$1&gt;=Leave[[#This Row],[Start Time]],Home!$A$1&lt;=Leave[[#This Row],[End Time]]),Home!$A$1,"No Aplica")</f>
        <v>No Aplica</v>
      </c>
      <c r="N6405" s="43" t="str">
        <f>Leave[[#This Row],[User Code (Owning User) (Usuario)]]&amp;Leave[[#This Row],[fecha activa]]</f>
        <v>MIE2025110924413No Aplica</v>
      </c>
    </row>
    <row r="6406" spans="1:14" x14ac:dyDescent="0.3">
      <c r="A6406" s="43" t="s">
        <v>471</v>
      </c>
      <c r="B6406" s="3">
        <v>45926</v>
      </c>
      <c r="C6406" s="3">
        <v>45926</v>
      </c>
      <c r="D6406" s="43" t="s">
        <v>493</v>
      </c>
      <c r="E6406" s="43" t="s">
        <v>3352</v>
      </c>
      <c r="F6406" s="43" t="s">
        <v>3357</v>
      </c>
      <c r="G6406">
        <v>60</v>
      </c>
      <c r="H6406">
        <v>60</v>
      </c>
      <c r="I6406" s="43" t="s">
        <v>3356</v>
      </c>
      <c r="J6406" s="43" t="s">
        <v>2226</v>
      </c>
      <c r="K6406" s="43" t="s">
        <v>177</v>
      </c>
      <c r="L6406" s="43" t="str">
        <f>IF(AND(Home!$A$1&gt;=Leave[[#This Row],[Start Time]],Home!$A$1&lt;=Leave[[#This Row],[End Time]]),"Aplica","No Aplica")</f>
        <v>No Aplica</v>
      </c>
      <c r="M6406" s="43" t="str">
        <f>IF(AND(Home!$A$1&gt;=Leave[[#This Row],[Start Time]],Home!$A$1&lt;=Leave[[#This Row],[End Time]]),Home!$A$1,"No Aplica")</f>
        <v>No Aplica</v>
      </c>
      <c r="N6406" s="43" t="str">
        <f>Leave[[#This Row],[User Code (Owning User) (Usuario)]]&amp;Leave[[#This Row],[fecha activa]]</f>
        <v>MIE2025110924413No Aplica</v>
      </c>
    </row>
    <row r="6407" spans="1:14" x14ac:dyDescent="0.3">
      <c r="A6407" s="43" t="s">
        <v>471</v>
      </c>
      <c r="B6407" s="3">
        <v>45925</v>
      </c>
      <c r="C6407" s="3">
        <v>45925</v>
      </c>
      <c r="D6407" s="43" t="s">
        <v>493</v>
      </c>
      <c r="E6407" s="43" t="s">
        <v>3352</v>
      </c>
      <c r="F6407" s="43" t="s">
        <v>3357</v>
      </c>
      <c r="G6407">
        <v>60</v>
      </c>
      <c r="H6407">
        <v>60</v>
      </c>
      <c r="I6407" s="43" t="s">
        <v>3356</v>
      </c>
      <c r="J6407" s="43" t="s">
        <v>2226</v>
      </c>
      <c r="K6407" s="43" t="s">
        <v>177</v>
      </c>
      <c r="L6407" s="43" t="str">
        <f>IF(AND(Home!$A$1&gt;=Leave[[#This Row],[Start Time]],Home!$A$1&lt;=Leave[[#This Row],[End Time]]),"Aplica","No Aplica")</f>
        <v>No Aplica</v>
      </c>
      <c r="M6407" s="43" t="str">
        <f>IF(AND(Home!$A$1&gt;=Leave[[#This Row],[Start Time]],Home!$A$1&lt;=Leave[[#This Row],[End Time]]),Home!$A$1,"No Aplica")</f>
        <v>No Aplica</v>
      </c>
      <c r="N6407" s="43" t="str">
        <f>Leave[[#This Row],[User Code (Owning User) (Usuario)]]&amp;Leave[[#This Row],[fecha activa]]</f>
        <v>MIE2025110924413No Aplica</v>
      </c>
    </row>
    <row r="6408" spans="1:14" x14ac:dyDescent="0.3">
      <c r="A6408" s="43" t="s">
        <v>471</v>
      </c>
      <c r="B6408" s="3">
        <v>45924</v>
      </c>
      <c r="C6408" s="3">
        <v>45924</v>
      </c>
      <c r="D6408" s="43" t="s">
        <v>3801</v>
      </c>
      <c r="E6408" s="43" t="s">
        <v>3352</v>
      </c>
      <c r="F6408" s="43" t="s">
        <v>3357</v>
      </c>
      <c r="G6408">
        <v>60</v>
      </c>
      <c r="H6408">
        <v>60</v>
      </c>
      <c r="I6408" s="43" t="s">
        <v>3356</v>
      </c>
      <c r="J6408" s="43" t="s">
        <v>2226</v>
      </c>
      <c r="K6408" s="43" t="s">
        <v>177</v>
      </c>
      <c r="L6408" s="43" t="str">
        <f>IF(AND(Home!$A$1&gt;=Leave[[#This Row],[Start Time]],Home!$A$1&lt;=Leave[[#This Row],[End Time]]),"Aplica","No Aplica")</f>
        <v>No Aplica</v>
      </c>
      <c r="M6408" s="43" t="str">
        <f>IF(AND(Home!$A$1&gt;=Leave[[#This Row],[Start Time]],Home!$A$1&lt;=Leave[[#This Row],[End Time]]),Home!$A$1,"No Aplica")</f>
        <v>No Aplica</v>
      </c>
      <c r="N6408" s="43" t="str">
        <f>Leave[[#This Row],[User Code (Owning User) (Usuario)]]&amp;Leave[[#This Row],[fecha activa]]</f>
        <v>MIE2025110924413No Aplica</v>
      </c>
    </row>
    <row r="6409" spans="1:14" x14ac:dyDescent="0.3">
      <c r="A6409" s="43" t="s">
        <v>471</v>
      </c>
      <c r="B6409" s="3">
        <v>45923</v>
      </c>
      <c r="C6409" s="3">
        <v>45923</v>
      </c>
      <c r="D6409" s="43" t="s">
        <v>3801</v>
      </c>
      <c r="E6409" s="43" t="s">
        <v>3352</v>
      </c>
      <c r="F6409" s="43" t="s">
        <v>3357</v>
      </c>
      <c r="G6409">
        <v>60</v>
      </c>
      <c r="H6409">
        <v>60</v>
      </c>
      <c r="I6409" s="43" t="s">
        <v>3356</v>
      </c>
      <c r="J6409" s="43" t="s">
        <v>2226</v>
      </c>
      <c r="K6409" s="43" t="s">
        <v>177</v>
      </c>
      <c r="L6409" s="43" t="str">
        <f>IF(AND(Home!$A$1&gt;=Leave[[#This Row],[Start Time]],Home!$A$1&lt;=Leave[[#This Row],[End Time]]),"Aplica","No Aplica")</f>
        <v>No Aplica</v>
      </c>
      <c r="M6409" s="43" t="str">
        <f>IF(AND(Home!$A$1&gt;=Leave[[#This Row],[Start Time]],Home!$A$1&lt;=Leave[[#This Row],[End Time]]),Home!$A$1,"No Aplica")</f>
        <v>No Aplica</v>
      </c>
      <c r="N6409" s="43" t="str">
        <f>Leave[[#This Row],[User Code (Owning User) (Usuario)]]&amp;Leave[[#This Row],[fecha activa]]</f>
        <v>MIE2025110924413No Aplica</v>
      </c>
    </row>
    <row r="6410" spans="1:14" x14ac:dyDescent="0.3">
      <c r="A6410" s="43" t="s">
        <v>468</v>
      </c>
      <c r="B6410" s="3">
        <v>45922</v>
      </c>
      <c r="C6410" s="3">
        <v>45922</v>
      </c>
      <c r="D6410" s="43" t="s">
        <v>469</v>
      </c>
      <c r="E6410" s="43" t="s">
        <v>3352</v>
      </c>
      <c r="F6410" s="43" t="s">
        <v>3357</v>
      </c>
      <c r="G6410">
        <v>1410</v>
      </c>
      <c r="H6410">
        <v>540</v>
      </c>
      <c r="I6410" s="43" t="s">
        <v>3356</v>
      </c>
      <c r="J6410" s="43" t="s">
        <v>2226</v>
      </c>
      <c r="K6410" s="43" t="s">
        <v>177</v>
      </c>
      <c r="L6410" s="43" t="str">
        <f>IF(AND(Home!$A$1&gt;=Leave[[#This Row],[Start Time]],Home!$A$1&lt;=Leave[[#This Row],[End Time]]),"Aplica","No Aplica")</f>
        <v>Aplica</v>
      </c>
      <c r="M6410" s="43">
        <f>IF(AND(Home!$A$1&gt;=Leave[[#This Row],[Start Time]],Home!$A$1&lt;=Leave[[#This Row],[End Time]]),Home!$A$1,"No Aplica")</f>
        <v>45922</v>
      </c>
      <c r="N6410" s="43" t="str">
        <f>Leave[[#This Row],[User Code (Owning User) (Usuario)]]&amp;Leave[[#This Row],[fecha activa]]</f>
        <v>MIE202511092441345922</v>
      </c>
    </row>
    <row r="6411" spans="1:14" x14ac:dyDescent="0.3">
      <c r="A6411" s="43" t="s">
        <v>471</v>
      </c>
      <c r="B6411" s="3">
        <v>45930</v>
      </c>
      <c r="C6411" s="3">
        <v>45930</v>
      </c>
      <c r="D6411" s="43" t="s">
        <v>1403</v>
      </c>
      <c r="E6411" s="43" t="s">
        <v>526</v>
      </c>
      <c r="F6411" s="43" t="s">
        <v>527</v>
      </c>
      <c r="G6411">
        <v>60</v>
      </c>
      <c r="H6411">
        <v>60</v>
      </c>
      <c r="I6411" s="43" t="s">
        <v>1306</v>
      </c>
      <c r="J6411" s="43" t="s">
        <v>1105</v>
      </c>
      <c r="K6411" s="43" t="s">
        <v>177</v>
      </c>
      <c r="L6411" s="43" t="str">
        <f>IF(AND(Home!$A$1&gt;=Leave[[#This Row],[Start Time]],Home!$A$1&lt;=Leave[[#This Row],[End Time]]),"Aplica","No Aplica")</f>
        <v>No Aplica</v>
      </c>
      <c r="M6411" s="43" t="str">
        <f>IF(AND(Home!$A$1&gt;=Leave[[#This Row],[Start Time]],Home!$A$1&lt;=Leave[[#This Row],[End Time]]),Home!$A$1,"No Aplica")</f>
        <v>No Aplica</v>
      </c>
      <c r="N6411" s="43" t="str">
        <f>Leave[[#This Row],[User Code (Owning User) (Usuario)]]&amp;Leave[[#This Row],[fecha activa]]</f>
        <v>MIE2024160415085No Aplica</v>
      </c>
    </row>
    <row r="6412" spans="1:14" x14ac:dyDescent="0.3">
      <c r="A6412" s="43" t="s">
        <v>468</v>
      </c>
      <c r="B6412" s="3">
        <v>45929</v>
      </c>
      <c r="C6412" s="3">
        <v>45929</v>
      </c>
      <c r="D6412" s="43" t="s">
        <v>469</v>
      </c>
      <c r="E6412" s="43" t="s">
        <v>526</v>
      </c>
      <c r="F6412" s="43" t="s">
        <v>527</v>
      </c>
      <c r="G6412">
        <v>540</v>
      </c>
      <c r="H6412">
        <v>540</v>
      </c>
      <c r="I6412" s="43" t="s">
        <v>1306</v>
      </c>
      <c r="J6412" s="43" t="s">
        <v>1105</v>
      </c>
      <c r="K6412" s="43" t="s">
        <v>177</v>
      </c>
      <c r="L6412" s="43" t="str">
        <f>IF(AND(Home!$A$1&gt;=Leave[[#This Row],[Start Time]],Home!$A$1&lt;=Leave[[#This Row],[End Time]]),"Aplica","No Aplica")</f>
        <v>No Aplica</v>
      </c>
      <c r="M6412" s="43" t="str">
        <f>IF(AND(Home!$A$1&gt;=Leave[[#This Row],[Start Time]],Home!$A$1&lt;=Leave[[#This Row],[End Time]]),Home!$A$1,"No Aplica")</f>
        <v>No Aplica</v>
      </c>
      <c r="N6412" s="43" t="str">
        <f>Leave[[#This Row],[User Code (Owning User) (Usuario)]]&amp;Leave[[#This Row],[fecha activa]]</f>
        <v>MIE2024160415085No Aplica</v>
      </c>
    </row>
    <row r="6413" spans="1:14" x14ac:dyDescent="0.3">
      <c r="A6413" s="43" t="s">
        <v>471</v>
      </c>
      <c r="B6413" s="3">
        <v>45926</v>
      </c>
      <c r="C6413" s="3">
        <v>45926</v>
      </c>
      <c r="D6413" s="43" t="s">
        <v>621</v>
      </c>
      <c r="E6413" s="43" t="s">
        <v>526</v>
      </c>
      <c r="F6413" s="43" t="s">
        <v>527</v>
      </c>
      <c r="G6413">
        <v>60</v>
      </c>
      <c r="H6413">
        <v>60</v>
      </c>
      <c r="I6413" s="43" t="s">
        <v>1306</v>
      </c>
      <c r="J6413" s="43" t="s">
        <v>1105</v>
      </c>
      <c r="K6413" s="43" t="s">
        <v>177</v>
      </c>
      <c r="L6413" s="43" t="str">
        <f>IF(AND(Home!$A$1&gt;=Leave[[#This Row],[Start Time]],Home!$A$1&lt;=Leave[[#This Row],[End Time]]),"Aplica","No Aplica")</f>
        <v>No Aplica</v>
      </c>
      <c r="M6413" s="43" t="str">
        <f>IF(AND(Home!$A$1&gt;=Leave[[#This Row],[Start Time]],Home!$A$1&lt;=Leave[[#This Row],[End Time]]),Home!$A$1,"No Aplica")</f>
        <v>No Aplica</v>
      </c>
      <c r="N6413" s="43" t="str">
        <f>Leave[[#This Row],[User Code (Owning User) (Usuario)]]&amp;Leave[[#This Row],[fecha activa]]</f>
        <v>MIE2024160415085No Aplica</v>
      </c>
    </row>
    <row r="6414" spans="1:14" x14ac:dyDescent="0.3">
      <c r="A6414" s="43" t="s">
        <v>471</v>
      </c>
      <c r="B6414" s="3">
        <v>45925</v>
      </c>
      <c r="C6414" s="3">
        <v>45925</v>
      </c>
      <c r="D6414" s="43" t="s">
        <v>621</v>
      </c>
      <c r="E6414" s="43" t="s">
        <v>526</v>
      </c>
      <c r="F6414" s="43" t="s">
        <v>527</v>
      </c>
      <c r="G6414">
        <v>60</v>
      </c>
      <c r="H6414">
        <v>60</v>
      </c>
      <c r="I6414" s="43" t="s">
        <v>1306</v>
      </c>
      <c r="J6414" s="43" t="s">
        <v>1105</v>
      </c>
      <c r="K6414" s="43" t="s">
        <v>177</v>
      </c>
      <c r="L6414" s="43" t="str">
        <f>IF(AND(Home!$A$1&gt;=Leave[[#This Row],[Start Time]],Home!$A$1&lt;=Leave[[#This Row],[End Time]]),"Aplica","No Aplica")</f>
        <v>No Aplica</v>
      </c>
      <c r="M6414" s="43" t="str">
        <f>IF(AND(Home!$A$1&gt;=Leave[[#This Row],[Start Time]],Home!$A$1&lt;=Leave[[#This Row],[End Time]]),Home!$A$1,"No Aplica")</f>
        <v>No Aplica</v>
      </c>
      <c r="N6414" s="43" t="str">
        <f>Leave[[#This Row],[User Code (Owning User) (Usuario)]]&amp;Leave[[#This Row],[fecha activa]]</f>
        <v>MIE2024160415085No Aplica</v>
      </c>
    </row>
    <row r="6415" spans="1:14" x14ac:dyDescent="0.3">
      <c r="A6415" s="43" t="s">
        <v>471</v>
      </c>
      <c r="B6415" s="3">
        <v>45924</v>
      </c>
      <c r="C6415" s="3">
        <v>45924</v>
      </c>
      <c r="D6415" s="43" t="s">
        <v>469</v>
      </c>
      <c r="E6415" s="43" t="s">
        <v>526</v>
      </c>
      <c r="F6415" s="43" t="s">
        <v>527</v>
      </c>
      <c r="G6415">
        <v>60</v>
      </c>
      <c r="H6415">
        <v>60</v>
      </c>
      <c r="I6415" s="43" t="s">
        <v>1306</v>
      </c>
      <c r="J6415" s="43" t="s">
        <v>1105</v>
      </c>
      <c r="K6415" s="43" t="s">
        <v>177</v>
      </c>
      <c r="L6415" s="43" t="str">
        <f>IF(AND(Home!$A$1&gt;=Leave[[#This Row],[Start Time]],Home!$A$1&lt;=Leave[[#This Row],[End Time]]),"Aplica","No Aplica")</f>
        <v>No Aplica</v>
      </c>
      <c r="M6415" s="43" t="str">
        <f>IF(AND(Home!$A$1&gt;=Leave[[#This Row],[Start Time]],Home!$A$1&lt;=Leave[[#This Row],[End Time]]),Home!$A$1,"No Aplica")</f>
        <v>No Aplica</v>
      </c>
      <c r="N6415" s="43" t="str">
        <f>Leave[[#This Row],[User Code (Owning User) (Usuario)]]&amp;Leave[[#This Row],[fecha activa]]</f>
        <v>MIE2024160415085No Aplica</v>
      </c>
    </row>
    <row r="6416" spans="1:14" x14ac:dyDescent="0.3">
      <c r="A6416" s="43" t="s">
        <v>471</v>
      </c>
      <c r="B6416" s="3">
        <v>45923</v>
      </c>
      <c r="C6416" s="3">
        <v>45923</v>
      </c>
      <c r="D6416" s="43" t="s">
        <v>621</v>
      </c>
      <c r="E6416" s="43" t="s">
        <v>526</v>
      </c>
      <c r="F6416" s="43" t="s">
        <v>527</v>
      </c>
      <c r="G6416">
        <v>60</v>
      </c>
      <c r="H6416">
        <v>60</v>
      </c>
      <c r="I6416" s="43" t="s">
        <v>1306</v>
      </c>
      <c r="J6416" s="43" t="s">
        <v>1105</v>
      </c>
      <c r="K6416" s="43" t="s">
        <v>177</v>
      </c>
      <c r="L6416" s="43" t="str">
        <f>IF(AND(Home!$A$1&gt;=Leave[[#This Row],[Start Time]],Home!$A$1&lt;=Leave[[#This Row],[End Time]]),"Aplica","No Aplica")</f>
        <v>No Aplica</v>
      </c>
      <c r="M6416" s="43" t="str">
        <f>IF(AND(Home!$A$1&gt;=Leave[[#This Row],[Start Time]],Home!$A$1&lt;=Leave[[#This Row],[End Time]]),Home!$A$1,"No Aplica")</f>
        <v>No Aplica</v>
      </c>
      <c r="N6416" s="43" t="str">
        <f>Leave[[#This Row],[User Code (Owning User) (Usuario)]]&amp;Leave[[#This Row],[fecha activa]]</f>
        <v>MIE2024160415085No Aplica</v>
      </c>
    </row>
    <row r="6417" spans="1:14" x14ac:dyDescent="0.3">
      <c r="A6417" s="43" t="s">
        <v>468</v>
      </c>
      <c r="B6417" s="3">
        <v>45922</v>
      </c>
      <c r="C6417" s="3">
        <v>45922</v>
      </c>
      <c r="D6417" s="43" t="s">
        <v>469</v>
      </c>
      <c r="E6417" s="43" t="s">
        <v>526</v>
      </c>
      <c r="F6417" s="43" t="s">
        <v>527</v>
      </c>
      <c r="G6417">
        <v>540</v>
      </c>
      <c r="H6417">
        <v>540</v>
      </c>
      <c r="I6417" s="43" t="s">
        <v>1306</v>
      </c>
      <c r="J6417" s="43" t="s">
        <v>1105</v>
      </c>
      <c r="K6417" s="43" t="s">
        <v>177</v>
      </c>
      <c r="L6417" s="43" t="str">
        <f>IF(AND(Home!$A$1&gt;=Leave[[#This Row],[Start Time]],Home!$A$1&lt;=Leave[[#This Row],[End Time]]),"Aplica","No Aplica")</f>
        <v>Aplica</v>
      </c>
      <c r="M6417" s="43">
        <f>IF(AND(Home!$A$1&gt;=Leave[[#This Row],[Start Time]],Home!$A$1&lt;=Leave[[#This Row],[End Time]]),Home!$A$1,"No Aplica")</f>
        <v>45922</v>
      </c>
      <c r="N6417" s="43" t="str">
        <f>Leave[[#This Row],[User Code (Owning User) (Usuario)]]&amp;Leave[[#This Row],[fecha activa]]</f>
        <v>MIE202416041508545922</v>
      </c>
    </row>
    <row r="6418" spans="1:14" x14ac:dyDescent="0.3">
      <c r="A6418" s="43" t="s">
        <v>468</v>
      </c>
      <c r="B6418" s="3">
        <v>45915</v>
      </c>
      <c r="C6418" s="3">
        <v>45915</v>
      </c>
      <c r="D6418" s="43" t="s">
        <v>469</v>
      </c>
      <c r="E6418" s="43" t="s">
        <v>526</v>
      </c>
      <c r="F6418" s="43" t="s">
        <v>527</v>
      </c>
      <c r="G6418">
        <v>540</v>
      </c>
      <c r="H6418">
        <v>540</v>
      </c>
      <c r="I6418" s="43" t="s">
        <v>1306</v>
      </c>
      <c r="J6418" s="43" t="s">
        <v>1105</v>
      </c>
      <c r="K6418" s="43" t="s">
        <v>177</v>
      </c>
      <c r="L6418" s="43" t="str">
        <f>IF(AND(Home!$A$1&gt;=Leave[[#This Row],[Start Time]],Home!$A$1&lt;=Leave[[#This Row],[End Time]]),"Aplica","No Aplica")</f>
        <v>No Aplica</v>
      </c>
      <c r="M6418" s="43" t="str">
        <f>IF(AND(Home!$A$1&gt;=Leave[[#This Row],[Start Time]],Home!$A$1&lt;=Leave[[#This Row],[End Time]]),Home!$A$1,"No Aplica")</f>
        <v>No Aplica</v>
      </c>
      <c r="N6418" s="43" t="str">
        <f>Leave[[#This Row],[User Code (Owning User) (Usuario)]]&amp;Leave[[#This Row],[fecha activa]]</f>
        <v>MIE2024160415085No Aplica</v>
      </c>
    </row>
    <row r="6419" spans="1:14" x14ac:dyDescent="0.3">
      <c r="A6419" s="43" t="s">
        <v>471</v>
      </c>
      <c r="B6419" s="3">
        <v>45912</v>
      </c>
      <c r="C6419" s="3">
        <v>45912</v>
      </c>
      <c r="D6419" s="43" t="s">
        <v>621</v>
      </c>
      <c r="E6419" s="43" t="s">
        <v>526</v>
      </c>
      <c r="F6419" s="43" t="s">
        <v>527</v>
      </c>
      <c r="G6419">
        <v>60</v>
      </c>
      <c r="H6419">
        <v>60</v>
      </c>
      <c r="I6419" s="43" t="s">
        <v>1306</v>
      </c>
      <c r="J6419" s="43" t="s">
        <v>1105</v>
      </c>
      <c r="K6419" s="43" t="s">
        <v>177</v>
      </c>
      <c r="L6419" s="43" t="str">
        <f>IF(AND(Home!$A$1&gt;=Leave[[#This Row],[Start Time]],Home!$A$1&lt;=Leave[[#This Row],[End Time]]),"Aplica","No Aplica")</f>
        <v>No Aplica</v>
      </c>
      <c r="M6419" s="43" t="str">
        <f>IF(AND(Home!$A$1&gt;=Leave[[#This Row],[Start Time]],Home!$A$1&lt;=Leave[[#This Row],[End Time]]),Home!$A$1,"No Aplica")</f>
        <v>No Aplica</v>
      </c>
      <c r="N6419" s="43" t="str">
        <f>Leave[[#This Row],[User Code (Owning User) (Usuario)]]&amp;Leave[[#This Row],[fecha activa]]</f>
        <v>MIE2024160415085No Aplica</v>
      </c>
    </row>
    <row r="6420" spans="1:14" x14ac:dyDescent="0.3">
      <c r="A6420" s="43" t="s">
        <v>471</v>
      </c>
      <c r="B6420" s="3">
        <v>45910</v>
      </c>
      <c r="C6420" s="3">
        <v>45910</v>
      </c>
      <c r="D6420" s="43" t="s">
        <v>621</v>
      </c>
      <c r="E6420" s="43" t="s">
        <v>526</v>
      </c>
      <c r="F6420" s="43" t="s">
        <v>527</v>
      </c>
      <c r="G6420">
        <v>60</v>
      </c>
      <c r="H6420">
        <v>60</v>
      </c>
      <c r="I6420" s="43" t="s">
        <v>1306</v>
      </c>
      <c r="J6420" s="43" t="s">
        <v>1105</v>
      </c>
      <c r="K6420" s="43" t="s">
        <v>177</v>
      </c>
      <c r="L6420" s="43" t="str">
        <f>IF(AND(Home!$A$1&gt;=Leave[[#This Row],[Start Time]],Home!$A$1&lt;=Leave[[#This Row],[End Time]]),"Aplica","No Aplica")</f>
        <v>No Aplica</v>
      </c>
      <c r="M6420" s="43" t="str">
        <f>IF(AND(Home!$A$1&gt;=Leave[[#This Row],[Start Time]],Home!$A$1&lt;=Leave[[#This Row],[End Time]]),Home!$A$1,"No Aplica")</f>
        <v>No Aplica</v>
      </c>
      <c r="N6420" s="43" t="str">
        <f>Leave[[#This Row],[User Code (Owning User) (Usuario)]]&amp;Leave[[#This Row],[fecha activa]]</f>
        <v>MIE2024160415085No Aplica</v>
      </c>
    </row>
    <row r="6421" spans="1:14" x14ac:dyDescent="0.3">
      <c r="A6421" s="43" t="s">
        <v>471</v>
      </c>
      <c r="B6421" s="3">
        <v>45908</v>
      </c>
      <c r="C6421" s="3">
        <v>45908</v>
      </c>
      <c r="D6421" s="43" t="s">
        <v>621</v>
      </c>
      <c r="E6421" s="43" t="s">
        <v>526</v>
      </c>
      <c r="F6421" s="43" t="s">
        <v>527</v>
      </c>
      <c r="G6421">
        <v>60</v>
      </c>
      <c r="H6421">
        <v>60</v>
      </c>
      <c r="I6421" s="43" t="s">
        <v>1306</v>
      </c>
      <c r="J6421" s="43" t="s">
        <v>1105</v>
      </c>
      <c r="K6421" s="43" t="s">
        <v>177</v>
      </c>
      <c r="L6421" s="43" t="str">
        <f>IF(AND(Home!$A$1&gt;=Leave[[#This Row],[Start Time]],Home!$A$1&lt;=Leave[[#This Row],[End Time]]),"Aplica","No Aplica")</f>
        <v>No Aplica</v>
      </c>
      <c r="M6421" s="43" t="str">
        <f>IF(AND(Home!$A$1&gt;=Leave[[#This Row],[Start Time]],Home!$A$1&lt;=Leave[[#This Row],[End Time]]),Home!$A$1,"No Aplica")</f>
        <v>No Aplica</v>
      </c>
      <c r="N6421" s="43" t="str">
        <f>Leave[[#This Row],[User Code (Owning User) (Usuario)]]&amp;Leave[[#This Row],[fecha activa]]</f>
        <v>MIE2024160415085No Aplica</v>
      </c>
    </row>
    <row r="6422" spans="1:14" x14ac:dyDescent="0.3">
      <c r="A6422" s="43" t="s">
        <v>471</v>
      </c>
      <c r="B6422" s="3">
        <v>45908</v>
      </c>
      <c r="C6422" s="3">
        <v>45908</v>
      </c>
      <c r="D6422" s="43" t="s">
        <v>621</v>
      </c>
      <c r="E6422" s="43" t="s">
        <v>526</v>
      </c>
      <c r="F6422" s="43" t="s">
        <v>527</v>
      </c>
      <c r="G6422">
        <v>60</v>
      </c>
      <c r="H6422">
        <v>60</v>
      </c>
      <c r="I6422" s="43" t="s">
        <v>1306</v>
      </c>
      <c r="J6422" s="43" t="s">
        <v>1105</v>
      </c>
      <c r="K6422" s="43" t="s">
        <v>177</v>
      </c>
      <c r="L6422" s="43" t="str">
        <f>IF(AND(Home!$A$1&gt;=Leave[[#This Row],[Start Time]],Home!$A$1&lt;=Leave[[#This Row],[End Time]]),"Aplica","No Aplica")</f>
        <v>No Aplica</v>
      </c>
      <c r="M6422" s="43" t="str">
        <f>IF(AND(Home!$A$1&gt;=Leave[[#This Row],[Start Time]],Home!$A$1&lt;=Leave[[#This Row],[End Time]]),Home!$A$1,"No Aplica")</f>
        <v>No Aplica</v>
      </c>
      <c r="N6422" s="43" t="str">
        <f>Leave[[#This Row],[User Code (Owning User) (Usuario)]]&amp;Leave[[#This Row],[fecha activa]]</f>
        <v>MIE2024160415085No Aplica</v>
      </c>
    </row>
    <row r="6423" spans="1:14" x14ac:dyDescent="0.3">
      <c r="A6423" s="43" t="s">
        <v>468</v>
      </c>
      <c r="B6423" s="3">
        <v>45909</v>
      </c>
      <c r="C6423" s="3">
        <v>45909</v>
      </c>
      <c r="D6423" s="43" t="s">
        <v>469</v>
      </c>
      <c r="E6423" s="43" t="s">
        <v>526</v>
      </c>
      <c r="F6423" s="43" t="s">
        <v>527</v>
      </c>
      <c r="G6423">
        <v>480</v>
      </c>
      <c r="H6423">
        <v>480</v>
      </c>
      <c r="I6423" s="43" t="s">
        <v>1306</v>
      </c>
      <c r="J6423" s="43" t="s">
        <v>1105</v>
      </c>
      <c r="K6423" s="43" t="s">
        <v>177</v>
      </c>
      <c r="L6423" s="43" t="str">
        <f>IF(AND(Home!$A$1&gt;=Leave[[#This Row],[Start Time]],Home!$A$1&lt;=Leave[[#This Row],[End Time]]),"Aplica","No Aplica")</f>
        <v>No Aplica</v>
      </c>
      <c r="M6423" s="43" t="str">
        <f>IF(AND(Home!$A$1&gt;=Leave[[#This Row],[Start Time]],Home!$A$1&lt;=Leave[[#This Row],[End Time]]),Home!$A$1,"No Aplica")</f>
        <v>No Aplica</v>
      </c>
      <c r="N6423" s="43" t="str">
        <f>Leave[[#This Row],[User Code (Owning User) (Usuario)]]&amp;Leave[[#This Row],[fecha activa]]</f>
        <v>MIE2024160415085No Aplica</v>
      </c>
    </row>
    <row r="6424" spans="1:14" x14ac:dyDescent="0.3">
      <c r="A6424" s="43" t="s">
        <v>471</v>
      </c>
      <c r="B6424" s="3">
        <v>45905</v>
      </c>
      <c r="C6424" s="3">
        <v>45905</v>
      </c>
      <c r="D6424" s="43" t="s">
        <v>621</v>
      </c>
      <c r="E6424" s="43" t="s">
        <v>526</v>
      </c>
      <c r="F6424" s="43" t="s">
        <v>527</v>
      </c>
      <c r="G6424">
        <v>60</v>
      </c>
      <c r="H6424">
        <v>60</v>
      </c>
      <c r="I6424" s="43" t="s">
        <v>1306</v>
      </c>
      <c r="J6424" s="43" t="s">
        <v>1105</v>
      </c>
      <c r="K6424" s="43" t="s">
        <v>177</v>
      </c>
      <c r="L6424" s="43" t="str">
        <f>IF(AND(Home!$A$1&gt;=Leave[[#This Row],[Start Time]],Home!$A$1&lt;=Leave[[#This Row],[End Time]]),"Aplica","No Aplica")</f>
        <v>No Aplica</v>
      </c>
      <c r="M6424" s="43" t="str">
        <f>IF(AND(Home!$A$1&gt;=Leave[[#This Row],[Start Time]],Home!$A$1&lt;=Leave[[#This Row],[End Time]]),Home!$A$1,"No Aplica")</f>
        <v>No Aplica</v>
      </c>
      <c r="N6424" s="43" t="str">
        <f>Leave[[#This Row],[User Code (Owning User) (Usuario)]]&amp;Leave[[#This Row],[fecha activa]]</f>
        <v>MIE2024160415085No Aplica</v>
      </c>
    </row>
    <row r="6425" spans="1:14" x14ac:dyDescent="0.3">
      <c r="A6425" s="43" t="s">
        <v>471</v>
      </c>
      <c r="B6425" s="3">
        <v>45904</v>
      </c>
      <c r="C6425" s="3">
        <v>45904</v>
      </c>
      <c r="D6425" s="43" t="s">
        <v>621</v>
      </c>
      <c r="E6425" s="43" t="s">
        <v>526</v>
      </c>
      <c r="F6425" s="43" t="s">
        <v>527</v>
      </c>
      <c r="G6425">
        <v>60</v>
      </c>
      <c r="H6425">
        <v>60</v>
      </c>
      <c r="I6425" s="43" t="s">
        <v>1306</v>
      </c>
      <c r="J6425" s="43" t="s">
        <v>1105</v>
      </c>
      <c r="K6425" s="43" t="s">
        <v>177</v>
      </c>
      <c r="L6425" s="43" t="str">
        <f>IF(AND(Home!$A$1&gt;=Leave[[#This Row],[Start Time]],Home!$A$1&lt;=Leave[[#This Row],[End Time]]),"Aplica","No Aplica")</f>
        <v>No Aplica</v>
      </c>
      <c r="M6425" s="43" t="str">
        <f>IF(AND(Home!$A$1&gt;=Leave[[#This Row],[Start Time]],Home!$A$1&lt;=Leave[[#This Row],[End Time]]),Home!$A$1,"No Aplica")</f>
        <v>No Aplica</v>
      </c>
      <c r="N6425" s="43" t="str">
        <f>Leave[[#This Row],[User Code (Owning User) (Usuario)]]&amp;Leave[[#This Row],[fecha activa]]</f>
        <v>MIE2024160415085No Aplica</v>
      </c>
    </row>
    <row r="6426" spans="1:14" x14ac:dyDescent="0.3">
      <c r="A6426" s="43" t="s">
        <v>471</v>
      </c>
      <c r="B6426" s="3">
        <v>45903</v>
      </c>
      <c r="C6426" s="3">
        <v>45903</v>
      </c>
      <c r="D6426" s="43" t="s">
        <v>621</v>
      </c>
      <c r="E6426" s="43" t="s">
        <v>526</v>
      </c>
      <c r="F6426" s="43" t="s">
        <v>527</v>
      </c>
      <c r="G6426">
        <v>60</v>
      </c>
      <c r="H6426">
        <v>60</v>
      </c>
      <c r="I6426" s="43" t="s">
        <v>1306</v>
      </c>
      <c r="J6426" s="43" t="s">
        <v>1105</v>
      </c>
      <c r="K6426" s="43" t="s">
        <v>177</v>
      </c>
      <c r="L6426" s="43" t="str">
        <f>IF(AND(Home!$A$1&gt;=Leave[[#This Row],[Start Time]],Home!$A$1&lt;=Leave[[#This Row],[End Time]]),"Aplica","No Aplica")</f>
        <v>No Aplica</v>
      </c>
      <c r="M6426" s="43" t="str">
        <f>IF(AND(Home!$A$1&gt;=Leave[[#This Row],[Start Time]],Home!$A$1&lt;=Leave[[#This Row],[End Time]]),Home!$A$1,"No Aplica")</f>
        <v>No Aplica</v>
      </c>
      <c r="N6426" s="43" t="str">
        <f>Leave[[#This Row],[User Code (Owning User) (Usuario)]]&amp;Leave[[#This Row],[fecha activa]]</f>
        <v>MIE2024160415085No Aplica</v>
      </c>
    </row>
    <row r="6427" spans="1:14" x14ac:dyDescent="0.3">
      <c r="A6427" s="43" t="s">
        <v>471</v>
      </c>
      <c r="B6427" s="3">
        <v>45902</v>
      </c>
      <c r="C6427" s="3">
        <v>45902</v>
      </c>
      <c r="D6427" s="43" t="s">
        <v>621</v>
      </c>
      <c r="E6427" s="43" t="s">
        <v>526</v>
      </c>
      <c r="F6427" s="43" t="s">
        <v>527</v>
      </c>
      <c r="G6427">
        <v>60</v>
      </c>
      <c r="H6427">
        <v>60</v>
      </c>
      <c r="I6427" s="43" t="s">
        <v>1306</v>
      </c>
      <c r="J6427" s="43" t="s">
        <v>1105</v>
      </c>
      <c r="K6427" s="43" t="s">
        <v>177</v>
      </c>
      <c r="L6427" s="43" t="str">
        <f>IF(AND(Home!$A$1&gt;=Leave[[#This Row],[Start Time]],Home!$A$1&lt;=Leave[[#This Row],[End Time]]),"Aplica","No Aplica")</f>
        <v>No Aplica</v>
      </c>
      <c r="M6427" s="43" t="str">
        <f>IF(AND(Home!$A$1&gt;=Leave[[#This Row],[Start Time]],Home!$A$1&lt;=Leave[[#This Row],[End Time]]),Home!$A$1,"No Aplica")</f>
        <v>No Aplica</v>
      </c>
      <c r="N6427" s="43" t="str">
        <f>Leave[[#This Row],[User Code (Owning User) (Usuario)]]&amp;Leave[[#This Row],[fecha activa]]</f>
        <v>MIE2024160415085No Aplica</v>
      </c>
    </row>
    <row r="6428" spans="1:14" x14ac:dyDescent="0.3">
      <c r="A6428" s="43" t="s">
        <v>468</v>
      </c>
      <c r="B6428" s="3">
        <v>45901</v>
      </c>
      <c r="C6428" s="3">
        <v>45901</v>
      </c>
      <c r="D6428" s="43" t="s">
        <v>469</v>
      </c>
      <c r="E6428" s="43" t="s">
        <v>526</v>
      </c>
      <c r="F6428" s="43" t="s">
        <v>527</v>
      </c>
      <c r="G6428">
        <v>540</v>
      </c>
      <c r="H6428">
        <v>540</v>
      </c>
      <c r="I6428" s="43" t="s">
        <v>1306</v>
      </c>
      <c r="J6428" s="43" t="s">
        <v>1105</v>
      </c>
      <c r="K6428" s="43" t="s">
        <v>177</v>
      </c>
      <c r="L6428" s="43" t="str">
        <f>IF(AND(Home!$A$1&gt;=Leave[[#This Row],[Start Time]],Home!$A$1&lt;=Leave[[#This Row],[End Time]]),"Aplica","No Aplica")</f>
        <v>No Aplica</v>
      </c>
      <c r="M6428" s="43" t="str">
        <f>IF(AND(Home!$A$1&gt;=Leave[[#This Row],[Start Time]],Home!$A$1&lt;=Leave[[#This Row],[End Time]]),Home!$A$1,"No Aplica")</f>
        <v>No Aplica</v>
      </c>
      <c r="N6428" s="43" t="str">
        <f>Leave[[#This Row],[User Code (Owning User) (Usuario)]]&amp;Leave[[#This Row],[fecha activa]]</f>
        <v>MIE2024160415085No Aplica</v>
      </c>
    </row>
    <row r="6429" spans="1:14" x14ac:dyDescent="0.3">
      <c r="A6429" s="43" t="s">
        <v>468</v>
      </c>
      <c r="B6429" s="3">
        <v>45916</v>
      </c>
      <c r="C6429" s="3">
        <v>45916</v>
      </c>
      <c r="D6429" s="43" t="s">
        <v>469</v>
      </c>
      <c r="E6429" s="43" t="s">
        <v>796</v>
      </c>
      <c r="F6429" s="43" t="s">
        <v>797</v>
      </c>
      <c r="G6429">
        <v>540</v>
      </c>
      <c r="H6429">
        <v>540</v>
      </c>
      <c r="I6429" s="43" t="s">
        <v>1108</v>
      </c>
      <c r="J6429" s="43" t="s">
        <v>1487</v>
      </c>
      <c r="K6429" s="43" t="s">
        <v>177</v>
      </c>
      <c r="L6429" s="43" t="str">
        <f>IF(AND(Home!$A$1&gt;=Leave[[#This Row],[Start Time]],Home!$A$1&lt;=Leave[[#This Row],[End Time]]),"Aplica","No Aplica")</f>
        <v>No Aplica</v>
      </c>
      <c r="M6429" s="43" t="str">
        <f>IF(AND(Home!$A$1&gt;=Leave[[#This Row],[Start Time]],Home!$A$1&lt;=Leave[[#This Row],[End Time]]),Home!$A$1,"No Aplica")</f>
        <v>No Aplica</v>
      </c>
      <c r="N6429" s="43" t="str">
        <f>Leave[[#This Row],[User Code (Owning User) (Usuario)]]&amp;Leave[[#This Row],[fecha activa]]</f>
        <v>MIE2024191118269No Aplica</v>
      </c>
    </row>
    <row r="6430" spans="1:14" x14ac:dyDescent="0.3">
      <c r="A6430" s="43" t="s">
        <v>468</v>
      </c>
      <c r="B6430" s="3">
        <v>45903</v>
      </c>
      <c r="C6430" s="3">
        <v>45903</v>
      </c>
      <c r="D6430" s="43" t="s">
        <v>474</v>
      </c>
      <c r="E6430" s="43" t="s">
        <v>796</v>
      </c>
      <c r="F6430" s="43" t="s">
        <v>797</v>
      </c>
      <c r="G6430">
        <v>540</v>
      </c>
      <c r="H6430">
        <v>540</v>
      </c>
      <c r="I6430" s="43" t="s">
        <v>1108</v>
      </c>
      <c r="J6430" s="43" t="s">
        <v>1487</v>
      </c>
      <c r="K6430" s="43" t="s">
        <v>177</v>
      </c>
      <c r="L6430" s="43" t="str">
        <f>IF(AND(Home!$A$1&gt;=Leave[[#This Row],[Start Time]],Home!$A$1&lt;=Leave[[#This Row],[End Time]]),"Aplica","No Aplica")</f>
        <v>No Aplica</v>
      </c>
      <c r="M6430" s="43" t="str">
        <f>IF(AND(Home!$A$1&gt;=Leave[[#This Row],[Start Time]],Home!$A$1&lt;=Leave[[#This Row],[End Time]]),Home!$A$1,"No Aplica")</f>
        <v>No Aplica</v>
      </c>
      <c r="N6430" s="43" t="str">
        <f>Leave[[#This Row],[User Code (Owning User) (Usuario)]]&amp;Leave[[#This Row],[fecha activa]]</f>
        <v>MIE2024191118269No Aplica</v>
      </c>
    </row>
    <row r="6431" spans="1:14" x14ac:dyDescent="0.3">
      <c r="A6431" s="43" t="s">
        <v>465</v>
      </c>
      <c r="B6431" s="3">
        <v>45924</v>
      </c>
      <c r="C6431" s="3">
        <v>45924</v>
      </c>
      <c r="D6431" s="43" t="s">
        <v>469</v>
      </c>
      <c r="E6431" s="43" t="s">
        <v>80</v>
      </c>
      <c r="F6431" s="43" t="s">
        <v>81</v>
      </c>
      <c r="G6431">
        <v>1380</v>
      </c>
      <c r="H6431">
        <v>540</v>
      </c>
      <c r="I6431" s="43" t="s">
        <v>971</v>
      </c>
      <c r="J6431" s="43" t="s">
        <v>974</v>
      </c>
      <c r="K6431" s="43" t="s">
        <v>177</v>
      </c>
      <c r="L6431" s="43" t="str">
        <f>IF(AND(Home!$A$1&gt;=Leave[[#This Row],[Start Time]],Home!$A$1&lt;=Leave[[#This Row],[End Time]]),"Aplica","No Aplica")</f>
        <v>No Aplica</v>
      </c>
      <c r="M6431" s="43" t="str">
        <f>IF(AND(Home!$A$1&gt;=Leave[[#This Row],[Start Time]],Home!$A$1&lt;=Leave[[#This Row],[End Time]]),Home!$A$1,"No Aplica")</f>
        <v>No Aplica</v>
      </c>
      <c r="N6431" s="43" t="str">
        <f>Leave[[#This Row],[User Code (Owning User) (Usuario)]]&amp;Leave[[#This Row],[fecha activa]]</f>
        <v>MIE202215067206No Aplica</v>
      </c>
    </row>
    <row r="6432" spans="1:14" x14ac:dyDescent="0.3">
      <c r="A6432" s="43" t="s">
        <v>465</v>
      </c>
      <c r="B6432" s="3">
        <v>45917</v>
      </c>
      <c r="C6432" s="3">
        <v>45917</v>
      </c>
      <c r="D6432" s="43" t="s">
        <v>469</v>
      </c>
      <c r="E6432" s="43" t="s">
        <v>80</v>
      </c>
      <c r="F6432" s="43" t="s">
        <v>81</v>
      </c>
      <c r="G6432">
        <v>1380</v>
      </c>
      <c r="H6432">
        <v>540</v>
      </c>
      <c r="I6432" s="43" t="s">
        <v>971</v>
      </c>
      <c r="J6432" s="43" t="s">
        <v>974</v>
      </c>
      <c r="K6432" s="43" t="s">
        <v>177</v>
      </c>
      <c r="L6432" s="43" t="str">
        <f>IF(AND(Home!$A$1&gt;=Leave[[#This Row],[Start Time]],Home!$A$1&lt;=Leave[[#This Row],[End Time]]),"Aplica","No Aplica")</f>
        <v>No Aplica</v>
      </c>
      <c r="M6432" s="43" t="str">
        <f>IF(AND(Home!$A$1&gt;=Leave[[#This Row],[Start Time]],Home!$A$1&lt;=Leave[[#This Row],[End Time]]),Home!$A$1,"No Aplica")</f>
        <v>No Aplica</v>
      </c>
      <c r="N6432" s="43" t="str">
        <f>Leave[[#This Row],[User Code (Owning User) (Usuario)]]&amp;Leave[[#This Row],[fecha activa]]</f>
        <v>MIE202215067206No Aplica</v>
      </c>
    </row>
    <row r="6433" spans="1:14" x14ac:dyDescent="0.3">
      <c r="A6433" s="43" t="s">
        <v>465</v>
      </c>
      <c r="B6433" s="3">
        <v>45910</v>
      </c>
      <c r="C6433" s="3">
        <v>45910</v>
      </c>
      <c r="D6433" s="43" t="s">
        <v>469</v>
      </c>
      <c r="E6433" s="43" t="s">
        <v>80</v>
      </c>
      <c r="F6433" s="43" t="s">
        <v>81</v>
      </c>
      <c r="G6433">
        <v>1380</v>
      </c>
      <c r="H6433">
        <v>540</v>
      </c>
      <c r="I6433" s="43" t="s">
        <v>971</v>
      </c>
      <c r="J6433" s="43" t="s">
        <v>974</v>
      </c>
      <c r="K6433" s="43" t="s">
        <v>177</v>
      </c>
      <c r="L6433" s="43" t="str">
        <f>IF(AND(Home!$A$1&gt;=Leave[[#This Row],[Start Time]],Home!$A$1&lt;=Leave[[#This Row],[End Time]]),"Aplica","No Aplica")</f>
        <v>No Aplica</v>
      </c>
      <c r="M6433" s="43" t="str">
        <f>IF(AND(Home!$A$1&gt;=Leave[[#This Row],[Start Time]],Home!$A$1&lt;=Leave[[#This Row],[End Time]]),Home!$A$1,"No Aplica")</f>
        <v>No Aplica</v>
      </c>
      <c r="N6433" s="43" t="str">
        <f>Leave[[#This Row],[User Code (Owning User) (Usuario)]]&amp;Leave[[#This Row],[fecha activa]]</f>
        <v>MIE202215067206No Aplica</v>
      </c>
    </row>
    <row r="6434" spans="1:14" x14ac:dyDescent="0.3">
      <c r="A6434" s="43" t="s">
        <v>465</v>
      </c>
      <c r="B6434" s="3">
        <v>45903</v>
      </c>
      <c r="C6434" s="3">
        <v>45903</v>
      </c>
      <c r="D6434" s="43" t="s">
        <v>469</v>
      </c>
      <c r="E6434" s="43" t="s">
        <v>80</v>
      </c>
      <c r="F6434" s="43" t="s">
        <v>81</v>
      </c>
      <c r="G6434">
        <v>1380</v>
      </c>
      <c r="H6434">
        <v>540</v>
      </c>
      <c r="I6434" s="43" t="s">
        <v>971</v>
      </c>
      <c r="J6434" s="43" t="s">
        <v>974</v>
      </c>
      <c r="K6434" s="43" t="s">
        <v>177</v>
      </c>
      <c r="L6434" s="43" t="str">
        <f>IF(AND(Home!$A$1&gt;=Leave[[#This Row],[Start Time]],Home!$A$1&lt;=Leave[[#This Row],[End Time]]),"Aplica","No Aplica")</f>
        <v>No Aplica</v>
      </c>
      <c r="M6434" s="43" t="str">
        <f>IF(AND(Home!$A$1&gt;=Leave[[#This Row],[Start Time]],Home!$A$1&lt;=Leave[[#This Row],[End Time]]),Home!$A$1,"No Aplica")</f>
        <v>No Aplica</v>
      </c>
      <c r="N6434" s="43" t="str">
        <f>Leave[[#This Row],[User Code (Owning User) (Usuario)]]&amp;Leave[[#This Row],[fecha activa]]</f>
        <v>MIE202215067206No Aplica</v>
      </c>
    </row>
    <row r="6435" spans="1:14" x14ac:dyDescent="0.3">
      <c r="A6435" s="43" t="s">
        <v>465</v>
      </c>
      <c r="B6435" s="3">
        <v>45925</v>
      </c>
      <c r="C6435" s="3">
        <v>45925</v>
      </c>
      <c r="D6435" s="43" t="s">
        <v>470</v>
      </c>
      <c r="E6435" s="43" t="s">
        <v>74</v>
      </c>
      <c r="F6435" s="43" t="s">
        <v>75</v>
      </c>
      <c r="G6435">
        <v>540</v>
      </c>
      <c r="H6435">
        <v>540</v>
      </c>
      <c r="I6435" s="43" t="s">
        <v>968</v>
      </c>
      <c r="J6435" s="43" t="s">
        <v>1863</v>
      </c>
      <c r="K6435" s="43" t="s">
        <v>179</v>
      </c>
      <c r="L6435" s="43" t="str">
        <f>IF(AND(Home!$A$1&gt;=Leave[[#This Row],[Start Time]],Home!$A$1&lt;=Leave[[#This Row],[End Time]]),"Aplica","No Aplica")</f>
        <v>No Aplica</v>
      </c>
      <c r="M6435" s="43" t="str">
        <f>IF(AND(Home!$A$1&gt;=Leave[[#This Row],[Start Time]],Home!$A$1&lt;=Leave[[#This Row],[End Time]]),Home!$A$1,"No Aplica")</f>
        <v>No Aplica</v>
      </c>
      <c r="N6435" s="43" t="str">
        <f>Leave[[#This Row],[User Code (Owning User) (Usuario)]]&amp;Leave[[#This Row],[fecha activa]]</f>
        <v>MIE202209088023No Aplica</v>
      </c>
    </row>
    <row r="6436" spans="1:14" x14ac:dyDescent="0.3">
      <c r="A6436" s="43" t="s">
        <v>465</v>
      </c>
      <c r="B6436" s="3">
        <v>45926</v>
      </c>
      <c r="C6436" s="3">
        <v>45926</v>
      </c>
      <c r="D6436" s="43" t="s">
        <v>621</v>
      </c>
      <c r="E6436" s="43" t="s">
        <v>74</v>
      </c>
      <c r="F6436" s="43" t="s">
        <v>75</v>
      </c>
      <c r="G6436">
        <v>120</v>
      </c>
      <c r="H6436">
        <v>120</v>
      </c>
      <c r="I6436" s="43" t="s">
        <v>968</v>
      </c>
      <c r="J6436" s="43" t="s">
        <v>1863</v>
      </c>
      <c r="K6436" s="43" t="s">
        <v>179</v>
      </c>
      <c r="L6436" s="43" t="str">
        <f>IF(AND(Home!$A$1&gt;=Leave[[#This Row],[Start Time]],Home!$A$1&lt;=Leave[[#This Row],[End Time]]),"Aplica","No Aplica")</f>
        <v>No Aplica</v>
      </c>
      <c r="M6436" s="43" t="str">
        <f>IF(AND(Home!$A$1&gt;=Leave[[#This Row],[Start Time]],Home!$A$1&lt;=Leave[[#This Row],[End Time]]),Home!$A$1,"No Aplica")</f>
        <v>No Aplica</v>
      </c>
      <c r="N6436" s="43" t="str">
        <f>Leave[[#This Row],[User Code (Owning User) (Usuario)]]&amp;Leave[[#This Row],[fecha activa]]</f>
        <v>MIE202209088023No Aplica</v>
      </c>
    </row>
    <row r="6437" spans="1:14" x14ac:dyDescent="0.3">
      <c r="A6437" s="43" t="s">
        <v>476</v>
      </c>
      <c r="B6437" s="3">
        <v>45924</v>
      </c>
      <c r="C6437" s="3">
        <v>45924</v>
      </c>
      <c r="D6437" s="43" t="s">
        <v>490</v>
      </c>
      <c r="E6437" s="43" t="s">
        <v>74</v>
      </c>
      <c r="F6437" s="43" t="s">
        <v>75</v>
      </c>
      <c r="G6437">
        <v>120</v>
      </c>
      <c r="H6437">
        <v>120</v>
      </c>
      <c r="I6437" s="43" t="s">
        <v>968</v>
      </c>
      <c r="J6437" s="43" t="s">
        <v>1863</v>
      </c>
      <c r="K6437" s="43" t="s">
        <v>179</v>
      </c>
      <c r="L6437" s="43" t="str">
        <f>IF(AND(Home!$A$1&gt;=Leave[[#This Row],[Start Time]],Home!$A$1&lt;=Leave[[#This Row],[End Time]]),"Aplica","No Aplica")</f>
        <v>No Aplica</v>
      </c>
      <c r="M6437" s="43" t="str">
        <f>IF(AND(Home!$A$1&gt;=Leave[[#This Row],[Start Time]],Home!$A$1&lt;=Leave[[#This Row],[End Time]]),Home!$A$1,"No Aplica")</f>
        <v>No Aplica</v>
      </c>
      <c r="N6437" s="43" t="str">
        <f>Leave[[#This Row],[User Code (Owning User) (Usuario)]]&amp;Leave[[#This Row],[fecha activa]]</f>
        <v>MIE202209088023No Aplica</v>
      </c>
    </row>
    <row r="6438" spans="1:14" x14ac:dyDescent="0.3">
      <c r="A6438" s="43" t="s">
        <v>465</v>
      </c>
      <c r="B6438" s="3">
        <v>45922</v>
      </c>
      <c r="C6438" s="3">
        <v>45922</v>
      </c>
      <c r="D6438" s="43" t="s">
        <v>621</v>
      </c>
      <c r="E6438" s="43" t="s">
        <v>74</v>
      </c>
      <c r="F6438" s="43" t="s">
        <v>75</v>
      </c>
      <c r="G6438">
        <v>120</v>
      </c>
      <c r="H6438">
        <v>120</v>
      </c>
      <c r="I6438" s="43" t="s">
        <v>968</v>
      </c>
      <c r="J6438" s="43" t="s">
        <v>1863</v>
      </c>
      <c r="K6438" s="43" t="s">
        <v>179</v>
      </c>
      <c r="L6438" s="43" t="str">
        <f>IF(AND(Home!$A$1&gt;=Leave[[#This Row],[Start Time]],Home!$A$1&lt;=Leave[[#This Row],[End Time]]),"Aplica","No Aplica")</f>
        <v>Aplica</v>
      </c>
      <c r="M6438" s="43">
        <f>IF(AND(Home!$A$1&gt;=Leave[[#This Row],[Start Time]],Home!$A$1&lt;=Leave[[#This Row],[End Time]]),Home!$A$1,"No Aplica")</f>
        <v>45922</v>
      </c>
      <c r="N6438" s="43" t="str">
        <f>Leave[[#This Row],[User Code (Owning User) (Usuario)]]&amp;Leave[[#This Row],[fecha activa]]</f>
        <v>MIE20220908802345922</v>
      </c>
    </row>
    <row r="6439" spans="1:14" x14ac:dyDescent="0.3">
      <c r="A6439" s="43" t="s">
        <v>465</v>
      </c>
      <c r="B6439" s="3">
        <v>45929</v>
      </c>
      <c r="C6439" s="3">
        <v>45929</v>
      </c>
      <c r="D6439" s="43" t="s">
        <v>1404</v>
      </c>
      <c r="E6439" s="43" t="s">
        <v>74</v>
      </c>
      <c r="F6439" s="43" t="s">
        <v>75</v>
      </c>
      <c r="G6439">
        <v>120</v>
      </c>
      <c r="H6439">
        <v>120</v>
      </c>
      <c r="I6439" s="43" t="s">
        <v>968</v>
      </c>
      <c r="J6439" s="43" t="s">
        <v>1863</v>
      </c>
      <c r="K6439" s="43" t="s">
        <v>179</v>
      </c>
      <c r="L6439" s="43" t="str">
        <f>IF(AND(Home!$A$1&gt;=Leave[[#This Row],[Start Time]],Home!$A$1&lt;=Leave[[#This Row],[End Time]]),"Aplica","No Aplica")</f>
        <v>No Aplica</v>
      </c>
      <c r="M6439" s="43" t="str">
        <f>IF(AND(Home!$A$1&gt;=Leave[[#This Row],[Start Time]],Home!$A$1&lt;=Leave[[#This Row],[End Time]]),Home!$A$1,"No Aplica")</f>
        <v>No Aplica</v>
      </c>
      <c r="N6439" s="43" t="str">
        <f>Leave[[#This Row],[User Code (Owning User) (Usuario)]]&amp;Leave[[#This Row],[fecha activa]]</f>
        <v>MIE202209088023No Aplica</v>
      </c>
    </row>
    <row r="6440" spans="1:14" x14ac:dyDescent="0.3">
      <c r="A6440" s="43" t="s">
        <v>476</v>
      </c>
      <c r="B6440" s="3">
        <v>45921</v>
      </c>
      <c r="C6440" s="3">
        <v>45921</v>
      </c>
      <c r="D6440" s="43" t="s">
        <v>490</v>
      </c>
      <c r="E6440" s="43" t="s">
        <v>74</v>
      </c>
      <c r="F6440" s="43" t="s">
        <v>75</v>
      </c>
      <c r="G6440">
        <v>60</v>
      </c>
      <c r="H6440">
        <v>60</v>
      </c>
      <c r="I6440" s="43" t="s">
        <v>968</v>
      </c>
      <c r="J6440" s="43" t="s">
        <v>1863</v>
      </c>
      <c r="K6440" s="43" t="s">
        <v>179</v>
      </c>
      <c r="L6440" s="43" t="str">
        <f>IF(AND(Home!$A$1&gt;=Leave[[#This Row],[Start Time]],Home!$A$1&lt;=Leave[[#This Row],[End Time]]),"Aplica","No Aplica")</f>
        <v>No Aplica</v>
      </c>
      <c r="M6440" s="43" t="str">
        <f>IF(AND(Home!$A$1&gt;=Leave[[#This Row],[Start Time]],Home!$A$1&lt;=Leave[[#This Row],[End Time]]),Home!$A$1,"No Aplica")</f>
        <v>No Aplica</v>
      </c>
      <c r="N6440" s="43" t="str">
        <f>Leave[[#This Row],[User Code (Owning User) (Usuario)]]&amp;Leave[[#This Row],[fecha activa]]</f>
        <v>MIE202209088023No Aplica</v>
      </c>
    </row>
    <row r="6441" spans="1:14" x14ac:dyDescent="0.3">
      <c r="A6441" s="43" t="s">
        <v>465</v>
      </c>
      <c r="B6441" s="3">
        <v>45928</v>
      </c>
      <c r="C6441" s="3">
        <v>45928</v>
      </c>
      <c r="D6441" s="43" t="s">
        <v>3723</v>
      </c>
      <c r="E6441" s="43" t="s">
        <v>74</v>
      </c>
      <c r="F6441" s="43" t="s">
        <v>75</v>
      </c>
      <c r="G6441">
        <v>540</v>
      </c>
      <c r="H6441">
        <v>540</v>
      </c>
      <c r="I6441" s="43" t="s">
        <v>968</v>
      </c>
      <c r="J6441" s="43" t="s">
        <v>1863</v>
      </c>
      <c r="K6441" s="43" t="s">
        <v>179</v>
      </c>
      <c r="L6441" s="43" t="str">
        <f>IF(AND(Home!$A$1&gt;=Leave[[#This Row],[Start Time]],Home!$A$1&lt;=Leave[[#This Row],[End Time]]),"Aplica","No Aplica")</f>
        <v>No Aplica</v>
      </c>
      <c r="M6441" s="43" t="str">
        <f>IF(AND(Home!$A$1&gt;=Leave[[#This Row],[Start Time]],Home!$A$1&lt;=Leave[[#This Row],[End Time]]),Home!$A$1,"No Aplica")</f>
        <v>No Aplica</v>
      </c>
      <c r="N6441" s="43" t="str">
        <f>Leave[[#This Row],[User Code (Owning User) (Usuario)]]&amp;Leave[[#This Row],[fecha activa]]</f>
        <v>MIE202209088023No Aplica</v>
      </c>
    </row>
    <row r="6442" spans="1:14" x14ac:dyDescent="0.3">
      <c r="A6442" s="43" t="s">
        <v>466</v>
      </c>
      <c r="B6442" s="3">
        <v>45901</v>
      </c>
      <c r="C6442" s="3">
        <v>45917</v>
      </c>
      <c r="D6442" s="43" t="s">
        <v>859</v>
      </c>
      <c r="E6442" s="43" t="s">
        <v>74</v>
      </c>
      <c r="F6442" s="43" t="s">
        <v>75</v>
      </c>
      <c r="G6442">
        <v>7140</v>
      </c>
      <c r="H6442">
        <v>540</v>
      </c>
      <c r="I6442" s="43" t="s">
        <v>968</v>
      </c>
      <c r="J6442" s="43" t="s">
        <v>1863</v>
      </c>
      <c r="K6442" s="43" t="s">
        <v>179</v>
      </c>
      <c r="L6442" s="43" t="str">
        <f>IF(AND(Home!$A$1&gt;=Leave[[#This Row],[Start Time]],Home!$A$1&lt;=Leave[[#This Row],[End Time]]),"Aplica","No Aplica")</f>
        <v>No Aplica</v>
      </c>
      <c r="M6442" s="43" t="str">
        <f>IF(AND(Home!$A$1&gt;=Leave[[#This Row],[Start Time]],Home!$A$1&lt;=Leave[[#This Row],[End Time]]),Home!$A$1,"No Aplica")</f>
        <v>No Aplica</v>
      </c>
      <c r="N6442" s="43" t="str">
        <f>Leave[[#This Row],[User Code (Owning User) (Usuario)]]&amp;Leave[[#This Row],[fecha activa]]</f>
        <v>MIE202209088023No Aplica</v>
      </c>
    </row>
    <row r="6443" spans="1:14" x14ac:dyDescent="0.3">
      <c r="A6443" s="43" t="s">
        <v>468</v>
      </c>
      <c r="B6443" s="3">
        <v>45922</v>
      </c>
      <c r="C6443" s="3">
        <v>45922</v>
      </c>
      <c r="D6443" s="43" t="s">
        <v>469</v>
      </c>
      <c r="E6443" s="43" t="s">
        <v>779</v>
      </c>
      <c r="F6443" s="43" t="s">
        <v>780</v>
      </c>
      <c r="G6443">
        <v>540</v>
      </c>
      <c r="H6443">
        <v>540</v>
      </c>
      <c r="I6443" s="43" t="s">
        <v>1118</v>
      </c>
      <c r="J6443" s="43" t="s">
        <v>1487</v>
      </c>
      <c r="K6443" s="43" t="s">
        <v>177</v>
      </c>
      <c r="L6443" s="43" t="str">
        <f>IF(AND(Home!$A$1&gt;=Leave[[#This Row],[Start Time]],Home!$A$1&lt;=Leave[[#This Row],[End Time]]),"Aplica","No Aplica")</f>
        <v>Aplica</v>
      </c>
      <c r="M6443" s="43">
        <f>IF(AND(Home!$A$1&gt;=Leave[[#This Row],[Start Time]],Home!$A$1&lt;=Leave[[#This Row],[End Time]]),Home!$A$1,"No Aplica")</f>
        <v>45922</v>
      </c>
      <c r="N6443" s="43" t="str">
        <f>Leave[[#This Row],[User Code (Owning User) (Usuario)]]&amp;Leave[[#This Row],[fecha activa]]</f>
        <v>MIE202408111816345922</v>
      </c>
    </row>
    <row r="6444" spans="1:14" x14ac:dyDescent="0.3">
      <c r="A6444" s="43" t="s">
        <v>468</v>
      </c>
      <c r="B6444" s="3">
        <v>45919</v>
      </c>
      <c r="C6444" s="3">
        <v>45919</v>
      </c>
      <c r="D6444" s="43" t="s">
        <v>469</v>
      </c>
      <c r="E6444" s="43" t="s">
        <v>779</v>
      </c>
      <c r="F6444" s="43" t="s">
        <v>780</v>
      </c>
      <c r="G6444">
        <v>540</v>
      </c>
      <c r="H6444">
        <v>540</v>
      </c>
      <c r="I6444" s="43" t="s">
        <v>1118</v>
      </c>
      <c r="J6444" s="43" t="s">
        <v>1487</v>
      </c>
      <c r="K6444" s="43" t="s">
        <v>177</v>
      </c>
      <c r="L6444" s="43" t="str">
        <f>IF(AND(Home!$A$1&gt;=Leave[[#This Row],[Start Time]],Home!$A$1&lt;=Leave[[#This Row],[End Time]]),"Aplica","No Aplica")</f>
        <v>No Aplica</v>
      </c>
      <c r="M6444" s="43" t="str">
        <f>IF(AND(Home!$A$1&gt;=Leave[[#This Row],[Start Time]],Home!$A$1&lt;=Leave[[#This Row],[End Time]]),Home!$A$1,"No Aplica")</f>
        <v>No Aplica</v>
      </c>
      <c r="N6444" s="43" t="str">
        <f>Leave[[#This Row],[User Code (Owning User) (Usuario)]]&amp;Leave[[#This Row],[fecha activa]]</f>
        <v>MIE2024081118163No Aplica</v>
      </c>
    </row>
    <row r="6445" spans="1:14" x14ac:dyDescent="0.3">
      <c r="A6445" s="43" t="s">
        <v>465</v>
      </c>
      <c r="B6445" s="3">
        <v>45908</v>
      </c>
      <c r="C6445" s="3">
        <v>45908</v>
      </c>
      <c r="D6445" s="43" t="s">
        <v>2656</v>
      </c>
      <c r="E6445" s="43" t="s">
        <v>779</v>
      </c>
      <c r="F6445" s="43" t="s">
        <v>780</v>
      </c>
      <c r="G6445">
        <v>60</v>
      </c>
      <c r="H6445">
        <v>60</v>
      </c>
      <c r="I6445" s="43" t="s">
        <v>1118</v>
      </c>
      <c r="J6445" s="43" t="s">
        <v>1487</v>
      </c>
      <c r="K6445" s="43" t="s">
        <v>177</v>
      </c>
      <c r="L6445" s="43" t="str">
        <f>IF(AND(Home!$A$1&gt;=Leave[[#This Row],[Start Time]],Home!$A$1&lt;=Leave[[#This Row],[End Time]]),"Aplica","No Aplica")</f>
        <v>No Aplica</v>
      </c>
      <c r="M6445" s="43" t="str">
        <f>IF(AND(Home!$A$1&gt;=Leave[[#This Row],[Start Time]],Home!$A$1&lt;=Leave[[#This Row],[End Time]]),Home!$A$1,"No Aplica")</f>
        <v>No Aplica</v>
      </c>
      <c r="N6445" s="43" t="str">
        <f>Leave[[#This Row],[User Code (Owning User) (Usuario)]]&amp;Leave[[#This Row],[fecha activa]]</f>
        <v>MIE2024081118163No Aplica</v>
      </c>
    </row>
    <row r="6446" spans="1:14" x14ac:dyDescent="0.3">
      <c r="A6446" s="43" t="s">
        <v>465</v>
      </c>
      <c r="B6446" s="3">
        <v>45902</v>
      </c>
      <c r="C6446" s="3">
        <v>45902</v>
      </c>
      <c r="D6446" s="43" t="s">
        <v>475</v>
      </c>
      <c r="E6446" s="43" t="s">
        <v>779</v>
      </c>
      <c r="F6446" s="43" t="s">
        <v>780</v>
      </c>
      <c r="G6446">
        <v>60</v>
      </c>
      <c r="H6446">
        <v>60</v>
      </c>
      <c r="I6446" s="43" t="s">
        <v>1118</v>
      </c>
      <c r="J6446" s="43" t="s">
        <v>1487</v>
      </c>
      <c r="K6446" s="43" t="s">
        <v>177</v>
      </c>
      <c r="L6446" s="43" t="str">
        <f>IF(AND(Home!$A$1&gt;=Leave[[#This Row],[Start Time]],Home!$A$1&lt;=Leave[[#This Row],[End Time]]),"Aplica","No Aplica")</f>
        <v>No Aplica</v>
      </c>
      <c r="M6446" s="43" t="str">
        <f>IF(AND(Home!$A$1&gt;=Leave[[#This Row],[Start Time]],Home!$A$1&lt;=Leave[[#This Row],[End Time]]),Home!$A$1,"No Aplica")</f>
        <v>No Aplica</v>
      </c>
      <c r="N6446" s="43" t="str">
        <f>Leave[[#This Row],[User Code (Owning User) (Usuario)]]&amp;Leave[[#This Row],[fecha activa]]</f>
        <v>MIE2024081118163No Aplica</v>
      </c>
    </row>
    <row r="6447" spans="1:14" x14ac:dyDescent="0.3">
      <c r="A6447" s="43" t="s">
        <v>476</v>
      </c>
      <c r="B6447" s="3">
        <v>45927</v>
      </c>
      <c r="C6447" s="3">
        <v>45927</v>
      </c>
      <c r="D6447" s="43" t="s">
        <v>491</v>
      </c>
      <c r="E6447" s="43" t="s">
        <v>224</v>
      </c>
      <c r="F6447" s="43" t="s">
        <v>225</v>
      </c>
      <c r="G6447">
        <v>180</v>
      </c>
      <c r="H6447">
        <v>180</v>
      </c>
      <c r="I6447" s="43" t="s">
        <v>992</v>
      </c>
      <c r="J6447" s="43" t="s">
        <v>983</v>
      </c>
      <c r="K6447" s="43" t="s">
        <v>223</v>
      </c>
      <c r="L6447" s="43" t="str">
        <f>IF(AND(Home!$A$1&gt;=Leave[[#This Row],[Start Time]],Home!$A$1&lt;=Leave[[#This Row],[End Time]]),"Aplica","No Aplica")</f>
        <v>No Aplica</v>
      </c>
      <c r="M6447" s="43" t="str">
        <f>IF(AND(Home!$A$1&gt;=Leave[[#This Row],[Start Time]],Home!$A$1&lt;=Leave[[#This Row],[End Time]]),Home!$A$1,"No Aplica")</f>
        <v>No Aplica</v>
      </c>
      <c r="N6447" s="43" t="str">
        <f>Leave[[#This Row],[User Code (Owning User) (Usuario)]]&amp;Leave[[#This Row],[fecha activa]]</f>
        <v>MIE2023230110110No Aplica</v>
      </c>
    </row>
    <row r="6448" spans="1:14" x14ac:dyDescent="0.3">
      <c r="A6448" s="43" t="s">
        <v>465</v>
      </c>
      <c r="B6448" s="3">
        <v>45928</v>
      </c>
      <c r="C6448" s="3">
        <v>45928</v>
      </c>
      <c r="D6448" s="43" t="s">
        <v>495</v>
      </c>
      <c r="E6448" s="43" t="s">
        <v>224</v>
      </c>
      <c r="F6448" s="43" t="s">
        <v>225</v>
      </c>
      <c r="G6448">
        <v>540</v>
      </c>
      <c r="H6448">
        <v>540</v>
      </c>
      <c r="I6448" s="43" t="s">
        <v>992</v>
      </c>
      <c r="J6448" s="43" t="s">
        <v>983</v>
      </c>
      <c r="K6448" s="43" t="s">
        <v>223</v>
      </c>
      <c r="L6448" s="43" t="str">
        <f>IF(AND(Home!$A$1&gt;=Leave[[#This Row],[Start Time]],Home!$A$1&lt;=Leave[[#This Row],[End Time]]),"Aplica","No Aplica")</f>
        <v>No Aplica</v>
      </c>
      <c r="M6448" s="43" t="str">
        <f>IF(AND(Home!$A$1&gt;=Leave[[#This Row],[Start Time]],Home!$A$1&lt;=Leave[[#This Row],[End Time]]),Home!$A$1,"No Aplica")</f>
        <v>No Aplica</v>
      </c>
      <c r="N6448" s="43" t="str">
        <f>Leave[[#This Row],[User Code (Owning User) (Usuario)]]&amp;Leave[[#This Row],[fecha activa]]</f>
        <v>MIE2023230110110No Aplica</v>
      </c>
    </row>
    <row r="6449" spans="1:14" x14ac:dyDescent="0.3">
      <c r="A6449" s="43" t="s">
        <v>471</v>
      </c>
      <c r="B6449" s="3">
        <v>45922</v>
      </c>
      <c r="C6449" s="3">
        <v>45922</v>
      </c>
      <c r="D6449" s="43" t="s">
        <v>496</v>
      </c>
      <c r="E6449" s="43" t="s">
        <v>224</v>
      </c>
      <c r="F6449" s="43" t="s">
        <v>225</v>
      </c>
      <c r="G6449">
        <v>540</v>
      </c>
      <c r="H6449">
        <v>540</v>
      </c>
      <c r="I6449" s="43" t="s">
        <v>992</v>
      </c>
      <c r="J6449" s="43" t="s">
        <v>983</v>
      </c>
      <c r="K6449" s="43" t="s">
        <v>223</v>
      </c>
      <c r="L6449" s="43" t="str">
        <f>IF(AND(Home!$A$1&gt;=Leave[[#This Row],[Start Time]],Home!$A$1&lt;=Leave[[#This Row],[End Time]]),"Aplica","No Aplica")</f>
        <v>Aplica</v>
      </c>
      <c r="M6449" s="43">
        <f>IF(AND(Home!$A$1&gt;=Leave[[#This Row],[Start Time]],Home!$A$1&lt;=Leave[[#This Row],[End Time]]),Home!$A$1,"No Aplica")</f>
        <v>45922</v>
      </c>
      <c r="N6449" s="43" t="str">
        <f>Leave[[#This Row],[User Code (Owning User) (Usuario)]]&amp;Leave[[#This Row],[fecha activa]]</f>
        <v>MIE202323011011045922</v>
      </c>
    </row>
    <row r="6450" spans="1:14" x14ac:dyDescent="0.3">
      <c r="A6450" s="43" t="s">
        <v>471</v>
      </c>
      <c r="B6450" s="3">
        <v>45912</v>
      </c>
      <c r="C6450" s="3">
        <v>45912</v>
      </c>
      <c r="D6450" s="43" t="s">
        <v>3451</v>
      </c>
      <c r="E6450" s="43" t="s">
        <v>224</v>
      </c>
      <c r="F6450" s="43" t="s">
        <v>225</v>
      </c>
      <c r="G6450">
        <v>120</v>
      </c>
      <c r="H6450">
        <v>120</v>
      </c>
      <c r="I6450" s="43" t="s">
        <v>992</v>
      </c>
      <c r="J6450" s="43" t="s">
        <v>983</v>
      </c>
      <c r="K6450" s="43" t="s">
        <v>223</v>
      </c>
      <c r="L6450" s="43" t="str">
        <f>IF(AND(Home!$A$1&gt;=Leave[[#This Row],[Start Time]],Home!$A$1&lt;=Leave[[#This Row],[End Time]]),"Aplica","No Aplica")</f>
        <v>No Aplica</v>
      </c>
      <c r="M6450" s="43" t="str">
        <f>IF(AND(Home!$A$1&gt;=Leave[[#This Row],[Start Time]],Home!$A$1&lt;=Leave[[#This Row],[End Time]]),Home!$A$1,"No Aplica")</f>
        <v>No Aplica</v>
      </c>
      <c r="N6450" s="43" t="str">
        <f>Leave[[#This Row],[User Code (Owning User) (Usuario)]]&amp;Leave[[#This Row],[fecha activa]]</f>
        <v>MIE2023230110110No Aplica</v>
      </c>
    </row>
    <row r="6451" spans="1:14" x14ac:dyDescent="0.3">
      <c r="A6451" s="43" t="s">
        <v>471</v>
      </c>
      <c r="B6451" s="3">
        <v>45910</v>
      </c>
      <c r="C6451" s="3">
        <v>45910</v>
      </c>
      <c r="D6451" s="43" t="s">
        <v>3349</v>
      </c>
      <c r="E6451" s="43" t="s">
        <v>224</v>
      </c>
      <c r="F6451" s="43" t="s">
        <v>225</v>
      </c>
      <c r="G6451">
        <v>240</v>
      </c>
      <c r="H6451">
        <v>240</v>
      </c>
      <c r="I6451" s="43" t="s">
        <v>992</v>
      </c>
      <c r="J6451" s="43" t="s">
        <v>983</v>
      </c>
      <c r="K6451" s="43" t="s">
        <v>223</v>
      </c>
      <c r="L6451" s="43" t="str">
        <f>IF(AND(Home!$A$1&gt;=Leave[[#This Row],[Start Time]],Home!$A$1&lt;=Leave[[#This Row],[End Time]]),"Aplica","No Aplica")</f>
        <v>No Aplica</v>
      </c>
      <c r="M6451" s="43" t="str">
        <f>IF(AND(Home!$A$1&gt;=Leave[[#This Row],[Start Time]],Home!$A$1&lt;=Leave[[#This Row],[End Time]]),Home!$A$1,"No Aplica")</f>
        <v>No Aplica</v>
      </c>
      <c r="N6451" s="43" t="str">
        <f>Leave[[#This Row],[User Code (Owning User) (Usuario)]]&amp;Leave[[#This Row],[fecha activa]]</f>
        <v>MIE2023230110110No Aplica</v>
      </c>
    </row>
    <row r="6452" spans="1:14" x14ac:dyDescent="0.3">
      <c r="A6452" s="43" t="s">
        <v>476</v>
      </c>
      <c r="B6452" s="3">
        <v>45920</v>
      </c>
      <c r="C6452" s="3">
        <v>45920</v>
      </c>
      <c r="D6452" s="43" t="s">
        <v>491</v>
      </c>
      <c r="E6452" s="43" t="s">
        <v>224</v>
      </c>
      <c r="F6452" s="43" t="s">
        <v>225</v>
      </c>
      <c r="G6452">
        <v>180</v>
      </c>
      <c r="H6452">
        <v>180</v>
      </c>
      <c r="I6452" s="43" t="s">
        <v>992</v>
      </c>
      <c r="J6452" s="43" t="s">
        <v>983</v>
      </c>
      <c r="K6452" s="43" t="s">
        <v>223</v>
      </c>
      <c r="L6452" s="43" t="str">
        <f>IF(AND(Home!$A$1&gt;=Leave[[#This Row],[Start Time]],Home!$A$1&lt;=Leave[[#This Row],[End Time]]),"Aplica","No Aplica")</f>
        <v>No Aplica</v>
      </c>
      <c r="M6452" s="43" t="str">
        <f>IF(AND(Home!$A$1&gt;=Leave[[#This Row],[Start Time]],Home!$A$1&lt;=Leave[[#This Row],[End Time]]),Home!$A$1,"No Aplica")</f>
        <v>No Aplica</v>
      </c>
      <c r="N6452" s="43" t="str">
        <f>Leave[[#This Row],[User Code (Owning User) (Usuario)]]&amp;Leave[[#This Row],[fecha activa]]</f>
        <v>MIE2023230110110No Aplica</v>
      </c>
    </row>
    <row r="6453" spans="1:14" x14ac:dyDescent="0.3">
      <c r="A6453" s="43" t="s">
        <v>465</v>
      </c>
      <c r="B6453" s="3">
        <v>45921</v>
      </c>
      <c r="C6453" s="3">
        <v>45921</v>
      </c>
      <c r="D6453" s="43" t="s">
        <v>495</v>
      </c>
      <c r="E6453" s="43" t="s">
        <v>224</v>
      </c>
      <c r="F6453" s="43" t="s">
        <v>225</v>
      </c>
      <c r="G6453">
        <v>540</v>
      </c>
      <c r="H6453">
        <v>540</v>
      </c>
      <c r="I6453" s="43" t="s">
        <v>992</v>
      </c>
      <c r="J6453" s="43" t="s">
        <v>983</v>
      </c>
      <c r="K6453" s="43" t="s">
        <v>223</v>
      </c>
      <c r="L6453" s="43" t="str">
        <f>IF(AND(Home!$A$1&gt;=Leave[[#This Row],[Start Time]],Home!$A$1&lt;=Leave[[#This Row],[End Time]]),"Aplica","No Aplica")</f>
        <v>No Aplica</v>
      </c>
      <c r="M6453" s="43" t="str">
        <f>IF(AND(Home!$A$1&gt;=Leave[[#This Row],[Start Time]],Home!$A$1&lt;=Leave[[#This Row],[End Time]]),Home!$A$1,"No Aplica")</f>
        <v>No Aplica</v>
      </c>
      <c r="N6453" s="43" t="str">
        <f>Leave[[#This Row],[User Code (Owning User) (Usuario)]]&amp;Leave[[#This Row],[fecha activa]]</f>
        <v>MIE2023230110110No Aplica</v>
      </c>
    </row>
    <row r="6454" spans="1:14" x14ac:dyDescent="0.3">
      <c r="A6454" s="43" t="s">
        <v>471</v>
      </c>
      <c r="B6454" s="3">
        <v>45915</v>
      </c>
      <c r="C6454" s="3">
        <v>45915</v>
      </c>
      <c r="D6454" s="43" t="s">
        <v>496</v>
      </c>
      <c r="E6454" s="43" t="s">
        <v>224</v>
      </c>
      <c r="F6454" s="43" t="s">
        <v>225</v>
      </c>
      <c r="G6454">
        <v>540</v>
      </c>
      <c r="H6454">
        <v>540</v>
      </c>
      <c r="I6454" s="43" t="s">
        <v>992</v>
      </c>
      <c r="J6454" s="43" t="s">
        <v>983</v>
      </c>
      <c r="K6454" s="43" t="s">
        <v>223</v>
      </c>
      <c r="L6454" s="43" t="str">
        <f>IF(AND(Home!$A$1&gt;=Leave[[#This Row],[Start Time]],Home!$A$1&lt;=Leave[[#This Row],[End Time]]),"Aplica","No Aplica")</f>
        <v>No Aplica</v>
      </c>
      <c r="M6454" s="43" t="str">
        <f>IF(AND(Home!$A$1&gt;=Leave[[#This Row],[Start Time]],Home!$A$1&lt;=Leave[[#This Row],[End Time]]),Home!$A$1,"No Aplica")</f>
        <v>No Aplica</v>
      </c>
      <c r="N6454" s="43" t="str">
        <f>Leave[[#This Row],[User Code (Owning User) (Usuario)]]&amp;Leave[[#This Row],[fecha activa]]</f>
        <v>MIE2023230110110No Aplica</v>
      </c>
    </row>
    <row r="6455" spans="1:14" x14ac:dyDescent="0.3">
      <c r="A6455" s="43" t="s">
        <v>471</v>
      </c>
      <c r="B6455" s="3">
        <v>45905</v>
      </c>
      <c r="C6455" s="3">
        <v>45905</v>
      </c>
      <c r="D6455" s="43" t="s">
        <v>3079</v>
      </c>
      <c r="E6455" s="43" t="s">
        <v>224</v>
      </c>
      <c r="F6455" s="43" t="s">
        <v>225</v>
      </c>
      <c r="G6455">
        <v>180</v>
      </c>
      <c r="H6455">
        <v>180</v>
      </c>
      <c r="I6455" s="43" t="s">
        <v>992</v>
      </c>
      <c r="J6455" s="43" t="s">
        <v>983</v>
      </c>
      <c r="K6455" s="43" t="s">
        <v>223</v>
      </c>
      <c r="L6455" s="43" t="str">
        <f>IF(AND(Home!$A$1&gt;=Leave[[#This Row],[Start Time]],Home!$A$1&lt;=Leave[[#This Row],[End Time]]),"Aplica","No Aplica")</f>
        <v>No Aplica</v>
      </c>
      <c r="M6455" s="43" t="str">
        <f>IF(AND(Home!$A$1&gt;=Leave[[#This Row],[Start Time]],Home!$A$1&lt;=Leave[[#This Row],[End Time]]),Home!$A$1,"No Aplica")</f>
        <v>No Aplica</v>
      </c>
      <c r="N6455" s="43" t="str">
        <f>Leave[[#This Row],[User Code (Owning User) (Usuario)]]&amp;Leave[[#This Row],[fecha activa]]</f>
        <v>MIE2023230110110No Aplica</v>
      </c>
    </row>
    <row r="6456" spans="1:14" x14ac:dyDescent="0.3">
      <c r="A6456" s="43" t="s">
        <v>471</v>
      </c>
      <c r="B6456" s="3">
        <v>45904</v>
      </c>
      <c r="C6456" s="3">
        <v>45904</v>
      </c>
      <c r="D6456" s="43" t="s">
        <v>3080</v>
      </c>
      <c r="E6456" s="43" t="s">
        <v>224</v>
      </c>
      <c r="F6456" s="43" t="s">
        <v>225</v>
      </c>
      <c r="G6456">
        <v>360</v>
      </c>
      <c r="H6456">
        <v>360</v>
      </c>
      <c r="I6456" s="43" t="s">
        <v>992</v>
      </c>
      <c r="J6456" s="43" t="s">
        <v>983</v>
      </c>
      <c r="K6456" s="43" t="s">
        <v>223</v>
      </c>
      <c r="L6456" s="43" t="str">
        <f>IF(AND(Home!$A$1&gt;=Leave[[#This Row],[Start Time]],Home!$A$1&lt;=Leave[[#This Row],[End Time]]),"Aplica","No Aplica")</f>
        <v>No Aplica</v>
      </c>
      <c r="M6456" s="43" t="str">
        <f>IF(AND(Home!$A$1&gt;=Leave[[#This Row],[Start Time]],Home!$A$1&lt;=Leave[[#This Row],[End Time]]),Home!$A$1,"No Aplica")</f>
        <v>No Aplica</v>
      </c>
      <c r="N6456" s="43" t="str">
        <f>Leave[[#This Row],[User Code (Owning User) (Usuario)]]&amp;Leave[[#This Row],[fecha activa]]</f>
        <v>MIE2023230110110No Aplica</v>
      </c>
    </row>
    <row r="6457" spans="1:14" x14ac:dyDescent="0.3">
      <c r="A6457" s="43" t="s">
        <v>476</v>
      </c>
      <c r="B6457" s="3">
        <v>45913</v>
      </c>
      <c r="C6457" s="3">
        <v>45913</v>
      </c>
      <c r="D6457" s="43" t="s">
        <v>491</v>
      </c>
      <c r="E6457" s="43" t="s">
        <v>224</v>
      </c>
      <c r="F6457" s="43" t="s">
        <v>225</v>
      </c>
      <c r="G6457">
        <v>180</v>
      </c>
      <c r="H6457">
        <v>180</v>
      </c>
      <c r="I6457" s="43" t="s">
        <v>992</v>
      </c>
      <c r="J6457" s="43" t="s">
        <v>983</v>
      </c>
      <c r="K6457" s="43" t="s">
        <v>223</v>
      </c>
      <c r="L6457" s="43" t="str">
        <f>IF(AND(Home!$A$1&gt;=Leave[[#This Row],[Start Time]],Home!$A$1&lt;=Leave[[#This Row],[End Time]]),"Aplica","No Aplica")</f>
        <v>No Aplica</v>
      </c>
      <c r="M6457" s="43" t="str">
        <f>IF(AND(Home!$A$1&gt;=Leave[[#This Row],[Start Time]],Home!$A$1&lt;=Leave[[#This Row],[End Time]]),Home!$A$1,"No Aplica")</f>
        <v>No Aplica</v>
      </c>
      <c r="N6457" s="43" t="str">
        <f>Leave[[#This Row],[User Code (Owning User) (Usuario)]]&amp;Leave[[#This Row],[fecha activa]]</f>
        <v>MIE2023230110110No Aplica</v>
      </c>
    </row>
    <row r="6458" spans="1:14" x14ac:dyDescent="0.3">
      <c r="A6458" s="43" t="s">
        <v>465</v>
      </c>
      <c r="B6458" s="3">
        <v>45914</v>
      </c>
      <c r="C6458" s="3">
        <v>45914</v>
      </c>
      <c r="D6458" s="43" t="s">
        <v>497</v>
      </c>
      <c r="E6458" s="43" t="s">
        <v>224</v>
      </c>
      <c r="F6458" s="43" t="s">
        <v>225</v>
      </c>
      <c r="G6458">
        <v>540</v>
      </c>
      <c r="H6458">
        <v>540</v>
      </c>
      <c r="I6458" s="43" t="s">
        <v>992</v>
      </c>
      <c r="J6458" s="43" t="s">
        <v>983</v>
      </c>
      <c r="K6458" s="43" t="s">
        <v>223</v>
      </c>
      <c r="L6458" s="43" t="str">
        <f>IF(AND(Home!$A$1&gt;=Leave[[#This Row],[Start Time]],Home!$A$1&lt;=Leave[[#This Row],[End Time]]),"Aplica","No Aplica")</f>
        <v>No Aplica</v>
      </c>
      <c r="M6458" s="43" t="str">
        <f>IF(AND(Home!$A$1&gt;=Leave[[#This Row],[Start Time]],Home!$A$1&lt;=Leave[[#This Row],[End Time]]),Home!$A$1,"No Aplica")</f>
        <v>No Aplica</v>
      </c>
      <c r="N6458" s="43" t="str">
        <f>Leave[[#This Row],[User Code (Owning User) (Usuario)]]&amp;Leave[[#This Row],[fecha activa]]</f>
        <v>MIE2023230110110No Aplica</v>
      </c>
    </row>
    <row r="6459" spans="1:14" x14ac:dyDescent="0.3">
      <c r="A6459" s="43" t="s">
        <v>471</v>
      </c>
      <c r="B6459" s="3">
        <v>45908</v>
      </c>
      <c r="C6459" s="3">
        <v>45908</v>
      </c>
      <c r="D6459" s="43" t="s">
        <v>496</v>
      </c>
      <c r="E6459" s="43" t="s">
        <v>224</v>
      </c>
      <c r="F6459" s="43" t="s">
        <v>225</v>
      </c>
      <c r="G6459">
        <v>540</v>
      </c>
      <c r="H6459">
        <v>540</v>
      </c>
      <c r="I6459" s="43" t="s">
        <v>992</v>
      </c>
      <c r="J6459" s="43" t="s">
        <v>983</v>
      </c>
      <c r="K6459" s="43" t="s">
        <v>223</v>
      </c>
      <c r="L6459" s="43" t="str">
        <f>IF(AND(Home!$A$1&gt;=Leave[[#This Row],[Start Time]],Home!$A$1&lt;=Leave[[#This Row],[End Time]]),"Aplica","No Aplica")</f>
        <v>No Aplica</v>
      </c>
      <c r="M6459" s="43" t="str">
        <f>IF(AND(Home!$A$1&gt;=Leave[[#This Row],[Start Time]],Home!$A$1&lt;=Leave[[#This Row],[End Time]]),Home!$A$1,"No Aplica")</f>
        <v>No Aplica</v>
      </c>
      <c r="N6459" s="43" t="str">
        <f>Leave[[#This Row],[User Code (Owning User) (Usuario)]]&amp;Leave[[#This Row],[fecha activa]]</f>
        <v>MIE2023230110110No Aplica</v>
      </c>
    </row>
    <row r="6460" spans="1:14" x14ac:dyDescent="0.3">
      <c r="A6460" s="43" t="s">
        <v>476</v>
      </c>
      <c r="B6460" s="3">
        <v>45906</v>
      </c>
      <c r="C6460" s="3">
        <v>45906</v>
      </c>
      <c r="D6460" s="43" t="s">
        <v>491</v>
      </c>
      <c r="E6460" s="43" t="s">
        <v>224</v>
      </c>
      <c r="F6460" s="43" t="s">
        <v>225</v>
      </c>
      <c r="G6460">
        <v>180</v>
      </c>
      <c r="H6460">
        <v>180</v>
      </c>
      <c r="I6460" s="43" t="s">
        <v>992</v>
      </c>
      <c r="J6460" s="43" t="s">
        <v>983</v>
      </c>
      <c r="K6460" s="43" t="s">
        <v>223</v>
      </c>
      <c r="L6460" s="43" t="str">
        <f>IF(AND(Home!$A$1&gt;=Leave[[#This Row],[Start Time]],Home!$A$1&lt;=Leave[[#This Row],[End Time]]),"Aplica","No Aplica")</f>
        <v>No Aplica</v>
      </c>
      <c r="M6460" s="43" t="str">
        <f>IF(AND(Home!$A$1&gt;=Leave[[#This Row],[Start Time]],Home!$A$1&lt;=Leave[[#This Row],[End Time]]),Home!$A$1,"No Aplica")</f>
        <v>No Aplica</v>
      </c>
      <c r="N6460" s="43" t="str">
        <f>Leave[[#This Row],[User Code (Owning User) (Usuario)]]&amp;Leave[[#This Row],[fecha activa]]</f>
        <v>MIE2023230110110No Aplica</v>
      </c>
    </row>
    <row r="6461" spans="1:14" x14ac:dyDescent="0.3">
      <c r="A6461" s="43" t="s">
        <v>465</v>
      </c>
      <c r="B6461" s="3">
        <v>45907</v>
      </c>
      <c r="C6461" s="3">
        <v>45907</v>
      </c>
      <c r="D6461" s="43" t="s">
        <v>497</v>
      </c>
      <c r="E6461" s="43" t="s">
        <v>224</v>
      </c>
      <c r="F6461" s="43" t="s">
        <v>225</v>
      </c>
      <c r="G6461">
        <v>540</v>
      </c>
      <c r="H6461">
        <v>540</v>
      </c>
      <c r="I6461" s="43" t="s">
        <v>992</v>
      </c>
      <c r="J6461" s="43" t="s">
        <v>983</v>
      </c>
      <c r="K6461" s="43" t="s">
        <v>223</v>
      </c>
      <c r="L6461" s="43" t="str">
        <f>IF(AND(Home!$A$1&gt;=Leave[[#This Row],[Start Time]],Home!$A$1&lt;=Leave[[#This Row],[End Time]]),"Aplica","No Aplica")</f>
        <v>No Aplica</v>
      </c>
      <c r="M6461" s="43" t="str">
        <f>IF(AND(Home!$A$1&gt;=Leave[[#This Row],[Start Time]],Home!$A$1&lt;=Leave[[#This Row],[End Time]]),Home!$A$1,"No Aplica")</f>
        <v>No Aplica</v>
      </c>
      <c r="N6461" s="43" t="str">
        <f>Leave[[#This Row],[User Code (Owning User) (Usuario)]]&amp;Leave[[#This Row],[fecha activa]]</f>
        <v>MIE2023230110110No Aplica</v>
      </c>
    </row>
    <row r="6462" spans="1:14" x14ac:dyDescent="0.3">
      <c r="A6462" s="43" t="s">
        <v>471</v>
      </c>
      <c r="B6462" s="3">
        <v>45901</v>
      </c>
      <c r="C6462" s="3">
        <v>45901</v>
      </c>
      <c r="D6462" s="43" t="s">
        <v>496</v>
      </c>
      <c r="E6462" s="43" t="s">
        <v>224</v>
      </c>
      <c r="F6462" s="43" t="s">
        <v>225</v>
      </c>
      <c r="G6462">
        <v>540</v>
      </c>
      <c r="H6462">
        <v>540</v>
      </c>
      <c r="I6462" s="43" t="s">
        <v>992</v>
      </c>
      <c r="J6462" s="43" t="s">
        <v>983</v>
      </c>
      <c r="K6462" s="43" t="s">
        <v>223</v>
      </c>
      <c r="L6462" s="43" t="str">
        <f>IF(AND(Home!$A$1&gt;=Leave[[#This Row],[Start Time]],Home!$A$1&lt;=Leave[[#This Row],[End Time]]),"Aplica","No Aplica")</f>
        <v>No Aplica</v>
      </c>
      <c r="M6462" s="43" t="str">
        <f>IF(AND(Home!$A$1&gt;=Leave[[#This Row],[Start Time]],Home!$A$1&lt;=Leave[[#This Row],[End Time]]),Home!$A$1,"No Aplica")</f>
        <v>No Aplica</v>
      </c>
      <c r="N6462" s="43" t="str">
        <f>Leave[[#This Row],[User Code (Owning User) (Usuario)]]&amp;Leave[[#This Row],[fecha activa]]</f>
        <v>MIE2023230110110No Aplica</v>
      </c>
    </row>
    <row r="6463" spans="1:14" x14ac:dyDescent="0.3">
      <c r="A6463" s="43" t="s">
        <v>471</v>
      </c>
      <c r="B6463" s="3">
        <v>45919</v>
      </c>
      <c r="C6463" s="3">
        <v>45919</v>
      </c>
      <c r="D6463" s="43" t="s">
        <v>3638</v>
      </c>
      <c r="E6463" s="43" t="s">
        <v>821</v>
      </c>
      <c r="F6463" s="43" t="s">
        <v>822</v>
      </c>
      <c r="G6463">
        <v>60</v>
      </c>
      <c r="H6463">
        <v>60</v>
      </c>
      <c r="I6463" s="43" t="s">
        <v>1074</v>
      </c>
      <c r="J6463" s="43" t="s">
        <v>2767</v>
      </c>
      <c r="K6463" s="43" t="s">
        <v>178</v>
      </c>
      <c r="L6463" s="43" t="str">
        <f>IF(AND(Home!$A$1&gt;=Leave[[#This Row],[Start Time]],Home!$A$1&lt;=Leave[[#This Row],[End Time]]),"Aplica","No Aplica")</f>
        <v>No Aplica</v>
      </c>
      <c r="M6463" s="43" t="str">
        <f>IF(AND(Home!$A$1&gt;=Leave[[#This Row],[Start Time]],Home!$A$1&lt;=Leave[[#This Row],[End Time]]),Home!$A$1,"No Aplica")</f>
        <v>No Aplica</v>
      </c>
      <c r="N6463" s="43" t="str">
        <f>Leave[[#This Row],[User Code (Owning User) (Usuario)]]&amp;Leave[[#This Row],[fecha activa]]</f>
        <v>MIE2024261118424No Aplica</v>
      </c>
    </row>
    <row r="6464" spans="1:14" x14ac:dyDescent="0.3">
      <c r="A6464" s="43" t="s">
        <v>471</v>
      </c>
      <c r="B6464" s="3">
        <v>45918</v>
      </c>
      <c r="C6464" s="3">
        <v>45918</v>
      </c>
      <c r="D6464" s="43" t="s">
        <v>3638</v>
      </c>
      <c r="E6464" s="43" t="s">
        <v>821</v>
      </c>
      <c r="F6464" s="43" t="s">
        <v>822</v>
      </c>
      <c r="G6464">
        <v>60</v>
      </c>
      <c r="H6464">
        <v>60</v>
      </c>
      <c r="I6464" s="43" t="s">
        <v>1074</v>
      </c>
      <c r="J6464" s="43" t="s">
        <v>2767</v>
      </c>
      <c r="K6464" s="43" t="s">
        <v>178</v>
      </c>
      <c r="L6464" s="43" t="str">
        <f>IF(AND(Home!$A$1&gt;=Leave[[#This Row],[Start Time]],Home!$A$1&lt;=Leave[[#This Row],[End Time]]),"Aplica","No Aplica")</f>
        <v>No Aplica</v>
      </c>
      <c r="M6464" s="43" t="str">
        <f>IF(AND(Home!$A$1&gt;=Leave[[#This Row],[Start Time]],Home!$A$1&lt;=Leave[[#This Row],[End Time]]),Home!$A$1,"No Aplica")</f>
        <v>No Aplica</v>
      </c>
      <c r="N6464" s="43" t="str">
        <f>Leave[[#This Row],[User Code (Owning User) (Usuario)]]&amp;Leave[[#This Row],[fecha activa]]</f>
        <v>MIE2024261118424No Aplica</v>
      </c>
    </row>
    <row r="6465" spans="1:14" x14ac:dyDescent="0.3">
      <c r="A6465" s="43" t="s">
        <v>471</v>
      </c>
      <c r="B6465" s="3">
        <v>45916</v>
      </c>
      <c r="C6465" s="3">
        <v>45916</v>
      </c>
      <c r="D6465" s="43" t="s">
        <v>3638</v>
      </c>
      <c r="E6465" s="43" t="s">
        <v>821</v>
      </c>
      <c r="F6465" s="43" t="s">
        <v>822</v>
      </c>
      <c r="G6465">
        <v>60</v>
      </c>
      <c r="H6465">
        <v>60</v>
      </c>
      <c r="I6465" s="43" t="s">
        <v>1074</v>
      </c>
      <c r="J6465" s="43" t="s">
        <v>2767</v>
      </c>
      <c r="K6465" s="43" t="s">
        <v>178</v>
      </c>
      <c r="L6465" s="43" t="str">
        <f>IF(AND(Home!$A$1&gt;=Leave[[#This Row],[Start Time]],Home!$A$1&lt;=Leave[[#This Row],[End Time]]),"Aplica","No Aplica")</f>
        <v>No Aplica</v>
      </c>
      <c r="M6465" s="43" t="str">
        <f>IF(AND(Home!$A$1&gt;=Leave[[#This Row],[Start Time]],Home!$A$1&lt;=Leave[[#This Row],[End Time]]),Home!$A$1,"No Aplica")</f>
        <v>No Aplica</v>
      </c>
      <c r="N6465" s="43" t="str">
        <f>Leave[[#This Row],[User Code (Owning User) (Usuario)]]&amp;Leave[[#This Row],[fecha activa]]</f>
        <v>MIE2024261118424No Aplica</v>
      </c>
    </row>
    <row r="6466" spans="1:14" x14ac:dyDescent="0.3">
      <c r="A6466" s="43" t="s">
        <v>471</v>
      </c>
      <c r="B6466" s="3">
        <v>45912</v>
      </c>
      <c r="C6466" s="3">
        <v>45912</v>
      </c>
      <c r="D6466" s="43" t="s">
        <v>3443</v>
      </c>
      <c r="E6466" s="43" t="s">
        <v>821</v>
      </c>
      <c r="F6466" s="43" t="s">
        <v>822</v>
      </c>
      <c r="G6466">
        <v>90</v>
      </c>
      <c r="H6466">
        <v>90</v>
      </c>
      <c r="I6466" s="43" t="s">
        <v>1074</v>
      </c>
      <c r="J6466" s="43" t="s">
        <v>2767</v>
      </c>
      <c r="K6466" s="43" t="s">
        <v>178</v>
      </c>
      <c r="L6466" s="43" t="str">
        <f>IF(AND(Home!$A$1&gt;=Leave[[#This Row],[Start Time]],Home!$A$1&lt;=Leave[[#This Row],[End Time]]),"Aplica","No Aplica")</f>
        <v>No Aplica</v>
      </c>
      <c r="M6466" s="43" t="str">
        <f>IF(AND(Home!$A$1&gt;=Leave[[#This Row],[Start Time]],Home!$A$1&lt;=Leave[[#This Row],[End Time]]),Home!$A$1,"No Aplica")</f>
        <v>No Aplica</v>
      </c>
      <c r="N6466" s="43" t="str">
        <f>Leave[[#This Row],[User Code (Owning User) (Usuario)]]&amp;Leave[[#This Row],[fecha activa]]</f>
        <v>MIE2024261118424No Aplica</v>
      </c>
    </row>
    <row r="6467" spans="1:14" x14ac:dyDescent="0.3">
      <c r="A6467" s="43" t="s">
        <v>471</v>
      </c>
      <c r="B6467" s="3">
        <v>45921</v>
      </c>
      <c r="C6467" s="3">
        <v>45921</v>
      </c>
      <c r="D6467" s="43" t="s">
        <v>3222</v>
      </c>
      <c r="E6467" s="43" t="s">
        <v>821</v>
      </c>
      <c r="F6467" s="43" t="s">
        <v>822</v>
      </c>
      <c r="G6467">
        <v>540</v>
      </c>
      <c r="H6467">
        <v>540</v>
      </c>
      <c r="I6467" s="43" t="s">
        <v>1074</v>
      </c>
      <c r="J6467" s="43" t="s">
        <v>2767</v>
      </c>
      <c r="K6467" s="43" t="s">
        <v>178</v>
      </c>
      <c r="L6467" s="43" t="str">
        <f>IF(AND(Home!$A$1&gt;=Leave[[#This Row],[Start Time]],Home!$A$1&lt;=Leave[[#This Row],[End Time]]),"Aplica","No Aplica")</f>
        <v>No Aplica</v>
      </c>
      <c r="M6467" s="43" t="str">
        <f>IF(AND(Home!$A$1&gt;=Leave[[#This Row],[Start Time]],Home!$A$1&lt;=Leave[[#This Row],[End Time]]),Home!$A$1,"No Aplica")</f>
        <v>No Aplica</v>
      </c>
      <c r="N6467" s="43" t="str">
        <f>Leave[[#This Row],[User Code (Owning User) (Usuario)]]&amp;Leave[[#This Row],[fecha activa]]</f>
        <v>MIE2024261118424No Aplica</v>
      </c>
    </row>
    <row r="6468" spans="1:14" x14ac:dyDescent="0.3">
      <c r="A6468" s="43" t="s">
        <v>471</v>
      </c>
      <c r="B6468" s="3">
        <v>45905</v>
      </c>
      <c r="C6468" s="3">
        <v>45905</v>
      </c>
      <c r="D6468" s="43" t="s">
        <v>3053</v>
      </c>
      <c r="E6468" s="43" t="s">
        <v>821</v>
      </c>
      <c r="F6468" s="43" t="s">
        <v>822</v>
      </c>
      <c r="G6468">
        <v>60</v>
      </c>
      <c r="H6468">
        <v>60</v>
      </c>
      <c r="I6468" s="43" t="s">
        <v>1074</v>
      </c>
      <c r="J6468" s="43" t="s">
        <v>2767</v>
      </c>
      <c r="K6468" s="43" t="s">
        <v>178</v>
      </c>
      <c r="L6468" s="43" t="str">
        <f>IF(AND(Home!$A$1&gt;=Leave[[#This Row],[Start Time]],Home!$A$1&lt;=Leave[[#This Row],[End Time]]),"Aplica","No Aplica")</f>
        <v>No Aplica</v>
      </c>
      <c r="M6468" s="43" t="str">
        <f>IF(AND(Home!$A$1&gt;=Leave[[#This Row],[Start Time]],Home!$A$1&lt;=Leave[[#This Row],[End Time]]),Home!$A$1,"No Aplica")</f>
        <v>No Aplica</v>
      </c>
      <c r="N6468" s="43" t="str">
        <f>Leave[[#This Row],[User Code (Owning User) (Usuario)]]&amp;Leave[[#This Row],[fecha activa]]</f>
        <v>MIE2024261118424No Aplica</v>
      </c>
    </row>
    <row r="6469" spans="1:14" x14ac:dyDescent="0.3">
      <c r="A6469" s="43" t="s">
        <v>471</v>
      </c>
      <c r="B6469" s="3">
        <v>45904</v>
      </c>
      <c r="C6469" s="3">
        <v>45904</v>
      </c>
      <c r="D6469" s="43" t="s">
        <v>3054</v>
      </c>
      <c r="E6469" s="43" t="s">
        <v>821</v>
      </c>
      <c r="F6469" s="43" t="s">
        <v>822</v>
      </c>
      <c r="G6469">
        <v>60</v>
      </c>
      <c r="H6469">
        <v>60</v>
      </c>
      <c r="I6469" s="43" t="s">
        <v>1074</v>
      </c>
      <c r="J6469" s="43" t="s">
        <v>2767</v>
      </c>
      <c r="K6469" s="43" t="s">
        <v>178</v>
      </c>
      <c r="L6469" s="43" t="str">
        <f>IF(AND(Home!$A$1&gt;=Leave[[#This Row],[Start Time]],Home!$A$1&lt;=Leave[[#This Row],[End Time]]),"Aplica","No Aplica")</f>
        <v>No Aplica</v>
      </c>
      <c r="M6469" s="43" t="str">
        <f>IF(AND(Home!$A$1&gt;=Leave[[#This Row],[Start Time]],Home!$A$1&lt;=Leave[[#This Row],[End Time]]),Home!$A$1,"No Aplica")</f>
        <v>No Aplica</v>
      </c>
      <c r="N6469" s="43" t="str">
        <f>Leave[[#This Row],[User Code (Owning User) (Usuario)]]&amp;Leave[[#This Row],[fecha activa]]</f>
        <v>MIE2024261118424No Aplica</v>
      </c>
    </row>
    <row r="6470" spans="1:14" x14ac:dyDescent="0.3">
      <c r="A6470" s="43" t="s">
        <v>471</v>
      </c>
      <c r="B6470" s="3">
        <v>45902</v>
      </c>
      <c r="C6470" s="3">
        <v>45902</v>
      </c>
      <c r="D6470" s="43" t="s">
        <v>2809</v>
      </c>
      <c r="E6470" s="43" t="s">
        <v>821</v>
      </c>
      <c r="F6470" s="43" t="s">
        <v>822</v>
      </c>
      <c r="G6470">
        <v>60</v>
      </c>
      <c r="H6470">
        <v>60</v>
      </c>
      <c r="I6470" s="43" t="s">
        <v>1074</v>
      </c>
      <c r="J6470" s="43" t="s">
        <v>2767</v>
      </c>
      <c r="K6470" s="43" t="s">
        <v>178</v>
      </c>
      <c r="L6470" s="43" t="str">
        <f>IF(AND(Home!$A$1&gt;=Leave[[#This Row],[Start Time]],Home!$A$1&lt;=Leave[[#This Row],[End Time]]),"Aplica","No Aplica")</f>
        <v>No Aplica</v>
      </c>
      <c r="M6470" s="43" t="str">
        <f>IF(AND(Home!$A$1&gt;=Leave[[#This Row],[Start Time]],Home!$A$1&lt;=Leave[[#This Row],[End Time]]),Home!$A$1,"No Aplica")</f>
        <v>No Aplica</v>
      </c>
      <c r="N6470" s="43" t="str">
        <f>Leave[[#This Row],[User Code (Owning User) (Usuario)]]&amp;Leave[[#This Row],[fecha activa]]</f>
        <v>MIE2024261118424No Aplica</v>
      </c>
    </row>
    <row r="6471" spans="1:14" x14ac:dyDescent="0.3">
      <c r="A6471" s="43" t="s">
        <v>465</v>
      </c>
      <c r="B6471" s="3">
        <v>45925</v>
      </c>
      <c r="C6471" s="3">
        <v>45925</v>
      </c>
      <c r="D6471" s="43" t="s">
        <v>1900</v>
      </c>
      <c r="E6471" s="43" t="s">
        <v>2230</v>
      </c>
      <c r="F6471" s="43" t="s">
        <v>2232</v>
      </c>
      <c r="G6471">
        <v>120</v>
      </c>
      <c r="H6471">
        <v>120</v>
      </c>
      <c r="I6471" s="43" t="s">
        <v>2231</v>
      </c>
      <c r="J6471" s="43" t="s">
        <v>1045</v>
      </c>
      <c r="K6471" s="43" t="s">
        <v>177</v>
      </c>
      <c r="L6471" s="43" t="str">
        <f>IF(AND(Home!$A$1&gt;=Leave[[#This Row],[Start Time]],Home!$A$1&lt;=Leave[[#This Row],[End Time]]),"Aplica","No Aplica")</f>
        <v>No Aplica</v>
      </c>
      <c r="M6471" s="43" t="str">
        <f>IF(AND(Home!$A$1&gt;=Leave[[#This Row],[Start Time]],Home!$A$1&lt;=Leave[[#This Row],[End Time]]),Home!$A$1,"No Aplica")</f>
        <v>No Aplica</v>
      </c>
      <c r="N6471" s="43" t="str">
        <f>Leave[[#This Row],[User Code (Owning User) (Usuario)]]&amp;Leave[[#This Row],[fecha activa]]</f>
        <v>MIE2025040823880No Aplica</v>
      </c>
    </row>
    <row r="6472" spans="1:14" x14ac:dyDescent="0.3">
      <c r="A6472" s="43" t="s">
        <v>465</v>
      </c>
      <c r="B6472" s="3">
        <v>45922</v>
      </c>
      <c r="C6472" s="3">
        <v>45922</v>
      </c>
      <c r="D6472" s="43" t="s">
        <v>1900</v>
      </c>
      <c r="E6472" s="43" t="s">
        <v>2230</v>
      </c>
      <c r="F6472" s="43" t="s">
        <v>2232</v>
      </c>
      <c r="G6472">
        <v>120</v>
      </c>
      <c r="H6472">
        <v>120</v>
      </c>
      <c r="I6472" s="43" t="s">
        <v>2231</v>
      </c>
      <c r="J6472" s="43" t="s">
        <v>1045</v>
      </c>
      <c r="K6472" s="43" t="s">
        <v>177</v>
      </c>
      <c r="L6472" s="43" t="str">
        <f>IF(AND(Home!$A$1&gt;=Leave[[#This Row],[Start Time]],Home!$A$1&lt;=Leave[[#This Row],[End Time]]),"Aplica","No Aplica")</f>
        <v>Aplica</v>
      </c>
      <c r="M6472" s="43">
        <f>IF(AND(Home!$A$1&gt;=Leave[[#This Row],[Start Time]],Home!$A$1&lt;=Leave[[#This Row],[End Time]]),Home!$A$1,"No Aplica")</f>
        <v>45922</v>
      </c>
      <c r="N6472" s="43" t="str">
        <f>Leave[[#This Row],[User Code (Owning User) (Usuario)]]&amp;Leave[[#This Row],[fecha activa]]</f>
        <v>MIE202504082388045922</v>
      </c>
    </row>
    <row r="6473" spans="1:14" x14ac:dyDescent="0.3">
      <c r="A6473" s="43" t="s">
        <v>468</v>
      </c>
      <c r="B6473" s="3">
        <v>45924</v>
      </c>
      <c r="C6473" s="3">
        <v>45924</v>
      </c>
      <c r="D6473" s="43" t="s">
        <v>599</v>
      </c>
      <c r="E6473" s="43" t="s">
        <v>2230</v>
      </c>
      <c r="F6473" s="43" t="s">
        <v>2232</v>
      </c>
      <c r="G6473">
        <v>540</v>
      </c>
      <c r="H6473">
        <v>540</v>
      </c>
      <c r="I6473" s="43" t="s">
        <v>2231</v>
      </c>
      <c r="J6473" s="43" t="s">
        <v>1045</v>
      </c>
      <c r="K6473" s="43" t="s">
        <v>177</v>
      </c>
      <c r="L6473" s="43" t="str">
        <f>IF(AND(Home!$A$1&gt;=Leave[[#This Row],[Start Time]],Home!$A$1&lt;=Leave[[#This Row],[End Time]]),"Aplica","No Aplica")</f>
        <v>No Aplica</v>
      </c>
      <c r="M6473" s="43" t="str">
        <f>IF(AND(Home!$A$1&gt;=Leave[[#This Row],[Start Time]],Home!$A$1&lt;=Leave[[#This Row],[End Time]]),Home!$A$1,"No Aplica")</f>
        <v>No Aplica</v>
      </c>
      <c r="N6473" s="43" t="str">
        <f>Leave[[#This Row],[User Code (Owning User) (Usuario)]]&amp;Leave[[#This Row],[fecha activa]]</f>
        <v>MIE2025040823880No Aplica</v>
      </c>
    </row>
    <row r="6474" spans="1:14" x14ac:dyDescent="0.3">
      <c r="A6474" s="43" t="s">
        <v>465</v>
      </c>
      <c r="B6474" s="3">
        <v>45918</v>
      </c>
      <c r="C6474" s="3">
        <v>45918</v>
      </c>
      <c r="D6474" s="43" t="s">
        <v>2776</v>
      </c>
      <c r="E6474" s="43" t="s">
        <v>2230</v>
      </c>
      <c r="F6474" s="43" t="s">
        <v>2232</v>
      </c>
      <c r="G6474">
        <v>180</v>
      </c>
      <c r="H6474">
        <v>180</v>
      </c>
      <c r="I6474" s="43" t="s">
        <v>2231</v>
      </c>
      <c r="J6474" s="43" t="s">
        <v>1045</v>
      </c>
      <c r="K6474" s="43" t="s">
        <v>177</v>
      </c>
      <c r="L6474" s="43" t="str">
        <f>IF(AND(Home!$A$1&gt;=Leave[[#This Row],[Start Time]],Home!$A$1&lt;=Leave[[#This Row],[End Time]]),"Aplica","No Aplica")</f>
        <v>No Aplica</v>
      </c>
      <c r="M6474" s="43" t="str">
        <f>IF(AND(Home!$A$1&gt;=Leave[[#This Row],[Start Time]],Home!$A$1&lt;=Leave[[#This Row],[End Time]]),Home!$A$1,"No Aplica")</f>
        <v>No Aplica</v>
      </c>
      <c r="N6474" s="43" t="str">
        <f>Leave[[#This Row],[User Code (Owning User) (Usuario)]]&amp;Leave[[#This Row],[fecha activa]]</f>
        <v>MIE2025040823880No Aplica</v>
      </c>
    </row>
    <row r="6475" spans="1:14" x14ac:dyDescent="0.3">
      <c r="A6475" s="43" t="s">
        <v>465</v>
      </c>
      <c r="B6475" s="3">
        <v>45915</v>
      </c>
      <c r="C6475" s="3">
        <v>45915</v>
      </c>
      <c r="D6475" s="43" t="s">
        <v>2776</v>
      </c>
      <c r="E6475" s="43" t="s">
        <v>2230</v>
      </c>
      <c r="F6475" s="43" t="s">
        <v>2232</v>
      </c>
      <c r="G6475">
        <v>180</v>
      </c>
      <c r="H6475">
        <v>180</v>
      </c>
      <c r="I6475" s="43" t="s">
        <v>2231</v>
      </c>
      <c r="J6475" s="43" t="s">
        <v>1045</v>
      </c>
      <c r="K6475" s="43" t="s">
        <v>177</v>
      </c>
      <c r="L6475" s="43" t="str">
        <f>IF(AND(Home!$A$1&gt;=Leave[[#This Row],[Start Time]],Home!$A$1&lt;=Leave[[#This Row],[End Time]]),"Aplica","No Aplica")</f>
        <v>No Aplica</v>
      </c>
      <c r="M6475" s="43" t="str">
        <f>IF(AND(Home!$A$1&gt;=Leave[[#This Row],[Start Time]],Home!$A$1&lt;=Leave[[#This Row],[End Time]]),Home!$A$1,"No Aplica")</f>
        <v>No Aplica</v>
      </c>
      <c r="N6475" s="43" t="str">
        <f>Leave[[#This Row],[User Code (Owning User) (Usuario)]]&amp;Leave[[#This Row],[fecha activa]]</f>
        <v>MIE2025040823880No Aplica</v>
      </c>
    </row>
    <row r="6476" spans="1:14" x14ac:dyDescent="0.3">
      <c r="A6476" s="43" t="s">
        <v>468</v>
      </c>
      <c r="B6476" s="3">
        <v>45916</v>
      </c>
      <c r="C6476" s="3">
        <v>45916</v>
      </c>
      <c r="D6476" s="43" t="s">
        <v>1595</v>
      </c>
      <c r="E6476" s="43" t="s">
        <v>2230</v>
      </c>
      <c r="F6476" s="43" t="s">
        <v>2232</v>
      </c>
      <c r="G6476">
        <v>540</v>
      </c>
      <c r="H6476">
        <v>540</v>
      </c>
      <c r="I6476" s="43" t="s">
        <v>2231</v>
      </c>
      <c r="J6476" s="43" t="s">
        <v>1045</v>
      </c>
      <c r="K6476" s="43" t="s">
        <v>177</v>
      </c>
      <c r="L6476" s="43" t="str">
        <f>IF(AND(Home!$A$1&gt;=Leave[[#This Row],[Start Time]],Home!$A$1&lt;=Leave[[#This Row],[End Time]]),"Aplica","No Aplica")</f>
        <v>No Aplica</v>
      </c>
      <c r="M6476" s="43" t="str">
        <f>IF(AND(Home!$A$1&gt;=Leave[[#This Row],[Start Time]],Home!$A$1&lt;=Leave[[#This Row],[End Time]]),Home!$A$1,"No Aplica")</f>
        <v>No Aplica</v>
      </c>
      <c r="N6476" s="43" t="str">
        <f>Leave[[#This Row],[User Code (Owning User) (Usuario)]]&amp;Leave[[#This Row],[fecha activa]]</f>
        <v>MIE2025040823880No Aplica</v>
      </c>
    </row>
    <row r="6477" spans="1:14" x14ac:dyDescent="0.3">
      <c r="A6477" s="43" t="s">
        <v>468</v>
      </c>
      <c r="B6477" s="3">
        <v>45914</v>
      </c>
      <c r="C6477" s="3">
        <v>45914</v>
      </c>
      <c r="D6477" s="43" t="s">
        <v>470</v>
      </c>
      <c r="E6477" s="43" t="s">
        <v>2230</v>
      </c>
      <c r="F6477" s="43" t="s">
        <v>2232</v>
      </c>
      <c r="G6477">
        <v>540</v>
      </c>
      <c r="H6477">
        <v>540</v>
      </c>
      <c r="I6477" s="43" t="s">
        <v>2231</v>
      </c>
      <c r="J6477" s="43" t="s">
        <v>1045</v>
      </c>
      <c r="K6477" s="43" t="s">
        <v>177</v>
      </c>
      <c r="L6477" s="43" t="str">
        <f>IF(AND(Home!$A$1&gt;=Leave[[#This Row],[Start Time]],Home!$A$1&lt;=Leave[[#This Row],[End Time]]),"Aplica","No Aplica")</f>
        <v>No Aplica</v>
      </c>
      <c r="M6477" s="43" t="str">
        <f>IF(AND(Home!$A$1&gt;=Leave[[#This Row],[Start Time]],Home!$A$1&lt;=Leave[[#This Row],[End Time]]),Home!$A$1,"No Aplica")</f>
        <v>No Aplica</v>
      </c>
      <c r="N6477" s="43" t="str">
        <f>Leave[[#This Row],[User Code (Owning User) (Usuario)]]&amp;Leave[[#This Row],[fecha activa]]</f>
        <v>MIE2025040823880No Aplica</v>
      </c>
    </row>
    <row r="6478" spans="1:14" x14ac:dyDescent="0.3">
      <c r="A6478" s="43" t="s">
        <v>465</v>
      </c>
      <c r="B6478" s="3">
        <v>45911</v>
      </c>
      <c r="C6478" s="3">
        <v>45911</v>
      </c>
      <c r="D6478" s="43" t="s">
        <v>655</v>
      </c>
      <c r="E6478" s="43" t="s">
        <v>2230</v>
      </c>
      <c r="F6478" s="43" t="s">
        <v>2232</v>
      </c>
      <c r="G6478">
        <v>120</v>
      </c>
      <c r="H6478">
        <v>120</v>
      </c>
      <c r="I6478" s="43" t="s">
        <v>2231</v>
      </c>
      <c r="J6478" s="43" t="s">
        <v>1045</v>
      </c>
      <c r="K6478" s="43" t="s">
        <v>177</v>
      </c>
      <c r="L6478" s="43" t="str">
        <f>IF(AND(Home!$A$1&gt;=Leave[[#This Row],[Start Time]],Home!$A$1&lt;=Leave[[#This Row],[End Time]]),"Aplica","No Aplica")</f>
        <v>No Aplica</v>
      </c>
      <c r="M6478" s="43" t="str">
        <f>IF(AND(Home!$A$1&gt;=Leave[[#This Row],[Start Time]],Home!$A$1&lt;=Leave[[#This Row],[End Time]]),Home!$A$1,"No Aplica")</f>
        <v>No Aplica</v>
      </c>
      <c r="N6478" s="43" t="str">
        <f>Leave[[#This Row],[User Code (Owning User) (Usuario)]]&amp;Leave[[#This Row],[fecha activa]]</f>
        <v>MIE2025040823880No Aplica</v>
      </c>
    </row>
    <row r="6479" spans="1:14" x14ac:dyDescent="0.3">
      <c r="A6479" s="43" t="s">
        <v>465</v>
      </c>
      <c r="B6479" s="3">
        <v>45908</v>
      </c>
      <c r="C6479" s="3">
        <v>45908</v>
      </c>
      <c r="D6479" s="43" t="s">
        <v>655</v>
      </c>
      <c r="E6479" s="43" t="s">
        <v>2230</v>
      </c>
      <c r="F6479" s="43" t="s">
        <v>2232</v>
      </c>
      <c r="G6479">
        <v>120</v>
      </c>
      <c r="H6479">
        <v>120</v>
      </c>
      <c r="I6479" s="43" t="s">
        <v>2231</v>
      </c>
      <c r="J6479" s="43" t="s">
        <v>1045</v>
      </c>
      <c r="K6479" s="43" t="s">
        <v>177</v>
      </c>
      <c r="L6479" s="43" t="str">
        <f>IF(AND(Home!$A$1&gt;=Leave[[#This Row],[Start Time]],Home!$A$1&lt;=Leave[[#This Row],[End Time]]),"Aplica","No Aplica")</f>
        <v>No Aplica</v>
      </c>
      <c r="M6479" s="43" t="str">
        <f>IF(AND(Home!$A$1&gt;=Leave[[#This Row],[Start Time]],Home!$A$1&lt;=Leave[[#This Row],[End Time]]),Home!$A$1,"No Aplica")</f>
        <v>No Aplica</v>
      </c>
      <c r="N6479" s="43" t="str">
        <f>Leave[[#This Row],[User Code (Owning User) (Usuario)]]&amp;Leave[[#This Row],[fecha activa]]</f>
        <v>MIE2025040823880No Aplica</v>
      </c>
    </row>
    <row r="6480" spans="1:14" x14ac:dyDescent="0.3">
      <c r="A6480" s="43" t="s">
        <v>468</v>
      </c>
      <c r="B6480" s="3">
        <v>45909</v>
      </c>
      <c r="C6480" s="3">
        <v>45909</v>
      </c>
      <c r="D6480" s="43" t="s">
        <v>469</v>
      </c>
      <c r="E6480" s="43" t="s">
        <v>2230</v>
      </c>
      <c r="F6480" s="43" t="s">
        <v>2232</v>
      </c>
      <c r="G6480">
        <v>540</v>
      </c>
      <c r="H6480">
        <v>540</v>
      </c>
      <c r="I6480" s="43" t="s">
        <v>2231</v>
      </c>
      <c r="J6480" s="43" t="s">
        <v>1045</v>
      </c>
      <c r="K6480" s="43" t="s">
        <v>177</v>
      </c>
      <c r="L6480" s="43" t="str">
        <f>IF(AND(Home!$A$1&gt;=Leave[[#This Row],[Start Time]],Home!$A$1&lt;=Leave[[#This Row],[End Time]]),"Aplica","No Aplica")</f>
        <v>No Aplica</v>
      </c>
      <c r="M6480" s="43" t="str">
        <f>IF(AND(Home!$A$1&gt;=Leave[[#This Row],[Start Time]],Home!$A$1&lt;=Leave[[#This Row],[End Time]]),Home!$A$1,"No Aplica")</f>
        <v>No Aplica</v>
      </c>
      <c r="N6480" s="43" t="str">
        <f>Leave[[#This Row],[User Code (Owning User) (Usuario)]]&amp;Leave[[#This Row],[fecha activa]]</f>
        <v>MIE2025040823880No Aplica</v>
      </c>
    </row>
    <row r="6481" spans="1:14" x14ac:dyDescent="0.3">
      <c r="A6481" s="43" t="s">
        <v>465</v>
      </c>
      <c r="B6481" s="3">
        <v>45904</v>
      </c>
      <c r="C6481" s="3">
        <v>45904</v>
      </c>
      <c r="D6481" s="43" t="s">
        <v>2662</v>
      </c>
      <c r="E6481" s="43" t="s">
        <v>2230</v>
      </c>
      <c r="F6481" s="43" t="s">
        <v>2232</v>
      </c>
      <c r="G6481">
        <v>180</v>
      </c>
      <c r="H6481">
        <v>180</v>
      </c>
      <c r="I6481" s="43" t="s">
        <v>2231</v>
      </c>
      <c r="J6481" s="43" t="s">
        <v>1045</v>
      </c>
      <c r="K6481" s="43" t="s">
        <v>177</v>
      </c>
      <c r="L6481" s="43" t="str">
        <f>IF(AND(Home!$A$1&gt;=Leave[[#This Row],[Start Time]],Home!$A$1&lt;=Leave[[#This Row],[End Time]]),"Aplica","No Aplica")</f>
        <v>No Aplica</v>
      </c>
      <c r="M6481" s="43" t="str">
        <f>IF(AND(Home!$A$1&gt;=Leave[[#This Row],[Start Time]],Home!$A$1&lt;=Leave[[#This Row],[End Time]]),Home!$A$1,"No Aplica")</f>
        <v>No Aplica</v>
      </c>
      <c r="N6481" s="43" t="str">
        <f>Leave[[#This Row],[User Code (Owning User) (Usuario)]]&amp;Leave[[#This Row],[fecha activa]]</f>
        <v>MIE2025040823880No Aplica</v>
      </c>
    </row>
    <row r="6482" spans="1:14" x14ac:dyDescent="0.3">
      <c r="A6482" s="43" t="s">
        <v>465</v>
      </c>
      <c r="B6482" s="3">
        <v>45901</v>
      </c>
      <c r="C6482" s="3">
        <v>45901</v>
      </c>
      <c r="D6482" s="43" t="s">
        <v>2662</v>
      </c>
      <c r="E6482" s="43" t="s">
        <v>2230</v>
      </c>
      <c r="F6482" s="43" t="s">
        <v>2232</v>
      </c>
      <c r="G6482">
        <v>180</v>
      </c>
      <c r="H6482">
        <v>180</v>
      </c>
      <c r="I6482" s="43" t="s">
        <v>2231</v>
      </c>
      <c r="J6482" s="43" t="s">
        <v>1045</v>
      </c>
      <c r="K6482" s="43" t="s">
        <v>177</v>
      </c>
      <c r="L6482" s="43" t="str">
        <f>IF(AND(Home!$A$1&gt;=Leave[[#This Row],[Start Time]],Home!$A$1&lt;=Leave[[#This Row],[End Time]]),"Aplica","No Aplica")</f>
        <v>No Aplica</v>
      </c>
      <c r="M6482" s="43" t="str">
        <f>IF(AND(Home!$A$1&gt;=Leave[[#This Row],[Start Time]],Home!$A$1&lt;=Leave[[#This Row],[End Time]]),Home!$A$1,"No Aplica")</f>
        <v>No Aplica</v>
      </c>
      <c r="N6482" s="43" t="str">
        <f>Leave[[#This Row],[User Code (Owning User) (Usuario)]]&amp;Leave[[#This Row],[fecha activa]]</f>
        <v>MIE2025040823880No Aplica</v>
      </c>
    </row>
    <row r="6483" spans="1:14" x14ac:dyDescent="0.3">
      <c r="A6483" s="43" t="s">
        <v>468</v>
      </c>
      <c r="B6483" s="3">
        <v>45902</v>
      </c>
      <c r="C6483" s="3">
        <v>45902</v>
      </c>
      <c r="D6483" s="43" t="s">
        <v>469</v>
      </c>
      <c r="E6483" s="43" t="s">
        <v>2230</v>
      </c>
      <c r="F6483" s="43" t="s">
        <v>2232</v>
      </c>
      <c r="G6483">
        <v>540</v>
      </c>
      <c r="H6483">
        <v>540</v>
      </c>
      <c r="I6483" s="43" t="s">
        <v>2231</v>
      </c>
      <c r="J6483" s="43" t="s">
        <v>1045</v>
      </c>
      <c r="K6483" s="43" t="s">
        <v>177</v>
      </c>
      <c r="L6483" s="43" t="str">
        <f>IF(AND(Home!$A$1&gt;=Leave[[#This Row],[Start Time]],Home!$A$1&lt;=Leave[[#This Row],[End Time]]),"Aplica","No Aplica")</f>
        <v>No Aplica</v>
      </c>
      <c r="M6483" s="43" t="str">
        <f>IF(AND(Home!$A$1&gt;=Leave[[#This Row],[Start Time]],Home!$A$1&lt;=Leave[[#This Row],[End Time]]),Home!$A$1,"No Aplica")</f>
        <v>No Aplica</v>
      </c>
      <c r="N6483" s="43" t="str">
        <f>Leave[[#This Row],[User Code (Owning User) (Usuario)]]&amp;Leave[[#This Row],[fecha activa]]</f>
        <v>MIE2025040823880No Aplica</v>
      </c>
    </row>
    <row r="6484" spans="1:14" x14ac:dyDescent="0.3">
      <c r="A6484" s="43" t="s">
        <v>465</v>
      </c>
      <c r="B6484" s="3">
        <v>45926</v>
      </c>
      <c r="C6484" s="3">
        <v>45926</v>
      </c>
      <c r="D6484" s="43" t="s">
        <v>3574</v>
      </c>
      <c r="E6484" s="43" t="s">
        <v>518</v>
      </c>
      <c r="F6484" s="43" t="s">
        <v>519</v>
      </c>
      <c r="G6484">
        <v>60</v>
      </c>
      <c r="H6484">
        <v>60</v>
      </c>
      <c r="I6484" s="43" t="s">
        <v>1310</v>
      </c>
      <c r="J6484" s="43" t="s">
        <v>1051</v>
      </c>
      <c r="K6484" s="43" t="s">
        <v>177</v>
      </c>
      <c r="L6484" s="43" t="str">
        <f>IF(AND(Home!$A$1&gt;=Leave[[#This Row],[Start Time]],Home!$A$1&lt;=Leave[[#This Row],[End Time]]),"Aplica","No Aplica")</f>
        <v>No Aplica</v>
      </c>
      <c r="M6484" s="43" t="str">
        <f>IF(AND(Home!$A$1&gt;=Leave[[#This Row],[Start Time]],Home!$A$1&lt;=Leave[[#This Row],[End Time]]),Home!$A$1,"No Aplica")</f>
        <v>No Aplica</v>
      </c>
      <c r="N6484" s="43" t="str">
        <f>Leave[[#This Row],[User Code (Owning User) (Usuario)]]&amp;Leave[[#This Row],[fecha activa]]</f>
        <v>MIE2024090414932No Aplica</v>
      </c>
    </row>
    <row r="6485" spans="1:14" x14ac:dyDescent="0.3">
      <c r="A6485" s="43" t="s">
        <v>465</v>
      </c>
      <c r="B6485" s="3">
        <v>45924</v>
      </c>
      <c r="C6485" s="3">
        <v>45924</v>
      </c>
      <c r="D6485" s="43" t="s">
        <v>3254</v>
      </c>
      <c r="E6485" s="43" t="s">
        <v>518</v>
      </c>
      <c r="F6485" s="43" t="s">
        <v>519</v>
      </c>
      <c r="G6485">
        <v>60</v>
      </c>
      <c r="H6485">
        <v>60</v>
      </c>
      <c r="I6485" s="43" t="s">
        <v>1310</v>
      </c>
      <c r="J6485" s="43" t="s">
        <v>1051</v>
      </c>
      <c r="K6485" s="43" t="s">
        <v>177</v>
      </c>
      <c r="L6485" s="43" t="str">
        <f>IF(AND(Home!$A$1&gt;=Leave[[#This Row],[Start Time]],Home!$A$1&lt;=Leave[[#This Row],[End Time]]),"Aplica","No Aplica")</f>
        <v>No Aplica</v>
      </c>
      <c r="M6485" s="43" t="str">
        <f>IF(AND(Home!$A$1&gt;=Leave[[#This Row],[Start Time]],Home!$A$1&lt;=Leave[[#This Row],[End Time]]),Home!$A$1,"No Aplica")</f>
        <v>No Aplica</v>
      </c>
      <c r="N6485" s="43" t="str">
        <f>Leave[[#This Row],[User Code (Owning User) (Usuario)]]&amp;Leave[[#This Row],[fecha activa]]</f>
        <v>MIE2024090414932No Aplica</v>
      </c>
    </row>
    <row r="6486" spans="1:14" x14ac:dyDescent="0.3">
      <c r="A6486" s="43" t="s">
        <v>465</v>
      </c>
      <c r="B6486" s="3">
        <v>45922</v>
      </c>
      <c r="C6486" s="3">
        <v>45922</v>
      </c>
      <c r="D6486" s="43" t="s">
        <v>2736</v>
      </c>
      <c r="E6486" s="43" t="s">
        <v>518</v>
      </c>
      <c r="F6486" s="43" t="s">
        <v>519</v>
      </c>
      <c r="G6486">
        <v>60</v>
      </c>
      <c r="H6486">
        <v>60</v>
      </c>
      <c r="I6486" s="43" t="s">
        <v>1310</v>
      </c>
      <c r="J6486" s="43" t="s">
        <v>1051</v>
      </c>
      <c r="K6486" s="43" t="s">
        <v>177</v>
      </c>
      <c r="L6486" s="43" t="str">
        <f>IF(AND(Home!$A$1&gt;=Leave[[#This Row],[Start Time]],Home!$A$1&lt;=Leave[[#This Row],[End Time]]),"Aplica","No Aplica")</f>
        <v>Aplica</v>
      </c>
      <c r="M6486" s="43">
        <f>IF(AND(Home!$A$1&gt;=Leave[[#This Row],[Start Time]],Home!$A$1&lt;=Leave[[#This Row],[End Time]]),Home!$A$1,"No Aplica")</f>
        <v>45922</v>
      </c>
      <c r="N6486" s="43" t="str">
        <f>Leave[[#This Row],[User Code (Owning User) (Usuario)]]&amp;Leave[[#This Row],[fecha activa]]</f>
        <v>MIE202409041493245922</v>
      </c>
    </row>
    <row r="6487" spans="1:14" x14ac:dyDescent="0.3">
      <c r="A6487" s="43" t="s">
        <v>468</v>
      </c>
      <c r="B6487" s="3">
        <v>45923</v>
      </c>
      <c r="C6487" s="3">
        <v>45923</v>
      </c>
      <c r="D6487" s="43" t="s">
        <v>470</v>
      </c>
      <c r="E6487" s="43" t="s">
        <v>518</v>
      </c>
      <c r="F6487" s="43" t="s">
        <v>519</v>
      </c>
      <c r="G6487">
        <v>540</v>
      </c>
      <c r="H6487">
        <v>540</v>
      </c>
      <c r="I6487" s="43" t="s">
        <v>1310</v>
      </c>
      <c r="J6487" s="43" t="s">
        <v>1051</v>
      </c>
      <c r="K6487" s="43" t="s">
        <v>177</v>
      </c>
      <c r="L6487" s="43" t="str">
        <f>IF(AND(Home!$A$1&gt;=Leave[[#This Row],[Start Time]],Home!$A$1&lt;=Leave[[#This Row],[End Time]]),"Aplica","No Aplica")</f>
        <v>No Aplica</v>
      </c>
      <c r="M6487" s="43" t="str">
        <f>IF(AND(Home!$A$1&gt;=Leave[[#This Row],[Start Time]],Home!$A$1&lt;=Leave[[#This Row],[End Time]]),Home!$A$1,"No Aplica")</f>
        <v>No Aplica</v>
      </c>
      <c r="N6487" s="43" t="str">
        <f>Leave[[#This Row],[User Code (Owning User) (Usuario)]]&amp;Leave[[#This Row],[fecha activa]]</f>
        <v>MIE2024090414932No Aplica</v>
      </c>
    </row>
    <row r="6488" spans="1:14" x14ac:dyDescent="0.3">
      <c r="A6488" s="43" t="s">
        <v>465</v>
      </c>
      <c r="B6488" s="3">
        <v>45919</v>
      </c>
      <c r="C6488" s="3">
        <v>45919</v>
      </c>
      <c r="D6488" s="43" t="s">
        <v>3254</v>
      </c>
      <c r="E6488" s="43" t="s">
        <v>518</v>
      </c>
      <c r="F6488" s="43" t="s">
        <v>519</v>
      </c>
      <c r="G6488">
        <v>60</v>
      </c>
      <c r="H6488">
        <v>60</v>
      </c>
      <c r="I6488" s="43" t="s">
        <v>1310</v>
      </c>
      <c r="J6488" s="43" t="s">
        <v>1051</v>
      </c>
      <c r="K6488" s="43" t="s">
        <v>177</v>
      </c>
      <c r="L6488" s="43" t="str">
        <f>IF(AND(Home!$A$1&gt;=Leave[[#This Row],[Start Time]],Home!$A$1&lt;=Leave[[#This Row],[End Time]]),"Aplica","No Aplica")</f>
        <v>No Aplica</v>
      </c>
      <c r="M6488" s="43" t="str">
        <f>IF(AND(Home!$A$1&gt;=Leave[[#This Row],[Start Time]],Home!$A$1&lt;=Leave[[#This Row],[End Time]]),Home!$A$1,"No Aplica")</f>
        <v>No Aplica</v>
      </c>
      <c r="N6488" s="43" t="str">
        <f>Leave[[#This Row],[User Code (Owning User) (Usuario)]]&amp;Leave[[#This Row],[fecha activa]]</f>
        <v>MIE2024090414932No Aplica</v>
      </c>
    </row>
    <row r="6489" spans="1:14" x14ac:dyDescent="0.3">
      <c r="A6489" s="43" t="s">
        <v>465</v>
      </c>
      <c r="B6489" s="3">
        <v>45918</v>
      </c>
      <c r="C6489" s="3">
        <v>45918</v>
      </c>
      <c r="D6489" s="43" t="s">
        <v>3254</v>
      </c>
      <c r="E6489" s="43" t="s">
        <v>518</v>
      </c>
      <c r="F6489" s="43" t="s">
        <v>519</v>
      </c>
      <c r="G6489">
        <v>60</v>
      </c>
      <c r="H6489">
        <v>60</v>
      </c>
      <c r="I6489" s="43" t="s">
        <v>1310</v>
      </c>
      <c r="J6489" s="43" t="s">
        <v>1051</v>
      </c>
      <c r="K6489" s="43" t="s">
        <v>177</v>
      </c>
      <c r="L6489" s="43" t="str">
        <f>IF(AND(Home!$A$1&gt;=Leave[[#This Row],[Start Time]],Home!$A$1&lt;=Leave[[#This Row],[End Time]]),"Aplica","No Aplica")</f>
        <v>No Aplica</v>
      </c>
      <c r="M6489" s="43" t="str">
        <f>IF(AND(Home!$A$1&gt;=Leave[[#This Row],[Start Time]],Home!$A$1&lt;=Leave[[#This Row],[End Time]]),Home!$A$1,"No Aplica")</f>
        <v>No Aplica</v>
      </c>
      <c r="N6489" s="43" t="str">
        <f>Leave[[#This Row],[User Code (Owning User) (Usuario)]]&amp;Leave[[#This Row],[fecha activa]]</f>
        <v>MIE2024090414932No Aplica</v>
      </c>
    </row>
    <row r="6490" spans="1:14" x14ac:dyDescent="0.3">
      <c r="A6490" s="43" t="s">
        <v>465</v>
      </c>
      <c r="B6490" s="3">
        <v>45916</v>
      </c>
      <c r="C6490" s="3">
        <v>45916</v>
      </c>
      <c r="D6490" s="43" t="s">
        <v>3255</v>
      </c>
      <c r="E6490" s="43" t="s">
        <v>518</v>
      </c>
      <c r="F6490" s="43" t="s">
        <v>519</v>
      </c>
      <c r="G6490">
        <v>60</v>
      </c>
      <c r="H6490">
        <v>60</v>
      </c>
      <c r="I6490" s="43" t="s">
        <v>1310</v>
      </c>
      <c r="J6490" s="43" t="s">
        <v>1051</v>
      </c>
      <c r="K6490" s="43" t="s">
        <v>177</v>
      </c>
      <c r="L6490" s="43" t="str">
        <f>IF(AND(Home!$A$1&gt;=Leave[[#This Row],[Start Time]],Home!$A$1&lt;=Leave[[#This Row],[End Time]]),"Aplica","No Aplica")</f>
        <v>No Aplica</v>
      </c>
      <c r="M6490" s="43" t="str">
        <f>IF(AND(Home!$A$1&gt;=Leave[[#This Row],[Start Time]],Home!$A$1&lt;=Leave[[#This Row],[End Time]]),Home!$A$1,"No Aplica")</f>
        <v>No Aplica</v>
      </c>
      <c r="N6490" s="43" t="str">
        <f>Leave[[#This Row],[User Code (Owning User) (Usuario)]]&amp;Leave[[#This Row],[fecha activa]]</f>
        <v>MIE2024090414932No Aplica</v>
      </c>
    </row>
    <row r="6491" spans="1:14" x14ac:dyDescent="0.3">
      <c r="A6491" s="43" t="s">
        <v>465</v>
      </c>
      <c r="B6491" s="3">
        <v>45915</v>
      </c>
      <c r="C6491" s="3">
        <v>45915</v>
      </c>
      <c r="D6491" s="43" t="s">
        <v>3255</v>
      </c>
      <c r="E6491" s="43" t="s">
        <v>518</v>
      </c>
      <c r="F6491" s="43" t="s">
        <v>519</v>
      </c>
      <c r="G6491">
        <v>60</v>
      </c>
      <c r="H6491">
        <v>60</v>
      </c>
      <c r="I6491" s="43" t="s">
        <v>1310</v>
      </c>
      <c r="J6491" s="43" t="s">
        <v>1051</v>
      </c>
      <c r="K6491" s="43" t="s">
        <v>177</v>
      </c>
      <c r="L6491" s="43" t="str">
        <f>IF(AND(Home!$A$1&gt;=Leave[[#This Row],[Start Time]],Home!$A$1&lt;=Leave[[#This Row],[End Time]]),"Aplica","No Aplica")</f>
        <v>No Aplica</v>
      </c>
      <c r="M6491" s="43" t="str">
        <f>IF(AND(Home!$A$1&gt;=Leave[[#This Row],[Start Time]],Home!$A$1&lt;=Leave[[#This Row],[End Time]]),Home!$A$1,"No Aplica")</f>
        <v>No Aplica</v>
      </c>
      <c r="N6491" s="43" t="str">
        <f>Leave[[#This Row],[User Code (Owning User) (Usuario)]]&amp;Leave[[#This Row],[fecha activa]]</f>
        <v>MIE2024090414932No Aplica</v>
      </c>
    </row>
    <row r="6492" spans="1:14" x14ac:dyDescent="0.3">
      <c r="A6492" s="43" t="s">
        <v>468</v>
      </c>
      <c r="B6492" s="3">
        <v>45917</v>
      </c>
      <c r="C6492" s="3">
        <v>45917</v>
      </c>
      <c r="D6492" s="43" t="s">
        <v>470</v>
      </c>
      <c r="E6492" s="43" t="s">
        <v>518</v>
      </c>
      <c r="F6492" s="43" t="s">
        <v>519</v>
      </c>
      <c r="G6492">
        <v>540</v>
      </c>
      <c r="H6492">
        <v>540</v>
      </c>
      <c r="I6492" s="43" t="s">
        <v>1310</v>
      </c>
      <c r="J6492" s="43" t="s">
        <v>1051</v>
      </c>
      <c r="K6492" s="43" t="s">
        <v>177</v>
      </c>
      <c r="L6492" s="43" t="str">
        <f>IF(AND(Home!$A$1&gt;=Leave[[#This Row],[Start Time]],Home!$A$1&lt;=Leave[[#This Row],[End Time]]),"Aplica","No Aplica")</f>
        <v>No Aplica</v>
      </c>
      <c r="M6492" s="43" t="str">
        <f>IF(AND(Home!$A$1&gt;=Leave[[#This Row],[Start Time]],Home!$A$1&lt;=Leave[[#This Row],[End Time]]),Home!$A$1,"No Aplica")</f>
        <v>No Aplica</v>
      </c>
      <c r="N6492" s="43" t="str">
        <f>Leave[[#This Row],[User Code (Owning User) (Usuario)]]&amp;Leave[[#This Row],[fecha activa]]</f>
        <v>MIE2024090414932No Aplica</v>
      </c>
    </row>
    <row r="6493" spans="1:14" x14ac:dyDescent="0.3">
      <c r="A6493" s="43" t="s">
        <v>468</v>
      </c>
      <c r="B6493" s="3">
        <v>45912</v>
      </c>
      <c r="C6493" s="3">
        <v>45912</v>
      </c>
      <c r="D6493" s="43" t="s">
        <v>2736</v>
      </c>
      <c r="E6493" s="43" t="s">
        <v>518</v>
      </c>
      <c r="F6493" s="43" t="s">
        <v>519</v>
      </c>
      <c r="G6493">
        <v>60</v>
      </c>
      <c r="H6493">
        <v>60</v>
      </c>
      <c r="I6493" s="43" t="s">
        <v>1310</v>
      </c>
      <c r="J6493" s="43" t="s">
        <v>1051</v>
      </c>
      <c r="K6493" s="43" t="s">
        <v>177</v>
      </c>
      <c r="L6493" s="43" t="str">
        <f>IF(AND(Home!$A$1&gt;=Leave[[#This Row],[Start Time]],Home!$A$1&lt;=Leave[[#This Row],[End Time]]),"Aplica","No Aplica")</f>
        <v>No Aplica</v>
      </c>
      <c r="M6493" s="43" t="str">
        <f>IF(AND(Home!$A$1&gt;=Leave[[#This Row],[Start Time]],Home!$A$1&lt;=Leave[[#This Row],[End Time]]),Home!$A$1,"No Aplica")</f>
        <v>No Aplica</v>
      </c>
      <c r="N6493" s="43" t="str">
        <f>Leave[[#This Row],[User Code (Owning User) (Usuario)]]&amp;Leave[[#This Row],[fecha activa]]</f>
        <v>MIE2024090414932No Aplica</v>
      </c>
    </row>
    <row r="6494" spans="1:14" x14ac:dyDescent="0.3">
      <c r="A6494" s="43" t="s">
        <v>465</v>
      </c>
      <c r="B6494" s="3">
        <v>45911</v>
      </c>
      <c r="C6494" s="3">
        <v>45911</v>
      </c>
      <c r="D6494" s="43" t="s">
        <v>2737</v>
      </c>
      <c r="E6494" s="43" t="s">
        <v>518</v>
      </c>
      <c r="F6494" s="43" t="s">
        <v>519</v>
      </c>
      <c r="G6494">
        <v>60</v>
      </c>
      <c r="H6494">
        <v>60</v>
      </c>
      <c r="I6494" s="43" t="s">
        <v>1310</v>
      </c>
      <c r="J6494" s="43" t="s">
        <v>1051</v>
      </c>
      <c r="K6494" s="43" t="s">
        <v>177</v>
      </c>
      <c r="L6494" s="43" t="str">
        <f>IF(AND(Home!$A$1&gt;=Leave[[#This Row],[Start Time]],Home!$A$1&lt;=Leave[[#This Row],[End Time]]),"Aplica","No Aplica")</f>
        <v>No Aplica</v>
      </c>
      <c r="M6494" s="43" t="str">
        <f>IF(AND(Home!$A$1&gt;=Leave[[#This Row],[Start Time]],Home!$A$1&lt;=Leave[[#This Row],[End Time]]),Home!$A$1,"No Aplica")</f>
        <v>No Aplica</v>
      </c>
      <c r="N6494" s="43" t="str">
        <f>Leave[[#This Row],[User Code (Owning User) (Usuario)]]&amp;Leave[[#This Row],[fecha activa]]</f>
        <v>MIE2024090414932No Aplica</v>
      </c>
    </row>
    <row r="6495" spans="1:14" x14ac:dyDescent="0.3">
      <c r="A6495" s="43" t="s">
        <v>465</v>
      </c>
      <c r="B6495" s="3">
        <v>45909</v>
      </c>
      <c r="C6495" s="3">
        <v>45909</v>
      </c>
      <c r="D6495" s="43" t="s">
        <v>2738</v>
      </c>
      <c r="E6495" s="43" t="s">
        <v>518</v>
      </c>
      <c r="F6495" s="43" t="s">
        <v>519</v>
      </c>
      <c r="G6495">
        <v>60</v>
      </c>
      <c r="H6495">
        <v>60</v>
      </c>
      <c r="I6495" s="43" t="s">
        <v>1310</v>
      </c>
      <c r="J6495" s="43" t="s">
        <v>1051</v>
      </c>
      <c r="K6495" s="43" t="s">
        <v>177</v>
      </c>
      <c r="L6495" s="43" t="str">
        <f>IF(AND(Home!$A$1&gt;=Leave[[#This Row],[Start Time]],Home!$A$1&lt;=Leave[[#This Row],[End Time]]),"Aplica","No Aplica")</f>
        <v>No Aplica</v>
      </c>
      <c r="M6495" s="43" t="str">
        <f>IF(AND(Home!$A$1&gt;=Leave[[#This Row],[Start Time]],Home!$A$1&lt;=Leave[[#This Row],[End Time]]),Home!$A$1,"No Aplica")</f>
        <v>No Aplica</v>
      </c>
      <c r="N6495" s="43" t="str">
        <f>Leave[[#This Row],[User Code (Owning User) (Usuario)]]&amp;Leave[[#This Row],[fecha activa]]</f>
        <v>MIE2024090414932No Aplica</v>
      </c>
    </row>
    <row r="6496" spans="1:14" x14ac:dyDescent="0.3">
      <c r="A6496" s="43" t="s">
        <v>465</v>
      </c>
      <c r="B6496" s="3">
        <v>45908</v>
      </c>
      <c r="C6496" s="3">
        <v>45908</v>
      </c>
      <c r="D6496" s="43" t="s">
        <v>2736</v>
      </c>
      <c r="E6496" s="43" t="s">
        <v>518</v>
      </c>
      <c r="F6496" s="43" t="s">
        <v>519</v>
      </c>
      <c r="G6496">
        <v>60</v>
      </c>
      <c r="H6496">
        <v>60</v>
      </c>
      <c r="I6496" s="43" t="s">
        <v>1310</v>
      </c>
      <c r="J6496" s="43" t="s">
        <v>1051</v>
      </c>
      <c r="K6496" s="43" t="s">
        <v>177</v>
      </c>
      <c r="L6496" s="43" t="str">
        <f>IF(AND(Home!$A$1&gt;=Leave[[#This Row],[Start Time]],Home!$A$1&lt;=Leave[[#This Row],[End Time]]),"Aplica","No Aplica")</f>
        <v>No Aplica</v>
      </c>
      <c r="M6496" s="43" t="str">
        <f>IF(AND(Home!$A$1&gt;=Leave[[#This Row],[Start Time]],Home!$A$1&lt;=Leave[[#This Row],[End Time]]),Home!$A$1,"No Aplica")</f>
        <v>No Aplica</v>
      </c>
      <c r="N6496" s="43" t="str">
        <f>Leave[[#This Row],[User Code (Owning User) (Usuario)]]&amp;Leave[[#This Row],[fecha activa]]</f>
        <v>MIE2024090414932No Aplica</v>
      </c>
    </row>
    <row r="6497" spans="1:14" x14ac:dyDescent="0.3">
      <c r="A6497" s="43" t="s">
        <v>468</v>
      </c>
      <c r="B6497" s="3">
        <v>45910</v>
      </c>
      <c r="C6497" s="3">
        <v>45910</v>
      </c>
      <c r="D6497" s="43" t="s">
        <v>470</v>
      </c>
      <c r="E6497" s="43" t="s">
        <v>518</v>
      </c>
      <c r="F6497" s="43" t="s">
        <v>519</v>
      </c>
      <c r="G6497">
        <v>540</v>
      </c>
      <c r="H6497">
        <v>540</v>
      </c>
      <c r="I6497" s="43" t="s">
        <v>1310</v>
      </c>
      <c r="J6497" s="43" t="s">
        <v>1051</v>
      </c>
      <c r="K6497" s="43" t="s">
        <v>177</v>
      </c>
      <c r="L6497" s="43" t="str">
        <f>IF(AND(Home!$A$1&gt;=Leave[[#This Row],[Start Time]],Home!$A$1&lt;=Leave[[#This Row],[End Time]]),"Aplica","No Aplica")</f>
        <v>No Aplica</v>
      </c>
      <c r="M6497" s="43" t="str">
        <f>IF(AND(Home!$A$1&gt;=Leave[[#This Row],[Start Time]],Home!$A$1&lt;=Leave[[#This Row],[End Time]]),Home!$A$1,"No Aplica")</f>
        <v>No Aplica</v>
      </c>
      <c r="N6497" s="43" t="str">
        <f>Leave[[#This Row],[User Code (Owning User) (Usuario)]]&amp;Leave[[#This Row],[fecha activa]]</f>
        <v>MIE2024090414932No Aplica</v>
      </c>
    </row>
    <row r="6498" spans="1:14" x14ac:dyDescent="0.3">
      <c r="A6498" s="43" t="s">
        <v>471</v>
      </c>
      <c r="B6498" s="3">
        <v>45922</v>
      </c>
      <c r="C6498" s="3">
        <v>45922</v>
      </c>
      <c r="D6498" s="43" t="s">
        <v>2027</v>
      </c>
      <c r="E6498" s="43" t="s">
        <v>688</v>
      </c>
      <c r="F6498" s="43" t="s">
        <v>689</v>
      </c>
      <c r="G6498">
        <v>150</v>
      </c>
      <c r="H6498">
        <v>150</v>
      </c>
      <c r="I6498" s="43" t="s">
        <v>1170</v>
      </c>
      <c r="J6498" s="43" t="s">
        <v>1577</v>
      </c>
      <c r="K6498" s="43" t="s">
        <v>163</v>
      </c>
      <c r="L6498" s="43" t="str">
        <f>IF(AND(Home!$A$1&gt;=Leave[[#This Row],[Start Time]],Home!$A$1&lt;=Leave[[#This Row],[End Time]]),"Aplica","No Aplica")</f>
        <v>Aplica</v>
      </c>
      <c r="M6498" s="43">
        <f>IF(AND(Home!$A$1&gt;=Leave[[#This Row],[Start Time]],Home!$A$1&lt;=Leave[[#This Row],[End Time]]),Home!$A$1,"No Aplica")</f>
        <v>45922</v>
      </c>
      <c r="N6498" s="43" t="str">
        <f>Leave[[#This Row],[User Code (Owning User) (Usuario)]]&amp;Leave[[#This Row],[fecha activa]]</f>
        <v>MIE202420081721145922</v>
      </c>
    </row>
    <row r="6499" spans="1:14" x14ac:dyDescent="0.3">
      <c r="A6499" s="43" t="s">
        <v>471</v>
      </c>
      <c r="B6499" s="3">
        <v>45919</v>
      </c>
      <c r="C6499" s="3">
        <v>45919</v>
      </c>
      <c r="D6499" s="43" t="s">
        <v>3784</v>
      </c>
      <c r="E6499" s="43" t="s">
        <v>688</v>
      </c>
      <c r="F6499" s="43" t="s">
        <v>689</v>
      </c>
      <c r="G6499">
        <v>360</v>
      </c>
      <c r="H6499">
        <v>360</v>
      </c>
      <c r="I6499" s="43" t="s">
        <v>1170</v>
      </c>
      <c r="J6499" s="43" t="s">
        <v>1577</v>
      </c>
      <c r="K6499" s="43" t="s">
        <v>163</v>
      </c>
      <c r="L6499" s="43" t="str">
        <f>IF(AND(Home!$A$1&gt;=Leave[[#This Row],[Start Time]],Home!$A$1&lt;=Leave[[#This Row],[End Time]]),"Aplica","No Aplica")</f>
        <v>No Aplica</v>
      </c>
      <c r="M6499" s="43" t="str">
        <f>IF(AND(Home!$A$1&gt;=Leave[[#This Row],[Start Time]],Home!$A$1&lt;=Leave[[#This Row],[End Time]]),Home!$A$1,"No Aplica")</f>
        <v>No Aplica</v>
      </c>
      <c r="N6499" s="43" t="str">
        <f>Leave[[#This Row],[User Code (Owning User) (Usuario)]]&amp;Leave[[#This Row],[fecha activa]]</f>
        <v>MIE2024200817211No Aplica</v>
      </c>
    </row>
    <row r="6500" spans="1:14" x14ac:dyDescent="0.3">
      <c r="A6500" s="43" t="s">
        <v>471</v>
      </c>
      <c r="B6500" s="3">
        <v>45918</v>
      </c>
      <c r="C6500" s="3">
        <v>45918</v>
      </c>
      <c r="D6500" s="43" t="s">
        <v>2027</v>
      </c>
      <c r="E6500" s="43" t="s">
        <v>688</v>
      </c>
      <c r="F6500" s="43" t="s">
        <v>689</v>
      </c>
      <c r="G6500">
        <v>180</v>
      </c>
      <c r="H6500">
        <v>180</v>
      </c>
      <c r="I6500" s="43" t="s">
        <v>1170</v>
      </c>
      <c r="J6500" s="43" t="s">
        <v>1577</v>
      </c>
      <c r="K6500" s="43" t="s">
        <v>163</v>
      </c>
      <c r="L6500" s="43" t="str">
        <f>IF(AND(Home!$A$1&gt;=Leave[[#This Row],[Start Time]],Home!$A$1&lt;=Leave[[#This Row],[End Time]]),"Aplica","No Aplica")</f>
        <v>No Aplica</v>
      </c>
      <c r="M6500" s="43" t="str">
        <f>IF(AND(Home!$A$1&gt;=Leave[[#This Row],[Start Time]],Home!$A$1&lt;=Leave[[#This Row],[End Time]]),Home!$A$1,"No Aplica")</f>
        <v>No Aplica</v>
      </c>
      <c r="N6500" s="43" t="str">
        <f>Leave[[#This Row],[User Code (Owning User) (Usuario)]]&amp;Leave[[#This Row],[fecha activa]]</f>
        <v>MIE2024200817211No Aplica</v>
      </c>
    </row>
    <row r="6501" spans="1:14" x14ac:dyDescent="0.3">
      <c r="A6501" s="43" t="s">
        <v>465</v>
      </c>
      <c r="B6501" s="3">
        <v>45928</v>
      </c>
      <c r="C6501" s="3">
        <v>45928</v>
      </c>
      <c r="D6501" s="43" t="s">
        <v>470</v>
      </c>
      <c r="E6501" s="43" t="s">
        <v>688</v>
      </c>
      <c r="F6501" s="43" t="s">
        <v>689</v>
      </c>
      <c r="G6501">
        <v>540</v>
      </c>
      <c r="H6501">
        <v>540</v>
      </c>
      <c r="I6501" s="43" t="s">
        <v>1170</v>
      </c>
      <c r="J6501" s="43" t="s">
        <v>1577</v>
      </c>
      <c r="K6501" s="43" t="s">
        <v>163</v>
      </c>
      <c r="L6501" s="43" t="str">
        <f>IF(AND(Home!$A$1&gt;=Leave[[#This Row],[Start Time]],Home!$A$1&lt;=Leave[[#This Row],[End Time]]),"Aplica","No Aplica")</f>
        <v>No Aplica</v>
      </c>
      <c r="M6501" s="43" t="str">
        <f>IF(AND(Home!$A$1&gt;=Leave[[#This Row],[Start Time]],Home!$A$1&lt;=Leave[[#This Row],[End Time]]),Home!$A$1,"No Aplica")</f>
        <v>No Aplica</v>
      </c>
      <c r="N6501" s="43" t="str">
        <f>Leave[[#This Row],[User Code (Owning User) (Usuario)]]&amp;Leave[[#This Row],[fecha activa]]</f>
        <v>MIE2024200817211No Aplica</v>
      </c>
    </row>
    <row r="6502" spans="1:14" x14ac:dyDescent="0.3">
      <c r="A6502" s="43" t="s">
        <v>471</v>
      </c>
      <c r="B6502" s="3">
        <v>45927</v>
      </c>
      <c r="C6502" s="3">
        <v>45927</v>
      </c>
      <c r="D6502" s="43" t="s">
        <v>472</v>
      </c>
      <c r="E6502" s="43" t="s">
        <v>688</v>
      </c>
      <c r="F6502" s="43" t="s">
        <v>689</v>
      </c>
      <c r="G6502">
        <v>540</v>
      </c>
      <c r="H6502">
        <v>540</v>
      </c>
      <c r="I6502" s="43" t="s">
        <v>1170</v>
      </c>
      <c r="J6502" s="43" t="s">
        <v>1577</v>
      </c>
      <c r="K6502" s="43" t="s">
        <v>163</v>
      </c>
      <c r="L6502" s="43" t="str">
        <f>IF(AND(Home!$A$1&gt;=Leave[[#This Row],[Start Time]],Home!$A$1&lt;=Leave[[#This Row],[End Time]]),"Aplica","No Aplica")</f>
        <v>No Aplica</v>
      </c>
      <c r="M6502" s="43" t="str">
        <f>IF(AND(Home!$A$1&gt;=Leave[[#This Row],[Start Time]],Home!$A$1&lt;=Leave[[#This Row],[End Time]]),Home!$A$1,"No Aplica")</f>
        <v>No Aplica</v>
      </c>
      <c r="N6502" s="43" t="str">
        <f>Leave[[#This Row],[User Code (Owning User) (Usuario)]]&amp;Leave[[#This Row],[fecha activa]]</f>
        <v>MIE2024200817211No Aplica</v>
      </c>
    </row>
    <row r="6503" spans="1:14" x14ac:dyDescent="0.3">
      <c r="A6503" s="43" t="s">
        <v>471</v>
      </c>
      <c r="B6503" s="3">
        <v>45917</v>
      </c>
      <c r="C6503" s="3">
        <v>45917</v>
      </c>
      <c r="D6503" s="43" t="s">
        <v>2027</v>
      </c>
      <c r="E6503" s="43" t="s">
        <v>688</v>
      </c>
      <c r="F6503" s="43" t="s">
        <v>689</v>
      </c>
      <c r="G6503">
        <v>90</v>
      </c>
      <c r="H6503">
        <v>90</v>
      </c>
      <c r="I6503" s="43" t="s">
        <v>1170</v>
      </c>
      <c r="J6503" s="43" t="s">
        <v>1577</v>
      </c>
      <c r="K6503" s="43" t="s">
        <v>163</v>
      </c>
      <c r="L6503" s="43" t="str">
        <f>IF(AND(Home!$A$1&gt;=Leave[[#This Row],[Start Time]],Home!$A$1&lt;=Leave[[#This Row],[End Time]]),"Aplica","No Aplica")</f>
        <v>No Aplica</v>
      </c>
      <c r="M6503" s="43" t="str">
        <f>IF(AND(Home!$A$1&gt;=Leave[[#This Row],[Start Time]],Home!$A$1&lt;=Leave[[#This Row],[End Time]]),Home!$A$1,"No Aplica")</f>
        <v>No Aplica</v>
      </c>
      <c r="N6503" s="43" t="str">
        <f>Leave[[#This Row],[User Code (Owning User) (Usuario)]]&amp;Leave[[#This Row],[fecha activa]]</f>
        <v>MIE2024200817211No Aplica</v>
      </c>
    </row>
    <row r="6504" spans="1:14" x14ac:dyDescent="0.3">
      <c r="A6504" s="43" t="s">
        <v>471</v>
      </c>
      <c r="B6504" s="3">
        <v>45916</v>
      </c>
      <c r="C6504" s="3">
        <v>45916</v>
      </c>
      <c r="D6504" s="43" t="s">
        <v>2027</v>
      </c>
      <c r="E6504" s="43" t="s">
        <v>688</v>
      </c>
      <c r="F6504" s="43" t="s">
        <v>689</v>
      </c>
      <c r="G6504">
        <v>150</v>
      </c>
      <c r="H6504">
        <v>150</v>
      </c>
      <c r="I6504" s="43" t="s">
        <v>1170</v>
      </c>
      <c r="J6504" s="43" t="s">
        <v>1577</v>
      </c>
      <c r="K6504" s="43" t="s">
        <v>163</v>
      </c>
      <c r="L6504" s="43" t="str">
        <f>IF(AND(Home!$A$1&gt;=Leave[[#This Row],[Start Time]],Home!$A$1&lt;=Leave[[#This Row],[End Time]]),"Aplica","No Aplica")</f>
        <v>No Aplica</v>
      </c>
      <c r="M6504" s="43" t="str">
        <f>IF(AND(Home!$A$1&gt;=Leave[[#This Row],[Start Time]],Home!$A$1&lt;=Leave[[#This Row],[End Time]]),Home!$A$1,"No Aplica")</f>
        <v>No Aplica</v>
      </c>
      <c r="N6504" s="43" t="str">
        <f>Leave[[#This Row],[User Code (Owning User) (Usuario)]]&amp;Leave[[#This Row],[fecha activa]]</f>
        <v>MIE2024200817211No Aplica</v>
      </c>
    </row>
    <row r="6505" spans="1:14" x14ac:dyDescent="0.3">
      <c r="A6505" s="43" t="s">
        <v>471</v>
      </c>
      <c r="B6505" s="3">
        <v>45915</v>
      </c>
      <c r="C6505" s="3">
        <v>45915</v>
      </c>
      <c r="D6505" s="43" t="s">
        <v>2027</v>
      </c>
      <c r="E6505" s="43" t="s">
        <v>688</v>
      </c>
      <c r="F6505" s="43" t="s">
        <v>689</v>
      </c>
      <c r="G6505">
        <v>150</v>
      </c>
      <c r="H6505">
        <v>150</v>
      </c>
      <c r="I6505" s="43" t="s">
        <v>1170</v>
      </c>
      <c r="J6505" s="43" t="s">
        <v>1577</v>
      </c>
      <c r="K6505" s="43" t="s">
        <v>163</v>
      </c>
      <c r="L6505" s="43" t="str">
        <f>IF(AND(Home!$A$1&gt;=Leave[[#This Row],[Start Time]],Home!$A$1&lt;=Leave[[#This Row],[End Time]]),"Aplica","No Aplica")</f>
        <v>No Aplica</v>
      </c>
      <c r="M6505" s="43" t="str">
        <f>IF(AND(Home!$A$1&gt;=Leave[[#This Row],[Start Time]],Home!$A$1&lt;=Leave[[#This Row],[End Time]]),Home!$A$1,"No Aplica")</f>
        <v>No Aplica</v>
      </c>
      <c r="N6505" s="43" t="str">
        <f>Leave[[#This Row],[User Code (Owning User) (Usuario)]]&amp;Leave[[#This Row],[fecha activa]]</f>
        <v>MIE2024200817211No Aplica</v>
      </c>
    </row>
    <row r="6506" spans="1:14" x14ac:dyDescent="0.3">
      <c r="A6506" s="43" t="s">
        <v>471</v>
      </c>
      <c r="B6506" s="3">
        <v>45912</v>
      </c>
      <c r="C6506" s="3">
        <v>45912</v>
      </c>
      <c r="D6506" s="43" t="s">
        <v>3435</v>
      </c>
      <c r="E6506" s="43" t="s">
        <v>688</v>
      </c>
      <c r="F6506" s="43" t="s">
        <v>689</v>
      </c>
      <c r="G6506">
        <v>330</v>
      </c>
      <c r="H6506">
        <v>330</v>
      </c>
      <c r="I6506" s="43" t="s">
        <v>1170</v>
      </c>
      <c r="J6506" s="43" t="s">
        <v>1577</v>
      </c>
      <c r="K6506" s="43" t="s">
        <v>163</v>
      </c>
      <c r="L6506" s="43" t="str">
        <f>IF(AND(Home!$A$1&gt;=Leave[[#This Row],[Start Time]],Home!$A$1&lt;=Leave[[#This Row],[End Time]]),"Aplica","No Aplica")</f>
        <v>No Aplica</v>
      </c>
      <c r="M6506" s="43" t="str">
        <f>IF(AND(Home!$A$1&gt;=Leave[[#This Row],[Start Time]],Home!$A$1&lt;=Leave[[#This Row],[End Time]]),Home!$A$1,"No Aplica")</f>
        <v>No Aplica</v>
      </c>
      <c r="N6506" s="43" t="str">
        <f>Leave[[#This Row],[User Code (Owning User) (Usuario)]]&amp;Leave[[#This Row],[fecha activa]]</f>
        <v>MIE2024200817211No Aplica</v>
      </c>
    </row>
    <row r="6507" spans="1:14" x14ac:dyDescent="0.3">
      <c r="A6507" s="43" t="s">
        <v>471</v>
      </c>
      <c r="B6507" s="3">
        <v>45911</v>
      </c>
      <c r="C6507" s="3">
        <v>45911</v>
      </c>
      <c r="D6507" s="43" t="s">
        <v>3365</v>
      </c>
      <c r="E6507" s="43" t="s">
        <v>688</v>
      </c>
      <c r="F6507" s="43" t="s">
        <v>689</v>
      </c>
      <c r="G6507">
        <v>240</v>
      </c>
      <c r="H6507">
        <v>240</v>
      </c>
      <c r="I6507" s="43" t="s">
        <v>1170</v>
      </c>
      <c r="J6507" s="43" t="s">
        <v>1577</v>
      </c>
      <c r="K6507" s="43" t="s">
        <v>163</v>
      </c>
      <c r="L6507" s="43" t="str">
        <f>IF(AND(Home!$A$1&gt;=Leave[[#This Row],[Start Time]],Home!$A$1&lt;=Leave[[#This Row],[End Time]]),"Aplica","No Aplica")</f>
        <v>No Aplica</v>
      </c>
      <c r="M6507" s="43" t="str">
        <f>IF(AND(Home!$A$1&gt;=Leave[[#This Row],[Start Time]],Home!$A$1&lt;=Leave[[#This Row],[End Time]]),Home!$A$1,"No Aplica")</f>
        <v>No Aplica</v>
      </c>
      <c r="N6507" s="43" t="str">
        <f>Leave[[#This Row],[User Code (Owning User) (Usuario)]]&amp;Leave[[#This Row],[fecha activa]]</f>
        <v>MIE2024200817211No Aplica</v>
      </c>
    </row>
    <row r="6508" spans="1:14" x14ac:dyDescent="0.3">
      <c r="A6508" s="43" t="s">
        <v>471</v>
      </c>
      <c r="B6508" s="3">
        <v>45910</v>
      </c>
      <c r="C6508" s="3">
        <v>45910</v>
      </c>
      <c r="D6508" s="43" t="s">
        <v>3332</v>
      </c>
      <c r="E6508" s="43" t="s">
        <v>688</v>
      </c>
      <c r="F6508" s="43" t="s">
        <v>689</v>
      </c>
      <c r="G6508">
        <v>210</v>
      </c>
      <c r="H6508">
        <v>210</v>
      </c>
      <c r="I6508" s="43" t="s">
        <v>1170</v>
      </c>
      <c r="J6508" s="43" t="s">
        <v>1577</v>
      </c>
      <c r="K6508" s="43" t="s">
        <v>163</v>
      </c>
      <c r="L6508" s="43" t="str">
        <f>IF(AND(Home!$A$1&gt;=Leave[[#This Row],[Start Time]],Home!$A$1&lt;=Leave[[#This Row],[End Time]]),"Aplica","No Aplica")</f>
        <v>No Aplica</v>
      </c>
      <c r="M6508" s="43" t="str">
        <f>IF(AND(Home!$A$1&gt;=Leave[[#This Row],[Start Time]],Home!$A$1&lt;=Leave[[#This Row],[End Time]]),Home!$A$1,"No Aplica")</f>
        <v>No Aplica</v>
      </c>
      <c r="N6508" s="43" t="str">
        <f>Leave[[#This Row],[User Code (Owning User) (Usuario)]]&amp;Leave[[#This Row],[fecha activa]]</f>
        <v>MIE2024200817211No Aplica</v>
      </c>
    </row>
    <row r="6509" spans="1:14" x14ac:dyDescent="0.3">
      <c r="A6509" s="43" t="s">
        <v>471</v>
      </c>
      <c r="B6509" s="3">
        <v>45909</v>
      </c>
      <c r="C6509" s="3">
        <v>45909</v>
      </c>
      <c r="D6509" s="43" t="s">
        <v>2027</v>
      </c>
      <c r="E6509" s="43" t="s">
        <v>688</v>
      </c>
      <c r="F6509" s="43" t="s">
        <v>689</v>
      </c>
      <c r="G6509">
        <v>180</v>
      </c>
      <c r="H6509">
        <v>180</v>
      </c>
      <c r="I6509" s="43" t="s">
        <v>1170</v>
      </c>
      <c r="J6509" s="43" t="s">
        <v>1577</v>
      </c>
      <c r="K6509" s="43" t="s">
        <v>163</v>
      </c>
      <c r="L6509" s="43" t="str">
        <f>IF(AND(Home!$A$1&gt;=Leave[[#This Row],[Start Time]],Home!$A$1&lt;=Leave[[#This Row],[End Time]]),"Aplica","No Aplica")</f>
        <v>No Aplica</v>
      </c>
      <c r="M6509" s="43" t="str">
        <f>IF(AND(Home!$A$1&gt;=Leave[[#This Row],[Start Time]],Home!$A$1&lt;=Leave[[#This Row],[End Time]]),Home!$A$1,"No Aplica")</f>
        <v>No Aplica</v>
      </c>
      <c r="N6509" s="43" t="str">
        <f>Leave[[#This Row],[User Code (Owning User) (Usuario)]]&amp;Leave[[#This Row],[fecha activa]]</f>
        <v>MIE2024200817211No Aplica</v>
      </c>
    </row>
    <row r="6510" spans="1:14" x14ac:dyDescent="0.3">
      <c r="A6510" s="43" t="s">
        <v>471</v>
      </c>
      <c r="B6510" s="3">
        <v>45908</v>
      </c>
      <c r="C6510" s="3">
        <v>45908</v>
      </c>
      <c r="D6510" s="43" t="s">
        <v>3191</v>
      </c>
      <c r="E6510" s="43" t="s">
        <v>688</v>
      </c>
      <c r="F6510" s="43" t="s">
        <v>689</v>
      </c>
      <c r="G6510">
        <v>150</v>
      </c>
      <c r="H6510">
        <v>150</v>
      </c>
      <c r="I6510" s="43" t="s">
        <v>1170</v>
      </c>
      <c r="J6510" s="43" t="s">
        <v>1577</v>
      </c>
      <c r="K6510" s="43" t="s">
        <v>163</v>
      </c>
      <c r="L6510" s="43" t="str">
        <f>IF(AND(Home!$A$1&gt;=Leave[[#This Row],[Start Time]],Home!$A$1&lt;=Leave[[#This Row],[End Time]]),"Aplica","No Aplica")</f>
        <v>No Aplica</v>
      </c>
      <c r="M6510" s="43" t="str">
        <f>IF(AND(Home!$A$1&gt;=Leave[[#This Row],[Start Time]],Home!$A$1&lt;=Leave[[#This Row],[End Time]]),Home!$A$1,"No Aplica")</f>
        <v>No Aplica</v>
      </c>
      <c r="N6510" s="43" t="str">
        <f>Leave[[#This Row],[User Code (Owning User) (Usuario)]]&amp;Leave[[#This Row],[fecha activa]]</f>
        <v>MIE2024200817211No Aplica</v>
      </c>
    </row>
    <row r="6511" spans="1:14" x14ac:dyDescent="0.3">
      <c r="A6511" s="43" t="s">
        <v>465</v>
      </c>
      <c r="B6511" s="3">
        <v>45921</v>
      </c>
      <c r="C6511" s="3">
        <v>45921</v>
      </c>
      <c r="D6511" s="43" t="s">
        <v>470</v>
      </c>
      <c r="E6511" s="43" t="s">
        <v>688</v>
      </c>
      <c r="F6511" s="43" t="s">
        <v>689</v>
      </c>
      <c r="G6511">
        <v>540</v>
      </c>
      <c r="H6511">
        <v>540</v>
      </c>
      <c r="I6511" s="43" t="s">
        <v>1170</v>
      </c>
      <c r="J6511" s="43" t="s">
        <v>1577</v>
      </c>
      <c r="K6511" s="43" t="s">
        <v>163</v>
      </c>
      <c r="L6511" s="43" t="str">
        <f>IF(AND(Home!$A$1&gt;=Leave[[#This Row],[Start Time]],Home!$A$1&lt;=Leave[[#This Row],[End Time]]),"Aplica","No Aplica")</f>
        <v>No Aplica</v>
      </c>
      <c r="M6511" s="43" t="str">
        <f>IF(AND(Home!$A$1&gt;=Leave[[#This Row],[Start Time]],Home!$A$1&lt;=Leave[[#This Row],[End Time]]),Home!$A$1,"No Aplica")</f>
        <v>No Aplica</v>
      </c>
      <c r="N6511" s="43" t="str">
        <f>Leave[[#This Row],[User Code (Owning User) (Usuario)]]&amp;Leave[[#This Row],[fecha activa]]</f>
        <v>MIE2024200817211No Aplica</v>
      </c>
    </row>
    <row r="6512" spans="1:14" x14ac:dyDescent="0.3">
      <c r="A6512" s="43" t="s">
        <v>471</v>
      </c>
      <c r="B6512" s="3">
        <v>45920</v>
      </c>
      <c r="C6512" s="3">
        <v>45920</v>
      </c>
      <c r="D6512" s="43" t="s">
        <v>472</v>
      </c>
      <c r="E6512" s="43" t="s">
        <v>688</v>
      </c>
      <c r="F6512" s="43" t="s">
        <v>689</v>
      </c>
      <c r="G6512">
        <v>540</v>
      </c>
      <c r="H6512">
        <v>540</v>
      </c>
      <c r="I6512" s="43" t="s">
        <v>1170</v>
      </c>
      <c r="J6512" s="43" t="s">
        <v>1577</v>
      </c>
      <c r="K6512" s="43" t="s">
        <v>163</v>
      </c>
      <c r="L6512" s="43" t="str">
        <f>IF(AND(Home!$A$1&gt;=Leave[[#This Row],[Start Time]],Home!$A$1&lt;=Leave[[#This Row],[End Time]]),"Aplica","No Aplica")</f>
        <v>No Aplica</v>
      </c>
      <c r="M6512" s="43" t="str">
        <f>IF(AND(Home!$A$1&gt;=Leave[[#This Row],[Start Time]],Home!$A$1&lt;=Leave[[#This Row],[End Time]]),Home!$A$1,"No Aplica")</f>
        <v>No Aplica</v>
      </c>
      <c r="N6512" s="43" t="str">
        <f>Leave[[#This Row],[User Code (Owning User) (Usuario)]]&amp;Leave[[#This Row],[fecha activa]]</f>
        <v>MIE2024200817211No Aplica</v>
      </c>
    </row>
    <row r="6513" spans="1:14" x14ac:dyDescent="0.3">
      <c r="A6513" s="43" t="s">
        <v>471</v>
      </c>
      <c r="B6513" s="3">
        <v>45905</v>
      </c>
      <c r="C6513" s="3">
        <v>45905</v>
      </c>
      <c r="D6513" s="43" t="s">
        <v>3060</v>
      </c>
      <c r="E6513" s="43" t="s">
        <v>688</v>
      </c>
      <c r="F6513" s="43" t="s">
        <v>689</v>
      </c>
      <c r="G6513">
        <v>180</v>
      </c>
      <c r="H6513">
        <v>180</v>
      </c>
      <c r="I6513" s="43" t="s">
        <v>1170</v>
      </c>
      <c r="J6513" s="43" t="s">
        <v>1577</v>
      </c>
      <c r="K6513" s="43" t="s">
        <v>163</v>
      </c>
      <c r="L6513" s="43" t="str">
        <f>IF(AND(Home!$A$1&gt;=Leave[[#This Row],[Start Time]],Home!$A$1&lt;=Leave[[#This Row],[End Time]]),"Aplica","No Aplica")</f>
        <v>No Aplica</v>
      </c>
      <c r="M6513" s="43" t="str">
        <f>IF(AND(Home!$A$1&gt;=Leave[[#This Row],[Start Time]],Home!$A$1&lt;=Leave[[#This Row],[End Time]]),Home!$A$1,"No Aplica")</f>
        <v>No Aplica</v>
      </c>
      <c r="N6513" s="43" t="str">
        <f>Leave[[#This Row],[User Code (Owning User) (Usuario)]]&amp;Leave[[#This Row],[fecha activa]]</f>
        <v>MIE2024200817211No Aplica</v>
      </c>
    </row>
    <row r="6514" spans="1:14" x14ac:dyDescent="0.3">
      <c r="A6514" s="43" t="s">
        <v>471</v>
      </c>
      <c r="B6514" s="3">
        <v>45906</v>
      </c>
      <c r="C6514" s="3">
        <v>45906</v>
      </c>
      <c r="D6514" s="43" t="s">
        <v>472</v>
      </c>
      <c r="E6514" s="43" t="s">
        <v>688</v>
      </c>
      <c r="F6514" s="43" t="s">
        <v>689</v>
      </c>
      <c r="G6514">
        <v>540</v>
      </c>
      <c r="H6514">
        <v>540</v>
      </c>
      <c r="I6514" s="43" t="s">
        <v>1170</v>
      </c>
      <c r="J6514" s="43" t="s">
        <v>1577</v>
      </c>
      <c r="K6514" s="43" t="s">
        <v>163</v>
      </c>
      <c r="L6514" s="43" t="str">
        <f>IF(AND(Home!$A$1&gt;=Leave[[#This Row],[Start Time]],Home!$A$1&lt;=Leave[[#This Row],[End Time]]),"Aplica","No Aplica")</f>
        <v>No Aplica</v>
      </c>
      <c r="M6514" s="43" t="str">
        <f>IF(AND(Home!$A$1&gt;=Leave[[#This Row],[Start Time]],Home!$A$1&lt;=Leave[[#This Row],[End Time]]),Home!$A$1,"No Aplica")</f>
        <v>No Aplica</v>
      </c>
      <c r="N6514" s="43" t="str">
        <f>Leave[[#This Row],[User Code (Owning User) (Usuario)]]&amp;Leave[[#This Row],[fecha activa]]</f>
        <v>MIE2024200817211No Aplica</v>
      </c>
    </row>
    <row r="6515" spans="1:14" x14ac:dyDescent="0.3">
      <c r="A6515" s="43" t="s">
        <v>465</v>
      </c>
      <c r="B6515" s="3">
        <v>45914</v>
      </c>
      <c r="C6515" s="3">
        <v>45914</v>
      </c>
      <c r="D6515" s="43" t="s">
        <v>470</v>
      </c>
      <c r="E6515" s="43" t="s">
        <v>688</v>
      </c>
      <c r="F6515" s="43" t="s">
        <v>689</v>
      </c>
      <c r="G6515">
        <v>540</v>
      </c>
      <c r="H6515">
        <v>540</v>
      </c>
      <c r="I6515" s="43" t="s">
        <v>1170</v>
      </c>
      <c r="J6515" s="43" t="s">
        <v>1577</v>
      </c>
      <c r="K6515" s="43" t="s">
        <v>163</v>
      </c>
      <c r="L6515" s="43" t="str">
        <f>IF(AND(Home!$A$1&gt;=Leave[[#This Row],[Start Time]],Home!$A$1&lt;=Leave[[#This Row],[End Time]]),"Aplica","No Aplica")</f>
        <v>No Aplica</v>
      </c>
      <c r="M6515" s="43" t="str">
        <f>IF(AND(Home!$A$1&gt;=Leave[[#This Row],[Start Time]],Home!$A$1&lt;=Leave[[#This Row],[End Time]]),Home!$A$1,"No Aplica")</f>
        <v>No Aplica</v>
      </c>
      <c r="N6515" s="43" t="str">
        <f>Leave[[#This Row],[User Code (Owning User) (Usuario)]]&amp;Leave[[#This Row],[fecha activa]]</f>
        <v>MIE2024200817211No Aplica</v>
      </c>
    </row>
    <row r="6516" spans="1:14" x14ac:dyDescent="0.3">
      <c r="A6516" s="43" t="s">
        <v>471</v>
      </c>
      <c r="B6516" s="3">
        <v>45913</v>
      </c>
      <c r="C6516" s="3">
        <v>45913</v>
      </c>
      <c r="D6516" s="43" t="s">
        <v>472</v>
      </c>
      <c r="E6516" s="43" t="s">
        <v>688</v>
      </c>
      <c r="F6516" s="43" t="s">
        <v>689</v>
      </c>
      <c r="G6516">
        <v>540</v>
      </c>
      <c r="H6516">
        <v>540</v>
      </c>
      <c r="I6516" s="43" t="s">
        <v>1170</v>
      </c>
      <c r="J6516" s="43" t="s">
        <v>1577</v>
      </c>
      <c r="K6516" s="43" t="s">
        <v>163</v>
      </c>
      <c r="L6516" s="43" t="str">
        <f>IF(AND(Home!$A$1&gt;=Leave[[#This Row],[Start Time]],Home!$A$1&lt;=Leave[[#This Row],[End Time]]),"Aplica","No Aplica")</f>
        <v>No Aplica</v>
      </c>
      <c r="M6516" s="43" t="str">
        <f>IF(AND(Home!$A$1&gt;=Leave[[#This Row],[Start Time]],Home!$A$1&lt;=Leave[[#This Row],[End Time]]),Home!$A$1,"No Aplica")</f>
        <v>No Aplica</v>
      </c>
      <c r="N6516" s="43" t="str">
        <f>Leave[[#This Row],[User Code (Owning User) (Usuario)]]&amp;Leave[[#This Row],[fecha activa]]</f>
        <v>MIE2024200817211No Aplica</v>
      </c>
    </row>
    <row r="6517" spans="1:14" x14ac:dyDescent="0.3">
      <c r="A6517" s="43" t="s">
        <v>471</v>
      </c>
      <c r="B6517" s="3">
        <v>45904</v>
      </c>
      <c r="C6517" s="3">
        <v>45904</v>
      </c>
      <c r="D6517" s="43" t="s">
        <v>2953</v>
      </c>
      <c r="E6517" s="43" t="s">
        <v>688</v>
      </c>
      <c r="F6517" s="43" t="s">
        <v>689</v>
      </c>
      <c r="G6517">
        <v>270</v>
      </c>
      <c r="H6517">
        <v>270</v>
      </c>
      <c r="I6517" s="43" t="s">
        <v>1170</v>
      </c>
      <c r="J6517" s="43" t="s">
        <v>1577</v>
      </c>
      <c r="K6517" s="43" t="s">
        <v>163</v>
      </c>
      <c r="L6517" s="43" t="str">
        <f>IF(AND(Home!$A$1&gt;=Leave[[#This Row],[Start Time]],Home!$A$1&lt;=Leave[[#This Row],[End Time]]),"Aplica","No Aplica")</f>
        <v>No Aplica</v>
      </c>
      <c r="M6517" s="43" t="str">
        <f>IF(AND(Home!$A$1&gt;=Leave[[#This Row],[Start Time]],Home!$A$1&lt;=Leave[[#This Row],[End Time]]),Home!$A$1,"No Aplica")</f>
        <v>No Aplica</v>
      </c>
      <c r="N6517" s="43" t="str">
        <f>Leave[[#This Row],[User Code (Owning User) (Usuario)]]&amp;Leave[[#This Row],[fecha activa]]</f>
        <v>MIE2024200817211No Aplica</v>
      </c>
    </row>
    <row r="6518" spans="1:14" x14ac:dyDescent="0.3">
      <c r="A6518" s="43" t="s">
        <v>471</v>
      </c>
      <c r="B6518" s="3">
        <v>45903</v>
      </c>
      <c r="C6518" s="3">
        <v>45903</v>
      </c>
      <c r="D6518" s="43" t="s">
        <v>2847</v>
      </c>
      <c r="E6518" s="43" t="s">
        <v>688</v>
      </c>
      <c r="F6518" s="43" t="s">
        <v>689</v>
      </c>
      <c r="G6518">
        <v>150</v>
      </c>
      <c r="H6518">
        <v>150</v>
      </c>
      <c r="I6518" s="43" t="s">
        <v>1170</v>
      </c>
      <c r="J6518" s="43" t="s">
        <v>1577</v>
      </c>
      <c r="K6518" s="43" t="s">
        <v>163</v>
      </c>
      <c r="L6518" s="43" t="str">
        <f>IF(AND(Home!$A$1&gt;=Leave[[#This Row],[Start Time]],Home!$A$1&lt;=Leave[[#This Row],[End Time]]),"Aplica","No Aplica")</f>
        <v>No Aplica</v>
      </c>
      <c r="M6518" s="43" t="str">
        <f>IF(AND(Home!$A$1&gt;=Leave[[#This Row],[Start Time]],Home!$A$1&lt;=Leave[[#This Row],[End Time]]),Home!$A$1,"No Aplica")</f>
        <v>No Aplica</v>
      </c>
      <c r="N6518" s="43" t="str">
        <f>Leave[[#This Row],[User Code (Owning User) (Usuario)]]&amp;Leave[[#This Row],[fecha activa]]</f>
        <v>MIE2024200817211No Aplica</v>
      </c>
    </row>
    <row r="6519" spans="1:14" x14ac:dyDescent="0.3">
      <c r="A6519" s="43" t="s">
        <v>471</v>
      </c>
      <c r="B6519" s="3">
        <v>45902</v>
      </c>
      <c r="C6519" s="3">
        <v>45902</v>
      </c>
      <c r="D6519" s="43" t="s">
        <v>2027</v>
      </c>
      <c r="E6519" s="43" t="s">
        <v>688</v>
      </c>
      <c r="F6519" s="43" t="s">
        <v>689</v>
      </c>
      <c r="G6519">
        <v>150</v>
      </c>
      <c r="H6519">
        <v>150</v>
      </c>
      <c r="I6519" s="43" t="s">
        <v>1170</v>
      </c>
      <c r="J6519" s="43" t="s">
        <v>1577</v>
      </c>
      <c r="K6519" s="43" t="s">
        <v>163</v>
      </c>
      <c r="L6519" s="43" t="str">
        <f>IF(AND(Home!$A$1&gt;=Leave[[#This Row],[Start Time]],Home!$A$1&lt;=Leave[[#This Row],[End Time]]),"Aplica","No Aplica")</f>
        <v>No Aplica</v>
      </c>
      <c r="M6519" s="43" t="str">
        <f>IF(AND(Home!$A$1&gt;=Leave[[#This Row],[Start Time]],Home!$A$1&lt;=Leave[[#This Row],[End Time]]),Home!$A$1,"No Aplica")</f>
        <v>No Aplica</v>
      </c>
      <c r="N6519" s="43" t="str">
        <f>Leave[[#This Row],[User Code (Owning User) (Usuario)]]&amp;Leave[[#This Row],[fecha activa]]</f>
        <v>MIE2024200817211No Aplica</v>
      </c>
    </row>
    <row r="6520" spans="1:14" x14ac:dyDescent="0.3">
      <c r="A6520" s="43" t="s">
        <v>471</v>
      </c>
      <c r="B6520" s="3">
        <v>45901</v>
      </c>
      <c r="C6520" s="3">
        <v>45901</v>
      </c>
      <c r="D6520" s="43" t="s">
        <v>2610</v>
      </c>
      <c r="E6520" s="43" t="s">
        <v>688</v>
      </c>
      <c r="F6520" s="43" t="s">
        <v>689</v>
      </c>
      <c r="G6520">
        <v>210</v>
      </c>
      <c r="H6520">
        <v>210</v>
      </c>
      <c r="I6520" s="43" t="s">
        <v>1170</v>
      </c>
      <c r="J6520" s="43" t="s">
        <v>1577</v>
      </c>
      <c r="K6520" s="43" t="s">
        <v>163</v>
      </c>
      <c r="L6520" s="43" t="str">
        <f>IF(AND(Home!$A$1&gt;=Leave[[#This Row],[Start Time]],Home!$A$1&lt;=Leave[[#This Row],[End Time]]),"Aplica","No Aplica")</f>
        <v>No Aplica</v>
      </c>
      <c r="M6520" s="43" t="str">
        <f>IF(AND(Home!$A$1&gt;=Leave[[#This Row],[Start Time]],Home!$A$1&lt;=Leave[[#This Row],[End Time]]),Home!$A$1,"No Aplica")</f>
        <v>No Aplica</v>
      </c>
      <c r="N6520" s="43" t="str">
        <f>Leave[[#This Row],[User Code (Owning User) (Usuario)]]&amp;Leave[[#This Row],[fecha activa]]</f>
        <v>MIE2024200817211No Aplica</v>
      </c>
    </row>
    <row r="6521" spans="1:14" x14ac:dyDescent="0.3">
      <c r="A6521" s="43" t="s">
        <v>471</v>
      </c>
      <c r="B6521" s="3">
        <v>45905</v>
      </c>
      <c r="C6521" s="3">
        <v>45905</v>
      </c>
      <c r="D6521" s="43" t="s">
        <v>3140</v>
      </c>
      <c r="E6521" s="43" t="s">
        <v>532</v>
      </c>
      <c r="F6521" s="43" t="s">
        <v>533</v>
      </c>
      <c r="G6521">
        <v>210</v>
      </c>
      <c r="H6521">
        <v>210</v>
      </c>
      <c r="I6521" s="43" t="s">
        <v>1304</v>
      </c>
      <c r="J6521" s="43" t="s">
        <v>972</v>
      </c>
      <c r="K6521" s="43" t="s">
        <v>178</v>
      </c>
      <c r="L6521" s="43" t="str">
        <f>IF(AND(Home!$A$1&gt;=Leave[[#This Row],[Start Time]],Home!$A$1&lt;=Leave[[#This Row],[End Time]]),"Aplica","No Aplica")</f>
        <v>No Aplica</v>
      </c>
      <c r="M6521" s="43" t="str">
        <f>IF(AND(Home!$A$1&gt;=Leave[[#This Row],[Start Time]],Home!$A$1&lt;=Leave[[#This Row],[End Time]]),Home!$A$1,"No Aplica")</f>
        <v>No Aplica</v>
      </c>
      <c r="N6521" s="43" t="str">
        <f>Leave[[#This Row],[User Code (Owning User) (Usuario)]]&amp;Leave[[#This Row],[fecha activa]]</f>
        <v>MIE2024170415097No Aplica</v>
      </c>
    </row>
    <row r="6522" spans="1:14" x14ac:dyDescent="0.3">
      <c r="A6522" s="43" t="s">
        <v>471</v>
      </c>
      <c r="B6522" s="3">
        <v>45902</v>
      </c>
      <c r="C6522" s="3">
        <v>45902</v>
      </c>
      <c r="D6522" s="43" t="s">
        <v>621</v>
      </c>
      <c r="E6522" s="43" t="s">
        <v>532</v>
      </c>
      <c r="F6522" s="43" t="s">
        <v>533</v>
      </c>
      <c r="G6522">
        <v>450</v>
      </c>
      <c r="H6522">
        <v>450</v>
      </c>
      <c r="I6522" s="43" t="s">
        <v>1304</v>
      </c>
      <c r="J6522" s="43" t="s">
        <v>972</v>
      </c>
      <c r="K6522" s="43" t="s">
        <v>178</v>
      </c>
      <c r="L6522" s="43" t="str">
        <f>IF(AND(Home!$A$1&gt;=Leave[[#This Row],[Start Time]],Home!$A$1&lt;=Leave[[#This Row],[End Time]]),"Aplica","No Aplica")</f>
        <v>No Aplica</v>
      </c>
      <c r="M6522" s="43" t="str">
        <f>IF(AND(Home!$A$1&gt;=Leave[[#This Row],[Start Time]],Home!$A$1&lt;=Leave[[#This Row],[End Time]]),Home!$A$1,"No Aplica")</f>
        <v>No Aplica</v>
      </c>
      <c r="N6522" s="43" t="str">
        <f>Leave[[#This Row],[User Code (Owning User) (Usuario)]]&amp;Leave[[#This Row],[fecha activa]]</f>
        <v>MIE2024170415097No Aplica</v>
      </c>
    </row>
    <row r="6523" spans="1:14" x14ac:dyDescent="0.3">
      <c r="A6523" s="43" t="s">
        <v>471</v>
      </c>
      <c r="B6523" s="3">
        <v>45926</v>
      </c>
      <c r="C6523" s="3">
        <v>45926</v>
      </c>
      <c r="D6523" s="43" t="s">
        <v>2343</v>
      </c>
      <c r="E6523" s="43" t="s">
        <v>2419</v>
      </c>
      <c r="F6523" s="43" t="s">
        <v>2421</v>
      </c>
      <c r="G6523">
        <v>60</v>
      </c>
      <c r="H6523">
        <v>60</v>
      </c>
      <c r="I6523" s="43" t="s">
        <v>2420</v>
      </c>
      <c r="J6523" s="43" t="s">
        <v>1105</v>
      </c>
      <c r="K6523" s="43" t="s">
        <v>177</v>
      </c>
      <c r="L6523" s="43" t="str">
        <f>IF(AND(Home!$A$1&gt;=Leave[[#This Row],[Start Time]],Home!$A$1&lt;=Leave[[#This Row],[End Time]]),"Aplica","No Aplica")</f>
        <v>No Aplica</v>
      </c>
      <c r="M6523" s="43" t="str">
        <f>IF(AND(Home!$A$1&gt;=Leave[[#This Row],[Start Time]],Home!$A$1&lt;=Leave[[#This Row],[End Time]]),Home!$A$1,"No Aplica")</f>
        <v>No Aplica</v>
      </c>
      <c r="N6523" s="43" t="str">
        <f>Leave[[#This Row],[User Code (Owning User) (Usuario)]]&amp;Leave[[#This Row],[fecha activa]]</f>
        <v>MIE2025130824051No Aplica</v>
      </c>
    </row>
    <row r="6524" spans="1:14" x14ac:dyDescent="0.3">
      <c r="A6524" s="43" t="s">
        <v>471</v>
      </c>
      <c r="B6524" s="3">
        <v>45925</v>
      </c>
      <c r="C6524" s="3">
        <v>45925</v>
      </c>
      <c r="D6524" s="43" t="s">
        <v>2343</v>
      </c>
      <c r="E6524" s="43" t="s">
        <v>2419</v>
      </c>
      <c r="F6524" s="43" t="s">
        <v>2421</v>
      </c>
      <c r="G6524">
        <v>60</v>
      </c>
      <c r="H6524">
        <v>60</v>
      </c>
      <c r="I6524" s="43" t="s">
        <v>2420</v>
      </c>
      <c r="J6524" s="43" t="s">
        <v>1105</v>
      </c>
      <c r="K6524" s="43" t="s">
        <v>177</v>
      </c>
      <c r="L6524" s="43" t="str">
        <f>IF(AND(Home!$A$1&gt;=Leave[[#This Row],[Start Time]],Home!$A$1&lt;=Leave[[#This Row],[End Time]]),"Aplica","No Aplica")</f>
        <v>No Aplica</v>
      </c>
      <c r="M6524" s="43" t="str">
        <f>IF(AND(Home!$A$1&gt;=Leave[[#This Row],[Start Time]],Home!$A$1&lt;=Leave[[#This Row],[End Time]]),Home!$A$1,"No Aplica")</f>
        <v>No Aplica</v>
      </c>
      <c r="N6524" s="43" t="str">
        <f>Leave[[#This Row],[User Code (Owning User) (Usuario)]]&amp;Leave[[#This Row],[fecha activa]]</f>
        <v>MIE2025130824051No Aplica</v>
      </c>
    </row>
    <row r="6525" spans="1:14" x14ac:dyDescent="0.3">
      <c r="A6525" s="43" t="s">
        <v>471</v>
      </c>
      <c r="B6525" s="3">
        <v>45924</v>
      </c>
      <c r="C6525" s="3">
        <v>45924</v>
      </c>
      <c r="D6525" s="43" t="s">
        <v>2343</v>
      </c>
      <c r="E6525" s="43" t="s">
        <v>2419</v>
      </c>
      <c r="F6525" s="43" t="s">
        <v>2421</v>
      </c>
      <c r="G6525">
        <v>60</v>
      </c>
      <c r="H6525">
        <v>60</v>
      </c>
      <c r="I6525" s="43" t="s">
        <v>2420</v>
      </c>
      <c r="J6525" s="43" t="s">
        <v>1105</v>
      </c>
      <c r="K6525" s="43" t="s">
        <v>177</v>
      </c>
      <c r="L6525" s="43" t="str">
        <f>IF(AND(Home!$A$1&gt;=Leave[[#This Row],[Start Time]],Home!$A$1&lt;=Leave[[#This Row],[End Time]]),"Aplica","No Aplica")</f>
        <v>No Aplica</v>
      </c>
      <c r="M6525" s="43" t="str">
        <f>IF(AND(Home!$A$1&gt;=Leave[[#This Row],[Start Time]],Home!$A$1&lt;=Leave[[#This Row],[End Time]]),Home!$A$1,"No Aplica")</f>
        <v>No Aplica</v>
      </c>
      <c r="N6525" s="43" t="str">
        <f>Leave[[#This Row],[User Code (Owning User) (Usuario)]]&amp;Leave[[#This Row],[fecha activa]]</f>
        <v>MIE2025130824051No Aplica</v>
      </c>
    </row>
    <row r="6526" spans="1:14" x14ac:dyDescent="0.3">
      <c r="A6526" s="43" t="s">
        <v>471</v>
      </c>
      <c r="B6526" s="3">
        <v>45923</v>
      </c>
      <c r="C6526" s="3">
        <v>45923</v>
      </c>
      <c r="D6526" s="43" t="s">
        <v>2343</v>
      </c>
      <c r="E6526" s="43" t="s">
        <v>2419</v>
      </c>
      <c r="F6526" s="43" t="s">
        <v>2421</v>
      </c>
      <c r="G6526">
        <v>60</v>
      </c>
      <c r="H6526">
        <v>60</v>
      </c>
      <c r="I6526" s="43" t="s">
        <v>2420</v>
      </c>
      <c r="J6526" s="43" t="s">
        <v>1105</v>
      </c>
      <c r="K6526" s="43" t="s">
        <v>177</v>
      </c>
      <c r="L6526" s="43" t="str">
        <f>IF(AND(Home!$A$1&gt;=Leave[[#This Row],[Start Time]],Home!$A$1&lt;=Leave[[#This Row],[End Time]]),"Aplica","No Aplica")</f>
        <v>No Aplica</v>
      </c>
      <c r="M6526" s="43" t="str">
        <f>IF(AND(Home!$A$1&gt;=Leave[[#This Row],[Start Time]],Home!$A$1&lt;=Leave[[#This Row],[End Time]]),Home!$A$1,"No Aplica")</f>
        <v>No Aplica</v>
      </c>
      <c r="N6526" s="43" t="str">
        <f>Leave[[#This Row],[User Code (Owning User) (Usuario)]]&amp;Leave[[#This Row],[fecha activa]]</f>
        <v>MIE2025130824051No Aplica</v>
      </c>
    </row>
    <row r="6527" spans="1:14" x14ac:dyDescent="0.3">
      <c r="A6527" s="43" t="s">
        <v>465</v>
      </c>
      <c r="B6527" s="3">
        <v>45922</v>
      </c>
      <c r="C6527" s="3">
        <v>45922</v>
      </c>
      <c r="D6527" s="43" t="s">
        <v>503</v>
      </c>
      <c r="E6527" s="43" t="s">
        <v>2419</v>
      </c>
      <c r="F6527" s="43" t="s">
        <v>2421</v>
      </c>
      <c r="G6527">
        <v>1410</v>
      </c>
      <c r="H6527">
        <v>540</v>
      </c>
      <c r="I6527" s="43" t="s">
        <v>2420</v>
      </c>
      <c r="J6527" s="43" t="s">
        <v>1105</v>
      </c>
      <c r="K6527" s="43" t="s">
        <v>177</v>
      </c>
      <c r="L6527" s="43" t="str">
        <f>IF(AND(Home!$A$1&gt;=Leave[[#This Row],[Start Time]],Home!$A$1&lt;=Leave[[#This Row],[End Time]]),"Aplica","No Aplica")</f>
        <v>Aplica</v>
      </c>
      <c r="M6527" s="43">
        <f>IF(AND(Home!$A$1&gt;=Leave[[#This Row],[Start Time]],Home!$A$1&lt;=Leave[[#This Row],[End Time]]),Home!$A$1,"No Aplica")</f>
        <v>45922</v>
      </c>
      <c r="N6527" s="43" t="str">
        <f>Leave[[#This Row],[User Code (Owning User) (Usuario)]]&amp;Leave[[#This Row],[fecha activa]]</f>
        <v>MIE202513082405145922</v>
      </c>
    </row>
    <row r="6528" spans="1:14" x14ac:dyDescent="0.3">
      <c r="A6528" s="43" t="s">
        <v>471</v>
      </c>
      <c r="B6528" s="3">
        <v>45919</v>
      </c>
      <c r="C6528" s="3">
        <v>45919</v>
      </c>
      <c r="D6528" s="43" t="s">
        <v>2343</v>
      </c>
      <c r="E6528" s="43" t="s">
        <v>2419</v>
      </c>
      <c r="F6528" s="43" t="s">
        <v>2421</v>
      </c>
      <c r="G6528">
        <v>60</v>
      </c>
      <c r="H6528">
        <v>60</v>
      </c>
      <c r="I6528" s="43" t="s">
        <v>2420</v>
      </c>
      <c r="J6528" s="43" t="s">
        <v>1105</v>
      </c>
      <c r="K6528" s="43" t="s">
        <v>177</v>
      </c>
      <c r="L6528" s="43" t="str">
        <f>IF(AND(Home!$A$1&gt;=Leave[[#This Row],[Start Time]],Home!$A$1&lt;=Leave[[#This Row],[End Time]]),"Aplica","No Aplica")</f>
        <v>No Aplica</v>
      </c>
      <c r="M6528" s="43" t="str">
        <f>IF(AND(Home!$A$1&gt;=Leave[[#This Row],[Start Time]],Home!$A$1&lt;=Leave[[#This Row],[End Time]]),Home!$A$1,"No Aplica")</f>
        <v>No Aplica</v>
      </c>
      <c r="N6528" s="43" t="str">
        <f>Leave[[#This Row],[User Code (Owning User) (Usuario)]]&amp;Leave[[#This Row],[fecha activa]]</f>
        <v>MIE2025130824051No Aplica</v>
      </c>
    </row>
    <row r="6529" spans="1:14" x14ac:dyDescent="0.3">
      <c r="A6529" s="43" t="s">
        <v>471</v>
      </c>
      <c r="B6529" s="3">
        <v>45918</v>
      </c>
      <c r="C6529" s="3">
        <v>45918</v>
      </c>
      <c r="D6529" s="43" t="s">
        <v>2343</v>
      </c>
      <c r="E6529" s="43" t="s">
        <v>2419</v>
      </c>
      <c r="F6529" s="43" t="s">
        <v>2421</v>
      </c>
      <c r="G6529">
        <v>60</v>
      </c>
      <c r="H6529">
        <v>60</v>
      </c>
      <c r="I6529" s="43" t="s">
        <v>2420</v>
      </c>
      <c r="J6529" s="43" t="s">
        <v>1105</v>
      </c>
      <c r="K6529" s="43" t="s">
        <v>177</v>
      </c>
      <c r="L6529" s="43" t="str">
        <f>IF(AND(Home!$A$1&gt;=Leave[[#This Row],[Start Time]],Home!$A$1&lt;=Leave[[#This Row],[End Time]]),"Aplica","No Aplica")</f>
        <v>No Aplica</v>
      </c>
      <c r="M6529" s="43" t="str">
        <f>IF(AND(Home!$A$1&gt;=Leave[[#This Row],[Start Time]],Home!$A$1&lt;=Leave[[#This Row],[End Time]]),Home!$A$1,"No Aplica")</f>
        <v>No Aplica</v>
      </c>
      <c r="N6529" s="43" t="str">
        <f>Leave[[#This Row],[User Code (Owning User) (Usuario)]]&amp;Leave[[#This Row],[fecha activa]]</f>
        <v>MIE2025130824051No Aplica</v>
      </c>
    </row>
    <row r="6530" spans="1:14" x14ac:dyDescent="0.3">
      <c r="A6530" s="43" t="s">
        <v>471</v>
      </c>
      <c r="B6530" s="3">
        <v>45917</v>
      </c>
      <c r="C6530" s="3">
        <v>45917</v>
      </c>
      <c r="D6530" s="43" t="s">
        <v>1669</v>
      </c>
      <c r="E6530" s="43" t="s">
        <v>2419</v>
      </c>
      <c r="F6530" s="43" t="s">
        <v>2421</v>
      </c>
      <c r="G6530">
        <v>60</v>
      </c>
      <c r="H6530">
        <v>60</v>
      </c>
      <c r="I6530" s="43" t="s">
        <v>2420</v>
      </c>
      <c r="J6530" s="43" t="s">
        <v>1105</v>
      </c>
      <c r="K6530" s="43" t="s">
        <v>177</v>
      </c>
      <c r="L6530" s="43" t="str">
        <f>IF(AND(Home!$A$1&gt;=Leave[[#This Row],[Start Time]],Home!$A$1&lt;=Leave[[#This Row],[End Time]]),"Aplica","No Aplica")</f>
        <v>No Aplica</v>
      </c>
      <c r="M6530" s="43" t="str">
        <f>IF(AND(Home!$A$1&gt;=Leave[[#This Row],[Start Time]],Home!$A$1&lt;=Leave[[#This Row],[End Time]]),Home!$A$1,"No Aplica")</f>
        <v>No Aplica</v>
      </c>
      <c r="N6530" s="43" t="str">
        <f>Leave[[#This Row],[User Code (Owning User) (Usuario)]]&amp;Leave[[#This Row],[fecha activa]]</f>
        <v>MIE2025130824051No Aplica</v>
      </c>
    </row>
    <row r="6531" spans="1:14" x14ac:dyDescent="0.3">
      <c r="A6531" s="43" t="s">
        <v>471</v>
      </c>
      <c r="B6531" s="3">
        <v>45916</v>
      </c>
      <c r="C6531" s="3">
        <v>45916</v>
      </c>
      <c r="D6531" s="43" t="s">
        <v>1669</v>
      </c>
      <c r="E6531" s="43" t="s">
        <v>2419</v>
      </c>
      <c r="F6531" s="43" t="s">
        <v>2421</v>
      </c>
      <c r="G6531">
        <v>60</v>
      </c>
      <c r="H6531">
        <v>60</v>
      </c>
      <c r="I6531" s="43" t="s">
        <v>2420</v>
      </c>
      <c r="J6531" s="43" t="s">
        <v>1105</v>
      </c>
      <c r="K6531" s="43" t="s">
        <v>177</v>
      </c>
      <c r="L6531" s="43" t="str">
        <f>IF(AND(Home!$A$1&gt;=Leave[[#This Row],[Start Time]],Home!$A$1&lt;=Leave[[#This Row],[End Time]]),"Aplica","No Aplica")</f>
        <v>No Aplica</v>
      </c>
      <c r="M6531" s="43" t="str">
        <f>IF(AND(Home!$A$1&gt;=Leave[[#This Row],[Start Time]],Home!$A$1&lt;=Leave[[#This Row],[End Time]]),Home!$A$1,"No Aplica")</f>
        <v>No Aplica</v>
      </c>
      <c r="N6531" s="43" t="str">
        <f>Leave[[#This Row],[User Code (Owning User) (Usuario)]]&amp;Leave[[#This Row],[fecha activa]]</f>
        <v>MIE2025130824051No Aplica</v>
      </c>
    </row>
    <row r="6532" spans="1:14" x14ac:dyDescent="0.3">
      <c r="A6532" s="43" t="s">
        <v>468</v>
      </c>
      <c r="B6532" s="3">
        <v>45915</v>
      </c>
      <c r="C6532" s="3">
        <v>45915</v>
      </c>
      <c r="D6532" s="43" t="s">
        <v>503</v>
      </c>
      <c r="E6532" s="43" t="s">
        <v>2419</v>
      </c>
      <c r="F6532" s="43" t="s">
        <v>2421</v>
      </c>
      <c r="G6532">
        <v>1410</v>
      </c>
      <c r="H6532">
        <v>540</v>
      </c>
      <c r="I6532" s="43" t="s">
        <v>2420</v>
      </c>
      <c r="J6532" s="43" t="s">
        <v>1105</v>
      </c>
      <c r="K6532" s="43" t="s">
        <v>177</v>
      </c>
      <c r="L6532" s="43" t="str">
        <f>IF(AND(Home!$A$1&gt;=Leave[[#This Row],[Start Time]],Home!$A$1&lt;=Leave[[#This Row],[End Time]]),"Aplica","No Aplica")</f>
        <v>No Aplica</v>
      </c>
      <c r="M6532" s="43" t="str">
        <f>IF(AND(Home!$A$1&gt;=Leave[[#This Row],[Start Time]],Home!$A$1&lt;=Leave[[#This Row],[End Time]]),Home!$A$1,"No Aplica")</f>
        <v>No Aplica</v>
      </c>
      <c r="N6532" s="43" t="str">
        <f>Leave[[#This Row],[User Code (Owning User) (Usuario)]]&amp;Leave[[#This Row],[fecha activa]]</f>
        <v>MIE2025130824051No Aplica</v>
      </c>
    </row>
    <row r="6533" spans="1:14" x14ac:dyDescent="0.3">
      <c r="A6533" s="43" t="s">
        <v>471</v>
      </c>
      <c r="B6533" s="3">
        <v>45912</v>
      </c>
      <c r="C6533" s="3">
        <v>45912</v>
      </c>
      <c r="D6533" s="43" t="s">
        <v>2343</v>
      </c>
      <c r="E6533" s="43" t="s">
        <v>2419</v>
      </c>
      <c r="F6533" s="43" t="s">
        <v>2421</v>
      </c>
      <c r="G6533">
        <v>60</v>
      </c>
      <c r="H6533">
        <v>60</v>
      </c>
      <c r="I6533" s="43" t="s">
        <v>2420</v>
      </c>
      <c r="J6533" s="43" t="s">
        <v>1105</v>
      </c>
      <c r="K6533" s="43" t="s">
        <v>177</v>
      </c>
      <c r="L6533" s="43" t="str">
        <f>IF(AND(Home!$A$1&gt;=Leave[[#This Row],[Start Time]],Home!$A$1&lt;=Leave[[#This Row],[End Time]]),"Aplica","No Aplica")</f>
        <v>No Aplica</v>
      </c>
      <c r="M6533" s="43" t="str">
        <f>IF(AND(Home!$A$1&gt;=Leave[[#This Row],[Start Time]],Home!$A$1&lt;=Leave[[#This Row],[End Time]]),Home!$A$1,"No Aplica")</f>
        <v>No Aplica</v>
      </c>
      <c r="N6533" s="43" t="str">
        <f>Leave[[#This Row],[User Code (Owning User) (Usuario)]]&amp;Leave[[#This Row],[fecha activa]]</f>
        <v>MIE2025130824051No Aplica</v>
      </c>
    </row>
    <row r="6534" spans="1:14" x14ac:dyDescent="0.3">
      <c r="A6534" s="43" t="s">
        <v>471</v>
      </c>
      <c r="B6534" s="3">
        <v>45911</v>
      </c>
      <c r="C6534" s="3">
        <v>45911</v>
      </c>
      <c r="D6534" s="43" t="s">
        <v>1669</v>
      </c>
      <c r="E6534" s="43" t="s">
        <v>2419</v>
      </c>
      <c r="F6534" s="43" t="s">
        <v>2421</v>
      </c>
      <c r="G6534">
        <v>60</v>
      </c>
      <c r="H6534">
        <v>60</v>
      </c>
      <c r="I6534" s="43" t="s">
        <v>2420</v>
      </c>
      <c r="J6534" s="43" t="s">
        <v>1105</v>
      </c>
      <c r="K6534" s="43" t="s">
        <v>177</v>
      </c>
      <c r="L6534" s="43" t="str">
        <f>IF(AND(Home!$A$1&gt;=Leave[[#This Row],[Start Time]],Home!$A$1&lt;=Leave[[#This Row],[End Time]]),"Aplica","No Aplica")</f>
        <v>No Aplica</v>
      </c>
      <c r="M6534" s="43" t="str">
        <f>IF(AND(Home!$A$1&gt;=Leave[[#This Row],[Start Time]],Home!$A$1&lt;=Leave[[#This Row],[End Time]]),Home!$A$1,"No Aplica")</f>
        <v>No Aplica</v>
      </c>
      <c r="N6534" s="43" t="str">
        <f>Leave[[#This Row],[User Code (Owning User) (Usuario)]]&amp;Leave[[#This Row],[fecha activa]]</f>
        <v>MIE2025130824051No Aplica</v>
      </c>
    </row>
    <row r="6535" spans="1:14" x14ac:dyDescent="0.3">
      <c r="A6535" s="43" t="s">
        <v>468</v>
      </c>
      <c r="B6535" s="3">
        <v>45910</v>
      </c>
      <c r="C6535" s="3">
        <v>45910</v>
      </c>
      <c r="D6535" s="43" t="s">
        <v>503</v>
      </c>
      <c r="E6535" s="43" t="s">
        <v>2419</v>
      </c>
      <c r="F6535" s="43" t="s">
        <v>2421</v>
      </c>
      <c r="G6535">
        <v>1410</v>
      </c>
      <c r="H6535">
        <v>540</v>
      </c>
      <c r="I6535" s="43" t="s">
        <v>2420</v>
      </c>
      <c r="J6535" s="43" t="s">
        <v>1105</v>
      </c>
      <c r="K6535" s="43" t="s">
        <v>177</v>
      </c>
      <c r="L6535" s="43" t="str">
        <f>IF(AND(Home!$A$1&gt;=Leave[[#This Row],[Start Time]],Home!$A$1&lt;=Leave[[#This Row],[End Time]]),"Aplica","No Aplica")</f>
        <v>No Aplica</v>
      </c>
      <c r="M6535" s="43" t="str">
        <f>IF(AND(Home!$A$1&gt;=Leave[[#This Row],[Start Time]],Home!$A$1&lt;=Leave[[#This Row],[End Time]]),Home!$A$1,"No Aplica")</f>
        <v>No Aplica</v>
      </c>
      <c r="N6535" s="43" t="str">
        <f>Leave[[#This Row],[User Code (Owning User) (Usuario)]]&amp;Leave[[#This Row],[fecha activa]]</f>
        <v>MIE2025130824051No Aplica</v>
      </c>
    </row>
    <row r="6536" spans="1:14" x14ac:dyDescent="0.3">
      <c r="A6536" s="43" t="s">
        <v>471</v>
      </c>
      <c r="B6536" s="3">
        <v>45909</v>
      </c>
      <c r="C6536" s="3">
        <v>45909</v>
      </c>
      <c r="D6536" s="43" t="s">
        <v>2343</v>
      </c>
      <c r="E6536" s="43" t="s">
        <v>2419</v>
      </c>
      <c r="F6536" s="43" t="s">
        <v>2421</v>
      </c>
      <c r="G6536">
        <v>60</v>
      </c>
      <c r="H6536">
        <v>60</v>
      </c>
      <c r="I6536" s="43" t="s">
        <v>2420</v>
      </c>
      <c r="J6536" s="43" t="s">
        <v>1105</v>
      </c>
      <c r="K6536" s="43" t="s">
        <v>177</v>
      </c>
      <c r="L6536" s="43" t="str">
        <f>IF(AND(Home!$A$1&gt;=Leave[[#This Row],[Start Time]],Home!$A$1&lt;=Leave[[#This Row],[End Time]]),"Aplica","No Aplica")</f>
        <v>No Aplica</v>
      </c>
      <c r="M6536" s="43" t="str">
        <f>IF(AND(Home!$A$1&gt;=Leave[[#This Row],[Start Time]],Home!$A$1&lt;=Leave[[#This Row],[End Time]]),Home!$A$1,"No Aplica")</f>
        <v>No Aplica</v>
      </c>
      <c r="N6536" s="43" t="str">
        <f>Leave[[#This Row],[User Code (Owning User) (Usuario)]]&amp;Leave[[#This Row],[fecha activa]]</f>
        <v>MIE2025130824051No Aplica</v>
      </c>
    </row>
    <row r="6537" spans="1:14" x14ac:dyDescent="0.3">
      <c r="A6537" s="43" t="s">
        <v>471</v>
      </c>
      <c r="B6537" s="3">
        <v>45908</v>
      </c>
      <c r="C6537" s="3">
        <v>45908</v>
      </c>
      <c r="D6537" s="43" t="s">
        <v>1669</v>
      </c>
      <c r="E6537" s="43" t="s">
        <v>2419</v>
      </c>
      <c r="F6537" s="43" t="s">
        <v>2421</v>
      </c>
      <c r="G6537">
        <v>60</v>
      </c>
      <c r="H6537">
        <v>60</v>
      </c>
      <c r="I6537" s="43" t="s">
        <v>2420</v>
      </c>
      <c r="J6537" s="43" t="s">
        <v>1105</v>
      </c>
      <c r="K6537" s="43" t="s">
        <v>177</v>
      </c>
      <c r="L6537" s="43" t="str">
        <f>IF(AND(Home!$A$1&gt;=Leave[[#This Row],[Start Time]],Home!$A$1&lt;=Leave[[#This Row],[End Time]]),"Aplica","No Aplica")</f>
        <v>No Aplica</v>
      </c>
      <c r="M6537" s="43" t="str">
        <f>IF(AND(Home!$A$1&gt;=Leave[[#This Row],[Start Time]],Home!$A$1&lt;=Leave[[#This Row],[End Time]]),Home!$A$1,"No Aplica")</f>
        <v>No Aplica</v>
      </c>
      <c r="N6537" s="43" t="str">
        <f>Leave[[#This Row],[User Code (Owning User) (Usuario)]]&amp;Leave[[#This Row],[fecha activa]]</f>
        <v>MIE2025130824051No Aplica</v>
      </c>
    </row>
    <row r="6538" spans="1:14" x14ac:dyDescent="0.3">
      <c r="A6538" s="43" t="s">
        <v>471</v>
      </c>
      <c r="B6538" s="3">
        <v>45904</v>
      </c>
      <c r="C6538" s="3">
        <v>45904</v>
      </c>
      <c r="D6538" s="43" t="s">
        <v>2471</v>
      </c>
      <c r="E6538" s="43" t="s">
        <v>2419</v>
      </c>
      <c r="F6538" s="43" t="s">
        <v>2421</v>
      </c>
      <c r="G6538">
        <v>60</v>
      </c>
      <c r="H6538">
        <v>60</v>
      </c>
      <c r="I6538" s="43" t="s">
        <v>2420</v>
      </c>
      <c r="J6538" s="43" t="s">
        <v>1105</v>
      </c>
      <c r="K6538" s="43" t="s">
        <v>177</v>
      </c>
      <c r="L6538" s="43" t="str">
        <f>IF(AND(Home!$A$1&gt;=Leave[[#This Row],[Start Time]],Home!$A$1&lt;=Leave[[#This Row],[End Time]]),"Aplica","No Aplica")</f>
        <v>No Aplica</v>
      </c>
      <c r="M6538" s="43" t="str">
        <f>IF(AND(Home!$A$1&gt;=Leave[[#This Row],[Start Time]],Home!$A$1&lt;=Leave[[#This Row],[End Time]]),Home!$A$1,"No Aplica")</f>
        <v>No Aplica</v>
      </c>
      <c r="N6538" s="43" t="str">
        <f>Leave[[#This Row],[User Code (Owning User) (Usuario)]]&amp;Leave[[#This Row],[fecha activa]]</f>
        <v>MIE2025130824051No Aplica</v>
      </c>
    </row>
    <row r="6539" spans="1:14" x14ac:dyDescent="0.3">
      <c r="A6539" s="43" t="s">
        <v>471</v>
      </c>
      <c r="B6539" s="3">
        <v>45905</v>
      </c>
      <c r="C6539" s="3">
        <v>45905</v>
      </c>
      <c r="D6539" s="43" t="s">
        <v>2471</v>
      </c>
      <c r="E6539" s="43" t="s">
        <v>2419</v>
      </c>
      <c r="F6539" s="43" t="s">
        <v>2421</v>
      </c>
      <c r="G6539">
        <v>60</v>
      </c>
      <c r="H6539">
        <v>60</v>
      </c>
      <c r="I6539" s="43" t="s">
        <v>2420</v>
      </c>
      <c r="J6539" s="43" t="s">
        <v>1105</v>
      </c>
      <c r="K6539" s="43" t="s">
        <v>177</v>
      </c>
      <c r="L6539" s="43" t="str">
        <f>IF(AND(Home!$A$1&gt;=Leave[[#This Row],[Start Time]],Home!$A$1&lt;=Leave[[#This Row],[End Time]]),"Aplica","No Aplica")</f>
        <v>No Aplica</v>
      </c>
      <c r="M6539" s="43" t="str">
        <f>IF(AND(Home!$A$1&gt;=Leave[[#This Row],[Start Time]],Home!$A$1&lt;=Leave[[#This Row],[End Time]]),Home!$A$1,"No Aplica")</f>
        <v>No Aplica</v>
      </c>
      <c r="N6539" s="43" t="str">
        <f>Leave[[#This Row],[User Code (Owning User) (Usuario)]]&amp;Leave[[#This Row],[fecha activa]]</f>
        <v>MIE2025130824051No Aplica</v>
      </c>
    </row>
    <row r="6540" spans="1:14" x14ac:dyDescent="0.3">
      <c r="A6540" s="43" t="s">
        <v>471</v>
      </c>
      <c r="B6540" s="3">
        <v>45903</v>
      </c>
      <c r="C6540" s="3">
        <v>45903</v>
      </c>
      <c r="D6540" s="43" t="s">
        <v>2676</v>
      </c>
      <c r="E6540" s="43" t="s">
        <v>2419</v>
      </c>
      <c r="F6540" s="43" t="s">
        <v>2421</v>
      </c>
      <c r="G6540">
        <v>540</v>
      </c>
      <c r="H6540">
        <v>540</v>
      </c>
      <c r="I6540" s="43" t="s">
        <v>2420</v>
      </c>
      <c r="J6540" s="43" t="s">
        <v>1105</v>
      </c>
      <c r="K6540" s="43" t="s">
        <v>177</v>
      </c>
      <c r="L6540" s="43" t="str">
        <f>IF(AND(Home!$A$1&gt;=Leave[[#This Row],[Start Time]],Home!$A$1&lt;=Leave[[#This Row],[End Time]]),"Aplica","No Aplica")</f>
        <v>No Aplica</v>
      </c>
      <c r="M6540" s="43" t="str">
        <f>IF(AND(Home!$A$1&gt;=Leave[[#This Row],[Start Time]],Home!$A$1&lt;=Leave[[#This Row],[End Time]]),Home!$A$1,"No Aplica")</f>
        <v>No Aplica</v>
      </c>
      <c r="N6540" s="43" t="str">
        <f>Leave[[#This Row],[User Code (Owning User) (Usuario)]]&amp;Leave[[#This Row],[fecha activa]]</f>
        <v>MIE2025130824051No Aplica</v>
      </c>
    </row>
    <row r="6541" spans="1:14" x14ac:dyDescent="0.3">
      <c r="A6541" s="43" t="s">
        <v>471</v>
      </c>
      <c r="B6541" s="3">
        <v>45902</v>
      </c>
      <c r="C6541" s="3">
        <v>45902</v>
      </c>
      <c r="D6541" s="43" t="s">
        <v>2676</v>
      </c>
      <c r="E6541" s="43" t="s">
        <v>2419</v>
      </c>
      <c r="F6541" s="43" t="s">
        <v>2421</v>
      </c>
      <c r="G6541">
        <v>540</v>
      </c>
      <c r="H6541">
        <v>540</v>
      </c>
      <c r="I6541" s="43" t="s">
        <v>2420</v>
      </c>
      <c r="J6541" s="43" t="s">
        <v>1105</v>
      </c>
      <c r="K6541" s="43" t="s">
        <v>177</v>
      </c>
      <c r="L6541" s="43" t="str">
        <f>IF(AND(Home!$A$1&gt;=Leave[[#This Row],[Start Time]],Home!$A$1&lt;=Leave[[#This Row],[End Time]]),"Aplica","No Aplica")</f>
        <v>No Aplica</v>
      </c>
      <c r="M6541" s="43" t="str">
        <f>IF(AND(Home!$A$1&gt;=Leave[[#This Row],[Start Time]],Home!$A$1&lt;=Leave[[#This Row],[End Time]]),Home!$A$1,"No Aplica")</f>
        <v>No Aplica</v>
      </c>
      <c r="N6541" s="43" t="str">
        <f>Leave[[#This Row],[User Code (Owning User) (Usuario)]]&amp;Leave[[#This Row],[fecha activa]]</f>
        <v>MIE2025130824051No Aplica</v>
      </c>
    </row>
    <row r="6542" spans="1:14" x14ac:dyDescent="0.3">
      <c r="A6542" s="43" t="s">
        <v>468</v>
      </c>
      <c r="B6542" s="3">
        <v>45901</v>
      </c>
      <c r="C6542" s="3">
        <v>45901</v>
      </c>
      <c r="D6542" s="43" t="s">
        <v>467</v>
      </c>
      <c r="E6542" s="43" t="s">
        <v>2419</v>
      </c>
      <c r="F6542" s="43" t="s">
        <v>2421</v>
      </c>
      <c r="G6542">
        <v>1410</v>
      </c>
      <c r="H6542">
        <v>540</v>
      </c>
      <c r="I6542" s="43" t="s">
        <v>2420</v>
      </c>
      <c r="J6542" s="43" t="s">
        <v>1105</v>
      </c>
      <c r="K6542" s="43" t="s">
        <v>177</v>
      </c>
      <c r="L6542" s="43" t="str">
        <f>IF(AND(Home!$A$1&gt;=Leave[[#This Row],[Start Time]],Home!$A$1&lt;=Leave[[#This Row],[End Time]]),"Aplica","No Aplica")</f>
        <v>No Aplica</v>
      </c>
      <c r="M6542" s="43" t="str">
        <f>IF(AND(Home!$A$1&gt;=Leave[[#This Row],[Start Time]],Home!$A$1&lt;=Leave[[#This Row],[End Time]]),Home!$A$1,"No Aplica")</f>
        <v>No Aplica</v>
      </c>
      <c r="N6542" s="43" t="str">
        <f>Leave[[#This Row],[User Code (Owning User) (Usuario)]]&amp;Leave[[#This Row],[fecha activa]]</f>
        <v>MIE2025130824051No Aplica</v>
      </c>
    </row>
    <row r="6543" spans="1:14" x14ac:dyDescent="0.3">
      <c r="A6543" s="43" t="s">
        <v>468</v>
      </c>
      <c r="B6543" s="3">
        <v>45923</v>
      </c>
      <c r="C6543" s="3">
        <v>45923</v>
      </c>
      <c r="D6543" s="43" t="s">
        <v>489</v>
      </c>
      <c r="E6543" s="43" t="s">
        <v>781</v>
      </c>
      <c r="F6543" s="43" t="s">
        <v>782</v>
      </c>
      <c r="G6543">
        <v>540</v>
      </c>
      <c r="H6543">
        <v>540</v>
      </c>
      <c r="I6543" s="43" t="s">
        <v>1113</v>
      </c>
      <c r="J6543" s="43" t="s">
        <v>1487</v>
      </c>
      <c r="K6543" s="43" t="s">
        <v>177</v>
      </c>
      <c r="L6543" s="43" t="str">
        <f>IF(AND(Home!$A$1&gt;=Leave[[#This Row],[Start Time]],Home!$A$1&lt;=Leave[[#This Row],[End Time]]),"Aplica","No Aplica")</f>
        <v>No Aplica</v>
      </c>
      <c r="M6543" s="43" t="str">
        <f>IF(AND(Home!$A$1&gt;=Leave[[#This Row],[Start Time]],Home!$A$1&lt;=Leave[[#This Row],[End Time]]),Home!$A$1,"No Aplica")</f>
        <v>No Aplica</v>
      </c>
      <c r="N6543" s="43" t="str">
        <f>Leave[[#This Row],[User Code (Owning User) (Usuario)]]&amp;Leave[[#This Row],[fecha activa]]</f>
        <v>MIE2024121118192No Aplica</v>
      </c>
    </row>
    <row r="6544" spans="1:14" x14ac:dyDescent="0.3">
      <c r="A6544" s="43" t="s">
        <v>465</v>
      </c>
      <c r="B6544" s="3">
        <v>45916</v>
      </c>
      <c r="C6544" s="3">
        <v>45916</v>
      </c>
      <c r="D6544" s="43" t="s">
        <v>489</v>
      </c>
      <c r="E6544" s="43" t="s">
        <v>781</v>
      </c>
      <c r="F6544" s="43" t="s">
        <v>782</v>
      </c>
      <c r="G6544">
        <v>540</v>
      </c>
      <c r="H6544">
        <v>540</v>
      </c>
      <c r="I6544" s="43" t="s">
        <v>1113</v>
      </c>
      <c r="J6544" s="43" t="s">
        <v>1487</v>
      </c>
      <c r="K6544" s="43" t="s">
        <v>177</v>
      </c>
      <c r="L6544" s="43" t="str">
        <f>IF(AND(Home!$A$1&gt;=Leave[[#This Row],[Start Time]],Home!$A$1&lt;=Leave[[#This Row],[End Time]]),"Aplica","No Aplica")</f>
        <v>No Aplica</v>
      </c>
      <c r="M6544" s="43" t="str">
        <f>IF(AND(Home!$A$1&gt;=Leave[[#This Row],[Start Time]],Home!$A$1&lt;=Leave[[#This Row],[End Time]]),Home!$A$1,"No Aplica")</f>
        <v>No Aplica</v>
      </c>
      <c r="N6544" s="43" t="str">
        <f>Leave[[#This Row],[User Code (Owning User) (Usuario)]]&amp;Leave[[#This Row],[fecha activa]]</f>
        <v>MIE2024121118192No Aplica</v>
      </c>
    </row>
    <row r="6545" spans="1:14" x14ac:dyDescent="0.3">
      <c r="A6545" s="43" t="s">
        <v>465</v>
      </c>
      <c r="B6545" s="3">
        <v>45909</v>
      </c>
      <c r="C6545" s="3">
        <v>45909</v>
      </c>
      <c r="D6545" s="43" t="s">
        <v>2637</v>
      </c>
      <c r="E6545" s="43" t="s">
        <v>781</v>
      </c>
      <c r="F6545" s="43" t="s">
        <v>782</v>
      </c>
      <c r="G6545">
        <v>540</v>
      </c>
      <c r="H6545">
        <v>540</v>
      </c>
      <c r="I6545" s="43" t="s">
        <v>1113</v>
      </c>
      <c r="J6545" s="43" t="s">
        <v>1487</v>
      </c>
      <c r="K6545" s="43" t="s">
        <v>177</v>
      </c>
      <c r="L6545" s="43" t="str">
        <f>IF(AND(Home!$A$1&gt;=Leave[[#This Row],[Start Time]],Home!$A$1&lt;=Leave[[#This Row],[End Time]]),"Aplica","No Aplica")</f>
        <v>No Aplica</v>
      </c>
      <c r="M6545" s="43" t="str">
        <f>IF(AND(Home!$A$1&gt;=Leave[[#This Row],[Start Time]],Home!$A$1&lt;=Leave[[#This Row],[End Time]]),Home!$A$1,"No Aplica")</f>
        <v>No Aplica</v>
      </c>
      <c r="N6545" s="43" t="str">
        <f>Leave[[#This Row],[User Code (Owning User) (Usuario)]]&amp;Leave[[#This Row],[fecha activa]]</f>
        <v>MIE2024121118192No Aplica</v>
      </c>
    </row>
    <row r="6546" spans="1:14" x14ac:dyDescent="0.3">
      <c r="A6546" s="43" t="s">
        <v>465</v>
      </c>
      <c r="B6546" s="3">
        <v>45902</v>
      </c>
      <c r="C6546" s="3">
        <v>45902</v>
      </c>
      <c r="D6546" s="43" t="s">
        <v>469</v>
      </c>
      <c r="E6546" s="43" t="s">
        <v>781</v>
      </c>
      <c r="F6546" s="43" t="s">
        <v>782</v>
      </c>
      <c r="G6546">
        <v>540</v>
      </c>
      <c r="H6546">
        <v>540</v>
      </c>
      <c r="I6546" s="43" t="s">
        <v>1113</v>
      </c>
      <c r="J6546" s="43" t="s">
        <v>1487</v>
      </c>
      <c r="K6546" s="43" t="s">
        <v>177</v>
      </c>
      <c r="L6546" s="43" t="str">
        <f>IF(AND(Home!$A$1&gt;=Leave[[#This Row],[Start Time]],Home!$A$1&lt;=Leave[[#This Row],[End Time]]),"Aplica","No Aplica")</f>
        <v>No Aplica</v>
      </c>
      <c r="M6546" s="43" t="str">
        <f>IF(AND(Home!$A$1&gt;=Leave[[#This Row],[Start Time]],Home!$A$1&lt;=Leave[[#This Row],[End Time]]),Home!$A$1,"No Aplica")</f>
        <v>No Aplica</v>
      </c>
      <c r="N6546" s="43" t="str">
        <f>Leave[[#This Row],[User Code (Owning User) (Usuario)]]&amp;Leave[[#This Row],[fecha activa]]</f>
        <v>MIE2024121118192No Aplica</v>
      </c>
    </row>
    <row r="6547" spans="1:14" x14ac:dyDescent="0.3">
      <c r="A6547" s="43" t="s">
        <v>468</v>
      </c>
      <c r="B6547" s="3">
        <v>45929</v>
      </c>
      <c r="C6547" s="3">
        <v>45929</v>
      </c>
      <c r="D6547" s="43" t="s">
        <v>469</v>
      </c>
      <c r="E6547" s="43" t="s">
        <v>585</v>
      </c>
      <c r="F6547" s="43" t="s">
        <v>586</v>
      </c>
      <c r="G6547">
        <v>540</v>
      </c>
      <c r="H6547">
        <v>540</v>
      </c>
      <c r="I6547" s="43" t="s">
        <v>1285</v>
      </c>
      <c r="J6547" s="43" t="s">
        <v>973</v>
      </c>
      <c r="K6547" s="43" t="s">
        <v>177</v>
      </c>
      <c r="L6547" s="43" t="str">
        <f>IF(AND(Home!$A$1&gt;=Leave[[#This Row],[Start Time]],Home!$A$1&lt;=Leave[[#This Row],[End Time]]),"Aplica","No Aplica")</f>
        <v>No Aplica</v>
      </c>
      <c r="M6547" s="43" t="str">
        <f>IF(AND(Home!$A$1&gt;=Leave[[#This Row],[Start Time]],Home!$A$1&lt;=Leave[[#This Row],[End Time]]),Home!$A$1,"No Aplica")</f>
        <v>No Aplica</v>
      </c>
      <c r="N6547" s="43" t="str">
        <f>Leave[[#This Row],[User Code (Owning User) (Usuario)]]&amp;Leave[[#This Row],[fecha activa]]</f>
        <v>MIE2024150515741No Aplica</v>
      </c>
    </row>
    <row r="6548" spans="1:14" x14ac:dyDescent="0.3">
      <c r="A6548" s="43" t="s">
        <v>601</v>
      </c>
      <c r="B6548" s="3">
        <v>45926</v>
      </c>
      <c r="C6548" s="3">
        <v>45926</v>
      </c>
      <c r="D6548" s="43" t="s">
        <v>621</v>
      </c>
      <c r="E6548" s="43" t="s">
        <v>585</v>
      </c>
      <c r="F6548" s="43" t="s">
        <v>586</v>
      </c>
      <c r="G6548">
        <v>60</v>
      </c>
      <c r="H6548">
        <v>60</v>
      </c>
      <c r="I6548" s="43" t="s">
        <v>1285</v>
      </c>
      <c r="J6548" s="43" t="s">
        <v>973</v>
      </c>
      <c r="K6548" s="43" t="s">
        <v>177</v>
      </c>
      <c r="L6548" s="43" t="str">
        <f>IF(AND(Home!$A$1&gt;=Leave[[#This Row],[Start Time]],Home!$A$1&lt;=Leave[[#This Row],[End Time]]),"Aplica","No Aplica")</f>
        <v>No Aplica</v>
      </c>
      <c r="M6548" s="43" t="str">
        <f>IF(AND(Home!$A$1&gt;=Leave[[#This Row],[Start Time]],Home!$A$1&lt;=Leave[[#This Row],[End Time]]),Home!$A$1,"No Aplica")</f>
        <v>No Aplica</v>
      </c>
      <c r="N6548" s="43" t="str">
        <f>Leave[[#This Row],[User Code (Owning User) (Usuario)]]&amp;Leave[[#This Row],[fecha activa]]</f>
        <v>MIE2024150515741No Aplica</v>
      </c>
    </row>
    <row r="6549" spans="1:14" x14ac:dyDescent="0.3">
      <c r="A6549" s="43" t="s">
        <v>468</v>
      </c>
      <c r="B6549" s="3">
        <v>45925</v>
      </c>
      <c r="C6549" s="3">
        <v>45925</v>
      </c>
      <c r="D6549" s="43" t="s">
        <v>469</v>
      </c>
      <c r="E6549" s="43" t="s">
        <v>585</v>
      </c>
      <c r="F6549" s="43" t="s">
        <v>586</v>
      </c>
      <c r="G6549">
        <v>540</v>
      </c>
      <c r="H6549">
        <v>540</v>
      </c>
      <c r="I6549" s="43" t="s">
        <v>1285</v>
      </c>
      <c r="J6549" s="43" t="s">
        <v>973</v>
      </c>
      <c r="K6549" s="43" t="s">
        <v>177</v>
      </c>
      <c r="L6549" s="43" t="str">
        <f>IF(AND(Home!$A$1&gt;=Leave[[#This Row],[Start Time]],Home!$A$1&lt;=Leave[[#This Row],[End Time]]),"Aplica","No Aplica")</f>
        <v>No Aplica</v>
      </c>
      <c r="M6549" s="43" t="str">
        <f>IF(AND(Home!$A$1&gt;=Leave[[#This Row],[Start Time]],Home!$A$1&lt;=Leave[[#This Row],[End Time]]),Home!$A$1,"No Aplica")</f>
        <v>No Aplica</v>
      </c>
      <c r="N6549" s="43" t="str">
        <f>Leave[[#This Row],[User Code (Owning User) (Usuario)]]&amp;Leave[[#This Row],[fecha activa]]</f>
        <v>MIE2024150515741No Aplica</v>
      </c>
    </row>
    <row r="6550" spans="1:14" x14ac:dyDescent="0.3">
      <c r="A6550" s="43" t="s">
        <v>601</v>
      </c>
      <c r="B6550" s="3">
        <v>45924</v>
      </c>
      <c r="C6550" s="3">
        <v>45924</v>
      </c>
      <c r="D6550" s="43" t="s">
        <v>621</v>
      </c>
      <c r="E6550" s="43" t="s">
        <v>585</v>
      </c>
      <c r="F6550" s="43" t="s">
        <v>586</v>
      </c>
      <c r="G6550">
        <v>60</v>
      </c>
      <c r="H6550">
        <v>60</v>
      </c>
      <c r="I6550" s="43" t="s">
        <v>1285</v>
      </c>
      <c r="J6550" s="43" t="s">
        <v>973</v>
      </c>
      <c r="K6550" s="43" t="s">
        <v>177</v>
      </c>
      <c r="L6550" s="43" t="str">
        <f>IF(AND(Home!$A$1&gt;=Leave[[#This Row],[Start Time]],Home!$A$1&lt;=Leave[[#This Row],[End Time]]),"Aplica","No Aplica")</f>
        <v>No Aplica</v>
      </c>
      <c r="M6550" s="43" t="str">
        <f>IF(AND(Home!$A$1&gt;=Leave[[#This Row],[Start Time]],Home!$A$1&lt;=Leave[[#This Row],[End Time]]),Home!$A$1,"No Aplica")</f>
        <v>No Aplica</v>
      </c>
      <c r="N6550" s="43" t="str">
        <f>Leave[[#This Row],[User Code (Owning User) (Usuario)]]&amp;Leave[[#This Row],[fecha activa]]</f>
        <v>MIE2024150515741No Aplica</v>
      </c>
    </row>
    <row r="6551" spans="1:14" x14ac:dyDescent="0.3">
      <c r="A6551" s="43" t="s">
        <v>601</v>
      </c>
      <c r="B6551" s="3">
        <v>45923</v>
      </c>
      <c r="C6551" s="3">
        <v>45923</v>
      </c>
      <c r="D6551" s="43" t="s">
        <v>621</v>
      </c>
      <c r="E6551" s="43" t="s">
        <v>585</v>
      </c>
      <c r="F6551" s="43" t="s">
        <v>586</v>
      </c>
      <c r="G6551">
        <v>60</v>
      </c>
      <c r="H6551">
        <v>60</v>
      </c>
      <c r="I6551" s="43" t="s">
        <v>1285</v>
      </c>
      <c r="J6551" s="43" t="s">
        <v>973</v>
      </c>
      <c r="K6551" s="43" t="s">
        <v>177</v>
      </c>
      <c r="L6551" s="43" t="str">
        <f>IF(AND(Home!$A$1&gt;=Leave[[#This Row],[Start Time]],Home!$A$1&lt;=Leave[[#This Row],[End Time]]),"Aplica","No Aplica")</f>
        <v>No Aplica</v>
      </c>
      <c r="M6551" s="43" t="str">
        <f>IF(AND(Home!$A$1&gt;=Leave[[#This Row],[Start Time]],Home!$A$1&lt;=Leave[[#This Row],[End Time]]),Home!$A$1,"No Aplica")</f>
        <v>No Aplica</v>
      </c>
      <c r="N6551" s="43" t="str">
        <f>Leave[[#This Row],[User Code (Owning User) (Usuario)]]&amp;Leave[[#This Row],[fecha activa]]</f>
        <v>MIE2024150515741No Aplica</v>
      </c>
    </row>
    <row r="6552" spans="1:14" x14ac:dyDescent="0.3">
      <c r="A6552" s="43" t="s">
        <v>601</v>
      </c>
      <c r="B6552" s="3">
        <v>45922</v>
      </c>
      <c r="C6552" s="3">
        <v>45922</v>
      </c>
      <c r="D6552" s="43" t="s">
        <v>621</v>
      </c>
      <c r="E6552" s="43" t="s">
        <v>585</v>
      </c>
      <c r="F6552" s="43" t="s">
        <v>586</v>
      </c>
      <c r="G6552">
        <v>60</v>
      </c>
      <c r="H6552">
        <v>60</v>
      </c>
      <c r="I6552" s="43" t="s">
        <v>1285</v>
      </c>
      <c r="J6552" s="43" t="s">
        <v>973</v>
      </c>
      <c r="K6552" s="43" t="s">
        <v>177</v>
      </c>
      <c r="L6552" s="43" t="str">
        <f>IF(AND(Home!$A$1&gt;=Leave[[#This Row],[Start Time]],Home!$A$1&lt;=Leave[[#This Row],[End Time]]),"Aplica","No Aplica")</f>
        <v>Aplica</v>
      </c>
      <c r="M6552" s="43">
        <f>IF(AND(Home!$A$1&gt;=Leave[[#This Row],[Start Time]],Home!$A$1&lt;=Leave[[#This Row],[End Time]]),Home!$A$1,"No Aplica")</f>
        <v>45922</v>
      </c>
      <c r="N6552" s="43" t="str">
        <f>Leave[[#This Row],[User Code (Owning User) (Usuario)]]&amp;Leave[[#This Row],[fecha activa]]</f>
        <v>MIE202415051574145922</v>
      </c>
    </row>
    <row r="6553" spans="1:14" x14ac:dyDescent="0.3">
      <c r="A6553" s="43" t="s">
        <v>601</v>
      </c>
      <c r="B6553" s="3">
        <v>45919</v>
      </c>
      <c r="C6553" s="3">
        <v>45919</v>
      </c>
      <c r="D6553" s="43" t="s">
        <v>621</v>
      </c>
      <c r="E6553" s="43" t="s">
        <v>585</v>
      </c>
      <c r="F6553" s="43" t="s">
        <v>586</v>
      </c>
      <c r="G6553">
        <v>60</v>
      </c>
      <c r="H6553">
        <v>60</v>
      </c>
      <c r="I6553" s="43" t="s">
        <v>1285</v>
      </c>
      <c r="J6553" s="43" t="s">
        <v>973</v>
      </c>
      <c r="K6553" s="43" t="s">
        <v>177</v>
      </c>
      <c r="L6553" s="43" t="str">
        <f>IF(AND(Home!$A$1&gt;=Leave[[#This Row],[Start Time]],Home!$A$1&lt;=Leave[[#This Row],[End Time]]),"Aplica","No Aplica")</f>
        <v>No Aplica</v>
      </c>
      <c r="M6553" s="43" t="str">
        <f>IF(AND(Home!$A$1&gt;=Leave[[#This Row],[Start Time]],Home!$A$1&lt;=Leave[[#This Row],[End Time]]),Home!$A$1,"No Aplica")</f>
        <v>No Aplica</v>
      </c>
      <c r="N6553" s="43" t="str">
        <f>Leave[[#This Row],[User Code (Owning User) (Usuario)]]&amp;Leave[[#This Row],[fecha activa]]</f>
        <v>MIE2024150515741No Aplica</v>
      </c>
    </row>
    <row r="6554" spans="1:14" x14ac:dyDescent="0.3">
      <c r="A6554" s="43" t="s">
        <v>601</v>
      </c>
      <c r="B6554" s="3">
        <v>45919</v>
      </c>
      <c r="C6554" s="3">
        <v>45919</v>
      </c>
      <c r="D6554" s="43" t="s">
        <v>621</v>
      </c>
      <c r="E6554" s="43" t="s">
        <v>585</v>
      </c>
      <c r="F6554" s="43" t="s">
        <v>586</v>
      </c>
      <c r="G6554">
        <v>60</v>
      </c>
      <c r="H6554">
        <v>60</v>
      </c>
      <c r="I6554" s="43" t="s">
        <v>1285</v>
      </c>
      <c r="J6554" s="43" t="s">
        <v>973</v>
      </c>
      <c r="K6554" s="43" t="s">
        <v>177</v>
      </c>
      <c r="L6554" s="43" t="str">
        <f>IF(AND(Home!$A$1&gt;=Leave[[#This Row],[Start Time]],Home!$A$1&lt;=Leave[[#This Row],[End Time]]),"Aplica","No Aplica")</f>
        <v>No Aplica</v>
      </c>
      <c r="M6554" s="43" t="str">
        <f>IF(AND(Home!$A$1&gt;=Leave[[#This Row],[Start Time]],Home!$A$1&lt;=Leave[[#This Row],[End Time]]),Home!$A$1,"No Aplica")</f>
        <v>No Aplica</v>
      </c>
      <c r="N6554" s="43" t="str">
        <f>Leave[[#This Row],[User Code (Owning User) (Usuario)]]&amp;Leave[[#This Row],[fecha activa]]</f>
        <v>MIE2024150515741No Aplica</v>
      </c>
    </row>
    <row r="6555" spans="1:14" x14ac:dyDescent="0.3">
      <c r="A6555" s="43" t="s">
        <v>601</v>
      </c>
      <c r="B6555" s="3">
        <v>45918</v>
      </c>
      <c r="C6555" s="3">
        <v>45918</v>
      </c>
      <c r="D6555" s="43" t="s">
        <v>621</v>
      </c>
      <c r="E6555" s="43" t="s">
        <v>585</v>
      </c>
      <c r="F6555" s="43" t="s">
        <v>586</v>
      </c>
      <c r="G6555">
        <v>60</v>
      </c>
      <c r="H6555">
        <v>60</v>
      </c>
      <c r="I6555" s="43" t="s">
        <v>1285</v>
      </c>
      <c r="J6555" s="43" t="s">
        <v>973</v>
      </c>
      <c r="K6555" s="43" t="s">
        <v>177</v>
      </c>
      <c r="L6555" s="43" t="str">
        <f>IF(AND(Home!$A$1&gt;=Leave[[#This Row],[Start Time]],Home!$A$1&lt;=Leave[[#This Row],[End Time]]),"Aplica","No Aplica")</f>
        <v>No Aplica</v>
      </c>
      <c r="M6555" s="43" t="str">
        <f>IF(AND(Home!$A$1&gt;=Leave[[#This Row],[Start Time]],Home!$A$1&lt;=Leave[[#This Row],[End Time]]),Home!$A$1,"No Aplica")</f>
        <v>No Aplica</v>
      </c>
      <c r="N6555" s="43" t="str">
        <f>Leave[[#This Row],[User Code (Owning User) (Usuario)]]&amp;Leave[[#This Row],[fecha activa]]</f>
        <v>MIE2024150515741No Aplica</v>
      </c>
    </row>
    <row r="6556" spans="1:14" x14ac:dyDescent="0.3">
      <c r="A6556" s="43" t="s">
        <v>601</v>
      </c>
      <c r="B6556" s="3">
        <v>45917</v>
      </c>
      <c r="C6556" s="3">
        <v>45917</v>
      </c>
      <c r="D6556" s="43" t="s">
        <v>621</v>
      </c>
      <c r="E6556" s="43" t="s">
        <v>585</v>
      </c>
      <c r="F6556" s="43" t="s">
        <v>586</v>
      </c>
      <c r="G6556">
        <v>60</v>
      </c>
      <c r="H6556">
        <v>60</v>
      </c>
      <c r="I6556" s="43" t="s">
        <v>1285</v>
      </c>
      <c r="J6556" s="43" t="s">
        <v>973</v>
      </c>
      <c r="K6556" s="43" t="s">
        <v>177</v>
      </c>
      <c r="L6556" s="43" t="str">
        <f>IF(AND(Home!$A$1&gt;=Leave[[#This Row],[Start Time]],Home!$A$1&lt;=Leave[[#This Row],[End Time]]),"Aplica","No Aplica")</f>
        <v>No Aplica</v>
      </c>
      <c r="M6556" s="43" t="str">
        <f>IF(AND(Home!$A$1&gt;=Leave[[#This Row],[Start Time]],Home!$A$1&lt;=Leave[[#This Row],[End Time]]),Home!$A$1,"No Aplica")</f>
        <v>No Aplica</v>
      </c>
      <c r="N6556" s="43" t="str">
        <f>Leave[[#This Row],[User Code (Owning User) (Usuario)]]&amp;Leave[[#This Row],[fecha activa]]</f>
        <v>MIE2024150515741No Aplica</v>
      </c>
    </row>
    <row r="6557" spans="1:14" x14ac:dyDescent="0.3">
      <c r="A6557" s="43" t="s">
        <v>601</v>
      </c>
      <c r="B6557" s="3">
        <v>45916</v>
      </c>
      <c r="C6557" s="3">
        <v>45916</v>
      </c>
      <c r="D6557" s="43" t="s">
        <v>621</v>
      </c>
      <c r="E6557" s="43" t="s">
        <v>585</v>
      </c>
      <c r="F6557" s="43" t="s">
        <v>586</v>
      </c>
      <c r="G6557">
        <v>60</v>
      </c>
      <c r="H6557">
        <v>60</v>
      </c>
      <c r="I6557" s="43" t="s">
        <v>1285</v>
      </c>
      <c r="J6557" s="43" t="s">
        <v>973</v>
      </c>
      <c r="K6557" s="43" t="s">
        <v>177</v>
      </c>
      <c r="L6557" s="43" t="str">
        <f>IF(AND(Home!$A$1&gt;=Leave[[#This Row],[Start Time]],Home!$A$1&lt;=Leave[[#This Row],[End Time]]),"Aplica","No Aplica")</f>
        <v>No Aplica</v>
      </c>
      <c r="M6557" s="43" t="str">
        <f>IF(AND(Home!$A$1&gt;=Leave[[#This Row],[Start Time]],Home!$A$1&lt;=Leave[[#This Row],[End Time]]),Home!$A$1,"No Aplica")</f>
        <v>No Aplica</v>
      </c>
      <c r="N6557" s="43" t="str">
        <f>Leave[[#This Row],[User Code (Owning User) (Usuario)]]&amp;Leave[[#This Row],[fecha activa]]</f>
        <v>MIE2024150515741No Aplica</v>
      </c>
    </row>
    <row r="6558" spans="1:14" x14ac:dyDescent="0.3">
      <c r="A6558" s="43" t="s">
        <v>468</v>
      </c>
      <c r="B6558" s="3">
        <v>45915</v>
      </c>
      <c r="C6558" s="3">
        <v>45915</v>
      </c>
      <c r="D6558" s="43" t="s">
        <v>469</v>
      </c>
      <c r="E6558" s="43" t="s">
        <v>585</v>
      </c>
      <c r="F6558" s="43" t="s">
        <v>586</v>
      </c>
      <c r="G6558">
        <v>540</v>
      </c>
      <c r="H6558">
        <v>540</v>
      </c>
      <c r="I6558" s="43" t="s">
        <v>1285</v>
      </c>
      <c r="J6558" s="43" t="s">
        <v>973</v>
      </c>
      <c r="K6558" s="43" t="s">
        <v>177</v>
      </c>
      <c r="L6558" s="43" t="str">
        <f>IF(AND(Home!$A$1&gt;=Leave[[#This Row],[Start Time]],Home!$A$1&lt;=Leave[[#This Row],[End Time]]),"Aplica","No Aplica")</f>
        <v>No Aplica</v>
      </c>
      <c r="M6558" s="43" t="str">
        <f>IF(AND(Home!$A$1&gt;=Leave[[#This Row],[Start Time]],Home!$A$1&lt;=Leave[[#This Row],[End Time]]),Home!$A$1,"No Aplica")</f>
        <v>No Aplica</v>
      </c>
      <c r="N6558" s="43" t="str">
        <f>Leave[[#This Row],[User Code (Owning User) (Usuario)]]&amp;Leave[[#This Row],[fecha activa]]</f>
        <v>MIE2024150515741No Aplica</v>
      </c>
    </row>
    <row r="6559" spans="1:14" x14ac:dyDescent="0.3">
      <c r="A6559" s="43" t="s">
        <v>468</v>
      </c>
      <c r="B6559" s="3">
        <v>45911</v>
      </c>
      <c r="C6559" s="3">
        <v>45911</v>
      </c>
      <c r="D6559" s="43" t="s">
        <v>469</v>
      </c>
      <c r="E6559" s="43" t="s">
        <v>585</v>
      </c>
      <c r="F6559" s="43" t="s">
        <v>586</v>
      </c>
      <c r="G6559">
        <v>540</v>
      </c>
      <c r="H6559">
        <v>540</v>
      </c>
      <c r="I6559" s="43" t="s">
        <v>1285</v>
      </c>
      <c r="J6559" s="43" t="s">
        <v>973</v>
      </c>
      <c r="K6559" s="43" t="s">
        <v>177</v>
      </c>
      <c r="L6559" s="43" t="str">
        <f>IF(AND(Home!$A$1&gt;=Leave[[#This Row],[Start Time]],Home!$A$1&lt;=Leave[[#This Row],[End Time]]),"Aplica","No Aplica")</f>
        <v>No Aplica</v>
      </c>
      <c r="M6559" s="43" t="str">
        <f>IF(AND(Home!$A$1&gt;=Leave[[#This Row],[Start Time]],Home!$A$1&lt;=Leave[[#This Row],[End Time]]),Home!$A$1,"No Aplica")</f>
        <v>No Aplica</v>
      </c>
      <c r="N6559" s="43" t="str">
        <f>Leave[[#This Row],[User Code (Owning User) (Usuario)]]&amp;Leave[[#This Row],[fecha activa]]</f>
        <v>MIE2024150515741No Aplica</v>
      </c>
    </row>
    <row r="6560" spans="1:14" x14ac:dyDescent="0.3">
      <c r="A6560" s="43" t="s">
        <v>601</v>
      </c>
      <c r="B6560" s="3">
        <v>45912</v>
      </c>
      <c r="C6560" s="3">
        <v>45912</v>
      </c>
      <c r="D6560" s="43" t="s">
        <v>621</v>
      </c>
      <c r="E6560" s="43" t="s">
        <v>585</v>
      </c>
      <c r="F6560" s="43" t="s">
        <v>586</v>
      </c>
      <c r="G6560">
        <v>60</v>
      </c>
      <c r="H6560">
        <v>60</v>
      </c>
      <c r="I6560" s="43" t="s">
        <v>1285</v>
      </c>
      <c r="J6560" s="43" t="s">
        <v>973</v>
      </c>
      <c r="K6560" s="43" t="s">
        <v>177</v>
      </c>
      <c r="L6560" s="43" t="str">
        <f>IF(AND(Home!$A$1&gt;=Leave[[#This Row],[Start Time]],Home!$A$1&lt;=Leave[[#This Row],[End Time]]),"Aplica","No Aplica")</f>
        <v>No Aplica</v>
      </c>
      <c r="M6560" s="43" t="str">
        <f>IF(AND(Home!$A$1&gt;=Leave[[#This Row],[Start Time]],Home!$A$1&lt;=Leave[[#This Row],[End Time]]),Home!$A$1,"No Aplica")</f>
        <v>No Aplica</v>
      </c>
      <c r="N6560" s="43" t="str">
        <f>Leave[[#This Row],[User Code (Owning User) (Usuario)]]&amp;Leave[[#This Row],[fecha activa]]</f>
        <v>MIE2024150515741No Aplica</v>
      </c>
    </row>
    <row r="6561" spans="1:14" x14ac:dyDescent="0.3">
      <c r="A6561" s="43" t="s">
        <v>601</v>
      </c>
      <c r="B6561" s="3">
        <v>45910</v>
      </c>
      <c r="C6561" s="3">
        <v>45910</v>
      </c>
      <c r="D6561" s="43" t="s">
        <v>621</v>
      </c>
      <c r="E6561" s="43" t="s">
        <v>585</v>
      </c>
      <c r="F6561" s="43" t="s">
        <v>586</v>
      </c>
      <c r="G6561">
        <v>60</v>
      </c>
      <c r="H6561">
        <v>60</v>
      </c>
      <c r="I6561" s="43" t="s">
        <v>1285</v>
      </c>
      <c r="J6561" s="43" t="s">
        <v>973</v>
      </c>
      <c r="K6561" s="43" t="s">
        <v>177</v>
      </c>
      <c r="L6561" s="43" t="str">
        <f>IF(AND(Home!$A$1&gt;=Leave[[#This Row],[Start Time]],Home!$A$1&lt;=Leave[[#This Row],[End Time]]),"Aplica","No Aplica")</f>
        <v>No Aplica</v>
      </c>
      <c r="M6561" s="43" t="str">
        <f>IF(AND(Home!$A$1&gt;=Leave[[#This Row],[Start Time]],Home!$A$1&lt;=Leave[[#This Row],[End Time]]),Home!$A$1,"No Aplica")</f>
        <v>No Aplica</v>
      </c>
      <c r="N6561" s="43" t="str">
        <f>Leave[[#This Row],[User Code (Owning User) (Usuario)]]&amp;Leave[[#This Row],[fecha activa]]</f>
        <v>MIE2024150515741No Aplica</v>
      </c>
    </row>
    <row r="6562" spans="1:14" x14ac:dyDescent="0.3">
      <c r="A6562" s="43" t="s">
        <v>601</v>
      </c>
      <c r="B6562" s="3">
        <v>45909</v>
      </c>
      <c r="C6562" s="3">
        <v>45909</v>
      </c>
      <c r="D6562" s="43" t="s">
        <v>621</v>
      </c>
      <c r="E6562" s="43" t="s">
        <v>585</v>
      </c>
      <c r="F6562" s="43" t="s">
        <v>586</v>
      </c>
      <c r="G6562">
        <v>60</v>
      </c>
      <c r="H6562">
        <v>60</v>
      </c>
      <c r="I6562" s="43" t="s">
        <v>1285</v>
      </c>
      <c r="J6562" s="43" t="s">
        <v>973</v>
      </c>
      <c r="K6562" s="43" t="s">
        <v>177</v>
      </c>
      <c r="L6562" s="43" t="str">
        <f>IF(AND(Home!$A$1&gt;=Leave[[#This Row],[Start Time]],Home!$A$1&lt;=Leave[[#This Row],[End Time]]),"Aplica","No Aplica")</f>
        <v>No Aplica</v>
      </c>
      <c r="M6562" s="43" t="str">
        <f>IF(AND(Home!$A$1&gt;=Leave[[#This Row],[Start Time]],Home!$A$1&lt;=Leave[[#This Row],[End Time]]),Home!$A$1,"No Aplica")</f>
        <v>No Aplica</v>
      </c>
      <c r="N6562" s="43" t="str">
        <f>Leave[[#This Row],[User Code (Owning User) (Usuario)]]&amp;Leave[[#This Row],[fecha activa]]</f>
        <v>MIE2024150515741No Aplica</v>
      </c>
    </row>
    <row r="6563" spans="1:14" x14ac:dyDescent="0.3">
      <c r="A6563" s="43" t="s">
        <v>601</v>
      </c>
      <c r="B6563" s="3">
        <v>45908</v>
      </c>
      <c r="C6563" s="3">
        <v>45908</v>
      </c>
      <c r="D6563" s="43" t="s">
        <v>621</v>
      </c>
      <c r="E6563" s="43" t="s">
        <v>585</v>
      </c>
      <c r="F6563" s="43" t="s">
        <v>586</v>
      </c>
      <c r="G6563">
        <v>60</v>
      </c>
      <c r="H6563">
        <v>60</v>
      </c>
      <c r="I6563" s="43" t="s">
        <v>1285</v>
      </c>
      <c r="J6563" s="43" t="s">
        <v>973</v>
      </c>
      <c r="K6563" s="43" t="s">
        <v>177</v>
      </c>
      <c r="L6563" s="43" t="str">
        <f>IF(AND(Home!$A$1&gt;=Leave[[#This Row],[Start Time]],Home!$A$1&lt;=Leave[[#This Row],[End Time]]),"Aplica","No Aplica")</f>
        <v>No Aplica</v>
      </c>
      <c r="M6563" s="43" t="str">
        <f>IF(AND(Home!$A$1&gt;=Leave[[#This Row],[Start Time]],Home!$A$1&lt;=Leave[[#This Row],[End Time]]),Home!$A$1,"No Aplica")</f>
        <v>No Aplica</v>
      </c>
      <c r="N6563" s="43" t="str">
        <f>Leave[[#This Row],[User Code (Owning User) (Usuario)]]&amp;Leave[[#This Row],[fecha activa]]</f>
        <v>MIE2024150515741No Aplica</v>
      </c>
    </row>
    <row r="6564" spans="1:14" x14ac:dyDescent="0.3">
      <c r="A6564" s="43" t="s">
        <v>601</v>
      </c>
      <c r="B6564" s="3">
        <v>45904</v>
      </c>
      <c r="C6564" s="3">
        <v>45904</v>
      </c>
      <c r="D6564" s="43" t="s">
        <v>621</v>
      </c>
      <c r="E6564" s="43" t="s">
        <v>585</v>
      </c>
      <c r="F6564" s="43" t="s">
        <v>586</v>
      </c>
      <c r="G6564">
        <v>60</v>
      </c>
      <c r="H6564">
        <v>60</v>
      </c>
      <c r="I6564" s="43" t="s">
        <v>1285</v>
      </c>
      <c r="J6564" s="43" t="s">
        <v>973</v>
      </c>
      <c r="K6564" s="43" t="s">
        <v>177</v>
      </c>
      <c r="L6564" s="43" t="str">
        <f>IF(AND(Home!$A$1&gt;=Leave[[#This Row],[Start Time]],Home!$A$1&lt;=Leave[[#This Row],[End Time]]),"Aplica","No Aplica")</f>
        <v>No Aplica</v>
      </c>
      <c r="M6564" s="43" t="str">
        <f>IF(AND(Home!$A$1&gt;=Leave[[#This Row],[Start Time]],Home!$A$1&lt;=Leave[[#This Row],[End Time]]),Home!$A$1,"No Aplica")</f>
        <v>No Aplica</v>
      </c>
      <c r="N6564" s="43" t="str">
        <f>Leave[[#This Row],[User Code (Owning User) (Usuario)]]&amp;Leave[[#This Row],[fecha activa]]</f>
        <v>MIE2024150515741No Aplica</v>
      </c>
    </row>
    <row r="6565" spans="1:14" x14ac:dyDescent="0.3">
      <c r="A6565" s="43" t="s">
        <v>601</v>
      </c>
      <c r="B6565" s="3">
        <v>45903</v>
      </c>
      <c r="C6565" s="3">
        <v>45903</v>
      </c>
      <c r="D6565" s="43" t="s">
        <v>621</v>
      </c>
      <c r="E6565" s="43" t="s">
        <v>585</v>
      </c>
      <c r="F6565" s="43" t="s">
        <v>586</v>
      </c>
      <c r="G6565">
        <v>60</v>
      </c>
      <c r="H6565">
        <v>60</v>
      </c>
      <c r="I6565" s="43" t="s">
        <v>1285</v>
      </c>
      <c r="J6565" s="43" t="s">
        <v>973</v>
      </c>
      <c r="K6565" s="43" t="s">
        <v>177</v>
      </c>
      <c r="L6565" s="43" t="str">
        <f>IF(AND(Home!$A$1&gt;=Leave[[#This Row],[Start Time]],Home!$A$1&lt;=Leave[[#This Row],[End Time]]),"Aplica","No Aplica")</f>
        <v>No Aplica</v>
      </c>
      <c r="M6565" s="43" t="str">
        <f>IF(AND(Home!$A$1&gt;=Leave[[#This Row],[Start Time]],Home!$A$1&lt;=Leave[[#This Row],[End Time]]),Home!$A$1,"No Aplica")</f>
        <v>No Aplica</v>
      </c>
      <c r="N6565" s="43" t="str">
        <f>Leave[[#This Row],[User Code (Owning User) (Usuario)]]&amp;Leave[[#This Row],[fecha activa]]</f>
        <v>MIE2024150515741No Aplica</v>
      </c>
    </row>
    <row r="6566" spans="1:14" x14ac:dyDescent="0.3">
      <c r="A6566" s="43" t="s">
        <v>601</v>
      </c>
      <c r="B6566" s="3">
        <v>45902</v>
      </c>
      <c r="C6566" s="3">
        <v>45902</v>
      </c>
      <c r="D6566" s="43" t="s">
        <v>621</v>
      </c>
      <c r="E6566" s="43" t="s">
        <v>585</v>
      </c>
      <c r="F6566" s="43" t="s">
        <v>586</v>
      </c>
      <c r="G6566">
        <v>60</v>
      </c>
      <c r="H6566">
        <v>60</v>
      </c>
      <c r="I6566" s="43" t="s">
        <v>1285</v>
      </c>
      <c r="J6566" s="43" t="s">
        <v>973</v>
      </c>
      <c r="K6566" s="43" t="s">
        <v>177</v>
      </c>
      <c r="L6566" s="43" t="str">
        <f>IF(AND(Home!$A$1&gt;=Leave[[#This Row],[Start Time]],Home!$A$1&lt;=Leave[[#This Row],[End Time]]),"Aplica","No Aplica")</f>
        <v>No Aplica</v>
      </c>
      <c r="M6566" s="43" t="str">
        <f>IF(AND(Home!$A$1&gt;=Leave[[#This Row],[Start Time]],Home!$A$1&lt;=Leave[[#This Row],[End Time]]),Home!$A$1,"No Aplica")</f>
        <v>No Aplica</v>
      </c>
      <c r="N6566" s="43" t="str">
        <f>Leave[[#This Row],[User Code (Owning User) (Usuario)]]&amp;Leave[[#This Row],[fecha activa]]</f>
        <v>MIE2024150515741No Aplica</v>
      </c>
    </row>
    <row r="6567" spans="1:14" x14ac:dyDescent="0.3">
      <c r="A6567" s="43" t="s">
        <v>601</v>
      </c>
      <c r="B6567" s="3">
        <v>45901</v>
      </c>
      <c r="C6567" s="3">
        <v>45901</v>
      </c>
      <c r="D6567" s="43" t="s">
        <v>621</v>
      </c>
      <c r="E6567" s="43" t="s">
        <v>585</v>
      </c>
      <c r="F6567" s="43" t="s">
        <v>586</v>
      </c>
      <c r="G6567">
        <v>60</v>
      </c>
      <c r="H6567">
        <v>60</v>
      </c>
      <c r="I6567" s="43" t="s">
        <v>1285</v>
      </c>
      <c r="J6567" s="43" t="s">
        <v>973</v>
      </c>
      <c r="K6567" s="43" t="s">
        <v>177</v>
      </c>
      <c r="L6567" s="43" t="str">
        <f>IF(AND(Home!$A$1&gt;=Leave[[#This Row],[Start Time]],Home!$A$1&lt;=Leave[[#This Row],[End Time]]),"Aplica","No Aplica")</f>
        <v>No Aplica</v>
      </c>
      <c r="M6567" s="43" t="str">
        <f>IF(AND(Home!$A$1&gt;=Leave[[#This Row],[Start Time]],Home!$A$1&lt;=Leave[[#This Row],[End Time]]),Home!$A$1,"No Aplica")</f>
        <v>No Aplica</v>
      </c>
      <c r="N6567" s="43" t="str">
        <f>Leave[[#This Row],[User Code (Owning User) (Usuario)]]&amp;Leave[[#This Row],[fecha activa]]</f>
        <v>MIE2024150515741No Aplica</v>
      </c>
    </row>
    <row r="6568" spans="1:14" x14ac:dyDescent="0.3">
      <c r="A6568" s="43" t="s">
        <v>465</v>
      </c>
      <c r="B6568" s="3">
        <v>45908</v>
      </c>
      <c r="C6568" s="3">
        <v>45908</v>
      </c>
      <c r="D6568" s="43" t="s">
        <v>2774</v>
      </c>
      <c r="E6568" s="43" t="s">
        <v>2428</v>
      </c>
      <c r="F6568" s="43" t="s">
        <v>2430</v>
      </c>
      <c r="G6568">
        <v>300</v>
      </c>
      <c r="H6568">
        <v>300</v>
      </c>
      <c r="I6568" s="43" t="s">
        <v>2429</v>
      </c>
      <c r="J6568" s="43" t="s">
        <v>1015</v>
      </c>
      <c r="K6568" s="43" t="s">
        <v>177</v>
      </c>
      <c r="L6568" s="43" t="str">
        <f>IF(AND(Home!$A$1&gt;=Leave[[#This Row],[Start Time]],Home!$A$1&lt;=Leave[[#This Row],[End Time]]),"Aplica","No Aplica")</f>
        <v>No Aplica</v>
      </c>
      <c r="M6568" s="43" t="str">
        <f>IF(AND(Home!$A$1&gt;=Leave[[#This Row],[Start Time]],Home!$A$1&lt;=Leave[[#This Row],[End Time]]),Home!$A$1,"No Aplica")</f>
        <v>No Aplica</v>
      </c>
      <c r="N6568" s="43" t="str">
        <f>Leave[[#This Row],[User Code (Owning User) (Usuario)]]&amp;Leave[[#This Row],[fecha activa]]</f>
        <v>MIE2025130824048No Aplica</v>
      </c>
    </row>
    <row r="6569" spans="1:14" x14ac:dyDescent="0.3">
      <c r="A6569" s="43" t="s">
        <v>465</v>
      </c>
      <c r="B6569" s="3">
        <v>45909</v>
      </c>
      <c r="C6569" s="3">
        <v>45909</v>
      </c>
      <c r="D6569" s="43" t="s">
        <v>494</v>
      </c>
      <c r="E6569" s="43" t="s">
        <v>2428</v>
      </c>
      <c r="F6569" s="43" t="s">
        <v>2430</v>
      </c>
      <c r="G6569">
        <v>900</v>
      </c>
      <c r="H6569">
        <v>540</v>
      </c>
      <c r="I6569" s="43" t="s">
        <v>2429</v>
      </c>
      <c r="J6569" s="43" t="s">
        <v>1015</v>
      </c>
      <c r="K6569" s="43" t="s">
        <v>177</v>
      </c>
      <c r="L6569" s="43" t="str">
        <f>IF(AND(Home!$A$1&gt;=Leave[[#This Row],[Start Time]],Home!$A$1&lt;=Leave[[#This Row],[End Time]]),"Aplica","No Aplica")</f>
        <v>No Aplica</v>
      </c>
      <c r="M6569" s="43" t="str">
        <f>IF(AND(Home!$A$1&gt;=Leave[[#This Row],[Start Time]],Home!$A$1&lt;=Leave[[#This Row],[End Time]]),Home!$A$1,"No Aplica")</f>
        <v>No Aplica</v>
      </c>
      <c r="N6569" s="43" t="str">
        <f>Leave[[#This Row],[User Code (Owning User) (Usuario)]]&amp;Leave[[#This Row],[fecha activa]]</f>
        <v>MIE2025130824048No Aplica</v>
      </c>
    </row>
    <row r="6570" spans="1:14" x14ac:dyDescent="0.3">
      <c r="A6570" s="43" t="s">
        <v>465</v>
      </c>
      <c r="B6570" s="3">
        <v>45903</v>
      </c>
      <c r="C6570" s="3">
        <v>45903</v>
      </c>
      <c r="D6570" s="43" t="s">
        <v>2775</v>
      </c>
      <c r="E6570" s="43" t="s">
        <v>2428</v>
      </c>
      <c r="F6570" s="43" t="s">
        <v>2430</v>
      </c>
      <c r="G6570">
        <v>120</v>
      </c>
      <c r="H6570">
        <v>120</v>
      </c>
      <c r="I6570" s="43" t="s">
        <v>2429</v>
      </c>
      <c r="J6570" s="43" t="s">
        <v>1015</v>
      </c>
      <c r="K6570" s="43" t="s">
        <v>177</v>
      </c>
      <c r="L6570" s="43" t="str">
        <f>IF(AND(Home!$A$1&gt;=Leave[[#This Row],[Start Time]],Home!$A$1&lt;=Leave[[#This Row],[End Time]]),"Aplica","No Aplica")</f>
        <v>No Aplica</v>
      </c>
      <c r="M6570" s="43" t="str">
        <f>IF(AND(Home!$A$1&gt;=Leave[[#This Row],[Start Time]],Home!$A$1&lt;=Leave[[#This Row],[End Time]]),Home!$A$1,"No Aplica")</f>
        <v>No Aplica</v>
      </c>
      <c r="N6570" s="43" t="str">
        <f>Leave[[#This Row],[User Code (Owning User) (Usuario)]]&amp;Leave[[#This Row],[fecha activa]]</f>
        <v>MIE2025130824048No Aplica</v>
      </c>
    </row>
    <row r="6571" spans="1:14" x14ac:dyDescent="0.3">
      <c r="A6571" s="43" t="s">
        <v>465</v>
      </c>
      <c r="B6571" s="3">
        <v>45922</v>
      </c>
      <c r="C6571" s="3">
        <v>45922</v>
      </c>
      <c r="D6571" s="43" t="s">
        <v>3845</v>
      </c>
      <c r="E6571" s="43" t="s">
        <v>2502</v>
      </c>
      <c r="F6571" s="43" t="s">
        <v>2504</v>
      </c>
      <c r="G6571">
        <v>240</v>
      </c>
      <c r="H6571">
        <v>240</v>
      </c>
      <c r="I6571" s="43" t="s">
        <v>2503</v>
      </c>
      <c r="J6571" s="43" t="s">
        <v>1843</v>
      </c>
      <c r="K6571" s="43" t="s">
        <v>179</v>
      </c>
      <c r="L6571" s="43" t="str">
        <f>IF(AND(Home!$A$1&gt;=Leave[[#This Row],[Start Time]],Home!$A$1&lt;=Leave[[#This Row],[End Time]]),"Aplica","No Aplica")</f>
        <v>Aplica</v>
      </c>
      <c r="M6571" s="43">
        <f>IF(AND(Home!$A$1&gt;=Leave[[#This Row],[Start Time]],Home!$A$1&lt;=Leave[[#This Row],[End Time]]),Home!$A$1,"No Aplica")</f>
        <v>45922</v>
      </c>
      <c r="N6571" s="43" t="str">
        <f>Leave[[#This Row],[User Code (Owning User) (Usuario)]]&amp;Leave[[#This Row],[fecha activa]]</f>
        <v>MIE202522082416245922</v>
      </c>
    </row>
    <row r="6572" spans="1:14" x14ac:dyDescent="0.3">
      <c r="A6572" s="43" t="s">
        <v>476</v>
      </c>
      <c r="B6572" s="3">
        <v>45928</v>
      </c>
      <c r="C6572" s="3">
        <v>45928</v>
      </c>
      <c r="D6572" s="43" t="s">
        <v>491</v>
      </c>
      <c r="E6572" s="43" t="s">
        <v>2502</v>
      </c>
      <c r="F6572" s="43" t="s">
        <v>2504</v>
      </c>
      <c r="G6572">
        <v>540</v>
      </c>
      <c r="H6572">
        <v>540</v>
      </c>
      <c r="I6572" s="43" t="s">
        <v>2503</v>
      </c>
      <c r="J6572" s="43" t="s">
        <v>1843</v>
      </c>
      <c r="K6572" s="43" t="s">
        <v>179</v>
      </c>
      <c r="L6572" s="43" t="str">
        <f>IF(AND(Home!$A$1&gt;=Leave[[#This Row],[Start Time]],Home!$A$1&lt;=Leave[[#This Row],[End Time]]),"Aplica","No Aplica")</f>
        <v>No Aplica</v>
      </c>
      <c r="M6572" s="43" t="str">
        <f>IF(AND(Home!$A$1&gt;=Leave[[#This Row],[Start Time]],Home!$A$1&lt;=Leave[[#This Row],[End Time]]),Home!$A$1,"No Aplica")</f>
        <v>No Aplica</v>
      </c>
      <c r="N6572" s="43" t="str">
        <f>Leave[[#This Row],[User Code (Owning User) (Usuario)]]&amp;Leave[[#This Row],[fecha activa]]</f>
        <v>MIE2025220824162No Aplica</v>
      </c>
    </row>
    <row r="6573" spans="1:14" x14ac:dyDescent="0.3">
      <c r="A6573" s="43" t="s">
        <v>465</v>
      </c>
      <c r="B6573" s="3">
        <v>45927</v>
      </c>
      <c r="C6573" s="3">
        <v>45927</v>
      </c>
      <c r="D6573" s="43" t="s">
        <v>621</v>
      </c>
      <c r="E6573" s="43" t="s">
        <v>2502</v>
      </c>
      <c r="F6573" s="43" t="s">
        <v>2504</v>
      </c>
      <c r="G6573">
        <v>240</v>
      </c>
      <c r="H6573">
        <v>240</v>
      </c>
      <c r="I6573" s="43" t="s">
        <v>2503</v>
      </c>
      <c r="J6573" s="43" t="s">
        <v>1843</v>
      </c>
      <c r="K6573" s="43" t="s">
        <v>179</v>
      </c>
      <c r="L6573" s="43" t="str">
        <f>IF(AND(Home!$A$1&gt;=Leave[[#This Row],[Start Time]],Home!$A$1&lt;=Leave[[#This Row],[End Time]]),"Aplica","No Aplica")</f>
        <v>No Aplica</v>
      </c>
      <c r="M6573" s="43" t="str">
        <f>IF(AND(Home!$A$1&gt;=Leave[[#This Row],[Start Time]],Home!$A$1&lt;=Leave[[#This Row],[End Time]]),Home!$A$1,"No Aplica")</f>
        <v>No Aplica</v>
      </c>
      <c r="N6573" s="43" t="str">
        <f>Leave[[#This Row],[User Code (Owning User) (Usuario)]]&amp;Leave[[#This Row],[fecha activa]]</f>
        <v>MIE2025220824162No Aplica</v>
      </c>
    </row>
    <row r="6574" spans="1:14" x14ac:dyDescent="0.3">
      <c r="A6574" s="43" t="s">
        <v>476</v>
      </c>
      <c r="B6574" s="3">
        <v>45921</v>
      </c>
      <c r="C6574" s="3">
        <v>45921</v>
      </c>
      <c r="D6574" s="43" t="s">
        <v>491</v>
      </c>
      <c r="E6574" s="43" t="s">
        <v>2502</v>
      </c>
      <c r="F6574" s="43" t="s">
        <v>2504</v>
      </c>
      <c r="G6574">
        <v>540</v>
      </c>
      <c r="H6574">
        <v>540</v>
      </c>
      <c r="I6574" s="43" t="s">
        <v>2503</v>
      </c>
      <c r="J6574" s="43" t="s">
        <v>1843</v>
      </c>
      <c r="K6574" s="43" t="s">
        <v>179</v>
      </c>
      <c r="L6574" s="43" t="str">
        <f>IF(AND(Home!$A$1&gt;=Leave[[#This Row],[Start Time]],Home!$A$1&lt;=Leave[[#This Row],[End Time]]),"Aplica","No Aplica")</f>
        <v>No Aplica</v>
      </c>
      <c r="M6574" s="43" t="str">
        <f>IF(AND(Home!$A$1&gt;=Leave[[#This Row],[Start Time]],Home!$A$1&lt;=Leave[[#This Row],[End Time]]),Home!$A$1,"No Aplica")</f>
        <v>No Aplica</v>
      </c>
      <c r="N6574" s="43" t="str">
        <f>Leave[[#This Row],[User Code (Owning User) (Usuario)]]&amp;Leave[[#This Row],[fecha activa]]</f>
        <v>MIE2025220824162No Aplica</v>
      </c>
    </row>
    <row r="6575" spans="1:14" x14ac:dyDescent="0.3">
      <c r="A6575" s="43" t="s">
        <v>465</v>
      </c>
      <c r="B6575" s="3">
        <v>45920</v>
      </c>
      <c r="C6575" s="3">
        <v>45920</v>
      </c>
      <c r="D6575" s="43" t="s">
        <v>1404</v>
      </c>
      <c r="E6575" s="43" t="s">
        <v>2502</v>
      </c>
      <c r="F6575" s="43" t="s">
        <v>2504</v>
      </c>
      <c r="G6575">
        <v>240</v>
      </c>
      <c r="H6575">
        <v>240</v>
      </c>
      <c r="I6575" s="43" t="s">
        <v>2503</v>
      </c>
      <c r="J6575" s="43" t="s">
        <v>1843</v>
      </c>
      <c r="K6575" s="43" t="s">
        <v>179</v>
      </c>
      <c r="L6575" s="43" t="str">
        <f>IF(AND(Home!$A$1&gt;=Leave[[#This Row],[Start Time]],Home!$A$1&lt;=Leave[[#This Row],[End Time]]),"Aplica","No Aplica")</f>
        <v>No Aplica</v>
      </c>
      <c r="M6575" s="43" t="str">
        <f>IF(AND(Home!$A$1&gt;=Leave[[#This Row],[Start Time]],Home!$A$1&lt;=Leave[[#This Row],[End Time]]),Home!$A$1,"No Aplica")</f>
        <v>No Aplica</v>
      </c>
      <c r="N6575" s="43" t="str">
        <f>Leave[[#This Row],[User Code (Owning User) (Usuario)]]&amp;Leave[[#This Row],[fecha activa]]</f>
        <v>MIE2025220824162No Aplica</v>
      </c>
    </row>
    <row r="6576" spans="1:14" x14ac:dyDescent="0.3">
      <c r="A6576" s="43" t="s">
        <v>476</v>
      </c>
      <c r="B6576" s="3">
        <v>45914</v>
      </c>
      <c r="C6576" s="3">
        <v>45914</v>
      </c>
      <c r="D6576" s="43" t="s">
        <v>491</v>
      </c>
      <c r="E6576" s="43" t="s">
        <v>2502</v>
      </c>
      <c r="F6576" s="43" t="s">
        <v>2504</v>
      </c>
      <c r="G6576">
        <v>540</v>
      </c>
      <c r="H6576">
        <v>540</v>
      </c>
      <c r="I6576" s="43" t="s">
        <v>2503</v>
      </c>
      <c r="J6576" s="43" t="s">
        <v>1843</v>
      </c>
      <c r="K6576" s="43" t="s">
        <v>179</v>
      </c>
      <c r="L6576" s="43" t="str">
        <f>IF(AND(Home!$A$1&gt;=Leave[[#This Row],[Start Time]],Home!$A$1&lt;=Leave[[#This Row],[End Time]]),"Aplica","No Aplica")</f>
        <v>No Aplica</v>
      </c>
      <c r="M6576" s="43" t="str">
        <f>IF(AND(Home!$A$1&gt;=Leave[[#This Row],[Start Time]],Home!$A$1&lt;=Leave[[#This Row],[End Time]]),Home!$A$1,"No Aplica")</f>
        <v>No Aplica</v>
      </c>
      <c r="N6576" s="43" t="str">
        <f>Leave[[#This Row],[User Code (Owning User) (Usuario)]]&amp;Leave[[#This Row],[fecha activa]]</f>
        <v>MIE2025220824162No Aplica</v>
      </c>
    </row>
    <row r="6577" spans="1:14" x14ac:dyDescent="0.3">
      <c r="A6577" s="43" t="s">
        <v>465</v>
      </c>
      <c r="B6577" s="3">
        <v>45913</v>
      </c>
      <c r="C6577" s="3">
        <v>45913</v>
      </c>
      <c r="D6577" s="43" t="s">
        <v>621</v>
      </c>
      <c r="E6577" s="43" t="s">
        <v>2502</v>
      </c>
      <c r="F6577" s="43" t="s">
        <v>2504</v>
      </c>
      <c r="G6577">
        <v>240</v>
      </c>
      <c r="H6577">
        <v>240</v>
      </c>
      <c r="I6577" s="43" t="s">
        <v>2503</v>
      </c>
      <c r="J6577" s="43" t="s">
        <v>1843</v>
      </c>
      <c r="K6577" s="43" t="s">
        <v>179</v>
      </c>
      <c r="L6577" s="43" t="str">
        <f>IF(AND(Home!$A$1&gt;=Leave[[#This Row],[Start Time]],Home!$A$1&lt;=Leave[[#This Row],[End Time]]),"Aplica","No Aplica")</f>
        <v>No Aplica</v>
      </c>
      <c r="M6577" s="43" t="str">
        <f>IF(AND(Home!$A$1&gt;=Leave[[#This Row],[Start Time]],Home!$A$1&lt;=Leave[[#This Row],[End Time]]),Home!$A$1,"No Aplica")</f>
        <v>No Aplica</v>
      </c>
      <c r="N6577" s="43" t="str">
        <f>Leave[[#This Row],[User Code (Owning User) (Usuario)]]&amp;Leave[[#This Row],[fecha activa]]</f>
        <v>MIE2025220824162No Aplica</v>
      </c>
    </row>
    <row r="6578" spans="1:14" x14ac:dyDescent="0.3">
      <c r="A6578" s="43" t="s">
        <v>476</v>
      </c>
      <c r="B6578" s="3">
        <v>45907</v>
      </c>
      <c r="C6578" s="3">
        <v>45907</v>
      </c>
      <c r="D6578" s="43" t="s">
        <v>490</v>
      </c>
      <c r="E6578" s="43" t="s">
        <v>2502</v>
      </c>
      <c r="F6578" s="43" t="s">
        <v>2504</v>
      </c>
      <c r="G6578">
        <v>540</v>
      </c>
      <c r="H6578">
        <v>540</v>
      </c>
      <c r="I6578" s="43" t="s">
        <v>2503</v>
      </c>
      <c r="J6578" s="43" t="s">
        <v>1843</v>
      </c>
      <c r="K6578" s="43" t="s">
        <v>179</v>
      </c>
      <c r="L6578" s="43" t="str">
        <f>IF(AND(Home!$A$1&gt;=Leave[[#This Row],[Start Time]],Home!$A$1&lt;=Leave[[#This Row],[End Time]]),"Aplica","No Aplica")</f>
        <v>No Aplica</v>
      </c>
      <c r="M6578" s="43" t="str">
        <f>IF(AND(Home!$A$1&gt;=Leave[[#This Row],[Start Time]],Home!$A$1&lt;=Leave[[#This Row],[End Time]]),Home!$A$1,"No Aplica")</f>
        <v>No Aplica</v>
      </c>
      <c r="N6578" s="43" t="str">
        <f>Leave[[#This Row],[User Code (Owning User) (Usuario)]]&amp;Leave[[#This Row],[fecha activa]]</f>
        <v>MIE2025220824162No Aplica</v>
      </c>
    </row>
    <row r="6579" spans="1:14" x14ac:dyDescent="0.3">
      <c r="A6579" s="43" t="s">
        <v>465</v>
      </c>
      <c r="B6579" s="3">
        <v>45906</v>
      </c>
      <c r="C6579" s="3">
        <v>45906</v>
      </c>
      <c r="D6579" s="43" t="s">
        <v>1404</v>
      </c>
      <c r="E6579" s="43" t="s">
        <v>2502</v>
      </c>
      <c r="F6579" s="43" t="s">
        <v>2504</v>
      </c>
      <c r="G6579">
        <v>240</v>
      </c>
      <c r="H6579">
        <v>240</v>
      </c>
      <c r="I6579" s="43" t="s">
        <v>2503</v>
      </c>
      <c r="J6579" s="43" t="s">
        <v>1843</v>
      </c>
      <c r="K6579" s="43" t="s">
        <v>179</v>
      </c>
      <c r="L6579" s="43" t="str">
        <f>IF(AND(Home!$A$1&gt;=Leave[[#This Row],[Start Time]],Home!$A$1&lt;=Leave[[#This Row],[End Time]]),"Aplica","No Aplica")</f>
        <v>No Aplica</v>
      </c>
      <c r="M6579" s="43" t="str">
        <f>IF(AND(Home!$A$1&gt;=Leave[[#This Row],[Start Time]],Home!$A$1&lt;=Leave[[#This Row],[End Time]]),Home!$A$1,"No Aplica")</f>
        <v>No Aplica</v>
      </c>
      <c r="N6579" s="43" t="str">
        <f>Leave[[#This Row],[User Code (Owning User) (Usuario)]]&amp;Leave[[#This Row],[fecha activa]]</f>
        <v>MIE2025220824162No Aplica</v>
      </c>
    </row>
    <row r="6580" spans="1:14" x14ac:dyDescent="0.3">
      <c r="A6580" s="43" t="s">
        <v>468</v>
      </c>
      <c r="B6580" s="3">
        <v>45925</v>
      </c>
      <c r="C6580" s="3">
        <v>45925</v>
      </c>
      <c r="D6580" s="43" t="s">
        <v>469</v>
      </c>
      <c r="E6580" s="43" t="s">
        <v>1957</v>
      </c>
      <c r="F6580" s="43" t="s">
        <v>1959</v>
      </c>
      <c r="G6580">
        <v>420</v>
      </c>
      <c r="H6580">
        <v>420</v>
      </c>
      <c r="I6580" s="43" t="s">
        <v>1958</v>
      </c>
      <c r="J6580" s="43" t="s">
        <v>1033</v>
      </c>
      <c r="K6580" s="43" t="s">
        <v>178</v>
      </c>
      <c r="L6580" s="43" t="str">
        <f>IF(AND(Home!$A$1&gt;=Leave[[#This Row],[Start Time]],Home!$A$1&lt;=Leave[[#This Row],[End Time]]),"Aplica","No Aplica")</f>
        <v>No Aplica</v>
      </c>
      <c r="M6580" s="43" t="str">
        <f>IF(AND(Home!$A$1&gt;=Leave[[#This Row],[Start Time]],Home!$A$1&lt;=Leave[[#This Row],[End Time]]),Home!$A$1,"No Aplica")</f>
        <v>No Aplica</v>
      </c>
      <c r="N6580" s="43" t="str">
        <f>Leave[[#This Row],[User Code (Owning User) (Usuario)]]&amp;Leave[[#This Row],[fecha activa]]</f>
        <v>MIE2025250623487No Aplica</v>
      </c>
    </row>
    <row r="6581" spans="1:14" x14ac:dyDescent="0.3">
      <c r="A6581" s="43" t="s">
        <v>471</v>
      </c>
      <c r="B6581" s="3">
        <v>45929</v>
      </c>
      <c r="C6581" s="3">
        <v>45929</v>
      </c>
      <c r="D6581" s="43" t="s">
        <v>472</v>
      </c>
      <c r="E6581" s="43" t="s">
        <v>845</v>
      </c>
      <c r="F6581" s="43" t="s">
        <v>847</v>
      </c>
      <c r="G6581">
        <v>300</v>
      </c>
      <c r="H6581">
        <v>300</v>
      </c>
      <c r="I6581" s="43" t="s">
        <v>846</v>
      </c>
      <c r="J6581" s="43" t="s">
        <v>1025</v>
      </c>
      <c r="K6581" s="43" t="s">
        <v>177</v>
      </c>
      <c r="L6581" s="43" t="str">
        <f>IF(AND(Home!$A$1&gt;=Leave[[#This Row],[Start Time]],Home!$A$1&lt;=Leave[[#This Row],[End Time]]),"Aplica","No Aplica")</f>
        <v>No Aplica</v>
      </c>
      <c r="M6581" s="43" t="str">
        <f>IF(AND(Home!$A$1&gt;=Leave[[#This Row],[Start Time]],Home!$A$1&lt;=Leave[[#This Row],[End Time]]),Home!$A$1,"No Aplica")</f>
        <v>No Aplica</v>
      </c>
      <c r="N6581" s="43" t="str">
        <f>Leave[[#This Row],[User Code (Owning User) (Usuario)]]&amp;Leave[[#This Row],[fecha activa]]</f>
        <v>MIE2024041218569No Aplica</v>
      </c>
    </row>
    <row r="6582" spans="1:14" x14ac:dyDescent="0.3">
      <c r="A6582" s="43" t="s">
        <v>471</v>
      </c>
      <c r="B6582" s="3">
        <v>45922</v>
      </c>
      <c r="C6582" s="3">
        <v>45922</v>
      </c>
      <c r="D6582" s="43" t="s">
        <v>472</v>
      </c>
      <c r="E6582" s="43" t="s">
        <v>845</v>
      </c>
      <c r="F6582" s="43" t="s">
        <v>847</v>
      </c>
      <c r="G6582">
        <v>300</v>
      </c>
      <c r="H6582">
        <v>300</v>
      </c>
      <c r="I6582" s="43" t="s">
        <v>846</v>
      </c>
      <c r="J6582" s="43" t="s">
        <v>1025</v>
      </c>
      <c r="K6582" s="43" t="s">
        <v>177</v>
      </c>
      <c r="L6582" s="43" t="str">
        <f>IF(AND(Home!$A$1&gt;=Leave[[#This Row],[Start Time]],Home!$A$1&lt;=Leave[[#This Row],[End Time]]),"Aplica","No Aplica")</f>
        <v>Aplica</v>
      </c>
      <c r="M6582" s="43">
        <f>IF(AND(Home!$A$1&gt;=Leave[[#This Row],[Start Time]],Home!$A$1&lt;=Leave[[#This Row],[End Time]]),Home!$A$1,"No Aplica")</f>
        <v>45922</v>
      </c>
      <c r="N6582" s="43" t="str">
        <f>Leave[[#This Row],[User Code (Owning User) (Usuario)]]&amp;Leave[[#This Row],[fecha activa]]</f>
        <v>MIE202404121856945922</v>
      </c>
    </row>
    <row r="6583" spans="1:14" x14ac:dyDescent="0.3">
      <c r="A6583" s="43" t="s">
        <v>465</v>
      </c>
      <c r="B6583" s="3">
        <v>45921</v>
      </c>
      <c r="C6583" s="3">
        <v>45921</v>
      </c>
      <c r="D6583" s="43" t="s">
        <v>2801</v>
      </c>
      <c r="E6583" s="43" t="s">
        <v>845</v>
      </c>
      <c r="F6583" s="43" t="s">
        <v>847</v>
      </c>
      <c r="G6583">
        <v>90</v>
      </c>
      <c r="H6583">
        <v>90</v>
      </c>
      <c r="I6583" s="43" t="s">
        <v>846</v>
      </c>
      <c r="J6583" s="43" t="s">
        <v>1025</v>
      </c>
      <c r="K6583" s="43" t="s">
        <v>177</v>
      </c>
      <c r="L6583" s="43" t="str">
        <f>IF(AND(Home!$A$1&gt;=Leave[[#This Row],[Start Time]],Home!$A$1&lt;=Leave[[#This Row],[End Time]]),"Aplica","No Aplica")</f>
        <v>No Aplica</v>
      </c>
      <c r="M6583" s="43" t="str">
        <f>IF(AND(Home!$A$1&gt;=Leave[[#This Row],[Start Time]],Home!$A$1&lt;=Leave[[#This Row],[End Time]]),Home!$A$1,"No Aplica")</f>
        <v>No Aplica</v>
      </c>
      <c r="N6583" s="43" t="str">
        <f>Leave[[#This Row],[User Code (Owning User) (Usuario)]]&amp;Leave[[#This Row],[fecha activa]]</f>
        <v>MIE2024041218569No Aplica</v>
      </c>
    </row>
    <row r="6584" spans="1:14" x14ac:dyDescent="0.3">
      <c r="A6584" s="43" t="s">
        <v>465</v>
      </c>
      <c r="B6584" s="3">
        <v>45917</v>
      </c>
      <c r="C6584" s="3">
        <v>45917</v>
      </c>
      <c r="D6584" s="43" t="s">
        <v>2801</v>
      </c>
      <c r="E6584" s="43" t="s">
        <v>845</v>
      </c>
      <c r="F6584" s="43" t="s">
        <v>847</v>
      </c>
      <c r="G6584">
        <v>150</v>
      </c>
      <c r="H6584">
        <v>150</v>
      </c>
      <c r="I6584" s="43" t="s">
        <v>846</v>
      </c>
      <c r="J6584" s="43" t="s">
        <v>1025</v>
      </c>
      <c r="K6584" s="43" t="s">
        <v>177</v>
      </c>
      <c r="L6584" s="43" t="str">
        <f>IF(AND(Home!$A$1&gt;=Leave[[#This Row],[Start Time]],Home!$A$1&lt;=Leave[[#This Row],[End Time]]),"Aplica","No Aplica")</f>
        <v>No Aplica</v>
      </c>
      <c r="M6584" s="43" t="str">
        <f>IF(AND(Home!$A$1&gt;=Leave[[#This Row],[Start Time]],Home!$A$1&lt;=Leave[[#This Row],[End Time]]),Home!$A$1,"No Aplica")</f>
        <v>No Aplica</v>
      </c>
      <c r="N6584" s="43" t="str">
        <f>Leave[[#This Row],[User Code (Owning User) (Usuario)]]&amp;Leave[[#This Row],[fecha activa]]</f>
        <v>MIE2024041218569No Aplica</v>
      </c>
    </row>
    <row r="6585" spans="1:14" x14ac:dyDescent="0.3">
      <c r="A6585" s="43" t="s">
        <v>465</v>
      </c>
      <c r="B6585" s="3">
        <v>45916</v>
      </c>
      <c r="C6585" s="3">
        <v>45916</v>
      </c>
      <c r="D6585" s="43" t="s">
        <v>2801</v>
      </c>
      <c r="E6585" s="43" t="s">
        <v>845</v>
      </c>
      <c r="F6585" s="43" t="s">
        <v>847</v>
      </c>
      <c r="G6585">
        <v>90</v>
      </c>
      <c r="H6585">
        <v>90</v>
      </c>
      <c r="I6585" s="43" t="s">
        <v>846</v>
      </c>
      <c r="J6585" s="43" t="s">
        <v>1025</v>
      </c>
      <c r="K6585" s="43" t="s">
        <v>177</v>
      </c>
      <c r="L6585" s="43" t="str">
        <f>IF(AND(Home!$A$1&gt;=Leave[[#This Row],[Start Time]],Home!$A$1&lt;=Leave[[#This Row],[End Time]]),"Aplica","No Aplica")</f>
        <v>No Aplica</v>
      </c>
      <c r="M6585" s="43" t="str">
        <f>IF(AND(Home!$A$1&gt;=Leave[[#This Row],[Start Time]],Home!$A$1&lt;=Leave[[#This Row],[End Time]]),Home!$A$1,"No Aplica")</f>
        <v>No Aplica</v>
      </c>
      <c r="N6585" s="43" t="str">
        <f>Leave[[#This Row],[User Code (Owning User) (Usuario)]]&amp;Leave[[#This Row],[fecha activa]]</f>
        <v>MIE2024041218569No Aplica</v>
      </c>
    </row>
    <row r="6586" spans="1:14" x14ac:dyDescent="0.3">
      <c r="A6586" s="43" t="s">
        <v>468</v>
      </c>
      <c r="B6586" s="3">
        <v>45925</v>
      </c>
      <c r="C6586" s="3">
        <v>45925</v>
      </c>
      <c r="D6586" s="43" t="s">
        <v>469</v>
      </c>
      <c r="E6586" s="43" t="s">
        <v>845</v>
      </c>
      <c r="F6586" s="43" t="s">
        <v>847</v>
      </c>
      <c r="G6586">
        <v>540</v>
      </c>
      <c r="H6586">
        <v>540</v>
      </c>
      <c r="I6586" s="43" t="s">
        <v>846</v>
      </c>
      <c r="J6586" s="43" t="s">
        <v>1025</v>
      </c>
      <c r="K6586" s="43" t="s">
        <v>177</v>
      </c>
      <c r="L6586" s="43" t="str">
        <f>IF(AND(Home!$A$1&gt;=Leave[[#This Row],[Start Time]],Home!$A$1&lt;=Leave[[#This Row],[End Time]]),"Aplica","No Aplica")</f>
        <v>No Aplica</v>
      </c>
      <c r="M6586" s="43" t="str">
        <f>IF(AND(Home!$A$1&gt;=Leave[[#This Row],[Start Time]],Home!$A$1&lt;=Leave[[#This Row],[End Time]]),Home!$A$1,"No Aplica")</f>
        <v>No Aplica</v>
      </c>
      <c r="N6586" s="43" t="str">
        <f>Leave[[#This Row],[User Code (Owning User) (Usuario)]]&amp;Leave[[#This Row],[fecha activa]]</f>
        <v>MIE2024041218569No Aplica</v>
      </c>
    </row>
    <row r="6587" spans="1:14" x14ac:dyDescent="0.3">
      <c r="A6587" s="43" t="s">
        <v>468</v>
      </c>
      <c r="B6587" s="3">
        <v>45925</v>
      </c>
      <c r="C6587" s="3">
        <v>45925</v>
      </c>
      <c r="D6587" s="43" t="s">
        <v>469</v>
      </c>
      <c r="E6587" s="43" t="s">
        <v>845</v>
      </c>
      <c r="F6587" s="43" t="s">
        <v>847</v>
      </c>
      <c r="G6587">
        <v>540</v>
      </c>
      <c r="H6587">
        <v>540</v>
      </c>
      <c r="I6587" s="43" t="s">
        <v>846</v>
      </c>
      <c r="J6587" s="43" t="s">
        <v>1025</v>
      </c>
      <c r="K6587" s="43" t="s">
        <v>177</v>
      </c>
      <c r="L6587" s="43" t="str">
        <f>IF(AND(Home!$A$1&gt;=Leave[[#This Row],[Start Time]],Home!$A$1&lt;=Leave[[#This Row],[End Time]]),"Aplica","No Aplica")</f>
        <v>No Aplica</v>
      </c>
      <c r="M6587" s="43" t="str">
        <f>IF(AND(Home!$A$1&gt;=Leave[[#This Row],[Start Time]],Home!$A$1&lt;=Leave[[#This Row],[End Time]]),Home!$A$1,"No Aplica")</f>
        <v>No Aplica</v>
      </c>
      <c r="N6587" s="43" t="str">
        <f>Leave[[#This Row],[User Code (Owning User) (Usuario)]]&amp;Leave[[#This Row],[fecha activa]]</f>
        <v>MIE2024041218569No Aplica</v>
      </c>
    </row>
    <row r="6588" spans="1:14" x14ac:dyDescent="0.3">
      <c r="A6588" s="43" t="s">
        <v>465</v>
      </c>
      <c r="B6588" s="3">
        <v>45914</v>
      </c>
      <c r="C6588" s="3">
        <v>45914</v>
      </c>
      <c r="D6588" s="43" t="s">
        <v>2801</v>
      </c>
      <c r="E6588" s="43" t="s">
        <v>845</v>
      </c>
      <c r="F6588" s="43" t="s">
        <v>847</v>
      </c>
      <c r="G6588">
        <v>90</v>
      </c>
      <c r="H6588">
        <v>90</v>
      </c>
      <c r="I6588" s="43" t="s">
        <v>846</v>
      </c>
      <c r="J6588" s="43" t="s">
        <v>1025</v>
      </c>
      <c r="K6588" s="43" t="s">
        <v>177</v>
      </c>
      <c r="L6588" s="43" t="str">
        <f>IF(AND(Home!$A$1&gt;=Leave[[#This Row],[Start Time]],Home!$A$1&lt;=Leave[[#This Row],[End Time]]),"Aplica","No Aplica")</f>
        <v>No Aplica</v>
      </c>
      <c r="M6588" s="43" t="str">
        <f>IF(AND(Home!$A$1&gt;=Leave[[#This Row],[Start Time]],Home!$A$1&lt;=Leave[[#This Row],[End Time]]),Home!$A$1,"No Aplica")</f>
        <v>No Aplica</v>
      </c>
      <c r="N6588" s="43" t="str">
        <f>Leave[[#This Row],[User Code (Owning User) (Usuario)]]&amp;Leave[[#This Row],[fecha activa]]</f>
        <v>MIE2024041218569No Aplica</v>
      </c>
    </row>
    <row r="6589" spans="1:14" x14ac:dyDescent="0.3">
      <c r="A6589" s="43" t="s">
        <v>465</v>
      </c>
      <c r="B6589" s="3">
        <v>45912</v>
      </c>
      <c r="C6589" s="3">
        <v>45912</v>
      </c>
      <c r="D6589" s="43" t="s">
        <v>2801</v>
      </c>
      <c r="E6589" s="43" t="s">
        <v>845</v>
      </c>
      <c r="F6589" s="43" t="s">
        <v>847</v>
      </c>
      <c r="G6589">
        <v>120</v>
      </c>
      <c r="H6589">
        <v>120</v>
      </c>
      <c r="I6589" s="43" t="s">
        <v>846</v>
      </c>
      <c r="J6589" s="43" t="s">
        <v>1025</v>
      </c>
      <c r="K6589" s="43" t="s">
        <v>177</v>
      </c>
      <c r="L6589" s="43" t="str">
        <f>IF(AND(Home!$A$1&gt;=Leave[[#This Row],[Start Time]],Home!$A$1&lt;=Leave[[#This Row],[End Time]]),"Aplica","No Aplica")</f>
        <v>No Aplica</v>
      </c>
      <c r="M6589" s="43" t="str">
        <f>IF(AND(Home!$A$1&gt;=Leave[[#This Row],[Start Time]],Home!$A$1&lt;=Leave[[#This Row],[End Time]]),Home!$A$1,"No Aplica")</f>
        <v>No Aplica</v>
      </c>
      <c r="N6589" s="43" t="str">
        <f>Leave[[#This Row],[User Code (Owning User) (Usuario)]]&amp;Leave[[#This Row],[fecha activa]]</f>
        <v>MIE2024041218569No Aplica</v>
      </c>
    </row>
    <row r="6590" spans="1:14" x14ac:dyDescent="0.3">
      <c r="A6590" s="43" t="s">
        <v>465</v>
      </c>
      <c r="B6590" s="3">
        <v>45911</v>
      </c>
      <c r="C6590" s="3">
        <v>45911</v>
      </c>
      <c r="D6590" s="43" t="s">
        <v>2801</v>
      </c>
      <c r="E6590" s="43" t="s">
        <v>845</v>
      </c>
      <c r="F6590" s="43" t="s">
        <v>847</v>
      </c>
      <c r="G6590">
        <v>150</v>
      </c>
      <c r="H6590">
        <v>150</v>
      </c>
      <c r="I6590" s="43" t="s">
        <v>846</v>
      </c>
      <c r="J6590" s="43" t="s">
        <v>1025</v>
      </c>
      <c r="K6590" s="43" t="s">
        <v>177</v>
      </c>
      <c r="L6590" s="43" t="str">
        <f>IF(AND(Home!$A$1&gt;=Leave[[#This Row],[Start Time]],Home!$A$1&lt;=Leave[[#This Row],[End Time]]),"Aplica","No Aplica")</f>
        <v>No Aplica</v>
      </c>
      <c r="M6590" s="43" t="str">
        <f>IF(AND(Home!$A$1&gt;=Leave[[#This Row],[Start Time]],Home!$A$1&lt;=Leave[[#This Row],[End Time]]),Home!$A$1,"No Aplica")</f>
        <v>No Aplica</v>
      </c>
      <c r="N6590" s="43" t="str">
        <f>Leave[[#This Row],[User Code (Owning User) (Usuario)]]&amp;Leave[[#This Row],[fecha activa]]</f>
        <v>MIE2024041218569No Aplica</v>
      </c>
    </row>
    <row r="6591" spans="1:14" x14ac:dyDescent="0.3">
      <c r="A6591" s="43" t="s">
        <v>465</v>
      </c>
      <c r="B6591" s="3">
        <v>45910</v>
      </c>
      <c r="C6591" s="3">
        <v>45910</v>
      </c>
      <c r="D6591" s="43" t="s">
        <v>2801</v>
      </c>
      <c r="E6591" s="43" t="s">
        <v>845</v>
      </c>
      <c r="F6591" s="43" t="s">
        <v>847</v>
      </c>
      <c r="G6591">
        <v>120</v>
      </c>
      <c r="H6591">
        <v>120</v>
      </c>
      <c r="I6591" s="43" t="s">
        <v>846</v>
      </c>
      <c r="J6591" s="43" t="s">
        <v>1025</v>
      </c>
      <c r="K6591" s="43" t="s">
        <v>177</v>
      </c>
      <c r="L6591" s="43" t="str">
        <f>IF(AND(Home!$A$1&gt;=Leave[[#This Row],[Start Time]],Home!$A$1&lt;=Leave[[#This Row],[End Time]]),"Aplica","No Aplica")</f>
        <v>No Aplica</v>
      </c>
      <c r="M6591" s="43" t="str">
        <f>IF(AND(Home!$A$1&gt;=Leave[[#This Row],[Start Time]],Home!$A$1&lt;=Leave[[#This Row],[End Time]]),Home!$A$1,"No Aplica")</f>
        <v>No Aplica</v>
      </c>
      <c r="N6591" s="43" t="str">
        <f>Leave[[#This Row],[User Code (Owning User) (Usuario)]]&amp;Leave[[#This Row],[fecha activa]]</f>
        <v>MIE2024041218569No Aplica</v>
      </c>
    </row>
    <row r="6592" spans="1:14" x14ac:dyDescent="0.3">
      <c r="A6592" s="43" t="s">
        <v>465</v>
      </c>
      <c r="B6592" s="3">
        <v>45909</v>
      </c>
      <c r="C6592" s="3">
        <v>45909</v>
      </c>
      <c r="D6592" s="43" t="s">
        <v>2801</v>
      </c>
      <c r="E6592" s="43" t="s">
        <v>845</v>
      </c>
      <c r="F6592" s="43" t="s">
        <v>847</v>
      </c>
      <c r="G6592">
        <v>90</v>
      </c>
      <c r="H6592">
        <v>90</v>
      </c>
      <c r="I6592" s="43" t="s">
        <v>846</v>
      </c>
      <c r="J6592" s="43" t="s">
        <v>1025</v>
      </c>
      <c r="K6592" s="43" t="s">
        <v>177</v>
      </c>
      <c r="L6592" s="43" t="str">
        <f>IF(AND(Home!$A$1&gt;=Leave[[#This Row],[Start Time]],Home!$A$1&lt;=Leave[[#This Row],[End Time]]),"Aplica","No Aplica")</f>
        <v>No Aplica</v>
      </c>
      <c r="M6592" s="43" t="str">
        <f>IF(AND(Home!$A$1&gt;=Leave[[#This Row],[Start Time]],Home!$A$1&lt;=Leave[[#This Row],[End Time]]),Home!$A$1,"No Aplica")</f>
        <v>No Aplica</v>
      </c>
      <c r="N6592" s="43" t="str">
        <f>Leave[[#This Row],[User Code (Owning User) (Usuario)]]&amp;Leave[[#This Row],[fecha activa]]</f>
        <v>MIE2024041218569No Aplica</v>
      </c>
    </row>
    <row r="6593" spans="1:14" x14ac:dyDescent="0.3">
      <c r="A6593" s="43" t="s">
        <v>465</v>
      </c>
      <c r="B6593" s="3">
        <v>45915</v>
      </c>
      <c r="C6593" s="3">
        <v>45915</v>
      </c>
      <c r="D6593" s="43" t="s">
        <v>655</v>
      </c>
      <c r="E6593" s="43" t="s">
        <v>845</v>
      </c>
      <c r="F6593" s="43" t="s">
        <v>847</v>
      </c>
      <c r="G6593">
        <v>240</v>
      </c>
      <c r="H6593">
        <v>240</v>
      </c>
      <c r="I6593" s="43" t="s">
        <v>846</v>
      </c>
      <c r="J6593" s="43" t="s">
        <v>1025</v>
      </c>
      <c r="K6593" s="43" t="s">
        <v>177</v>
      </c>
      <c r="L6593" s="43" t="str">
        <f>IF(AND(Home!$A$1&gt;=Leave[[#This Row],[Start Time]],Home!$A$1&lt;=Leave[[#This Row],[End Time]]),"Aplica","No Aplica")</f>
        <v>No Aplica</v>
      </c>
      <c r="M6593" s="43" t="str">
        <f>IF(AND(Home!$A$1&gt;=Leave[[#This Row],[Start Time]],Home!$A$1&lt;=Leave[[#This Row],[End Time]]),Home!$A$1,"No Aplica")</f>
        <v>No Aplica</v>
      </c>
      <c r="N6593" s="43" t="str">
        <f>Leave[[#This Row],[User Code (Owning User) (Usuario)]]&amp;Leave[[#This Row],[fecha activa]]</f>
        <v>MIE2024041218569No Aplica</v>
      </c>
    </row>
    <row r="6594" spans="1:14" x14ac:dyDescent="0.3">
      <c r="A6594" s="43" t="s">
        <v>471</v>
      </c>
      <c r="B6594" s="3">
        <v>45915</v>
      </c>
      <c r="C6594" s="3">
        <v>45915</v>
      </c>
      <c r="D6594" s="43" t="s">
        <v>472</v>
      </c>
      <c r="E6594" s="43" t="s">
        <v>845</v>
      </c>
      <c r="F6594" s="43" t="s">
        <v>847</v>
      </c>
      <c r="G6594">
        <v>300</v>
      </c>
      <c r="H6594">
        <v>300</v>
      </c>
      <c r="I6594" s="43" t="s">
        <v>846</v>
      </c>
      <c r="J6594" s="43" t="s">
        <v>1025</v>
      </c>
      <c r="K6594" s="43" t="s">
        <v>177</v>
      </c>
      <c r="L6594" s="43" t="str">
        <f>IF(AND(Home!$A$1&gt;=Leave[[#This Row],[Start Time]],Home!$A$1&lt;=Leave[[#This Row],[End Time]]),"Aplica","No Aplica")</f>
        <v>No Aplica</v>
      </c>
      <c r="M6594" s="43" t="str">
        <f>IF(AND(Home!$A$1&gt;=Leave[[#This Row],[Start Time]],Home!$A$1&lt;=Leave[[#This Row],[End Time]]),Home!$A$1,"No Aplica")</f>
        <v>No Aplica</v>
      </c>
      <c r="N6594" s="43" t="str">
        <f>Leave[[#This Row],[User Code (Owning User) (Usuario)]]&amp;Leave[[#This Row],[fecha activa]]</f>
        <v>MIE2024041218569No Aplica</v>
      </c>
    </row>
    <row r="6595" spans="1:14" x14ac:dyDescent="0.3">
      <c r="A6595" s="43" t="s">
        <v>468</v>
      </c>
      <c r="B6595" s="3">
        <v>45918</v>
      </c>
      <c r="C6595" s="3">
        <v>45918</v>
      </c>
      <c r="D6595" s="43" t="s">
        <v>475</v>
      </c>
      <c r="E6595" s="43" t="s">
        <v>845</v>
      </c>
      <c r="F6595" s="43" t="s">
        <v>847</v>
      </c>
      <c r="G6595">
        <v>540</v>
      </c>
      <c r="H6595">
        <v>540</v>
      </c>
      <c r="I6595" s="43" t="s">
        <v>846</v>
      </c>
      <c r="J6595" s="43" t="s">
        <v>1025</v>
      </c>
      <c r="K6595" s="43" t="s">
        <v>177</v>
      </c>
      <c r="L6595" s="43" t="str">
        <f>IF(AND(Home!$A$1&gt;=Leave[[#This Row],[Start Time]],Home!$A$1&lt;=Leave[[#This Row],[End Time]]),"Aplica","No Aplica")</f>
        <v>No Aplica</v>
      </c>
      <c r="M6595" s="43" t="str">
        <f>IF(AND(Home!$A$1&gt;=Leave[[#This Row],[Start Time]],Home!$A$1&lt;=Leave[[#This Row],[End Time]]),Home!$A$1,"No Aplica")</f>
        <v>No Aplica</v>
      </c>
      <c r="N6595" s="43" t="str">
        <f>Leave[[#This Row],[User Code (Owning User) (Usuario)]]&amp;Leave[[#This Row],[fecha activa]]</f>
        <v>MIE2024041218569No Aplica</v>
      </c>
    </row>
    <row r="6596" spans="1:14" x14ac:dyDescent="0.3">
      <c r="A6596" s="43" t="s">
        <v>465</v>
      </c>
      <c r="B6596" s="3">
        <v>45902</v>
      </c>
      <c r="C6596" s="3">
        <v>45902</v>
      </c>
      <c r="D6596" s="43" t="s">
        <v>2801</v>
      </c>
      <c r="E6596" s="43" t="s">
        <v>845</v>
      </c>
      <c r="F6596" s="43" t="s">
        <v>847</v>
      </c>
      <c r="G6596">
        <v>90</v>
      </c>
      <c r="H6596">
        <v>90</v>
      </c>
      <c r="I6596" s="43" t="s">
        <v>846</v>
      </c>
      <c r="J6596" s="43" t="s">
        <v>1025</v>
      </c>
      <c r="K6596" s="43" t="s">
        <v>177</v>
      </c>
      <c r="L6596" s="43" t="str">
        <f>IF(AND(Home!$A$1&gt;=Leave[[#This Row],[Start Time]],Home!$A$1&lt;=Leave[[#This Row],[End Time]]),"Aplica","No Aplica")</f>
        <v>No Aplica</v>
      </c>
      <c r="M6596" s="43" t="str">
        <f>IF(AND(Home!$A$1&gt;=Leave[[#This Row],[Start Time]],Home!$A$1&lt;=Leave[[#This Row],[End Time]]),Home!$A$1,"No Aplica")</f>
        <v>No Aplica</v>
      </c>
      <c r="N6596" s="43" t="str">
        <f>Leave[[#This Row],[User Code (Owning User) (Usuario)]]&amp;Leave[[#This Row],[fecha activa]]</f>
        <v>MIE2024041218569No Aplica</v>
      </c>
    </row>
    <row r="6597" spans="1:14" x14ac:dyDescent="0.3">
      <c r="A6597" s="43" t="s">
        <v>465</v>
      </c>
      <c r="B6597" s="3">
        <v>45908</v>
      </c>
      <c r="C6597" s="3">
        <v>45908</v>
      </c>
      <c r="D6597" s="43" t="s">
        <v>621</v>
      </c>
      <c r="E6597" s="43" t="s">
        <v>845</v>
      </c>
      <c r="F6597" s="43" t="s">
        <v>847</v>
      </c>
      <c r="G6597">
        <v>240</v>
      </c>
      <c r="H6597">
        <v>240</v>
      </c>
      <c r="I6597" s="43" t="s">
        <v>846</v>
      </c>
      <c r="J6597" s="43" t="s">
        <v>1025</v>
      </c>
      <c r="K6597" s="43" t="s">
        <v>177</v>
      </c>
      <c r="L6597" s="43" t="str">
        <f>IF(AND(Home!$A$1&gt;=Leave[[#This Row],[Start Time]],Home!$A$1&lt;=Leave[[#This Row],[End Time]]),"Aplica","No Aplica")</f>
        <v>No Aplica</v>
      </c>
      <c r="M6597" s="43" t="str">
        <f>IF(AND(Home!$A$1&gt;=Leave[[#This Row],[Start Time]],Home!$A$1&lt;=Leave[[#This Row],[End Time]]),Home!$A$1,"No Aplica")</f>
        <v>No Aplica</v>
      </c>
      <c r="N6597" s="43" t="str">
        <f>Leave[[#This Row],[User Code (Owning User) (Usuario)]]&amp;Leave[[#This Row],[fecha activa]]</f>
        <v>MIE2024041218569No Aplica</v>
      </c>
    </row>
    <row r="6598" spans="1:14" x14ac:dyDescent="0.3">
      <c r="A6598" s="43" t="s">
        <v>471</v>
      </c>
      <c r="B6598" s="3">
        <v>45908</v>
      </c>
      <c r="C6598" s="3">
        <v>45908</v>
      </c>
      <c r="D6598" s="43" t="s">
        <v>472</v>
      </c>
      <c r="E6598" s="43" t="s">
        <v>845</v>
      </c>
      <c r="F6598" s="43" t="s">
        <v>847</v>
      </c>
      <c r="G6598">
        <v>300</v>
      </c>
      <c r="H6598">
        <v>300</v>
      </c>
      <c r="I6598" s="43" t="s">
        <v>846</v>
      </c>
      <c r="J6598" s="43" t="s">
        <v>1025</v>
      </c>
      <c r="K6598" s="43" t="s">
        <v>177</v>
      </c>
      <c r="L6598" s="43" t="str">
        <f>IF(AND(Home!$A$1&gt;=Leave[[#This Row],[Start Time]],Home!$A$1&lt;=Leave[[#This Row],[End Time]]),"Aplica","No Aplica")</f>
        <v>No Aplica</v>
      </c>
      <c r="M6598" s="43" t="str">
        <f>IF(AND(Home!$A$1&gt;=Leave[[#This Row],[Start Time]],Home!$A$1&lt;=Leave[[#This Row],[End Time]]),Home!$A$1,"No Aplica")</f>
        <v>No Aplica</v>
      </c>
      <c r="N6598" s="43" t="str">
        <f>Leave[[#This Row],[User Code (Owning User) (Usuario)]]&amp;Leave[[#This Row],[fecha activa]]</f>
        <v>MIE2024041218569No Aplica</v>
      </c>
    </row>
    <row r="6599" spans="1:14" x14ac:dyDescent="0.3">
      <c r="A6599" s="43" t="s">
        <v>465</v>
      </c>
      <c r="B6599" s="3">
        <v>45901</v>
      </c>
      <c r="C6599" s="3">
        <v>45901</v>
      </c>
      <c r="D6599" s="43" t="s">
        <v>642</v>
      </c>
      <c r="E6599" s="43" t="s">
        <v>845</v>
      </c>
      <c r="F6599" s="43" t="s">
        <v>847</v>
      </c>
      <c r="G6599">
        <v>240</v>
      </c>
      <c r="H6599">
        <v>240</v>
      </c>
      <c r="I6599" s="43" t="s">
        <v>846</v>
      </c>
      <c r="J6599" s="43" t="s">
        <v>1025</v>
      </c>
      <c r="K6599" s="43" t="s">
        <v>177</v>
      </c>
      <c r="L6599" s="43" t="str">
        <f>IF(AND(Home!$A$1&gt;=Leave[[#This Row],[Start Time]],Home!$A$1&lt;=Leave[[#This Row],[End Time]]),"Aplica","No Aplica")</f>
        <v>No Aplica</v>
      </c>
      <c r="M6599" s="43" t="str">
        <f>IF(AND(Home!$A$1&gt;=Leave[[#This Row],[Start Time]],Home!$A$1&lt;=Leave[[#This Row],[End Time]]),Home!$A$1,"No Aplica")</f>
        <v>No Aplica</v>
      </c>
      <c r="N6599" s="43" t="str">
        <f>Leave[[#This Row],[User Code (Owning User) (Usuario)]]&amp;Leave[[#This Row],[fecha activa]]</f>
        <v>MIE2024041218569No Aplica</v>
      </c>
    </row>
    <row r="6600" spans="1:14" x14ac:dyDescent="0.3">
      <c r="A6600" s="43" t="s">
        <v>471</v>
      </c>
      <c r="B6600" s="3">
        <v>45901</v>
      </c>
      <c r="C6600" s="3">
        <v>45901</v>
      </c>
      <c r="D6600" s="43" t="s">
        <v>472</v>
      </c>
      <c r="E6600" s="43" t="s">
        <v>845</v>
      </c>
      <c r="F6600" s="43" t="s">
        <v>847</v>
      </c>
      <c r="G6600">
        <v>300</v>
      </c>
      <c r="H6600">
        <v>300</v>
      </c>
      <c r="I6600" s="43" t="s">
        <v>846</v>
      </c>
      <c r="J6600" s="43" t="s">
        <v>1025</v>
      </c>
      <c r="K6600" s="43" t="s">
        <v>177</v>
      </c>
      <c r="L6600" s="43" t="str">
        <f>IF(AND(Home!$A$1&gt;=Leave[[#This Row],[Start Time]],Home!$A$1&lt;=Leave[[#This Row],[End Time]]),"Aplica","No Aplica")</f>
        <v>No Aplica</v>
      </c>
      <c r="M6600" s="43" t="str">
        <f>IF(AND(Home!$A$1&gt;=Leave[[#This Row],[Start Time]],Home!$A$1&lt;=Leave[[#This Row],[End Time]]),Home!$A$1,"No Aplica")</f>
        <v>No Aplica</v>
      </c>
      <c r="N6600" s="43" t="str">
        <f>Leave[[#This Row],[User Code (Owning User) (Usuario)]]&amp;Leave[[#This Row],[fecha activa]]</f>
        <v>MIE2024041218569No Aplica</v>
      </c>
    </row>
    <row r="6601" spans="1:14" x14ac:dyDescent="0.3">
      <c r="A6601" s="43" t="s">
        <v>468</v>
      </c>
      <c r="B6601" s="3">
        <v>45903</v>
      </c>
      <c r="C6601" s="3">
        <v>45903</v>
      </c>
      <c r="D6601" s="43" t="s">
        <v>469</v>
      </c>
      <c r="E6601" s="43" t="s">
        <v>845</v>
      </c>
      <c r="F6601" s="43" t="s">
        <v>847</v>
      </c>
      <c r="G6601">
        <v>540</v>
      </c>
      <c r="H6601">
        <v>540</v>
      </c>
      <c r="I6601" s="43" t="s">
        <v>846</v>
      </c>
      <c r="J6601" s="43" t="s">
        <v>1025</v>
      </c>
      <c r="K6601" s="43" t="s">
        <v>177</v>
      </c>
      <c r="L6601" s="43" t="str">
        <f>IF(AND(Home!$A$1&gt;=Leave[[#This Row],[Start Time]],Home!$A$1&lt;=Leave[[#This Row],[End Time]]),"Aplica","No Aplica")</f>
        <v>No Aplica</v>
      </c>
      <c r="M6601" s="43" t="str">
        <f>IF(AND(Home!$A$1&gt;=Leave[[#This Row],[Start Time]],Home!$A$1&lt;=Leave[[#This Row],[End Time]]),Home!$A$1,"No Aplica")</f>
        <v>No Aplica</v>
      </c>
      <c r="N6601" s="43" t="str">
        <f>Leave[[#This Row],[User Code (Owning User) (Usuario)]]&amp;Leave[[#This Row],[fecha activa]]</f>
        <v>MIE2024041218569No Aplica</v>
      </c>
    </row>
    <row r="6602" spans="1:14" x14ac:dyDescent="0.3">
      <c r="A6602" s="43" t="s">
        <v>465</v>
      </c>
      <c r="B6602" s="3">
        <v>45930</v>
      </c>
      <c r="C6602" s="3">
        <v>45930</v>
      </c>
      <c r="D6602" s="43" t="s">
        <v>2852</v>
      </c>
      <c r="E6602" s="43" t="s">
        <v>2307</v>
      </c>
      <c r="F6602" s="43" t="s">
        <v>2309</v>
      </c>
      <c r="G6602">
        <v>60</v>
      </c>
      <c r="H6602">
        <v>60</v>
      </c>
      <c r="I6602" s="43" t="s">
        <v>2308</v>
      </c>
      <c r="J6602" s="43" t="s">
        <v>1863</v>
      </c>
      <c r="K6602" s="43" t="s">
        <v>179</v>
      </c>
      <c r="L6602" s="43" t="str">
        <f>IF(AND(Home!$A$1&gt;=Leave[[#This Row],[Start Time]],Home!$A$1&lt;=Leave[[#This Row],[End Time]]),"Aplica","No Aplica")</f>
        <v>No Aplica</v>
      </c>
      <c r="M6602" s="43" t="str">
        <f>IF(AND(Home!$A$1&gt;=Leave[[#This Row],[Start Time]],Home!$A$1&lt;=Leave[[#This Row],[End Time]]),Home!$A$1,"No Aplica")</f>
        <v>No Aplica</v>
      </c>
      <c r="N6602" s="43" t="str">
        <f>Leave[[#This Row],[User Code (Owning User) (Usuario)]]&amp;Leave[[#This Row],[fecha activa]]</f>
        <v>MIE2025060823934No Aplica</v>
      </c>
    </row>
    <row r="6603" spans="1:14" x14ac:dyDescent="0.3">
      <c r="A6603" s="43" t="s">
        <v>465</v>
      </c>
      <c r="B6603" s="3">
        <v>45927</v>
      </c>
      <c r="C6603" s="3">
        <v>45927</v>
      </c>
      <c r="D6603" s="43" t="s">
        <v>2852</v>
      </c>
      <c r="E6603" s="43" t="s">
        <v>2307</v>
      </c>
      <c r="F6603" s="43" t="s">
        <v>2309</v>
      </c>
      <c r="G6603">
        <v>60</v>
      </c>
      <c r="H6603">
        <v>60</v>
      </c>
      <c r="I6603" s="43" t="s">
        <v>2308</v>
      </c>
      <c r="J6603" s="43" t="s">
        <v>1863</v>
      </c>
      <c r="K6603" s="43" t="s">
        <v>179</v>
      </c>
      <c r="L6603" s="43" t="str">
        <f>IF(AND(Home!$A$1&gt;=Leave[[#This Row],[Start Time]],Home!$A$1&lt;=Leave[[#This Row],[End Time]]),"Aplica","No Aplica")</f>
        <v>No Aplica</v>
      </c>
      <c r="M6603" s="43" t="str">
        <f>IF(AND(Home!$A$1&gt;=Leave[[#This Row],[Start Time]],Home!$A$1&lt;=Leave[[#This Row],[End Time]]),Home!$A$1,"No Aplica")</f>
        <v>No Aplica</v>
      </c>
      <c r="N6603" s="43" t="str">
        <f>Leave[[#This Row],[User Code (Owning User) (Usuario)]]&amp;Leave[[#This Row],[fecha activa]]</f>
        <v>MIE2025060823934No Aplica</v>
      </c>
    </row>
    <row r="6604" spans="1:14" x14ac:dyDescent="0.3">
      <c r="A6604" s="43" t="s">
        <v>465</v>
      </c>
      <c r="B6604" s="3">
        <v>45926</v>
      </c>
      <c r="C6604" s="3">
        <v>45926</v>
      </c>
      <c r="D6604" s="43" t="s">
        <v>2852</v>
      </c>
      <c r="E6604" s="43" t="s">
        <v>2307</v>
      </c>
      <c r="F6604" s="43" t="s">
        <v>2309</v>
      </c>
      <c r="G6604">
        <v>60</v>
      </c>
      <c r="H6604">
        <v>60</v>
      </c>
      <c r="I6604" s="43" t="s">
        <v>2308</v>
      </c>
      <c r="J6604" s="43" t="s">
        <v>1863</v>
      </c>
      <c r="K6604" s="43" t="s">
        <v>179</v>
      </c>
      <c r="L6604" s="43" t="str">
        <f>IF(AND(Home!$A$1&gt;=Leave[[#This Row],[Start Time]],Home!$A$1&lt;=Leave[[#This Row],[End Time]]),"Aplica","No Aplica")</f>
        <v>No Aplica</v>
      </c>
      <c r="M6604" s="43" t="str">
        <f>IF(AND(Home!$A$1&gt;=Leave[[#This Row],[Start Time]],Home!$A$1&lt;=Leave[[#This Row],[End Time]]),Home!$A$1,"No Aplica")</f>
        <v>No Aplica</v>
      </c>
      <c r="N6604" s="43" t="str">
        <f>Leave[[#This Row],[User Code (Owning User) (Usuario)]]&amp;Leave[[#This Row],[fecha activa]]</f>
        <v>MIE2025060823934No Aplica</v>
      </c>
    </row>
    <row r="6605" spans="1:14" x14ac:dyDescent="0.3">
      <c r="A6605" s="43" t="s">
        <v>465</v>
      </c>
      <c r="B6605" s="3">
        <v>45924</v>
      </c>
      <c r="C6605" s="3">
        <v>45924</v>
      </c>
      <c r="D6605" s="43" t="s">
        <v>2852</v>
      </c>
      <c r="E6605" s="43" t="s">
        <v>2307</v>
      </c>
      <c r="F6605" s="43" t="s">
        <v>2309</v>
      </c>
      <c r="G6605">
        <v>60</v>
      </c>
      <c r="H6605">
        <v>60</v>
      </c>
      <c r="I6605" s="43" t="s">
        <v>2308</v>
      </c>
      <c r="J6605" s="43" t="s">
        <v>1863</v>
      </c>
      <c r="K6605" s="43" t="s">
        <v>179</v>
      </c>
      <c r="L6605" s="43" t="str">
        <f>IF(AND(Home!$A$1&gt;=Leave[[#This Row],[Start Time]],Home!$A$1&lt;=Leave[[#This Row],[End Time]]),"Aplica","No Aplica")</f>
        <v>No Aplica</v>
      </c>
      <c r="M6605" s="43" t="str">
        <f>IF(AND(Home!$A$1&gt;=Leave[[#This Row],[Start Time]],Home!$A$1&lt;=Leave[[#This Row],[End Time]]),Home!$A$1,"No Aplica")</f>
        <v>No Aplica</v>
      </c>
      <c r="N6605" s="43" t="str">
        <f>Leave[[#This Row],[User Code (Owning User) (Usuario)]]&amp;Leave[[#This Row],[fecha activa]]</f>
        <v>MIE2025060823934No Aplica</v>
      </c>
    </row>
    <row r="6606" spans="1:14" x14ac:dyDescent="0.3">
      <c r="A6606" s="43" t="s">
        <v>465</v>
      </c>
      <c r="B6606" s="3">
        <v>45923</v>
      </c>
      <c r="C6606" s="3">
        <v>45923</v>
      </c>
      <c r="D6606" s="43" t="s">
        <v>2852</v>
      </c>
      <c r="E6606" s="43" t="s">
        <v>2307</v>
      </c>
      <c r="F6606" s="43" t="s">
        <v>2309</v>
      </c>
      <c r="G6606">
        <v>60</v>
      </c>
      <c r="H6606">
        <v>60</v>
      </c>
      <c r="I6606" s="43" t="s">
        <v>2308</v>
      </c>
      <c r="J6606" s="43" t="s">
        <v>1863</v>
      </c>
      <c r="K6606" s="43" t="s">
        <v>179</v>
      </c>
      <c r="L6606" s="43" t="str">
        <f>IF(AND(Home!$A$1&gt;=Leave[[#This Row],[Start Time]],Home!$A$1&lt;=Leave[[#This Row],[End Time]]),"Aplica","No Aplica")</f>
        <v>No Aplica</v>
      </c>
      <c r="M6606" s="43" t="str">
        <f>IF(AND(Home!$A$1&gt;=Leave[[#This Row],[Start Time]],Home!$A$1&lt;=Leave[[#This Row],[End Time]]),Home!$A$1,"No Aplica")</f>
        <v>No Aplica</v>
      </c>
      <c r="N6606" s="43" t="str">
        <f>Leave[[#This Row],[User Code (Owning User) (Usuario)]]&amp;Leave[[#This Row],[fecha activa]]</f>
        <v>MIE2025060823934No Aplica</v>
      </c>
    </row>
    <row r="6607" spans="1:14" x14ac:dyDescent="0.3">
      <c r="A6607" s="43" t="s">
        <v>476</v>
      </c>
      <c r="B6607" s="3">
        <v>45921</v>
      </c>
      <c r="C6607" s="3">
        <v>45921</v>
      </c>
      <c r="D6607" s="43" t="s">
        <v>3188</v>
      </c>
      <c r="E6607" s="43" t="s">
        <v>2307</v>
      </c>
      <c r="F6607" s="43" t="s">
        <v>2309</v>
      </c>
      <c r="G6607">
        <v>60</v>
      </c>
      <c r="H6607">
        <v>60</v>
      </c>
      <c r="I6607" s="43" t="s">
        <v>2308</v>
      </c>
      <c r="J6607" s="43" t="s">
        <v>1863</v>
      </c>
      <c r="K6607" s="43" t="s">
        <v>179</v>
      </c>
      <c r="L6607" s="43" t="str">
        <f>IF(AND(Home!$A$1&gt;=Leave[[#This Row],[Start Time]],Home!$A$1&lt;=Leave[[#This Row],[End Time]]),"Aplica","No Aplica")</f>
        <v>No Aplica</v>
      </c>
      <c r="M6607" s="43" t="str">
        <f>IF(AND(Home!$A$1&gt;=Leave[[#This Row],[Start Time]],Home!$A$1&lt;=Leave[[#This Row],[End Time]]),Home!$A$1,"No Aplica")</f>
        <v>No Aplica</v>
      </c>
      <c r="N6607" s="43" t="str">
        <f>Leave[[#This Row],[User Code (Owning User) (Usuario)]]&amp;Leave[[#This Row],[fecha activa]]</f>
        <v>MIE2025060823934No Aplica</v>
      </c>
    </row>
    <row r="6608" spans="1:14" x14ac:dyDescent="0.3">
      <c r="A6608" s="43" t="s">
        <v>465</v>
      </c>
      <c r="B6608" s="3">
        <v>45920</v>
      </c>
      <c r="C6608" s="3">
        <v>45920</v>
      </c>
      <c r="D6608" s="43" t="s">
        <v>2852</v>
      </c>
      <c r="E6608" s="43" t="s">
        <v>2307</v>
      </c>
      <c r="F6608" s="43" t="s">
        <v>2309</v>
      </c>
      <c r="G6608">
        <v>120</v>
      </c>
      <c r="H6608">
        <v>120</v>
      </c>
      <c r="I6608" s="43" t="s">
        <v>2308</v>
      </c>
      <c r="J6608" s="43" t="s">
        <v>1863</v>
      </c>
      <c r="K6608" s="43" t="s">
        <v>179</v>
      </c>
      <c r="L6608" s="43" t="str">
        <f>IF(AND(Home!$A$1&gt;=Leave[[#This Row],[Start Time]],Home!$A$1&lt;=Leave[[#This Row],[End Time]]),"Aplica","No Aplica")</f>
        <v>No Aplica</v>
      </c>
      <c r="M6608" s="43" t="str">
        <f>IF(AND(Home!$A$1&gt;=Leave[[#This Row],[Start Time]],Home!$A$1&lt;=Leave[[#This Row],[End Time]]),Home!$A$1,"No Aplica")</f>
        <v>No Aplica</v>
      </c>
      <c r="N6608" s="43" t="str">
        <f>Leave[[#This Row],[User Code (Owning User) (Usuario)]]&amp;Leave[[#This Row],[fecha activa]]</f>
        <v>MIE2025060823934No Aplica</v>
      </c>
    </row>
    <row r="6609" spans="1:14" x14ac:dyDescent="0.3">
      <c r="A6609" s="43" t="s">
        <v>465</v>
      </c>
      <c r="B6609" s="3">
        <v>45917</v>
      </c>
      <c r="C6609" s="3">
        <v>45917</v>
      </c>
      <c r="D6609" s="43" t="s">
        <v>2852</v>
      </c>
      <c r="E6609" s="43" t="s">
        <v>2307</v>
      </c>
      <c r="F6609" s="43" t="s">
        <v>2309</v>
      </c>
      <c r="G6609">
        <v>120</v>
      </c>
      <c r="H6609">
        <v>120</v>
      </c>
      <c r="I6609" s="43" t="s">
        <v>2308</v>
      </c>
      <c r="J6609" s="43" t="s">
        <v>1863</v>
      </c>
      <c r="K6609" s="43" t="s">
        <v>179</v>
      </c>
      <c r="L6609" s="43" t="str">
        <f>IF(AND(Home!$A$1&gt;=Leave[[#This Row],[Start Time]],Home!$A$1&lt;=Leave[[#This Row],[End Time]]),"Aplica","No Aplica")</f>
        <v>No Aplica</v>
      </c>
      <c r="M6609" s="43" t="str">
        <f>IF(AND(Home!$A$1&gt;=Leave[[#This Row],[Start Time]],Home!$A$1&lt;=Leave[[#This Row],[End Time]]),Home!$A$1,"No Aplica")</f>
        <v>No Aplica</v>
      </c>
      <c r="N6609" s="43" t="str">
        <f>Leave[[#This Row],[User Code (Owning User) (Usuario)]]&amp;Leave[[#This Row],[fecha activa]]</f>
        <v>MIE2025060823934No Aplica</v>
      </c>
    </row>
    <row r="6610" spans="1:14" x14ac:dyDescent="0.3">
      <c r="A6610" s="43" t="s">
        <v>476</v>
      </c>
      <c r="B6610" s="3">
        <v>45907</v>
      </c>
      <c r="C6610" s="3">
        <v>45907</v>
      </c>
      <c r="D6610" s="43" t="s">
        <v>1894</v>
      </c>
      <c r="E6610" s="43" t="s">
        <v>2307</v>
      </c>
      <c r="F6610" s="43" t="s">
        <v>2309</v>
      </c>
      <c r="G6610">
        <v>480</v>
      </c>
      <c r="H6610">
        <v>480</v>
      </c>
      <c r="I6610" s="43" t="s">
        <v>2308</v>
      </c>
      <c r="J6610" s="43" t="s">
        <v>1863</v>
      </c>
      <c r="K6610" s="43" t="s">
        <v>179</v>
      </c>
      <c r="L6610" s="43" t="str">
        <f>IF(AND(Home!$A$1&gt;=Leave[[#This Row],[Start Time]],Home!$A$1&lt;=Leave[[#This Row],[End Time]]),"Aplica","No Aplica")</f>
        <v>No Aplica</v>
      </c>
      <c r="M6610" s="43" t="str">
        <f>IF(AND(Home!$A$1&gt;=Leave[[#This Row],[Start Time]],Home!$A$1&lt;=Leave[[#This Row],[End Time]]),Home!$A$1,"No Aplica")</f>
        <v>No Aplica</v>
      </c>
      <c r="N6610" s="43" t="str">
        <f>Leave[[#This Row],[User Code (Owning User) (Usuario)]]&amp;Leave[[#This Row],[fecha activa]]</f>
        <v>MIE2025060823934No Aplica</v>
      </c>
    </row>
    <row r="6611" spans="1:14" x14ac:dyDescent="0.3">
      <c r="A6611" s="43" t="s">
        <v>465</v>
      </c>
      <c r="B6611" s="3">
        <v>45910</v>
      </c>
      <c r="C6611" s="3">
        <v>45910</v>
      </c>
      <c r="D6611" s="43" t="s">
        <v>2852</v>
      </c>
      <c r="E6611" s="43" t="s">
        <v>2307</v>
      </c>
      <c r="F6611" s="43" t="s">
        <v>2309</v>
      </c>
      <c r="G6611">
        <v>120</v>
      </c>
      <c r="H6611">
        <v>120</v>
      </c>
      <c r="I6611" s="43" t="s">
        <v>2308</v>
      </c>
      <c r="J6611" s="43" t="s">
        <v>1863</v>
      </c>
      <c r="K6611" s="43" t="s">
        <v>179</v>
      </c>
      <c r="L6611" s="43" t="str">
        <f>IF(AND(Home!$A$1&gt;=Leave[[#This Row],[Start Time]],Home!$A$1&lt;=Leave[[#This Row],[End Time]]),"Aplica","No Aplica")</f>
        <v>No Aplica</v>
      </c>
      <c r="M6611" s="43" t="str">
        <f>IF(AND(Home!$A$1&gt;=Leave[[#This Row],[Start Time]],Home!$A$1&lt;=Leave[[#This Row],[End Time]]),Home!$A$1,"No Aplica")</f>
        <v>No Aplica</v>
      </c>
      <c r="N6611" s="43" t="str">
        <f>Leave[[#This Row],[User Code (Owning User) (Usuario)]]&amp;Leave[[#This Row],[fecha activa]]</f>
        <v>MIE2025060823934No Aplica</v>
      </c>
    </row>
    <row r="6612" spans="1:14" x14ac:dyDescent="0.3">
      <c r="A6612" s="43" t="s">
        <v>476</v>
      </c>
      <c r="B6612" s="3">
        <v>45914</v>
      </c>
      <c r="C6612" s="3">
        <v>45914</v>
      </c>
      <c r="D6612" s="43" t="s">
        <v>1894</v>
      </c>
      <c r="E6612" s="43" t="s">
        <v>2307</v>
      </c>
      <c r="F6612" s="43" t="s">
        <v>2309</v>
      </c>
      <c r="G6612">
        <v>540</v>
      </c>
      <c r="H6612">
        <v>540</v>
      </c>
      <c r="I6612" s="43" t="s">
        <v>2308</v>
      </c>
      <c r="J6612" s="43" t="s">
        <v>1863</v>
      </c>
      <c r="K6612" s="43" t="s">
        <v>179</v>
      </c>
      <c r="L6612" s="43" t="str">
        <f>IF(AND(Home!$A$1&gt;=Leave[[#This Row],[Start Time]],Home!$A$1&lt;=Leave[[#This Row],[End Time]]),"Aplica","No Aplica")</f>
        <v>No Aplica</v>
      </c>
      <c r="M6612" s="43" t="str">
        <f>IF(AND(Home!$A$1&gt;=Leave[[#This Row],[Start Time]],Home!$A$1&lt;=Leave[[#This Row],[End Time]]),Home!$A$1,"No Aplica")</f>
        <v>No Aplica</v>
      </c>
      <c r="N6612" s="43" t="str">
        <f>Leave[[#This Row],[User Code (Owning User) (Usuario)]]&amp;Leave[[#This Row],[fecha activa]]</f>
        <v>MIE2025060823934No Aplica</v>
      </c>
    </row>
    <row r="6613" spans="1:14" x14ac:dyDescent="0.3">
      <c r="A6613" s="43" t="s">
        <v>465</v>
      </c>
      <c r="B6613" s="3">
        <v>45909</v>
      </c>
      <c r="C6613" s="3">
        <v>45909</v>
      </c>
      <c r="D6613" s="43" t="s">
        <v>489</v>
      </c>
      <c r="E6613" s="43" t="s">
        <v>2307</v>
      </c>
      <c r="F6613" s="43" t="s">
        <v>2309</v>
      </c>
      <c r="G6613">
        <v>540</v>
      </c>
      <c r="H6613">
        <v>540</v>
      </c>
      <c r="I6613" s="43" t="s">
        <v>2308</v>
      </c>
      <c r="J6613" s="43" t="s">
        <v>1863</v>
      </c>
      <c r="K6613" s="43" t="s">
        <v>179</v>
      </c>
      <c r="L6613" s="43" t="str">
        <f>IF(AND(Home!$A$1&gt;=Leave[[#This Row],[Start Time]],Home!$A$1&lt;=Leave[[#This Row],[End Time]]),"Aplica","No Aplica")</f>
        <v>No Aplica</v>
      </c>
      <c r="M6613" s="43" t="str">
        <f>IF(AND(Home!$A$1&gt;=Leave[[#This Row],[Start Time]],Home!$A$1&lt;=Leave[[#This Row],[End Time]]),Home!$A$1,"No Aplica")</f>
        <v>No Aplica</v>
      </c>
      <c r="N6613" s="43" t="str">
        <f>Leave[[#This Row],[User Code (Owning User) (Usuario)]]&amp;Leave[[#This Row],[fecha activa]]</f>
        <v>MIE2025060823934No Aplica</v>
      </c>
    </row>
    <row r="6614" spans="1:14" x14ac:dyDescent="0.3">
      <c r="A6614" s="43" t="s">
        <v>601</v>
      </c>
      <c r="B6614" s="3">
        <v>45901</v>
      </c>
      <c r="C6614" s="3">
        <v>45901</v>
      </c>
      <c r="D6614" s="43" t="s">
        <v>2432</v>
      </c>
      <c r="E6614" s="43" t="s">
        <v>2307</v>
      </c>
      <c r="F6614" s="43" t="s">
        <v>2309</v>
      </c>
      <c r="G6614">
        <v>30</v>
      </c>
      <c r="H6614">
        <v>30</v>
      </c>
      <c r="I6614" s="43" t="s">
        <v>2308</v>
      </c>
      <c r="J6614" s="43" t="s">
        <v>1863</v>
      </c>
      <c r="K6614" s="43" t="s">
        <v>179</v>
      </c>
      <c r="L6614" s="43" t="str">
        <f>IF(AND(Home!$A$1&gt;=Leave[[#This Row],[Start Time]],Home!$A$1&lt;=Leave[[#This Row],[End Time]]),"Aplica","No Aplica")</f>
        <v>No Aplica</v>
      </c>
      <c r="M6614" s="43" t="str">
        <f>IF(AND(Home!$A$1&gt;=Leave[[#This Row],[Start Time]],Home!$A$1&lt;=Leave[[#This Row],[End Time]]),Home!$A$1,"No Aplica")</f>
        <v>No Aplica</v>
      </c>
      <c r="N6614" s="43" t="str">
        <f>Leave[[#This Row],[User Code (Owning User) (Usuario)]]&amp;Leave[[#This Row],[fecha activa]]</f>
        <v>MIE2025060823934No Aplica</v>
      </c>
    </row>
    <row r="6615" spans="1:14" x14ac:dyDescent="0.3">
      <c r="A6615" s="43" t="s">
        <v>465</v>
      </c>
      <c r="B6615" s="3">
        <v>45913</v>
      </c>
      <c r="C6615" s="3">
        <v>45913</v>
      </c>
      <c r="D6615" s="43" t="s">
        <v>1706</v>
      </c>
      <c r="E6615" s="43" t="s">
        <v>2307</v>
      </c>
      <c r="F6615" s="43" t="s">
        <v>2309</v>
      </c>
      <c r="G6615">
        <v>120</v>
      </c>
      <c r="H6615">
        <v>120</v>
      </c>
      <c r="I6615" s="43" t="s">
        <v>2308</v>
      </c>
      <c r="J6615" s="43" t="s">
        <v>1863</v>
      </c>
      <c r="K6615" s="43" t="s">
        <v>179</v>
      </c>
      <c r="L6615" s="43" t="str">
        <f>IF(AND(Home!$A$1&gt;=Leave[[#This Row],[Start Time]],Home!$A$1&lt;=Leave[[#This Row],[End Time]]),"Aplica","No Aplica")</f>
        <v>No Aplica</v>
      </c>
      <c r="M6615" s="43" t="str">
        <f>IF(AND(Home!$A$1&gt;=Leave[[#This Row],[Start Time]],Home!$A$1&lt;=Leave[[#This Row],[End Time]]),Home!$A$1,"No Aplica")</f>
        <v>No Aplica</v>
      </c>
      <c r="N6615" s="43" t="str">
        <f>Leave[[#This Row],[User Code (Owning User) (Usuario)]]&amp;Leave[[#This Row],[fecha activa]]</f>
        <v>MIE2025060823934No Aplica</v>
      </c>
    </row>
    <row r="6616" spans="1:14" x14ac:dyDescent="0.3">
      <c r="A6616" s="43" t="s">
        <v>465</v>
      </c>
      <c r="B6616" s="3">
        <v>45906</v>
      </c>
      <c r="C6616" s="3">
        <v>45906</v>
      </c>
      <c r="D6616" s="43" t="s">
        <v>1706</v>
      </c>
      <c r="E6616" s="43" t="s">
        <v>2307</v>
      </c>
      <c r="F6616" s="43" t="s">
        <v>2309</v>
      </c>
      <c r="G6616">
        <v>120</v>
      </c>
      <c r="H6616">
        <v>120</v>
      </c>
      <c r="I6616" s="43" t="s">
        <v>2308</v>
      </c>
      <c r="J6616" s="43" t="s">
        <v>1863</v>
      </c>
      <c r="K6616" s="43" t="s">
        <v>179</v>
      </c>
      <c r="L6616" s="43" t="str">
        <f>IF(AND(Home!$A$1&gt;=Leave[[#This Row],[Start Time]],Home!$A$1&lt;=Leave[[#This Row],[End Time]]),"Aplica","No Aplica")</f>
        <v>No Aplica</v>
      </c>
      <c r="M6616" s="43" t="str">
        <f>IF(AND(Home!$A$1&gt;=Leave[[#This Row],[Start Time]],Home!$A$1&lt;=Leave[[#This Row],[End Time]]),Home!$A$1,"No Aplica")</f>
        <v>No Aplica</v>
      </c>
      <c r="N6616" s="43" t="str">
        <f>Leave[[#This Row],[User Code (Owning User) (Usuario)]]&amp;Leave[[#This Row],[fecha activa]]</f>
        <v>MIE2025060823934No Aplica</v>
      </c>
    </row>
    <row r="6617" spans="1:14" x14ac:dyDescent="0.3">
      <c r="A6617" s="43" t="s">
        <v>465</v>
      </c>
      <c r="B6617" s="3">
        <v>45902</v>
      </c>
      <c r="C6617" s="3">
        <v>45902</v>
      </c>
      <c r="D6617" s="43" t="s">
        <v>1706</v>
      </c>
      <c r="E6617" s="43" t="s">
        <v>2307</v>
      </c>
      <c r="F6617" s="43" t="s">
        <v>2309</v>
      </c>
      <c r="G6617">
        <v>120</v>
      </c>
      <c r="H6617">
        <v>120</v>
      </c>
      <c r="I6617" s="43" t="s">
        <v>2308</v>
      </c>
      <c r="J6617" s="43" t="s">
        <v>1863</v>
      </c>
      <c r="K6617" s="43" t="s">
        <v>179</v>
      </c>
      <c r="L6617" s="43" t="str">
        <f>IF(AND(Home!$A$1&gt;=Leave[[#This Row],[Start Time]],Home!$A$1&lt;=Leave[[#This Row],[End Time]]),"Aplica","No Aplica")</f>
        <v>No Aplica</v>
      </c>
      <c r="M6617" s="43" t="str">
        <f>IF(AND(Home!$A$1&gt;=Leave[[#This Row],[Start Time]],Home!$A$1&lt;=Leave[[#This Row],[End Time]]),Home!$A$1,"No Aplica")</f>
        <v>No Aplica</v>
      </c>
      <c r="N6617" s="43" t="str">
        <f>Leave[[#This Row],[User Code (Owning User) (Usuario)]]&amp;Leave[[#This Row],[fecha activa]]</f>
        <v>MIE2025060823934No Aplica</v>
      </c>
    </row>
    <row r="6618" spans="1:14" x14ac:dyDescent="0.3">
      <c r="A6618" s="43" t="s">
        <v>468</v>
      </c>
      <c r="B6618" s="3">
        <v>45922</v>
      </c>
      <c r="C6618" s="3">
        <v>45922</v>
      </c>
      <c r="D6618" s="43" t="s">
        <v>3846</v>
      </c>
      <c r="E6618" s="43" t="s">
        <v>578</v>
      </c>
      <c r="F6618" s="43" t="s">
        <v>579</v>
      </c>
      <c r="G6618">
        <v>540</v>
      </c>
      <c r="H6618">
        <v>540</v>
      </c>
      <c r="I6618" s="43" t="s">
        <v>1289</v>
      </c>
      <c r="J6618" s="43" t="s">
        <v>1503</v>
      </c>
      <c r="K6618" s="43" t="s">
        <v>177</v>
      </c>
      <c r="L6618" s="43" t="str">
        <f>IF(AND(Home!$A$1&gt;=Leave[[#This Row],[Start Time]],Home!$A$1&lt;=Leave[[#This Row],[End Time]]),"Aplica","No Aplica")</f>
        <v>Aplica</v>
      </c>
      <c r="M6618" s="43">
        <f>IF(AND(Home!$A$1&gt;=Leave[[#This Row],[Start Time]],Home!$A$1&lt;=Leave[[#This Row],[End Time]]),Home!$A$1,"No Aplica")</f>
        <v>45922</v>
      </c>
      <c r="N6618" s="43" t="str">
        <f>Leave[[#This Row],[User Code (Owning User) (Usuario)]]&amp;Leave[[#This Row],[fecha activa]]</f>
        <v>MIE202430041535945922</v>
      </c>
    </row>
    <row r="6619" spans="1:14" x14ac:dyDescent="0.3">
      <c r="A6619" s="43" t="s">
        <v>468</v>
      </c>
      <c r="B6619" s="3">
        <v>45917</v>
      </c>
      <c r="C6619" s="3">
        <v>45917</v>
      </c>
      <c r="D6619" s="43" t="s">
        <v>498</v>
      </c>
      <c r="E6619" s="43" t="s">
        <v>578</v>
      </c>
      <c r="F6619" s="43" t="s">
        <v>579</v>
      </c>
      <c r="G6619">
        <v>540</v>
      </c>
      <c r="H6619">
        <v>540</v>
      </c>
      <c r="I6619" s="43" t="s">
        <v>1289</v>
      </c>
      <c r="J6619" s="43" t="s">
        <v>1503</v>
      </c>
      <c r="K6619" s="43" t="s">
        <v>177</v>
      </c>
      <c r="L6619" s="43" t="str">
        <f>IF(AND(Home!$A$1&gt;=Leave[[#This Row],[Start Time]],Home!$A$1&lt;=Leave[[#This Row],[End Time]]),"Aplica","No Aplica")</f>
        <v>No Aplica</v>
      </c>
      <c r="M6619" s="43" t="str">
        <f>IF(AND(Home!$A$1&gt;=Leave[[#This Row],[Start Time]],Home!$A$1&lt;=Leave[[#This Row],[End Time]]),Home!$A$1,"No Aplica")</f>
        <v>No Aplica</v>
      </c>
      <c r="N6619" s="43" t="str">
        <f>Leave[[#This Row],[User Code (Owning User) (Usuario)]]&amp;Leave[[#This Row],[fecha activa]]</f>
        <v>MIE2024300415359No Aplica</v>
      </c>
    </row>
    <row r="6620" spans="1:14" x14ac:dyDescent="0.3">
      <c r="A6620" s="43" t="s">
        <v>468</v>
      </c>
      <c r="B6620" s="3">
        <v>45901</v>
      </c>
      <c r="C6620" s="3">
        <v>45901</v>
      </c>
      <c r="D6620" s="43" t="s">
        <v>2468</v>
      </c>
      <c r="E6620" s="43" t="s">
        <v>578</v>
      </c>
      <c r="F6620" s="43" t="s">
        <v>579</v>
      </c>
      <c r="G6620">
        <v>60</v>
      </c>
      <c r="H6620">
        <v>60</v>
      </c>
      <c r="I6620" s="43" t="s">
        <v>1289</v>
      </c>
      <c r="J6620" s="43" t="s">
        <v>1503</v>
      </c>
      <c r="K6620" s="43" t="s">
        <v>177</v>
      </c>
      <c r="L6620" s="43" t="str">
        <f>IF(AND(Home!$A$1&gt;=Leave[[#This Row],[Start Time]],Home!$A$1&lt;=Leave[[#This Row],[End Time]]),"Aplica","No Aplica")</f>
        <v>No Aplica</v>
      </c>
      <c r="M6620" s="43" t="str">
        <f>IF(AND(Home!$A$1&gt;=Leave[[#This Row],[Start Time]],Home!$A$1&lt;=Leave[[#This Row],[End Time]]),Home!$A$1,"No Aplica")</f>
        <v>No Aplica</v>
      </c>
      <c r="N6620" s="43" t="str">
        <f>Leave[[#This Row],[User Code (Owning User) (Usuario)]]&amp;Leave[[#This Row],[fecha activa]]</f>
        <v>MIE2024300415359No Aplica</v>
      </c>
    </row>
    <row r="6621" spans="1:14" x14ac:dyDescent="0.3">
      <c r="A6621" s="43" t="s">
        <v>468</v>
      </c>
      <c r="B6621" s="3">
        <v>45905</v>
      </c>
      <c r="C6621" s="3">
        <v>45905</v>
      </c>
      <c r="D6621" s="43" t="s">
        <v>2597</v>
      </c>
      <c r="E6621" s="43" t="s">
        <v>578</v>
      </c>
      <c r="F6621" s="43" t="s">
        <v>579</v>
      </c>
      <c r="G6621">
        <v>60</v>
      </c>
      <c r="H6621">
        <v>60</v>
      </c>
      <c r="I6621" s="43" t="s">
        <v>1289</v>
      </c>
      <c r="J6621" s="43" t="s">
        <v>1503</v>
      </c>
      <c r="K6621" s="43" t="s">
        <v>177</v>
      </c>
      <c r="L6621" s="43" t="str">
        <f>IF(AND(Home!$A$1&gt;=Leave[[#This Row],[Start Time]],Home!$A$1&lt;=Leave[[#This Row],[End Time]]),"Aplica","No Aplica")</f>
        <v>No Aplica</v>
      </c>
      <c r="M6621" s="43" t="str">
        <f>IF(AND(Home!$A$1&gt;=Leave[[#This Row],[Start Time]],Home!$A$1&lt;=Leave[[#This Row],[End Time]]),Home!$A$1,"No Aplica")</f>
        <v>No Aplica</v>
      </c>
      <c r="N6621" s="43" t="str">
        <f>Leave[[#This Row],[User Code (Owning User) (Usuario)]]&amp;Leave[[#This Row],[fecha activa]]</f>
        <v>MIE2024300415359No Aplica</v>
      </c>
    </row>
    <row r="6622" spans="1:14" x14ac:dyDescent="0.3">
      <c r="A6622" s="43" t="s">
        <v>468</v>
      </c>
      <c r="B6622" s="3">
        <v>45904</v>
      </c>
      <c r="C6622" s="3">
        <v>45904</v>
      </c>
      <c r="D6622" s="43" t="s">
        <v>2597</v>
      </c>
      <c r="E6622" s="43" t="s">
        <v>578</v>
      </c>
      <c r="F6622" s="43" t="s">
        <v>579</v>
      </c>
      <c r="G6622">
        <v>60</v>
      </c>
      <c r="H6622">
        <v>60</v>
      </c>
      <c r="I6622" s="43" t="s">
        <v>1289</v>
      </c>
      <c r="J6622" s="43" t="s">
        <v>1503</v>
      </c>
      <c r="K6622" s="43" t="s">
        <v>177</v>
      </c>
      <c r="L6622" s="43" t="str">
        <f>IF(AND(Home!$A$1&gt;=Leave[[#This Row],[Start Time]],Home!$A$1&lt;=Leave[[#This Row],[End Time]]),"Aplica","No Aplica")</f>
        <v>No Aplica</v>
      </c>
      <c r="M6622" s="43" t="str">
        <f>IF(AND(Home!$A$1&gt;=Leave[[#This Row],[Start Time]],Home!$A$1&lt;=Leave[[#This Row],[End Time]]),Home!$A$1,"No Aplica")</f>
        <v>No Aplica</v>
      </c>
      <c r="N6622" s="43" t="str">
        <f>Leave[[#This Row],[User Code (Owning User) (Usuario)]]&amp;Leave[[#This Row],[fecha activa]]</f>
        <v>MIE2024300415359No Aplica</v>
      </c>
    </row>
    <row r="6623" spans="1:14" x14ac:dyDescent="0.3">
      <c r="A6623" s="43" t="s">
        <v>468</v>
      </c>
      <c r="B6623" s="3">
        <v>45903</v>
      </c>
      <c r="C6623" s="3">
        <v>45903</v>
      </c>
      <c r="D6623" s="43" t="s">
        <v>2598</v>
      </c>
      <c r="E6623" s="43" t="s">
        <v>578</v>
      </c>
      <c r="F6623" s="43" t="s">
        <v>579</v>
      </c>
      <c r="G6623">
        <v>60</v>
      </c>
      <c r="H6623">
        <v>60</v>
      </c>
      <c r="I6623" s="43" t="s">
        <v>1289</v>
      </c>
      <c r="J6623" s="43" t="s">
        <v>1503</v>
      </c>
      <c r="K6623" s="43" t="s">
        <v>177</v>
      </c>
      <c r="L6623" s="43" t="str">
        <f>IF(AND(Home!$A$1&gt;=Leave[[#This Row],[Start Time]],Home!$A$1&lt;=Leave[[#This Row],[End Time]]),"Aplica","No Aplica")</f>
        <v>No Aplica</v>
      </c>
      <c r="M6623" s="43" t="str">
        <f>IF(AND(Home!$A$1&gt;=Leave[[#This Row],[Start Time]],Home!$A$1&lt;=Leave[[#This Row],[End Time]]),Home!$A$1,"No Aplica")</f>
        <v>No Aplica</v>
      </c>
      <c r="N6623" s="43" t="str">
        <f>Leave[[#This Row],[User Code (Owning User) (Usuario)]]&amp;Leave[[#This Row],[fecha activa]]</f>
        <v>MIE2024300415359No Aplica</v>
      </c>
    </row>
    <row r="6624" spans="1:14" x14ac:dyDescent="0.3">
      <c r="A6624" s="43" t="s">
        <v>468</v>
      </c>
      <c r="B6624" s="3">
        <v>45902</v>
      </c>
      <c r="C6624" s="3">
        <v>45902</v>
      </c>
      <c r="D6624" s="43" t="s">
        <v>2599</v>
      </c>
      <c r="E6624" s="43" t="s">
        <v>578</v>
      </c>
      <c r="F6624" s="43" t="s">
        <v>579</v>
      </c>
      <c r="G6624">
        <v>540</v>
      </c>
      <c r="H6624">
        <v>540</v>
      </c>
      <c r="I6624" s="43" t="s">
        <v>1289</v>
      </c>
      <c r="J6624" s="43" t="s">
        <v>1503</v>
      </c>
      <c r="K6624" s="43" t="s">
        <v>177</v>
      </c>
      <c r="L6624" s="43" t="str">
        <f>IF(AND(Home!$A$1&gt;=Leave[[#This Row],[Start Time]],Home!$A$1&lt;=Leave[[#This Row],[End Time]]),"Aplica","No Aplica")</f>
        <v>No Aplica</v>
      </c>
      <c r="M6624" s="43" t="str">
        <f>IF(AND(Home!$A$1&gt;=Leave[[#This Row],[Start Time]],Home!$A$1&lt;=Leave[[#This Row],[End Time]]),Home!$A$1,"No Aplica")</f>
        <v>No Aplica</v>
      </c>
      <c r="N6624" s="43" t="str">
        <f>Leave[[#This Row],[User Code (Owning User) (Usuario)]]&amp;Leave[[#This Row],[fecha activa]]</f>
        <v>MIE2024300415359No Aplica</v>
      </c>
    </row>
    <row r="6625" spans="1:14" x14ac:dyDescent="0.3">
      <c r="A6625" s="43" t="s">
        <v>601</v>
      </c>
      <c r="B6625" s="3">
        <v>45926</v>
      </c>
      <c r="C6625" s="3">
        <v>45926</v>
      </c>
      <c r="D6625" s="43" t="s">
        <v>621</v>
      </c>
      <c r="E6625" s="43" t="s">
        <v>341</v>
      </c>
      <c r="F6625" s="43" t="s">
        <v>342</v>
      </c>
      <c r="G6625">
        <v>60</v>
      </c>
      <c r="H6625">
        <v>60</v>
      </c>
      <c r="I6625" s="43" t="s">
        <v>1221</v>
      </c>
      <c r="J6625" s="43" t="s">
        <v>973</v>
      </c>
      <c r="K6625" s="43" t="s">
        <v>177</v>
      </c>
      <c r="L6625" s="43" t="str">
        <f>IF(AND(Home!$A$1&gt;=Leave[[#This Row],[Start Time]],Home!$A$1&lt;=Leave[[#This Row],[End Time]]),"Aplica","No Aplica")</f>
        <v>No Aplica</v>
      </c>
      <c r="M6625" s="43" t="str">
        <f>IF(AND(Home!$A$1&gt;=Leave[[#This Row],[Start Time]],Home!$A$1&lt;=Leave[[#This Row],[End Time]]),Home!$A$1,"No Aplica")</f>
        <v>No Aplica</v>
      </c>
      <c r="N6625" s="43" t="str">
        <f>Leave[[#This Row],[User Code (Owning User) (Usuario)]]&amp;Leave[[#This Row],[fecha activa]]</f>
        <v>MIE2023010812102No Aplica</v>
      </c>
    </row>
    <row r="6626" spans="1:14" x14ac:dyDescent="0.3">
      <c r="A6626" s="43" t="s">
        <v>601</v>
      </c>
      <c r="B6626" s="3">
        <v>45925</v>
      </c>
      <c r="C6626" s="3">
        <v>45925</v>
      </c>
      <c r="D6626" s="43" t="s">
        <v>621</v>
      </c>
      <c r="E6626" s="43" t="s">
        <v>341</v>
      </c>
      <c r="F6626" s="43" t="s">
        <v>342</v>
      </c>
      <c r="G6626">
        <v>60</v>
      </c>
      <c r="H6626">
        <v>60</v>
      </c>
      <c r="I6626" s="43" t="s">
        <v>1221</v>
      </c>
      <c r="J6626" s="43" t="s">
        <v>973</v>
      </c>
      <c r="K6626" s="43" t="s">
        <v>177</v>
      </c>
      <c r="L6626" s="43" t="str">
        <f>IF(AND(Home!$A$1&gt;=Leave[[#This Row],[Start Time]],Home!$A$1&lt;=Leave[[#This Row],[End Time]]),"Aplica","No Aplica")</f>
        <v>No Aplica</v>
      </c>
      <c r="M6626" s="43" t="str">
        <f>IF(AND(Home!$A$1&gt;=Leave[[#This Row],[Start Time]],Home!$A$1&lt;=Leave[[#This Row],[End Time]]),Home!$A$1,"No Aplica")</f>
        <v>No Aplica</v>
      </c>
      <c r="N6626" s="43" t="str">
        <f>Leave[[#This Row],[User Code (Owning User) (Usuario)]]&amp;Leave[[#This Row],[fecha activa]]</f>
        <v>MIE2023010812102No Aplica</v>
      </c>
    </row>
    <row r="6627" spans="1:14" x14ac:dyDescent="0.3">
      <c r="A6627" s="43" t="s">
        <v>601</v>
      </c>
      <c r="B6627" s="3">
        <v>45924</v>
      </c>
      <c r="C6627" s="3">
        <v>45924</v>
      </c>
      <c r="D6627" s="43" t="s">
        <v>621</v>
      </c>
      <c r="E6627" s="43" t="s">
        <v>341</v>
      </c>
      <c r="F6627" s="43" t="s">
        <v>342</v>
      </c>
      <c r="G6627">
        <v>60</v>
      </c>
      <c r="H6627">
        <v>60</v>
      </c>
      <c r="I6627" s="43" t="s">
        <v>1221</v>
      </c>
      <c r="J6627" s="43" t="s">
        <v>973</v>
      </c>
      <c r="K6627" s="43" t="s">
        <v>177</v>
      </c>
      <c r="L6627" s="43" t="str">
        <f>IF(AND(Home!$A$1&gt;=Leave[[#This Row],[Start Time]],Home!$A$1&lt;=Leave[[#This Row],[End Time]]),"Aplica","No Aplica")</f>
        <v>No Aplica</v>
      </c>
      <c r="M6627" s="43" t="str">
        <f>IF(AND(Home!$A$1&gt;=Leave[[#This Row],[Start Time]],Home!$A$1&lt;=Leave[[#This Row],[End Time]]),Home!$A$1,"No Aplica")</f>
        <v>No Aplica</v>
      </c>
      <c r="N6627" s="43" t="str">
        <f>Leave[[#This Row],[User Code (Owning User) (Usuario)]]&amp;Leave[[#This Row],[fecha activa]]</f>
        <v>MIE2023010812102No Aplica</v>
      </c>
    </row>
    <row r="6628" spans="1:14" x14ac:dyDescent="0.3">
      <c r="A6628" s="43" t="s">
        <v>601</v>
      </c>
      <c r="B6628" s="3">
        <v>45923</v>
      </c>
      <c r="C6628" s="3">
        <v>45923</v>
      </c>
      <c r="D6628" s="43" t="s">
        <v>621</v>
      </c>
      <c r="E6628" s="43" t="s">
        <v>341</v>
      </c>
      <c r="F6628" s="43" t="s">
        <v>342</v>
      </c>
      <c r="G6628">
        <v>60</v>
      </c>
      <c r="H6628">
        <v>60</v>
      </c>
      <c r="I6628" s="43" t="s">
        <v>1221</v>
      </c>
      <c r="J6628" s="43" t="s">
        <v>973</v>
      </c>
      <c r="K6628" s="43" t="s">
        <v>177</v>
      </c>
      <c r="L6628" s="43" t="str">
        <f>IF(AND(Home!$A$1&gt;=Leave[[#This Row],[Start Time]],Home!$A$1&lt;=Leave[[#This Row],[End Time]]),"Aplica","No Aplica")</f>
        <v>No Aplica</v>
      </c>
      <c r="M6628" s="43" t="str">
        <f>IF(AND(Home!$A$1&gt;=Leave[[#This Row],[Start Time]],Home!$A$1&lt;=Leave[[#This Row],[End Time]]),Home!$A$1,"No Aplica")</f>
        <v>No Aplica</v>
      </c>
      <c r="N6628" s="43" t="str">
        <f>Leave[[#This Row],[User Code (Owning User) (Usuario)]]&amp;Leave[[#This Row],[fecha activa]]</f>
        <v>MIE2023010812102No Aplica</v>
      </c>
    </row>
    <row r="6629" spans="1:14" x14ac:dyDescent="0.3">
      <c r="A6629" s="43" t="s">
        <v>468</v>
      </c>
      <c r="B6629" s="3">
        <v>45922</v>
      </c>
      <c r="C6629" s="3">
        <v>45922</v>
      </c>
      <c r="D6629" s="43" t="s">
        <v>469</v>
      </c>
      <c r="E6629" s="43" t="s">
        <v>341</v>
      </c>
      <c r="F6629" s="43" t="s">
        <v>342</v>
      </c>
      <c r="G6629">
        <v>540</v>
      </c>
      <c r="H6629">
        <v>540</v>
      </c>
      <c r="I6629" s="43" t="s">
        <v>1221</v>
      </c>
      <c r="J6629" s="43" t="s">
        <v>973</v>
      </c>
      <c r="K6629" s="43" t="s">
        <v>177</v>
      </c>
      <c r="L6629" s="43" t="str">
        <f>IF(AND(Home!$A$1&gt;=Leave[[#This Row],[Start Time]],Home!$A$1&lt;=Leave[[#This Row],[End Time]]),"Aplica","No Aplica")</f>
        <v>Aplica</v>
      </c>
      <c r="M6629" s="43">
        <f>IF(AND(Home!$A$1&gt;=Leave[[#This Row],[Start Time]],Home!$A$1&lt;=Leave[[#This Row],[End Time]]),Home!$A$1,"No Aplica")</f>
        <v>45922</v>
      </c>
      <c r="N6629" s="43" t="str">
        <f>Leave[[#This Row],[User Code (Owning User) (Usuario)]]&amp;Leave[[#This Row],[fecha activa]]</f>
        <v>MIE202301081210245922</v>
      </c>
    </row>
    <row r="6630" spans="1:14" x14ac:dyDescent="0.3">
      <c r="A6630" s="43" t="s">
        <v>601</v>
      </c>
      <c r="B6630" s="3">
        <v>45919</v>
      </c>
      <c r="C6630" s="3">
        <v>45919</v>
      </c>
      <c r="D6630" s="43" t="s">
        <v>621</v>
      </c>
      <c r="E6630" s="43" t="s">
        <v>341</v>
      </c>
      <c r="F6630" s="43" t="s">
        <v>342</v>
      </c>
      <c r="G6630">
        <v>60</v>
      </c>
      <c r="H6630">
        <v>60</v>
      </c>
      <c r="I6630" s="43" t="s">
        <v>1221</v>
      </c>
      <c r="J6630" s="43" t="s">
        <v>973</v>
      </c>
      <c r="K6630" s="43" t="s">
        <v>177</v>
      </c>
      <c r="L6630" s="43" t="str">
        <f>IF(AND(Home!$A$1&gt;=Leave[[#This Row],[Start Time]],Home!$A$1&lt;=Leave[[#This Row],[End Time]]),"Aplica","No Aplica")</f>
        <v>No Aplica</v>
      </c>
      <c r="M6630" s="43" t="str">
        <f>IF(AND(Home!$A$1&gt;=Leave[[#This Row],[Start Time]],Home!$A$1&lt;=Leave[[#This Row],[End Time]]),Home!$A$1,"No Aplica")</f>
        <v>No Aplica</v>
      </c>
      <c r="N6630" s="43" t="str">
        <f>Leave[[#This Row],[User Code (Owning User) (Usuario)]]&amp;Leave[[#This Row],[fecha activa]]</f>
        <v>MIE2023010812102No Aplica</v>
      </c>
    </row>
    <row r="6631" spans="1:14" x14ac:dyDescent="0.3">
      <c r="A6631" s="43" t="s">
        <v>601</v>
      </c>
      <c r="B6631" s="3">
        <v>45918</v>
      </c>
      <c r="C6631" s="3">
        <v>45918</v>
      </c>
      <c r="D6631" s="43" t="s">
        <v>621</v>
      </c>
      <c r="E6631" s="43" t="s">
        <v>341</v>
      </c>
      <c r="F6631" s="43" t="s">
        <v>342</v>
      </c>
      <c r="G6631">
        <v>60</v>
      </c>
      <c r="H6631">
        <v>60</v>
      </c>
      <c r="I6631" s="43" t="s">
        <v>1221</v>
      </c>
      <c r="J6631" s="43" t="s">
        <v>973</v>
      </c>
      <c r="K6631" s="43" t="s">
        <v>177</v>
      </c>
      <c r="L6631" s="43" t="str">
        <f>IF(AND(Home!$A$1&gt;=Leave[[#This Row],[Start Time]],Home!$A$1&lt;=Leave[[#This Row],[End Time]]),"Aplica","No Aplica")</f>
        <v>No Aplica</v>
      </c>
      <c r="M6631" s="43" t="str">
        <f>IF(AND(Home!$A$1&gt;=Leave[[#This Row],[Start Time]],Home!$A$1&lt;=Leave[[#This Row],[End Time]]),Home!$A$1,"No Aplica")</f>
        <v>No Aplica</v>
      </c>
      <c r="N6631" s="43" t="str">
        <f>Leave[[#This Row],[User Code (Owning User) (Usuario)]]&amp;Leave[[#This Row],[fecha activa]]</f>
        <v>MIE2023010812102No Aplica</v>
      </c>
    </row>
    <row r="6632" spans="1:14" x14ac:dyDescent="0.3">
      <c r="A6632" s="43" t="s">
        <v>601</v>
      </c>
      <c r="B6632" s="3">
        <v>45917</v>
      </c>
      <c r="C6632" s="3">
        <v>45917</v>
      </c>
      <c r="D6632" s="43" t="s">
        <v>621</v>
      </c>
      <c r="E6632" s="43" t="s">
        <v>341</v>
      </c>
      <c r="F6632" s="43" t="s">
        <v>342</v>
      </c>
      <c r="G6632">
        <v>60</v>
      </c>
      <c r="H6632">
        <v>60</v>
      </c>
      <c r="I6632" s="43" t="s">
        <v>1221</v>
      </c>
      <c r="J6632" s="43" t="s">
        <v>973</v>
      </c>
      <c r="K6632" s="43" t="s">
        <v>177</v>
      </c>
      <c r="L6632" s="43" t="str">
        <f>IF(AND(Home!$A$1&gt;=Leave[[#This Row],[Start Time]],Home!$A$1&lt;=Leave[[#This Row],[End Time]]),"Aplica","No Aplica")</f>
        <v>No Aplica</v>
      </c>
      <c r="M6632" s="43" t="str">
        <f>IF(AND(Home!$A$1&gt;=Leave[[#This Row],[Start Time]],Home!$A$1&lt;=Leave[[#This Row],[End Time]]),Home!$A$1,"No Aplica")</f>
        <v>No Aplica</v>
      </c>
      <c r="N6632" s="43" t="str">
        <f>Leave[[#This Row],[User Code (Owning User) (Usuario)]]&amp;Leave[[#This Row],[fecha activa]]</f>
        <v>MIE2023010812102No Aplica</v>
      </c>
    </row>
    <row r="6633" spans="1:14" x14ac:dyDescent="0.3">
      <c r="A6633" s="43" t="s">
        <v>468</v>
      </c>
      <c r="B6633" s="3">
        <v>45916</v>
      </c>
      <c r="C6633" s="3">
        <v>45916</v>
      </c>
      <c r="D6633" s="43" t="s">
        <v>621</v>
      </c>
      <c r="E6633" s="43" t="s">
        <v>341</v>
      </c>
      <c r="F6633" s="43" t="s">
        <v>342</v>
      </c>
      <c r="G6633">
        <v>60</v>
      </c>
      <c r="H6633">
        <v>60</v>
      </c>
      <c r="I6633" s="43" t="s">
        <v>1221</v>
      </c>
      <c r="J6633" s="43" t="s">
        <v>973</v>
      </c>
      <c r="K6633" s="43" t="s">
        <v>177</v>
      </c>
      <c r="L6633" s="43" t="str">
        <f>IF(AND(Home!$A$1&gt;=Leave[[#This Row],[Start Time]],Home!$A$1&lt;=Leave[[#This Row],[End Time]]),"Aplica","No Aplica")</f>
        <v>No Aplica</v>
      </c>
      <c r="M6633" s="43" t="str">
        <f>IF(AND(Home!$A$1&gt;=Leave[[#This Row],[Start Time]],Home!$A$1&lt;=Leave[[#This Row],[End Time]]),Home!$A$1,"No Aplica")</f>
        <v>No Aplica</v>
      </c>
      <c r="N6633" s="43" t="str">
        <f>Leave[[#This Row],[User Code (Owning User) (Usuario)]]&amp;Leave[[#This Row],[fecha activa]]</f>
        <v>MIE2023010812102No Aplica</v>
      </c>
    </row>
    <row r="6634" spans="1:14" x14ac:dyDescent="0.3">
      <c r="A6634" s="43" t="s">
        <v>468</v>
      </c>
      <c r="B6634" s="3">
        <v>45915</v>
      </c>
      <c r="C6634" s="3">
        <v>45915</v>
      </c>
      <c r="D6634" s="43" t="s">
        <v>621</v>
      </c>
      <c r="E6634" s="43" t="s">
        <v>341</v>
      </c>
      <c r="F6634" s="43" t="s">
        <v>342</v>
      </c>
      <c r="G6634">
        <v>60</v>
      </c>
      <c r="H6634">
        <v>60</v>
      </c>
      <c r="I6634" s="43" t="s">
        <v>1221</v>
      </c>
      <c r="J6634" s="43" t="s">
        <v>973</v>
      </c>
      <c r="K6634" s="43" t="s">
        <v>177</v>
      </c>
      <c r="L6634" s="43" t="str">
        <f>IF(AND(Home!$A$1&gt;=Leave[[#This Row],[Start Time]],Home!$A$1&lt;=Leave[[#This Row],[End Time]]),"Aplica","No Aplica")</f>
        <v>No Aplica</v>
      </c>
      <c r="M6634" s="43" t="str">
        <f>IF(AND(Home!$A$1&gt;=Leave[[#This Row],[Start Time]],Home!$A$1&lt;=Leave[[#This Row],[End Time]]),Home!$A$1,"No Aplica")</f>
        <v>No Aplica</v>
      </c>
      <c r="N6634" s="43" t="str">
        <f>Leave[[#This Row],[User Code (Owning User) (Usuario)]]&amp;Leave[[#This Row],[fecha activa]]</f>
        <v>MIE2023010812102No Aplica</v>
      </c>
    </row>
    <row r="6635" spans="1:14" x14ac:dyDescent="0.3">
      <c r="A6635" s="43" t="s">
        <v>601</v>
      </c>
      <c r="B6635" s="3">
        <v>45912</v>
      </c>
      <c r="C6635" s="3">
        <v>45912</v>
      </c>
      <c r="D6635" s="43" t="s">
        <v>621</v>
      </c>
      <c r="E6635" s="43" t="s">
        <v>341</v>
      </c>
      <c r="F6635" s="43" t="s">
        <v>342</v>
      </c>
      <c r="G6635">
        <v>60</v>
      </c>
      <c r="H6635">
        <v>60</v>
      </c>
      <c r="I6635" s="43" t="s">
        <v>1221</v>
      </c>
      <c r="J6635" s="43" t="s">
        <v>973</v>
      </c>
      <c r="K6635" s="43" t="s">
        <v>177</v>
      </c>
      <c r="L6635" s="43" t="str">
        <f>IF(AND(Home!$A$1&gt;=Leave[[#This Row],[Start Time]],Home!$A$1&lt;=Leave[[#This Row],[End Time]]),"Aplica","No Aplica")</f>
        <v>No Aplica</v>
      </c>
      <c r="M6635" s="43" t="str">
        <f>IF(AND(Home!$A$1&gt;=Leave[[#This Row],[Start Time]],Home!$A$1&lt;=Leave[[#This Row],[End Time]]),Home!$A$1,"No Aplica")</f>
        <v>No Aplica</v>
      </c>
      <c r="N6635" s="43" t="str">
        <f>Leave[[#This Row],[User Code (Owning User) (Usuario)]]&amp;Leave[[#This Row],[fecha activa]]</f>
        <v>MIE2023010812102No Aplica</v>
      </c>
    </row>
    <row r="6636" spans="1:14" x14ac:dyDescent="0.3">
      <c r="A6636" s="43" t="s">
        <v>601</v>
      </c>
      <c r="B6636" s="3">
        <v>45911</v>
      </c>
      <c r="C6636" s="3">
        <v>45911</v>
      </c>
      <c r="D6636" s="43" t="s">
        <v>621</v>
      </c>
      <c r="E6636" s="43" t="s">
        <v>341</v>
      </c>
      <c r="F6636" s="43" t="s">
        <v>342</v>
      </c>
      <c r="G6636">
        <v>60</v>
      </c>
      <c r="H6636">
        <v>60</v>
      </c>
      <c r="I6636" s="43" t="s">
        <v>1221</v>
      </c>
      <c r="J6636" s="43" t="s">
        <v>973</v>
      </c>
      <c r="K6636" s="43" t="s">
        <v>177</v>
      </c>
      <c r="L6636" s="43" t="str">
        <f>IF(AND(Home!$A$1&gt;=Leave[[#This Row],[Start Time]],Home!$A$1&lt;=Leave[[#This Row],[End Time]]),"Aplica","No Aplica")</f>
        <v>No Aplica</v>
      </c>
      <c r="M6636" s="43" t="str">
        <f>IF(AND(Home!$A$1&gt;=Leave[[#This Row],[Start Time]],Home!$A$1&lt;=Leave[[#This Row],[End Time]]),Home!$A$1,"No Aplica")</f>
        <v>No Aplica</v>
      </c>
      <c r="N6636" s="43" t="str">
        <f>Leave[[#This Row],[User Code (Owning User) (Usuario)]]&amp;Leave[[#This Row],[fecha activa]]</f>
        <v>MIE2023010812102No Aplica</v>
      </c>
    </row>
    <row r="6637" spans="1:14" x14ac:dyDescent="0.3">
      <c r="A6637" s="43" t="s">
        <v>601</v>
      </c>
      <c r="B6637" s="3">
        <v>45910</v>
      </c>
      <c r="C6637" s="3">
        <v>45910</v>
      </c>
      <c r="D6637" s="43" t="s">
        <v>621</v>
      </c>
      <c r="E6637" s="43" t="s">
        <v>341</v>
      </c>
      <c r="F6637" s="43" t="s">
        <v>342</v>
      </c>
      <c r="G6637">
        <v>60</v>
      </c>
      <c r="H6637">
        <v>60</v>
      </c>
      <c r="I6637" s="43" t="s">
        <v>1221</v>
      </c>
      <c r="J6637" s="43" t="s">
        <v>973</v>
      </c>
      <c r="K6637" s="43" t="s">
        <v>177</v>
      </c>
      <c r="L6637" s="43" t="str">
        <f>IF(AND(Home!$A$1&gt;=Leave[[#This Row],[Start Time]],Home!$A$1&lt;=Leave[[#This Row],[End Time]]),"Aplica","No Aplica")</f>
        <v>No Aplica</v>
      </c>
      <c r="M6637" s="43" t="str">
        <f>IF(AND(Home!$A$1&gt;=Leave[[#This Row],[Start Time]],Home!$A$1&lt;=Leave[[#This Row],[End Time]]),Home!$A$1,"No Aplica")</f>
        <v>No Aplica</v>
      </c>
      <c r="N6637" s="43" t="str">
        <f>Leave[[#This Row],[User Code (Owning User) (Usuario)]]&amp;Leave[[#This Row],[fecha activa]]</f>
        <v>MIE2023010812102No Aplica</v>
      </c>
    </row>
    <row r="6638" spans="1:14" x14ac:dyDescent="0.3">
      <c r="A6638" s="43" t="s">
        <v>601</v>
      </c>
      <c r="B6638" s="3">
        <v>45909</v>
      </c>
      <c r="C6638" s="3">
        <v>45909</v>
      </c>
      <c r="D6638" s="43" t="s">
        <v>621</v>
      </c>
      <c r="E6638" s="43" t="s">
        <v>341</v>
      </c>
      <c r="F6638" s="43" t="s">
        <v>342</v>
      </c>
      <c r="G6638">
        <v>60</v>
      </c>
      <c r="H6638">
        <v>60</v>
      </c>
      <c r="I6638" s="43" t="s">
        <v>1221</v>
      </c>
      <c r="J6638" s="43" t="s">
        <v>973</v>
      </c>
      <c r="K6638" s="43" t="s">
        <v>177</v>
      </c>
      <c r="L6638" s="43" t="str">
        <f>IF(AND(Home!$A$1&gt;=Leave[[#This Row],[Start Time]],Home!$A$1&lt;=Leave[[#This Row],[End Time]]),"Aplica","No Aplica")</f>
        <v>No Aplica</v>
      </c>
      <c r="M6638" s="43" t="str">
        <f>IF(AND(Home!$A$1&gt;=Leave[[#This Row],[Start Time]],Home!$A$1&lt;=Leave[[#This Row],[End Time]]),Home!$A$1,"No Aplica")</f>
        <v>No Aplica</v>
      </c>
      <c r="N6638" s="43" t="str">
        <f>Leave[[#This Row],[User Code (Owning User) (Usuario)]]&amp;Leave[[#This Row],[fecha activa]]</f>
        <v>MIE2023010812102No Aplica</v>
      </c>
    </row>
    <row r="6639" spans="1:14" x14ac:dyDescent="0.3">
      <c r="A6639" s="43" t="s">
        <v>468</v>
      </c>
      <c r="B6639" s="3">
        <v>45908</v>
      </c>
      <c r="C6639" s="3">
        <v>45908</v>
      </c>
      <c r="D6639" s="43" t="s">
        <v>469</v>
      </c>
      <c r="E6639" s="43" t="s">
        <v>341</v>
      </c>
      <c r="F6639" s="43" t="s">
        <v>342</v>
      </c>
      <c r="G6639">
        <v>540</v>
      </c>
      <c r="H6639">
        <v>540</v>
      </c>
      <c r="I6639" s="43" t="s">
        <v>1221</v>
      </c>
      <c r="J6639" s="43" t="s">
        <v>973</v>
      </c>
      <c r="K6639" s="43" t="s">
        <v>177</v>
      </c>
      <c r="L6639" s="43" t="str">
        <f>IF(AND(Home!$A$1&gt;=Leave[[#This Row],[Start Time]],Home!$A$1&lt;=Leave[[#This Row],[End Time]]),"Aplica","No Aplica")</f>
        <v>No Aplica</v>
      </c>
      <c r="M6639" s="43" t="str">
        <f>IF(AND(Home!$A$1&gt;=Leave[[#This Row],[Start Time]],Home!$A$1&lt;=Leave[[#This Row],[End Time]]),Home!$A$1,"No Aplica")</f>
        <v>No Aplica</v>
      </c>
      <c r="N6639" s="43" t="str">
        <f>Leave[[#This Row],[User Code (Owning User) (Usuario)]]&amp;Leave[[#This Row],[fecha activa]]</f>
        <v>MIE2023010812102No Aplica</v>
      </c>
    </row>
    <row r="6640" spans="1:14" x14ac:dyDescent="0.3">
      <c r="A6640" s="43" t="s">
        <v>601</v>
      </c>
      <c r="B6640" s="3">
        <v>45905</v>
      </c>
      <c r="C6640" s="3">
        <v>45905</v>
      </c>
      <c r="D6640" s="43" t="s">
        <v>621</v>
      </c>
      <c r="E6640" s="43" t="s">
        <v>341</v>
      </c>
      <c r="F6640" s="43" t="s">
        <v>342</v>
      </c>
      <c r="G6640">
        <v>480</v>
      </c>
      <c r="H6640">
        <v>480</v>
      </c>
      <c r="I6640" s="43" t="s">
        <v>1221</v>
      </c>
      <c r="J6640" s="43" t="s">
        <v>973</v>
      </c>
      <c r="K6640" s="43" t="s">
        <v>177</v>
      </c>
      <c r="L6640" s="43" t="str">
        <f>IF(AND(Home!$A$1&gt;=Leave[[#This Row],[Start Time]],Home!$A$1&lt;=Leave[[#This Row],[End Time]]),"Aplica","No Aplica")</f>
        <v>No Aplica</v>
      </c>
      <c r="M6640" s="43" t="str">
        <f>IF(AND(Home!$A$1&gt;=Leave[[#This Row],[Start Time]],Home!$A$1&lt;=Leave[[#This Row],[End Time]]),Home!$A$1,"No Aplica")</f>
        <v>No Aplica</v>
      </c>
      <c r="N6640" s="43" t="str">
        <f>Leave[[#This Row],[User Code (Owning User) (Usuario)]]&amp;Leave[[#This Row],[fecha activa]]</f>
        <v>MIE2023010812102No Aplica</v>
      </c>
    </row>
    <row r="6641" spans="1:14" x14ac:dyDescent="0.3">
      <c r="A6641" s="43" t="s">
        <v>601</v>
      </c>
      <c r="B6641" s="3">
        <v>45904</v>
      </c>
      <c r="C6641" s="3">
        <v>45904</v>
      </c>
      <c r="D6641" s="43" t="s">
        <v>621</v>
      </c>
      <c r="E6641" s="43" t="s">
        <v>341</v>
      </c>
      <c r="F6641" s="43" t="s">
        <v>342</v>
      </c>
      <c r="G6641">
        <v>480</v>
      </c>
      <c r="H6641">
        <v>480</v>
      </c>
      <c r="I6641" s="43" t="s">
        <v>1221</v>
      </c>
      <c r="J6641" s="43" t="s">
        <v>973</v>
      </c>
      <c r="K6641" s="43" t="s">
        <v>177</v>
      </c>
      <c r="L6641" s="43" t="str">
        <f>IF(AND(Home!$A$1&gt;=Leave[[#This Row],[Start Time]],Home!$A$1&lt;=Leave[[#This Row],[End Time]]),"Aplica","No Aplica")</f>
        <v>No Aplica</v>
      </c>
      <c r="M6641" s="43" t="str">
        <f>IF(AND(Home!$A$1&gt;=Leave[[#This Row],[Start Time]],Home!$A$1&lt;=Leave[[#This Row],[End Time]]),Home!$A$1,"No Aplica")</f>
        <v>No Aplica</v>
      </c>
      <c r="N6641" s="43" t="str">
        <f>Leave[[#This Row],[User Code (Owning User) (Usuario)]]&amp;Leave[[#This Row],[fecha activa]]</f>
        <v>MIE2023010812102No Aplica</v>
      </c>
    </row>
    <row r="6642" spans="1:14" x14ac:dyDescent="0.3">
      <c r="A6642" s="43" t="s">
        <v>601</v>
      </c>
      <c r="B6642" s="3">
        <v>45903</v>
      </c>
      <c r="C6642" s="3">
        <v>45903</v>
      </c>
      <c r="D6642" s="43" t="s">
        <v>621</v>
      </c>
      <c r="E6642" s="43" t="s">
        <v>341</v>
      </c>
      <c r="F6642" s="43" t="s">
        <v>342</v>
      </c>
      <c r="G6642">
        <v>480</v>
      </c>
      <c r="H6642">
        <v>480</v>
      </c>
      <c r="I6642" s="43" t="s">
        <v>1221</v>
      </c>
      <c r="J6642" s="43" t="s">
        <v>973</v>
      </c>
      <c r="K6642" s="43" t="s">
        <v>177</v>
      </c>
      <c r="L6642" s="43" t="str">
        <f>IF(AND(Home!$A$1&gt;=Leave[[#This Row],[Start Time]],Home!$A$1&lt;=Leave[[#This Row],[End Time]]),"Aplica","No Aplica")</f>
        <v>No Aplica</v>
      </c>
      <c r="M6642" s="43" t="str">
        <f>IF(AND(Home!$A$1&gt;=Leave[[#This Row],[Start Time]],Home!$A$1&lt;=Leave[[#This Row],[End Time]]),Home!$A$1,"No Aplica")</f>
        <v>No Aplica</v>
      </c>
      <c r="N6642" s="43" t="str">
        <f>Leave[[#This Row],[User Code (Owning User) (Usuario)]]&amp;Leave[[#This Row],[fecha activa]]</f>
        <v>MIE2023010812102No Aplica</v>
      </c>
    </row>
    <row r="6643" spans="1:14" x14ac:dyDescent="0.3">
      <c r="A6643" s="43" t="s">
        <v>601</v>
      </c>
      <c r="B6643" s="3">
        <v>45902</v>
      </c>
      <c r="C6643" s="3">
        <v>45902</v>
      </c>
      <c r="D6643" s="43" t="s">
        <v>621</v>
      </c>
      <c r="E6643" s="43" t="s">
        <v>341</v>
      </c>
      <c r="F6643" s="43" t="s">
        <v>342</v>
      </c>
      <c r="G6643">
        <v>480</v>
      </c>
      <c r="H6643">
        <v>480</v>
      </c>
      <c r="I6643" s="43" t="s">
        <v>1221</v>
      </c>
      <c r="J6643" s="43" t="s">
        <v>973</v>
      </c>
      <c r="K6643" s="43" t="s">
        <v>177</v>
      </c>
      <c r="L6643" s="43" t="str">
        <f>IF(AND(Home!$A$1&gt;=Leave[[#This Row],[Start Time]],Home!$A$1&lt;=Leave[[#This Row],[End Time]]),"Aplica","No Aplica")</f>
        <v>No Aplica</v>
      </c>
      <c r="M6643" s="43" t="str">
        <f>IF(AND(Home!$A$1&gt;=Leave[[#This Row],[Start Time]],Home!$A$1&lt;=Leave[[#This Row],[End Time]]),Home!$A$1,"No Aplica")</f>
        <v>No Aplica</v>
      </c>
      <c r="N6643" s="43" t="str">
        <f>Leave[[#This Row],[User Code (Owning User) (Usuario)]]&amp;Leave[[#This Row],[fecha activa]]</f>
        <v>MIE2023010812102No Aplica</v>
      </c>
    </row>
    <row r="6644" spans="1:14" x14ac:dyDescent="0.3">
      <c r="A6644" s="43" t="s">
        <v>468</v>
      </c>
      <c r="B6644" s="3">
        <v>45901</v>
      </c>
      <c r="C6644" s="3">
        <v>45901</v>
      </c>
      <c r="D6644" s="43" t="s">
        <v>469</v>
      </c>
      <c r="E6644" s="43" t="s">
        <v>341</v>
      </c>
      <c r="F6644" s="43" t="s">
        <v>342</v>
      </c>
      <c r="G6644">
        <v>540</v>
      </c>
      <c r="H6644">
        <v>540</v>
      </c>
      <c r="I6644" s="43" t="s">
        <v>1221</v>
      </c>
      <c r="J6644" s="43" t="s">
        <v>973</v>
      </c>
      <c r="K6644" s="43" t="s">
        <v>177</v>
      </c>
      <c r="L6644" s="43" t="str">
        <f>IF(AND(Home!$A$1&gt;=Leave[[#This Row],[Start Time]],Home!$A$1&lt;=Leave[[#This Row],[End Time]]),"Aplica","No Aplica")</f>
        <v>No Aplica</v>
      </c>
      <c r="M6644" s="43" t="str">
        <f>IF(AND(Home!$A$1&gt;=Leave[[#This Row],[Start Time]],Home!$A$1&lt;=Leave[[#This Row],[End Time]]),Home!$A$1,"No Aplica")</f>
        <v>No Aplica</v>
      </c>
      <c r="N6644" s="43" t="str">
        <f>Leave[[#This Row],[User Code (Owning User) (Usuario)]]&amp;Leave[[#This Row],[fecha activa]]</f>
        <v>MIE2023010812102No Aplica</v>
      </c>
    </row>
    <row r="6645" spans="1:14" x14ac:dyDescent="0.3">
      <c r="A6645" s="43" t="s">
        <v>465</v>
      </c>
      <c r="B6645" s="3">
        <v>45925</v>
      </c>
      <c r="C6645" s="3">
        <v>45925</v>
      </c>
      <c r="D6645" s="43" t="s">
        <v>1931</v>
      </c>
      <c r="E6645" s="43" t="s">
        <v>727</v>
      </c>
      <c r="F6645" s="43" t="s">
        <v>728</v>
      </c>
      <c r="G6645">
        <v>60</v>
      </c>
      <c r="H6645">
        <v>60</v>
      </c>
      <c r="I6645" s="43" t="s">
        <v>1154</v>
      </c>
      <c r="J6645" s="43" t="s">
        <v>1045</v>
      </c>
      <c r="K6645" s="43" t="s">
        <v>177</v>
      </c>
      <c r="L6645" s="43" t="str">
        <f>IF(AND(Home!$A$1&gt;=Leave[[#This Row],[Start Time]],Home!$A$1&lt;=Leave[[#This Row],[End Time]]),"Aplica","No Aplica")</f>
        <v>No Aplica</v>
      </c>
      <c r="M6645" s="43" t="str">
        <f>IF(AND(Home!$A$1&gt;=Leave[[#This Row],[Start Time]],Home!$A$1&lt;=Leave[[#This Row],[End Time]]),Home!$A$1,"No Aplica")</f>
        <v>No Aplica</v>
      </c>
      <c r="N6645" s="43" t="str">
        <f>Leave[[#This Row],[User Code (Owning User) (Usuario)]]&amp;Leave[[#This Row],[fecha activa]]</f>
        <v>MIE2024031017728No Aplica</v>
      </c>
    </row>
    <row r="6646" spans="1:14" x14ac:dyDescent="0.3">
      <c r="A6646" s="43" t="s">
        <v>465</v>
      </c>
      <c r="B6646" s="3">
        <v>45924</v>
      </c>
      <c r="C6646" s="3">
        <v>45924</v>
      </c>
      <c r="D6646" s="43" t="s">
        <v>1931</v>
      </c>
      <c r="E6646" s="43" t="s">
        <v>727</v>
      </c>
      <c r="F6646" s="43" t="s">
        <v>728</v>
      </c>
      <c r="G6646">
        <v>60</v>
      </c>
      <c r="H6646">
        <v>60</v>
      </c>
      <c r="I6646" s="43" t="s">
        <v>1154</v>
      </c>
      <c r="J6646" s="43" t="s">
        <v>1045</v>
      </c>
      <c r="K6646" s="43" t="s">
        <v>177</v>
      </c>
      <c r="L6646" s="43" t="str">
        <f>IF(AND(Home!$A$1&gt;=Leave[[#This Row],[Start Time]],Home!$A$1&lt;=Leave[[#This Row],[End Time]]),"Aplica","No Aplica")</f>
        <v>No Aplica</v>
      </c>
      <c r="M6646" s="43" t="str">
        <f>IF(AND(Home!$A$1&gt;=Leave[[#This Row],[Start Time]],Home!$A$1&lt;=Leave[[#This Row],[End Time]]),Home!$A$1,"No Aplica")</f>
        <v>No Aplica</v>
      </c>
      <c r="N6646" s="43" t="str">
        <f>Leave[[#This Row],[User Code (Owning User) (Usuario)]]&amp;Leave[[#This Row],[fecha activa]]</f>
        <v>MIE2024031017728No Aplica</v>
      </c>
    </row>
    <row r="6647" spans="1:14" x14ac:dyDescent="0.3">
      <c r="A6647" s="43" t="s">
        <v>465</v>
      </c>
      <c r="B6647" s="3">
        <v>45923</v>
      </c>
      <c r="C6647" s="3">
        <v>45923</v>
      </c>
      <c r="D6647" s="43" t="s">
        <v>467</v>
      </c>
      <c r="E6647" s="43" t="s">
        <v>727</v>
      </c>
      <c r="F6647" s="43" t="s">
        <v>728</v>
      </c>
      <c r="G6647">
        <v>540</v>
      </c>
      <c r="H6647">
        <v>540</v>
      </c>
      <c r="I6647" s="43" t="s">
        <v>1154</v>
      </c>
      <c r="J6647" s="43" t="s">
        <v>1045</v>
      </c>
      <c r="K6647" s="43" t="s">
        <v>177</v>
      </c>
      <c r="L6647" s="43" t="str">
        <f>IF(AND(Home!$A$1&gt;=Leave[[#This Row],[Start Time]],Home!$A$1&lt;=Leave[[#This Row],[End Time]]),"Aplica","No Aplica")</f>
        <v>No Aplica</v>
      </c>
      <c r="M6647" s="43" t="str">
        <f>IF(AND(Home!$A$1&gt;=Leave[[#This Row],[Start Time]],Home!$A$1&lt;=Leave[[#This Row],[End Time]]),Home!$A$1,"No Aplica")</f>
        <v>No Aplica</v>
      </c>
      <c r="N6647" s="43" t="str">
        <f>Leave[[#This Row],[User Code (Owning User) (Usuario)]]&amp;Leave[[#This Row],[fecha activa]]</f>
        <v>MIE2024031017728No Aplica</v>
      </c>
    </row>
    <row r="6648" spans="1:14" x14ac:dyDescent="0.3">
      <c r="A6648" s="43" t="s">
        <v>465</v>
      </c>
      <c r="B6648" s="3">
        <v>45922</v>
      </c>
      <c r="C6648" s="3">
        <v>45922</v>
      </c>
      <c r="D6648" s="43" t="s">
        <v>3593</v>
      </c>
      <c r="E6648" s="43" t="s">
        <v>727</v>
      </c>
      <c r="F6648" s="43" t="s">
        <v>728</v>
      </c>
      <c r="G6648">
        <v>180</v>
      </c>
      <c r="H6648">
        <v>180</v>
      </c>
      <c r="I6648" s="43" t="s">
        <v>1154</v>
      </c>
      <c r="J6648" s="43" t="s">
        <v>1045</v>
      </c>
      <c r="K6648" s="43" t="s">
        <v>177</v>
      </c>
      <c r="L6648" s="43" t="str">
        <f>IF(AND(Home!$A$1&gt;=Leave[[#This Row],[Start Time]],Home!$A$1&lt;=Leave[[#This Row],[End Time]]),"Aplica","No Aplica")</f>
        <v>Aplica</v>
      </c>
      <c r="M6648" s="43">
        <f>IF(AND(Home!$A$1&gt;=Leave[[#This Row],[Start Time]],Home!$A$1&lt;=Leave[[#This Row],[End Time]]),Home!$A$1,"No Aplica")</f>
        <v>45922</v>
      </c>
      <c r="N6648" s="43" t="str">
        <f>Leave[[#This Row],[User Code (Owning User) (Usuario)]]&amp;Leave[[#This Row],[fecha activa]]</f>
        <v>MIE202403101772845922</v>
      </c>
    </row>
    <row r="6649" spans="1:14" x14ac:dyDescent="0.3">
      <c r="A6649" s="43" t="s">
        <v>465</v>
      </c>
      <c r="B6649" s="3">
        <v>45916</v>
      </c>
      <c r="C6649" s="3">
        <v>45916</v>
      </c>
      <c r="D6649" s="43" t="s">
        <v>467</v>
      </c>
      <c r="E6649" s="43" t="s">
        <v>727</v>
      </c>
      <c r="F6649" s="43" t="s">
        <v>728</v>
      </c>
      <c r="G6649">
        <v>540</v>
      </c>
      <c r="H6649">
        <v>540</v>
      </c>
      <c r="I6649" s="43" t="s">
        <v>1154</v>
      </c>
      <c r="J6649" s="43" t="s">
        <v>1045</v>
      </c>
      <c r="K6649" s="43" t="s">
        <v>177</v>
      </c>
      <c r="L6649" s="43" t="str">
        <f>IF(AND(Home!$A$1&gt;=Leave[[#This Row],[Start Time]],Home!$A$1&lt;=Leave[[#This Row],[End Time]]),"Aplica","No Aplica")</f>
        <v>No Aplica</v>
      </c>
      <c r="M6649" s="43" t="str">
        <f>IF(AND(Home!$A$1&gt;=Leave[[#This Row],[Start Time]],Home!$A$1&lt;=Leave[[#This Row],[End Time]]),Home!$A$1,"No Aplica")</f>
        <v>No Aplica</v>
      </c>
      <c r="N6649" s="43" t="str">
        <f>Leave[[#This Row],[User Code (Owning User) (Usuario)]]&amp;Leave[[#This Row],[fecha activa]]</f>
        <v>MIE2024031017728No Aplica</v>
      </c>
    </row>
    <row r="6650" spans="1:14" x14ac:dyDescent="0.3">
      <c r="A6650" s="43" t="s">
        <v>465</v>
      </c>
      <c r="B6650" s="3">
        <v>45918</v>
      </c>
      <c r="C6650" s="3">
        <v>45918</v>
      </c>
      <c r="D6650" s="43" t="s">
        <v>1931</v>
      </c>
      <c r="E6650" s="43" t="s">
        <v>727</v>
      </c>
      <c r="F6650" s="43" t="s">
        <v>728</v>
      </c>
      <c r="G6650">
        <v>60</v>
      </c>
      <c r="H6650">
        <v>60</v>
      </c>
      <c r="I6650" s="43" t="s">
        <v>1154</v>
      </c>
      <c r="J6650" s="43" t="s">
        <v>1045</v>
      </c>
      <c r="K6650" s="43" t="s">
        <v>177</v>
      </c>
      <c r="L6650" s="43" t="str">
        <f>IF(AND(Home!$A$1&gt;=Leave[[#This Row],[Start Time]],Home!$A$1&lt;=Leave[[#This Row],[End Time]]),"Aplica","No Aplica")</f>
        <v>No Aplica</v>
      </c>
      <c r="M6650" s="43" t="str">
        <f>IF(AND(Home!$A$1&gt;=Leave[[#This Row],[Start Time]],Home!$A$1&lt;=Leave[[#This Row],[End Time]]),Home!$A$1,"No Aplica")</f>
        <v>No Aplica</v>
      </c>
      <c r="N6650" s="43" t="str">
        <f>Leave[[#This Row],[User Code (Owning User) (Usuario)]]&amp;Leave[[#This Row],[fecha activa]]</f>
        <v>MIE2024031017728No Aplica</v>
      </c>
    </row>
    <row r="6651" spans="1:14" x14ac:dyDescent="0.3">
      <c r="A6651" s="43" t="s">
        <v>465</v>
      </c>
      <c r="B6651" s="3">
        <v>45917</v>
      </c>
      <c r="C6651" s="3">
        <v>45917</v>
      </c>
      <c r="D6651" s="43" t="s">
        <v>1931</v>
      </c>
      <c r="E6651" s="43" t="s">
        <v>727</v>
      </c>
      <c r="F6651" s="43" t="s">
        <v>728</v>
      </c>
      <c r="G6651">
        <v>60</v>
      </c>
      <c r="H6651">
        <v>60</v>
      </c>
      <c r="I6651" s="43" t="s">
        <v>1154</v>
      </c>
      <c r="J6651" s="43" t="s">
        <v>1045</v>
      </c>
      <c r="K6651" s="43" t="s">
        <v>177</v>
      </c>
      <c r="L6651" s="43" t="str">
        <f>IF(AND(Home!$A$1&gt;=Leave[[#This Row],[Start Time]],Home!$A$1&lt;=Leave[[#This Row],[End Time]]),"Aplica","No Aplica")</f>
        <v>No Aplica</v>
      </c>
      <c r="M6651" s="43" t="str">
        <f>IF(AND(Home!$A$1&gt;=Leave[[#This Row],[Start Time]],Home!$A$1&lt;=Leave[[#This Row],[End Time]]),Home!$A$1,"No Aplica")</f>
        <v>No Aplica</v>
      </c>
      <c r="N6651" s="43" t="str">
        <f>Leave[[#This Row],[User Code (Owning User) (Usuario)]]&amp;Leave[[#This Row],[fecha activa]]</f>
        <v>MIE2024031017728No Aplica</v>
      </c>
    </row>
    <row r="6652" spans="1:14" x14ac:dyDescent="0.3">
      <c r="A6652" s="43" t="s">
        <v>465</v>
      </c>
      <c r="B6652" s="3">
        <v>45915</v>
      </c>
      <c r="C6652" s="3">
        <v>45915</v>
      </c>
      <c r="D6652" s="43" t="s">
        <v>2404</v>
      </c>
      <c r="E6652" s="43" t="s">
        <v>727</v>
      </c>
      <c r="F6652" s="43" t="s">
        <v>728</v>
      </c>
      <c r="G6652">
        <v>180</v>
      </c>
      <c r="H6652">
        <v>180</v>
      </c>
      <c r="I6652" s="43" t="s">
        <v>1154</v>
      </c>
      <c r="J6652" s="43" t="s">
        <v>1045</v>
      </c>
      <c r="K6652" s="43" t="s">
        <v>177</v>
      </c>
      <c r="L6652" s="43" t="str">
        <f>IF(AND(Home!$A$1&gt;=Leave[[#This Row],[Start Time]],Home!$A$1&lt;=Leave[[#This Row],[End Time]]),"Aplica","No Aplica")</f>
        <v>No Aplica</v>
      </c>
      <c r="M6652" s="43" t="str">
        <f>IF(AND(Home!$A$1&gt;=Leave[[#This Row],[Start Time]],Home!$A$1&lt;=Leave[[#This Row],[End Time]]),Home!$A$1,"No Aplica")</f>
        <v>No Aplica</v>
      </c>
      <c r="N6652" s="43" t="str">
        <f>Leave[[#This Row],[User Code (Owning User) (Usuario)]]&amp;Leave[[#This Row],[fecha activa]]</f>
        <v>MIE2024031017728No Aplica</v>
      </c>
    </row>
    <row r="6653" spans="1:14" x14ac:dyDescent="0.3">
      <c r="A6653" s="43" t="s">
        <v>465</v>
      </c>
      <c r="B6653" s="3">
        <v>45911</v>
      </c>
      <c r="C6653" s="3">
        <v>45911</v>
      </c>
      <c r="D6653" s="43" t="s">
        <v>2045</v>
      </c>
      <c r="E6653" s="43" t="s">
        <v>727</v>
      </c>
      <c r="F6653" s="43" t="s">
        <v>728</v>
      </c>
      <c r="G6653">
        <v>60</v>
      </c>
      <c r="H6653">
        <v>60</v>
      </c>
      <c r="I6653" s="43" t="s">
        <v>1154</v>
      </c>
      <c r="J6653" s="43" t="s">
        <v>1045</v>
      </c>
      <c r="K6653" s="43" t="s">
        <v>177</v>
      </c>
      <c r="L6653" s="43" t="str">
        <f>IF(AND(Home!$A$1&gt;=Leave[[#This Row],[Start Time]],Home!$A$1&lt;=Leave[[#This Row],[End Time]]),"Aplica","No Aplica")</f>
        <v>No Aplica</v>
      </c>
      <c r="M6653" s="43" t="str">
        <f>IF(AND(Home!$A$1&gt;=Leave[[#This Row],[Start Time]],Home!$A$1&lt;=Leave[[#This Row],[End Time]]),Home!$A$1,"No Aplica")</f>
        <v>No Aplica</v>
      </c>
      <c r="N6653" s="43" t="str">
        <f>Leave[[#This Row],[User Code (Owning User) (Usuario)]]&amp;Leave[[#This Row],[fecha activa]]</f>
        <v>MIE2024031017728No Aplica</v>
      </c>
    </row>
    <row r="6654" spans="1:14" x14ac:dyDescent="0.3">
      <c r="A6654" s="43" t="s">
        <v>465</v>
      </c>
      <c r="B6654" s="3">
        <v>45910</v>
      </c>
      <c r="C6654" s="3">
        <v>45910</v>
      </c>
      <c r="D6654" s="43" t="s">
        <v>467</v>
      </c>
      <c r="E6654" s="43" t="s">
        <v>727</v>
      </c>
      <c r="F6654" s="43" t="s">
        <v>728</v>
      </c>
      <c r="G6654">
        <v>540</v>
      </c>
      <c r="H6654">
        <v>540</v>
      </c>
      <c r="I6654" s="43" t="s">
        <v>1154</v>
      </c>
      <c r="J6654" s="43" t="s">
        <v>1045</v>
      </c>
      <c r="K6654" s="43" t="s">
        <v>177</v>
      </c>
      <c r="L6654" s="43" t="str">
        <f>IF(AND(Home!$A$1&gt;=Leave[[#This Row],[Start Time]],Home!$A$1&lt;=Leave[[#This Row],[End Time]]),"Aplica","No Aplica")</f>
        <v>No Aplica</v>
      </c>
      <c r="M6654" s="43" t="str">
        <f>IF(AND(Home!$A$1&gt;=Leave[[#This Row],[Start Time]],Home!$A$1&lt;=Leave[[#This Row],[End Time]]),Home!$A$1,"No Aplica")</f>
        <v>No Aplica</v>
      </c>
      <c r="N6654" s="43" t="str">
        <f>Leave[[#This Row],[User Code (Owning User) (Usuario)]]&amp;Leave[[#This Row],[fecha activa]]</f>
        <v>MIE2024031017728No Aplica</v>
      </c>
    </row>
    <row r="6655" spans="1:14" x14ac:dyDescent="0.3">
      <c r="A6655" s="43" t="s">
        <v>465</v>
      </c>
      <c r="B6655" s="3">
        <v>45909</v>
      </c>
      <c r="C6655" s="3">
        <v>45909</v>
      </c>
      <c r="D6655" s="43" t="s">
        <v>2404</v>
      </c>
      <c r="E6655" s="43" t="s">
        <v>727</v>
      </c>
      <c r="F6655" s="43" t="s">
        <v>728</v>
      </c>
      <c r="G6655">
        <v>180</v>
      </c>
      <c r="H6655">
        <v>180</v>
      </c>
      <c r="I6655" s="43" t="s">
        <v>1154</v>
      </c>
      <c r="J6655" s="43" t="s">
        <v>1045</v>
      </c>
      <c r="K6655" s="43" t="s">
        <v>177</v>
      </c>
      <c r="L6655" s="43" t="str">
        <f>IF(AND(Home!$A$1&gt;=Leave[[#This Row],[Start Time]],Home!$A$1&lt;=Leave[[#This Row],[End Time]]),"Aplica","No Aplica")</f>
        <v>No Aplica</v>
      </c>
      <c r="M6655" s="43" t="str">
        <f>IF(AND(Home!$A$1&gt;=Leave[[#This Row],[Start Time]],Home!$A$1&lt;=Leave[[#This Row],[End Time]]),Home!$A$1,"No Aplica")</f>
        <v>No Aplica</v>
      </c>
      <c r="N6655" s="43" t="str">
        <f>Leave[[#This Row],[User Code (Owning User) (Usuario)]]&amp;Leave[[#This Row],[fecha activa]]</f>
        <v>MIE2024031017728No Aplica</v>
      </c>
    </row>
    <row r="6656" spans="1:14" x14ac:dyDescent="0.3">
      <c r="A6656" s="43" t="s">
        <v>465</v>
      </c>
      <c r="B6656" s="3">
        <v>45908</v>
      </c>
      <c r="C6656" s="3">
        <v>45908</v>
      </c>
      <c r="D6656" s="43" t="s">
        <v>1931</v>
      </c>
      <c r="E6656" s="43" t="s">
        <v>727</v>
      </c>
      <c r="F6656" s="43" t="s">
        <v>728</v>
      </c>
      <c r="G6656">
        <v>60</v>
      </c>
      <c r="H6656">
        <v>60</v>
      </c>
      <c r="I6656" s="43" t="s">
        <v>1154</v>
      </c>
      <c r="J6656" s="43" t="s">
        <v>1045</v>
      </c>
      <c r="K6656" s="43" t="s">
        <v>177</v>
      </c>
      <c r="L6656" s="43" t="str">
        <f>IF(AND(Home!$A$1&gt;=Leave[[#This Row],[Start Time]],Home!$A$1&lt;=Leave[[#This Row],[End Time]]),"Aplica","No Aplica")</f>
        <v>No Aplica</v>
      </c>
      <c r="M6656" s="43" t="str">
        <f>IF(AND(Home!$A$1&gt;=Leave[[#This Row],[Start Time]],Home!$A$1&lt;=Leave[[#This Row],[End Time]]),Home!$A$1,"No Aplica")</f>
        <v>No Aplica</v>
      </c>
      <c r="N6656" s="43" t="str">
        <f>Leave[[#This Row],[User Code (Owning User) (Usuario)]]&amp;Leave[[#This Row],[fecha activa]]</f>
        <v>MIE2024031017728No Aplica</v>
      </c>
    </row>
    <row r="6657" spans="1:14" x14ac:dyDescent="0.3">
      <c r="A6657" s="43" t="s">
        <v>465</v>
      </c>
      <c r="B6657" s="3">
        <v>45905</v>
      </c>
      <c r="C6657" s="3">
        <v>45905</v>
      </c>
      <c r="D6657" s="43" t="s">
        <v>1931</v>
      </c>
      <c r="E6657" s="43" t="s">
        <v>727</v>
      </c>
      <c r="F6657" s="43" t="s">
        <v>728</v>
      </c>
      <c r="G6657">
        <v>60</v>
      </c>
      <c r="H6657">
        <v>60</v>
      </c>
      <c r="I6657" s="43" t="s">
        <v>1154</v>
      </c>
      <c r="J6657" s="43" t="s">
        <v>1045</v>
      </c>
      <c r="K6657" s="43" t="s">
        <v>177</v>
      </c>
      <c r="L6657" s="43" t="str">
        <f>IF(AND(Home!$A$1&gt;=Leave[[#This Row],[Start Time]],Home!$A$1&lt;=Leave[[#This Row],[End Time]]),"Aplica","No Aplica")</f>
        <v>No Aplica</v>
      </c>
      <c r="M6657" s="43" t="str">
        <f>IF(AND(Home!$A$1&gt;=Leave[[#This Row],[Start Time]],Home!$A$1&lt;=Leave[[#This Row],[End Time]]),Home!$A$1,"No Aplica")</f>
        <v>No Aplica</v>
      </c>
      <c r="N6657" s="43" t="str">
        <f>Leave[[#This Row],[User Code (Owning User) (Usuario)]]&amp;Leave[[#This Row],[fecha activa]]</f>
        <v>MIE2024031017728No Aplica</v>
      </c>
    </row>
    <row r="6658" spans="1:14" x14ac:dyDescent="0.3">
      <c r="A6658" s="43" t="s">
        <v>465</v>
      </c>
      <c r="B6658" s="3">
        <v>45904</v>
      </c>
      <c r="C6658" s="3">
        <v>45904</v>
      </c>
      <c r="D6658" s="43" t="s">
        <v>467</v>
      </c>
      <c r="E6658" s="43" t="s">
        <v>727</v>
      </c>
      <c r="F6658" s="43" t="s">
        <v>728</v>
      </c>
      <c r="G6658">
        <v>540</v>
      </c>
      <c r="H6658">
        <v>540</v>
      </c>
      <c r="I6658" s="43" t="s">
        <v>1154</v>
      </c>
      <c r="J6658" s="43" t="s">
        <v>1045</v>
      </c>
      <c r="K6658" s="43" t="s">
        <v>177</v>
      </c>
      <c r="L6658" s="43" t="str">
        <f>IF(AND(Home!$A$1&gt;=Leave[[#This Row],[Start Time]],Home!$A$1&lt;=Leave[[#This Row],[End Time]]),"Aplica","No Aplica")</f>
        <v>No Aplica</v>
      </c>
      <c r="M6658" s="43" t="str">
        <f>IF(AND(Home!$A$1&gt;=Leave[[#This Row],[Start Time]],Home!$A$1&lt;=Leave[[#This Row],[End Time]]),Home!$A$1,"No Aplica")</f>
        <v>No Aplica</v>
      </c>
      <c r="N6658" s="43" t="str">
        <f>Leave[[#This Row],[User Code (Owning User) (Usuario)]]&amp;Leave[[#This Row],[fecha activa]]</f>
        <v>MIE2024031017728No Aplica</v>
      </c>
    </row>
    <row r="6659" spans="1:14" x14ac:dyDescent="0.3">
      <c r="A6659" s="43" t="s">
        <v>465</v>
      </c>
      <c r="B6659" s="3">
        <v>45903</v>
      </c>
      <c r="C6659" s="3">
        <v>45903</v>
      </c>
      <c r="D6659" s="43" t="s">
        <v>1931</v>
      </c>
      <c r="E6659" s="43" t="s">
        <v>727</v>
      </c>
      <c r="F6659" s="43" t="s">
        <v>728</v>
      </c>
      <c r="G6659">
        <v>60</v>
      </c>
      <c r="H6659">
        <v>60</v>
      </c>
      <c r="I6659" s="43" t="s">
        <v>1154</v>
      </c>
      <c r="J6659" s="43" t="s">
        <v>1045</v>
      </c>
      <c r="K6659" s="43" t="s">
        <v>177</v>
      </c>
      <c r="L6659" s="43" t="str">
        <f>IF(AND(Home!$A$1&gt;=Leave[[#This Row],[Start Time]],Home!$A$1&lt;=Leave[[#This Row],[End Time]]),"Aplica","No Aplica")</f>
        <v>No Aplica</v>
      </c>
      <c r="M6659" s="43" t="str">
        <f>IF(AND(Home!$A$1&gt;=Leave[[#This Row],[Start Time]],Home!$A$1&lt;=Leave[[#This Row],[End Time]]),Home!$A$1,"No Aplica")</f>
        <v>No Aplica</v>
      </c>
      <c r="N6659" s="43" t="str">
        <f>Leave[[#This Row],[User Code (Owning User) (Usuario)]]&amp;Leave[[#This Row],[fecha activa]]</f>
        <v>MIE2024031017728No Aplica</v>
      </c>
    </row>
    <row r="6660" spans="1:14" x14ac:dyDescent="0.3">
      <c r="A6660" s="43" t="s">
        <v>465</v>
      </c>
      <c r="B6660" s="3">
        <v>45902</v>
      </c>
      <c r="C6660" s="3">
        <v>45902</v>
      </c>
      <c r="D6660" s="43" t="s">
        <v>1931</v>
      </c>
      <c r="E6660" s="43" t="s">
        <v>727</v>
      </c>
      <c r="F6660" s="43" t="s">
        <v>728</v>
      </c>
      <c r="G6660">
        <v>60</v>
      </c>
      <c r="H6660">
        <v>60</v>
      </c>
      <c r="I6660" s="43" t="s">
        <v>1154</v>
      </c>
      <c r="J6660" s="43" t="s">
        <v>1045</v>
      </c>
      <c r="K6660" s="43" t="s">
        <v>177</v>
      </c>
      <c r="L6660" s="43" t="str">
        <f>IF(AND(Home!$A$1&gt;=Leave[[#This Row],[Start Time]],Home!$A$1&lt;=Leave[[#This Row],[End Time]]),"Aplica","No Aplica")</f>
        <v>No Aplica</v>
      </c>
      <c r="M6660" s="43" t="str">
        <f>IF(AND(Home!$A$1&gt;=Leave[[#This Row],[Start Time]],Home!$A$1&lt;=Leave[[#This Row],[End Time]]),Home!$A$1,"No Aplica")</f>
        <v>No Aplica</v>
      </c>
      <c r="N6660" s="43" t="str">
        <f>Leave[[#This Row],[User Code (Owning User) (Usuario)]]&amp;Leave[[#This Row],[fecha activa]]</f>
        <v>MIE2024031017728No Aplica</v>
      </c>
    </row>
    <row r="6661" spans="1:14" x14ac:dyDescent="0.3">
      <c r="A6661" s="43" t="s">
        <v>465</v>
      </c>
      <c r="B6661" s="3">
        <v>45901</v>
      </c>
      <c r="C6661" s="3">
        <v>45901</v>
      </c>
      <c r="D6661" s="43" t="s">
        <v>1931</v>
      </c>
      <c r="E6661" s="43" t="s">
        <v>727</v>
      </c>
      <c r="F6661" s="43" t="s">
        <v>728</v>
      </c>
      <c r="G6661">
        <v>60</v>
      </c>
      <c r="H6661">
        <v>60</v>
      </c>
      <c r="I6661" s="43" t="s">
        <v>1154</v>
      </c>
      <c r="J6661" s="43" t="s">
        <v>1045</v>
      </c>
      <c r="K6661" s="43" t="s">
        <v>177</v>
      </c>
      <c r="L6661" s="43" t="str">
        <f>IF(AND(Home!$A$1&gt;=Leave[[#This Row],[Start Time]],Home!$A$1&lt;=Leave[[#This Row],[End Time]]),"Aplica","No Aplica")</f>
        <v>No Aplica</v>
      </c>
      <c r="M6661" s="43" t="str">
        <f>IF(AND(Home!$A$1&gt;=Leave[[#This Row],[Start Time]],Home!$A$1&lt;=Leave[[#This Row],[End Time]]),Home!$A$1,"No Aplica")</f>
        <v>No Aplica</v>
      </c>
      <c r="N6661" s="43" t="str">
        <f>Leave[[#This Row],[User Code (Owning User) (Usuario)]]&amp;Leave[[#This Row],[fecha activa]]</f>
        <v>MIE2024031017728No Aplica</v>
      </c>
    </row>
    <row r="6662" spans="1:14" x14ac:dyDescent="0.3">
      <c r="A6662" s="43" t="s">
        <v>465</v>
      </c>
      <c r="B6662" s="3">
        <v>45928</v>
      </c>
      <c r="C6662" s="3">
        <v>45928</v>
      </c>
      <c r="D6662" s="43" t="s">
        <v>470</v>
      </c>
      <c r="E6662" s="43" t="s">
        <v>1139</v>
      </c>
      <c r="F6662" s="43" t="s">
        <v>1141</v>
      </c>
      <c r="G6662">
        <v>540</v>
      </c>
      <c r="H6662">
        <v>540</v>
      </c>
      <c r="I6662" s="43" t="s">
        <v>1140</v>
      </c>
      <c r="J6662" s="43" t="s">
        <v>1863</v>
      </c>
      <c r="K6662" s="43" t="s">
        <v>179</v>
      </c>
      <c r="L6662" s="43" t="str">
        <f>IF(AND(Home!$A$1&gt;=Leave[[#This Row],[Start Time]],Home!$A$1&lt;=Leave[[#This Row],[End Time]]),"Aplica","No Aplica")</f>
        <v>No Aplica</v>
      </c>
      <c r="M6662" s="43" t="str">
        <f>IF(AND(Home!$A$1&gt;=Leave[[#This Row],[Start Time]],Home!$A$1&lt;=Leave[[#This Row],[End Time]]),Home!$A$1,"No Aplica")</f>
        <v>No Aplica</v>
      </c>
      <c r="N6662" s="43" t="str">
        <f>Leave[[#This Row],[User Code (Owning User) (Usuario)]]&amp;Leave[[#This Row],[fecha activa]]</f>
        <v>MIE2024271220123No Aplica</v>
      </c>
    </row>
    <row r="6663" spans="1:14" x14ac:dyDescent="0.3">
      <c r="A6663" s="43" t="s">
        <v>465</v>
      </c>
      <c r="B6663" s="3">
        <v>45927</v>
      </c>
      <c r="C6663" s="3">
        <v>45927</v>
      </c>
      <c r="D6663" s="43" t="s">
        <v>621</v>
      </c>
      <c r="E6663" s="43" t="s">
        <v>1139</v>
      </c>
      <c r="F6663" s="43" t="s">
        <v>1141</v>
      </c>
      <c r="G6663">
        <v>60</v>
      </c>
      <c r="H6663">
        <v>60</v>
      </c>
      <c r="I6663" s="43" t="s">
        <v>1140</v>
      </c>
      <c r="J6663" s="43" t="s">
        <v>1863</v>
      </c>
      <c r="K6663" s="43" t="s">
        <v>179</v>
      </c>
      <c r="L6663" s="43" t="str">
        <f>IF(AND(Home!$A$1&gt;=Leave[[#This Row],[Start Time]],Home!$A$1&lt;=Leave[[#This Row],[End Time]]),"Aplica","No Aplica")</f>
        <v>No Aplica</v>
      </c>
      <c r="M6663" s="43" t="str">
        <f>IF(AND(Home!$A$1&gt;=Leave[[#This Row],[Start Time]],Home!$A$1&lt;=Leave[[#This Row],[End Time]]),Home!$A$1,"No Aplica")</f>
        <v>No Aplica</v>
      </c>
      <c r="N6663" s="43" t="str">
        <f>Leave[[#This Row],[User Code (Owning User) (Usuario)]]&amp;Leave[[#This Row],[fecha activa]]</f>
        <v>MIE2024271220123No Aplica</v>
      </c>
    </row>
    <row r="6664" spans="1:14" x14ac:dyDescent="0.3">
      <c r="A6664" s="43" t="s">
        <v>465</v>
      </c>
      <c r="B6664" s="3">
        <v>45926</v>
      </c>
      <c r="C6664" s="3">
        <v>45926</v>
      </c>
      <c r="D6664" s="43" t="s">
        <v>621</v>
      </c>
      <c r="E6664" s="43" t="s">
        <v>1139</v>
      </c>
      <c r="F6664" s="43" t="s">
        <v>1141</v>
      </c>
      <c r="G6664">
        <v>60</v>
      </c>
      <c r="H6664">
        <v>60</v>
      </c>
      <c r="I6664" s="43" t="s">
        <v>1140</v>
      </c>
      <c r="J6664" s="43" t="s">
        <v>1863</v>
      </c>
      <c r="K6664" s="43" t="s">
        <v>179</v>
      </c>
      <c r="L6664" s="43" t="str">
        <f>IF(AND(Home!$A$1&gt;=Leave[[#This Row],[Start Time]],Home!$A$1&lt;=Leave[[#This Row],[End Time]]),"Aplica","No Aplica")</f>
        <v>No Aplica</v>
      </c>
      <c r="M6664" s="43" t="str">
        <f>IF(AND(Home!$A$1&gt;=Leave[[#This Row],[Start Time]],Home!$A$1&lt;=Leave[[#This Row],[End Time]]),Home!$A$1,"No Aplica")</f>
        <v>No Aplica</v>
      </c>
      <c r="N6664" s="43" t="str">
        <f>Leave[[#This Row],[User Code (Owning User) (Usuario)]]&amp;Leave[[#This Row],[fecha activa]]</f>
        <v>MIE2024271220123No Aplica</v>
      </c>
    </row>
    <row r="6665" spans="1:14" x14ac:dyDescent="0.3">
      <c r="A6665" s="43" t="s">
        <v>465</v>
      </c>
      <c r="B6665" s="3">
        <v>45925</v>
      </c>
      <c r="C6665" s="3">
        <v>45925</v>
      </c>
      <c r="D6665" s="43" t="s">
        <v>621</v>
      </c>
      <c r="E6665" s="43" t="s">
        <v>1139</v>
      </c>
      <c r="F6665" s="43" t="s">
        <v>1141</v>
      </c>
      <c r="G6665">
        <v>60</v>
      </c>
      <c r="H6665">
        <v>60</v>
      </c>
      <c r="I6665" s="43" t="s">
        <v>1140</v>
      </c>
      <c r="J6665" s="43" t="s">
        <v>1863</v>
      </c>
      <c r="K6665" s="43" t="s">
        <v>179</v>
      </c>
      <c r="L6665" s="43" t="str">
        <f>IF(AND(Home!$A$1&gt;=Leave[[#This Row],[Start Time]],Home!$A$1&lt;=Leave[[#This Row],[End Time]]),"Aplica","No Aplica")</f>
        <v>No Aplica</v>
      </c>
      <c r="M6665" s="43" t="str">
        <f>IF(AND(Home!$A$1&gt;=Leave[[#This Row],[Start Time]],Home!$A$1&lt;=Leave[[#This Row],[End Time]]),Home!$A$1,"No Aplica")</f>
        <v>No Aplica</v>
      </c>
      <c r="N6665" s="43" t="str">
        <f>Leave[[#This Row],[User Code (Owning User) (Usuario)]]&amp;Leave[[#This Row],[fecha activa]]</f>
        <v>MIE2024271220123No Aplica</v>
      </c>
    </row>
    <row r="6666" spans="1:14" x14ac:dyDescent="0.3">
      <c r="A6666" s="43" t="s">
        <v>465</v>
      </c>
      <c r="B6666" s="3">
        <v>45923</v>
      </c>
      <c r="C6666" s="3">
        <v>45923</v>
      </c>
      <c r="D6666" s="43" t="s">
        <v>621</v>
      </c>
      <c r="E6666" s="43" t="s">
        <v>1139</v>
      </c>
      <c r="F6666" s="43" t="s">
        <v>1141</v>
      </c>
      <c r="G6666">
        <v>60</v>
      </c>
      <c r="H6666">
        <v>60</v>
      </c>
      <c r="I6666" s="43" t="s">
        <v>1140</v>
      </c>
      <c r="J6666" s="43" t="s">
        <v>1863</v>
      </c>
      <c r="K6666" s="43" t="s">
        <v>179</v>
      </c>
      <c r="L6666" s="43" t="str">
        <f>IF(AND(Home!$A$1&gt;=Leave[[#This Row],[Start Time]],Home!$A$1&lt;=Leave[[#This Row],[End Time]]),"Aplica","No Aplica")</f>
        <v>No Aplica</v>
      </c>
      <c r="M6666" s="43" t="str">
        <f>IF(AND(Home!$A$1&gt;=Leave[[#This Row],[Start Time]],Home!$A$1&lt;=Leave[[#This Row],[End Time]]),Home!$A$1,"No Aplica")</f>
        <v>No Aplica</v>
      </c>
      <c r="N6666" s="43" t="str">
        <f>Leave[[#This Row],[User Code (Owning User) (Usuario)]]&amp;Leave[[#This Row],[fecha activa]]</f>
        <v>MIE2024271220123No Aplica</v>
      </c>
    </row>
    <row r="6667" spans="1:14" x14ac:dyDescent="0.3">
      <c r="A6667" s="43" t="s">
        <v>465</v>
      </c>
      <c r="B6667" s="3">
        <v>45924</v>
      </c>
      <c r="C6667" s="3">
        <v>45924</v>
      </c>
      <c r="D6667" s="43" t="s">
        <v>470</v>
      </c>
      <c r="E6667" s="43" t="s">
        <v>1139</v>
      </c>
      <c r="F6667" s="43" t="s">
        <v>1141</v>
      </c>
      <c r="G6667">
        <v>540</v>
      </c>
      <c r="H6667">
        <v>540</v>
      </c>
      <c r="I6667" s="43" t="s">
        <v>1140</v>
      </c>
      <c r="J6667" s="43" t="s">
        <v>1863</v>
      </c>
      <c r="K6667" s="43" t="s">
        <v>179</v>
      </c>
      <c r="L6667" s="43" t="str">
        <f>IF(AND(Home!$A$1&gt;=Leave[[#This Row],[Start Time]],Home!$A$1&lt;=Leave[[#This Row],[End Time]]),"Aplica","No Aplica")</f>
        <v>No Aplica</v>
      </c>
      <c r="M6667" s="43" t="str">
        <f>IF(AND(Home!$A$1&gt;=Leave[[#This Row],[Start Time]],Home!$A$1&lt;=Leave[[#This Row],[End Time]]),Home!$A$1,"No Aplica")</f>
        <v>No Aplica</v>
      </c>
      <c r="N6667" s="43" t="str">
        <f>Leave[[#This Row],[User Code (Owning User) (Usuario)]]&amp;Leave[[#This Row],[fecha activa]]</f>
        <v>MIE2024271220123No Aplica</v>
      </c>
    </row>
    <row r="6668" spans="1:14" x14ac:dyDescent="0.3">
      <c r="A6668" s="43" t="s">
        <v>465</v>
      </c>
      <c r="B6668" s="3">
        <v>45920</v>
      </c>
      <c r="C6668" s="3">
        <v>45920</v>
      </c>
      <c r="D6668" s="43" t="s">
        <v>621</v>
      </c>
      <c r="E6668" s="43" t="s">
        <v>1139</v>
      </c>
      <c r="F6668" s="43" t="s">
        <v>1141</v>
      </c>
      <c r="G6668">
        <v>120</v>
      </c>
      <c r="H6668">
        <v>120</v>
      </c>
      <c r="I6668" s="43" t="s">
        <v>1140</v>
      </c>
      <c r="J6668" s="43" t="s">
        <v>1863</v>
      </c>
      <c r="K6668" s="43" t="s">
        <v>179</v>
      </c>
      <c r="L6668" s="43" t="str">
        <f>IF(AND(Home!$A$1&gt;=Leave[[#This Row],[Start Time]],Home!$A$1&lt;=Leave[[#This Row],[End Time]]),"Aplica","No Aplica")</f>
        <v>No Aplica</v>
      </c>
      <c r="M6668" s="43" t="str">
        <f>IF(AND(Home!$A$1&gt;=Leave[[#This Row],[Start Time]],Home!$A$1&lt;=Leave[[#This Row],[End Time]]),Home!$A$1,"No Aplica")</f>
        <v>No Aplica</v>
      </c>
      <c r="N6668" s="43" t="str">
        <f>Leave[[#This Row],[User Code (Owning User) (Usuario)]]&amp;Leave[[#This Row],[fecha activa]]</f>
        <v>MIE2024271220123No Aplica</v>
      </c>
    </row>
    <row r="6669" spans="1:14" x14ac:dyDescent="0.3">
      <c r="A6669" s="43" t="s">
        <v>465</v>
      </c>
      <c r="B6669" s="3">
        <v>45917</v>
      </c>
      <c r="C6669" s="3">
        <v>45917</v>
      </c>
      <c r="D6669" s="43" t="s">
        <v>621</v>
      </c>
      <c r="E6669" s="43" t="s">
        <v>1139</v>
      </c>
      <c r="F6669" s="43" t="s">
        <v>1141</v>
      </c>
      <c r="G6669">
        <v>120</v>
      </c>
      <c r="H6669">
        <v>120</v>
      </c>
      <c r="I6669" s="43" t="s">
        <v>1140</v>
      </c>
      <c r="J6669" s="43" t="s">
        <v>1863</v>
      </c>
      <c r="K6669" s="43" t="s">
        <v>179</v>
      </c>
      <c r="L6669" s="43" t="str">
        <f>IF(AND(Home!$A$1&gt;=Leave[[#This Row],[Start Time]],Home!$A$1&lt;=Leave[[#This Row],[End Time]]),"Aplica","No Aplica")</f>
        <v>No Aplica</v>
      </c>
      <c r="M6669" s="43" t="str">
        <f>IF(AND(Home!$A$1&gt;=Leave[[#This Row],[Start Time]],Home!$A$1&lt;=Leave[[#This Row],[End Time]]),Home!$A$1,"No Aplica")</f>
        <v>No Aplica</v>
      </c>
      <c r="N6669" s="43" t="str">
        <f>Leave[[#This Row],[User Code (Owning User) (Usuario)]]&amp;Leave[[#This Row],[fecha activa]]</f>
        <v>MIE2024271220123No Aplica</v>
      </c>
    </row>
    <row r="6670" spans="1:14" x14ac:dyDescent="0.3">
      <c r="A6670" s="43" t="s">
        <v>465</v>
      </c>
      <c r="B6670" s="3">
        <v>45909</v>
      </c>
      <c r="C6670" s="3">
        <v>45909</v>
      </c>
      <c r="D6670" s="43" t="s">
        <v>470</v>
      </c>
      <c r="E6670" s="43" t="s">
        <v>1139</v>
      </c>
      <c r="F6670" s="43" t="s">
        <v>1141</v>
      </c>
      <c r="G6670">
        <v>540</v>
      </c>
      <c r="H6670">
        <v>540</v>
      </c>
      <c r="I6670" s="43" t="s">
        <v>1140</v>
      </c>
      <c r="J6670" s="43" t="s">
        <v>1863</v>
      </c>
      <c r="K6670" s="43" t="s">
        <v>179</v>
      </c>
      <c r="L6670" s="43" t="str">
        <f>IF(AND(Home!$A$1&gt;=Leave[[#This Row],[Start Time]],Home!$A$1&lt;=Leave[[#This Row],[End Time]]),"Aplica","No Aplica")</f>
        <v>No Aplica</v>
      </c>
      <c r="M6670" s="43" t="str">
        <f>IF(AND(Home!$A$1&gt;=Leave[[#This Row],[Start Time]],Home!$A$1&lt;=Leave[[#This Row],[End Time]]),Home!$A$1,"No Aplica")</f>
        <v>No Aplica</v>
      </c>
      <c r="N6670" s="43" t="str">
        <f>Leave[[#This Row],[User Code (Owning User) (Usuario)]]&amp;Leave[[#This Row],[fecha activa]]</f>
        <v>MIE2024271220123No Aplica</v>
      </c>
    </row>
    <row r="6671" spans="1:14" x14ac:dyDescent="0.3">
      <c r="A6671" s="43" t="s">
        <v>465</v>
      </c>
      <c r="B6671" s="3">
        <v>45914</v>
      </c>
      <c r="C6671" s="3">
        <v>45914</v>
      </c>
      <c r="D6671" s="43" t="s">
        <v>470</v>
      </c>
      <c r="E6671" s="43" t="s">
        <v>1139</v>
      </c>
      <c r="F6671" s="43" t="s">
        <v>1141</v>
      </c>
      <c r="G6671">
        <v>540</v>
      </c>
      <c r="H6671">
        <v>540</v>
      </c>
      <c r="I6671" s="43" t="s">
        <v>1140</v>
      </c>
      <c r="J6671" s="43" t="s">
        <v>1863</v>
      </c>
      <c r="K6671" s="43" t="s">
        <v>179</v>
      </c>
      <c r="L6671" s="43" t="str">
        <f>IF(AND(Home!$A$1&gt;=Leave[[#This Row],[Start Time]],Home!$A$1&lt;=Leave[[#This Row],[End Time]]),"Aplica","No Aplica")</f>
        <v>No Aplica</v>
      </c>
      <c r="M6671" s="43" t="str">
        <f>IF(AND(Home!$A$1&gt;=Leave[[#This Row],[Start Time]],Home!$A$1&lt;=Leave[[#This Row],[End Time]]),Home!$A$1,"No Aplica")</f>
        <v>No Aplica</v>
      </c>
      <c r="N6671" s="43" t="str">
        <f>Leave[[#This Row],[User Code (Owning User) (Usuario)]]&amp;Leave[[#This Row],[fecha activa]]</f>
        <v>MIE2024271220123No Aplica</v>
      </c>
    </row>
    <row r="6672" spans="1:14" x14ac:dyDescent="0.3">
      <c r="A6672" s="43" t="s">
        <v>465</v>
      </c>
      <c r="B6672" s="3">
        <v>45913</v>
      </c>
      <c r="C6672" s="3">
        <v>45913</v>
      </c>
      <c r="D6672" s="43" t="s">
        <v>621</v>
      </c>
      <c r="E6672" s="43" t="s">
        <v>1139</v>
      </c>
      <c r="F6672" s="43" t="s">
        <v>1141</v>
      </c>
      <c r="G6672">
        <v>120</v>
      </c>
      <c r="H6672">
        <v>120</v>
      </c>
      <c r="I6672" s="43" t="s">
        <v>1140</v>
      </c>
      <c r="J6672" s="43" t="s">
        <v>1863</v>
      </c>
      <c r="K6672" s="43" t="s">
        <v>179</v>
      </c>
      <c r="L6672" s="43" t="str">
        <f>IF(AND(Home!$A$1&gt;=Leave[[#This Row],[Start Time]],Home!$A$1&lt;=Leave[[#This Row],[End Time]]),"Aplica","No Aplica")</f>
        <v>No Aplica</v>
      </c>
      <c r="M6672" s="43" t="str">
        <f>IF(AND(Home!$A$1&gt;=Leave[[#This Row],[Start Time]],Home!$A$1&lt;=Leave[[#This Row],[End Time]]),Home!$A$1,"No Aplica")</f>
        <v>No Aplica</v>
      </c>
      <c r="N6672" s="43" t="str">
        <f>Leave[[#This Row],[User Code (Owning User) (Usuario)]]&amp;Leave[[#This Row],[fecha activa]]</f>
        <v>MIE2024271220123No Aplica</v>
      </c>
    </row>
    <row r="6673" spans="1:14" x14ac:dyDescent="0.3">
      <c r="A6673" s="43" t="s">
        <v>465</v>
      </c>
      <c r="B6673" s="3">
        <v>45910</v>
      </c>
      <c r="C6673" s="3">
        <v>45910</v>
      </c>
      <c r="D6673" s="43" t="s">
        <v>621</v>
      </c>
      <c r="E6673" s="43" t="s">
        <v>1139</v>
      </c>
      <c r="F6673" s="43" t="s">
        <v>1141</v>
      </c>
      <c r="G6673">
        <v>120</v>
      </c>
      <c r="H6673">
        <v>120</v>
      </c>
      <c r="I6673" s="43" t="s">
        <v>1140</v>
      </c>
      <c r="J6673" s="43" t="s">
        <v>1863</v>
      </c>
      <c r="K6673" s="43" t="s">
        <v>179</v>
      </c>
      <c r="L6673" s="43" t="str">
        <f>IF(AND(Home!$A$1&gt;=Leave[[#This Row],[Start Time]],Home!$A$1&lt;=Leave[[#This Row],[End Time]]),"Aplica","No Aplica")</f>
        <v>No Aplica</v>
      </c>
      <c r="M6673" s="43" t="str">
        <f>IF(AND(Home!$A$1&gt;=Leave[[#This Row],[Start Time]],Home!$A$1&lt;=Leave[[#This Row],[End Time]]),Home!$A$1,"No Aplica")</f>
        <v>No Aplica</v>
      </c>
      <c r="N6673" s="43" t="str">
        <f>Leave[[#This Row],[User Code (Owning User) (Usuario)]]&amp;Leave[[#This Row],[fecha activa]]</f>
        <v>MIE2024271220123No Aplica</v>
      </c>
    </row>
    <row r="6674" spans="1:14" x14ac:dyDescent="0.3">
      <c r="A6674" s="43" t="s">
        <v>465</v>
      </c>
      <c r="B6674" s="3">
        <v>45906</v>
      </c>
      <c r="C6674" s="3">
        <v>45906</v>
      </c>
      <c r="D6674" s="43" t="s">
        <v>621</v>
      </c>
      <c r="E6674" s="43" t="s">
        <v>1139</v>
      </c>
      <c r="F6674" s="43" t="s">
        <v>1141</v>
      </c>
      <c r="G6674">
        <v>120</v>
      </c>
      <c r="H6674">
        <v>120</v>
      </c>
      <c r="I6674" s="43" t="s">
        <v>1140</v>
      </c>
      <c r="J6674" s="43" t="s">
        <v>1863</v>
      </c>
      <c r="K6674" s="43" t="s">
        <v>179</v>
      </c>
      <c r="L6674" s="43" t="str">
        <f>IF(AND(Home!$A$1&gt;=Leave[[#This Row],[Start Time]],Home!$A$1&lt;=Leave[[#This Row],[End Time]]),"Aplica","No Aplica")</f>
        <v>No Aplica</v>
      </c>
      <c r="M6674" s="43" t="str">
        <f>IF(AND(Home!$A$1&gt;=Leave[[#This Row],[Start Time]],Home!$A$1&lt;=Leave[[#This Row],[End Time]]),Home!$A$1,"No Aplica")</f>
        <v>No Aplica</v>
      </c>
      <c r="N6674" s="43" t="str">
        <f>Leave[[#This Row],[User Code (Owning User) (Usuario)]]&amp;Leave[[#This Row],[fecha activa]]</f>
        <v>MIE2024271220123No Aplica</v>
      </c>
    </row>
    <row r="6675" spans="1:14" x14ac:dyDescent="0.3">
      <c r="A6675" s="43" t="s">
        <v>465</v>
      </c>
      <c r="B6675" s="3">
        <v>45903</v>
      </c>
      <c r="C6675" s="3">
        <v>45903</v>
      </c>
      <c r="D6675" s="43" t="s">
        <v>470</v>
      </c>
      <c r="E6675" s="43" t="s">
        <v>1139</v>
      </c>
      <c r="F6675" s="43" t="s">
        <v>1141</v>
      </c>
      <c r="G6675">
        <v>540</v>
      </c>
      <c r="H6675">
        <v>540</v>
      </c>
      <c r="I6675" s="43" t="s">
        <v>1140</v>
      </c>
      <c r="J6675" s="43" t="s">
        <v>1863</v>
      </c>
      <c r="K6675" s="43" t="s">
        <v>179</v>
      </c>
      <c r="L6675" s="43" t="str">
        <f>IF(AND(Home!$A$1&gt;=Leave[[#This Row],[Start Time]],Home!$A$1&lt;=Leave[[#This Row],[End Time]]),"Aplica","No Aplica")</f>
        <v>No Aplica</v>
      </c>
      <c r="M6675" s="43" t="str">
        <f>IF(AND(Home!$A$1&gt;=Leave[[#This Row],[Start Time]],Home!$A$1&lt;=Leave[[#This Row],[End Time]]),Home!$A$1,"No Aplica")</f>
        <v>No Aplica</v>
      </c>
      <c r="N6675" s="43" t="str">
        <f>Leave[[#This Row],[User Code (Owning User) (Usuario)]]&amp;Leave[[#This Row],[fecha activa]]</f>
        <v>MIE2024271220123No Aplica</v>
      </c>
    </row>
    <row r="6676" spans="1:14" x14ac:dyDescent="0.3">
      <c r="A6676" s="43" t="s">
        <v>465</v>
      </c>
      <c r="B6676" s="3">
        <v>45902</v>
      </c>
      <c r="C6676" s="3">
        <v>45902</v>
      </c>
      <c r="D6676" s="43" t="s">
        <v>621</v>
      </c>
      <c r="E6676" s="43" t="s">
        <v>1139</v>
      </c>
      <c r="F6676" s="43" t="s">
        <v>1141</v>
      </c>
      <c r="G6676">
        <v>120</v>
      </c>
      <c r="H6676">
        <v>120</v>
      </c>
      <c r="I6676" s="43" t="s">
        <v>1140</v>
      </c>
      <c r="J6676" s="43" t="s">
        <v>1863</v>
      </c>
      <c r="K6676" s="43" t="s">
        <v>179</v>
      </c>
      <c r="L6676" s="43" t="str">
        <f>IF(AND(Home!$A$1&gt;=Leave[[#This Row],[Start Time]],Home!$A$1&lt;=Leave[[#This Row],[End Time]]),"Aplica","No Aplica")</f>
        <v>No Aplica</v>
      </c>
      <c r="M6676" s="43" t="str">
        <f>IF(AND(Home!$A$1&gt;=Leave[[#This Row],[Start Time]],Home!$A$1&lt;=Leave[[#This Row],[End Time]]),Home!$A$1,"No Aplica")</f>
        <v>No Aplica</v>
      </c>
      <c r="N6676" s="43" t="str">
        <f>Leave[[#This Row],[User Code (Owning User) (Usuario)]]&amp;Leave[[#This Row],[fecha activa]]</f>
        <v>MIE2024271220123No Aplica</v>
      </c>
    </row>
    <row r="6677" spans="1:14" x14ac:dyDescent="0.3">
      <c r="A6677" s="43" t="s">
        <v>471</v>
      </c>
      <c r="B6677" s="3">
        <v>45926</v>
      </c>
      <c r="C6677" s="3">
        <v>45926</v>
      </c>
      <c r="D6677" s="43" t="s">
        <v>2484</v>
      </c>
      <c r="E6677" s="43" t="s">
        <v>405</v>
      </c>
      <c r="F6677" s="43" t="s">
        <v>406</v>
      </c>
      <c r="G6677">
        <v>60</v>
      </c>
      <c r="H6677">
        <v>60</v>
      </c>
      <c r="I6677" s="43" t="s">
        <v>1195</v>
      </c>
      <c r="J6677" s="43" t="s">
        <v>1105</v>
      </c>
      <c r="K6677" s="43" t="s">
        <v>177</v>
      </c>
      <c r="L6677" s="43" t="str">
        <f>IF(AND(Home!$A$1&gt;=Leave[[#This Row],[Start Time]],Home!$A$1&lt;=Leave[[#This Row],[End Time]]),"Aplica","No Aplica")</f>
        <v>No Aplica</v>
      </c>
      <c r="M6677" s="43" t="str">
        <f>IF(AND(Home!$A$1&gt;=Leave[[#This Row],[Start Time]],Home!$A$1&lt;=Leave[[#This Row],[End Time]]),Home!$A$1,"No Aplica")</f>
        <v>No Aplica</v>
      </c>
      <c r="N6677" s="43" t="str">
        <f>Leave[[#This Row],[User Code (Owning User) (Usuario)]]&amp;Leave[[#This Row],[fecha activa]]</f>
        <v>MIE2023211113495No Aplica</v>
      </c>
    </row>
    <row r="6678" spans="1:14" x14ac:dyDescent="0.3">
      <c r="A6678" s="43" t="s">
        <v>471</v>
      </c>
      <c r="B6678" s="3">
        <v>45925</v>
      </c>
      <c r="C6678" s="3">
        <v>45925</v>
      </c>
      <c r="D6678" s="43" t="s">
        <v>2484</v>
      </c>
      <c r="E6678" s="43" t="s">
        <v>405</v>
      </c>
      <c r="F6678" s="43" t="s">
        <v>406</v>
      </c>
      <c r="G6678">
        <v>60</v>
      </c>
      <c r="H6678">
        <v>60</v>
      </c>
      <c r="I6678" s="43" t="s">
        <v>1195</v>
      </c>
      <c r="J6678" s="43" t="s">
        <v>1105</v>
      </c>
      <c r="K6678" s="43" t="s">
        <v>177</v>
      </c>
      <c r="L6678" s="43" t="str">
        <f>IF(AND(Home!$A$1&gt;=Leave[[#This Row],[Start Time]],Home!$A$1&lt;=Leave[[#This Row],[End Time]]),"Aplica","No Aplica")</f>
        <v>No Aplica</v>
      </c>
      <c r="M6678" s="43" t="str">
        <f>IF(AND(Home!$A$1&gt;=Leave[[#This Row],[Start Time]],Home!$A$1&lt;=Leave[[#This Row],[End Time]]),Home!$A$1,"No Aplica")</f>
        <v>No Aplica</v>
      </c>
      <c r="N6678" s="43" t="str">
        <f>Leave[[#This Row],[User Code (Owning User) (Usuario)]]&amp;Leave[[#This Row],[fecha activa]]</f>
        <v>MIE2023211113495No Aplica</v>
      </c>
    </row>
    <row r="6679" spans="1:14" x14ac:dyDescent="0.3">
      <c r="A6679" s="43" t="s">
        <v>471</v>
      </c>
      <c r="B6679" s="3">
        <v>45924</v>
      </c>
      <c r="C6679" s="3">
        <v>45924</v>
      </c>
      <c r="D6679" s="43" t="s">
        <v>2484</v>
      </c>
      <c r="E6679" s="43" t="s">
        <v>405</v>
      </c>
      <c r="F6679" s="43" t="s">
        <v>406</v>
      </c>
      <c r="G6679">
        <v>60</v>
      </c>
      <c r="H6679">
        <v>60</v>
      </c>
      <c r="I6679" s="43" t="s">
        <v>1195</v>
      </c>
      <c r="J6679" s="43" t="s">
        <v>1105</v>
      </c>
      <c r="K6679" s="43" t="s">
        <v>177</v>
      </c>
      <c r="L6679" s="43" t="str">
        <f>IF(AND(Home!$A$1&gt;=Leave[[#This Row],[Start Time]],Home!$A$1&lt;=Leave[[#This Row],[End Time]]),"Aplica","No Aplica")</f>
        <v>No Aplica</v>
      </c>
      <c r="M6679" s="43" t="str">
        <f>IF(AND(Home!$A$1&gt;=Leave[[#This Row],[Start Time]],Home!$A$1&lt;=Leave[[#This Row],[End Time]]),Home!$A$1,"No Aplica")</f>
        <v>No Aplica</v>
      </c>
      <c r="N6679" s="43" t="str">
        <f>Leave[[#This Row],[User Code (Owning User) (Usuario)]]&amp;Leave[[#This Row],[fecha activa]]</f>
        <v>MIE2023211113495No Aplica</v>
      </c>
    </row>
    <row r="6680" spans="1:14" x14ac:dyDescent="0.3">
      <c r="A6680" s="43" t="s">
        <v>471</v>
      </c>
      <c r="B6680" s="3">
        <v>45922</v>
      </c>
      <c r="C6680" s="3">
        <v>45922</v>
      </c>
      <c r="D6680" s="43" t="s">
        <v>493</v>
      </c>
      <c r="E6680" s="43" t="s">
        <v>405</v>
      </c>
      <c r="F6680" s="43" t="s">
        <v>406</v>
      </c>
      <c r="G6680">
        <v>60</v>
      </c>
      <c r="H6680">
        <v>60</v>
      </c>
      <c r="I6680" s="43" t="s">
        <v>1195</v>
      </c>
      <c r="J6680" s="43" t="s">
        <v>1105</v>
      </c>
      <c r="K6680" s="43" t="s">
        <v>177</v>
      </c>
      <c r="L6680" s="43" t="str">
        <f>IF(AND(Home!$A$1&gt;=Leave[[#This Row],[Start Time]],Home!$A$1&lt;=Leave[[#This Row],[End Time]]),"Aplica","No Aplica")</f>
        <v>Aplica</v>
      </c>
      <c r="M6680" s="43">
        <f>IF(AND(Home!$A$1&gt;=Leave[[#This Row],[Start Time]],Home!$A$1&lt;=Leave[[#This Row],[End Time]]),Home!$A$1,"No Aplica")</f>
        <v>45922</v>
      </c>
      <c r="N6680" s="43" t="str">
        <f>Leave[[#This Row],[User Code (Owning User) (Usuario)]]&amp;Leave[[#This Row],[fecha activa]]</f>
        <v>MIE202321111349545922</v>
      </c>
    </row>
    <row r="6681" spans="1:14" x14ac:dyDescent="0.3">
      <c r="A6681" s="43" t="s">
        <v>471</v>
      </c>
      <c r="B6681" s="3">
        <v>45919</v>
      </c>
      <c r="C6681" s="3">
        <v>45919</v>
      </c>
      <c r="D6681" s="43" t="s">
        <v>2484</v>
      </c>
      <c r="E6681" s="43" t="s">
        <v>405</v>
      </c>
      <c r="F6681" s="43" t="s">
        <v>406</v>
      </c>
      <c r="G6681">
        <v>60</v>
      </c>
      <c r="H6681">
        <v>60</v>
      </c>
      <c r="I6681" s="43" t="s">
        <v>1195</v>
      </c>
      <c r="J6681" s="43" t="s">
        <v>1105</v>
      </c>
      <c r="K6681" s="43" t="s">
        <v>177</v>
      </c>
      <c r="L6681" s="43" t="str">
        <f>IF(AND(Home!$A$1&gt;=Leave[[#This Row],[Start Time]],Home!$A$1&lt;=Leave[[#This Row],[End Time]]),"Aplica","No Aplica")</f>
        <v>No Aplica</v>
      </c>
      <c r="M6681" s="43" t="str">
        <f>IF(AND(Home!$A$1&gt;=Leave[[#This Row],[Start Time]],Home!$A$1&lt;=Leave[[#This Row],[End Time]]),Home!$A$1,"No Aplica")</f>
        <v>No Aplica</v>
      </c>
      <c r="N6681" s="43" t="str">
        <f>Leave[[#This Row],[User Code (Owning User) (Usuario)]]&amp;Leave[[#This Row],[fecha activa]]</f>
        <v>MIE2023211113495No Aplica</v>
      </c>
    </row>
    <row r="6682" spans="1:14" x14ac:dyDescent="0.3">
      <c r="A6682" s="43" t="s">
        <v>471</v>
      </c>
      <c r="B6682" s="3">
        <v>45918</v>
      </c>
      <c r="C6682" s="3">
        <v>45918</v>
      </c>
      <c r="D6682" s="43" t="s">
        <v>2484</v>
      </c>
      <c r="E6682" s="43" t="s">
        <v>405</v>
      </c>
      <c r="F6682" s="43" t="s">
        <v>406</v>
      </c>
      <c r="G6682">
        <v>60</v>
      </c>
      <c r="H6682">
        <v>60</v>
      </c>
      <c r="I6682" s="43" t="s">
        <v>1195</v>
      </c>
      <c r="J6682" s="43" t="s">
        <v>1105</v>
      </c>
      <c r="K6682" s="43" t="s">
        <v>177</v>
      </c>
      <c r="L6682" s="43" t="str">
        <f>IF(AND(Home!$A$1&gt;=Leave[[#This Row],[Start Time]],Home!$A$1&lt;=Leave[[#This Row],[End Time]]),"Aplica","No Aplica")</f>
        <v>No Aplica</v>
      </c>
      <c r="M6682" s="43" t="str">
        <f>IF(AND(Home!$A$1&gt;=Leave[[#This Row],[Start Time]],Home!$A$1&lt;=Leave[[#This Row],[End Time]]),Home!$A$1,"No Aplica")</f>
        <v>No Aplica</v>
      </c>
      <c r="N6682" s="43" t="str">
        <f>Leave[[#This Row],[User Code (Owning User) (Usuario)]]&amp;Leave[[#This Row],[fecha activa]]</f>
        <v>MIE2023211113495No Aplica</v>
      </c>
    </row>
    <row r="6683" spans="1:14" x14ac:dyDescent="0.3">
      <c r="A6683" s="43" t="s">
        <v>471</v>
      </c>
      <c r="B6683" s="3">
        <v>45916</v>
      </c>
      <c r="C6683" s="3">
        <v>45916</v>
      </c>
      <c r="D6683" s="43" t="s">
        <v>2484</v>
      </c>
      <c r="E6683" s="43" t="s">
        <v>405</v>
      </c>
      <c r="F6683" s="43" t="s">
        <v>406</v>
      </c>
      <c r="G6683">
        <v>60</v>
      </c>
      <c r="H6683">
        <v>60</v>
      </c>
      <c r="I6683" s="43" t="s">
        <v>1195</v>
      </c>
      <c r="J6683" s="43" t="s">
        <v>1105</v>
      </c>
      <c r="K6683" s="43" t="s">
        <v>177</v>
      </c>
      <c r="L6683" s="43" t="str">
        <f>IF(AND(Home!$A$1&gt;=Leave[[#This Row],[Start Time]],Home!$A$1&lt;=Leave[[#This Row],[End Time]]),"Aplica","No Aplica")</f>
        <v>No Aplica</v>
      </c>
      <c r="M6683" s="43" t="str">
        <f>IF(AND(Home!$A$1&gt;=Leave[[#This Row],[Start Time]],Home!$A$1&lt;=Leave[[#This Row],[End Time]]),Home!$A$1,"No Aplica")</f>
        <v>No Aplica</v>
      </c>
      <c r="N6683" s="43" t="str">
        <f>Leave[[#This Row],[User Code (Owning User) (Usuario)]]&amp;Leave[[#This Row],[fecha activa]]</f>
        <v>MIE2023211113495No Aplica</v>
      </c>
    </row>
    <row r="6684" spans="1:14" x14ac:dyDescent="0.3">
      <c r="A6684" s="43" t="s">
        <v>471</v>
      </c>
      <c r="B6684" s="3">
        <v>45915</v>
      </c>
      <c r="C6684" s="3">
        <v>45915</v>
      </c>
      <c r="D6684" s="43" t="s">
        <v>2484</v>
      </c>
      <c r="E6684" s="43" t="s">
        <v>405</v>
      </c>
      <c r="F6684" s="43" t="s">
        <v>406</v>
      </c>
      <c r="G6684">
        <v>60</v>
      </c>
      <c r="H6684">
        <v>60</v>
      </c>
      <c r="I6684" s="43" t="s">
        <v>1195</v>
      </c>
      <c r="J6684" s="43" t="s">
        <v>1105</v>
      </c>
      <c r="K6684" s="43" t="s">
        <v>177</v>
      </c>
      <c r="L6684" s="43" t="str">
        <f>IF(AND(Home!$A$1&gt;=Leave[[#This Row],[Start Time]],Home!$A$1&lt;=Leave[[#This Row],[End Time]]),"Aplica","No Aplica")</f>
        <v>No Aplica</v>
      </c>
      <c r="M6684" s="43" t="str">
        <f>IF(AND(Home!$A$1&gt;=Leave[[#This Row],[Start Time]],Home!$A$1&lt;=Leave[[#This Row],[End Time]]),Home!$A$1,"No Aplica")</f>
        <v>No Aplica</v>
      </c>
      <c r="N6684" s="43" t="str">
        <f>Leave[[#This Row],[User Code (Owning User) (Usuario)]]&amp;Leave[[#This Row],[fecha activa]]</f>
        <v>MIE2023211113495No Aplica</v>
      </c>
    </row>
    <row r="6685" spans="1:14" x14ac:dyDescent="0.3">
      <c r="A6685" s="43" t="s">
        <v>468</v>
      </c>
      <c r="B6685" s="3">
        <v>45917</v>
      </c>
      <c r="C6685" s="3">
        <v>45917</v>
      </c>
      <c r="D6685" s="43" t="s">
        <v>495</v>
      </c>
      <c r="E6685" s="43" t="s">
        <v>405</v>
      </c>
      <c r="F6685" s="43" t="s">
        <v>406</v>
      </c>
      <c r="G6685">
        <v>1020</v>
      </c>
      <c r="H6685">
        <v>540</v>
      </c>
      <c r="I6685" s="43" t="s">
        <v>1195</v>
      </c>
      <c r="J6685" s="43" t="s">
        <v>1105</v>
      </c>
      <c r="K6685" s="43" t="s">
        <v>177</v>
      </c>
      <c r="L6685" s="43" t="str">
        <f>IF(AND(Home!$A$1&gt;=Leave[[#This Row],[Start Time]],Home!$A$1&lt;=Leave[[#This Row],[End Time]]),"Aplica","No Aplica")</f>
        <v>No Aplica</v>
      </c>
      <c r="M6685" s="43" t="str">
        <f>IF(AND(Home!$A$1&gt;=Leave[[#This Row],[Start Time]],Home!$A$1&lt;=Leave[[#This Row],[End Time]]),Home!$A$1,"No Aplica")</f>
        <v>No Aplica</v>
      </c>
      <c r="N6685" s="43" t="str">
        <f>Leave[[#This Row],[User Code (Owning User) (Usuario)]]&amp;Leave[[#This Row],[fecha activa]]</f>
        <v>MIE2023211113495No Aplica</v>
      </c>
    </row>
    <row r="6686" spans="1:14" x14ac:dyDescent="0.3">
      <c r="A6686" s="43" t="s">
        <v>471</v>
      </c>
      <c r="B6686" s="3">
        <v>45912</v>
      </c>
      <c r="C6686" s="3">
        <v>45912</v>
      </c>
      <c r="D6686" s="43" t="s">
        <v>493</v>
      </c>
      <c r="E6686" s="43" t="s">
        <v>405</v>
      </c>
      <c r="F6686" s="43" t="s">
        <v>406</v>
      </c>
      <c r="G6686">
        <v>60</v>
      </c>
      <c r="H6686">
        <v>60</v>
      </c>
      <c r="I6686" s="43" t="s">
        <v>1195</v>
      </c>
      <c r="J6686" s="43" t="s">
        <v>1105</v>
      </c>
      <c r="K6686" s="43" t="s">
        <v>177</v>
      </c>
      <c r="L6686" s="43" t="str">
        <f>IF(AND(Home!$A$1&gt;=Leave[[#This Row],[Start Time]],Home!$A$1&lt;=Leave[[#This Row],[End Time]]),"Aplica","No Aplica")</f>
        <v>No Aplica</v>
      </c>
      <c r="M6686" s="43" t="str">
        <f>IF(AND(Home!$A$1&gt;=Leave[[#This Row],[Start Time]],Home!$A$1&lt;=Leave[[#This Row],[End Time]]),Home!$A$1,"No Aplica")</f>
        <v>No Aplica</v>
      </c>
      <c r="N6686" s="43" t="str">
        <f>Leave[[#This Row],[User Code (Owning User) (Usuario)]]&amp;Leave[[#This Row],[fecha activa]]</f>
        <v>MIE2023211113495No Aplica</v>
      </c>
    </row>
    <row r="6687" spans="1:14" x14ac:dyDescent="0.3">
      <c r="A6687" s="43" t="s">
        <v>471</v>
      </c>
      <c r="B6687" s="3">
        <v>45911</v>
      </c>
      <c r="C6687" s="3">
        <v>45911</v>
      </c>
      <c r="D6687" s="43" t="s">
        <v>493</v>
      </c>
      <c r="E6687" s="43" t="s">
        <v>405</v>
      </c>
      <c r="F6687" s="43" t="s">
        <v>406</v>
      </c>
      <c r="G6687">
        <v>60</v>
      </c>
      <c r="H6687">
        <v>60</v>
      </c>
      <c r="I6687" s="43" t="s">
        <v>1195</v>
      </c>
      <c r="J6687" s="43" t="s">
        <v>1105</v>
      </c>
      <c r="K6687" s="43" t="s">
        <v>177</v>
      </c>
      <c r="L6687" s="43" t="str">
        <f>IF(AND(Home!$A$1&gt;=Leave[[#This Row],[Start Time]],Home!$A$1&lt;=Leave[[#This Row],[End Time]]),"Aplica","No Aplica")</f>
        <v>No Aplica</v>
      </c>
      <c r="M6687" s="43" t="str">
        <f>IF(AND(Home!$A$1&gt;=Leave[[#This Row],[Start Time]],Home!$A$1&lt;=Leave[[#This Row],[End Time]]),Home!$A$1,"No Aplica")</f>
        <v>No Aplica</v>
      </c>
      <c r="N6687" s="43" t="str">
        <f>Leave[[#This Row],[User Code (Owning User) (Usuario)]]&amp;Leave[[#This Row],[fecha activa]]</f>
        <v>MIE2023211113495No Aplica</v>
      </c>
    </row>
    <row r="6688" spans="1:14" x14ac:dyDescent="0.3">
      <c r="A6688" s="43" t="s">
        <v>471</v>
      </c>
      <c r="B6688" s="3">
        <v>45909</v>
      </c>
      <c r="C6688" s="3">
        <v>45909</v>
      </c>
      <c r="D6688" s="43" t="s">
        <v>493</v>
      </c>
      <c r="E6688" s="43" t="s">
        <v>405</v>
      </c>
      <c r="F6688" s="43" t="s">
        <v>406</v>
      </c>
      <c r="G6688">
        <v>60</v>
      </c>
      <c r="H6688">
        <v>60</v>
      </c>
      <c r="I6688" s="43" t="s">
        <v>1195</v>
      </c>
      <c r="J6688" s="43" t="s">
        <v>1105</v>
      </c>
      <c r="K6688" s="43" t="s">
        <v>177</v>
      </c>
      <c r="L6688" s="43" t="str">
        <f>IF(AND(Home!$A$1&gt;=Leave[[#This Row],[Start Time]],Home!$A$1&lt;=Leave[[#This Row],[End Time]]),"Aplica","No Aplica")</f>
        <v>No Aplica</v>
      </c>
      <c r="M6688" s="43" t="str">
        <f>IF(AND(Home!$A$1&gt;=Leave[[#This Row],[Start Time]],Home!$A$1&lt;=Leave[[#This Row],[End Time]]),Home!$A$1,"No Aplica")</f>
        <v>No Aplica</v>
      </c>
      <c r="N6688" s="43" t="str">
        <f>Leave[[#This Row],[User Code (Owning User) (Usuario)]]&amp;Leave[[#This Row],[fecha activa]]</f>
        <v>MIE2023211113495No Aplica</v>
      </c>
    </row>
    <row r="6689" spans="1:14" x14ac:dyDescent="0.3">
      <c r="A6689" s="43" t="s">
        <v>471</v>
      </c>
      <c r="B6689" s="3">
        <v>45909</v>
      </c>
      <c r="C6689" s="3">
        <v>45909</v>
      </c>
      <c r="D6689" s="43" t="s">
        <v>493</v>
      </c>
      <c r="E6689" s="43" t="s">
        <v>405</v>
      </c>
      <c r="F6689" s="43" t="s">
        <v>406</v>
      </c>
      <c r="G6689">
        <v>60</v>
      </c>
      <c r="H6689">
        <v>60</v>
      </c>
      <c r="I6689" s="43" t="s">
        <v>1195</v>
      </c>
      <c r="J6689" s="43" t="s">
        <v>1105</v>
      </c>
      <c r="K6689" s="43" t="s">
        <v>177</v>
      </c>
      <c r="L6689" s="43" t="str">
        <f>IF(AND(Home!$A$1&gt;=Leave[[#This Row],[Start Time]],Home!$A$1&lt;=Leave[[#This Row],[End Time]]),"Aplica","No Aplica")</f>
        <v>No Aplica</v>
      </c>
      <c r="M6689" s="43" t="str">
        <f>IF(AND(Home!$A$1&gt;=Leave[[#This Row],[Start Time]],Home!$A$1&lt;=Leave[[#This Row],[End Time]]),Home!$A$1,"No Aplica")</f>
        <v>No Aplica</v>
      </c>
      <c r="N6689" s="43" t="str">
        <f>Leave[[#This Row],[User Code (Owning User) (Usuario)]]&amp;Leave[[#This Row],[fecha activa]]</f>
        <v>MIE2023211113495No Aplica</v>
      </c>
    </row>
    <row r="6690" spans="1:14" x14ac:dyDescent="0.3">
      <c r="A6690" s="43" t="s">
        <v>471</v>
      </c>
      <c r="B6690" s="3">
        <v>45908</v>
      </c>
      <c r="C6690" s="3">
        <v>45908</v>
      </c>
      <c r="D6690" s="43" t="s">
        <v>493</v>
      </c>
      <c r="E6690" s="43" t="s">
        <v>405</v>
      </c>
      <c r="F6690" s="43" t="s">
        <v>406</v>
      </c>
      <c r="G6690">
        <v>60</v>
      </c>
      <c r="H6690">
        <v>60</v>
      </c>
      <c r="I6690" s="43" t="s">
        <v>1195</v>
      </c>
      <c r="J6690" s="43" t="s">
        <v>1105</v>
      </c>
      <c r="K6690" s="43" t="s">
        <v>177</v>
      </c>
      <c r="L6690" s="43" t="str">
        <f>IF(AND(Home!$A$1&gt;=Leave[[#This Row],[Start Time]],Home!$A$1&lt;=Leave[[#This Row],[End Time]]),"Aplica","No Aplica")</f>
        <v>No Aplica</v>
      </c>
      <c r="M6690" s="43" t="str">
        <f>IF(AND(Home!$A$1&gt;=Leave[[#This Row],[Start Time]],Home!$A$1&lt;=Leave[[#This Row],[End Time]]),Home!$A$1,"No Aplica")</f>
        <v>No Aplica</v>
      </c>
      <c r="N6690" s="43" t="str">
        <f>Leave[[#This Row],[User Code (Owning User) (Usuario)]]&amp;Leave[[#This Row],[fecha activa]]</f>
        <v>MIE2023211113495No Aplica</v>
      </c>
    </row>
    <row r="6691" spans="1:14" x14ac:dyDescent="0.3">
      <c r="A6691" s="43" t="s">
        <v>471</v>
      </c>
      <c r="B6691" s="3">
        <v>45908</v>
      </c>
      <c r="C6691" s="3">
        <v>45908</v>
      </c>
      <c r="D6691" s="43" t="s">
        <v>493</v>
      </c>
      <c r="E6691" s="43" t="s">
        <v>405</v>
      </c>
      <c r="F6691" s="43" t="s">
        <v>406</v>
      </c>
      <c r="G6691">
        <v>60</v>
      </c>
      <c r="H6691">
        <v>60</v>
      </c>
      <c r="I6691" s="43" t="s">
        <v>1195</v>
      </c>
      <c r="J6691" s="43" t="s">
        <v>1105</v>
      </c>
      <c r="K6691" s="43" t="s">
        <v>177</v>
      </c>
      <c r="L6691" s="43" t="str">
        <f>IF(AND(Home!$A$1&gt;=Leave[[#This Row],[Start Time]],Home!$A$1&lt;=Leave[[#This Row],[End Time]]),"Aplica","No Aplica")</f>
        <v>No Aplica</v>
      </c>
      <c r="M6691" s="43" t="str">
        <f>IF(AND(Home!$A$1&gt;=Leave[[#This Row],[Start Time]],Home!$A$1&lt;=Leave[[#This Row],[End Time]]),Home!$A$1,"No Aplica")</f>
        <v>No Aplica</v>
      </c>
      <c r="N6691" s="43" t="str">
        <f>Leave[[#This Row],[User Code (Owning User) (Usuario)]]&amp;Leave[[#This Row],[fecha activa]]</f>
        <v>MIE2023211113495No Aplica</v>
      </c>
    </row>
    <row r="6692" spans="1:14" x14ac:dyDescent="0.3">
      <c r="A6692" s="43" t="s">
        <v>468</v>
      </c>
      <c r="B6692" s="3">
        <v>45910</v>
      </c>
      <c r="C6692" s="3">
        <v>45910</v>
      </c>
      <c r="D6692" s="43" t="s">
        <v>495</v>
      </c>
      <c r="E6692" s="43" t="s">
        <v>405</v>
      </c>
      <c r="F6692" s="43" t="s">
        <v>406</v>
      </c>
      <c r="G6692">
        <v>1020</v>
      </c>
      <c r="H6692">
        <v>540</v>
      </c>
      <c r="I6692" s="43" t="s">
        <v>1195</v>
      </c>
      <c r="J6692" s="43" t="s">
        <v>1105</v>
      </c>
      <c r="K6692" s="43" t="s">
        <v>177</v>
      </c>
      <c r="L6692" s="43" t="str">
        <f>IF(AND(Home!$A$1&gt;=Leave[[#This Row],[Start Time]],Home!$A$1&lt;=Leave[[#This Row],[End Time]]),"Aplica","No Aplica")</f>
        <v>No Aplica</v>
      </c>
      <c r="M6692" s="43" t="str">
        <f>IF(AND(Home!$A$1&gt;=Leave[[#This Row],[Start Time]],Home!$A$1&lt;=Leave[[#This Row],[End Time]]),Home!$A$1,"No Aplica")</f>
        <v>No Aplica</v>
      </c>
      <c r="N6692" s="43" t="str">
        <f>Leave[[#This Row],[User Code (Owning User) (Usuario)]]&amp;Leave[[#This Row],[fecha activa]]</f>
        <v>MIE2023211113495No Aplica</v>
      </c>
    </row>
    <row r="6693" spans="1:14" x14ac:dyDescent="0.3">
      <c r="A6693" s="43" t="s">
        <v>471</v>
      </c>
      <c r="B6693" s="3">
        <v>45905</v>
      </c>
      <c r="C6693" s="3">
        <v>45905</v>
      </c>
      <c r="D6693" s="43" t="s">
        <v>2484</v>
      </c>
      <c r="E6693" s="43" t="s">
        <v>405</v>
      </c>
      <c r="F6693" s="43" t="s">
        <v>406</v>
      </c>
      <c r="G6693">
        <v>60</v>
      </c>
      <c r="H6693">
        <v>60</v>
      </c>
      <c r="I6693" s="43" t="s">
        <v>1195</v>
      </c>
      <c r="J6693" s="43" t="s">
        <v>1105</v>
      </c>
      <c r="K6693" s="43" t="s">
        <v>177</v>
      </c>
      <c r="L6693" s="43" t="str">
        <f>IF(AND(Home!$A$1&gt;=Leave[[#This Row],[Start Time]],Home!$A$1&lt;=Leave[[#This Row],[End Time]]),"Aplica","No Aplica")</f>
        <v>No Aplica</v>
      </c>
      <c r="M6693" s="43" t="str">
        <f>IF(AND(Home!$A$1&gt;=Leave[[#This Row],[Start Time]],Home!$A$1&lt;=Leave[[#This Row],[End Time]]),Home!$A$1,"No Aplica")</f>
        <v>No Aplica</v>
      </c>
      <c r="N6693" s="43" t="str">
        <f>Leave[[#This Row],[User Code (Owning User) (Usuario)]]&amp;Leave[[#This Row],[fecha activa]]</f>
        <v>MIE2023211113495No Aplica</v>
      </c>
    </row>
    <row r="6694" spans="1:14" x14ac:dyDescent="0.3">
      <c r="A6694" s="43" t="s">
        <v>471</v>
      </c>
      <c r="B6694" s="3">
        <v>45904</v>
      </c>
      <c r="C6694" s="3">
        <v>45904</v>
      </c>
      <c r="D6694" s="43" t="s">
        <v>2484</v>
      </c>
      <c r="E6694" s="43" t="s">
        <v>405</v>
      </c>
      <c r="F6694" s="43" t="s">
        <v>406</v>
      </c>
      <c r="G6694">
        <v>60</v>
      </c>
      <c r="H6694">
        <v>60</v>
      </c>
      <c r="I6694" s="43" t="s">
        <v>1195</v>
      </c>
      <c r="J6694" s="43" t="s">
        <v>1105</v>
      </c>
      <c r="K6694" s="43" t="s">
        <v>177</v>
      </c>
      <c r="L6694" s="43" t="str">
        <f>IF(AND(Home!$A$1&gt;=Leave[[#This Row],[Start Time]],Home!$A$1&lt;=Leave[[#This Row],[End Time]]),"Aplica","No Aplica")</f>
        <v>No Aplica</v>
      </c>
      <c r="M6694" s="43" t="str">
        <f>IF(AND(Home!$A$1&gt;=Leave[[#This Row],[Start Time]],Home!$A$1&lt;=Leave[[#This Row],[End Time]]),Home!$A$1,"No Aplica")</f>
        <v>No Aplica</v>
      </c>
      <c r="N6694" s="43" t="str">
        <f>Leave[[#This Row],[User Code (Owning User) (Usuario)]]&amp;Leave[[#This Row],[fecha activa]]</f>
        <v>MIE2023211113495No Aplica</v>
      </c>
    </row>
    <row r="6695" spans="1:14" x14ac:dyDescent="0.3">
      <c r="A6695" s="43" t="s">
        <v>471</v>
      </c>
      <c r="B6695" s="3">
        <v>45902</v>
      </c>
      <c r="C6695" s="3">
        <v>45902</v>
      </c>
      <c r="D6695" s="43" t="s">
        <v>2484</v>
      </c>
      <c r="E6695" s="43" t="s">
        <v>405</v>
      </c>
      <c r="F6695" s="43" t="s">
        <v>406</v>
      </c>
      <c r="G6695">
        <v>60</v>
      </c>
      <c r="H6695">
        <v>60</v>
      </c>
      <c r="I6695" s="43" t="s">
        <v>1195</v>
      </c>
      <c r="J6695" s="43" t="s">
        <v>1105</v>
      </c>
      <c r="K6695" s="43" t="s">
        <v>177</v>
      </c>
      <c r="L6695" s="43" t="str">
        <f>IF(AND(Home!$A$1&gt;=Leave[[#This Row],[Start Time]],Home!$A$1&lt;=Leave[[#This Row],[End Time]]),"Aplica","No Aplica")</f>
        <v>No Aplica</v>
      </c>
      <c r="M6695" s="43" t="str">
        <f>IF(AND(Home!$A$1&gt;=Leave[[#This Row],[Start Time]],Home!$A$1&lt;=Leave[[#This Row],[End Time]]),Home!$A$1,"No Aplica")</f>
        <v>No Aplica</v>
      </c>
      <c r="N6695" s="43" t="str">
        <f>Leave[[#This Row],[User Code (Owning User) (Usuario)]]&amp;Leave[[#This Row],[fecha activa]]</f>
        <v>MIE2023211113495No Aplica</v>
      </c>
    </row>
    <row r="6696" spans="1:14" x14ac:dyDescent="0.3">
      <c r="A6696" s="43" t="s">
        <v>471</v>
      </c>
      <c r="B6696" s="3">
        <v>45903</v>
      </c>
      <c r="C6696" s="3">
        <v>45903</v>
      </c>
      <c r="D6696" s="43" t="s">
        <v>2665</v>
      </c>
      <c r="E6696" s="43" t="s">
        <v>405</v>
      </c>
      <c r="F6696" s="43" t="s">
        <v>406</v>
      </c>
      <c r="G6696">
        <v>60</v>
      </c>
      <c r="H6696">
        <v>60</v>
      </c>
      <c r="I6696" s="43" t="s">
        <v>1195</v>
      </c>
      <c r="J6696" s="43" t="s">
        <v>1105</v>
      </c>
      <c r="K6696" s="43" t="s">
        <v>177</v>
      </c>
      <c r="L6696" s="43" t="str">
        <f>IF(AND(Home!$A$1&gt;=Leave[[#This Row],[Start Time]],Home!$A$1&lt;=Leave[[#This Row],[End Time]]),"Aplica","No Aplica")</f>
        <v>No Aplica</v>
      </c>
      <c r="M6696" s="43" t="str">
        <f>IF(AND(Home!$A$1&gt;=Leave[[#This Row],[Start Time]],Home!$A$1&lt;=Leave[[#This Row],[End Time]]),Home!$A$1,"No Aplica")</f>
        <v>No Aplica</v>
      </c>
      <c r="N6696" s="43" t="str">
        <f>Leave[[#This Row],[User Code (Owning User) (Usuario)]]&amp;Leave[[#This Row],[fecha activa]]</f>
        <v>MIE2023211113495No Aplica</v>
      </c>
    </row>
    <row r="6697" spans="1:14" x14ac:dyDescent="0.3">
      <c r="A6697" s="43" t="s">
        <v>468</v>
      </c>
      <c r="B6697" s="3">
        <v>45901</v>
      </c>
      <c r="C6697" s="3">
        <v>45901</v>
      </c>
      <c r="D6697" s="43" t="s">
        <v>498</v>
      </c>
      <c r="E6697" s="43" t="s">
        <v>405</v>
      </c>
      <c r="F6697" s="43" t="s">
        <v>406</v>
      </c>
      <c r="G6697">
        <v>1020</v>
      </c>
      <c r="H6697">
        <v>540</v>
      </c>
      <c r="I6697" s="43" t="s">
        <v>1195</v>
      </c>
      <c r="J6697" s="43" t="s">
        <v>1105</v>
      </c>
      <c r="K6697" s="43" t="s">
        <v>177</v>
      </c>
      <c r="L6697" s="43" t="str">
        <f>IF(AND(Home!$A$1&gt;=Leave[[#This Row],[Start Time]],Home!$A$1&lt;=Leave[[#This Row],[End Time]]),"Aplica","No Aplica")</f>
        <v>No Aplica</v>
      </c>
      <c r="M6697" s="43" t="str">
        <f>IF(AND(Home!$A$1&gt;=Leave[[#This Row],[Start Time]],Home!$A$1&lt;=Leave[[#This Row],[End Time]]),Home!$A$1,"No Aplica")</f>
        <v>No Aplica</v>
      </c>
      <c r="N6697" s="43" t="str">
        <f>Leave[[#This Row],[User Code (Owning User) (Usuario)]]&amp;Leave[[#This Row],[fecha activa]]</f>
        <v>MIE2023211113495No Aplica</v>
      </c>
    </row>
    <row r="6698" spans="1:14" x14ac:dyDescent="0.3">
      <c r="A6698" s="43" t="s">
        <v>3049</v>
      </c>
      <c r="B6698" s="3">
        <v>45922</v>
      </c>
      <c r="C6698" s="3">
        <v>45922</v>
      </c>
      <c r="D6698" s="43" t="s">
        <v>3771</v>
      </c>
      <c r="E6698" s="43" t="s">
        <v>1913</v>
      </c>
      <c r="F6698" s="43" t="s">
        <v>1915</v>
      </c>
      <c r="G6698">
        <v>540</v>
      </c>
      <c r="H6698">
        <v>540</v>
      </c>
      <c r="I6698" s="43" t="s">
        <v>1914</v>
      </c>
      <c r="J6698" s="43" t="s">
        <v>1034</v>
      </c>
      <c r="K6698" s="43" t="s">
        <v>178</v>
      </c>
      <c r="L6698" s="43" t="str">
        <f>IF(AND(Home!$A$1&gt;=Leave[[#This Row],[Start Time]],Home!$A$1&lt;=Leave[[#This Row],[End Time]]),"Aplica","No Aplica")</f>
        <v>Aplica</v>
      </c>
      <c r="M6698" s="43">
        <f>IF(AND(Home!$A$1&gt;=Leave[[#This Row],[Start Time]],Home!$A$1&lt;=Leave[[#This Row],[End Time]]),Home!$A$1,"No Aplica")</f>
        <v>45922</v>
      </c>
      <c r="N6698" s="43" t="str">
        <f>Leave[[#This Row],[User Code (Owning User) (Usuario)]]&amp;Leave[[#This Row],[fecha activa]]</f>
        <v>MIE202517062340145922</v>
      </c>
    </row>
    <row r="6699" spans="1:14" x14ac:dyDescent="0.3">
      <c r="A6699" s="43" t="s">
        <v>3049</v>
      </c>
      <c r="B6699" s="3">
        <v>45921</v>
      </c>
      <c r="C6699" s="3">
        <v>45921</v>
      </c>
      <c r="D6699" s="43" t="s">
        <v>3771</v>
      </c>
      <c r="E6699" s="43" t="s">
        <v>1913</v>
      </c>
      <c r="F6699" s="43" t="s">
        <v>1915</v>
      </c>
      <c r="G6699">
        <v>480</v>
      </c>
      <c r="H6699">
        <v>480</v>
      </c>
      <c r="I6699" s="43" t="s">
        <v>1914</v>
      </c>
      <c r="J6699" s="43" t="s">
        <v>1034</v>
      </c>
      <c r="K6699" s="43" t="s">
        <v>178</v>
      </c>
      <c r="L6699" s="43" t="str">
        <f>IF(AND(Home!$A$1&gt;=Leave[[#This Row],[Start Time]],Home!$A$1&lt;=Leave[[#This Row],[End Time]]),"Aplica","No Aplica")</f>
        <v>No Aplica</v>
      </c>
      <c r="M6699" s="43" t="str">
        <f>IF(AND(Home!$A$1&gt;=Leave[[#This Row],[Start Time]],Home!$A$1&lt;=Leave[[#This Row],[End Time]]),Home!$A$1,"No Aplica")</f>
        <v>No Aplica</v>
      </c>
      <c r="N6699" s="43" t="str">
        <f>Leave[[#This Row],[User Code (Owning User) (Usuario)]]&amp;Leave[[#This Row],[fecha activa]]</f>
        <v>MIE2025170623401No Aplica</v>
      </c>
    </row>
    <row r="6700" spans="1:14" x14ac:dyDescent="0.3">
      <c r="A6700" s="43" t="s">
        <v>3049</v>
      </c>
      <c r="B6700" s="3">
        <v>45920</v>
      </c>
      <c r="C6700" s="3">
        <v>45920</v>
      </c>
      <c r="D6700" s="43" t="s">
        <v>3771</v>
      </c>
      <c r="E6700" s="43" t="s">
        <v>1913</v>
      </c>
      <c r="F6700" s="43" t="s">
        <v>1915</v>
      </c>
      <c r="G6700">
        <v>540</v>
      </c>
      <c r="H6700">
        <v>540</v>
      </c>
      <c r="I6700" s="43" t="s">
        <v>1914</v>
      </c>
      <c r="J6700" s="43" t="s">
        <v>1034</v>
      </c>
      <c r="K6700" s="43" t="s">
        <v>178</v>
      </c>
      <c r="L6700" s="43" t="str">
        <f>IF(AND(Home!$A$1&gt;=Leave[[#This Row],[Start Time]],Home!$A$1&lt;=Leave[[#This Row],[End Time]]),"Aplica","No Aplica")</f>
        <v>No Aplica</v>
      </c>
      <c r="M6700" s="43" t="str">
        <f>IF(AND(Home!$A$1&gt;=Leave[[#This Row],[Start Time]],Home!$A$1&lt;=Leave[[#This Row],[End Time]]),Home!$A$1,"No Aplica")</f>
        <v>No Aplica</v>
      </c>
      <c r="N6700" s="43" t="str">
        <f>Leave[[#This Row],[User Code (Owning User) (Usuario)]]&amp;Leave[[#This Row],[fecha activa]]</f>
        <v>MIE2025170623401No Aplica</v>
      </c>
    </row>
    <row r="6701" spans="1:14" x14ac:dyDescent="0.3">
      <c r="A6701" s="43" t="s">
        <v>3049</v>
      </c>
      <c r="B6701" s="3">
        <v>45919</v>
      </c>
      <c r="C6701" s="3">
        <v>45919</v>
      </c>
      <c r="D6701" s="43" t="s">
        <v>3771</v>
      </c>
      <c r="E6701" s="43" t="s">
        <v>1913</v>
      </c>
      <c r="F6701" s="43" t="s">
        <v>1915</v>
      </c>
      <c r="G6701">
        <v>540</v>
      </c>
      <c r="H6701">
        <v>540</v>
      </c>
      <c r="I6701" s="43" t="s">
        <v>1914</v>
      </c>
      <c r="J6701" s="43" t="s">
        <v>1034</v>
      </c>
      <c r="K6701" s="43" t="s">
        <v>178</v>
      </c>
      <c r="L6701" s="43" t="str">
        <f>IF(AND(Home!$A$1&gt;=Leave[[#This Row],[Start Time]],Home!$A$1&lt;=Leave[[#This Row],[End Time]]),"Aplica","No Aplica")</f>
        <v>No Aplica</v>
      </c>
      <c r="M6701" s="43" t="str">
        <f>IF(AND(Home!$A$1&gt;=Leave[[#This Row],[Start Time]],Home!$A$1&lt;=Leave[[#This Row],[End Time]]),Home!$A$1,"No Aplica")</f>
        <v>No Aplica</v>
      </c>
      <c r="N6701" s="43" t="str">
        <f>Leave[[#This Row],[User Code (Owning User) (Usuario)]]&amp;Leave[[#This Row],[fecha activa]]</f>
        <v>MIE2025170623401No Aplica</v>
      </c>
    </row>
    <row r="6702" spans="1:14" x14ac:dyDescent="0.3">
      <c r="A6702" s="43" t="s">
        <v>468</v>
      </c>
      <c r="B6702" s="3">
        <v>45917</v>
      </c>
      <c r="C6702" s="3">
        <v>45917</v>
      </c>
      <c r="D6702" s="43" t="s">
        <v>474</v>
      </c>
      <c r="E6702" s="43" t="s">
        <v>1913</v>
      </c>
      <c r="F6702" s="43" t="s">
        <v>1915</v>
      </c>
      <c r="G6702">
        <v>540</v>
      </c>
      <c r="H6702">
        <v>540</v>
      </c>
      <c r="I6702" s="43" t="s">
        <v>1914</v>
      </c>
      <c r="J6702" s="43" t="s">
        <v>1034</v>
      </c>
      <c r="K6702" s="43" t="s">
        <v>178</v>
      </c>
      <c r="L6702" s="43" t="str">
        <f>IF(AND(Home!$A$1&gt;=Leave[[#This Row],[Start Time]],Home!$A$1&lt;=Leave[[#This Row],[End Time]]),"Aplica","No Aplica")</f>
        <v>No Aplica</v>
      </c>
      <c r="M6702" s="43" t="str">
        <f>IF(AND(Home!$A$1&gt;=Leave[[#This Row],[Start Time]],Home!$A$1&lt;=Leave[[#This Row],[End Time]]),Home!$A$1,"No Aplica")</f>
        <v>No Aplica</v>
      </c>
      <c r="N6702" s="43" t="str">
        <f>Leave[[#This Row],[User Code (Owning User) (Usuario)]]&amp;Leave[[#This Row],[fecha activa]]</f>
        <v>MIE2025170623401No Aplica</v>
      </c>
    </row>
    <row r="6703" spans="1:14" x14ac:dyDescent="0.3">
      <c r="A6703" s="43" t="s">
        <v>471</v>
      </c>
      <c r="B6703" s="3">
        <v>45912</v>
      </c>
      <c r="C6703" s="3">
        <v>45912</v>
      </c>
      <c r="D6703" s="43" t="s">
        <v>1404</v>
      </c>
      <c r="E6703" s="43" t="s">
        <v>1913</v>
      </c>
      <c r="F6703" s="43" t="s">
        <v>1915</v>
      </c>
      <c r="G6703">
        <v>60</v>
      </c>
      <c r="H6703">
        <v>60</v>
      </c>
      <c r="I6703" s="43" t="s">
        <v>1914</v>
      </c>
      <c r="J6703" s="43" t="s">
        <v>1034</v>
      </c>
      <c r="K6703" s="43" t="s">
        <v>178</v>
      </c>
      <c r="L6703" s="43" t="str">
        <f>IF(AND(Home!$A$1&gt;=Leave[[#This Row],[Start Time]],Home!$A$1&lt;=Leave[[#This Row],[End Time]]),"Aplica","No Aplica")</f>
        <v>No Aplica</v>
      </c>
      <c r="M6703" s="43" t="str">
        <f>IF(AND(Home!$A$1&gt;=Leave[[#This Row],[Start Time]],Home!$A$1&lt;=Leave[[#This Row],[End Time]]),Home!$A$1,"No Aplica")</f>
        <v>No Aplica</v>
      </c>
      <c r="N6703" s="43" t="str">
        <f>Leave[[#This Row],[User Code (Owning User) (Usuario)]]&amp;Leave[[#This Row],[fecha activa]]</f>
        <v>MIE2025170623401No Aplica</v>
      </c>
    </row>
    <row r="6704" spans="1:14" x14ac:dyDescent="0.3">
      <c r="A6704" s="43" t="s">
        <v>471</v>
      </c>
      <c r="B6704" s="3">
        <v>45910</v>
      </c>
      <c r="C6704" s="3">
        <v>45910</v>
      </c>
      <c r="D6704" s="43" t="s">
        <v>2483</v>
      </c>
      <c r="E6704" s="43" t="s">
        <v>1913</v>
      </c>
      <c r="F6704" s="43" t="s">
        <v>1915</v>
      </c>
      <c r="G6704">
        <v>60</v>
      </c>
      <c r="H6704">
        <v>60</v>
      </c>
      <c r="I6704" s="43" t="s">
        <v>1914</v>
      </c>
      <c r="J6704" s="43" t="s">
        <v>1034</v>
      </c>
      <c r="K6704" s="43" t="s">
        <v>178</v>
      </c>
      <c r="L6704" s="43" t="str">
        <f>IF(AND(Home!$A$1&gt;=Leave[[#This Row],[Start Time]],Home!$A$1&lt;=Leave[[#This Row],[End Time]]),"Aplica","No Aplica")</f>
        <v>No Aplica</v>
      </c>
      <c r="M6704" s="43" t="str">
        <f>IF(AND(Home!$A$1&gt;=Leave[[#This Row],[Start Time]],Home!$A$1&lt;=Leave[[#This Row],[End Time]]),Home!$A$1,"No Aplica")</f>
        <v>No Aplica</v>
      </c>
      <c r="N6704" s="43" t="str">
        <f>Leave[[#This Row],[User Code (Owning User) (Usuario)]]&amp;Leave[[#This Row],[fecha activa]]</f>
        <v>MIE2025170623401No Aplica</v>
      </c>
    </row>
    <row r="6705" spans="1:14" x14ac:dyDescent="0.3">
      <c r="A6705" s="43" t="s">
        <v>471</v>
      </c>
      <c r="B6705" s="3">
        <v>45909</v>
      </c>
      <c r="C6705" s="3">
        <v>45909</v>
      </c>
      <c r="D6705" s="43" t="s">
        <v>1404</v>
      </c>
      <c r="E6705" s="43" t="s">
        <v>1913</v>
      </c>
      <c r="F6705" s="43" t="s">
        <v>1915</v>
      </c>
      <c r="G6705">
        <v>60</v>
      </c>
      <c r="H6705">
        <v>60</v>
      </c>
      <c r="I6705" s="43" t="s">
        <v>1914</v>
      </c>
      <c r="J6705" s="43" t="s">
        <v>1034</v>
      </c>
      <c r="K6705" s="43" t="s">
        <v>178</v>
      </c>
      <c r="L6705" s="43" t="str">
        <f>IF(AND(Home!$A$1&gt;=Leave[[#This Row],[Start Time]],Home!$A$1&lt;=Leave[[#This Row],[End Time]]),"Aplica","No Aplica")</f>
        <v>No Aplica</v>
      </c>
      <c r="M6705" s="43" t="str">
        <f>IF(AND(Home!$A$1&gt;=Leave[[#This Row],[Start Time]],Home!$A$1&lt;=Leave[[#This Row],[End Time]]),Home!$A$1,"No Aplica")</f>
        <v>No Aplica</v>
      </c>
      <c r="N6705" s="43" t="str">
        <f>Leave[[#This Row],[User Code (Owning User) (Usuario)]]&amp;Leave[[#This Row],[fecha activa]]</f>
        <v>MIE2025170623401No Aplica</v>
      </c>
    </row>
    <row r="6706" spans="1:14" x14ac:dyDescent="0.3">
      <c r="A6706" s="43" t="s">
        <v>477</v>
      </c>
      <c r="B6706" s="3">
        <v>45907</v>
      </c>
      <c r="C6706" s="3">
        <v>45907</v>
      </c>
      <c r="D6706" s="43" t="s">
        <v>3069</v>
      </c>
      <c r="E6706" s="43" t="s">
        <v>1913</v>
      </c>
      <c r="F6706" s="43" t="s">
        <v>1915</v>
      </c>
      <c r="G6706">
        <v>540</v>
      </c>
      <c r="H6706">
        <v>540</v>
      </c>
      <c r="I6706" s="43" t="s">
        <v>1914</v>
      </c>
      <c r="J6706" s="43" t="s">
        <v>1034</v>
      </c>
      <c r="K6706" s="43" t="s">
        <v>178</v>
      </c>
      <c r="L6706" s="43" t="str">
        <f>IF(AND(Home!$A$1&gt;=Leave[[#This Row],[Start Time]],Home!$A$1&lt;=Leave[[#This Row],[End Time]]),"Aplica","No Aplica")</f>
        <v>No Aplica</v>
      </c>
      <c r="M6706" s="43" t="str">
        <f>IF(AND(Home!$A$1&gt;=Leave[[#This Row],[Start Time]],Home!$A$1&lt;=Leave[[#This Row],[End Time]]),Home!$A$1,"No Aplica")</f>
        <v>No Aplica</v>
      </c>
      <c r="N6706" s="43" t="str">
        <f>Leave[[#This Row],[User Code (Owning User) (Usuario)]]&amp;Leave[[#This Row],[fecha activa]]</f>
        <v>MIE2025170623401No Aplica</v>
      </c>
    </row>
    <row r="6707" spans="1:14" x14ac:dyDescent="0.3">
      <c r="A6707" s="43" t="s">
        <v>477</v>
      </c>
      <c r="B6707" s="3">
        <v>45906</v>
      </c>
      <c r="C6707" s="3">
        <v>45906</v>
      </c>
      <c r="D6707" s="43" t="s">
        <v>3069</v>
      </c>
      <c r="E6707" s="43" t="s">
        <v>1913</v>
      </c>
      <c r="F6707" s="43" t="s">
        <v>1915</v>
      </c>
      <c r="G6707">
        <v>540</v>
      </c>
      <c r="H6707">
        <v>540</v>
      </c>
      <c r="I6707" s="43" t="s">
        <v>1914</v>
      </c>
      <c r="J6707" s="43" t="s">
        <v>1034</v>
      </c>
      <c r="K6707" s="43" t="s">
        <v>178</v>
      </c>
      <c r="L6707" s="43" t="str">
        <f>IF(AND(Home!$A$1&gt;=Leave[[#This Row],[Start Time]],Home!$A$1&lt;=Leave[[#This Row],[End Time]]),"Aplica","No Aplica")</f>
        <v>No Aplica</v>
      </c>
      <c r="M6707" s="43" t="str">
        <f>IF(AND(Home!$A$1&gt;=Leave[[#This Row],[Start Time]],Home!$A$1&lt;=Leave[[#This Row],[End Time]]),Home!$A$1,"No Aplica")</f>
        <v>No Aplica</v>
      </c>
      <c r="N6707" s="43" t="str">
        <f>Leave[[#This Row],[User Code (Owning User) (Usuario)]]&amp;Leave[[#This Row],[fecha activa]]</f>
        <v>MIE2025170623401No Aplica</v>
      </c>
    </row>
    <row r="6708" spans="1:14" x14ac:dyDescent="0.3">
      <c r="A6708" s="43" t="s">
        <v>477</v>
      </c>
      <c r="B6708" s="3">
        <v>45905</v>
      </c>
      <c r="C6708" s="3">
        <v>45905</v>
      </c>
      <c r="D6708" s="43" t="s">
        <v>3069</v>
      </c>
      <c r="E6708" s="43" t="s">
        <v>1913</v>
      </c>
      <c r="F6708" s="43" t="s">
        <v>1915</v>
      </c>
      <c r="G6708">
        <v>540</v>
      </c>
      <c r="H6708">
        <v>540</v>
      </c>
      <c r="I6708" s="43" t="s">
        <v>1914</v>
      </c>
      <c r="J6708" s="43" t="s">
        <v>1034</v>
      </c>
      <c r="K6708" s="43" t="s">
        <v>178</v>
      </c>
      <c r="L6708" s="43" t="str">
        <f>IF(AND(Home!$A$1&gt;=Leave[[#This Row],[Start Time]],Home!$A$1&lt;=Leave[[#This Row],[End Time]]),"Aplica","No Aplica")</f>
        <v>No Aplica</v>
      </c>
      <c r="M6708" s="43" t="str">
        <f>IF(AND(Home!$A$1&gt;=Leave[[#This Row],[Start Time]],Home!$A$1&lt;=Leave[[#This Row],[End Time]]),Home!$A$1,"No Aplica")</f>
        <v>No Aplica</v>
      </c>
      <c r="N6708" s="43" t="str">
        <f>Leave[[#This Row],[User Code (Owning User) (Usuario)]]&amp;Leave[[#This Row],[fecha activa]]</f>
        <v>MIE2025170623401No Aplica</v>
      </c>
    </row>
    <row r="6709" spans="1:14" x14ac:dyDescent="0.3">
      <c r="A6709" s="43" t="s">
        <v>477</v>
      </c>
      <c r="B6709" s="3">
        <v>45904</v>
      </c>
      <c r="C6709" s="3">
        <v>45904</v>
      </c>
      <c r="D6709" s="43" t="s">
        <v>2589</v>
      </c>
      <c r="E6709" s="43" t="s">
        <v>1913</v>
      </c>
      <c r="F6709" s="43" t="s">
        <v>1915</v>
      </c>
      <c r="G6709">
        <v>540</v>
      </c>
      <c r="H6709">
        <v>540</v>
      </c>
      <c r="I6709" s="43" t="s">
        <v>1914</v>
      </c>
      <c r="J6709" s="43" t="s">
        <v>1034</v>
      </c>
      <c r="K6709" s="43" t="s">
        <v>178</v>
      </c>
      <c r="L6709" s="43" t="str">
        <f>IF(AND(Home!$A$1&gt;=Leave[[#This Row],[Start Time]],Home!$A$1&lt;=Leave[[#This Row],[End Time]]),"Aplica","No Aplica")</f>
        <v>No Aplica</v>
      </c>
      <c r="M6709" s="43" t="str">
        <f>IF(AND(Home!$A$1&gt;=Leave[[#This Row],[Start Time]],Home!$A$1&lt;=Leave[[#This Row],[End Time]]),Home!$A$1,"No Aplica")</f>
        <v>No Aplica</v>
      </c>
      <c r="N6709" s="43" t="str">
        <f>Leave[[#This Row],[User Code (Owning User) (Usuario)]]&amp;Leave[[#This Row],[fecha activa]]</f>
        <v>MIE2025170623401No Aplica</v>
      </c>
    </row>
    <row r="6710" spans="1:14" x14ac:dyDescent="0.3">
      <c r="A6710" s="43" t="s">
        <v>477</v>
      </c>
      <c r="B6710" s="3">
        <v>45903</v>
      </c>
      <c r="C6710" s="3">
        <v>45903</v>
      </c>
      <c r="D6710" s="43" t="s">
        <v>2589</v>
      </c>
      <c r="E6710" s="43" t="s">
        <v>1913</v>
      </c>
      <c r="F6710" s="43" t="s">
        <v>1915</v>
      </c>
      <c r="G6710">
        <v>540</v>
      </c>
      <c r="H6710">
        <v>540</v>
      </c>
      <c r="I6710" s="43" t="s">
        <v>1914</v>
      </c>
      <c r="J6710" s="43" t="s">
        <v>1034</v>
      </c>
      <c r="K6710" s="43" t="s">
        <v>178</v>
      </c>
      <c r="L6710" s="43" t="str">
        <f>IF(AND(Home!$A$1&gt;=Leave[[#This Row],[Start Time]],Home!$A$1&lt;=Leave[[#This Row],[End Time]]),"Aplica","No Aplica")</f>
        <v>No Aplica</v>
      </c>
      <c r="M6710" s="43" t="str">
        <f>IF(AND(Home!$A$1&gt;=Leave[[#This Row],[Start Time]],Home!$A$1&lt;=Leave[[#This Row],[End Time]]),Home!$A$1,"No Aplica")</f>
        <v>No Aplica</v>
      </c>
      <c r="N6710" s="43" t="str">
        <f>Leave[[#This Row],[User Code (Owning User) (Usuario)]]&amp;Leave[[#This Row],[fecha activa]]</f>
        <v>MIE2025170623401No Aplica</v>
      </c>
    </row>
    <row r="6711" spans="1:14" x14ac:dyDescent="0.3">
      <c r="A6711" s="43" t="s">
        <v>477</v>
      </c>
      <c r="B6711" s="3">
        <v>45902</v>
      </c>
      <c r="C6711" s="3">
        <v>45902</v>
      </c>
      <c r="D6711" s="43" t="s">
        <v>2589</v>
      </c>
      <c r="E6711" s="43" t="s">
        <v>1913</v>
      </c>
      <c r="F6711" s="43" t="s">
        <v>1915</v>
      </c>
      <c r="G6711">
        <v>540</v>
      </c>
      <c r="H6711">
        <v>540</v>
      </c>
      <c r="I6711" s="43" t="s">
        <v>1914</v>
      </c>
      <c r="J6711" s="43" t="s">
        <v>1034</v>
      </c>
      <c r="K6711" s="43" t="s">
        <v>178</v>
      </c>
      <c r="L6711" s="43" t="str">
        <f>IF(AND(Home!$A$1&gt;=Leave[[#This Row],[Start Time]],Home!$A$1&lt;=Leave[[#This Row],[End Time]]),"Aplica","No Aplica")</f>
        <v>No Aplica</v>
      </c>
      <c r="M6711" s="43" t="str">
        <f>IF(AND(Home!$A$1&gt;=Leave[[#This Row],[Start Time]],Home!$A$1&lt;=Leave[[#This Row],[End Time]]),Home!$A$1,"No Aplica")</f>
        <v>No Aplica</v>
      </c>
      <c r="N6711" s="43" t="str">
        <f>Leave[[#This Row],[User Code (Owning User) (Usuario)]]&amp;Leave[[#This Row],[fecha activa]]</f>
        <v>MIE2025170623401No Aplica</v>
      </c>
    </row>
    <row r="6712" spans="1:14" x14ac:dyDescent="0.3">
      <c r="A6712" s="43" t="s">
        <v>477</v>
      </c>
      <c r="B6712" s="3">
        <v>45901</v>
      </c>
      <c r="C6712" s="3">
        <v>45901</v>
      </c>
      <c r="D6712" s="43" t="s">
        <v>2589</v>
      </c>
      <c r="E6712" s="43" t="s">
        <v>1913</v>
      </c>
      <c r="F6712" s="43" t="s">
        <v>1915</v>
      </c>
      <c r="G6712">
        <v>540</v>
      </c>
      <c r="H6712">
        <v>540</v>
      </c>
      <c r="I6712" s="43" t="s">
        <v>1914</v>
      </c>
      <c r="J6712" s="43" t="s">
        <v>1034</v>
      </c>
      <c r="K6712" s="43" t="s">
        <v>178</v>
      </c>
      <c r="L6712" s="43" t="str">
        <f>IF(AND(Home!$A$1&gt;=Leave[[#This Row],[Start Time]],Home!$A$1&lt;=Leave[[#This Row],[End Time]]),"Aplica","No Aplica")</f>
        <v>No Aplica</v>
      </c>
      <c r="M6712" s="43" t="str">
        <f>IF(AND(Home!$A$1&gt;=Leave[[#This Row],[Start Time]],Home!$A$1&lt;=Leave[[#This Row],[End Time]]),Home!$A$1,"No Aplica")</f>
        <v>No Aplica</v>
      </c>
      <c r="N6712" s="43" t="str">
        <f>Leave[[#This Row],[User Code (Owning User) (Usuario)]]&amp;Leave[[#This Row],[fecha activa]]</f>
        <v>MIE2025170623401No Aplica</v>
      </c>
    </row>
    <row r="6713" spans="1:14" x14ac:dyDescent="0.3">
      <c r="A6713" s="43" t="s">
        <v>601</v>
      </c>
      <c r="B6713" s="3">
        <v>45930</v>
      </c>
      <c r="C6713" s="3">
        <v>45930</v>
      </c>
      <c r="D6713" s="43" t="s">
        <v>2030</v>
      </c>
      <c r="E6713" s="43" t="s">
        <v>326</v>
      </c>
      <c r="F6713" s="43" t="s">
        <v>328</v>
      </c>
      <c r="G6713">
        <v>60</v>
      </c>
      <c r="H6713">
        <v>60</v>
      </c>
      <c r="I6713" s="43" t="s">
        <v>329</v>
      </c>
      <c r="J6713" s="43" t="s">
        <v>1043</v>
      </c>
      <c r="K6713" s="43" t="s">
        <v>177</v>
      </c>
      <c r="L6713" s="43" t="str">
        <f>IF(AND(Home!$A$1&gt;=Leave[[#This Row],[Start Time]],Home!$A$1&lt;=Leave[[#This Row],[End Time]]),"Aplica","No Aplica")</f>
        <v>No Aplica</v>
      </c>
      <c r="M6713" s="43" t="str">
        <f>IF(AND(Home!$A$1&gt;=Leave[[#This Row],[Start Time]],Home!$A$1&lt;=Leave[[#This Row],[End Time]]),Home!$A$1,"No Aplica")</f>
        <v>No Aplica</v>
      </c>
      <c r="N6713" s="43" t="str">
        <f>Leave[[#This Row],[User Code (Owning User) (Usuario)]]&amp;Leave[[#This Row],[fecha activa]]</f>
        <v>MIE2023280611725No Aplica</v>
      </c>
    </row>
    <row r="6714" spans="1:14" x14ac:dyDescent="0.3">
      <c r="A6714" s="43" t="s">
        <v>601</v>
      </c>
      <c r="B6714" s="3">
        <v>45929</v>
      </c>
      <c r="C6714" s="3">
        <v>45929</v>
      </c>
      <c r="D6714" s="43" t="s">
        <v>2030</v>
      </c>
      <c r="E6714" s="43" t="s">
        <v>326</v>
      </c>
      <c r="F6714" s="43" t="s">
        <v>328</v>
      </c>
      <c r="G6714">
        <v>60</v>
      </c>
      <c r="H6714">
        <v>60</v>
      </c>
      <c r="I6714" s="43" t="s">
        <v>329</v>
      </c>
      <c r="J6714" s="43" t="s">
        <v>1043</v>
      </c>
      <c r="K6714" s="43" t="s">
        <v>177</v>
      </c>
      <c r="L6714" s="43" t="str">
        <f>IF(AND(Home!$A$1&gt;=Leave[[#This Row],[Start Time]],Home!$A$1&lt;=Leave[[#This Row],[End Time]]),"Aplica","No Aplica")</f>
        <v>No Aplica</v>
      </c>
      <c r="M6714" s="43" t="str">
        <f>IF(AND(Home!$A$1&gt;=Leave[[#This Row],[Start Time]],Home!$A$1&lt;=Leave[[#This Row],[End Time]]),Home!$A$1,"No Aplica")</f>
        <v>No Aplica</v>
      </c>
      <c r="N6714" s="43" t="str">
        <f>Leave[[#This Row],[User Code (Owning User) (Usuario)]]&amp;Leave[[#This Row],[fecha activa]]</f>
        <v>MIE2023280611725No Aplica</v>
      </c>
    </row>
    <row r="6715" spans="1:14" x14ac:dyDescent="0.3">
      <c r="A6715" s="43" t="s">
        <v>465</v>
      </c>
      <c r="B6715" s="3">
        <v>45926</v>
      </c>
      <c r="C6715" s="3">
        <v>45926</v>
      </c>
      <c r="D6715" s="43" t="s">
        <v>621</v>
      </c>
      <c r="E6715" s="43" t="s">
        <v>326</v>
      </c>
      <c r="F6715" s="43" t="s">
        <v>328</v>
      </c>
      <c r="G6715">
        <v>60</v>
      </c>
      <c r="H6715">
        <v>60</v>
      </c>
      <c r="I6715" s="43" t="s">
        <v>329</v>
      </c>
      <c r="J6715" s="43" t="s">
        <v>1043</v>
      </c>
      <c r="K6715" s="43" t="s">
        <v>177</v>
      </c>
      <c r="L6715" s="43" t="str">
        <f>IF(AND(Home!$A$1&gt;=Leave[[#This Row],[Start Time]],Home!$A$1&lt;=Leave[[#This Row],[End Time]]),"Aplica","No Aplica")</f>
        <v>No Aplica</v>
      </c>
      <c r="M6715" s="43" t="str">
        <f>IF(AND(Home!$A$1&gt;=Leave[[#This Row],[Start Time]],Home!$A$1&lt;=Leave[[#This Row],[End Time]]),Home!$A$1,"No Aplica")</f>
        <v>No Aplica</v>
      </c>
      <c r="N6715" s="43" t="str">
        <f>Leave[[#This Row],[User Code (Owning User) (Usuario)]]&amp;Leave[[#This Row],[fecha activa]]</f>
        <v>MIE2023280611725No Aplica</v>
      </c>
    </row>
    <row r="6716" spans="1:14" x14ac:dyDescent="0.3">
      <c r="A6716" s="43" t="s">
        <v>468</v>
      </c>
      <c r="B6716" s="3">
        <v>45925</v>
      </c>
      <c r="C6716" s="3">
        <v>45925</v>
      </c>
      <c r="D6716" s="43" t="s">
        <v>470</v>
      </c>
      <c r="E6716" s="43" t="s">
        <v>326</v>
      </c>
      <c r="F6716" s="43" t="s">
        <v>328</v>
      </c>
      <c r="G6716">
        <v>540</v>
      </c>
      <c r="H6716">
        <v>540</v>
      </c>
      <c r="I6716" s="43" t="s">
        <v>329</v>
      </c>
      <c r="J6716" s="43" t="s">
        <v>1043</v>
      </c>
      <c r="K6716" s="43" t="s">
        <v>177</v>
      </c>
      <c r="L6716" s="43" t="str">
        <f>IF(AND(Home!$A$1&gt;=Leave[[#This Row],[Start Time]],Home!$A$1&lt;=Leave[[#This Row],[End Time]]),"Aplica","No Aplica")</f>
        <v>No Aplica</v>
      </c>
      <c r="M6716" s="43" t="str">
        <f>IF(AND(Home!$A$1&gt;=Leave[[#This Row],[Start Time]],Home!$A$1&lt;=Leave[[#This Row],[End Time]]),Home!$A$1,"No Aplica")</f>
        <v>No Aplica</v>
      </c>
      <c r="N6716" s="43" t="str">
        <f>Leave[[#This Row],[User Code (Owning User) (Usuario)]]&amp;Leave[[#This Row],[fecha activa]]</f>
        <v>MIE2023280611725No Aplica</v>
      </c>
    </row>
    <row r="6717" spans="1:14" x14ac:dyDescent="0.3">
      <c r="A6717" s="43" t="s">
        <v>465</v>
      </c>
      <c r="B6717" s="3">
        <v>45924</v>
      </c>
      <c r="C6717" s="3">
        <v>45924</v>
      </c>
      <c r="D6717" s="43" t="s">
        <v>2030</v>
      </c>
      <c r="E6717" s="43" t="s">
        <v>326</v>
      </c>
      <c r="F6717" s="43" t="s">
        <v>328</v>
      </c>
      <c r="G6717">
        <v>60</v>
      </c>
      <c r="H6717">
        <v>60</v>
      </c>
      <c r="I6717" s="43" t="s">
        <v>329</v>
      </c>
      <c r="J6717" s="43" t="s">
        <v>1043</v>
      </c>
      <c r="K6717" s="43" t="s">
        <v>177</v>
      </c>
      <c r="L6717" s="43" t="str">
        <f>IF(AND(Home!$A$1&gt;=Leave[[#This Row],[Start Time]],Home!$A$1&lt;=Leave[[#This Row],[End Time]]),"Aplica","No Aplica")</f>
        <v>No Aplica</v>
      </c>
      <c r="M6717" s="43" t="str">
        <f>IF(AND(Home!$A$1&gt;=Leave[[#This Row],[Start Time]],Home!$A$1&lt;=Leave[[#This Row],[End Time]]),Home!$A$1,"No Aplica")</f>
        <v>No Aplica</v>
      </c>
      <c r="N6717" s="43" t="str">
        <f>Leave[[#This Row],[User Code (Owning User) (Usuario)]]&amp;Leave[[#This Row],[fecha activa]]</f>
        <v>MIE2023280611725No Aplica</v>
      </c>
    </row>
    <row r="6718" spans="1:14" x14ac:dyDescent="0.3">
      <c r="A6718" s="43" t="s">
        <v>465</v>
      </c>
      <c r="B6718" s="3">
        <v>45923</v>
      </c>
      <c r="C6718" s="3">
        <v>45923</v>
      </c>
      <c r="D6718" s="43" t="s">
        <v>2030</v>
      </c>
      <c r="E6718" s="43" t="s">
        <v>326</v>
      </c>
      <c r="F6718" s="43" t="s">
        <v>328</v>
      </c>
      <c r="G6718">
        <v>60</v>
      </c>
      <c r="H6718">
        <v>60</v>
      </c>
      <c r="I6718" s="43" t="s">
        <v>329</v>
      </c>
      <c r="J6718" s="43" t="s">
        <v>1043</v>
      </c>
      <c r="K6718" s="43" t="s">
        <v>177</v>
      </c>
      <c r="L6718" s="43" t="str">
        <f>IF(AND(Home!$A$1&gt;=Leave[[#This Row],[Start Time]],Home!$A$1&lt;=Leave[[#This Row],[End Time]]),"Aplica","No Aplica")</f>
        <v>No Aplica</v>
      </c>
      <c r="M6718" s="43" t="str">
        <f>IF(AND(Home!$A$1&gt;=Leave[[#This Row],[Start Time]],Home!$A$1&lt;=Leave[[#This Row],[End Time]]),Home!$A$1,"No Aplica")</f>
        <v>No Aplica</v>
      </c>
      <c r="N6718" s="43" t="str">
        <f>Leave[[#This Row],[User Code (Owning User) (Usuario)]]&amp;Leave[[#This Row],[fecha activa]]</f>
        <v>MIE2023280611725No Aplica</v>
      </c>
    </row>
    <row r="6719" spans="1:14" x14ac:dyDescent="0.3">
      <c r="A6719" s="43" t="s">
        <v>465</v>
      </c>
      <c r="B6719" s="3">
        <v>45922</v>
      </c>
      <c r="C6719" s="3">
        <v>45922</v>
      </c>
      <c r="D6719" s="43" t="s">
        <v>1323</v>
      </c>
      <c r="E6719" s="43" t="s">
        <v>326</v>
      </c>
      <c r="F6719" s="43" t="s">
        <v>328</v>
      </c>
      <c r="G6719">
        <v>60</v>
      </c>
      <c r="H6719">
        <v>60</v>
      </c>
      <c r="I6719" s="43" t="s">
        <v>329</v>
      </c>
      <c r="J6719" s="43" t="s">
        <v>1043</v>
      </c>
      <c r="K6719" s="43" t="s">
        <v>177</v>
      </c>
      <c r="L6719" s="43" t="str">
        <f>IF(AND(Home!$A$1&gt;=Leave[[#This Row],[Start Time]],Home!$A$1&lt;=Leave[[#This Row],[End Time]]),"Aplica","No Aplica")</f>
        <v>Aplica</v>
      </c>
      <c r="M6719" s="43">
        <f>IF(AND(Home!$A$1&gt;=Leave[[#This Row],[Start Time]],Home!$A$1&lt;=Leave[[#This Row],[End Time]]),Home!$A$1,"No Aplica")</f>
        <v>45922</v>
      </c>
      <c r="N6719" s="43" t="str">
        <f>Leave[[#This Row],[User Code (Owning User) (Usuario)]]&amp;Leave[[#This Row],[fecha activa]]</f>
        <v>MIE202328061172545922</v>
      </c>
    </row>
    <row r="6720" spans="1:14" x14ac:dyDescent="0.3">
      <c r="A6720" s="43" t="s">
        <v>465</v>
      </c>
      <c r="B6720" s="3">
        <v>45921</v>
      </c>
      <c r="C6720" s="3">
        <v>45921</v>
      </c>
      <c r="D6720" s="43" t="s">
        <v>470</v>
      </c>
      <c r="E6720" s="43" t="s">
        <v>326</v>
      </c>
      <c r="F6720" s="43" t="s">
        <v>328</v>
      </c>
      <c r="G6720">
        <v>540</v>
      </c>
      <c r="H6720">
        <v>540</v>
      </c>
      <c r="I6720" s="43" t="s">
        <v>329</v>
      </c>
      <c r="J6720" s="43" t="s">
        <v>1043</v>
      </c>
      <c r="K6720" s="43" t="s">
        <v>177</v>
      </c>
      <c r="L6720" s="43" t="str">
        <f>IF(AND(Home!$A$1&gt;=Leave[[#This Row],[Start Time]],Home!$A$1&lt;=Leave[[#This Row],[End Time]]),"Aplica","No Aplica")</f>
        <v>No Aplica</v>
      </c>
      <c r="M6720" s="43" t="str">
        <f>IF(AND(Home!$A$1&gt;=Leave[[#This Row],[Start Time]],Home!$A$1&lt;=Leave[[#This Row],[End Time]]),Home!$A$1,"No Aplica")</f>
        <v>No Aplica</v>
      </c>
      <c r="N6720" s="43" t="str">
        <f>Leave[[#This Row],[User Code (Owning User) (Usuario)]]&amp;Leave[[#This Row],[fecha activa]]</f>
        <v>MIE2023280611725No Aplica</v>
      </c>
    </row>
    <row r="6721" spans="1:14" x14ac:dyDescent="0.3">
      <c r="A6721" s="43" t="s">
        <v>601</v>
      </c>
      <c r="B6721" s="3">
        <v>45909</v>
      </c>
      <c r="C6721" s="3">
        <v>45909</v>
      </c>
      <c r="D6721" s="43" t="s">
        <v>475</v>
      </c>
      <c r="E6721" s="43" t="s">
        <v>326</v>
      </c>
      <c r="F6721" s="43" t="s">
        <v>328</v>
      </c>
      <c r="G6721">
        <v>540</v>
      </c>
      <c r="H6721">
        <v>540</v>
      </c>
      <c r="I6721" s="43" t="s">
        <v>329</v>
      </c>
      <c r="J6721" s="43" t="s">
        <v>1043</v>
      </c>
      <c r="K6721" s="43" t="s">
        <v>177</v>
      </c>
      <c r="L6721" s="43" t="str">
        <f>IF(AND(Home!$A$1&gt;=Leave[[#This Row],[Start Time]],Home!$A$1&lt;=Leave[[#This Row],[End Time]]),"Aplica","No Aplica")</f>
        <v>No Aplica</v>
      </c>
      <c r="M6721" s="43" t="str">
        <f>IF(AND(Home!$A$1&gt;=Leave[[#This Row],[Start Time]],Home!$A$1&lt;=Leave[[#This Row],[End Time]]),Home!$A$1,"No Aplica")</f>
        <v>No Aplica</v>
      </c>
      <c r="N6721" s="43" t="str">
        <f>Leave[[#This Row],[User Code (Owning User) (Usuario)]]&amp;Leave[[#This Row],[fecha activa]]</f>
        <v>MIE2023280611725No Aplica</v>
      </c>
    </row>
    <row r="6722" spans="1:14" x14ac:dyDescent="0.3">
      <c r="A6722" s="43" t="s">
        <v>465</v>
      </c>
      <c r="B6722" s="3">
        <v>45912</v>
      </c>
      <c r="C6722" s="3">
        <v>45912</v>
      </c>
      <c r="D6722" s="43" t="s">
        <v>621</v>
      </c>
      <c r="E6722" s="43" t="s">
        <v>326</v>
      </c>
      <c r="F6722" s="43" t="s">
        <v>328</v>
      </c>
      <c r="G6722">
        <v>60</v>
      </c>
      <c r="H6722">
        <v>60</v>
      </c>
      <c r="I6722" s="43" t="s">
        <v>329</v>
      </c>
      <c r="J6722" s="43" t="s">
        <v>1043</v>
      </c>
      <c r="K6722" s="43" t="s">
        <v>177</v>
      </c>
      <c r="L6722" s="43" t="str">
        <f>IF(AND(Home!$A$1&gt;=Leave[[#This Row],[Start Time]],Home!$A$1&lt;=Leave[[#This Row],[End Time]]),"Aplica","No Aplica")</f>
        <v>No Aplica</v>
      </c>
      <c r="M6722" s="43" t="str">
        <f>IF(AND(Home!$A$1&gt;=Leave[[#This Row],[Start Time]],Home!$A$1&lt;=Leave[[#This Row],[End Time]]),Home!$A$1,"No Aplica")</f>
        <v>No Aplica</v>
      </c>
      <c r="N6722" s="43" t="str">
        <f>Leave[[#This Row],[User Code (Owning User) (Usuario)]]&amp;Leave[[#This Row],[fecha activa]]</f>
        <v>MIE2023280611725No Aplica</v>
      </c>
    </row>
    <row r="6723" spans="1:14" x14ac:dyDescent="0.3">
      <c r="A6723" s="43" t="s">
        <v>465</v>
      </c>
      <c r="B6723" s="3">
        <v>45911</v>
      </c>
      <c r="C6723" s="3">
        <v>45911</v>
      </c>
      <c r="D6723" s="43" t="s">
        <v>621</v>
      </c>
      <c r="E6723" s="43" t="s">
        <v>326</v>
      </c>
      <c r="F6723" s="43" t="s">
        <v>328</v>
      </c>
      <c r="G6723">
        <v>60</v>
      </c>
      <c r="H6723">
        <v>60</v>
      </c>
      <c r="I6723" s="43" t="s">
        <v>329</v>
      </c>
      <c r="J6723" s="43" t="s">
        <v>1043</v>
      </c>
      <c r="K6723" s="43" t="s">
        <v>177</v>
      </c>
      <c r="L6723" s="43" t="str">
        <f>IF(AND(Home!$A$1&gt;=Leave[[#This Row],[Start Time]],Home!$A$1&lt;=Leave[[#This Row],[End Time]]),"Aplica","No Aplica")</f>
        <v>No Aplica</v>
      </c>
      <c r="M6723" s="43" t="str">
        <f>IF(AND(Home!$A$1&gt;=Leave[[#This Row],[Start Time]],Home!$A$1&lt;=Leave[[#This Row],[End Time]]),Home!$A$1,"No Aplica")</f>
        <v>No Aplica</v>
      </c>
      <c r="N6723" s="43" t="str">
        <f>Leave[[#This Row],[User Code (Owning User) (Usuario)]]&amp;Leave[[#This Row],[fecha activa]]</f>
        <v>MIE2023280611725No Aplica</v>
      </c>
    </row>
    <row r="6724" spans="1:14" x14ac:dyDescent="0.3">
      <c r="A6724" s="43" t="s">
        <v>465</v>
      </c>
      <c r="B6724" s="3">
        <v>45910</v>
      </c>
      <c r="C6724" s="3">
        <v>45910</v>
      </c>
      <c r="D6724" s="43" t="s">
        <v>469</v>
      </c>
      <c r="E6724" s="43" t="s">
        <v>326</v>
      </c>
      <c r="F6724" s="43" t="s">
        <v>328</v>
      </c>
      <c r="G6724">
        <v>540</v>
      </c>
      <c r="H6724">
        <v>540</v>
      </c>
      <c r="I6724" s="43" t="s">
        <v>329</v>
      </c>
      <c r="J6724" s="43" t="s">
        <v>1043</v>
      </c>
      <c r="K6724" s="43" t="s">
        <v>177</v>
      </c>
      <c r="L6724" s="43" t="str">
        <f>IF(AND(Home!$A$1&gt;=Leave[[#This Row],[Start Time]],Home!$A$1&lt;=Leave[[#This Row],[End Time]]),"Aplica","No Aplica")</f>
        <v>No Aplica</v>
      </c>
      <c r="M6724" s="43" t="str">
        <f>IF(AND(Home!$A$1&gt;=Leave[[#This Row],[Start Time]],Home!$A$1&lt;=Leave[[#This Row],[End Time]]),Home!$A$1,"No Aplica")</f>
        <v>No Aplica</v>
      </c>
      <c r="N6724" s="43" t="str">
        <f>Leave[[#This Row],[User Code (Owning User) (Usuario)]]&amp;Leave[[#This Row],[fecha activa]]</f>
        <v>MIE2023280611725No Aplica</v>
      </c>
    </row>
    <row r="6725" spans="1:14" x14ac:dyDescent="0.3">
      <c r="A6725" s="43" t="s">
        <v>465</v>
      </c>
      <c r="B6725" s="3">
        <v>45909</v>
      </c>
      <c r="C6725" s="3">
        <v>45909</v>
      </c>
      <c r="D6725" s="43" t="s">
        <v>621</v>
      </c>
      <c r="E6725" s="43" t="s">
        <v>326</v>
      </c>
      <c r="F6725" s="43" t="s">
        <v>328</v>
      </c>
      <c r="G6725">
        <v>60</v>
      </c>
      <c r="H6725">
        <v>60</v>
      </c>
      <c r="I6725" s="43" t="s">
        <v>329</v>
      </c>
      <c r="J6725" s="43" t="s">
        <v>1043</v>
      </c>
      <c r="K6725" s="43" t="s">
        <v>177</v>
      </c>
      <c r="L6725" s="43" t="str">
        <f>IF(AND(Home!$A$1&gt;=Leave[[#This Row],[Start Time]],Home!$A$1&lt;=Leave[[#This Row],[End Time]]),"Aplica","No Aplica")</f>
        <v>No Aplica</v>
      </c>
      <c r="M6725" s="43" t="str">
        <f>IF(AND(Home!$A$1&gt;=Leave[[#This Row],[Start Time]],Home!$A$1&lt;=Leave[[#This Row],[End Time]]),Home!$A$1,"No Aplica")</f>
        <v>No Aplica</v>
      </c>
      <c r="N6725" s="43" t="str">
        <f>Leave[[#This Row],[User Code (Owning User) (Usuario)]]&amp;Leave[[#This Row],[fecha activa]]</f>
        <v>MIE2023280611725No Aplica</v>
      </c>
    </row>
    <row r="6726" spans="1:14" x14ac:dyDescent="0.3">
      <c r="A6726" s="43" t="s">
        <v>465</v>
      </c>
      <c r="B6726" s="3">
        <v>45908</v>
      </c>
      <c r="C6726" s="3">
        <v>45908</v>
      </c>
      <c r="D6726" s="43" t="s">
        <v>621</v>
      </c>
      <c r="E6726" s="43" t="s">
        <v>326</v>
      </c>
      <c r="F6726" s="43" t="s">
        <v>328</v>
      </c>
      <c r="G6726">
        <v>60</v>
      </c>
      <c r="H6726">
        <v>60</v>
      </c>
      <c r="I6726" s="43" t="s">
        <v>329</v>
      </c>
      <c r="J6726" s="43" t="s">
        <v>1043</v>
      </c>
      <c r="K6726" s="43" t="s">
        <v>177</v>
      </c>
      <c r="L6726" s="43" t="str">
        <f>IF(AND(Home!$A$1&gt;=Leave[[#This Row],[Start Time]],Home!$A$1&lt;=Leave[[#This Row],[End Time]]),"Aplica","No Aplica")</f>
        <v>No Aplica</v>
      </c>
      <c r="M6726" s="43" t="str">
        <f>IF(AND(Home!$A$1&gt;=Leave[[#This Row],[Start Time]],Home!$A$1&lt;=Leave[[#This Row],[End Time]]),Home!$A$1,"No Aplica")</f>
        <v>No Aplica</v>
      </c>
      <c r="N6726" s="43" t="str">
        <f>Leave[[#This Row],[User Code (Owning User) (Usuario)]]&amp;Leave[[#This Row],[fecha activa]]</f>
        <v>MIE2023280611725No Aplica</v>
      </c>
    </row>
    <row r="6727" spans="1:14" x14ac:dyDescent="0.3">
      <c r="A6727" s="43" t="s">
        <v>465</v>
      </c>
      <c r="B6727" s="3">
        <v>45905</v>
      </c>
      <c r="C6727" s="3">
        <v>45905</v>
      </c>
      <c r="D6727" s="43" t="s">
        <v>621</v>
      </c>
      <c r="E6727" s="43" t="s">
        <v>326</v>
      </c>
      <c r="F6727" s="43" t="s">
        <v>328</v>
      </c>
      <c r="G6727">
        <v>60</v>
      </c>
      <c r="H6727">
        <v>60</v>
      </c>
      <c r="I6727" s="43" t="s">
        <v>329</v>
      </c>
      <c r="J6727" s="43" t="s">
        <v>1043</v>
      </c>
      <c r="K6727" s="43" t="s">
        <v>177</v>
      </c>
      <c r="L6727" s="43" t="str">
        <f>IF(AND(Home!$A$1&gt;=Leave[[#This Row],[Start Time]],Home!$A$1&lt;=Leave[[#This Row],[End Time]]),"Aplica","No Aplica")</f>
        <v>No Aplica</v>
      </c>
      <c r="M6727" s="43" t="str">
        <f>IF(AND(Home!$A$1&gt;=Leave[[#This Row],[Start Time]],Home!$A$1&lt;=Leave[[#This Row],[End Time]]),Home!$A$1,"No Aplica")</f>
        <v>No Aplica</v>
      </c>
      <c r="N6727" s="43" t="str">
        <f>Leave[[#This Row],[User Code (Owning User) (Usuario)]]&amp;Leave[[#This Row],[fecha activa]]</f>
        <v>MIE2023280611725No Aplica</v>
      </c>
    </row>
    <row r="6728" spans="1:14" x14ac:dyDescent="0.3">
      <c r="A6728" s="43" t="s">
        <v>465</v>
      </c>
      <c r="B6728" s="3">
        <v>45904</v>
      </c>
      <c r="C6728" s="3">
        <v>45904</v>
      </c>
      <c r="D6728" s="43" t="s">
        <v>2030</v>
      </c>
      <c r="E6728" s="43" t="s">
        <v>326</v>
      </c>
      <c r="F6728" s="43" t="s">
        <v>328</v>
      </c>
      <c r="G6728">
        <v>60</v>
      </c>
      <c r="H6728">
        <v>60</v>
      </c>
      <c r="I6728" s="43" t="s">
        <v>329</v>
      </c>
      <c r="J6728" s="43" t="s">
        <v>1043</v>
      </c>
      <c r="K6728" s="43" t="s">
        <v>177</v>
      </c>
      <c r="L6728" s="43" t="str">
        <f>IF(AND(Home!$A$1&gt;=Leave[[#This Row],[Start Time]],Home!$A$1&lt;=Leave[[#This Row],[End Time]]),"Aplica","No Aplica")</f>
        <v>No Aplica</v>
      </c>
      <c r="M6728" s="43" t="str">
        <f>IF(AND(Home!$A$1&gt;=Leave[[#This Row],[Start Time]],Home!$A$1&lt;=Leave[[#This Row],[End Time]]),Home!$A$1,"No Aplica")</f>
        <v>No Aplica</v>
      </c>
      <c r="N6728" s="43" t="str">
        <f>Leave[[#This Row],[User Code (Owning User) (Usuario)]]&amp;Leave[[#This Row],[fecha activa]]</f>
        <v>MIE2023280611725No Aplica</v>
      </c>
    </row>
    <row r="6729" spans="1:14" x14ac:dyDescent="0.3">
      <c r="A6729" s="43" t="s">
        <v>465</v>
      </c>
      <c r="B6729" s="3">
        <v>45903</v>
      </c>
      <c r="C6729" s="3">
        <v>45903</v>
      </c>
      <c r="D6729" s="43" t="s">
        <v>469</v>
      </c>
      <c r="E6729" s="43" t="s">
        <v>326</v>
      </c>
      <c r="F6729" s="43" t="s">
        <v>328</v>
      </c>
      <c r="G6729">
        <v>540</v>
      </c>
      <c r="H6729">
        <v>540</v>
      </c>
      <c r="I6729" s="43" t="s">
        <v>329</v>
      </c>
      <c r="J6729" s="43" t="s">
        <v>1043</v>
      </c>
      <c r="K6729" s="43" t="s">
        <v>177</v>
      </c>
      <c r="L6729" s="43" t="str">
        <f>IF(AND(Home!$A$1&gt;=Leave[[#This Row],[Start Time]],Home!$A$1&lt;=Leave[[#This Row],[End Time]]),"Aplica","No Aplica")</f>
        <v>No Aplica</v>
      </c>
      <c r="M6729" s="43" t="str">
        <f>IF(AND(Home!$A$1&gt;=Leave[[#This Row],[Start Time]],Home!$A$1&lt;=Leave[[#This Row],[End Time]]),Home!$A$1,"No Aplica")</f>
        <v>No Aplica</v>
      </c>
      <c r="N6729" s="43" t="str">
        <f>Leave[[#This Row],[User Code (Owning User) (Usuario)]]&amp;Leave[[#This Row],[fecha activa]]</f>
        <v>MIE2023280611725No Aplica</v>
      </c>
    </row>
    <row r="6730" spans="1:14" x14ac:dyDescent="0.3">
      <c r="A6730" s="43" t="s">
        <v>465</v>
      </c>
      <c r="B6730" s="3">
        <v>45902</v>
      </c>
      <c r="C6730" s="3">
        <v>45902</v>
      </c>
      <c r="D6730" s="43" t="s">
        <v>2030</v>
      </c>
      <c r="E6730" s="43" t="s">
        <v>326</v>
      </c>
      <c r="F6730" s="43" t="s">
        <v>328</v>
      </c>
      <c r="G6730">
        <v>60</v>
      </c>
      <c r="H6730">
        <v>60</v>
      </c>
      <c r="I6730" s="43" t="s">
        <v>329</v>
      </c>
      <c r="J6730" s="43" t="s">
        <v>1043</v>
      </c>
      <c r="K6730" s="43" t="s">
        <v>177</v>
      </c>
      <c r="L6730" s="43" t="str">
        <f>IF(AND(Home!$A$1&gt;=Leave[[#This Row],[Start Time]],Home!$A$1&lt;=Leave[[#This Row],[End Time]]),"Aplica","No Aplica")</f>
        <v>No Aplica</v>
      </c>
      <c r="M6730" s="43" t="str">
        <f>IF(AND(Home!$A$1&gt;=Leave[[#This Row],[Start Time]],Home!$A$1&lt;=Leave[[#This Row],[End Time]]),Home!$A$1,"No Aplica")</f>
        <v>No Aplica</v>
      </c>
      <c r="N6730" s="43" t="str">
        <f>Leave[[#This Row],[User Code (Owning User) (Usuario)]]&amp;Leave[[#This Row],[fecha activa]]</f>
        <v>MIE2023280611725No Aplica</v>
      </c>
    </row>
    <row r="6731" spans="1:14" x14ac:dyDescent="0.3">
      <c r="A6731" s="43" t="s">
        <v>465</v>
      </c>
      <c r="B6731" s="3">
        <v>45901</v>
      </c>
      <c r="C6731" s="3">
        <v>45901</v>
      </c>
      <c r="D6731" s="43" t="s">
        <v>1323</v>
      </c>
      <c r="E6731" s="43" t="s">
        <v>326</v>
      </c>
      <c r="F6731" s="43" t="s">
        <v>328</v>
      </c>
      <c r="G6731">
        <v>60</v>
      </c>
      <c r="H6731">
        <v>60</v>
      </c>
      <c r="I6731" s="43" t="s">
        <v>329</v>
      </c>
      <c r="J6731" s="43" t="s">
        <v>1043</v>
      </c>
      <c r="K6731" s="43" t="s">
        <v>177</v>
      </c>
      <c r="L6731" s="43" t="str">
        <f>IF(AND(Home!$A$1&gt;=Leave[[#This Row],[Start Time]],Home!$A$1&lt;=Leave[[#This Row],[End Time]]),"Aplica","No Aplica")</f>
        <v>No Aplica</v>
      </c>
      <c r="M6731" s="43" t="str">
        <f>IF(AND(Home!$A$1&gt;=Leave[[#This Row],[Start Time]],Home!$A$1&lt;=Leave[[#This Row],[End Time]]),Home!$A$1,"No Aplica")</f>
        <v>No Aplica</v>
      </c>
      <c r="N6731" s="43" t="str">
        <f>Leave[[#This Row],[User Code (Owning User) (Usuario)]]&amp;Leave[[#This Row],[fecha activa]]</f>
        <v>MIE2023280611725No Aplica</v>
      </c>
    </row>
    <row r="6732" spans="1:14" x14ac:dyDescent="0.3">
      <c r="A6732" s="43" t="s">
        <v>477</v>
      </c>
      <c r="B6732" s="3">
        <v>45930</v>
      </c>
      <c r="C6732" s="3">
        <v>45930</v>
      </c>
      <c r="D6732" s="43" t="s">
        <v>1866</v>
      </c>
      <c r="E6732" s="43" t="s">
        <v>246</v>
      </c>
      <c r="F6732" s="43" t="s">
        <v>247</v>
      </c>
      <c r="G6732">
        <v>540</v>
      </c>
      <c r="H6732">
        <v>540</v>
      </c>
      <c r="I6732" s="43" t="s">
        <v>929</v>
      </c>
      <c r="J6732" s="43" t="s">
        <v>1040</v>
      </c>
      <c r="K6732" s="43" t="s">
        <v>179</v>
      </c>
      <c r="L6732" s="43" t="str">
        <f>IF(AND(Home!$A$1&gt;=Leave[[#This Row],[Start Time]],Home!$A$1&lt;=Leave[[#This Row],[End Time]]),"Aplica","No Aplica")</f>
        <v>No Aplica</v>
      </c>
      <c r="M6732" s="43" t="str">
        <f>IF(AND(Home!$A$1&gt;=Leave[[#This Row],[Start Time]],Home!$A$1&lt;=Leave[[#This Row],[End Time]]),Home!$A$1,"No Aplica")</f>
        <v>No Aplica</v>
      </c>
      <c r="N6732" s="43" t="str">
        <f>Leave[[#This Row],[User Code (Owning User) (Usuario)]]&amp;Leave[[#This Row],[fecha activa]]</f>
        <v>MIE2023130210308No Aplica</v>
      </c>
    </row>
    <row r="6733" spans="1:14" x14ac:dyDescent="0.3">
      <c r="A6733" s="43" t="s">
        <v>477</v>
      </c>
      <c r="B6733" s="3">
        <v>45929</v>
      </c>
      <c r="C6733" s="3">
        <v>45929</v>
      </c>
      <c r="D6733" s="43" t="s">
        <v>1866</v>
      </c>
      <c r="E6733" s="43" t="s">
        <v>246</v>
      </c>
      <c r="F6733" s="43" t="s">
        <v>247</v>
      </c>
      <c r="G6733">
        <v>540</v>
      </c>
      <c r="H6733">
        <v>540</v>
      </c>
      <c r="I6733" s="43" t="s">
        <v>929</v>
      </c>
      <c r="J6733" s="43" t="s">
        <v>1040</v>
      </c>
      <c r="K6733" s="43" t="s">
        <v>179</v>
      </c>
      <c r="L6733" s="43" t="str">
        <f>IF(AND(Home!$A$1&gt;=Leave[[#This Row],[Start Time]],Home!$A$1&lt;=Leave[[#This Row],[End Time]]),"Aplica","No Aplica")</f>
        <v>No Aplica</v>
      </c>
      <c r="M6733" s="43" t="str">
        <f>IF(AND(Home!$A$1&gt;=Leave[[#This Row],[Start Time]],Home!$A$1&lt;=Leave[[#This Row],[End Time]]),Home!$A$1,"No Aplica")</f>
        <v>No Aplica</v>
      </c>
      <c r="N6733" s="43" t="str">
        <f>Leave[[#This Row],[User Code (Owning User) (Usuario)]]&amp;Leave[[#This Row],[fecha activa]]</f>
        <v>MIE2023130210308No Aplica</v>
      </c>
    </row>
    <row r="6734" spans="1:14" x14ac:dyDescent="0.3">
      <c r="A6734" s="43" t="s">
        <v>477</v>
      </c>
      <c r="B6734" s="3">
        <v>45928</v>
      </c>
      <c r="C6734" s="3">
        <v>45928</v>
      </c>
      <c r="D6734" s="43" t="s">
        <v>1866</v>
      </c>
      <c r="E6734" s="43" t="s">
        <v>246</v>
      </c>
      <c r="F6734" s="43" t="s">
        <v>247</v>
      </c>
      <c r="G6734">
        <v>540</v>
      </c>
      <c r="H6734">
        <v>540</v>
      </c>
      <c r="I6734" s="43" t="s">
        <v>929</v>
      </c>
      <c r="J6734" s="43" t="s">
        <v>1040</v>
      </c>
      <c r="K6734" s="43" t="s">
        <v>179</v>
      </c>
      <c r="L6734" s="43" t="str">
        <f>IF(AND(Home!$A$1&gt;=Leave[[#This Row],[Start Time]],Home!$A$1&lt;=Leave[[#This Row],[End Time]]),"Aplica","No Aplica")</f>
        <v>No Aplica</v>
      </c>
      <c r="M6734" s="43" t="str">
        <f>IF(AND(Home!$A$1&gt;=Leave[[#This Row],[Start Time]],Home!$A$1&lt;=Leave[[#This Row],[End Time]]),Home!$A$1,"No Aplica")</f>
        <v>No Aplica</v>
      </c>
      <c r="N6734" s="43" t="str">
        <f>Leave[[#This Row],[User Code (Owning User) (Usuario)]]&amp;Leave[[#This Row],[fecha activa]]</f>
        <v>MIE2023130210308No Aplica</v>
      </c>
    </row>
    <row r="6735" spans="1:14" x14ac:dyDescent="0.3">
      <c r="A6735" s="43" t="s">
        <v>477</v>
      </c>
      <c r="B6735" s="3">
        <v>45927</v>
      </c>
      <c r="C6735" s="3">
        <v>45927</v>
      </c>
      <c r="D6735" s="43" t="s">
        <v>1866</v>
      </c>
      <c r="E6735" s="43" t="s">
        <v>246</v>
      </c>
      <c r="F6735" s="43" t="s">
        <v>247</v>
      </c>
      <c r="G6735">
        <v>240</v>
      </c>
      <c r="H6735">
        <v>240</v>
      </c>
      <c r="I6735" s="43" t="s">
        <v>929</v>
      </c>
      <c r="J6735" s="43" t="s">
        <v>1040</v>
      </c>
      <c r="K6735" s="43" t="s">
        <v>179</v>
      </c>
      <c r="L6735" s="43" t="str">
        <f>IF(AND(Home!$A$1&gt;=Leave[[#This Row],[Start Time]],Home!$A$1&lt;=Leave[[#This Row],[End Time]]),"Aplica","No Aplica")</f>
        <v>No Aplica</v>
      </c>
      <c r="M6735" s="43" t="str">
        <f>IF(AND(Home!$A$1&gt;=Leave[[#This Row],[Start Time]],Home!$A$1&lt;=Leave[[#This Row],[End Time]]),Home!$A$1,"No Aplica")</f>
        <v>No Aplica</v>
      </c>
      <c r="N6735" s="43" t="str">
        <f>Leave[[#This Row],[User Code (Owning User) (Usuario)]]&amp;Leave[[#This Row],[fecha activa]]</f>
        <v>MIE2023130210308No Aplica</v>
      </c>
    </row>
    <row r="6736" spans="1:14" x14ac:dyDescent="0.3">
      <c r="A6736" s="43" t="s">
        <v>477</v>
      </c>
      <c r="B6736" s="3">
        <v>45926</v>
      </c>
      <c r="C6736" s="3">
        <v>45926</v>
      </c>
      <c r="D6736" s="43" t="s">
        <v>1866</v>
      </c>
      <c r="E6736" s="43" t="s">
        <v>246</v>
      </c>
      <c r="F6736" s="43" t="s">
        <v>247</v>
      </c>
      <c r="G6736">
        <v>540</v>
      </c>
      <c r="H6736">
        <v>540</v>
      </c>
      <c r="I6736" s="43" t="s">
        <v>929</v>
      </c>
      <c r="J6736" s="43" t="s">
        <v>1040</v>
      </c>
      <c r="K6736" s="43" t="s">
        <v>179</v>
      </c>
      <c r="L6736" s="43" t="str">
        <f>IF(AND(Home!$A$1&gt;=Leave[[#This Row],[Start Time]],Home!$A$1&lt;=Leave[[#This Row],[End Time]]),"Aplica","No Aplica")</f>
        <v>No Aplica</v>
      </c>
      <c r="M6736" s="43" t="str">
        <f>IF(AND(Home!$A$1&gt;=Leave[[#This Row],[Start Time]],Home!$A$1&lt;=Leave[[#This Row],[End Time]]),Home!$A$1,"No Aplica")</f>
        <v>No Aplica</v>
      </c>
      <c r="N6736" s="43" t="str">
        <f>Leave[[#This Row],[User Code (Owning User) (Usuario)]]&amp;Leave[[#This Row],[fecha activa]]</f>
        <v>MIE2023130210308No Aplica</v>
      </c>
    </row>
    <row r="6737" spans="1:14" x14ac:dyDescent="0.3">
      <c r="A6737" s="43" t="s">
        <v>477</v>
      </c>
      <c r="B6737" s="3">
        <v>45925</v>
      </c>
      <c r="C6737" s="3">
        <v>45925</v>
      </c>
      <c r="D6737" s="43" t="s">
        <v>1866</v>
      </c>
      <c r="E6737" s="43" t="s">
        <v>246</v>
      </c>
      <c r="F6737" s="43" t="s">
        <v>247</v>
      </c>
      <c r="G6737">
        <v>540</v>
      </c>
      <c r="H6737">
        <v>540</v>
      </c>
      <c r="I6737" s="43" t="s">
        <v>929</v>
      </c>
      <c r="J6737" s="43" t="s">
        <v>1040</v>
      </c>
      <c r="K6737" s="43" t="s">
        <v>179</v>
      </c>
      <c r="L6737" s="43" t="str">
        <f>IF(AND(Home!$A$1&gt;=Leave[[#This Row],[Start Time]],Home!$A$1&lt;=Leave[[#This Row],[End Time]]),"Aplica","No Aplica")</f>
        <v>No Aplica</v>
      </c>
      <c r="M6737" s="43" t="str">
        <f>IF(AND(Home!$A$1&gt;=Leave[[#This Row],[Start Time]],Home!$A$1&lt;=Leave[[#This Row],[End Time]]),Home!$A$1,"No Aplica")</f>
        <v>No Aplica</v>
      </c>
      <c r="N6737" s="43" t="str">
        <f>Leave[[#This Row],[User Code (Owning User) (Usuario)]]&amp;Leave[[#This Row],[fecha activa]]</f>
        <v>MIE2023130210308No Aplica</v>
      </c>
    </row>
    <row r="6738" spans="1:14" x14ac:dyDescent="0.3">
      <c r="A6738" s="43" t="s">
        <v>477</v>
      </c>
      <c r="B6738" s="3">
        <v>45924</v>
      </c>
      <c r="C6738" s="3">
        <v>45924</v>
      </c>
      <c r="D6738" s="43" t="s">
        <v>1866</v>
      </c>
      <c r="E6738" s="43" t="s">
        <v>246</v>
      </c>
      <c r="F6738" s="43" t="s">
        <v>247</v>
      </c>
      <c r="G6738">
        <v>540</v>
      </c>
      <c r="H6738">
        <v>540</v>
      </c>
      <c r="I6738" s="43" t="s">
        <v>929</v>
      </c>
      <c r="J6738" s="43" t="s">
        <v>1040</v>
      </c>
      <c r="K6738" s="43" t="s">
        <v>179</v>
      </c>
      <c r="L6738" s="43" t="str">
        <f>IF(AND(Home!$A$1&gt;=Leave[[#This Row],[Start Time]],Home!$A$1&lt;=Leave[[#This Row],[End Time]]),"Aplica","No Aplica")</f>
        <v>No Aplica</v>
      </c>
      <c r="M6738" s="43" t="str">
        <f>IF(AND(Home!$A$1&gt;=Leave[[#This Row],[Start Time]],Home!$A$1&lt;=Leave[[#This Row],[End Time]]),Home!$A$1,"No Aplica")</f>
        <v>No Aplica</v>
      </c>
      <c r="N6738" s="43" t="str">
        <f>Leave[[#This Row],[User Code (Owning User) (Usuario)]]&amp;Leave[[#This Row],[fecha activa]]</f>
        <v>MIE2023130210308No Aplica</v>
      </c>
    </row>
    <row r="6739" spans="1:14" x14ac:dyDescent="0.3">
      <c r="A6739" s="43" t="s">
        <v>477</v>
      </c>
      <c r="B6739" s="3">
        <v>45923</v>
      </c>
      <c r="C6739" s="3">
        <v>45923</v>
      </c>
      <c r="D6739" s="43" t="s">
        <v>1866</v>
      </c>
      <c r="E6739" s="43" t="s">
        <v>246</v>
      </c>
      <c r="F6739" s="43" t="s">
        <v>247</v>
      </c>
      <c r="G6739">
        <v>540</v>
      </c>
      <c r="H6739">
        <v>540</v>
      </c>
      <c r="I6739" s="43" t="s">
        <v>929</v>
      </c>
      <c r="J6739" s="43" t="s">
        <v>1040</v>
      </c>
      <c r="K6739" s="43" t="s">
        <v>179</v>
      </c>
      <c r="L6739" s="43" t="str">
        <f>IF(AND(Home!$A$1&gt;=Leave[[#This Row],[Start Time]],Home!$A$1&lt;=Leave[[#This Row],[End Time]]),"Aplica","No Aplica")</f>
        <v>No Aplica</v>
      </c>
      <c r="M6739" s="43" t="str">
        <f>IF(AND(Home!$A$1&gt;=Leave[[#This Row],[Start Time]],Home!$A$1&lt;=Leave[[#This Row],[End Time]]),Home!$A$1,"No Aplica")</f>
        <v>No Aplica</v>
      </c>
      <c r="N6739" s="43" t="str">
        <f>Leave[[#This Row],[User Code (Owning User) (Usuario)]]&amp;Leave[[#This Row],[fecha activa]]</f>
        <v>MIE2023130210308No Aplica</v>
      </c>
    </row>
    <row r="6740" spans="1:14" x14ac:dyDescent="0.3">
      <c r="A6740" s="43" t="s">
        <v>477</v>
      </c>
      <c r="B6740" s="3">
        <v>45922</v>
      </c>
      <c r="C6740" s="3">
        <v>45922</v>
      </c>
      <c r="D6740" s="43" t="s">
        <v>1866</v>
      </c>
      <c r="E6740" s="43" t="s">
        <v>246</v>
      </c>
      <c r="F6740" s="43" t="s">
        <v>247</v>
      </c>
      <c r="G6740">
        <v>540</v>
      </c>
      <c r="H6740">
        <v>540</v>
      </c>
      <c r="I6740" s="43" t="s">
        <v>929</v>
      </c>
      <c r="J6740" s="43" t="s">
        <v>1040</v>
      </c>
      <c r="K6740" s="43" t="s">
        <v>179</v>
      </c>
      <c r="L6740" s="43" t="str">
        <f>IF(AND(Home!$A$1&gt;=Leave[[#This Row],[Start Time]],Home!$A$1&lt;=Leave[[#This Row],[End Time]]),"Aplica","No Aplica")</f>
        <v>Aplica</v>
      </c>
      <c r="M6740" s="43">
        <f>IF(AND(Home!$A$1&gt;=Leave[[#This Row],[Start Time]],Home!$A$1&lt;=Leave[[#This Row],[End Time]]),Home!$A$1,"No Aplica")</f>
        <v>45922</v>
      </c>
      <c r="N6740" s="43" t="str">
        <f>Leave[[#This Row],[User Code (Owning User) (Usuario)]]&amp;Leave[[#This Row],[fecha activa]]</f>
        <v>MIE202313021030845922</v>
      </c>
    </row>
    <row r="6741" spans="1:14" x14ac:dyDescent="0.3">
      <c r="A6741" s="43" t="s">
        <v>477</v>
      </c>
      <c r="B6741" s="3">
        <v>45921</v>
      </c>
      <c r="C6741" s="3">
        <v>45921</v>
      </c>
      <c r="D6741" s="43" t="s">
        <v>1866</v>
      </c>
      <c r="E6741" s="43" t="s">
        <v>246</v>
      </c>
      <c r="F6741" s="43" t="s">
        <v>247</v>
      </c>
      <c r="G6741">
        <v>540</v>
      </c>
      <c r="H6741">
        <v>540</v>
      </c>
      <c r="I6741" s="43" t="s">
        <v>929</v>
      </c>
      <c r="J6741" s="43" t="s">
        <v>1040</v>
      </c>
      <c r="K6741" s="43" t="s">
        <v>179</v>
      </c>
      <c r="L6741" s="43" t="str">
        <f>IF(AND(Home!$A$1&gt;=Leave[[#This Row],[Start Time]],Home!$A$1&lt;=Leave[[#This Row],[End Time]]),"Aplica","No Aplica")</f>
        <v>No Aplica</v>
      </c>
      <c r="M6741" s="43" t="str">
        <f>IF(AND(Home!$A$1&gt;=Leave[[#This Row],[Start Time]],Home!$A$1&lt;=Leave[[#This Row],[End Time]]),Home!$A$1,"No Aplica")</f>
        <v>No Aplica</v>
      </c>
      <c r="N6741" s="43" t="str">
        <f>Leave[[#This Row],[User Code (Owning User) (Usuario)]]&amp;Leave[[#This Row],[fecha activa]]</f>
        <v>MIE2023130210308No Aplica</v>
      </c>
    </row>
    <row r="6742" spans="1:14" x14ac:dyDescent="0.3">
      <c r="A6742" s="43" t="s">
        <v>477</v>
      </c>
      <c r="B6742" s="3">
        <v>45920</v>
      </c>
      <c r="C6742" s="3">
        <v>45920</v>
      </c>
      <c r="D6742" s="43" t="s">
        <v>1866</v>
      </c>
      <c r="E6742" s="43" t="s">
        <v>246</v>
      </c>
      <c r="F6742" s="43" t="s">
        <v>247</v>
      </c>
      <c r="G6742">
        <v>240</v>
      </c>
      <c r="H6742">
        <v>240</v>
      </c>
      <c r="I6742" s="43" t="s">
        <v>929</v>
      </c>
      <c r="J6742" s="43" t="s">
        <v>1040</v>
      </c>
      <c r="K6742" s="43" t="s">
        <v>179</v>
      </c>
      <c r="L6742" s="43" t="str">
        <f>IF(AND(Home!$A$1&gt;=Leave[[#This Row],[Start Time]],Home!$A$1&lt;=Leave[[#This Row],[End Time]]),"Aplica","No Aplica")</f>
        <v>No Aplica</v>
      </c>
      <c r="M6742" s="43" t="str">
        <f>IF(AND(Home!$A$1&gt;=Leave[[#This Row],[Start Time]],Home!$A$1&lt;=Leave[[#This Row],[End Time]]),Home!$A$1,"No Aplica")</f>
        <v>No Aplica</v>
      </c>
      <c r="N6742" s="43" t="str">
        <f>Leave[[#This Row],[User Code (Owning User) (Usuario)]]&amp;Leave[[#This Row],[fecha activa]]</f>
        <v>MIE2023130210308No Aplica</v>
      </c>
    </row>
    <row r="6743" spans="1:14" x14ac:dyDescent="0.3">
      <c r="A6743" s="43" t="s">
        <v>477</v>
      </c>
      <c r="B6743" s="3">
        <v>45919</v>
      </c>
      <c r="C6743" s="3">
        <v>45919</v>
      </c>
      <c r="D6743" s="43" t="s">
        <v>1866</v>
      </c>
      <c r="E6743" s="43" t="s">
        <v>246</v>
      </c>
      <c r="F6743" s="43" t="s">
        <v>247</v>
      </c>
      <c r="G6743">
        <v>540</v>
      </c>
      <c r="H6743">
        <v>540</v>
      </c>
      <c r="I6743" s="43" t="s">
        <v>929</v>
      </c>
      <c r="J6743" s="43" t="s">
        <v>1040</v>
      </c>
      <c r="K6743" s="43" t="s">
        <v>179</v>
      </c>
      <c r="L6743" s="43" t="str">
        <f>IF(AND(Home!$A$1&gt;=Leave[[#This Row],[Start Time]],Home!$A$1&lt;=Leave[[#This Row],[End Time]]),"Aplica","No Aplica")</f>
        <v>No Aplica</v>
      </c>
      <c r="M6743" s="43" t="str">
        <f>IF(AND(Home!$A$1&gt;=Leave[[#This Row],[Start Time]],Home!$A$1&lt;=Leave[[#This Row],[End Time]]),Home!$A$1,"No Aplica")</f>
        <v>No Aplica</v>
      </c>
      <c r="N6743" s="43" t="str">
        <f>Leave[[#This Row],[User Code (Owning User) (Usuario)]]&amp;Leave[[#This Row],[fecha activa]]</f>
        <v>MIE2023130210308No Aplica</v>
      </c>
    </row>
    <row r="6744" spans="1:14" x14ac:dyDescent="0.3">
      <c r="A6744" s="43" t="s">
        <v>477</v>
      </c>
      <c r="B6744" s="3">
        <v>45918</v>
      </c>
      <c r="C6744" s="3">
        <v>45918</v>
      </c>
      <c r="D6744" s="43" t="s">
        <v>1866</v>
      </c>
      <c r="E6744" s="43" t="s">
        <v>246</v>
      </c>
      <c r="F6744" s="43" t="s">
        <v>247</v>
      </c>
      <c r="G6744">
        <v>540</v>
      </c>
      <c r="H6744">
        <v>540</v>
      </c>
      <c r="I6744" s="43" t="s">
        <v>929</v>
      </c>
      <c r="J6744" s="43" t="s">
        <v>1040</v>
      </c>
      <c r="K6744" s="43" t="s">
        <v>179</v>
      </c>
      <c r="L6744" s="43" t="str">
        <f>IF(AND(Home!$A$1&gt;=Leave[[#This Row],[Start Time]],Home!$A$1&lt;=Leave[[#This Row],[End Time]]),"Aplica","No Aplica")</f>
        <v>No Aplica</v>
      </c>
      <c r="M6744" s="43" t="str">
        <f>IF(AND(Home!$A$1&gt;=Leave[[#This Row],[Start Time]],Home!$A$1&lt;=Leave[[#This Row],[End Time]]),Home!$A$1,"No Aplica")</f>
        <v>No Aplica</v>
      </c>
      <c r="N6744" s="43" t="str">
        <f>Leave[[#This Row],[User Code (Owning User) (Usuario)]]&amp;Leave[[#This Row],[fecha activa]]</f>
        <v>MIE2023130210308No Aplica</v>
      </c>
    </row>
    <row r="6745" spans="1:14" x14ac:dyDescent="0.3">
      <c r="A6745" s="43" t="s">
        <v>477</v>
      </c>
      <c r="B6745" s="3">
        <v>45917</v>
      </c>
      <c r="C6745" s="3">
        <v>45917</v>
      </c>
      <c r="D6745" s="43" t="s">
        <v>1866</v>
      </c>
      <c r="E6745" s="43" t="s">
        <v>246</v>
      </c>
      <c r="F6745" s="43" t="s">
        <v>247</v>
      </c>
      <c r="G6745">
        <v>540</v>
      </c>
      <c r="H6745">
        <v>540</v>
      </c>
      <c r="I6745" s="43" t="s">
        <v>929</v>
      </c>
      <c r="J6745" s="43" t="s">
        <v>1040</v>
      </c>
      <c r="K6745" s="43" t="s">
        <v>179</v>
      </c>
      <c r="L6745" s="43" t="str">
        <f>IF(AND(Home!$A$1&gt;=Leave[[#This Row],[Start Time]],Home!$A$1&lt;=Leave[[#This Row],[End Time]]),"Aplica","No Aplica")</f>
        <v>No Aplica</v>
      </c>
      <c r="M6745" s="43" t="str">
        <f>IF(AND(Home!$A$1&gt;=Leave[[#This Row],[Start Time]],Home!$A$1&lt;=Leave[[#This Row],[End Time]]),Home!$A$1,"No Aplica")</f>
        <v>No Aplica</v>
      </c>
      <c r="N6745" s="43" t="str">
        <f>Leave[[#This Row],[User Code (Owning User) (Usuario)]]&amp;Leave[[#This Row],[fecha activa]]</f>
        <v>MIE2023130210308No Aplica</v>
      </c>
    </row>
    <row r="6746" spans="1:14" x14ac:dyDescent="0.3">
      <c r="A6746" s="43" t="s">
        <v>477</v>
      </c>
      <c r="B6746" s="3">
        <v>45916</v>
      </c>
      <c r="C6746" s="3">
        <v>45916</v>
      </c>
      <c r="D6746" s="43" t="s">
        <v>1866</v>
      </c>
      <c r="E6746" s="43" t="s">
        <v>246</v>
      </c>
      <c r="F6746" s="43" t="s">
        <v>247</v>
      </c>
      <c r="G6746">
        <v>540</v>
      </c>
      <c r="H6746">
        <v>540</v>
      </c>
      <c r="I6746" s="43" t="s">
        <v>929</v>
      </c>
      <c r="J6746" s="43" t="s">
        <v>1040</v>
      </c>
      <c r="K6746" s="43" t="s">
        <v>179</v>
      </c>
      <c r="L6746" s="43" t="str">
        <f>IF(AND(Home!$A$1&gt;=Leave[[#This Row],[Start Time]],Home!$A$1&lt;=Leave[[#This Row],[End Time]]),"Aplica","No Aplica")</f>
        <v>No Aplica</v>
      </c>
      <c r="M6746" s="43" t="str">
        <f>IF(AND(Home!$A$1&gt;=Leave[[#This Row],[Start Time]],Home!$A$1&lt;=Leave[[#This Row],[End Time]]),Home!$A$1,"No Aplica")</f>
        <v>No Aplica</v>
      </c>
      <c r="N6746" s="43" t="str">
        <f>Leave[[#This Row],[User Code (Owning User) (Usuario)]]&amp;Leave[[#This Row],[fecha activa]]</f>
        <v>MIE2023130210308No Aplica</v>
      </c>
    </row>
    <row r="6747" spans="1:14" x14ac:dyDescent="0.3">
      <c r="A6747" s="43" t="s">
        <v>477</v>
      </c>
      <c r="B6747" s="3">
        <v>45915</v>
      </c>
      <c r="C6747" s="3">
        <v>45915</v>
      </c>
      <c r="D6747" s="43" t="s">
        <v>1866</v>
      </c>
      <c r="E6747" s="43" t="s">
        <v>246</v>
      </c>
      <c r="F6747" s="43" t="s">
        <v>247</v>
      </c>
      <c r="G6747">
        <v>540</v>
      </c>
      <c r="H6747">
        <v>540</v>
      </c>
      <c r="I6747" s="43" t="s">
        <v>929</v>
      </c>
      <c r="J6747" s="43" t="s">
        <v>1040</v>
      </c>
      <c r="K6747" s="43" t="s">
        <v>179</v>
      </c>
      <c r="L6747" s="43" t="str">
        <f>IF(AND(Home!$A$1&gt;=Leave[[#This Row],[Start Time]],Home!$A$1&lt;=Leave[[#This Row],[End Time]]),"Aplica","No Aplica")</f>
        <v>No Aplica</v>
      </c>
      <c r="M6747" s="43" t="str">
        <f>IF(AND(Home!$A$1&gt;=Leave[[#This Row],[Start Time]],Home!$A$1&lt;=Leave[[#This Row],[End Time]]),Home!$A$1,"No Aplica")</f>
        <v>No Aplica</v>
      </c>
      <c r="N6747" s="43" t="str">
        <f>Leave[[#This Row],[User Code (Owning User) (Usuario)]]&amp;Leave[[#This Row],[fecha activa]]</f>
        <v>MIE2023130210308No Aplica</v>
      </c>
    </row>
    <row r="6748" spans="1:14" x14ac:dyDescent="0.3">
      <c r="A6748" s="43" t="s">
        <v>477</v>
      </c>
      <c r="B6748" s="3">
        <v>45914</v>
      </c>
      <c r="C6748" s="3">
        <v>45914</v>
      </c>
      <c r="D6748" s="43" t="s">
        <v>1866</v>
      </c>
      <c r="E6748" s="43" t="s">
        <v>246</v>
      </c>
      <c r="F6748" s="43" t="s">
        <v>247</v>
      </c>
      <c r="G6748">
        <v>540</v>
      </c>
      <c r="H6748">
        <v>540</v>
      </c>
      <c r="I6748" s="43" t="s">
        <v>929</v>
      </c>
      <c r="J6748" s="43" t="s">
        <v>1040</v>
      </c>
      <c r="K6748" s="43" t="s">
        <v>179</v>
      </c>
      <c r="L6748" s="43" t="str">
        <f>IF(AND(Home!$A$1&gt;=Leave[[#This Row],[Start Time]],Home!$A$1&lt;=Leave[[#This Row],[End Time]]),"Aplica","No Aplica")</f>
        <v>No Aplica</v>
      </c>
      <c r="M6748" s="43" t="str">
        <f>IF(AND(Home!$A$1&gt;=Leave[[#This Row],[Start Time]],Home!$A$1&lt;=Leave[[#This Row],[End Time]]),Home!$A$1,"No Aplica")</f>
        <v>No Aplica</v>
      </c>
      <c r="N6748" s="43" t="str">
        <f>Leave[[#This Row],[User Code (Owning User) (Usuario)]]&amp;Leave[[#This Row],[fecha activa]]</f>
        <v>MIE2023130210308No Aplica</v>
      </c>
    </row>
    <row r="6749" spans="1:14" x14ac:dyDescent="0.3">
      <c r="A6749" s="43" t="s">
        <v>477</v>
      </c>
      <c r="B6749" s="3">
        <v>45913</v>
      </c>
      <c r="C6749" s="3">
        <v>45913</v>
      </c>
      <c r="D6749" s="43" t="s">
        <v>1866</v>
      </c>
      <c r="E6749" s="43" t="s">
        <v>246</v>
      </c>
      <c r="F6749" s="43" t="s">
        <v>247</v>
      </c>
      <c r="G6749">
        <v>240</v>
      </c>
      <c r="H6749">
        <v>240</v>
      </c>
      <c r="I6749" s="43" t="s">
        <v>929</v>
      </c>
      <c r="J6749" s="43" t="s">
        <v>1040</v>
      </c>
      <c r="K6749" s="43" t="s">
        <v>179</v>
      </c>
      <c r="L6749" s="43" t="str">
        <f>IF(AND(Home!$A$1&gt;=Leave[[#This Row],[Start Time]],Home!$A$1&lt;=Leave[[#This Row],[End Time]]),"Aplica","No Aplica")</f>
        <v>No Aplica</v>
      </c>
      <c r="M6749" s="43" t="str">
        <f>IF(AND(Home!$A$1&gt;=Leave[[#This Row],[Start Time]],Home!$A$1&lt;=Leave[[#This Row],[End Time]]),Home!$A$1,"No Aplica")</f>
        <v>No Aplica</v>
      </c>
      <c r="N6749" s="43" t="str">
        <f>Leave[[#This Row],[User Code (Owning User) (Usuario)]]&amp;Leave[[#This Row],[fecha activa]]</f>
        <v>MIE2023130210308No Aplica</v>
      </c>
    </row>
    <row r="6750" spans="1:14" x14ac:dyDescent="0.3">
      <c r="A6750" s="43" t="s">
        <v>477</v>
      </c>
      <c r="B6750" s="3">
        <v>45912</v>
      </c>
      <c r="C6750" s="3">
        <v>45912</v>
      </c>
      <c r="D6750" s="43" t="s">
        <v>1866</v>
      </c>
      <c r="E6750" s="43" t="s">
        <v>246</v>
      </c>
      <c r="F6750" s="43" t="s">
        <v>247</v>
      </c>
      <c r="G6750">
        <v>540</v>
      </c>
      <c r="H6750">
        <v>540</v>
      </c>
      <c r="I6750" s="43" t="s">
        <v>929</v>
      </c>
      <c r="J6750" s="43" t="s">
        <v>1040</v>
      </c>
      <c r="K6750" s="43" t="s">
        <v>179</v>
      </c>
      <c r="L6750" s="43" t="str">
        <f>IF(AND(Home!$A$1&gt;=Leave[[#This Row],[Start Time]],Home!$A$1&lt;=Leave[[#This Row],[End Time]]),"Aplica","No Aplica")</f>
        <v>No Aplica</v>
      </c>
      <c r="M6750" s="43" t="str">
        <f>IF(AND(Home!$A$1&gt;=Leave[[#This Row],[Start Time]],Home!$A$1&lt;=Leave[[#This Row],[End Time]]),Home!$A$1,"No Aplica")</f>
        <v>No Aplica</v>
      </c>
      <c r="N6750" s="43" t="str">
        <f>Leave[[#This Row],[User Code (Owning User) (Usuario)]]&amp;Leave[[#This Row],[fecha activa]]</f>
        <v>MIE2023130210308No Aplica</v>
      </c>
    </row>
    <row r="6751" spans="1:14" x14ac:dyDescent="0.3">
      <c r="A6751" s="43" t="s">
        <v>477</v>
      </c>
      <c r="B6751" s="3">
        <v>45911</v>
      </c>
      <c r="C6751" s="3">
        <v>45911</v>
      </c>
      <c r="D6751" s="43" t="s">
        <v>1866</v>
      </c>
      <c r="E6751" s="43" t="s">
        <v>246</v>
      </c>
      <c r="F6751" s="43" t="s">
        <v>247</v>
      </c>
      <c r="G6751">
        <v>540</v>
      </c>
      <c r="H6751">
        <v>540</v>
      </c>
      <c r="I6751" s="43" t="s">
        <v>929</v>
      </c>
      <c r="J6751" s="43" t="s">
        <v>1040</v>
      </c>
      <c r="K6751" s="43" t="s">
        <v>179</v>
      </c>
      <c r="L6751" s="43" t="str">
        <f>IF(AND(Home!$A$1&gt;=Leave[[#This Row],[Start Time]],Home!$A$1&lt;=Leave[[#This Row],[End Time]]),"Aplica","No Aplica")</f>
        <v>No Aplica</v>
      </c>
      <c r="M6751" s="43" t="str">
        <f>IF(AND(Home!$A$1&gt;=Leave[[#This Row],[Start Time]],Home!$A$1&lt;=Leave[[#This Row],[End Time]]),Home!$A$1,"No Aplica")</f>
        <v>No Aplica</v>
      </c>
      <c r="N6751" s="43" t="str">
        <f>Leave[[#This Row],[User Code (Owning User) (Usuario)]]&amp;Leave[[#This Row],[fecha activa]]</f>
        <v>MIE2023130210308No Aplica</v>
      </c>
    </row>
    <row r="6752" spans="1:14" x14ac:dyDescent="0.3">
      <c r="A6752" s="43" t="s">
        <v>477</v>
      </c>
      <c r="B6752" s="3">
        <v>45910</v>
      </c>
      <c r="C6752" s="3">
        <v>45910</v>
      </c>
      <c r="D6752" s="43" t="s">
        <v>1866</v>
      </c>
      <c r="E6752" s="43" t="s">
        <v>246</v>
      </c>
      <c r="F6752" s="43" t="s">
        <v>247</v>
      </c>
      <c r="G6752">
        <v>540</v>
      </c>
      <c r="H6752">
        <v>540</v>
      </c>
      <c r="I6752" s="43" t="s">
        <v>929</v>
      </c>
      <c r="J6752" s="43" t="s">
        <v>1040</v>
      </c>
      <c r="K6752" s="43" t="s">
        <v>179</v>
      </c>
      <c r="L6752" s="43" t="str">
        <f>IF(AND(Home!$A$1&gt;=Leave[[#This Row],[Start Time]],Home!$A$1&lt;=Leave[[#This Row],[End Time]]),"Aplica","No Aplica")</f>
        <v>No Aplica</v>
      </c>
      <c r="M6752" s="43" t="str">
        <f>IF(AND(Home!$A$1&gt;=Leave[[#This Row],[Start Time]],Home!$A$1&lt;=Leave[[#This Row],[End Time]]),Home!$A$1,"No Aplica")</f>
        <v>No Aplica</v>
      </c>
      <c r="N6752" s="43" t="str">
        <f>Leave[[#This Row],[User Code (Owning User) (Usuario)]]&amp;Leave[[#This Row],[fecha activa]]</f>
        <v>MIE2023130210308No Aplica</v>
      </c>
    </row>
    <row r="6753" spans="1:14" x14ac:dyDescent="0.3">
      <c r="A6753" s="43" t="s">
        <v>477</v>
      </c>
      <c r="B6753" s="3">
        <v>45909</v>
      </c>
      <c r="C6753" s="3">
        <v>45909</v>
      </c>
      <c r="D6753" s="43" t="s">
        <v>1866</v>
      </c>
      <c r="E6753" s="43" t="s">
        <v>246</v>
      </c>
      <c r="F6753" s="43" t="s">
        <v>247</v>
      </c>
      <c r="G6753">
        <v>540</v>
      </c>
      <c r="H6753">
        <v>540</v>
      </c>
      <c r="I6753" s="43" t="s">
        <v>929</v>
      </c>
      <c r="J6753" s="43" t="s">
        <v>1040</v>
      </c>
      <c r="K6753" s="43" t="s">
        <v>179</v>
      </c>
      <c r="L6753" s="43" t="str">
        <f>IF(AND(Home!$A$1&gt;=Leave[[#This Row],[Start Time]],Home!$A$1&lt;=Leave[[#This Row],[End Time]]),"Aplica","No Aplica")</f>
        <v>No Aplica</v>
      </c>
      <c r="M6753" s="43" t="str">
        <f>IF(AND(Home!$A$1&gt;=Leave[[#This Row],[Start Time]],Home!$A$1&lt;=Leave[[#This Row],[End Time]]),Home!$A$1,"No Aplica")</f>
        <v>No Aplica</v>
      </c>
      <c r="N6753" s="43" t="str">
        <f>Leave[[#This Row],[User Code (Owning User) (Usuario)]]&amp;Leave[[#This Row],[fecha activa]]</f>
        <v>MIE2023130210308No Aplica</v>
      </c>
    </row>
    <row r="6754" spans="1:14" x14ac:dyDescent="0.3">
      <c r="A6754" s="43" t="s">
        <v>477</v>
      </c>
      <c r="B6754" s="3">
        <v>45908</v>
      </c>
      <c r="C6754" s="3">
        <v>45908</v>
      </c>
      <c r="D6754" s="43" t="s">
        <v>1866</v>
      </c>
      <c r="E6754" s="43" t="s">
        <v>246</v>
      </c>
      <c r="F6754" s="43" t="s">
        <v>247</v>
      </c>
      <c r="G6754">
        <v>540</v>
      </c>
      <c r="H6754">
        <v>540</v>
      </c>
      <c r="I6754" s="43" t="s">
        <v>929</v>
      </c>
      <c r="J6754" s="43" t="s">
        <v>1040</v>
      </c>
      <c r="K6754" s="43" t="s">
        <v>179</v>
      </c>
      <c r="L6754" s="43" t="str">
        <f>IF(AND(Home!$A$1&gt;=Leave[[#This Row],[Start Time]],Home!$A$1&lt;=Leave[[#This Row],[End Time]]),"Aplica","No Aplica")</f>
        <v>No Aplica</v>
      </c>
      <c r="M6754" s="43" t="str">
        <f>IF(AND(Home!$A$1&gt;=Leave[[#This Row],[Start Time]],Home!$A$1&lt;=Leave[[#This Row],[End Time]]),Home!$A$1,"No Aplica")</f>
        <v>No Aplica</v>
      </c>
      <c r="N6754" s="43" t="str">
        <f>Leave[[#This Row],[User Code (Owning User) (Usuario)]]&amp;Leave[[#This Row],[fecha activa]]</f>
        <v>MIE2023130210308No Aplica</v>
      </c>
    </row>
    <row r="6755" spans="1:14" x14ac:dyDescent="0.3">
      <c r="A6755" s="43" t="s">
        <v>477</v>
      </c>
      <c r="B6755" s="3">
        <v>45907</v>
      </c>
      <c r="C6755" s="3">
        <v>45907</v>
      </c>
      <c r="D6755" s="43" t="s">
        <v>1866</v>
      </c>
      <c r="E6755" s="43" t="s">
        <v>246</v>
      </c>
      <c r="F6755" s="43" t="s">
        <v>247</v>
      </c>
      <c r="G6755">
        <v>540</v>
      </c>
      <c r="H6755">
        <v>540</v>
      </c>
      <c r="I6755" s="43" t="s">
        <v>929</v>
      </c>
      <c r="J6755" s="43" t="s">
        <v>1040</v>
      </c>
      <c r="K6755" s="43" t="s">
        <v>179</v>
      </c>
      <c r="L6755" s="43" t="str">
        <f>IF(AND(Home!$A$1&gt;=Leave[[#This Row],[Start Time]],Home!$A$1&lt;=Leave[[#This Row],[End Time]]),"Aplica","No Aplica")</f>
        <v>No Aplica</v>
      </c>
      <c r="M6755" s="43" t="str">
        <f>IF(AND(Home!$A$1&gt;=Leave[[#This Row],[Start Time]],Home!$A$1&lt;=Leave[[#This Row],[End Time]]),Home!$A$1,"No Aplica")</f>
        <v>No Aplica</v>
      </c>
      <c r="N6755" s="43" t="str">
        <f>Leave[[#This Row],[User Code (Owning User) (Usuario)]]&amp;Leave[[#This Row],[fecha activa]]</f>
        <v>MIE2023130210308No Aplica</v>
      </c>
    </row>
    <row r="6756" spans="1:14" x14ac:dyDescent="0.3">
      <c r="A6756" s="43" t="s">
        <v>477</v>
      </c>
      <c r="B6756" s="3">
        <v>45906</v>
      </c>
      <c r="C6756" s="3">
        <v>45906</v>
      </c>
      <c r="D6756" s="43" t="s">
        <v>1866</v>
      </c>
      <c r="E6756" s="43" t="s">
        <v>246</v>
      </c>
      <c r="F6756" s="43" t="s">
        <v>247</v>
      </c>
      <c r="G6756">
        <v>240</v>
      </c>
      <c r="H6756">
        <v>240</v>
      </c>
      <c r="I6756" s="43" t="s">
        <v>929</v>
      </c>
      <c r="J6756" s="43" t="s">
        <v>1040</v>
      </c>
      <c r="K6756" s="43" t="s">
        <v>179</v>
      </c>
      <c r="L6756" s="43" t="str">
        <f>IF(AND(Home!$A$1&gt;=Leave[[#This Row],[Start Time]],Home!$A$1&lt;=Leave[[#This Row],[End Time]]),"Aplica","No Aplica")</f>
        <v>No Aplica</v>
      </c>
      <c r="M6756" s="43" t="str">
        <f>IF(AND(Home!$A$1&gt;=Leave[[#This Row],[Start Time]],Home!$A$1&lt;=Leave[[#This Row],[End Time]]),Home!$A$1,"No Aplica")</f>
        <v>No Aplica</v>
      </c>
      <c r="N6756" s="43" t="str">
        <f>Leave[[#This Row],[User Code (Owning User) (Usuario)]]&amp;Leave[[#This Row],[fecha activa]]</f>
        <v>MIE2023130210308No Aplica</v>
      </c>
    </row>
    <row r="6757" spans="1:14" x14ac:dyDescent="0.3">
      <c r="A6757" s="43" t="s">
        <v>477</v>
      </c>
      <c r="B6757" s="3">
        <v>45905</v>
      </c>
      <c r="C6757" s="3">
        <v>45905</v>
      </c>
      <c r="D6757" s="43" t="s">
        <v>1866</v>
      </c>
      <c r="E6757" s="43" t="s">
        <v>246</v>
      </c>
      <c r="F6757" s="43" t="s">
        <v>247</v>
      </c>
      <c r="G6757">
        <v>540</v>
      </c>
      <c r="H6757">
        <v>540</v>
      </c>
      <c r="I6757" s="43" t="s">
        <v>929</v>
      </c>
      <c r="J6757" s="43" t="s">
        <v>1040</v>
      </c>
      <c r="K6757" s="43" t="s">
        <v>179</v>
      </c>
      <c r="L6757" s="43" t="str">
        <f>IF(AND(Home!$A$1&gt;=Leave[[#This Row],[Start Time]],Home!$A$1&lt;=Leave[[#This Row],[End Time]]),"Aplica","No Aplica")</f>
        <v>No Aplica</v>
      </c>
      <c r="M6757" s="43" t="str">
        <f>IF(AND(Home!$A$1&gt;=Leave[[#This Row],[Start Time]],Home!$A$1&lt;=Leave[[#This Row],[End Time]]),Home!$A$1,"No Aplica")</f>
        <v>No Aplica</v>
      </c>
      <c r="N6757" s="43" t="str">
        <f>Leave[[#This Row],[User Code (Owning User) (Usuario)]]&amp;Leave[[#This Row],[fecha activa]]</f>
        <v>MIE2023130210308No Aplica</v>
      </c>
    </row>
    <row r="6758" spans="1:14" x14ac:dyDescent="0.3">
      <c r="A6758" s="43" t="s">
        <v>477</v>
      </c>
      <c r="B6758" s="3">
        <v>45904</v>
      </c>
      <c r="C6758" s="3">
        <v>45904</v>
      </c>
      <c r="D6758" s="43" t="s">
        <v>1866</v>
      </c>
      <c r="E6758" s="43" t="s">
        <v>246</v>
      </c>
      <c r="F6758" s="43" t="s">
        <v>247</v>
      </c>
      <c r="G6758">
        <v>540</v>
      </c>
      <c r="H6758">
        <v>540</v>
      </c>
      <c r="I6758" s="43" t="s">
        <v>929</v>
      </c>
      <c r="J6758" s="43" t="s">
        <v>1040</v>
      </c>
      <c r="K6758" s="43" t="s">
        <v>179</v>
      </c>
      <c r="L6758" s="43" t="str">
        <f>IF(AND(Home!$A$1&gt;=Leave[[#This Row],[Start Time]],Home!$A$1&lt;=Leave[[#This Row],[End Time]]),"Aplica","No Aplica")</f>
        <v>No Aplica</v>
      </c>
      <c r="M6758" s="43" t="str">
        <f>IF(AND(Home!$A$1&gt;=Leave[[#This Row],[Start Time]],Home!$A$1&lt;=Leave[[#This Row],[End Time]]),Home!$A$1,"No Aplica")</f>
        <v>No Aplica</v>
      </c>
      <c r="N6758" s="43" t="str">
        <f>Leave[[#This Row],[User Code (Owning User) (Usuario)]]&amp;Leave[[#This Row],[fecha activa]]</f>
        <v>MIE2023130210308No Aplica</v>
      </c>
    </row>
    <row r="6759" spans="1:14" x14ac:dyDescent="0.3">
      <c r="A6759" s="43" t="s">
        <v>477</v>
      </c>
      <c r="B6759" s="3">
        <v>45903</v>
      </c>
      <c r="C6759" s="3">
        <v>45903</v>
      </c>
      <c r="D6759" s="43" t="s">
        <v>1866</v>
      </c>
      <c r="E6759" s="43" t="s">
        <v>246</v>
      </c>
      <c r="F6759" s="43" t="s">
        <v>247</v>
      </c>
      <c r="G6759">
        <v>540</v>
      </c>
      <c r="H6759">
        <v>540</v>
      </c>
      <c r="I6759" s="43" t="s">
        <v>929</v>
      </c>
      <c r="J6759" s="43" t="s">
        <v>1040</v>
      </c>
      <c r="K6759" s="43" t="s">
        <v>179</v>
      </c>
      <c r="L6759" s="43" t="str">
        <f>IF(AND(Home!$A$1&gt;=Leave[[#This Row],[Start Time]],Home!$A$1&lt;=Leave[[#This Row],[End Time]]),"Aplica","No Aplica")</f>
        <v>No Aplica</v>
      </c>
      <c r="M6759" s="43" t="str">
        <f>IF(AND(Home!$A$1&gt;=Leave[[#This Row],[Start Time]],Home!$A$1&lt;=Leave[[#This Row],[End Time]]),Home!$A$1,"No Aplica")</f>
        <v>No Aplica</v>
      </c>
      <c r="N6759" s="43" t="str">
        <f>Leave[[#This Row],[User Code (Owning User) (Usuario)]]&amp;Leave[[#This Row],[fecha activa]]</f>
        <v>MIE2023130210308No Aplica</v>
      </c>
    </row>
    <row r="6760" spans="1:14" x14ac:dyDescent="0.3">
      <c r="A6760" s="43" t="s">
        <v>477</v>
      </c>
      <c r="B6760" s="3">
        <v>45902</v>
      </c>
      <c r="C6760" s="3">
        <v>45902</v>
      </c>
      <c r="D6760" s="43" t="s">
        <v>1866</v>
      </c>
      <c r="E6760" s="43" t="s">
        <v>246</v>
      </c>
      <c r="F6760" s="43" t="s">
        <v>247</v>
      </c>
      <c r="G6760">
        <v>540</v>
      </c>
      <c r="H6760">
        <v>540</v>
      </c>
      <c r="I6760" s="43" t="s">
        <v>929</v>
      </c>
      <c r="J6760" s="43" t="s">
        <v>1040</v>
      </c>
      <c r="K6760" s="43" t="s">
        <v>179</v>
      </c>
      <c r="L6760" s="43" t="str">
        <f>IF(AND(Home!$A$1&gt;=Leave[[#This Row],[Start Time]],Home!$A$1&lt;=Leave[[#This Row],[End Time]]),"Aplica","No Aplica")</f>
        <v>No Aplica</v>
      </c>
      <c r="M6760" s="43" t="str">
        <f>IF(AND(Home!$A$1&gt;=Leave[[#This Row],[Start Time]],Home!$A$1&lt;=Leave[[#This Row],[End Time]]),Home!$A$1,"No Aplica")</f>
        <v>No Aplica</v>
      </c>
      <c r="N6760" s="43" t="str">
        <f>Leave[[#This Row],[User Code (Owning User) (Usuario)]]&amp;Leave[[#This Row],[fecha activa]]</f>
        <v>MIE2023130210308No Aplica</v>
      </c>
    </row>
    <row r="6761" spans="1:14" x14ac:dyDescent="0.3">
      <c r="A6761" s="43" t="s">
        <v>477</v>
      </c>
      <c r="B6761" s="3">
        <v>45901</v>
      </c>
      <c r="C6761" s="3">
        <v>45901</v>
      </c>
      <c r="D6761" s="43" t="s">
        <v>1866</v>
      </c>
      <c r="E6761" s="43" t="s">
        <v>246</v>
      </c>
      <c r="F6761" s="43" t="s">
        <v>247</v>
      </c>
      <c r="G6761">
        <v>540</v>
      </c>
      <c r="H6761">
        <v>540</v>
      </c>
      <c r="I6761" s="43" t="s">
        <v>929</v>
      </c>
      <c r="J6761" s="43" t="s">
        <v>1040</v>
      </c>
      <c r="K6761" s="43" t="s">
        <v>179</v>
      </c>
      <c r="L6761" s="43" t="str">
        <f>IF(AND(Home!$A$1&gt;=Leave[[#This Row],[Start Time]],Home!$A$1&lt;=Leave[[#This Row],[End Time]]),"Aplica","No Aplica")</f>
        <v>No Aplica</v>
      </c>
      <c r="M6761" s="43" t="str">
        <f>IF(AND(Home!$A$1&gt;=Leave[[#This Row],[Start Time]],Home!$A$1&lt;=Leave[[#This Row],[End Time]]),Home!$A$1,"No Aplica")</f>
        <v>No Aplica</v>
      </c>
      <c r="N6761" s="43" t="str">
        <f>Leave[[#This Row],[User Code (Owning User) (Usuario)]]&amp;Leave[[#This Row],[fecha activa]]</f>
        <v>MIE2023130210308No Aplica</v>
      </c>
    </row>
    <row r="6762" spans="1:14" x14ac:dyDescent="0.3">
      <c r="A6762" s="43" t="s">
        <v>466</v>
      </c>
      <c r="B6762" s="3">
        <v>45901</v>
      </c>
      <c r="C6762" s="3">
        <v>45908</v>
      </c>
      <c r="D6762" s="43" t="s">
        <v>859</v>
      </c>
      <c r="E6762" s="43" t="s">
        <v>514</v>
      </c>
      <c r="F6762" s="43" t="s">
        <v>515</v>
      </c>
      <c r="G6762">
        <v>3360</v>
      </c>
      <c r="H6762">
        <v>540</v>
      </c>
      <c r="I6762" s="43" t="s">
        <v>1313</v>
      </c>
      <c r="J6762" s="43" t="s">
        <v>1487</v>
      </c>
      <c r="K6762" s="43" t="s">
        <v>177</v>
      </c>
      <c r="L6762" s="43" t="str">
        <f>IF(AND(Home!$A$1&gt;=Leave[[#This Row],[Start Time]],Home!$A$1&lt;=Leave[[#This Row],[End Time]]),"Aplica","No Aplica")</f>
        <v>No Aplica</v>
      </c>
      <c r="M6762" s="43" t="str">
        <f>IF(AND(Home!$A$1&gt;=Leave[[#This Row],[Start Time]],Home!$A$1&lt;=Leave[[#This Row],[End Time]]),Home!$A$1,"No Aplica")</f>
        <v>No Aplica</v>
      </c>
      <c r="N6762" s="43" t="str">
        <f>Leave[[#This Row],[User Code (Owning User) (Usuario)]]&amp;Leave[[#This Row],[fecha activa]]</f>
        <v>MIE2024220314772No Aplica</v>
      </c>
    </row>
    <row r="6763" spans="1:14" x14ac:dyDescent="0.3">
      <c r="A6763" s="43" t="s">
        <v>468</v>
      </c>
      <c r="B6763" s="3">
        <v>45928</v>
      </c>
      <c r="C6763" s="3">
        <v>45928</v>
      </c>
      <c r="D6763" s="43" t="s">
        <v>469</v>
      </c>
      <c r="E6763" s="43" t="s">
        <v>1521</v>
      </c>
      <c r="F6763" s="43" t="s">
        <v>1523</v>
      </c>
      <c r="G6763">
        <v>540</v>
      </c>
      <c r="H6763">
        <v>540</v>
      </c>
      <c r="I6763" s="43" t="s">
        <v>1522</v>
      </c>
      <c r="J6763" s="43" t="s">
        <v>1036</v>
      </c>
      <c r="K6763" s="43" t="s">
        <v>178</v>
      </c>
      <c r="L6763" s="43" t="str">
        <f>IF(AND(Home!$A$1&gt;=Leave[[#This Row],[Start Time]],Home!$A$1&lt;=Leave[[#This Row],[End Time]]),"Aplica","No Aplica")</f>
        <v>No Aplica</v>
      </c>
      <c r="M6763" s="43" t="str">
        <f>IF(AND(Home!$A$1&gt;=Leave[[#This Row],[Start Time]],Home!$A$1&lt;=Leave[[#This Row],[End Time]]),Home!$A$1,"No Aplica")</f>
        <v>No Aplica</v>
      </c>
      <c r="N6763" s="43" t="str">
        <f>Leave[[#This Row],[User Code (Owning User) (Usuario)]]&amp;Leave[[#This Row],[fecha activa]]</f>
        <v>MIE2025050321271No Aplica</v>
      </c>
    </row>
    <row r="6764" spans="1:14" x14ac:dyDescent="0.3">
      <c r="A6764" s="43" t="s">
        <v>468</v>
      </c>
      <c r="B6764" s="3">
        <v>45921</v>
      </c>
      <c r="C6764" s="3">
        <v>45921</v>
      </c>
      <c r="D6764" s="43" t="s">
        <v>469</v>
      </c>
      <c r="E6764" s="43" t="s">
        <v>1521</v>
      </c>
      <c r="F6764" s="43" t="s">
        <v>1523</v>
      </c>
      <c r="G6764">
        <v>540</v>
      </c>
      <c r="H6764">
        <v>540</v>
      </c>
      <c r="I6764" s="43" t="s">
        <v>1522</v>
      </c>
      <c r="J6764" s="43" t="s">
        <v>1036</v>
      </c>
      <c r="K6764" s="43" t="s">
        <v>178</v>
      </c>
      <c r="L6764" s="43" t="str">
        <f>IF(AND(Home!$A$1&gt;=Leave[[#This Row],[Start Time]],Home!$A$1&lt;=Leave[[#This Row],[End Time]]),"Aplica","No Aplica")</f>
        <v>No Aplica</v>
      </c>
      <c r="M6764" s="43" t="str">
        <f>IF(AND(Home!$A$1&gt;=Leave[[#This Row],[Start Time]],Home!$A$1&lt;=Leave[[#This Row],[End Time]]),Home!$A$1,"No Aplica")</f>
        <v>No Aplica</v>
      </c>
      <c r="N6764" s="43" t="str">
        <f>Leave[[#This Row],[User Code (Owning User) (Usuario)]]&amp;Leave[[#This Row],[fecha activa]]</f>
        <v>MIE2025050321271No Aplica</v>
      </c>
    </row>
    <row r="6765" spans="1:14" x14ac:dyDescent="0.3">
      <c r="A6765" s="43" t="s">
        <v>468</v>
      </c>
      <c r="B6765" s="3">
        <v>45914</v>
      </c>
      <c r="C6765" s="3">
        <v>45914</v>
      </c>
      <c r="D6765" s="43" t="s">
        <v>2631</v>
      </c>
      <c r="E6765" s="43" t="s">
        <v>1521</v>
      </c>
      <c r="F6765" s="43" t="s">
        <v>1523</v>
      </c>
      <c r="G6765">
        <v>540</v>
      </c>
      <c r="H6765">
        <v>540</v>
      </c>
      <c r="I6765" s="43" t="s">
        <v>1522</v>
      </c>
      <c r="J6765" s="43" t="s">
        <v>1036</v>
      </c>
      <c r="K6765" s="43" t="s">
        <v>178</v>
      </c>
      <c r="L6765" s="43" t="str">
        <f>IF(AND(Home!$A$1&gt;=Leave[[#This Row],[Start Time]],Home!$A$1&lt;=Leave[[#This Row],[End Time]]),"Aplica","No Aplica")</f>
        <v>No Aplica</v>
      </c>
      <c r="M6765" s="43" t="str">
        <f>IF(AND(Home!$A$1&gt;=Leave[[#This Row],[Start Time]],Home!$A$1&lt;=Leave[[#This Row],[End Time]]),Home!$A$1,"No Aplica")</f>
        <v>No Aplica</v>
      </c>
      <c r="N6765" s="43" t="str">
        <f>Leave[[#This Row],[User Code (Owning User) (Usuario)]]&amp;Leave[[#This Row],[fecha activa]]</f>
        <v>MIE2025050321271No Aplica</v>
      </c>
    </row>
    <row r="6766" spans="1:14" x14ac:dyDescent="0.3">
      <c r="A6766" s="43" t="s">
        <v>468</v>
      </c>
      <c r="B6766" s="3">
        <v>45907</v>
      </c>
      <c r="C6766" s="3">
        <v>45907</v>
      </c>
      <c r="D6766" s="43" t="s">
        <v>469</v>
      </c>
      <c r="E6766" s="43" t="s">
        <v>1521</v>
      </c>
      <c r="F6766" s="43" t="s">
        <v>1523</v>
      </c>
      <c r="G6766">
        <v>540</v>
      </c>
      <c r="H6766">
        <v>540</v>
      </c>
      <c r="I6766" s="43" t="s">
        <v>1522</v>
      </c>
      <c r="J6766" s="43" t="s">
        <v>1036</v>
      </c>
      <c r="K6766" s="43" t="s">
        <v>178</v>
      </c>
      <c r="L6766" s="43" t="str">
        <f>IF(AND(Home!$A$1&gt;=Leave[[#This Row],[Start Time]],Home!$A$1&lt;=Leave[[#This Row],[End Time]]),"Aplica","No Aplica")</f>
        <v>No Aplica</v>
      </c>
      <c r="M6766" s="43" t="str">
        <f>IF(AND(Home!$A$1&gt;=Leave[[#This Row],[Start Time]],Home!$A$1&lt;=Leave[[#This Row],[End Time]]),Home!$A$1,"No Aplica")</f>
        <v>No Aplica</v>
      </c>
      <c r="N6766" s="43" t="str">
        <f>Leave[[#This Row],[User Code (Owning User) (Usuario)]]&amp;Leave[[#This Row],[fecha activa]]</f>
        <v>MIE2025050321271No Aplica</v>
      </c>
    </row>
    <row r="6767" spans="1:14" x14ac:dyDescent="0.3">
      <c r="A6767" s="43" t="s">
        <v>465</v>
      </c>
      <c r="B6767" s="3">
        <v>45925</v>
      </c>
      <c r="C6767" s="3">
        <v>45925</v>
      </c>
      <c r="D6767" s="43" t="s">
        <v>842</v>
      </c>
      <c r="E6767" s="43" t="s">
        <v>1729</v>
      </c>
      <c r="F6767" s="43" t="s">
        <v>1731</v>
      </c>
      <c r="G6767">
        <v>60</v>
      </c>
      <c r="H6767">
        <v>60</v>
      </c>
      <c r="I6767" s="43" t="s">
        <v>1730</v>
      </c>
      <c r="J6767" s="43" t="s">
        <v>1051</v>
      </c>
      <c r="K6767" s="43" t="s">
        <v>177</v>
      </c>
      <c r="L6767" s="43" t="str">
        <f>IF(AND(Home!$A$1&gt;=Leave[[#This Row],[Start Time]],Home!$A$1&lt;=Leave[[#This Row],[End Time]]),"Aplica","No Aplica")</f>
        <v>No Aplica</v>
      </c>
      <c r="M6767" s="43" t="str">
        <f>IF(AND(Home!$A$1&gt;=Leave[[#This Row],[Start Time]],Home!$A$1&lt;=Leave[[#This Row],[End Time]]),Home!$A$1,"No Aplica")</f>
        <v>No Aplica</v>
      </c>
      <c r="N6767" s="43" t="str">
        <f>Leave[[#This Row],[User Code (Owning User) (Usuario)]]&amp;Leave[[#This Row],[fecha activa]]</f>
        <v>MIE2025080522989No Aplica</v>
      </c>
    </row>
    <row r="6768" spans="1:14" x14ac:dyDescent="0.3">
      <c r="A6768" s="43" t="s">
        <v>465</v>
      </c>
      <c r="B6768" s="3">
        <v>45924</v>
      </c>
      <c r="C6768" s="3">
        <v>45924</v>
      </c>
      <c r="D6768" s="43" t="s">
        <v>842</v>
      </c>
      <c r="E6768" s="43" t="s">
        <v>1729</v>
      </c>
      <c r="F6768" s="43" t="s">
        <v>1731</v>
      </c>
      <c r="G6768">
        <v>60</v>
      </c>
      <c r="H6768">
        <v>60</v>
      </c>
      <c r="I6768" s="43" t="s">
        <v>1730</v>
      </c>
      <c r="J6768" s="43" t="s">
        <v>1051</v>
      </c>
      <c r="K6768" s="43" t="s">
        <v>177</v>
      </c>
      <c r="L6768" s="43" t="str">
        <f>IF(AND(Home!$A$1&gt;=Leave[[#This Row],[Start Time]],Home!$A$1&lt;=Leave[[#This Row],[End Time]]),"Aplica","No Aplica")</f>
        <v>No Aplica</v>
      </c>
      <c r="M6768" s="43" t="str">
        <f>IF(AND(Home!$A$1&gt;=Leave[[#This Row],[Start Time]],Home!$A$1&lt;=Leave[[#This Row],[End Time]]),Home!$A$1,"No Aplica")</f>
        <v>No Aplica</v>
      </c>
      <c r="N6768" s="43" t="str">
        <f>Leave[[#This Row],[User Code (Owning User) (Usuario)]]&amp;Leave[[#This Row],[fecha activa]]</f>
        <v>MIE2025080522989No Aplica</v>
      </c>
    </row>
    <row r="6769" spans="1:14" x14ac:dyDescent="0.3">
      <c r="A6769" s="43" t="s">
        <v>465</v>
      </c>
      <c r="B6769" s="3">
        <v>45922</v>
      </c>
      <c r="C6769" s="3">
        <v>45922</v>
      </c>
      <c r="D6769" s="43" t="s">
        <v>842</v>
      </c>
      <c r="E6769" s="43" t="s">
        <v>1729</v>
      </c>
      <c r="F6769" s="43" t="s">
        <v>1731</v>
      </c>
      <c r="G6769">
        <v>60</v>
      </c>
      <c r="H6769">
        <v>60</v>
      </c>
      <c r="I6769" s="43" t="s">
        <v>1730</v>
      </c>
      <c r="J6769" s="43" t="s">
        <v>1051</v>
      </c>
      <c r="K6769" s="43" t="s">
        <v>177</v>
      </c>
      <c r="L6769" s="43" t="str">
        <f>IF(AND(Home!$A$1&gt;=Leave[[#This Row],[Start Time]],Home!$A$1&lt;=Leave[[#This Row],[End Time]]),"Aplica","No Aplica")</f>
        <v>Aplica</v>
      </c>
      <c r="M6769" s="43">
        <f>IF(AND(Home!$A$1&gt;=Leave[[#This Row],[Start Time]],Home!$A$1&lt;=Leave[[#This Row],[End Time]]),Home!$A$1,"No Aplica")</f>
        <v>45922</v>
      </c>
      <c r="N6769" s="43" t="str">
        <f>Leave[[#This Row],[User Code (Owning User) (Usuario)]]&amp;Leave[[#This Row],[fecha activa]]</f>
        <v>MIE202508052298945922</v>
      </c>
    </row>
    <row r="6770" spans="1:14" x14ac:dyDescent="0.3">
      <c r="A6770" s="43" t="s">
        <v>465</v>
      </c>
      <c r="B6770" s="3">
        <v>45923</v>
      </c>
      <c r="C6770" s="3">
        <v>45923</v>
      </c>
      <c r="D6770" s="43" t="s">
        <v>469</v>
      </c>
      <c r="E6770" s="43" t="s">
        <v>1729</v>
      </c>
      <c r="F6770" s="43" t="s">
        <v>1731</v>
      </c>
      <c r="G6770">
        <v>540</v>
      </c>
      <c r="H6770">
        <v>540</v>
      </c>
      <c r="I6770" s="43" t="s">
        <v>1730</v>
      </c>
      <c r="J6770" s="43" t="s">
        <v>1051</v>
      </c>
      <c r="K6770" s="43" t="s">
        <v>177</v>
      </c>
      <c r="L6770" s="43" t="str">
        <f>IF(AND(Home!$A$1&gt;=Leave[[#This Row],[Start Time]],Home!$A$1&lt;=Leave[[#This Row],[End Time]]),"Aplica","No Aplica")</f>
        <v>No Aplica</v>
      </c>
      <c r="M6770" s="43" t="str">
        <f>IF(AND(Home!$A$1&gt;=Leave[[#This Row],[Start Time]],Home!$A$1&lt;=Leave[[#This Row],[End Time]]),Home!$A$1,"No Aplica")</f>
        <v>No Aplica</v>
      </c>
      <c r="N6770" s="43" t="str">
        <f>Leave[[#This Row],[User Code (Owning User) (Usuario)]]&amp;Leave[[#This Row],[fecha activa]]</f>
        <v>MIE2025080522989No Aplica</v>
      </c>
    </row>
    <row r="6771" spans="1:14" x14ac:dyDescent="0.3">
      <c r="A6771" s="43" t="s">
        <v>465</v>
      </c>
      <c r="B6771" s="3">
        <v>45919</v>
      </c>
      <c r="C6771" s="3">
        <v>45919</v>
      </c>
      <c r="D6771" s="43" t="s">
        <v>842</v>
      </c>
      <c r="E6771" s="43" t="s">
        <v>1729</v>
      </c>
      <c r="F6771" s="43" t="s">
        <v>1731</v>
      </c>
      <c r="G6771">
        <v>60</v>
      </c>
      <c r="H6771">
        <v>60</v>
      </c>
      <c r="I6771" s="43" t="s">
        <v>1730</v>
      </c>
      <c r="J6771" s="43" t="s">
        <v>1051</v>
      </c>
      <c r="K6771" s="43" t="s">
        <v>177</v>
      </c>
      <c r="L6771" s="43" t="str">
        <f>IF(AND(Home!$A$1&gt;=Leave[[#This Row],[Start Time]],Home!$A$1&lt;=Leave[[#This Row],[End Time]]),"Aplica","No Aplica")</f>
        <v>No Aplica</v>
      </c>
      <c r="M6771" s="43" t="str">
        <f>IF(AND(Home!$A$1&gt;=Leave[[#This Row],[Start Time]],Home!$A$1&lt;=Leave[[#This Row],[End Time]]),Home!$A$1,"No Aplica")</f>
        <v>No Aplica</v>
      </c>
      <c r="N6771" s="43" t="str">
        <f>Leave[[#This Row],[User Code (Owning User) (Usuario)]]&amp;Leave[[#This Row],[fecha activa]]</f>
        <v>MIE2025080522989No Aplica</v>
      </c>
    </row>
    <row r="6772" spans="1:14" x14ac:dyDescent="0.3">
      <c r="A6772" s="43" t="s">
        <v>465</v>
      </c>
      <c r="B6772" s="3">
        <v>45918</v>
      </c>
      <c r="C6772" s="3">
        <v>45918</v>
      </c>
      <c r="D6772" s="43" t="s">
        <v>842</v>
      </c>
      <c r="E6772" s="43" t="s">
        <v>1729</v>
      </c>
      <c r="F6772" s="43" t="s">
        <v>1731</v>
      </c>
      <c r="G6772">
        <v>60</v>
      </c>
      <c r="H6772">
        <v>60</v>
      </c>
      <c r="I6772" s="43" t="s">
        <v>1730</v>
      </c>
      <c r="J6772" s="43" t="s">
        <v>1051</v>
      </c>
      <c r="K6772" s="43" t="s">
        <v>177</v>
      </c>
      <c r="L6772" s="43" t="str">
        <f>IF(AND(Home!$A$1&gt;=Leave[[#This Row],[Start Time]],Home!$A$1&lt;=Leave[[#This Row],[End Time]]),"Aplica","No Aplica")</f>
        <v>No Aplica</v>
      </c>
      <c r="M6772" s="43" t="str">
        <f>IF(AND(Home!$A$1&gt;=Leave[[#This Row],[Start Time]],Home!$A$1&lt;=Leave[[#This Row],[End Time]]),Home!$A$1,"No Aplica")</f>
        <v>No Aplica</v>
      </c>
      <c r="N6772" s="43" t="str">
        <f>Leave[[#This Row],[User Code (Owning User) (Usuario)]]&amp;Leave[[#This Row],[fecha activa]]</f>
        <v>MIE2025080522989No Aplica</v>
      </c>
    </row>
    <row r="6773" spans="1:14" x14ac:dyDescent="0.3">
      <c r="A6773" s="43" t="s">
        <v>465</v>
      </c>
      <c r="B6773" s="3">
        <v>45917</v>
      </c>
      <c r="C6773" s="3">
        <v>45917</v>
      </c>
      <c r="D6773" s="43" t="s">
        <v>469</v>
      </c>
      <c r="E6773" s="43" t="s">
        <v>1729</v>
      </c>
      <c r="F6773" s="43" t="s">
        <v>1731</v>
      </c>
      <c r="G6773">
        <v>540</v>
      </c>
      <c r="H6773">
        <v>540</v>
      </c>
      <c r="I6773" s="43" t="s">
        <v>1730</v>
      </c>
      <c r="J6773" s="43" t="s">
        <v>1051</v>
      </c>
      <c r="K6773" s="43" t="s">
        <v>177</v>
      </c>
      <c r="L6773" s="43" t="str">
        <f>IF(AND(Home!$A$1&gt;=Leave[[#This Row],[Start Time]],Home!$A$1&lt;=Leave[[#This Row],[End Time]]),"Aplica","No Aplica")</f>
        <v>No Aplica</v>
      </c>
      <c r="M6773" s="43" t="str">
        <f>IF(AND(Home!$A$1&gt;=Leave[[#This Row],[Start Time]],Home!$A$1&lt;=Leave[[#This Row],[End Time]]),Home!$A$1,"No Aplica")</f>
        <v>No Aplica</v>
      </c>
      <c r="N6773" s="43" t="str">
        <f>Leave[[#This Row],[User Code (Owning User) (Usuario)]]&amp;Leave[[#This Row],[fecha activa]]</f>
        <v>MIE2025080522989No Aplica</v>
      </c>
    </row>
    <row r="6774" spans="1:14" x14ac:dyDescent="0.3">
      <c r="A6774" s="43" t="s">
        <v>465</v>
      </c>
      <c r="B6774" s="3">
        <v>45916</v>
      </c>
      <c r="C6774" s="3">
        <v>45916</v>
      </c>
      <c r="D6774" s="43" t="s">
        <v>842</v>
      </c>
      <c r="E6774" s="43" t="s">
        <v>1729</v>
      </c>
      <c r="F6774" s="43" t="s">
        <v>1731</v>
      </c>
      <c r="G6774">
        <v>60</v>
      </c>
      <c r="H6774">
        <v>60</v>
      </c>
      <c r="I6774" s="43" t="s">
        <v>1730</v>
      </c>
      <c r="J6774" s="43" t="s">
        <v>1051</v>
      </c>
      <c r="K6774" s="43" t="s">
        <v>177</v>
      </c>
      <c r="L6774" s="43" t="str">
        <f>IF(AND(Home!$A$1&gt;=Leave[[#This Row],[Start Time]],Home!$A$1&lt;=Leave[[#This Row],[End Time]]),"Aplica","No Aplica")</f>
        <v>No Aplica</v>
      </c>
      <c r="M6774" s="43" t="str">
        <f>IF(AND(Home!$A$1&gt;=Leave[[#This Row],[Start Time]],Home!$A$1&lt;=Leave[[#This Row],[End Time]]),Home!$A$1,"No Aplica")</f>
        <v>No Aplica</v>
      </c>
      <c r="N6774" s="43" t="str">
        <f>Leave[[#This Row],[User Code (Owning User) (Usuario)]]&amp;Leave[[#This Row],[fecha activa]]</f>
        <v>MIE2025080522989No Aplica</v>
      </c>
    </row>
    <row r="6775" spans="1:14" x14ac:dyDescent="0.3">
      <c r="A6775" s="43" t="s">
        <v>465</v>
      </c>
      <c r="B6775" s="3">
        <v>45915</v>
      </c>
      <c r="C6775" s="3">
        <v>45915</v>
      </c>
      <c r="D6775" s="43" t="s">
        <v>469</v>
      </c>
      <c r="E6775" s="43" t="s">
        <v>1729</v>
      </c>
      <c r="F6775" s="43" t="s">
        <v>1731</v>
      </c>
      <c r="G6775">
        <v>540</v>
      </c>
      <c r="H6775">
        <v>540</v>
      </c>
      <c r="I6775" s="43" t="s">
        <v>1730</v>
      </c>
      <c r="J6775" s="43" t="s">
        <v>1051</v>
      </c>
      <c r="K6775" s="43" t="s">
        <v>177</v>
      </c>
      <c r="L6775" s="43" t="str">
        <f>IF(AND(Home!$A$1&gt;=Leave[[#This Row],[Start Time]],Home!$A$1&lt;=Leave[[#This Row],[End Time]]),"Aplica","No Aplica")</f>
        <v>No Aplica</v>
      </c>
      <c r="M6775" s="43" t="str">
        <f>IF(AND(Home!$A$1&gt;=Leave[[#This Row],[Start Time]],Home!$A$1&lt;=Leave[[#This Row],[End Time]]),Home!$A$1,"No Aplica")</f>
        <v>No Aplica</v>
      </c>
      <c r="N6775" s="43" t="str">
        <f>Leave[[#This Row],[User Code (Owning User) (Usuario)]]&amp;Leave[[#This Row],[fecha activa]]</f>
        <v>MIE2025080522989No Aplica</v>
      </c>
    </row>
    <row r="6776" spans="1:14" x14ac:dyDescent="0.3">
      <c r="A6776" s="43" t="s">
        <v>1757</v>
      </c>
      <c r="B6776" s="3">
        <v>45909</v>
      </c>
      <c r="C6776" s="3">
        <v>45909</v>
      </c>
      <c r="D6776" s="43" t="s">
        <v>469</v>
      </c>
      <c r="E6776" s="43" t="s">
        <v>1729</v>
      </c>
      <c r="F6776" s="43" t="s">
        <v>1731</v>
      </c>
      <c r="G6776">
        <v>540</v>
      </c>
      <c r="H6776">
        <v>540</v>
      </c>
      <c r="I6776" s="43" t="s">
        <v>1730</v>
      </c>
      <c r="J6776" s="43" t="s">
        <v>1051</v>
      </c>
      <c r="K6776" s="43" t="s">
        <v>177</v>
      </c>
      <c r="L6776" s="43" t="str">
        <f>IF(AND(Home!$A$1&gt;=Leave[[#This Row],[Start Time]],Home!$A$1&lt;=Leave[[#This Row],[End Time]]),"Aplica","No Aplica")</f>
        <v>No Aplica</v>
      </c>
      <c r="M6776" s="43" t="str">
        <f>IF(AND(Home!$A$1&gt;=Leave[[#This Row],[Start Time]],Home!$A$1&lt;=Leave[[#This Row],[End Time]]),Home!$A$1,"No Aplica")</f>
        <v>No Aplica</v>
      </c>
      <c r="N6776" s="43" t="str">
        <f>Leave[[#This Row],[User Code (Owning User) (Usuario)]]&amp;Leave[[#This Row],[fecha activa]]</f>
        <v>MIE2025080522989No Aplica</v>
      </c>
    </row>
    <row r="6777" spans="1:14" x14ac:dyDescent="0.3">
      <c r="A6777" s="43" t="s">
        <v>1757</v>
      </c>
      <c r="B6777" s="3">
        <v>45902</v>
      </c>
      <c r="C6777" s="3">
        <v>45902</v>
      </c>
      <c r="D6777" s="43" t="s">
        <v>469</v>
      </c>
      <c r="E6777" s="43" t="s">
        <v>1729</v>
      </c>
      <c r="F6777" s="43" t="s">
        <v>1731</v>
      </c>
      <c r="G6777">
        <v>540</v>
      </c>
      <c r="H6777">
        <v>540</v>
      </c>
      <c r="I6777" s="43" t="s">
        <v>1730</v>
      </c>
      <c r="J6777" s="43" t="s">
        <v>1051</v>
      </c>
      <c r="K6777" s="43" t="s">
        <v>177</v>
      </c>
      <c r="L6777" s="43" t="str">
        <f>IF(AND(Home!$A$1&gt;=Leave[[#This Row],[Start Time]],Home!$A$1&lt;=Leave[[#This Row],[End Time]]),"Aplica","No Aplica")</f>
        <v>No Aplica</v>
      </c>
      <c r="M6777" s="43" t="str">
        <f>IF(AND(Home!$A$1&gt;=Leave[[#This Row],[Start Time]],Home!$A$1&lt;=Leave[[#This Row],[End Time]]),Home!$A$1,"No Aplica")</f>
        <v>No Aplica</v>
      </c>
      <c r="N6777" s="43" t="str">
        <f>Leave[[#This Row],[User Code (Owning User) (Usuario)]]&amp;Leave[[#This Row],[fecha activa]]</f>
        <v>MIE2025080522989No Aplica</v>
      </c>
    </row>
    <row r="6778" spans="1:14" x14ac:dyDescent="0.3">
      <c r="A6778" s="43" t="s">
        <v>2667</v>
      </c>
      <c r="B6778" s="3">
        <v>45922</v>
      </c>
      <c r="C6778" s="3">
        <v>45922</v>
      </c>
      <c r="D6778" s="43" t="s">
        <v>470</v>
      </c>
      <c r="E6778" s="43" t="s">
        <v>1663</v>
      </c>
      <c r="F6778" s="43" t="s">
        <v>1665</v>
      </c>
      <c r="G6778">
        <v>540</v>
      </c>
      <c r="H6778">
        <v>540</v>
      </c>
      <c r="I6778" s="43" t="s">
        <v>1664</v>
      </c>
      <c r="J6778" s="43" t="s">
        <v>1128</v>
      </c>
      <c r="K6778" s="43" t="s">
        <v>178</v>
      </c>
      <c r="L6778" s="43" t="str">
        <f>IF(AND(Home!$A$1&gt;=Leave[[#This Row],[Start Time]],Home!$A$1&lt;=Leave[[#This Row],[End Time]]),"Aplica","No Aplica")</f>
        <v>Aplica</v>
      </c>
      <c r="M6778" s="43">
        <f>IF(AND(Home!$A$1&gt;=Leave[[#This Row],[Start Time]],Home!$A$1&lt;=Leave[[#This Row],[End Time]]),Home!$A$1,"No Aplica")</f>
        <v>45922</v>
      </c>
      <c r="N6778" s="43" t="str">
        <f>Leave[[#This Row],[User Code (Owning User) (Usuario)]]&amp;Leave[[#This Row],[fecha activa]]</f>
        <v>MIE202523042265745922</v>
      </c>
    </row>
    <row r="6779" spans="1:14" x14ac:dyDescent="0.3">
      <c r="A6779" s="43" t="s">
        <v>2667</v>
      </c>
      <c r="B6779" s="3">
        <v>45920</v>
      </c>
      <c r="C6779" s="3">
        <v>45920</v>
      </c>
      <c r="D6779" s="43" t="s">
        <v>3773</v>
      </c>
      <c r="E6779" s="43" t="s">
        <v>1663</v>
      </c>
      <c r="F6779" s="43" t="s">
        <v>1665</v>
      </c>
      <c r="G6779">
        <v>60</v>
      </c>
      <c r="H6779">
        <v>60</v>
      </c>
      <c r="I6779" s="43" t="s">
        <v>1664</v>
      </c>
      <c r="J6779" s="43" t="s">
        <v>1128</v>
      </c>
      <c r="K6779" s="43" t="s">
        <v>178</v>
      </c>
      <c r="L6779" s="43" t="str">
        <f>IF(AND(Home!$A$1&gt;=Leave[[#This Row],[Start Time]],Home!$A$1&lt;=Leave[[#This Row],[End Time]]),"Aplica","No Aplica")</f>
        <v>No Aplica</v>
      </c>
      <c r="M6779" s="43" t="str">
        <f>IF(AND(Home!$A$1&gt;=Leave[[#This Row],[Start Time]],Home!$A$1&lt;=Leave[[#This Row],[End Time]]),Home!$A$1,"No Aplica")</f>
        <v>No Aplica</v>
      </c>
      <c r="N6779" s="43" t="str">
        <f>Leave[[#This Row],[User Code (Owning User) (Usuario)]]&amp;Leave[[#This Row],[fecha activa]]</f>
        <v>MIE2025230422657No Aplica</v>
      </c>
    </row>
    <row r="6780" spans="1:14" x14ac:dyDescent="0.3">
      <c r="A6780" s="43" t="s">
        <v>2667</v>
      </c>
      <c r="B6780" s="3">
        <v>45919</v>
      </c>
      <c r="C6780" s="3">
        <v>45919</v>
      </c>
      <c r="D6780" s="43" t="s">
        <v>495</v>
      </c>
      <c r="E6780" s="43" t="s">
        <v>1663</v>
      </c>
      <c r="F6780" s="43" t="s">
        <v>1665</v>
      </c>
      <c r="G6780">
        <v>540</v>
      </c>
      <c r="H6780">
        <v>540</v>
      </c>
      <c r="I6780" s="43" t="s">
        <v>1664</v>
      </c>
      <c r="J6780" s="43" t="s">
        <v>1128</v>
      </c>
      <c r="K6780" s="43" t="s">
        <v>178</v>
      </c>
      <c r="L6780" s="43" t="str">
        <f>IF(AND(Home!$A$1&gt;=Leave[[#This Row],[Start Time]],Home!$A$1&lt;=Leave[[#This Row],[End Time]]),"Aplica","No Aplica")</f>
        <v>No Aplica</v>
      </c>
      <c r="M6780" s="43" t="str">
        <f>IF(AND(Home!$A$1&gt;=Leave[[#This Row],[Start Time]],Home!$A$1&lt;=Leave[[#This Row],[End Time]]),Home!$A$1,"No Aplica")</f>
        <v>No Aplica</v>
      </c>
      <c r="N6780" s="43" t="str">
        <f>Leave[[#This Row],[User Code (Owning User) (Usuario)]]&amp;Leave[[#This Row],[fecha activa]]</f>
        <v>MIE2025230422657No Aplica</v>
      </c>
    </row>
    <row r="6781" spans="1:14" x14ac:dyDescent="0.3">
      <c r="A6781" s="43" t="s">
        <v>2667</v>
      </c>
      <c r="B6781" s="3">
        <v>45917</v>
      </c>
      <c r="C6781" s="3">
        <v>45917</v>
      </c>
      <c r="D6781" s="43" t="s">
        <v>520</v>
      </c>
      <c r="E6781" s="43" t="s">
        <v>1663</v>
      </c>
      <c r="F6781" s="43" t="s">
        <v>1665</v>
      </c>
      <c r="G6781">
        <v>60</v>
      </c>
      <c r="H6781">
        <v>60</v>
      </c>
      <c r="I6781" s="43" t="s">
        <v>1664</v>
      </c>
      <c r="J6781" s="43" t="s">
        <v>1128</v>
      </c>
      <c r="K6781" s="43" t="s">
        <v>178</v>
      </c>
      <c r="L6781" s="43" t="str">
        <f>IF(AND(Home!$A$1&gt;=Leave[[#This Row],[Start Time]],Home!$A$1&lt;=Leave[[#This Row],[End Time]]),"Aplica","No Aplica")</f>
        <v>No Aplica</v>
      </c>
      <c r="M6781" s="43" t="str">
        <f>IF(AND(Home!$A$1&gt;=Leave[[#This Row],[Start Time]],Home!$A$1&lt;=Leave[[#This Row],[End Time]]),Home!$A$1,"No Aplica")</f>
        <v>No Aplica</v>
      </c>
      <c r="N6781" s="43" t="str">
        <f>Leave[[#This Row],[User Code (Owning User) (Usuario)]]&amp;Leave[[#This Row],[fecha activa]]</f>
        <v>MIE2025230422657No Aplica</v>
      </c>
    </row>
    <row r="6782" spans="1:14" x14ac:dyDescent="0.3">
      <c r="A6782" s="43" t="s">
        <v>3648</v>
      </c>
      <c r="B6782" s="3">
        <v>45916</v>
      </c>
      <c r="C6782" s="3">
        <v>45916</v>
      </c>
      <c r="D6782" s="43" t="s">
        <v>520</v>
      </c>
      <c r="E6782" s="43" t="s">
        <v>1663</v>
      </c>
      <c r="F6782" s="43" t="s">
        <v>1665</v>
      </c>
      <c r="G6782">
        <v>120</v>
      </c>
      <c r="H6782">
        <v>120</v>
      </c>
      <c r="I6782" s="43" t="s">
        <v>1664</v>
      </c>
      <c r="J6782" s="43" t="s">
        <v>1128</v>
      </c>
      <c r="K6782" s="43" t="s">
        <v>178</v>
      </c>
      <c r="L6782" s="43" t="str">
        <f>IF(AND(Home!$A$1&gt;=Leave[[#This Row],[Start Time]],Home!$A$1&lt;=Leave[[#This Row],[End Time]]),"Aplica","No Aplica")</f>
        <v>No Aplica</v>
      </c>
      <c r="M6782" s="43" t="str">
        <f>IF(AND(Home!$A$1&gt;=Leave[[#This Row],[Start Time]],Home!$A$1&lt;=Leave[[#This Row],[End Time]]),Home!$A$1,"No Aplica")</f>
        <v>No Aplica</v>
      </c>
      <c r="N6782" s="43" t="str">
        <f>Leave[[#This Row],[User Code (Owning User) (Usuario)]]&amp;Leave[[#This Row],[fecha activa]]</f>
        <v>MIE2025230422657No Aplica</v>
      </c>
    </row>
    <row r="6783" spans="1:14" x14ac:dyDescent="0.3">
      <c r="A6783" s="43" t="s">
        <v>465</v>
      </c>
      <c r="B6783" s="3">
        <v>45915</v>
      </c>
      <c r="C6783" s="3">
        <v>45915</v>
      </c>
      <c r="D6783" s="43" t="s">
        <v>520</v>
      </c>
      <c r="E6783" s="43" t="s">
        <v>1663</v>
      </c>
      <c r="F6783" s="43" t="s">
        <v>1665</v>
      </c>
      <c r="G6783">
        <v>60</v>
      </c>
      <c r="H6783">
        <v>60</v>
      </c>
      <c r="I6783" s="43" t="s">
        <v>1664</v>
      </c>
      <c r="J6783" s="43" t="s">
        <v>1128</v>
      </c>
      <c r="K6783" s="43" t="s">
        <v>178</v>
      </c>
      <c r="L6783" s="43" t="str">
        <f>IF(AND(Home!$A$1&gt;=Leave[[#This Row],[Start Time]],Home!$A$1&lt;=Leave[[#This Row],[End Time]]),"Aplica","No Aplica")</f>
        <v>No Aplica</v>
      </c>
      <c r="M6783" s="43" t="str">
        <f>IF(AND(Home!$A$1&gt;=Leave[[#This Row],[Start Time]],Home!$A$1&lt;=Leave[[#This Row],[End Time]]),Home!$A$1,"No Aplica")</f>
        <v>No Aplica</v>
      </c>
      <c r="N6783" s="43" t="str">
        <f>Leave[[#This Row],[User Code (Owning User) (Usuario)]]&amp;Leave[[#This Row],[fecha activa]]</f>
        <v>MIE2025230422657No Aplica</v>
      </c>
    </row>
    <row r="6784" spans="1:14" x14ac:dyDescent="0.3">
      <c r="A6784" s="43" t="s">
        <v>2667</v>
      </c>
      <c r="B6784" s="3">
        <v>45912</v>
      </c>
      <c r="C6784" s="3">
        <v>45912</v>
      </c>
      <c r="D6784" s="43" t="s">
        <v>520</v>
      </c>
      <c r="E6784" s="43" t="s">
        <v>1663</v>
      </c>
      <c r="F6784" s="43" t="s">
        <v>1665</v>
      </c>
      <c r="G6784">
        <v>60</v>
      </c>
      <c r="H6784">
        <v>60</v>
      </c>
      <c r="I6784" s="43" t="s">
        <v>1664</v>
      </c>
      <c r="J6784" s="43" t="s">
        <v>1128</v>
      </c>
      <c r="K6784" s="43" t="s">
        <v>178</v>
      </c>
      <c r="L6784" s="43" t="str">
        <f>IF(AND(Home!$A$1&gt;=Leave[[#This Row],[Start Time]],Home!$A$1&lt;=Leave[[#This Row],[End Time]]),"Aplica","No Aplica")</f>
        <v>No Aplica</v>
      </c>
      <c r="M6784" s="43" t="str">
        <f>IF(AND(Home!$A$1&gt;=Leave[[#This Row],[Start Time]],Home!$A$1&lt;=Leave[[#This Row],[End Time]]),Home!$A$1,"No Aplica")</f>
        <v>No Aplica</v>
      </c>
      <c r="N6784" s="43" t="str">
        <f>Leave[[#This Row],[User Code (Owning User) (Usuario)]]&amp;Leave[[#This Row],[fecha activa]]</f>
        <v>MIE2025230422657No Aplica</v>
      </c>
    </row>
    <row r="6785" spans="1:14" x14ac:dyDescent="0.3">
      <c r="A6785" s="43" t="s">
        <v>2667</v>
      </c>
      <c r="B6785" s="3">
        <v>45910</v>
      </c>
      <c r="C6785" s="3">
        <v>45910</v>
      </c>
      <c r="D6785" s="43" t="s">
        <v>520</v>
      </c>
      <c r="E6785" s="43" t="s">
        <v>1663</v>
      </c>
      <c r="F6785" s="43" t="s">
        <v>1665</v>
      </c>
      <c r="G6785">
        <v>60</v>
      </c>
      <c r="H6785">
        <v>60</v>
      </c>
      <c r="I6785" s="43" t="s">
        <v>1664</v>
      </c>
      <c r="J6785" s="43" t="s">
        <v>1128</v>
      </c>
      <c r="K6785" s="43" t="s">
        <v>178</v>
      </c>
      <c r="L6785" s="43" t="str">
        <f>IF(AND(Home!$A$1&gt;=Leave[[#This Row],[Start Time]],Home!$A$1&lt;=Leave[[#This Row],[End Time]]),"Aplica","No Aplica")</f>
        <v>No Aplica</v>
      </c>
      <c r="M6785" s="43" t="str">
        <f>IF(AND(Home!$A$1&gt;=Leave[[#This Row],[Start Time]],Home!$A$1&lt;=Leave[[#This Row],[End Time]]),Home!$A$1,"No Aplica")</f>
        <v>No Aplica</v>
      </c>
      <c r="N6785" s="43" t="str">
        <f>Leave[[#This Row],[User Code (Owning User) (Usuario)]]&amp;Leave[[#This Row],[fecha activa]]</f>
        <v>MIE2025230422657No Aplica</v>
      </c>
    </row>
    <row r="6786" spans="1:14" x14ac:dyDescent="0.3">
      <c r="A6786" s="43" t="s">
        <v>2667</v>
      </c>
      <c r="B6786" s="3">
        <v>45909</v>
      </c>
      <c r="C6786" s="3">
        <v>45909</v>
      </c>
      <c r="D6786" s="43" t="s">
        <v>495</v>
      </c>
      <c r="E6786" s="43" t="s">
        <v>1663</v>
      </c>
      <c r="F6786" s="43" t="s">
        <v>1665</v>
      </c>
      <c r="G6786">
        <v>540</v>
      </c>
      <c r="H6786">
        <v>540</v>
      </c>
      <c r="I6786" s="43" t="s">
        <v>1664</v>
      </c>
      <c r="J6786" s="43" t="s">
        <v>1128</v>
      </c>
      <c r="K6786" s="43" t="s">
        <v>178</v>
      </c>
      <c r="L6786" s="43" t="str">
        <f>IF(AND(Home!$A$1&gt;=Leave[[#This Row],[Start Time]],Home!$A$1&lt;=Leave[[#This Row],[End Time]]),"Aplica","No Aplica")</f>
        <v>No Aplica</v>
      </c>
      <c r="M6786" s="43" t="str">
        <f>IF(AND(Home!$A$1&gt;=Leave[[#This Row],[Start Time]],Home!$A$1&lt;=Leave[[#This Row],[End Time]]),Home!$A$1,"No Aplica")</f>
        <v>No Aplica</v>
      </c>
      <c r="N6786" s="43" t="str">
        <f>Leave[[#This Row],[User Code (Owning User) (Usuario)]]&amp;Leave[[#This Row],[fecha activa]]</f>
        <v>MIE2025230422657No Aplica</v>
      </c>
    </row>
    <row r="6787" spans="1:14" x14ac:dyDescent="0.3">
      <c r="A6787" s="43" t="s">
        <v>2667</v>
      </c>
      <c r="B6787" s="3">
        <v>45908</v>
      </c>
      <c r="C6787" s="3">
        <v>45908</v>
      </c>
      <c r="D6787" s="43" t="s">
        <v>520</v>
      </c>
      <c r="E6787" s="43" t="s">
        <v>1663</v>
      </c>
      <c r="F6787" s="43" t="s">
        <v>1665</v>
      </c>
      <c r="G6787">
        <v>60</v>
      </c>
      <c r="H6787">
        <v>60</v>
      </c>
      <c r="I6787" s="43" t="s">
        <v>1664</v>
      </c>
      <c r="J6787" s="43" t="s">
        <v>1128</v>
      </c>
      <c r="K6787" s="43" t="s">
        <v>178</v>
      </c>
      <c r="L6787" s="43" t="str">
        <f>IF(AND(Home!$A$1&gt;=Leave[[#This Row],[Start Time]],Home!$A$1&lt;=Leave[[#This Row],[End Time]]),"Aplica","No Aplica")</f>
        <v>No Aplica</v>
      </c>
      <c r="M6787" s="43" t="str">
        <f>IF(AND(Home!$A$1&gt;=Leave[[#This Row],[Start Time]],Home!$A$1&lt;=Leave[[#This Row],[End Time]]),Home!$A$1,"No Aplica")</f>
        <v>No Aplica</v>
      </c>
      <c r="N6787" s="43" t="str">
        <f>Leave[[#This Row],[User Code (Owning User) (Usuario)]]&amp;Leave[[#This Row],[fecha activa]]</f>
        <v>MIE2025230422657No Aplica</v>
      </c>
    </row>
    <row r="6788" spans="1:14" x14ac:dyDescent="0.3">
      <c r="A6788" s="43" t="s">
        <v>465</v>
      </c>
      <c r="B6788" s="3">
        <v>45906</v>
      </c>
      <c r="C6788" s="3">
        <v>45906</v>
      </c>
      <c r="D6788" s="43" t="s">
        <v>520</v>
      </c>
      <c r="E6788" s="43" t="s">
        <v>1663</v>
      </c>
      <c r="F6788" s="43" t="s">
        <v>1665</v>
      </c>
      <c r="G6788">
        <v>180</v>
      </c>
      <c r="H6788">
        <v>180</v>
      </c>
      <c r="I6788" s="43" t="s">
        <v>1664</v>
      </c>
      <c r="J6788" s="43" t="s">
        <v>1128</v>
      </c>
      <c r="K6788" s="43" t="s">
        <v>178</v>
      </c>
      <c r="L6788" s="43" t="str">
        <f>IF(AND(Home!$A$1&gt;=Leave[[#This Row],[Start Time]],Home!$A$1&lt;=Leave[[#This Row],[End Time]]),"Aplica","No Aplica")</f>
        <v>No Aplica</v>
      </c>
      <c r="M6788" s="43" t="str">
        <f>IF(AND(Home!$A$1&gt;=Leave[[#This Row],[Start Time]],Home!$A$1&lt;=Leave[[#This Row],[End Time]]),Home!$A$1,"No Aplica")</f>
        <v>No Aplica</v>
      </c>
      <c r="N6788" s="43" t="str">
        <f>Leave[[#This Row],[User Code (Owning User) (Usuario)]]&amp;Leave[[#This Row],[fecha activa]]</f>
        <v>MIE2025230422657No Aplica</v>
      </c>
    </row>
    <row r="6789" spans="1:14" x14ac:dyDescent="0.3">
      <c r="A6789" s="43" t="s">
        <v>465</v>
      </c>
      <c r="B6789" s="3">
        <v>45907</v>
      </c>
      <c r="C6789" s="3">
        <v>45907</v>
      </c>
      <c r="D6789" s="43" t="s">
        <v>3129</v>
      </c>
      <c r="E6789" s="43" t="s">
        <v>1663</v>
      </c>
      <c r="F6789" s="43" t="s">
        <v>1665</v>
      </c>
      <c r="G6789">
        <v>60</v>
      </c>
      <c r="H6789">
        <v>60</v>
      </c>
      <c r="I6789" s="43" t="s">
        <v>1664</v>
      </c>
      <c r="J6789" s="43" t="s">
        <v>1128</v>
      </c>
      <c r="K6789" s="43" t="s">
        <v>178</v>
      </c>
      <c r="L6789" s="43" t="str">
        <f>IF(AND(Home!$A$1&gt;=Leave[[#This Row],[Start Time]],Home!$A$1&lt;=Leave[[#This Row],[End Time]]),"Aplica","No Aplica")</f>
        <v>No Aplica</v>
      </c>
      <c r="M6789" s="43" t="str">
        <f>IF(AND(Home!$A$1&gt;=Leave[[#This Row],[Start Time]],Home!$A$1&lt;=Leave[[#This Row],[End Time]]),Home!$A$1,"No Aplica")</f>
        <v>No Aplica</v>
      </c>
      <c r="N6789" s="43" t="str">
        <f>Leave[[#This Row],[User Code (Owning User) (Usuario)]]&amp;Leave[[#This Row],[fecha activa]]</f>
        <v>MIE2025230422657No Aplica</v>
      </c>
    </row>
    <row r="6790" spans="1:14" x14ac:dyDescent="0.3">
      <c r="A6790" s="43" t="s">
        <v>465</v>
      </c>
      <c r="B6790" s="3">
        <v>45904</v>
      </c>
      <c r="C6790" s="3">
        <v>45904</v>
      </c>
      <c r="D6790" s="43" t="s">
        <v>520</v>
      </c>
      <c r="E6790" s="43" t="s">
        <v>1663</v>
      </c>
      <c r="F6790" s="43" t="s">
        <v>1665</v>
      </c>
      <c r="G6790">
        <v>60</v>
      </c>
      <c r="H6790">
        <v>60</v>
      </c>
      <c r="I6790" s="43" t="s">
        <v>1664</v>
      </c>
      <c r="J6790" s="43" t="s">
        <v>1128</v>
      </c>
      <c r="K6790" s="43" t="s">
        <v>178</v>
      </c>
      <c r="L6790" s="43" t="str">
        <f>IF(AND(Home!$A$1&gt;=Leave[[#This Row],[Start Time]],Home!$A$1&lt;=Leave[[#This Row],[End Time]]),"Aplica","No Aplica")</f>
        <v>No Aplica</v>
      </c>
      <c r="M6790" s="43" t="str">
        <f>IF(AND(Home!$A$1&gt;=Leave[[#This Row],[Start Time]],Home!$A$1&lt;=Leave[[#This Row],[End Time]]),Home!$A$1,"No Aplica")</f>
        <v>No Aplica</v>
      </c>
      <c r="N6790" s="43" t="str">
        <f>Leave[[#This Row],[User Code (Owning User) (Usuario)]]&amp;Leave[[#This Row],[fecha activa]]</f>
        <v>MIE2025230422657No Aplica</v>
      </c>
    </row>
    <row r="6791" spans="1:14" x14ac:dyDescent="0.3">
      <c r="A6791" s="43" t="s">
        <v>465</v>
      </c>
      <c r="B6791" s="3">
        <v>45903</v>
      </c>
      <c r="C6791" s="3">
        <v>45903</v>
      </c>
      <c r="D6791" s="43" t="s">
        <v>1864</v>
      </c>
      <c r="E6791" s="43" t="s">
        <v>1663</v>
      </c>
      <c r="F6791" s="43" t="s">
        <v>1665</v>
      </c>
      <c r="G6791">
        <v>300</v>
      </c>
      <c r="H6791">
        <v>300</v>
      </c>
      <c r="I6791" s="43" t="s">
        <v>1664</v>
      </c>
      <c r="J6791" s="43" t="s">
        <v>1128</v>
      </c>
      <c r="K6791" s="43" t="s">
        <v>178</v>
      </c>
      <c r="L6791" s="43" t="str">
        <f>IF(AND(Home!$A$1&gt;=Leave[[#This Row],[Start Time]],Home!$A$1&lt;=Leave[[#This Row],[End Time]]),"Aplica","No Aplica")</f>
        <v>No Aplica</v>
      </c>
      <c r="M6791" s="43" t="str">
        <f>IF(AND(Home!$A$1&gt;=Leave[[#This Row],[Start Time]],Home!$A$1&lt;=Leave[[#This Row],[End Time]]),Home!$A$1,"No Aplica")</f>
        <v>No Aplica</v>
      </c>
      <c r="N6791" s="43" t="str">
        <f>Leave[[#This Row],[User Code (Owning User) (Usuario)]]&amp;Leave[[#This Row],[fecha activa]]</f>
        <v>MIE2025230422657No Aplica</v>
      </c>
    </row>
    <row r="6792" spans="1:14" x14ac:dyDescent="0.3">
      <c r="A6792" s="43" t="s">
        <v>465</v>
      </c>
      <c r="B6792" s="3">
        <v>45902</v>
      </c>
      <c r="C6792" s="3">
        <v>45902</v>
      </c>
      <c r="D6792" s="43" t="s">
        <v>495</v>
      </c>
      <c r="E6792" s="43" t="s">
        <v>1663</v>
      </c>
      <c r="F6792" s="43" t="s">
        <v>1665</v>
      </c>
      <c r="G6792">
        <v>540</v>
      </c>
      <c r="H6792">
        <v>540</v>
      </c>
      <c r="I6792" s="43" t="s">
        <v>1664</v>
      </c>
      <c r="J6792" s="43" t="s">
        <v>1128</v>
      </c>
      <c r="K6792" s="43" t="s">
        <v>178</v>
      </c>
      <c r="L6792" s="43" t="str">
        <f>IF(AND(Home!$A$1&gt;=Leave[[#This Row],[Start Time]],Home!$A$1&lt;=Leave[[#This Row],[End Time]]),"Aplica","No Aplica")</f>
        <v>No Aplica</v>
      </c>
      <c r="M6792" s="43" t="str">
        <f>IF(AND(Home!$A$1&gt;=Leave[[#This Row],[Start Time]],Home!$A$1&lt;=Leave[[#This Row],[End Time]]),Home!$A$1,"No Aplica")</f>
        <v>No Aplica</v>
      </c>
      <c r="N6792" s="43" t="str">
        <f>Leave[[#This Row],[User Code (Owning User) (Usuario)]]&amp;Leave[[#This Row],[fecha activa]]</f>
        <v>MIE2025230422657No Aplica</v>
      </c>
    </row>
    <row r="6793" spans="1:14" x14ac:dyDescent="0.3">
      <c r="A6793" s="43" t="s">
        <v>2300</v>
      </c>
      <c r="B6793" s="3">
        <v>45901</v>
      </c>
      <c r="C6793" s="3">
        <v>45901</v>
      </c>
      <c r="D6793" s="43" t="s">
        <v>520</v>
      </c>
      <c r="E6793" s="43" t="s">
        <v>1663</v>
      </c>
      <c r="F6793" s="43" t="s">
        <v>1665</v>
      </c>
      <c r="G6793">
        <v>60</v>
      </c>
      <c r="H6793">
        <v>60</v>
      </c>
      <c r="I6793" s="43" t="s">
        <v>1664</v>
      </c>
      <c r="J6793" s="43" t="s">
        <v>1128</v>
      </c>
      <c r="K6793" s="43" t="s">
        <v>178</v>
      </c>
      <c r="L6793" s="43" t="str">
        <f>IF(AND(Home!$A$1&gt;=Leave[[#This Row],[Start Time]],Home!$A$1&lt;=Leave[[#This Row],[End Time]]),"Aplica","No Aplica")</f>
        <v>No Aplica</v>
      </c>
      <c r="M6793" s="43" t="str">
        <f>IF(AND(Home!$A$1&gt;=Leave[[#This Row],[Start Time]],Home!$A$1&lt;=Leave[[#This Row],[End Time]]),Home!$A$1,"No Aplica")</f>
        <v>No Aplica</v>
      </c>
      <c r="N6793" s="43" t="str">
        <f>Leave[[#This Row],[User Code (Owning User) (Usuario)]]&amp;Leave[[#This Row],[fecha activa]]</f>
        <v>MIE2025230422657No Aplica</v>
      </c>
    </row>
    <row r="6794" spans="1:14" x14ac:dyDescent="0.3">
      <c r="A6794" s="43" t="s">
        <v>477</v>
      </c>
      <c r="B6794" s="3">
        <v>45910</v>
      </c>
      <c r="C6794" s="3">
        <v>45923</v>
      </c>
      <c r="D6794" s="43" t="s">
        <v>215</v>
      </c>
      <c r="E6794" s="43" t="s">
        <v>1723</v>
      </c>
      <c r="F6794" s="43" t="s">
        <v>1725</v>
      </c>
      <c r="G6794">
        <v>5880</v>
      </c>
      <c r="H6794">
        <v>540</v>
      </c>
      <c r="I6794" s="43" t="s">
        <v>1724</v>
      </c>
      <c r="J6794" s="43" t="s">
        <v>1863</v>
      </c>
      <c r="K6794" s="43" t="s">
        <v>179</v>
      </c>
      <c r="L6794" s="43" t="str">
        <f>IF(AND(Home!$A$1&gt;=Leave[[#This Row],[Start Time]],Home!$A$1&lt;=Leave[[#This Row],[End Time]]),"Aplica","No Aplica")</f>
        <v>Aplica</v>
      </c>
      <c r="M6794" s="43">
        <f>IF(AND(Home!$A$1&gt;=Leave[[#This Row],[Start Time]],Home!$A$1&lt;=Leave[[#This Row],[End Time]]),Home!$A$1,"No Aplica")</f>
        <v>45922</v>
      </c>
      <c r="N6794" s="43" t="str">
        <f>Leave[[#This Row],[User Code (Owning User) (Usuario)]]&amp;Leave[[#This Row],[fecha activa]]</f>
        <v>MIE202506052295545922</v>
      </c>
    </row>
    <row r="6795" spans="1:14" x14ac:dyDescent="0.3">
      <c r="A6795" s="43" t="s">
        <v>477</v>
      </c>
      <c r="B6795" s="3">
        <v>45910</v>
      </c>
      <c r="C6795" s="3">
        <v>45923</v>
      </c>
      <c r="D6795" s="43" t="s">
        <v>215</v>
      </c>
      <c r="E6795" s="43" t="s">
        <v>1723</v>
      </c>
      <c r="F6795" s="43" t="s">
        <v>1725</v>
      </c>
      <c r="G6795">
        <v>5880</v>
      </c>
      <c r="H6795">
        <v>540</v>
      </c>
      <c r="I6795" s="43" t="s">
        <v>1724</v>
      </c>
      <c r="J6795" s="43" t="s">
        <v>1863</v>
      </c>
      <c r="K6795" s="43" t="s">
        <v>179</v>
      </c>
      <c r="L6795" s="43" t="str">
        <f>IF(AND(Home!$A$1&gt;=Leave[[#This Row],[Start Time]],Home!$A$1&lt;=Leave[[#This Row],[End Time]]),"Aplica","No Aplica")</f>
        <v>Aplica</v>
      </c>
      <c r="M6795" s="43">
        <f>IF(AND(Home!$A$1&gt;=Leave[[#This Row],[Start Time]],Home!$A$1&lt;=Leave[[#This Row],[End Time]]),Home!$A$1,"No Aplica")</f>
        <v>45922</v>
      </c>
      <c r="N6795" s="43" t="str">
        <f>Leave[[#This Row],[User Code (Owning User) (Usuario)]]&amp;Leave[[#This Row],[fecha activa]]</f>
        <v>MIE202506052295545922</v>
      </c>
    </row>
    <row r="6796" spans="1:14" x14ac:dyDescent="0.3">
      <c r="A6796" s="43" t="s">
        <v>465</v>
      </c>
      <c r="B6796" s="3">
        <v>45909</v>
      </c>
      <c r="C6796" s="3">
        <v>45909</v>
      </c>
      <c r="D6796" s="43" t="s">
        <v>670</v>
      </c>
      <c r="E6796" s="43" t="s">
        <v>1723</v>
      </c>
      <c r="F6796" s="43" t="s">
        <v>1725</v>
      </c>
      <c r="G6796">
        <v>120</v>
      </c>
      <c r="H6796">
        <v>120</v>
      </c>
      <c r="I6796" s="43" t="s">
        <v>1724</v>
      </c>
      <c r="J6796" s="43" t="s">
        <v>1863</v>
      </c>
      <c r="K6796" s="43" t="s">
        <v>179</v>
      </c>
      <c r="L6796" s="43" t="str">
        <f>IF(AND(Home!$A$1&gt;=Leave[[#This Row],[Start Time]],Home!$A$1&lt;=Leave[[#This Row],[End Time]]),"Aplica","No Aplica")</f>
        <v>No Aplica</v>
      </c>
      <c r="M6796" s="43" t="str">
        <f>IF(AND(Home!$A$1&gt;=Leave[[#This Row],[Start Time]],Home!$A$1&lt;=Leave[[#This Row],[End Time]]),Home!$A$1,"No Aplica")</f>
        <v>No Aplica</v>
      </c>
      <c r="N6796" s="43" t="str">
        <f>Leave[[#This Row],[User Code (Owning User) (Usuario)]]&amp;Leave[[#This Row],[fecha activa]]</f>
        <v>MIE2025060522955No Aplica</v>
      </c>
    </row>
    <row r="6797" spans="1:14" x14ac:dyDescent="0.3">
      <c r="A6797" s="43" t="s">
        <v>465</v>
      </c>
      <c r="B6797" s="3">
        <v>45907</v>
      </c>
      <c r="C6797" s="3">
        <v>45907</v>
      </c>
      <c r="D6797" s="43" t="s">
        <v>1459</v>
      </c>
      <c r="E6797" s="43" t="s">
        <v>1723</v>
      </c>
      <c r="F6797" s="43" t="s">
        <v>1725</v>
      </c>
      <c r="G6797">
        <v>210</v>
      </c>
      <c r="H6797">
        <v>210</v>
      </c>
      <c r="I6797" s="43" t="s">
        <v>1724</v>
      </c>
      <c r="J6797" s="43" t="s">
        <v>1863</v>
      </c>
      <c r="K6797" s="43" t="s">
        <v>179</v>
      </c>
      <c r="L6797" s="43" t="str">
        <f>IF(AND(Home!$A$1&gt;=Leave[[#This Row],[Start Time]],Home!$A$1&lt;=Leave[[#This Row],[End Time]]),"Aplica","No Aplica")</f>
        <v>No Aplica</v>
      </c>
      <c r="M6797" s="43" t="str">
        <f>IF(AND(Home!$A$1&gt;=Leave[[#This Row],[Start Time]],Home!$A$1&lt;=Leave[[#This Row],[End Time]]),Home!$A$1,"No Aplica")</f>
        <v>No Aplica</v>
      </c>
      <c r="N6797" s="43" t="str">
        <f>Leave[[#This Row],[User Code (Owning User) (Usuario)]]&amp;Leave[[#This Row],[fecha activa]]</f>
        <v>MIE2025060522955No Aplica</v>
      </c>
    </row>
    <row r="6798" spans="1:14" x14ac:dyDescent="0.3">
      <c r="A6798" s="43" t="s">
        <v>465</v>
      </c>
      <c r="B6798" s="3">
        <v>45906</v>
      </c>
      <c r="C6798" s="3">
        <v>45906</v>
      </c>
      <c r="D6798" s="43" t="s">
        <v>1325</v>
      </c>
      <c r="E6798" s="43" t="s">
        <v>1723</v>
      </c>
      <c r="F6798" s="43" t="s">
        <v>1725</v>
      </c>
      <c r="G6798">
        <v>120</v>
      </c>
      <c r="H6798">
        <v>120</v>
      </c>
      <c r="I6798" s="43" t="s">
        <v>1724</v>
      </c>
      <c r="J6798" s="43" t="s">
        <v>1863</v>
      </c>
      <c r="K6798" s="43" t="s">
        <v>179</v>
      </c>
      <c r="L6798" s="43" t="str">
        <f>IF(AND(Home!$A$1&gt;=Leave[[#This Row],[Start Time]],Home!$A$1&lt;=Leave[[#This Row],[End Time]]),"Aplica","No Aplica")</f>
        <v>No Aplica</v>
      </c>
      <c r="M6798" s="43" t="str">
        <f>IF(AND(Home!$A$1&gt;=Leave[[#This Row],[Start Time]],Home!$A$1&lt;=Leave[[#This Row],[End Time]]),Home!$A$1,"No Aplica")</f>
        <v>No Aplica</v>
      </c>
      <c r="N6798" s="43" t="str">
        <f>Leave[[#This Row],[User Code (Owning User) (Usuario)]]&amp;Leave[[#This Row],[fecha activa]]</f>
        <v>MIE2025060522955No Aplica</v>
      </c>
    </row>
    <row r="6799" spans="1:14" x14ac:dyDescent="0.3">
      <c r="A6799" s="43" t="s">
        <v>465</v>
      </c>
      <c r="B6799" s="3">
        <v>45904</v>
      </c>
      <c r="C6799" s="3">
        <v>45904</v>
      </c>
      <c r="D6799" s="43" t="s">
        <v>1325</v>
      </c>
      <c r="E6799" s="43" t="s">
        <v>1723</v>
      </c>
      <c r="F6799" s="43" t="s">
        <v>1725</v>
      </c>
      <c r="G6799">
        <v>120</v>
      </c>
      <c r="H6799">
        <v>120</v>
      </c>
      <c r="I6799" s="43" t="s">
        <v>1724</v>
      </c>
      <c r="J6799" s="43" t="s">
        <v>1863</v>
      </c>
      <c r="K6799" s="43" t="s">
        <v>179</v>
      </c>
      <c r="L6799" s="43" t="str">
        <f>IF(AND(Home!$A$1&gt;=Leave[[#This Row],[Start Time]],Home!$A$1&lt;=Leave[[#This Row],[End Time]]),"Aplica","No Aplica")</f>
        <v>No Aplica</v>
      </c>
      <c r="M6799" s="43" t="str">
        <f>IF(AND(Home!$A$1&gt;=Leave[[#This Row],[Start Time]],Home!$A$1&lt;=Leave[[#This Row],[End Time]]),Home!$A$1,"No Aplica")</f>
        <v>No Aplica</v>
      </c>
      <c r="N6799" s="43" t="str">
        <f>Leave[[#This Row],[User Code (Owning User) (Usuario)]]&amp;Leave[[#This Row],[fecha activa]]</f>
        <v>MIE2025060522955No Aplica</v>
      </c>
    </row>
    <row r="6800" spans="1:14" x14ac:dyDescent="0.3">
      <c r="A6800" s="43" t="s">
        <v>465</v>
      </c>
      <c r="B6800" s="3">
        <v>45903</v>
      </c>
      <c r="C6800" s="3">
        <v>45903</v>
      </c>
      <c r="D6800" s="43" t="s">
        <v>474</v>
      </c>
      <c r="E6800" s="43" t="s">
        <v>1723</v>
      </c>
      <c r="F6800" s="43" t="s">
        <v>1725</v>
      </c>
      <c r="G6800">
        <v>540</v>
      </c>
      <c r="H6800">
        <v>540</v>
      </c>
      <c r="I6800" s="43" t="s">
        <v>1724</v>
      </c>
      <c r="J6800" s="43" t="s">
        <v>1863</v>
      </c>
      <c r="K6800" s="43" t="s">
        <v>179</v>
      </c>
      <c r="L6800" s="43" t="str">
        <f>IF(AND(Home!$A$1&gt;=Leave[[#This Row],[Start Time]],Home!$A$1&lt;=Leave[[#This Row],[End Time]]),"Aplica","No Aplica")</f>
        <v>No Aplica</v>
      </c>
      <c r="M6800" s="43" t="str">
        <f>IF(AND(Home!$A$1&gt;=Leave[[#This Row],[Start Time]],Home!$A$1&lt;=Leave[[#This Row],[End Time]]),Home!$A$1,"No Aplica")</f>
        <v>No Aplica</v>
      </c>
      <c r="N6800" s="43" t="str">
        <f>Leave[[#This Row],[User Code (Owning User) (Usuario)]]&amp;Leave[[#This Row],[fecha activa]]</f>
        <v>MIE2025060522955No Aplica</v>
      </c>
    </row>
    <row r="6801" spans="1:14" x14ac:dyDescent="0.3">
      <c r="A6801" s="43" t="s">
        <v>468</v>
      </c>
      <c r="B6801" s="3">
        <v>45903</v>
      </c>
      <c r="C6801" s="3">
        <v>45903</v>
      </c>
      <c r="D6801" s="43" t="s">
        <v>469</v>
      </c>
      <c r="E6801" s="43" t="s">
        <v>1844</v>
      </c>
      <c r="F6801" s="43" t="s">
        <v>1846</v>
      </c>
      <c r="G6801">
        <v>480</v>
      </c>
      <c r="H6801">
        <v>480</v>
      </c>
      <c r="I6801" s="43" t="s">
        <v>1845</v>
      </c>
      <c r="J6801" s="43" t="s">
        <v>1031</v>
      </c>
      <c r="K6801" s="43" t="s">
        <v>177</v>
      </c>
      <c r="L6801" s="43" t="str">
        <f>IF(AND(Home!$A$1&gt;=Leave[[#This Row],[Start Time]],Home!$A$1&lt;=Leave[[#This Row],[End Time]]),"Aplica","No Aplica")</f>
        <v>No Aplica</v>
      </c>
      <c r="M6801" s="43" t="str">
        <f>IF(AND(Home!$A$1&gt;=Leave[[#This Row],[Start Time]],Home!$A$1&lt;=Leave[[#This Row],[End Time]]),Home!$A$1,"No Aplica")</f>
        <v>No Aplica</v>
      </c>
      <c r="N6801" s="43" t="str">
        <f>Leave[[#This Row],[User Code (Owning User) (Usuario)]]&amp;Leave[[#This Row],[fecha activa]]</f>
        <v>MIE2025310523260No Aplica</v>
      </c>
    </row>
    <row r="6802" spans="1:14" x14ac:dyDescent="0.3">
      <c r="A6802" s="43" t="s">
        <v>471</v>
      </c>
      <c r="B6802" s="3">
        <v>45919</v>
      </c>
      <c r="C6802" s="3">
        <v>45919</v>
      </c>
      <c r="D6802" s="43" t="s">
        <v>621</v>
      </c>
      <c r="E6802" s="43" t="s">
        <v>294</v>
      </c>
      <c r="F6802" s="43" t="s">
        <v>296</v>
      </c>
      <c r="G6802">
        <v>30</v>
      </c>
      <c r="H6802">
        <v>30</v>
      </c>
      <c r="I6802" s="43" t="s">
        <v>915</v>
      </c>
      <c r="J6802" s="43" t="s">
        <v>1106</v>
      </c>
      <c r="K6802" s="43" t="s">
        <v>178</v>
      </c>
      <c r="L6802" s="43" t="str">
        <f>IF(AND(Home!$A$1&gt;=Leave[[#This Row],[Start Time]],Home!$A$1&lt;=Leave[[#This Row],[End Time]]),"Aplica","No Aplica")</f>
        <v>No Aplica</v>
      </c>
      <c r="M6802" s="43" t="str">
        <f>IF(AND(Home!$A$1&gt;=Leave[[#This Row],[Start Time]],Home!$A$1&lt;=Leave[[#This Row],[End Time]]),Home!$A$1,"No Aplica")</f>
        <v>No Aplica</v>
      </c>
      <c r="N6802" s="43" t="str">
        <f>Leave[[#This Row],[User Code (Owning User) (Usuario)]]&amp;Leave[[#This Row],[fecha activa]]</f>
        <v>MIE2023180411020No Aplica</v>
      </c>
    </row>
    <row r="6803" spans="1:14" x14ac:dyDescent="0.3">
      <c r="A6803" s="43" t="s">
        <v>471</v>
      </c>
      <c r="B6803" s="3">
        <v>45917</v>
      </c>
      <c r="C6803" s="3">
        <v>45917</v>
      </c>
      <c r="D6803" s="43" t="s">
        <v>621</v>
      </c>
      <c r="E6803" s="43" t="s">
        <v>294</v>
      </c>
      <c r="F6803" s="43" t="s">
        <v>296</v>
      </c>
      <c r="G6803">
        <v>30</v>
      </c>
      <c r="H6803">
        <v>30</v>
      </c>
      <c r="I6803" s="43" t="s">
        <v>915</v>
      </c>
      <c r="J6803" s="43" t="s">
        <v>1106</v>
      </c>
      <c r="K6803" s="43" t="s">
        <v>178</v>
      </c>
      <c r="L6803" s="43" t="str">
        <f>IF(AND(Home!$A$1&gt;=Leave[[#This Row],[Start Time]],Home!$A$1&lt;=Leave[[#This Row],[End Time]]),"Aplica","No Aplica")</f>
        <v>No Aplica</v>
      </c>
      <c r="M6803" s="43" t="str">
        <f>IF(AND(Home!$A$1&gt;=Leave[[#This Row],[Start Time]],Home!$A$1&lt;=Leave[[#This Row],[End Time]]),Home!$A$1,"No Aplica")</f>
        <v>No Aplica</v>
      </c>
      <c r="N6803" s="43" t="str">
        <f>Leave[[#This Row],[User Code (Owning User) (Usuario)]]&amp;Leave[[#This Row],[fecha activa]]</f>
        <v>MIE2023180411020No Aplica</v>
      </c>
    </row>
    <row r="6804" spans="1:14" x14ac:dyDescent="0.3">
      <c r="A6804" s="43" t="s">
        <v>471</v>
      </c>
      <c r="B6804" s="3">
        <v>45916</v>
      </c>
      <c r="C6804" s="3">
        <v>45916</v>
      </c>
      <c r="D6804" s="43" t="s">
        <v>621</v>
      </c>
      <c r="E6804" s="43" t="s">
        <v>294</v>
      </c>
      <c r="F6804" s="43" t="s">
        <v>296</v>
      </c>
      <c r="G6804">
        <v>30</v>
      </c>
      <c r="H6804">
        <v>30</v>
      </c>
      <c r="I6804" s="43" t="s">
        <v>915</v>
      </c>
      <c r="J6804" s="43" t="s">
        <v>1106</v>
      </c>
      <c r="K6804" s="43" t="s">
        <v>178</v>
      </c>
      <c r="L6804" s="43" t="str">
        <f>IF(AND(Home!$A$1&gt;=Leave[[#This Row],[Start Time]],Home!$A$1&lt;=Leave[[#This Row],[End Time]]),"Aplica","No Aplica")</f>
        <v>No Aplica</v>
      </c>
      <c r="M6804" s="43" t="str">
        <f>IF(AND(Home!$A$1&gt;=Leave[[#This Row],[Start Time]],Home!$A$1&lt;=Leave[[#This Row],[End Time]]),Home!$A$1,"No Aplica")</f>
        <v>No Aplica</v>
      </c>
      <c r="N6804" s="43" t="str">
        <f>Leave[[#This Row],[User Code (Owning User) (Usuario)]]&amp;Leave[[#This Row],[fecha activa]]</f>
        <v>MIE2023180411020No Aplica</v>
      </c>
    </row>
    <row r="6805" spans="1:14" x14ac:dyDescent="0.3">
      <c r="A6805" s="43" t="s">
        <v>471</v>
      </c>
      <c r="B6805" s="3">
        <v>45915</v>
      </c>
      <c r="C6805" s="3">
        <v>45915</v>
      </c>
      <c r="D6805" s="43" t="s">
        <v>621</v>
      </c>
      <c r="E6805" s="43" t="s">
        <v>294</v>
      </c>
      <c r="F6805" s="43" t="s">
        <v>296</v>
      </c>
      <c r="G6805">
        <v>30</v>
      </c>
      <c r="H6805">
        <v>30</v>
      </c>
      <c r="I6805" s="43" t="s">
        <v>915</v>
      </c>
      <c r="J6805" s="43" t="s">
        <v>1106</v>
      </c>
      <c r="K6805" s="43" t="s">
        <v>178</v>
      </c>
      <c r="L6805" s="43" t="str">
        <f>IF(AND(Home!$A$1&gt;=Leave[[#This Row],[Start Time]],Home!$A$1&lt;=Leave[[#This Row],[End Time]]),"Aplica","No Aplica")</f>
        <v>No Aplica</v>
      </c>
      <c r="M6805" s="43" t="str">
        <f>IF(AND(Home!$A$1&gt;=Leave[[#This Row],[Start Time]],Home!$A$1&lt;=Leave[[#This Row],[End Time]]),Home!$A$1,"No Aplica")</f>
        <v>No Aplica</v>
      </c>
      <c r="N6805" s="43" t="str">
        <f>Leave[[#This Row],[User Code (Owning User) (Usuario)]]&amp;Leave[[#This Row],[fecha activa]]</f>
        <v>MIE2023180411020No Aplica</v>
      </c>
    </row>
    <row r="6806" spans="1:14" x14ac:dyDescent="0.3">
      <c r="A6806" s="43" t="s">
        <v>471</v>
      </c>
      <c r="B6806" s="3">
        <v>45912</v>
      </c>
      <c r="C6806" s="3">
        <v>45912</v>
      </c>
      <c r="D6806" s="43" t="s">
        <v>621</v>
      </c>
      <c r="E6806" s="43" t="s">
        <v>294</v>
      </c>
      <c r="F6806" s="43" t="s">
        <v>296</v>
      </c>
      <c r="G6806">
        <v>30</v>
      </c>
      <c r="H6806">
        <v>30</v>
      </c>
      <c r="I6806" s="43" t="s">
        <v>915</v>
      </c>
      <c r="J6806" s="43" t="s">
        <v>1106</v>
      </c>
      <c r="K6806" s="43" t="s">
        <v>178</v>
      </c>
      <c r="L6806" s="43" t="str">
        <f>IF(AND(Home!$A$1&gt;=Leave[[#This Row],[Start Time]],Home!$A$1&lt;=Leave[[#This Row],[End Time]]),"Aplica","No Aplica")</f>
        <v>No Aplica</v>
      </c>
      <c r="M6806" s="43" t="str">
        <f>IF(AND(Home!$A$1&gt;=Leave[[#This Row],[Start Time]],Home!$A$1&lt;=Leave[[#This Row],[End Time]]),Home!$A$1,"No Aplica")</f>
        <v>No Aplica</v>
      </c>
      <c r="N6806" s="43" t="str">
        <f>Leave[[#This Row],[User Code (Owning User) (Usuario)]]&amp;Leave[[#This Row],[fecha activa]]</f>
        <v>MIE2023180411020No Aplica</v>
      </c>
    </row>
    <row r="6807" spans="1:14" x14ac:dyDescent="0.3">
      <c r="A6807" s="43" t="s">
        <v>471</v>
      </c>
      <c r="B6807" s="3">
        <v>45911</v>
      </c>
      <c r="C6807" s="3">
        <v>45911</v>
      </c>
      <c r="D6807" s="43" t="s">
        <v>621</v>
      </c>
      <c r="E6807" s="43" t="s">
        <v>294</v>
      </c>
      <c r="F6807" s="43" t="s">
        <v>296</v>
      </c>
      <c r="G6807">
        <v>30</v>
      </c>
      <c r="H6807">
        <v>30</v>
      </c>
      <c r="I6807" s="43" t="s">
        <v>915</v>
      </c>
      <c r="J6807" s="43" t="s">
        <v>1106</v>
      </c>
      <c r="K6807" s="43" t="s">
        <v>178</v>
      </c>
      <c r="L6807" s="43" t="str">
        <f>IF(AND(Home!$A$1&gt;=Leave[[#This Row],[Start Time]],Home!$A$1&lt;=Leave[[#This Row],[End Time]]),"Aplica","No Aplica")</f>
        <v>No Aplica</v>
      </c>
      <c r="M6807" s="43" t="str">
        <f>IF(AND(Home!$A$1&gt;=Leave[[#This Row],[Start Time]],Home!$A$1&lt;=Leave[[#This Row],[End Time]]),Home!$A$1,"No Aplica")</f>
        <v>No Aplica</v>
      </c>
      <c r="N6807" s="43" t="str">
        <f>Leave[[#This Row],[User Code (Owning User) (Usuario)]]&amp;Leave[[#This Row],[fecha activa]]</f>
        <v>MIE2023180411020No Aplica</v>
      </c>
    </row>
    <row r="6808" spans="1:14" x14ac:dyDescent="0.3">
      <c r="A6808" s="43" t="s">
        <v>471</v>
      </c>
      <c r="B6808" s="3">
        <v>45910</v>
      </c>
      <c r="C6808" s="3">
        <v>45910</v>
      </c>
      <c r="D6808" s="43" t="s">
        <v>621</v>
      </c>
      <c r="E6808" s="43" t="s">
        <v>294</v>
      </c>
      <c r="F6808" s="43" t="s">
        <v>296</v>
      </c>
      <c r="G6808">
        <v>30</v>
      </c>
      <c r="H6808">
        <v>30</v>
      </c>
      <c r="I6808" s="43" t="s">
        <v>915</v>
      </c>
      <c r="J6808" s="43" t="s">
        <v>1106</v>
      </c>
      <c r="K6808" s="43" t="s">
        <v>178</v>
      </c>
      <c r="L6808" s="43" t="str">
        <f>IF(AND(Home!$A$1&gt;=Leave[[#This Row],[Start Time]],Home!$A$1&lt;=Leave[[#This Row],[End Time]]),"Aplica","No Aplica")</f>
        <v>No Aplica</v>
      </c>
      <c r="M6808" s="43" t="str">
        <f>IF(AND(Home!$A$1&gt;=Leave[[#This Row],[Start Time]],Home!$A$1&lt;=Leave[[#This Row],[End Time]]),Home!$A$1,"No Aplica")</f>
        <v>No Aplica</v>
      </c>
      <c r="N6808" s="43" t="str">
        <f>Leave[[#This Row],[User Code (Owning User) (Usuario)]]&amp;Leave[[#This Row],[fecha activa]]</f>
        <v>MIE2023180411020No Aplica</v>
      </c>
    </row>
    <row r="6809" spans="1:14" x14ac:dyDescent="0.3">
      <c r="A6809" s="43" t="s">
        <v>471</v>
      </c>
      <c r="B6809" s="3">
        <v>45908</v>
      </c>
      <c r="C6809" s="3">
        <v>45908</v>
      </c>
      <c r="D6809" s="43" t="s">
        <v>621</v>
      </c>
      <c r="E6809" s="43" t="s">
        <v>294</v>
      </c>
      <c r="F6809" s="43" t="s">
        <v>296</v>
      </c>
      <c r="G6809">
        <v>30</v>
      </c>
      <c r="H6809">
        <v>30</v>
      </c>
      <c r="I6809" s="43" t="s">
        <v>915</v>
      </c>
      <c r="J6809" s="43" t="s">
        <v>1106</v>
      </c>
      <c r="K6809" s="43" t="s">
        <v>178</v>
      </c>
      <c r="L6809" s="43" t="str">
        <f>IF(AND(Home!$A$1&gt;=Leave[[#This Row],[Start Time]],Home!$A$1&lt;=Leave[[#This Row],[End Time]]),"Aplica","No Aplica")</f>
        <v>No Aplica</v>
      </c>
      <c r="M6809" s="43" t="str">
        <f>IF(AND(Home!$A$1&gt;=Leave[[#This Row],[Start Time]],Home!$A$1&lt;=Leave[[#This Row],[End Time]]),Home!$A$1,"No Aplica")</f>
        <v>No Aplica</v>
      </c>
      <c r="N6809" s="43" t="str">
        <f>Leave[[#This Row],[User Code (Owning User) (Usuario)]]&amp;Leave[[#This Row],[fecha activa]]</f>
        <v>MIE2023180411020No Aplica</v>
      </c>
    </row>
    <row r="6810" spans="1:14" x14ac:dyDescent="0.3">
      <c r="A6810" s="43" t="s">
        <v>465</v>
      </c>
      <c r="B6810" s="3">
        <v>45909</v>
      </c>
      <c r="C6810" s="3">
        <v>45909</v>
      </c>
      <c r="D6810" s="43" t="s">
        <v>2271</v>
      </c>
      <c r="E6810" s="43" t="s">
        <v>294</v>
      </c>
      <c r="F6810" s="43" t="s">
        <v>296</v>
      </c>
      <c r="G6810">
        <v>540</v>
      </c>
      <c r="H6810">
        <v>540</v>
      </c>
      <c r="I6810" s="43" t="s">
        <v>915</v>
      </c>
      <c r="J6810" s="43" t="s">
        <v>1106</v>
      </c>
      <c r="K6810" s="43" t="s">
        <v>178</v>
      </c>
      <c r="L6810" s="43" t="str">
        <f>IF(AND(Home!$A$1&gt;=Leave[[#This Row],[Start Time]],Home!$A$1&lt;=Leave[[#This Row],[End Time]]),"Aplica","No Aplica")</f>
        <v>No Aplica</v>
      </c>
      <c r="M6810" s="43" t="str">
        <f>IF(AND(Home!$A$1&gt;=Leave[[#This Row],[Start Time]],Home!$A$1&lt;=Leave[[#This Row],[End Time]]),Home!$A$1,"No Aplica")</f>
        <v>No Aplica</v>
      </c>
      <c r="N6810" s="43" t="str">
        <f>Leave[[#This Row],[User Code (Owning User) (Usuario)]]&amp;Leave[[#This Row],[fecha activa]]</f>
        <v>MIE2023180411020No Aplica</v>
      </c>
    </row>
    <row r="6811" spans="1:14" x14ac:dyDescent="0.3">
      <c r="A6811" s="43" t="s">
        <v>471</v>
      </c>
      <c r="B6811" s="3">
        <v>45906</v>
      </c>
      <c r="C6811" s="3">
        <v>45906</v>
      </c>
      <c r="D6811" s="43" t="s">
        <v>621</v>
      </c>
      <c r="E6811" s="43" t="s">
        <v>294</v>
      </c>
      <c r="F6811" s="43" t="s">
        <v>296</v>
      </c>
      <c r="G6811">
        <v>120</v>
      </c>
      <c r="H6811">
        <v>120</v>
      </c>
      <c r="I6811" s="43" t="s">
        <v>915</v>
      </c>
      <c r="J6811" s="43" t="s">
        <v>1106</v>
      </c>
      <c r="K6811" s="43" t="s">
        <v>178</v>
      </c>
      <c r="L6811" s="43" t="str">
        <f>IF(AND(Home!$A$1&gt;=Leave[[#This Row],[Start Time]],Home!$A$1&lt;=Leave[[#This Row],[End Time]]),"Aplica","No Aplica")</f>
        <v>No Aplica</v>
      </c>
      <c r="M6811" s="43" t="str">
        <f>IF(AND(Home!$A$1&gt;=Leave[[#This Row],[Start Time]],Home!$A$1&lt;=Leave[[#This Row],[End Time]]),Home!$A$1,"No Aplica")</f>
        <v>No Aplica</v>
      </c>
      <c r="N6811" s="43" t="str">
        <f>Leave[[#This Row],[User Code (Owning User) (Usuario)]]&amp;Leave[[#This Row],[fecha activa]]</f>
        <v>MIE2023180411020No Aplica</v>
      </c>
    </row>
    <row r="6812" spans="1:14" x14ac:dyDescent="0.3">
      <c r="A6812" s="43" t="s">
        <v>471</v>
      </c>
      <c r="B6812" s="3">
        <v>45905</v>
      </c>
      <c r="C6812" s="3">
        <v>45905</v>
      </c>
      <c r="D6812" s="43" t="s">
        <v>621</v>
      </c>
      <c r="E6812" s="43" t="s">
        <v>294</v>
      </c>
      <c r="F6812" s="43" t="s">
        <v>296</v>
      </c>
      <c r="G6812">
        <v>30</v>
      </c>
      <c r="H6812">
        <v>30</v>
      </c>
      <c r="I6812" s="43" t="s">
        <v>915</v>
      </c>
      <c r="J6812" s="43" t="s">
        <v>1106</v>
      </c>
      <c r="K6812" s="43" t="s">
        <v>178</v>
      </c>
      <c r="L6812" s="43" t="str">
        <f>IF(AND(Home!$A$1&gt;=Leave[[#This Row],[Start Time]],Home!$A$1&lt;=Leave[[#This Row],[End Time]]),"Aplica","No Aplica")</f>
        <v>No Aplica</v>
      </c>
      <c r="M6812" s="43" t="str">
        <f>IF(AND(Home!$A$1&gt;=Leave[[#This Row],[Start Time]],Home!$A$1&lt;=Leave[[#This Row],[End Time]]),Home!$A$1,"No Aplica")</f>
        <v>No Aplica</v>
      </c>
      <c r="N6812" s="43" t="str">
        <f>Leave[[#This Row],[User Code (Owning User) (Usuario)]]&amp;Leave[[#This Row],[fecha activa]]</f>
        <v>MIE2023180411020No Aplica</v>
      </c>
    </row>
    <row r="6813" spans="1:14" x14ac:dyDescent="0.3">
      <c r="A6813" s="43" t="s">
        <v>471</v>
      </c>
      <c r="B6813" s="3">
        <v>45904</v>
      </c>
      <c r="C6813" s="3">
        <v>45904</v>
      </c>
      <c r="D6813" s="43" t="s">
        <v>621</v>
      </c>
      <c r="E6813" s="43" t="s">
        <v>294</v>
      </c>
      <c r="F6813" s="43" t="s">
        <v>296</v>
      </c>
      <c r="G6813">
        <v>30</v>
      </c>
      <c r="H6813">
        <v>30</v>
      </c>
      <c r="I6813" s="43" t="s">
        <v>915</v>
      </c>
      <c r="J6813" s="43" t="s">
        <v>1106</v>
      </c>
      <c r="K6813" s="43" t="s">
        <v>178</v>
      </c>
      <c r="L6813" s="43" t="str">
        <f>IF(AND(Home!$A$1&gt;=Leave[[#This Row],[Start Time]],Home!$A$1&lt;=Leave[[#This Row],[End Time]]),"Aplica","No Aplica")</f>
        <v>No Aplica</v>
      </c>
      <c r="M6813" s="43" t="str">
        <f>IF(AND(Home!$A$1&gt;=Leave[[#This Row],[Start Time]],Home!$A$1&lt;=Leave[[#This Row],[End Time]]),Home!$A$1,"No Aplica")</f>
        <v>No Aplica</v>
      </c>
      <c r="N6813" s="43" t="str">
        <f>Leave[[#This Row],[User Code (Owning User) (Usuario)]]&amp;Leave[[#This Row],[fecha activa]]</f>
        <v>MIE2023180411020No Aplica</v>
      </c>
    </row>
    <row r="6814" spans="1:14" x14ac:dyDescent="0.3">
      <c r="A6814" s="43" t="s">
        <v>471</v>
      </c>
      <c r="B6814" s="3">
        <v>45901</v>
      </c>
      <c r="C6814" s="3">
        <v>45901</v>
      </c>
      <c r="D6814" s="43" t="s">
        <v>621</v>
      </c>
      <c r="E6814" s="43" t="s">
        <v>294</v>
      </c>
      <c r="F6814" s="43" t="s">
        <v>296</v>
      </c>
      <c r="G6814">
        <v>30</v>
      </c>
      <c r="H6814">
        <v>30</v>
      </c>
      <c r="I6814" s="43" t="s">
        <v>915</v>
      </c>
      <c r="J6814" s="43" t="s">
        <v>1106</v>
      </c>
      <c r="K6814" s="43" t="s">
        <v>178</v>
      </c>
      <c r="L6814" s="43" t="str">
        <f>IF(AND(Home!$A$1&gt;=Leave[[#This Row],[Start Time]],Home!$A$1&lt;=Leave[[#This Row],[End Time]]),"Aplica","No Aplica")</f>
        <v>No Aplica</v>
      </c>
      <c r="M6814" s="43" t="str">
        <f>IF(AND(Home!$A$1&gt;=Leave[[#This Row],[Start Time]],Home!$A$1&lt;=Leave[[#This Row],[End Time]]),Home!$A$1,"No Aplica")</f>
        <v>No Aplica</v>
      </c>
      <c r="N6814" s="43" t="str">
        <f>Leave[[#This Row],[User Code (Owning User) (Usuario)]]&amp;Leave[[#This Row],[fecha activa]]</f>
        <v>MIE2023180411020No Aplica</v>
      </c>
    </row>
    <row r="6815" spans="1:14" x14ac:dyDescent="0.3">
      <c r="A6815" s="43" t="s">
        <v>465</v>
      </c>
      <c r="B6815" s="3">
        <v>45902</v>
      </c>
      <c r="C6815" s="3">
        <v>45902</v>
      </c>
      <c r="D6815" s="43" t="s">
        <v>2635</v>
      </c>
      <c r="E6815" s="43" t="s">
        <v>294</v>
      </c>
      <c r="F6815" s="43" t="s">
        <v>296</v>
      </c>
      <c r="G6815">
        <v>540</v>
      </c>
      <c r="H6815">
        <v>540</v>
      </c>
      <c r="I6815" s="43" t="s">
        <v>915</v>
      </c>
      <c r="J6815" s="43" t="s">
        <v>1106</v>
      </c>
      <c r="K6815" s="43" t="s">
        <v>178</v>
      </c>
      <c r="L6815" s="43" t="str">
        <f>IF(AND(Home!$A$1&gt;=Leave[[#This Row],[Start Time]],Home!$A$1&lt;=Leave[[#This Row],[End Time]]),"Aplica","No Aplica")</f>
        <v>No Aplica</v>
      </c>
      <c r="M6815" s="43" t="str">
        <f>IF(AND(Home!$A$1&gt;=Leave[[#This Row],[Start Time]],Home!$A$1&lt;=Leave[[#This Row],[End Time]]),Home!$A$1,"No Aplica")</f>
        <v>No Aplica</v>
      </c>
      <c r="N6815" s="43" t="str">
        <f>Leave[[#This Row],[User Code (Owning User) (Usuario)]]&amp;Leave[[#This Row],[fecha activa]]</f>
        <v>MIE2023180411020No Aplica</v>
      </c>
    </row>
    <row r="6816" spans="1:14" x14ac:dyDescent="0.3">
      <c r="A6816" s="43" t="s">
        <v>601</v>
      </c>
      <c r="B6816" s="3">
        <v>45925</v>
      </c>
      <c r="C6816" s="3">
        <v>45925</v>
      </c>
      <c r="D6816" s="43" t="s">
        <v>664</v>
      </c>
      <c r="E6816" s="43" t="s">
        <v>1417</v>
      </c>
      <c r="F6816" s="43" t="s">
        <v>1419</v>
      </c>
      <c r="G6816">
        <v>120</v>
      </c>
      <c r="H6816">
        <v>120</v>
      </c>
      <c r="I6816" s="43" t="s">
        <v>1418</v>
      </c>
      <c r="J6816" s="43" t="s">
        <v>973</v>
      </c>
      <c r="K6816" s="43" t="s">
        <v>177</v>
      </c>
      <c r="L6816" s="43" t="str">
        <f>IF(AND(Home!$A$1&gt;=Leave[[#This Row],[Start Time]],Home!$A$1&lt;=Leave[[#This Row],[End Time]]),"Aplica","No Aplica")</f>
        <v>No Aplica</v>
      </c>
      <c r="M6816" s="43" t="str">
        <f>IF(AND(Home!$A$1&gt;=Leave[[#This Row],[Start Time]],Home!$A$1&lt;=Leave[[#This Row],[End Time]]),Home!$A$1,"No Aplica")</f>
        <v>No Aplica</v>
      </c>
      <c r="N6816" s="43" t="str">
        <f>Leave[[#This Row],[User Code (Owning User) (Usuario)]]&amp;Leave[[#This Row],[fecha activa]]</f>
        <v>MIE2025070220787No Aplica</v>
      </c>
    </row>
    <row r="6817" spans="1:14" x14ac:dyDescent="0.3">
      <c r="A6817" s="43" t="s">
        <v>465</v>
      </c>
      <c r="B6817" s="3">
        <v>45923</v>
      </c>
      <c r="C6817" s="3">
        <v>45923</v>
      </c>
      <c r="D6817" s="43" t="s">
        <v>469</v>
      </c>
      <c r="E6817" s="43" t="s">
        <v>1417</v>
      </c>
      <c r="F6817" s="43" t="s">
        <v>1419</v>
      </c>
      <c r="G6817">
        <v>540</v>
      </c>
      <c r="H6817">
        <v>540</v>
      </c>
      <c r="I6817" s="43" t="s">
        <v>1418</v>
      </c>
      <c r="J6817" s="43" t="s">
        <v>973</v>
      </c>
      <c r="K6817" s="43" t="s">
        <v>177</v>
      </c>
      <c r="L6817" s="43" t="str">
        <f>IF(AND(Home!$A$1&gt;=Leave[[#This Row],[Start Time]],Home!$A$1&lt;=Leave[[#This Row],[End Time]]),"Aplica","No Aplica")</f>
        <v>No Aplica</v>
      </c>
      <c r="M6817" s="43" t="str">
        <f>IF(AND(Home!$A$1&gt;=Leave[[#This Row],[Start Time]],Home!$A$1&lt;=Leave[[#This Row],[End Time]]),Home!$A$1,"No Aplica")</f>
        <v>No Aplica</v>
      </c>
      <c r="N6817" s="43" t="str">
        <f>Leave[[#This Row],[User Code (Owning User) (Usuario)]]&amp;Leave[[#This Row],[fecha activa]]</f>
        <v>MIE2025070220787No Aplica</v>
      </c>
    </row>
    <row r="6818" spans="1:14" x14ac:dyDescent="0.3">
      <c r="A6818" s="43" t="s">
        <v>601</v>
      </c>
      <c r="B6818" s="3">
        <v>45922</v>
      </c>
      <c r="C6818" s="3">
        <v>45922</v>
      </c>
      <c r="D6818" s="43" t="s">
        <v>664</v>
      </c>
      <c r="E6818" s="43" t="s">
        <v>1417</v>
      </c>
      <c r="F6818" s="43" t="s">
        <v>1419</v>
      </c>
      <c r="G6818">
        <v>120</v>
      </c>
      <c r="H6818">
        <v>120</v>
      </c>
      <c r="I6818" s="43" t="s">
        <v>1418</v>
      </c>
      <c r="J6818" s="43" t="s">
        <v>973</v>
      </c>
      <c r="K6818" s="43" t="s">
        <v>177</v>
      </c>
      <c r="L6818" s="43" t="str">
        <f>IF(AND(Home!$A$1&gt;=Leave[[#This Row],[Start Time]],Home!$A$1&lt;=Leave[[#This Row],[End Time]]),"Aplica","No Aplica")</f>
        <v>Aplica</v>
      </c>
      <c r="M6818" s="43">
        <f>IF(AND(Home!$A$1&gt;=Leave[[#This Row],[Start Time]],Home!$A$1&lt;=Leave[[#This Row],[End Time]]),Home!$A$1,"No Aplica")</f>
        <v>45922</v>
      </c>
      <c r="N6818" s="43" t="str">
        <f>Leave[[#This Row],[User Code (Owning User) (Usuario)]]&amp;Leave[[#This Row],[fecha activa]]</f>
        <v>MIE202507022078745922</v>
      </c>
    </row>
    <row r="6819" spans="1:14" x14ac:dyDescent="0.3">
      <c r="A6819" s="43" t="s">
        <v>601</v>
      </c>
      <c r="B6819" s="3">
        <v>45912</v>
      </c>
      <c r="C6819" s="3">
        <v>45912</v>
      </c>
      <c r="D6819" s="43" t="s">
        <v>3450</v>
      </c>
      <c r="E6819" s="43" t="s">
        <v>1417</v>
      </c>
      <c r="F6819" s="43" t="s">
        <v>1419</v>
      </c>
      <c r="G6819">
        <v>30</v>
      </c>
      <c r="H6819">
        <v>30</v>
      </c>
      <c r="I6819" s="43" t="s">
        <v>1418</v>
      </c>
      <c r="J6819" s="43" t="s">
        <v>973</v>
      </c>
      <c r="K6819" s="43" t="s">
        <v>177</v>
      </c>
      <c r="L6819" s="43" t="str">
        <f>IF(AND(Home!$A$1&gt;=Leave[[#This Row],[Start Time]],Home!$A$1&lt;=Leave[[#This Row],[End Time]]),"Aplica","No Aplica")</f>
        <v>No Aplica</v>
      </c>
      <c r="M6819" s="43" t="str">
        <f>IF(AND(Home!$A$1&gt;=Leave[[#This Row],[Start Time]],Home!$A$1&lt;=Leave[[#This Row],[End Time]]),Home!$A$1,"No Aplica")</f>
        <v>No Aplica</v>
      </c>
      <c r="N6819" s="43" t="str">
        <f>Leave[[#This Row],[User Code (Owning User) (Usuario)]]&amp;Leave[[#This Row],[fecha activa]]</f>
        <v>MIE2025070220787No Aplica</v>
      </c>
    </row>
    <row r="6820" spans="1:14" x14ac:dyDescent="0.3">
      <c r="A6820" s="43" t="s">
        <v>465</v>
      </c>
      <c r="B6820" s="3">
        <v>45918</v>
      </c>
      <c r="C6820" s="3">
        <v>45918</v>
      </c>
      <c r="D6820" s="43" t="s">
        <v>664</v>
      </c>
      <c r="E6820" s="43" t="s">
        <v>1417</v>
      </c>
      <c r="F6820" s="43" t="s">
        <v>1419</v>
      </c>
      <c r="G6820">
        <v>120</v>
      </c>
      <c r="H6820">
        <v>120</v>
      </c>
      <c r="I6820" s="43" t="s">
        <v>1418</v>
      </c>
      <c r="J6820" s="43" t="s">
        <v>973</v>
      </c>
      <c r="K6820" s="43" t="s">
        <v>177</v>
      </c>
      <c r="L6820" s="43" t="str">
        <f>IF(AND(Home!$A$1&gt;=Leave[[#This Row],[Start Time]],Home!$A$1&lt;=Leave[[#This Row],[End Time]]),"Aplica","No Aplica")</f>
        <v>No Aplica</v>
      </c>
      <c r="M6820" s="43" t="str">
        <f>IF(AND(Home!$A$1&gt;=Leave[[#This Row],[Start Time]],Home!$A$1&lt;=Leave[[#This Row],[End Time]]),Home!$A$1,"No Aplica")</f>
        <v>No Aplica</v>
      </c>
      <c r="N6820" s="43" t="str">
        <f>Leave[[#This Row],[User Code (Owning User) (Usuario)]]&amp;Leave[[#This Row],[fecha activa]]</f>
        <v>MIE2025070220787No Aplica</v>
      </c>
    </row>
    <row r="6821" spans="1:14" x14ac:dyDescent="0.3">
      <c r="A6821" s="43" t="s">
        <v>465</v>
      </c>
      <c r="B6821" s="3">
        <v>45916</v>
      </c>
      <c r="C6821" s="3">
        <v>45916</v>
      </c>
      <c r="D6821" s="43" t="s">
        <v>469</v>
      </c>
      <c r="E6821" s="43" t="s">
        <v>1417</v>
      </c>
      <c r="F6821" s="43" t="s">
        <v>1419</v>
      </c>
      <c r="G6821">
        <v>540</v>
      </c>
      <c r="H6821">
        <v>540</v>
      </c>
      <c r="I6821" s="43" t="s">
        <v>1418</v>
      </c>
      <c r="J6821" s="43" t="s">
        <v>973</v>
      </c>
      <c r="K6821" s="43" t="s">
        <v>177</v>
      </c>
      <c r="L6821" s="43" t="str">
        <f>IF(AND(Home!$A$1&gt;=Leave[[#This Row],[Start Time]],Home!$A$1&lt;=Leave[[#This Row],[End Time]]),"Aplica","No Aplica")</f>
        <v>No Aplica</v>
      </c>
      <c r="M6821" s="43" t="str">
        <f>IF(AND(Home!$A$1&gt;=Leave[[#This Row],[Start Time]],Home!$A$1&lt;=Leave[[#This Row],[End Time]]),Home!$A$1,"No Aplica")</f>
        <v>No Aplica</v>
      </c>
      <c r="N6821" s="43" t="str">
        <f>Leave[[#This Row],[User Code (Owning User) (Usuario)]]&amp;Leave[[#This Row],[fecha activa]]</f>
        <v>MIE2025070220787No Aplica</v>
      </c>
    </row>
    <row r="6822" spans="1:14" x14ac:dyDescent="0.3">
      <c r="A6822" s="43" t="s">
        <v>601</v>
      </c>
      <c r="B6822" s="3">
        <v>45915</v>
      </c>
      <c r="C6822" s="3">
        <v>45915</v>
      </c>
      <c r="D6822" s="43" t="s">
        <v>664</v>
      </c>
      <c r="E6822" s="43" t="s">
        <v>1417</v>
      </c>
      <c r="F6822" s="43" t="s">
        <v>1419</v>
      </c>
      <c r="G6822">
        <v>120</v>
      </c>
      <c r="H6822">
        <v>120</v>
      </c>
      <c r="I6822" s="43" t="s">
        <v>1418</v>
      </c>
      <c r="J6822" s="43" t="s">
        <v>973</v>
      </c>
      <c r="K6822" s="43" t="s">
        <v>177</v>
      </c>
      <c r="L6822" s="43" t="str">
        <f>IF(AND(Home!$A$1&gt;=Leave[[#This Row],[Start Time]],Home!$A$1&lt;=Leave[[#This Row],[End Time]]),"Aplica","No Aplica")</f>
        <v>No Aplica</v>
      </c>
      <c r="M6822" s="43" t="str">
        <f>IF(AND(Home!$A$1&gt;=Leave[[#This Row],[Start Time]],Home!$A$1&lt;=Leave[[#This Row],[End Time]]),Home!$A$1,"No Aplica")</f>
        <v>No Aplica</v>
      </c>
      <c r="N6822" s="43" t="str">
        <f>Leave[[#This Row],[User Code (Owning User) (Usuario)]]&amp;Leave[[#This Row],[fecha activa]]</f>
        <v>MIE2025070220787No Aplica</v>
      </c>
    </row>
    <row r="6823" spans="1:14" x14ac:dyDescent="0.3">
      <c r="A6823" s="43" t="s">
        <v>601</v>
      </c>
      <c r="B6823" s="3">
        <v>45906</v>
      </c>
      <c r="C6823" s="3">
        <v>45906</v>
      </c>
      <c r="D6823" s="43" t="s">
        <v>3031</v>
      </c>
      <c r="E6823" s="43" t="s">
        <v>1417</v>
      </c>
      <c r="F6823" s="43" t="s">
        <v>1419</v>
      </c>
      <c r="G6823">
        <v>60</v>
      </c>
      <c r="H6823">
        <v>60</v>
      </c>
      <c r="I6823" s="43" t="s">
        <v>1418</v>
      </c>
      <c r="J6823" s="43" t="s">
        <v>973</v>
      </c>
      <c r="K6823" s="43" t="s">
        <v>177</v>
      </c>
      <c r="L6823" s="43" t="str">
        <f>IF(AND(Home!$A$1&gt;=Leave[[#This Row],[Start Time]],Home!$A$1&lt;=Leave[[#This Row],[End Time]]),"Aplica","No Aplica")</f>
        <v>No Aplica</v>
      </c>
      <c r="M6823" s="43" t="str">
        <f>IF(AND(Home!$A$1&gt;=Leave[[#This Row],[Start Time]],Home!$A$1&lt;=Leave[[#This Row],[End Time]]),Home!$A$1,"No Aplica")</f>
        <v>No Aplica</v>
      </c>
      <c r="N6823" s="43" t="str">
        <f>Leave[[#This Row],[User Code (Owning User) (Usuario)]]&amp;Leave[[#This Row],[fecha activa]]</f>
        <v>MIE2025070220787No Aplica</v>
      </c>
    </row>
    <row r="6824" spans="1:14" x14ac:dyDescent="0.3">
      <c r="A6824" s="43" t="s">
        <v>601</v>
      </c>
      <c r="B6824" s="3">
        <v>45909</v>
      </c>
      <c r="C6824" s="3">
        <v>45909</v>
      </c>
      <c r="D6824" s="43" t="s">
        <v>664</v>
      </c>
      <c r="E6824" s="43" t="s">
        <v>1417</v>
      </c>
      <c r="F6824" s="43" t="s">
        <v>1419</v>
      </c>
      <c r="G6824">
        <v>120</v>
      </c>
      <c r="H6824">
        <v>120</v>
      </c>
      <c r="I6824" s="43" t="s">
        <v>1418</v>
      </c>
      <c r="J6824" s="43" t="s">
        <v>973</v>
      </c>
      <c r="K6824" s="43" t="s">
        <v>177</v>
      </c>
      <c r="L6824" s="43" t="str">
        <f>IF(AND(Home!$A$1&gt;=Leave[[#This Row],[Start Time]],Home!$A$1&lt;=Leave[[#This Row],[End Time]]),"Aplica","No Aplica")</f>
        <v>No Aplica</v>
      </c>
      <c r="M6824" s="43" t="str">
        <f>IF(AND(Home!$A$1&gt;=Leave[[#This Row],[Start Time]],Home!$A$1&lt;=Leave[[#This Row],[End Time]]),Home!$A$1,"No Aplica")</f>
        <v>No Aplica</v>
      </c>
      <c r="N6824" s="43" t="str">
        <f>Leave[[#This Row],[User Code (Owning User) (Usuario)]]&amp;Leave[[#This Row],[fecha activa]]</f>
        <v>MIE2025070220787No Aplica</v>
      </c>
    </row>
    <row r="6825" spans="1:14" x14ac:dyDescent="0.3">
      <c r="A6825" s="43" t="s">
        <v>601</v>
      </c>
      <c r="B6825" s="3">
        <v>45908</v>
      </c>
      <c r="C6825" s="3">
        <v>45908</v>
      </c>
      <c r="D6825" s="43" t="s">
        <v>664</v>
      </c>
      <c r="E6825" s="43" t="s">
        <v>1417</v>
      </c>
      <c r="F6825" s="43" t="s">
        <v>1419</v>
      </c>
      <c r="G6825">
        <v>120</v>
      </c>
      <c r="H6825">
        <v>120</v>
      </c>
      <c r="I6825" s="43" t="s">
        <v>1418</v>
      </c>
      <c r="J6825" s="43" t="s">
        <v>973</v>
      </c>
      <c r="K6825" s="43" t="s">
        <v>177</v>
      </c>
      <c r="L6825" s="43" t="str">
        <f>IF(AND(Home!$A$1&gt;=Leave[[#This Row],[Start Time]],Home!$A$1&lt;=Leave[[#This Row],[End Time]]),"Aplica","No Aplica")</f>
        <v>No Aplica</v>
      </c>
      <c r="M6825" s="43" t="str">
        <f>IF(AND(Home!$A$1&gt;=Leave[[#This Row],[Start Time]],Home!$A$1&lt;=Leave[[#This Row],[End Time]]),Home!$A$1,"No Aplica")</f>
        <v>No Aplica</v>
      </c>
      <c r="N6825" s="43" t="str">
        <f>Leave[[#This Row],[User Code (Owning User) (Usuario)]]&amp;Leave[[#This Row],[fecha activa]]</f>
        <v>MIE2025070220787No Aplica</v>
      </c>
    </row>
    <row r="6826" spans="1:14" x14ac:dyDescent="0.3">
      <c r="A6826" s="43" t="s">
        <v>601</v>
      </c>
      <c r="B6826" s="3">
        <v>45903</v>
      </c>
      <c r="C6826" s="3">
        <v>45903</v>
      </c>
      <c r="D6826" s="43" t="s">
        <v>664</v>
      </c>
      <c r="E6826" s="43" t="s">
        <v>1417</v>
      </c>
      <c r="F6826" s="43" t="s">
        <v>1419</v>
      </c>
      <c r="G6826">
        <v>120</v>
      </c>
      <c r="H6826">
        <v>120</v>
      </c>
      <c r="I6826" s="43" t="s">
        <v>1418</v>
      </c>
      <c r="J6826" s="43" t="s">
        <v>973</v>
      </c>
      <c r="K6826" s="43" t="s">
        <v>177</v>
      </c>
      <c r="L6826" s="43" t="str">
        <f>IF(AND(Home!$A$1&gt;=Leave[[#This Row],[Start Time]],Home!$A$1&lt;=Leave[[#This Row],[End Time]]),"Aplica","No Aplica")</f>
        <v>No Aplica</v>
      </c>
      <c r="M6826" s="43" t="str">
        <f>IF(AND(Home!$A$1&gt;=Leave[[#This Row],[Start Time]],Home!$A$1&lt;=Leave[[#This Row],[End Time]]),Home!$A$1,"No Aplica")</f>
        <v>No Aplica</v>
      </c>
      <c r="N6826" s="43" t="str">
        <f>Leave[[#This Row],[User Code (Owning User) (Usuario)]]&amp;Leave[[#This Row],[fecha activa]]</f>
        <v>MIE2025070220787No Aplica</v>
      </c>
    </row>
    <row r="6827" spans="1:14" x14ac:dyDescent="0.3">
      <c r="A6827" s="43" t="s">
        <v>465</v>
      </c>
      <c r="B6827" s="3">
        <v>45907</v>
      </c>
      <c r="C6827" s="3">
        <v>45907</v>
      </c>
      <c r="D6827" s="43" t="s">
        <v>475</v>
      </c>
      <c r="E6827" s="43" t="s">
        <v>1417</v>
      </c>
      <c r="F6827" s="43" t="s">
        <v>1419</v>
      </c>
      <c r="G6827">
        <v>540</v>
      </c>
      <c r="H6827">
        <v>540</v>
      </c>
      <c r="I6827" s="43" t="s">
        <v>1418</v>
      </c>
      <c r="J6827" s="43" t="s">
        <v>973</v>
      </c>
      <c r="K6827" s="43" t="s">
        <v>177</v>
      </c>
      <c r="L6827" s="43" t="str">
        <f>IF(AND(Home!$A$1&gt;=Leave[[#This Row],[Start Time]],Home!$A$1&lt;=Leave[[#This Row],[End Time]]),"Aplica","No Aplica")</f>
        <v>No Aplica</v>
      </c>
      <c r="M6827" s="43" t="str">
        <f>IF(AND(Home!$A$1&gt;=Leave[[#This Row],[Start Time]],Home!$A$1&lt;=Leave[[#This Row],[End Time]]),Home!$A$1,"No Aplica")</f>
        <v>No Aplica</v>
      </c>
      <c r="N6827" s="43" t="str">
        <f>Leave[[#This Row],[User Code (Owning User) (Usuario)]]&amp;Leave[[#This Row],[fecha activa]]</f>
        <v>MIE2025070220787No Aplica</v>
      </c>
    </row>
    <row r="6828" spans="1:14" x14ac:dyDescent="0.3">
      <c r="A6828" s="43" t="s">
        <v>601</v>
      </c>
      <c r="B6828" s="3">
        <v>45904</v>
      </c>
      <c r="C6828" s="3">
        <v>45904</v>
      </c>
      <c r="D6828" s="43" t="s">
        <v>664</v>
      </c>
      <c r="E6828" s="43" t="s">
        <v>1417</v>
      </c>
      <c r="F6828" s="43" t="s">
        <v>1419</v>
      </c>
      <c r="G6828">
        <v>120</v>
      </c>
      <c r="H6828">
        <v>120</v>
      </c>
      <c r="I6828" s="43" t="s">
        <v>1418</v>
      </c>
      <c r="J6828" s="43" t="s">
        <v>973</v>
      </c>
      <c r="K6828" s="43" t="s">
        <v>177</v>
      </c>
      <c r="L6828" s="43" t="str">
        <f>IF(AND(Home!$A$1&gt;=Leave[[#This Row],[Start Time]],Home!$A$1&lt;=Leave[[#This Row],[End Time]]),"Aplica","No Aplica")</f>
        <v>No Aplica</v>
      </c>
      <c r="M6828" s="43" t="str">
        <f>IF(AND(Home!$A$1&gt;=Leave[[#This Row],[Start Time]],Home!$A$1&lt;=Leave[[#This Row],[End Time]]),Home!$A$1,"No Aplica")</f>
        <v>No Aplica</v>
      </c>
      <c r="N6828" s="43" t="str">
        <f>Leave[[#This Row],[User Code (Owning User) (Usuario)]]&amp;Leave[[#This Row],[fecha activa]]</f>
        <v>MIE2025070220787No Aplica</v>
      </c>
    </row>
    <row r="6829" spans="1:14" x14ac:dyDescent="0.3">
      <c r="A6829" s="43" t="s">
        <v>465</v>
      </c>
      <c r="B6829" s="3">
        <v>45902</v>
      </c>
      <c r="C6829" s="3">
        <v>45902</v>
      </c>
      <c r="D6829" s="43" t="s">
        <v>469</v>
      </c>
      <c r="E6829" s="43" t="s">
        <v>1417</v>
      </c>
      <c r="F6829" s="43" t="s">
        <v>1419</v>
      </c>
      <c r="G6829">
        <v>540</v>
      </c>
      <c r="H6829">
        <v>540</v>
      </c>
      <c r="I6829" s="43" t="s">
        <v>1418</v>
      </c>
      <c r="J6829" s="43" t="s">
        <v>973</v>
      </c>
      <c r="K6829" s="43" t="s">
        <v>177</v>
      </c>
      <c r="L6829" s="43" t="str">
        <f>IF(AND(Home!$A$1&gt;=Leave[[#This Row],[Start Time]],Home!$A$1&lt;=Leave[[#This Row],[End Time]]),"Aplica","No Aplica")</f>
        <v>No Aplica</v>
      </c>
      <c r="M6829" s="43" t="str">
        <f>IF(AND(Home!$A$1&gt;=Leave[[#This Row],[Start Time]],Home!$A$1&lt;=Leave[[#This Row],[End Time]]),Home!$A$1,"No Aplica")</f>
        <v>No Aplica</v>
      </c>
      <c r="N6829" s="43" t="str">
        <f>Leave[[#This Row],[User Code (Owning User) (Usuario)]]&amp;Leave[[#This Row],[fecha activa]]</f>
        <v>MIE2025070220787No Aplica</v>
      </c>
    </row>
    <row r="6830" spans="1:14" x14ac:dyDescent="0.3">
      <c r="A6830" s="43" t="s">
        <v>471</v>
      </c>
      <c r="B6830" s="3">
        <v>45927</v>
      </c>
      <c r="C6830" s="3">
        <v>45927</v>
      </c>
      <c r="D6830" s="43" t="s">
        <v>1459</v>
      </c>
      <c r="E6830" s="43" t="s">
        <v>23</v>
      </c>
      <c r="F6830" s="43" t="s">
        <v>24</v>
      </c>
      <c r="G6830">
        <v>240</v>
      </c>
      <c r="H6830">
        <v>240</v>
      </c>
      <c r="I6830" s="43" t="s">
        <v>952</v>
      </c>
      <c r="J6830" s="43" t="s">
        <v>972</v>
      </c>
      <c r="K6830" s="43" t="s">
        <v>178</v>
      </c>
      <c r="L6830" s="43" t="str">
        <f>IF(AND(Home!$A$1&gt;=Leave[[#This Row],[Start Time]],Home!$A$1&lt;=Leave[[#This Row],[End Time]]),"Aplica","No Aplica")</f>
        <v>No Aplica</v>
      </c>
      <c r="M6830" s="43" t="str">
        <f>IF(AND(Home!$A$1&gt;=Leave[[#This Row],[Start Time]],Home!$A$1&lt;=Leave[[#This Row],[End Time]]),Home!$A$1,"No Aplica")</f>
        <v>No Aplica</v>
      </c>
      <c r="N6830" s="43" t="str">
        <f>Leave[[#This Row],[User Code (Owning User) (Usuario)]]&amp;Leave[[#This Row],[fecha activa]]</f>
        <v>MIE202225119541No Aplica</v>
      </c>
    </row>
    <row r="6831" spans="1:14" x14ac:dyDescent="0.3">
      <c r="A6831" s="43" t="s">
        <v>476</v>
      </c>
      <c r="B6831" s="3">
        <v>45928</v>
      </c>
      <c r="C6831" s="3">
        <v>45928</v>
      </c>
      <c r="D6831" s="43" t="s">
        <v>491</v>
      </c>
      <c r="E6831" s="43" t="s">
        <v>23</v>
      </c>
      <c r="F6831" s="43" t="s">
        <v>24</v>
      </c>
      <c r="G6831">
        <v>540</v>
      </c>
      <c r="H6831">
        <v>540</v>
      </c>
      <c r="I6831" s="43" t="s">
        <v>952</v>
      </c>
      <c r="J6831" s="43" t="s">
        <v>972</v>
      </c>
      <c r="K6831" s="43" t="s">
        <v>178</v>
      </c>
      <c r="L6831" s="43" t="str">
        <f>IF(AND(Home!$A$1&gt;=Leave[[#This Row],[Start Time]],Home!$A$1&lt;=Leave[[#This Row],[End Time]]),"Aplica","No Aplica")</f>
        <v>No Aplica</v>
      </c>
      <c r="M6831" s="43" t="str">
        <f>IF(AND(Home!$A$1&gt;=Leave[[#This Row],[Start Time]],Home!$A$1&lt;=Leave[[#This Row],[End Time]]),Home!$A$1,"No Aplica")</f>
        <v>No Aplica</v>
      </c>
      <c r="N6831" s="43" t="str">
        <f>Leave[[#This Row],[User Code (Owning User) (Usuario)]]&amp;Leave[[#This Row],[fecha activa]]</f>
        <v>MIE202225119541No Aplica</v>
      </c>
    </row>
    <row r="6832" spans="1:14" x14ac:dyDescent="0.3">
      <c r="A6832" s="43" t="s">
        <v>476</v>
      </c>
      <c r="B6832" s="3">
        <v>45921</v>
      </c>
      <c r="C6832" s="3">
        <v>45921</v>
      </c>
      <c r="D6832" s="43" t="s">
        <v>491</v>
      </c>
      <c r="E6832" s="43" t="s">
        <v>23</v>
      </c>
      <c r="F6832" s="43" t="s">
        <v>24</v>
      </c>
      <c r="G6832">
        <v>540</v>
      </c>
      <c r="H6832">
        <v>540</v>
      </c>
      <c r="I6832" s="43" t="s">
        <v>952</v>
      </c>
      <c r="J6832" s="43" t="s">
        <v>972</v>
      </c>
      <c r="K6832" s="43" t="s">
        <v>178</v>
      </c>
      <c r="L6832" s="43" t="str">
        <f>IF(AND(Home!$A$1&gt;=Leave[[#This Row],[Start Time]],Home!$A$1&lt;=Leave[[#This Row],[End Time]]),"Aplica","No Aplica")</f>
        <v>No Aplica</v>
      </c>
      <c r="M6832" s="43" t="str">
        <f>IF(AND(Home!$A$1&gt;=Leave[[#This Row],[Start Time]],Home!$A$1&lt;=Leave[[#This Row],[End Time]]),Home!$A$1,"No Aplica")</f>
        <v>No Aplica</v>
      </c>
      <c r="N6832" s="43" t="str">
        <f>Leave[[#This Row],[User Code (Owning User) (Usuario)]]&amp;Leave[[#This Row],[fecha activa]]</f>
        <v>MIE202225119541No Aplica</v>
      </c>
    </row>
    <row r="6833" spans="1:14" x14ac:dyDescent="0.3">
      <c r="A6833" s="43" t="s">
        <v>471</v>
      </c>
      <c r="B6833" s="3">
        <v>45920</v>
      </c>
      <c r="C6833" s="3">
        <v>45920</v>
      </c>
      <c r="D6833" s="43" t="s">
        <v>1505</v>
      </c>
      <c r="E6833" s="43" t="s">
        <v>23</v>
      </c>
      <c r="F6833" s="43" t="s">
        <v>24</v>
      </c>
      <c r="G6833">
        <v>240</v>
      </c>
      <c r="H6833">
        <v>240</v>
      </c>
      <c r="I6833" s="43" t="s">
        <v>952</v>
      </c>
      <c r="J6833" s="43" t="s">
        <v>972</v>
      </c>
      <c r="K6833" s="43" t="s">
        <v>178</v>
      </c>
      <c r="L6833" s="43" t="str">
        <f>IF(AND(Home!$A$1&gt;=Leave[[#This Row],[Start Time]],Home!$A$1&lt;=Leave[[#This Row],[End Time]]),"Aplica","No Aplica")</f>
        <v>No Aplica</v>
      </c>
      <c r="M6833" s="43" t="str">
        <f>IF(AND(Home!$A$1&gt;=Leave[[#This Row],[Start Time]],Home!$A$1&lt;=Leave[[#This Row],[End Time]]),Home!$A$1,"No Aplica")</f>
        <v>No Aplica</v>
      </c>
      <c r="N6833" s="43" t="str">
        <f>Leave[[#This Row],[User Code (Owning User) (Usuario)]]&amp;Leave[[#This Row],[fecha activa]]</f>
        <v>MIE202225119541No Aplica</v>
      </c>
    </row>
    <row r="6834" spans="1:14" x14ac:dyDescent="0.3">
      <c r="A6834" s="43" t="s">
        <v>471</v>
      </c>
      <c r="B6834" s="3">
        <v>45905</v>
      </c>
      <c r="C6834" s="3">
        <v>45905</v>
      </c>
      <c r="D6834" s="43" t="s">
        <v>3148</v>
      </c>
      <c r="E6834" s="43" t="s">
        <v>23</v>
      </c>
      <c r="F6834" s="43" t="s">
        <v>24</v>
      </c>
      <c r="G6834">
        <v>300</v>
      </c>
      <c r="H6834">
        <v>300</v>
      </c>
      <c r="I6834" s="43" t="s">
        <v>952</v>
      </c>
      <c r="J6834" s="43" t="s">
        <v>972</v>
      </c>
      <c r="K6834" s="43" t="s">
        <v>178</v>
      </c>
      <c r="L6834" s="43" t="str">
        <f>IF(AND(Home!$A$1&gt;=Leave[[#This Row],[Start Time]],Home!$A$1&lt;=Leave[[#This Row],[End Time]]),"Aplica","No Aplica")</f>
        <v>No Aplica</v>
      </c>
      <c r="M6834" s="43" t="str">
        <f>IF(AND(Home!$A$1&gt;=Leave[[#This Row],[Start Time]],Home!$A$1&lt;=Leave[[#This Row],[End Time]]),Home!$A$1,"No Aplica")</f>
        <v>No Aplica</v>
      </c>
      <c r="N6834" s="43" t="str">
        <f>Leave[[#This Row],[User Code (Owning User) (Usuario)]]&amp;Leave[[#This Row],[fecha activa]]</f>
        <v>MIE202225119541No Aplica</v>
      </c>
    </row>
    <row r="6835" spans="1:14" x14ac:dyDescent="0.3">
      <c r="A6835" s="43" t="s">
        <v>476</v>
      </c>
      <c r="B6835" s="3">
        <v>45914</v>
      </c>
      <c r="C6835" s="3">
        <v>45914</v>
      </c>
      <c r="D6835" s="43" t="s">
        <v>491</v>
      </c>
      <c r="E6835" s="43" t="s">
        <v>23</v>
      </c>
      <c r="F6835" s="43" t="s">
        <v>24</v>
      </c>
      <c r="G6835">
        <v>540</v>
      </c>
      <c r="H6835">
        <v>540</v>
      </c>
      <c r="I6835" s="43" t="s">
        <v>952</v>
      </c>
      <c r="J6835" s="43" t="s">
        <v>972</v>
      </c>
      <c r="K6835" s="43" t="s">
        <v>178</v>
      </c>
      <c r="L6835" s="43" t="str">
        <f>IF(AND(Home!$A$1&gt;=Leave[[#This Row],[Start Time]],Home!$A$1&lt;=Leave[[#This Row],[End Time]]),"Aplica","No Aplica")</f>
        <v>No Aplica</v>
      </c>
      <c r="M6835" s="43" t="str">
        <f>IF(AND(Home!$A$1&gt;=Leave[[#This Row],[Start Time]],Home!$A$1&lt;=Leave[[#This Row],[End Time]]),Home!$A$1,"No Aplica")</f>
        <v>No Aplica</v>
      </c>
      <c r="N6835" s="43" t="str">
        <f>Leave[[#This Row],[User Code (Owning User) (Usuario)]]&amp;Leave[[#This Row],[fecha activa]]</f>
        <v>MIE202225119541No Aplica</v>
      </c>
    </row>
    <row r="6836" spans="1:14" x14ac:dyDescent="0.3">
      <c r="A6836" s="43" t="s">
        <v>477</v>
      </c>
      <c r="B6836" s="3">
        <v>45901</v>
      </c>
      <c r="C6836" s="3">
        <v>45902</v>
      </c>
      <c r="D6836" s="43" t="s">
        <v>2836</v>
      </c>
      <c r="E6836" s="43" t="s">
        <v>23</v>
      </c>
      <c r="F6836" s="43" t="s">
        <v>24</v>
      </c>
      <c r="G6836">
        <v>840</v>
      </c>
      <c r="H6836">
        <v>540</v>
      </c>
      <c r="I6836" s="43" t="s">
        <v>952</v>
      </c>
      <c r="J6836" s="43" t="s">
        <v>972</v>
      </c>
      <c r="K6836" s="43" t="s">
        <v>178</v>
      </c>
      <c r="L6836" s="43" t="str">
        <f>IF(AND(Home!$A$1&gt;=Leave[[#This Row],[Start Time]],Home!$A$1&lt;=Leave[[#This Row],[End Time]]),"Aplica","No Aplica")</f>
        <v>No Aplica</v>
      </c>
      <c r="M6836" s="43" t="str">
        <f>IF(AND(Home!$A$1&gt;=Leave[[#This Row],[Start Time]],Home!$A$1&lt;=Leave[[#This Row],[End Time]]),Home!$A$1,"No Aplica")</f>
        <v>No Aplica</v>
      </c>
      <c r="N6836" s="43" t="str">
        <f>Leave[[#This Row],[User Code (Owning User) (Usuario)]]&amp;Leave[[#This Row],[fecha activa]]</f>
        <v>MIE202225119541No Aplica</v>
      </c>
    </row>
    <row r="6837" spans="1:14" x14ac:dyDescent="0.3">
      <c r="A6837" s="43" t="s">
        <v>471</v>
      </c>
      <c r="B6837" s="3">
        <v>45906</v>
      </c>
      <c r="C6837" s="3">
        <v>45906</v>
      </c>
      <c r="D6837" s="43" t="s">
        <v>1505</v>
      </c>
      <c r="E6837" s="43" t="s">
        <v>23</v>
      </c>
      <c r="F6837" s="43" t="s">
        <v>24</v>
      </c>
      <c r="G6837">
        <v>240</v>
      </c>
      <c r="H6837">
        <v>240</v>
      </c>
      <c r="I6837" s="43" t="s">
        <v>952</v>
      </c>
      <c r="J6837" s="43" t="s">
        <v>972</v>
      </c>
      <c r="K6837" s="43" t="s">
        <v>178</v>
      </c>
      <c r="L6837" s="43" t="str">
        <f>IF(AND(Home!$A$1&gt;=Leave[[#This Row],[Start Time]],Home!$A$1&lt;=Leave[[#This Row],[End Time]]),"Aplica","No Aplica")</f>
        <v>No Aplica</v>
      </c>
      <c r="M6837" s="43" t="str">
        <f>IF(AND(Home!$A$1&gt;=Leave[[#This Row],[Start Time]],Home!$A$1&lt;=Leave[[#This Row],[End Time]]),Home!$A$1,"No Aplica")</f>
        <v>No Aplica</v>
      </c>
      <c r="N6837" s="43" t="str">
        <f>Leave[[#This Row],[User Code (Owning User) (Usuario)]]&amp;Leave[[#This Row],[fecha activa]]</f>
        <v>MIE202225119541No Aplica</v>
      </c>
    </row>
    <row r="6838" spans="1:14" x14ac:dyDescent="0.3">
      <c r="A6838" s="43" t="s">
        <v>471</v>
      </c>
      <c r="B6838" s="3">
        <v>45913</v>
      </c>
      <c r="C6838" s="3">
        <v>45913</v>
      </c>
      <c r="D6838" s="43" t="s">
        <v>1505</v>
      </c>
      <c r="E6838" s="43" t="s">
        <v>23</v>
      </c>
      <c r="F6838" s="43" t="s">
        <v>24</v>
      </c>
      <c r="G6838">
        <v>240</v>
      </c>
      <c r="H6838">
        <v>240</v>
      </c>
      <c r="I6838" s="43" t="s">
        <v>952</v>
      </c>
      <c r="J6838" s="43" t="s">
        <v>972</v>
      </c>
      <c r="K6838" s="43" t="s">
        <v>178</v>
      </c>
      <c r="L6838" s="43" t="str">
        <f>IF(AND(Home!$A$1&gt;=Leave[[#This Row],[Start Time]],Home!$A$1&lt;=Leave[[#This Row],[End Time]]),"Aplica","No Aplica")</f>
        <v>No Aplica</v>
      </c>
      <c r="M6838" s="43" t="str">
        <f>IF(AND(Home!$A$1&gt;=Leave[[#This Row],[Start Time]],Home!$A$1&lt;=Leave[[#This Row],[End Time]]),Home!$A$1,"No Aplica")</f>
        <v>No Aplica</v>
      </c>
      <c r="N6838" s="43" t="str">
        <f>Leave[[#This Row],[User Code (Owning User) (Usuario)]]&amp;Leave[[#This Row],[fecha activa]]</f>
        <v>MIE202225119541No Aplica</v>
      </c>
    </row>
    <row r="6839" spans="1:14" x14ac:dyDescent="0.3">
      <c r="A6839" s="43" t="s">
        <v>468</v>
      </c>
      <c r="B6839" s="3">
        <v>45907</v>
      </c>
      <c r="C6839" s="3">
        <v>45907</v>
      </c>
      <c r="D6839" s="43" t="s">
        <v>491</v>
      </c>
      <c r="E6839" s="43" t="s">
        <v>23</v>
      </c>
      <c r="F6839" s="43" t="s">
        <v>24</v>
      </c>
      <c r="G6839">
        <v>540</v>
      </c>
      <c r="H6839">
        <v>540</v>
      </c>
      <c r="I6839" s="43" t="s">
        <v>952</v>
      </c>
      <c r="J6839" s="43" t="s">
        <v>972</v>
      </c>
      <c r="K6839" s="43" t="s">
        <v>178</v>
      </c>
      <c r="L6839" s="43" t="str">
        <f>IF(AND(Home!$A$1&gt;=Leave[[#This Row],[Start Time]],Home!$A$1&lt;=Leave[[#This Row],[End Time]]),"Aplica","No Aplica")</f>
        <v>No Aplica</v>
      </c>
      <c r="M6839" s="43" t="str">
        <f>IF(AND(Home!$A$1&gt;=Leave[[#This Row],[Start Time]],Home!$A$1&lt;=Leave[[#This Row],[End Time]]),Home!$A$1,"No Aplica")</f>
        <v>No Aplica</v>
      </c>
      <c r="N6839" s="43" t="str">
        <f>Leave[[#This Row],[User Code (Owning User) (Usuario)]]&amp;Leave[[#This Row],[fecha activa]]</f>
        <v>MIE202225119541No Aplica</v>
      </c>
    </row>
    <row r="6840" spans="1:14" x14ac:dyDescent="0.3">
      <c r="A6840" s="43" t="s">
        <v>471</v>
      </c>
      <c r="B6840" s="3">
        <v>45926</v>
      </c>
      <c r="C6840" s="3">
        <v>45926</v>
      </c>
      <c r="D6840" s="43" t="s">
        <v>621</v>
      </c>
      <c r="E6840" s="43" t="s">
        <v>2473</v>
      </c>
      <c r="F6840" s="43" t="s">
        <v>2475</v>
      </c>
      <c r="G6840">
        <v>60</v>
      </c>
      <c r="H6840">
        <v>60</v>
      </c>
      <c r="I6840" s="43" t="s">
        <v>2474</v>
      </c>
      <c r="J6840" s="43" t="s">
        <v>2226</v>
      </c>
      <c r="K6840" s="43" t="s">
        <v>177</v>
      </c>
      <c r="L6840" s="43" t="str">
        <f>IF(AND(Home!$A$1&gt;=Leave[[#This Row],[Start Time]],Home!$A$1&lt;=Leave[[#This Row],[End Time]]),"Aplica","No Aplica")</f>
        <v>No Aplica</v>
      </c>
      <c r="M6840" s="43" t="str">
        <f>IF(AND(Home!$A$1&gt;=Leave[[#This Row],[Start Time]],Home!$A$1&lt;=Leave[[#This Row],[End Time]]),Home!$A$1,"No Aplica")</f>
        <v>No Aplica</v>
      </c>
      <c r="N6840" s="43" t="str">
        <f>Leave[[#This Row],[User Code (Owning User) (Usuario)]]&amp;Leave[[#This Row],[fecha activa]]</f>
        <v>MIE2025210824155No Aplica</v>
      </c>
    </row>
    <row r="6841" spans="1:14" x14ac:dyDescent="0.3">
      <c r="A6841" s="43" t="s">
        <v>471</v>
      </c>
      <c r="B6841" s="3">
        <v>45925</v>
      </c>
      <c r="C6841" s="3">
        <v>45925</v>
      </c>
      <c r="D6841" s="43" t="s">
        <v>621</v>
      </c>
      <c r="E6841" s="43" t="s">
        <v>2473</v>
      </c>
      <c r="F6841" s="43" t="s">
        <v>2475</v>
      </c>
      <c r="G6841">
        <v>60</v>
      </c>
      <c r="H6841">
        <v>60</v>
      </c>
      <c r="I6841" s="43" t="s">
        <v>2474</v>
      </c>
      <c r="J6841" s="43" t="s">
        <v>2226</v>
      </c>
      <c r="K6841" s="43" t="s">
        <v>177</v>
      </c>
      <c r="L6841" s="43" t="str">
        <f>IF(AND(Home!$A$1&gt;=Leave[[#This Row],[Start Time]],Home!$A$1&lt;=Leave[[#This Row],[End Time]]),"Aplica","No Aplica")</f>
        <v>No Aplica</v>
      </c>
      <c r="M6841" s="43" t="str">
        <f>IF(AND(Home!$A$1&gt;=Leave[[#This Row],[Start Time]],Home!$A$1&lt;=Leave[[#This Row],[End Time]]),Home!$A$1,"No Aplica")</f>
        <v>No Aplica</v>
      </c>
      <c r="N6841" s="43" t="str">
        <f>Leave[[#This Row],[User Code (Owning User) (Usuario)]]&amp;Leave[[#This Row],[fecha activa]]</f>
        <v>MIE2025210824155No Aplica</v>
      </c>
    </row>
    <row r="6842" spans="1:14" x14ac:dyDescent="0.3">
      <c r="A6842" s="43" t="s">
        <v>471</v>
      </c>
      <c r="B6842" s="3">
        <v>45924</v>
      </c>
      <c r="C6842" s="3">
        <v>45924</v>
      </c>
      <c r="D6842" s="43" t="s">
        <v>621</v>
      </c>
      <c r="E6842" s="43" t="s">
        <v>2473</v>
      </c>
      <c r="F6842" s="43" t="s">
        <v>2475</v>
      </c>
      <c r="G6842">
        <v>60</v>
      </c>
      <c r="H6842">
        <v>60</v>
      </c>
      <c r="I6842" s="43" t="s">
        <v>2474</v>
      </c>
      <c r="J6842" s="43" t="s">
        <v>2226</v>
      </c>
      <c r="K6842" s="43" t="s">
        <v>177</v>
      </c>
      <c r="L6842" s="43" t="str">
        <f>IF(AND(Home!$A$1&gt;=Leave[[#This Row],[Start Time]],Home!$A$1&lt;=Leave[[#This Row],[End Time]]),"Aplica","No Aplica")</f>
        <v>No Aplica</v>
      </c>
      <c r="M6842" s="43" t="str">
        <f>IF(AND(Home!$A$1&gt;=Leave[[#This Row],[Start Time]],Home!$A$1&lt;=Leave[[#This Row],[End Time]]),Home!$A$1,"No Aplica")</f>
        <v>No Aplica</v>
      </c>
      <c r="N6842" s="43" t="str">
        <f>Leave[[#This Row],[User Code (Owning User) (Usuario)]]&amp;Leave[[#This Row],[fecha activa]]</f>
        <v>MIE2025210824155No Aplica</v>
      </c>
    </row>
    <row r="6843" spans="1:14" x14ac:dyDescent="0.3">
      <c r="A6843" s="43" t="s">
        <v>471</v>
      </c>
      <c r="B6843" s="3">
        <v>45923</v>
      </c>
      <c r="C6843" s="3">
        <v>45923</v>
      </c>
      <c r="D6843" s="43" t="s">
        <v>621</v>
      </c>
      <c r="E6843" s="43" t="s">
        <v>2473</v>
      </c>
      <c r="F6843" s="43" t="s">
        <v>2475</v>
      </c>
      <c r="G6843">
        <v>60</v>
      </c>
      <c r="H6843">
        <v>60</v>
      </c>
      <c r="I6843" s="43" t="s">
        <v>2474</v>
      </c>
      <c r="J6843" s="43" t="s">
        <v>2226</v>
      </c>
      <c r="K6843" s="43" t="s">
        <v>177</v>
      </c>
      <c r="L6843" s="43" t="str">
        <f>IF(AND(Home!$A$1&gt;=Leave[[#This Row],[Start Time]],Home!$A$1&lt;=Leave[[#This Row],[End Time]]),"Aplica","No Aplica")</f>
        <v>No Aplica</v>
      </c>
      <c r="M6843" s="43" t="str">
        <f>IF(AND(Home!$A$1&gt;=Leave[[#This Row],[Start Time]],Home!$A$1&lt;=Leave[[#This Row],[End Time]]),Home!$A$1,"No Aplica")</f>
        <v>No Aplica</v>
      </c>
      <c r="N6843" s="43" t="str">
        <f>Leave[[#This Row],[User Code (Owning User) (Usuario)]]&amp;Leave[[#This Row],[fecha activa]]</f>
        <v>MIE2025210824155No Aplica</v>
      </c>
    </row>
    <row r="6844" spans="1:14" x14ac:dyDescent="0.3">
      <c r="A6844" s="43" t="s">
        <v>471</v>
      </c>
      <c r="B6844" s="3">
        <v>45919</v>
      </c>
      <c r="C6844" s="3">
        <v>45919</v>
      </c>
      <c r="D6844" s="43" t="s">
        <v>1404</v>
      </c>
      <c r="E6844" s="43" t="s">
        <v>2473</v>
      </c>
      <c r="F6844" s="43" t="s">
        <v>2475</v>
      </c>
      <c r="G6844">
        <v>60</v>
      </c>
      <c r="H6844">
        <v>60</v>
      </c>
      <c r="I6844" s="43" t="s">
        <v>2474</v>
      </c>
      <c r="J6844" s="43" t="s">
        <v>2226</v>
      </c>
      <c r="K6844" s="43" t="s">
        <v>177</v>
      </c>
      <c r="L6844" s="43" t="str">
        <f>IF(AND(Home!$A$1&gt;=Leave[[#This Row],[Start Time]],Home!$A$1&lt;=Leave[[#This Row],[End Time]]),"Aplica","No Aplica")</f>
        <v>No Aplica</v>
      </c>
      <c r="M6844" s="43" t="str">
        <f>IF(AND(Home!$A$1&gt;=Leave[[#This Row],[Start Time]],Home!$A$1&lt;=Leave[[#This Row],[End Time]]),Home!$A$1,"No Aplica")</f>
        <v>No Aplica</v>
      </c>
      <c r="N6844" s="43" t="str">
        <f>Leave[[#This Row],[User Code (Owning User) (Usuario)]]&amp;Leave[[#This Row],[fecha activa]]</f>
        <v>MIE2025210824155No Aplica</v>
      </c>
    </row>
    <row r="6845" spans="1:14" x14ac:dyDescent="0.3">
      <c r="A6845" s="43" t="s">
        <v>471</v>
      </c>
      <c r="B6845" s="3">
        <v>45918</v>
      </c>
      <c r="C6845" s="3">
        <v>45918</v>
      </c>
      <c r="D6845" s="43" t="s">
        <v>621</v>
      </c>
      <c r="E6845" s="43" t="s">
        <v>2473</v>
      </c>
      <c r="F6845" s="43" t="s">
        <v>2475</v>
      </c>
      <c r="G6845">
        <v>60</v>
      </c>
      <c r="H6845">
        <v>60</v>
      </c>
      <c r="I6845" s="43" t="s">
        <v>2474</v>
      </c>
      <c r="J6845" s="43" t="s">
        <v>2226</v>
      </c>
      <c r="K6845" s="43" t="s">
        <v>177</v>
      </c>
      <c r="L6845" s="43" t="str">
        <f>IF(AND(Home!$A$1&gt;=Leave[[#This Row],[Start Time]],Home!$A$1&lt;=Leave[[#This Row],[End Time]]),"Aplica","No Aplica")</f>
        <v>No Aplica</v>
      </c>
      <c r="M6845" s="43" t="str">
        <f>IF(AND(Home!$A$1&gt;=Leave[[#This Row],[Start Time]],Home!$A$1&lt;=Leave[[#This Row],[End Time]]),Home!$A$1,"No Aplica")</f>
        <v>No Aplica</v>
      </c>
      <c r="N6845" s="43" t="str">
        <f>Leave[[#This Row],[User Code (Owning User) (Usuario)]]&amp;Leave[[#This Row],[fecha activa]]</f>
        <v>MIE2025210824155No Aplica</v>
      </c>
    </row>
    <row r="6846" spans="1:14" x14ac:dyDescent="0.3">
      <c r="A6846" s="43" t="s">
        <v>471</v>
      </c>
      <c r="B6846" s="3">
        <v>45917</v>
      </c>
      <c r="C6846" s="3">
        <v>45917</v>
      </c>
      <c r="D6846" s="43" t="s">
        <v>621</v>
      </c>
      <c r="E6846" s="43" t="s">
        <v>2473</v>
      </c>
      <c r="F6846" s="43" t="s">
        <v>2475</v>
      </c>
      <c r="G6846">
        <v>60</v>
      </c>
      <c r="H6846">
        <v>60</v>
      </c>
      <c r="I6846" s="43" t="s">
        <v>2474</v>
      </c>
      <c r="J6846" s="43" t="s">
        <v>2226</v>
      </c>
      <c r="K6846" s="43" t="s">
        <v>177</v>
      </c>
      <c r="L6846" s="43" t="str">
        <f>IF(AND(Home!$A$1&gt;=Leave[[#This Row],[Start Time]],Home!$A$1&lt;=Leave[[#This Row],[End Time]]),"Aplica","No Aplica")</f>
        <v>No Aplica</v>
      </c>
      <c r="M6846" s="43" t="str">
        <f>IF(AND(Home!$A$1&gt;=Leave[[#This Row],[Start Time]],Home!$A$1&lt;=Leave[[#This Row],[End Time]]),Home!$A$1,"No Aplica")</f>
        <v>No Aplica</v>
      </c>
      <c r="N6846" s="43" t="str">
        <f>Leave[[#This Row],[User Code (Owning User) (Usuario)]]&amp;Leave[[#This Row],[fecha activa]]</f>
        <v>MIE2025210824155No Aplica</v>
      </c>
    </row>
    <row r="6847" spans="1:14" x14ac:dyDescent="0.3">
      <c r="A6847" s="43" t="s">
        <v>471</v>
      </c>
      <c r="B6847" s="3">
        <v>45916</v>
      </c>
      <c r="C6847" s="3">
        <v>45916</v>
      </c>
      <c r="D6847" s="43" t="s">
        <v>621</v>
      </c>
      <c r="E6847" s="43" t="s">
        <v>2473</v>
      </c>
      <c r="F6847" s="43" t="s">
        <v>2475</v>
      </c>
      <c r="G6847">
        <v>60</v>
      </c>
      <c r="H6847">
        <v>60</v>
      </c>
      <c r="I6847" s="43" t="s">
        <v>2474</v>
      </c>
      <c r="J6847" s="43" t="s">
        <v>2226</v>
      </c>
      <c r="K6847" s="43" t="s">
        <v>177</v>
      </c>
      <c r="L6847" s="43" t="str">
        <f>IF(AND(Home!$A$1&gt;=Leave[[#This Row],[Start Time]],Home!$A$1&lt;=Leave[[#This Row],[End Time]]),"Aplica","No Aplica")</f>
        <v>No Aplica</v>
      </c>
      <c r="M6847" s="43" t="str">
        <f>IF(AND(Home!$A$1&gt;=Leave[[#This Row],[Start Time]],Home!$A$1&lt;=Leave[[#This Row],[End Time]]),Home!$A$1,"No Aplica")</f>
        <v>No Aplica</v>
      </c>
      <c r="N6847" s="43" t="str">
        <f>Leave[[#This Row],[User Code (Owning User) (Usuario)]]&amp;Leave[[#This Row],[fecha activa]]</f>
        <v>MIE2025210824155No Aplica</v>
      </c>
    </row>
    <row r="6848" spans="1:14" x14ac:dyDescent="0.3">
      <c r="A6848" s="43" t="s">
        <v>468</v>
      </c>
      <c r="B6848" s="3">
        <v>45904</v>
      </c>
      <c r="C6848" s="3">
        <v>45904</v>
      </c>
      <c r="D6848" s="43" t="s">
        <v>469</v>
      </c>
      <c r="E6848" s="43" t="s">
        <v>2473</v>
      </c>
      <c r="F6848" s="43" t="s">
        <v>2475</v>
      </c>
      <c r="G6848">
        <v>0</v>
      </c>
      <c r="H6848">
        <v>0</v>
      </c>
      <c r="I6848" s="43" t="s">
        <v>2474</v>
      </c>
      <c r="J6848" s="43" t="s">
        <v>2226</v>
      </c>
      <c r="K6848" s="43" t="s">
        <v>177</v>
      </c>
      <c r="L6848" s="43" t="str">
        <f>IF(AND(Home!$A$1&gt;=Leave[[#This Row],[Start Time]],Home!$A$1&lt;=Leave[[#This Row],[End Time]]),"Aplica","No Aplica")</f>
        <v>No Aplica</v>
      </c>
      <c r="M6848" s="43" t="str">
        <f>IF(AND(Home!$A$1&gt;=Leave[[#This Row],[Start Time]],Home!$A$1&lt;=Leave[[#This Row],[End Time]]),Home!$A$1,"No Aplica")</f>
        <v>No Aplica</v>
      </c>
      <c r="N6848" s="43" t="str">
        <f>Leave[[#This Row],[User Code (Owning User) (Usuario)]]&amp;Leave[[#This Row],[fecha activa]]</f>
        <v>MIE2025210824155No Aplica</v>
      </c>
    </row>
    <row r="6849" spans="1:14" x14ac:dyDescent="0.3">
      <c r="A6849" s="43" t="s">
        <v>471</v>
      </c>
      <c r="B6849" s="3">
        <v>45912</v>
      </c>
      <c r="C6849" s="3">
        <v>45912</v>
      </c>
      <c r="D6849" s="43" t="s">
        <v>621</v>
      </c>
      <c r="E6849" s="43" t="s">
        <v>2473</v>
      </c>
      <c r="F6849" s="43" t="s">
        <v>2475</v>
      </c>
      <c r="G6849">
        <v>60</v>
      </c>
      <c r="H6849">
        <v>60</v>
      </c>
      <c r="I6849" s="43" t="s">
        <v>2474</v>
      </c>
      <c r="J6849" s="43" t="s">
        <v>2226</v>
      </c>
      <c r="K6849" s="43" t="s">
        <v>177</v>
      </c>
      <c r="L6849" s="43" t="str">
        <f>IF(AND(Home!$A$1&gt;=Leave[[#This Row],[Start Time]],Home!$A$1&lt;=Leave[[#This Row],[End Time]]),"Aplica","No Aplica")</f>
        <v>No Aplica</v>
      </c>
      <c r="M6849" s="43" t="str">
        <f>IF(AND(Home!$A$1&gt;=Leave[[#This Row],[Start Time]],Home!$A$1&lt;=Leave[[#This Row],[End Time]]),Home!$A$1,"No Aplica")</f>
        <v>No Aplica</v>
      </c>
      <c r="N6849" s="43" t="str">
        <f>Leave[[#This Row],[User Code (Owning User) (Usuario)]]&amp;Leave[[#This Row],[fecha activa]]</f>
        <v>MIE2025210824155No Aplica</v>
      </c>
    </row>
    <row r="6850" spans="1:14" x14ac:dyDescent="0.3">
      <c r="A6850" s="43" t="s">
        <v>471</v>
      </c>
      <c r="B6850" s="3">
        <v>45911</v>
      </c>
      <c r="C6850" s="3">
        <v>45911</v>
      </c>
      <c r="D6850" s="43" t="s">
        <v>621</v>
      </c>
      <c r="E6850" s="43" t="s">
        <v>2473</v>
      </c>
      <c r="F6850" s="43" t="s">
        <v>2475</v>
      </c>
      <c r="G6850">
        <v>60</v>
      </c>
      <c r="H6850">
        <v>60</v>
      </c>
      <c r="I6850" s="43" t="s">
        <v>2474</v>
      </c>
      <c r="J6850" s="43" t="s">
        <v>2226</v>
      </c>
      <c r="K6850" s="43" t="s">
        <v>177</v>
      </c>
      <c r="L6850" s="43" t="str">
        <f>IF(AND(Home!$A$1&gt;=Leave[[#This Row],[Start Time]],Home!$A$1&lt;=Leave[[#This Row],[End Time]]),"Aplica","No Aplica")</f>
        <v>No Aplica</v>
      </c>
      <c r="M6850" s="43" t="str">
        <f>IF(AND(Home!$A$1&gt;=Leave[[#This Row],[Start Time]],Home!$A$1&lt;=Leave[[#This Row],[End Time]]),Home!$A$1,"No Aplica")</f>
        <v>No Aplica</v>
      </c>
      <c r="N6850" s="43" t="str">
        <f>Leave[[#This Row],[User Code (Owning User) (Usuario)]]&amp;Leave[[#This Row],[fecha activa]]</f>
        <v>MIE2025210824155No Aplica</v>
      </c>
    </row>
    <row r="6851" spans="1:14" x14ac:dyDescent="0.3">
      <c r="A6851" s="43" t="s">
        <v>471</v>
      </c>
      <c r="B6851" s="3">
        <v>45910</v>
      </c>
      <c r="C6851" s="3">
        <v>45910</v>
      </c>
      <c r="D6851" s="43" t="s">
        <v>842</v>
      </c>
      <c r="E6851" s="43" t="s">
        <v>2473</v>
      </c>
      <c r="F6851" s="43" t="s">
        <v>2475</v>
      </c>
      <c r="G6851">
        <v>60</v>
      </c>
      <c r="H6851">
        <v>60</v>
      </c>
      <c r="I6851" s="43" t="s">
        <v>2474</v>
      </c>
      <c r="J6851" s="43" t="s">
        <v>2226</v>
      </c>
      <c r="K6851" s="43" t="s">
        <v>177</v>
      </c>
      <c r="L6851" s="43" t="str">
        <f>IF(AND(Home!$A$1&gt;=Leave[[#This Row],[Start Time]],Home!$A$1&lt;=Leave[[#This Row],[End Time]]),"Aplica","No Aplica")</f>
        <v>No Aplica</v>
      </c>
      <c r="M6851" s="43" t="str">
        <f>IF(AND(Home!$A$1&gt;=Leave[[#This Row],[Start Time]],Home!$A$1&lt;=Leave[[#This Row],[End Time]]),Home!$A$1,"No Aplica")</f>
        <v>No Aplica</v>
      </c>
      <c r="N6851" s="43" t="str">
        <f>Leave[[#This Row],[User Code (Owning User) (Usuario)]]&amp;Leave[[#This Row],[fecha activa]]</f>
        <v>MIE2025210824155No Aplica</v>
      </c>
    </row>
    <row r="6852" spans="1:14" x14ac:dyDescent="0.3">
      <c r="A6852" s="43" t="s">
        <v>471</v>
      </c>
      <c r="B6852" s="3">
        <v>45909</v>
      </c>
      <c r="C6852" s="3">
        <v>45909</v>
      </c>
      <c r="D6852" s="43" t="s">
        <v>842</v>
      </c>
      <c r="E6852" s="43" t="s">
        <v>2473</v>
      </c>
      <c r="F6852" s="43" t="s">
        <v>2475</v>
      </c>
      <c r="G6852">
        <v>60</v>
      </c>
      <c r="H6852">
        <v>60</v>
      </c>
      <c r="I6852" s="43" t="s">
        <v>2474</v>
      </c>
      <c r="J6852" s="43" t="s">
        <v>2226</v>
      </c>
      <c r="K6852" s="43" t="s">
        <v>177</v>
      </c>
      <c r="L6852" s="43" t="str">
        <f>IF(AND(Home!$A$1&gt;=Leave[[#This Row],[Start Time]],Home!$A$1&lt;=Leave[[#This Row],[End Time]]),"Aplica","No Aplica")</f>
        <v>No Aplica</v>
      </c>
      <c r="M6852" s="43" t="str">
        <f>IF(AND(Home!$A$1&gt;=Leave[[#This Row],[Start Time]],Home!$A$1&lt;=Leave[[#This Row],[End Time]]),Home!$A$1,"No Aplica")</f>
        <v>No Aplica</v>
      </c>
      <c r="N6852" s="43" t="str">
        <f>Leave[[#This Row],[User Code (Owning User) (Usuario)]]&amp;Leave[[#This Row],[fecha activa]]</f>
        <v>MIE2025210824155No Aplica</v>
      </c>
    </row>
    <row r="6853" spans="1:14" x14ac:dyDescent="0.3">
      <c r="A6853" s="43" t="s">
        <v>471</v>
      </c>
      <c r="B6853" s="3">
        <v>45904</v>
      </c>
      <c r="C6853" s="3">
        <v>45904</v>
      </c>
      <c r="D6853" s="43" t="s">
        <v>520</v>
      </c>
      <c r="E6853" s="43" t="s">
        <v>2473</v>
      </c>
      <c r="F6853" s="43" t="s">
        <v>2475</v>
      </c>
      <c r="G6853">
        <v>60</v>
      </c>
      <c r="H6853">
        <v>60</v>
      </c>
      <c r="I6853" s="43" t="s">
        <v>2474</v>
      </c>
      <c r="J6853" s="43" t="s">
        <v>2226</v>
      </c>
      <c r="K6853" s="43" t="s">
        <v>177</v>
      </c>
      <c r="L6853" s="43" t="str">
        <f>IF(AND(Home!$A$1&gt;=Leave[[#This Row],[Start Time]],Home!$A$1&lt;=Leave[[#This Row],[End Time]]),"Aplica","No Aplica")</f>
        <v>No Aplica</v>
      </c>
      <c r="M6853" s="43" t="str">
        <f>IF(AND(Home!$A$1&gt;=Leave[[#This Row],[Start Time]],Home!$A$1&lt;=Leave[[#This Row],[End Time]]),Home!$A$1,"No Aplica")</f>
        <v>No Aplica</v>
      </c>
      <c r="N6853" s="43" t="str">
        <f>Leave[[#This Row],[User Code (Owning User) (Usuario)]]&amp;Leave[[#This Row],[fecha activa]]</f>
        <v>MIE2025210824155No Aplica</v>
      </c>
    </row>
    <row r="6854" spans="1:14" x14ac:dyDescent="0.3">
      <c r="A6854" s="43" t="s">
        <v>471</v>
      </c>
      <c r="B6854" s="3">
        <v>45903</v>
      </c>
      <c r="C6854" s="3">
        <v>45903</v>
      </c>
      <c r="D6854" s="43" t="s">
        <v>520</v>
      </c>
      <c r="E6854" s="43" t="s">
        <v>2473</v>
      </c>
      <c r="F6854" s="43" t="s">
        <v>2475</v>
      </c>
      <c r="G6854">
        <v>60</v>
      </c>
      <c r="H6854">
        <v>60</v>
      </c>
      <c r="I6854" s="43" t="s">
        <v>2474</v>
      </c>
      <c r="J6854" s="43" t="s">
        <v>2226</v>
      </c>
      <c r="K6854" s="43" t="s">
        <v>177</v>
      </c>
      <c r="L6854" s="43" t="str">
        <f>IF(AND(Home!$A$1&gt;=Leave[[#This Row],[Start Time]],Home!$A$1&lt;=Leave[[#This Row],[End Time]]),"Aplica","No Aplica")</f>
        <v>No Aplica</v>
      </c>
      <c r="M6854" s="43" t="str">
        <f>IF(AND(Home!$A$1&gt;=Leave[[#This Row],[Start Time]],Home!$A$1&lt;=Leave[[#This Row],[End Time]]),Home!$A$1,"No Aplica")</f>
        <v>No Aplica</v>
      </c>
      <c r="N6854" s="43" t="str">
        <f>Leave[[#This Row],[User Code (Owning User) (Usuario)]]&amp;Leave[[#This Row],[fecha activa]]</f>
        <v>MIE2025210824155No Aplica</v>
      </c>
    </row>
    <row r="6855" spans="1:14" x14ac:dyDescent="0.3">
      <c r="A6855" s="43" t="s">
        <v>471</v>
      </c>
      <c r="B6855" s="3">
        <v>45902</v>
      </c>
      <c r="C6855" s="3">
        <v>45902</v>
      </c>
      <c r="D6855" s="43" t="s">
        <v>520</v>
      </c>
      <c r="E6855" s="43" t="s">
        <v>2473</v>
      </c>
      <c r="F6855" s="43" t="s">
        <v>2475</v>
      </c>
      <c r="G6855">
        <v>60</v>
      </c>
      <c r="H6855">
        <v>60</v>
      </c>
      <c r="I6855" s="43" t="s">
        <v>2474</v>
      </c>
      <c r="J6855" s="43" t="s">
        <v>2226</v>
      </c>
      <c r="K6855" s="43" t="s">
        <v>177</v>
      </c>
      <c r="L6855" s="43" t="str">
        <f>IF(AND(Home!$A$1&gt;=Leave[[#This Row],[Start Time]],Home!$A$1&lt;=Leave[[#This Row],[End Time]]),"Aplica","No Aplica")</f>
        <v>No Aplica</v>
      </c>
      <c r="M6855" s="43" t="str">
        <f>IF(AND(Home!$A$1&gt;=Leave[[#This Row],[Start Time]],Home!$A$1&lt;=Leave[[#This Row],[End Time]]),Home!$A$1,"No Aplica")</f>
        <v>No Aplica</v>
      </c>
      <c r="N6855" s="43" t="str">
        <f>Leave[[#This Row],[User Code (Owning User) (Usuario)]]&amp;Leave[[#This Row],[fecha activa]]</f>
        <v>MIE2025210824155No Aplica</v>
      </c>
    </row>
    <row r="6856" spans="1:14" x14ac:dyDescent="0.3">
      <c r="A6856" s="43" t="s">
        <v>468</v>
      </c>
      <c r="B6856" s="3">
        <v>45901</v>
      </c>
      <c r="C6856" s="3">
        <v>45901</v>
      </c>
      <c r="D6856" s="43" t="s">
        <v>469</v>
      </c>
      <c r="E6856" s="43" t="s">
        <v>2473</v>
      </c>
      <c r="F6856" s="43" t="s">
        <v>2475</v>
      </c>
      <c r="G6856">
        <v>1410</v>
      </c>
      <c r="H6856">
        <v>540</v>
      </c>
      <c r="I6856" s="43" t="s">
        <v>2474</v>
      </c>
      <c r="J6856" s="43" t="s">
        <v>2226</v>
      </c>
      <c r="K6856" s="43" t="s">
        <v>177</v>
      </c>
      <c r="L6856" s="43" t="str">
        <f>IF(AND(Home!$A$1&gt;=Leave[[#This Row],[Start Time]],Home!$A$1&lt;=Leave[[#This Row],[End Time]]),"Aplica","No Aplica")</f>
        <v>No Aplica</v>
      </c>
      <c r="M6856" s="43" t="str">
        <f>IF(AND(Home!$A$1&gt;=Leave[[#This Row],[Start Time]],Home!$A$1&lt;=Leave[[#This Row],[End Time]]),Home!$A$1,"No Aplica")</f>
        <v>No Aplica</v>
      </c>
      <c r="N6856" s="43" t="str">
        <f>Leave[[#This Row],[User Code (Owning User) (Usuario)]]&amp;Leave[[#This Row],[fecha activa]]</f>
        <v>MIE2025210824155No Aplica</v>
      </c>
    </row>
    <row r="6857" spans="1:14" x14ac:dyDescent="0.3">
      <c r="A6857" s="43" t="s">
        <v>465</v>
      </c>
      <c r="B6857" s="3">
        <v>45922</v>
      </c>
      <c r="C6857" s="3">
        <v>45922</v>
      </c>
      <c r="D6857" s="43" t="s">
        <v>3861</v>
      </c>
      <c r="E6857" s="43" t="s">
        <v>1751</v>
      </c>
      <c r="F6857" s="43" t="s">
        <v>1753</v>
      </c>
      <c r="G6857">
        <v>540</v>
      </c>
      <c r="H6857">
        <v>540</v>
      </c>
      <c r="I6857" s="43" t="s">
        <v>1752</v>
      </c>
      <c r="J6857" s="43" t="s">
        <v>1128</v>
      </c>
      <c r="K6857" s="43" t="s">
        <v>178</v>
      </c>
      <c r="L6857" s="43" t="str">
        <f>IF(AND(Home!$A$1&gt;=Leave[[#This Row],[Start Time]],Home!$A$1&lt;=Leave[[#This Row],[End Time]]),"Aplica","No Aplica")</f>
        <v>Aplica</v>
      </c>
      <c r="M6857" s="43">
        <f>IF(AND(Home!$A$1&gt;=Leave[[#This Row],[Start Time]],Home!$A$1&lt;=Leave[[#This Row],[End Time]]),Home!$A$1,"No Aplica")</f>
        <v>45922</v>
      </c>
      <c r="N6857" s="43" t="str">
        <f>Leave[[#This Row],[User Code (Owning User) (Usuario)]]&amp;Leave[[#This Row],[fecha activa]]</f>
        <v>MIE202509052299445922</v>
      </c>
    </row>
    <row r="6858" spans="1:14" x14ac:dyDescent="0.3">
      <c r="A6858" s="43" t="s">
        <v>471</v>
      </c>
      <c r="B6858" s="3">
        <v>45921</v>
      </c>
      <c r="C6858" s="3">
        <v>45921</v>
      </c>
      <c r="D6858" s="43" t="s">
        <v>3804</v>
      </c>
      <c r="E6858" s="43" t="s">
        <v>1751</v>
      </c>
      <c r="F6858" s="43" t="s">
        <v>1753</v>
      </c>
      <c r="G6858">
        <v>60</v>
      </c>
      <c r="H6858">
        <v>60</v>
      </c>
      <c r="I6858" s="43" t="s">
        <v>1752</v>
      </c>
      <c r="J6858" s="43" t="s">
        <v>1128</v>
      </c>
      <c r="K6858" s="43" t="s">
        <v>178</v>
      </c>
      <c r="L6858" s="43" t="str">
        <f>IF(AND(Home!$A$1&gt;=Leave[[#This Row],[Start Time]],Home!$A$1&lt;=Leave[[#This Row],[End Time]]),"Aplica","No Aplica")</f>
        <v>No Aplica</v>
      </c>
      <c r="M6858" s="43" t="str">
        <f>IF(AND(Home!$A$1&gt;=Leave[[#This Row],[Start Time]],Home!$A$1&lt;=Leave[[#This Row],[End Time]]),Home!$A$1,"No Aplica")</f>
        <v>No Aplica</v>
      </c>
      <c r="N6858" s="43" t="str">
        <f>Leave[[#This Row],[User Code (Owning User) (Usuario)]]&amp;Leave[[#This Row],[fecha activa]]</f>
        <v>MIE2025090522994No Aplica</v>
      </c>
    </row>
    <row r="6859" spans="1:14" x14ac:dyDescent="0.3">
      <c r="A6859" s="43" t="s">
        <v>471</v>
      </c>
      <c r="B6859" s="3">
        <v>45919</v>
      </c>
      <c r="C6859" s="3">
        <v>45919</v>
      </c>
      <c r="D6859" s="43" t="s">
        <v>3790</v>
      </c>
      <c r="E6859" s="43" t="s">
        <v>1751</v>
      </c>
      <c r="F6859" s="43" t="s">
        <v>1753</v>
      </c>
      <c r="G6859">
        <v>60</v>
      </c>
      <c r="H6859">
        <v>60</v>
      </c>
      <c r="I6859" s="43" t="s">
        <v>1752</v>
      </c>
      <c r="J6859" s="43" t="s">
        <v>1128</v>
      </c>
      <c r="K6859" s="43" t="s">
        <v>178</v>
      </c>
      <c r="L6859" s="43" t="str">
        <f>IF(AND(Home!$A$1&gt;=Leave[[#This Row],[Start Time]],Home!$A$1&lt;=Leave[[#This Row],[End Time]]),"Aplica","No Aplica")</f>
        <v>No Aplica</v>
      </c>
      <c r="M6859" s="43" t="str">
        <f>IF(AND(Home!$A$1&gt;=Leave[[#This Row],[Start Time]],Home!$A$1&lt;=Leave[[#This Row],[End Time]]),Home!$A$1,"No Aplica")</f>
        <v>No Aplica</v>
      </c>
      <c r="N6859" s="43" t="str">
        <f>Leave[[#This Row],[User Code (Owning User) (Usuario)]]&amp;Leave[[#This Row],[fecha activa]]</f>
        <v>MIE2025090522994No Aplica</v>
      </c>
    </row>
    <row r="6860" spans="1:14" x14ac:dyDescent="0.3">
      <c r="A6860" s="43" t="s">
        <v>471</v>
      </c>
      <c r="B6860" s="3">
        <v>45918</v>
      </c>
      <c r="C6860" s="3">
        <v>45918</v>
      </c>
      <c r="D6860" s="43" t="s">
        <v>3722</v>
      </c>
      <c r="E6860" s="43" t="s">
        <v>1751</v>
      </c>
      <c r="F6860" s="43" t="s">
        <v>1753</v>
      </c>
      <c r="G6860">
        <v>60</v>
      </c>
      <c r="H6860">
        <v>60</v>
      </c>
      <c r="I6860" s="43" t="s">
        <v>1752</v>
      </c>
      <c r="J6860" s="43" t="s">
        <v>1128</v>
      </c>
      <c r="K6860" s="43" t="s">
        <v>178</v>
      </c>
      <c r="L6860" s="43" t="str">
        <f>IF(AND(Home!$A$1&gt;=Leave[[#This Row],[Start Time]],Home!$A$1&lt;=Leave[[#This Row],[End Time]]),"Aplica","No Aplica")</f>
        <v>No Aplica</v>
      </c>
      <c r="M6860" s="43" t="str">
        <f>IF(AND(Home!$A$1&gt;=Leave[[#This Row],[Start Time]],Home!$A$1&lt;=Leave[[#This Row],[End Time]]),Home!$A$1,"No Aplica")</f>
        <v>No Aplica</v>
      </c>
      <c r="N6860" s="43" t="str">
        <f>Leave[[#This Row],[User Code (Owning User) (Usuario)]]&amp;Leave[[#This Row],[fecha activa]]</f>
        <v>MIE2025090522994No Aplica</v>
      </c>
    </row>
    <row r="6861" spans="1:14" x14ac:dyDescent="0.3">
      <c r="A6861" s="43" t="s">
        <v>465</v>
      </c>
      <c r="B6861" s="3">
        <v>45914</v>
      </c>
      <c r="C6861" s="3">
        <v>45914</v>
      </c>
      <c r="D6861" s="43" t="s">
        <v>3230</v>
      </c>
      <c r="E6861" s="43" t="s">
        <v>1751</v>
      </c>
      <c r="F6861" s="43" t="s">
        <v>1753</v>
      </c>
      <c r="G6861">
        <v>480</v>
      </c>
      <c r="H6861">
        <v>480</v>
      </c>
      <c r="I6861" s="43" t="s">
        <v>1752</v>
      </c>
      <c r="J6861" s="43" t="s">
        <v>1128</v>
      </c>
      <c r="K6861" s="43" t="s">
        <v>178</v>
      </c>
      <c r="L6861" s="43" t="str">
        <f>IF(AND(Home!$A$1&gt;=Leave[[#This Row],[Start Time]],Home!$A$1&lt;=Leave[[#This Row],[End Time]]),"Aplica","No Aplica")</f>
        <v>No Aplica</v>
      </c>
      <c r="M6861" s="43" t="str">
        <f>IF(AND(Home!$A$1&gt;=Leave[[#This Row],[Start Time]],Home!$A$1&lt;=Leave[[#This Row],[End Time]]),Home!$A$1,"No Aplica")</f>
        <v>No Aplica</v>
      </c>
      <c r="N6861" s="43" t="str">
        <f>Leave[[#This Row],[User Code (Owning User) (Usuario)]]&amp;Leave[[#This Row],[fecha activa]]</f>
        <v>MIE2025090522994No Aplica</v>
      </c>
    </row>
    <row r="6862" spans="1:14" x14ac:dyDescent="0.3">
      <c r="A6862" s="43" t="s">
        <v>471</v>
      </c>
      <c r="B6862" s="3">
        <v>45913</v>
      </c>
      <c r="C6862" s="3">
        <v>45913</v>
      </c>
      <c r="D6862" s="43" t="s">
        <v>3410</v>
      </c>
      <c r="E6862" s="43" t="s">
        <v>1751</v>
      </c>
      <c r="F6862" s="43" t="s">
        <v>1753</v>
      </c>
      <c r="G6862">
        <v>60</v>
      </c>
      <c r="H6862">
        <v>60</v>
      </c>
      <c r="I6862" s="43" t="s">
        <v>1752</v>
      </c>
      <c r="J6862" s="43" t="s">
        <v>1128</v>
      </c>
      <c r="K6862" s="43" t="s">
        <v>178</v>
      </c>
      <c r="L6862" s="43" t="str">
        <f>IF(AND(Home!$A$1&gt;=Leave[[#This Row],[Start Time]],Home!$A$1&lt;=Leave[[#This Row],[End Time]]),"Aplica","No Aplica")</f>
        <v>No Aplica</v>
      </c>
      <c r="M6862" s="43" t="str">
        <f>IF(AND(Home!$A$1&gt;=Leave[[#This Row],[Start Time]],Home!$A$1&lt;=Leave[[#This Row],[End Time]]),Home!$A$1,"No Aplica")</f>
        <v>No Aplica</v>
      </c>
      <c r="N6862" s="43" t="str">
        <f>Leave[[#This Row],[User Code (Owning User) (Usuario)]]&amp;Leave[[#This Row],[fecha activa]]</f>
        <v>MIE2025090522994No Aplica</v>
      </c>
    </row>
    <row r="6863" spans="1:14" x14ac:dyDescent="0.3">
      <c r="A6863" s="43" t="s">
        <v>471</v>
      </c>
      <c r="B6863" s="3">
        <v>45912</v>
      </c>
      <c r="C6863" s="3">
        <v>45912</v>
      </c>
      <c r="D6863" s="43" t="s">
        <v>3411</v>
      </c>
      <c r="E6863" s="43" t="s">
        <v>1751</v>
      </c>
      <c r="F6863" s="43" t="s">
        <v>1753</v>
      </c>
      <c r="G6863">
        <v>60</v>
      </c>
      <c r="H6863">
        <v>60</v>
      </c>
      <c r="I6863" s="43" t="s">
        <v>1752</v>
      </c>
      <c r="J6863" s="43" t="s">
        <v>1128</v>
      </c>
      <c r="K6863" s="43" t="s">
        <v>178</v>
      </c>
      <c r="L6863" s="43" t="str">
        <f>IF(AND(Home!$A$1&gt;=Leave[[#This Row],[Start Time]],Home!$A$1&lt;=Leave[[#This Row],[End Time]]),"Aplica","No Aplica")</f>
        <v>No Aplica</v>
      </c>
      <c r="M6863" s="43" t="str">
        <f>IF(AND(Home!$A$1&gt;=Leave[[#This Row],[Start Time]],Home!$A$1&lt;=Leave[[#This Row],[End Time]]),Home!$A$1,"No Aplica")</f>
        <v>No Aplica</v>
      </c>
      <c r="N6863" s="43" t="str">
        <f>Leave[[#This Row],[User Code (Owning User) (Usuario)]]&amp;Leave[[#This Row],[fecha activa]]</f>
        <v>MIE2025090522994No Aplica</v>
      </c>
    </row>
    <row r="6864" spans="1:14" x14ac:dyDescent="0.3">
      <c r="A6864" s="43" t="s">
        <v>471</v>
      </c>
      <c r="B6864" s="3">
        <v>45911</v>
      </c>
      <c r="C6864" s="3">
        <v>45911</v>
      </c>
      <c r="D6864" s="43" t="s">
        <v>3363</v>
      </c>
      <c r="E6864" s="43" t="s">
        <v>1751</v>
      </c>
      <c r="F6864" s="43" t="s">
        <v>1753</v>
      </c>
      <c r="G6864">
        <v>60</v>
      </c>
      <c r="H6864">
        <v>60</v>
      </c>
      <c r="I6864" s="43" t="s">
        <v>1752</v>
      </c>
      <c r="J6864" s="43" t="s">
        <v>1128</v>
      </c>
      <c r="K6864" s="43" t="s">
        <v>178</v>
      </c>
      <c r="L6864" s="43" t="str">
        <f>IF(AND(Home!$A$1&gt;=Leave[[#This Row],[Start Time]],Home!$A$1&lt;=Leave[[#This Row],[End Time]]),"Aplica","No Aplica")</f>
        <v>No Aplica</v>
      </c>
      <c r="M6864" s="43" t="str">
        <f>IF(AND(Home!$A$1&gt;=Leave[[#This Row],[Start Time]],Home!$A$1&lt;=Leave[[#This Row],[End Time]]),Home!$A$1,"No Aplica")</f>
        <v>No Aplica</v>
      </c>
      <c r="N6864" s="43" t="str">
        <f>Leave[[#This Row],[User Code (Owning User) (Usuario)]]&amp;Leave[[#This Row],[fecha activa]]</f>
        <v>MIE2025090522994No Aplica</v>
      </c>
    </row>
    <row r="6865" spans="1:14" x14ac:dyDescent="0.3">
      <c r="A6865" s="43" t="s">
        <v>471</v>
      </c>
      <c r="B6865" s="3">
        <v>45910</v>
      </c>
      <c r="C6865" s="3">
        <v>45910</v>
      </c>
      <c r="D6865" s="43" t="s">
        <v>3333</v>
      </c>
      <c r="E6865" s="43" t="s">
        <v>1751</v>
      </c>
      <c r="F6865" s="43" t="s">
        <v>1753</v>
      </c>
      <c r="G6865">
        <v>60</v>
      </c>
      <c r="H6865">
        <v>60</v>
      </c>
      <c r="I6865" s="43" t="s">
        <v>1752</v>
      </c>
      <c r="J6865" s="43" t="s">
        <v>1128</v>
      </c>
      <c r="K6865" s="43" t="s">
        <v>178</v>
      </c>
      <c r="L6865" s="43" t="str">
        <f>IF(AND(Home!$A$1&gt;=Leave[[#This Row],[Start Time]],Home!$A$1&lt;=Leave[[#This Row],[End Time]]),"Aplica","No Aplica")</f>
        <v>No Aplica</v>
      </c>
      <c r="M6865" s="43" t="str">
        <f>IF(AND(Home!$A$1&gt;=Leave[[#This Row],[Start Time]],Home!$A$1&lt;=Leave[[#This Row],[End Time]]),Home!$A$1,"No Aplica")</f>
        <v>No Aplica</v>
      </c>
      <c r="N6865" s="43" t="str">
        <f>Leave[[#This Row],[User Code (Owning User) (Usuario)]]&amp;Leave[[#This Row],[fecha activa]]</f>
        <v>MIE2025090522994No Aplica</v>
      </c>
    </row>
    <row r="6866" spans="1:14" x14ac:dyDescent="0.3">
      <c r="A6866" s="43" t="s">
        <v>465</v>
      </c>
      <c r="B6866" s="3">
        <v>45909</v>
      </c>
      <c r="C6866" s="3">
        <v>45909</v>
      </c>
      <c r="D6866" s="43" t="s">
        <v>3230</v>
      </c>
      <c r="E6866" s="43" t="s">
        <v>1751</v>
      </c>
      <c r="F6866" s="43" t="s">
        <v>1753</v>
      </c>
      <c r="G6866">
        <v>540</v>
      </c>
      <c r="H6866">
        <v>540</v>
      </c>
      <c r="I6866" s="43" t="s">
        <v>1752</v>
      </c>
      <c r="J6866" s="43" t="s">
        <v>1128</v>
      </c>
      <c r="K6866" s="43" t="s">
        <v>178</v>
      </c>
      <c r="L6866" s="43" t="str">
        <f>IF(AND(Home!$A$1&gt;=Leave[[#This Row],[Start Time]],Home!$A$1&lt;=Leave[[#This Row],[End Time]]),"Aplica","No Aplica")</f>
        <v>No Aplica</v>
      </c>
      <c r="M6866" s="43" t="str">
        <f>IF(AND(Home!$A$1&gt;=Leave[[#This Row],[Start Time]],Home!$A$1&lt;=Leave[[#This Row],[End Time]]),Home!$A$1,"No Aplica")</f>
        <v>No Aplica</v>
      </c>
      <c r="N6866" s="43" t="str">
        <f>Leave[[#This Row],[User Code (Owning User) (Usuario)]]&amp;Leave[[#This Row],[fecha activa]]</f>
        <v>MIE2025090522994No Aplica</v>
      </c>
    </row>
    <row r="6867" spans="1:14" x14ac:dyDescent="0.3">
      <c r="A6867" s="43" t="s">
        <v>471</v>
      </c>
      <c r="B6867" s="3">
        <v>45905</v>
      </c>
      <c r="C6867" s="3">
        <v>45905</v>
      </c>
      <c r="D6867" s="43" t="s">
        <v>3075</v>
      </c>
      <c r="E6867" s="43" t="s">
        <v>1751</v>
      </c>
      <c r="F6867" s="43" t="s">
        <v>1753</v>
      </c>
      <c r="G6867">
        <v>60</v>
      </c>
      <c r="H6867">
        <v>60</v>
      </c>
      <c r="I6867" s="43" t="s">
        <v>1752</v>
      </c>
      <c r="J6867" s="43" t="s">
        <v>1128</v>
      </c>
      <c r="K6867" s="43" t="s">
        <v>178</v>
      </c>
      <c r="L6867" s="43" t="str">
        <f>IF(AND(Home!$A$1&gt;=Leave[[#This Row],[Start Time]],Home!$A$1&lt;=Leave[[#This Row],[End Time]]),"Aplica","No Aplica")</f>
        <v>No Aplica</v>
      </c>
      <c r="M6867" s="43" t="str">
        <f>IF(AND(Home!$A$1&gt;=Leave[[#This Row],[Start Time]],Home!$A$1&lt;=Leave[[#This Row],[End Time]]),Home!$A$1,"No Aplica")</f>
        <v>No Aplica</v>
      </c>
      <c r="N6867" s="43" t="str">
        <f>Leave[[#This Row],[User Code (Owning User) (Usuario)]]&amp;Leave[[#This Row],[fecha activa]]</f>
        <v>MIE2025090522994No Aplica</v>
      </c>
    </row>
    <row r="6868" spans="1:14" x14ac:dyDescent="0.3">
      <c r="A6868" s="43" t="s">
        <v>471</v>
      </c>
      <c r="B6868" s="3">
        <v>45903</v>
      </c>
      <c r="C6868" s="3">
        <v>45903</v>
      </c>
      <c r="D6868" s="43" t="s">
        <v>2863</v>
      </c>
      <c r="E6868" s="43" t="s">
        <v>1751</v>
      </c>
      <c r="F6868" s="43" t="s">
        <v>1753</v>
      </c>
      <c r="G6868">
        <v>60</v>
      </c>
      <c r="H6868">
        <v>60</v>
      </c>
      <c r="I6868" s="43" t="s">
        <v>1752</v>
      </c>
      <c r="J6868" s="43" t="s">
        <v>1128</v>
      </c>
      <c r="K6868" s="43" t="s">
        <v>178</v>
      </c>
      <c r="L6868" s="43" t="str">
        <f>IF(AND(Home!$A$1&gt;=Leave[[#This Row],[Start Time]],Home!$A$1&lt;=Leave[[#This Row],[End Time]]),"Aplica","No Aplica")</f>
        <v>No Aplica</v>
      </c>
      <c r="M6868" s="43" t="str">
        <f>IF(AND(Home!$A$1&gt;=Leave[[#This Row],[Start Time]],Home!$A$1&lt;=Leave[[#This Row],[End Time]]),Home!$A$1,"No Aplica")</f>
        <v>No Aplica</v>
      </c>
      <c r="N6868" s="43" t="str">
        <f>Leave[[#This Row],[User Code (Owning User) (Usuario)]]&amp;Leave[[#This Row],[fecha activa]]</f>
        <v>MIE2025090522994No Aplica</v>
      </c>
    </row>
    <row r="6869" spans="1:14" x14ac:dyDescent="0.3">
      <c r="A6869" s="43" t="s">
        <v>465</v>
      </c>
      <c r="B6869" s="3">
        <v>45902</v>
      </c>
      <c r="C6869" s="3">
        <v>45902</v>
      </c>
      <c r="D6869" s="43" t="s">
        <v>2717</v>
      </c>
      <c r="E6869" s="43" t="s">
        <v>1751</v>
      </c>
      <c r="F6869" s="43" t="s">
        <v>1753</v>
      </c>
      <c r="G6869">
        <v>540</v>
      </c>
      <c r="H6869">
        <v>540</v>
      </c>
      <c r="I6869" s="43" t="s">
        <v>1752</v>
      </c>
      <c r="J6869" s="43" t="s">
        <v>1128</v>
      </c>
      <c r="K6869" s="43" t="s">
        <v>178</v>
      </c>
      <c r="L6869" s="43" t="str">
        <f>IF(AND(Home!$A$1&gt;=Leave[[#This Row],[Start Time]],Home!$A$1&lt;=Leave[[#This Row],[End Time]]),"Aplica","No Aplica")</f>
        <v>No Aplica</v>
      </c>
      <c r="M6869" s="43" t="str">
        <f>IF(AND(Home!$A$1&gt;=Leave[[#This Row],[Start Time]],Home!$A$1&lt;=Leave[[#This Row],[End Time]]),Home!$A$1,"No Aplica")</f>
        <v>No Aplica</v>
      </c>
      <c r="N6869" s="43" t="str">
        <f>Leave[[#This Row],[User Code (Owning User) (Usuario)]]&amp;Leave[[#This Row],[fecha activa]]</f>
        <v>MIE2025090522994No Aplica</v>
      </c>
    </row>
    <row r="6870" spans="1:14" x14ac:dyDescent="0.3">
      <c r="A6870" s="43" t="s">
        <v>471</v>
      </c>
      <c r="B6870" s="3">
        <v>45918</v>
      </c>
      <c r="C6870" s="3">
        <v>45918</v>
      </c>
      <c r="D6870" s="43" t="s">
        <v>3720</v>
      </c>
      <c r="E6870" s="43" t="s">
        <v>280</v>
      </c>
      <c r="F6870" s="43" t="s">
        <v>281</v>
      </c>
      <c r="G6870">
        <v>60</v>
      </c>
      <c r="H6870">
        <v>60</v>
      </c>
      <c r="I6870" s="43" t="s">
        <v>1236</v>
      </c>
      <c r="J6870" s="43" t="s">
        <v>1128</v>
      </c>
      <c r="K6870" s="43" t="s">
        <v>178</v>
      </c>
      <c r="L6870" s="43" t="str">
        <f>IF(AND(Home!$A$1&gt;=Leave[[#This Row],[Start Time]],Home!$A$1&lt;=Leave[[#This Row],[End Time]]),"Aplica","No Aplica")</f>
        <v>No Aplica</v>
      </c>
      <c r="M6870" s="43" t="str">
        <f>IF(AND(Home!$A$1&gt;=Leave[[#This Row],[Start Time]],Home!$A$1&lt;=Leave[[#This Row],[End Time]]),Home!$A$1,"No Aplica")</f>
        <v>No Aplica</v>
      </c>
      <c r="N6870" s="43" t="str">
        <f>Leave[[#This Row],[User Code (Owning User) (Usuario)]]&amp;Leave[[#This Row],[fecha activa]]</f>
        <v>MIE2023130410985No Aplica</v>
      </c>
    </row>
    <row r="6871" spans="1:14" x14ac:dyDescent="0.3">
      <c r="A6871" s="43" t="s">
        <v>471</v>
      </c>
      <c r="B6871" s="3">
        <v>45918</v>
      </c>
      <c r="C6871" s="3">
        <v>45918</v>
      </c>
      <c r="D6871" s="43" t="s">
        <v>3720</v>
      </c>
      <c r="E6871" s="43" t="s">
        <v>280</v>
      </c>
      <c r="F6871" s="43" t="s">
        <v>281</v>
      </c>
      <c r="G6871">
        <v>60</v>
      </c>
      <c r="H6871">
        <v>60</v>
      </c>
      <c r="I6871" s="43" t="s">
        <v>1236</v>
      </c>
      <c r="J6871" s="43" t="s">
        <v>1128</v>
      </c>
      <c r="K6871" s="43" t="s">
        <v>178</v>
      </c>
      <c r="L6871" s="43" t="str">
        <f>IF(AND(Home!$A$1&gt;=Leave[[#This Row],[Start Time]],Home!$A$1&lt;=Leave[[#This Row],[End Time]]),"Aplica","No Aplica")</f>
        <v>No Aplica</v>
      </c>
      <c r="M6871" s="43" t="str">
        <f>IF(AND(Home!$A$1&gt;=Leave[[#This Row],[Start Time]],Home!$A$1&lt;=Leave[[#This Row],[End Time]]),Home!$A$1,"No Aplica")</f>
        <v>No Aplica</v>
      </c>
      <c r="N6871" s="43" t="str">
        <f>Leave[[#This Row],[User Code (Owning User) (Usuario)]]&amp;Leave[[#This Row],[fecha activa]]</f>
        <v>MIE2023130410985No Aplica</v>
      </c>
    </row>
    <row r="6872" spans="1:14" x14ac:dyDescent="0.3">
      <c r="A6872" s="43" t="s">
        <v>465</v>
      </c>
      <c r="B6872" s="3">
        <v>45928</v>
      </c>
      <c r="C6872" s="3">
        <v>45928</v>
      </c>
      <c r="D6872" s="43" t="s">
        <v>469</v>
      </c>
      <c r="E6872" s="43" t="s">
        <v>280</v>
      </c>
      <c r="F6872" s="43" t="s">
        <v>281</v>
      </c>
      <c r="G6872">
        <v>540</v>
      </c>
      <c r="H6872">
        <v>540</v>
      </c>
      <c r="I6872" s="43" t="s">
        <v>1236</v>
      </c>
      <c r="J6872" s="43" t="s">
        <v>1128</v>
      </c>
      <c r="K6872" s="43" t="s">
        <v>178</v>
      </c>
      <c r="L6872" s="43" t="str">
        <f>IF(AND(Home!$A$1&gt;=Leave[[#This Row],[Start Time]],Home!$A$1&lt;=Leave[[#This Row],[End Time]]),"Aplica","No Aplica")</f>
        <v>No Aplica</v>
      </c>
      <c r="M6872" s="43" t="str">
        <f>IF(AND(Home!$A$1&gt;=Leave[[#This Row],[Start Time]],Home!$A$1&lt;=Leave[[#This Row],[End Time]]),Home!$A$1,"No Aplica")</f>
        <v>No Aplica</v>
      </c>
      <c r="N6872" s="43" t="str">
        <f>Leave[[#This Row],[User Code (Owning User) (Usuario)]]&amp;Leave[[#This Row],[fecha activa]]</f>
        <v>MIE2023130410985No Aplica</v>
      </c>
    </row>
    <row r="6873" spans="1:14" x14ac:dyDescent="0.3">
      <c r="A6873" s="43" t="s">
        <v>465</v>
      </c>
      <c r="B6873" s="3">
        <v>45927</v>
      </c>
      <c r="C6873" s="3">
        <v>45927</v>
      </c>
      <c r="D6873" s="43" t="s">
        <v>1323</v>
      </c>
      <c r="E6873" s="43" t="s">
        <v>280</v>
      </c>
      <c r="F6873" s="43" t="s">
        <v>281</v>
      </c>
      <c r="G6873">
        <v>240</v>
      </c>
      <c r="H6873">
        <v>240</v>
      </c>
      <c r="I6873" s="43" t="s">
        <v>1236</v>
      </c>
      <c r="J6873" s="43" t="s">
        <v>1128</v>
      </c>
      <c r="K6873" s="43" t="s">
        <v>178</v>
      </c>
      <c r="L6873" s="43" t="str">
        <f>IF(AND(Home!$A$1&gt;=Leave[[#This Row],[Start Time]],Home!$A$1&lt;=Leave[[#This Row],[End Time]]),"Aplica","No Aplica")</f>
        <v>No Aplica</v>
      </c>
      <c r="M6873" s="43" t="str">
        <f>IF(AND(Home!$A$1&gt;=Leave[[#This Row],[Start Time]],Home!$A$1&lt;=Leave[[#This Row],[End Time]]),Home!$A$1,"No Aplica")</f>
        <v>No Aplica</v>
      </c>
      <c r="N6873" s="43" t="str">
        <f>Leave[[#This Row],[User Code (Owning User) (Usuario)]]&amp;Leave[[#This Row],[fecha activa]]</f>
        <v>MIE2023130410985No Aplica</v>
      </c>
    </row>
    <row r="6874" spans="1:14" x14ac:dyDescent="0.3">
      <c r="A6874" s="43" t="s">
        <v>465</v>
      </c>
      <c r="B6874" s="3">
        <v>45921</v>
      </c>
      <c r="C6874" s="3">
        <v>45921</v>
      </c>
      <c r="D6874" s="43" t="s">
        <v>469</v>
      </c>
      <c r="E6874" s="43" t="s">
        <v>280</v>
      </c>
      <c r="F6874" s="43" t="s">
        <v>281</v>
      </c>
      <c r="G6874">
        <v>540</v>
      </c>
      <c r="H6874">
        <v>540</v>
      </c>
      <c r="I6874" s="43" t="s">
        <v>1236</v>
      </c>
      <c r="J6874" s="43" t="s">
        <v>1128</v>
      </c>
      <c r="K6874" s="43" t="s">
        <v>178</v>
      </c>
      <c r="L6874" s="43" t="str">
        <f>IF(AND(Home!$A$1&gt;=Leave[[#This Row],[Start Time]],Home!$A$1&lt;=Leave[[#This Row],[End Time]]),"Aplica","No Aplica")</f>
        <v>No Aplica</v>
      </c>
      <c r="M6874" s="43" t="str">
        <f>IF(AND(Home!$A$1&gt;=Leave[[#This Row],[Start Time]],Home!$A$1&lt;=Leave[[#This Row],[End Time]]),Home!$A$1,"No Aplica")</f>
        <v>No Aplica</v>
      </c>
      <c r="N6874" s="43" t="str">
        <f>Leave[[#This Row],[User Code (Owning User) (Usuario)]]&amp;Leave[[#This Row],[fecha activa]]</f>
        <v>MIE2023130410985No Aplica</v>
      </c>
    </row>
    <row r="6875" spans="1:14" x14ac:dyDescent="0.3">
      <c r="A6875" s="43" t="s">
        <v>465</v>
      </c>
      <c r="B6875" s="3">
        <v>45920</v>
      </c>
      <c r="C6875" s="3">
        <v>45920</v>
      </c>
      <c r="D6875" s="43" t="s">
        <v>1323</v>
      </c>
      <c r="E6875" s="43" t="s">
        <v>280</v>
      </c>
      <c r="F6875" s="43" t="s">
        <v>281</v>
      </c>
      <c r="G6875">
        <v>240</v>
      </c>
      <c r="H6875">
        <v>240</v>
      </c>
      <c r="I6875" s="43" t="s">
        <v>1236</v>
      </c>
      <c r="J6875" s="43" t="s">
        <v>1128</v>
      </c>
      <c r="K6875" s="43" t="s">
        <v>178</v>
      </c>
      <c r="L6875" s="43" t="str">
        <f>IF(AND(Home!$A$1&gt;=Leave[[#This Row],[Start Time]],Home!$A$1&lt;=Leave[[#This Row],[End Time]]),"Aplica","No Aplica")</f>
        <v>No Aplica</v>
      </c>
      <c r="M6875" s="43" t="str">
        <f>IF(AND(Home!$A$1&gt;=Leave[[#This Row],[Start Time]],Home!$A$1&lt;=Leave[[#This Row],[End Time]]),Home!$A$1,"No Aplica")</f>
        <v>No Aplica</v>
      </c>
      <c r="N6875" s="43" t="str">
        <f>Leave[[#This Row],[User Code (Owning User) (Usuario)]]&amp;Leave[[#This Row],[fecha activa]]</f>
        <v>MIE2023130410985No Aplica</v>
      </c>
    </row>
    <row r="6876" spans="1:14" x14ac:dyDescent="0.3">
      <c r="A6876" s="43" t="s">
        <v>471</v>
      </c>
      <c r="B6876" s="3">
        <v>45904</v>
      </c>
      <c r="C6876" s="3">
        <v>45904</v>
      </c>
      <c r="D6876" s="43" t="s">
        <v>2975</v>
      </c>
      <c r="E6876" s="43" t="s">
        <v>280</v>
      </c>
      <c r="F6876" s="43" t="s">
        <v>281</v>
      </c>
      <c r="G6876">
        <v>150</v>
      </c>
      <c r="H6876">
        <v>150</v>
      </c>
      <c r="I6876" s="43" t="s">
        <v>1236</v>
      </c>
      <c r="J6876" s="43" t="s">
        <v>1128</v>
      </c>
      <c r="K6876" s="43" t="s">
        <v>178</v>
      </c>
      <c r="L6876" s="43" t="str">
        <f>IF(AND(Home!$A$1&gt;=Leave[[#This Row],[Start Time]],Home!$A$1&lt;=Leave[[#This Row],[End Time]]),"Aplica","No Aplica")</f>
        <v>No Aplica</v>
      </c>
      <c r="M6876" s="43" t="str">
        <f>IF(AND(Home!$A$1&gt;=Leave[[#This Row],[Start Time]],Home!$A$1&lt;=Leave[[#This Row],[End Time]]),Home!$A$1,"No Aplica")</f>
        <v>No Aplica</v>
      </c>
      <c r="N6876" s="43" t="str">
        <f>Leave[[#This Row],[User Code (Owning User) (Usuario)]]&amp;Leave[[#This Row],[fecha activa]]</f>
        <v>MIE2023130410985No Aplica</v>
      </c>
    </row>
    <row r="6877" spans="1:14" x14ac:dyDescent="0.3">
      <c r="A6877" s="43" t="s">
        <v>471</v>
      </c>
      <c r="B6877" s="3">
        <v>45903</v>
      </c>
      <c r="C6877" s="3">
        <v>45903</v>
      </c>
      <c r="D6877" s="43" t="s">
        <v>2835</v>
      </c>
      <c r="E6877" s="43" t="s">
        <v>280</v>
      </c>
      <c r="F6877" s="43" t="s">
        <v>281</v>
      </c>
      <c r="G6877">
        <v>300</v>
      </c>
      <c r="H6877">
        <v>300</v>
      </c>
      <c r="I6877" s="43" t="s">
        <v>1236</v>
      </c>
      <c r="J6877" s="43" t="s">
        <v>1128</v>
      </c>
      <c r="K6877" s="43" t="s">
        <v>178</v>
      </c>
      <c r="L6877" s="43" t="str">
        <f>IF(AND(Home!$A$1&gt;=Leave[[#This Row],[Start Time]],Home!$A$1&lt;=Leave[[#This Row],[End Time]]),"Aplica","No Aplica")</f>
        <v>No Aplica</v>
      </c>
      <c r="M6877" s="43" t="str">
        <f>IF(AND(Home!$A$1&gt;=Leave[[#This Row],[Start Time]],Home!$A$1&lt;=Leave[[#This Row],[End Time]]),Home!$A$1,"No Aplica")</f>
        <v>No Aplica</v>
      </c>
      <c r="N6877" s="43" t="str">
        <f>Leave[[#This Row],[User Code (Owning User) (Usuario)]]&amp;Leave[[#This Row],[fecha activa]]</f>
        <v>MIE2023130410985No Aplica</v>
      </c>
    </row>
    <row r="6878" spans="1:14" x14ac:dyDescent="0.3">
      <c r="A6878" s="43" t="s">
        <v>465</v>
      </c>
      <c r="B6878" s="3">
        <v>45914</v>
      </c>
      <c r="C6878" s="3">
        <v>45914</v>
      </c>
      <c r="D6878" s="43" t="s">
        <v>469</v>
      </c>
      <c r="E6878" s="43" t="s">
        <v>280</v>
      </c>
      <c r="F6878" s="43" t="s">
        <v>281</v>
      </c>
      <c r="G6878">
        <v>540</v>
      </c>
      <c r="H6878">
        <v>540</v>
      </c>
      <c r="I6878" s="43" t="s">
        <v>1236</v>
      </c>
      <c r="J6878" s="43" t="s">
        <v>1128</v>
      </c>
      <c r="K6878" s="43" t="s">
        <v>178</v>
      </c>
      <c r="L6878" s="43" t="str">
        <f>IF(AND(Home!$A$1&gt;=Leave[[#This Row],[Start Time]],Home!$A$1&lt;=Leave[[#This Row],[End Time]]),"Aplica","No Aplica")</f>
        <v>No Aplica</v>
      </c>
      <c r="M6878" s="43" t="str">
        <f>IF(AND(Home!$A$1&gt;=Leave[[#This Row],[Start Time]],Home!$A$1&lt;=Leave[[#This Row],[End Time]]),Home!$A$1,"No Aplica")</f>
        <v>No Aplica</v>
      </c>
      <c r="N6878" s="43" t="str">
        <f>Leave[[#This Row],[User Code (Owning User) (Usuario)]]&amp;Leave[[#This Row],[fecha activa]]</f>
        <v>MIE2023130410985No Aplica</v>
      </c>
    </row>
    <row r="6879" spans="1:14" x14ac:dyDescent="0.3">
      <c r="A6879" s="43" t="s">
        <v>465</v>
      </c>
      <c r="B6879" s="3">
        <v>45913</v>
      </c>
      <c r="C6879" s="3">
        <v>45913</v>
      </c>
      <c r="D6879" s="43" t="s">
        <v>1323</v>
      </c>
      <c r="E6879" s="43" t="s">
        <v>280</v>
      </c>
      <c r="F6879" s="43" t="s">
        <v>281</v>
      </c>
      <c r="G6879">
        <v>240</v>
      </c>
      <c r="H6879">
        <v>240</v>
      </c>
      <c r="I6879" s="43" t="s">
        <v>1236</v>
      </c>
      <c r="J6879" s="43" t="s">
        <v>1128</v>
      </c>
      <c r="K6879" s="43" t="s">
        <v>178</v>
      </c>
      <c r="L6879" s="43" t="str">
        <f>IF(AND(Home!$A$1&gt;=Leave[[#This Row],[Start Time]],Home!$A$1&lt;=Leave[[#This Row],[End Time]]),"Aplica","No Aplica")</f>
        <v>No Aplica</v>
      </c>
      <c r="M6879" s="43" t="str">
        <f>IF(AND(Home!$A$1&gt;=Leave[[#This Row],[Start Time]],Home!$A$1&lt;=Leave[[#This Row],[End Time]]),Home!$A$1,"No Aplica")</f>
        <v>No Aplica</v>
      </c>
      <c r="N6879" s="43" t="str">
        <f>Leave[[#This Row],[User Code (Owning User) (Usuario)]]&amp;Leave[[#This Row],[fecha activa]]</f>
        <v>MIE2023130410985No Aplica</v>
      </c>
    </row>
    <row r="6880" spans="1:14" x14ac:dyDescent="0.3">
      <c r="A6880" s="43" t="s">
        <v>465</v>
      </c>
      <c r="B6880" s="3">
        <v>45907</v>
      </c>
      <c r="C6880" s="3">
        <v>45907</v>
      </c>
      <c r="D6880" s="43" t="s">
        <v>469</v>
      </c>
      <c r="E6880" s="43" t="s">
        <v>280</v>
      </c>
      <c r="F6880" s="43" t="s">
        <v>281</v>
      </c>
      <c r="G6880">
        <v>540</v>
      </c>
      <c r="H6880">
        <v>540</v>
      </c>
      <c r="I6880" s="43" t="s">
        <v>1236</v>
      </c>
      <c r="J6880" s="43" t="s">
        <v>1128</v>
      </c>
      <c r="K6880" s="43" t="s">
        <v>178</v>
      </c>
      <c r="L6880" s="43" t="str">
        <f>IF(AND(Home!$A$1&gt;=Leave[[#This Row],[Start Time]],Home!$A$1&lt;=Leave[[#This Row],[End Time]]),"Aplica","No Aplica")</f>
        <v>No Aplica</v>
      </c>
      <c r="M6880" s="43" t="str">
        <f>IF(AND(Home!$A$1&gt;=Leave[[#This Row],[Start Time]],Home!$A$1&lt;=Leave[[#This Row],[End Time]]),Home!$A$1,"No Aplica")</f>
        <v>No Aplica</v>
      </c>
      <c r="N6880" s="43" t="str">
        <f>Leave[[#This Row],[User Code (Owning User) (Usuario)]]&amp;Leave[[#This Row],[fecha activa]]</f>
        <v>MIE2023130410985No Aplica</v>
      </c>
    </row>
    <row r="6881" spans="1:14" x14ac:dyDescent="0.3">
      <c r="A6881" s="43" t="s">
        <v>465</v>
      </c>
      <c r="B6881" s="3">
        <v>45906</v>
      </c>
      <c r="C6881" s="3">
        <v>45906</v>
      </c>
      <c r="D6881" s="43" t="s">
        <v>1323</v>
      </c>
      <c r="E6881" s="43" t="s">
        <v>280</v>
      </c>
      <c r="F6881" s="43" t="s">
        <v>281</v>
      </c>
      <c r="G6881">
        <v>240</v>
      </c>
      <c r="H6881">
        <v>240</v>
      </c>
      <c r="I6881" s="43" t="s">
        <v>1236</v>
      </c>
      <c r="J6881" s="43" t="s">
        <v>1128</v>
      </c>
      <c r="K6881" s="43" t="s">
        <v>178</v>
      </c>
      <c r="L6881" s="43" t="str">
        <f>IF(AND(Home!$A$1&gt;=Leave[[#This Row],[Start Time]],Home!$A$1&lt;=Leave[[#This Row],[End Time]]),"Aplica","No Aplica")</f>
        <v>No Aplica</v>
      </c>
      <c r="M6881" s="43" t="str">
        <f>IF(AND(Home!$A$1&gt;=Leave[[#This Row],[Start Time]],Home!$A$1&lt;=Leave[[#This Row],[End Time]]),Home!$A$1,"No Aplica")</f>
        <v>No Aplica</v>
      </c>
      <c r="N6881" s="43" t="str">
        <f>Leave[[#This Row],[User Code (Owning User) (Usuario)]]&amp;Leave[[#This Row],[fecha activa]]</f>
        <v>MIE2023130410985No Aplica</v>
      </c>
    </row>
    <row r="6882" spans="1:14" x14ac:dyDescent="0.3">
      <c r="A6882" s="43" t="s">
        <v>471</v>
      </c>
      <c r="B6882" s="3">
        <v>45919</v>
      </c>
      <c r="C6882" s="3">
        <v>45919</v>
      </c>
      <c r="D6882" s="43" t="s">
        <v>1490</v>
      </c>
      <c r="E6882" s="43" t="s">
        <v>3494</v>
      </c>
      <c r="F6882" s="43" t="s">
        <v>3496</v>
      </c>
      <c r="G6882">
        <v>60</v>
      </c>
      <c r="H6882">
        <v>60</v>
      </c>
      <c r="I6882" s="43" t="s">
        <v>3495</v>
      </c>
      <c r="J6882" s="43" t="s">
        <v>1036</v>
      </c>
      <c r="K6882" s="43" t="s">
        <v>178</v>
      </c>
      <c r="L6882" s="43" t="str">
        <f>IF(AND(Home!$A$1&gt;=Leave[[#This Row],[Start Time]],Home!$A$1&lt;=Leave[[#This Row],[End Time]]),"Aplica","No Aplica")</f>
        <v>No Aplica</v>
      </c>
      <c r="M6882" s="43" t="str">
        <f>IF(AND(Home!$A$1&gt;=Leave[[#This Row],[Start Time]],Home!$A$1&lt;=Leave[[#This Row],[End Time]]),Home!$A$1,"No Aplica")</f>
        <v>No Aplica</v>
      </c>
      <c r="N6882" s="43" t="str">
        <f>Leave[[#This Row],[User Code (Owning User) (Usuario)]]&amp;Leave[[#This Row],[fecha activa]]</f>
        <v>MIE2025150924462No Aplica</v>
      </c>
    </row>
    <row r="6883" spans="1:14" x14ac:dyDescent="0.3">
      <c r="A6883" s="43" t="s">
        <v>466</v>
      </c>
      <c r="B6883" s="3">
        <v>45928</v>
      </c>
      <c r="C6883" s="3">
        <v>45928</v>
      </c>
      <c r="D6883" s="43" t="s">
        <v>470</v>
      </c>
      <c r="E6883" s="43" t="s">
        <v>3494</v>
      </c>
      <c r="F6883" s="43" t="s">
        <v>3496</v>
      </c>
      <c r="G6883">
        <v>540</v>
      </c>
      <c r="H6883">
        <v>540</v>
      </c>
      <c r="I6883" s="43" t="s">
        <v>3495</v>
      </c>
      <c r="J6883" s="43" t="s">
        <v>1036</v>
      </c>
      <c r="K6883" s="43" t="s">
        <v>178</v>
      </c>
      <c r="L6883" s="43" t="str">
        <f>IF(AND(Home!$A$1&gt;=Leave[[#This Row],[Start Time]],Home!$A$1&lt;=Leave[[#This Row],[End Time]]),"Aplica","No Aplica")</f>
        <v>No Aplica</v>
      </c>
      <c r="M6883" s="43" t="str">
        <f>IF(AND(Home!$A$1&gt;=Leave[[#This Row],[Start Time]],Home!$A$1&lt;=Leave[[#This Row],[End Time]]),Home!$A$1,"No Aplica")</f>
        <v>No Aplica</v>
      </c>
      <c r="N6883" s="43" t="str">
        <f>Leave[[#This Row],[User Code (Owning User) (Usuario)]]&amp;Leave[[#This Row],[fecha activa]]</f>
        <v>MIE2025150924462No Aplica</v>
      </c>
    </row>
    <row r="6884" spans="1:14" x14ac:dyDescent="0.3">
      <c r="A6884" s="43" t="s">
        <v>601</v>
      </c>
      <c r="B6884" s="3">
        <v>45926</v>
      </c>
      <c r="C6884" s="3">
        <v>45926</v>
      </c>
      <c r="D6884" s="43" t="s">
        <v>621</v>
      </c>
      <c r="E6884" s="43" t="s">
        <v>258</v>
      </c>
      <c r="F6884" s="43" t="s">
        <v>259</v>
      </c>
      <c r="G6884">
        <v>60</v>
      </c>
      <c r="H6884">
        <v>60</v>
      </c>
      <c r="I6884" s="43" t="s">
        <v>924</v>
      </c>
      <c r="J6884" s="43" t="s">
        <v>1043</v>
      </c>
      <c r="K6884" s="43" t="s">
        <v>177</v>
      </c>
      <c r="L6884" s="43" t="str">
        <f>IF(AND(Home!$A$1&gt;=Leave[[#This Row],[Start Time]],Home!$A$1&lt;=Leave[[#This Row],[End Time]]),"Aplica","No Aplica")</f>
        <v>No Aplica</v>
      </c>
      <c r="M6884" s="43" t="str">
        <f>IF(AND(Home!$A$1&gt;=Leave[[#This Row],[Start Time]],Home!$A$1&lt;=Leave[[#This Row],[End Time]]),Home!$A$1,"No Aplica")</f>
        <v>No Aplica</v>
      </c>
      <c r="N6884" s="43" t="str">
        <f>Leave[[#This Row],[User Code (Owning User) (Usuario)]]&amp;Leave[[#This Row],[fecha activa]]</f>
        <v>MIE2023110310581No Aplica</v>
      </c>
    </row>
    <row r="6885" spans="1:14" x14ac:dyDescent="0.3">
      <c r="A6885" s="43" t="s">
        <v>465</v>
      </c>
      <c r="B6885" s="3">
        <v>45925</v>
      </c>
      <c r="C6885" s="3">
        <v>45925</v>
      </c>
      <c r="D6885" s="43" t="s">
        <v>467</v>
      </c>
      <c r="E6885" s="43" t="s">
        <v>258</v>
      </c>
      <c r="F6885" s="43" t="s">
        <v>259</v>
      </c>
      <c r="G6885">
        <v>540</v>
      </c>
      <c r="H6885">
        <v>540</v>
      </c>
      <c r="I6885" s="43" t="s">
        <v>924</v>
      </c>
      <c r="J6885" s="43" t="s">
        <v>1043</v>
      </c>
      <c r="K6885" s="43" t="s">
        <v>177</v>
      </c>
      <c r="L6885" s="43" t="str">
        <f>IF(AND(Home!$A$1&gt;=Leave[[#This Row],[Start Time]],Home!$A$1&lt;=Leave[[#This Row],[End Time]]),"Aplica","No Aplica")</f>
        <v>No Aplica</v>
      </c>
      <c r="M6885" s="43" t="str">
        <f>IF(AND(Home!$A$1&gt;=Leave[[#This Row],[Start Time]],Home!$A$1&lt;=Leave[[#This Row],[End Time]]),Home!$A$1,"No Aplica")</f>
        <v>No Aplica</v>
      </c>
      <c r="N6885" s="43" t="str">
        <f>Leave[[#This Row],[User Code (Owning User) (Usuario)]]&amp;Leave[[#This Row],[fecha activa]]</f>
        <v>MIE2023110310581No Aplica</v>
      </c>
    </row>
    <row r="6886" spans="1:14" x14ac:dyDescent="0.3">
      <c r="A6886" s="43" t="s">
        <v>601</v>
      </c>
      <c r="B6886" s="3">
        <v>45924</v>
      </c>
      <c r="C6886" s="3">
        <v>45924</v>
      </c>
      <c r="D6886" s="43" t="s">
        <v>621</v>
      </c>
      <c r="E6886" s="43" t="s">
        <v>258</v>
      </c>
      <c r="F6886" s="43" t="s">
        <v>259</v>
      </c>
      <c r="G6886">
        <v>60</v>
      </c>
      <c r="H6886">
        <v>60</v>
      </c>
      <c r="I6886" s="43" t="s">
        <v>924</v>
      </c>
      <c r="J6886" s="43" t="s">
        <v>1043</v>
      </c>
      <c r="K6886" s="43" t="s">
        <v>177</v>
      </c>
      <c r="L6886" s="43" t="str">
        <f>IF(AND(Home!$A$1&gt;=Leave[[#This Row],[Start Time]],Home!$A$1&lt;=Leave[[#This Row],[End Time]]),"Aplica","No Aplica")</f>
        <v>No Aplica</v>
      </c>
      <c r="M6886" s="43" t="str">
        <f>IF(AND(Home!$A$1&gt;=Leave[[#This Row],[Start Time]],Home!$A$1&lt;=Leave[[#This Row],[End Time]]),Home!$A$1,"No Aplica")</f>
        <v>No Aplica</v>
      </c>
      <c r="N6886" s="43" t="str">
        <f>Leave[[#This Row],[User Code (Owning User) (Usuario)]]&amp;Leave[[#This Row],[fecha activa]]</f>
        <v>MIE2023110310581No Aplica</v>
      </c>
    </row>
    <row r="6887" spans="1:14" x14ac:dyDescent="0.3">
      <c r="A6887" s="43" t="s">
        <v>601</v>
      </c>
      <c r="B6887" s="3">
        <v>45923</v>
      </c>
      <c r="C6887" s="3">
        <v>45923</v>
      </c>
      <c r="D6887" s="43" t="s">
        <v>621</v>
      </c>
      <c r="E6887" s="43" t="s">
        <v>258</v>
      </c>
      <c r="F6887" s="43" t="s">
        <v>259</v>
      </c>
      <c r="G6887">
        <v>60</v>
      </c>
      <c r="H6887">
        <v>60</v>
      </c>
      <c r="I6887" s="43" t="s">
        <v>924</v>
      </c>
      <c r="J6887" s="43" t="s">
        <v>1043</v>
      </c>
      <c r="K6887" s="43" t="s">
        <v>177</v>
      </c>
      <c r="L6887" s="43" t="str">
        <f>IF(AND(Home!$A$1&gt;=Leave[[#This Row],[Start Time]],Home!$A$1&lt;=Leave[[#This Row],[End Time]]),"Aplica","No Aplica")</f>
        <v>No Aplica</v>
      </c>
      <c r="M6887" s="43" t="str">
        <f>IF(AND(Home!$A$1&gt;=Leave[[#This Row],[Start Time]],Home!$A$1&lt;=Leave[[#This Row],[End Time]]),Home!$A$1,"No Aplica")</f>
        <v>No Aplica</v>
      </c>
      <c r="N6887" s="43" t="str">
        <f>Leave[[#This Row],[User Code (Owning User) (Usuario)]]&amp;Leave[[#This Row],[fecha activa]]</f>
        <v>MIE2023110310581No Aplica</v>
      </c>
    </row>
    <row r="6888" spans="1:14" x14ac:dyDescent="0.3">
      <c r="A6888" s="43" t="s">
        <v>601</v>
      </c>
      <c r="B6888" s="3">
        <v>45922</v>
      </c>
      <c r="C6888" s="3">
        <v>45922</v>
      </c>
      <c r="D6888" s="43" t="s">
        <v>602</v>
      </c>
      <c r="E6888" s="43" t="s">
        <v>258</v>
      </c>
      <c r="F6888" s="43" t="s">
        <v>259</v>
      </c>
      <c r="G6888">
        <v>60</v>
      </c>
      <c r="H6888">
        <v>60</v>
      </c>
      <c r="I6888" s="43" t="s">
        <v>924</v>
      </c>
      <c r="J6888" s="43" t="s">
        <v>1043</v>
      </c>
      <c r="K6888" s="43" t="s">
        <v>177</v>
      </c>
      <c r="L6888" s="43" t="str">
        <f>IF(AND(Home!$A$1&gt;=Leave[[#This Row],[Start Time]],Home!$A$1&lt;=Leave[[#This Row],[End Time]]),"Aplica","No Aplica")</f>
        <v>Aplica</v>
      </c>
      <c r="M6888" s="43">
        <f>IF(AND(Home!$A$1&gt;=Leave[[#This Row],[Start Time]],Home!$A$1&lt;=Leave[[#This Row],[End Time]]),Home!$A$1,"No Aplica")</f>
        <v>45922</v>
      </c>
      <c r="N6888" s="43" t="str">
        <f>Leave[[#This Row],[User Code (Owning User) (Usuario)]]&amp;Leave[[#This Row],[fecha activa]]</f>
        <v>MIE202311031058145922</v>
      </c>
    </row>
    <row r="6889" spans="1:14" x14ac:dyDescent="0.3">
      <c r="A6889" s="43" t="s">
        <v>601</v>
      </c>
      <c r="B6889" s="3">
        <v>45912</v>
      </c>
      <c r="C6889" s="3">
        <v>45912</v>
      </c>
      <c r="D6889" s="43" t="s">
        <v>621</v>
      </c>
      <c r="E6889" s="43" t="s">
        <v>258</v>
      </c>
      <c r="F6889" s="43" t="s">
        <v>259</v>
      </c>
      <c r="G6889">
        <v>60</v>
      </c>
      <c r="H6889">
        <v>60</v>
      </c>
      <c r="I6889" s="43" t="s">
        <v>924</v>
      </c>
      <c r="J6889" s="43" t="s">
        <v>1043</v>
      </c>
      <c r="K6889" s="43" t="s">
        <v>177</v>
      </c>
      <c r="L6889" s="43" t="str">
        <f>IF(AND(Home!$A$1&gt;=Leave[[#This Row],[Start Time]],Home!$A$1&lt;=Leave[[#This Row],[End Time]]),"Aplica","No Aplica")</f>
        <v>No Aplica</v>
      </c>
      <c r="M6889" s="43" t="str">
        <f>IF(AND(Home!$A$1&gt;=Leave[[#This Row],[Start Time]],Home!$A$1&lt;=Leave[[#This Row],[End Time]]),Home!$A$1,"No Aplica")</f>
        <v>No Aplica</v>
      </c>
      <c r="N6889" s="43" t="str">
        <f>Leave[[#This Row],[User Code (Owning User) (Usuario)]]&amp;Leave[[#This Row],[fecha activa]]</f>
        <v>MIE2023110310581No Aplica</v>
      </c>
    </row>
    <row r="6890" spans="1:14" x14ac:dyDescent="0.3">
      <c r="A6890" s="43" t="s">
        <v>465</v>
      </c>
      <c r="B6890" s="3">
        <v>45911</v>
      </c>
      <c r="C6890" s="3">
        <v>45911</v>
      </c>
      <c r="D6890" s="43" t="s">
        <v>467</v>
      </c>
      <c r="E6890" s="43" t="s">
        <v>258</v>
      </c>
      <c r="F6890" s="43" t="s">
        <v>259</v>
      </c>
      <c r="G6890">
        <v>540</v>
      </c>
      <c r="H6890">
        <v>540</v>
      </c>
      <c r="I6890" s="43" t="s">
        <v>924</v>
      </c>
      <c r="J6890" s="43" t="s">
        <v>1043</v>
      </c>
      <c r="K6890" s="43" t="s">
        <v>177</v>
      </c>
      <c r="L6890" s="43" t="str">
        <f>IF(AND(Home!$A$1&gt;=Leave[[#This Row],[Start Time]],Home!$A$1&lt;=Leave[[#This Row],[End Time]]),"Aplica","No Aplica")</f>
        <v>No Aplica</v>
      </c>
      <c r="M6890" s="43" t="str">
        <f>IF(AND(Home!$A$1&gt;=Leave[[#This Row],[Start Time]],Home!$A$1&lt;=Leave[[#This Row],[End Time]]),Home!$A$1,"No Aplica")</f>
        <v>No Aplica</v>
      </c>
      <c r="N6890" s="43" t="str">
        <f>Leave[[#This Row],[User Code (Owning User) (Usuario)]]&amp;Leave[[#This Row],[fecha activa]]</f>
        <v>MIE2023110310581No Aplica</v>
      </c>
    </row>
    <row r="6891" spans="1:14" x14ac:dyDescent="0.3">
      <c r="A6891" s="43" t="s">
        <v>601</v>
      </c>
      <c r="B6891" s="3">
        <v>45910</v>
      </c>
      <c r="C6891" s="3">
        <v>45910</v>
      </c>
      <c r="D6891" s="43" t="s">
        <v>602</v>
      </c>
      <c r="E6891" s="43" t="s">
        <v>258</v>
      </c>
      <c r="F6891" s="43" t="s">
        <v>259</v>
      </c>
      <c r="G6891">
        <v>60</v>
      </c>
      <c r="H6891">
        <v>60</v>
      </c>
      <c r="I6891" s="43" t="s">
        <v>924</v>
      </c>
      <c r="J6891" s="43" t="s">
        <v>1043</v>
      </c>
      <c r="K6891" s="43" t="s">
        <v>177</v>
      </c>
      <c r="L6891" s="43" t="str">
        <f>IF(AND(Home!$A$1&gt;=Leave[[#This Row],[Start Time]],Home!$A$1&lt;=Leave[[#This Row],[End Time]]),"Aplica","No Aplica")</f>
        <v>No Aplica</v>
      </c>
      <c r="M6891" s="43" t="str">
        <f>IF(AND(Home!$A$1&gt;=Leave[[#This Row],[Start Time]],Home!$A$1&lt;=Leave[[#This Row],[End Time]]),Home!$A$1,"No Aplica")</f>
        <v>No Aplica</v>
      </c>
      <c r="N6891" s="43" t="str">
        <f>Leave[[#This Row],[User Code (Owning User) (Usuario)]]&amp;Leave[[#This Row],[fecha activa]]</f>
        <v>MIE2023110310581No Aplica</v>
      </c>
    </row>
    <row r="6892" spans="1:14" x14ac:dyDescent="0.3">
      <c r="A6892" s="43" t="s">
        <v>601</v>
      </c>
      <c r="B6892" s="3">
        <v>45909</v>
      </c>
      <c r="C6892" s="3">
        <v>45909</v>
      </c>
      <c r="D6892" s="43" t="s">
        <v>493</v>
      </c>
      <c r="E6892" s="43" t="s">
        <v>258</v>
      </c>
      <c r="F6892" s="43" t="s">
        <v>259</v>
      </c>
      <c r="G6892">
        <v>60</v>
      </c>
      <c r="H6892">
        <v>60</v>
      </c>
      <c r="I6892" s="43" t="s">
        <v>924</v>
      </c>
      <c r="J6892" s="43" t="s">
        <v>1043</v>
      </c>
      <c r="K6892" s="43" t="s">
        <v>177</v>
      </c>
      <c r="L6892" s="43" t="str">
        <f>IF(AND(Home!$A$1&gt;=Leave[[#This Row],[Start Time]],Home!$A$1&lt;=Leave[[#This Row],[End Time]]),"Aplica","No Aplica")</f>
        <v>No Aplica</v>
      </c>
      <c r="M6892" s="43" t="str">
        <f>IF(AND(Home!$A$1&gt;=Leave[[#This Row],[Start Time]],Home!$A$1&lt;=Leave[[#This Row],[End Time]]),Home!$A$1,"No Aplica")</f>
        <v>No Aplica</v>
      </c>
      <c r="N6892" s="43" t="str">
        <f>Leave[[#This Row],[User Code (Owning User) (Usuario)]]&amp;Leave[[#This Row],[fecha activa]]</f>
        <v>MIE2023110310581No Aplica</v>
      </c>
    </row>
    <row r="6893" spans="1:14" x14ac:dyDescent="0.3">
      <c r="A6893" s="43" t="s">
        <v>601</v>
      </c>
      <c r="B6893" s="3">
        <v>45908</v>
      </c>
      <c r="C6893" s="3">
        <v>45908</v>
      </c>
      <c r="D6893" s="43" t="s">
        <v>621</v>
      </c>
      <c r="E6893" s="43" t="s">
        <v>258</v>
      </c>
      <c r="F6893" s="43" t="s">
        <v>259</v>
      </c>
      <c r="G6893">
        <v>60</v>
      </c>
      <c r="H6893">
        <v>60</v>
      </c>
      <c r="I6893" s="43" t="s">
        <v>924</v>
      </c>
      <c r="J6893" s="43" t="s">
        <v>1043</v>
      </c>
      <c r="K6893" s="43" t="s">
        <v>177</v>
      </c>
      <c r="L6893" s="43" t="str">
        <f>IF(AND(Home!$A$1&gt;=Leave[[#This Row],[Start Time]],Home!$A$1&lt;=Leave[[#This Row],[End Time]]),"Aplica","No Aplica")</f>
        <v>No Aplica</v>
      </c>
      <c r="M6893" s="43" t="str">
        <f>IF(AND(Home!$A$1&gt;=Leave[[#This Row],[Start Time]],Home!$A$1&lt;=Leave[[#This Row],[End Time]]),Home!$A$1,"No Aplica")</f>
        <v>No Aplica</v>
      </c>
      <c r="N6893" s="43" t="str">
        <f>Leave[[#This Row],[User Code (Owning User) (Usuario)]]&amp;Leave[[#This Row],[fecha activa]]</f>
        <v>MIE2023110310581No Aplica</v>
      </c>
    </row>
    <row r="6894" spans="1:14" x14ac:dyDescent="0.3">
      <c r="A6894" s="43" t="s">
        <v>465</v>
      </c>
      <c r="B6894" s="3">
        <v>45907</v>
      </c>
      <c r="C6894" s="3">
        <v>45907</v>
      </c>
      <c r="D6894" s="43" t="s">
        <v>467</v>
      </c>
      <c r="E6894" s="43" t="s">
        <v>258</v>
      </c>
      <c r="F6894" s="43" t="s">
        <v>259</v>
      </c>
      <c r="G6894">
        <v>540</v>
      </c>
      <c r="H6894">
        <v>540</v>
      </c>
      <c r="I6894" s="43" t="s">
        <v>924</v>
      </c>
      <c r="J6894" s="43" t="s">
        <v>1043</v>
      </c>
      <c r="K6894" s="43" t="s">
        <v>177</v>
      </c>
      <c r="L6894" s="43" t="str">
        <f>IF(AND(Home!$A$1&gt;=Leave[[#This Row],[Start Time]],Home!$A$1&lt;=Leave[[#This Row],[End Time]]),"Aplica","No Aplica")</f>
        <v>No Aplica</v>
      </c>
      <c r="M6894" s="43" t="str">
        <f>IF(AND(Home!$A$1&gt;=Leave[[#This Row],[Start Time]],Home!$A$1&lt;=Leave[[#This Row],[End Time]]),Home!$A$1,"No Aplica")</f>
        <v>No Aplica</v>
      </c>
      <c r="N6894" s="43" t="str">
        <f>Leave[[#This Row],[User Code (Owning User) (Usuario)]]&amp;Leave[[#This Row],[fecha activa]]</f>
        <v>MIE2023110310581No Aplica</v>
      </c>
    </row>
    <row r="6895" spans="1:14" x14ac:dyDescent="0.3">
      <c r="A6895" s="43" t="s">
        <v>601</v>
      </c>
      <c r="B6895" s="3">
        <v>45905</v>
      </c>
      <c r="C6895" s="3">
        <v>45905</v>
      </c>
      <c r="D6895" s="43" t="s">
        <v>621</v>
      </c>
      <c r="E6895" s="43" t="s">
        <v>258</v>
      </c>
      <c r="F6895" s="43" t="s">
        <v>259</v>
      </c>
      <c r="G6895">
        <v>60</v>
      </c>
      <c r="H6895">
        <v>60</v>
      </c>
      <c r="I6895" s="43" t="s">
        <v>924</v>
      </c>
      <c r="J6895" s="43" t="s">
        <v>1043</v>
      </c>
      <c r="K6895" s="43" t="s">
        <v>177</v>
      </c>
      <c r="L6895" s="43" t="str">
        <f>IF(AND(Home!$A$1&gt;=Leave[[#This Row],[Start Time]],Home!$A$1&lt;=Leave[[#This Row],[End Time]]),"Aplica","No Aplica")</f>
        <v>No Aplica</v>
      </c>
      <c r="M6895" s="43" t="str">
        <f>IF(AND(Home!$A$1&gt;=Leave[[#This Row],[Start Time]],Home!$A$1&lt;=Leave[[#This Row],[End Time]]),Home!$A$1,"No Aplica")</f>
        <v>No Aplica</v>
      </c>
      <c r="N6895" s="43" t="str">
        <f>Leave[[#This Row],[User Code (Owning User) (Usuario)]]&amp;Leave[[#This Row],[fecha activa]]</f>
        <v>MIE2023110310581No Aplica</v>
      </c>
    </row>
    <row r="6896" spans="1:14" x14ac:dyDescent="0.3">
      <c r="A6896" s="43" t="s">
        <v>465</v>
      </c>
      <c r="B6896" s="3">
        <v>45904</v>
      </c>
      <c r="C6896" s="3">
        <v>45904</v>
      </c>
      <c r="D6896" s="43" t="s">
        <v>467</v>
      </c>
      <c r="E6896" s="43" t="s">
        <v>258</v>
      </c>
      <c r="F6896" s="43" t="s">
        <v>259</v>
      </c>
      <c r="G6896">
        <v>540</v>
      </c>
      <c r="H6896">
        <v>540</v>
      </c>
      <c r="I6896" s="43" t="s">
        <v>924</v>
      </c>
      <c r="J6896" s="43" t="s">
        <v>1043</v>
      </c>
      <c r="K6896" s="43" t="s">
        <v>177</v>
      </c>
      <c r="L6896" s="43" t="str">
        <f>IF(AND(Home!$A$1&gt;=Leave[[#This Row],[Start Time]],Home!$A$1&lt;=Leave[[#This Row],[End Time]]),"Aplica","No Aplica")</f>
        <v>No Aplica</v>
      </c>
      <c r="M6896" s="43" t="str">
        <f>IF(AND(Home!$A$1&gt;=Leave[[#This Row],[Start Time]],Home!$A$1&lt;=Leave[[#This Row],[End Time]]),Home!$A$1,"No Aplica")</f>
        <v>No Aplica</v>
      </c>
      <c r="N6896" s="43" t="str">
        <f>Leave[[#This Row],[User Code (Owning User) (Usuario)]]&amp;Leave[[#This Row],[fecha activa]]</f>
        <v>MIE2023110310581No Aplica</v>
      </c>
    </row>
    <row r="6897" spans="1:14" x14ac:dyDescent="0.3">
      <c r="A6897" s="43" t="s">
        <v>601</v>
      </c>
      <c r="B6897" s="3">
        <v>45903</v>
      </c>
      <c r="C6897" s="3">
        <v>45903</v>
      </c>
      <c r="D6897" s="43" t="s">
        <v>621</v>
      </c>
      <c r="E6897" s="43" t="s">
        <v>258</v>
      </c>
      <c r="F6897" s="43" t="s">
        <v>259</v>
      </c>
      <c r="G6897">
        <v>60</v>
      </c>
      <c r="H6897">
        <v>60</v>
      </c>
      <c r="I6897" s="43" t="s">
        <v>924</v>
      </c>
      <c r="J6897" s="43" t="s">
        <v>1043</v>
      </c>
      <c r="K6897" s="43" t="s">
        <v>177</v>
      </c>
      <c r="L6897" s="43" t="str">
        <f>IF(AND(Home!$A$1&gt;=Leave[[#This Row],[Start Time]],Home!$A$1&lt;=Leave[[#This Row],[End Time]]),"Aplica","No Aplica")</f>
        <v>No Aplica</v>
      </c>
      <c r="M6897" s="43" t="str">
        <f>IF(AND(Home!$A$1&gt;=Leave[[#This Row],[Start Time]],Home!$A$1&lt;=Leave[[#This Row],[End Time]]),Home!$A$1,"No Aplica")</f>
        <v>No Aplica</v>
      </c>
      <c r="N6897" s="43" t="str">
        <f>Leave[[#This Row],[User Code (Owning User) (Usuario)]]&amp;Leave[[#This Row],[fecha activa]]</f>
        <v>MIE2023110310581No Aplica</v>
      </c>
    </row>
    <row r="6898" spans="1:14" x14ac:dyDescent="0.3">
      <c r="A6898" s="43" t="s">
        <v>601</v>
      </c>
      <c r="B6898" s="3">
        <v>45902</v>
      </c>
      <c r="C6898" s="3">
        <v>45902</v>
      </c>
      <c r="D6898" s="43" t="s">
        <v>621</v>
      </c>
      <c r="E6898" s="43" t="s">
        <v>258</v>
      </c>
      <c r="F6898" s="43" t="s">
        <v>259</v>
      </c>
      <c r="G6898">
        <v>60</v>
      </c>
      <c r="H6898">
        <v>60</v>
      </c>
      <c r="I6898" s="43" t="s">
        <v>924</v>
      </c>
      <c r="J6898" s="43" t="s">
        <v>1043</v>
      </c>
      <c r="K6898" s="43" t="s">
        <v>177</v>
      </c>
      <c r="L6898" s="43" t="str">
        <f>IF(AND(Home!$A$1&gt;=Leave[[#This Row],[Start Time]],Home!$A$1&lt;=Leave[[#This Row],[End Time]]),"Aplica","No Aplica")</f>
        <v>No Aplica</v>
      </c>
      <c r="M6898" s="43" t="str">
        <f>IF(AND(Home!$A$1&gt;=Leave[[#This Row],[Start Time]],Home!$A$1&lt;=Leave[[#This Row],[End Time]]),Home!$A$1,"No Aplica")</f>
        <v>No Aplica</v>
      </c>
      <c r="N6898" s="43" t="str">
        <f>Leave[[#This Row],[User Code (Owning User) (Usuario)]]&amp;Leave[[#This Row],[fecha activa]]</f>
        <v>MIE2023110310581No Aplica</v>
      </c>
    </row>
    <row r="6899" spans="1:14" x14ac:dyDescent="0.3">
      <c r="A6899" s="43" t="s">
        <v>601</v>
      </c>
      <c r="B6899" s="3">
        <v>45901</v>
      </c>
      <c r="C6899" s="3">
        <v>45901</v>
      </c>
      <c r="D6899" s="43" t="s">
        <v>602</v>
      </c>
      <c r="E6899" s="43" t="s">
        <v>258</v>
      </c>
      <c r="F6899" s="43" t="s">
        <v>259</v>
      </c>
      <c r="G6899">
        <v>60</v>
      </c>
      <c r="H6899">
        <v>60</v>
      </c>
      <c r="I6899" s="43" t="s">
        <v>924</v>
      </c>
      <c r="J6899" s="43" t="s">
        <v>1043</v>
      </c>
      <c r="K6899" s="43" t="s">
        <v>177</v>
      </c>
      <c r="L6899" s="43" t="str">
        <f>IF(AND(Home!$A$1&gt;=Leave[[#This Row],[Start Time]],Home!$A$1&lt;=Leave[[#This Row],[End Time]]),"Aplica","No Aplica")</f>
        <v>No Aplica</v>
      </c>
      <c r="M6899" s="43" t="str">
        <f>IF(AND(Home!$A$1&gt;=Leave[[#This Row],[Start Time]],Home!$A$1&lt;=Leave[[#This Row],[End Time]]),Home!$A$1,"No Aplica")</f>
        <v>No Aplica</v>
      </c>
      <c r="N6899" s="43" t="str">
        <f>Leave[[#This Row],[User Code (Owning User) (Usuario)]]&amp;Leave[[#This Row],[fecha activa]]</f>
        <v>MIE2023110310581No Aplica</v>
      </c>
    </row>
    <row r="6900" spans="1:14" x14ac:dyDescent="0.3">
      <c r="A6900" s="43" t="s">
        <v>465</v>
      </c>
      <c r="B6900" s="3">
        <v>45930</v>
      </c>
      <c r="C6900" s="3">
        <v>45930</v>
      </c>
      <c r="D6900" s="43" t="s">
        <v>621</v>
      </c>
      <c r="E6900" s="43" t="s">
        <v>2456</v>
      </c>
      <c r="F6900" s="43" t="s">
        <v>2458</v>
      </c>
      <c r="G6900">
        <v>60</v>
      </c>
      <c r="H6900">
        <v>60</v>
      </c>
      <c r="I6900" s="43" t="s">
        <v>2457</v>
      </c>
      <c r="J6900" s="43" t="s">
        <v>1863</v>
      </c>
      <c r="K6900" s="43" t="s">
        <v>179</v>
      </c>
      <c r="L6900" s="43" t="str">
        <f>IF(AND(Home!$A$1&gt;=Leave[[#This Row],[Start Time]],Home!$A$1&lt;=Leave[[#This Row],[End Time]]),"Aplica","No Aplica")</f>
        <v>No Aplica</v>
      </c>
      <c r="M6900" s="43" t="str">
        <f>IF(AND(Home!$A$1&gt;=Leave[[#This Row],[Start Time]],Home!$A$1&lt;=Leave[[#This Row],[End Time]]),Home!$A$1,"No Aplica")</f>
        <v>No Aplica</v>
      </c>
      <c r="N6900" s="43" t="str">
        <f>Leave[[#This Row],[User Code (Owning User) (Usuario)]]&amp;Leave[[#This Row],[fecha activa]]</f>
        <v>MIE2025190824126No Aplica</v>
      </c>
    </row>
    <row r="6901" spans="1:14" x14ac:dyDescent="0.3">
      <c r="A6901" s="43" t="s">
        <v>465</v>
      </c>
      <c r="B6901" s="3">
        <v>45917</v>
      </c>
      <c r="C6901" s="3">
        <v>45917</v>
      </c>
      <c r="D6901" s="43" t="s">
        <v>3666</v>
      </c>
      <c r="E6901" s="43" t="s">
        <v>2456</v>
      </c>
      <c r="F6901" s="43" t="s">
        <v>2458</v>
      </c>
      <c r="G6901">
        <v>360</v>
      </c>
      <c r="H6901">
        <v>360</v>
      </c>
      <c r="I6901" s="43" t="s">
        <v>2457</v>
      </c>
      <c r="J6901" s="43" t="s">
        <v>1863</v>
      </c>
      <c r="K6901" s="43" t="s">
        <v>179</v>
      </c>
      <c r="L6901" s="43" t="str">
        <f>IF(AND(Home!$A$1&gt;=Leave[[#This Row],[Start Time]],Home!$A$1&lt;=Leave[[#This Row],[End Time]]),"Aplica","No Aplica")</f>
        <v>No Aplica</v>
      </c>
      <c r="M6901" s="43" t="str">
        <f>IF(AND(Home!$A$1&gt;=Leave[[#This Row],[Start Time]],Home!$A$1&lt;=Leave[[#This Row],[End Time]]),Home!$A$1,"No Aplica")</f>
        <v>No Aplica</v>
      </c>
      <c r="N6901" s="43" t="str">
        <f>Leave[[#This Row],[User Code (Owning User) (Usuario)]]&amp;Leave[[#This Row],[fecha activa]]</f>
        <v>MIE2025190824126No Aplica</v>
      </c>
    </row>
    <row r="6902" spans="1:14" x14ac:dyDescent="0.3">
      <c r="A6902" s="43" t="s">
        <v>465</v>
      </c>
      <c r="B6902" s="3">
        <v>45926</v>
      </c>
      <c r="C6902" s="3">
        <v>45926</v>
      </c>
      <c r="D6902" s="43" t="s">
        <v>621</v>
      </c>
      <c r="E6902" s="43" t="s">
        <v>2456</v>
      </c>
      <c r="F6902" s="43" t="s">
        <v>2458</v>
      </c>
      <c r="G6902">
        <v>60</v>
      </c>
      <c r="H6902">
        <v>60</v>
      </c>
      <c r="I6902" s="43" t="s">
        <v>2457</v>
      </c>
      <c r="J6902" s="43" t="s">
        <v>1863</v>
      </c>
      <c r="K6902" s="43" t="s">
        <v>179</v>
      </c>
      <c r="L6902" s="43" t="str">
        <f>IF(AND(Home!$A$1&gt;=Leave[[#This Row],[Start Time]],Home!$A$1&lt;=Leave[[#This Row],[End Time]]),"Aplica","No Aplica")</f>
        <v>No Aplica</v>
      </c>
      <c r="M6902" s="43" t="str">
        <f>IF(AND(Home!$A$1&gt;=Leave[[#This Row],[Start Time]],Home!$A$1&lt;=Leave[[#This Row],[End Time]]),Home!$A$1,"No Aplica")</f>
        <v>No Aplica</v>
      </c>
      <c r="N6902" s="43" t="str">
        <f>Leave[[#This Row],[User Code (Owning User) (Usuario)]]&amp;Leave[[#This Row],[fecha activa]]</f>
        <v>MIE2025190824126No Aplica</v>
      </c>
    </row>
    <row r="6903" spans="1:14" x14ac:dyDescent="0.3">
      <c r="A6903" s="43" t="s">
        <v>465</v>
      </c>
      <c r="B6903" s="3">
        <v>45925</v>
      </c>
      <c r="C6903" s="3">
        <v>45925</v>
      </c>
      <c r="D6903" s="43" t="s">
        <v>621</v>
      </c>
      <c r="E6903" s="43" t="s">
        <v>2456</v>
      </c>
      <c r="F6903" s="43" t="s">
        <v>2458</v>
      </c>
      <c r="G6903">
        <v>60</v>
      </c>
      <c r="H6903">
        <v>60</v>
      </c>
      <c r="I6903" s="43" t="s">
        <v>2457</v>
      </c>
      <c r="J6903" s="43" t="s">
        <v>1863</v>
      </c>
      <c r="K6903" s="43" t="s">
        <v>179</v>
      </c>
      <c r="L6903" s="43" t="str">
        <f>IF(AND(Home!$A$1&gt;=Leave[[#This Row],[Start Time]],Home!$A$1&lt;=Leave[[#This Row],[End Time]]),"Aplica","No Aplica")</f>
        <v>No Aplica</v>
      </c>
      <c r="M6903" s="43" t="str">
        <f>IF(AND(Home!$A$1&gt;=Leave[[#This Row],[Start Time]],Home!$A$1&lt;=Leave[[#This Row],[End Time]]),Home!$A$1,"No Aplica")</f>
        <v>No Aplica</v>
      </c>
      <c r="N6903" s="43" t="str">
        <f>Leave[[#This Row],[User Code (Owning User) (Usuario)]]&amp;Leave[[#This Row],[fecha activa]]</f>
        <v>MIE2025190824126No Aplica</v>
      </c>
    </row>
    <row r="6904" spans="1:14" x14ac:dyDescent="0.3">
      <c r="A6904" s="43" t="s">
        <v>465</v>
      </c>
      <c r="B6904" s="3">
        <v>45924</v>
      </c>
      <c r="C6904" s="3">
        <v>45924</v>
      </c>
      <c r="D6904" s="43" t="s">
        <v>621</v>
      </c>
      <c r="E6904" s="43" t="s">
        <v>2456</v>
      </c>
      <c r="F6904" s="43" t="s">
        <v>2458</v>
      </c>
      <c r="G6904">
        <v>60</v>
      </c>
      <c r="H6904">
        <v>60</v>
      </c>
      <c r="I6904" s="43" t="s">
        <v>2457</v>
      </c>
      <c r="J6904" s="43" t="s">
        <v>1863</v>
      </c>
      <c r="K6904" s="43" t="s">
        <v>179</v>
      </c>
      <c r="L6904" s="43" t="str">
        <f>IF(AND(Home!$A$1&gt;=Leave[[#This Row],[Start Time]],Home!$A$1&lt;=Leave[[#This Row],[End Time]]),"Aplica","No Aplica")</f>
        <v>No Aplica</v>
      </c>
      <c r="M6904" s="43" t="str">
        <f>IF(AND(Home!$A$1&gt;=Leave[[#This Row],[Start Time]],Home!$A$1&lt;=Leave[[#This Row],[End Time]]),Home!$A$1,"No Aplica")</f>
        <v>No Aplica</v>
      </c>
      <c r="N6904" s="43" t="str">
        <f>Leave[[#This Row],[User Code (Owning User) (Usuario)]]&amp;Leave[[#This Row],[fecha activa]]</f>
        <v>MIE2025190824126No Aplica</v>
      </c>
    </row>
    <row r="6905" spans="1:14" x14ac:dyDescent="0.3">
      <c r="A6905" s="43" t="s">
        <v>465</v>
      </c>
      <c r="B6905" s="3">
        <v>45923</v>
      </c>
      <c r="C6905" s="3">
        <v>45923</v>
      </c>
      <c r="D6905" s="43" t="s">
        <v>621</v>
      </c>
      <c r="E6905" s="43" t="s">
        <v>2456</v>
      </c>
      <c r="F6905" s="43" t="s">
        <v>2458</v>
      </c>
      <c r="G6905">
        <v>60</v>
      </c>
      <c r="H6905">
        <v>60</v>
      </c>
      <c r="I6905" s="43" t="s">
        <v>2457</v>
      </c>
      <c r="J6905" s="43" t="s">
        <v>1863</v>
      </c>
      <c r="K6905" s="43" t="s">
        <v>179</v>
      </c>
      <c r="L6905" s="43" t="str">
        <f>IF(AND(Home!$A$1&gt;=Leave[[#This Row],[Start Time]],Home!$A$1&lt;=Leave[[#This Row],[End Time]]),"Aplica","No Aplica")</f>
        <v>No Aplica</v>
      </c>
      <c r="M6905" s="43" t="str">
        <f>IF(AND(Home!$A$1&gt;=Leave[[#This Row],[Start Time]],Home!$A$1&lt;=Leave[[#This Row],[End Time]]),Home!$A$1,"No Aplica")</f>
        <v>No Aplica</v>
      </c>
      <c r="N6905" s="43" t="str">
        <f>Leave[[#This Row],[User Code (Owning User) (Usuario)]]&amp;Leave[[#This Row],[fecha activa]]</f>
        <v>MIE2025190824126No Aplica</v>
      </c>
    </row>
    <row r="6906" spans="1:14" x14ac:dyDescent="0.3">
      <c r="A6906" s="43" t="s">
        <v>465</v>
      </c>
      <c r="B6906" s="3">
        <v>45928</v>
      </c>
      <c r="C6906" s="3">
        <v>45928</v>
      </c>
      <c r="D6906" s="43" t="s">
        <v>1776</v>
      </c>
      <c r="E6906" s="43" t="s">
        <v>2456</v>
      </c>
      <c r="F6906" s="43" t="s">
        <v>2458</v>
      </c>
      <c r="G6906">
        <v>540</v>
      </c>
      <c r="H6906">
        <v>540</v>
      </c>
      <c r="I6906" s="43" t="s">
        <v>2457</v>
      </c>
      <c r="J6906" s="43" t="s">
        <v>1863</v>
      </c>
      <c r="K6906" s="43" t="s">
        <v>179</v>
      </c>
      <c r="L6906" s="43" t="str">
        <f>IF(AND(Home!$A$1&gt;=Leave[[#This Row],[Start Time]],Home!$A$1&lt;=Leave[[#This Row],[End Time]]),"Aplica","No Aplica")</f>
        <v>No Aplica</v>
      </c>
      <c r="M6906" s="43" t="str">
        <f>IF(AND(Home!$A$1&gt;=Leave[[#This Row],[Start Time]],Home!$A$1&lt;=Leave[[#This Row],[End Time]]),Home!$A$1,"No Aplica")</f>
        <v>No Aplica</v>
      </c>
      <c r="N6906" s="43" t="str">
        <f>Leave[[#This Row],[User Code (Owning User) (Usuario)]]&amp;Leave[[#This Row],[fecha activa]]</f>
        <v>MIE2025190824126No Aplica</v>
      </c>
    </row>
    <row r="6907" spans="1:14" x14ac:dyDescent="0.3">
      <c r="A6907" s="43" t="s">
        <v>465</v>
      </c>
      <c r="B6907" s="3">
        <v>45921</v>
      </c>
      <c r="C6907" s="3">
        <v>45921</v>
      </c>
      <c r="D6907" s="43" t="s">
        <v>1776</v>
      </c>
      <c r="E6907" s="43" t="s">
        <v>2456</v>
      </c>
      <c r="F6907" s="43" t="s">
        <v>2458</v>
      </c>
      <c r="G6907">
        <v>540</v>
      </c>
      <c r="H6907">
        <v>540</v>
      </c>
      <c r="I6907" s="43" t="s">
        <v>2457</v>
      </c>
      <c r="J6907" s="43" t="s">
        <v>1863</v>
      </c>
      <c r="K6907" s="43" t="s">
        <v>179</v>
      </c>
      <c r="L6907" s="43" t="str">
        <f>IF(AND(Home!$A$1&gt;=Leave[[#This Row],[Start Time]],Home!$A$1&lt;=Leave[[#This Row],[End Time]]),"Aplica","No Aplica")</f>
        <v>No Aplica</v>
      </c>
      <c r="M6907" s="43" t="str">
        <f>IF(AND(Home!$A$1&gt;=Leave[[#This Row],[Start Time]],Home!$A$1&lt;=Leave[[#This Row],[End Time]]),Home!$A$1,"No Aplica")</f>
        <v>No Aplica</v>
      </c>
      <c r="N6907" s="43" t="str">
        <f>Leave[[#This Row],[User Code (Owning User) (Usuario)]]&amp;Leave[[#This Row],[fecha activa]]</f>
        <v>MIE2025190824126No Aplica</v>
      </c>
    </row>
    <row r="6908" spans="1:14" x14ac:dyDescent="0.3">
      <c r="A6908" s="43" t="s">
        <v>476</v>
      </c>
      <c r="B6908" s="3">
        <v>45920</v>
      </c>
      <c r="C6908" s="3">
        <v>45920</v>
      </c>
      <c r="D6908" s="43" t="s">
        <v>491</v>
      </c>
      <c r="E6908" s="43" t="s">
        <v>2456</v>
      </c>
      <c r="F6908" s="43" t="s">
        <v>2458</v>
      </c>
      <c r="G6908">
        <v>60</v>
      </c>
      <c r="H6908">
        <v>60</v>
      </c>
      <c r="I6908" s="43" t="s">
        <v>2457</v>
      </c>
      <c r="J6908" s="43" t="s">
        <v>1863</v>
      </c>
      <c r="K6908" s="43" t="s">
        <v>179</v>
      </c>
      <c r="L6908" s="43" t="str">
        <f>IF(AND(Home!$A$1&gt;=Leave[[#This Row],[Start Time]],Home!$A$1&lt;=Leave[[#This Row],[End Time]]),"Aplica","No Aplica")</f>
        <v>No Aplica</v>
      </c>
      <c r="M6908" s="43" t="str">
        <f>IF(AND(Home!$A$1&gt;=Leave[[#This Row],[Start Time]],Home!$A$1&lt;=Leave[[#This Row],[End Time]]),Home!$A$1,"No Aplica")</f>
        <v>No Aplica</v>
      </c>
      <c r="N6908" s="43" t="str">
        <f>Leave[[#This Row],[User Code (Owning User) (Usuario)]]&amp;Leave[[#This Row],[fecha activa]]</f>
        <v>MIE2025190824126No Aplica</v>
      </c>
    </row>
    <row r="6909" spans="1:14" x14ac:dyDescent="0.3">
      <c r="A6909" s="43" t="s">
        <v>465</v>
      </c>
      <c r="B6909" s="3">
        <v>45920</v>
      </c>
      <c r="C6909" s="3">
        <v>45920</v>
      </c>
      <c r="D6909" s="43" t="s">
        <v>621</v>
      </c>
      <c r="E6909" s="43" t="s">
        <v>2456</v>
      </c>
      <c r="F6909" s="43" t="s">
        <v>2458</v>
      </c>
      <c r="G6909">
        <v>240</v>
      </c>
      <c r="H6909">
        <v>240</v>
      </c>
      <c r="I6909" s="43" t="s">
        <v>2457</v>
      </c>
      <c r="J6909" s="43" t="s">
        <v>1863</v>
      </c>
      <c r="K6909" s="43" t="s">
        <v>179</v>
      </c>
      <c r="L6909" s="43" t="str">
        <f>IF(AND(Home!$A$1&gt;=Leave[[#This Row],[Start Time]],Home!$A$1&lt;=Leave[[#This Row],[End Time]]),"Aplica","No Aplica")</f>
        <v>No Aplica</v>
      </c>
      <c r="M6909" s="43" t="str">
        <f>IF(AND(Home!$A$1&gt;=Leave[[#This Row],[Start Time]],Home!$A$1&lt;=Leave[[#This Row],[End Time]]),Home!$A$1,"No Aplica")</f>
        <v>No Aplica</v>
      </c>
      <c r="N6909" s="43" t="str">
        <f>Leave[[#This Row],[User Code (Owning User) (Usuario)]]&amp;Leave[[#This Row],[fecha activa]]</f>
        <v>MIE2025190824126No Aplica</v>
      </c>
    </row>
    <row r="6910" spans="1:14" x14ac:dyDescent="0.3">
      <c r="A6910" s="43" t="s">
        <v>465</v>
      </c>
      <c r="B6910" s="3">
        <v>45914</v>
      </c>
      <c r="C6910" s="3">
        <v>45914</v>
      </c>
      <c r="D6910" s="43" t="s">
        <v>2603</v>
      </c>
      <c r="E6910" s="43" t="s">
        <v>2456</v>
      </c>
      <c r="F6910" s="43" t="s">
        <v>2458</v>
      </c>
      <c r="G6910">
        <v>540</v>
      </c>
      <c r="H6910">
        <v>540</v>
      </c>
      <c r="I6910" s="43" t="s">
        <v>2457</v>
      </c>
      <c r="J6910" s="43" t="s">
        <v>1863</v>
      </c>
      <c r="K6910" s="43" t="s">
        <v>179</v>
      </c>
      <c r="L6910" s="43" t="str">
        <f>IF(AND(Home!$A$1&gt;=Leave[[#This Row],[Start Time]],Home!$A$1&lt;=Leave[[#This Row],[End Time]]),"Aplica","No Aplica")</f>
        <v>No Aplica</v>
      </c>
      <c r="M6910" s="43" t="str">
        <f>IF(AND(Home!$A$1&gt;=Leave[[#This Row],[Start Time]],Home!$A$1&lt;=Leave[[#This Row],[End Time]]),Home!$A$1,"No Aplica")</f>
        <v>No Aplica</v>
      </c>
      <c r="N6910" s="43" t="str">
        <f>Leave[[#This Row],[User Code (Owning User) (Usuario)]]&amp;Leave[[#This Row],[fecha activa]]</f>
        <v>MIE2025190824126No Aplica</v>
      </c>
    </row>
    <row r="6911" spans="1:14" x14ac:dyDescent="0.3">
      <c r="A6911" s="43" t="s">
        <v>465</v>
      </c>
      <c r="B6911" s="3">
        <v>45913</v>
      </c>
      <c r="C6911" s="3">
        <v>45913</v>
      </c>
      <c r="D6911" s="43" t="s">
        <v>491</v>
      </c>
      <c r="E6911" s="43" t="s">
        <v>2456</v>
      </c>
      <c r="F6911" s="43" t="s">
        <v>2458</v>
      </c>
      <c r="G6911">
        <v>60</v>
      </c>
      <c r="H6911">
        <v>60</v>
      </c>
      <c r="I6911" s="43" t="s">
        <v>2457</v>
      </c>
      <c r="J6911" s="43" t="s">
        <v>1863</v>
      </c>
      <c r="K6911" s="43" t="s">
        <v>179</v>
      </c>
      <c r="L6911" s="43" t="str">
        <f>IF(AND(Home!$A$1&gt;=Leave[[#This Row],[Start Time]],Home!$A$1&lt;=Leave[[#This Row],[End Time]]),"Aplica","No Aplica")</f>
        <v>No Aplica</v>
      </c>
      <c r="M6911" s="43" t="str">
        <f>IF(AND(Home!$A$1&gt;=Leave[[#This Row],[Start Time]],Home!$A$1&lt;=Leave[[#This Row],[End Time]]),Home!$A$1,"No Aplica")</f>
        <v>No Aplica</v>
      </c>
      <c r="N6911" s="43" t="str">
        <f>Leave[[#This Row],[User Code (Owning User) (Usuario)]]&amp;Leave[[#This Row],[fecha activa]]</f>
        <v>MIE2025190824126No Aplica</v>
      </c>
    </row>
    <row r="6912" spans="1:14" x14ac:dyDescent="0.3">
      <c r="A6912" s="43" t="s">
        <v>465</v>
      </c>
      <c r="B6912" s="3">
        <v>45913</v>
      </c>
      <c r="C6912" s="3">
        <v>45913</v>
      </c>
      <c r="D6912" s="43" t="s">
        <v>621</v>
      </c>
      <c r="E6912" s="43" t="s">
        <v>2456</v>
      </c>
      <c r="F6912" s="43" t="s">
        <v>2458</v>
      </c>
      <c r="G6912">
        <v>240</v>
      </c>
      <c r="H6912">
        <v>240</v>
      </c>
      <c r="I6912" s="43" t="s">
        <v>2457</v>
      </c>
      <c r="J6912" s="43" t="s">
        <v>1863</v>
      </c>
      <c r="K6912" s="43" t="s">
        <v>179</v>
      </c>
      <c r="L6912" s="43" t="str">
        <f>IF(AND(Home!$A$1&gt;=Leave[[#This Row],[Start Time]],Home!$A$1&lt;=Leave[[#This Row],[End Time]]),"Aplica","No Aplica")</f>
        <v>No Aplica</v>
      </c>
      <c r="M6912" s="43" t="str">
        <f>IF(AND(Home!$A$1&gt;=Leave[[#This Row],[Start Time]],Home!$A$1&lt;=Leave[[#This Row],[End Time]]),Home!$A$1,"No Aplica")</f>
        <v>No Aplica</v>
      </c>
      <c r="N6912" s="43" t="str">
        <f>Leave[[#This Row],[User Code (Owning User) (Usuario)]]&amp;Leave[[#This Row],[fecha activa]]</f>
        <v>MIE2025190824126No Aplica</v>
      </c>
    </row>
    <row r="6913" spans="1:14" x14ac:dyDescent="0.3">
      <c r="A6913" s="43" t="s">
        <v>476</v>
      </c>
      <c r="B6913" s="3">
        <v>45907</v>
      </c>
      <c r="C6913" s="3">
        <v>45907</v>
      </c>
      <c r="D6913" s="43" t="s">
        <v>492</v>
      </c>
      <c r="E6913" s="43" t="s">
        <v>2456</v>
      </c>
      <c r="F6913" s="43" t="s">
        <v>2458</v>
      </c>
      <c r="G6913">
        <v>540</v>
      </c>
      <c r="H6913">
        <v>540</v>
      </c>
      <c r="I6913" s="43" t="s">
        <v>2457</v>
      </c>
      <c r="J6913" s="43" t="s">
        <v>1863</v>
      </c>
      <c r="K6913" s="43" t="s">
        <v>179</v>
      </c>
      <c r="L6913" s="43" t="str">
        <f>IF(AND(Home!$A$1&gt;=Leave[[#This Row],[Start Time]],Home!$A$1&lt;=Leave[[#This Row],[End Time]]),"Aplica","No Aplica")</f>
        <v>No Aplica</v>
      </c>
      <c r="M6913" s="43" t="str">
        <f>IF(AND(Home!$A$1&gt;=Leave[[#This Row],[Start Time]],Home!$A$1&lt;=Leave[[#This Row],[End Time]]),Home!$A$1,"No Aplica")</f>
        <v>No Aplica</v>
      </c>
      <c r="N6913" s="43" t="str">
        <f>Leave[[#This Row],[User Code (Owning User) (Usuario)]]&amp;Leave[[#This Row],[fecha activa]]</f>
        <v>MIE2025190824126No Aplica</v>
      </c>
    </row>
    <row r="6914" spans="1:14" x14ac:dyDescent="0.3">
      <c r="A6914" s="43" t="s">
        <v>465</v>
      </c>
      <c r="B6914" s="3">
        <v>45906</v>
      </c>
      <c r="C6914" s="3">
        <v>45906</v>
      </c>
      <c r="D6914" s="43" t="s">
        <v>491</v>
      </c>
      <c r="E6914" s="43" t="s">
        <v>2456</v>
      </c>
      <c r="F6914" s="43" t="s">
        <v>2458</v>
      </c>
      <c r="G6914">
        <v>60</v>
      </c>
      <c r="H6914">
        <v>60</v>
      </c>
      <c r="I6914" s="43" t="s">
        <v>2457</v>
      </c>
      <c r="J6914" s="43" t="s">
        <v>1863</v>
      </c>
      <c r="K6914" s="43" t="s">
        <v>179</v>
      </c>
      <c r="L6914" s="43" t="str">
        <f>IF(AND(Home!$A$1&gt;=Leave[[#This Row],[Start Time]],Home!$A$1&lt;=Leave[[#This Row],[End Time]]),"Aplica","No Aplica")</f>
        <v>No Aplica</v>
      </c>
      <c r="M6914" s="43" t="str">
        <f>IF(AND(Home!$A$1&gt;=Leave[[#This Row],[Start Time]],Home!$A$1&lt;=Leave[[#This Row],[End Time]]),Home!$A$1,"No Aplica")</f>
        <v>No Aplica</v>
      </c>
      <c r="N6914" s="43" t="str">
        <f>Leave[[#This Row],[User Code (Owning User) (Usuario)]]&amp;Leave[[#This Row],[fecha activa]]</f>
        <v>MIE2025190824126No Aplica</v>
      </c>
    </row>
    <row r="6915" spans="1:14" x14ac:dyDescent="0.3">
      <c r="A6915" s="43" t="s">
        <v>465</v>
      </c>
      <c r="B6915" s="3">
        <v>45906</v>
      </c>
      <c r="C6915" s="3">
        <v>45906</v>
      </c>
      <c r="D6915" s="43" t="s">
        <v>621</v>
      </c>
      <c r="E6915" s="43" t="s">
        <v>2456</v>
      </c>
      <c r="F6915" s="43" t="s">
        <v>2458</v>
      </c>
      <c r="G6915">
        <v>240</v>
      </c>
      <c r="H6915">
        <v>240</v>
      </c>
      <c r="I6915" s="43" t="s">
        <v>2457</v>
      </c>
      <c r="J6915" s="43" t="s">
        <v>1863</v>
      </c>
      <c r="K6915" s="43" t="s">
        <v>179</v>
      </c>
      <c r="L6915" s="43" t="str">
        <f>IF(AND(Home!$A$1&gt;=Leave[[#This Row],[Start Time]],Home!$A$1&lt;=Leave[[#This Row],[End Time]]),"Aplica","No Aplica")</f>
        <v>No Aplica</v>
      </c>
      <c r="M6915" s="43" t="str">
        <f>IF(AND(Home!$A$1&gt;=Leave[[#This Row],[Start Time]],Home!$A$1&lt;=Leave[[#This Row],[End Time]]),Home!$A$1,"No Aplica")</f>
        <v>No Aplica</v>
      </c>
      <c r="N6915" s="43" t="str">
        <f>Leave[[#This Row],[User Code (Owning User) (Usuario)]]&amp;Leave[[#This Row],[fecha activa]]</f>
        <v>MIE2025190824126No Aplica</v>
      </c>
    </row>
    <row r="6916" spans="1:14" x14ac:dyDescent="0.3">
      <c r="A6916" s="43" t="s">
        <v>601</v>
      </c>
      <c r="B6916" s="3">
        <v>45926</v>
      </c>
      <c r="C6916" s="3">
        <v>45926</v>
      </c>
      <c r="D6916" s="43" t="s">
        <v>1838</v>
      </c>
      <c r="E6916" s="43" t="s">
        <v>1770</v>
      </c>
      <c r="F6916" s="43" t="s">
        <v>1772</v>
      </c>
      <c r="G6916">
        <v>0</v>
      </c>
      <c r="H6916">
        <v>0</v>
      </c>
      <c r="I6916" s="43" t="s">
        <v>1771</v>
      </c>
      <c r="J6916" s="43" t="s">
        <v>2768</v>
      </c>
      <c r="K6916" s="43" t="s">
        <v>178</v>
      </c>
      <c r="L6916" s="43" t="str">
        <f>IF(AND(Home!$A$1&gt;=Leave[[#This Row],[Start Time]],Home!$A$1&lt;=Leave[[#This Row],[End Time]]),"Aplica","No Aplica")</f>
        <v>No Aplica</v>
      </c>
      <c r="M6916" s="43" t="str">
        <f>IF(AND(Home!$A$1&gt;=Leave[[#This Row],[Start Time]],Home!$A$1&lt;=Leave[[#This Row],[End Time]]),Home!$A$1,"No Aplica")</f>
        <v>No Aplica</v>
      </c>
      <c r="N6916" s="43" t="str">
        <f>Leave[[#This Row],[User Code (Owning User) (Usuario)]]&amp;Leave[[#This Row],[fecha activa]]</f>
        <v>MIE2025120523012No Aplica</v>
      </c>
    </row>
    <row r="6917" spans="1:14" x14ac:dyDescent="0.3">
      <c r="A6917" s="43" t="s">
        <v>601</v>
      </c>
      <c r="B6917" s="3">
        <v>45917</v>
      </c>
      <c r="C6917" s="3">
        <v>45917</v>
      </c>
      <c r="D6917" s="43" t="s">
        <v>1838</v>
      </c>
      <c r="E6917" s="43" t="s">
        <v>1770</v>
      </c>
      <c r="F6917" s="43" t="s">
        <v>1772</v>
      </c>
      <c r="G6917">
        <v>420</v>
      </c>
      <c r="H6917">
        <v>420</v>
      </c>
      <c r="I6917" s="43" t="s">
        <v>1771</v>
      </c>
      <c r="J6917" s="43" t="s">
        <v>2768</v>
      </c>
      <c r="K6917" s="43" t="s">
        <v>178</v>
      </c>
      <c r="L6917" s="43" t="str">
        <f>IF(AND(Home!$A$1&gt;=Leave[[#This Row],[Start Time]],Home!$A$1&lt;=Leave[[#This Row],[End Time]]),"Aplica","No Aplica")</f>
        <v>No Aplica</v>
      </c>
      <c r="M6917" s="43" t="str">
        <f>IF(AND(Home!$A$1&gt;=Leave[[#This Row],[Start Time]],Home!$A$1&lt;=Leave[[#This Row],[End Time]]),Home!$A$1,"No Aplica")</f>
        <v>No Aplica</v>
      </c>
      <c r="N6917" s="43" t="str">
        <f>Leave[[#This Row],[User Code (Owning User) (Usuario)]]&amp;Leave[[#This Row],[fecha activa]]</f>
        <v>MIE2025120523012No Aplica</v>
      </c>
    </row>
    <row r="6918" spans="1:14" x14ac:dyDescent="0.3">
      <c r="A6918" s="43" t="s">
        <v>465</v>
      </c>
      <c r="B6918" s="3">
        <v>45926</v>
      </c>
      <c r="C6918" s="3">
        <v>45926</v>
      </c>
      <c r="D6918" s="43" t="s">
        <v>1490</v>
      </c>
      <c r="E6918" s="43" t="s">
        <v>891</v>
      </c>
      <c r="F6918" s="43" t="s">
        <v>893</v>
      </c>
      <c r="G6918">
        <v>60</v>
      </c>
      <c r="H6918">
        <v>60</v>
      </c>
      <c r="I6918" s="43" t="s">
        <v>892</v>
      </c>
      <c r="J6918" s="43" t="s">
        <v>1032</v>
      </c>
      <c r="K6918" s="43" t="s">
        <v>177</v>
      </c>
      <c r="L6918" s="43" t="str">
        <f>IF(AND(Home!$A$1&gt;=Leave[[#This Row],[Start Time]],Home!$A$1&lt;=Leave[[#This Row],[End Time]]),"Aplica","No Aplica")</f>
        <v>No Aplica</v>
      </c>
      <c r="M6918" s="43" t="str">
        <f>IF(AND(Home!$A$1&gt;=Leave[[#This Row],[Start Time]],Home!$A$1&lt;=Leave[[#This Row],[End Time]]),Home!$A$1,"No Aplica")</f>
        <v>No Aplica</v>
      </c>
      <c r="N6918" s="43" t="str">
        <f>Leave[[#This Row],[User Code (Owning User) (Usuario)]]&amp;Leave[[#This Row],[fecha activa]]</f>
        <v>MIE2024111219883No Aplica</v>
      </c>
    </row>
    <row r="6919" spans="1:14" x14ac:dyDescent="0.3">
      <c r="A6919" s="43" t="s">
        <v>465</v>
      </c>
      <c r="B6919" s="3">
        <v>45925</v>
      </c>
      <c r="C6919" s="3">
        <v>45925</v>
      </c>
      <c r="D6919" s="43" t="s">
        <v>1490</v>
      </c>
      <c r="E6919" s="43" t="s">
        <v>891</v>
      </c>
      <c r="F6919" s="43" t="s">
        <v>893</v>
      </c>
      <c r="G6919">
        <v>60</v>
      </c>
      <c r="H6919">
        <v>60</v>
      </c>
      <c r="I6919" s="43" t="s">
        <v>892</v>
      </c>
      <c r="J6919" s="43" t="s">
        <v>1032</v>
      </c>
      <c r="K6919" s="43" t="s">
        <v>177</v>
      </c>
      <c r="L6919" s="43" t="str">
        <f>IF(AND(Home!$A$1&gt;=Leave[[#This Row],[Start Time]],Home!$A$1&lt;=Leave[[#This Row],[End Time]]),"Aplica","No Aplica")</f>
        <v>No Aplica</v>
      </c>
      <c r="M6919" s="43" t="str">
        <f>IF(AND(Home!$A$1&gt;=Leave[[#This Row],[Start Time]],Home!$A$1&lt;=Leave[[#This Row],[End Time]]),Home!$A$1,"No Aplica")</f>
        <v>No Aplica</v>
      </c>
      <c r="N6919" s="43" t="str">
        <f>Leave[[#This Row],[User Code (Owning User) (Usuario)]]&amp;Leave[[#This Row],[fecha activa]]</f>
        <v>MIE2024111219883No Aplica</v>
      </c>
    </row>
    <row r="6920" spans="1:14" x14ac:dyDescent="0.3">
      <c r="A6920" s="43" t="s">
        <v>465</v>
      </c>
      <c r="B6920" s="3">
        <v>45924</v>
      </c>
      <c r="C6920" s="3">
        <v>45924</v>
      </c>
      <c r="D6920" s="43" t="s">
        <v>469</v>
      </c>
      <c r="E6920" s="43" t="s">
        <v>891</v>
      </c>
      <c r="F6920" s="43" t="s">
        <v>893</v>
      </c>
      <c r="G6920">
        <v>540</v>
      </c>
      <c r="H6920">
        <v>540</v>
      </c>
      <c r="I6920" s="43" t="s">
        <v>892</v>
      </c>
      <c r="J6920" s="43" t="s">
        <v>1032</v>
      </c>
      <c r="K6920" s="43" t="s">
        <v>177</v>
      </c>
      <c r="L6920" s="43" t="str">
        <f>IF(AND(Home!$A$1&gt;=Leave[[#This Row],[Start Time]],Home!$A$1&lt;=Leave[[#This Row],[End Time]]),"Aplica","No Aplica")</f>
        <v>No Aplica</v>
      </c>
      <c r="M6920" s="43" t="str">
        <f>IF(AND(Home!$A$1&gt;=Leave[[#This Row],[Start Time]],Home!$A$1&lt;=Leave[[#This Row],[End Time]]),Home!$A$1,"No Aplica")</f>
        <v>No Aplica</v>
      </c>
      <c r="N6920" s="43" t="str">
        <f>Leave[[#This Row],[User Code (Owning User) (Usuario)]]&amp;Leave[[#This Row],[fecha activa]]</f>
        <v>MIE2024111219883No Aplica</v>
      </c>
    </row>
    <row r="6921" spans="1:14" x14ac:dyDescent="0.3">
      <c r="A6921" s="43" t="s">
        <v>465</v>
      </c>
      <c r="B6921" s="3">
        <v>45923</v>
      </c>
      <c r="C6921" s="3">
        <v>45923</v>
      </c>
      <c r="D6921" s="43" t="s">
        <v>1490</v>
      </c>
      <c r="E6921" s="43" t="s">
        <v>891</v>
      </c>
      <c r="F6921" s="43" t="s">
        <v>893</v>
      </c>
      <c r="G6921">
        <v>60</v>
      </c>
      <c r="H6921">
        <v>60</v>
      </c>
      <c r="I6921" s="43" t="s">
        <v>892</v>
      </c>
      <c r="J6921" s="43" t="s">
        <v>1032</v>
      </c>
      <c r="K6921" s="43" t="s">
        <v>177</v>
      </c>
      <c r="L6921" s="43" t="str">
        <f>IF(AND(Home!$A$1&gt;=Leave[[#This Row],[Start Time]],Home!$A$1&lt;=Leave[[#This Row],[End Time]]),"Aplica","No Aplica")</f>
        <v>No Aplica</v>
      </c>
      <c r="M6921" s="43" t="str">
        <f>IF(AND(Home!$A$1&gt;=Leave[[#This Row],[Start Time]],Home!$A$1&lt;=Leave[[#This Row],[End Time]]),Home!$A$1,"No Aplica")</f>
        <v>No Aplica</v>
      </c>
      <c r="N6921" s="43" t="str">
        <f>Leave[[#This Row],[User Code (Owning User) (Usuario)]]&amp;Leave[[#This Row],[fecha activa]]</f>
        <v>MIE2024111219883No Aplica</v>
      </c>
    </row>
    <row r="6922" spans="1:14" x14ac:dyDescent="0.3">
      <c r="A6922" s="43" t="s">
        <v>465</v>
      </c>
      <c r="B6922" s="3">
        <v>45922</v>
      </c>
      <c r="C6922" s="3">
        <v>45922</v>
      </c>
      <c r="D6922" s="43" t="s">
        <v>1490</v>
      </c>
      <c r="E6922" s="43" t="s">
        <v>891</v>
      </c>
      <c r="F6922" s="43" t="s">
        <v>893</v>
      </c>
      <c r="G6922">
        <v>60</v>
      </c>
      <c r="H6922">
        <v>60</v>
      </c>
      <c r="I6922" s="43" t="s">
        <v>892</v>
      </c>
      <c r="J6922" s="43" t="s">
        <v>1032</v>
      </c>
      <c r="K6922" s="43" t="s">
        <v>177</v>
      </c>
      <c r="L6922" s="43" t="str">
        <f>IF(AND(Home!$A$1&gt;=Leave[[#This Row],[Start Time]],Home!$A$1&lt;=Leave[[#This Row],[End Time]]),"Aplica","No Aplica")</f>
        <v>Aplica</v>
      </c>
      <c r="M6922" s="43">
        <f>IF(AND(Home!$A$1&gt;=Leave[[#This Row],[Start Time]],Home!$A$1&lt;=Leave[[#This Row],[End Time]]),Home!$A$1,"No Aplica")</f>
        <v>45922</v>
      </c>
      <c r="N6922" s="43" t="str">
        <f>Leave[[#This Row],[User Code (Owning User) (Usuario)]]&amp;Leave[[#This Row],[fecha activa]]</f>
        <v>MIE202411121988345922</v>
      </c>
    </row>
    <row r="6923" spans="1:14" x14ac:dyDescent="0.3">
      <c r="A6923" s="43" t="s">
        <v>465</v>
      </c>
      <c r="B6923" s="3">
        <v>45919</v>
      </c>
      <c r="C6923" s="3">
        <v>45919</v>
      </c>
      <c r="D6923" s="43" t="s">
        <v>1490</v>
      </c>
      <c r="E6923" s="43" t="s">
        <v>891</v>
      </c>
      <c r="F6923" s="43" t="s">
        <v>893</v>
      </c>
      <c r="G6923">
        <v>60</v>
      </c>
      <c r="H6923">
        <v>60</v>
      </c>
      <c r="I6923" s="43" t="s">
        <v>892</v>
      </c>
      <c r="J6923" s="43" t="s">
        <v>1032</v>
      </c>
      <c r="K6923" s="43" t="s">
        <v>177</v>
      </c>
      <c r="L6923" s="43" t="str">
        <f>IF(AND(Home!$A$1&gt;=Leave[[#This Row],[Start Time]],Home!$A$1&lt;=Leave[[#This Row],[End Time]]),"Aplica","No Aplica")</f>
        <v>No Aplica</v>
      </c>
      <c r="M6923" s="43" t="str">
        <f>IF(AND(Home!$A$1&gt;=Leave[[#This Row],[Start Time]],Home!$A$1&lt;=Leave[[#This Row],[End Time]]),Home!$A$1,"No Aplica")</f>
        <v>No Aplica</v>
      </c>
      <c r="N6923" s="43" t="str">
        <f>Leave[[#This Row],[User Code (Owning User) (Usuario)]]&amp;Leave[[#This Row],[fecha activa]]</f>
        <v>MIE2024111219883No Aplica</v>
      </c>
    </row>
    <row r="6924" spans="1:14" x14ac:dyDescent="0.3">
      <c r="A6924" s="43" t="s">
        <v>465</v>
      </c>
      <c r="B6924" s="3">
        <v>45918</v>
      </c>
      <c r="C6924" s="3">
        <v>45918</v>
      </c>
      <c r="D6924" s="43" t="s">
        <v>1612</v>
      </c>
      <c r="E6924" s="43" t="s">
        <v>891</v>
      </c>
      <c r="F6924" s="43" t="s">
        <v>893</v>
      </c>
      <c r="G6924">
        <v>120</v>
      </c>
      <c r="H6924">
        <v>120</v>
      </c>
      <c r="I6924" s="43" t="s">
        <v>892</v>
      </c>
      <c r="J6924" s="43" t="s">
        <v>1032</v>
      </c>
      <c r="K6924" s="43" t="s">
        <v>177</v>
      </c>
      <c r="L6924" s="43" t="str">
        <f>IF(AND(Home!$A$1&gt;=Leave[[#This Row],[Start Time]],Home!$A$1&lt;=Leave[[#This Row],[End Time]]),"Aplica","No Aplica")</f>
        <v>No Aplica</v>
      </c>
      <c r="M6924" s="43" t="str">
        <f>IF(AND(Home!$A$1&gt;=Leave[[#This Row],[Start Time]],Home!$A$1&lt;=Leave[[#This Row],[End Time]]),Home!$A$1,"No Aplica")</f>
        <v>No Aplica</v>
      </c>
      <c r="N6924" s="43" t="str">
        <f>Leave[[#This Row],[User Code (Owning User) (Usuario)]]&amp;Leave[[#This Row],[fecha activa]]</f>
        <v>MIE2024111219883No Aplica</v>
      </c>
    </row>
    <row r="6925" spans="1:14" x14ac:dyDescent="0.3">
      <c r="A6925" s="43" t="s">
        <v>465</v>
      </c>
      <c r="B6925" s="3">
        <v>45916</v>
      </c>
      <c r="C6925" s="3">
        <v>45916</v>
      </c>
      <c r="D6925" s="43" t="s">
        <v>469</v>
      </c>
      <c r="E6925" s="43" t="s">
        <v>891</v>
      </c>
      <c r="F6925" s="43" t="s">
        <v>893</v>
      </c>
      <c r="G6925">
        <v>540</v>
      </c>
      <c r="H6925">
        <v>540</v>
      </c>
      <c r="I6925" s="43" t="s">
        <v>892</v>
      </c>
      <c r="J6925" s="43" t="s">
        <v>1032</v>
      </c>
      <c r="K6925" s="43" t="s">
        <v>177</v>
      </c>
      <c r="L6925" s="43" t="str">
        <f>IF(AND(Home!$A$1&gt;=Leave[[#This Row],[Start Time]],Home!$A$1&lt;=Leave[[#This Row],[End Time]]),"Aplica","No Aplica")</f>
        <v>No Aplica</v>
      </c>
      <c r="M6925" s="43" t="str">
        <f>IF(AND(Home!$A$1&gt;=Leave[[#This Row],[Start Time]],Home!$A$1&lt;=Leave[[#This Row],[End Time]]),Home!$A$1,"No Aplica")</f>
        <v>No Aplica</v>
      </c>
      <c r="N6925" s="43" t="str">
        <f>Leave[[#This Row],[User Code (Owning User) (Usuario)]]&amp;Leave[[#This Row],[fecha activa]]</f>
        <v>MIE2024111219883No Aplica</v>
      </c>
    </row>
    <row r="6926" spans="1:14" x14ac:dyDescent="0.3">
      <c r="A6926" s="43" t="s">
        <v>465</v>
      </c>
      <c r="B6926" s="3">
        <v>45915</v>
      </c>
      <c r="C6926" s="3">
        <v>45915</v>
      </c>
      <c r="D6926" s="43" t="s">
        <v>1490</v>
      </c>
      <c r="E6926" s="43" t="s">
        <v>891</v>
      </c>
      <c r="F6926" s="43" t="s">
        <v>893</v>
      </c>
      <c r="G6926">
        <v>60</v>
      </c>
      <c r="H6926">
        <v>60</v>
      </c>
      <c r="I6926" s="43" t="s">
        <v>892</v>
      </c>
      <c r="J6926" s="43" t="s">
        <v>1032</v>
      </c>
      <c r="K6926" s="43" t="s">
        <v>177</v>
      </c>
      <c r="L6926" s="43" t="str">
        <f>IF(AND(Home!$A$1&gt;=Leave[[#This Row],[Start Time]],Home!$A$1&lt;=Leave[[#This Row],[End Time]]),"Aplica","No Aplica")</f>
        <v>No Aplica</v>
      </c>
      <c r="M6926" s="43" t="str">
        <f>IF(AND(Home!$A$1&gt;=Leave[[#This Row],[Start Time]],Home!$A$1&lt;=Leave[[#This Row],[End Time]]),Home!$A$1,"No Aplica")</f>
        <v>No Aplica</v>
      </c>
      <c r="N6926" s="43" t="str">
        <f>Leave[[#This Row],[User Code (Owning User) (Usuario)]]&amp;Leave[[#This Row],[fecha activa]]</f>
        <v>MIE2024111219883No Aplica</v>
      </c>
    </row>
    <row r="6927" spans="1:14" x14ac:dyDescent="0.3">
      <c r="A6927" s="43" t="s">
        <v>465</v>
      </c>
      <c r="B6927" s="3">
        <v>45907</v>
      </c>
      <c r="C6927" s="3">
        <v>45907</v>
      </c>
      <c r="D6927" s="43" t="s">
        <v>469</v>
      </c>
      <c r="E6927" s="43" t="s">
        <v>891</v>
      </c>
      <c r="F6927" s="43" t="s">
        <v>893</v>
      </c>
      <c r="G6927">
        <v>540</v>
      </c>
      <c r="H6927">
        <v>540</v>
      </c>
      <c r="I6927" s="43" t="s">
        <v>892</v>
      </c>
      <c r="J6927" s="43" t="s">
        <v>1032</v>
      </c>
      <c r="K6927" s="43" t="s">
        <v>177</v>
      </c>
      <c r="L6927" s="43" t="str">
        <f>IF(AND(Home!$A$1&gt;=Leave[[#This Row],[Start Time]],Home!$A$1&lt;=Leave[[#This Row],[End Time]]),"Aplica","No Aplica")</f>
        <v>No Aplica</v>
      </c>
      <c r="M6927" s="43" t="str">
        <f>IF(AND(Home!$A$1&gt;=Leave[[#This Row],[Start Time]],Home!$A$1&lt;=Leave[[#This Row],[End Time]]),Home!$A$1,"No Aplica")</f>
        <v>No Aplica</v>
      </c>
      <c r="N6927" s="43" t="str">
        <f>Leave[[#This Row],[User Code (Owning User) (Usuario)]]&amp;Leave[[#This Row],[fecha activa]]</f>
        <v>MIE2024111219883No Aplica</v>
      </c>
    </row>
    <row r="6928" spans="1:14" x14ac:dyDescent="0.3">
      <c r="A6928" s="43" t="s">
        <v>465</v>
      </c>
      <c r="B6928" s="3">
        <v>45912</v>
      </c>
      <c r="C6928" s="3">
        <v>45912</v>
      </c>
      <c r="D6928" s="43" t="s">
        <v>2376</v>
      </c>
      <c r="E6928" s="43" t="s">
        <v>891</v>
      </c>
      <c r="F6928" s="43" t="s">
        <v>893</v>
      </c>
      <c r="G6928">
        <v>60</v>
      </c>
      <c r="H6928">
        <v>60</v>
      </c>
      <c r="I6928" s="43" t="s">
        <v>892</v>
      </c>
      <c r="J6928" s="43" t="s">
        <v>1032</v>
      </c>
      <c r="K6928" s="43" t="s">
        <v>177</v>
      </c>
      <c r="L6928" s="43" t="str">
        <f>IF(AND(Home!$A$1&gt;=Leave[[#This Row],[Start Time]],Home!$A$1&lt;=Leave[[#This Row],[End Time]]),"Aplica","No Aplica")</f>
        <v>No Aplica</v>
      </c>
      <c r="M6928" s="43" t="str">
        <f>IF(AND(Home!$A$1&gt;=Leave[[#This Row],[Start Time]],Home!$A$1&lt;=Leave[[#This Row],[End Time]]),Home!$A$1,"No Aplica")</f>
        <v>No Aplica</v>
      </c>
      <c r="N6928" s="43" t="str">
        <f>Leave[[#This Row],[User Code (Owning User) (Usuario)]]&amp;Leave[[#This Row],[fecha activa]]</f>
        <v>MIE2024111219883No Aplica</v>
      </c>
    </row>
    <row r="6929" spans="1:14" x14ac:dyDescent="0.3">
      <c r="A6929" s="43" t="s">
        <v>465</v>
      </c>
      <c r="B6929" s="3">
        <v>45910</v>
      </c>
      <c r="C6929" s="3">
        <v>45910</v>
      </c>
      <c r="D6929" s="43" t="s">
        <v>1490</v>
      </c>
      <c r="E6929" s="43" t="s">
        <v>891</v>
      </c>
      <c r="F6929" s="43" t="s">
        <v>893</v>
      </c>
      <c r="G6929">
        <v>60</v>
      </c>
      <c r="H6929">
        <v>60</v>
      </c>
      <c r="I6929" s="43" t="s">
        <v>892</v>
      </c>
      <c r="J6929" s="43" t="s">
        <v>1032</v>
      </c>
      <c r="K6929" s="43" t="s">
        <v>177</v>
      </c>
      <c r="L6929" s="43" t="str">
        <f>IF(AND(Home!$A$1&gt;=Leave[[#This Row],[Start Time]],Home!$A$1&lt;=Leave[[#This Row],[End Time]]),"Aplica","No Aplica")</f>
        <v>No Aplica</v>
      </c>
      <c r="M6929" s="43" t="str">
        <f>IF(AND(Home!$A$1&gt;=Leave[[#This Row],[Start Time]],Home!$A$1&lt;=Leave[[#This Row],[End Time]]),Home!$A$1,"No Aplica")</f>
        <v>No Aplica</v>
      </c>
      <c r="N6929" s="43" t="str">
        <f>Leave[[#This Row],[User Code (Owning User) (Usuario)]]&amp;Leave[[#This Row],[fecha activa]]</f>
        <v>MIE2024111219883No Aplica</v>
      </c>
    </row>
    <row r="6930" spans="1:14" x14ac:dyDescent="0.3">
      <c r="A6930" s="43" t="s">
        <v>465</v>
      </c>
      <c r="B6930" s="3">
        <v>45909</v>
      </c>
      <c r="C6930" s="3">
        <v>45909</v>
      </c>
      <c r="D6930" s="43" t="s">
        <v>2376</v>
      </c>
      <c r="E6930" s="43" t="s">
        <v>891</v>
      </c>
      <c r="F6930" s="43" t="s">
        <v>893</v>
      </c>
      <c r="G6930">
        <v>60</v>
      </c>
      <c r="H6930">
        <v>60</v>
      </c>
      <c r="I6930" s="43" t="s">
        <v>892</v>
      </c>
      <c r="J6930" s="43" t="s">
        <v>1032</v>
      </c>
      <c r="K6930" s="43" t="s">
        <v>177</v>
      </c>
      <c r="L6930" s="43" t="str">
        <f>IF(AND(Home!$A$1&gt;=Leave[[#This Row],[Start Time]],Home!$A$1&lt;=Leave[[#This Row],[End Time]]),"Aplica","No Aplica")</f>
        <v>No Aplica</v>
      </c>
      <c r="M6930" s="43" t="str">
        <f>IF(AND(Home!$A$1&gt;=Leave[[#This Row],[Start Time]],Home!$A$1&lt;=Leave[[#This Row],[End Time]]),Home!$A$1,"No Aplica")</f>
        <v>No Aplica</v>
      </c>
      <c r="N6930" s="43" t="str">
        <f>Leave[[#This Row],[User Code (Owning User) (Usuario)]]&amp;Leave[[#This Row],[fecha activa]]</f>
        <v>MIE2024111219883No Aplica</v>
      </c>
    </row>
    <row r="6931" spans="1:14" x14ac:dyDescent="0.3">
      <c r="A6931" s="43" t="s">
        <v>465</v>
      </c>
      <c r="B6931" s="3">
        <v>45908</v>
      </c>
      <c r="C6931" s="3">
        <v>45908</v>
      </c>
      <c r="D6931" s="43" t="s">
        <v>2376</v>
      </c>
      <c r="E6931" s="43" t="s">
        <v>891</v>
      </c>
      <c r="F6931" s="43" t="s">
        <v>893</v>
      </c>
      <c r="G6931">
        <v>60</v>
      </c>
      <c r="H6931">
        <v>60</v>
      </c>
      <c r="I6931" s="43" t="s">
        <v>892</v>
      </c>
      <c r="J6931" s="43" t="s">
        <v>1032</v>
      </c>
      <c r="K6931" s="43" t="s">
        <v>177</v>
      </c>
      <c r="L6931" s="43" t="str">
        <f>IF(AND(Home!$A$1&gt;=Leave[[#This Row],[Start Time]],Home!$A$1&lt;=Leave[[#This Row],[End Time]]),"Aplica","No Aplica")</f>
        <v>No Aplica</v>
      </c>
      <c r="M6931" s="43" t="str">
        <f>IF(AND(Home!$A$1&gt;=Leave[[#This Row],[Start Time]],Home!$A$1&lt;=Leave[[#This Row],[End Time]]),Home!$A$1,"No Aplica")</f>
        <v>No Aplica</v>
      </c>
      <c r="N6931" s="43" t="str">
        <f>Leave[[#This Row],[User Code (Owning User) (Usuario)]]&amp;Leave[[#This Row],[fecha activa]]</f>
        <v>MIE2024111219883No Aplica</v>
      </c>
    </row>
    <row r="6932" spans="1:14" x14ac:dyDescent="0.3">
      <c r="A6932" s="43" t="s">
        <v>465</v>
      </c>
      <c r="B6932" s="3">
        <v>45905</v>
      </c>
      <c r="C6932" s="3">
        <v>45905</v>
      </c>
      <c r="D6932" s="43" t="s">
        <v>1490</v>
      </c>
      <c r="E6932" s="43" t="s">
        <v>891</v>
      </c>
      <c r="F6932" s="43" t="s">
        <v>893</v>
      </c>
      <c r="G6932">
        <v>60</v>
      </c>
      <c r="H6932">
        <v>60</v>
      </c>
      <c r="I6932" s="43" t="s">
        <v>892</v>
      </c>
      <c r="J6932" s="43" t="s">
        <v>1032</v>
      </c>
      <c r="K6932" s="43" t="s">
        <v>177</v>
      </c>
      <c r="L6932" s="43" t="str">
        <f>IF(AND(Home!$A$1&gt;=Leave[[#This Row],[Start Time]],Home!$A$1&lt;=Leave[[#This Row],[End Time]]),"Aplica","No Aplica")</f>
        <v>No Aplica</v>
      </c>
      <c r="M6932" s="43" t="str">
        <f>IF(AND(Home!$A$1&gt;=Leave[[#This Row],[Start Time]],Home!$A$1&lt;=Leave[[#This Row],[End Time]]),Home!$A$1,"No Aplica")</f>
        <v>No Aplica</v>
      </c>
      <c r="N6932" s="43" t="str">
        <f>Leave[[#This Row],[User Code (Owning User) (Usuario)]]&amp;Leave[[#This Row],[fecha activa]]</f>
        <v>MIE2024111219883No Aplica</v>
      </c>
    </row>
    <row r="6933" spans="1:14" x14ac:dyDescent="0.3">
      <c r="A6933" s="43" t="s">
        <v>465</v>
      </c>
      <c r="B6933" s="3">
        <v>45904</v>
      </c>
      <c r="C6933" s="3">
        <v>45904</v>
      </c>
      <c r="D6933" s="43" t="s">
        <v>1490</v>
      </c>
      <c r="E6933" s="43" t="s">
        <v>891</v>
      </c>
      <c r="F6933" s="43" t="s">
        <v>893</v>
      </c>
      <c r="G6933">
        <v>60</v>
      </c>
      <c r="H6933">
        <v>60</v>
      </c>
      <c r="I6933" s="43" t="s">
        <v>892</v>
      </c>
      <c r="J6933" s="43" t="s">
        <v>1032</v>
      </c>
      <c r="K6933" s="43" t="s">
        <v>177</v>
      </c>
      <c r="L6933" s="43" t="str">
        <f>IF(AND(Home!$A$1&gt;=Leave[[#This Row],[Start Time]],Home!$A$1&lt;=Leave[[#This Row],[End Time]]),"Aplica","No Aplica")</f>
        <v>No Aplica</v>
      </c>
      <c r="M6933" s="43" t="str">
        <f>IF(AND(Home!$A$1&gt;=Leave[[#This Row],[Start Time]],Home!$A$1&lt;=Leave[[#This Row],[End Time]]),Home!$A$1,"No Aplica")</f>
        <v>No Aplica</v>
      </c>
      <c r="N6933" s="43" t="str">
        <f>Leave[[#This Row],[User Code (Owning User) (Usuario)]]&amp;Leave[[#This Row],[fecha activa]]</f>
        <v>MIE2024111219883No Aplica</v>
      </c>
    </row>
    <row r="6934" spans="1:14" x14ac:dyDescent="0.3">
      <c r="A6934" s="43" t="s">
        <v>465</v>
      </c>
      <c r="B6934" s="3">
        <v>45903</v>
      </c>
      <c r="C6934" s="3">
        <v>45903</v>
      </c>
      <c r="D6934" s="43" t="s">
        <v>1490</v>
      </c>
      <c r="E6934" s="43" t="s">
        <v>891</v>
      </c>
      <c r="F6934" s="43" t="s">
        <v>893</v>
      </c>
      <c r="G6934">
        <v>60</v>
      </c>
      <c r="H6934">
        <v>60</v>
      </c>
      <c r="I6934" s="43" t="s">
        <v>892</v>
      </c>
      <c r="J6934" s="43" t="s">
        <v>1032</v>
      </c>
      <c r="K6934" s="43" t="s">
        <v>177</v>
      </c>
      <c r="L6934" s="43" t="str">
        <f>IF(AND(Home!$A$1&gt;=Leave[[#This Row],[Start Time]],Home!$A$1&lt;=Leave[[#This Row],[End Time]]),"Aplica","No Aplica")</f>
        <v>No Aplica</v>
      </c>
      <c r="M6934" s="43" t="str">
        <f>IF(AND(Home!$A$1&gt;=Leave[[#This Row],[Start Time]],Home!$A$1&lt;=Leave[[#This Row],[End Time]]),Home!$A$1,"No Aplica")</f>
        <v>No Aplica</v>
      </c>
      <c r="N6934" s="43" t="str">
        <f>Leave[[#This Row],[User Code (Owning User) (Usuario)]]&amp;Leave[[#This Row],[fecha activa]]</f>
        <v>MIE2024111219883No Aplica</v>
      </c>
    </row>
    <row r="6935" spans="1:14" x14ac:dyDescent="0.3">
      <c r="A6935" s="43" t="s">
        <v>465</v>
      </c>
      <c r="B6935" s="3">
        <v>45902</v>
      </c>
      <c r="C6935" s="3">
        <v>45902</v>
      </c>
      <c r="D6935" s="43" t="s">
        <v>469</v>
      </c>
      <c r="E6935" s="43" t="s">
        <v>891</v>
      </c>
      <c r="F6935" s="43" t="s">
        <v>893</v>
      </c>
      <c r="G6935">
        <v>540</v>
      </c>
      <c r="H6935">
        <v>540</v>
      </c>
      <c r="I6935" s="43" t="s">
        <v>892</v>
      </c>
      <c r="J6935" s="43" t="s">
        <v>1032</v>
      </c>
      <c r="K6935" s="43" t="s">
        <v>177</v>
      </c>
      <c r="L6935" s="43" t="str">
        <f>IF(AND(Home!$A$1&gt;=Leave[[#This Row],[Start Time]],Home!$A$1&lt;=Leave[[#This Row],[End Time]]),"Aplica","No Aplica")</f>
        <v>No Aplica</v>
      </c>
      <c r="M6935" s="43" t="str">
        <f>IF(AND(Home!$A$1&gt;=Leave[[#This Row],[Start Time]],Home!$A$1&lt;=Leave[[#This Row],[End Time]]),Home!$A$1,"No Aplica")</f>
        <v>No Aplica</v>
      </c>
      <c r="N6935" s="43" t="str">
        <f>Leave[[#This Row],[User Code (Owning User) (Usuario)]]&amp;Leave[[#This Row],[fecha activa]]</f>
        <v>MIE2024111219883No Aplica</v>
      </c>
    </row>
    <row r="6936" spans="1:14" x14ac:dyDescent="0.3">
      <c r="A6936" s="43" t="s">
        <v>465</v>
      </c>
      <c r="B6936" s="3">
        <v>45901</v>
      </c>
      <c r="C6936" s="3">
        <v>45901</v>
      </c>
      <c r="D6936" s="43" t="s">
        <v>1490</v>
      </c>
      <c r="E6936" s="43" t="s">
        <v>891</v>
      </c>
      <c r="F6936" s="43" t="s">
        <v>893</v>
      </c>
      <c r="G6936">
        <v>60</v>
      </c>
      <c r="H6936">
        <v>60</v>
      </c>
      <c r="I6936" s="43" t="s">
        <v>892</v>
      </c>
      <c r="J6936" s="43" t="s">
        <v>1032</v>
      </c>
      <c r="K6936" s="43" t="s">
        <v>177</v>
      </c>
      <c r="L6936" s="43" t="str">
        <f>IF(AND(Home!$A$1&gt;=Leave[[#This Row],[Start Time]],Home!$A$1&lt;=Leave[[#This Row],[End Time]]),"Aplica","No Aplica")</f>
        <v>No Aplica</v>
      </c>
      <c r="M6936" s="43" t="str">
        <f>IF(AND(Home!$A$1&gt;=Leave[[#This Row],[Start Time]],Home!$A$1&lt;=Leave[[#This Row],[End Time]]),Home!$A$1,"No Aplica")</f>
        <v>No Aplica</v>
      </c>
      <c r="N6936" s="43" t="str">
        <f>Leave[[#This Row],[User Code (Owning User) (Usuario)]]&amp;Leave[[#This Row],[fecha activa]]</f>
        <v>MIE2024111219883No Aplica</v>
      </c>
    </row>
    <row r="6937" spans="1:14" x14ac:dyDescent="0.3">
      <c r="A6937" s="43" t="s">
        <v>465</v>
      </c>
      <c r="B6937" s="3">
        <v>45928</v>
      </c>
      <c r="C6937" s="3">
        <v>45928</v>
      </c>
      <c r="D6937" s="43" t="s">
        <v>2387</v>
      </c>
      <c r="E6937" s="43" t="s">
        <v>351</v>
      </c>
      <c r="F6937" s="43" t="s">
        <v>352</v>
      </c>
      <c r="G6937">
        <v>540</v>
      </c>
      <c r="H6937">
        <v>540</v>
      </c>
      <c r="I6937" s="43" t="s">
        <v>1217</v>
      </c>
      <c r="J6937" s="43" t="s">
        <v>984</v>
      </c>
      <c r="K6937" s="43" t="s">
        <v>178</v>
      </c>
      <c r="L6937" s="43" t="str">
        <f>IF(AND(Home!$A$1&gt;=Leave[[#This Row],[Start Time]],Home!$A$1&lt;=Leave[[#This Row],[End Time]]),"Aplica","No Aplica")</f>
        <v>No Aplica</v>
      </c>
      <c r="M6937" s="43" t="str">
        <f>IF(AND(Home!$A$1&gt;=Leave[[#This Row],[Start Time]],Home!$A$1&lt;=Leave[[#This Row],[End Time]]),Home!$A$1,"No Aplica")</f>
        <v>No Aplica</v>
      </c>
      <c r="N6937" s="43" t="str">
        <f>Leave[[#This Row],[User Code (Owning User) (Usuario)]]&amp;Leave[[#This Row],[fecha activa]]</f>
        <v>MIE2023160812260No Aplica</v>
      </c>
    </row>
    <row r="6938" spans="1:14" x14ac:dyDescent="0.3">
      <c r="A6938" s="43" t="s">
        <v>601</v>
      </c>
      <c r="B6938" s="3">
        <v>45913</v>
      </c>
      <c r="C6938" s="3">
        <v>45913</v>
      </c>
      <c r="D6938" s="43" t="s">
        <v>3426</v>
      </c>
      <c r="E6938" s="43" t="s">
        <v>351</v>
      </c>
      <c r="F6938" s="43" t="s">
        <v>352</v>
      </c>
      <c r="G6938">
        <v>30</v>
      </c>
      <c r="H6938">
        <v>30</v>
      </c>
      <c r="I6938" s="43" t="s">
        <v>1217</v>
      </c>
      <c r="J6938" s="43" t="s">
        <v>984</v>
      </c>
      <c r="K6938" s="43" t="s">
        <v>178</v>
      </c>
      <c r="L6938" s="43" t="str">
        <f>IF(AND(Home!$A$1&gt;=Leave[[#This Row],[Start Time]],Home!$A$1&lt;=Leave[[#This Row],[End Time]]),"Aplica","No Aplica")</f>
        <v>No Aplica</v>
      </c>
      <c r="M6938" s="43" t="str">
        <f>IF(AND(Home!$A$1&gt;=Leave[[#This Row],[Start Time]],Home!$A$1&lt;=Leave[[#This Row],[End Time]]),Home!$A$1,"No Aplica")</f>
        <v>No Aplica</v>
      </c>
      <c r="N6938" s="43" t="str">
        <f>Leave[[#This Row],[User Code (Owning User) (Usuario)]]&amp;Leave[[#This Row],[fecha activa]]</f>
        <v>MIE2023160812260No Aplica</v>
      </c>
    </row>
    <row r="6939" spans="1:14" x14ac:dyDescent="0.3">
      <c r="A6939" s="43" t="s">
        <v>465</v>
      </c>
      <c r="B6939" s="3">
        <v>45921</v>
      </c>
      <c r="C6939" s="3">
        <v>45921</v>
      </c>
      <c r="D6939" s="43" t="s">
        <v>2387</v>
      </c>
      <c r="E6939" s="43" t="s">
        <v>351</v>
      </c>
      <c r="F6939" s="43" t="s">
        <v>352</v>
      </c>
      <c r="G6939">
        <v>540</v>
      </c>
      <c r="H6939">
        <v>540</v>
      </c>
      <c r="I6939" s="43" t="s">
        <v>1217</v>
      </c>
      <c r="J6939" s="43" t="s">
        <v>984</v>
      </c>
      <c r="K6939" s="43" t="s">
        <v>178</v>
      </c>
      <c r="L6939" s="43" t="str">
        <f>IF(AND(Home!$A$1&gt;=Leave[[#This Row],[Start Time]],Home!$A$1&lt;=Leave[[#This Row],[End Time]]),"Aplica","No Aplica")</f>
        <v>No Aplica</v>
      </c>
      <c r="M6939" s="43" t="str">
        <f>IF(AND(Home!$A$1&gt;=Leave[[#This Row],[Start Time]],Home!$A$1&lt;=Leave[[#This Row],[End Time]]),Home!$A$1,"No Aplica")</f>
        <v>No Aplica</v>
      </c>
      <c r="N6939" s="43" t="str">
        <f>Leave[[#This Row],[User Code (Owning User) (Usuario)]]&amp;Leave[[#This Row],[fecha activa]]</f>
        <v>MIE2023160812260No Aplica</v>
      </c>
    </row>
    <row r="6940" spans="1:14" x14ac:dyDescent="0.3">
      <c r="A6940" s="43" t="s">
        <v>601</v>
      </c>
      <c r="B6940" s="3">
        <v>45904</v>
      </c>
      <c r="C6940" s="3">
        <v>45904</v>
      </c>
      <c r="D6940" s="43" t="s">
        <v>2823</v>
      </c>
      <c r="E6940" s="43" t="s">
        <v>351</v>
      </c>
      <c r="F6940" s="43" t="s">
        <v>352</v>
      </c>
      <c r="G6940">
        <v>180</v>
      </c>
      <c r="H6940">
        <v>180</v>
      </c>
      <c r="I6940" s="43" t="s">
        <v>1217</v>
      </c>
      <c r="J6940" s="43" t="s">
        <v>984</v>
      </c>
      <c r="K6940" s="43" t="s">
        <v>178</v>
      </c>
      <c r="L6940" s="43" t="str">
        <f>IF(AND(Home!$A$1&gt;=Leave[[#This Row],[Start Time]],Home!$A$1&lt;=Leave[[#This Row],[End Time]]),"Aplica","No Aplica")</f>
        <v>No Aplica</v>
      </c>
      <c r="M6940" s="43" t="str">
        <f>IF(AND(Home!$A$1&gt;=Leave[[#This Row],[Start Time]],Home!$A$1&lt;=Leave[[#This Row],[End Time]]),Home!$A$1,"No Aplica")</f>
        <v>No Aplica</v>
      </c>
      <c r="N6940" s="43" t="str">
        <f>Leave[[#This Row],[User Code (Owning User) (Usuario)]]&amp;Leave[[#This Row],[fecha activa]]</f>
        <v>MIE2023160812260No Aplica</v>
      </c>
    </row>
    <row r="6941" spans="1:14" x14ac:dyDescent="0.3">
      <c r="A6941" s="43" t="s">
        <v>465</v>
      </c>
      <c r="B6941" s="3">
        <v>45914</v>
      </c>
      <c r="C6941" s="3">
        <v>45914</v>
      </c>
      <c r="D6941" s="43" t="s">
        <v>2387</v>
      </c>
      <c r="E6941" s="43" t="s">
        <v>351</v>
      </c>
      <c r="F6941" s="43" t="s">
        <v>352</v>
      </c>
      <c r="G6941">
        <v>540</v>
      </c>
      <c r="H6941">
        <v>540</v>
      </c>
      <c r="I6941" s="43" t="s">
        <v>1217</v>
      </c>
      <c r="J6941" s="43" t="s">
        <v>984</v>
      </c>
      <c r="K6941" s="43" t="s">
        <v>178</v>
      </c>
      <c r="L6941" s="43" t="str">
        <f>IF(AND(Home!$A$1&gt;=Leave[[#This Row],[Start Time]],Home!$A$1&lt;=Leave[[#This Row],[End Time]]),"Aplica","No Aplica")</f>
        <v>No Aplica</v>
      </c>
      <c r="M6941" s="43" t="str">
        <f>IF(AND(Home!$A$1&gt;=Leave[[#This Row],[Start Time]],Home!$A$1&lt;=Leave[[#This Row],[End Time]]),Home!$A$1,"No Aplica")</f>
        <v>No Aplica</v>
      </c>
      <c r="N6941" s="43" t="str">
        <f>Leave[[#This Row],[User Code (Owning User) (Usuario)]]&amp;Leave[[#This Row],[fecha activa]]</f>
        <v>MIE2023160812260No Aplica</v>
      </c>
    </row>
    <row r="6942" spans="1:14" x14ac:dyDescent="0.3">
      <c r="A6942" s="43" t="s">
        <v>465</v>
      </c>
      <c r="B6942" s="3">
        <v>45907</v>
      </c>
      <c r="C6942" s="3">
        <v>45907</v>
      </c>
      <c r="D6942" s="43" t="s">
        <v>2387</v>
      </c>
      <c r="E6942" s="43" t="s">
        <v>351</v>
      </c>
      <c r="F6942" s="43" t="s">
        <v>352</v>
      </c>
      <c r="G6942">
        <v>540</v>
      </c>
      <c r="H6942">
        <v>540</v>
      </c>
      <c r="I6942" s="43" t="s">
        <v>1217</v>
      </c>
      <c r="J6942" s="43" t="s">
        <v>984</v>
      </c>
      <c r="K6942" s="43" t="s">
        <v>178</v>
      </c>
      <c r="L6942" s="43" t="str">
        <f>IF(AND(Home!$A$1&gt;=Leave[[#This Row],[Start Time]],Home!$A$1&lt;=Leave[[#This Row],[End Time]]),"Aplica","No Aplica")</f>
        <v>No Aplica</v>
      </c>
      <c r="M6942" s="43" t="str">
        <f>IF(AND(Home!$A$1&gt;=Leave[[#This Row],[Start Time]],Home!$A$1&lt;=Leave[[#This Row],[End Time]]),Home!$A$1,"No Aplica")</f>
        <v>No Aplica</v>
      </c>
      <c r="N6942" s="43" t="str">
        <f>Leave[[#This Row],[User Code (Owning User) (Usuario)]]&amp;Leave[[#This Row],[fecha activa]]</f>
        <v>MIE2023160812260No Aplica</v>
      </c>
    </row>
    <row r="6943" spans="1:14" x14ac:dyDescent="0.3">
      <c r="A6943" s="43" t="s">
        <v>477</v>
      </c>
      <c r="B6943" s="3">
        <v>45928</v>
      </c>
      <c r="C6943" s="3">
        <v>45928</v>
      </c>
      <c r="D6943" s="43" t="s">
        <v>1866</v>
      </c>
      <c r="E6943" s="43" t="s">
        <v>332</v>
      </c>
      <c r="F6943" s="43" t="s">
        <v>333</v>
      </c>
      <c r="G6943">
        <v>540</v>
      </c>
      <c r="H6943">
        <v>540</v>
      </c>
      <c r="I6943" s="43" t="s">
        <v>1222</v>
      </c>
      <c r="J6943" s="43" t="s">
        <v>2210</v>
      </c>
      <c r="K6943" s="43" t="s">
        <v>178</v>
      </c>
      <c r="L6943" s="43" t="str">
        <f>IF(AND(Home!$A$1&gt;=Leave[[#This Row],[Start Time]],Home!$A$1&lt;=Leave[[#This Row],[End Time]]),"Aplica","No Aplica")</f>
        <v>No Aplica</v>
      </c>
      <c r="M6943" s="43" t="str">
        <f>IF(AND(Home!$A$1&gt;=Leave[[#This Row],[Start Time]],Home!$A$1&lt;=Leave[[#This Row],[End Time]]),Home!$A$1,"No Aplica")</f>
        <v>No Aplica</v>
      </c>
      <c r="N6943" s="43" t="str">
        <f>Leave[[#This Row],[User Code (Owning User) (Usuario)]]&amp;Leave[[#This Row],[fecha activa]]</f>
        <v>MIE2023070711843No Aplica</v>
      </c>
    </row>
    <row r="6944" spans="1:14" x14ac:dyDescent="0.3">
      <c r="A6944" s="43" t="s">
        <v>477</v>
      </c>
      <c r="B6944" s="3">
        <v>45927</v>
      </c>
      <c r="C6944" s="3">
        <v>45927</v>
      </c>
      <c r="D6944" s="43" t="s">
        <v>1866</v>
      </c>
      <c r="E6944" s="43" t="s">
        <v>332</v>
      </c>
      <c r="F6944" s="43" t="s">
        <v>333</v>
      </c>
      <c r="G6944">
        <v>540</v>
      </c>
      <c r="H6944">
        <v>540</v>
      </c>
      <c r="I6944" s="43" t="s">
        <v>1222</v>
      </c>
      <c r="J6944" s="43" t="s">
        <v>2210</v>
      </c>
      <c r="K6944" s="43" t="s">
        <v>178</v>
      </c>
      <c r="L6944" s="43" t="str">
        <f>IF(AND(Home!$A$1&gt;=Leave[[#This Row],[Start Time]],Home!$A$1&lt;=Leave[[#This Row],[End Time]]),"Aplica","No Aplica")</f>
        <v>No Aplica</v>
      </c>
      <c r="M6944" s="43" t="str">
        <f>IF(AND(Home!$A$1&gt;=Leave[[#This Row],[Start Time]],Home!$A$1&lt;=Leave[[#This Row],[End Time]]),Home!$A$1,"No Aplica")</f>
        <v>No Aplica</v>
      </c>
      <c r="N6944" s="43" t="str">
        <f>Leave[[#This Row],[User Code (Owning User) (Usuario)]]&amp;Leave[[#This Row],[fecha activa]]</f>
        <v>MIE2023070711843No Aplica</v>
      </c>
    </row>
    <row r="6945" spans="1:14" x14ac:dyDescent="0.3">
      <c r="A6945" s="43" t="s">
        <v>477</v>
      </c>
      <c r="B6945" s="3">
        <v>45926</v>
      </c>
      <c r="C6945" s="3">
        <v>45926</v>
      </c>
      <c r="D6945" s="43" t="s">
        <v>1866</v>
      </c>
      <c r="E6945" s="43" t="s">
        <v>332</v>
      </c>
      <c r="F6945" s="43" t="s">
        <v>333</v>
      </c>
      <c r="G6945">
        <v>540</v>
      </c>
      <c r="H6945">
        <v>540</v>
      </c>
      <c r="I6945" s="43" t="s">
        <v>1222</v>
      </c>
      <c r="J6945" s="43" t="s">
        <v>2210</v>
      </c>
      <c r="K6945" s="43" t="s">
        <v>178</v>
      </c>
      <c r="L6945" s="43" t="str">
        <f>IF(AND(Home!$A$1&gt;=Leave[[#This Row],[Start Time]],Home!$A$1&lt;=Leave[[#This Row],[End Time]]),"Aplica","No Aplica")</f>
        <v>No Aplica</v>
      </c>
      <c r="M6945" s="43" t="str">
        <f>IF(AND(Home!$A$1&gt;=Leave[[#This Row],[Start Time]],Home!$A$1&lt;=Leave[[#This Row],[End Time]]),Home!$A$1,"No Aplica")</f>
        <v>No Aplica</v>
      </c>
      <c r="N6945" s="43" t="str">
        <f>Leave[[#This Row],[User Code (Owning User) (Usuario)]]&amp;Leave[[#This Row],[fecha activa]]</f>
        <v>MIE2023070711843No Aplica</v>
      </c>
    </row>
    <row r="6946" spans="1:14" x14ac:dyDescent="0.3">
      <c r="A6946" s="43" t="s">
        <v>477</v>
      </c>
      <c r="B6946" s="3">
        <v>45925</v>
      </c>
      <c r="C6946" s="3">
        <v>45925</v>
      </c>
      <c r="D6946" s="43" t="s">
        <v>1866</v>
      </c>
      <c r="E6946" s="43" t="s">
        <v>332</v>
      </c>
      <c r="F6946" s="43" t="s">
        <v>333</v>
      </c>
      <c r="G6946">
        <v>540</v>
      </c>
      <c r="H6946">
        <v>540</v>
      </c>
      <c r="I6946" s="43" t="s">
        <v>1222</v>
      </c>
      <c r="J6946" s="43" t="s">
        <v>2210</v>
      </c>
      <c r="K6946" s="43" t="s">
        <v>178</v>
      </c>
      <c r="L6946" s="43" t="str">
        <f>IF(AND(Home!$A$1&gt;=Leave[[#This Row],[Start Time]],Home!$A$1&lt;=Leave[[#This Row],[End Time]]),"Aplica","No Aplica")</f>
        <v>No Aplica</v>
      </c>
      <c r="M6946" s="43" t="str">
        <f>IF(AND(Home!$A$1&gt;=Leave[[#This Row],[Start Time]],Home!$A$1&lt;=Leave[[#This Row],[End Time]]),Home!$A$1,"No Aplica")</f>
        <v>No Aplica</v>
      </c>
      <c r="N6946" s="43" t="str">
        <f>Leave[[#This Row],[User Code (Owning User) (Usuario)]]&amp;Leave[[#This Row],[fecha activa]]</f>
        <v>MIE2023070711843No Aplica</v>
      </c>
    </row>
    <row r="6947" spans="1:14" x14ac:dyDescent="0.3">
      <c r="A6947" s="43" t="s">
        <v>477</v>
      </c>
      <c r="B6947" s="3">
        <v>45924</v>
      </c>
      <c r="C6947" s="3">
        <v>45924</v>
      </c>
      <c r="D6947" s="43" t="s">
        <v>1866</v>
      </c>
      <c r="E6947" s="43" t="s">
        <v>332</v>
      </c>
      <c r="F6947" s="43" t="s">
        <v>333</v>
      </c>
      <c r="G6947">
        <v>540</v>
      </c>
      <c r="H6947">
        <v>540</v>
      </c>
      <c r="I6947" s="43" t="s">
        <v>1222</v>
      </c>
      <c r="J6947" s="43" t="s">
        <v>2210</v>
      </c>
      <c r="K6947" s="43" t="s">
        <v>178</v>
      </c>
      <c r="L6947" s="43" t="str">
        <f>IF(AND(Home!$A$1&gt;=Leave[[#This Row],[Start Time]],Home!$A$1&lt;=Leave[[#This Row],[End Time]]),"Aplica","No Aplica")</f>
        <v>No Aplica</v>
      </c>
      <c r="M6947" s="43" t="str">
        <f>IF(AND(Home!$A$1&gt;=Leave[[#This Row],[Start Time]],Home!$A$1&lt;=Leave[[#This Row],[End Time]]),Home!$A$1,"No Aplica")</f>
        <v>No Aplica</v>
      </c>
      <c r="N6947" s="43" t="str">
        <f>Leave[[#This Row],[User Code (Owning User) (Usuario)]]&amp;Leave[[#This Row],[fecha activa]]</f>
        <v>MIE2023070711843No Aplica</v>
      </c>
    </row>
    <row r="6948" spans="1:14" x14ac:dyDescent="0.3">
      <c r="A6948" s="43" t="s">
        <v>477</v>
      </c>
      <c r="B6948" s="3">
        <v>45923</v>
      </c>
      <c r="C6948" s="3">
        <v>45923</v>
      </c>
      <c r="D6948" s="43" t="s">
        <v>1866</v>
      </c>
      <c r="E6948" s="43" t="s">
        <v>332</v>
      </c>
      <c r="F6948" s="43" t="s">
        <v>333</v>
      </c>
      <c r="G6948">
        <v>540</v>
      </c>
      <c r="H6948">
        <v>540</v>
      </c>
      <c r="I6948" s="43" t="s">
        <v>1222</v>
      </c>
      <c r="J6948" s="43" t="s">
        <v>2210</v>
      </c>
      <c r="K6948" s="43" t="s">
        <v>178</v>
      </c>
      <c r="L6948" s="43" t="str">
        <f>IF(AND(Home!$A$1&gt;=Leave[[#This Row],[Start Time]],Home!$A$1&lt;=Leave[[#This Row],[End Time]]),"Aplica","No Aplica")</f>
        <v>No Aplica</v>
      </c>
      <c r="M6948" s="43" t="str">
        <f>IF(AND(Home!$A$1&gt;=Leave[[#This Row],[Start Time]],Home!$A$1&lt;=Leave[[#This Row],[End Time]]),Home!$A$1,"No Aplica")</f>
        <v>No Aplica</v>
      </c>
      <c r="N6948" s="43" t="str">
        <f>Leave[[#This Row],[User Code (Owning User) (Usuario)]]&amp;Leave[[#This Row],[fecha activa]]</f>
        <v>MIE2023070711843No Aplica</v>
      </c>
    </row>
    <row r="6949" spans="1:14" x14ac:dyDescent="0.3">
      <c r="A6949" s="43" t="s">
        <v>477</v>
      </c>
      <c r="B6949" s="3">
        <v>45922</v>
      </c>
      <c r="C6949" s="3">
        <v>45922</v>
      </c>
      <c r="D6949" s="43" t="s">
        <v>1866</v>
      </c>
      <c r="E6949" s="43" t="s">
        <v>332</v>
      </c>
      <c r="F6949" s="43" t="s">
        <v>333</v>
      </c>
      <c r="G6949">
        <v>600</v>
      </c>
      <c r="H6949">
        <v>540</v>
      </c>
      <c r="I6949" s="43" t="s">
        <v>1222</v>
      </c>
      <c r="J6949" s="43" t="s">
        <v>2210</v>
      </c>
      <c r="K6949" s="43" t="s">
        <v>178</v>
      </c>
      <c r="L6949" s="43" t="str">
        <f>IF(AND(Home!$A$1&gt;=Leave[[#This Row],[Start Time]],Home!$A$1&lt;=Leave[[#This Row],[End Time]]),"Aplica","No Aplica")</f>
        <v>Aplica</v>
      </c>
      <c r="M6949" s="43">
        <f>IF(AND(Home!$A$1&gt;=Leave[[#This Row],[Start Time]],Home!$A$1&lt;=Leave[[#This Row],[End Time]]),Home!$A$1,"No Aplica")</f>
        <v>45922</v>
      </c>
      <c r="N6949" s="43" t="str">
        <f>Leave[[#This Row],[User Code (Owning User) (Usuario)]]&amp;Leave[[#This Row],[fecha activa]]</f>
        <v>MIE202307071184345922</v>
      </c>
    </row>
    <row r="6950" spans="1:14" x14ac:dyDescent="0.3">
      <c r="A6950" s="43" t="s">
        <v>471</v>
      </c>
      <c r="B6950" s="3">
        <v>45905</v>
      </c>
      <c r="C6950" s="3">
        <v>45905</v>
      </c>
      <c r="D6950" s="43" t="s">
        <v>3074</v>
      </c>
      <c r="E6950" s="43" t="s">
        <v>332</v>
      </c>
      <c r="F6950" s="43" t="s">
        <v>333</v>
      </c>
      <c r="G6950">
        <v>180</v>
      </c>
      <c r="H6950">
        <v>180</v>
      </c>
      <c r="I6950" s="43" t="s">
        <v>1222</v>
      </c>
      <c r="J6950" s="43" t="s">
        <v>2210</v>
      </c>
      <c r="K6950" s="43" t="s">
        <v>178</v>
      </c>
      <c r="L6950" s="43" t="str">
        <f>IF(AND(Home!$A$1&gt;=Leave[[#This Row],[Start Time]],Home!$A$1&lt;=Leave[[#This Row],[End Time]]),"Aplica","No Aplica")</f>
        <v>No Aplica</v>
      </c>
      <c r="M6950" s="43" t="str">
        <f>IF(AND(Home!$A$1&gt;=Leave[[#This Row],[Start Time]],Home!$A$1&lt;=Leave[[#This Row],[End Time]]),Home!$A$1,"No Aplica")</f>
        <v>No Aplica</v>
      </c>
      <c r="N6950" s="43" t="str">
        <f>Leave[[#This Row],[User Code (Owning User) (Usuario)]]&amp;Leave[[#This Row],[fecha activa]]</f>
        <v>MIE2023070711843No Aplica</v>
      </c>
    </row>
    <row r="6951" spans="1:14" x14ac:dyDescent="0.3">
      <c r="A6951" s="43" t="s">
        <v>471</v>
      </c>
      <c r="B6951" s="3">
        <v>45905</v>
      </c>
      <c r="C6951" s="3">
        <v>45905</v>
      </c>
      <c r="D6951" s="43" t="s">
        <v>3074</v>
      </c>
      <c r="E6951" s="43" t="s">
        <v>332</v>
      </c>
      <c r="F6951" s="43" t="s">
        <v>333</v>
      </c>
      <c r="G6951">
        <v>180</v>
      </c>
      <c r="H6951">
        <v>180</v>
      </c>
      <c r="I6951" s="43" t="s">
        <v>1222</v>
      </c>
      <c r="J6951" s="43" t="s">
        <v>2210</v>
      </c>
      <c r="K6951" s="43" t="s">
        <v>178</v>
      </c>
      <c r="L6951" s="43" t="str">
        <f>IF(AND(Home!$A$1&gt;=Leave[[#This Row],[Start Time]],Home!$A$1&lt;=Leave[[#This Row],[End Time]]),"Aplica","No Aplica")</f>
        <v>No Aplica</v>
      </c>
      <c r="M6951" s="43" t="str">
        <f>IF(AND(Home!$A$1&gt;=Leave[[#This Row],[Start Time]],Home!$A$1&lt;=Leave[[#This Row],[End Time]]),Home!$A$1,"No Aplica")</f>
        <v>No Aplica</v>
      </c>
      <c r="N6951" s="43" t="str">
        <f>Leave[[#This Row],[User Code (Owning User) (Usuario)]]&amp;Leave[[#This Row],[fecha activa]]</f>
        <v>MIE2023070711843No Aplica</v>
      </c>
    </row>
    <row r="6952" spans="1:14" x14ac:dyDescent="0.3">
      <c r="A6952" s="43" t="s">
        <v>471</v>
      </c>
      <c r="B6952" s="3">
        <v>45904</v>
      </c>
      <c r="C6952" s="3">
        <v>45904</v>
      </c>
      <c r="D6952" s="43" t="s">
        <v>1404</v>
      </c>
      <c r="E6952" s="43" t="s">
        <v>332</v>
      </c>
      <c r="F6952" s="43" t="s">
        <v>333</v>
      </c>
      <c r="G6952">
        <v>60</v>
      </c>
      <c r="H6952">
        <v>60</v>
      </c>
      <c r="I6952" s="43" t="s">
        <v>1222</v>
      </c>
      <c r="J6952" s="43" t="s">
        <v>2210</v>
      </c>
      <c r="K6952" s="43" t="s">
        <v>178</v>
      </c>
      <c r="L6952" s="43" t="str">
        <f>IF(AND(Home!$A$1&gt;=Leave[[#This Row],[Start Time]],Home!$A$1&lt;=Leave[[#This Row],[End Time]]),"Aplica","No Aplica")</f>
        <v>No Aplica</v>
      </c>
      <c r="M6952" s="43" t="str">
        <f>IF(AND(Home!$A$1&gt;=Leave[[#This Row],[Start Time]],Home!$A$1&lt;=Leave[[#This Row],[End Time]]),Home!$A$1,"No Aplica")</f>
        <v>No Aplica</v>
      </c>
      <c r="N6952" s="43" t="str">
        <f>Leave[[#This Row],[User Code (Owning User) (Usuario)]]&amp;Leave[[#This Row],[fecha activa]]</f>
        <v>MIE2023070711843No Aplica</v>
      </c>
    </row>
    <row r="6953" spans="1:14" x14ac:dyDescent="0.3">
      <c r="A6953" s="43" t="s">
        <v>471</v>
      </c>
      <c r="B6953" s="3">
        <v>45903</v>
      </c>
      <c r="C6953" s="3">
        <v>45903</v>
      </c>
      <c r="D6953" s="43" t="s">
        <v>2872</v>
      </c>
      <c r="E6953" s="43" t="s">
        <v>332</v>
      </c>
      <c r="F6953" s="43" t="s">
        <v>333</v>
      </c>
      <c r="G6953">
        <v>240</v>
      </c>
      <c r="H6953">
        <v>240</v>
      </c>
      <c r="I6953" s="43" t="s">
        <v>1222</v>
      </c>
      <c r="J6953" s="43" t="s">
        <v>2210</v>
      </c>
      <c r="K6953" s="43" t="s">
        <v>178</v>
      </c>
      <c r="L6953" s="43" t="str">
        <f>IF(AND(Home!$A$1&gt;=Leave[[#This Row],[Start Time]],Home!$A$1&lt;=Leave[[#This Row],[End Time]]),"Aplica","No Aplica")</f>
        <v>No Aplica</v>
      </c>
      <c r="M6953" s="43" t="str">
        <f>IF(AND(Home!$A$1&gt;=Leave[[#This Row],[Start Time]],Home!$A$1&lt;=Leave[[#This Row],[End Time]]),Home!$A$1,"No Aplica")</f>
        <v>No Aplica</v>
      </c>
      <c r="N6953" s="43" t="str">
        <f>Leave[[#This Row],[User Code (Owning User) (Usuario)]]&amp;Leave[[#This Row],[fecha activa]]</f>
        <v>MIE2023070711843No Aplica</v>
      </c>
    </row>
    <row r="6954" spans="1:14" x14ac:dyDescent="0.3">
      <c r="A6954" s="43" t="s">
        <v>601</v>
      </c>
      <c r="B6954" s="3">
        <v>45902</v>
      </c>
      <c r="C6954" s="3">
        <v>45902</v>
      </c>
      <c r="D6954" s="43" t="s">
        <v>2821</v>
      </c>
      <c r="E6954" s="43" t="s">
        <v>332</v>
      </c>
      <c r="F6954" s="43" t="s">
        <v>333</v>
      </c>
      <c r="G6954">
        <v>60</v>
      </c>
      <c r="H6954">
        <v>60</v>
      </c>
      <c r="I6954" s="43" t="s">
        <v>1222</v>
      </c>
      <c r="J6954" s="43" t="s">
        <v>2210</v>
      </c>
      <c r="K6954" s="43" t="s">
        <v>178</v>
      </c>
      <c r="L6954" s="43" t="str">
        <f>IF(AND(Home!$A$1&gt;=Leave[[#This Row],[Start Time]],Home!$A$1&lt;=Leave[[#This Row],[End Time]]),"Aplica","No Aplica")</f>
        <v>No Aplica</v>
      </c>
      <c r="M6954" s="43" t="str">
        <f>IF(AND(Home!$A$1&gt;=Leave[[#This Row],[Start Time]],Home!$A$1&lt;=Leave[[#This Row],[End Time]]),Home!$A$1,"No Aplica")</f>
        <v>No Aplica</v>
      </c>
      <c r="N6954" s="43" t="str">
        <f>Leave[[#This Row],[User Code (Owning User) (Usuario)]]&amp;Leave[[#This Row],[fecha activa]]</f>
        <v>MIE2023070711843No Aplica</v>
      </c>
    </row>
    <row r="6955" spans="1:14" x14ac:dyDescent="0.3">
      <c r="A6955" s="43" t="s">
        <v>601</v>
      </c>
      <c r="B6955" s="3">
        <v>45902</v>
      </c>
      <c r="C6955" s="3">
        <v>45902</v>
      </c>
      <c r="D6955" s="43" t="s">
        <v>2821</v>
      </c>
      <c r="E6955" s="43" t="s">
        <v>332</v>
      </c>
      <c r="F6955" s="43" t="s">
        <v>333</v>
      </c>
      <c r="G6955">
        <v>60</v>
      </c>
      <c r="H6955">
        <v>60</v>
      </c>
      <c r="I6955" s="43" t="s">
        <v>1222</v>
      </c>
      <c r="J6955" s="43" t="s">
        <v>2210</v>
      </c>
      <c r="K6955" s="43" t="s">
        <v>178</v>
      </c>
      <c r="L6955" s="43" t="str">
        <f>IF(AND(Home!$A$1&gt;=Leave[[#This Row],[Start Time]],Home!$A$1&lt;=Leave[[#This Row],[End Time]]),"Aplica","No Aplica")</f>
        <v>No Aplica</v>
      </c>
      <c r="M6955" s="43" t="str">
        <f>IF(AND(Home!$A$1&gt;=Leave[[#This Row],[Start Time]],Home!$A$1&lt;=Leave[[#This Row],[End Time]]),Home!$A$1,"No Aplica")</f>
        <v>No Aplica</v>
      </c>
      <c r="N6955" s="43" t="str">
        <f>Leave[[#This Row],[User Code (Owning User) (Usuario)]]&amp;Leave[[#This Row],[fecha activa]]</f>
        <v>MIE2023070711843No Aplica</v>
      </c>
    </row>
    <row r="6956" spans="1:14" x14ac:dyDescent="0.3">
      <c r="A6956" s="43" t="s">
        <v>601</v>
      </c>
      <c r="B6956" s="3">
        <v>45902</v>
      </c>
      <c r="C6956" s="3">
        <v>45902</v>
      </c>
      <c r="D6956" s="43" t="s">
        <v>2821</v>
      </c>
      <c r="E6956" s="43" t="s">
        <v>332</v>
      </c>
      <c r="F6956" s="43" t="s">
        <v>333</v>
      </c>
      <c r="G6956">
        <v>60</v>
      </c>
      <c r="H6956">
        <v>60</v>
      </c>
      <c r="I6956" s="43" t="s">
        <v>1222</v>
      </c>
      <c r="J6956" s="43" t="s">
        <v>2210</v>
      </c>
      <c r="K6956" s="43" t="s">
        <v>178</v>
      </c>
      <c r="L6956" s="43" t="str">
        <f>IF(AND(Home!$A$1&gt;=Leave[[#This Row],[Start Time]],Home!$A$1&lt;=Leave[[#This Row],[End Time]]),"Aplica","No Aplica")</f>
        <v>No Aplica</v>
      </c>
      <c r="M6956" s="43" t="str">
        <f>IF(AND(Home!$A$1&gt;=Leave[[#This Row],[Start Time]],Home!$A$1&lt;=Leave[[#This Row],[End Time]]),Home!$A$1,"No Aplica")</f>
        <v>No Aplica</v>
      </c>
      <c r="N6956" s="43" t="str">
        <f>Leave[[#This Row],[User Code (Owning User) (Usuario)]]&amp;Leave[[#This Row],[fecha activa]]</f>
        <v>MIE2023070711843No Aplica</v>
      </c>
    </row>
    <row r="6957" spans="1:14" x14ac:dyDescent="0.3">
      <c r="A6957" s="43" t="s">
        <v>468</v>
      </c>
      <c r="B6957" s="3">
        <v>45914</v>
      </c>
      <c r="C6957" s="3">
        <v>45914</v>
      </c>
      <c r="D6957" s="43" t="s">
        <v>474</v>
      </c>
      <c r="E6957" s="43" t="s">
        <v>332</v>
      </c>
      <c r="F6957" s="43" t="s">
        <v>333</v>
      </c>
      <c r="G6957">
        <v>600</v>
      </c>
      <c r="H6957">
        <v>540</v>
      </c>
      <c r="I6957" s="43" t="s">
        <v>1222</v>
      </c>
      <c r="J6957" s="43" t="s">
        <v>2210</v>
      </c>
      <c r="K6957" s="43" t="s">
        <v>178</v>
      </c>
      <c r="L6957" s="43" t="str">
        <f>IF(AND(Home!$A$1&gt;=Leave[[#This Row],[Start Time]],Home!$A$1&lt;=Leave[[#This Row],[End Time]]),"Aplica","No Aplica")</f>
        <v>No Aplica</v>
      </c>
      <c r="M6957" s="43" t="str">
        <f>IF(AND(Home!$A$1&gt;=Leave[[#This Row],[Start Time]],Home!$A$1&lt;=Leave[[#This Row],[End Time]]),Home!$A$1,"No Aplica")</f>
        <v>No Aplica</v>
      </c>
      <c r="N6957" s="43" t="str">
        <f>Leave[[#This Row],[User Code (Owning User) (Usuario)]]&amp;Leave[[#This Row],[fecha activa]]</f>
        <v>MIE2023070711843No Aplica</v>
      </c>
    </row>
    <row r="6958" spans="1:14" x14ac:dyDescent="0.3">
      <c r="A6958" s="43" t="s">
        <v>465</v>
      </c>
      <c r="B6958" s="3">
        <v>45930</v>
      </c>
      <c r="C6958" s="3">
        <v>45930</v>
      </c>
      <c r="D6958" s="43" t="s">
        <v>602</v>
      </c>
      <c r="E6958" s="43" t="s">
        <v>1697</v>
      </c>
      <c r="F6958" s="43" t="s">
        <v>1699</v>
      </c>
      <c r="G6958">
        <v>60</v>
      </c>
      <c r="H6958">
        <v>60</v>
      </c>
      <c r="I6958" s="43" t="s">
        <v>1698</v>
      </c>
      <c r="J6958" s="43" t="s">
        <v>1863</v>
      </c>
      <c r="K6958" s="43" t="s">
        <v>179</v>
      </c>
      <c r="L6958" s="43" t="str">
        <f>IF(AND(Home!$A$1&gt;=Leave[[#This Row],[Start Time]],Home!$A$1&lt;=Leave[[#This Row],[End Time]]),"Aplica","No Aplica")</f>
        <v>No Aplica</v>
      </c>
      <c r="M6958" s="43" t="str">
        <f>IF(AND(Home!$A$1&gt;=Leave[[#This Row],[Start Time]],Home!$A$1&lt;=Leave[[#This Row],[End Time]]),Home!$A$1,"No Aplica")</f>
        <v>No Aplica</v>
      </c>
      <c r="N6958" s="43" t="str">
        <f>Leave[[#This Row],[User Code (Owning User) (Usuario)]]&amp;Leave[[#This Row],[fecha activa]]</f>
        <v>MIE2025010522912No Aplica</v>
      </c>
    </row>
    <row r="6959" spans="1:14" x14ac:dyDescent="0.3">
      <c r="A6959" s="43" t="s">
        <v>465</v>
      </c>
      <c r="B6959" s="3">
        <v>45927</v>
      </c>
      <c r="C6959" s="3">
        <v>45927</v>
      </c>
      <c r="D6959" s="43" t="s">
        <v>670</v>
      </c>
      <c r="E6959" s="43" t="s">
        <v>1697</v>
      </c>
      <c r="F6959" s="43" t="s">
        <v>1699</v>
      </c>
      <c r="G6959">
        <v>60</v>
      </c>
      <c r="H6959">
        <v>60</v>
      </c>
      <c r="I6959" s="43" t="s">
        <v>1698</v>
      </c>
      <c r="J6959" s="43" t="s">
        <v>1863</v>
      </c>
      <c r="K6959" s="43" t="s">
        <v>179</v>
      </c>
      <c r="L6959" s="43" t="str">
        <f>IF(AND(Home!$A$1&gt;=Leave[[#This Row],[Start Time]],Home!$A$1&lt;=Leave[[#This Row],[End Time]]),"Aplica","No Aplica")</f>
        <v>No Aplica</v>
      </c>
      <c r="M6959" s="43" t="str">
        <f>IF(AND(Home!$A$1&gt;=Leave[[#This Row],[Start Time]],Home!$A$1&lt;=Leave[[#This Row],[End Time]]),Home!$A$1,"No Aplica")</f>
        <v>No Aplica</v>
      </c>
      <c r="N6959" s="43" t="str">
        <f>Leave[[#This Row],[User Code (Owning User) (Usuario)]]&amp;Leave[[#This Row],[fecha activa]]</f>
        <v>MIE2025010522912No Aplica</v>
      </c>
    </row>
    <row r="6960" spans="1:14" x14ac:dyDescent="0.3">
      <c r="A6960" s="43" t="s">
        <v>465</v>
      </c>
      <c r="B6960" s="3">
        <v>45926</v>
      </c>
      <c r="C6960" s="3">
        <v>45926</v>
      </c>
      <c r="D6960" s="43" t="s">
        <v>670</v>
      </c>
      <c r="E6960" s="43" t="s">
        <v>1697</v>
      </c>
      <c r="F6960" s="43" t="s">
        <v>1699</v>
      </c>
      <c r="G6960">
        <v>60</v>
      </c>
      <c r="H6960">
        <v>60</v>
      </c>
      <c r="I6960" s="43" t="s">
        <v>1698</v>
      </c>
      <c r="J6960" s="43" t="s">
        <v>1863</v>
      </c>
      <c r="K6960" s="43" t="s">
        <v>179</v>
      </c>
      <c r="L6960" s="43" t="str">
        <f>IF(AND(Home!$A$1&gt;=Leave[[#This Row],[Start Time]],Home!$A$1&lt;=Leave[[#This Row],[End Time]]),"Aplica","No Aplica")</f>
        <v>No Aplica</v>
      </c>
      <c r="M6960" s="43" t="str">
        <f>IF(AND(Home!$A$1&gt;=Leave[[#This Row],[Start Time]],Home!$A$1&lt;=Leave[[#This Row],[End Time]]),Home!$A$1,"No Aplica")</f>
        <v>No Aplica</v>
      </c>
      <c r="N6960" s="43" t="str">
        <f>Leave[[#This Row],[User Code (Owning User) (Usuario)]]&amp;Leave[[#This Row],[fecha activa]]</f>
        <v>MIE2025010522912No Aplica</v>
      </c>
    </row>
    <row r="6961" spans="1:14" x14ac:dyDescent="0.3">
      <c r="A6961" s="43" t="s">
        <v>465</v>
      </c>
      <c r="B6961" s="3">
        <v>45925</v>
      </c>
      <c r="C6961" s="3">
        <v>45925</v>
      </c>
      <c r="D6961" s="43" t="s">
        <v>670</v>
      </c>
      <c r="E6961" s="43" t="s">
        <v>1697</v>
      </c>
      <c r="F6961" s="43" t="s">
        <v>1699</v>
      </c>
      <c r="G6961">
        <v>60</v>
      </c>
      <c r="H6961">
        <v>60</v>
      </c>
      <c r="I6961" s="43" t="s">
        <v>1698</v>
      </c>
      <c r="J6961" s="43" t="s">
        <v>1863</v>
      </c>
      <c r="K6961" s="43" t="s">
        <v>179</v>
      </c>
      <c r="L6961" s="43" t="str">
        <f>IF(AND(Home!$A$1&gt;=Leave[[#This Row],[Start Time]],Home!$A$1&lt;=Leave[[#This Row],[End Time]]),"Aplica","No Aplica")</f>
        <v>No Aplica</v>
      </c>
      <c r="M6961" s="43" t="str">
        <f>IF(AND(Home!$A$1&gt;=Leave[[#This Row],[Start Time]],Home!$A$1&lt;=Leave[[#This Row],[End Time]]),Home!$A$1,"No Aplica")</f>
        <v>No Aplica</v>
      </c>
      <c r="N6961" s="43" t="str">
        <f>Leave[[#This Row],[User Code (Owning User) (Usuario)]]&amp;Leave[[#This Row],[fecha activa]]</f>
        <v>MIE2025010522912No Aplica</v>
      </c>
    </row>
    <row r="6962" spans="1:14" x14ac:dyDescent="0.3">
      <c r="A6962" s="43" t="s">
        <v>465</v>
      </c>
      <c r="B6962" s="3">
        <v>45924</v>
      </c>
      <c r="C6962" s="3">
        <v>45924</v>
      </c>
      <c r="D6962" s="43" t="s">
        <v>670</v>
      </c>
      <c r="E6962" s="43" t="s">
        <v>1697</v>
      </c>
      <c r="F6962" s="43" t="s">
        <v>1699</v>
      </c>
      <c r="G6962">
        <v>60</v>
      </c>
      <c r="H6962">
        <v>60</v>
      </c>
      <c r="I6962" s="43" t="s">
        <v>1698</v>
      </c>
      <c r="J6962" s="43" t="s">
        <v>1863</v>
      </c>
      <c r="K6962" s="43" t="s">
        <v>179</v>
      </c>
      <c r="L6962" s="43" t="str">
        <f>IF(AND(Home!$A$1&gt;=Leave[[#This Row],[Start Time]],Home!$A$1&lt;=Leave[[#This Row],[End Time]]),"Aplica","No Aplica")</f>
        <v>No Aplica</v>
      </c>
      <c r="M6962" s="43" t="str">
        <f>IF(AND(Home!$A$1&gt;=Leave[[#This Row],[Start Time]],Home!$A$1&lt;=Leave[[#This Row],[End Time]]),Home!$A$1,"No Aplica")</f>
        <v>No Aplica</v>
      </c>
      <c r="N6962" s="43" t="str">
        <f>Leave[[#This Row],[User Code (Owning User) (Usuario)]]&amp;Leave[[#This Row],[fecha activa]]</f>
        <v>MIE2025010522912No Aplica</v>
      </c>
    </row>
    <row r="6963" spans="1:14" x14ac:dyDescent="0.3">
      <c r="A6963" s="43" t="s">
        <v>465</v>
      </c>
      <c r="B6963" s="3">
        <v>45928</v>
      </c>
      <c r="C6963" s="3">
        <v>45928</v>
      </c>
      <c r="D6963" s="43" t="s">
        <v>469</v>
      </c>
      <c r="E6963" s="43" t="s">
        <v>1697</v>
      </c>
      <c r="F6963" s="43" t="s">
        <v>1699</v>
      </c>
      <c r="G6963">
        <v>540</v>
      </c>
      <c r="H6963">
        <v>540</v>
      </c>
      <c r="I6963" s="43" t="s">
        <v>1698</v>
      </c>
      <c r="J6963" s="43" t="s">
        <v>1863</v>
      </c>
      <c r="K6963" s="43" t="s">
        <v>179</v>
      </c>
      <c r="L6963" s="43" t="str">
        <f>IF(AND(Home!$A$1&gt;=Leave[[#This Row],[Start Time]],Home!$A$1&lt;=Leave[[#This Row],[End Time]]),"Aplica","No Aplica")</f>
        <v>No Aplica</v>
      </c>
      <c r="M6963" s="43" t="str">
        <f>IF(AND(Home!$A$1&gt;=Leave[[#This Row],[Start Time]],Home!$A$1&lt;=Leave[[#This Row],[End Time]]),Home!$A$1,"No Aplica")</f>
        <v>No Aplica</v>
      </c>
      <c r="N6963" s="43" t="str">
        <f>Leave[[#This Row],[User Code (Owning User) (Usuario)]]&amp;Leave[[#This Row],[fecha activa]]</f>
        <v>MIE2025010522912No Aplica</v>
      </c>
    </row>
    <row r="6964" spans="1:14" x14ac:dyDescent="0.3">
      <c r="A6964" s="43" t="s">
        <v>465</v>
      </c>
      <c r="B6964" s="3">
        <v>45923</v>
      </c>
      <c r="C6964" s="3">
        <v>45923</v>
      </c>
      <c r="D6964" s="43" t="s">
        <v>469</v>
      </c>
      <c r="E6964" s="43" t="s">
        <v>1697</v>
      </c>
      <c r="F6964" s="43" t="s">
        <v>1699</v>
      </c>
      <c r="G6964">
        <v>540</v>
      </c>
      <c r="H6964">
        <v>540</v>
      </c>
      <c r="I6964" s="43" t="s">
        <v>1698</v>
      </c>
      <c r="J6964" s="43" t="s">
        <v>1863</v>
      </c>
      <c r="K6964" s="43" t="s">
        <v>179</v>
      </c>
      <c r="L6964" s="43" t="str">
        <f>IF(AND(Home!$A$1&gt;=Leave[[#This Row],[Start Time]],Home!$A$1&lt;=Leave[[#This Row],[End Time]]),"Aplica","No Aplica")</f>
        <v>No Aplica</v>
      </c>
      <c r="M6964" s="43" t="str">
        <f>IF(AND(Home!$A$1&gt;=Leave[[#This Row],[Start Time]],Home!$A$1&lt;=Leave[[#This Row],[End Time]]),Home!$A$1,"No Aplica")</f>
        <v>No Aplica</v>
      </c>
      <c r="N6964" s="43" t="str">
        <f>Leave[[#This Row],[User Code (Owning User) (Usuario)]]&amp;Leave[[#This Row],[fecha activa]]</f>
        <v>MIE2025010522912No Aplica</v>
      </c>
    </row>
    <row r="6965" spans="1:14" x14ac:dyDescent="0.3">
      <c r="A6965" s="43" t="s">
        <v>476</v>
      </c>
      <c r="B6965" s="3">
        <v>45921</v>
      </c>
      <c r="C6965" s="3">
        <v>45921</v>
      </c>
      <c r="D6965" s="43" t="s">
        <v>3210</v>
      </c>
      <c r="E6965" s="43" t="s">
        <v>1697</v>
      </c>
      <c r="F6965" s="43" t="s">
        <v>1699</v>
      </c>
      <c r="G6965">
        <v>60</v>
      </c>
      <c r="H6965">
        <v>60</v>
      </c>
      <c r="I6965" s="43" t="s">
        <v>1698</v>
      </c>
      <c r="J6965" s="43" t="s">
        <v>1863</v>
      </c>
      <c r="K6965" s="43" t="s">
        <v>179</v>
      </c>
      <c r="L6965" s="43" t="str">
        <f>IF(AND(Home!$A$1&gt;=Leave[[#This Row],[Start Time]],Home!$A$1&lt;=Leave[[#This Row],[End Time]]),"Aplica","No Aplica")</f>
        <v>No Aplica</v>
      </c>
      <c r="M6965" s="43" t="str">
        <f>IF(AND(Home!$A$1&gt;=Leave[[#This Row],[Start Time]],Home!$A$1&lt;=Leave[[#This Row],[End Time]]),Home!$A$1,"No Aplica")</f>
        <v>No Aplica</v>
      </c>
      <c r="N6965" s="43" t="str">
        <f>Leave[[#This Row],[User Code (Owning User) (Usuario)]]&amp;Leave[[#This Row],[fecha activa]]</f>
        <v>MIE2025010522912No Aplica</v>
      </c>
    </row>
    <row r="6966" spans="1:14" x14ac:dyDescent="0.3">
      <c r="A6966" s="43" t="s">
        <v>465</v>
      </c>
      <c r="B6966" s="3">
        <v>45920</v>
      </c>
      <c r="C6966" s="3">
        <v>45920</v>
      </c>
      <c r="D6966" s="43" t="s">
        <v>670</v>
      </c>
      <c r="E6966" s="43" t="s">
        <v>1697</v>
      </c>
      <c r="F6966" s="43" t="s">
        <v>1699</v>
      </c>
      <c r="G6966">
        <v>120</v>
      </c>
      <c r="H6966">
        <v>120</v>
      </c>
      <c r="I6966" s="43" t="s">
        <v>1698</v>
      </c>
      <c r="J6966" s="43" t="s">
        <v>1863</v>
      </c>
      <c r="K6966" s="43" t="s">
        <v>179</v>
      </c>
      <c r="L6966" s="43" t="str">
        <f>IF(AND(Home!$A$1&gt;=Leave[[#This Row],[Start Time]],Home!$A$1&lt;=Leave[[#This Row],[End Time]]),"Aplica","No Aplica")</f>
        <v>No Aplica</v>
      </c>
      <c r="M6966" s="43" t="str">
        <f>IF(AND(Home!$A$1&gt;=Leave[[#This Row],[Start Time]],Home!$A$1&lt;=Leave[[#This Row],[End Time]]),Home!$A$1,"No Aplica")</f>
        <v>No Aplica</v>
      </c>
      <c r="N6966" s="43" t="str">
        <f>Leave[[#This Row],[User Code (Owning User) (Usuario)]]&amp;Leave[[#This Row],[fecha activa]]</f>
        <v>MIE2025010522912No Aplica</v>
      </c>
    </row>
    <row r="6967" spans="1:14" x14ac:dyDescent="0.3">
      <c r="A6967" s="43" t="s">
        <v>465</v>
      </c>
      <c r="B6967" s="3">
        <v>45916</v>
      </c>
      <c r="C6967" s="3">
        <v>45916</v>
      </c>
      <c r="D6967" s="43" t="s">
        <v>621</v>
      </c>
      <c r="E6967" s="43" t="s">
        <v>1697</v>
      </c>
      <c r="F6967" s="43" t="s">
        <v>1699</v>
      </c>
      <c r="G6967">
        <v>120</v>
      </c>
      <c r="H6967">
        <v>120</v>
      </c>
      <c r="I6967" s="43" t="s">
        <v>1698</v>
      </c>
      <c r="J6967" s="43" t="s">
        <v>1863</v>
      </c>
      <c r="K6967" s="43" t="s">
        <v>179</v>
      </c>
      <c r="L6967" s="43" t="str">
        <f>IF(AND(Home!$A$1&gt;=Leave[[#This Row],[Start Time]],Home!$A$1&lt;=Leave[[#This Row],[End Time]]),"Aplica","No Aplica")</f>
        <v>No Aplica</v>
      </c>
      <c r="M6967" s="43" t="str">
        <f>IF(AND(Home!$A$1&gt;=Leave[[#This Row],[Start Time]],Home!$A$1&lt;=Leave[[#This Row],[End Time]]),Home!$A$1,"No Aplica")</f>
        <v>No Aplica</v>
      </c>
      <c r="N6967" s="43" t="str">
        <f>Leave[[#This Row],[User Code (Owning User) (Usuario)]]&amp;Leave[[#This Row],[fecha activa]]</f>
        <v>MIE2025010522912No Aplica</v>
      </c>
    </row>
    <row r="6968" spans="1:14" x14ac:dyDescent="0.3">
      <c r="A6968" s="43" t="s">
        <v>471</v>
      </c>
      <c r="B6968" s="3">
        <v>45903</v>
      </c>
      <c r="C6968" s="3">
        <v>45903</v>
      </c>
      <c r="D6968" s="43" t="s">
        <v>1864</v>
      </c>
      <c r="E6968" s="43" t="s">
        <v>1697</v>
      </c>
      <c r="F6968" s="43" t="s">
        <v>1699</v>
      </c>
      <c r="G6968">
        <v>270</v>
      </c>
      <c r="H6968">
        <v>270</v>
      </c>
      <c r="I6968" s="43" t="s">
        <v>1698</v>
      </c>
      <c r="J6968" s="43" t="s">
        <v>1863</v>
      </c>
      <c r="K6968" s="43" t="s">
        <v>179</v>
      </c>
      <c r="L6968" s="43" t="str">
        <f>IF(AND(Home!$A$1&gt;=Leave[[#This Row],[Start Time]],Home!$A$1&lt;=Leave[[#This Row],[End Time]]),"Aplica","No Aplica")</f>
        <v>No Aplica</v>
      </c>
      <c r="M6968" s="43" t="str">
        <f>IF(AND(Home!$A$1&gt;=Leave[[#This Row],[Start Time]],Home!$A$1&lt;=Leave[[#This Row],[End Time]]),Home!$A$1,"No Aplica")</f>
        <v>No Aplica</v>
      </c>
      <c r="N6968" s="43" t="str">
        <f>Leave[[#This Row],[User Code (Owning User) (Usuario)]]&amp;Leave[[#This Row],[fecha activa]]</f>
        <v>MIE2025010522912No Aplica</v>
      </c>
    </row>
    <row r="6969" spans="1:14" x14ac:dyDescent="0.3">
      <c r="A6969" s="43" t="s">
        <v>465</v>
      </c>
      <c r="B6969" s="3">
        <v>45913</v>
      </c>
      <c r="C6969" s="3">
        <v>45913</v>
      </c>
      <c r="D6969" s="43" t="s">
        <v>670</v>
      </c>
      <c r="E6969" s="43" t="s">
        <v>1697</v>
      </c>
      <c r="F6969" s="43" t="s">
        <v>1699</v>
      </c>
      <c r="G6969">
        <v>120</v>
      </c>
      <c r="H6969">
        <v>120</v>
      </c>
      <c r="I6969" s="43" t="s">
        <v>1698</v>
      </c>
      <c r="J6969" s="43" t="s">
        <v>1863</v>
      </c>
      <c r="K6969" s="43" t="s">
        <v>179</v>
      </c>
      <c r="L6969" s="43" t="str">
        <f>IF(AND(Home!$A$1&gt;=Leave[[#This Row],[Start Time]],Home!$A$1&lt;=Leave[[#This Row],[End Time]]),"Aplica","No Aplica")</f>
        <v>No Aplica</v>
      </c>
      <c r="M6969" s="43" t="str">
        <f>IF(AND(Home!$A$1&gt;=Leave[[#This Row],[Start Time]],Home!$A$1&lt;=Leave[[#This Row],[End Time]]),Home!$A$1,"No Aplica")</f>
        <v>No Aplica</v>
      </c>
      <c r="N6969" s="43" t="str">
        <f>Leave[[#This Row],[User Code (Owning User) (Usuario)]]&amp;Leave[[#This Row],[fecha activa]]</f>
        <v>MIE2025010522912No Aplica</v>
      </c>
    </row>
    <row r="6970" spans="1:14" x14ac:dyDescent="0.3">
      <c r="A6970" s="43" t="s">
        <v>465</v>
      </c>
      <c r="B6970" s="3">
        <v>45910</v>
      </c>
      <c r="C6970" s="3">
        <v>45910</v>
      </c>
      <c r="D6970" s="43" t="s">
        <v>469</v>
      </c>
      <c r="E6970" s="43" t="s">
        <v>1697</v>
      </c>
      <c r="F6970" s="43" t="s">
        <v>1699</v>
      </c>
      <c r="G6970">
        <v>540</v>
      </c>
      <c r="H6970">
        <v>540</v>
      </c>
      <c r="I6970" s="43" t="s">
        <v>1698</v>
      </c>
      <c r="J6970" s="43" t="s">
        <v>1863</v>
      </c>
      <c r="K6970" s="43" t="s">
        <v>179</v>
      </c>
      <c r="L6970" s="43" t="str">
        <f>IF(AND(Home!$A$1&gt;=Leave[[#This Row],[Start Time]],Home!$A$1&lt;=Leave[[#This Row],[End Time]]),"Aplica","No Aplica")</f>
        <v>No Aplica</v>
      </c>
      <c r="M6970" s="43" t="str">
        <f>IF(AND(Home!$A$1&gt;=Leave[[#This Row],[Start Time]],Home!$A$1&lt;=Leave[[#This Row],[End Time]]),Home!$A$1,"No Aplica")</f>
        <v>No Aplica</v>
      </c>
      <c r="N6970" s="43" t="str">
        <f>Leave[[#This Row],[User Code (Owning User) (Usuario)]]&amp;Leave[[#This Row],[fecha activa]]</f>
        <v>MIE2025010522912No Aplica</v>
      </c>
    </row>
    <row r="6971" spans="1:14" x14ac:dyDescent="0.3">
      <c r="A6971" s="43" t="s">
        <v>465</v>
      </c>
      <c r="B6971" s="3">
        <v>45909</v>
      </c>
      <c r="C6971" s="3">
        <v>45909</v>
      </c>
      <c r="D6971" s="43" t="s">
        <v>670</v>
      </c>
      <c r="E6971" s="43" t="s">
        <v>1697</v>
      </c>
      <c r="F6971" s="43" t="s">
        <v>1699</v>
      </c>
      <c r="G6971">
        <v>120</v>
      </c>
      <c r="H6971">
        <v>120</v>
      </c>
      <c r="I6971" s="43" t="s">
        <v>1698</v>
      </c>
      <c r="J6971" s="43" t="s">
        <v>1863</v>
      </c>
      <c r="K6971" s="43" t="s">
        <v>179</v>
      </c>
      <c r="L6971" s="43" t="str">
        <f>IF(AND(Home!$A$1&gt;=Leave[[#This Row],[Start Time]],Home!$A$1&lt;=Leave[[#This Row],[End Time]]),"Aplica","No Aplica")</f>
        <v>No Aplica</v>
      </c>
      <c r="M6971" s="43" t="str">
        <f>IF(AND(Home!$A$1&gt;=Leave[[#This Row],[Start Time]],Home!$A$1&lt;=Leave[[#This Row],[End Time]]),Home!$A$1,"No Aplica")</f>
        <v>No Aplica</v>
      </c>
      <c r="N6971" s="43" t="str">
        <f>Leave[[#This Row],[User Code (Owning User) (Usuario)]]&amp;Leave[[#This Row],[fecha activa]]</f>
        <v>MIE2025010522912No Aplica</v>
      </c>
    </row>
    <row r="6972" spans="1:14" x14ac:dyDescent="0.3">
      <c r="A6972" s="43" t="s">
        <v>465</v>
      </c>
      <c r="B6972" s="3">
        <v>45914</v>
      </c>
      <c r="C6972" s="3">
        <v>45914</v>
      </c>
      <c r="D6972" s="43" t="s">
        <v>469</v>
      </c>
      <c r="E6972" s="43" t="s">
        <v>1697</v>
      </c>
      <c r="F6972" s="43" t="s">
        <v>1699</v>
      </c>
      <c r="G6972">
        <v>540</v>
      </c>
      <c r="H6972">
        <v>540</v>
      </c>
      <c r="I6972" s="43" t="s">
        <v>1698</v>
      </c>
      <c r="J6972" s="43" t="s">
        <v>1863</v>
      </c>
      <c r="K6972" s="43" t="s">
        <v>179</v>
      </c>
      <c r="L6972" s="43" t="str">
        <f>IF(AND(Home!$A$1&gt;=Leave[[#This Row],[Start Time]],Home!$A$1&lt;=Leave[[#This Row],[End Time]]),"Aplica","No Aplica")</f>
        <v>No Aplica</v>
      </c>
      <c r="M6972" s="43" t="str">
        <f>IF(AND(Home!$A$1&gt;=Leave[[#This Row],[Start Time]],Home!$A$1&lt;=Leave[[#This Row],[End Time]]),Home!$A$1,"No Aplica")</f>
        <v>No Aplica</v>
      </c>
      <c r="N6972" s="43" t="str">
        <f>Leave[[#This Row],[User Code (Owning User) (Usuario)]]&amp;Leave[[#This Row],[fecha activa]]</f>
        <v>MIE2025010522912No Aplica</v>
      </c>
    </row>
    <row r="6973" spans="1:14" x14ac:dyDescent="0.3">
      <c r="A6973" s="43" t="s">
        <v>476</v>
      </c>
      <c r="B6973" s="3">
        <v>45907</v>
      </c>
      <c r="C6973" s="3">
        <v>45907</v>
      </c>
      <c r="D6973" s="43" t="s">
        <v>2270</v>
      </c>
      <c r="E6973" s="43" t="s">
        <v>1697</v>
      </c>
      <c r="F6973" s="43" t="s">
        <v>1699</v>
      </c>
      <c r="G6973">
        <v>60</v>
      </c>
      <c r="H6973">
        <v>60</v>
      </c>
      <c r="I6973" s="43" t="s">
        <v>1698</v>
      </c>
      <c r="J6973" s="43" t="s">
        <v>1863</v>
      </c>
      <c r="K6973" s="43" t="s">
        <v>179</v>
      </c>
      <c r="L6973" s="43" t="str">
        <f>IF(AND(Home!$A$1&gt;=Leave[[#This Row],[Start Time]],Home!$A$1&lt;=Leave[[#This Row],[End Time]]),"Aplica","No Aplica")</f>
        <v>No Aplica</v>
      </c>
      <c r="M6973" s="43" t="str">
        <f>IF(AND(Home!$A$1&gt;=Leave[[#This Row],[Start Time]],Home!$A$1&lt;=Leave[[#This Row],[End Time]]),Home!$A$1,"No Aplica")</f>
        <v>No Aplica</v>
      </c>
      <c r="N6973" s="43" t="str">
        <f>Leave[[#This Row],[User Code (Owning User) (Usuario)]]&amp;Leave[[#This Row],[fecha activa]]</f>
        <v>MIE2025010522912No Aplica</v>
      </c>
    </row>
    <row r="6974" spans="1:14" x14ac:dyDescent="0.3">
      <c r="A6974" s="43" t="s">
        <v>465</v>
      </c>
      <c r="B6974" s="3">
        <v>45904</v>
      </c>
      <c r="C6974" s="3">
        <v>45904</v>
      </c>
      <c r="D6974" s="43" t="s">
        <v>467</v>
      </c>
      <c r="E6974" s="43" t="s">
        <v>1697</v>
      </c>
      <c r="F6974" s="43" t="s">
        <v>1699</v>
      </c>
      <c r="G6974">
        <v>540</v>
      </c>
      <c r="H6974">
        <v>540</v>
      </c>
      <c r="I6974" s="43" t="s">
        <v>1698</v>
      </c>
      <c r="J6974" s="43" t="s">
        <v>1863</v>
      </c>
      <c r="K6974" s="43" t="s">
        <v>179</v>
      </c>
      <c r="L6974" s="43" t="str">
        <f>IF(AND(Home!$A$1&gt;=Leave[[#This Row],[Start Time]],Home!$A$1&lt;=Leave[[#This Row],[End Time]]),"Aplica","No Aplica")</f>
        <v>No Aplica</v>
      </c>
      <c r="M6974" s="43" t="str">
        <f>IF(AND(Home!$A$1&gt;=Leave[[#This Row],[Start Time]],Home!$A$1&lt;=Leave[[#This Row],[End Time]]),Home!$A$1,"No Aplica")</f>
        <v>No Aplica</v>
      </c>
      <c r="N6974" s="43" t="str">
        <f>Leave[[#This Row],[User Code (Owning User) (Usuario)]]&amp;Leave[[#This Row],[fecha activa]]</f>
        <v>MIE2025010522912No Aplica</v>
      </c>
    </row>
    <row r="6975" spans="1:14" x14ac:dyDescent="0.3">
      <c r="A6975" s="43" t="s">
        <v>465</v>
      </c>
      <c r="B6975" s="3">
        <v>45906</v>
      </c>
      <c r="C6975" s="3">
        <v>45906</v>
      </c>
      <c r="D6975" s="43" t="s">
        <v>670</v>
      </c>
      <c r="E6975" s="43" t="s">
        <v>1697</v>
      </c>
      <c r="F6975" s="43" t="s">
        <v>1699</v>
      </c>
      <c r="G6975">
        <v>120</v>
      </c>
      <c r="H6975">
        <v>120</v>
      </c>
      <c r="I6975" s="43" t="s">
        <v>1698</v>
      </c>
      <c r="J6975" s="43" t="s">
        <v>1863</v>
      </c>
      <c r="K6975" s="43" t="s">
        <v>179</v>
      </c>
      <c r="L6975" s="43" t="str">
        <f>IF(AND(Home!$A$1&gt;=Leave[[#This Row],[Start Time]],Home!$A$1&lt;=Leave[[#This Row],[End Time]]),"Aplica","No Aplica")</f>
        <v>No Aplica</v>
      </c>
      <c r="M6975" s="43" t="str">
        <f>IF(AND(Home!$A$1&gt;=Leave[[#This Row],[Start Time]],Home!$A$1&lt;=Leave[[#This Row],[End Time]]),Home!$A$1,"No Aplica")</f>
        <v>No Aplica</v>
      </c>
      <c r="N6975" s="43" t="str">
        <f>Leave[[#This Row],[User Code (Owning User) (Usuario)]]&amp;Leave[[#This Row],[fecha activa]]</f>
        <v>MIE2025010522912No Aplica</v>
      </c>
    </row>
    <row r="6976" spans="1:14" x14ac:dyDescent="0.3">
      <c r="A6976" s="43" t="s">
        <v>465</v>
      </c>
      <c r="B6976" s="3">
        <v>45902</v>
      </c>
      <c r="C6976" s="3">
        <v>45902</v>
      </c>
      <c r="D6976" s="43" t="s">
        <v>670</v>
      </c>
      <c r="E6976" s="43" t="s">
        <v>1697</v>
      </c>
      <c r="F6976" s="43" t="s">
        <v>1699</v>
      </c>
      <c r="G6976">
        <v>120</v>
      </c>
      <c r="H6976">
        <v>120</v>
      </c>
      <c r="I6976" s="43" t="s">
        <v>1698</v>
      </c>
      <c r="J6976" s="43" t="s">
        <v>1863</v>
      </c>
      <c r="K6976" s="43" t="s">
        <v>179</v>
      </c>
      <c r="L6976" s="43" t="str">
        <f>IF(AND(Home!$A$1&gt;=Leave[[#This Row],[Start Time]],Home!$A$1&lt;=Leave[[#This Row],[End Time]]),"Aplica","No Aplica")</f>
        <v>No Aplica</v>
      </c>
      <c r="M6976" s="43" t="str">
        <f>IF(AND(Home!$A$1&gt;=Leave[[#This Row],[Start Time]],Home!$A$1&lt;=Leave[[#This Row],[End Time]]),Home!$A$1,"No Aplica")</f>
        <v>No Aplica</v>
      </c>
      <c r="N6976" s="43" t="str">
        <f>Leave[[#This Row],[User Code (Owning User) (Usuario)]]&amp;Leave[[#This Row],[fecha activa]]</f>
        <v>MIE2025010522912No Aplica</v>
      </c>
    </row>
    <row r="6977" spans="1:14" x14ac:dyDescent="0.3">
      <c r="A6977" s="43" t="s">
        <v>465</v>
      </c>
      <c r="B6977" s="3">
        <v>45926</v>
      </c>
      <c r="C6977" s="3">
        <v>45926</v>
      </c>
      <c r="D6977" s="43" t="s">
        <v>2057</v>
      </c>
      <c r="E6977" s="43" t="s">
        <v>1345</v>
      </c>
      <c r="F6977" s="43" t="s">
        <v>1347</v>
      </c>
      <c r="G6977">
        <v>60</v>
      </c>
      <c r="H6977">
        <v>60</v>
      </c>
      <c r="I6977" s="43" t="s">
        <v>1346</v>
      </c>
      <c r="J6977" s="43" t="s">
        <v>1487</v>
      </c>
      <c r="K6977" s="43" t="s">
        <v>177</v>
      </c>
      <c r="L6977" s="43" t="str">
        <f>IF(AND(Home!$A$1&gt;=Leave[[#This Row],[Start Time]],Home!$A$1&lt;=Leave[[#This Row],[End Time]]),"Aplica","No Aplica")</f>
        <v>No Aplica</v>
      </c>
      <c r="M6977" s="43" t="str">
        <f>IF(AND(Home!$A$1&gt;=Leave[[#This Row],[Start Time]],Home!$A$1&lt;=Leave[[#This Row],[End Time]]),Home!$A$1,"No Aplica")</f>
        <v>No Aplica</v>
      </c>
      <c r="N6977" s="43" t="str">
        <f>Leave[[#This Row],[User Code (Owning User) (Usuario)]]&amp;Leave[[#This Row],[fecha activa]]</f>
        <v>MIE2025200120505No Aplica</v>
      </c>
    </row>
    <row r="6978" spans="1:14" x14ac:dyDescent="0.3">
      <c r="A6978" s="43" t="s">
        <v>465</v>
      </c>
      <c r="B6978" s="3">
        <v>45925</v>
      </c>
      <c r="C6978" s="3">
        <v>45925</v>
      </c>
      <c r="D6978" s="43" t="s">
        <v>2057</v>
      </c>
      <c r="E6978" s="43" t="s">
        <v>1345</v>
      </c>
      <c r="F6978" s="43" t="s">
        <v>1347</v>
      </c>
      <c r="G6978">
        <v>60</v>
      </c>
      <c r="H6978">
        <v>60</v>
      </c>
      <c r="I6978" s="43" t="s">
        <v>1346</v>
      </c>
      <c r="J6978" s="43" t="s">
        <v>1487</v>
      </c>
      <c r="K6978" s="43" t="s">
        <v>177</v>
      </c>
      <c r="L6978" s="43" t="str">
        <f>IF(AND(Home!$A$1&gt;=Leave[[#This Row],[Start Time]],Home!$A$1&lt;=Leave[[#This Row],[End Time]]),"Aplica","No Aplica")</f>
        <v>No Aplica</v>
      </c>
      <c r="M6978" s="43" t="str">
        <f>IF(AND(Home!$A$1&gt;=Leave[[#This Row],[Start Time]],Home!$A$1&lt;=Leave[[#This Row],[End Time]]),Home!$A$1,"No Aplica")</f>
        <v>No Aplica</v>
      </c>
      <c r="N6978" s="43" t="str">
        <f>Leave[[#This Row],[User Code (Owning User) (Usuario)]]&amp;Leave[[#This Row],[fecha activa]]</f>
        <v>MIE2025200120505No Aplica</v>
      </c>
    </row>
    <row r="6979" spans="1:14" x14ac:dyDescent="0.3">
      <c r="A6979" s="43" t="s">
        <v>465</v>
      </c>
      <c r="B6979" s="3">
        <v>45924</v>
      </c>
      <c r="C6979" s="3">
        <v>45924</v>
      </c>
      <c r="D6979" s="43" t="s">
        <v>474</v>
      </c>
      <c r="E6979" s="43" t="s">
        <v>1345</v>
      </c>
      <c r="F6979" s="43" t="s">
        <v>1347</v>
      </c>
      <c r="G6979">
        <v>540</v>
      </c>
      <c r="H6979">
        <v>540</v>
      </c>
      <c r="I6979" s="43" t="s">
        <v>1346</v>
      </c>
      <c r="J6979" s="43" t="s">
        <v>1487</v>
      </c>
      <c r="K6979" s="43" t="s">
        <v>177</v>
      </c>
      <c r="L6979" s="43" t="str">
        <f>IF(AND(Home!$A$1&gt;=Leave[[#This Row],[Start Time]],Home!$A$1&lt;=Leave[[#This Row],[End Time]]),"Aplica","No Aplica")</f>
        <v>No Aplica</v>
      </c>
      <c r="M6979" s="43" t="str">
        <f>IF(AND(Home!$A$1&gt;=Leave[[#This Row],[Start Time]],Home!$A$1&lt;=Leave[[#This Row],[End Time]]),Home!$A$1,"No Aplica")</f>
        <v>No Aplica</v>
      </c>
      <c r="N6979" s="43" t="str">
        <f>Leave[[#This Row],[User Code (Owning User) (Usuario)]]&amp;Leave[[#This Row],[fecha activa]]</f>
        <v>MIE2025200120505No Aplica</v>
      </c>
    </row>
    <row r="6980" spans="1:14" x14ac:dyDescent="0.3">
      <c r="A6980" s="43" t="s">
        <v>465</v>
      </c>
      <c r="B6980" s="3">
        <v>45923</v>
      </c>
      <c r="C6980" s="3">
        <v>45923</v>
      </c>
      <c r="D6980" s="43" t="s">
        <v>2057</v>
      </c>
      <c r="E6980" s="43" t="s">
        <v>1345</v>
      </c>
      <c r="F6980" s="43" t="s">
        <v>1347</v>
      </c>
      <c r="G6980">
        <v>60</v>
      </c>
      <c r="H6980">
        <v>60</v>
      </c>
      <c r="I6980" s="43" t="s">
        <v>1346</v>
      </c>
      <c r="J6980" s="43" t="s">
        <v>1487</v>
      </c>
      <c r="K6980" s="43" t="s">
        <v>177</v>
      </c>
      <c r="L6980" s="43" t="str">
        <f>IF(AND(Home!$A$1&gt;=Leave[[#This Row],[Start Time]],Home!$A$1&lt;=Leave[[#This Row],[End Time]]),"Aplica","No Aplica")</f>
        <v>No Aplica</v>
      </c>
      <c r="M6980" s="43" t="str">
        <f>IF(AND(Home!$A$1&gt;=Leave[[#This Row],[Start Time]],Home!$A$1&lt;=Leave[[#This Row],[End Time]]),Home!$A$1,"No Aplica")</f>
        <v>No Aplica</v>
      </c>
      <c r="N6980" s="43" t="str">
        <f>Leave[[#This Row],[User Code (Owning User) (Usuario)]]&amp;Leave[[#This Row],[fecha activa]]</f>
        <v>MIE2025200120505No Aplica</v>
      </c>
    </row>
    <row r="6981" spans="1:14" x14ac:dyDescent="0.3">
      <c r="A6981" s="43" t="s">
        <v>465</v>
      </c>
      <c r="B6981" s="3">
        <v>45922</v>
      </c>
      <c r="C6981" s="3">
        <v>45922</v>
      </c>
      <c r="D6981" s="43" t="s">
        <v>2057</v>
      </c>
      <c r="E6981" s="43" t="s">
        <v>1345</v>
      </c>
      <c r="F6981" s="43" t="s">
        <v>1347</v>
      </c>
      <c r="G6981">
        <v>60</v>
      </c>
      <c r="H6981">
        <v>60</v>
      </c>
      <c r="I6981" s="43" t="s">
        <v>1346</v>
      </c>
      <c r="J6981" s="43" t="s">
        <v>1487</v>
      </c>
      <c r="K6981" s="43" t="s">
        <v>177</v>
      </c>
      <c r="L6981" s="43" t="str">
        <f>IF(AND(Home!$A$1&gt;=Leave[[#This Row],[Start Time]],Home!$A$1&lt;=Leave[[#This Row],[End Time]]),"Aplica","No Aplica")</f>
        <v>Aplica</v>
      </c>
      <c r="M6981" s="43">
        <f>IF(AND(Home!$A$1&gt;=Leave[[#This Row],[Start Time]],Home!$A$1&lt;=Leave[[#This Row],[End Time]]),Home!$A$1,"No Aplica")</f>
        <v>45922</v>
      </c>
      <c r="N6981" s="43" t="str">
        <f>Leave[[#This Row],[User Code (Owning User) (Usuario)]]&amp;Leave[[#This Row],[fecha activa]]</f>
        <v>MIE202520012050545922</v>
      </c>
    </row>
    <row r="6982" spans="1:14" x14ac:dyDescent="0.3">
      <c r="A6982" s="43" t="s">
        <v>465</v>
      </c>
      <c r="B6982" s="3">
        <v>45919</v>
      </c>
      <c r="C6982" s="3">
        <v>45919</v>
      </c>
      <c r="D6982" s="43" t="s">
        <v>2057</v>
      </c>
      <c r="E6982" s="43" t="s">
        <v>1345</v>
      </c>
      <c r="F6982" s="43" t="s">
        <v>1347</v>
      </c>
      <c r="G6982">
        <v>60</v>
      </c>
      <c r="H6982">
        <v>60</v>
      </c>
      <c r="I6982" s="43" t="s">
        <v>1346</v>
      </c>
      <c r="J6982" s="43" t="s">
        <v>1487</v>
      </c>
      <c r="K6982" s="43" t="s">
        <v>177</v>
      </c>
      <c r="L6982" s="43" t="str">
        <f>IF(AND(Home!$A$1&gt;=Leave[[#This Row],[Start Time]],Home!$A$1&lt;=Leave[[#This Row],[End Time]]),"Aplica","No Aplica")</f>
        <v>No Aplica</v>
      </c>
      <c r="M6982" s="43" t="str">
        <f>IF(AND(Home!$A$1&gt;=Leave[[#This Row],[Start Time]],Home!$A$1&lt;=Leave[[#This Row],[End Time]]),Home!$A$1,"No Aplica")</f>
        <v>No Aplica</v>
      </c>
      <c r="N6982" s="43" t="str">
        <f>Leave[[#This Row],[User Code (Owning User) (Usuario)]]&amp;Leave[[#This Row],[fecha activa]]</f>
        <v>MIE2025200120505No Aplica</v>
      </c>
    </row>
    <row r="6983" spans="1:14" x14ac:dyDescent="0.3">
      <c r="A6983" s="43" t="s">
        <v>465</v>
      </c>
      <c r="B6983" s="3">
        <v>45918</v>
      </c>
      <c r="C6983" s="3">
        <v>45918</v>
      </c>
      <c r="D6983" s="43" t="s">
        <v>2057</v>
      </c>
      <c r="E6983" s="43" t="s">
        <v>1345</v>
      </c>
      <c r="F6983" s="43" t="s">
        <v>1347</v>
      </c>
      <c r="G6983">
        <v>60</v>
      </c>
      <c r="H6983">
        <v>60</v>
      </c>
      <c r="I6983" s="43" t="s">
        <v>1346</v>
      </c>
      <c r="J6983" s="43" t="s">
        <v>1487</v>
      </c>
      <c r="K6983" s="43" t="s">
        <v>177</v>
      </c>
      <c r="L6983" s="43" t="str">
        <f>IF(AND(Home!$A$1&gt;=Leave[[#This Row],[Start Time]],Home!$A$1&lt;=Leave[[#This Row],[End Time]]),"Aplica","No Aplica")</f>
        <v>No Aplica</v>
      </c>
      <c r="M6983" s="43" t="str">
        <f>IF(AND(Home!$A$1&gt;=Leave[[#This Row],[Start Time]],Home!$A$1&lt;=Leave[[#This Row],[End Time]]),Home!$A$1,"No Aplica")</f>
        <v>No Aplica</v>
      </c>
      <c r="N6983" s="43" t="str">
        <f>Leave[[#This Row],[User Code (Owning User) (Usuario)]]&amp;Leave[[#This Row],[fecha activa]]</f>
        <v>MIE2025200120505No Aplica</v>
      </c>
    </row>
    <row r="6984" spans="1:14" x14ac:dyDescent="0.3">
      <c r="A6984" s="43" t="s">
        <v>465</v>
      </c>
      <c r="B6984" s="3">
        <v>45917</v>
      </c>
      <c r="C6984" s="3">
        <v>45917</v>
      </c>
      <c r="D6984" s="43" t="s">
        <v>474</v>
      </c>
      <c r="E6984" s="43" t="s">
        <v>1345</v>
      </c>
      <c r="F6984" s="43" t="s">
        <v>1347</v>
      </c>
      <c r="G6984">
        <v>540</v>
      </c>
      <c r="H6984">
        <v>540</v>
      </c>
      <c r="I6984" s="43" t="s">
        <v>1346</v>
      </c>
      <c r="J6984" s="43" t="s">
        <v>1487</v>
      </c>
      <c r="K6984" s="43" t="s">
        <v>177</v>
      </c>
      <c r="L6984" s="43" t="str">
        <f>IF(AND(Home!$A$1&gt;=Leave[[#This Row],[Start Time]],Home!$A$1&lt;=Leave[[#This Row],[End Time]]),"Aplica","No Aplica")</f>
        <v>No Aplica</v>
      </c>
      <c r="M6984" s="43" t="str">
        <f>IF(AND(Home!$A$1&gt;=Leave[[#This Row],[Start Time]],Home!$A$1&lt;=Leave[[#This Row],[End Time]]),Home!$A$1,"No Aplica")</f>
        <v>No Aplica</v>
      </c>
      <c r="N6984" s="43" t="str">
        <f>Leave[[#This Row],[User Code (Owning User) (Usuario)]]&amp;Leave[[#This Row],[fecha activa]]</f>
        <v>MIE2025200120505No Aplica</v>
      </c>
    </row>
    <row r="6985" spans="1:14" x14ac:dyDescent="0.3">
      <c r="A6985" s="43" t="s">
        <v>465</v>
      </c>
      <c r="B6985" s="3">
        <v>45916</v>
      </c>
      <c r="C6985" s="3">
        <v>45916</v>
      </c>
      <c r="D6985" s="43" t="s">
        <v>2040</v>
      </c>
      <c r="E6985" s="43" t="s">
        <v>1345</v>
      </c>
      <c r="F6985" s="43" t="s">
        <v>1347</v>
      </c>
      <c r="G6985">
        <v>60</v>
      </c>
      <c r="H6985">
        <v>60</v>
      </c>
      <c r="I6985" s="43" t="s">
        <v>1346</v>
      </c>
      <c r="J6985" s="43" t="s">
        <v>1487</v>
      </c>
      <c r="K6985" s="43" t="s">
        <v>177</v>
      </c>
      <c r="L6985" s="43" t="str">
        <f>IF(AND(Home!$A$1&gt;=Leave[[#This Row],[Start Time]],Home!$A$1&lt;=Leave[[#This Row],[End Time]]),"Aplica","No Aplica")</f>
        <v>No Aplica</v>
      </c>
      <c r="M6985" s="43" t="str">
        <f>IF(AND(Home!$A$1&gt;=Leave[[#This Row],[Start Time]],Home!$A$1&lt;=Leave[[#This Row],[End Time]]),Home!$A$1,"No Aplica")</f>
        <v>No Aplica</v>
      </c>
      <c r="N6985" s="43" t="str">
        <f>Leave[[#This Row],[User Code (Owning User) (Usuario)]]&amp;Leave[[#This Row],[fecha activa]]</f>
        <v>MIE2025200120505No Aplica</v>
      </c>
    </row>
    <row r="6986" spans="1:14" x14ac:dyDescent="0.3">
      <c r="A6986" s="43" t="s">
        <v>465</v>
      </c>
      <c r="B6986" s="3">
        <v>45915</v>
      </c>
      <c r="C6986" s="3">
        <v>45915</v>
      </c>
      <c r="D6986" s="43" t="s">
        <v>2057</v>
      </c>
      <c r="E6986" s="43" t="s">
        <v>1345</v>
      </c>
      <c r="F6986" s="43" t="s">
        <v>1347</v>
      </c>
      <c r="G6986">
        <v>60</v>
      </c>
      <c r="H6986">
        <v>60</v>
      </c>
      <c r="I6986" s="43" t="s">
        <v>1346</v>
      </c>
      <c r="J6986" s="43" t="s">
        <v>1487</v>
      </c>
      <c r="K6986" s="43" t="s">
        <v>177</v>
      </c>
      <c r="L6986" s="43" t="str">
        <f>IF(AND(Home!$A$1&gt;=Leave[[#This Row],[Start Time]],Home!$A$1&lt;=Leave[[#This Row],[End Time]]),"Aplica","No Aplica")</f>
        <v>No Aplica</v>
      </c>
      <c r="M6986" s="43" t="str">
        <f>IF(AND(Home!$A$1&gt;=Leave[[#This Row],[Start Time]],Home!$A$1&lt;=Leave[[#This Row],[End Time]]),Home!$A$1,"No Aplica")</f>
        <v>No Aplica</v>
      </c>
      <c r="N6986" s="43" t="str">
        <f>Leave[[#This Row],[User Code (Owning User) (Usuario)]]&amp;Leave[[#This Row],[fecha activa]]</f>
        <v>MIE2025200120505No Aplica</v>
      </c>
    </row>
    <row r="6987" spans="1:14" x14ac:dyDescent="0.3">
      <c r="A6987" s="43" t="s">
        <v>465</v>
      </c>
      <c r="B6987" s="3">
        <v>45912</v>
      </c>
      <c r="C6987" s="3">
        <v>45912</v>
      </c>
      <c r="D6987" s="43" t="s">
        <v>2057</v>
      </c>
      <c r="E6987" s="43" t="s">
        <v>1345</v>
      </c>
      <c r="F6987" s="43" t="s">
        <v>1347</v>
      </c>
      <c r="G6987">
        <v>60</v>
      </c>
      <c r="H6987">
        <v>60</v>
      </c>
      <c r="I6987" s="43" t="s">
        <v>1346</v>
      </c>
      <c r="J6987" s="43" t="s">
        <v>1487</v>
      </c>
      <c r="K6987" s="43" t="s">
        <v>177</v>
      </c>
      <c r="L6987" s="43" t="str">
        <f>IF(AND(Home!$A$1&gt;=Leave[[#This Row],[Start Time]],Home!$A$1&lt;=Leave[[#This Row],[End Time]]),"Aplica","No Aplica")</f>
        <v>No Aplica</v>
      </c>
      <c r="M6987" s="43" t="str">
        <f>IF(AND(Home!$A$1&gt;=Leave[[#This Row],[Start Time]],Home!$A$1&lt;=Leave[[#This Row],[End Time]]),Home!$A$1,"No Aplica")</f>
        <v>No Aplica</v>
      </c>
      <c r="N6987" s="43" t="str">
        <f>Leave[[#This Row],[User Code (Owning User) (Usuario)]]&amp;Leave[[#This Row],[fecha activa]]</f>
        <v>MIE2025200120505No Aplica</v>
      </c>
    </row>
    <row r="6988" spans="1:14" x14ac:dyDescent="0.3">
      <c r="A6988" s="43" t="s">
        <v>465</v>
      </c>
      <c r="B6988" s="3">
        <v>45911</v>
      </c>
      <c r="C6988" s="3">
        <v>45911</v>
      </c>
      <c r="D6988" s="43" t="s">
        <v>2057</v>
      </c>
      <c r="E6988" s="43" t="s">
        <v>1345</v>
      </c>
      <c r="F6988" s="43" t="s">
        <v>1347</v>
      </c>
      <c r="G6988">
        <v>60</v>
      </c>
      <c r="H6988">
        <v>60</v>
      </c>
      <c r="I6988" s="43" t="s">
        <v>1346</v>
      </c>
      <c r="J6988" s="43" t="s">
        <v>1487</v>
      </c>
      <c r="K6988" s="43" t="s">
        <v>177</v>
      </c>
      <c r="L6988" s="43" t="str">
        <f>IF(AND(Home!$A$1&gt;=Leave[[#This Row],[Start Time]],Home!$A$1&lt;=Leave[[#This Row],[End Time]]),"Aplica","No Aplica")</f>
        <v>No Aplica</v>
      </c>
      <c r="M6988" s="43" t="str">
        <f>IF(AND(Home!$A$1&gt;=Leave[[#This Row],[Start Time]],Home!$A$1&lt;=Leave[[#This Row],[End Time]]),Home!$A$1,"No Aplica")</f>
        <v>No Aplica</v>
      </c>
      <c r="N6988" s="43" t="str">
        <f>Leave[[#This Row],[User Code (Owning User) (Usuario)]]&amp;Leave[[#This Row],[fecha activa]]</f>
        <v>MIE2025200120505No Aplica</v>
      </c>
    </row>
    <row r="6989" spans="1:14" x14ac:dyDescent="0.3">
      <c r="A6989" s="43" t="s">
        <v>465</v>
      </c>
      <c r="B6989" s="3">
        <v>45910</v>
      </c>
      <c r="C6989" s="3">
        <v>45910</v>
      </c>
      <c r="D6989" s="43" t="s">
        <v>2057</v>
      </c>
      <c r="E6989" s="43" t="s">
        <v>1345</v>
      </c>
      <c r="F6989" s="43" t="s">
        <v>1347</v>
      </c>
      <c r="G6989">
        <v>60</v>
      </c>
      <c r="H6989">
        <v>60</v>
      </c>
      <c r="I6989" s="43" t="s">
        <v>1346</v>
      </c>
      <c r="J6989" s="43" t="s">
        <v>1487</v>
      </c>
      <c r="K6989" s="43" t="s">
        <v>177</v>
      </c>
      <c r="L6989" s="43" t="str">
        <f>IF(AND(Home!$A$1&gt;=Leave[[#This Row],[Start Time]],Home!$A$1&lt;=Leave[[#This Row],[End Time]]),"Aplica","No Aplica")</f>
        <v>No Aplica</v>
      </c>
      <c r="M6989" s="43" t="str">
        <f>IF(AND(Home!$A$1&gt;=Leave[[#This Row],[Start Time]],Home!$A$1&lt;=Leave[[#This Row],[End Time]]),Home!$A$1,"No Aplica")</f>
        <v>No Aplica</v>
      </c>
      <c r="N6989" s="43" t="str">
        <f>Leave[[#This Row],[User Code (Owning User) (Usuario)]]&amp;Leave[[#This Row],[fecha activa]]</f>
        <v>MIE2025200120505No Aplica</v>
      </c>
    </row>
    <row r="6990" spans="1:14" x14ac:dyDescent="0.3">
      <c r="A6990" s="43" t="s">
        <v>465</v>
      </c>
      <c r="B6990" s="3">
        <v>45909</v>
      </c>
      <c r="C6990" s="3">
        <v>45909</v>
      </c>
      <c r="D6990" s="43" t="s">
        <v>474</v>
      </c>
      <c r="E6990" s="43" t="s">
        <v>1345</v>
      </c>
      <c r="F6990" s="43" t="s">
        <v>1347</v>
      </c>
      <c r="G6990">
        <v>540</v>
      </c>
      <c r="H6990">
        <v>540</v>
      </c>
      <c r="I6990" s="43" t="s">
        <v>1346</v>
      </c>
      <c r="J6990" s="43" t="s">
        <v>1487</v>
      </c>
      <c r="K6990" s="43" t="s">
        <v>177</v>
      </c>
      <c r="L6990" s="43" t="str">
        <f>IF(AND(Home!$A$1&gt;=Leave[[#This Row],[Start Time]],Home!$A$1&lt;=Leave[[#This Row],[End Time]]),"Aplica","No Aplica")</f>
        <v>No Aplica</v>
      </c>
      <c r="M6990" s="43" t="str">
        <f>IF(AND(Home!$A$1&gt;=Leave[[#This Row],[Start Time]],Home!$A$1&lt;=Leave[[#This Row],[End Time]]),Home!$A$1,"No Aplica")</f>
        <v>No Aplica</v>
      </c>
      <c r="N6990" s="43" t="str">
        <f>Leave[[#This Row],[User Code (Owning User) (Usuario)]]&amp;Leave[[#This Row],[fecha activa]]</f>
        <v>MIE2025200120505No Aplica</v>
      </c>
    </row>
    <row r="6991" spans="1:14" x14ac:dyDescent="0.3">
      <c r="A6991" s="43" t="s">
        <v>465</v>
      </c>
      <c r="B6991" s="3">
        <v>45908</v>
      </c>
      <c r="C6991" s="3">
        <v>45908</v>
      </c>
      <c r="D6991" s="43" t="s">
        <v>2057</v>
      </c>
      <c r="E6991" s="43" t="s">
        <v>1345</v>
      </c>
      <c r="F6991" s="43" t="s">
        <v>1347</v>
      </c>
      <c r="G6991">
        <v>60</v>
      </c>
      <c r="H6991">
        <v>60</v>
      </c>
      <c r="I6991" s="43" t="s">
        <v>1346</v>
      </c>
      <c r="J6991" s="43" t="s">
        <v>1487</v>
      </c>
      <c r="K6991" s="43" t="s">
        <v>177</v>
      </c>
      <c r="L6991" s="43" t="str">
        <f>IF(AND(Home!$A$1&gt;=Leave[[#This Row],[Start Time]],Home!$A$1&lt;=Leave[[#This Row],[End Time]]),"Aplica","No Aplica")</f>
        <v>No Aplica</v>
      </c>
      <c r="M6991" s="43" t="str">
        <f>IF(AND(Home!$A$1&gt;=Leave[[#This Row],[Start Time]],Home!$A$1&lt;=Leave[[#This Row],[End Time]]),Home!$A$1,"No Aplica")</f>
        <v>No Aplica</v>
      </c>
      <c r="N6991" s="43" t="str">
        <f>Leave[[#This Row],[User Code (Owning User) (Usuario)]]&amp;Leave[[#This Row],[fecha activa]]</f>
        <v>MIE2025200120505No Aplica</v>
      </c>
    </row>
    <row r="6992" spans="1:14" x14ac:dyDescent="0.3">
      <c r="A6992" s="43" t="s">
        <v>465</v>
      </c>
      <c r="B6992" s="3">
        <v>45905</v>
      </c>
      <c r="C6992" s="3">
        <v>45905</v>
      </c>
      <c r="D6992" s="43" t="s">
        <v>2057</v>
      </c>
      <c r="E6992" s="43" t="s">
        <v>1345</v>
      </c>
      <c r="F6992" s="43" t="s">
        <v>1347</v>
      </c>
      <c r="G6992">
        <v>60</v>
      </c>
      <c r="H6992">
        <v>60</v>
      </c>
      <c r="I6992" s="43" t="s">
        <v>1346</v>
      </c>
      <c r="J6992" s="43" t="s">
        <v>1487</v>
      </c>
      <c r="K6992" s="43" t="s">
        <v>177</v>
      </c>
      <c r="L6992" s="43" t="str">
        <f>IF(AND(Home!$A$1&gt;=Leave[[#This Row],[Start Time]],Home!$A$1&lt;=Leave[[#This Row],[End Time]]),"Aplica","No Aplica")</f>
        <v>No Aplica</v>
      </c>
      <c r="M6992" s="43" t="str">
        <f>IF(AND(Home!$A$1&gt;=Leave[[#This Row],[Start Time]],Home!$A$1&lt;=Leave[[#This Row],[End Time]]),Home!$A$1,"No Aplica")</f>
        <v>No Aplica</v>
      </c>
      <c r="N6992" s="43" t="str">
        <f>Leave[[#This Row],[User Code (Owning User) (Usuario)]]&amp;Leave[[#This Row],[fecha activa]]</f>
        <v>MIE2025200120505No Aplica</v>
      </c>
    </row>
    <row r="6993" spans="1:14" x14ac:dyDescent="0.3">
      <c r="A6993" s="43" t="s">
        <v>465</v>
      </c>
      <c r="B6993" s="3">
        <v>45904</v>
      </c>
      <c r="C6993" s="3">
        <v>45904</v>
      </c>
      <c r="D6993" s="43" t="s">
        <v>474</v>
      </c>
      <c r="E6993" s="43" t="s">
        <v>1345</v>
      </c>
      <c r="F6993" s="43" t="s">
        <v>1347</v>
      </c>
      <c r="G6993">
        <v>540</v>
      </c>
      <c r="H6993">
        <v>540</v>
      </c>
      <c r="I6993" s="43" t="s">
        <v>1346</v>
      </c>
      <c r="J6993" s="43" t="s">
        <v>1487</v>
      </c>
      <c r="K6993" s="43" t="s">
        <v>177</v>
      </c>
      <c r="L6993" s="43" t="str">
        <f>IF(AND(Home!$A$1&gt;=Leave[[#This Row],[Start Time]],Home!$A$1&lt;=Leave[[#This Row],[End Time]]),"Aplica","No Aplica")</f>
        <v>No Aplica</v>
      </c>
      <c r="M6993" s="43" t="str">
        <f>IF(AND(Home!$A$1&gt;=Leave[[#This Row],[Start Time]],Home!$A$1&lt;=Leave[[#This Row],[End Time]]),Home!$A$1,"No Aplica")</f>
        <v>No Aplica</v>
      </c>
      <c r="N6993" s="43" t="str">
        <f>Leave[[#This Row],[User Code (Owning User) (Usuario)]]&amp;Leave[[#This Row],[fecha activa]]</f>
        <v>MIE2025200120505No Aplica</v>
      </c>
    </row>
    <row r="6994" spans="1:14" x14ac:dyDescent="0.3">
      <c r="A6994" s="43" t="s">
        <v>465</v>
      </c>
      <c r="B6994" s="3">
        <v>45903</v>
      </c>
      <c r="C6994" s="3">
        <v>45903</v>
      </c>
      <c r="D6994" s="43" t="s">
        <v>2057</v>
      </c>
      <c r="E6994" s="43" t="s">
        <v>1345</v>
      </c>
      <c r="F6994" s="43" t="s">
        <v>1347</v>
      </c>
      <c r="G6994">
        <v>60</v>
      </c>
      <c r="H6994">
        <v>60</v>
      </c>
      <c r="I6994" s="43" t="s">
        <v>1346</v>
      </c>
      <c r="J6994" s="43" t="s">
        <v>1487</v>
      </c>
      <c r="K6994" s="43" t="s">
        <v>177</v>
      </c>
      <c r="L6994" s="43" t="str">
        <f>IF(AND(Home!$A$1&gt;=Leave[[#This Row],[Start Time]],Home!$A$1&lt;=Leave[[#This Row],[End Time]]),"Aplica","No Aplica")</f>
        <v>No Aplica</v>
      </c>
      <c r="M6994" s="43" t="str">
        <f>IF(AND(Home!$A$1&gt;=Leave[[#This Row],[Start Time]],Home!$A$1&lt;=Leave[[#This Row],[End Time]]),Home!$A$1,"No Aplica")</f>
        <v>No Aplica</v>
      </c>
      <c r="N6994" s="43" t="str">
        <f>Leave[[#This Row],[User Code (Owning User) (Usuario)]]&amp;Leave[[#This Row],[fecha activa]]</f>
        <v>MIE2025200120505No Aplica</v>
      </c>
    </row>
    <row r="6995" spans="1:14" x14ac:dyDescent="0.3">
      <c r="A6995" s="43" t="s">
        <v>465</v>
      </c>
      <c r="B6995" s="3">
        <v>45902</v>
      </c>
      <c r="C6995" s="3">
        <v>45902</v>
      </c>
      <c r="D6995" s="43" t="s">
        <v>2057</v>
      </c>
      <c r="E6995" s="43" t="s">
        <v>1345</v>
      </c>
      <c r="F6995" s="43" t="s">
        <v>1347</v>
      </c>
      <c r="G6995">
        <v>60</v>
      </c>
      <c r="H6995">
        <v>60</v>
      </c>
      <c r="I6995" s="43" t="s">
        <v>1346</v>
      </c>
      <c r="J6995" s="43" t="s">
        <v>1487</v>
      </c>
      <c r="K6995" s="43" t="s">
        <v>177</v>
      </c>
      <c r="L6995" s="43" t="str">
        <f>IF(AND(Home!$A$1&gt;=Leave[[#This Row],[Start Time]],Home!$A$1&lt;=Leave[[#This Row],[End Time]]),"Aplica","No Aplica")</f>
        <v>No Aplica</v>
      </c>
      <c r="M6995" s="43" t="str">
        <f>IF(AND(Home!$A$1&gt;=Leave[[#This Row],[Start Time]],Home!$A$1&lt;=Leave[[#This Row],[End Time]]),Home!$A$1,"No Aplica")</f>
        <v>No Aplica</v>
      </c>
      <c r="N6995" s="43" t="str">
        <f>Leave[[#This Row],[User Code (Owning User) (Usuario)]]&amp;Leave[[#This Row],[fecha activa]]</f>
        <v>MIE2025200120505No Aplica</v>
      </c>
    </row>
    <row r="6996" spans="1:14" x14ac:dyDescent="0.3">
      <c r="A6996" s="43" t="s">
        <v>465</v>
      </c>
      <c r="B6996" s="3">
        <v>45901</v>
      </c>
      <c r="C6996" s="3">
        <v>45901</v>
      </c>
      <c r="D6996" s="43" t="s">
        <v>2057</v>
      </c>
      <c r="E6996" s="43" t="s">
        <v>1345</v>
      </c>
      <c r="F6996" s="43" t="s">
        <v>1347</v>
      </c>
      <c r="G6996">
        <v>60</v>
      </c>
      <c r="H6996">
        <v>60</v>
      </c>
      <c r="I6996" s="43" t="s">
        <v>1346</v>
      </c>
      <c r="J6996" s="43" t="s">
        <v>1487</v>
      </c>
      <c r="K6996" s="43" t="s">
        <v>177</v>
      </c>
      <c r="L6996" s="43" t="str">
        <f>IF(AND(Home!$A$1&gt;=Leave[[#This Row],[Start Time]],Home!$A$1&lt;=Leave[[#This Row],[End Time]]),"Aplica","No Aplica")</f>
        <v>No Aplica</v>
      </c>
      <c r="M6996" s="43" t="str">
        <f>IF(AND(Home!$A$1&gt;=Leave[[#This Row],[Start Time]],Home!$A$1&lt;=Leave[[#This Row],[End Time]]),Home!$A$1,"No Aplica")</f>
        <v>No Aplica</v>
      </c>
      <c r="N6996" s="43" t="str">
        <f>Leave[[#This Row],[User Code (Owning User) (Usuario)]]&amp;Leave[[#This Row],[fecha activa]]</f>
        <v>MIE2025200120505No Aplica</v>
      </c>
    </row>
    <row r="6997" spans="1:14" x14ac:dyDescent="0.3">
      <c r="A6997" s="43" t="s">
        <v>465</v>
      </c>
      <c r="B6997" s="3">
        <v>45919</v>
      </c>
      <c r="C6997" s="3">
        <v>45919</v>
      </c>
      <c r="D6997" s="43" t="s">
        <v>3059</v>
      </c>
      <c r="E6997" s="43" t="s">
        <v>1481</v>
      </c>
      <c r="F6997" s="43" t="s">
        <v>1483</v>
      </c>
      <c r="G6997">
        <v>120</v>
      </c>
      <c r="H6997">
        <v>120</v>
      </c>
      <c r="I6997" s="43" t="s">
        <v>1482</v>
      </c>
      <c r="J6997" s="43" t="s">
        <v>1983</v>
      </c>
      <c r="K6997" s="43" t="s">
        <v>179</v>
      </c>
      <c r="L6997" s="43" t="str">
        <f>IF(AND(Home!$A$1&gt;=Leave[[#This Row],[Start Time]],Home!$A$1&lt;=Leave[[#This Row],[End Time]]),"Aplica","No Aplica")</f>
        <v>No Aplica</v>
      </c>
      <c r="M6997" s="43" t="str">
        <f>IF(AND(Home!$A$1&gt;=Leave[[#This Row],[Start Time]],Home!$A$1&lt;=Leave[[#This Row],[End Time]]),Home!$A$1,"No Aplica")</f>
        <v>No Aplica</v>
      </c>
      <c r="N6997" s="43" t="str">
        <f>Leave[[#This Row],[User Code (Owning User) (Usuario)]]&amp;Leave[[#This Row],[fecha activa]]</f>
        <v>MIE2025250221083No Aplica</v>
      </c>
    </row>
    <row r="6998" spans="1:14" x14ac:dyDescent="0.3">
      <c r="A6998" s="43" t="s">
        <v>465</v>
      </c>
      <c r="B6998" s="3">
        <v>45918</v>
      </c>
      <c r="C6998" s="3">
        <v>45918</v>
      </c>
      <c r="D6998" s="43" t="s">
        <v>3059</v>
      </c>
      <c r="E6998" s="43" t="s">
        <v>1481</v>
      </c>
      <c r="F6998" s="43" t="s">
        <v>1483</v>
      </c>
      <c r="G6998">
        <v>120</v>
      </c>
      <c r="H6998">
        <v>120</v>
      </c>
      <c r="I6998" s="43" t="s">
        <v>1482</v>
      </c>
      <c r="J6998" s="43" t="s">
        <v>1983</v>
      </c>
      <c r="K6998" s="43" t="s">
        <v>179</v>
      </c>
      <c r="L6998" s="43" t="str">
        <f>IF(AND(Home!$A$1&gt;=Leave[[#This Row],[Start Time]],Home!$A$1&lt;=Leave[[#This Row],[End Time]]),"Aplica","No Aplica")</f>
        <v>No Aplica</v>
      </c>
      <c r="M6998" s="43" t="str">
        <f>IF(AND(Home!$A$1&gt;=Leave[[#This Row],[Start Time]],Home!$A$1&lt;=Leave[[#This Row],[End Time]]),Home!$A$1,"No Aplica")</f>
        <v>No Aplica</v>
      </c>
      <c r="N6998" s="43" t="str">
        <f>Leave[[#This Row],[User Code (Owning User) (Usuario)]]&amp;Leave[[#This Row],[fecha activa]]</f>
        <v>MIE2025250221083No Aplica</v>
      </c>
    </row>
    <row r="6999" spans="1:14" x14ac:dyDescent="0.3">
      <c r="A6999" s="43" t="s">
        <v>468</v>
      </c>
      <c r="B6999" s="3">
        <v>45917</v>
      </c>
      <c r="C6999" s="3">
        <v>45917</v>
      </c>
      <c r="D6999" s="43" t="s">
        <v>469</v>
      </c>
      <c r="E6999" s="43" t="s">
        <v>1481</v>
      </c>
      <c r="F6999" s="43" t="s">
        <v>1483</v>
      </c>
      <c r="G6999">
        <v>1410</v>
      </c>
      <c r="H6999">
        <v>540</v>
      </c>
      <c r="I6999" s="43" t="s">
        <v>1482</v>
      </c>
      <c r="J6999" s="43" t="s">
        <v>1983</v>
      </c>
      <c r="K6999" s="43" t="s">
        <v>179</v>
      </c>
      <c r="L6999" s="43" t="str">
        <f>IF(AND(Home!$A$1&gt;=Leave[[#This Row],[Start Time]],Home!$A$1&lt;=Leave[[#This Row],[End Time]]),"Aplica","No Aplica")</f>
        <v>No Aplica</v>
      </c>
      <c r="M6999" s="43" t="str">
        <f>IF(AND(Home!$A$1&gt;=Leave[[#This Row],[Start Time]],Home!$A$1&lt;=Leave[[#This Row],[End Time]]),Home!$A$1,"No Aplica")</f>
        <v>No Aplica</v>
      </c>
      <c r="N6999" s="43" t="str">
        <f>Leave[[#This Row],[User Code (Owning User) (Usuario)]]&amp;Leave[[#This Row],[fecha activa]]</f>
        <v>MIE2025250221083No Aplica</v>
      </c>
    </row>
    <row r="7000" spans="1:14" x14ac:dyDescent="0.3">
      <c r="A7000" s="43" t="s">
        <v>465</v>
      </c>
      <c r="B7000" s="3">
        <v>45913</v>
      </c>
      <c r="C7000" s="3">
        <v>45913</v>
      </c>
      <c r="D7000" s="43" t="s">
        <v>3476</v>
      </c>
      <c r="E7000" s="43" t="s">
        <v>1481</v>
      </c>
      <c r="F7000" s="43" t="s">
        <v>1483</v>
      </c>
      <c r="G7000">
        <v>60</v>
      </c>
      <c r="H7000">
        <v>60</v>
      </c>
      <c r="I7000" s="43" t="s">
        <v>1482</v>
      </c>
      <c r="J7000" s="43" t="s">
        <v>1983</v>
      </c>
      <c r="K7000" s="43" t="s">
        <v>179</v>
      </c>
      <c r="L7000" s="43" t="str">
        <f>IF(AND(Home!$A$1&gt;=Leave[[#This Row],[Start Time]],Home!$A$1&lt;=Leave[[#This Row],[End Time]]),"Aplica","No Aplica")</f>
        <v>No Aplica</v>
      </c>
      <c r="M7000" s="43" t="str">
        <f>IF(AND(Home!$A$1&gt;=Leave[[#This Row],[Start Time]],Home!$A$1&lt;=Leave[[#This Row],[End Time]]),Home!$A$1,"No Aplica")</f>
        <v>No Aplica</v>
      </c>
      <c r="N7000" s="43" t="str">
        <f>Leave[[#This Row],[User Code (Owning User) (Usuario)]]&amp;Leave[[#This Row],[fecha activa]]</f>
        <v>MIE2025250221083No Aplica</v>
      </c>
    </row>
    <row r="7001" spans="1:14" x14ac:dyDescent="0.3">
      <c r="A7001" s="43" t="s">
        <v>465</v>
      </c>
      <c r="B7001" s="3">
        <v>45912</v>
      </c>
      <c r="C7001" s="3">
        <v>45912</v>
      </c>
      <c r="D7001" s="43" t="s">
        <v>3431</v>
      </c>
      <c r="E7001" s="43" t="s">
        <v>1481</v>
      </c>
      <c r="F7001" s="43" t="s">
        <v>1483</v>
      </c>
      <c r="G7001">
        <v>60</v>
      </c>
      <c r="H7001">
        <v>60</v>
      </c>
      <c r="I7001" s="43" t="s">
        <v>1482</v>
      </c>
      <c r="J7001" s="43" t="s">
        <v>1983</v>
      </c>
      <c r="K7001" s="43" t="s">
        <v>179</v>
      </c>
      <c r="L7001" s="43" t="str">
        <f>IF(AND(Home!$A$1&gt;=Leave[[#This Row],[Start Time]],Home!$A$1&lt;=Leave[[#This Row],[End Time]]),"Aplica","No Aplica")</f>
        <v>No Aplica</v>
      </c>
      <c r="M7001" s="43" t="str">
        <f>IF(AND(Home!$A$1&gt;=Leave[[#This Row],[Start Time]],Home!$A$1&lt;=Leave[[#This Row],[End Time]]),Home!$A$1,"No Aplica")</f>
        <v>No Aplica</v>
      </c>
      <c r="N7001" s="43" t="str">
        <f>Leave[[#This Row],[User Code (Owning User) (Usuario)]]&amp;Leave[[#This Row],[fecha activa]]</f>
        <v>MIE2025250221083No Aplica</v>
      </c>
    </row>
    <row r="7002" spans="1:14" x14ac:dyDescent="0.3">
      <c r="A7002" s="43" t="s">
        <v>465</v>
      </c>
      <c r="B7002" s="3">
        <v>45912</v>
      </c>
      <c r="C7002" s="3">
        <v>45912</v>
      </c>
      <c r="D7002" s="43" t="s">
        <v>3372</v>
      </c>
      <c r="E7002" s="43" t="s">
        <v>1481</v>
      </c>
      <c r="F7002" s="43" t="s">
        <v>1483</v>
      </c>
      <c r="G7002">
        <v>120</v>
      </c>
      <c r="H7002">
        <v>120</v>
      </c>
      <c r="I7002" s="43" t="s">
        <v>1482</v>
      </c>
      <c r="J7002" s="43" t="s">
        <v>1983</v>
      </c>
      <c r="K7002" s="43" t="s">
        <v>179</v>
      </c>
      <c r="L7002" s="43" t="str">
        <f>IF(AND(Home!$A$1&gt;=Leave[[#This Row],[Start Time]],Home!$A$1&lt;=Leave[[#This Row],[End Time]]),"Aplica","No Aplica")</f>
        <v>No Aplica</v>
      </c>
      <c r="M7002" s="43" t="str">
        <f>IF(AND(Home!$A$1&gt;=Leave[[#This Row],[Start Time]],Home!$A$1&lt;=Leave[[#This Row],[End Time]]),Home!$A$1,"No Aplica")</f>
        <v>No Aplica</v>
      </c>
      <c r="N7002" s="43" t="str">
        <f>Leave[[#This Row],[User Code (Owning User) (Usuario)]]&amp;Leave[[#This Row],[fecha activa]]</f>
        <v>MIE2025250221083No Aplica</v>
      </c>
    </row>
    <row r="7003" spans="1:14" x14ac:dyDescent="0.3">
      <c r="A7003" s="43" t="s">
        <v>465</v>
      </c>
      <c r="B7003" s="3">
        <v>45911</v>
      </c>
      <c r="C7003" s="3">
        <v>45911</v>
      </c>
      <c r="D7003" s="43" t="s">
        <v>3372</v>
      </c>
      <c r="E7003" s="43" t="s">
        <v>1481</v>
      </c>
      <c r="F7003" s="43" t="s">
        <v>1483</v>
      </c>
      <c r="G7003">
        <v>120</v>
      </c>
      <c r="H7003">
        <v>120</v>
      </c>
      <c r="I7003" s="43" t="s">
        <v>1482</v>
      </c>
      <c r="J7003" s="43" t="s">
        <v>1983</v>
      </c>
      <c r="K7003" s="43" t="s">
        <v>179</v>
      </c>
      <c r="L7003" s="43" t="str">
        <f>IF(AND(Home!$A$1&gt;=Leave[[#This Row],[Start Time]],Home!$A$1&lt;=Leave[[#This Row],[End Time]]),"Aplica","No Aplica")</f>
        <v>No Aplica</v>
      </c>
      <c r="M7003" s="43" t="str">
        <f>IF(AND(Home!$A$1&gt;=Leave[[#This Row],[Start Time]],Home!$A$1&lt;=Leave[[#This Row],[End Time]]),Home!$A$1,"No Aplica")</f>
        <v>No Aplica</v>
      </c>
      <c r="N7003" s="43" t="str">
        <f>Leave[[#This Row],[User Code (Owning User) (Usuario)]]&amp;Leave[[#This Row],[fecha activa]]</f>
        <v>MIE2025250221083No Aplica</v>
      </c>
    </row>
    <row r="7004" spans="1:14" x14ac:dyDescent="0.3">
      <c r="A7004" s="43" t="s">
        <v>465</v>
      </c>
      <c r="B7004" s="3">
        <v>45909</v>
      </c>
      <c r="C7004" s="3">
        <v>45909</v>
      </c>
      <c r="D7004" s="43" t="s">
        <v>469</v>
      </c>
      <c r="E7004" s="43" t="s">
        <v>1481</v>
      </c>
      <c r="F7004" s="43" t="s">
        <v>1483</v>
      </c>
      <c r="G7004">
        <v>1410</v>
      </c>
      <c r="H7004">
        <v>540</v>
      </c>
      <c r="I7004" s="43" t="s">
        <v>1482</v>
      </c>
      <c r="J7004" s="43" t="s">
        <v>1983</v>
      </c>
      <c r="K7004" s="43" t="s">
        <v>179</v>
      </c>
      <c r="L7004" s="43" t="str">
        <f>IF(AND(Home!$A$1&gt;=Leave[[#This Row],[Start Time]],Home!$A$1&lt;=Leave[[#This Row],[End Time]]),"Aplica","No Aplica")</f>
        <v>No Aplica</v>
      </c>
      <c r="M7004" s="43" t="str">
        <f>IF(AND(Home!$A$1&gt;=Leave[[#This Row],[Start Time]],Home!$A$1&lt;=Leave[[#This Row],[End Time]]),Home!$A$1,"No Aplica")</f>
        <v>No Aplica</v>
      </c>
      <c r="N7004" s="43" t="str">
        <f>Leave[[#This Row],[User Code (Owning User) (Usuario)]]&amp;Leave[[#This Row],[fecha activa]]</f>
        <v>MIE2025250221083No Aplica</v>
      </c>
    </row>
    <row r="7005" spans="1:14" x14ac:dyDescent="0.3">
      <c r="A7005" s="43" t="s">
        <v>465</v>
      </c>
      <c r="B7005" s="3">
        <v>45905</v>
      </c>
      <c r="C7005" s="3">
        <v>45905</v>
      </c>
      <c r="D7005" s="43" t="s">
        <v>3059</v>
      </c>
      <c r="E7005" s="43" t="s">
        <v>1481</v>
      </c>
      <c r="F7005" s="43" t="s">
        <v>1483</v>
      </c>
      <c r="G7005">
        <v>120</v>
      </c>
      <c r="H7005">
        <v>120</v>
      </c>
      <c r="I7005" s="43" t="s">
        <v>1482</v>
      </c>
      <c r="J7005" s="43" t="s">
        <v>1983</v>
      </c>
      <c r="K7005" s="43" t="s">
        <v>179</v>
      </c>
      <c r="L7005" s="43" t="str">
        <f>IF(AND(Home!$A$1&gt;=Leave[[#This Row],[Start Time]],Home!$A$1&lt;=Leave[[#This Row],[End Time]]),"Aplica","No Aplica")</f>
        <v>No Aplica</v>
      </c>
      <c r="M7005" s="43" t="str">
        <f>IF(AND(Home!$A$1&gt;=Leave[[#This Row],[Start Time]],Home!$A$1&lt;=Leave[[#This Row],[End Time]]),Home!$A$1,"No Aplica")</f>
        <v>No Aplica</v>
      </c>
      <c r="N7005" s="43" t="str">
        <f>Leave[[#This Row],[User Code (Owning User) (Usuario)]]&amp;Leave[[#This Row],[fecha activa]]</f>
        <v>MIE2025250221083No Aplica</v>
      </c>
    </row>
    <row r="7006" spans="1:14" x14ac:dyDescent="0.3">
      <c r="A7006" s="43" t="s">
        <v>465</v>
      </c>
      <c r="B7006" s="3">
        <v>45904</v>
      </c>
      <c r="C7006" s="3">
        <v>45904</v>
      </c>
      <c r="D7006" s="43" t="s">
        <v>2945</v>
      </c>
      <c r="E7006" s="43" t="s">
        <v>1481</v>
      </c>
      <c r="F7006" s="43" t="s">
        <v>1483</v>
      </c>
      <c r="G7006">
        <v>390</v>
      </c>
      <c r="H7006">
        <v>390</v>
      </c>
      <c r="I7006" s="43" t="s">
        <v>1482</v>
      </c>
      <c r="J7006" s="43" t="s">
        <v>1983</v>
      </c>
      <c r="K7006" s="43" t="s">
        <v>179</v>
      </c>
      <c r="L7006" s="43" t="str">
        <f>IF(AND(Home!$A$1&gt;=Leave[[#This Row],[Start Time]],Home!$A$1&lt;=Leave[[#This Row],[End Time]]),"Aplica","No Aplica")</f>
        <v>No Aplica</v>
      </c>
      <c r="M7006" s="43" t="str">
        <f>IF(AND(Home!$A$1&gt;=Leave[[#This Row],[Start Time]],Home!$A$1&lt;=Leave[[#This Row],[End Time]]),Home!$A$1,"No Aplica")</f>
        <v>No Aplica</v>
      </c>
      <c r="N7006" s="43" t="str">
        <f>Leave[[#This Row],[User Code (Owning User) (Usuario)]]&amp;Leave[[#This Row],[fecha activa]]</f>
        <v>MIE2025250221083No Aplica</v>
      </c>
    </row>
    <row r="7007" spans="1:14" x14ac:dyDescent="0.3">
      <c r="A7007" s="43" t="s">
        <v>465</v>
      </c>
      <c r="B7007" s="3">
        <v>45902</v>
      </c>
      <c r="C7007" s="3">
        <v>45902</v>
      </c>
      <c r="D7007" s="43" t="s">
        <v>2714</v>
      </c>
      <c r="E7007" s="43" t="s">
        <v>1481</v>
      </c>
      <c r="F7007" s="43" t="s">
        <v>1483</v>
      </c>
      <c r="G7007">
        <v>90</v>
      </c>
      <c r="H7007">
        <v>90</v>
      </c>
      <c r="I7007" s="43" t="s">
        <v>1482</v>
      </c>
      <c r="J7007" s="43" t="s">
        <v>1983</v>
      </c>
      <c r="K7007" s="43" t="s">
        <v>179</v>
      </c>
      <c r="L7007" s="43" t="str">
        <f>IF(AND(Home!$A$1&gt;=Leave[[#This Row],[Start Time]],Home!$A$1&lt;=Leave[[#This Row],[End Time]]),"Aplica","No Aplica")</f>
        <v>No Aplica</v>
      </c>
      <c r="M7007" s="43" t="str">
        <f>IF(AND(Home!$A$1&gt;=Leave[[#This Row],[Start Time]],Home!$A$1&lt;=Leave[[#This Row],[End Time]]),Home!$A$1,"No Aplica")</f>
        <v>No Aplica</v>
      </c>
      <c r="N7007" s="43" t="str">
        <f>Leave[[#This Row],[User Code (Owning User) (Usuario)]]&amp;Leave[[#This Row],[fecha activa]]</f>
        <v>MIE2025250221083No Aplica</v>
      </c>
    </row>
    <row r="7008" spans="1:14" x14ac:dyDescent="0.3">
      <c r="A7008" s="43" t="s">
        <v>465</v>
      </c>
      <c r="B7008" s="3">
        <v>45901</v>
      </c>
      <c r="C7008" s="3">
        <v>45901</v>
      </c>
      <c r="D7008" s="43" t="s">
        <v>2611</v>
      </c>
      <c r="E7008" s="43" t="s">
        <v>1481</v>
      </c>
      <c r="F7008" s="43" t="s">
        <v>1483</v>
      </c>
      <c r="G7008">
        <v>90</v>
      </c>
      <c r="H7008">
        <v>90</v>
      </c>
      <c r="I7008" s="43" t="s">
        <v>1482</v>
      </c>
      <c r="J7008" s="43" t="s">
        <v>1983</v>
      </c>
      <c r="K7008" s="43" t="s">
        <v>179</v>
      </c>
      <c r="L7008" s="43" t="str">
        <f>IF(AND(Home!$A$1&gt;=Leave[[#This Row],[Start Time]],Home!$A$1&lt;=Leave[[#This Row],[End Time]]),"Aplica","No Aplica")</f>
        <v>No Aplica</v>
      </c>
      <c r="M7008" s="43" t="str">
        <f>IF(AND(Home!$A$1&gt;=Leave[[#This Row],[Start Time]],Home!$A$1&lt;=Leave[[#This Row],[End Time]]),Home!$A$1,"No Aplica")</f>
        <v>No Aplica</v>
      </c>
      <c r="N7008" s="43" t="str">
        <f>Leave[[#This Row],[User Code (Owning User) (Usuario)]]&amp;Leave[[#This Row],[fecha activa]]</f>
        <v>MIE2025250221083No Aplica</v>
      </c>
    </row>
    <row r="7009" spans="1:14" x14ac:dyDescent="0.3">
      <c r="A7009" s="43" t="s">
        <v>471</v>
      </c>
      <c r="B7009" s="3">
        <v>45922</v>
      </c>
      <c r="C7009" s="3">
        <v>45922</v>
      </c>
      <c r="D7009" s="43" t="s">
        <v>496</v>
      </c>
      <c r="E7009" s="43" t="s">
        <v>640</v>
      </c>
      <c r="F7009" s="43" t="s">
        <v>641</v>
      </c>
      <c r="G7009">
        <v>540</v>
      </c>
      <c r="H7009">
        <v>540</v>
      </c>
      <c r="I7009" s="43" t="s">
        <v>1086</v>
      </c>
      <c r="J7009" s="43" t="s">
        <v>1026</v>
      </c>
      <c r="K7009" s="43" t="s">
        <v>178</v>
      </c>
      <c r="L7009" s="43" t="str">
        <f>IF(AND(Home!$A$1&gt;=Leave[[#This Row],[Start Time]],Home!$A$1&lt;=Leave[[#This Row],[End Time]]),"Aplica","No Aplica")</f>
        <v>Aplica</v>
      </c>
      <c r="M7009" s="43">
        <f>IF(AND(Home!$A$1&gt;=Leave[[#This Row],[Start Time]],Home!$A$1&lt;=Leave[[#This Row],[End Time]]),Home!$A$1,"No Aplica")</f>
        <v>45922</v>
      </c>
      <c r="N7009" s="43" t="str">
        <f>Leave[[#This Row],[User Code (Owning User) (Usuario)]]&amp;Leave[[#This Row],[fecha activa]]</f>
        <v>MIE202409071644045922</v>
      </c>
    </row>
    <row r="7010" spans="1:14" x14ac:dyDescent="0.3">
      <c r="A7010" s="43" t="s">
        <v>468</v>
      </c>
      <c r="B7010" s="3">
        <v>45928</v>
      </c>
      <c r="C7010" s="3">
        <v>45928</v>
      </c>
      <c r="D7010" s="43" t="s">
        <v>635</v>
      </c>
      <c r="E7010" s="43" t="s">
        <v>640</v>
      </c>
      <c r="F7010" s="43" t="s">
        <v>641</v>
      </c>
      <c r="G7010">
        <v>540</v>
      </c>
      <c r="H7010">
        <v>540</v>
      </c>
      <c r="I7010" s="43" t="s">
        <v>1086</v>
      </c>
      <c r="J7010" s="43" t="s">
        <v>1026</v>
      </c>
      <c r="K7010" s="43" t="s">
        <v>178</v>
      </c>
      <c r="L7010" s="43" t="str">
        <f>IF(AND(Home!$A$1&gt;=Leave[[#This Row],[Start Time]],Home!$A$1&lt;=Leave[[#This Row],[End Time]]),"Aplica","No Aplica")</f>
        <v>No Aplica</v>
      </c>
      <c r="M7010" s="43" t="str">
        <f>IF(AND(Home!$A$1&gt;=Leave[[#This Row],[Start Time]],Home!$A$1&lt;=Leave[[#This Row],[End Time]]),Home!$A$1,"No Aplica")</f>
        <v>No Aplica</v>
      </c>
      <c r="N7010" s="43" t="str">
        <f>Leave[[#This Row],[User Code (Owning User) (Usuario)]]&amp;Leave[[#This Row],[fecha activa]]</f>
        <v>MIE2024090716440No Aplica</v>
      </c>
    </row>
    <row r="7011" spans="1:14" x14ac:dyDescent="0.3">
      <c r="A7011" s="43" t="s">
        <v>468</v>
      </c>
      <c r="B7011" s="3">
        <v>45921</v>
      </c>
      <c r="C7011" s="3">
        <v>45921</v>
      </c>
      <c r="D7011" s="43" t="s">
        <v>499</v>
      </c>
      <c r="E7011" s="43" t="s">
        <v>640</v>
      </c>
      <c r="F7011" s="43" t="s">
        <v>641</v>
      </c>
      <c r="G7011">
        <v>600</v>
      </c>
      <c r="H7011">
        <v>540</v>
      </c>
      <c r="I7011" s="43" t="s">
        <v>1086</v>
      </c>
      <c r="J7011" s="43" t="s">
        <v>1026</v>
      </c>
      <c r="K7011" s="43" t="s">
        <v>178</v>
      </c>
      <c r="L7011" s="43" t="str">
        <f>IF(AND(Home!$A$1&gt;=Leave[[#This Row],[Start Time]],Home!$A$1&lt;=Leave[[#This Row],[End Time]]),"Aplica","No Aplica")</f>
        <v>No Aplica</v>
      </c>
      <c r="M7011" s="43" t="str">
        <f>IF(AND(Home!$A$1&gt;=Leave[[#This Row],[Start Time]],Home!$A$1&lt;=Leave[[#This Row],[End Time]]),Home!$A$1,"No Aplica")</f>
        <v>No Aplica</v>
      </c>
      <c r="N7011" s="43" t="str">
        <f>Leave[[#This Row],[User Code (Owning User) (Usuario)]]&amp;Leave[[#This Row],[fecha activa]]</f>
        <v>MIE2024090716440No Aplica</v>
      </c>
    </row>
    <row r="7012" spans="1:14" x14ac:dyDescent="0.3">
      <c r="A7012" s="43" t="s">
        <v>471</v>
      </c>
      <c r="B7012" s="3">
        <v>45915</v>
      </c>
      <c r="C7012" s="3">
        <v>45915</v>
      </c>
      <c r="D7012" s="43" t="s">
        <v>2266</v>
      </c>
      <c r="E7012" s="43" t="s">
        <v>640</v>
      </c>
      <c r="F7012" s="43" t="s">
        <v>641</v>
      </c>
      <c r="G7012">
        <v>540</v>
      </c>
      <c r="H7012">
        <v>540</v>
      </c>
      <c r="I7012" s="43" t="s">
        <v>1086</v>
      </c>
      <c r="J7012" s="43" t="s">
        <v>1026</v>
      </c>
      <c r="K7012" s="43" t="s">
        <v>178</v>
      </c>
      <c r="L7012" s="43" t="str">
        <f>IF(AND(Home!$A$1&gt;=Leave[[#This Row],[Start Time]],Home!$A$1&lt;=Leave[[#This Row],[End Time]]),"Aplica","No Aplica")</f>
        <v>No Aplica</v>
      </c>
      <c r="M7012" s="43" t="str">
        <f>IF(AND(Home!$A$1&gt;=Leave[[#This Row],[Start Time]],Home!$A$1&lt;=Leave[[#This Row],[End Time]]),Home!$A$1,"No Aplica")</f>
        <v>No Aplica</v>
      </c>
      <c r="N7012" s="43" t="str">
        <f>Leave[[#This Row],[User Code (Owning User) (Usuario)]]&amp;Leave[[#This Row],[fecha activa]]</f>
        <v>MIE2024090716440No Aplica</v>
      </c>
    </row>
    <row r="7013" spans="1:14" x14ac:dyDescent="0.3">
      <c r="A7013" s="43" t="s">
        <v>471</v>
      </c>
      <c r="B7013" s="3">
        <v>45904</v>
      </c>
      <c r="C7013" s="3">
        <v>45904</v>
      </c>
      <c r="D7013" s="43" t="s">
        <v>3125</v>
      </c>
      <c r="E7013" s="43" t="s">
        <v>640</v>
      </c>
      <c r="F7013" s="43" t="s">
        <v>641</v>
      </c>
      <c r="G7013">
        <v>60</v>
      </c>
      <c r="H7013">
        <v>60</v>
      </c>
      <c r="I7013" s="43" t="s">
        <v>1086</v>
      </c>
      <c r="J7013" s="43" t="s">
        <v>1026</v>
      </c>
      <c r="K7013" s="43" t="s">
        <v>178</v>
      </c>
      <c r="L7013" s="43" t="str">
        <f>IF(AND(Home!$A$1&gt;=Leave[[#This Row],[Start Time]],Home!$A$1&lt;=Leave[[#This Row],[End Time]]),"Aplica","No Aplica")</f>
        <v>No Aplica</v>
      </c>
      <c r="M7013" s="43" t="str">
        <f>IF(AND(Home!$A$1&gt;=Leave[[#This Row],[Start Time]],Home!$A$1&lt;=Leave[[#This Row],[End Time]]),Home!$A$1,"No Aplica")</f>
        <v>No Aplica</v>
      </c>
      <c r="N7013" s="43" t="str">
        <f>Leave[[#This Row],[User Code (Owning User) (Usuario)]]&amp;Leave[[#This Row],[fecha activa]]</f>
        <v>MIE2024090716440No Aplica</v>
      </c>
    </row>
    <row r="7014" spans="1:14" x14ac:dyDescent="0.3">
      <c r="A7014" s="43" t="s">
        <v>471</v>
      </c>
      <c r="B7014" s="3">
        <v>45903</v>
      </c>
      <c r="C7014" s="3">
        <v>45903</v>
      </c>
      <c r="D7014" s="43" t="s">
        <v>2853</v>
      </c>
      <c r="E7014" s="43" t="s">
        <v>640</v>
      </c>
      <c r="F7014" s="43" t="s">
        <v>641</v>
      </c>
      <c r="G7014">
        <v>150</v>
      </c>
      <c r="H7014">
        <v>150</v>
      </c>
      <c r="I7014" s="43" t="s">
        <v>1086</v>
      </c>
      <c r="J7014" s="43" t="s">
        <v>1026</v>
      </c>
      <c r="K7014" s="43" t="s">
        <v>178</v>
      </c>
      <c r="L7014" s="43" t="str">
        <f>IF(AND(Home!$A$1&gt;=Leave[[#This Row],[Start Time]],Home!$A$1&lt;=Leave[[#This Row],[End Time]]),"Aplica","No Aplica")</f>
        <v>No Aplica</v>
      </c>
      <c r="M7014" s="43" t="str">
        <f>IF(AND(Home!$A$1&gt;=Leave[[#This Row],[Start Time]],Home!$A$1&lt;=Leave[[#This Row],[End Time]]),Home!$A$1,"No Aplica")</f>
        <v>No Aplica</v>
      </c>
      <c r="N7014" s="43" t="str">
        <f>Leave[[#This Row],[User Code (Owning User) (Usuario)]]&amp;Leave[[#This Row],[fecha activa]]</f>
        <v>MIE2024090716440No Aplica</v>
      </c>
    </row>
    <row r="7015" spans="1:14" x14ac:dyDescent="0.3">
      <c r="A7015" s="43" t="s">
        <v>468</v>
      </c>
      <c r="B7015" s="3">
        <v>45914</v>
      </c>
      <c r="C7015" s="3">
        <v>45914</v>
      </c>
      <c r="D7015" s="43" t="s">
        <v>635</v>
      </c>
      <c r="E7015" s="43" t="s">
        <v>640</v>
      </c>
      <c r="F7015" s="43" t="s">
        <v>641</v>
      </c>
      <c r="G7015">
        <v>540</v>
      </c>
      <c r="H7015">
        <v>540</v>
      </c>
      <c r="I7015" s="43" t="s">
        <v>1086</v>
      </c>
      <c r="J7015" s="43" t="s">
        <v>1026</v>
      </c>
      <c r="K7015" s="43" t="s">
        <v>178</v>
      </c>
      <c r="L7015" s="43" t="str">
        <f>IF(AND(Home!$A$1&gt;=Leave[[#This Row],[Start Time]],Home!$A$1&lt;=Leave[[#This Row],[End Time]]),"Aplica","No Aplica")</f>
        <v>No Aplica</v>
      </c>
      <c r="M7015" s="43" t="str">
        <f>IF(AND(Home!$A$1&gt;=Leave[[#This Row],[Start Time]],Home!$A$1&lt;=Leave[[#This Row],[End Time]]),Home!$A$1,"No Aplica")</f>
        <v>No Aplica</v>
      </c>
      <c r="N7015" s="43" t="str">
        <f>Leave[[#This Row],[User Code (Owning User) (Usuario)]]&amp;Leave[[#This Row],[fecha activa]]</f>
        <v>MIE2024090716440No Aplica</v>
      </c>
    </row>
    <row r="7016" spans="1:14" x14ac:dyDescent="0.3">
      <c r="A7016" s="43" t="s">
        <v>471</v>
      </c>
      <c r="B7016" s="3">
        <v>45908</v>
      </c>
      <c r="C7016" s="3">
        <v>45908</v>
      </c>
      <c r="D7016" s="43" t="s">
        <v>1602</v>
      </c>
      <c r="E7016" s="43" t="s">
        <v>640</v>
      </c>
      <c r="F7016" s="43" t="s">
        <v>641</v>
      </c>
      <c r="G7016">
        <v>540</v>
      </c>
      <c r="H7016">
        <v>540</v>
      </c>
      <c r="I7016" s="43" t="s">
        <v>1086</v>
      </c>
      <c r="J7016" s="43" t="s">
        <v>1026</v>
      </c>
      <c r="K7016" s="43" t="s">
        <v>178</v>
      </c>
      <c r="L7016" s="43" t="str">
        <f>IF(AND(Home!$A$1&gt;=Leave[[#This Row],[Start Time]],Home!$A$1&lt;=Leave[[#This Row],[End Time]]),"Aplica","No Aplica")</f>
        <v>No Aplica</v>
      </c>
      <c r="M7016" s="43" t="str">
        <f>IF(AND(Home!$A$1&gt;=Leave[[#This Row],[Start Time]],Home!$A$1&lt;=Leave[[#This Row],[End Time]]),Home!$A$1,"No Aplica")</f>
        <v>No Aplica</v>
      </c>
      <c r="N7016" s="43" t="str">
        <f>Leave[[#This Row],[User Code (Owning User) (Usuario)]]&amp;Leave[[#This Row],[fecha activa]]</f>
        <v>MIE2024090716440No Aplica</v>
      </c>
    </row>
    <row r="7017" spans="1:14" x14ac:dyDescent="0.3">
      <c r="A7017" s="43" t="s">
        <v>471</v>
      </c>
      <c r="B7017" s="3">
        <v>45901</v>
      </c>
      <c r="C7017" s="3">
        <v>45901</v>
      </c>
      <c r="D7017" s="43" t="s">
        <v>496</v>
      </c>
      <c r="E7017" s="43" t="s">
        <v>640</v>
      </c>
      <c r="F7017" s="43" t="s">
        <v>641</v>
      </c>
      <c r="G7017">
        <v>540</v>
      </c>
      <c r="H7017">
        <v>540</v>
      </c>
      <c r="I7017" s="43" t="s">
        <v>1086</v>
      </c>
      <c r="J7017" s="43" t="s">
        <v>1026</v>
      </c>
      <c r="K7017" s="43" t="s">
        <v>178</v>
      </c>
      <c r="L7017" s="43" t="str">
        <f>IF(AND(Home!$A$1&gt;=Leave[[#This Row],[Start Time]],Home!$A$1&lt;=Leave[[#This Row],[End Time]]),"Aplica","No Aplica")</f>
        <v>No Aplica</v>
      </c>
      <c r="M7017" s="43" t="str">
        <f>IF(AND(Home!$A$1&gt;=Leave[[#This Row],[Start Time]],Home!$A$1&lt;=Leave[[#This Row],[End Time]]),Home!$A$1,"No Aplica")</f>
        <v>No Aplica</v>
      </c>
      <c r="N7017" s="43" t="str">
        <f>Leave[[#This Row],[User Code (Owning User) (Usuario)]]&amp;Leave[[#This Row],[fecha activa]]</f>
        <v>MIE2024090716440No Aplica</v>
      </c>
    </row>
    <row r="7018" spans="1:14" x14ac:dyDescent="0.3">
      <c r="A7018" s="43" t="s">
        <v>468</v>
      </c>
      <c r="B7018" s="3">
        <v>45907</v>
      </c>
      <c r="C7018" s="3">
        <v>45907</v>
      </c>
      <c r="D7018" s="43" t="s">
        <v>635</v>
      </c>
      <c r="E7018" s="43" t="s">
        <v>640</v>
      </c>
      <c r="F7018" s="43" t="s">
        <v>641</v>
      </c>
      <c r="G7018">
        <v>540</v>
      </c>
      <c r="H7018">
        <v>540</v>
      </c>
      <c r="I7018" s="43" t="s">
        <v>1086</v>
      </c>
      <c r="J7018" s="43" t="s">
        <v>1026</v>
      </c>
      <c r="K7018" s="43" t="s">
        <v>178</v>
      </c>
      <c r="L7018" s="43" t="str">
        <f>IF(AND(Home!$A$1&gt;=Leave[[#This Row],[Start Time]],Home!$A$1&lt;=Leave[[#This Row],[End Time]]),"Aplica","No Aplica")</f>
        <v>No Aplica</v>
      </c>
      <c r="M7018" s="43" t="str">
        <f>IF(AND(Home!$A$1&gt;=Leave[[#This Row],[Start Time]],Home!$A$1&lt;=Leave[[#This Row],[End Time]]),Home!$A$1,"No Aplica")</f>
        <v>No Aplica</v>
      </c>
      <c r="N7018" s="43" t="str">
        <f>Leave[[#This Row],[User Code (Owning User) (Usuario)]]&amp;Leave[[#This Row],[fecha activa]]</f>
        <v>MIE2024090716440No Aplica</v>
      </c>
    </row>
    <row r="7019" spans="1:14" x14ac:dyDescent="0.3">
      <c r="A7019" s="43" t="s">
        <v>471</v>
      </c>
      <c r="B7019" s="3">
        <v>45916</v>
      </c>
      <c r="C7019" s="3">
        <v>45916</v>
      </c>
      <c r="D7019" s="43" t="s">
        <v>1864</v>
      </c>
      <c r="E7019" s="43" t="s">
        <v>2198</v>
      </c>
      <c r="F7019" s="43" t="s">
        <v>2200</v>
      </c>
      <c r="G7019">
        <v>540</v>
      </c>
      <c r="H7019">
        <v>540</v>
      </c>
      <c r="I7019" s="43" t="s">
        <v>2199</v>
      </c>
      <c r="J7019" s="43" t="s">
        <v>3663</v>
      </c>
      <c r="K7019" s="43" t="s">
        <v>179</v>
      </c>
      <c r="L7019" s="43" t="str">
        <f>IF(AND(Home!$A$1&gt;=Leave[[#This Row],[Start Time]],Home!$A$1&lt;=Leave[[#This Row],[End Time]]),"Aplica","No Aplica")</f>
        <v>No Aplica</v>
      </c>
      <c r="M7019" s="43" t="str">
        <f>IF(AND(Home!$A$1&gt;=Leave[[#This Row],[Start Time]],Home!$A$1&lt;=Leave[[#This Row],[End Time]]),Home!$A$1,"No Aplica")</f>
        <v>No Aplica</v>
      </c>
      <c r="N7019" s="43" t="str">
        <f>Leave[[#This Row],[User Code (Owning User) (Usuario)]]&amp;Leave[[#This Row],[fecha activa]]</f>
        <v>MIE2025290723860No Aplica</v>
      </c>
    </row>
    <row r="7020" spans="1:14" x14ac:dyDescent="0.3">
      <c r="A7020" s="43" t="s">
        <v>468</v>
      </c>
      <c r="B7020" s="3">
        <v>45915</v>
      </c>
      <c r="C7020" s="3">
        <v>45915</v>
      </c>
      <c r="D7020" s="43" t="s">
        <v>469</v>
      </c>
      <c r="E7020" s="43" t="s">
        <v>2198</v>
      </c>
      <c r="F7020" s="43" t="s">
        <v>2200</v>
      </c>
      <c r="G7020">
        <v>1410</v>
      </c>
      <c r="H7020">
        <v>540</v>
      </c>
      <c r="I7020" s="43" t="s">
        <v>2199</v>
      </c>
      <c r="J7020" s="43" t="s">
        <v>3663</v>
      </c>
      <c r="K7020" s="43" t="s">
        <v>179</v>
      </c>
      <c r="L7020" s="43" t="str">
        <f>IF(AND(Home!$A$1&gt;=Leave[[#This Row],[Start Time]],Home!$A$1&lt;=Leave[[#This Row],[End Time]]),"Aplica","No Aplica")</f>
        <v>No Aplica</v>
      </c>
      <c r="M7020" s="43" t="str">
        <f>IF(AND(Home!$A$1&gt;=Leave[[#This Row],[Start Time]],Home!$A$1&lt;=Leave[[#This Row],[End Time]]),Home!$A$1,"No Aplica")</f>
        <v>No Aplica</v>
      </c>
      <c r="N7020" s="43" t="str">
        <f>Leave[[#This Row],[User Code (Owning User) (Usuario)]]&amp;Leave[[#This Row],[fecha activa]]</f>
        <v>MIE2025290723860No Aplica</v>
      </c>
    </row>
    <row r="7021" spans="1:14" x14ac:dyDescent="0.3">
      <c r="A7021" s="43" t="s">
        <v>468</v>
      </c>
      <c r="B7021" s="3">
        <v>45911</v>
      </c>
      <c r="C7021" s="3">
        <v>45911</v>
      </c>
      <c r="D7021" s="43" t="s">
        <v>469</v>
      </c>
      <c r="E7021" s="43" t="s">
        <v>2198</v>
      </c>
      <c r="F7021" s="43" t="s">
        <v>2200</v>
      </c>
      <c r="G7021">
        <v>1410</v>
      </c>
      <c r="H7021">
        <v>540</v>
      </c>
      <c r="I7021" s="43" t="s">
        <v>2199</v>
      </c>
      <c r="J7021" s="43" t="s">
        <v>3663</v>
      </c>
      <c r="K7021" s="43" t="s">
        <v>179</v>
      </c>
      <c r="L7021" s="43" t="str">
        <f>IF(AND(Home!$A$1&gt;=Leave[[#This Row],[Start Time]],Home!$A$1&lt;=Leave[[#This Row],[End Time]]),"Aplica","No Aplica")</f>
        <v>No Aplica</v>
      </c>
      <c r="M7021" s="43" t="str">
        <f>IF(AND(Home!$A$1&gt;=Leave[[#This Row],[Start Time]],Home!$A$1&lt;=Leave[[#This Row],[End Time]]),Home!$A$1,"No Aplica")</f>
        <v>No Aplica</v>
      </c>
      <c r="N7021" s="43" t="str">
        <f>Leave[[#This Row],[User Code (Owning User) (Usuario)]]&amp;Leave[[#This Row],[fecha activa]]</f>
        <v>MIE2025290723860No Aplica</v>
      </c>
    </row>
    <row r="7022" spans="1:14" x14ac:dyDescent="0.3">
      <c r="A7022" s="43" t="s">
        <v>471</v>
      </c>
      <c r="B7022" s="3">
        <v>45906</v>
      </c>
      <c r="C7022" s="3">
        <v>45906</v>
      </c>
      <c r="D7022" s="43" t="s">
        <v>3042</v>
      </c>
      <c r="E7022" s="43" t="s">
        <v>2198</v>
      </c>
      <c r="F7022" s="43" t="s">
        <v>2200</v>
      </c>
      <c r="G7022">
        <v>30</v>
      </c>
      <c r="H7022">
        <v>30</v>
      </c>
      <c r="I7022" s="43" t="s">
        <v>2199</v>
      </c>
      <c r="J7022" s="43" t="s">
        <v>3663</v>
      </c>
      <c r="K7022" s="43" t="s">
        <v>179</v>
      </c>
      <c r="L7022" s="43" t="str">
        <f>IF(AND(Home!$A$1&gt;=Leave[[#This Row],[Start Time]],Home!$A$1&lt;=Leave[[#This Row],[End Time]]),"Aplica","No Aplica")</f>
        <v>No Aplica</v>
      </c>
      <c r="M7022" s="43" t="str">
        <f>IF(AND(Home!$A$1&gt;=Leave[[#This Row],[Start Time]],Home!$A$1&lt;=Leave[[#This Row],[End Time]]),Home!$A$1,"No Aplica")</f>
        <v>No Aplica</v>
      </c>
      <c r="N7022" s="43" t="str">
        <f>Leave[[#This Row],[User Code (Owning User) (Usuario)]]&amp;Leave[[#This Row],[fecha activa]]</f>
        <v>MIE2025290723860No Aplica</v>
      </c>
    </row>
    <row r="7023" spans="1:14" x14ac:dyDescent="0.3">
      <c r="A7023" s="43" t="s">
        <v>471</v>
      </c>
      <c r="B7023" s="3">
        <v>45904</v>
      </c>
      <c r="C7023" s="3">
        <v>45904</v>
      </c>
      <c r="D7023" s="43" t="s">
        <v>1864</v>
      </c>
      <c r="E7023" s="43" t="s">
        <v>2198</v>
      </c>
      <c r="F7023" s="43" t="s">
        <v>2200</v>
      </c>
      <c r="G7023">
        <v>420</v>
      </c>
      <c r="H7023">
        <v>420</v>
      </c>
      <c r="I7023" s="43" t="s">
        <v>2199</v>
      </c>
      <c r="J7023" s="43" t="s">
        <v>3663</v>
      </c>
      <c r="K7023" s="43" t="s">
        <v>179</v>
      </c>
      <c r="L7023" s="43" t="str">
        <f>IF(AND(Home!$A$1&gt;=Leave[[#This Row],[Start Time]],Home!$A$1&lt;=Leave[[#This Row],[End Time]]),"Aplica","No Aplica")</f>
        <v>No Aplica</v>
      </c>
      <c r="M7023" s="43" t="str">
        <f>IF(AND(Home!$A$1&gt;=Leave[[#This Row],[Start Time]],Home!$A$1&lt;=Leave[[#This Row],[End Time]]),Home!$A$1,"No Aplica")</f>
        <v>No Aplica</v>
      </c>
      <c r="N7023" s="43" t="str">
        <f>Leave[[#This Row],[User Code (Owning User) (Usuario)]]&amp;Leave[[#This Row],[fecha activa]]</f>
        <v>MIE2025290723860No Aplica</v>
      </c>
    </row>
    <row r="7024" spans="1:14" x14ac:dyDescent="0.3">
      <c r="A7024" s="43" t="s">
        <v>471</v>
      </c>
      <c r="B7024" s="3">
        <v>45901</v>
      </c>
      <c r="C7024" s="3">
        <v>45901</v>
      </c>
      <c r="D7024" s="43" t="s">
        <v>2725</v>
      </c>
      <c r="E7024" s="43" t="s">
        <v>2198</v>
      </c>
      <c r="F7024" s="43" t="s">
        <v>2200</v>
      </c>
      <c r="G7024">
        <v>210</v>
      </c>
      <c r="H7024">
        <v>210</v>
      </c>
      <c r="I7024" s="43" t="s">
        <v>2199</v>
      </c>
      <c r="J7024" s="43" t="s">
        <v>3663</v>
      </c>
      <c r="K7024" s="43" t="s">
        <v>179</v>
      </c>
      <c r="L7024" s="43" t="str">
        <f>IF(AND(Home!$A$1&gt;=Leave[[#This Row],[Start Time]],Home!$A$1&lt;=Leave[[#This Row],[End Time]]),"Aplica","No Aplica")</f>
        <v>No Aplica</v>
      </c>
      <c r="M7024" s="43" t="str">
        <f>IF(AND(Home!$A$1&gt;=Leave[[#This Row],[Start Time]],Home!$A$1&lt;=Leave[[#This Row],[End Time]]),Home!$A$1,"No Aplica")</f>
        <v>No Aplica</v>
      </c>
      <c r="N7024" s="43" t="str">
        <f>Leave[[#This Row],[User Code (Owning User) (Usuario)]]&amp;Leave[[#This Row],[fecha activa]]</f>
        <v>MIE2025290723860No Aplica</v>
      </c>
    </row>
    <row r="7025" spans="1:14" x14ac:dyDescent="0.3">
      <c r="A7025" s="43" t="s">
        <v>468</v>
      </c>
      <c r="B7025" s="3">
        <v>45909</v>
      </c>
      <c r="C7025" s="3">
        <v>45909</v>
      </c>
      <c r="D7025" s="43" t="s">
        <v>469</v>
      </c>
      <c r="E7025" s="43" t="s">
        <v>2198</v>
      </c>
      <c r="F7025" s="43" t="s">
        <v>2200</v>
      </c>
      <c r="G7025">
        <v>1410</v>
      </c>
      <c r="H7025">
        <v>540</v>
      </c>
      <c r="I7025" s="43" t="s">
        <v>2199</v>
      </c>
      <c r="J7025" s="43" t="s">
        <v>3663</v>
      </c>
      <c r="K7025" s="43" t="s">
        <v>179</v>
      </c>
      <c r="L7025" s="43" t="str">
        <f>IF(AND(Home!$A$1&gt;=Leave[[#This Row],[Start Time]],Home!$A$1&lt;=Leave[[#This Row],[End Time]]),"Aplica","No Aplica")</f>
        <v>No Aplica</v>
      </c>
      <c r="M7025" s="43" t="str">
        <f>IF(AND(Home!$A$1&gt;=Leave[[#This Row],[Start Time]],Home!$A$1&lt;=Leave[[#This Row],[End Time]]),Home!$A$1,"No Aplica")</f>
        <v>No Aplica</v>
      </c>
      <c r="N7025" s="43" t="str">
        <f>Leave[[#This Row],[User Code (Owning User) (Usuario)]]&amp;Leave[[#This Row],[fecha activa]]</f>
        <v>MIE2025290723860No Aplica</v>
      </c>
    </row>
    <row r="7026" spans="1:14" x14ac:dyDescent="0.3">
      <c r="A7026" s="43" t="s">
        <v>468</v>
      </c>
      <c r="B7026" s="3">
        <v>45903</v>
      </c>
      <c r="C7026" s="3">
        <v>45903</v>
      </c>
      <c r="D7026" s="43" t="s">
        <v>469</v>
      </c>
      <c r="E7026" s="43" t="s">
        <v>2198</v>
      </c>
      <c r="F7026" s="43" t="s">
        <v>2200</v>
      </c>
      <c r="G7026">
        <v>1410</v>
      </c>
      <c r="H7026">
        <v>540</v>
      </c>
      <c r="I7026" s="43" t="s">
        <v>2199</v>
      </c>
      <c r="J7026" s="43" t="s">
        <v>3663</v>
      </c>
      <c r="K7026" s="43" t="s">
        <v>179</v>
      </c>
      <c r="L7026" s="43" t="str">
        <f>IF(AND(Home!$A$1&gt;=Leave[[#This Row],[Start Time]],Home!$A$1&lt;=Leave[[#This Row],[End Time]]),"Aplica","No Aplica")</f>
        <v>No Aplica</v>
      </c>
      <c r="M7026" s="43" t="str">
        <f>IF(AND(Home!$A$1&gt;=Leave[[#This Row],[Start Time]],Home!$A$1&lt;=Leave[[#This Row],[End Time]]),Home!$A$1,"No Aplica")</f>
        <v>No Aplica</v>
      </c>
      <c r="N7026" s="43" t="str">
        <f>Leave[[#This Row],[User Code (Owning User) (Usuario)]]&amp;Leave[[#This Row],[fecha activa]]</f>
        <v>MIE2025290723860No Aplica</v>
      </c>
    </row>
    <row r="7027" spans="1:14" x14ac:dyDescent="0.3">
      <c r="A7027" s="43" t="s">
        <v>465</v>
      </c>
      <c r="B7027" s="3">
        <v>45926</v>
      </c>
      <c r="C7027" s="3">
        <v>45926</v>
      </c>
      <c r="D7027" s="43" t="s">
        <v>655</v>
      </c>
      <c r="E7027" s="43" t="s">
        <v>2561</v>
      </c>
      <c r="F7027" s="43" t="s">
        <v>2563</v>
      </c>
      <c r="G7027">
        <v>60</v>
      </c>
      <c r="H7027">
        <v>60</v>
      </c>
      <c r="I7027" s="43" t="s">
        <v>2562</v>
      </c>
      <c r="J7027" s="43" t="s">
        <v>850</v>
      </c>
      <c r="K7027" s="43" t="s">
        <v>177</v>
      </c>
      <c r="L7027" s="43" t="str">
        <f>IF(AND(Home!$A$1&gt;=Leave[[#This Row],[Start Time]],Home!$A$1&lt;=Leave[[#This Row],[End Time]]),"Aplica","No Aplica")</f>
        <v>No Aplica</v>
      </c>
      <c r="M7027" s="43" t="str">
        <f>IF(AND(Home!$A$1&gt;=Leave[[#This Row],[Start Time]],Home!$A$1&lt;=Leave[[#This Row],[End Time]]),Home!$A$1,"No Aplica")</f>
        <v>No Aplica</v>
      </c>
      <c r="N7027" s="43" t="str">
        <f>Leave[[#This Row],[User Code (Owning User) (Usuario)]]&amp;Leave[[#This Row],[fecha activa]]</f>
        <v>MIE2025280824235No Aplica</v>
      </c>
    </row>
    <row r="7028" spans="1:14" x14ac:dyDescent="0.3">
      <c r="A7028" s="43" t="s">
        <v>465</v>
      </c>
      <c r="B7028" s="3">
        <v>45925</v>
      </c>
      <c r="C7028" s="3">
        <v>45925</v>
      </c>
      <c r="D7028" s="43" t="s">
        <v>655</v>
      </c>
      <c r="E7028" s="43" t="s">
        <v>2561</v>
      </c>
      <c r="F7028" s="43" t="s">
        <v>2563</v>
      </c>
      <c r="G7028">
        <v>60</v>
      </c>
      <c r="H7028">
        <v>60</v>
      </c>
      <c r="I7028" s="43" t="s">
        <v>2562</v>
      </c>
      <c r="J7028" s="43" t="s">
        <v>850</v>
      </c>
      <c r="K7028" s="43" t="s">
        <v>177</v>
      </c>
      <c r="L7028" s="43" t="str">
        <f>IF(AND(Home!$A$1&gt;=Leave[[#This Row],[Start Time]],Home!$A$1&lt;=Leave[[#This Row],[End Time]]),"Aplica","No Aplica")</f>
        <v>No Aplica</v>
      </c>
      <c r="M7028" s="43" t="str">
        <f>IF(AND(Home!$A$1&gt;=Leave[[#This Row],[Start Time]],Home!$A$1&lt;=Leave[[#This Row],[End Time]]),Home!$A$1,"No Aplica")</f>
        <v>No Aplica</v>
      </c>
      <c r="N7028" s="43" t="str">
        <f>Leave[[#This Row],[User Code (Owning User) (Usuario)]]&amp;Leave[[#This Row],[fecha activa]]</f>
        <v>MIE2025280824235No Aplica</v>
      </c>
    </row>
    <row r="7029" spans="1:14" x14ac:dyDescent="0.3">
      <c r="A7029" s="43" t="s">
        <v>465</v>
      </c>
      <c r="B7029" s="3">
        <v>45922</v>
      </c>
      <c r="C7029" s="3">
        <v>45922</v>
      </c>
      <c r="D7029" s="43" t="s">
        <v>655</v>
      </c>
      <c r="E7029" s="43" t="s">
        <v>2561</v>
      </c>
      <c r="F7029" s="43" t="s">
        <v>2563</v>
      </c>
      <c r="G7029">
        <v>120</v>
      </c>
      <c r="H7029">
        <v>120</v>
      </c>
      <c r="I7029" s="43" t="s">
        <v>2562</v>
      </c>
      <c r="J7029" s="43" t="s">
        <v>850</v>
      </c>
      <c r="K7029" s="43" t="s">
        <v>177</v>
      </c>
      <c r="L7029" s="43" t="str">
        <f>IF(AND(Home!$A$1&gt;=Leave[[#This Row],[Start Time]],Home!$A$1&lt;=Leave[[#This Row],[End Time]]),"Aplica","No Aplica")</f>
        <v>Aplica</v>
      </c>
      <c r="M7029" s="43">
        <f>IF(AND(Home!$A$1&gt;=Leave[[#This Row],[Start Time]],Home!$A$1&lt;=Leave[[#This Row],[End Time]]),Home!$A$1,"No Aplica")</f>
        <v>45922</v>
      </c>
      <c r="N7029" s="43" t="str">
        <f>Leave[[#This Row],[User Code (Owning User) (Usuario)]]&amp;Leave[[#This Row],[fecha activa]]</f>
        <v>MIE202528082423545922</v>
      </c>
    </row>
    <row r="7030" spans="1:14" x14ac:dyDescent="0.3">
      <c r="A7030" s="43" t="s">
        <v>468</v>
      </c>
      <c r="B7030" s="3">
        <v>45924</v>
      </c>
      <c r="C7030" s="3">
        <v>45924</v>
      </c>
      <c r="D7030" s="43" t="s">
        <v>467</v>
      </c>
      <c r="E7030" s="43" t="s">
        <v>2561</v>
      </c>
      <c r="F7030" s="43" t="s">
        <v>2563</v>
      </c>
      <c r="G7030">
        <v>540</v>
      </c>
      <c r="H7030">
        <v>540</v>
      </c>
      <c r="I7030" s="43" t="s">
        <v>2562</v>
      </c>
      <c r="J7030" s="43" t="s">
        <v>850</v>
      </c>
      <c r="K7030" s="43" t="s">
        <v>177</v>
      </c>
      <c r="L7030" s="43" t="str">
        <f>IF(AND(Home!$A$1&gt;=Leave[[#This Row],[Start Time]],Home!$A$1&lt;=Leave[[#This Row],[End Time]]),"Aplica","No Aplica")</f>
        <v>No Aplica</v>
      </c>
      <c r="M7030" s="43" t="str">
        <f>IF(AND(Home!$A$1&gt;=Leave[[#This Row],[Start Time]],Home!$A$1&lt;=Leave[[#This Row],[End Time]]),Home!$A$1,"No Aplica")</f>
        <v>No Aplica</v>
      </c>
      <c r="N7030" s="43" t="str">
        <f>Leave[[#This Row],[User Code (Owning User) (Usuario)]]&amp;Leave[[#This Row],[fecha activa]]</f>
        <v>MIE2025280824235No Aplica</v>
      </c>
    </row>
    <row r="7031" spans="1:14" x14ac:dyDescent="0.3">
      <c r="A7031" s="43" t="s">
        <v>465</v>
      </c>
      <c r="B7031" s="3">
        <v>45917</v>
      </c>
      <c r="C7031" s="3">
        <v>45917</v>
      </c>
      <c r="D7031" s="43" t="s">
        <v>520</v>
      </c>
      <c r="E7031" s="43" t="s">
        <v>2561</v>
      </c>
      <c r="F7031" s="43" t="s">
        <v>2563</v>
      </c>
      <c r="G7031">
        <v>60</v>
      </c>
      <c r="H7031">
        <v>60</v>
      </c>
      <c r="I7031" s="43" t="s">
        <v>2562</v>
      </c>
      <c r="J7031" s="43" t="s">
        <v>850</v>
      </c>
      <c r="K7031" s="43" t="s">
        <v>177</v>
      </c>
      <c r="L7031" s="43" t="str">
        <f>IF(AND(Home!$A$1&gt;=Leave[[#This Row],[Start Time]],Home!$A$1&lt;=Leave[[#This Row],[End Time]]),"Aplica","No Aplica")</f>
        <v>No Aplica</v>
      </c>
      <c r="M7031" s="43" t="str">
        <f>IF(AND(Home!$A$1&gt;=Leave[[#This Row],[Start Time]],Home!$A$1&lt;=Leave[[#This Row],[End Time]]),Home!$A$1,"No Aplica")</f>
        <v>No Aplica</v>
      </c>
      <c r="N7031" s="43" t="str">
        <f>Leave[[#This Row],[User Code (Owning User) (Usuario)]]&amp;Leave[[#This Row],[fecha activa]]</f>
        <v>MIE2025280824235No Aplica</v>
      </c>
    </row>
    <row r="7032" spans="1:14" x14ac:dyDescent="0.3">
      <c r="A7032" s="43" t="s">
        <v>468</v>
      </c>
      <c r="B7032" s="3">
        <v>45916</v>
      </c>
      <c r="C7032" s="3">
        <v>45916</v>
      </c>
      <c r="D7032" s="43" t="s">
        <v>467</v>
      </c>
      <c r="E7032" s="43" t="s">
        <v>2561</v>
      </c>
      <c r="F7032" s="43" t="s">
        <v>2563</v>
      </c>
      <c r="G7032">
        <v>540</v>
      </c>
      <c r="H7032">
        <v>540</v>
      </c>
      <c r="I7032" s="43" t="s">
        <v>2562</v>
      </c>
      <c r="J7032" s="43" t="s">
        <v>850</v>
      </c>
      <c r="K7032" s="43" t="s">
        <v>177</v>
      </c>
      <c r="L7032" s="43" t="str">
        <f>IF(AND(Home!$A$1&gt;=Leave[[#This Row],[Start Time]],Home!$A$1&lt;=Leave[[#This Row],[End Time]]),"Aplica","No Aplica")</f>
        <v>No Aplica</v>
      </c>
      <c r="M7032" s="43" t="str">
        <f>IF(AND(Home!$A$1&gt;=Leave[[#This Row],[Start Time]],Home!$A$1&lt;=Leave[[#This Row],[End Time]]),Home!$A$1,"No Aplica")</f>
        <v>No Aplica</v>
      </c>
      <c r="N7032" s="43" t="str">
        <f>Leave[[#This Row],[User Code (Owning User) (Usuario)]]&amp;Leave[[#This Row],[fecha activa]]</f>
        <v>MIE2025280824235No Aplica</v>
      </c>
    </row>
    <row r="7033" spans="1:14" x14ac:dyDescent="0.3">
      <c r="A7033" s="43" t="s">
        <v>465</v>
      </c>
      <c r="B7033" s="3">
        <v>45918</v>
      </c>
      <c r="C7033" s="3">
        <v>45918</v>
      </c>
      <c r="D7033" s="43" t="s">
        <v>655</v>
      </c>
      <c r="E7033" s="43" t="s">
        <v>2561</v>
      </c>
      <c r="F7033" s="43" t="s">
        <v>2563</v>
      </c>
      <c r="G7033">
        <v>60</v>
      </c>
      <c r="H7033">
        <v>60</v>
      </c>
      <c r="I7033" s="43" t="s">
        <v>2562</v>
      </c>
      <c r="J7033" s="43" t="s">
        <v>850</v>
      </c>
      <c r="K7033" s="43" t="s">
        <v>177</v>
      </c>
      <c r="L7033" s="43" t="str">
        <f>IF(AND(Home!$A$1&gt;=Leave[[#This Row],[Start Time]],Home!$A$1&lt;=Leave[[#This Row],[End Time]]),"Aplica","No Aplica")</f>
        <v>No Aplica</v>
      </c>
      <c r="M7033" s="43" t="str">
        <f>IF(AND(Home!$A$1&gt;=Leave[[#This Row],[Start Time]],Home!$A$1&lt;=Leave[[#This Row],[End Time]]),Home!$A$1,"No Aplica")</f>
        <v>No Aplica</v>
      </c>
      <c r="N7033" s="43" t="str">
        <f>Leave[[#This Row],[User Code (Owning User) (Usuario)]]&amp;Leave[[#This Row],[fecha activa]]</f>
        <v>MIE2025280824235No Aplica</v>
      </c>
    </row>
    <row r="7034" spans="1:14" x14ac:dyDescent="0.3">
      <c r="A7034" s="43" t="s">
        <v>465</v>
      </c>
      <c r="B7034" s="3">
        <v>45919</v>
      </c>
      <c r="C7034" s="3">
        <v>45919</v>
      </c>
      <c r="D7034" s="43" t="s">
        <v>655</v>
      </c>
      <c r="E7034" s="43" t="s">
        <v>2561</v>
      </c>
      <c r="F7034" s="43" t="s">
        <v>2563</v>
      </c>
      <c r="G7034">
        <v>60</v>
      </c>
      <c r="H7034">
        <v>60</v>
      </c>
      <c r="I7034" s="43" t="s">
        <v>2562</v>
      </c>
      <c r="J7034" s="43" t="s">
        <v>850</v>
      </c>
      <c r="K7034" s="43" t="s">
        <v>177</v>
      </c>
      <c r="L7034" s="43" t="str">
        <f>IF(AND(Home!$A$1&gt;=Leave[[#This Row],[Start Time]],Home!$A$1&lt;=Leave[[#This Row],[End Time]]),"Aplica","No Aplica")</f>
        <v>No Aplica</v>
      </c>
      <c r="M7034" s="43" t="str">
        <f>IF(AND(Home!$A$1&gt;=Leave[[#This Row],[Start Time]],Home!$A$1&lt;=Leave[[#This Row],[End Time]]),Home!$A$1,"No Aplica")</f>
        <v>No Aplica</v>
      </c>
      <c r="N7034" s="43" t="str">
        <f>Leave[[#This Row],[User Code (Owning User) (Usuario)]]&amp;Leave[[#This Row],[fecha activa]]</f>
        <v>MIE2025280824235No Aplica</v>
      </c>
    </row>
    <row r="7035" spans="1:14" x14ac:dyDescent="0.3">
      <c r="A7035" s="43" t="s">
        <v>465</v>
      </c>
      <c r="B7035" s="3">
        <v>45915</v>
      </c>
      <c r="C7035" s="3">
        <v>45915</v>
      </c>
      <c r="D7035" s="43" t="s">
        <v>655</v>
      </c>
      <c r="E7035" s="43" t="s">
        <v>2561</v>
      </c>
      <c r="F7035" s="43" t="s">
        <v>2563</v>
      </c>
      <c r="G7035">
        <v>120</v>
      </c>
      <c r="H7035">
        <v>120</v>
      </c>
      <c r="I7035" s="43" t="s">
        <v>2562</v>
      </c>
      <c r="J7035" s="43" t="s">
        <v>850</v>
      </c>
      <c r="K7035" s="43" t="s">
        <v>177</v>
      </c>
      <c r="L7035" s="43" t="str">
        <f>IF(AND(Home!$A$1&gt;=Leave[[#This Row],[Start Time]],Home!$A$1&lt;=Leave[[#This Row],[End Time]]),"Aplica","No Aplica")</f>
        <v>No Aplica</v>
      </c>
      <c r="M7035" s="43" t="str">
        <f>IF(AND(Home!$A$1&gt;=Leave[[#This Row],[Start Time]],Home!$A$1&lt;=Leave[[#This Row],[End Time]]),Home!$A$1,"No Aplica")</f>
        <v>No Aplica</v>
      </c>
      <c r="N7035" s="43" t="str">
        <f>Leave[[#This Row],[User Code (Owning User) (Usuario)]]&amp;Leave[[#This Row],[fecha activa]]</f>
        <v>MIE2025280824235No Aplica</v>
      </c>
    </row>
    <row r="7036" spans="1:14" x14ac:dyDescent="0.3">
      <c r="A7036" s="43" t="s">
        <v>465</v>
      </c>
      <c r="B7036" s="3">
        <v>45912</v>
      </c>
      <c r="C7036" s="3">
        <v>45912</v>
      </c>
      <c r="D7036" s="43" t="s">
        <v>655</v>
      </c>
      <c r="E7036" s="43" t="s">
        <v>2561</v>
      </c>
      <c r="F7036" s="43" t="s">
        <v>2563</v>
      </c>
      <c r="G7036">
        <v>60</v>
      </c>
      <c r="H7036">
        <v>60</v>
      </c>
      <c r="I7036" s="43" t="s">
        <v>2562</v>
      </c>
      <c r="J7036" s="43" t="s">
        <v>850</v>
      </c>
      <c r="K7036" s="43" t="s">
        <v>177</v>
      </c>
      <c r="L7036" s="43" t="str">
        <f>IF(AND(Home!$A$1&gt;=Leave[[#This Row],[Start Time]],Home!$A$1&lt;=Leave[[#This Row],[End Time]]),"Aplica","No Aplica")</f>
        <v>No Aplica</v>
      </c>
      <c r="M7036" s="43" t="str">
        <f>IF(AND(Home!$A$1&gt;=Leave[[#This Row],[Start Time]],Home!$A$1&lt;=Leave[[#This Row],[End Time]]),Home!$A$1,"No Aplica")</f>
        <v>No Aplica</v>
      </c>
      <c r="N7036" s="43" t="str">
        <f>Leave[[#This Row],[User Code (Owning User) (Usuario)]]&amp;Leave[[#This Row],[fecha activa]]</f>
        <v>MIE2025280824235No Aplica</v>
      </c>
    </row>
    <row r="7037" spans="1:14" x14ac:dyDescent="0.3">
      <c r="A7037" s="43" t="s">
        <v>465</v>
      </c>
      <c r="B7037" s="3">
        <v>45911</v>
      </c>
      <c r="C7037" s="3">
        <v>45911</v>
      </c>
      <c r="D7037" s="43" t="s">
        <v>655</v>
      </c>
      <c r="E7037" s="43" t="s">
        <v>2561</v>
      </c>
      <c r="F7037" s="43" t="s">
        <v>2563</v>
      </c>
      <c r="G7037">
        <v>60</v>
      </c>
      <c r="H7037">
        <v>60</v>
      </c>
      <c r="I7037" s="43" t="s">
        <v>2562</v>
      </c>
      <c r="J7037" s="43" t="s">
        <v>850</v>
      </c>
      <c r="K7037" s="43" t="s">
        <v>177</v>
      </c>
      <c r="L7037" s="43" t="str">
        <f>IF(AND(Home!$A$1&gt;=Leave[[#This Row],[Start Time]],Home!$A$1&lt;=Leave[[#This Row],[End Time]]),"Aplica","No Aplica")</f>
        <v>No Aplica</v>
      </c>
      <c r="M7037" s="43" t="str">
        <f>IF(AND(Home!$A$1&gt;=Leave[[#This Row],[Start Time]],Home!$A$1&lt;=Leave[[#This Row],[End Time]]),Home!$A$1,"No Aplica")</f>
        <v>No Aplica</v>
      </c>
      <c r="N7037" s="43" t="str">
        <f>Leave[[#This Row],[User Code (Owning User) (Usuario)]]&amp;Leave[[#This Row],[fecha activa]]</f>
        <v>MIE2025280824235No Aplica</v>
      </c>
    </row>
    <row r="7038" spans="1:14" x14ac:dyDescent="0.3">
      <c r="A7038" s="43" t="s">
        <v>465</v>
      </c>
      <c r="B7038" s="3">
        <v>45908</v>
      </c>
      <c r="C7038" s="3">
        <v>45908</v>
      </c>
      <c r="D7038" s="43" t="s">
        <v>655</v>
      </c>
      <c r="E7038" s="43" t="s">
        <v>2561</v>
      </c>
      <c r="F7038" s="43" t="s">
        <v>2563</v>
      </c>
      <c r="G7038">
        <v>120</v>
      </c>
      <c r="H7038">
        <v>120</v>
      </c>
      <c r="I7038" s="43" t="s">
        <v>2562</v>
      </c>
      <c r="J7038" s="43" t="s">
        <v>850</v>
      </c>
      <c r="K7038" s="43" t="s">
        <v>177</v>
      </c>
      <c r="L7038" s="43" t="str">
        <f>IF(AND(Home!$A$1&gt;=Leave[[#This Row],[Start Time]],Home!$A$1&lt;=Leave[[#This Row],[End Time]]),"Aplica","No Aplica")</f>
        <v>No Aplica</v>
      </c>
      <c r="M7038" s="43" t="str">
        <f>IF(AND(Home!$A$1&gt;=Leave[[#This Row],[Start Time]],Home!$A$1&lt;=Leave[[#This Row],[End Time]]),Home!$A$1,"No Aplica")</f>
        <v>No Aplica</v>
      </c>
      <c r="N7038" s="43" t="str">
        <f>Leave[[#This Row],[User Code (Owning User) (Usuario)]]&amp;Leave[[#This Row],[fecha activa]]</f>
        <v>MIE2025280824235No Aplica</v>
      </c>
    </row>
    <row r="7039" spans="1:14" x14ac:dyDescent="0.3">
      <c r="A7039" s="43" t="s">
        <v>468</v>
      </c>
      <c r="B7039" s="3">
        <v>45910</v>
      </c>
      <c r="C7039" s="3">
        <v>45910</v>
      </c>
      <c r="D7039" s="43" t="s">
        <v>469</v>
      </c>
      <c r="E7039" s="43" t="s">
        <v>2561</v>
      </c>
      <c r="F7039" s="43" t="s">
        <v>2563</v>
      </c>
      <c r="G7039">
        <v>540</v>
      </c>
      <c r="H7039">
        <v>540</v>
      </c>
      <c r="I7039" s="43" t="s">
        <v>2562</v>
      </c>
      <c r="J7039" s="43" t="s">
        <v>850</v>
      </c>
      <c r="K7039" s="43" t="s">
        <v>177</v>
      </c>
      <c r="L7039" s="43" t="str">
        <f>IF(AND(Home!$A$1&gt;=Leave[[#This Row],[Start Time]],Home!$A$1&lt;=Leave[[#This Row],[End Time]]),"Aplica","No Aplica")</f>
        <v>No Aplica</v>
      </c>
      <c r="M7039" s="43" t="str">
        <f>IF(AND(Home!$A$1&gt;=Leave[[#This Row],[Start Time]],Home!$A$1&lt;=Leave[[#This Row],[End Time]]),Home!$A$1,"No Aplica")</f>
        <v>No Aplica</v>
      </c>
      <c r="N7039" s="43" t="str">
        <f>Leave[[#This Row],[User Code (Owning User) (Usuario)]]&amp;Leave[[#This Row],[fecha activa]]</f>
        <v>MIE2025280824235No Aplica</v>
      </c>
    </row>
    <row r="7040" spans="1:14" x14ac:dyDescent="0.3">
      <c r="A7040" s="43" t="s">
        <v>465</v>
      </c>
      <c r="B7040" s="3">
        <v>45905</v>
      </c>
      <c r="C7040" s="3">
        <v>45905</v>
      </c>
      <c r="D7040" s="43" t="s">
        <v>655</v>
      </c>
      <c r="E7040" s="43" t="s">
        <v>2561</v>
      </c>
      <c r="F7040" s="43" t="s">
        <v>2563</v>
      </c>
      <c r="G7040">
        <v>120</v>
      </c>
      <c r="H7040">
        <v>120</v>
      </c>
      <c r="I7040" s="43" t="s">
        <v>2562</v>
      </c>
      <c r="J7040" s="43" t="s">
        <v>850</v>
      </c>
      <c r="K7040" s="43" t="s">
        <v>177</v>
      </c>
      <c r="L7040" s="43" t="str">
        <f>IF(AND(Home!$A$1&gt;=Leave[[#This Row],[Start Time]],Home!$A$1&lt;=Leave[[#This Row],[End Time]]),"Aplica","No Aplica")</f>
        <v>No Aplica</v>
      </c>
      <c r="M7040" s="43" t="str">
        <f>IF(AND(Home!$A$1&gt;=Leave[[#This Row],[Start Time]],Home!$A$1&lt;=Leave[[#This Row],[End Time]]),Home!$A$1,"No Aplica")</f>
        <v>No Aplica</v>
      </c>
      <c r="N7040" s="43" t="str">
        <f>Leave[[#This Row],[User Code (Owning User) (Usuario)]]&amp;Leave[[#This Row],[fecha activa]]</f>
        <v>MIE2025280824235No Aplica</v>
      </c>
    </row>
    <row r="7041" spans="1:14" x14ac:dyDescent="0.3">
      <c r="A7041" s="43" t="s">
        <v>465</v>
      </c>
      <c r="B7041" s="3">
        <v>45901</v>
      </c>
      <c r="C7041" s="3">
        <v>45901</v>
      </c>
      <c r="D7041" s="43" t="s">
        <v>655</v>
      </c>
      <c r="E7041" s="43" t="s">
        <v>2561</v>
      </c>
      <c r="F7041" s="43" t="s">
        <v>2563</v>
      </c>
      <c r="G7041">
        <v>120</v>
      </c>
      <c r="H7041">
        <v>120</v>
      </c>
      <c r="I7041" s="43" t="s">
        <v>2562</v>
      </c>
      <c r="J7041" s="43" t="s">
        <v>850</v>
      </c>
      <c r="K7041" s="43" t="s">
        <v>177</v>
      </c>
      <c r="L7041" s="43" t="str">
        <f>IF(AND(Home!$A$1&gt;=Leave[[#This Row],[Start Time]],Home!$A$1&lt;=Leave[[#This Row],[End Time]]),"Aplica","No Aplica")</f>
        <v>No Aplica</v>
      </c>
      <c r="M7041" s="43" t="str">
        <f>IF(AND(Home!$A$1&gt;=Leave[[#This Row],[Start Time]],Home!$A$1&lt;=Leave[[#This Row],[End Time]]),Home!$A$1,"No Aplica")</f>
        <v>No Aplica</v>
      </c>
      <c r="N7041" s="43" t="str">
        <f>Leave[[#This Row],[User Code (Owning User) (Usuario)]]&amp;Leave[[#This Row],[fecha activa]]</f>
        <v>MIE2025280824235No Aplica</v>
      </c>
    </row>
    <row r="7042" spans="1:14" x14ac:dyDescent="0.3">
      <c r="A7042" s="43" t="s">
        <v>465</v>
      </c>
      <c r="B7042" s="3">
        <v>45904</v>
      </c>
      <c r="C7042" s="3">
        <v>45904</v>
      </c>
      <c r="D7042" s="43" t="s">
        <v>467</v>
      </c>
      <c r="E7042" s="43" t="s">
        <v>2561</v>
      </c>
      <c r="F7042" s="43" t="s">
        <v>2563</v>
      </c>
      <c r="G7042">
        <v>540</v>
      </c>
      <c r="H7042">
        <v>540</v>
      </c>
      <c r="I7042" s="43" t="s">
        <v>2562</v>
      </c>
      <c r="J7042" s="43" t="s">
        <v>850</v>
      </c>
      <c r="K7042" s="43" t="s">
        <v>177</v>
      </c>
      <c r="L7042" s="43" t="str">
        <f>IF(AND(Home!$A$1&gt;=Leave[[#This Row],[Start Time]],Home!$A$1&lt;=Leave[[#This Row],[End Time]]),"Aplica","No Aplica")</f>
        <v>No Aplica</v>
      </c>
      <c r="M7042" s="43" t="str">
        <f>IF(AND(Home!$A$1&gt;=Leave[[#This Row],[Start Time]],Home!$A$1&lt;=Leave[[#This Row],[End Time]]),Home!$A$1,"No Aplica")</f>
        <v>No Aplica</v>
      </c>
      <c r="N7042" s="43" t="str">
        <f>Leave[[#This Row],[User Code (Owning User) (Usuario)]]&amp;Leave[[#This Row],[fecha activa]]</f>
        <v>MIE2025280824235No Aplica</v>
      </c>
    </row>
    <row r="7043" spans="1:14" x14ac:dyDescent="0.3">
      <c r="A7043" s="43" t="s">
        <v>465</v>
      </c>
      <c r="B7043" s="3">
        <v>45925</v>
      </c>
      <c r="C7043" s="3">
        <v>45925</v>
      </c>
      <c r="D7043" s="43" t="s">
        <v>475</v>
      </c>
      <c r="E7043" s="43" t="s">
        <v>417</v>
      </c>
      <c r="F7043" s="43" t="s">
        <v>419</v>
      </c>
      <c r="G7043">
        <v>540</v>
      </c>
      <c r="H7043">
        <v>540</v>
      </c>
      <c r="I7043" s="43" t="s">
        <v>1191</v>
      </c>
      <c r="J7043" s="43" t="s">
        <v>1033</v>
      </c>
      <c r="K7043" s="43" t="s">
        <v>178</v>
      </c>
      <c r="L7043" s="43" t="str">
        <f>IF(AND(Home!$A$1&gt;=Leave[[#This Row],[Start Time]],Home!$A$1&lt;=Leave[[#This Row],[End Time]]),"Aplica","No Aplica")</f>
        <v>No Aplica</v>
      </c>
      <c r="M7043" s="43" t="str">
        <f>IF(AND(Home!$A$1&gt;=Leave[[#This Row],[Start Time]],Home!$A$1&lt;=Leave[[#This Row],[End Time]]),Home!$A$1,"No Aplica")</f>
        <v>No Aplica</v>
      </c>
      <c r="N7043" s="43" t="str">
        <f>Leave[[#This Row],[User Code (Owning User) (Usuario)]]&amp;Leave[[#This Row],[fecha activa]]</f>
        <v>MIE2023131213784No Aplica</v>
      </c>
    </row>
    <row r="7044" spans="1:14" x14ac:dyDescent="0.3">
      <c r="A7044" s="43" t="s">
        <v>468</v>
      </c>
      <c r="B7044" s="3">
        <v>45919</v>
      </c>
      <c r="C7044" s="3">
        <v>45919</v>
      </c>
      <c r="D7044" s="43" t="s">
        <v>842</v>
      </c>
      <c r="E7044" s="43" t="s">
        <v>417</v>
      </c>
      <c r="F7044" s="43" t="s">
        <v>419</v>
      </c>
      <c r="G7044">
        <v>120</v>
      </c>
      <c r="H7044">
        <v>120</v>
      </c>
      <c r="I7044" s="43" t="s">
        <v>1191</v>
      </c>
      <c r="J7044" s="43" t="s">
        <v>1033</v>
      </c>
      <c r="K7044" s="43" t="s">
        <v>178</v>
      </c>
      <c r="L7044" s="43" t="str">
        <f>IF(AND(Home!$A$1&gt;=Leave[[#This Row],[Start Time]],Home!$A$1&lt;=Leave[[#This Row],[End Time]]),"Aplica","No Aplica")</f>
        <v>No Aplica</v>
      </c>
      <c r="M7044" s="43" t="str">
        <f>IF(AND(Home!$A$1&gt;=Leave[[#This Row],[Start Time]],Home!$A$1&lt;=Leave[[#This Row],[End Time]]),Home!$A$1,"No Aplica")</f>
        <v>No Aplica</v>
      </c>
      <c r="N7044" s="43" t="str">
        <f>Leave[[#This Row],[User Code (Owning User) (Usuario)]]&amp;Leave[[#This Row],[fecha activa]]</f>
        <v>MIE2023131213784No Aplica</v>
      </c>
    </row>
    <row r="7045" spans="1:14" x14ac:dyDescent="0.3">
      <c r="A7045" s="43" t="s">
        <v>468</v>
      </c>
      <c r="B7045" s="3">
        <v>45915</v>
      </c>
      <c r="C7045" s="3">
        <v>45915</v>
      </c>
      <c r="D7045" s="43" t="s">
        <v>621</v>
      </c>
      <c r="E7045" s="43" t="s">
        <v>417</v>
      </c>
      <c r="F7045" s="43" t="s">
        <v>419</v>
      </c>
      <c r="G7045">
        <v>120</v>
      </c>
      <c r="H7045">
        <v>120</v>
      </c>
      <c r="I7045" s="43" t="s">
        <v>1191</v>
      </c>
      <c r="J7045" s="43" t="s">
        <v>1033</v>
      </c>
      <c r="K7045" s="43" t="s">
        <v>178</v>
      </c>
      <c r="L7045" s="43" t="str">
        <f>IF(AND(Home!$A$1&gt;=Leave[[#This Row],[Start Time]],Home!$A$1&lt;=Leave[[#This Row],[End Time]]),"Aplica","No Aplica")</f>
        <v>No Aplica</v>
      </c>
      <c r="M7045" s="43" t="str">
        <f>IF(AND(Home!$A$1&gt;=Leave[[#This Row],[Start Time]],Home!$A$1&lt;=Leave[[#This Row],[End Time]]),Home!$A$1,"No Aplica")</f>
        <v>No Aplica</v>
      </c>
      <c r="N7045" s="43" t="str">
        <f>Leave[[#This Row],[User Code (Owning User) (Usuario)]]&amp;Leave[[#This Row],[fecha activa]]</f>
        <v>MIE2023131213784No Aplica</v>
      </c>
    </row>
    <row r="7046" spans="1:14" x14ac:dyDescent="0.3">
      <c r="A7046" s="43" t="s">
        <v>465</v>
      </c>
      <c r="B7046" s="3">
        <v>45916</v>
      </c>
      <c r="C7046" s="3">
        <v>45916</v>
      </c>
      <c r="D7046" s="43" t="s">
        <v>1838</v>
      </c>
      <c r="E7046" s="43" t="s">
        <v>417</v>
      </c>
      <c r="F7046" s="43" t="s">
        <v>419</v>
      </c>
      <c r="G7046">
        <v>540</v>
      </c>
      <c r="H7046">
        <v>540</v>
      </c>
      <c r="I7046" s="43" t="s">
        <v>1191</v>
      </c>
      <c r="J7046" s="43" t="s">
        <v>1033</v>
      </c>
      <c r="K7046" s="43" t="s">
        <v>178</v>
      </c>
      <c r="L7046" s="43" t="str">
        <f>IF(AND(Home!$A$1&gt;=Leave[[#This Row],[Start Time]],Home!$A$1&lt;=Leave[[#This Row],[End Time]]),"Aplica","No Aplica")</f>
        <v>No Aplica</v>
      </c>
      <c r="M7046" s="43" t="str">
        <f>IF(AND(Home!$A$1&gt;=Leave[[#This Row],[Start Time]],Home!$A$1&lt;=Leave[[#This Row],[End Time]]),Home!$A$1,"No Aplica")</f>
        <v>No Aplica</v>
      </c>
      <c r="N7046" s="43" t="str">
        <f>Leave[[#This Row],[User Code (Owning User) (Usuario)]]&amp;Leave[[#This Row],[fecha activa]]</f>
        <v>MIE2023131213784No Aplica</v>
      </c>
    </row>
    <row r="7047" spans="1:14" x14ac:dyDescent="0.3">
      <c r="A7047" s="43" t="s">
        <v>465</v>
      </c>
      <c r="B7047" s="3">
        <v>45905</v>
      </c>
      <c r="C7047" s="3">
        <v>45905</v>
      </c>
      <c r="D7047" s="43" t="s">
        <v>470</v>
      </c>
      <c r="E7047" s="43" t="s">
        <v>417</v>
      </c>
      <c r="F7047" s="43" t="s">
        <v>419</v>
      </c>
      <c r="G7047">
        <v>540</v>
      </c>
      <c r="H7047">
        <v>540</v>
      </c>
      <c r="I7047" s="43" t="s">
        <v>1191</v>
      </c>
      <c r="J7047" s="43" t="s">
        <v>1033</v>
      </c>
      <c r="K7047" s="43" t="s">
        <v>178</v>
      </c>
      <c r="L7047" s="43" t="str">
        <f>IF(AND(Home!$A$1&gt;=Leave[[#This Row],[Start Time]],Home!$A$1&lt;=Leave[[#This Row],[End Time]]),"Aplica","No Aplica")</f>
        <v>No Aplica</v>
      </c>
      <c r="M7047" s="43" t="str">
        <f>IF(AND(Home!$A$1&gt;=Leave[[#This Row],[Start Time]],Home!$A$1&lt;=Leave[[#This Row],[End Time]]),Home!$A$1,"No Aplica")</f>
        <v>No Aplica</v>
      </c>
      <c r="N7047" s="43" t="str">
        <f>Leave[[#This Row],[User Code (Owning User) (Usuario)]]&amp;Leave[[#This Row],[fecha activa]]</f>
        <v>MIE2023131213784No Aplica</v>
      </c>
    </row>
    <row r="7048" spans="1:14" x14ac:dyDescent="0.3">
      <c r="A7048" s="43" t="s">
        <v>468</v>
      </c>
      <c r="B7048" s="3">
        <v>45920</v>
      </c>
      <c r="C7048" s="3">
        <v>45920</v>
      </c>
      <c r="D7048" s="43" t="s">
        <v>474</v>
      </c>
      <c r="E7048" s="43" t="s">
        <v>3606</v>
      </c>
      <c r="F7048" s="43" t="s">
        <v>3608</v>
      </c>
      <c r="G7048">
        <v>0</v>
      </c>
      <c r="H7048">
        <v>0</v>
      </c>
      <c r="I7048" s="43" t="s">
        <v>3607</v>
      </c>
      <c r="J7048" s="43" t="s">
        <v>977</v>
      </c>
      <c r="K7048" s="43" t="s">
        <v>179</v>
      </c>
      <c r="L7048" s="43" t="str">
        <f>IF(AND(Home!$A$1&gt;=Leave[[#This Row],[Start Time]],Home!$A$1&lt;=Leave[[#This Row],[End Time]]),"Aplica","No Aplica")</f>
        <v>No Aplica</v>
      </c>
      <c r="M7048" s="43" t="str">
        <f>IF(AND(Home!$A$1&gt;=Leave[[#This Row],[Start Time]],Home!$A$1&lt;=Leave[[#This Row],[End Time]]),Home!$A$1,"No Aplica")</f>
        <v>No Aplica</v>
      </c>
      <c r="N7048" s="43" t="str">
        <f>Leave[[#This Row],[User Code (Owning User) (Usuario)]]&amp;Leave[[#This Row],[fecha activa]]</f>
        <v>MIE2025160924469No Aplica</v>
      </c>
    </row>
    <row r="7049" spans="1:14" x14ac:dyDescent="0.3">
      <c r="A7049" s="43" t="s">
        <v>468</v>
      </c>
      <c r="B7049" s="3">
        <v>45924</v>
      </c>
      <c r="C7049" s="3">
        <v>45924</v>
      </c>
      <c r="D7049" s="43" t="s">
        <v>469</v>
      </c>
      <c r="E7049" s="43" t="s">
        <v>871</v>
      </c>
      <c r="F7049" s="43" t="s">
        <v>872</v>
      </c>
      <c r="G7049">
        <v>540</v>
      </c>
      <c r="H7049">
        <v>540</v>
      </c>
      <c r="I7049" s="43" t="s">
        <v>1049</v>
      </c>
      <c r="J7049" s="43" t="s">
        <v>2768</v>
      </c>
      <c r="K7049" s="43" t="s">
        <v>178</v>
      </c>
      <c r="L7049" s="43" t="str">
        <f>IF(AND(Home!$A$1&gt;=Leave[[#This Row],[Start Time]],Home!$A$1&lt;=Leave[[#This Row],[End Time]]),"Aplica","No Aplica")</f>
        <v>No Aplica</v>
      </c>
      <c r="M7049" s="43" t="str">
        <f>IF(AND(Home!$A$1&gt;=Leave[[#This Row],[Start Time]],Home!$A$1&lt;=Leave[[#This Row],[End Time]]),Home!$A$1,"No Aplica")</f>
        <v>No Aplica</v>
      </c>
      <c r="N7049" s="43" t="str">
        <f>Leave[[#This Row],[User Code (Owning User) (Usuario)]]&amp;Leave[[#This Row],[fecha activa]]</f>
        <v>MIE2024101219108No Aplica</v>
      </c>
    </row>
    <row r="7050" spans="1:14" x14ac:dyDescent="0.3">
      <c r="A7050" s="43" t="s">
        <v>468</v>
      </c>
      <c r="B7050" s="3">
        <v>45916</v>
      </c>
      <c r="C7050" s="3">
        <v>45916</v>
      </c>
      <c r="D7050" s="43" t="s">
        <v>469</v>
      </c>
      <c r="E7050" s="43" t="s">
        <v>871</v>
      </c>
      <c r="F7050" s="43" t="s">
        <v>872</v>
      </c>
      <c r="G7050">
        <v>540</v>
      </c>
      <c r="H7050">
        <v>540</v>
      </c>
      <c r="I7050" s="43" t="s">
        <v>1049</v>
      </c>
      <c r="J7050" s="43" t="s">
        <v>2768</v>
      </c>
      <c r="K7050" s="43" t="s">
        <v>178</v>
      </c>
      <c r="L7050" s="43" t="str">
        <f>IF(AND(Home!$A$1&gt;=Leave[[#This Row],[Start Time]],Home!$A$1&lt;=Leave[[#This Row],[End Time]]),"Aplica","No Aplica")</f>
        <v>No Aplica</v>
      </c>
      <c r="M7050" s="43" t="str">
        <f>IF(AND(Home!$A$1&gt;=Leave[[#This Row],[Start Time]],Home!$A$1&lt;=Leave[[#This Row],[End Time]]),Home!$A$1,"No Aplica")</f>
        <v>No Aplica</v>
      </c>
      <c r="N7050" s="43" t="str">
        <f>Leave[[#This Row],[User Code (Owning User) (Usuario)]]&amp;Leave[[#This Row],[fecha activa]]</f>
        <v>MIE2024101219108No Aplica</v>
      </c>
    </row>
    <row r="7051" spans="1:14" x14ac:dyDescent="0.3">
      <c r="A7051" s="43" t="s">
        <v>468</v>
      </c>
      <c r="B7051" s="3">
        <v>45910</v>
      </c>
      <c r="C7051" s="3">
        <v>45910</v>
      </c>
      <c r="D7051" s="43" t="s">
        <v>469</v>
      </c>
      <c r="E7051" s="43" t="s">
        <v>871</v>
      </c>
      <c r="F7051" s="43" t="s">
        <v>872</v>
      </c>
      <c r="G7051">
        <v>540</v>
      </c>
      <c r="H7051">
        <v>540</v>
      </c>
      <c r="I7051" s="43" t="s">
        <v>1049</v>
      </c>
      <c r="J7051" s="43" t="s">
        <v>2768</v>
      </c>
      <c r="K7051" s="43" t="s">
        <v>178</v>
      </c>
      <c r="L7051" s="43" t="str">
        <f>IF(AND(Home!$A$1&gt;=Leave[[#This Row],[Start Time]],Home!$A$1&lt;=Leave[[#This Row],[End Time]]),"Aplica","No Aplica")</f>
        <v>No Aplica</v>
      </c>
      <c r="M7051" s="43" t="str">
        <f>IF(AND(Home!$A$1&gt;=Leave[[#This Row],[Start Time]],Home!$A$1&lt;=Leave[[#This Row],[End Time]]),Home!$A$1,"No Aplica")</f>
        <v>No Aplica</v>
      </c>
      <c r="N7051" s="43" t="str">
        <f>Leave[[#This Row],[User Code (Owning User) (Usuario)]]&amp;Leave[[#This Row],[fecha activa]]</f>
        <v>MIE2024101219108No Aplica</v>
      </c>
    </row>
    <row r="7052" spans="1:14" x14ac:dyDescent="0.3">
      <c r="A7052" s="43" t="s">
        <v>468</v>
      </c>
      <c r="B7052" s="3">
        <v>45905</v>
      </c>
      <c r="C7052" s="3">
        <v>45905</v>
      </c>
      <c r="D7052" s="43" t="s">
        <v>469</v>
      </c>
      <c r="E7052" s="43" t="s">
        <v>871</v>
      </c>
      <c r="F7052" s="43" t="s">
        <v>872</v>
      </c>
      <c r="G7052">
        <v>540</v>
      </c>
      <c r="H7052">
        <v>540</v>
      </c>
      <c r="I7052" s="43" t="s">
        <v>1049</v>
      </c>
      <c r="J7052" s="43" t="s">
        <v>2768</v>
      </c>
      <c r="K7052" s="43" t="s">
        <v>178</v>
      </c>
      <c r="L7052" s="43" t="str">
        <f>IF(AND(Home!$A$1&gt;=Leave[[#This Row],[Start Time]],Home!$A$1&lt;=Leave[[#This Row],[End Time]]),"Aplica","No Aplica")</f>
        <v>No Aplica</v>
      </c>
      <c r="M7052" s="43" t="str">
        <f>IF(AND(Home!$A$1&gt;=Leave[[#This Row],[Start Time]],Home!$A$1&lt;=Leave[[#This Row],[End Time]]),Home!$A$1,"No Aplica")</f>
        <v>No Aplica</v>
      </c>
      <c r="N7052" s="43" t="str">
        <f>Leave[[#This Row],[User Code (Owning User) (Usuario)]]&amp;Leave[[#This Row],[fecha activa]]</f>
        <v>MIE2024101219108No Aplica</v>
      </c>
    </row>
    <row r="7053" spans="1:14" x14ac:dyDescent="0.3">
      <c r="A7053" s="43" t="s">
        <v>465</v>
      </c>
      <c r="B7053" s="3">
        <v>45928</v>
      </c>
      <c r="C7053" s="3">
        <v>45928</v>
      </c>
      <c r="D7053" s="43" t="s">
        <v>470</v>
      </c>
      <c r="E7053" s="43" t="s">
        <v>1463</v>
      </c>
      <c r="F7053" s="43" t="s">
        <v>1465</v>
      </c>
      <c r="G7053">
        <v>540</v>
      </c>
      <c r="H7053">
        <v>540</v>
      </c>
      <c r="I7053" s="43" t="s">
        <v>1464</v>
      </c>
      <c r="J7053" s="43" t="s">
        <v>1863</v>
      </c>
      <c r="K7053" s="43" t="s">
        <v>179</v>
      </c>
      <c r="L7053" s="43" t="str">
        <f>IF(AND(Home!$A$1&gt;=Leave[[#This Row],[Start Time]],Home!$A$1&lt;=Leave[[#This Row],[End Time]]),"Aplica","No Aplica")</f>
        <v>No Aplica</v>
      </c>
      <c r="M7053" s="43" t="str">
        <f>IF(AND(Home!$A$1&gt;=Leave[[#This Row],[Start Time]],Home!$A$1&lt;=Leave[[#This Row],[End Time]]),Home!$A$1,"No Aplica")</f>
        <v>No Aplica</v>
      </c>
      <c r="N7053" s="43" t="str">
        <f>Leave[[#This Row],[User Code (Owning User) (Usuario)]]&amp;Leave[[#This Row],[fecha activa]]</f>
        <v>MIE2025250221077No Aplica</v>
      </c>
    </row>
    <row r="7054" spans="1:14" x14ac:dyDescent="0.3">
      <c r="A7054" s="43" t="s">
        <v>465</v>
      </c>
      <c r="B7054" s="3">
        <v>45923</v>
      </c>
      <c r="C7054" s="3">
        <v>45923</v>
      </c>
      <c r="D7054" s="43" t="s">
        <v>469</v>
      </c>
      <c r="E7054" s="43" t="s">
        <v>1463</v>
      </c>
      <c r="F7054" s="43" t="s">
        <v>1465</v>
      </c>
      <c r="G7054">
        <v>540</v>
      </c>
      <c r="H7054">
        <v>540</v>
      </c>
      <c r="I7054" s="43" t="s">
        <v>1464</v>
      </c>
      <c r="J7054" s="43" t="s">
        <v>1863</v>
      </c>
      <c r="K7054" s="43" t="s">
        <v>179</v>
      </c>
      <c r="L7054" s="43" t="str">
        <f>IF(AND(Home!$A$1&gt;=Leave[[#This Row],[Start Time]],Home!$A$1&lt;=Leave[[#This Row],[End Time]]),"Aplica","No Aplica")</f>
        <v>No Aplica</v>
      </c>
      <c r="M7054" s="43" t="str">
        <f>IF(AND(Home!$A$1&gt;=Leave[[#This Row],[Start Time]],Home!$A$1&lt;=Leave[[#This Row],[End Time]]),Home!$A$1,"No Aplica")</f>
        <v>No Aplica</v>
      </c>
      <c r="N7054" s="43" t="str">
        <f>Leave[[#This Row],[User Code (Owning User) (Usuario)]]&amp;Leave[[#This Row],[fecha activa]]</f>
        <v>MIE2025250221077No Aplica</v>
      </c>
    </row>
    <row r="7055" spans="1:14" x14ac:dyDescent="0.3">
      <c r="A7055" s="43" t="s">
        <v>465</v>
      </c>
      <c r="B7055" s="3">
        <v>45927</v>
      </c>
      <c r="C7055" s="3">
        <v>45927</v>
      </c>
      <c r="D7055" s="43" t="s">
        <v>1404</v>
      </c>
      <c r="E7055" s="43" t="s">
        <v>1463</v>
      </c>
      <c r="F7055" s="43" t="s">
        <v>1465</v>
      </c>
      <c r="G7055">
        <v>60</v>
      </c>
      <c r="H7055">
        <v>60</v>
      </c>
      <c r="I7055" s="43" t="s">
        <v>1464</v>
      </c>
      <c r="J7055" s="43" t="s">
        <v>1863</v>
      </c>
      <c r="K7055" s="43" t="s">
        <v>179</v>
      </c>
      <c r="L7055" s="43" t="str">
        <f>IF(AND(Home!$A$1&gt;=Leave[[#This Row],[Start Time]],Home!$A$1&lt;=Leave[[#This Row],[End Time]]),"Aplica","No Aplica")</f>
        <v>No Aplica</v>
      </c>
      <c r="M7055" s="43" t="str">
        <f>IF(AND(Home!$A$1&gt;=Leave[[#This Row],[Start Time]],Home!$A$1&lt;=Leave[[#This Row],[End Time]]),Home!$A$1,"No Aplica")</f>
        <v>No Aplica</v>
      </c>
      <c r="N7055" s="43" t="str">
        <f>Leave[[#This Row],[User Code (Owning User) (Usuario)]]&amp;Leave[[#This Row],[fecha activa]]</f>
        <v>MIE2025250221077No Aplica</v>
      </c>
    </row>
    <row r="7056" spans="1:14" x14ac:dyDescent="0.3">
      <c r="A7056" s="43" t="s">
        <v>465</v>
      </c>
      <c r="B7056" s="3">
        <v>45926</v>
      </c>
      <c r="C7056" s="3">
        <v>45926</v>
      </c>
      <c r="D7056" s="43" t="s">
        <v>1404</v>
      </c>
      <c r="E7056" s="43" t="s">
        <v>1463</v>
      </c>
      <c r="F7056" s="43" t="s">
        <v>1465</v>
      </c>
      <c r="G7056">
        <v>60</v>
      </c>
      <c r="H7056">
        <v>60</v>
      </c>
      <c r="I7056" s="43" t="s">
        <v>1464</v>
      </c>
      <c r="J7056" s="43" t="s">
        <v>1863</v>
      </c>
      <c r="K7056" s="43" t="s">
        <v>179</v>
      </c>
      <c r="L7056" s="43" t="str">
        <f>IF(AND(Home!$A$1&gt;=Leave[[#This Row],[Start Time]],Home!$A$1&lt;=Leave[[#This Row],[End Time]]),"Aplica","No Aplica")</f>
        <v>No Aplica</v>
      </c>
      <c r="M7056" s="43" t="str">
        <f>IF(AND(Home!$A$1&gt;=Leave[[#This Row],[Start Time]],Home!$A$1&lt;=Leave[[#This Row],[End Time]]),Home!$A$1,"No Aplica")</f>
        <v>No Aplica</v>
      </c>
      <c r="N7056" s="43" t="str">
        <f>Leave[[#This Row],[User Code (Owning User) (Usuario)]]&amp;Leave[[#This Row],[fecha activa]]</f>
        <v>MIE2025250221077No Aplica</v>
      </c>
    </row>
    <row r="7057" spans="1:14" x14ac:dyDescent="0.3">
      <c r="A7057" s="43" t="s">
        <v>465</v>
      </c>
      <c r="B7057" s="3">
        <v>45925</v>
      </c>
      <c r="C7057" s="3">
        <v>45925</v>
      </c>
      <c r="D7057" s="43" t="s">
        <v>1404</v>
      </c>
      <c r="E7057" s="43" t="s">
        <v>1463</v>
      </c>
      <c r="F7057" s="43" t="s">
        <v>1465</v>
      </c>
      <c r="G7057">
        <v>60</v>
      </c>
      <c r="H7057">
        <v>60</v>
      </c>
      <c r="I7057" s="43" t="s">
        <v>1464</v>
      </c>
      <c r="J7057" s="43" t="s">
        <v>1863</v>
      </c>
      <c r="K7057" s="43" t="s">
        <v>179</v>
      </c>
      <c r="L7057" s="43" t="str">
        <f>IF(AND(Home!$A$1&gt;=Leave[[#This Row],[Start Time]],Home!$A$1&lt;=Leave[[#This Row],[End Time]]),"Aplica","No Aplica")</f>
        <v>No Aplica</v>
      </c>
      <c r="M7057" s="43" t="str">
        <f>IF(AND(Home!$A$1&gt;=Leave[[#This Row],[Start Time]],Home!$A$1&lt;=Leave[[#This Row],[End Time]]),Home!$A$1,"No Aplica")</f>
        <v>No Aplica</v>
      </c>
      <c r="N7057" s="43" t="str">
        <f>Leave[[#This Row],[User Code (Owning User) (Usuario)]]&amp;Leave[[#This Row],[fecha activa]]</f>
        <v>MIE2025250221077No Aplica</v>
      </c>
    </row>
    <row r="7058" spans="1:14" x14ac:dyDescent="0.3">
      <c r="A7058" s="43" t="s">
        <v>465</v>
      </c>
      <c r="B7058" s="3">
        <v>45924</v>
      </c>
      <c r="C7058" s="3">
        <v>45924</v>
      </c>
      <c r="D7058" s="43" t="s">
        <v>621</v>
      </c>
      <c r="E7058" s="43" t="s">
        <v>1463</v>
      </c>
      <c r="F7058" s="43" t="s">
        <v>1465</v>
      </c>
      <c r="G7058">
        <v>60</v>
      </c>
      <c r="H7058">
        <v>60</v>
      </c>
      <c r="I7058" s="43" t="s">
        <v>1464</v>
      </c>
      <c r="J7058" s="43" t="s">
        <v>1863</v>
      </c>
      <c r="K7058" s="43" t="s">
        <v>179</v>
      </c>
      <c r="L7058" s="43" t="str">
        <f>IF(AND(Home!$A$1&gt;=Leave[[#This Row],[Start Time]],Home!$A$1&lt;=Leave[[#This Row],[End Time]]),"Aplica","No Aplica")</f>
        <v>No Aplica</v>
      </c>
      <c r="M7058" s="43" t="str">
        <f>IF(AND(Home!$A$1&gt;=Leave[[#This Row],[Start Time]],Home!$A$1&lt;=Leave[[#This Row],[End Time]]),Home!$A$1,"No Aplica")</f>
        <v>No Aplica</v>
      </c>
      <c r="N7058" s="43" t="str">
        <f>Leave[[#This Row],[User Code (Owning User) (Usuario)]]&amp;Leave[[#This Row],[fecha activa]]</f>
        <v>MIE2025250221077No Aplica</v>
      </c>
    </row>
    <row r="7059" spans="1:14" x14ac:dyDescent="0.3">
      <c r="A7059" s="43" t="s">
        <v>476</v>
      </c>
      <c r="B7059" s="3">
        <v>45921</v>
      </c>
      <c r="C7059" s="3">
        <v>45921</v>
      </c>
      <c r="D7059" s="43" t="s">
        <v>491</v>
      </c>
      <c r="E7059" s="43" t="s">
        <v>1463</v>
      </c>
      <c r="F7059" s="43" t="s">
        <v>1465</v>
      </c>
      <c r="G7059">
        <v>180</v>
      </c>
      <c r="H7059">
        <v>180</v>
      </c>
      <c r="I7059" s="43" t="s">
        <v>1464</v>
      </c>
      <c r="J7059" s="43" t="s">
        <v>1863</v>
      </c>
      <c r="K7059" s="43" t="s">
        <v>179</v>
      </c>
      <c r="L7059" s="43" t="str">
        <f>IF(AND(Home!$A$1&gt;=Leave[[#This Row],[Start Time]],Home!$A$1&lt;=Leave[[#This Row],[End Time]]),"Aplica","No Aplica")</f>
        <v>No Aplica</v>
      </c>
      <c r="M7059" s="43" t="str">
        <f>IF(AND(Home!$A$1&gt;=Leave[[#This Row],[Start Time]],Home!$A$1&lt;=Leave[[#This Row],[End Time]]),Home!$A$1,"No Aplica")</f>
        <v>No Aplica</v>
      </c>
      <c r="N7059" s="43" t="str">
        <f>Leave[[#This Row],[User Code (Owning User) (Usuario)]]&amp;Leave[[#This Row],[fecha activa]]</f>
        <v>MIE2025250221077No Aplica</v>
      </c>
    </row>
    <row r="7060" spans="1:14" x14ac:dyDescent="0.3">
      <c r="A7060" s="43" t="s">
        <v>465</v>
      </c>
      <c r="B7060" s="3">
        <v>45920</v>
      </c>
      <c r="C7060" s="3">
        <v>45920</v>
      </c>
      <c r="D7060" s="43" t="s">
        <v>1404</v>
      </c>
      <c r="E7060" s="43" t="s">
        <v>1463</v>
      </c>
      <c r="F7060" s="43" t="s">
        <v>1465</v>
      </c>
      <c r="G7060">
        <v>120</v>
      </c>
      <c r="H7060">
        <v>120</v>
      </c>
      <c r="I7060" s="43" t="s">
        <v>1464</v>
      </c>
      <c r="J7060" s="43" t="s">
        <v>1863</v>
      </c>
      <c r="K7060" s="43" t="s">
        <v>179</v>
      </c>
      <c r="L7060" s="43" t="str">
        <f>IF(AND(Home!$A$1&gt;=Leave[[#This Row],[Start Time]],Home!$A$1&lt;=Leave[[#This Row],[End Time]]),"Aplica","No Aplica")</f>
        <v>No Aplica</v>
      </c>
      <c r="M7060" s="43" t="str">
        <f>IF(AND(Home!$A$1&gt;=Leave[[#This Row],[Start Time]],Home!$A$1&lt;=Leave[[#This Row],[End Time]]),Home!$A$1,"No Aplica")</f>
        <v>No Aplica</v>
      </c>
      <c r="N7060" s="43" t="str">
        <f>Leave[[#This Row],[User Code (Owning User) (Usuario)]]&amp;Leave[[#This Row],[fecha activa]]</f>
        <v>MIE2025250221077No Aplica</v>
      </c>
    </row>
    <row r="7061" spans="1:14" x14ac:dyDescent="0.3">
      <c r="A7061" s="43" t="s">
        <v>465</v>
      </c>
      <c r="B7061" s="3">
        <v>45916</v>
      </c>
      <c r="C7061" s="3">
        <v>45916</v>
      </c>
      <c r="D7061" s="43" t="s">
        <v>1404</v>
      </c>
      <c r="E7061" s="43" t="s">
        <v>1463</v>
      </c>
      <c r="F7061" s="43" t="s">
        <v>1465</v>
      </c>
      <c r="G7061">
        <v>120</v>
      </c>
      <c r="H7061">
        <v>120</v>
      </c>
      <c r="I7061" s="43" t="s">
        <v>1464</v>
      </c>
      <c r="J7061" s="43" t="s">
        <v>1863</v>
      </c>
      <c r="K7061" s="43" t="s">
        <v>179</v>
      </c>
      <c r="L7061" s="43" t="str">
        <f>IF(AND(Home!$A$1&gt;=Leave[[#This Row],[Start Time]],Home!$A$1&lt;=Leave[[#This Row],[End Time]]),"Aplica","No Aplica")</f>
        <v>No Aplica</v>
      </c>
      <c r="M7061" s="43" t="str">
        <f>IF(AND(Home!$A$1&gt;=Leave[[#This Row],[Start Time]],Home!$A$1&lt;=Leave[[#This Row],[End Time]]),Home!$A$1,"No Aplica")</f>
        <v>No Aplica</v>
      </c>
      <c r="N7061" s="43" t="str">
        <f>Leave[[#This Row],[User Code (Owning User) (Usuario)]]&amp;Leave[[#This Row],[fecha activa]]</f>
        <v>MIE2025250221077No Aplica</v>
      </c>
    </row>
    <row r="7062" spans="1:14" x14ac:dyDescent="0.3">
      <c r="A7062" s="43" t="s">
        <v>471</v>
      </c>
      <c r="B7062" s="3">
        <v>45903</v>
      </c>
      <c r="C7062" s="3">
        <v>45903</v>
      </c>
      <c r="D7062" s="43" t="s">
        <v>2853</v>
      </c>
      <c r="E7062" s="43" t="s">
        <v>1463</v>
      </c>
      <c r="F7062" s="43" t="s">
        <v>1465</v>
      </c>
      <c r="G7062">
        <v>360</v>
      </c>
      <c r="H7062">
        <v>360</v>
      </c>
      <c r="I7062" s="43" t="s">
        <v>1464</v>
      </c>
      <c r="J7062" s="43" t="s">
        <v>1863</v>
      </c>
      <c r="K7062" s="43" t="s">
        <v>179</v>
      </c>
      <c r="L7062" s="43" t="str">
        <f>IF(AND(Home!$A$1&gt;=Leave[[#This Row],[Start Time]],Home!$A$1&lt;=Leave[[#This Row],[End Time]]),"Aplica","No Aplica")</f>
        <v>No Aplica</v>
      </c>
      <c r="M7062" s="43" t="str">
        <f>IF(AND(Home!$A$1&gt;=Leave[[#This Row],[Start Time]],Home!$A$1&lt;=Leave[[#This Row],[End Time]]),Home!$A$1,"No Aplica")</f>
        <v>No Aplica</v>
      </c>
      <c r="N7062" s="43" t="str">
        <f>Leave[[#This Row],[User Code (Owning User) (Usuario)]]&amp;Leave[[#This Row],[fecha activa]]</f>
        <v>MIE2025250221077No Aplica</v>
      </c>
    </row>
    <row r="7063" spans="1:14" x14ac:dyDescent="0.3">
      <c r="A7063" s="43" t="s">
        <v>465</v>
      </c>
      <c r="B7063" s="3">
        <v>45911</v>
      </c>
      <c r="C7063" s="3">
        <v>45911</v>
      </c>
      <c r="D7063" s="43" t="s">
        <v>621</v>
      </c>
      <c r="E7063" s="43" t="s">
        <v>1463</v>
      </c>
      <c r="F7063" s="43" t="s">
        <v>1465</v>
      </c>
      <c r="G7063">
        <v>120</v>
      </c>
      <c r="H7063">
        <v>120</v>
      </c>
      <c r="I7063" s="43" t="s">
        <v>1464</v>
      </c>
      <c r="J7063" s="43" t="s">
        <v>1863</v>
      </c>
      <c r="K7063" s="43" t="s">
        <v>179</v>
      </c>
      <c r="L7063" s="43" t="str">
        <f>IF(AND(Home!$A$1&gt;=Leave[[#This Row],[Start Time]],Home!$A$1&lt;=Leave[[#This Row],[End Time]]),"Aplica","No Aplica")</f>
        <v>No Aplica</v>
      </c>
      <c r="M7063" s="43" t="str">
        <f>IF(AND(Home!$A$1&gt;=Leave[[#This Row],[Start Time]],Home!$A$1&lt;=Leave[[#This Row],[End Time]]),Home!$A$1,"No Aplica")</f>
        <v>No Aplica</v>
      </c>
      <c r="N7063" s="43" t="str">
        <f>Leave[[#This Row],[User Code (Owning User) (Usuario)]]&amp;Leave[[#This Row],[fecha activa]]</f>
        <v>MIE2025250221077No Aplica</v>
      </c>
    </row>
    <row r="7064" spans="1:14" x14ac:dyDescent="0.3">
      <c r="A7064" s="43" t="s">
        <v>465</v>
      </c>
      <c r="B7064" s="3">
        <v>45909</v>
      </c>
      <c r="C7064" s="3">
        <v>45909</v>
      </c>
      <c r="D7064" s="43" t="s">
        <v>474</v>
      </c>
      <c r="E7064" s="43" t="s">
        <v>1463</v>
      </c>
      <c r="F7064" s="43" t="s">
        <v>1465</v>
      </c>
      <c r="G7064">
        <v>540</v>
      </c>
      <c r="H7064">
        <v>540</v>
      </c>
      <c r="I7064" s="43" t="s">
        <v>1464</v>
      </c>
      <c r="J7064" s="43" t="s">
        <v>1863</v>
      </c>
      <c r="K7064" s="43" t="s">
        <v>179</v>
      </c>
      <c r="L7064" s="43" t="str">
        <f>IF(AND(Home!$A$1&gt;=Leave[[#This Row],[Start Time]],Home!$A$1&lt;=Leave[[#This Row],[End Time]]),"Aplica","No Aplica")</f>
        <v>No Aplica</v>
      </c>
      <c r="M7064" s="43" t="str">
        <f>IF(AND(Home!$A$1&gt;=Leave[[#This Row],[Start Time]],Home!$A$1&lt;=Leave[[#This Row],[End Time]]),Home!$A$1,"No Aplica")</f>
        <v>No Aplica</v>
      </c>
      <c r="N7064" s="43" t="str">
        <f>Leave[[#This Row],[User Code (Owning User) (Usuario)]]&amp;Leave[[#This Row],[fecha activa]]</f>
        <v>MIE2025250221077No Aplica</v>
      </c>
    </row>
    <row r="7065" spans="1:14" x14ac:dyDescent="0.3">
      <c r="A7065" s="43" t="s">
        <v>465</v>
      </c>
      <c r="B7065" s="3">
        <v>45913</v>
      </c>
      <c r="C7065" s="3">
        <v>45913</v>
      </c>
      <c r="D7065" s="43" t="s">
        <v>621</v>
      </c>
      <c r="E7065" s="43" t="s">
        <v>1463</v>
      </c>
      <c r="F7065" s="43" t="s">
        <v>1465</v>
      </c>
      <c r="G7065">
        <v>120</v>
      </c>
      <c r="H7065">
        <v>120</v>
      </c>
      <c r="I7065" s="43" t="s">
        <v>1464</v>
      </c>
      <c r="J7065" s="43" t="s">
        <v>1863</v>
      </c>
      <c r="K7065" s="43" t="s">
        <v>179</v>
      </c>
      <c r="L7065" s="43" t="str">
        <f>IF(AND(Home!$A$1&gt;=Leave[[#This Row],[Start Time]],Home!$A$1&lt;=Leave[[#This Row],[End Time]]),"Aplica","No Aplica")</f>
        <v>No Aplica</v>
      </c>
      <c r="M7065" s="43" t="str">
        <f>IF(AND(Home!$A$1&gt;=Leave[[#This Row],[Start Time]],Home!$A$1&lt;=Leave[[#This Row],[End Time]]),Home!$A$1,"No Aplica")</f>
        <v>No Aplica</v>
      </c>
      <c r="N7065" s="43" t="str">
        <f>Leave[[#This Row],[User Code (Owning User) (Usuario)]]&amp;Leave[[#This Row],[fecha activa]]</f>
        <v>MIE2025250221077No Aplica</v>
      </c>
    </row>
    <row r="7066" spans="1:14" x14ac:dyDescent="0.3">
      <c r="A7066" s="43" t="s">
        <v>465</v>
      </c>
      <c r="B7066" s="3">
        <v>45914</v>
      </c>
      <c r="C7066" s="3">
        <v>45914</v>
      </c>
      <c r="D7066" s="43" t="s">
        <v>470</v>
      </c>
      <c r="E7066" s="43" t="s">
        <v>1463</v>
      </c>
      <c r="F7066" s="43" t="s">
        <v>1465</v>
      </c>
      <c r="G7066">
        <v>540</v>
      </c>
      <c r="H7066">
        <v>540</v>
      </c>
      <c r="I7066" s="43" t="s">
        <v>1464</v>
      </c>
      <c r="J7066" s="43" t="s">
        <v>1863</v>
      </c>
      <c r="K7066" s="43" t="s">
        <v>179</v>
      </c>
      <c r="L7066" s="43" t="str">
        <f>IF(AND(Home!$A$1&gt;=Leave[[#This Row],[Start Time]],Home!$A$1&lt;=Leave[[#This Row],[End Time]]),"Aplica","No Aplica")</f>
        <v>No Aplica</v>
      </c>
      <c r="M7066" s="43" t="str">
        <f>IF(AND(Home!$A$1&gt;=Leave[[#This Row],[Start Time]],Home!$A$1&lt;=Leave[[#This Row],[End Time]]),Home!$A$1,"No Aplica")</f>
        <v>No Aplica</v>
      </c>
      <c r="N7066" s="43" t="str">
        <f>Leave[[#This Row],[User Code (Owning User) (Usuario)]]&amp;Leave[[#This Row],[fecha activa]]</f>
        <v>MIE2025250221077No Aplica</v>
      </c>
    </row>
    <row r="7067" spans="1:14" x14ac:dyDescent="0.3">
      <c r="A7067" s="43" t="s">
        <v>476</v>
      </c>
      <c r="B7067" s="3">
        <v>45907</v>
      </c>
      <c r="C7067" s="3">
        <v>45907</v>
      </c>
      <c r="D7067" s="43" t="s">
        <v>490</v>
      </c>
      <c r="E7067" s="43" t="s">
        <v>1463</v>
      </c>
      <c r="F7067" s="43" t="s">
        <v>1465</v>
      </c>
      <c r="G7067">
        <v>180</v>
      </c>
      <c r="H7067">
        <v>180</v>
      </c>
      <c r="I7067" s="43" t="s">
        <v>1464</v>
      </c>
      <c r="J7067" s="43" t="s">
        <v>1863</v>
      </c>
      <c r="K7067" s="43" t="s">
        <v>179</v>
      </c>
      <c r="L7067" s="43" t="str">
        <f>IF(AND(Home!$A$1&gt;=Leave[[#This Row],[Start Time]],Home!$A$1&lt;=Leave[[#This Row],[End Time]]),"Aplica","No Aplica")</f>
        <v>No Aplica</v>
      </c>
      <c r="M7067" s="43" t="str">
        <f>IF(AND(Home!$A$1&gt;=Leave[[#This Row],[Start Time]],Home!$A$1&lt;=Leave[[#This Row],[End Time]]),Home!$A$1,"No Aplica")</f>
        <v>No Aplica</v>
      </c>
      <c r="N7067" s="43" t="str">
        <f>Leave[[#This Row],[User Code (Owning User) (Usuario)]]&amp;Leave[[#This Row],[fecha activa]]</f>
        <v>MIE2025250221077No Aplica</v>
      </c>
    </row>
    <row r="7068" spans="1:14" x14ac:dyDescent="0.3">
      <c r="A7068" s="43" t="s">
        <v>465</v>
      </c>
      <c r="B7068" s="3">
        <v>45906</v>
      </c>
      <c r="C7068" s="3">
        <v>45906</v>
      </c>
      <c r="D7068" s="43" t="s">
        <v>1404</v>
      </c>
      <c r="E7068" s="43" t="s">
        <v>1463</v>
      </c>
      <c r="F7068" s="43" t="s">
        <v>1465</v>
      </c>
      <c r="G7068">
        <v>120</v>
      </c>
      <c r="H7068">
        <v>120</v>
      </c>
      <c r="I7068" s="43" t="s">
        <v>1464</v>
      </c>
      <c r="J7068" s="43" t="s">
        <v>1863</v>
      </c>
      <c r="K7068" s="43" t="s">
        <v>179</v>
      </c>
      <c r="L7068" s="43" t="str">
        <f>IF(AND(Home!$A$1&gt;=Leave[[#This Row],[Start Time]],Home!$A$1&lt;=Leave[[#This Row],[End Time]]),"Aplica","No Aplica")</f>
        <v>No Aplica</v>
      </c>
      <c r="M7068" s="43" t="str">
        <f>IF(AND(Home!$A$1&gt;=Leave[[#This Row],[Start Time]],Home!$A$1&lt;=Leave[[#This Row],[End Time]]),Home!$A$1,"No Aplica")</f>
        <v>No Aplica</v>
      </c>
      <c r="N7068" s="43" t="str">
        <f>Leave[[#This Row],[User Code (Owning User) (Usuario)]]&amp;Leave[[#This Row],[fecha activa]]</f>
        <v>MIE2025250221077No Aplica</v>
      </c>
    </row>
    <row r="7069" spans="1:14" x14ac:dyDescent="0.3">
      <c r="A7069" s="43" t="s">
        <v>465</v>
      </c>
      <c r="B7069" s="3">
        <v>45904</v>
      </c>
      <c r="C7069" s="3">
        <v>45904</v>
      </c>
      <c r="D7069" s="43" t="s">
        <v>1404</v>
      </c>
      <c r="E7069" s="43" t="s">
        <v>1463</v>
      </c>
      <c r="F7069" s="43" t="s">
        <v>1465</v>
      </c>
      <c r="G7069">
        <v>120</v>
      </c>
      <c r="H7069">
        <v>120</v>
      </c>
      <c r="I7069" s="43" t="s">
        <v>1464</v>
      </c>
      <c r="J7069" s="43" t="s">
        <v>1863</v>
      </c>
      <c r="K7069" s="43" t="s">
        <v>179</v>
      </c>
      <c r="L7069" s="43" t="str">
        <f>IF(AND(Home!$A$1&gt;=Leave[[#This Row],[Start Time]],Home!$A$1&lt;=Leave[[#This Row],[End Time]]),"Aplica","No Aplica")</f>
        <v>No Aplica</v>
      </c>
      <c r="M7069" s="43" t="str">
        <f>IF(AND(Home!$A$1&gt;=Leave[[#This Row],[Start Time]],Home!$A$1&lt;=Leave[[#This Row],[End Time]]),Home!$A$1,"No Aplica")</f>
        <v>No Aplica</v>
      </c>
      <c r="N7069" s="43" t="str">
        <f>Leave[[#This Row],[User Code (Owning User) (Usuario)]]&amp;Leave[[#This Row],[fecha activa]]</f>
        <v>MIE2025250221077No Aplica</v>
      </c>
    </row>
    <row r="7070" spans="1:14" x14ac:dyDescent="0.3">
      <c r="A7070" s="43" t="s">
        <v>465</v>
      </c>
      <c r="B7070" s="3">
        <v>45902</v>
      </c>
      <c r="C7070" s="3">
        <v>45902</v>
      </c>
      <c r="D7070" s="43" t="s">
        <v>474</v>
      </c>
      <c r="E7070" s="43" t="s">
        <v>1463</v>
      </c>
      <c r="F7070" s="43" t="s">
        <v>1465</v>
      </c>
      <c r="G7070">
        <v>540</v>
      </c>
      <c r="H7070">
        <v>540</v>
      </c>
      <c r="I7070" s="43" t="s">
        <v>1464</v>
      </c>
      <c r="J7070" s="43" t="s">
        <v>1863</v>
      </c>
      <c r="K7070" s="43" t="s">
        <v>179</v>
      </c>
      <c r="L7070" s="43" t="str">
        <f>IF(AND(Home!$A$1&gt;=Leave[[#This Row],[Start Time]],Home!$A$1&lt;=Leave[[#This Row],[End Time]]),"Aplica","No Aplica")</f>
        <v>No Aplica</v>
      </c>
      <c r="M7070" s="43" t="str">
        <f>IF(AND(Home!$A$1&gt;=Leave[[#This Row],[Start Time]],Home!$A$1&lt;=Leave[[#This Row],[End Time]]),Home!$A$1,"No Aplica")</f>
        <v>No Aplica</v>
      </c>
      <c r="N7070" s="43" t="str">
        <f>Leave[[#This Row],[User Code (Owning User) (Usuario)]]&amp;Leave[[#This Row],[fecha activa]]</f>
        <v>MIE2025250221077No Aplica</v>
      </c>
    </row>
    <row r="7071" spans="1:14" x14ac:dyDescent="0.3">
      <c r="A7071" s="43" t="s">
        <v>465</v>
      </c>
      <c r="B7071" s="3">
        <v>45916</v>
      </c>
      <c r="C7071" s="3">
        <v>45916</v>
      </c>
      <c r="D7071" s="43" t="s">
        <v>469</v>
      </c>
      <c r="E7071" s="43" t="s">
        <v>252</v>
      </c>
      <c r="F7071" s="43" t="s">
        <v>254</v>
      </c>
      <c r="G7071">
        <v>540</v>
      </c>
      <c r="H7071">
        <v>540</v>
      </c>
      <c r="I7071" s="43" t="s">
        <v>927</v>
      </c>
      <c r="J7071" s="43" t="s">
        <v>1043</v>
      </c>
      <c r="K7071" s="43" t="s">
        <v>177</v>
      </c>
      <c r="L7071" s="43" t="str">
        <f>IF(AND(Home!$A$1&gt;=Leave[[#This Row],[Start Time]],Home!$A$1&lt;=Leave[[#This Row],[End Time]]),"Aplica","No Aplica")</f>
        <v>No Aplica</v>
      </c>
      <c r="M7071" s="43" t="str">
        <f>IF(AND(Home!$A$1&gt;=Leave[[#This Row],[Start Time]],Home!$A$1&lt;=Leave[[#This Row],[End Time]]),Home!$A$1,"No Aplica")</f>
        <v>No Aplica</v>
      </c>
      <c r="N7071" s="43" t="str">
        <f>Leave[[#This Row],[User Code (Owning User) (Usuario)]]&amp;Leave[[#This Row],[fecha activa]]</f>
        <v>MIE2023280210479No Aplica</v>
      </c>
    </row>
    <row r="7072" spans="1:14" x14ac:dyDescent="0.3">
      <c r="A7072" s="43" t="s">
        <v>465</v>
      </c>
      <c r="B7072" s="3">
        <v>45907</v>
      </c>
      <c r="C7072" s="3">
        <v>45907</v>
      </c>
      <c r="D7072" s="43" t="s">
        <v>474</v>
      </c>
      <c r="E7072" s="43" t="s">
        <v>252</v>
      </c>
      <c r="F7072" s="43" t="s">
        <v>254</v>
      </c>
      <c r="G7072">
        <v>540</v>
      </c>
      <c r="H7072">
        <v>540</v>
      </c>
      <c r="I7072" s="43" t="s">
        <v>927</v>
      </c>
      <c r="J7072" s="43" t="s">
        <v>1043</v>
      </c>
      <c r="K7072" s="43" t="s">
        <v>177</v>
      </c>
      <c r="L7072" s="43" t="str">
        <f>IF(AND(Home!$A$1&gt;=Leave[[#This Row],[Start Time]],Home!$A$1&lt;=Leave[[#This Row],[End Time]]),"Aplica","No Aplica")</f>
        <v>No Aplica</v>
      </c>
      <c r="M7072" s="43" t="str">
        <f>IF(AND(Home!$A$1&gt;=Leave[[#This Row],[Start Time]],Home!$A$1&lt;=Leave[[#This Row],[End Time]]),Home!$A$1,"No Aplica")</f>
        <v>No Aplica</v>
      </c>
      <c r="N7072" s="43" t="str">
        <f>Leave[[#This Row],[User Code (Owning User) (Usuario)]]&amp;Leave[[#This Row],[fecha activa]]</f>
        <v>MIE2023280210479No Aplica</v>
      </c>
    </row>
    <row r="7073" spans="1:14" x14ac:dyDescent="0.3">
      <c r="A7073" s="43" t="s">
        <v>465</v>
      </c>
      <c r="B7073" s="3">
        <v>45902</v>
      </c>
      <c r="C7073" s="3">
        <v>45902</v>
      </c>
      <c r="D7073" s="43" t="s">
        <v>469</v>
      </c>
      <c r="E7073" s="43" t="s">
        <v>252</v>
      </c>
      <c r="F7073" s="43" t="s">
        <v>254</v>
      </c>
      <c r="G7073">
        <v>540</v>
      </c>
      <c r="H7073">
        <v>540</v>
      </c>
      <c r="I7073" s="43" t="s">
        <v>927</v>
      </c>
      <c r="J7073" s="43" t="s">
        <v>1043</v>
      </c>
      <c r="K7073" s="43" t="s">
        <v>177</v>
      </c>
      <c r="L7073" s="43" t="str">
        <f>IF(AND(Home!$A$1&gt;=Leave[[#This Row],[Start Time]],Home!$A$1&lt;=Leave[[#This Row],[End Time]]),"Aplica","No Aplica")</f>
        <v>No Aplica</v>
      </c>
      <c r="M7073" s="43" t="str">
        <f>IF(AND(Home!$A$1&gt;=Leave[[#This Row],[Start Time]],Home!$A$1&lt;=Leave[[#This Row],[End Time]]),Home!$A$1,"No Aplica")</f>
        <v>No Aplica</v>
      </c>
      <c r="N7073" s="43" t="str">
        <f>Leave[[#This Row],[User Code (Owning User) (Usuario)]]&amp;Leave[[#This Row],[fecha activa]]</f>
        <v>MIE2023280210479No Aplica</v>
      </c>
    </row>
    <row r="7074" spans="1:14" x14ac:dyDescent="0.3">
      <c r="A7074" s="43" t="s">
        <v>465</v>
      </c>
      <c r="B7074" s="3">
        <v>45911</v>
      </c>
      <c r="C7074" s="3">
        <v>45911</v>
      </c>
      <c r="D7074" s="43" t="s">
        <v>469</v>
      </c>
      <c r="E7074" s="43" t="s">
        <v>252</v>
      </c>
      <c r="F7074" s="43" t="s">
        <v>254</v>
      </c>
      <c r="G7074">
        <v>540</v>
      </c>
      <c r="H7074">
        <v>540</v>
      </c>
      <c r="I7074" s="43" t="s">
        <v>927</v>
      </c>
      <c r="J7074" s="43" t="s">
        <v>1043</v>
      </c>
      <c r="K7074" s="43" t="s">
        <v>177</v>
      </c>
      <c r="L7074" s="43" t="str">
        <f>IF(AND(Home!$A$1&gt;=Leave[[#This Row],[Start Time]],Home!$A$1&lt;=Leave[[#This Row],[End Time]]),"Aplica","No Aplica")</f>
        <v>No Aplica</v>
      </c>
      <c r="M7074" s="43" t="str">
        <f>IF(AND(Home!$A$1&gt;=Leave[[#This Row],[Start Time]],Home!$A$1&lt;=Leave[[#This Row],[End Time]]),Home!$A$1,"No Aplica")</f>
        <v>No Aplica</v>
      </c>
      <c r="N7074" s="43" t="str">
        <f>Leave[[#This Row],[User Code (Owning User) (Usuario)]]&amp;Leave[[#This Row],[fecha activa]]</f>
        <v>MIE2023280210479No Aplica</v>
      </c>
    </row>
    <row r="7075" spans="1:14" x14ac:dyDescent="0.3">
      <c r="A7075" s="43" t="s">
        <v>601</v>
      </c>
      <c r="B7075" s="3">
        <v>45923</v>
      </c>
      <c r="C7075" s="3">
        <v>45923</v>
      </c>
      <c r="D7075" s="43" t="s">
        <v>842</v>
      </c>
      <c r="E7075" s="43" t="s">
        <v>2920</v>
      </c>
      <c r="F7075" s="43" t="s">
        <v>2922</v>
      </c>
      <c r="G7075">
        <v>60</v>
      </c>
      <c r="H7075">
        <v>60</v>
      </c>
      <c r="I7075" s="43" t="s">
        <v>2921</v>
      </c>
      <c r="J7075" s="43" t="s">
        <v>1043</v>
      </c>
      <c r="K7075" s="43" t="s">
        <v>177</v>
      </c>
      <c r="L7075" s="43" t="str">
        <f>IF(AND(Home!$A$1&gt;=Leave[[#This Row],[Start Time]],Home!$A$1&lt;=Leave[[#This Row],[End Time]]),"Aplica","No Aplica")</f>
        <v>No Aplica</v>
      </c>
      <c r="M7075" s="43" t="str">
        <f>IF(AND(Home!$A$1&gt;=Leave[[#This Row],[Start Time]],Home!$A$1&lt;=Leave[[#This Row],[End Time]]),Home!$A$1,"No Aplica")</f>
        <v>No Aplica</v>
      </c>
      <c r="N7075" s="43" t="str">
        <f>Leave[[#This Row],[User Code (Owning User) (Usuario)]]&amp;Leave[[#This Row],[fecha activa]]</f>
        <v>MIE2025040924299No Aplica</v>
      </c>
    </row>
    <row r="7076" spans="1:14" x14ac:dyDescent="0.3">
      <c r="A7076" s="43" t="s">
        <v>601</v>
      </c>
      <c r="B7076" s="3">
        <v>45922</v>
      </c>
      <c r="C7076" s="3">
        <v>45922</v>
      </c>
      <c r="D7076" s="43" t="s">
        <v>842</v>
      </c>
      <c r="E7076" s="43" t="s">
        <v>2920</v>
      </c>
      <c r="F7076" s="43" t="s">
        <v>2922</v>
      </c>
      <c r="G7076">
        <v>60</v>
      </c>
      <c r="H7076">
        <v>60</v>
      </c>
      <c r="I7076" s="43" t="s">
        <v>2921</v>
      </c>
      <c r="J7076" s="43" t="s">
        <v>1043</v>
      </c>
      <c r="K7076" s="43" t="s">
        <v>177</v>
      </c>
      <c r="L7076" s="43" t="str">
        <f>IF(AND(Home!$A$1&gt;=Leave[[#This Row],[Start Time]],Home!$A$1&lt;=Leave[[#This Row],[End Time]]),"Aplica","No Aplica")</f>
        <v>Aplica</v>
      </c>
      <c r="M7076" s="43">
        <f>IF(AND(Home!$A$1&gt;=Leave[[#This Row],[Start Time]],Home!$A$1&lt;=Leave[[#This Row],[End Time]]),Home!$A$1,"No Aplica")</f>
        <v>45922</v>
      </c>
      <c r="N7076" s="43" t="str">
        <f>Leave[[#This Row],[User Code (Owning User) (Usuario)]]&amp;Leave[[#This Row],[fecha activa]]</f>
        <v>MIE202504092429945922</v>
      </c>
    </row>
    <row r="7077" spans="1:14" x14ac:dyDescent="0.3">
      <c r="A7077" s="43" t="s">
        <v>601</v>
      </c>
      <c r="B7077" s="3">
        <v>45926</v>
      </c>
      <c r="C7077" s="3">
        <v>45926</v>
      </c>
      <c r="D7077" s="43" t="s">
        <v>842</v>
      </c>
      <c r="E7077" s="43" t="s">
        <v>2920</v>
      </c>
      <c r="F7077" s="43" t="s">
        <v>2922</v>
      </c>
      <c r="G7077">
        <v>60</v>
      </c>
      <c r="H7077">
        <v>60</v>
      </c>
      <c r="I7077" s="43" t="s">
        <v>2921</v>
      </c>
      <c r="J7077" s="43" t="s">
        <v>1043</v>
      </c>
      <c r="K7077" s="43" t="s">
        <v>177</v>
      </c>
      <c r="L7077" s="43" t="str">
        <f>IF(AND(Home!$A$1&gt;=Leave[[#This Row],[Start Time]],Home!$A$1&lt;=Leave[[#This Row],[End Time]]),"Aplica","No Aplica")</f>
        <v>No Aplica</v>
      </c>
      <c r="M7077" s="43" t="str">
        <f>IF(AND(Home!$A$1&gt;=Leave[[#This Row],[Start Time]],Home!$A$1&lt;=Leave[[#This Row],[End Time]]),Home!$A$1,"No Aplica")</f>
        <v>No Aplica</v>
      </c>
      <c r="N7077" s="43" t="str">
        <f>Leave[[#This Row],[User Code (Owning User) (Usuario)]]&amp;Leave[[#This Row],[fecha activa]]</f>
        <v>MIE2025040924299No Aplica</v>
      </c>
    </row>
    <row r="7078" spans="1:14" x14ac:dyDescent="0.3">
      <c r="A7078" s="43" t="s">
        <v>601</v>
      </c>
      <c r="B7078" s="3">
        <v>45925</v>
      </c>
      <c r="C7078" s="3">
        <v>45925</v>
      </c>
      <c r="D7078" s="43" t="s">
        <v>842</v>
      </c>
      <c r="E7078" s="43" t="s">
        <v>2920</v>
      </c>
      <c r="F7078" s="43" t="s">
        <v>2922</v>
      </c>
      <c r="G7078">
        <v>60</v>
      </c>
      <c r="H7078">
        <v>60</v>
      </c>
      <c r="I7078" s="43" t="s">
        <v>2921</v>
      </c>
      <c r="J7078" s="43" t="s">
        <v>1043</v>
      </c>
      <c r="K7078" s="43" t="s">
        <v>177</v>
      </c>
      <c r="L7078" s="43" t="str">
        <f>IF(AND(Home!$A$1&gt;=Leave[[#This Row],[Start Time]],Home!$A$1&lt;=Leave[[#This Row],[End Time]]),"Aplica","No Aplica")</f>
        <v>No Aplica</v>
      </c>
      <c r="M7078" s="43" t="str">
        <f>IF(AND(Home!$A$1&gt;=Leave[[#This Row],[Start Time]],Home!$A$1&lt;=Leave[[#This Row],[End Time]]),Home!$A$1,"No Aplica")</f>
        <v>No Aplica</v>
      </c>
      <c r="N7078" s="43" t="str">
        <f>Leave[[#This Row],[User Code (Owning User) (Usuario)]]&amp;Leave[[#This Row],[fecha activa]]</f>
        <v>MIE2025040924299No Aplica</v>
      </c>
    </row>
    <row r="7079" spans="1:14" x14ac:dyDescent="0.3">
      <c r="A7079" s="43" t="s">
        <v>601</v>
      </c>
      <c r="B7079" s="3">
        <v>45925</v>
      </c>
      <c r="C7079" s="3">
        <v>45925</v>
      </c>
      <c r="D7079" s="43" t="s">
        <v>842</v>
      </c>
      <c r="E7079" s="43" t="s">
        <v>2920</v>
      </c>
      <c r="F7079" s="43" t="s">
        <v>2922</v>
      </c>
      <c r="G7079">
        <v>540</v>
      </c>
      <c r="H7079">
        <v>540</v>
      </c>
      <c r="I7079" s="43" t="s">
        <v>2921</v>
      </c>
      <c r="J7079" s="43" t="s">
        <v>1043</v>
      </c>
      <c r="K7079" s="43" t="s">
        <v>177</v>
      </c>
      <c r="L7079" s="43" t="str">
        <f>IF(AND(Home!$A$1&gt;=Leave[[#This Row],[Start Time]],Home!$A$1&lt;=Leave[[#This Row],[End Time]]),"Aplica","No Aplica")</f>
        <v>No Aplica</v>
      </c>
      <c r="M7079" s="43" t="str">
        <f>IF(AND(Home!$A$1&gt;=Leave[[#This Row],[Start Time]],Home!$A$1&lt;=Leave[[#This Row],[End Time]]),Home!$A$1,"No Aplica")</f>
        <v>No Aplica</v>
      </c>
      <c r="N7079" s="43" t="str">
        <f>Leave[[#This Row],[User Code (Owning User) (Usuario)]]&amp;Leave[[#This Row],[fecha activa]]</f>
        <v>MIE2025040924299No Aplica</v>
      </c>
    </row>
    <row r="7080" spans="1:14" x14ac:dyDescent="0.3">
      <c r="A7080" s="43" t="s">
        <v>468</v>
      </c>
      <c r="B7080" s="3">
        <v>45924</v>
      </c>
      <c r="C7080" s="3">
        <v>45924</v>
      </c>
      <c r="D7080" s="43" t="s">
        <v>469</v>
      </c>
      <c r="E7080" s="43" t="s">
        <v>2920</v>
      </c>
      <c r="F7080" s="43" t="s">
        <v>2922</v>
      </c>
      <c r="G7080">
        <v>540</v>
      </c>
      <c r="H7080">
        <v>540</v>
      </c>
      <c r="I7080" s="43" t="s">
        <v>2921</v>
      </c>
      <c r="J7080" s="43" t="s">
        <v>1043</v>
      </c>
      <c r="K7080" s="43" t="s">
        <v>177</v>
      </c>
      <c r="L7080" s="43" t="str">
        <f>IF(AND(Home!$A$1&gt;=Leave[[#This Row],[Start Time]],Home!$A$1&lt;=Leave[[#This Row],[End Time]]),"Aplica","No Aplica")</f>
        <v>No Aplica</v>
      </c>
      <c r="M7080" s="43" t="str">
        <f>IF(AND(Home!$A$1&gt;=Leave[[#This Row],[Start Time]],Home!$A$1&lt;=Leave[[#This Row],[End Time]]),Home!$A$1,"No Aplica")</f>
        <v>No Aplica</v>
      </c>
      <c r="N7080" s="43" t="str">
        <f>Leave[[#This Row],[User Code (Owning User) (Usuario)]]&amp;Leave[[#This Row],[fecha activa]]</f>
        <v>MIE2025040924299No Aplica</v>
      </c>
    </row>
    <row r="7081" spans="1:14" x14ac:dyDescent="0.3">
      <c r="A7081" s="43" t="s">
        <v>601</v>
      </c>
      <c r="B7081" s="3">
        <v>45923</v>
      </c>
      <c r="C7081" s="3">
        <v>45923</v>
      </c>
      <c r="D7081" s="43" t="s">
        <v>842</v>
      </c>
      <c r="E7081" s="43" t="s">
        <v>2920</v>
      </c>
      <c r="F7081" s="43" t="s">
        <v>2922</v>
      </c>
      <c r="G7081">
        <v>540</v>
      </c>
      <c r="H7081">
        <v>540</v>
      </c>
      <c r="I7081" s="43" t="s">
        <v>2921</v>
      </c>
      <c r="J7081" s="43" t="s">
        <v>1043</v>
      </c>
      <c r="K7081" s="43" t="s">
        <v>177</v>
      </c>
      <c r="L7081" s="43" t="str">
        <f>IF(AND(Home!$A$1&gt;=Leave[[#This Row],[Start Time]],Home!$A$1&lt;=Leave[[#This Row],[End Time]]),"Aplica","No Aplica")</f>
        <v>No Aplica</v>
      </c>
      <c r="M7081" s="43" t="str">
        <f>IF(AND(Home!$A$1&gt;=Leave[[#This Row],[Start Time]],Home!$A$1&lt;=Leave[[#This Row],[End Time]]),Home!$A$1,"No Aplica")</f>
        <v>No Aplica</v>
      </c>
      <c r="N7081" s="43" t="str">
        <f>Leave[[#This Row],[User Code (Owning User) (Usuario)]]&amp;Leave[[#This Row],[fecha activa]]</f>
        <v>MIE2025040924299No Aplica</v>
      </c>
    </row>
    <row r="7082" spans="1:14" x14ac:dyDescent="0.3">
      <c r="A7082" s="43" t="s">
        <v>601</v>
      </c>
      <c r="B7082" s="3">
        <v>45922</v>
      </c>
      <c r="C7082" s="3">
        <v>45922</v>
      </c>
      <c r="D7082" s="43" t="s">
        <v>842</v>
      </c>
      <c r="E7082" s="43" t="s">
        <v>2920</v>
      </c>
      <c r="F7082" s="43" t="s">
        <v>2922</v>
      </c>
      <c r="G7082">
        <v>540</v>
      </c>
      <c r="H7082">
        <v>540</v>
      </c>
      <c r="I7082" s="43" t="s">
        <v>2921</v>
      </c>
      <c r="J7082" s="43" t="s">
        <v>1043</v>
      </c>
      <c r="K7082" s="43" t="s">
        <v>177</v>
      </c>
      <c r="L7082" s="43" t="str">
        <f>IF(AND(Home!$A$1&gt;=Leave[[#This Row],[Start Time]],Home!$A$1&lt;=Leave[[#This Row],[End Time]]),"Aplica","No Aplica")</f>
        <v>Aplica</v>
      </c>
      <c r="M7082" s="43">
        <f>IF(AND(Home!$A$1&gt;=Leave[[#This Row],[Start Time]],Home!$A$1&lt;=Leave[[#This Row],[End Time]]),Home!$A$1,"No Aplica")</f>
        <v>45922</v>
      </c>
      <c r="N7082" s="43" t="str">
        <f>Leave[[#This Row],[User Code (Owning User) (Usuario)]]&amp;Leave[[#This Row],[fecha activa]]</f>
        <v>MIE202504092429945922</v>
      </c>
    </row>
    <row r="7083" spans="1:14" x14ac:dyDescent="0.3">
      <c r="A7083" s="43" t="s">
        <v>468</v>
      </c>
      <c r="B7083" s="3">
        <v>45916</v>
      </c>
      <c r="C7083" s="3">
        <v>45916</v>
      </c>
      <c r="D7083" s="43" t="s">
        <v>469</v>
      </c>
      <c r="E7083" s="43" t="s">
        <v>2920</v>
      </c>
      <c r="F7083" s="43" t="s">
        <v>2922</v>
      </c>
      <c r="G7083">
        <v>540</v>
      </c>
      <c r="H7083">
        <v>540</v>
      </c>
      <c r="I7083" s="43" t="s">
        <v>2921</v>
      </c>
      <c r="J7083" s="43" t="s">
        <v>1043</v>
      </c>
      <c r="K7083" s="43" t="s">
        <v>177</v>
      </c>
      <c r="L7083" s="43" t="str">
        <f>IF(AND(Home!$A$1&gt;=Leave[[#This Row],[Start Time]],Home!$A$1&lt;=Leave[[#This Row],[End Time]]),"Aplica","No Aplica")</f>
        <v>No Aplica</v>
      </c>
      <c r="M7083" s="43" t="str">
        <f>IF(AND(Home!$A$1&gt;=Leave[[#This Row],[Start Time]],Home!$A$1&lt;=Leave[[#This Row],[End Time]]),Home!$A$1,"No Aplica")</f>
        <v>No Aplica</v>
      </c>
      <c r="N7083" s="43" t="str">
        <f>Leave[[#This Row],[User Code (Owning User) (Usuario)]]&amp;Leave[[#This Row],[fecha activa]]</f>
        <v>MIE2025040924299No Aplica</v>
      </c>
    </row>
    <row r="7084" spans="1:14" x14ac:dyDescent="0.3">
      <c r="A7084" s="43" t="s">
        <v>601</v>
      </c>
      <c r="B7084" s="3">
        <v>45919</v>
      </c>
      <c r="C7084" s="3">
        <v>45919</v>
      </c>
      <c r="D7084" s="43" t="s">
        <v>842</v>
      </c>
      <c r="E7084" s="43" t="s">
        <v>2920</v>
      </c>
      <c r="F7084" s="43" t="s">
        <v>2922</v>
      </c>
      <c r="G7084">
        <v>480</v>
      </c>
      <c r="H7084">
        <v>480</v>
      </c>
      <c r="I7084" s="43" t="s">
        <v>2921</v>
      </c>
      <c r="J7084" s="43" t="s">
        <v>1043</v>
      </c>
      <c r="K7084" s="43" t="s">
        <v>177</v>
      </c>
      <c r="L7084" s="43" t="str">
        <f>IF(AND(Home!$A$1&gt;=Leave[[#This Row],[Start Time]],Home!$A$1&lt;=Leave[[#This Row],[End Time]]),"Aplica","No Aplica")</f>
        <v>No Aplica</v>
      </c>
      <c r="M7084" s="43" t="str">
        <f>IF(AND(Home!$A$1&gt;=Leave[[#This Row],[Start Time]],Home!$A$1&lt;=Leave[[#This Row],[End Time]]),Home!$A$1,"No Aplica")</f>
        <v>No Aplica</v>
      </c>
      <c r="N7084" s="43" t="str">
        <f>Leave[[#This Row],[User Code (Owning User) (Usuario)]]&amp;Leave[[#This Row],[fecha activa]]</f>
        <v>MIE2025040924299No Aplica</v>
      </c>
    </row>
    <row r="7085" spans="1:14" x14ac:dyDescent="0.3">
      <c r="A7085" s="43" t="s">
        <v>601</v>
      </c>
      <c r="B7085" s="3">
        <v>45918</v>
      </c>
      <c r="C7085" s="3">
        <v>45918</v>
      </c>
      <c r="D7085" s="43" t="s">
        <v>842</v>
      </c>
      <c r="E7085" s="43" t="s">
        <v>2920</v>
      </c>
      <c r="F7085" s="43" t="s">
        <v>2922</v>
      </c>
      <c r="G7085">
        <v>480</v>
      </c>
      <c r="H7085">
        <v>480</v>
      </c>
      <c r="I7085" s="43" t="s">
        <v>2921</v>
      </c>
      <c r="J7085" s="43" t="s">
        <v>1043</v>
      </c>
      <c r="K7085" s="43" t="s">
        <v>177</v>
      </c>
      <c r="L7085" s="43" t="str">
        <f>IF(AND(Home!$A$1&gt;=Leave[[#This Row],[Start Time]],Home!$A$1&lt;=Leave[[#This Row],[End Time]]),"Aplica","No Aplica")</f>
        <v>No Aplica</v>
      </c>
      <c r="M7085" s="43" t="str">
        <f>IF(AND(Home!$A$1&gt;=Leave[[#This Row],[Start Time]],Home!$A$1&lt;=Leave[[#This Row],[End Time]]),Home!$A$1,"No Aplica")</f>
        <v>No Aplica</v>
      </c>
      <c r="N7085" s="43" t="str">
        <f>Leave[[#This Row],[User Code (Owning User) (Usuario)]]&amp;Leave[[#This Row],[fecha activa]]</f>
        <v>MIE2025040924299No Aplica</v>
      </c>
    </row>
    <row r="7086" spans="1:14" x14ac:dyDescent="0.3">
      <c r="A7086" s="43" t="s">
        <v>468</v>
      </c>
      <c r="B7086" s="3">
        <v>45917</v>
      </c>
      <c r="C7086" s="3">
        <v>45917</v>
      </c>
      <c r="D7086" s="43" t="s">
        <v>474</v>
      </c>
      <c r="E7086" s="43" t="s">
        <v>2920</v>
      </c>
      <c r="F7086" s="43" t="s">
        <v>2922</v>
      </c>
      <c r="G7086">
        <v>540</v>
      </c>
      <c r="H7086">
        <v>540</v>
      </c>
      <c r="I7086" s="43" t="s">
        <v>2921</v>
      </c>
      <c r="J7086" s="43" t="s">
        <v>1043</v>
      </c>
      <c r="K7086" s="43" t="s">
        <v>177</v>
      </c>
      <c r="L7086" s="43" t="str">
        <f>IF(AND(Home!$A$1&gt;=Leave[[#This Row],[Start Time]],Home!$A$1&lt;=Leave[[#This Row],[End Time]]),"Aplica","No Aplica")</f>
        <v>No Aplica</v>
      </c>
      <c r="M7086" s="43" t="str">
        <f>IF(AND(Home!$A$1&gt;=Leave[[#This Row],[Start Time]],Home!$A$1&lt;=Leave[[#This Row],[End Time]]),Home!$A$1,"No Aplica")</f>
        <v>No Aplica</v>
      </c>
      <c r="N7086" s="43" t="str">
        <f>Leave[[#This Row],[User Code (Owning User) (Usuario)]]&amp;Leave[[#This Row],[fecha activa]]</f>
        <v>MIE2025040924299No Aplica</v>
      </c>
    </row>
    <row r="7087" spans="1:14" x14ac:dyDescent="0.3">
      <c r="A7087" s="43" t="s">
        <v>601</v>
      </c>
      <c r="B7087" s="3">
        <v>45915</v>
      </c>
      <c r="C7087" s="3">
        <v>45915</v>
      </c>
      <c r="D7087" s="43" t="s">
        <v>842</v>
      </c>
      <c r="E7087" s="43" t="s">
        <v>2920</v>
      </c>
      <c r="F7087" s="43" t="s">
        <v>2922</v>
      </c>
      <c r="G7087">
        <v>480</v>
      </c>
      <c r="H7087">
        <v>480</v>
      </c>
      <c r="I7087" s="43" t="s">
        <v>2921</v>
      </c>
      <c r="J7087" s="43" t="s">
        <v>1043</v>
      </c>
      <c r="K7087" s="43" t="s">
        <v>177</v>
      </c>
      <c r="L7087" s="43" t="str">
        <f>IF(AND(Home!$A$1&gt;=Leave[[#This Row],[Start Time]],Home!$A$1&lt;=Leave[[#This Row],[End Time]]),"Aplica","No Aplica")</f>
        <v>No Aplica</v>
      </c>
      <c r="M7087" s="43" t="str">
        <f>IF(AND(Home!$A$1&gt;=Leave[[#This Row],[Start Time]],Home!$A$1&lt;=Leave[[#This Row],[End Time]]),Home!$A$1,"No Aplica")</f>
        <v>No Aplica</v>
      </c>
      <c r="N7087" s="43" t="str">
        <f>Leave[[#This Row],[User Code (Owning User) (Usuario)]]&amp;Leave[[#This Row],[fecha activa]]</f>
        <v>MIE2025040924299No Aplica</v>
      </c>
    </row>
    <row r="7088" spans="1:14" x14ac:dyDescent="0.3">
      <c r="A7088" s="43" t="s">
        <v>601</v>
      </c>
      <c r="B7088" s="3">
        <v>45912</v>
      </c>
      <c r="C7088" s="3">
        <v>45912</v>
      </c>
      <c r="D7088" s="43" t="s">
        <v>842</v>
      </c>
      <c r="E7088" s="43" t="s">
        <v>2920</v>
      </c>
      <c r="F7088" s="43" t="s">
        <v>2922</v>
      </c>
      <c r="G7088">
        <v>420</v>
      </c>
      <c r="H7088">
        <v>420</v>
      </c>
      <c r="I7088" s="43" t="s">
        <v>2921</v>
      </c>
      <c r="J7088" s="43" t="s">
        <v>1043</v>
      </c>
      <c r="K7088" s="43" t="s">
        <v>177</v>
      </c>
      <c r="L7088" s="43" t="str">
        <f>IF(AND(Home!$A$1&gt;=Leave[[#This Row],[Start Time]],Home!$A$1&lt;=Leave[[#This Row],[End Time]]),"Aplica","No Aplica")</f>
        <v>No Aplica</v>
      </c>
      <c r="M7088" s="43" t="str">
        <f>IF(AND(Home!$A$1&gt;=Leave[[#This Row],[Start Time]],Home!$A$1&lt;=Leave[[#This Row],[End Time]]),Home!$A$1,"No Aplica")</f>
        <v>No Aplica</v>
      </c>
      <c r="N7088" s="43" t="str">
        <f>Leave[[#This Row],[User Code (Owning User) (Usuario)]]&amp;Leave[[#This Row],[fecha activa]]</f>
        <v>MIE2025040924299No Aplica</v>
      </c>
    </row>
    <row r="7089" spans="1:14" x14ac:dyDescent="0.3">
      <c r="A7089" s="43" t="s">
        <v>601</v>
      </c>
      <c r="B7089" s="3">
        <v>45909</v>
      </c>
      <c r="C7089" s="3">
        <v>45909</v>
      </c>
      <c r="D7089" s="43" t="s">
        <v>2059</v>
      </c>
      <c r="E7089" s="43" t="s">
        <v>2920</v>
      </c>
      <c r="F7089" s="43" t="s">
        <v>2922</v>
      </c>
      <c r="G7089">
        <v>60</v>
      </c>
      <c r="H7089">
        <v>60</v>
      </c>
      <c r="I7089" s="43" t="s">
        <v>2921</v>
      </c>
      <c r="J7089" s="43" t="s">
        <v>1043</v>
      </c>
      <c r="K7089" s="43" t="s">
        <v>177</v>
      </c>
      <c r="L7089" s="43" t="str">
        <f>IF(AND(Home!$A$1&gt;=Leave[[#This Row],[Start Time]],Home!$A$1&lt;=Leave[[#This Row],[End Time]]),"Aplica","No Aplica")</f>
        <v>No Aplica</v>
      </c>
      <c r="M7089" s="43" t="str">
        <f>IF(AND(Home!$A$1&gt;=Leave[[#This Row],[Start Time]],Home!$A$1&lt;=Leave[[#This Row],[End Time]]),Home!$A$1,"No Aplica")</f>
        <v>No Aplica</v>
      </c>
      <c r="N7089" s="43" t="str">
        <f>Leave[[#This Row],[User Code (Owning User) (Usuario)]]&amp;Leave[[#This Row],[fecha activa]]</f>
        <v>MIE2025040924299No Aplica</v>
      </c>
    </row>
    <row r="7090" spans="1:14" x14ac:dyDescent="0.3">
      <c r="A7090" s="43" t="s">
        <v>601</v>
      </c>
      <c r="B7090" s="3">
        <v>45908</v>
      </c>
      <c r="C7090" s="3">
        <v>45908</v>
      </c>
      <c r="D7090" s="43" t="s">
        <v>1404</v>
      </c>
      <c r="E7090" s="43" t="s">
        <v>2920</v>
      </c>
      <c r="F7090" s="43" t="s">
        <v>2922</v>
      </c>
      <c r="G7090">
        <v>60</v>
      </c>
      <c r="H7090">
        <v>60</v>
      </c>
      <c r="I7090" s="43" t="s">
        <v>2921</v>
      </c>
      <c r="J7090" s="43" t="s">
        <v>1043</v>
      </c>
      <c r="K7090" s="43" t="s">
        <v>177</v>
      </c>
      <c r="L7090" s="43" t="str">
        <f>IF(AND(Home!$A$1&gt;=Leave[[#This Row],[Start Time]],Home!$A$1&lt;=Leave[[#This Row],[End Time]]),"Aplica","No Aplica")</f>
        <v>No Aplica</v>
      </c>
      <c r="M7090" s="43" t="str">
        <f>IF(AND(Home!$A$1&gt;=Leave[[#This Row],[Start Time]],Home!$A$1&lt;=Leave[[#This Row],[End Time]]),Home!$A$1,"No Aplica")</f>
        <v>No Aplica</v>
      </c>
      <c r="N7090" s="43" t="str">
        <f>Leave[[#This Row],[User Code (Owning User) (Usuario)]]&amp;Leave[[#This Row],[fecha activa]]</f>
        <v>MIE2025040924299No Aplica</v>
      </c>
    </row>
    <row r="7091" spans="1:14" x14ac:dyDescent="0.3">
      <c r="A7091" s="43" t="s">
        <v>471</v>
      </c>
      <c r="B7091" s="3">
        <v>45919</v>
      </c>
      <c r="C7091" s="3">
        <v>45919</v>
      </c>
      <c r="D7091" s="43" t="s">
        <v>3768</v>
      </c>
      <c r="E7091" s="43" t="s">
        <v>3713</v>
      </c>
      <c r="F7091" s="43" t="s">
        <v>3715</v>
      </c>
      <c r="G7091">
        <v>180</v>
      </c>
      <c r="H7091">
        <v>180</v>
      </c>
      <c r="I7091" s="43" t="s">
        <v>3714</v>
      </c>
      <c r="J7091" s="43" t="s">
        <v>1128</v>
      </c>
      <c r="K7091" s="43" t="s">
        <v>178</v>
      </c>
      <c r="L7091" s="43" t="str">
        <f>IF(AND(Home!$A$1&gt;=Leave[[#This Row],[Start Time]],Home!$A$1&lt;=Leave[[#This Row],[End Time]]),"Aplica","No Aplica")</f>
        <v>No Aplica</v>
      </c>
      <c r="M7091" s="43" t="str">
        <f>IF(AND(Home!$A$1&gt;=Leave[[#This Row],[Start Time]],Home!$A$1&lt;=Leave[[#This Row],[End Time]]),Home!$A$1,"No Aplica")</f>
        <v>No Aplica</v>
      </c>
      <c r="N7091" s="43" t="str">
        <f>Leave[[#This Row],[User Code (Owning User) (Usuario)]]&amp;Leave[[#This Row],[fecha activa]]</f>
        <v>MIE2025180924514No Aplica</v>
      </c>
    </row>
    <row r="7092" spans="1:14" x14ac:dyDescent="0.3">
      <c r="A7092" s="43" t="s">
        <v>601</v>
      </c>
      <c r="B7092" s="3">
        <v>45919</v>
      </c>
      <c r="C7092" s="3">
        <v>45919</v>
      </c>
      <c r="D7092" s="43" t="s">
        <v>3795</v>
      </c>
      <c r="E7092" s="43" t="s">
        <v>1793</v>
      </c>
      <c r="F7092" s="43" t="s">
        <v>1795</v>
      </c>
      <c r="G7092">
        <v>120</v>
      </c>
      <c r="H7092">
        <v>120</v>
      </c>
      <c r="I7092" s="43" t="s">
        <v>1794</v>
      </c>
      <c r="J7092" s="43" t="s">
        <v>1487</v>
      </c>
      <c r="K7092" s="43" t="s">
        <v>177</v>
      </c>
      <c r="L7092" s="43" t="str">
        <f>IF(AND(Home!$A$1&gt;=Leave[[#This Row],[Start Time]],Home!$A$1&lt;=Leave[[#This Row],[End Time]]),"Aplica","No Aplica")</f>
        <v>No Aplica</v>
      </c>
      <c r="M7092" s="43" t="str">
        <f>IF(AND(Home!$A$1&gt;=Leave[[#This Row],[Start Time]],Home!$A$1&lt;=Leave[[#This Row],[End Time]]),Home!$A$1,"No Aplica")</f>
        <v>No Aplica</v>
      </c>
      <c r="N7092" s="43" t="str">
        <f>Leave[[#This Row],[User Code (Owning User) (Usuario)]]&amp;Leave[[#This Row],[fecha activa]]</f>
        <v>MIE2025140523046No Aplica</v>
      </c>
    </row>
    <row r="7093" spans="1:14" x14ac:dyDescent="0.3">
      <c r="A7093" s="43" t="s">
        <v>601</v>
      </c>
      <c r="B7093" s="3">
        <v>45926</v>
      </c>
      <c r="C7093" s="3">
        <v>45926</v>
      </c>
      <c r="D7093" s="43" t="s">
        <v>521</v>
      </c>
      <c r="E7093" s="43" t="s">
        <v>1793</v>
      </c>
      <c r="F7093" s="43" t="s">
        <v>1795</v>
      </c>
      <c r="G7093">
        <v>60</v>
      </c>
      <c r="H7093">
        <v>60</v>
      </c>
      <c r="I7093" s="43" t="s">
        <v>1794</v>
      </c>
      <c r="J7093" s="43" t="s">
        <v>1487</v>
      </c>
      <c r="K7093" s="43" t="s">
        <v>177</v>
      </c>
      <c r="L7093" s="43" t="str">
        <f>IF(AND(Home!$A$1&gt;=Leave[[#This Row],[Start Time]],Home!$A$1&lt;=Leave[[#This Row],[End Time]]),"Aplica","No Aplica")</f>
        <v>No Aplica</v>
      </c>
      <c r="M7093" s="43" t="str">
        <f>IF(AND(Home!$A$1&gt;=Leave[[#This Row],[Start Time]],Home!$A$1&lt;=Leave[[#This Row],[End Time]]),Home!$A$1,"No Aplica")</f>
        <v>No Aplica</v>
      </c>
      <c r="N7093" s="43" t="str">
        <f>Leave[[#This Row],[User Code (Owning User) (Usuario)]]&amp;Leave[[#This Row],[fecha activa]]</f>
        <v>MIE2025140523046No Aplica</v>
      </c>
    </row>
    <row r="7094" spans="1:14" x14ac:dyDescent="0.3">
      <c r="A7094" s="43" t="s">
        <v>601</v>
      </c>
      <c r="B7094" s="3">
        <v>45925</v>
      </c>
      <c r="C7094" s="3">
        <v>45925</v>
      </c>
      <c r="D7094" s="43" t="s">
        <v>521</v>
      </c>
      <c r="E7094" s="43" t="s">
        <v>1793</v>
      </c>
      <c r="F7094" s="43" t="s">
        <v>1795</v>
      </c>
      <c r="G7094">
        <v>60</v>
      </c>
      <c r="H7094">
        <v>60</v>
      </c>
      <c r="I7094" s="43" t="s">
        <v>1794</v>
      </c>
      <c r="J7094" s="43" t="s">
        <v>1487</v>
      </c>
      <c r="K7094" s="43" t="s">
        <v>177</v>
      </c>
      <c r="L7094" s="43" t="str">
        <f>IF(AND(Home!$A$1&gt;=Leave[[#This Row],[Start Time]],Home!$A$1&lt;=Leave[[#This Row],[End Time]]),"Aplica","No Aplica")</f>
        <v>No Aplica</v>
      </c>
      <c r="M7094" s="43" t="str">
        <f>IF(AND(Home!$A$1&gt;=Leave[[#This Row],[Start Time]],Home!$A$1&lt;=Leave[[#This Row],[End Time]]),Home!$A$1,"No Aplica")</f>
        <v>No Aplica</v>
      </c>
      <c r="N7094" s="43" t="str">
        <f>Leave[[#This Row],[User Code (Owning User) (Usuario)]]&amp;Leave[[#This Row],[fecha activa]]</f>
        <v>MIE2025140523046No Aplica</v>
      </c>
    </row>
    <row r="7095" spans="1:14" x14ac:dyDescent="0.3">
      <c r="A7095" s="43" t="s">
        <v>601</v>
      </c>
      <c r="B7095" s="3">
        <v>45924</v>
      </c>
      <c r="C7095" s="3">
        <v>45924</v>
      </c>
      <c r="D7095" s="43" t="s">
        <v>521</v>
      </c>
      <c r="E7095" s="43" t="s">
        <v>1793</v>
      </c>
      <c r="F7095" s="43" t="s">
        <v>1795</v>
      </c>
      <c r="G7095">
        <v>60</v>
      </c>
      <c r="H7095">
        <v>60</v>
      </c>
      <c r="I7095" s="43" t="s">
        <v>1794</v>
      </c>
      <c r="J7095" s="43" t="s">
        <v>1487</v>
      </c>
      <c r="K7095" s="43" t="s">
        <v>177</v>
      </c>
      <c r="L7095" s="43" t="str">
        <f>IF(AND(Home!$A$1&gt;=Leave[[#This Row],[Start Time]],Home!$A$1&lt;=Leave[[#This Row],[End Time]]),"Aplica","No Aplica")</f>
        <v>No Aplica</v>
      </c>
      <c r="M7095" s="43" t="str">
        <f>IF(AND(Home!$A$1&gt;=Leave[[#This Row],[Start Time]],Home!$A$1&lt;=Leave[[#This Row],[End Time]]),Home!$A$1,"No Aplica")</f>
        <v>No Aplica</v>
      </c>
      <c r="N7095" s="43" t="str">
        <f>Leave[[#This Row],[User Code (Owning User) (Usuario)]]&amp;Leave[[#This Row],[fecha activa]]</f>
        <v>MIE2025140523046No Aplica</v>
      </c>
    </row>
    <row r="7096" spans="1:14" x14ac:dyDescent="0.3">
      <c r="A7096" s="43" t="s">
        <v>601</v>
      </c>
      <c r="B7096" s="3">
        <v>45923</v>
      </c>
      <c r="C7096" s="3">
        <v>45923</v>
      </c>
      <c r="D7096" s="43" t="s">
        <v>521</v>
      </c>
      <c r="E7096" s="43" t="s">
        <v>1793</v>
      </c>
      <c r="F7096" s="43" t="s">
        <v>1795</v>
      </c>
      <c r="G7096">
        <v>60</v>
      </c>
      <c r="H7096">
        <v>60</v>
      </c>
      <c r="I7096" s="43" t="s">
        <v>1794</v>
      </c>
      <c r="J7096" s="43" t="s">
        <v>1487</v>
      </c>
      <c r="K7096" s="43" t="s">
        <v>177</v>
      </c>
      <c r="L7096" s="43" t="str">
        <f>IF(AND(Home!$A$1&gt;=Leave[[#This Row],[Start Time]],Home!$A$1&lt;=Leave[[#This Row],[End Time]]),"Aplica","No Aplica")</f>
        <v>No Aplica</v>
      </c>
      <c r="M7096" s="43" t="str">
        <f>IF(AND(Home!$A$1&gt;=Leave[[#This Row],[Start Time]],Home!$A$1&lt;=Leave[[#This Row],[End Time]]),Home!$A$1,"No Aplica")</f>
        <v>No Aplica</v>
      </c>
      <c r="N7096" s="43" t="str">
        <f>Leave[[#This Row],[User Code (Owning User) (Usuario)]]&amp;Leave[[#This Row],[fecha activa]]</f>
        <v>MIE2025140523046No Aplica</v>
      </c>
    </row>
    <row r="7097" spans="1:14" x14ac:dyDescent="0.3">
      <c r="A7097" s="43" t="s">
        <v>468</v>
      </c>
      <c r="B7097" s="3">
        <v>45922</v>
      </c>
      <c r="C7097" s="3">
        <v>45922</v>
      </c>
      <c r="D7097" s="43" t="s">
        <v>469</v>
      </c>
      <c r="E7097" s="43" t="s">
        <v>1793</v>
      </c>
      <c r="F7097" s="43" t="s">
        <v>1795</v>
      </c>
      <c r="G7097">
        <v>540</v>
      </c>
      <c r="H7097">
        <v>540</v>
      </c>
      <c r="I7097" s="43" t="s">
        <v>1794</v>
      </c>
      <c r="J7097" s="43" t="s">
        <v>1487</v>
      </c>
      <c r="K7097" s="43" t="s">
        <v>177</v>
      </c>
      <c r="L7097" s="43" t="str">
        <f>IF(AND(Home!$A$1&gt;=Leave[[#This Row],[Start Time]],Home!$A$1&lt;=Leave[[#This Row],[End Time]]),"Aplica","No Aplica")</f>
        <v>Aplica</v>
      </c>
      <c r="M7097" s="43">
        <f>IF(AND(Home!$A$1&gt;=Leave[[#This Row],[Start Time]],Home!$A$1&lt;=Leave[[#This Row],[End Time]]),Home!$A$1,"No Aplica")</f>
        <v>45922</v>
      </c>
      <c r="N7097" s="43" t="str">
        <f>Leave[[#This Row],[User Code (Owning User) (Usuario)]]&amp;Leave[[#This Row],[fecha activa]]</f>
        <v>MIE202514052304645922</v>
      </c>
    </row>
    <row r="7098" spans="1:14" x14ac:dyDescent="0.3">
      <c r="A7098" s="43" t="s">
        <v>601</v>
      </c>
      <c r="B7098" s="3">
        <v>45916</v>
      </c>
      <c r="C7098" s="3">
        <v>45916</v>
      </c>
      <c r="D7098" s="43" t="s">
        <v>3637</v>
      </c>
      <c r="E7098" s="43" t="s">
        <v>1793</v>
      </c>
      <c r="F7098" s="43" t="s">
        <v>1795</v>
      </c>
      <c r="G7098">
        <v>120</v>
      </c>
      <c r="H7098">
        <v>120</v>
      </c>
      <c r="I7098" s="43" t="s">
        <v>1794</v>
      </c>
      <c r="J7098" s="43" t="s">
        <v>1487</v>
      </c>
      <c r="K7098" s="43" t="s">
        <v>177</v>
      </c>
      <c r="L7098" s="43" t="str">
        <f>IF(AND(Home!$A$1&gt;=Leave[[#This Row],[Start Time]],Home!$A$1&lt;=Leave[[#This Row],[End Time]]),"Aplica","No Aplica")</f>
        <v>No Aplica</v>
      </c>
      <c r="M7098" s="43" t="str">
        <f>IF(AND(Home!$A$1&gt;=Leave[[#This Row],[Start Time]],Home!$A$1&lt;=Leave[[#This Row],[End Time]]),Home!$A$1,"No Aplica")</f>
        <v>No Aplica</v>
      </c>
      <c r="N7098" s="43" t="str">
        <f>Leave[[#This Row],[User Code (Owning User) (Usuario)]]&amp;Leave[[#This Row],[fecha activa]]</f>
        <v>MIE2025140523046No Aplica</v>
      </c>
    </row>
    <row r="7099" spans="1:14" x14ac:dyDescent="0.3">
      <c r="A7099" s="43" t="s">
        <v>468</v>
      </c>
      <c r="B7099" s="3">
        <v>45928</v>
      </c>
      <c r="C7099" s="3">
        <v>45928</v>
      </c>
      <c r="D7099" s="43" t="s">
        <v>470</v>
      </c>
      <c r="E7099" s="43" t="s">
        <v>1793</v>
      </c>
      <c r="F7099" s="43" t="s">
        <v>1795</v>
      </c>
      <c r="G7099">
        <v>540</v>
      </c>
      <c r="H7099">
        <v>540</v>
      </c>
      <c r="I7099" s="43" t="s">
        <v>1794</v>
      </c>
      <c r="J7099" s="43" t="s">
        <v>1487</v>
      </c>
      <c r="K7099" s="43" t="s">
        <v>177</v>
      </c>
      <c r="L7099" s="43" t="str">
        <f>IF(AND(Home!$A$1&gt;=Leave[[#This Row],[Start Time]],Home!$A$1&lt;=Leave[[#This Row],[End Time]]),"Aplica","No Aplica")</f>
        <v>No Aplica</v>
      </c>
      <c r="M7099" s="43" t="str">
        <f>IF(AND(Home!$A$1&gt;=Leave[[#This Row],[Start Time]],Home!$A$1&lt;=Leave[[#This Row],[End Time]]),Home!$A$1,"No Aplica")</f>
        <v>No Aplica</v>
      </c>
      <c r="N7099" s="43" t="str">
        <f>Leave[[#This Row],[User Code (Owning User) (Usuario)]]&amp;Leave[[#This Row],[fecha activa]]</f>
        <v>MIE2025140523046No Aplica</v>
      </c>
    </row>
    <row r="7100" spans="1:14" x14ac:dyDescent="0.3">
      <c r="A7100" s="43" t="s">
        <v>601</v>
      </c>
      <c r="B7100" s="3">
        <v>45910</v>
      </c>
      <c r="C7100" s="3">
        <v>45910</v>
      </c>
      <c r="D7100" s="43" t="s">
        <v>3334</v>
      </c>
      <c r="E7100" s="43" t="s">
        <v>1793</v>
      </c>
      <c r="F7100" s="43" t="s">
        <v>1795</v>
      </c>
      <c r="G7100">
        <v>120</v>
      </c>
      <c r="H7100">
        <v>120</v>
      </c>
      <c r="I7100" s="43" t="s">
        <v>1794</v>
      </c>
      <c r="J7100" s="43" t="s">
        <v>1487</v>
      </c>
      <c r="K7100" s="43" t="s">
        <v>177</v>
      </c>
      <c r="L7100" s="43" t="str">
        <f>IF(AND(Home!$A$1&gt;=Leave[[#This Row],[Start Time]],Home!$A$1&lt;=Leave[[#This Row],[End Time]]),"Aplica","No Aplica")</f>
        <v>No Aplica</v>
      </c>
      <c r="M7100" s="43" t="str">
        <f>IF(AND(Home!$A$1&gt;=Leave[[#This Row],[Start Time]],Home!$A$1&lt;=Leave[[#This Row],[End Time]]),Home!$A$1,"No Aplica")</f>
        <v>No Aplica</v>
      </c>
      <c r="N7100" s="43" t="str">
        <f>Leave[[#This Row],[User Code (Owning User) (Usuario)]]&amp;Leave[[#This Row],[fecha activa]]</f>
        <v>MIE2025140523046No Aplica</v>
      </c>
    </row>
    <row r="7101" spans="1:14" x14ac:dyDescent="0.3">
      <c r="A7101" s="43" t="s">
        <v>601</v>
      </c>
      <c r="B7101" s="3">
        <v>45918</v>
      </c>
      <c r="C7101" s="3">
        <v>45918</v>
      </c>
      <c r="D7101" s="43" t="s">
        <v>521</v>
      </c>
      <c r="E7101" s="43" t="s">
        <v>1793</v>
      </c>
      <c r="F7101" s="43" t="s">
        <v>1795</v>
      </c>
      <c r="G7101">
        <v>60</v>
      </c>
      <c r="H7101">
        <v>60</v>
      </c>
      <c r="I7101" s="43" t="s">
        <v>1794</v>
      </c>
      <c r="J7101" s="43" t="s">
        <v>1487</v>
      </c>
      <c r="K7101" s="43" t="s">
        <v>177</v>
      </c>
      <c r="L7101" s="43" t="str">
        <f>IF(AND(Home!$A$1&gt;=Leave[[#This Row],[Start Time]],Home!$A$1&lt;=Leave[[#This Row],[End Time]]),"Aplica","No Aplica")</f>
        <v>No Aplica</v>
      </c>
      <c r="M7101" s="43" t="str">
        <f>IF(AND(Home!$A$1&gt;=Leave[[#This Row],[Start Time]],Home!$A$1&lt;=Leave[[#This Row],[End Time]]),Home!$A$1,"No Aplica")</f>
        <v>No Aplica</v>
      </c>
      <c r="N7101" s="43" t="str">
        <f>Leave[[#This Row],[User Code (Owning User) (Usuario)]]&amp;Leave[[#This Row],[fecha activa]]</f>
        <v>MIE2025140523046No Aplica</v>
      </c>
    </row>
    <row r="7102" spans="1:14" x14ac:dyDescent="0.3">
      <c r="A7102" s="43" t="s">
        <v>601</v>
      </c>
      <c r="B7102" s="3">
        <v>45915</v>
      </c>
      <c r="C7102" s="3">
        <v>45915</v>
      </c>
      <c r="D7102" s="43" t="s">
        <v>520</v>
      </c>
      <c r="E7102" s="43" t="s">
        <v>1793</v>
      </c>
      <c r="F7102" s="43" t="s">
        <v>1795</v>
      </c>
      <c r="G7102">
        <v>60</v>
      </c>
      <c r="H7102">
        <v>60</v>
      </c>
      <c r="I7102" s="43" t="s">
        <v>1794</v>
      </c>
      <c r="J7102" s="43" t="s">
        <v>1487</v>
      </c>
      <c r="K7102" s="43" t="s">
        <v>177</v>
      </c>
      <c r="L7102" s="43" t="str">
        <f>IF(AND(Home!$A$1&gt;=Leave[[#This Row],[Start Time]],Home!$A$1&lt;=Leave[[#This Row],[End Time]]),"Aplica","No Aplica")</f>
        <v>No Aplica</v>
      </c>
      <c r="M7102" s="43" t="str">
        <f>IF(AND(Home!$A$1&gt;=Leave[[#This Row],[Start Time]],Home!$A$1&lt;=Leave[[#This Row],[End Time]]),Home!$A$1,"No Aplica")</f>
        <v>No Aplica</v>
      </c>
      <c r="N7102" s="43" t="str">
        <f>Leave[[#This Row],[User Code (Owning User) (Usuario)]]&amp;Leave[[#This Row],[fecha activa]]</f>
        <v>MIE2025140523046No Aplica</v>
      </c>
    </row>
    <row r="7103" spans="1:14" x14ac:dyDescent="0.3">
      <c r="A7103" s="43" t="s">
        <v>468</v>
      </c>
      <c r="B7103" s="3">
        <v>45917</v>
      </c>
      <c r="C7103" s="3">
        <v>45917</v>
      </c>
      <c r="D7103" s="43" t="s">
        <v>469</v>
      </c>
      <c r="E7103" s="43" t="s">
        <v>1793</v>
      </c>
      <c r="F7103" s="43" t="s">
        <v>1795</v>
      </c>
      <c r="G7103">
        <v>540</v>
      </c>
      <c r="H7103">
        <v>540</v>
      </c>
      <c r="I7103" s="43" t="s">
        <v>1794</v>
      </c>
      <c r="J7103" s="43" t="s">
        <v>1487</v>
      </c>
      <c r="K7103" s="43" t="s">
        <v>177</v>
      </c>
      <c r="L7103" s="43" t="str">
        <f>IF(AND(Home!$A$1&gt;=Leave[[#This Row],[Start Time]],Home!$A$1&lt;=Leave[[#This Row],[End Time]]),"Aplica","No Aplica")</f>
        <v>No Aplica</v>
      </c>
      <c r="M7103" s="43" t="str">
        <f>IF(AND(Home!$A$1&gt;=Leave[[#This Row],[Start Time]],Home!$A$1&lt;=Leave[[#This Row],[End Time]]),Home!$A$1,"No Aplica")</f>
        <v>No Aplica</v>
      </c>
      <c r="N7103" s="43" t="str">
        <f>Leave[[#This Row],[User Code (Owning User) (Usuario)]]&amp;Leave[[#This Row],[fecha activa]]</f>
        <v>MIE2025140523046No Aplica</v>
      </c>
    </row>
    <row r="7104" spans="1:14" x14ac:dyDescent="0.3">
      <c r="A7104" s="43" t="s">
        <v>601</v>
      </c>
      <c r="B7104" s="3">
        <v>45912</v>
      </c>
      <c r="C7104" s="3">
        <v>45912</v>
      </c>
      <c r="D7104" s="43" t="s">
        <v>521</v>
      </c>
      <c r="E7104" s="43" t="s">
        <v>1793</v>
      </c>
      <c r="F7104" s="43" t="s">
        <v>1795</v>
      </c>
      <c r="G7104">
        <v>60</v>
      </c>
      <c r="H7104">
        <v>60</v>
      </c>
      <c r="I7104" s="43" t="s">
        <v>1794</v>
      </c>
      <c r="J7104" s="43" t="s">
        <v>1487</v>
      </c>
      <c r="K7104" s="43" t="s">
        <v>177</v>
      </c>
      <c r="L7104" s="43" t="str">
        <f>IF(AND(Home!$A$1&gt;=Leave[[#This Row],[Start Time]],Home!$A$1&lt;=Leave[[#This Row],[End Time]]),"Aplica","No Aplica")</f>
        <v>No Aplica</v>
      </c>
      <c r="M7104" s="43" t="str">
        <f>IF(AND(Home!$A$1&gt;=Leave[[#This Row],[Start Time]],Home!$A$1&lt;=Leave[[#This Row],[End Time]]),Home!$A$1,"No Aplica")</f>
        <v>No Aplica</v>
      </c>
      <c r="N7104" s="43" t="str">
        <f>Leave[[#This Row],[User Code (Owning User) (Usuario)]]&amp;Leave[[#This Row],[fecha activa]]</f>
        <v>MIE2025140523046No Aplica</v>
      </c>
    </row>
    <row r="7105" spans="1:14" x14ac:dyDescent="0.3">
      <c r="A7105" s="43" t="s">
        <v>601</v>
      </c>
      <c r="B7105" s="3">
        <v>45911</v>
      </c>
      <c r="C7105" s="3">
        <v>45911</v>
      </c>
      <c r="D7105" s="43" t="s">
        <v>521</v>
      </c>
      <c r="E7105" s="43" t="s">
        <v>1793</v>
      </c>
      <c r="F7105" s="43" t="s">
        <v>1795</v>
      </c>
      <c r="G7105">
        <v>60</v>
      </c>
      <c r="H7105">
        <v>60</v>
      </c>
      <c r="I7105" s="43" t="s">
        <v>1794</v>
      </c>
      <c r="J7105" s="43" t="s">
        <v>1487</v>
      </c>
      <c r="K7105" s="43" t="s">
        <v>177</v>
      </c>
      <c r="L7105" s="43" t="str">
        <f>IF(AND(Home!$A$1&gt;=Leave[[#This Row],[Start Time]],Home!$A$1&lt;=Leave[[#This Row],[End Time]]),"Aplica","No Aplica")</f>
        <v>No Aplica</v>
      </c>
      <c r="M7105" s="43" t="str">
        <f>IF(AND(Home!$A$1&gt;=Leave[[#This Row],[Start Time]],Home!$A$1&lt;=Leave[[#This Row],[End Time]]),Home!$A$1,"No Aplica")</f>
        <v>No Aplica</v>
      </c>
      <c r="N7105" s="43" t="str">
        <f>Leave[[#This Row],[User Code (Owning User) (Usuario)]]&amp;Leave[[#This Row],[fecha activa]]</f>
        <v>MIE2025140523046No Aplica</v>
      </c>
    </row>
    <row r="7106" spans="1:14" x14ac:dyDescent="0.3">
      <c r="A7106" s="43" t="s">
        <v>601</v>
      </c>
      <c r="B7106" s="3">
        <v>45908</v>
      </c>
      <c r="C7106" s="3">
        <v>45908</v>
      </c>
      <c r="D7106" s="43" t="s">
        <v>520</v>
      </c>
      <c r="E7106" s="43" t="s">
        <v>1793</v>
      </c>
      <c r="F7106" s="43" t="s">
        <v>1795</v>
      </c>
      <c r="G7106">
        <v>60</v>
      </c>
      <c r="H7106">
        <v>60</v>
      </c>
      <c r="I7106" s="43" t="s">
        <v>1794</v>
      </c>
      <c r="J7106" s="43" t="s">
        <v>1487</v>
      </c>
      <c r="K7106" s="43" t="s">
        <v>177</v>
      </c>
      <c r="L7106" s="43" t="str">
        <f>IF(AND(Home!$A$1&gt;=Leave[[#This Row],[Start Time]],Home!$A$1&lt;=Leave[[#This Row],[End Time]]),"Aplica","No Aplica")</f>
        <v>No Aplica</v>
      </c>
      <c r="M7106" s="43" t="str">
        <f>IF(AND(Home!$A$1&gt;=Leave[[#This Row],[Start Time]],Home!$A$1&lt;=Leave[[#This Row],[End Time]]),Home!$A$1,"No Aplica")</f>
        <v>No Aplica</v>
      </c>
      <c r="N7106" s="43" t="str">
        <f>Leave[[#This Row],[User Code (Owning User) (Usuario)]]&amp;Leave[[#This Row],[fecha activa]]</f>
        <v>MIE2025140523046No Aplica</v>
      </c>
    </row>
    <row r="7107" spans="1:14" x14ac:dyDescent="0.3">
      <c r="A7107" s="43" t="s">
        <v>468</v>
      </c>
      <c r="B7107" s="3">
        <v>45909</v>
      </c>
      <c r="C7107" s="3">
        <v>45909</v>
      </c>
      <c r="D7107" s="43" t="s">
        <v>489</v>
      </c>
      <c r="E7107" s="43" t="s">
        <v>1793</v>
      </c>
      <c r="F7107" s="43" t="s">
        <v>1795</v>
      </c>
      <c r="G7107">
        <v>540</v>
      </c>
      <c r="H7107">
        <v>540</v>
      </c>
      <c r="I7107" s="43" t="s">
        <v>1794</v>
      </c>
      <c r="J7107" s="43" t="s">
        <v>1487</v>
      </c>
      <c r="K7107" s="43" t="s">
        <v>177</v>
      </c>
      <c r="L7107" s="43" t="str">
        <f>IF(AND(Home!$A$1&gt;=Leave[[#This Row],[Start Time]],Home!$A$1&lt;=Leave[[#This Row],[End Time]]),"Aplica","No Aplica")</f>
        <v>No Aplica</v>
      </c>
      <c r="M7107" s="43" t="str">
        <f>IF(AND(Home!$A$1&gt;=Leave[[#This Row],[Start Time]],Home!$A$1&lt;=Leave[[#This Row],[End Time]]),Home!$A$1,"No Aplica")</f>
        <v>No Aplica</v>
      </c>
      <c r="N7107" s="43" t="str">
        <f>Leave[[#This Row],[User Code (Owning User) (Usuario)]]&amp;Leave[[#This Row],[fecha activa]]</f>
        <v>MIE2025140523046No Aplica</v>
      </c>
    </row>
    <row r="7108" spans="1:14" x14ac:dyDescent="0.3">
      <c r="A7108" s="43" t="s">
        <v>468</v>
      </c>
      <c r="B7108" s="3">
        <v>45904</v>
      </c>
      <c r="C7108" s="3">
        <v>45904</v>
      </c>
      <c r="D7108" s="43" t="s">
        <v>469</v>
      </c>
      <c r="E7108" s="43" t="s">
        <v>1793</v>
      </c>
      <c r="F7108" s="43" t="s">
        <v>1795</v>
      </c>
      <c r="G7108">
        <v>540</v>
      </c>
      <c r="H7108">
        <v>540</v>
      </c>
      <c r="I7108" s="43" t="s">
        <v>1794</v>
      </c>
      <c r="J7108" s="43" t="s">
        <v>1487</v>
      </c>
      <c r="K7108" s="43" t="s">
        <v>177</v>
      </c>
      <c r="L7108" s="43" t="str">
        <f>IF(AND(Home!$A$1&gt;=Leave[[#This Row],[Start Time]],Home!$A$1&lt;=Leave[[#This Row],[End Time]]),"Aplica","No Aplica")</f>
        <v>No Aplica</v>
      </c>
      <c r="M7108" s="43" t="str">
        <f>IF(AND(Home!$A$1&gt;=Leave[[#This Row],[Start Time]],Home!$A$1&lt;=Leave[[#This Row],[End Time]]),Home!$A$1,"No Aplica")</f>
        <v>No Aplica</v>
      </c>
      <c r="N7108" s="43" t="str">
        <f>Leave[[#This Row],[User Code (Owning User) (Usuario)]]&amp;Leave[[#This Row],[fecha activa]]</f>
        <v>MIE2025140523046No Aplica</v>
      </c>
    </row>
    <row r="7109" spans="1:14" x14ac:dyDescent="0.3">
      <c r="A7109" s="43" t="s">
        <v>601</v>
      </c>
      <c r="B7109" s="3">
        <v>45903</v>
      </c>
      <c r="C7109" s="3">
        <v>45903</v>
      </c>
      <c r="D7109" s="43" t="s">
        <v>521</v>
      </c>
      <c r="E7109" s="43" t="s">
        <v>1793</v>
      </c>
      <c r="F7109" s="43" t="s">
        <v>1795</v>
      </c>
      <c r="G7109">
        <v>60</v>
      </c>
      <c r="H7109">
        <v>60</v>
      </c>
      <c r="I7109" s="43" t="s">
        <v>1794</v>
      </c>
      <c r="J7109" s="43" t="s">
        <v>1487</v>
      </c>
      <c r="K7109" s="43" t="s">
        <v>177</v>
      </c>
      <c r="L7109" s="43" t="str">
        <f>IF(AND(Home!$A$1&gt;=Leave[[#This Row],[Start Time]],Home!$A$1&lt;=Leave[[#This Row],[End Time]]),"Aplica","No Aplica")</f>
        <v>No Aplica</v>
      </c>
      <c r="M7109" s="43" t="str">
        <f>IF(AND(Home!$A$1&gt;=Leave[[#This Row],[Start Time]],Home!$A$1&lt;=Leave[[#This Row],[End Time]]),Home!$A$1,"No Aplica")</f>
        <v>No Aplica</v>
      </c>
      <c r="N7109" s="43" t="str">
        <f>Leave[[#This Row],[User Code (Owning User) (Usuario)]]&amp;Leave[[#This Row],[fecha activa]]</f>
        <v>MIE2025140523046No Aplica</v>
      </c>
    </row>
    <row r="7110" spans="1:14" x14ac:dyDescent="0.3">
      <c r="A7110" s="43" t="s">
        <v>601</v>
      </c>
      <c r="B7110" s="3">
        <v>45902</v>
      </c>
      <c r="C7110" s="3">
        <v>45902</v>
      </c>
      <c r="D7110" s="43" t="s">
        <v>521</v>
      </c>
      <c r="E7110" s="43" t="s">
        <v>1793</v>
      </c>
      <c r="F7110" s="43" t="s">
        <v>1795</v>
      </c>
      <c r="G7110">
        <v>60</v>
      </c>
      <c r="H7110">
        <v>60</v>
      </c>
      <c r="I7110" s="43" t="s">
        <v>1794</v>
      </c>
      <c r="J7110" s="43" t="s">
        <v>1487</v>
      </c>
      <c r="K7110" s="43" t="s">
        <v>177</v>
      </c>
      <c r="L7110" s="43" t="str">
        <f>IF(AND(Home!$A$1&gt;=Leave[[#This Row],[Start Time]],Home!$A$1&lt;=Leave[[#This Row],[End Time]]),"Aplica","No Aplica")</f>
        <v>No Aplica</v>
      </c>
      <c r="M7110" s="43" t="str">
        <f>IF(AND(Home!$A$1&gt;=Leave[[#This Row],[Start Time]],Home!$A$1&lt;=Leave[[#This Row],[End Time]]),Home!$A$1,"No Aplica")</f>
        <v>No Aplica</v>
      </c>
      <c r="N7110" s="43" t="str">
        <f>Leave[[#This Row],[User Code (Owning User) (Usuario)]]&amp;Leave[[#This Row],[fecha activa]]</f>
        <v>MIE2025140523046No Aplica</v>
      </c>
    </row>
    <row r="7111" spans="1:14" x14ac:dyDescent="0.3">
      <c r="A7111" s="43" t="s">
        <v>601</v>
      </c>
      <c r="B7111" s="3">
        <v>45905</v>
      </c>
      <c r="C7111" s="3">
        <v>45905</v>
      </c>
      <c r="D7111" s="43" t="s">
        <v>521</v>
      </c>
      <c r="E7111" s="43" t="s">
        <v>1793</v>
      </c>
      <c r="F7111" s="43" t="s">
        <v>1795</v>
      </c>
      <c r="G7111">
        <v>60</v>
      </c>
      <c r="H7111">
        <v>60</v>
      </c>
      <c r="I7111" s="43" t="s">
        <v>1794</v>
      </c>
      <c r="J7111" s="43" t="s">
        <v>1487</v>
      </c>
      <c r="K7111" s="43" t="s">
        <v>177</v>
      </c>
      <c r="L7111" s="43" t="str">
        <f>IF(AND(Home!$A$1&gt;=Leave[[#This Row],[Start Time]],Home!$A$1&lt;=Leave[[#This Row],[End Time]]),"Aplica","No Aplica")</f>
        <v>No Aplica</v>
      </c>
      <c r="M7111" s="43" t="str">
        <f>IF(AND(Home!$A$1&gt;=Leave[[#This Row],[Start Time]],Home!$A$1&lt;=Leave[[#This Row],[End Time]]),Home!$A$1,"No Aplica")</f>
        <v>No Aplica</v>
      </c>
      <c r="N7111" s="43" t="str">
        <f>Leave[[#This Row],[User Code (Owning User) (Usuario)]]&amp;Leave[[#This Row],[fecha activa]]</f>
        <v>MIE2025140523046No Aplica</v>
      </c>
    </row>
    <row r="7112" spans="1:14" x14ac:dyDescent="0.3">
      <c r="A7112" s="43" t="s">
        <v>601</v>
      </c>
      <c r="B7112" s="3">
        <v>45901</v>
      </c>
      <c r="C7112" s="3">
        <v>45901</v>
      </c>
      <c r="D7112" s="43" t="s">
        <v>520</v>
      </c>
      <c r="E7112" s="43" t="s">
        <v>1793</v>
      </c>
      <c r="F7112" s="43" t="s">
        <v>1795</v>
      </c>
      <c r="G7112">
        <v>60</v>
      </c>
      <c r="H7112">
        <v>60</v>
      </c>
      <c r="I7112" s="43" t="s">
        <v>1794</v>
      </c>
      <c r="J7112" s="43" t="s">
        <v>1487</v>
      </c>
      <c r="K7112" s="43" t="s">
        <v>177</v>
      </c>
      <c r="L7112" s="43" t="str">
        <f>IF(AND(Home!$A$1&gt;=Leave[[#This Row],[Start Time]],Home!$A$1&lt;=Leave[[#This Row],[End Time]]),"Aplica","No Aplica")</f>
        <v>No Aplica</v>
      </c>
      <c r="M7112" s="43" t="str">
        <f>IF(AND(Home!$A$1&gt;=Leave[[#This Row],[Start Time]],Home!$A$1&lt;=Leave[[#This Row],[End Time]]),Home!$A$1,"No Aplica")</f>
        <v>No Aplica</v>
      </c>
      <c r="N7112" s="43" t="str">
        <f>Leave[[#This Row],[User Code (Owning User) (Usuario)]]&amp;Leave[[#This Row],[fecha activa]]</f>
        <v>MIE2025140523046No Aplica</v>
      </c>
    </row>
    <row r="7113" spans="1:14" x14ac:dyDescent="0.3">
      <c r="A7113" s="43" t="s">
        <v>601</v>
      </c>
      <c r="B7113" s="3">
        <v>45926</v>
      </c>
      <c r="C7113" s="3">
        <v>45926</v>
      </c>
      <c r="D7113" s="43" t="s">
        <v>621</v>
      </c>
      <c r="E7113" s="43" t="s">
        <v>2529</v>
      </c>
      <c r="F7113" s="43" t="s">
        <v>2531</v>
      </c>
      <c r="G7113">
        <v>60</v>
      </c>
      <c r="H7113">
        <v>60</v>
      </c>
      <c r="I7113" s="43" t="s">
        <v>2530</v>
      </c>
      <c r="J7113" s="43" t="s">
        <v>1043</v>
      </c>
      <c r="K7113" s="43" t="s">
        <v>177</v>
      </c>
      <c r="L7113" s="43" t="str">
        <f>IF(AND(Home!$A$1&gt;=Leave[[#This Row],[Start Time]],Home!$A$1&lt;=Leave[[#This Row],[End Time]]),"Aplica","No Aplica")</f>
        <v>No Aplica</v>
      </c>
      <c r="M7113" s="43" t="str">
        <f>IF(AND(Home!$A$1&gt;=Leave[[#This Row],[Start Time]],Home!$A$1&lt;=Leave[[#This Row],[End Time]]),Home!$A$1,"No Aplica")</f>
        <v>No Aplica</v>
      </c>
      <c r="N7113" s="43" t="str">
        <f>Leave[[#This Row],[User Code (Owning User) (Usuario)]]&amp;Leave[[#This Row],[fecha activa]]</f>
        <v>MIE2025260824195No Aplica</v>
      </c>
    </row>
    <row r="7114" spans="1:14" x14ac:dyDescent="0.3">
      <c r="A7114" s="43" t="s">
        <v>468</v>
      </c>
      <c r="B7114" s="3">
        <v>45925</v>
      </c>
      <c r="C7114" s="3">
        <v>45925</v>
      </c>
      <c r="D7114" s="43" t="s">
        <v>469</v>
      </c>
      <c r="E7114" s="43" t="s">
        <v>2529</v>
      </c>
      <c r="F7114" s="43" t="s">
        <v>2531</v>
      </c>
      <c r="G7114">
        <v>540</v>
      </c>
      <c r="H7114">
        <v>540</v>
      </c>
      <c r="I7114" s="43" t="s">
        <v>2530</v>
      </c>
      <c r="J7114" s="43" t="s">
        <v>1043</v>
      </c>
      <c r="K7114" s="43" t="s">
        <v>177</v>
      </c>
      <c r="L7114" s="43" t="str">
        <f>IF(AND(Home!$A$1&gt;=Leave[[#This Row],[Start Time]],Home!$A$1&lt;=Leave[[#This Row],[End Time]]),"Aplica","No Aplica")</f>
        <v>No Aplica</v>
      </c>
      <c r="M7114" s="43" t="str">
        <f>IF(AND(Home!$A$1&gt;=Leave[[#This Row],[Start Time]],Home!$A$1&lt;=Leave[[#This Row],[End Time]]),Home!$A$1,"No Aplica")</f>
        <v>No Aplica</v>
      </c>
      <c r="N7114" s="43" t="str">
        <f>Leave[[#This Row],[User Code (Owning User) (Usuario)]]&amp;Leave[[#This Row],[fecha activa]]</f>
        <v>MIE2025260824195No Aplica</v>
      </c>
    </row>
    <row r="7115" spans="1:14" x14ac:dyDescent="0.3">
      <c r="A7115" s="43" t="s">
        <v>601</v>
      </c>
      <c r="B7115" s="3">
        <v>45924</v>
      </c>
      <c r="C7115" s="3">
        <v>45924</v>
      </c>
      <c r="D7115" s="43" t="s">
        <v>621</v>
      </c>
      <c r="E7115" s="43" t="s">
        <v>2529</v>
      </c>
      <c r="F7115" s="43" t="s">
        <v>2531</v>
      </c>
      <c r="G7115">
        <v>60</v>
      </c>
      <c r="H7115">
        <v>60</v>
      </c>
      <c r="I7115" s="43" t="s">
        <v>2530</v>
      </c>
      <c r="J7115" s="43" t="s">
        <v>1043</v>
      </c>
      <c r="K7115" s="43" t="s">
        <v>177</v>
      </c>
      <c r="L7115" s="43" t="str">
        <f>IF(AND(Home!$A$1&gt;=Leave[[#This Row],[Start Time]],Home!$A$1&lt;=Leave[[#This Row],[End Time]]),"Aplica","No Aplica")</f>
        <v>No Aplica</v>
      </c>
      <c r="M7115" s="43" t="str">
        <f>IF(AND(Home!$A$1&gt;=Leave[[#This Row],[Start Time]],Home!$A$1&lt;=Leave[[#This Row],[End Time]]),Home!$A$1,"No Aplica")</f>
        <v>No Aplica</v>
      </c>
      <c r="N7115" s="43" t="str">
        <f>Leave[[#This Row],[User Code (Owning User) (Usuario)]]&amp;Leave[[#This Row],[fecha activa]]</f>
        <v>MIE2025260824195No Aplica</v>
      </c>
    </row>
    <row r="7116" spans="1:14" x14ac:dyDescent="0.3">
      <c r="A7116" s="43" t="s">
        <v>601</v>
      </c>
      <c r="B7116" s="3">
        <v>45923</v>
      </c>
      <c r="C7116" s="3">
        <v>45923</v>
      </c>
      <c r="D7116" s="43" t="s">
        <v>621</v>
      </c>
      <c r="E7116" s="43" t="s">
        <v>2529</v>
      </c>
      <c r="F7116" s="43" t="s">
        <v>2531</v>
      </c>
      <c r="G7116">
        <v>60</v>
      </c>
      <c r="H7116">
        <v>60</v>
      </c>
      <c r="I7116" s="43" t="s">
        <v>2530</v>
      </c>
      <c r="J7116" s="43" t="s">
        <v>1043</v>
      </c>
      <c r="K7116" s="43" t="s">
        <v>177</v>
      </c>
      <c r="L7116" s="43" t="str">
        <f>IF(AND(Home!$A$1&gt;=Leave[[#This Row],[Start Time]],Home!$A$1&lt;=Leave[[#This Row],[End Time]]),"Aplica","No Aplica")</f>
        <v>No Aplica</v>
      </c>
      <c r="M7116" s="43" t="str">
        <f>IF(AND(Home!$A$1&gt;=Leave[[#This Row],[Start Time]],Home!$A$1&lt;=Leave[[#This Row],[End Time]]),Home!$A$1,"No Aplica")</f>
        <v>No Aplica</v>
      </c>
      <c r="N7116" s="43" t="str">
        <f>Leave[[#This Row],[User Code (Owning User) (Usuario)]]&amp;Leave[[#This Row],[fecha activa]]</f>
        <v>MIE2025260824195No Aplica</v>
      </c>
    </row>
    <row r="7117" spans="1:14" x14ac:dyDescent="0.3">
      <c r="A7117" s="43" t="s">
        <v>601</v>
      </c>
      <c r="B7117" s="3">
        <v>45922</v>
      </c>
      <c r="C7117" s="3">
        <v>45922</v>
      </c>
      <c r="D7117" s="43" t="s">
        <v>621</v>
      </c>
      <c r="E7117" s="43" t="s">
        <v>2529</v>
      </c>
      <c r="F7117" s="43" t="s">
        <v>2531</v>
      </c>
      <c r="G7117">
        <v>60</v>
      </c>
      <c r="H7117">
        <v>60</v>
      </c>
      <c r="I7117" s="43" t="s">
        <v>2530</v>
      </c>
      <c r="J7117" s="43" t="s">
        <v>1043</v>
      </c>
      <c r="K7117" s="43" t="s">
        <v>177</v>
      </c>
      <c r="L7117" s="43" t="str">
        <f>IF(AND(Home!$A$1&gt;=Leave[[#This Row],[Start Time]],Home!$A$1&lt;=Leave[[#This Row],[End Time]]),"Aplica","No Aplica")</f>
        <v>Aplica</v>
      </c>
      <c r="M7117" s="43">
        <f>IF(AND(Home!$A$1&gt;=Leave[[#This Row],[Start Time]],Home!$A$1&lt;=Leave[[#This Row],[End Time]]),Home!$A$1,"No Aplica")</f>
        <v>45922</v>
      </c>
      <c r="N7117" s="43" t="str">
        <f>Leave[[#This Row],[User Code (Owning User) (Usuario)]]&amp;Leave[[#This Row],[fecha activa]]</f>
        <v>MIE202526082419545922</v>
      </c>
    </row>
    <row r="7118" spans="1:14" x14ac:dyDescent="0.3">
      <c r="A7118" s="43" t="s">
        <v>601</v>
      </c>
      <c r="B7118" s="3">
        <v>45919</v>
      </c>
      <c r="C7118" s="3">
        <v>45919</v>
      </c>
      <c r="D7118" s="43" t="s">
        <v>621</v>
      </c>
      <c r="E7118" s="43" t="s">
        <v>2529</v>
      </c>
      <c r="F7118" s="43" t="s">
        <v>2531</v>
      </c>
      <c r="G7118">
        <v>60</v>
      </c>
      <c r="H7118">
        <v>60</v>
      </c>
      <c r="I7118" s="43" t="s">
        <v>2530</v>
      </c>
      <c r="J7118" s="43" t="s">
        <v>1043</v>
      </c>
      <c r="K7118" s="43" t="s">
        <v>177</v>
      </c>
      <c r="L7118" s="43" t="str">
        <f>IF(AND(Home!$A$1&gt;=Leave[[#This Row],[Start Time]],Home!$A$1&lt;=Leave[[#This Row],[End Time]]),"Aplica","No Aplica")</f>
        <v>No Aplica</v>
      </c>
      <c r="M7118" s="43" t="str">
        <f>IF(AND(Home!$A$1&gt;=Leave[[#This Row],[Start Time]],Home!$A$1&lt;=Leave[[#This Row],[End Time]]),Home!$A$1,"No Aplica")</f>
        <v>No Aplica</v>
      </c>
      <c r="N7118" s="43" t="str">
        <f>Leave[[#This Row],[User Code (Owning User) (Usuario)]]&amp;Leave[[#This Row],[fecha activa]]</f>
        <v>MIE2025260824195No Aplica</v>
      </c>
    </row>
    <row r="7119" spans="1:14" x14ac:dyDescent="0.3">
      <c r="A7119" s="43" t="s">
        <v>468</v>
      </c>
      <c r="B7119" s="3">
        <v>45918</v>
      </c>
      <c r="C7119" s="3">
        <v>45918</v>
      </c>
      <c r="D7119" s="43" t="s">
        <v>469</v>
      </c>
      <c r="E7119" s="43" t="s">
        <v>2529</v>
      </c>
      <c r="F7119" s="43" t="s">
        <v>2531</v>
      </c>
      <c r="G7119">
        <v>540</v>
      </c>
      <c r="H7119">
        <v>540</v>
      </c>
      <c r="I7119" s="43" t="s">
        <v>2530</v>
      </c>
      <c r="J7119" s="43" t="s">
        <v>1043</v>
      </c>
      <c r="K7119" s="43" t="s">
        <v>177</v>
      </c>
      <c r="L7119" s="43" t="str">
        <f>IF(AND(Home!$A$1&gt;=Leave[[#This Row],[Start Time]],Home!$A$1&lt;=Leave[[#This Row],[End Time]]),"Aplica","No Aplica")</f>
        <v>No Aplica</v>
      </c>
      <c r="M7119" s="43" t="str">
        <f>IF(AND(Home!$A$1&gt;=Leave[[#This Row],[Start Time]],Home!$A$1&lt;=Leave[[#This Row],[End Time]]),Home!$A$1,"No Aplica")</f>
        <v>No Aplica</v>
      </c>
      <c r="N7119" s="43" t="str">
        <f>Leave[[#This Row],[User Code (Owning User) (Usuario)]]&amp;Leave[[#This Row],[fecha activa]]</f>
        <v>MIE2025260824195No Aplica</v>
      </c>
    </row>
    <row r="7120" spans="1:14" x14ac:dyDescent="0.3">
      <c r="A7120" s="43" t="s">
        <v>601</v>
      </c>
      <c r="B7120" s="3">
        <v>45917</v>
      </c>
      <c r="C7120" s="3">
        <v>45917</v>
      </c>
      <c r="D7120" s="43" t="s">
        <v>621</v>
      </c>
      <c r="E7120" s="43" t="s">
        <v>2529</v>
      </c>
      <c r="F7120" s="43" t="s">
        <v>2531</v>
      </c>
      <c r="G7120">
        <v>60</v>
      </c>
      <c r="H7120">
        <v>60</v>
      </c>
      <c r="I7120" s="43" t="s">
        <v>2530</v>
      </c>
      <c r="J7120" s="43" t="s">
        <v>1043</v>
      </c>
      <c r="K7120" s="43" t="s">
        <v>177</v>
      </c>
      <c r="L7120" s="43" t="str">
        <f>IF(AND(Home!$A$1&gt;=Leave[[#This Row],[Start Time]],Home!$A$1&lt;=Leave[[#This Row],[End Time]]),"Aplica","No Aplica")</f>
        <v>No Aplica</v>
      </c>
      <c r="M7120" s="43" t="str">
        <f>IF(AND(Home!$A$1&gt;=Leave[[#This Row],[Start Time]],Home!$A$1&lt;=Leave[[#This Row],[End Time]]),Home!$A$1,"No Aplica")</f>
        <v>No Aplica</v>
      </c>
      <c r="N7120" s="43" t="str">
        <f>Leave[[#This Row],[User Code (Owning User) (Usuario)]]&amp;Leave[[#This Row],[fecha activa]]</f>
        <v>MIE2025260824195No Aplica</v>
      </c>
    </row>
    <row r="7121" spans="1:14" x14ac:dyDescent="0.3">
      <c r="A7121" s="43" t="s">
        <v>601</v>
      </c>
      <c r="B7121" s="3">
        <v>45916</v>
      </c>
      <c r="C7121" s="3">
        <v>45916</v>
      </c>
      <c r="D7121" s="43" t="s">
        <v>621</v>
      </c>
      <c r="E7121" s="43" t="s">
        <v>2529</v>
      </c>
      <c r="F7121" s="43" t="s">
        <v>2531</v>
      </c>
      <c r="G7121">
        <v>60</v>
      </c>
      <c r="H7121">
        <v>60</v>
      </c>
      <c r="I7121" s="43" t="s">
        <v>2530</v>
      </c>
      <c r="J7121" s="43" t="s">
        <v>1043</v>
      </c>
      <c r="K7121" s="43" t="s">
        <v>177</v>
      </c>
      <c r="L7121" s="43" t="str">
        <f>IF(AND(Home!$A$1&gt;=Leave[[#This Row],[Start Time]],Home!$A$1&lt;=Leave[[#This Row],[End Time]]),"Aplica","No Aplica")</f>
        <v>No Aplica</v>
      </c>
      <c r="M7121" s="43" t="str">
        <f>IF(AND(Home!$A$1&gt;=Leave[[#This Row],[Start Time]],Home!$A$1&lt;=Leave[[#This Row],[End Time]]),Home!$A$1,"No Aplica")</f>
        <v>No Aplica</v>
      </c>
      <c r="N7121" s="43" t="str">
        <f>Leave[[#This Row],[User Code (Owning User) (Usuario)]]&amp;Leave[[#This Row],[fecha activa]]</f>
        <v>MIE2025260824195No Aplica</v>
      </c>
    </row>
    <row r="7122" spans="1:14" x14ac:dyDescent="0.3">
      <c r="A7122" s="43" t="s">
        <v>601</v>
      </c>
      <c r="B7122" s="3">
        <v>45915</v>
      </c>
      <c r="C7122" s="3">
        <v>45915</v>
      </c>
      <c r="D7122" s="43" t="s">
        <v>621</v>
      </c>
      <c r="E7122" s="43" t="s">
        <v>2529</v>
      </c>
      <c r="F7122" s="43" t="s">
        <v>2531</v>
      </c>
      <c r="G7122">
        <v>60</v>
      </c>
      <c r="H7122">
        <v>60</v>
      </c>
      <c r="I7122" s="43" t="s">
        <v>2530</v>
      </c>
      <c r="J7122" s="43" t="s">
        <v>1043</v>
      </c>
      <c r="K7122" s="43" t="s">
        <v>177</v>
      </c>
      <c r="L7122" s="43" t="str">
        <f>IF(AND(Home!$A$1&gt;=Leave[[#This Row],[Start Time]],Home!$A$1&lt;=Leave[[#This Row],[End Time]]),"Aplica","No Aplica")</f>
        <v>No Aplica</v>
      </c>
      <c r="M7122" s="43" t="str">
        <f>IF(AND(Home!$A$1&gt;=Leave[[#This Row],[Start Time]],Home!$A$1&lt;=Leave[[#This Row],[End Time]]),Home!$A$1,"No Aplica")</f>
        <v>No Aplica</v>
      </c>
      <c r="N7122" s="43" t="str">
        <f>Leave[[#This Row],[User Code (Owning User) (Usuario)]]&amp;Leave[[#This Row],[fecha activa]]</f>
        <v>MIE2025260824195No Aplica</v>
      </c>
    </row>
    <row r="7123" spans="1:14" x14ac:dyDescent="0.3">
      <c r="A7123" s="43" t="s">
        <v>468</v>
      </c>
      <c r="B7123" s="3">
        <v>45911</v>
      </c>
      <c r="C7123" s="3">
        <v>45911</v>
      </c>
      <c r="D7123" s="43" t="s">
        <v>469</v>
      </c>
      <c r="E7123" s="43" t="s">
        <v>2529</v>
      </c>
      <c r="F7123" s="43" t="s">
        <v>2531</v>
      </c>
      <c r="G7123">
        <v>480</v>
      </c>
      <c r="H7123">
        <v>480</v>
      </c>
      <c r="I7123" s="43" t="s">
        <v>2530</v>
      </c>
      <c r="J7123" s="43" t="s">
        <v>1043</v>
      </c>
      <c r="K7123" s="43" t="s">
        <v>177</v>
      </c>
      <c r="L7123" s="43" t="str">
        <f>IF(AND(Home!$A$1&gt;=Leave[[#This Row],[Start Time]],Home!$A$1&lt;=Leave[[#This Row],[End Time]]),"Aplica","No Aplica")</f>
        <v>No Aplica</v>
      </c>
      <c r="M7123" s="43" t="str">
        <f>IF(AND(Home!$A$1&gt;=Leave[[#This Row],[Start Time]],Home!$A$1&lt;=Leave[[#This Row],[End Time]]),Home!$A$1,"No Aplica")</f>
        <v>No Aplica</v>
      </c>
      <c r="N7123" s="43" t="str">
        <f>Leave[[#This Row],[User Code (Owning User) (Usuario)]]&amp;Leave[[#This Row],[fecha activa]]</f>
        <v>MIE2025260824195No Aplica</v>
      </c>
    </row>
    <row r="7124" spans="1:14" x14ac:dyDescent="0.3">
      <c r="A7124" s="43" t="s">
        <v>601</v>
      </c>
      <c r="B7124" s="3">
        <v>45912</v>
      </c>
      <c r="C7124" s="3">
        <v>45912</v>
      </c>
      <c r="D7124" s="43" t="s">
        <v>621</v>
      </c>
      <c r="E7124" s="43" t="s">
        <v>2529</v>
      </c>
      <c r="F7124" s="43" t="s">
        <v>2531</v>
      </c>
      <c r="G7124">
        <v>60</v>
      </c>
      <c r="H7124">
        <v>60</v>
      </c>
      <c r="I7124" s="43" t="s">
        <v>2530</v>
      </c>
      <c r="J7124" s="43" t="s">
        <v>1043</v>
      </c>
      <c r="K7124" s="43" t="s">
        <v>177</v>
      </c>
      <c r="L7124" s="43" t="str">
        <f>IF(AND(Home!$A$1&gt;=Leave[[#This Row],[Start Time]],Home!$A$1&lt;=Leave[[#This Row],[End Time]]),"Aplica","No Aplica")</f>
        <v>No Aplica</v>
      </c>
      <c r="M7124" s="43" t="str">
        <f>IF(AND(Home!$A$1&gt;=Leave[[#This Row],[Start Time]],Home!$A$1&lt;=Leave[[#This Row],[End Time]]),Home!$A$1,"No Aplica")</f>
        <v>No Aplica</v>
      </c>
      <c r="N7124" s="43" t="str">
        <f>Leave[[#This Row],[User Code (Owning User) (Usuario)]]&amp;Leave[[#This Row],[fecha activa]]</f>
        <v>MIE2025260824195No Aplica</v>
      </c>
    </row>
    <row r="7125" spans="1:14" x14ac:dyDescent="0.3">
      <c r="A7125" s="43" t="s">
        <v>601</v>
      </c>
      <c r="B7125" s="3">
        <v>45911</v>
      </c>
      <c r="C7125" s="3">
        <v>45911</v>
      </c>
      <c r="D7125" s="43" t="s">
        <v>621</v>
      </c>
      <c r="E7125" s="43" t="s">
        <v>2529</v>
      </c>
      <c r="F7125" s="43" t="s">
        <v>2531</v>
      </c>
      <c r="G7125">
        <v>60</v>
      </c>
      <c r="H7125">
        <v>60</v>
      </c>
      <c r="I7125" s="43" t="s">
        <v>2530</v>
      </c>
      <c r="J7125" s="43" t="s">
        <v>1043</v>
      </c>
      <c r="K7125" s="43" t="s">
        <v>177</v>
      </c>
      <c r="L7125" s="43" t="str">
        <f>IF(AND(Home!$A$1&gt;=Leave[[#This Row],[Start Time]],Home!$A$1&lt;=Leave[[#This Row],[End Time]]),"Aplica","No Aplica")</f>
        <v>No Aplica</v>
      </c>
      <c r="M7125" s="43" t="str">
        <f>IF(AND(Home!$A$1&gt;=Leave[[#This Row],[Start Time]],Home!$A$1&lt;=Leave[[#This Row],[End Time]]),Home!$A$1,"No Aplica")</f>
        <v>No Aplica</v>
      </c>
      <c r="N7125" s="43" t="str">
        <f>Leave[[#This Row],[User Code (Owning User) (Usuario)]]&amp;Leave[[#This Row],[fecha activa]]</f>
        <v>MIE2025260824195No Aplica</v>
      </c>
    </row>
    <row r="7126" spans="1:14" x14ac:dyDescent="0.3">
      <c r="A7126" s="43" t="s">
        <v>468</v>
      </c>
      <c r="B7126" s="3">
        <v>45910</v>
      </c>
      <c r="C7126" s="3">
        <v>45910</v>
      </c>
      <c r="D7126" s="43" t="s">
        <v>469</v>
      </c>
      <c r="E7126" s="43" t="s">
        <v>2529</v>
      </c>
      <c r="F7126" s="43" t="s">
        <v>2531</v>
      </c>
      <c r="G7126">
        <v>540</v>
      </c>
      <c r="H7126">
        <v>540</v>
      </c>
      <c r="I7126" s="43" t="s">
        <v>2530</v>
      </c>
      <c r="J7126" s="43" t="s">
        <v>1043</v>
      </c>
      <c r="K7126" s="43" t="s">
        <v>177</v>
      </c>
      <c r="L7126" s="43" t="str">
        <f>IF(AND(Home!$A$1&gt;=Leave[[#This Row],[Start Time]],Home!$A$1&lt;=Leave[[#This Row],[End Time]]),"Aplica","No Aplica")</f>
        <v>No Aplica</v>
      </c>
      <c r="M7126" s="43" t="str">
        <f>IF(AND(Home!$A$1&gt;=Leave[[#This Row],[Start Time]],Home!$A$1&lt;=Leave[[#This Row],[End Time]]),Home!$A$1,"No Aplica")</f>
        <v>No Aplica</v>
      </c>
      <c r="N7126" s="43" t="str">
        <f>Leave[[#This Row],[User Code (Owning User) (Usuario)]]&amp;Leave[[#This Row],[fecha activa]]</f>
        <v>MIE2025260824195No Aplica</v>
      </c>
    </row>
    <row r="7127" spans="1:14" x14ac:dyDescent="0.3">
      <c r="A7127" s="43" t="s">
        <v>601</v>
      </c>
      <c r="B7127" s="3">
        <v>45909</v>
      </c>
      <c r="C7127" s="3">
        <v>45909</v>
      </c>
      <c r="D7127" s="43" t="s">
        <v>2292</v>
      </c>
      <c r="E7127" s="43" t="s">
        <v>2529</v>
      </c>
      <c r="F7127" s="43" t="s">
        <v>2531</v>
      </c>
      <c r="G7127">
        <v>60</v>
      </c>
      <c r="H7127">
        <v>60</v>
      </c>
      <c r="I7127" s="43" t="s">
        <v>2530</v>
      </c>
      <c r="J7127" s="43" t="s">
        <v>1043</v>
      </c>
      <c r="K7127" s="43" t="s">
        <v>177</v>
      </c>
      <c r="L7127" s="43" t="str">
        <f>IF(AND(Home!$A$1&gt;=Leave[[#This Row],[Start Time]],Home!$A$1&lt;=Leave[[#This Row],[End Time]]),"Aplica","No Aplica")</f>
        <v>No Aplica</v>
      </c>
      <c r="M7127" s="43" t="str">
        <f>IF(AND(Home!$A$1&gt;=Leave[[#This Row],[Start Time]],Home!$A$1&lt;=Leave[[#This Row],[End Time]]),Home!$A$1,"No Aplica")</f>
        <v>No Aplica</v>
      </c>
      <c r="N7127" s="43" t="str">
        <f>Leave[[#This Row],[User Code (Owning User) (Usuario)]]&amp;Leave[[#This Row],[fecha activa]]</f>
        <v>MIE2025260824195No Aplica</v>
      </c>
    </row>
    <row r="7128" spans="1:14" x14ac:dyDescent="0.3">
      <c r="A7128" s="43" t="s">
        <v>601</v>
      </c>
      <c r="B7128" s="3">
        <v>45908</v>
      </c>
      <c r="C7128" s="3">
        <v>45908</v>
      </c>
      <c r="D7128" s="43" t="s">
        <v>621</v>
      </c>
      <c r="E7128" s="43" t="s">
        <v>2529</v>
      </c>
      <c r="F7128" s="43" t="s">
        <v>2531</v>
      </c>
      <c r="G7128">
        <v>60</v>
      </c>
      <c r="H7128">
        <v>60</v>
      </c>
      <c r="I7128" s="43" t="s">
        <v>2530</v>
      </c>
      <c r="J7128" s="43" t="s">
        <v>1043</v>
      </c>
      <c r="K7128" s="43" t="s">
        <v>177</v>
      </c>
      <c r="L7128" s="43" t="str">
        <f>IF(AND(Home!$A$1&gt;=Leave[[#This Row],[Start Time]],Home!$A$1&lt;=Leave[[#This Row],[End Time]]),"Aplica","No Aplica")</f>
        <v>No Aplica</v>
      </c>
      <c r="M7128" s="43" t="str">
        <f>IF(AND(Home!$A$1&gt;=Leave[[#This Row],[Start Time]],Home!$A$1&lt;=Leave[[#This Row],[End Time]]),Home!$A$1,"No Aplica")</f>
        <v>No Aplica</v>
      </c>
      <c r="N7128" s="43" t="str">
        <f>Leave[[#This Row],[User Code (Owning User) (Usuario)]]&amp;Leave[[#This Row],[fecha activa]]</f>
        <v>MIE2025260824195No Aplica</v>
      </c>
    </row>
    <row r="7129" spans="1:14" x14ac:dyDescent="0.3">
      <c r="A7129" s="43" t="s">
        <v>601</v>
      </c>
      <c r="B7129" s="3">
        <v>45901</v>
      </c>
      <c r="C7129" s="3">
        <v>45901</v>
      </c>
      <c r="D7129" s="43" t="s">
        <v>493</v>
      </c>
      <c r="E7129" s="43" t="s">
        <v>2529</v>
      </c>
      <c r="F7129" s="43" t="s">
        <v>2531</v>
      </c>
      <c r="G7129">
        <v>60</v>
      </c>
      <c r="H7129">
        <v>60</v>
      </c>
      <c r="I7129" s="43" t="s">
        <v>2530</v>
      </c>
      <c r="J7129" s="43" t="s">
        <v>1043</v>
      </c>
      <c r="K7129" s="43" t="s">
        <v>177</v>
      </c>
      <c r="L7129" s="43" t="str">
        <f>IF(AND(Home!$A$1&gt;=Leave[[#This Row],[Start Time]],Home!$A$1&lt;=Leave[[#This Row],[End Time]]),"Aplica","No Aplica")</f>
        <v>No Aplica</v>
      </c>
      <c r="M7129" s="43" t="str">
        <f>IF(AND(Home!$A$1&gt;=Leave[[#This Row],[Start Time]],Home!$A$1&lt;=Leave[[#This Row],[End Time]]),Home!$A$1,"No Aplica")</f>
        <v>No Aplica</v>
      </c>
      <c r="N7129" s="43" t="str">
        <f>Leave[[#This Row],[User Code (Owning User) (Usuario)]]&amp;Leave[[#This Row],[fecha activa]]</f>
        <v>MIE2025260824195No Aplica</v>
      </c>
    </row>
    <row r="7130" spans="1:14" x14ac:dyDescent="0.3">
      <c r="A7130" s="43" t="s">
        <v>601</v>
      </c>
      <c r="B7130" s="3">
        <v>45904</v>
      </c>
      <c r="C7130" s="3">
        <v>45904</v>
      </c>
      <c r="D7130" s="43" t="s">
        <v>621</v>
      </c>
      <c r="E7130" s="43" t="s">
        <v>2529</v>
      </c>
      <c r="F7130" s="43" t="s">
        <v>2531</v>
      </c>
      <c r="G7130">
        <v>120</v>
      </c>
      <c r="H7130">
        <v>120</v>
      </c>
      <c r="I7130" s="43" t="s">
        <v>2530</v>
      </c>
      <c r="J7130" s="43" t="s">
        <v>1043</v>
      </c>
      <c r="K7130" s="43" t="s">
        <v>177</v>
      </c>
      <c r="L7130" s="43" t="str">
        <f>IF(AND(Home!$A$1&gt;=Leave[[#This Row],[Start Time]],Home!$A$1&lt;=Leave[[#This Row],[End Time]]),"Aplica","No Aplica")</f>
        <v>No Aplica</v>
      </c>
      <c r="M7130" s="43" t="str">
        <f>IF(AND(Home!$A$1&gt;=Leave[[#This Row],[Start Time]],Home!$A$1&lt;=Leave[[#This Row],[End Time]]),Home!$A$1,"No Aplica")</f>
        <v>No Aplica</v>
      </c>
      <c r="N7130" s="43" t="str">
        <f>Leave[[#This Row],[User Code (Owning User) (Usuario)]]&amp;Leave[[#This Row],[fecha activa]]</f>
        <v>MIE2025260824195No Aplica</v>
      </c>
    </row>
    <row r="7131" spans="1:14" x14ac:dyDescent="0.3">
      <c r="A7131" s="43" t="s">
        <v>601</v>
      </c>
      <c r="B7131" s="3">
        <v>45902</v>
      </c>
      <c r="C7131" s="3">
        <v>45902</v>
      </c>
      <c r="D7131" s="43" t="s">
        <v>621</v>
      </c>
      <c r="E7131" s="43" t="s">
        <v>2529</v>
      </c>
      <c r="F7131" s="43" t="s">
        <v>2531</v>
      </c>
      <c r="G7131">
        <v>60</v>
      </c>
      <c r="H7131">
        <v>60</v>
      </c>
      <c r="I7131" s="43" t="s">
        <v>2530</v>
      </c>
      <c r="J7131" s="43" t="s">
        <v>1043</v>
      </c>
      <c r="K7131" s="43" t="s">
        <v>177</v>
      </c>
      <c r="L7131" s="43" t="str">
        <f>IF(AND(Home!$A$1&gt;=Leave[[#This Row],[Start Time]],Home!$A$1&lt;=Leave[[#This Row],[End Time]]),"Aplica","No Aplica")</f>
        <v>No Aplica</v>
      </c>
      <c r="M7131" s="43" t="str">
        <f>IF(AND(Home!$A$1&gt;=Leave[[#This Row],[Start Time]],Home!$A$1&lt;=Leave[[#This Row],[End Time]]),Home!$A$1,"No Aplica")</f>
        <v>No Aplica</v>
      </c>
      <c r="N7131" s="43" t="str">
        <f>Leave[[#This Row],[User Code (Owning User) (Usuario)]]&amp;Leave[[#This Row],[fecha activa]]</f>
        <v>MIE2025260824195No Aplica</v>
      </c>
    </row>
    <row r="7132" spans="1:14" x14ac:dyDescent="0.3">
      <c r="A7132" s="43" t="s">
        <v>601</v>
      </c>
      <c r="B7132" s="3">
        <v>45901</v>
      </c>
      <c r="C7132" s="3">
        <v>45901</v>
      </c>
      <c r="D7132" s="43" t="s">
        <v>2659</v>
      </c>
      <c r="E7132" s="43" t="s">
        <v>2529</v>
      </c>
      <c r="F7132" s="43" t="s">
        <v>2531</v>
      </c>
      <c r="G7132">
        <v>60</v>
      </c>
      <c r="H7132">
        <v>60</v>
      </c>
      <c r="I7132" s="43" t="s">
        <v>2530</v>
      </c>
      <c r="J7132" s="43" t="s">
        <v>1043</v>
      </c>
      <c r="K7132" s="43" t="s">
        <v>177</v>
      </c>
      <c r="L7132" s="43" t="str">
        <f>IF(AND(Home!$A$1&gt;=Leave[[#This Row],[Start Time]],Home!$A$1&lt;=Leave[[#This Row],[End Time]]),"Aplica","No Aplica")</f>
        <v>No Aplica</v>
      </c>
      <c r="M7132" s="43" t="str">
        <f>IF(AND(Home!$A$1&gt;=Leave[[#This Row],[Start Time]],Home!$A$1&lt;=Leave[[#This Row],[End Time]]),Home!$A$1,"No Aplica")</f>
        <v>No Aplica</v>
      </c>
      <c r="N7132" s="43" t="str">
        <f>Leave[[#This Row],[User Code (Owning User) (Usuario)]]&amp;Leave[[#This Row],[fecha activa]]</f>
        <v>MIE2025260824195No Aplica</v>
      </c>
    </row>
    <row r="7133" spans="1:14" x14ac:dyDescent="0.3">
      <c r="A7133" s="43" t="s">
        <v>468</v>
      </c>
      <c r="B7133" s="3">
        <v>45930</v>
      </c>
      <c r="C7133" s="3">
        <v>45930</v>
      </c>
      <c r="D7133" s="43" t="s">
        <v>493</v>
      </c>
      <c r="E7133" s="43" t="s">
        <v>2090</v>
      </c>
      <c r="F7133" s="43" t="s">
        <v>2092</v>
      </c>
      <c r="G7133">
        <v>60</v>
      </c>
      <c r="H7133">
        <v>60</v>
      </c>
      <c r="I7133" s="43" t="s">
        <v>2091</v>
      </c>
      <c r="J7133" s="43" t="s">
        <v>974</v>
      </c>
      <c r="K7133" s="43" t="s">
        <v>177</v>
      </c>
      <c r="L7133" s="43" t="str">
        <f>IF(AND(Home!$A$1&gt;=Leave[[#This Row],[Start Time]],Home!$A$1&lt;=Leave[[#This Row],[End Time]]),"Aplica","No Aplica")</f>
        <v>No Aplica</v>
      </c>
      <c r="M7133" s="43" t="str">
        <f>IF(AND(Home!$A$1&gt;=Leave[[#This Row],[Start Time]],Home!$A$1&lt;=Leave[[#This Row],[End Time]]),Home!$A$1,"No Aplica")</f>
        <v>No Aplica</v>
      </c>
      <c r="N7133" s="43" t="str">
        <f>Leave[[#This Row],[User Code (Owning User) (Usuario)]]&amp;Leave[[#This Row],[fecha activa]]</f>
        <v>MIE2025170723737No Aplica</v>
      </c>
    </row>
    <row r="7134" spans="1:14" x14ac:dyDescent="0.3">
      <c r="A7134" s="43" t="s">
        <v>468</v>
      </c>
      <c r="B7134" s="3">
        <v>45929</v>
      </c>
      <c r="C7134" s="3">
        <v>45929</v>
      </c>
      <c r="D7134" s="43" t="s">
        <v>1894</v>
      </c>
      <c r="E7134" s="43" t="s">
        <v>2090</v>
      </c>
      <c r="F7134" s="43" t="s">
        <v>2092</v>
      </c>
      <c r="G7134">
        <v>480</v>
      </c>
      <c r="H7134">
        <v>480</v>
      </c>
      <c r="I7134" s="43" t="s">
        <v>2091</v>
      </c>
      <c r="J7134" s="43" t="s">
        <v>974</v>
      </c>
      <c r="K7134" s="43" t="s">
        <v>177</v>
      </c>
      <c r="L7134" s="43" t="str">
        <f>IF(AND(Home!$A$1&gt;=Leave[[#This Row],[Start Time]],Home!$A$1&lt;=Leave[[#This Row],[End Time]]),"Aplica","No Aplica")</f>
        <v>No Aplica</v>
      </c>
      <c r="M7134" s="43" t="str">
        <f>IF(AND(Home!$A$1&gt;=Leave[[#This Row],[Start Time]],Home!$A$1&lt;=Leave[[#This Row],[End Time]]),Home!$A$1,"No Aplica")</f>
        <v>No Aplica</v>
      </c>
      <c r="N7134" s="43" t="str">
        <f>Leave[[#This Row],[User Code (Owning User) (Usuario)]]&amp;Leave[[#This Row],[fecha activa]]</f>
        <v>MIE2025170723737No Aplica</v>
      </c>
    </row>
    <row r="7135" spans="1:14" x14ac:dyDescent="0.3">
      <c r="A7135" s="43" t="s">
        <v>468</v>
      </c>
      <c r="B7135" s="3">
        <v>45926</v>
      </c>
      <c r="C7135" s="3">
        <v>45926</v>
      </c>
      <c r="D7135" s="43" t="s">
        <v>493</v>
      </c>
      <c r="E7135" s="43" t="s">
        <v>2090</v>
      </c>
      <c r="F7135" s="43" t="s">
        <v>2092</v>
      </c>
      <c r="G7135">
        <v>60</v>
      </c>
      <c r="H7135">
        <v>60</v>
      </c>
      <c r="I7135" s="43" t="s">
        <v>2091</v>
      </c>
      <c r="J7135" s="43" t="s">
        <v>974</v>
      </c>
      <c r="K7135" s="43" t="s">
        <v>177</v>
      </c>
      <c r="L7135" s="43" t="str">
        <f>IF(AND(Home!$A$1&gt;=Leave[[#This Row],[Start Time]],Home!$A$1&lt;=Leave[[#This Row],[End Time]]),"Aplica","No Aplica")</f>
        <v>No Aplica</v>
      </c>
      <c r="M7135" s="43" t="str">
        <f>IF(AND(Home!$A$1&gt;=Leave[[#This Row],[Start Time]],Home!$A$1&lt;=Leave[[#This Row],[End Time]]),Home!$A$1,"No Aplica")</f>
        <v>No Aplica</v>
      </c>
      <c r="N7135" s="43" t="str">
        <f>Leave[[#This Row],[User Code (Owning User) (Usuario)]]&amp;Leave[[#This Row],[fecha activa]]</f>
        <v>MIE2025170723737No Aplica</v>
      </c>
    </row>
    <row r="7136" spans="1:14" x14ac:dyDescent="0.3">
      <c r="A7136" s="43" t="s">
        <v>468</v>
      </c>
      <c r="B7136" s="3">
        <v>45925</v>
      </c>
      <c r="C7136" s="3">
        <v>45925</v>
      </c>
      <c r="D7136" s="43" t="s">
        <v>493</v>
      </c>
      <c r="E7136" s="43" t="s">
        <v>2090</v>
      </c>
      <c r="F7136" s="43" t="s">
        <v>2092</v>
      </c>
      <c r="G7136">
        <v>60</v>
      </c>
      <c r="H7136">
        <v>60</v>
      </c>
      <c r="I7136" s="43" t="s">
        <v>2091</v>
      </c>
      <c r="J7136" s="43" t="s">
        <v>974</v>
      </c>
      <c r="K7136" s="43" t="s">
        <v>177</v>
      </c>
      <c r="L7136" s="43" t="str">
        <f>IF(AND(Home!$A$1&gt;=Leave[[#This Row],[Start Time]],Home!$A$1&lt;=Leave[[#This Row],[End Time]]),"Aplica","No Aplica")</f>
        <v>No Aplica</v>
      </c>
      <c r="M7136" s="43" t="str">
        <f>IF(AND(Home!$A$1&gt;=Leave[[#This Row],[Start Time]],Home!$A$1&lt;=Leave[[#This Row],[End Time]]),Home!$A$1,"No Aplica")</f>
        <v>No Aplica</v>
      </c>
      <c r="N7136" s="43" t="str">
        <f>Leave[[#This Row],[User Code (Owning User) (Usuario)]]&amp;Leave[[#This Row],[fecha activa]]</f>
        <v>MIE2025170723737No Aplica</v>
      </c>
    </row>
    <row r="7137" spans="1:14" x14ac:dyDescent="0.3">
      <c r="A7137" s="43" t="s">
        <v>468</v>
      </c>
      <c r="B7137" s="3">
        <v>45924</v>
      </c>
      <c r="C7137" s="3">
        <v>45924</v>
      </c>
      <c r="D7137" s="43" t="s">
        <v>1894</v>
      </c>
      <c r="E7137" s="43" t="s">
        <v>2090</v>
      </c>
      <c r="F7137" s="43" t="s">
        <v>2092</v>
      </c>
      <c r="G7137">
        <v>480</v>
      </c>
      <c r="H7137">
        <v>480</v>
      </c>
      <c r="I7137" s="43" t="s">
        <v>2091</v>
      </c>
      <c r="J7137" s="43" t="s">
        <v>974</v>
      </c>
      <c r="K7137" s="43" t="s">
        <v>177</v>
      </c>
      <c r="L7137" s="43" t="str">
        <f>IF(AND(Home!$A$1&gt;=Leave[[#This Row],[Start Time]],Home!$A$1&lt;=Leave[[#This Row],[End Time]]),"Aplica","No Aplica")</f>
        <v>No Aplica</v>
      </c>
      <c r="M7137" s="43" t="str">
        <f>IF(AND(Home!$A$1&gt;=Leave[[#This Row],[Start Time]],Home!$A$1&lt;=Leave[[#This Row],[End Time]]),Home!$A$1,"No Aplica")</f>
        <v>No Aplica</v>
      </c>
      <c r="N7137" s="43" t="str">
        <f>Leave[[#This Row],[User Code (Owning User) (Usuario)]]&amp;Leave[[#This Row],[fecha activa]]</f>
        <v>MIE2025170723737No Aplica</v>
      </c>
    </row>
    <row r="7138" spans="1:14" x14ac:dyDescent="0.3">
      <c r="A7138" s="43" t="s">
        <v>468</v>
      </c>
      <c r="B7138" s="3">
        <v>45923</v>
      </c>
      <c r="C7138" s="3">
        <v>45923</v>
      </c>
      <c r="D7138" s="43" t="s">
        <v>493</v>
      </c>
      <c r="E7138" s="43" t="s">
        <v>2090</v>
      </c>
      <c r="F7138" s="43" t="s">
        <v>2092</v>
      </c>
      <c r="G7138">
        <v>60</v>
      </c>
      <c r="H7138">
        <v>60</v>
      </c>
      <c r="I7138" s="43" t="s">
        <v>2091</v>
      </c>
      <c r="J7138" s="43" t="s">
        <v>974</v>
      </c>
      <c r="K7138" s="43" t="s">
        <v>177</v>
      </c>
      <c r="L7138" s="43" t="str">
        <f>IF(AND(Home!$A$1&gt;=Leave[[#This Row],[Start Time]],Home!$A$1&lt;=Leave[[#This Row],[End Time]]),"Aplica","No Aplica")</f>
        <v>No Aplica</v>
      </c>
      <c r="M7138" s="43" t="str">
        <f>IF(AND(Home!$A$1&gt;=Leave[[#This Row],[Start Time]],Home!$A$1&lt;=Leave[[#This Row],[End Time]]),Home!$A$1,"No Aplica")</f>
        <v>No Aplica</v>
      </c>
      <c r="N7138" s="43" t="str">
        <f>Leave[[#This Row],[User Code (Owning User) (Usuario)]]&amp;Leave[[#This Row],[fecha activa]]</f>
        <v>MIE2025170723737No Aplica</v>
      </c>
    </row>
    <row r="7139" spans="1:14" x14ac:dyDescent="0.3">
      <c r="A7139" s="43" t="s">
        <v>468</v>
      </c>
      <c r="B7139" s="3">
        <v>45922</v>
      </c>
      <c r="C7139" s="3">
        <v>45922</v>
      </c>
      <c r="D7139" s="43" t="s">
        <v>493</v>
      </c>
      <c r="E7139" s="43" t="s">
        <v>2090</v>
      </c>
      <c r="F7139" s="43" t="s">
        <v>2092</v>
      </c>
      <c r="G7139">
        <v>60</v>
      </c>
      <c r="H7139">
        <v>60</v>
      </c>
      <c r="I7139" s="43" t="s">
        <v>2091</v>
      </c>
      <c r="J7139" s="43" t="s">
        <v>974</v>
      </c>
      <c r="K7139" s="43" t="s">
        <v>177</v>
      </c>
      <c r="L7139" s="43" t="str">
        <f>IF(AND(Home!$A$1&gt;=Leave[[#This Row],[Start Time]],Home!$A$1&lt;=Leave[[#This Row],[End Time]]),"Aplica","No Aplica")</f>
        <v>Aplica</v>
      </c>
      <c r="M7139" s="43">
        <f>IF(AND(Home!$A$1&gt;=Leave[[#This Row],[Start Time]],Home!$A$1&lt;=Leave[[#This Row],[End Time]]),Home!$A$1,"No Aplica")</f>
        <v>45922</v>
      </c>
      <c r="N7139" s="43" t="str">
        <f>Leave[[#This Row],[User Code (Owning User) (Usuario)]]&amp;Leave[[#This Row],[fecha activa]]</f>
        <v>MIE202517072373745922</v>
      </c>
    </row>
    <row r="7140" spans="1:14" x14ac:dyDescent="0.3">
      <c r="A7140" s="43" t="s">
        <v>468</v>
      </c>
      <c r="B7140" s="3">
        <v>45919</v>
      </c>
      <c r="C7140" s="3">
        <v>45919</v>
      </c>
      <c r="D7140" s="43" t="s">
        <v>493</v>
      </c>
      <c r="E7140" s="43" t="s">
        <v>2090</v>
      </c>
      <c r="F7140" s="43" t="s">
        <v>2092</v>
      </c>
      <c r="G7140">
        <v>60</v>
      </c>
      <c r="H7140">
        <v>60</v>
      </c>
      <c r="I7140" s="43" t="s">
        <v>2091</v>
      </c>
      <c r="J7140" s="43" t="s">
        <v>974</v>
      </c>
      <c r="K7140" s="43" t="s">
        <v>177</v>
      </c>
      <c r="L7140" s="43" t="str">
        <f>IF(AND(Home!$A$1&gt;=Leave[[#This Row],[Start Time]],Home!$A$1&lt;=Leave[[#This Row],[End Time]]),"Aplica","No Aplica")</f>
        <v>No Aplica</v>
      </c>
      <c r="M7140" s="43" t="str">
        <f>IF(AND(Home!$A$1&gt;=Leave[[#This Row],[Start Time]],Home!$A$1&lt;=Leave[[#This Row],[End Time]]),Home!$A$1,"No Aplica")</f>
        <v>No Aplica</v>
      </c>
      <c r="N7140" s="43" t="str">
        <f>Leave[[#This Row],[User Code (Owning User) (Usuario)]]&amp;Leave[[#This Row],[fecha activa]]</f>
        <v>MIE2025170723737No Aplica</v>
      </c>
    </row>
    <row r="7141" spans="1:14" x14ac:dyDescent="0.3">
      <c r="A7141" s="43" t="s">
        <v>468</v>
      </c>
      <c r="B7141" s="3">
        <v>45918</v>
      </c>
      <c r="C7141" s="3">
        <v>45918</v>
      </c>
      <c r="D7141" s="43" t="s">
        <v>493</v>
      </c>
      <c r="E7141" s="43" t="s">
        <v>2090</v>
      </c>
      <c r="F7141" s="43" t="s">
        <v>2092</v>
      </c>
      <c r="G7141">
        <v>60</v>
      </c>
      <c r="H7141">
        <v>60</v>
      </c>
      <c r="I7141" s="43" t="s">
        <v>2091</v>
      </c>
      <c r="J7141" s="43" t="s">
        <v>974</v>
      </c>
      <c r="K7141" s="43" t="s">
        <v>177</v>
      </c>
      <c r="L7141" s="43" t="str">
        <f>IF(AND(Home!$A$1&gt;=Leave[[#This Row],[Start Time]],Home!$A$1&lt;=Leave[[#This Row],[End Time]]),"Aplica","No Aplica")</f>
        <v>No Aplica</v>
      </c>
      <c r="M7141" s="43" t="str">
        <f>IF(AND(Home!$A$1&gt;=Leave[[#This Row],[Start Time]],Home!$A$1&lt;=Leave[[#This Row],[End Time]]),Home!$A$1,"No Aplica")</f>
        <v>No Aplica</v>
      </c>
      <c r="N7141" s="43" t="str">
        <f>Leave[[#This Row],[User Code (Owning User) (Usuario)]]&amp;Leave[[#This Row],[fecha activa]]</f>
        <v>MIE2025170723737No Aplica</v>
      </c>
    </row>
    <row r="7142" spans="1:14" x14ac:dyDescent="0.3">
      <c r="A7142" s="43" t="s">
        <v>468</v>
      </c>
      <c r="B7142" s="3">
        <v>45917</v>
      </c>
      <c r="C7142" s="3">
        <v>45917</v>
      </c>
      <c r="D7142" s="43" t="s">
        <v>493</v>
      </c>
      <c r="E7142" s="43" t="s">
        <v>2090</v>
      </c>
      <c r="F7142" s="43" t="s">
        <v>2092</v>
      </c>
      <c r="G7142">
        <v>60</v>
      </c>
      <c r="H7142">
        <v>60</v>
      </c>
      <c r="I7142" s="43" t="s">
        <v>2091</v>
      </c>
      <c r="J7142" s="43" t="s">
        <v>974</v>
      </c>
      <c r="K7142" s="43" t="s">
        <v>177</v>
      </c>
      <c r="L7142" s="43" t="str">
        <f>IF(AND(Home!$A$1&gt;=Leave[[#This Row],[Start Time]],Home!$A$1&lt;=Leave[[#This Row],[End Time]]),"Aplica","No Aplica")</f>
        <v>No Aplica</v>
      </c>
      <c r="M7142" s="43" t="str">
        <f>IF(AND(Home!$A$1&gt;=Leave[[#This Row],[Start Time]],Home!$A$1&lt;=Leave[[#This Row],[End Time]]),Home!$A$1,"No Aplica")</f>
        <v>No Aplica</v>
      </c>
      <c r="N7142" s="43" t="str">
        <f>Leave[[#This Row],[User Code (Owning User) (Usuario)]]&amp;Leave[[#This Row],[fecha activa]]</f>
        <v>MIE2025170723737No Aplica</v>
      </c>
    </row>
    <row r="7143" spans="1:14" x14ac:dyDescent="0.3">
      <c r="A7143" s="43" t="s">
        <v>468</v>
      </c>
      <c r="B7143" s="3">
        <v>45915</v>
      </c>
      <c r="C7143" s="3">
        <v>45915</v>
      </c>
      <c r="D7143" s="43" t="s">
        <v>493</v>
      </c>
      <c r="E7143" s="43" t="s">
        <v>2090</v>
      </c>
      <c r="F7143" s="43" t="s">
        <v>2092</v>
      </c>
      <c r="G7143">
        <v>60</v>
      </c>
      <c r="H7143">
        <v>60</v>
      </c>
      <c r="I7143" s="43" t="s">
        <v>2091</v>
      </c>
      <c r="J7143" s="43" t="s">
        <v>974</v>
      </c>
      <c r="K7143" s="43" t="s">
        <v>177</v>
      </c>
      <c r="L7143" s="43" t="str">
        <f>IF(AND(Home!$A$1&gt;=Leave[[#This Row],[Start Time]],Home!$A$1&lt;=Leave[[#This Row],[End Time]]),"Aplica","No Aplica")</f>
        <v>No Aplica</v>
      </c>
      <c r="M7143" s="43" t="str">
        <f>IF(AND(Home!$A$1&gt;=Leave[[#This Row],[Start Time]],Home!$A$1&lt;=Leave[[#This Row],[End Time]]),Home!$A$1,"No Aplica")</f>
        <v>No Aplica</v>
      </c>
      <c r="N7143" s="43" t="str">
        <f>Leave[[#This Row],[User Code (Owning User) (Usuario)]]&amp;Leave[[#This Row],[fecha activa]]</f>
        <v>MIE2025170723737No Aplica</v>
      </c>
    </row>
    <row r="7144" spans="1:14" x14ac:dyDescent="0.3">
      <c r="A7144" s="43" t="s">
        <v>468</v>
      </c>
      <c r="B7144" s="3">
        <v>45916</v>
      </c>
      <c r="C7144" s="3">
        <v>45916</v>
      </c>
      <c r="D7144" s="43" t="s">
        <v>1894</v>
      </c>
      <c r="E7144" s="43" t="s">
        <v>2090</v>
      </c>
      <c r="F7144" s="43" t="s">
        <v>2092</v>
      </c>
      <c r="G7144">
        <v>480</v>
      </c>
      <c r="H7144">
        <v>480</v>
      </c>
      <c r="I7144" s="43" t="s">
        <v>2091</v>
      </c>
      <c r="J7144" s="43" t="s">
        <v>974</v>
      </c>
      <c r="K7144" s="43" t="s">
        <v>177</v>
      </c>
      <c r="L7144" s="43" t="str">
        <f>IF(AND(Home!$A$1&gt;=Leave[[#This Row],[Start Time]],Home!$A$1&lt;=Leave[[#This Row],[End Time]]),"Aplica","No Aplica")</f>
        <v>No Aplica</v>
      </c>
      <c r="M7144" s="43" t="str">
        <f>IF(AND(Home!$A$1&gt;=Leave[[#This Row],[Start Time]],Home!$A$1&lt;=Leave[[#This Row],[End Time]]),Home!$A$1,"No Aplica")</f>
        <v>No Aplica</v>
      </c>
      <c r="N7144" s="43" t="str">
        <f>Leave[[#This Row],[User Code (Owning User) (Usuario)]]&amp;Leave[[#This Row],[fecha activa]]</f>
        <v>MIE2025170723737No Aplica</v>
      </c>
    </row>
    <row r="7145" spans="1:14" x14ac:dyDescent="0.3">
      <c r="A7145" s="43" t="s">
        <v>468</v>
      </c>
      <c r="B7145" s="3">
        <v>45912</v>
      </c>
      <c r="C7145" s="3">
        <v>45912</v>
      </c>
      <c r="D7145" s="43" t="s">
        <v>493</v>
      </c>
      <c r="E7145" s="43" t="s">
        <v>2090</v>
      </c>
      <c r="F7145" s="43" t="s">
        <v>2092</v>
      </c>
      <c r="G7145">
        <v>60</v>
      </c>
      <c r="H7145">
        <v>60</v>
      </c>
      <c r="I7145" s="43" t="s">
        <v>2091</v>
      </c>
      <c r="J7145" s="43" t="s">
        <v>974</v>
      </c>
      <c r="K7145" s="43" t="s">
        <v>177</v>
      </c>
      <c r="L7145" s="43" t="str">
        <f>IF(AND(Home!$A$1&gt;=Leave[[#This Row],[Start Time]],Home!$A$1&lt;=Leave[[#This Row],[End Time]]),"Aplica","No Aplica")</f>
        <v>No Aplica</v>
      </c>
      <c r="M7145" s="43" t="str">
        <f>IF(AND(Home!$A$1&gt;=Leave[[#This Row],[Start Time]],Home!$A$1&lt;=Leave[[#This Row],[End Time]]),Home!$A$1,"No Aplica")</f>
        <v>No Aplica</v>
      </c>
      <c r="N7145" s="43" t="str">
        <f>Leave[[#This Row],[User Code (Owning User) (Usuario)]]&amp;Leave[[#This Row],[fecha activa]]</f>
        <v>MIE2025170723737No Aplica</v>
      </c>
    </row>
    <row r="7146" spans="1:14" x14ac:dyDescent="0.3">
      <c r="A7146" s="43" t="s">
        <v>468</v>
      </c>
      <c r="B7146" s="3">
        <v>45911</v>
      </c>
      <c r="C7146" s="3">
        <v>45911</v>
      </c>
      <c r="D7146" s="43" t="s">
        <v>493</v>
      </c>
      <c r="E7146" s="43" t="s">
        <v>2090</v>
      </c>
      <c r="F7146" s="43" t="s">
        <v>2092</v>
      </c>
      <c r="G7146">
        <v>60</v>
      </c>
      <c r="H7146">
        <v>60</v>
      </c>
      <c r="I7146" s="43" t="s">
        <v>2091</v>
      </c>
      <c r="J7146" s="43" t="s">
        <v>974</v>
      </c>
      <c r="K7146" s="43" t="s">
        <v>177</v>
      </c>
      <c r="L7146" s="43" t="str">
        <f>IF(AND(Home!$A$1&gt;=Leave[[#This Row],[Start Time]],Home!$A$1&lt;=Leave[[#This Row],[End Time]]),"Aplica","No Aplica")</f>
        <v>No Aplica</v>
      </c>
      <c r="M7146" s="43" t="str">
        <f>IF(AND(Home!$A$1&gt;=Leave[[#This Row],[Start Time]],Home!$A$1&lt;=Leave[[#This Row],[End Time]]),Home!$A$1,"No Aplica")</f>
        <v>No Aplica</v>
      </c>
      <c r="N7146" s="43" t="str">
        <f>Leave[[#This Row],[User Code (Owning User) (Usuario)]]&amp;Leave[[#This Row],[fecha activa]]</f>
        <v>MIE2025170723737No Aplica</v>
      </c>
    </row>
    <row r="7147" spans="1:14" x14ac:dyDescent="0.3">
      <c r="A7147" s="43" t="s">
        <v>468</v>
      </c>
      <c r="B7147" s="3">
        <v>45909</v>
      </c>
      <c r="C7147" s="3">
        <v>45909</v>
      </c>
      <c r="D7147" s="43" t="s">
        <v>493</v>
      </c>
      <c r="E7147" s="43" t="s">
        <v>2090</v>
      </c>
      <c r="F7147" s="43" t="s">
        <v>2092</v>
      </c>
      <c r="G7147">
        <v>60</v>
      </c>
      <c r="H7147">
        <v>60</v>
      </c>
      <c r="I7147" s="43" t="s">
        <v>2091</v>
      </c>
      <c r="J7147" s="43" t="s">
        <v>974</v>
      </c>
      <c r="K7147" s="43" t="s">
        <v>177</v>
      </c>
      <c r="L7147" s="43" t="str">
        <f>IF(AND(Home!$A$1&gt;=Leave[[#This Row],[Start Time]],Home!$A$1&lt;=Leave[[#This Row],[End Time]]),"Aplica","No Aplica")</f>
        <v>No Aplica</v>
      </c>
      <c r="M7147" s="43" t="str">
        <f>IF(AND(Home!$A$1&gt;=Leave[[#This Row],[Start Time]],Home!$A$1&lt;=Leave[[#This Row],[End Time]]),Home!$A$1,"No Aplica")</f>
        <v>No Aplica</v>
      </c>
      <c r="N7147" s="43" t="str">
        <f>Leave[[#This Row],[User Code (Owning User) (Usuario)]]&amp;Leave[[#This Row],[fecha activa]]</f>
        <v>MIE2025170723737No Aplica</v>
      </c>
    </row>
    <row r="7148" spans="1:14" x14ac:dyDescent="0.3">
      <c r="A7148" s="43" t="s">
        <v>468</v>
      </c>
      <c r="B7148" s="3">
        <v>45910</v>
      </c>
      <c r="C7148" s="3">
        <v>45910</v>
      </c>
      <c r="D7148" s="43" t="s">
        <v>493</v>
      </c>
      <c r="E7148" s="43" t="s">
        <v>2090</v>
      </c>
      <c r="F7148" s="43" t="s">
        <v>2092</v>
      </c>
      <c r="G7148">
        <v>60</v>
      </c>
      <c r="H7148">
        <v>60</v>
      </c>
      <c r="I7148" s="43" t="s">
        <v>2091</v>
      </c>
      <c r="J7148" s="43" t="s">
        <v>974</v>
      </c>
      <c r="K7148" s="43" t="s">
        <v>177</v>
      </c>
      <c r="L7148" s="43" t="str">
        <f>IF(AND(Home!$A$1&gt;=Leave[[#This Row],[Start Time]],Home!$A$1&lt;=Leave[[#This Row],[End Time]]),"Aplica","No Aplica")</f>
        <v>No Aplica</v>
      </c>
      <c r="M7148" s="43" t="str">
        <f>IF(AND(Home!$A$1&gt;=Leave[[#This Row],[Start Time]],Home!$A$1&lt;=Leave[[#This Row],[End Time]]),Home!$A$1,"No Aplica")</f>
        <v>No Aplica</v>
      </c>
      <c r="N7148" s="43" t="str">
        <f>Leave[[#This Row],[User Code (Owning User) (Usuario)]]&amp;Leave[[#This Row],[fecha activa]]</f>
        <v>MIE2025170723737No Aplica</v>
      </c>
    </row>
    <row r="7149" spans="1:14" x14ac:dyDescent="0.3">
      <c r="A7149" s="43" t="s">
        <v>468</v>
      </c>
      <c r="B7149" s="3">
        <v>45908</v>
      </c>
      <c r="C7149" s="3">
        <v>45908</v>
      </c>
      <c r="D7149" s="43" t="s">
        <v>1894</v>
      </c>
      <c r="E7149" s="43" t="s">
        <v>2090</v>
      </c>
      <c r="F7149" s="43" t="s">
        <v>2092</v>
      </c>
      <c r="G7149">
        <v>480</v>
      </c>
      <c r="H7149">
        <v>480</v>
      </c>
      <c r="I7149" s="43" t="s">
        <v>2091</v>
      </c>
      <c r="J7149" s="43" t="s">
        <v>974</v>
      </c>
      <c r="K7149" s="43" t="s">
        <v>177</v>
      </c>
      <c r="L7149" s="43" t="str">
        <f>IF(AND(Home!$A$1&gt;=Leave[[#This Row],[Start Time]],Home!$A$1&lt;=Leave[[#This Row],[End Time]]),"Aplica","No Aplica")</f>
        <v>No Aplica</v>
      </c>
      <c r="M7149" s="43" t="str">
        <f>IF(AND(Home!$A$1&gt;=Leave[[#This Row],[Start Time]],Home!$A$1&lt;=Leave[[#This Row],[End Time]]),Home!$A$1,"No Aplica")</f>
        <v>No Aplica</v>
      </c>
      <c r="N7149" s="43" t="str">
        <f>Leave[[#This Row],[User Code (Owning User) (Usuario)]]&amp;Leave[[#This Row],[fecha activa]]</f>
        <v>MIE2025170723737No Aplica</v>
      </c>
    </row>
    <row r="7150" spans="1:14" x14ac:dyDescent="0.3">
      <c r="A7150" s="43" t="s">
        <v>468</v>
      </c>
      <c r="B7150" s="3">
        <v>45905</v>
      </c>
      <c r="C7150" s="3">
        <v>45905</v>
      </c>
      <c r="D7150" s="43" t="s">
        <v>493</v>
      </c>
      <c r="E7150" s="43" t="s">
        <v>2090</v>
      </c>
      <c r="F7150" s="43" t="s">
        <v>2092</v>
      </c>
      <c r="G7150">
        <v>60</v>
      </c>
      <c r="H7150">
        <v>60</v>
      </c>
      <c r="I7150" s="43" t="s">
        <v>2091</v>
      </c>
      <c r="J7150" s="43" t="s">
        <v>974</v>
      </c>
      <c r="K7150" s="43" t="s">
        <v>177</v>
      </c>
      <c r="L7150" s="43" t="str">
        <f>IF(AND(Home!$A$1&gt;=Leave[[#This Row],[Start Time]],Home!$A$1&lt;=Leave[[#This Row],[End Time]]),"Aplica","No Aplica")</f>
        <v>No Aplica</v>
      </c>
      <c r="M7150" s="43" t="str">
        <f>IF(AND(Home!$A$1&gt;=Leave[[#This Row],[Start Time]],Home!$A$1&lt;=Leave[[#This Row],[End Time]]),Home!$A$1,"No Aplica")</f>
        <v>No Aplica</v>
      </c>
      <c r="N7150" s="43" t="str">
        <f>Leave[[#This Row],[User Code (Owning User) (Usuario)]]&amp;Leave[[#This Row],[fecha activa]]</f>
        <v>MIE2025170723737No Aplica</v>
      </c>
    </row>
    <row r="7151" spans="1:14" x14ac:dyDescent="0.3">
      <c r="A7151" s="43" t="s">
        <v>468</v>
      </c>
      <c r="B7151" s="3">
        <v>45904</v>
      </c>
      <c r="C7151" s="3">
        <v>45904</v>
      </c>
      <c r="D7151" s="43" t="s">
        <v>493</v>
      </c>
      <c r="E7151" s="43" t="s">
        <v>2090</v>
      </c>
      <c r="F7151" s="43" t="s">
        <v>2092</v>
      </c>
      <c r="G7151">
        <v>60</v>
      </c>
      <c r="H7151">
        <v>60</v>
      </c>
      <c r="I7151" s="43" t="s">
        <v>2091</v>
      </c>
      <c r="J7151" s="43" t="s">
        <v>974</v>
      </c>
      <c r="K7151" s="43" t="s">
        <v>177</v>
      </c>
      <c r="L7151" s="43" t="str">
        <f>IF(AND(Home!$A$1&gt;=Leave[[#This Row],[Start Time]],Home!$A$1&lt;=Leave[[#This Row],[End Time]]),"Aplica","No Aplica")</f>
        <v>No Aplica</v>
      </c>
      <c r="M7151" s="43" t="str">
        <f>IF(AND(Home!$A$1&gt;=Leave[[#This Row],[Start Time]],Home!$A$1&lt;=Leave[[#This Row],[End Time]]),Home!$A$1,"No Aplica")</f>
        <v>No Aplica</v>
      </c>
      <c r="N7151" s="43" t="str">
        <f>Leave[[#This Row],[User Code (Owning User) (Usuario)]]&amp;Leave[[#This Row],[fecha activa]]</f>
        <v>MIE2025170723737No Aplica</v>
      </c>
    </row>
    <row r="7152" spans="1:14" x14ac:dyDescent="0.3">
      <c r="A7152" s="43" t="s">
        <v>468</v>
      </c>
      <c r="B7152" s="3">
        <v>45903</v>
      </c>
      <c r="C7152" s="3">
        <v>45903</v>
      </c>
      <c r="D7152" s="43" t="s">
        <v>493</v>
      </c>
      <c r="E7152" s="43" t="s">
        <v>2090</v>
      </c>
      <c r="F7152" s="43" t="s">
        <v>2092</v>
      </c>
      <c r="G7152">
        <v>60</v>
      </c>
      <c r="H7152">
        <v>60</v>
      </c>
      <c r="I7152" s="43" t="s">
        <v>2091</v>
      </c>
      <c r="J7152" s="43" t="s">
        <v>974</v>
      </c>
      <c r="K7152" s="43" t="s">
        <v>177</v>
      </c>
      <c r="L7152" s="43" t="str">
        <f>IF(AND(Home!$A$1&gt;=Leave[[#This Row],[Start Time]],Home!$A$1&lt;=Leave[[#This Row],[End Time]]),"Aplica","No Aplica")</f>
        <v>No Aplica</v>
      </c>
      <c r="M7152" s="43" t="str">
        <f>IF(AND(Home!$A$1&gt;=Leave[[#This Row],[Start Time]],Home!$A$1&lt;=Leave[[#This Row],[End Time]]),Home!$A$1,"No Aplica")</f>
        <v>No Aplica</v>
      </c>
      <c r="N7152" s="43" t="str">
        <f>Leave[[#This Row],[User Code (Owning User) (Usuario)]]&amp;Leave[[#This Row],[fecha activa]]</f>
        <v>MIE2025170723737No Aplica</v>
      </c>
    </row>
    <row r="7153" spans="1:14" x14ac:dyDescent="0.3">
      <c r="A7153" s="43" t="s">
        <v>468</v>
      </c>
      <c r="B7153" s="3">
        <v>45902</v>
      </c>
      <c r="C7153" s="3">
        <v>45902</v>
      </c>
      <c r="D7153" s="43" t="s">
        <v>1894</v>
      </c>
      <c r="E7153" s="43" t="s">
        <v>2090</v>
      </c>
      <c r="F7153" s="43" t="s">
        <v>2092</v>
      </c>
      <c r="G7153">
        <v>480</v>
      </c>
      <c r="H7153">
        <v>480</v>
      </c>
      <c r="I7153" s="43" t="s">
        <v>2091</v>
      </c>
      <c r="J7153" s="43" t="s">
        <v>974</v>
      </c>
      <c r="K7153" s="43" t="s">
        <v>177</v>
      </c>
      <c r="L7153" s="43" t="str">
        <f>IF(AND(Home!$A$1&gt;=Leave[[#This Row],[Start Time]],Home!$A$1&lt;=Leave[[#This Row],[End Time]]),"Aplica","No Aplica")</f>
        <v>No Aplica</v>
      </c>
      <c r="M7153" s="43" t="str">
        <f>IF(AND(Home!$A$1&gt;=Leave[[#This Row],[Start Time]],Home!$A$1&lt;=Leave[[#This Row],[End Time]]),Home!$A$1,"No Aplica")</f>
        <v>No Aplica</v>
      </c>
      <c r="N7153" s="43" t="str">
        <f>Leave[[#This Row],[User Code (Owning User) (Usuario)]]&amp;Leave[[#This Row],[fecha activa]]</f>
        <v>MIE2025170723737No Aplica</v>
      </c>
    </row>
    <row r="7154" spans="1:14" x14ac:dyDescent="0.3">
      <c r="A7154" s="43" t="s">
        <v>468</v>
      </c>
      <c r="B7154" s="3">
        <v>45901</v>
      </c>
      <c r="C7154" s="3">
        <v>45901</v>
      </c>
      <c r="D7154" s="43" t="s">
        <v>493</v>
      </c>
      <c r="E7154" s="43" t="s">
        <v>2090</v>
      </c>
      <c r="F7154" s="43" t="s">
        <v>2092</v>
      </c>
      <c r="G7154">
        <v>60</v>
      </c>
      <c r="H7154">
        <v>60</v>
      </c>
      <c r="I7154" s="43" t="s">
        <v>2091</v>
      </c>
      <c r="J7154" s="43" t="s">
        <v>974</v>
      </c>
      <c r="K7154" s="43" t="s">
        <v>177</v>
      </c>
      <c r="L7154" s="43" t="str">
        <f>IF(AND(Home!$A$1&gt;=Leave[[#This Row],[Start Time]],Home!$A$1&lt;=Leave[[#This Row],[End Time]]),"Aplica","No Aplica")</f>
        <v>No Aplica</v>
      </c>
      <c r="M7154" s="43" t="str">
        <f>IF(AND(Home!$A$1&gt;=Leave[[#This Row],[Start Time]],Home!$A$1&lt;=Leave[[#This Row],[End Time]]),Home!$A$1,"No Aplica")</f>
        <v>No Aplica</v>
      </c>
      <c r="N7154" s="43" t="str">
        <f>Leave[[#This Row],[User Code (Owning User) (Usuario)]]&amp;Leave[[#This Row],[fecha activa]]</f>
        <v>MIE2025170723737No Aplica</v>
      </c>
    </row>
    <row r="7155" spans="1:14" x14ac:dyDescent="0.3">
      <c r="A7155" s="43" t="s">
        <v>468</v>
      </c>
      <c r="B7155" s="3">
        <v>45918</v>
      </c>
      <c r="C7155" s="3">
        <v>45918</v>
      </c>
      <c r="D7155" s="43" t="s">
        <v>2041</v>
      </c>
      <c r="E7155" s="43" t="s">
        <v>355</v>
      </c>
      <c r="F7155" s="43" t="s">
        <v>362</v>
      </c>
      <c r="G7155">
        <v>540</v>
      </c>
      <c r="H7155">
        <v>540</v>
      </c>
      <c r="I7155" s="43" t="s">
        <v>1215</v>
      </c>
      <c r="J7155" s="43" t="s">
        <v>1031</v>
      </c>
      <c r="K7155" s="43" t="s">
        <v>177</v>
      </c>
      <c r="L7155" s="43" t="str">
        <f>IF(AND(Home!$A$1&gt;=Leave[[#This Row],[Start Time]],Home!$A$1&lt;=Leave[[#This Row],[End Time]]),"Aplica","No Aplica")</f>
        <v>No Aplica</v>
      </c>
      <c r="M7155" s="43" t="str">
        <f>IF(AND(Home!$A$1&gt;=Leave[[#This Row],[Start Time]],Home!$A$1&lt;=Leave[[#This Row],[End Time]]),Home!$A$1,"No Aplica")</f>
        <v>No Aplica</v>
      </c>
      <c r="N7155" s="43" t="str">
        <f>Leave[[#This Row],[User Code (Owning User) (Usuario)]]&amp;Leave[[#This Row],[fecha activa]]</f>
        <v>MIE2023240812361No Aplica</v>
      </c>
    </row>
    <row r="7156" spans="1:14" x14ac:dyDescent="0.3">
      <c r="A7156" s="43" t="s">
        <v>468</v>
      </c>
      <c r="B7156" s="3">
        <v>45914</v>
      </c>
      <c r="C7156" s="3">
        <v>45914</v>
      </c>
      <c r="D7156" s="43" t="s">
        <v>3142</v>
      </c>
      <c r="E7156" s="43" t="s">
        <v>355</v>
      </c>
      <c r="F7156" s="43" t="s">
        <v>362</v>
      </c>
      <c r="G7156">
        <v>540</v>
      </c>
      <c r="H7156">
        <v>540</v>
      </c>
      <c r="I7156" s="43" t="s">
        <v>1215</v>
      </c>
      <c r="J7156" s="43" t="s">
        <v>1031</v>
      </c>
      <c r="K7156" s="43" t="s">
        <v>177</v>
      </c>
      <c r="L7156" s="43" t="str">
        <f>IF(AND(Home!$A$1&gt;=Leave[[#This Row],[Start Time]],Home!$A$1&lt;=Leave[[#This Row],[End Time]]),"Aplica","No Aplica")</f>
        <v>No Aplica</v>
      </c>
      <c r="M7156" s="43" t="str">
        <f>IF(AND(Home!$A$1&gt;=Leave[[#This Row],[Start Time]],Home!$A$1&lt;=Leave[[#This Row],[End Time]]),Home!$A$1,"No Aplica")</f>
        <v>No Aplica</v>
      </c>
      <c r="N7156" s="43" t="str">
        <f>Leave[[#This Row],[User Code (Owning User) (Usuario)]]&amp;Leave[[#This Row],[fecha activa]]</f>
        <v>MIE2023240812361No Aplica</v>
      </c>
    </row>
    <row r="7157" spans="1:14" x14ac:dyDescent="0.3">
      <c r="A7157" s="43" t="s">
        <v>468</v>
      </c>
      <c r="B7157" s="3">
        <v>45911</v>
      </c>
      <c r="C7157" s="3">
        <v>45911</v>
      </c>
      <c r="D7157" s="43" t="s">
        <v>3143</v>
      </c>
      <c r="E7157" s="43" t="s">
        <v>355</v>
      </c>
      <c r="F7157" s="43" t="s">
        <v>362</v>
      </c>
      <c r="G7157">
        <v>540</v>
      </c>
      <c r="H7157">
        <v>540</v>
      </c>
      <c r="I7157" s="43" t="s">
        <v>1215</v>
      </c>
      <c r="J7157" s="43" t="s">
        <v>1031</v>
      </c>
      <c r="K7157" s="43" t="s">
        <v>177</v>
      </c>
      <c r="L7157" s="43" t="str">
        <f>IF(AND(Home!$A$1&gt;=Leave[[#This Row],[Start Time]],Home!$A$1&lt;=Leave[[#This Row],[End Time]]),"Aplica","No Aplica")</f>
        <v>No Aplica</v>
      </c>
      <c r="M7157" s="43" t="str">
        <f>IF(AND(Home!$A$1&gt;=Leave[[#This Row],[Start Time]],Home!$A$1&lt;=Leave[[#This Row],[End Time]]),Home!$A$1,"No Aplica")</f>
        <v>No Aplica</v>
      </c>
      <c r="N7157" s="43" t="str">
        <f>Leave[[#This Row],[User Code (Owning User) (Usuario)]]&amp;Leave[[#This Row],[fecha activa]]</f>
        <v>MIE2023240812361No Aplica</v>
      </c>
    </row>
    <row r="7158" spans="1:14" x14ac:dyDescent="0.3">
      <c r="A7158" s="43" t="s">
        <v>468</v>
      </c>
      <c r="B7158" s="3">
        <v>45904</v>
      </c>
      <c r="C7158" s="3">
        <v>45904</v>
      </c>
      <c r="D7158" s="43" t="s">
        <v>2041</v>
      </c>
      <c r="E7158" s="43" t="s">
        <v>355</v>
      </c>
      <c r="F7158" s="43" t="s">
        <v>362</v>
      </c>
      <c r="G7158">
        <v>540</v>
      </c>
      <c r="H7158">
        <v>540</v>
      </c>
      <c r="I7158" s="43" t="s">
        <v>1215</v>
      </c>
      <c r="J7158" s="43" t="s">
        <v>1031</v>
      </c>
      <c r="K7158" s="43" t="s">
        <v>177</v>
      </c>
      <c r="L7158" s="43" t="str">
        <f>IF(AND(Home!$A$1&gt;=Leave[[#This Row],[Start Time]],Home!$A$1&lt;=Leave[[#This Row],[End Time]]),"Aplica","No Aplica")</f>
        <v>No Aplica</v>
      </c>
      <c r="M7158" s="43" t="str">
        <f>IF(AND(Home!$A$1&gt;=Leave[[#This Row],[Start Time]],Home!$A$1&lt;=Leave[[#This Row],[End Time]]),Home!$A$1,"No Aplica")</f>
        <v>No Aplica</v>
      </c>
      <c r="N7158" s="43" t="str">
        <f>Leave[[#This Row],[User Code (Owning User) (Usuario)]]&amp;Leave[[#This Row],[fecha activa]]</f>
        <v>MIE2023240812361No Aplica</v>
      </c>
    </row>
    <row r="7159" spans="1:14" x14ac:dyDescent="0.3">
      <c r="A7159" s="43" t="s">
        <v>471</v>
      </c>
      <c r="B7159" s="3">
        <v>45920</v>
      </c>
      <c r="C7159" s="3">
        <v>45920</v>
      </c>
      <c r="D7159" s="43" t="s">
        <v>3029</v>
      </c>
      <c r="E7159" s="43" t="s">
        <v>349</v>
      </c>
      <c r="F7159" s="43" t="s">
        <v>350</v>
      </c>
      <c r="G7159">
        <v>300</v>
      </c>
      <c r="H7159">
        <v>300</v>
      </c>
      <c r="I7159" s="43" t="s">
        <v>1218</v>
      </c>
      <c r="J7159" s="43" t="s">
        <v>980</v>
      </c>
      <c r="K7159" s="43" t="s">
        <v>178</v>
      </c>
      <c r="L7159" s="43" t="str">
        <f>IF(AND(Home!$A$1&gt;=Leave[[#This Row],[Start Time]],Home!$A$1&lt;=Leave[[#This Row],[End Time]]),"Aplica","No Aplica")</f>
        <v>No Aplica</v>
      </c>
      <c r="M7159" s="43" t="str">
        <f>IF(AND(Home!$A$1&gt;=Leave[[#This Row],[Start Time]],Home!$A$1&lt;=Leave[[#This Row],[End Time]]),Home!$A$1,"No Aplica")</f>
        <v>No Aplica</v>
      </c>
      <c r="N7159" s="43" t="str">
        <f>Leave[[#This Row],[User Code (Owning User) (Usuario)]]&amp;Leave[[#This Row],[fecha activa]]</f>
        <v>MIE2023140812242No Aplica</v>
      </c>
    </row>
    <row r="7160" spans="1:14" x14ac:dyDescent="0.3">
      <c r="A7160" s="43" t="s">
        <v>465</v>
      </c>
      <c r="B7160" s="3">
        <v>45928</v>
      </c>
      <c r="C7160" s="3">
        <v>45928</v>
      </c>
      <c r="D7160" s="43" t="s">
        <v>766</v>
      </c>
      <c r="E7160" s="43" t="s">
        <v>349</v>
      </c>
      <c r="F7160" s="43" t="s">
        <v>350</v>
      </c>
      <c r="G7160">
        <v>540</v>
      </c>
      <c r="H7160">
        <v>540</v>
      </c>
      <c r="I7160" s="43" t="s">
        <v>1218</v>
      </c>
      <c r="J7160" s="43" t="s">
        <v>980</v>
      </c>
      <c r="K7160" s="43" t="s">
        <v>178</v>
      </c>
      <c r="L7160" s="43" t="str">
        <f>IF(AND(Home!$A$1&gt;=Leave[[#This Row],[Start Time]],Home!$A$1&lt;=Leave[[#This Row],[End Time]]),"Aplica","No Aplica")</f>
        <v>No Aplica</v>
      </c>
      <c r="M7160" s="43" t="str">
        <f>IF(AND(Home!$A$1&gt;=Leave[[#This Row],[Start Time]],Home!$A$1&lt;=Leave[[#This Row],[End Time]]),Home!$A$1,"No Aplica")</f>
        <v>No Aplica</v>
      </c>
      <c r="N7160" s="43" t="str">
        <f>Leave[[#This Row],[User Code (Owning User) (Usuario)]]&amp;Leave[[#This Row],[fecha activa]]</f>
        <v>MIE2023140812242No Aplica</v>
      </c>
    </row>
    <row r="7161" spans="1:14" x14ac:dyDescent="0.3">
      <c r="A7161" s="43" t="s">
        <v>471</v>
      </c>
      <c r="B7161" s="3">
        <v>45913</v>
      </c>
      <c r="C7161" s="3">
        <v>45913</v>
      </c>
      <c r="D7161" s="43" t="s">
        <v>3029</v>
      </c>
      <c r="E7161" s="43" t="s">
        <v>349</v>
      </c>
      <c r="F7161" s="43" t="s">
        <v>350</v>
      </c>
      <c r="G7161">
        <v>240</v>
      </c>
      <c r="H7161">
        <v>240</v>
      </c>
      <c r="I7161" s="43" t="s">
        <v>1218</v>
      </c>
      <c r="J7161" s="43" t="s">
        <v>980</v>
      </c>
      <c r="K7161" s="43" t="s">
        <v>178</v>
      </c>
      <c r="L7161" s="43" t="str">
        <f>IF(AND(Home!$A$1&gt;=Leave[[#This Row],[Start Time]],Home!$A$1&lt;=Leave[[#This Row],[End Time]]),"Aplica","No Aplica")</f>
        <v>No Aplica</v>
      </c>
      <c r="M7161" s="43" t="str">
        <f>IF(AND(Home!$A$1&gt;=Leave[[#This Row],[Start Time]],Home!$A$1&lt;=Leave[[#This Row],[End Time]]),Home!$A$1,"No Aplica")</f>
        <v>No Aplica</v>
      </c>
      <c r="N7161" s="43" t="str">
        <f>Leave[[#This Row],[User Code (Owning User) (Usuario)]]&amp;Leave[[#This Row],[fecha activa]]</f>
        <v>MIE2023140812242No Aplica</v>
      </c>
    </row>
    <row r="7162" spans="1:14" x14ac:dyDescent="0.3">
      <c r="A7162" s="43" t="s">
        <v>465</v>
      </c>
      <c r="B7162" s="3">
        <v>45921</v>
      </c>
      <c r="C7162" s="3">
        <v>45921</v>
      </c>
      <c r="D7162" s="43" t="s">
        <v>766</v>
      </c>
      <c r="E7162" s="43" t="s">
        <v>349</v>
      </c>
      <c r="F7162" s="43" t="s">
        <v>350</v>
      </c>
      <c r="G7162">
        <v>540</v>
      </c>
      <c r="H7162">
        <v>540</v>
      </c>
      <c r="I7162" s="43" t="s">
        <v>1218</v>
      </c>
      <c r="J7162" s="43" t="s">
        <v>980</v>
      </c>
      <c r="K7162" s="43" t="s">
        <v>178</v>
      </c>
      <c r="L7162" s="43" t="str">
        <f>IF(AND(Home!$A$1&gt;=Leave[[#This Row],[Start Time]],Home!$A$1&lt;=Leave[[#This Row],[End Time]]),"Aplica","No Aplica")</f>
        <v>No Aplica</v>
      </c>
      <c r="M7162" s="43" t="str">
        <f>IF(AND(Home!$A$1&gt;=Leave[[#This Row],[Start Time]],Home!$A$1&lt;=Leave[[#This Row],[End Time]]),Home!$A$1,"No Aplica")</f>
        <v>No Aplica</v>
      </c>
      <c r="N7162" s="43" t="str">
        <f>Leave[[#This Row],[User Code (Owning User) (Usuario)]]&amp;Leave[[#This Row],[fecha activa]]</f>
        <v>MIE2023140812242No Aplica</v>
      </c>
    </row>
    <row r="7163" spans="1:14" x14ac:dyDescent="0.3">
      <c r="A7163" s="43" t="s">
        <v>471</v>
      </c>
      <c r="B7163" s="3">
        <v>45906</v>
      </c>
      <c r="C7163" s="3">
        <v>45906</v>
      </c>
      <c r="D7163" s="43" t="s">
        <v>3029</v>
      </c>
      <c r="E7163" s="43" t="s">
        <v>349</v>
      </c>
      <c r="F7163" s="43" t="s">
        <v>350</v>
      </c>
      <c r="G7163">
        <v>240</v>
      </c>
      <c r="H7163">
        <v>240</v>
      </c>
      <c r="I7163" s="43" t="s">
        <v>1218</v>
      </c>
      <c r="J7163" s="43" t="s">
        <v>980</v>
      </c>
      <c r="K7163" s="43" t="s">
        <v>178</v>
      </c>
      <c r="L7163" s="43" t="str">
        <f>IF(AND(Home!$A$1&gt;=Leave[[#This Row],[Start Time]],Home!$A$1&lt;=Leave[[#This Row],[End Time]]),"Aplica","No Aplica")</f>
        <v>No Aplica</v>
      </c>
      <c r="M7163" s="43" t="str">
        <f>IF(AND(Home!$A$1&gt;=Leave[[#This Row],[Start Time]],Home!$A$1&lt;=Leave[[#This Row],[End Time]]),Home!$A$1,"No Aplica")</f>
        <v>No Aplica</v>
      </c>
      <c r="N7163" s="43" t="str">
        <f>Leave[[#This Row],[User Code (Owning User) (Usuario)]]&amp;Leave[[#This Row],[fecha activa]]</f>
        <v>MIE2023140812242No Aplica</v>
      </c>
    </row>
    <row r="7164" spans="1:14" x14ac:dyDescent="0.3">
      <c r="A7164" s="43" t="s">
        <v>471</v>
      </c>
      <c r="B7164" s="3">
        <v>45905</v>
      </c>
      <c r="C7164" s="3">
        <v>45905</v>
      </c>
      <c r="D7164" s="43" t="s">
        <v>3030</v>
      </c>
      <c r="E7164" s="43" t="s">
        <v>349</v>
      </c>
      <c r="F7164" s="43" t="s">
        <v>350</v>
      </c>
      <c r="G7164">
        <v>150</v>
      </c>
      <c r="H7164">
        <v>150</v>
      </c>
      <c r="I7164" s="43" t="s">
        <v>1218</v>
      </c>
      <c r="J7164" s="43" t="s">
        <v>980</v>
      </c>
      <c r="K7164" s="43" t="s">
        <v>178</v>
      </c>
      <c r="L7164" s="43" t="str">
        <f>IF(AND(Home!$A$1&gt;=Leave[[#This Row],[Start Time]],Home!$A$1&lt;=Leave[[#This Row],[End Time]]),"Aplica","No Aplica")</f>
        <v>No Aplica</v>
      </c>
      <c r="M7164" s="43" t="str">
        <f>IF(AND(Home!$A$1&gt;=Leave[[#This Row],[Start Time]],Home!$A$1&lt;=Leave[[#This Row],[End Time]]),Home!$A$1,"No Aplica")</f>
        <v>No Aplica</v>
      </c>
      <c r="N7164" s="43" t="str">
        <f>Leave[[#This Row],[User Code (Owning User) (Usuario)]]&amp;Leave[[#This Row],[fecha activa]]</f>
        <v>MIE2023140812242No Aplica</v>
      </c>
    </row>
    <row r="7165" spans="1:14" x14ac:dyDescent="0.3">
      <c r="A7165" s="43" t="s">
        <v>471</v>
      </c>
      <c r="B7165" s="3">
        <v>45904</v>
      </c>
      <c r="C7165" s="3">
        <v>45904</v>
      </c>
      <c r="D7165" s="43" t="s">
        <v>2827</v>
      </c>
      <c r="E7165" s="43" t="s">
        <v>349</v>
      </c>
      <c r="F7165" s="43" t="s">
        <v>350</v>
      </c>
      <c r="G7165">
        <v>60</v>
      </c>
      <c r="H7165">
        <v>60</v>
      </c>
      <c r="I7165" s="43" t="s">
        <v>1218</v>
      </c>
      <c r="J7165" s="43" t="s">
        <v>980</v>
      </c>
      <c r="K7165" s="43" t="s">
        <v>178</v>
      </c>
      <c r="L7165" s="43" t="str">
        <f>IF(AND(Home!$A$1&gt;=Leave[[#This Row],[Start Time]],Home!$A$1&lt;=Leave[[#This Row],[End Time]]),"Aplica","No Aplica")</f>
        <v>No Aplica</v>
      </c>
      <c r="M7165" s="43" t="str">
        <f>IF(AND(Home!$A$1&gt;=Leave[[#This Row],[Start Time]],Home!$A$1&lt;=Leave[[#This Row],[End Time]]),Home!$A$1,"No Aplica")</f>
        <v>No Aplica</v>
      </c>
      <c r="N7165" s="43" t="str">
        <f>Leave[[#This Row],[User Code (Owning User) (Usuario)]]&amp;Leave[[#This Row],[fecha activa]]</f>
        <v>MIE2023140812242No Aplica</v>
      </c>
    </row>
    <row r="7166" spans="1:14" x14ac:dyDescent="0.3">
      <c r="A7166" s="43" t="s">
        <v>465</v>
      </c>
      <c r="B7166" s="3">
        <v>45914</v>
      </c>
      <c r="C7166" s="3">
        <v>45914</v>
      </c>
      <c r="D7166" s="43" t="s">
        <v>766</v>
      </c>
      <c r="E7166" s="43" t="s">
        <v>349</v>
      </c>
      <c r="F7166" s="43" t="s">
        <v>350</v>
      </c>
      <c r="G7166">
        <v>540</v>
      </c>
      <c r="H7166">
        <v>540</v>
      </c>
      <c r="I7166" s="43" t="s">
        <v>1218</v>
      </c>
      <c r="J7166" s="43" t="s">
        <v>980</v>
      </c>
      <c r="K7166" s="43" t="s">
        <v>178</v>
      </c>
      <c r="L7166" s="43" t="str">
        <f>IF(AND(Home!$A$1&gt;=Leave[[#This Row],[Start Time]],Home!$A$1&lt;=Leave[[#This Row],[End Time]]),"Aplica","No Aplica")</f>
        <v>No Aplica</v>
      </c>
      <c r="M7166" s="43" t="str">
        <f>IF(AND(Home!$A$1&gt;=Leave[[#This Row],[Start Time]],Home!$A$1&lt;=Leave[[#This Row],[End Time]]),Home!$A$1,"No Aplica")</f>
        <v>No Aplica</v>
      </c>
      <c r="N7166" s="43" t="str">
        <f>Leave[[#This Row],[User Code (Owning User) (Usuario)]]&amp;Leave[[#This Row],[fecha activa]]</f>
        <v>MIE2023140812242No Aplica</v>
      </c>
    </row>
    <row r="7167" spans="1:14" x14ac:dyDescent="0.3">
      <c r="A7167" s="43" t="s">
        <v>465</v>
      </c>
      <c r="B7167" s="3">
        <v>45907</v>
      </c>
      <c r="C7167" s="3">
        <v>45907</v>
      </c>
      <c r="D7167" s="43" t="s">
        <v>766</v>
      </c>
      <c r="E7167" s="43" t="s">
        <v>349</v>
      </c>
      <c r="F7167" s="43" t="s">
        <v>350</v>
      </c>
      <c r="G7167">
        <v>540</v>
      </c>
      <c r="H7167">
        <v>540</v>
      </c>
      <c r="I7167" s="43" t="s">
        <v>1218</v>
      </c>
      <c r="J7167" s="43" t="s">
        <v>980</v>
      </c>
      <c r="K7167" s="43" t="s">
        <v>178</v>
      </c>
      <c r="L7167" s="43" t="str">
        <f>IF(AND(Home!$A$1&gt;=Leave[[#This Row],[Start Time]],Home!$A$1&lt;=Leave[[#This Row],[End Time]]),"Aplica","No Aplica")</f>
        <v>No Aplica</v>
      </c>
      <c r="M7167" s="43" t="str">
        <f>IF(AND(Home!$A$1&gt;=Leave[[#This Row],[Start Time]],Home!$A$1&lt;=Leave[[#This Row],[End Time]]),Home!$A$1,"No Aplica")</f>
        <v>No Aplica</v>
      </c>
      <c r="N7167" s="43" t="str">
        <f>Leave[[#This Row],[User Code (Owning User) (Usuario)]]&amp;Leave[[#This Row],[fecha activa]]</f>
        <v>MIE2023140812242No Aplica</v>
      </c>
    </row>
    <row r="7168" spans="1:14" x14ac:dyDescent="0.3">
      <c r="A7168" s="43" t="s">
        <v>471</v>
      </c>
      <c r="B7168" s="3">
        <v>45919</v>
      </c>
      <c r="C7168" s="3">
        <v>45919</v>
      </c>
      <c r="D7168" s="43" t="s">
        <v>3787</v>
      </c>
      <c r="E7168" s="43" t="s">
        <v>563</v>
      </c>
      <c r="F7168" s="43" t="s">
        <v>564</v>
      </c>
      <c r="G7168">
        <v>420</v>
      </c>
      <c r="H7168">
        <v>420</v>
      </c>
      <c r="I7168" s="43" t="s">
        <v>987</v>
      </c>
      <c r="J7168" s="43" t="s">
        <v>559</v>
      </c>
      <c r="K7168" s="43" t="s">
        <v>560</v>
      </c>
      <c r="L7168" s="43" t="str">
        <f>IF(AND(Home!$A$1&gt;=Leave[[#This Row],[Start Time]],Home!$A$1&lt;=Leave[[#This Row],[End Time]]),"Aplica","No Aplica")</f>
        <v>No Aplica</v>
      </c>
      <c r="M7168" s="43" t="str">
        <f>IF(AND(Home!$A$1&gt;=Leave[[#This Row],[Start Time]],Home!$A$1&lt;=Leave[[#This Row],[End Time]]),Home!$A$1,"No Aplica")</f>
        <v>No Aplica</v>
      </c>
      <c r="N7168" s="43" t="str">
        <f>Leave[[#This Row],[User Code (Owning User) (Usuario)]]&amp;Leave[[#This Row],[fecha activa]]</f>
        <v>MIE2023080812173No Aplica</v>
      </c>
    </row>
    <row r="7169" spans="1:14" x14ac:dyDescent="0.3">
      <c r="A7169" s="43" t="s">
        <v>471</v>
      </c>
      <c r="B7169" s="3">
        <v>45918</v>
      </c>
      <c r="C7169" s="3">
        <v>45918</v>
      </c>
      <c r="D7169" s="43" t="s">
        <v>2789</v>
      </c>
      <c r="E7169" s="43" t="s">
        <v>563</v>
      </c>
      <c r="F7169" s="43" t="s">
        <v>564</v>
      </c>
      <c r="G7169">
        <v>180</v>
      </c>
      <c r="H7169">
        <v>180</v>
      </c>
      <c r="I7169" s="43" t="s">
        <v>987</v>
      </c>
      <c r="J7169" s="43" t="s">
        <v>559</v>
      </c>
      <c r="K7169" s="43" t="s">
        <v>560</v>
      </c>
      <c r="L7169" s="43" t="str">
        <f>IF(AND(Home!$A$1&gt;=Leave[[#This Row],[Start Time]],Home!$A$1&lt;=Leave[[#This Row],[End Time]]),"Aplica","No Aplica")</f>
        <v>No Aplica</v>
      </c>
      <c r="M7169" s="43" t="str">
        <f>IF(AND(Home!$A$1&gt;=Leave[[#This Row],[Start Time]],Home!$A$1&lt;=Leave[[#This Row],[End Time]]),Home!$A$1,"No Aplica")</f>
        <v>No Aplica</v>
      </c>
      <c r="N7169" s="43" t="str">
        <f>Leave[[#This Row],[User Code (Owning User) (Usuario)]]&amp;Leave[[#This Row],[fecha activa]]</f>
        <v>MIE2023080812173No Aplica</v>
      </c>
    </row>
    <row r="7170" spans="1:14" x14ac:dyDescent="0.3">
      <c r="A7170" s="43" t="s">
        <v>471</v>
      </c>
      <c r="B7170" s="3">
        <v>45917</v>
      </c>
      <c r="C7170" s="3">
        <v>45917</v>
      </c>
      <c r="D7170" s="43" t="s">
        <v>2789</v>
      </c>
      <c r="E7170" s="43" t="s">
        <v>563</v>
      </c>
      <c r="F7170" s="43" t="s">
        <v>564</v>
      </c>
      <c r="G7170">
        <v>180</v>
      </c>
      <c r="H7170">
        <v>180</v>
      </c>
      <c r="I7170" s="43" t="s">
        <v>987</v>
      </c>
      <c r="J7170" s="43" t="s">
        <v>559</v>
      </c>
      <c r="K7170" s="43" t="s">
        <v>560</v>
      </c>
      <c r="L7170" s="43" t="str">
        <f>IF(AND(Home!$A$1&gt;=Leave[[#This Row],[Start Time]],Home!$A$1&lt;=Leave[[#This Row],[End Time]]),"Aplica","No Aplica")</f>
        <v>No Aplica</v>
      </c>
      <c r="M7170" s="43" t="str">
        <f>IF(AND(Home!$A$1&gt;=Leave[[#This Row],[Start Time]],Home!$A$1&lt;=Leave[[#This Row],[End Time]]),Home!$A$1,"No Aplica")</f>
        <v>No Aplica</v>
      </c>
      <c r="N7170" s="43" t="str">
        <f>Leave[[#This Row],[User Code (Owning User) (Usuario)]]&amp;Leave[[#This Row],[fecha activa]]</f>
        <v>MIE2023080812173No Aplica</v>
      </c>
    </row>
    <row r="7171" spans="1:14" x14ac:dyDescent="0.3">
      <c r="A7171" s="43" t="s">
        <v>471</v>
      </c>
      <c r="B7171" s="3">
        <v>45916</v>
      </c>
      <c r="C7171" s="3">
        <v>45916</v>
      </c>
      <c r="D7171" s="43" t="s">
        <v>3625</v>
      </c>
      <c r="E7171" s="43" t="s">
        <v>563</v>
      </c>
      <c r="F7171" s="43" t="s">
        <v>564</v>
      </c>
      <c r="G7171">
        <v>180</v>
      </c>
      <c r="H7171">
        <v>180</v>
      </c>
      <c r="I7171" s="43" t="s">
        <v>987</v>
      </c>
      <c r="J7171" s="43" t="s">
        <v>559</v>
      </c>
      <c r="K7171" s="43" t="s">
        <v>560</v>
      </c>
      <c r="L7171" s="43" t="str">
        <f>IF(AND(Home!$A$1&gt;=Leave[[#This Row],[Start Time]],Home!$A$1&lt;=Leave[[#This Row],[End Time]]),"Aplica","No Aplica")</f>
        <v>No Aplica</v>
      </c>
      <c r="M7171" s="43" t="str">
        <f>IF(AND(Home!$A$1&gt;=Leave[[#This Row],[Start Time]],Home!$A$1&lt;=Leave[[#This Row],[End Time]]),Home!$A$1,"No Aplica")</f>
        <v>No Aplica</v>
      </c>
      <c r="N7171" s="43" t="str">
        <f>Leave[[#This Row],[User Code (Owning User) (Usuario)]]&amp;Leave[[#This Row],[fecha activa]]</f>
        <v>MIE2023080812173No Aplica</v>
      </c>
    </row>
    <row r="7172" spans="1:14" x14ac:dyDescent="0.3">
      <c r="A7172" s="43" t="s">
        <v>468</v>
      </c>
      <c r="B7172" s="3">
        <v>45928</v>
      </c>
      <c r="C7172" s="3">
        <v>45928</v>
      </c>
      <c r="D7172" s="43" t="s">
        <v>469</v>
      </c>
      <c r="E7172" s="43" t="s">
        <v>563</v>
      </c>
      <c r="F7172" s="43" t="s">
        <v>564</v>
      </c>
      <c r="G7172">
        <v>540</v>
      </c>
      <c r="H7172">
        <v>540</v>
      </c>
      <c r="I7172" s="43" t="s">
        <v>987</v>
      </c>
      <c r="J7172" s="43" t="s">
        <v>559</v>
      </c>
      <c r="K7172" s="43" t="s">
        <v>560</v>
      </c>
      <c r="L7172" s="43" t="str">
        <f>IF(AND(Home!$A$1&gt;=Leave[[#This Row],[Start Time]],Home!$A$1&lt;=Leave[[#This Row],[End Time]]),"Aplica","No Aplica")</f>
        <v>No Aplica</v>
      </c>
      <c r="M7172" s="43" t="str">
        <f>IF(AND(Home!$A$1&gt;=Leave[[#This Row],[Start Time]],Home!$A$1&lt;=Leave[[#This Row],[End Time]]),Home!$A$1,"No Aplica")</f>
        <v>No Aplica</v>
      </c>
      <c r="N7172" s="43" t="str">
        <f>Leave[[#This Row],[User Code (Owning User) (Usuario)]]&amp;Leave[[#This Row],[fecha activa]]</f>
        <v>MIE2023080812173No Aplica</v>
      </c>
    </row>
    <row r="7173" spans="1:14" x14ac:dyDescent="0.3">
      <c r="A7173" s="43" t="s">
        <v>471</v>
      </c>
      <c r="B7173" s="3">
        <v>45927</v>
      </c>
      <c r="C7173" s="3">
        <v>45927</v>
      </c>
      <c r="D7173" s="43" t="s">
        <v>2247</v>
      </c>
      <c r="E7173" s="43" t="s">
        <v>563</v>
      </c>
      <c r="F7173" s="43" t="s">
        <v>564</v>
      </c>
      <c r="G7173">
        <v>540</v>
      </c>
      <c r="H7173">
        <v>540</v>
      </c>
      <c r="I7173" s="43" t="s">
        <v>987</v>
      </c>
      <c r="J7173" s="43" t="s">
        <v>559</v>
      </c>
      <c r="K7173" s="43" t="s">
        <v>560</v>
      </c>
      <c r="L7173" s="43" t="str">
        <f>IF(AND(Home!$A$1&gt;=Leave[[#This Row],[Start Time]],Home!$A$1&lt;=Leave[[#This Row],[End Time]]),"Aplica","No Aplica")</f>
        <v>No Aplica</v>
      </c>
      <c r="M7173" s="43" t="str">
        <f>IF(AND(Home!$A$1&gt;=Leave[[#This Row],[Start Time]],Home!$A$1&lt;=Leave[[#This Row],[End Time]]),Home!$A$1,"No Aplica")</f>
        <v>No Aplica</v>
      </c>
      <c r="N7173" s="43" t="str">
        <f>Leave[[#This Row],[User Code (Owning User) (Usuario)]]&amp;Leave[[#This Row],[fecha activa]]</f>
        <v>MIE2023080812173No Aplica</v>
      </c>
    </row>
    <row r="7174" spans="1:14" x14ac:dyDescent="0.3">
      <c r="A7174" s="43" t="s">
        <v>471</v>
      </c>
      <c r="B7174" s="3">
        <v>45922</v>
      </c>
      <c r="C7174" s="3">
        <v>45922</v>
      </c>
      <c r="D7174" s="43" t="s">
        <v>472</v>
      </c>
      <c r="E7174" s="43" t="s">
        <v>563</v>
      </c>
      <c r="F7174" s="43" t="s">
        <v>564</v>
      </c>
      <c r="G7174">
        <v>540</v>
      </c>
      <c r="H7174">
        <v>540</v>
      </c>
      <c r="I7174" s="43" t="s">
        <v>987</v>
      </c>
      <c r="J7174" s="43" t="s">
        <v>559</v>
      </c>
      <c r="K7174" s="43" t="s">
        <v>560</v>
      </c>
      <c r="L7174" s="43" t="str">
        <f>IF(AND(Home!$A$1&gt;=Leave[[#This Row],[Start Time]],Home!$A$1&lt;=Leave[[#This Row],[End Time]]),"Aplica","No Aplica")</f>
        <v>Aplica</v>
      </c>
      <c r="M7174" s="43">
        <f>IF(AND(Home!$A$1&gt;=Leave[[#This Row],[Start Time]],Home!$A$1&lt;=Leave[[#This Row],[End Time]]),Home!$A$1,"No Aplica")</f>
        <v>45922</v>
      </c>
      <c r="N7174" s="43" t="str">
        <f>Leave[[#This Row],[User Code (Owning User) (Usuario)]]&amp;Leave[[#This Row],[fecha activa]]</f>
        <v>MIE202308081217345922</v>
      </c>
    </row>
    <row r="7175" spans="1:14" x14ac:dyDescent="0.3">
      <c r="A7175" s="43" t="s">
        <v>471</v>
      </c>
      <c r="B7175" s="3">
        <v>45912</v>
      </c>
      <c r="C7175" s="3">
        <v>45912</v>
      </c>
      <c r="D7175" s="43" t="s">
        <v>2789</v>
      </c>
      <c r="E7175" s="43" t="s">
        <v>563</v>
      </c>
      <c r="F7175" s="43" t="s">
        <v>564</v>
      </c>
      <c r="G7175">
        <v>180</v>
      </c>
      <c r="H7175">
        <v>180</v>
      </c>
      <c r="I7175" s="43" t="s">
        <v>987</v>
      </c>
      <c r="J7175" s="43" t="s">
        <v>559</v>
      </c>
      <c r="K7175" s="43" t="s">
        <v>560</v>
      </c>
      <c r="L7175" s="43" t="str">
        <f>IF(AND(Home!$A$1&gt;=Leave[[#This Row],[Start Time]],Home!$A$1&lt;=Leave[[#This Row],[End Time]]),"Aplica","No Aplica")</f>
        <v>No Aplica</v>
      </c>
      <c r="M7175" s="43" t="str">
        <f>IF(AND(Home!$A$1&gt;=Leave[[#This Row],[Start Time]],Home!$A$1&lt;=Leave[[#This Row],[End Time]]),Home!$A$1,"No Aplica")</f>
        <v>No Aplica</v>
      </c>
      <c r="N7175" s="43" t="str">
        <f>Leave[[#This Row],[User Code (Owning User) (Usuario)]]&amp;Leave[[#This Row],[fecha activa]]</f>
        <v>MIE2023080812173No Aplica</v>
      </c>
    </row>
    <row r="7176" spans="1:14" x14ac:dyDescent="0.3">
      <c r="A7176" s="43" t="s">
        <v>471</v>
      </c>
      <c r="B7176" s="3">
        <v>45911</v>
      </c>
      <c r="C7176" s="3">
        <v>45911</v>
      </c>
      <c r="D7176" s="43" t="s">
        <v>2789</v>
      </c>
      <c r="E7176" s="43" t="s">
        <v>563</v>
      </c>
      <c r="F7176" s="43" t="s">
        <v>564</v>
      </c>
      <c r="G7176">
        <v>180</v>
      </c>
      <c r="H7176">
        <v>180</v>
      </c>
      <c r="I7176" s="43" t="s">
        <v>987</v>
      </c>
      <c r="J7176" s="43" t="s">
        <v>559</v>
      </c>
      <c r="K7176" s="43" t="s">
        <v>560</v>
      </c>
      <c r="L7176" s="43" t="str">
        <f>IF(AND(Home!$A$1&gt;=Leave[[#This Row],[Start Time]],Home!$A$1&lt;=Leave[[#This Row],[End Time]]),"Aplica","No Aplica")</f>
        <v>No Aplica</v>
      </c>
      <c r="M7176" s="43" t="str">
        <f>IF(AND(Home!$A$1&gt;=Leave[[#This Row],[Start Time]],Home!$A$1&lt;=Leave[[#This Row],[End Time]]),Home!$A$1,"No Aplica")</f>
        <v>No Aplica</v>
      </c>
      <c r="N7176" s="43" t="str">
        <f>Leave[[#This Row],[User Code (Owning User) (Usuario)]]&amp;Leave[[#This Row],[fecha activa]]</f>
        <v>MIE2023080812173No Aplica</v>
      </c>
    </row>
    <row r="7177" spans="1:14" x14ac:dyDescent="0.3">
      <c r="A7177" s="43" t="s">
        <v>471</v>
      </c>
      <c r="B7177" s="3">
        <v>45920</v>
      </c>
      <c r="C7177" s="3">
        <v>45920</v>
      </c>
      <c r="D7177" s="43" t="s">
        <v>3204</v>
      </c>
      <c r="E7177" s="43" t="s">
        <v>563</v>
      </c>
      <c r="F7177" s="43" t="s">
        <v>564</v>
      </c>
      <c r="G7177">
        <v>540</v>
      </c>
      <c r="H7177">
        <v>540</v>
      </c>
      <c r="I7177" s="43" t="s">
        <v>987</v>
      </c>
      <c r="J7177" s="43" t="s">
        <v>559</v>
      </c>
      <c r="K7177" s="43" t="s">
        <v>560</v>
      </c>
      <c r="L7177" s="43" t="str">
        <f>IF(AND(Home!$A$1&gt;=Leave[[#This Row],[Start Time]],Home!$A$1&lt;=Leave[[#This Row],[End Time]]),"Aplica","No Aplica")</f>
        <v>No Aplica</v>
      </c>
      <c r="M7177" s="43" t="str">
        <f>IF(AND(Home!$A$1&gt;=Leave[[#This Row],[Start Time]],Home!$A$1&lt;=Leave[[#This Row],[End Time]]),Home!$A$1,"No Aplica")</f>
        <v>No Aplica</v>
      </c>
      <c r="N7177" s="43" t="str">
        <f>Leave[[#This Row],[User Code (Owning User) (Usuario)]]&amp;Leave[[#This Row],[fecha activa]]</f>
        <v>MIE2023080812173No Aplica</v>
      </c>
    </row>
    <row r="7178" spans="1:14" x14ac:dyDescent="0.3">
      <c r="A7178" s="43" t="s">
        <v>471</v>
      </c>
      <c r="B7178" s="3">
        <v>45915</v>
      </c>
      <c r="C7178" s="3">
        <v>45915</v>
      </c>
      <c r="D7178" s="43" t="s">
        <v>472</v>
      </c>
      <c r="E7178" s="43" t="s">
        <v>563</v>
      </c>
      <c r="F7178" s="43" t="s">
        <v>564</v>
      </c>
      <c r="G7178">
        <v>540</v>
      </c>
      <c r="H7178">
        <v>540</v>
      </c>
      <c r="I7178" s="43" t="s">
        <v>987</v>
      </c>
      <c r="J7178" s="43" t="s">
        <v>559</v>
      </c>
      <c r="K7178" s="43" t="s">
        <v>560</v>
      </c>
      <c r="L7178" s="43" t="str">
        <f>IF(AND(Home!$A$1&gt;=Leave[[#This Row],[Start Time]],Home!$A$1&lt;=Leave[[#This Row],[End Time]]),"Aplica","No Aplica")</f>
        <v>No Aplica</v>
      </c>
      <c r="M7178" s="43" t="str">
        <f>IF(AND(Home!$A$1&gt;=Leave[[#This Row],[Start Time]],Home!$A$1&lt;=Leave[[#This Row],[End Time]]),Home!$A$1,"No Aplica")</f>
        <v>No Aplica</v>
      </c>
      <c r="N7178" s="43" t="str">
        <f>Leave[[#This Row],[User Code (Owning User) (Usuario)]]&amp;Leave[[#This Row],[fecha activa]]</f>
        <v>MIE2023080812173No Aplica</v>
      </c>
    </row>
    <row r="7179" spans="1:14" x14ac:dyDescent="0.3">
      <c r="A7179" s="43" t="s">
        <v>468</v>
      </c>
      <c r="B7179" s="3">
        <v>45921</v>
      </c>
      <c r="C7179" s="3">
        <v>45921</v>
      </c>
      <c r="D7179" s="43" t="s">
        <v>469</v>
      </c>
      <c r="E7179" s="43" t="s">
        <v>563</v>
      </c>
      <c r="F7179" s="43" t="s">
        <v>564</v>
      </c>
      <c r="G7179">
        <v>540</v>
      </c>
      <c r="H7179">
        <v>540</v>
      </c>
      <c r="I7179" s="43" t="s">
        <v>987</v>
      </c>
      <c r="J7179" s="43" t="s">
        <v>559</v>
      </c>
      <c r="K7179" s="43" t="s">
        <v>560</v>
      </c>
      <c r="L7179" s="43" t="str">
        <f>IF(AND(Home!$A$1&gt;=Leave[[#This Row],[Start Time]],Home!$A$1&lt;=Leave[[#This Row],[End Time]]),"Aplica","No Aplica")</f>
        <v>No Aplica</v>
      </c>
      <c r="M7179" s="43" t="str">
        <f>IF(AND(Home!$A$1&gt;=Leave[[#This Row],[Start Time]],Home!$A$1&lt;=Leave[[#This Row],[End Time]]),Home!$A$1,"No Aplica")</f>
        <v>No Aplica</v>
      </c>
      <c r="N7179" s="43" t="str">
        <f>Leave[[#This Row],[User Code (Owning User) (Usuario)]]&amp;Leave[[#This Row],[fecha activa]]</f>
        <v>MIE2023080812173No Aplica</v>
      </c>
    </row>
    <row r="7180" spans="1:14" x14ac:dyDescent="0.3">
      <c r="A7180" s="43" t="s">
        <v>471</v>
      </c>
      <c r="B7180" s="3">
        <v>45905</v>
      </c>
      <c r="C7180" s="3">
        <v>45905</v>
      </c>
      <c r="D7180" s="43" t="s">
        <v>2789</v>
      </c>
      <c r="E7180" s="43" t="s">
        <v>563</v>
      </c>
      <c r="F7180" s="43" t="s">
        <v>564</v>
      </c>
      <c r="G7180">
        <v>180</v>
      </c>
      <c r="H7180">
        <v>180</v>
      </c>
      <c r="I7180" s="43" t="s">
        <v>987</v>
      </c>
      <c r="J7180" s="43" t="s">
        <v>559</v>
      </c>
      <c r="K7180" s="43" t="s">
        <v>560</v>
      </c>
      <c r="L7180" s="43" t="str">
        <f>IF(AND(Home!$A$1&gt;=Leave[[#This Row],[Start Time]],Home!$A$1&lt;=Leave[[#This Row],[End Time]]),"Aplica","No Aplica")</f>
        <v>No Aplica</v>
      </c>
      <c r="M7180" s="43" t="str">
        <f>IF(AND(Home!$A$1&gt;=Leave[[#This Row],[Start Time]],Home!$A$1&lt;=Leave[[#This Row],[End Time]]),Home!$A$1,"No Aplica")</f>
        <v>No Aplica</v>
      </c>
      <c r="N7180" s="43" t="str">
        <f>Leave[[#This Row],[User Code (Owning User) (Usuario)]]&amp;Leave[[#This Row],[fecha activa]]</f>
        <v>MIE2023080812173No Aplica</v>
      </c>
    </row>
    <row r="7181" spans="1:14" x14ac:dyDescent="0.3">
      <c r="A7181" s="43" t="s">
        <v>471</v>
      </c>
      <c r="B7181" s="3">
        <v>45904</v>
      </c>
      <c r="C7181" s="3">
        <v>45904</v>
      </c>
      <c r="D7181" s="43" t="s">
        <v>2789</v>
      </c>
      <c r="E7181" s="43" t="s">
        <v>563</v>
      </c>
      <c r="F7181" s="43" t="s">
        <v>564</v>
      </c>
      <c r="G7181">
        <v>240</v>
      </c>
      <c r="H7181">
        <v>240</v>
      </c>
      <c r="I7181" s="43" t="s">
        <v>987</v>
      </c>
      <c r="J7181" s="43" t="s">
        <v>559</v>
      </c>
      <c r="K7181" s="43" t="s">
        <v>560</v>
      </c>
      <c r="L7181" s="43" t="str">
        <f>IF(AND(Home!$A$1&gt;=Leave[[#This Row],[Start Time]],Home!$A$1&lt;=Leave[[#This Row],[End Time]]),"Aplica","No Aplica")</f>
        <v>No Aplica</v>
      </c>
      <c r="M7181" s="43" t="str">
        <f>IF(AND(Home!$A$1&gt;=Leave[[#This Row],[Start Time]],Home!$A$1&lt;=Leave[[#This Row],[End Time]]),Home!$A$1,"No Aplica")</f>
        <v>No Aplica</v>
      </c>
      <c r="N7181" s="43" t="str">
        <f>Leave[[#This Row],[User Code (Owning User) (Usuario)]]&amp;Leave[[#This Row],[fecha activa]]</f>
        <v>MIE2023080812173No Aplica</v>
      </c>
    </row>
    <row r="7182" spans="1:14" x14ac:dyDescent="0.3">
      <c r="A7182" s="43" t="s">
        <v>471</v>
      </c>
      <c r="B7182" s="3">
        <v>45903</v>
      </c>
      <c r="C7182" s="3">
        <v>45903</v>
      </c>
      <c r="D7182" s="43" t="s">
        <v>2789</v>
      </c>
      <c r="E7182" s="43" t="s">
        <v>563</v>
      </c>
      <c r="F7182" s="43" t="s">
        <v>564</v>
      </c>
      <c r="G7182">
        <v>180</v>
      </c>
      <c r="H7182">
        <v>180</v>
      </c>
      <c r="I7182" s="43" t="s">
        <v>987</v>
      </c>
      <c r="J7182" s="43" t="s">
        <v>559</v>
      </c>
      <c r="K7182" s="43" t="s">
        <v>560</v>
      </c>
      <c r="L7182" s="43" t="str">
        <f>IF(AND(Home!$A$1&gt;=Leave[[#This Row],[Start Time]],Home!$A$1&lt;=Leave[[#This Row],[End Time]]),"Aplica","No Aplica")</f>
        <v>No Aplica</v>
      </c>
      <c r="M7182" s="43" t="str">
        <f>IF(AND(Home!$A$1&gt;=Leave[[#This Row],[Start Time]],Home!$A$1&lt;=Leave[[#This Row],[End Time]]),Home!$A$1,"No Aplica")</f>
        <v>No Aplica</v>
      </c>
      <c r="N7182" s="43" t="str">
        <f>Leave[[#This Row],[User Code (Owning User) (Usuario)]]&amp;Leave[[#This Row],[fecha activa]]</f>
        <v>MIE2023080812173No Aplica</v>
      </c>
    </row>
    <row r="7183" spans="1:14" x14ac:dyDescent="0.3">
      <c r="A7183" s="43" t="s">
        <v>471</v>
      </c>
      <c r="B7183" s="3">
        <v>45902</v>
      </c>
      <c r="C7183" s="3">
        <v>45902</v>
      </c>
      <c r="D7183" s="43" t="s">
        <v>2789</v>
      </c>
      <c r="E7183" s="43" t="s">
        <v>563</v>
      </c>
      <c r="F7183" s="43" t="s">
        <v>564</v>
      </c>
      <c r="G7183">
        <v>240</v>
      </c>
      <c r="H7183">
        <v>240</v>
      </c>
      <c r="I7183" s="43" t="s">
        <v>987</v>
      </c>
      <c r="J7183" s="43" t="s">
        <v>559</v>
      </c>
      <c r="K7183" s="43" t="s">
        <v>560</v>
      </c>
      <c r="L7183" s="43" t="str">
        <f>IF(AND(Home!$A$1&gt;=Leave[[#This Row],[Start Time]],Home!$A$1&lt;=Leave[[#This Row],[End Time]]),"Aplica","No Aplica")</f>
        <v>No Aplica</v>
      </c>
      <c r="M7183" s="43" t="str">
        <f>IF(AND(Home!$A$1&gt;=Leave[[#This Row],[Start Time]],Home!$A$1&lt;=Leave[[#This Row],[End Time]]),Home!$A$1,"No Aplica")</f>
        <v>No Aplica</v>
      </c>
      <c r="N7183" s="43" t="str">
        <f>Leave[[#This Row],[User Code (Owning User) (Usuario)]]&amp;Leave[[#This Row],[fecha activa]]</f>
        <v>MIE2023080812173No Aplica</v>
      </c>
    </row>
    <row r="7184" spans="1:14" x14ac:dyDescent="0.3">
      <c r="A7184" s="43" t="s">
        <v>468</v>
      </c>
      <c r="B7184" s="3">
        <v>45914</v>
      </c>
      <c r="C7184" s="3">
        <v>45914</v>
      </c>
      <c r="D7184" s="43" t="s">
        <v>469</v>
      </c>
      <c r="E7184" s="43" t="s">
        <v>563</v>
      </c>
      <c r="F7184" s="43" t="s">
        <v>564</v>
      </c>
      <c r="G7184">
        <v>540</v>
      </c>
      <c r="H7184">
        <v>540</v>
      </c>
      <c r="I7184" s="43" t="s">
        <v>987</v>
      </c>
      <c r="J7184" s="43" t="s">
        <v>559</v>
      </c>
      <c r="K7184" s="43" t="s">
        <v>560</v>
      </c>
      <c r="L7184" s="43" t="str">
        <f>IF(AND(Home!$A$1&gt;=Leave[[#This Row],[Start Time]],Home!$A$1&lt;=Leave[[#This Row],[End Time]]),"Aplica","No Aplica")</f>
        <v>No Aplica</v>
      </c>
      <c r="M7184" s="43" t="str">
        <f>IF(AND(Home!$A$1&gt;=Leave[[#This Row],[Start Time]],Home!$A$1&lt;=Leave[[#This Row],[End Time]]),Home!$A$1,"No Aplica")</f>
        <v>No Aplica</v>
      </c>
      <c r="N7184" s="43" t="str">
        <f>Leave[[#This Row],[User Code (Owning User) (Usuario)]]&amp;Leave[[#This Row],[fecha activa]]</f>
        <v>MIE2023080812173No Aplica</v>
      </c>
    </row>
    <row r="7185" spans="1:14" x14ac:dyDescent="0.3">
      <c r="A7185" s="43" t="s">
        <v>471</v>
      </c>
      <c r="B7185" s="3">
        <v>45913</v>
      </c>
      <c r="C7185" s="3">
        <v>45913</v>
      </c>
      <c r="D7185" s="43" t="s">
        <v>2649</v>
      </c>
      <c r="E7185" s="43" t="s">
        <v>563</v>
      </c>
      <c r="F7185" s="43" t="s">
        <v>564</v>
      </c>
      <c r="G7185">
        <v>540</v>
      </c>
      <c r="H7185">
        <v>540</v>
      </c>
      <c r="I7185" s="43" t="s">
        <v>987</v>
      </c>
      <c r="J7185" s="43" t="s">
        <v>559</v>
      </c>
      <c r="K7185" s="43" t="s">
        <v>560</v>
      </c>
      <c r="L7185" s="43" t="str">
        <f>IF(AND(Home!$A$1&gt;=Leave[[#This Row],[Start Time]],Home!$A$1&lt;=Leave[[#This Row],[End Time]]),"Aplica","No Aplica")</f>
        <v>No Aplica</v>
      </c>
      <c r="M7185" s="43" t="str">
        <f>IF(AND(Home!$A$1&gt;=Leave[[#This Row],[Start Time]],Home!$A$1&lt;=Leave[[#This Row],[End Time]]),Home!$A$1,"No Aplica")</f>
        <v>No Aplica</v>
      </c>
      <c r="N7185" s="43" t="str">
        <f>Leave[[#This Row],[User Code (Owning User) (Usuario)]]&amp;Leave[[#This Row],[fecha activa]]</f>
        <v>MIE2023080812173No Aplica</v>
      </c>
    </row>
    <row r="7186" spans="1:14" x14ac:dyDescent="0.3">
      <c r="A7186" s="43" t="s">
        <v>471</v>
      </c>
      <c r="B7186" s="3">
        <v>45910</v>
      </c>
      <c r="C7186" s="3">
        <v>45910</v>
      </c>
      <c r="D7186" s="43" t="s">
        <v>2291</v>
      </c>
      <c r="E7186" s="43" t="s">
        <v>563</v>
      </c>
      <c r="F7186" s="43" t="s">
        <v>564</v>
      </c>
      <c r="G7186">
        <v>540</v>
      </c>
      <c r="H7186">
        <v>540</v>
      </c>
      <c r="I7186" s="43" t="s">
        <v>987</v>
      </c>
      <c r="J7186" s="43" t="s">
        <v>559</v>
      </c>
      <c r="K7186" s="43" t="s">
        <v>560</v>
      </c>
      <c r="L7186" s="43" t="str">
        <f>IF(AND(Home!$A$1&gt;=Leave[[#This Row],[Start Time]],Home!$A$1&lt;=Leave[[#This Row],[End Time]]),"Aplica","No Aplica")</f>
        <v>No Aplica</v>
      </c>
      <c r="M7186" s="43" t="str">
        <f>IF(AND(Home!$A$1&gt;=Leave[[#This Row],[Start Time]],Home!$A$1&lt;=Leave[[#This Row],[End Time]]),Home!$A$1,"No Aplica")</f>
        <v>No Aplica</v>
      </c>
      <c r="N7186" s="43" t="str">
        <f>Leave[[#This Row],[User Code (Owning User) (Usuario)]]&amp;Leave[[#This Row],[fecha activa]]</f>
        <v>MIE2023080812173No Aplica</v>
      </c>
    </row>
    <row r="7187" spans="1:14" x14ac:dyDescent="0.3">
      <c r="A7187" s="43" t="s">
        <v>471</v>
      </c>
      <c r="B7187" s="3">
        <v>45909</v>
      </c>
      <c r="C7187" s="3">
        <v>45909</v>
      </c>
      <c r="D7187" s="43" t="s">
        <v>2650</v>
      </c>
      <c r="E7187" s="43" t="s">
        <v>563</v>
      </c>
      <c r="F7187" s="43" t="s">
        <v>564</v>
      </c>
      <c r="G7187">
        <v>540</v>
      </c>
      <c r="H7187">
        <v>540</v>
      </c>
      <c r="I7187" s="43" t="s">
        <v>987</v>
      </c>
      <c r="J7187" s="43" t="s">
        <v>559</v>
      </c>
      <c r="K7187" s="43" t="s">
        <v>560</v>
      </c>
      <c r="L7187" s="43" t="str">
        <f>IF(AND(Home!$A$1&gt;=Leave[[#This Row],[Start Time]],Home!$A$1&lt;=Leave[[#This Row],[End Time]]),"Aplica","No Aplica")</f>
        <v>No Aplica</v>
      </c>
      <c r="M7187" s="43" t="str">
        <f>IF(AND(Home!$A$1&gt;=Leave[[#This Row],[Start Time]],Home!$A$1&lt;=Leave[[#This Row],[End Time]]),Home!$A$1,"No Aplica")</f>
        <v>No Aplica</v>
      </c>
      <c r="N7187" s="43" t="str">
        <f>Leave[[#This Row],[User Code (Owning User) (Usuario)]]&amp;Leave[[#This Row],[fecha activa]]</f>
        <v>MIE2023080812173No Aplica</v>
      </c>
    </row>
    <row r="7188" spans="1:14" x14ac:dyDescent="0.3">
      <c r="A7188" s="43" t="s">
        <v>471</v>
      </c>
      <c r="B7188" s="3">
        <v>45908</v>
      </c>
      <c r="C7188" s="3">
        <v>45908</v>
      </c>
      <c r="D7188" s="43" t="s">
        <v>2651</v>
      </c>
      <c r="E7188" s="43" t="s">
        <v>563</v>
      </c>
      <c r="F7188" s="43" t="s">
        <v>564</v>
      </c>
      <c r="G7188">
        <v>540</v>
      </c>
      <c r="H7188">
        <v>540</v>
      </c>
      <c r="I7188" s="43" t="s">
        <v>987</v>
      </c>
      <c r="J7188" s="43" t="s">
        <v>559</v>
      </c>
      <c r="K7188" s="43" t="s">
        <v>560</v>
      </c>
      <c r="L7188" s="43" t="str">
        <f>IF(AND(Home!$A$1&gt;=Leave[[#This Row],[Start Time]],Home!$A$1&lt;=Leave[[#This Row],[End Time]]),"Aplica","No Aplica")</f>
        <v>No Aplica</v>
      </c>
      <c r="M7188" s="43" t="str">
        <f>IF(AND(Home!$A$1&gt;=Leave[[#This Row],[Start Time]],Home!$A$1&lt;=Leave[[#This Row],[End Time]]),Home!$A$1,"No Aplica")</f>
        <v>No Aplica</v>
      </c>
      <c r="N7188" s="43" t="str">
        <f>Leave[[#This Row],[User Code (Owning User) (Usuario)]]&amp;Leave[[#This Row],[fecha activa]]</f>
        <v>MIE2023080812173No Aplica</v>
      </c>
    </row>
    <row r="7189" spans="1:14" x14ac:dyDescent="0.3">
      <c r="A7189" s="43" t="s">
        <v>468</v>
      </c>
      <c r="B7189" s="3">
        <v>45907</v>
      </c>
      <c r="C7189" s="3">
        <v>45907</v>
      </c>
      <c r="D7189" s="43" t="s">
        <v>469</v>
      </c>
      <c r="E7189" s="43" t="s">
        <v>563</v>
      </c>
      <c r="F7189" s="43" t="s">
        <v>564</v>
      </c>
      <c r="G7189">
        <v>540</v>
      </c>
      <c r="H7189">
        <v>540</v>
      </c>
      <c r="I7189" s="43" t="s">
        <v>987</v>
      </c>
      <c r="J7189" s="43" t="s">
        <v>559</v>
      </c>
      <c r="K7189" s="43" t="s">
        <v>560</v>
      </c>
      <c r="L7189" s="43" t="str">
        <f>IF(AND(Home!$A$1&gt;=Leave[[#This Row],[Start Time]],Home!$A$1&lt;=Leave[[#This Row],[End Time]]),"Aplica","No Aplica")</f>
        <v>No Aplica</v>
      </c>
      <c r="M7189" s="43" t="str">
        <f>IF(AND(Home!$A$1&gt;=Leave[[#This Row],[Start Time]],Home!$A$1&lt;=Leave[[#This Row],[End Time]]),Home!$A$1,"No Aplica")</f>
        <v>No Aplica</v>
      </c>
      <c r="N7189" s="43" t="str">
        <f>Leave[[#This Row],[User Code (Owning User) (Usuario)]]&amp;Leave[[#This Row],[fecha activa]]</f>
        <v>MIE2023080812173No Aplica</v>
      </c>
    </row>
    <row r="7190" spans="1:14" x14ac:dyDescent="0.3">
      <c r="A7190" s="43" t="s">
        <v>471</v>
      </c>
      <c r="B7190" s="3">
        <v>45906</v>
      </c>
      <c r="C7190" s="3">
        <v>45906</v>
      </c>
      <c r="D7190" s="43" t="s">
        <v>2247</v>
      </c>
      <c r="E7190" s="43" t="s">
        <v>563</v>
      </c>
      <c r="F7190" s="43" t="s">
        <v>564</v>
      </c>
      <c r="G7190">
        <v>540</v>
      </c>
      <c r="H7190">
        <v>540</v>
      </c>
      <c r="I7190" s="43" t="s">
        <v>987</v>
      </c>
      <c r="J7190" s="43" t="s">
        <v>559</v>
      </c>
      <c r="K7190" s="43" t="s">
        <v>560</v>
      </c>
      <c r="L7190" s="43" t="str">
        <f>IF(AND(Home!$A$1&gt;=Leave[[#This Row],[Start Time]],Home!$A$1&lt;=Leave[[#This Row],[End Time]]),"Aplica","No Aplica")</f>
        <v>No Aplica</v>
      </c>
      <c r="M7190" s="43" t="str">
        <f>IF(AND(Home!$A$1&gt;=Leave[[#This Row],[Start Time]],Home!$A$1&lt;=Leave[[#This Row],[End Time]]),Home!$A$1,"No Aplica")</f>
        <v>No Aplica</v>
      </c>
      <c r="N7190" s="43" t="str">
        <f>Leave[[#This Row],[User Code (Owning User) (Usuario)]]&amp;Leave[[#This Row],[fecha activa]]</f>
        <v>MIE2023080812173No Aplica</v>
      </c>
    </row>
    <row r="7191" spans="1:14" x14ac:dyDescent="0.3">
      <c r="A7191" s="43" t="s">
        <v>471</v>
      </c>
      <c r="B7191" s="3">
        <v>45901</v>
      </c>
      <c r="C7191" s="3">
        <v>45901</v>
      </c>
      <c r="D7191" s="43" t="s">
        <v>472</v>
      </c>
      <c r="E7191" s="43" t="s">
        <v>563</v>
      </c>
      <c r="F7191" s="43" t="s">
        <v>564</v>
      </c>
      <c r="G7191">
        <v>540</v>
      </c>
      <c r="H7191">
        <v>540</v>
      </c>
      <c r="I7191" s="43" t="s">
        <v>987</v>
      </c>
      <c r="J7191" s="43" t="s">
        <v>559</v>
      </c>
      <c r="K7191" s="43" t="s">
        <v>560</v>
      </c>
      <c r="L7191" s="43" t="str">
        <f>IF(AND(Home!$A$1&gt;=Leave[[#This Row],[Start Time]],Home!$A$1&lt;=Leave[[#This Row],[End Time]]),"Aplica","No Aplica")</f>
        <v>No Aplica</v>
      </c>
      <c r="M7191" s="43" t="str">
        <f>IF(AND(Home!$A$1&gt;=Leave[[#This Row],[Start Time]],Home!$A$1&lt;=Leave[[#This Row],[End Time]]),Home!$A$1,"No Aplica")</f>
        <v>No Aplica</v>
      </c>
      <c r="N7191" s="43" t="str">
        <f>Leave[[#This Row],[User Code (Owning User) (Usuario)]]&amp;Leave[[#This Row],[fecha activa]]</f>
        <v>MIE2023080812173No Aplica</v>
      </c>
    </row>
    <row r="7192" spans="1:14" x14ac:dyDescent="0.3">
      <c r="A7192" s="43" t="s">
        <v>468</v>
      </c>
      <c r="B7192" s="3">
        <v>45924</v>
      </c>
      <c r="C7192" s="3">
        <v>45924</v>
      </c>
      <c r="D7192" s="43" t="s">
        <v>467</v>
      </c>
      <c r="E7192" s="43" t="s">
        <v>1314</v>
      </c>
      <c r="F7192" s="43" t="s">
        <v>1316</v>
      </c>
      <c r="G7192">
        <v>540</v>
      </c>
      <c r="H7192">
        <v>540</v>
      </c>
      <c r="I7192" s="43" t="s">
        <v>1315</v>
      </c>
      <c r="J7192" s="43" t="s">
        <v>1033</v>
      </c>
      <c r="K7192" s="43" t="s">
        <v>178</v>
      </c>
      <c r="L7192" s="43" t="str">
        <f>IF(AND(Home!$A$1&gt;=Leave[[#This Row],[Start Time]],Home!$A$1&lt;=Leave[[#This Row],[End Time]]),"Aplica","No Aplica")</f>
        <v>No Aplica</v>
      </c>
      <c r="M7192" s="43" t="str">
        <f>IF(AND(Home!$A$1&gt;=Leave[[#This Row],[Start Time]],Home!$A$1&lt;=Leave[[#This Row],[End Time]]),Home!$A$1,"No Aplica")</f>
        <v>No Aplica</v>
      </c>
      <c r="N7192" s="43" t="str">
        <f>Leave[[#This Row],[User Code (Owning User) (Usuario)]]&amp;Leave[[#This Row],[fecha activa]]</f>
        <v>MIE2025080120206No Aplica</v>
      </c>
    </row>
    <row r="7193" spans="1:14" x14ac:dyDescent="0.3">
      <c r="A7193" s="43" t="s">
        <v>471</v>
      </c>
      <c r="B7193" s="3">
        <v>45926</v>
      </c>
      <c r="C7193" s="3">
        <v>45926</v>
      </c>
      <c r="D7193" s="43" t="s">
        <v>2057</v>
      </c>
      <c r="E7193" s="43" t="s">
        <v>1314</v>
      </c>
      <c r="F7193" s="43" t="s">
        <v>1316</v>
      </c>
      <c r="G7193">
        <v>60</v>
      </c>
      <c r="H7193">
        <v>60</v>
      </c>
      <c r="I7193" s="43" t="s">
        <v>1315</v>
      </c>
      <c r="J7193" s="43" t="s">
        <v>1033</v>
      </c>
      <c r="K7193" s="43" t="s">
        <v>178</v>
      </c>
      <c r="L7193" s="43" t="str">
        <f>IF(AND(Home!$A$1&gt;=Leave[[#This Row],[Start Time]],Home!$A$1&lt;=Leave[[#This Row],[End Time]]),"Aplica","No Aplica")</f>
        <v>No Aplica</v>
      </c>
      <c r="M7193" s="43" t="str">
        <f>IF(AND(Home!$A$1&gt;=Leave[[#This Row],[Start Time]],Home!$A$1&lt;=Leave[[#This Row],[End Time]]),Home!$A$1,"No Aplica")</f>
        <v>No Aplica</v>
      </c>
      <c r="N7193" s="43" t="str">
        <f>Leave[[#This Row],[User Code (Owning User) (Usuario)]]&amp;Leave[[#This Row],[fecha activa]]</f>
        <v>MIE2025080120206No Aplica</v>
      </c>
    </row>
    <row r="7194" spans="1:14" x14ac:dyDescent="0.3">
      <c r="A7194" s="43" t="s">
        <v>471</v>
      </c>
      <c r="B7194" s="3">
        <v>45925</v>
      </c>
      <c r="C7194" s="3">
        <v>45925</v>
      </c>
      <c r="D7194" s="43" t="s">
        <v>2057</v>
      </c>
      <c r="E7194" s="43" t="s">
        <v>1314</v>
      </c>
      <c r="F7194" s="43" t="s">
        <v>1316</v>
      </c>
      <c r="G7194">
        <v>60</v>
      </c>
      <c r="H7194">
        <v>60</v>
      </c>
      <c r="I7194" s="43" t="s">
        <v>1315</v>
      </c>
      <c r="J7194" s="43" t="s">
        <v>1033</v>
      </c>
      <c r="K7194" s="43" t="s">
        <v>178</v>
      </c>
      <c r="L7194" s="43" t="str">
        <f>IF(AND(Home!$A$1&gt;=Leave[[#This Row],[Start Time]],Home!$A$1&lt;=Leave[[#This Row],[End Time]]),"Aplica","No Aplica")</f>
        <v>No Aplica</v>
      </c>
      <c r="M7194" s="43" t="str">
        <f>IF(AND(Home!$A$1&gt;=Leave[[#This Row],[Start Time]],Home!$A$1&lt;=Leave[[#This Row],[End Time]]),Home!$A$1,"No Aplica")</f>
        <v>No Aplica</v>
      </c>
      <c r="N7194" s="43" t="str">
        <f>Leave[[#This Row],[User Code (Owning User) (Usuario)]]&amp;Leave[[#This Row],[fecha activa]]</f>
        <v>MIE2025080120206No Aplica</v>
      </c>
    </row>
    <row r="7195" spans="1:14" x14ac:dyDescent="0.3">
      <c r="A7195" s="43" t="s">
        <v>471</v>
      </c>
      <c r="B7195" s="3">
        <v>45923</v>
      </c>
      <c r="C7195" s="3">
        <v>45923</v>
      </c>
      <c r="D7195" s="43" t="s">
        <v>2057</v>
      </c>
      <c r="E7195" s="43" t="s">
        <v>1314</v>
      </c>
      <c r="F7195" s="43" t="s">
        <v>1316</v>
      </c>
      <c r="G7195">
        <v>120</v>
      </c>
      <c r="H7195">
        <v>120</v>
      </c>
      <c r="I7195" s="43" t="s">
        <v>1315</v>
      </c>
      <c r="J7195" s="43" t="s">
        <v>1033</v>
      </c>
      <c r="K7195" s="43" t="s">
        <v>178</v>
      </c>
      <c r="L7195" s="43" t="str">
        <f>IF(AND(Home!$A$1&gt;=Leave[[#This Row],[Start Time]],Home!$A$1&lt;=Leave[[#This Row],[End Time]]),"Aplica","No Aplica")</f>
        <v>No Aplica</v>
      </c>
      <c r="M7195" s="43" t="str">
        <f>IF(AND(Home!$A$1&gt;=Leave[[#This Row],[Start Time]],Home!$A$1&lt;=Leave[[#This Row],[End Time]]),Home!$A$1,"No Aplica")</f>
        <v>No Aplica</v>
      </c>
      <c r="N7195" s="43" t="str">
        <f>Leave[[#This Row],[User Code (Owning User) (Usuario)]]&amp;Leave[[#This Row],[fecha activa]]</f>
        <v>MIE2025080120206No Aplica</v>
      </c>
    </row>
    <row r="7196" spans="1:14" x14ac:dyDescent="0.3">
      <c r="A7196" s="43" t="s">
        <v>468</v>
      </c>
      <c r="B7196" s="3">
        <v>45917</v>
      </c>
      <c r="C7196" s="3">
        <v>45917</v>
      </c>
      <c r="D7196" s="43" t="s">
        <v>467</v>
      </c>
      <c r="E7196" s="43" t="s">
        <v>1314</v>
      </c>
      <c r="F7196" s="43" t="s">
        <v>1316</v>
      </c>
      <c r="G7196">
        <v>540</v>
      </c>
      <c r="H7196">
        <v>540</v>
      </c>
      <c r="I7196" s="43" t="s">
        <v>1315</v>
      </c>
      <c r="J7196" s="43" t="s">
        <v>1033</v>
      </c>
      <c r="K7196" s="43" t="s">
        <v>178</v>
      </c>
      <c r="L7196" s="43" t="str">
        <f>IF(AND(Home!$A$1&gt;=Leave[[#This Row],[Start Time]],Home!$A$1&lt;=Leave[[#This Row],[End Time]]),"Aplica","No Aplica")</f>
        <v>No Aplica</v>
      </c>
      <c r="M7196" s="43" t="str">
        <f>IF(AND(Home!$A$1&gt;=Leave[[#This Row],[Start Time]],Home!$A$1&lt;=Leave[[#This Row],[End Time]]),Home!$A$1,"No Aplica")</f>
        <v>No Aplica</v>
      </c>
      <c r="N7196" s="43" t="str">
        <f>Leave[[#This Row],[User Code (Owning User) (Usuario)]]&amp;Leave[[#This Row],[fecha activa]]</f>
        <v>MIE2025080120206No Aplica</v>
      </c>
    </row>
    <row r="7197" spans="1:14" x14ac:dyDescent="0.3">
      <c r="A7197" s="43" t="s">
        <v>468</v>
      </c>
      <c r="B7197" s="3">
        <v>45910</v>
      </c>
      <c r="C7197" s="3">
        <v>45910</v>
      </c>
      <c r="D7197" s="43" t="s">
        <v>467</v>
      </c>
      <c r="E7197" s="43" t="s">
        <v>1314</v>
      </c>
      <c r="F7197" s="43" t="s">
        <v>1316</v>
      </c>
      <c r="G7197">
        <v>540</v>
      </c>
      <c r="H7197">
        <v>540</v>
      </c>
      <c r="I7197" s="43" t="s">
        <v>1315</v>
      </c>
      <c r="J7197" s="43" t="s">
        <v>1033</v>
      </c>
      <c r="K7197" s="43" t="s">
        <v>178</v>
      </c>
      <c r="L7197" s="43" t="str">
        <f>IF(AND(Home!$A$1&gt;=Leave[[#This Row],[Start Time]],Home!$A$1&lt;=Leave[[#This Row],[End Time]]),"Aplica","No Aplica")</f>
        <v>No Aplica</v>
      </c>
      <c r="M7197" s="43" t="str">
        <f>IF(AND(Home!$A$1&gt;=Leave[[#This Row],[Start Time]],Home!$A$1&lt;=Leave[[#This Row],[End Time]]),Home!$A$1,"No Aplica")</f>
        <v>No Aplica</v>
      </c>
      <c r="N7197" s="43" t="str">
        <f>Leave[[#This Row],[User Code (Owning User) (Usuario)]]&amp;Leave[[#This Row],[fecha activa]]</f>
        <v>MIE2025080120206No Aplica</v>
      </c>
    </row>
    <row r="7198" spans="1:14" x14ac:dyDescent="0.3">
      <c r="A7198" s="43" t="s">
        <v>471</v>
      </c>
      <c r="B7198" s="3">
        <v>45902</v>
      </c>
      <c r="C7198" s="3">
        <v>45902</v>
      </c>
      <c r="D7198" s="43" t="s">
        <v>2816</v>
      </c>
      <c r="E7198" s="43" t="s">
        <v>1314</v>
      </c>
      <c r="F7198" s="43" t="s">
        <v>1316</v>
      </c>
      <c r="G7198">
        <v>360</v>
      </c>
      <c r="H7198">
        <v>360</v>
      </c>
      <c r="I7198" s="43" t="s">
        <v>1315</v>
      </c>
      <c r="J7198" s="43" t="s">
        <v>1033</v>
      </c>
      <c r="K7198" s="43" t="s">
        <v>178</v>
      </c>
      <c r="L7198" s="43" t="str">
        <f>IF(AND(Home!$A$1&gt;=Leave[[#This Row],[Start Time]],Home!$A$1&lt;=Leave[[#This Row],[End Time]]),"Aplica","No Aplica")</f>
        <v>No Aplica</v>
      </c>
      <c r="M7198" s="43" t="str">
        <f>IF(AND(Home!$A$1&gt;=Leave[[#This Row],[Start Time]],Home!$A$1&lt;=Leave[[#This Row],[End Time]]),Home!$A$1,"No Aplica")</f>
        <v>No Aplica</v>
      </c>
      <c r="N7198" s="43" t="str">
        <f>Leave[[#This Row],[User Code (Owning User) (Usuario)]]&amp;Leave[[#This Row],[fecha activa]]</f>
        <v>MIE2025080120206No Aplica</v>
      </c>
    </row>
    <row r="7199" spans="1:14" x14ac:dyDescent="0.3">
      <c r="A7199" s="43" t="s">
        <v>476</v>
      </c>
      <c r="B7199" s="3">
        <v>45926</v>
      </c>
      <c r="C7199" s="3">
        <v>45926</v>
      </c>
      <c r="D7199" s="43" t="s">
        <v>1669</v>
      </c>
      <c r="E7199" s="43" t="s">
        <v>2416</v>
      </c>
      <c r="F7199" s="43" t="s">
        <v>2418</v>
      </c>
      <c r="G7199">
        <v>60</v>
      </c>
      <c r="H7199">
        <v>60</v>
      </c>
      <c r="I7199" s="43" t="s">
        <v>2417</v>
      </c>
      <c r="J7199" s="43" t="s">
        <v>1032</v>
      </c>
      <c r="K7199" s="43" t="s">
        <v>177</v>
      </c>
      <c r="L7199" s="43" t="str">
        <f>IF(AND(Home!$A$1&gt;=Leave[[#This Row],[Start Time]],Home!$A$1&lt;=Leave[[#This Row],[End Time]]),"Aplica","No Aplica")</f>
        <v>No Aplica</v>
      </c>
      <c r="M7199" s="43" t="str">
        <f>IF(AND(Home!$A$1&gt;=Leave[[#This Row],[Start Time]],Home!$A$1&lt;=Leave[[#This Row],[End Time]]),Home!$A$1,"No Aplica")</f>
        <v>No Aplica</v>
      </c>
      <c r="N7199" s="43" t="str">
        <f>Leave[[#This Row],[User Code (Owning User) (Usuario)]]&amp;Leave[[#This Row],[fecha activa]]</f>
        <v>MIE2025130824070No Aplica</v>
      </c>
    </row>
    <row r="7200" spans="1:14" x14ac:dyDescent="0.3">
      <c r="A7200" s="43" t="s">
        <v>476</v>
      </c>
      <c r="B7200" s="3">
        <v>45925</v>
      </c>
      <c r="C7200" s="3">
        <v>45925</v>
      </c>
      <c r="D7200" s="43" t="s">
        <v>1669</v>
      </c>
      <c r="E7200" s="43" t="s">
        <v>2416</v>
      </c>
      <c r="F7200" s="43" t="s">
        <v>2418</v>
      </c>
      <c r="G7200">
        <v>60</v>
      </c>
      <c r="H7200">
        <v>60</v>
      </c>
      <c r="I7200" s="43" t="s">
        <v>2417</v>
      </c>
      <c r="J7200" s="43" t="s">
        <v>1032</v>
      </c>
      <c r="K7200" s="43" t="s">
        <v>177</v>
      </c>
      <c r="L7200" s="43" t="str">
        <f>IF(AND(Home!$A$1&gt;=Leave[[#This Row],[Start Time]],Home!$A$1&lt;=Leave[[#This Row],[End Time]]),"Aplica","No Aplica")</f>
        <v>No Aplica</v>
      </c>
      <c r="M7200" s="43" t="str">
        <f>IF(AND(Home!$A$1&gt;=Leave[[#This Row],[Start Time]],Home!$A$1&lt;=Leave[[#This Row],[End Time]]),Home!$A$1,"No Aplica")</f>
        <v>No Aplica</v>
      </c>
      <c r="N7200" s="43" t="str">
        <f>Leave[[#This Row],[User Code (Owning User) (Usuario)]]&amp;Leave[[#This Row],[fecha activa]]</f>
        <v>MIE2025130824070No Aplica</v>
      </c>
    </row>
    <row r="7201" spans="1:14" x14ac:dyDescent="0.3">
      <c r="A7201" s="43" t="s">
        <v>476</v>
      </c>
      <c r="B7201" s="3">
        <v>45924</v>
      </c>
      <c r="C7201" s="3">
        <v>45924</v>
      </c>
      <c r="D7201" s="43" t="s">
        <v>1669</v>
      </c>
      <c r="E7201" s="43" t="s">
        <v>2416</v>
      </c>
      <c r="F7201" s="43" t="s">
        <v>2418</v>
      </c>
      <c r="G7201">
        <v>60</v>
      </c>
      <c r="H7201">
        <v>60</v>
      </c>
      <c r="I7201" s="43" t="s">
        <v>2417</v>
      </c>
      <c r="J7201" s="43" t="s">
        <v>1032</v>
      </c>
      <c r="K7201" s="43" t="s">
        <v>177</v>
      </c>
      <c r="L7201" s="43" t="str">
        <f>IF(AND(Home!$A$1&gt;=Leave[[#This Row],[Start Time]],Home!$A$1&lt;=Leave[[#This Row],[End Time]]),"Aplica","No Aplica")</f>
        <v>No Aplica</v>
      </c>
      <c r="M7201" s="43" t="str">
        <f>IF(AND(Home!$A$1&gt;=Leave[[#This Row],[Start Time]],Home!$A$1&lt;=Leave[[#This Row],[End Time]]),Home!$A$1,"No Aplica")</f>
        <v>No Aplica</v>
      </c>
      <c r="N7201" s="43" t="str">
        <f>Leave[[#This Row],[User Code (Owning User) (Usuario)]]&amp;Leave[[#This Row],[fecha activa]]</f>
        <v>MIE2025130824070No Aplica</v>
      </c>
    </row>
    <row r="7202" spans="1:14" x14ac:dyDescent="0.3">
      <c r="A7202" s="43" t="s">
        <v>476</v>
      </c>
      <c r="B7202" s="3">
        <v>45922</v>
      </c>
      <c r="C7202" s="3">
        <v>45922</v>
      </c>
      <c r="D7202" s="43" t="s">
        <v>1669</v>
      </c>
      <c r="E7202" s="43" t="s">
        <v>2416</v>
      </c>
      <c r="F7202" s="43" t="s">
        <v>2418</v>
      </c>
      <c r="G7202">
        <v>60</v>
      </c>
      <c r="H7202">
        <v>60</v>
      </c>
      <c r="I7202" s="43" t="s">
        <v>2417</v>
      </c>
      <c r="J7202" s="43" t="s">
        <v>1032</v>
      </c>
      <c r="K7202" s="43" t="s">
        <v>177</v>
      </c>
      <c r="L7202" s="43" t="str">
        <f>IF(AND(Home!$A$1&gt;=Leave[[#This Row],[Start Time]],Home!$A$1&lt;=Leave[[#This Row],[End Time]]),"Aplica","No Aplica")</f>
        <v>Aplica</v>
      </c>
      <c r="M7202" s="43">
        <f>IF(AND(Home!$A$1&gt;=Leave[[#This Row],[Start Time]],Home!$A$1&lt;=Leave[[#This Row],[End Time]]),Home!$A$1,"No Aplica")</f>
        <v>45922</v>
      </c>
      <c r="N7202" s="43" t="str">
        <f>Leave[[#This Row],[User Code (Owning User) (Usuario)]]&amp;Leave[[#This Row],[fecha activa]]</f>
        <v>MIE202513082407045922</v>
      </c>
    </row>
    <row r="7203" spans="1:14" x14ac:dyDescent="0.3">
      <c r="A7203" s="43" t="s">
        <v>468</v>
      </c>
      <c r="B7203" s="3">
        <v>45923</v>
      </c>
      <c r="C7203" s="3">
        <v>45923</v>
      </c>
      <c r="D7203" s="43" t="s">
        <v>467</v>
      </c>
      <c r="E7203" s="43" t="s">
        <v>2416</v>
      </c>
      <c r="F7203" s="43" t="s">
        <v>2418</v>
      </c>
      <c r="G7203">
        <v>480</v>
      </c>
      <c r="H7203">
        <v>480</v>
      </c>
      <c r="I7203" s="43" t="s">
        <v>2417</v>
      </c>
      <c r="J7203" s="43" t="s">
        <v>1032</v>
      </c>
      <c r="K7203" s="43" t="s">
        <v>177</v>
      </c>
      <c r="L7203" s="43" t="str">
        <f>IF(AND(Home!$A$1&gt;=Leave[[#This Row],[Start Time]],Home!$A$1&lt;=Leave[[#This Row],[End Time]]),"Aplica","No Aplica")</f>
        <v>No Aplica</v>
      </c>
      <c r="M7203" s="43" t="str">
        <f>IF(AND(Home!$A$1&gt;=Leave[[#This Row],[Start Time]],Home!$A$1&lt;=Leave[[#This Row],[End Time]]),Home!$A$1,"No Aplica")</f>
        <v>No Aplica</v>
      </c>
      <c r="N7203" s="43" t="str">
        <f>Leave[[#This Row],[User Code (Owning User) (Usuario)]]&amp;Leave[[#This Row],[fecha activa]]</f>
        <v>MIE2025130824070No Aplica</v>
      </c>
    </row>
    <row r="7204" spans="1:14" x14ac:dyDescent="0.3">
      <c r="A7204" s="43" t="s">
        <v>476</v>
      </c>
      <c r="B7204" s="3">
        <v>45919</v>
      </c>
      <c r="C7204" s="3">
        <v>45919</v>
      </c>
      <c r="D7204" s="43" t="s">
        <v>3237</v>
      </c>
      <c r="E7204" s="43" t="s">
        <v>2416</v>
      </c>
      <c r="F7204" s="43" t="s">
        <v>2418</v>
      </c>
      <c r="G7204">
        <v>60</v>
      </c>
      <c r="H7204">
        <v>60</v>
      </c>
      <c r="I7204" s="43" t="s">
        <v>2417</v>
      </c>
      <c r="J7204" s="43" t="s">
        <v>1032</v>
      </c>
      <c r="K7204" s="43" t="s">
        <v>177</v>
      </c>
      <c r="L7204" s="43" t="str">
        <f>IF(AND(Home!$A$1&gt;=Leave[[#This Row],[Start Time]],Home!$A$1&lt;=Leave[[#This Row],[End Time]]),"Aplica","No Aplica")</f>
        <v>No Aplica</v>
      </c>
      <c r="M7204" s="43" t="str">
        <f>IF(AND(Home!$A$1&gt;=Leave[[#This Row],[Start Time]],Home!$A$1&lt;=Leave[[#This Row],[End Time]]),Home!$A$1,"No Aplica")</f>
        <v>No Aplica</v>
      </c>
      <c r="N7204" s="43" t="str">
        <f>Leave[[#This Row],[User Code (Owning User) (Usuario)]]&amp;Leave[[#This Row],[fecha activa]]</f>
        <v>MIE2025130824070No Aplica</v>
      </c>
    </row>
    <row r="7205" spans="1:14" x14ac:dyDescent="0.3">
      <c r="A7205" s="43" t="s">
        <v>476</v>
      </c>
      <c r="B7205" s="3">
        <v>45918</v>
      </c>
      <c r="C7205" s="3">
        <v>45918</v>
      </c>
      <c r="D7205" s="43" t="s">
        <v>1669</v>
      </c>
      <c r="E7205" s="43" t="s">
        <v>2416</v>
      </c>
      <c r="F7205" s="43" t="s">
        <v>2418</v>
      </c>
      <c r="G7205">
        <v>60</v>
      </c>
      <c r="H7205">
        <v>60</v>
      </c>
      <c r="I7205" s="43" t="s">
        <v>2417</v>
      </c>
      <c r="J7205" s="43" t="s">
        <v>1032</v>
      </c>
      <c r="K7205" s="43" t="s">
        <v>177</v>
      </c>
      <c r="L7205" s="43" t="str">
        <f>IF(AND(Home!$A$1&gt;=Leave[[#This Row],[Start Time]],Home!$A$1&lt;=Leave[[#This Row],[End Time]]),"Aplica","No Aplica")</f>
        <v>No Aplica</v>
      </c>
      <c r="M7205" s="43" t="str">
        <f>IF(AND(Home!$A$1&gt;=Leave[[#This Row],[Start Time]],Home!$A$1&lt;=Leave[[#This Row],[End Time]]),Home!$A$1,"No Aplica")</f>
        <v>No Aplica</v>
      </c>
      <c r="N7205" s="43" t="str">
        <f>Leave[[#This Row],[User Code (Owning User) (Usuario)]]&amp;Leave[[#This Row],[fecha activa]]</f>
        <v>MIE2025130824070No Aplica</v>
      </c>
    </row>
    <row r="7206" spans="1:14" x14ac:dyDescent="0.3">
      <c r="A7206" s="43" t="s">
        <v>476</v>
      </c>
      <c r="B7206" s="3">
        <v>45917</v>
      </c>
      <c r="C7206" s="3">
        <v>45917</v>
      </c>
      <c r="D7206" s="43" t="s">
        <v>1669</v>
      </c>
      <c r="E7206" s="43" t="s">
        <v>2416</v>
      </c>
      <c r="F7206" s="43" t="s">
        <v>2418</v>
      </c>
      <c r="G7206">
        <v>60</v>
      </c>
      <c r="H7206">
        <v>60</v>
      </c>
      <c r="I7206" s="43" t="s">
        <v>2417</v>
      </c>
      <c r="J7206" s="43" t="s">
        <v>1032</v>
      </c>
      <c r="K7206" s="43" t="s">
        <v>177</v>
      </c>
      <c r="L7206" s="43" t="str">
        <f>IF(AND(Home!$A$1&gt;=Leave[[#This Row],[Start Time]],Home!$A$1&lt;=Leave[[#This Row],[End Time]]),"Aplica","No Aplica")</f>
        <v>No Aplica</v>
      </c>
      <c r="M7206" s="43" t="str">
        <f>IF(AND(Home!$A$1&gt;=Leave[[#This Row],[Start Time]],Home!$A$1&lt;=Leave[[#This Row],[End Time]]),Home!$A$1,"No Aplica")</f>
        <v>No Aplica</v>
      </c>
      <c r="N7206" s="43" t="str">
        <f>Leave[[#This Row],[User Code (Owning User) (Usuario)]]&amp;Leave[[#This Row],[fecha activa]]</f>
        <v>MIE2025130824070No Aplica</v>
      </c>
    </row>
    <row r="7207" spans="1:14" x14ac:dyDescent="0.3">
      <c r="A7207" s="43" t="s">
        <v>468</v>
      </c>
      <c r="B7207" s="3">
        <v>45916</v>
      </c>
      <c r="C7207" s="3">
        <v>45916</v>
      </c>
      <c r="D7207" s="43" t="s">
        <v>467</v>
      </c>
      <c r="E7207" s="43" t="s">
        <v>2416</v>
      </c>
      <c r="F7207" s="43" t="s">
        <v>2418</v>
      </c>
      <c r="G7207">
        <v>480</v>
      </c>
      <c r="H7207">
        <v>480</v>
      </c>
      <c r="I7207" s="43" t="s">
        <v>2417</v>
      </c>
      <c r="J7207" s="43" t="s">
        <v>1032</v>
      </c>
      <c r="K7207" s="43" t="s">
        <v>177</v>
      </c>
      <c r="L7207" s="43" t="str">
        <f>IF(AND(Home!$A$1&gt;=Leave[[#This Row],[Start Time]],Home!$A$1&lt;=Leave[[#This Row],[End Time]]),"Aplica","No Aplica")</f>
        <v>No Aplica</v>
      </c>
      <c r="M7207" s="43" t="str">
        <f>IF(AND(Home!$A$1&gt;=Leave[[#This Row],[Start Time]],Home!$A$1&lt;=Leave[[#This Row],[End Time]]),Home!$A$1,"No Aplica")</f>
        <v>No Aplica</v>
      </c>
      <c r="N7207" s="43" t="str">
        <f>Leave[[#This Row],[User Code (Owning User) (Usuario)]]&amp;Leave[[#This Row],[fecha activa]]</f>
        <v>MIE2025130824070No Aplica</v>
      </c>
    </row>
    <row r="7208" spans="1:14" x14ac:dyDescent="0.3">
      <c r="A7208" s="43" t="s">
        <v>476</v>
      </c>
      <c r="B7208" s="3">
        <v>45915</v>
      </c>
      <c r="C7208" s="3">
        <v>45915</v>
      </c>
      <c r="D7208" s="43" t="s">
        <v>1669</v>
      </c>
      <c r="E7208" s="43" t="s">
        <v>2416</v>
      </c>
      <c r="F7208" s="43" t="s">
        <v>2418</v>
      </c>
      <c r="G7208">
        <v>60</v>
      </c>
      <c r="H7208">
        <v>60</v>
      </c>
      <c r="I7208" s="43" t="s">
        <v>2417</v>
      </c>
      <c r="J7208" s="43" t="s">
        <v>1032</v>
      </c>
      <c r="K7208" s="43" t="s">
        <v>177</v>
      </c>
      <c r="L7208" s="43" t="str">
        <f>IF(AND(Home!$A$1&gt;=Leave[[#This Row],[Start Time]],Home!$A$1&lt;=Leave[[#This Row],[End Time]]),"Aplica","No Aplica")</f>
        <v>No Aplica</v>
      </c>
      <c r="M7208" s="43" t="str">
        <f>IF(AND(Home!$A$1&gt;=Leave[[#This Row],[Start Time]],Home!$A$1&lt;=Leave[[#This Row],[End Time]]),Home!$A$1,"No Aplica")</f>
        <v>No Aplica</v>
      </c>
      <c r="N7208" s="43" t="str">
        <f>Leave[[#This Row],[User Code (Owning User) (Usuario)]]&amp;Leave[[#This Row],[fecha activa]]</f>
        <v>MIE2025130824070No Aplica</v>
      </c>
    </row>
    <row r="7209" spans="1:14" x14ac:dyDescent="0.3">
      <c r="A7209" s="43" t="s">
        <v>468</v>
      </c>
      <c r="B7209" s="3">
        <v>45909</v>
      </c>
      <c r="C7209" s="3">
        <v>45909</v>
      </c>
      <c r="D7209" s="43" t="s">
        <v>467</v>
      </c>
      <c r="E7209" s="43" t="s">
        <v>2416</v>
      </c>
      <c r="F7209" s="43" t="s">
        <v>2418</v>
      </c>
      <c r="G7209">
        <v>540</v>
      </c>
      <c r="H7209">
        <v>540</v>
      </c>
      <c r="I7209" s="43" t="s">
        <v>2417</v>
      </c>
      <c r="J7209" s="43" t="s">
        <v>1032</v>
      </c>
      <c r="K7209" s="43" t="s">
        <v>177</v>
      </c>
      <c r="L7209" s="43" t="str">
        <f>IF(AND(Home!$A$1&gt;=Leave[[#This Row],[Start Time]],Home!$A$1&lt;=Leave[[#This Row],[End Time]]),"Aplica","No Aplica")</f>
        <v>No Aplica</v>
      </c>
      <c r="M7209" s="43" t="str">
        <f>IF(AND(Home!$A$1&gt;=Leave[[#This Row],[Start Time]],Home!$A$1&lt;=Leave[[#This Row],[End Time]]),Home!$A$1,"No Aplica")</f>
        <v>No Aplica</v>
      </c>
      <c r="N7209" s="43" t="str">
        <f>Leave[[#This Row],[User Code (Owning User) (Usuario)]]&amp;Leave[[#This Row],[fecha activa]]</f>
        <v>MIE2025130824070No Aplica</v>
      </c>
    </row>
    <row r="7210" spans="1:14" x14ac:dyDescent="0.3">
      <c r="A7210" s="43" t="s">
        <v>476</v>
      </c>
      <c r="B7210" s="3">
        <v>45912</v>
      </c>
      <c r="C7210" s="3">
        <v>45912</v>
      </c>
      <c r="D7210" s="43" t="s">
        <v>1669</v>
      </c>
      <c r="E7210" s="43" t="s">
        <v>2416</v>
      </c>
      <c r="F7210" s="43" t="s">
        <v>2418</v>
      </c>
      <c r="G7210">
        <v>60</v>
      </c>
      <c r="H7210">
        <v>60</v>
      </c>
      <c r="I7210" s="43" t="s">
        <v>2417</v>
      </c>
      <c r="J7210" s="43" t="s">
        <v>1032</v>
      </c>
      <c r="K7210" s="43" t="s">
        <v>177</v>
      </c>
      <c r="L7210" s="43" t="str">
        <f>IF(AND(Home!$A$1&gt;=Leave[[#This Row],[Start Time]],Home!$A$1&lt;=Leave[[#This Row],[End Time]]),"Aplica","No Aplica")</f>
        <v>No Aplica</v>
      </c>
      <c r="M7210" s="43" t="str">
        <f>IF(AND(Home!$A$1&gt;=Leave[[#This Row],[Start Time]],Home!$A$1&lt;=Leave[[#This Row],[End Time]]),Home!$A$1,"No Aplica")</f>
        <v>No Aplica</v>
      </c>
      <c r="N7210" s="43" t="str">
        <f>Leave[[#This Row],[User Code (Owning User) (Usuario)]]&amp;Leave[[#This Row],[fecha activa]]</f>
        <v>MIE2025130824070No Aplica</v>
      </c>
    </row>
    <row r="7211" spans="1:14" x14ac:dyDescent="0.3">
      <c r="A7211" s="43" t="s">
        <v>476</v>
      </c>
      <c r="B7211" s="3">
        <v>45911</v>
      </c>
      <c r="C7211" s="3">
        <v>45911</v>
      </c>
      <c r="D7211" s="43" t="s">
        <v>2343</v>
      </c>
      <c r="E7211" s="43" t="s">
        <v>2416</v>
      </c>
      <c r="F7211" s="43" t="s">
        <v>2418</v>
      </c>
      <c r="G7211">
        <v>60</v>
      </c>
      <c r="H7211">
        <v>60</v>
      </c>
      <c r="I7211" s="43" t="s">
        <v>2417</v>
      </c>
      <c r="J7211" s="43" t="s">
        <v>1032</v>
      </c>
      <c r="K7211" s="43" t="s">
        <v>177</v>
      </c>
      <c r="L7211" s="43" t="str">
        <f>IF(AND(Home!$A$1&gt;=Leave[[#This Row],[Start Time]],Home!$A$1&lt;=Leave[[#This Row],[End Time]]),"Aplica","No Aplica")</f>
        <v>No Aplica</v>
      </c>
      <c r="M7211" s="43" t="str">
        <f>IF(AND(Home!$A$1&gt;=Leave[[#This Row],[Start Time]],Home!$A$1&lt;=Leave[[#This Row],[End Time]]),Home!$A$1,"No Aplica")</f>
        <v>No Aplica</v>
      </c>
      <c r="N7211" s="43" t="str">
        <f>Leave[[#This Row],[User Code (Owning User) (Usuario)]]&amp;Leave[[#This Row],[fecha activa]]</f>
        <v>MIE2025130824070No Aplica</v>
      </c>
    </row>
    <row r="7212" spans="1:14" x14ac:dyDescent="0.3">
      <c r="A7212" s="43" t="s">
        <v>476</v>
      </c>
      <c r="B7212" s="3">
        <v>45910</v>
      </c>
      <c r="C7212" s="3">
        <v>45910</v>
      </c>
      <c r="D7212" s="43" t="s">
        <v>1669</v>
      </c>
      <c r="E7212" s="43" t="s">
        <v>2416</v>
      </c>
      <c r="F7212" s="43" t="s">
        <v>2418</v>
      </c>
      <c r="G7212">
        <v>60</v>
      </c>
      <c r="H7212">
        <v>60</v>
      </c>
      <c r="I7212" s="43" t="s">
        <v>2417</v>
      </c>
      <c r="J7212" s="43" t="s">
        <v>1032</v>
      </c>
      <c r="K7212" s="43" t="s">
        <v>177</v>
      </c>
      <c r="L7212" s="43" t="str">
        <f>IF(AND(Home!$A$1&gt;=Leave[[#This Row],[Start Time]],Home!$A$1&lt;=Leave[[#This Row],[End Time]]),"Aplica","No Aplica")</f>
        <v>No Aplica</v>
      </c>
      <c r="M7212" s="43" t="str">
        <f>IF(AND(Home!$A$1&gt;=Leave[[#This Row],[Start Time]],Home!$A$1&lt;=Leave[[#This Row],[End Time]]),Home!$A$1,"No Aplica")</f>
        <v>No Aplica</v>
      </c>
      <c r="N7212" s="43" t="str">
        <f>Leave[[#This Row],[User Code (Owning User) (Usuario)]]&amp;Leave[[#This Row],[fecha activa]]</f>
        <v>MIE2025130824070No Aplica</v>
      </c>
    </row>
    <row r="7213" spans="1:14" x14ac:dyDescent="0.3">
      <c r="A7213" s="43" t="s">
        <v>476</v>
      </c>
      <c r="B7213" s="3">
        <v>45908</v>
      </c>
      <c r="C7213" s="3">
        <v>45908</v>
      </c>
      <c r="D7213" s="43" t="s">
        <v>1669</v>
      </c>
      <c r="E7213" s="43" t="s">
        <v>2416</v>
      </c>
      <c r="F7213" s="43" t="s">
        <v>2418</v>
      </c>
      <c r="G7213">
        <v>60</v>
      </c>
      <c r="H7213">
        <v>60</v>
      </c>
      <c r="I7213" s="43" t="s">
        <v>2417</v>
      </c>
      <c r="J7213" s="43" t="s">
        <v>1032</v>
      </c>
      <c r="K7213" s="43" t="s">
        <v>177</v>
      </c>
      <c r="L7213" s="43" t="str">
        <f>IF(AND(Home!$A$1&gt;=Leave[[#This Row],[Start Time]],Home!$A$1&lt;=Leave[[#This Row],[End Time]]),"Aplica","No Aplica")</f>
        <v>No Aplica</v>
      </c>
      <c r="M7213" s="43" t="str">
        <f>IF(AND(Home!$A$1&gt;=Leave[[#This Row],[Start Time]],Home!$A$1&lt;=Leave[[#This Row],[End Time]]),Home!$A$1,"No Aplica")</f>
        <v>No Aplica</v>
      </c>
      <c r="N7213" s="43" t="str">
        <f>Leave[[#This Row],[User Code (Owning User) (Usuario)]]&amp;Leave[[#This Row],[fecha activa]]</f>
        <v>MIE2025130824070No Aplica</v>
      </c>
    </row>
    <row r="7214" spans="1:14" x14ac:dyDescent="0.3">
      <c r="A7214" s="43" t="s">
        <v>476</v>
      </c>
      <c r="B7214" s="3">
        <v>45903</v>
      </c>
      <c r="C7214" s="3">
        <v>45903</v>
      </c>
      <c r="D7214" s="43" t="s">
        <v>1669</v>
      </c>
      <c r="E7214" s="43" t="s">
        <v>2416</v>
      </c>
      <c r="F7214" s="43" t="s">
        <v>2418</v>
      </c>
      <c r="G7214">
        <v>60</v>
      </c>
      <c r="H7214">
        <v>60</v>
      </c>
      <c r="I7214" s="43" t="s">
        <v>2417</v>
      </c>
      <c r="J7214" s="43" t="s">
        <v>1032</v>
      </c>
      <c r="K7214" s="43" t="s">
        <v>177</v>
      </c>
      <c r="L7214" s="43" t="str">
        <f>IF(AND(Home!$A$1&gt;=Leave[[#This Row],[Start Time]],Home!$A$1&lt;=Leave[[#This Row],[End Time]]),"Aplica","No Aplica")</f>
        <v>No Aplica</v>
      </c>
      <c r="M7214" s="43" t="str">
        <f>IF(AND(Home!$A$1&gt;=Leave[[#This Row],[Start Time]],Home!$A$1&lt;=Leave[[#This Row],[End Time]]),Home!$A$1,"No Aplica")</f>
        <v>No Aplica</v>
      </c>
      <c r="N7214" s="43" t="str">
        <f>Leave[[#This Row],[User Code (Owning User) (Usuario)]]&amp;Leave[[#This Row],[fecha activa]]</f>
        <v>MIE2025130824070No Aplica</v>
      </c>
    </row>
    <row r="7215" spans="1:14" x14ac:dyDescent="0.3">
      <c r="A7215" s="43" t="s">
        <v>468</v>
      </c>
      <c r="B7215" s="3">
        <v>45902</v>
      </c>
      <c r="C7215" s="3">
        <v>45902</v>
      </c>
      <c r="D7215" s="43" t="s">
        <v>467</v>
      </c>
      <c r="E7215" s="43" t="s">
        <v>2416</v>
      </c>
      <c r="F7215" s="43" t="s">
        <v>2418</v>
      </c>
      <c r="G7215">
        <v>480</v>
      </c>
      <c r="H7215">
        <v>480</v>
      </c>
      <c r="I7215" s="43" t="s">
        <v>2417</v>
      </c>
      <c r="J7215" s="43" t="s">
        <v>1032</v>
      </c>
      <c r="K7215" s="43" t="s">
        <v>177</v>
      </c>
      <c r="L7215" s="43" t="str">
        <f>IF(AND(Home!$A$1&gt;=Leave[[#This Row],[Start Time]],Home!$A$1&lt;=Leave[[#This Row],[End Time]]),"Aplica","No Aplica")</f>
        <v>No Aplica</v>
      </c>
      <c r="M7215" s="43" t="str">
        <f>IF(AND(Home!$A$1&gt;=Leave[[#This Row],[Start Time]],Home!$A$1&lt;=Leave[[#This Row],[End Time]]),Home!$A$1,"No Aplica")</f>
        <v>No Aplica</v>
      </c>
      <c r="N7215" s="43" t="str">
        <f>Leave[[#This Row],[User Code (Owning User) (Usuario)]]&amp;Leave[[#This Row],[fecha activa]]</f>
        <v>MIE2025130824070No Aplica</v>
      </c>
    </row>
    <row r="7216" spans="1:14" x14ac:dyDescent="0.3">
      <c r="A7216" s="43" t="s">
        <v>476</v>
      </c>
      <c r="B7216" s="3">
        <v>45905</v>
      </c>
      <c r="C7216" s="3">
        <v>45905</v>
      </c>
      <c r="D7216" s="43" t="s">
        <v>1669</v>
      </c>
      <c r="E7216" s="43" t="s">
        <v>2416</v>
      </c>
      <c r="F7216" s="43" t="s">
        <v>2418</v>
      </c>
      <c r="G7216">
        <v>60</v>
      </c>
      <c r="H7216">
        <v>60</v>
      </c>
      <c r="I7216" s="43" t="s">
        <v>2417</v>
      </c>
      <c r="J7216" s="43" t="s">
        <v>1032</v>
      </c>
      <c r="K7216" s="43" t="s">
        <v>177</v>
      </c>
      <c r="L7216" s="43" t="str">
        <f>IF(AND(Home!$A$1&gt;=Leave[[#This Row],[Start Time]],Home!$A$1&lt;=Leave[[#This Row],[End Time]]),"Aplica","No Aplica")</f>
        <v>No Aplica</v>
      </c>
      <c r="M7216" s="43" t="str">
        <f>IF(AND(Home!$A$1&gt;=Leave[[#This Row],[Start Time]],Home!$A$1&lt;=Leave[[#This Row],[End Time]]),Home!$A$1,"No Aplica")</f>
        <v>No Aplica</v>
      </c>
      <c r="N7216" s="43" t="str">
        <f>Leave[[#This Row],[User Code (Owning User) (Usuario)]]&amp;Leave[[#This Row],[fecha activa]]</f>
        <v>MIE2025130824070No Aplica</v>
      </c>
    </row>
    <row r="7217" spans="1:14" x14ac:dyDescent="0.3">
      <c r="A7217" s="43" t="s">
        <v>476</v>
      </c>
      <c r="B7217" s="3">
        <v>45904</v>
      </c>
      <c r="C7217" s="3">
        <v>45904</v>
      </c>
      <c r="D7217" s="43" t="s">
        <v>1669</v>
      </c>
      <c r="E7217" s="43" t="s">
        <v>2416</v>
      </c>
      <c r="F7217" s="43" t="s">
        <v>2418</v>
      </c>
      <c r="G7217">
        <v>60</v>
      </c>
      <c r="H7217">
        <v>60</v>
      </c>
      <c r="I7217" s="43" t="s">
        <v>2417</v>
      </c>
      <c r="J7217" s="43" t="s">
        <v>1032</v>
      </c>
      <c r="K7217" s="43" t="s">
        <v>177</v>
      </c>
      <c r="L7217" s="43" t="str">
        <f>IF(AND(Home!$A$1&gt;=Leave[[#This Row],[Start Time]],Home!$A$1&lt;=Leave[[#This Row],[End Time]]),"Aplica","No Aplica")</f>
        <v>No Aplica</v>
      </c>
      <c r="M7217" s="43" t="str">
        <f>IF(AND(Home!$A$1&gt;=Leave[[#This Row],[Start Time]],Home!$A$1&lt;=Leave[[#This Row],[End Time]]),Home!$A$1,"No Aplica")</f>
        <v>No Aplica</v>
      </c>
      <c r="N7217" s="43" t="str">
        <f>Leave[[#This Row],[User Code (Owning User) (Usuario)]]&amp;Leave[[#This Row],[fecha activa]]</f>
        <v>MIE2025130824070No Aplica</v>
      </c>
    </row>
    <row r="7218" spans="1:14" x14ac:dyDescent="0.3">
      <c r="A7218" s="43" t="s">
        <v>476</v>
      </c>
      <c r="B7218" s="3">
        <v>45901</v>
      </c>
      <c r="C7218" s="3">
        <v>45901</v>
      </c>
      <c r="D7218" s="43" t="s">
        <v>1669</v>
      </c>
      <c r="E7218" s="43" t="s">
        <v>2416</v>
      </c>
      <c r="F7218" s="43" t="s">
        <v>2418</v>
      </c>
      <c r="G7218">
        <v>60</v>
      </c>
      <c r="H7218">
        <v>60</v>
      </c>
      <c r="I7218" s="43" t="s">
        <v>2417</v>
      </c>
      <c r="J7218" s="43" t="s">
        <v>1032</v>
      </c>
      <c r="K7218" s="43" t="s">
        <v>177</v>
      </c>
      <c r="L7218" s="43" t="str">
        <f>IF(AND(Home!$A$1&gt;=Leave[[#This Row],[Start Time]],Home!$A$1&lt;=Leave[[#This Row],[End Time]]),"Aplica","No Aplica")</f>
        <v>No Aplica</v>
      </c>
      <c r="M7218" s="43" t="str">
        <f>IF(AND(Home!$A$1&gt;=Leave[[#This Row],[Start Time]],Home!$A$1&lt;=Leave[[#This Row],[End Time]]),Home!$A$1,"No Aplica")</f>
        <v>No Aplica</v>
      </c>
      <c r="N7218" s="43" t="str">
        <f>Leave[[#This Row],[User Code (Owning User) (Usuario)]]&amp;Leave[[#This Row],[fecha activa]]</f>
        <v>MIE2025130824070No Aplica</v>
      </c>
    </row>
    <row r="7219" spans="1:14" x14ac:dyDescent="0.3">
      <c r="A7219" s="43" t="s">
        <v>465</v>
      </c>
      <c r="B7219" s="3">
        <v>45922</v>
      </c>
      <c r="C7219" s="3">
        <v>45922</v>
      </c>
      <c r="D7219" s="43" t="s">
        <v>469</v>
      </c>
      <c r="E7219" s="43" t="s">
        <v>1606</v>
      </c>
      <c r="F7219" s="43" t="s">
        <v>1608</v>
      </c>
      <c r="G7219">
        <v>540</v>
      </c>
      <c r="H7219">
        <v>540</v>
      </c>
      <c r="I7219" s="43" t="s">
        <v>1607</v>
      </c>
      <c r="J7219" s="43" t="s">
        <v>1128</v>
      </c>
      <c r="K7219" s="43" t="s">
        <v>178</v>
      </c>
      <c r="L7219" s="43" t="str">
        <f>IF(AND(Home!$A$1&gt;=Leave[[#This Row],[Start Time]],Home!$A$1&lt;=Leave[[#This Row],[End Time]]),"Aplica","No Aplica")</f>
        <v>Aplica</v>
      </c>
      <c r="M7219" s="43">
        <f>IF(AND(Home!$A$1&gt;=Leave[[#This Row],[Start Time]],Home!$A$1&lt;=Leave[[#This Row],[End Time]]),Home!$A$1,"No Aplica")</f>
        <v>45922</v>
      </c>
      <c r="N7219" s="43" t="str">
        <f>Leave[[#This Row],[User Code (Owning User) (Usuario)]]&amp;Leave[[#This Row],[fecha activa]]</f>
        <v>MIE202503042214345922</v>
      </c>
    </row>
    <row r="7220" spans="1:14" x14ac:dyDescent="0.3">
      <c r="A7220" s="43" t="s">
        <v>465</v>
      </c>
      <c r="B7220" s="3">
        <v>45920</v>
      </c>
      <c r="C7220" s="3">
        <v>45920</v>
      </c>
      <c r="D7220" s="43" t="s">
        <v>521</v>
      </c>
      <c r="E7220" s="43" t="s">
        <v>1606</v>
      </c>
      <c r="F7220" s="43" t="s">
        <v>1608</v>
      </c>
      <c r="G7220">
        <v>60</v>
      </c>
      <c r="H7220">
        <v>60</v>
      </c>
      <c r="I7220" s="43" t="s">
        <v>1607</v>
      </c>
      <c r="J7220" s="43" t="s">
        <v>1128</v>
      </c>
      <c r="K7220" s="43" t="s">
        <v>178</v>
      </c>
      <c r="L7220" s="43" t="str">
        <f>IF(AND(Home!$A$1&gt;=Leave[[#This Row],[Start Time]],Home!$A$1&lt;=Leave[[#This Row],[End Time]]),"Aplica","No Aplica")</f>
        <v>No Aplica</v>
      </c>
      <c r="M7220" s="43" t="str">
        <f>IF(AND(Home!$A$1&gt;=Leave[[#This Row],[Start Time]],Home!$A$1&lt;=Leave[[#This Row],[End Time]]),Home!$A$1,"No Aplica")</f>
        <v>No Aplica</v>
      </c>
      <c r="N7220" s="43" t="str">
        <f>Leave[[#This Row],[User Code (Owning User) (Usuario)]]&amp;Leave[[#This Row],[fecha activa]]</f>
        <v>MIE2025030422143No Aplica</v>
      </c>
    </row>
    <row r="7221" spans="1:14" x14ac:dyDescent="0.3">
      <c r="A7221" s="43" t="s">
        <v>465</v>
      </c>
      <c r="B7221" s="3">
        <v>45921</v>
      </c>
      <c r="C7221" s="3">
        <v>45921</v>
      </c>
      <c r="D7221" s="43" t="s">
        <v>3806</v>
      </c>
      <c r="E7221" s="43" t="s">
        <v>1606</v>
      </c>
      <c r="F7221" s="43" t="s">
        <v>1608</v>
      </c>
      <c r="G7221">
        <v>90</v>
      </c>
      <c r="H7221">
        <v>90</v>
      </c>
      <c r="I7221" s="43" t="s">
        <v>1607</v>
      </c>
      <c r="J7221" s="43" t="s">
        <v>1128</v>
      </c>
      <c r="K7221" s="43" t="s">
        <v>178</v>
      </c>
      <c r="L7221" s="43" t="str">
        <f>IF(AND(Home!$A$1&gt;=Leave[[#This Row],[Start Time]],Home!$A$1&lt;=Leave[[#This Row],[End Time]]),"Aplica","No Aplica")</f>
        <v>No Aplica</v>
      </c>
      <c r="M7221" s="43" t="str">
        <f>IF(AND(Home!$A$1&gt;=Leave[[#This Row],[Start Time]],Home!$A$1&lt;=Leave[[#This Row],[End Time]]),Home!$A$1,"No Aplica")</f>
        <v>No Aplica</v>
      </c>
      <c r="N7221" s="43" t="str">
        <f>Leave[[#This Row],[User Code (Owning User) (Usuario)]]&amp;Leave[[#This Row],[fecha activa]]</f>
        <v>MIE2025030422143No Aplica</v>
      </c>
    </row>
    <row r="7222" spans="1:14" x14ac:dyDescent="0.3">
      <c r="A7222" s="43" t="s">
        <v>465</v>
      </c>
      <c r="B7222" s="3">
        <v>45919</v>
      </c>
      <c r="C7222" s="3">
        <v>45919</v>
      </c>
      <c r="D7222" s="43" t="s">
        <v>521</v>
      </c>
      <c r="E7222" s="43" t="s">
        <v>1606</v>
      </c>
      <c r="F7222" s="43" t="s">
        <v>1608</v>
      </c>
      <c r="G7222">
        <v>60</v>
      </c>
      <c r="H7222">
        <v>60</v>
      </c>
      <c r="I7222" s="43" t="s">
        <v>1607</v>
      </c>
      <c r="J7222" s="43" t="s">
        <v>1128</v>
      </c>
      <c r="K7222" s="43" t="s">
        <v>178</v>
      </c>
      <c r="L7222" s="43" t="str">
        <f>IF(AND(Home!$A$1&gt;=Leave[[#This Row],[Start Time]],Home!$A$1&lt;=Leave[[#This Row],[End Time]]),"Aplica","No Aplica")</f>
        <v>No Aplica</v>
      </c>
      <c r="M7222" s="43" t="str">
        <f>IF(AND(Home!$A$1&gt;=Leave[[#This Row],[Start Time]],Home!$A$1&lt;=Leave[[#This Row],[End Time]]),Home!$A$1,"No Aplica")</f>
        <v>No Aplica</v>
      </c>
      <c r="N7222" s="43" t="str">
        <f>Leave[[#This Row],[User Code (Owning User) (Usuario)]]&amp;Leave[[#This Row],[fecha activa]]</f>
        <v>MIE2025030422143No Aplica</v>
      </c>
    </row>
    <row r="7223" spans="1:14" x14ac:dyDescent="0.3">
      <c r="A7223" s="43" t="s">
        <v>465</v>
      </c>
      <c r="B7223" s="3">
        <v>45914</v>
      </c>
      <c r="C7223" s="3">
        <v>45914</v>
      </c>
      <c r="D7223" s="43" t="s">
        <v>3474</v>
      </c>
      <c r="E7223" s="43" t="s">
        <v>1606</v>
      </c>
      <c r="F7223" s="43" t="s">
        <v>1608</v>
      </c>
      <c r="G7223">
        <v>60</v>
      </c>
      <c r="H7223">
        <v>60</v>
      </c>
      <c r="I7223" s="43" t="s">
        <v>1607</v>
      </c>
      <c r="J7223" s="43" t="s">
        <v>1128</v>
      </c>
      <c r="K7223" s="43" t="s">
        <v>178</v>
      </c>
      <c r="L7223" s="43" t="str">
        <f>IF(AND(Home!$A$1&gt;=Leave[[#This Row],[Start Time]],Home!$A$1&lt;=Leave[[#This Row],[End Time]]),"Aplica","No Aplica")</f>
        <v>No Aplica</v>
      </c>
      <c r="M7223" s="43" t="str">
        <f>IF(AND(Home!$A$1&gt;=Leave[[#This Row],[Start Time]],Home!$A$1&lt;=Leave[[#This Row],[End Time]]),Home!$A$1,"No Aplica")</f>
        <v>No Aplica</v>
      </c>
      <c r="N7223" s="43" t="str">
        <f>Leave[[#This Row],[User Code (Owning User) (Usuario)]]&amp;Leave[[#This Row],[fecha activa]]</f>
        <v>MIE2025030422143No Aplica</v>
      </c>
    </row>
    <row r="7224" spans="1:14" x14ac:dyDescent="0.3">
      <c r="A7224" s="43" t="s">
        <v>465</v>
      </c>
      <c r="B7224" s="3">
        <v>45912</v>
      </c>
      <c r="C7224" s="3">
        <v>45912</v>
      </c>
      <c r="D7224" s="43" t="s">
        <v>521</v>
      </c>
      <c r="E7224" s="43" t="s">
        <v>1606</v>
      </c>
      <c r="F7224" s="43" t="s">
        <v>1608</v>
      </c>
      <c r="G7224">
        <v>60</v>
      </c>
      <c r="H7224">
        <v>60</v>
      </c>
      <c r="I7224" s="43" t="s">
        <v>1607</v>
      </c>
      <c r="J7224" s="43" t="s">
        <v>1128</v>
      </c>
      <c r="K7224" s="43" t="s">
        <v>178</v>
      </c>
      <c r="L7224" s="43" t="str">
        <f>IF(AND(Home!$A$1&gt;=Leave[[#This Row],[Start Time]],Home!$A$1&lt;=Leave[[#This Row],[End Time]]),"Aplica","No Aplica")</f>
        <v>No Aplica</v>
      </c>
      <c r="M7224" s="43" t="str">
        <f>IF(AND(Home!$A$1&gt;=Leave[[#This Row],[Start Time]],Home!$A$1&lt;=Leave[[#This Row],[End Time]]),Home!$A$1,"No Aplica")</f>
        <v>No Aplica</v>
      </c>
      <c r="N7224" s="43" t="str">
        <f>Leave[[#This Row],[User Code (Owning User) (Usuario)]]&amp;Leave[[#This Row],[fecha activa]]</f>
        <v>MIE2025030422143No Aplica</v>
      </c>
    </row>
    <row r="7225" spans="1:14" x14ac:dyDescent="0.3">
      <c r="A7225" s="43" t="s">
        <v>465</v>
      </c>
      <c r="B7225" s="3">
        <v>45912</v>
      </c>
      <c r="C7225" s="3">
        <v>45912</v>
      </c>
      <c r="D7225" s="43" t="s">
        <v>3438</v>
      </c>
      <c r="E7225" s="43" t="s">
        <v>1606</v>
      </c>
      <c r="F7225" s="43" t="s">
        <v>1608</v>
      </c>
      <c r="G7225">
        <v>30</v>
      </c>
      <c r="H7225">
        <v>30</v>
      </c>
      <c r="I7225" s="43" t="s">
        <v>1607</v>
      </c>
      <c r="J7225" s="43" t="s">
        <v>1128</v>
      </c>
      <c r="K7225" s="43" t="s">
        <v>178</v>
      </c>
      <c r="L7225" s="43" t="str">
        <f>IF(AND(Home!$A$1&gt;=Leave[[#This Row],[Start Time]],Home!$A$1&lt;=Leave[[#This Row],[End Time]]),"Aplica","No Aplica")</f>
        <v>No Aplica</v>
      </c>
      <c r="M7225" s="43" t="str">
        <f>IF(AND(Home!$A$1&gt;=Leave[[#This Row],[Start Time]],Home!$A$1&lt;=Leave[[#This Row],[End Time]]),Home!$A$1,"No Aplica")</f>
        <v>No Aplica</v>
      </c>
      <c r="N7225" s="43" t="str">
        <f>Leave[[#This Row],[User Code (Owning User) (Usuario)]]&amp;Leave[[#This Row],[fecha activa]]</f>
        <v>MIE2025030422143No Aplica</v>
      </c>
    </row>
    <row r="7226" spans="1:14" x14ac:dyDescent="0.3">
      <c r="A7226" s="43" t="s">
        <v>465</v>
      </c>
      <c r="B7226" s="3">
        <v>45911</v>
      </c>
      <c r="C7226" s="3">
        <v>45911</v>
      </c>
      <c r="D7226" s="43" t="s">
        <v>521</v>
      </c>
      <c r="E7226" s="43" t="s">
        <v>1606</v>
      </c>
      <c r="F7226" s="43" t="s">
        <v>1608</v>
      </c>
      <c r="G7226">
        <v>60</v>
      </c>
      <c r="H7226">
        <v>60</v>
      </c>
      <c r="I7226" s="43" t="s">
        <v>1607</v>
      </c>
      <c r="J7226" s="43" t="s">
        <v>1128</v>
      </c>
      <c r="K7226" s="43" t="s">
        <v>178</v>
      </c>
      <c r="L7226" s="43" t="str">
        <f>IF(AND(Home!$A$1&gt;=Leave[[#This Row],[Start Time]],Home!$A$1&lt;=Leave[[#This Row],[End Time]]),"Aplica","No Aplica")</f>
        <v>No Aplica</v>
      </c>
      <c r="M7226" s="43" t="str">
        <f>IF(AND(Home!$A$1&gt;=Leave[[#This Row],[Start Time]],Home!$A$1&lt;=Leave[[#This Row],[End Time]]),Home!$A$1,"No Aplica")</f>
        <v>No Aplica</v>
      </c>
      <c r="N7226" s="43" t="str">
        <f>Leave[[#This Row],[User Code (Owning User) (Usuario)]]&amp;Leave[[#This Row],[fecha activa]]</f>
        <v>MIE2025030422143No Aplica</v>
      </c>
    </row>
    <row r="7227" spans="1:14" x14ac:dyDescent="0.3">
      <c r="A7227" s="43" t="s">
        <v>465</v>
      </c>
      <c r="B7227" s="3">
        <v>45911</v>
      </c>
      <c r="C7227" s="3">
        <v>45911</v>
      </c>
      <c r="D7227" s="43" t="s">
        <v>3339</v>
      </c>
      <c r="E7227" s="43" t="s">
        <v>1606</v>
      </c>
      <c r="F7227" s="43" t="s">
        <v>1608</v>
      </c>
      <c r="G7227">
        <v>30</v>
      </c>
      <c r="H7227">
        <v>30</v>
      </c>
      <c r="I7227" s="43" t="s">
        <v>1607</v>
      </c>
      <c r="J7227" s="43" t="s">
        <v>1128</v>
      </c>
      <c r="K7227" s="43" t="s">
        <v>178</v>
      </c>
      <c r="L7227" s="43" t="str">
        <f>IF(AND(Home!$A$1&gt;=Leave[[#This Row],[Start Time]],Home!$A$1&lt;=Leave[[#This Row],[End Time]]),"Aplica","No Aplica")</f>
        <v>No Aplica</v>
      </c>
      <c r="M7227" s="43" t="str">
        <f>IF(AND(Home!$A$1&gt;=Leave[[#This Row],[Start Time]],Home!$A$1&lt;=Leave[[#This Row],[End Time]]),Home!$A$1,"No Aplica")</f>
        <v>No Aplica</v>
      </c>
      <c r="N7227" s="43" t="str">
        <f>Leave[[#This Row],[User Code (Owning User) (Usuario)]]&amp;Leave[[#This Row],[fecha activa]]</f>
        <v>MIE2025030422143No Aplica</v>
      </c>
    </row>
    <row r="7228" spans="1:14" x14ac:dyDescent="0.3">
      <c r="A7228" s="43" t="s">
        <v>465</v>
      </c>
      <c r="B7228" s="3">
        <v>45907</v>
      </c>
      <c r="C7228" s="3">
        <v>45907</v>
      </c>
      <c r="D7228" s="43" t="s">
        <v>469</v>
      </c>
      <c r="E7228" s="43" t="s">
        <v>1606</v>
      </c>
      <c r="F7228" s="43" t="s">
        <v>1608</v>
      </c>
      <c r="G7228">
        <v>540</v>
      </c>
      <c r="H7228">
        <v>540</v>
      </c>
      <c r="I7228" s="43" t="s">
        <v>1607</v>
      </c>
      <c r="J7228" s="43" t="s">
        <v>1128</v>
      </c>
      <c r="K7228" s="43" t="s">
        <v>178</v>
      </c>
      <c r="L7228" s="43" t="str">
        <f>IF(AND(Home!$A$1&gt;=Leave[[#This Row],[Start Time]],Home!$A$1&lt;=Leave[[#This Row],[End Time]]),"Aplica","No Aplica")</f>
        <v>No Aplica</v>
      </c>
      <c r="M7228" s="43" t="str">
        <f>IF(AND(Home!$A$1&gt;=Leave[[#This Row],[Start Time]],Home!$A$1&lt;=Leave[[#This Row],[End Time]]),Home!$A$1,"No Aplica")</f>
        <v>No Aplica</v>
      </c>
      <c r="N7228" s="43" t="str">
        <f>Leave[[#This Row],[User Code (Owning User) (Usuario)]]&amp;Leave[[#This Row],[fecha activa]]</f>
        <v>MIE2025030422143No Aplica</v>
      </c>
    </row>
    <row r="7229" spans="1:14" x14ac:dyDescent="0.3">
      <c r="A7229" s="43" t="s">
        <v>465</v>
      </c>
      <c r="B7229" s="3">
        <v>45905</v>
      </c>
      <c r="C7229" s="3">
        <v>45905</v>
      </c>
      <c r="D7229" s="43" t="s">
        <v>3011</v>
      </c>
      <c r="E7229" s="43" t="s">
        <v>1606</v>
      </c>
      <c r="F7229" s="43" t="s">
        <v>1608</v>
      </c>
      <c r="G7229">
        <v>300</v>
      </c>
      <c r="H7229">
        <v>300</v>
      </c>
      <c r="I7229" s="43" t="s">
        <v>1607</v>
      </c>
      <c r="J7229" s="43" t="s">
        <v>1128</v>
      </c>
      <c r="K7229" s="43" t="s">
        <v>178</v>
      </c>
      <c r="L7229" s="43" t="str">
        <f>IF(AND(Home!$A$1&gt;=Leave[[#This Row],[Start Time]],Home!$A$1&lt;=Leave[[#This Row],[End Time]]),"Aplica","No Aplica")</f>
        <v>No Aplica</v>
      </c>
      <c r="M7229" s="43" t="str">
        <f>IF(AND(Home!$A$1&gt;=Leave[[#This Row],[Start Time]],Home!$A$1&lt;=Leave[[#This Row],[End Time]]),Home!$A$1,"No Aplica")</f>
        <v>No Aplica</v>
      </c>
      <c r="N7229" s="43" t="str">
        <f>Leave[[#This Row],[User Code (Owning User) (Usuario)]]&amp;Leave[[#This Row],[fecha activa]]</f>
        <v>MIE2025030422143No Aplica</v>
      </c>
    </row>
    <row r="7230" spans="1:14" x14ac:dyDescent="0.3">
      <c r="A7230" s="43" t="s">
        <v>465</v>
      </c>
      <c r="B7230" s="3">
        <v>45904</v>
      </c>
      <c r="C7230" s="3">
        <v>45904</v>
      </c>
      <c r="D7230" s="43" t="s">
        <v>521</v>
      </c>
      <c r="E7230" s="43" t="s">
        <v>1606</v>
      </c>
      <c r="F7230" s="43" t="s">
        <v>1608</v>
      </c>
      <c r="G7230">
        <v>60</v>
      </c>
      <c r="H7230">
        <v>60</v>
      </c>
      <c r="I7230" s="43" t="s">
        <v>1607</v>
      </c>
      <c r="J7230" s="43" t="s">
        <v>1128</v>
      </c>
      <c r="K7230" s="43" t="s">
        <v>178</v>
      </c>
      <c r="L7230" s="43" t="str">
        <f>IF(AND(Home!$A$1&gt;=Leave[[#This Row],[Start Time]],Home!$A$1&lt;=Leave[[#This Row],[End Time]]),"Aplica","No Aplica")</f>
        <v>No Aplica</v>
      </c>
      <c r="M7230" s="43" t="str">
        <f>IF(AND(Home!$A$1&gt;=Leave[[#This Row],[Start Time]],Home!$A$1&lt;=Leave[[#This Row],[End Time]]),Home!$A$1,"No Aplica")</f>
        <v>No Aplica</v>
      </c>
      <c r="N7230" s="43" t="str">
        <f>Leave[[#This Row],[User Code (Owning User) (Usuario)]]&amp;Leave[[#This Row],[fecha activa]]</f>
        <v>MIE2025030422143No Aplica</v>
      </c>
    </row>
    <row r="7231" spans="1:14" x14ac:dyDescent="0.3">
      <c r="A7231" s="43" t="s">
        <v>465</v>
      </c>
      <c r="B7231" s="3">
        <v>45903</v>
      </c>
      <c r="C7231" s="3">
        <v>45903</v>
      </c>
      <c r="D7231" s="43" t="s">
        <v>2851</v>
      </c>
      <c r="E7231" s="43" t="s">
        <v>1606</v>
      </c>
      <c r="F7231" s="43" t="s">
        <v>1608</v>
      </c>
      <c r="G7231">
        <v>210</v>
      </c>
      <c r="H7231">
        <v>210</v>
      </c>
      <c r="I7231" s="43" t="s">
        <v>1607</v>
      </c>
      <c r="J7231" s="43" t="s">
        <v>1128</v>
      </c>
      <c r="K7231" s="43" t="s">
        <v>178</v>
      </c>
      <c r="L7231" s="43" t="str">
        <f>IF(AND(Home!$A$1&gt;=Leave[[#This Row],[Start Time]],Home!$A$1&lt;=Leave[[#This Row],[End Time]]),"Aplica","No Aplica")</f>
        <v>No Aplica</v>
      </c>
      <c r="M7231" s="43" t="str">
        <f>IF(AND(Home!$A$1&gt;=Leave[[#This Row],[Start Time]],Home!$A$1&lt;=Leave[[#This Row],[End Time]]),Home!$A$1,"No Aplica")</f>
        <v>No Aplica</v>
      </c>
      <c r="N7231" s="43" t="str">
        <f>Leave[[#This Row],[User Code (Owning User) (Usuario)]]&amp;Leave[[#This Row],[fecha activa]]</f>
        <v>MIE2025030422143No Aplica</v>
      </c>
    </row>
    <row r="7232" spans="1:14" x14ac:dyDescent="0.3">
      <c r="A7232" s="43" t="s">
        <v>465</v>
      </c>
      <c r="B7232" s="3">
        <v>45903</v>
      </c>
      <c r="C7232" s="3">
        <v>45903</v>
      </c>
      <c r="D7232" s="43" t="s">
        <v>2851</v>
      </c>
      <c r="E7232" s="43" t="s">
        <v>1606</v>
      </c>
      <c r="F7232" s="43" t="s">
        <v>1608</v>
      </c>
      <c r="G7232">
        <v>210</v>
      </c>
      <c r="H7232">
        <v>210</v>
      </c>
      <c r="I7232" s="43" t="s">
        <v>1607</v>
      </c>
      <c r="J7232" s="43" t="s">
        <v>1128</v>
      </c>
      <c r="K7232" s="43" t="s">
        <v>178</v>
      </c>
      <c r="L7232" s="43" t="str">
        <f>IF(AND(Home!$A$1&gt;=Leave[[#This Row],[Start Time]],Home!$A$1&lt;=Leave[[#This Row],[End Time]]),"Aplica","No Aplica")</f>
        <v>No Aplica</v>
      </c>
      <c r="M7232" s="43" t="str">
        <f>IF(AND(Home!$A$1&gt;=Leave[[#This Row],[Start Time]],Home!$A$1&lt;=Leave[[#This Row],[End Time]]),Home!$A$1,"No Aplica")</f>
        <v>No Aplica</v>
      </c>
      <c r="N7232" s="43" t="str">
        <f>Leave[[#This Row],[User Code (Owning User) (Usuario)]]&amp;Leave[[#This Row],[fecha activa]]</f>
        <v>MIE2025030422143No Aplica</v>
      </c>
    </row>
    <row r="7233" spans="1:14" x14ac:dyDescent="0.3">
      <c r="A7233" s="43" t="s">
        <v>465</v>
      </c>
      <c r="B7233" s="3">
        <v>45902</v>
      </c>
      <c r="C7233" s="3">
        <v>45902</v>
      </c>
      <c r="D7233" s="43" t="s">
        <v>521</v>
      </c>
      <c r="E7233" s="43" t="s">
        <v>1606</v>
      </c>
      <c r="F7233" s="43" t="s">
        <v>1608</v>
      </c>
      <c r="G7233">
        <v>60</v>
      </c>
      <c r="H7233">
        <v>60</v>
      </c>
      <c r="I7233" s="43" t="s">
        <v>1607</v>
      </c>
      <c r="J7233" s="43" t="s">
        <v>1128</v>
      </c>
      <c r="K7233" s="43" t="s">
        <v>178</v>
      </c>
      <c r="L7233" s="43" t="str">
        <f>IF(AND(Home!$A$1&gt;=Leave[[#This Row],[Start Time]],Home!$A$1&lt;=Leave[[#This Row],[End Time]]),"Aplica","No Aplica")</f>
        <v>No Aplica</v>
      </c>
      <c r="M7233" s="43" t="str">
        <f>IF(AND(Home!$A$1&gt;=Leave[[#This Row],[Start Time]],Home!$A$1&lt;=Leave[[#This Row],[End Time]]),Home!$A$1,"No Aplica")</f>
        <v>No Aplica</v>
      </c>
      <c r="N7233" s="43" t="str">
        <f>Leave[[#This Row],[User Code (Owning User) (Usuario)]]&amp;Leave[[#This Row],[fecha activa]]</f>
        <v>MIE2025030422143No Aplica</v>
      </c>
    </row>
    <row r="7234" spans="1:14" x14ac:dyDescent="0.3">
      <c r="A7234" s="43" t="s">
        <v>465</v>
      </c>
      <c r="B7234" s="3">
        <v>45902</v>
      </c>
      <c r="C7234" s="3">
        <v>45902</v>
      </c>
      <c r="D7234" s="43" t="s">
        <v>521</v>
      </c>
      <c r="E7234" s="43" t="s">
        <v>1606</v>
      </c>
      <c r="F7234" s="43" t="s">
        <v>1608</v>
      </c>
      <c r="G7234">
        <v>60</v>
      </c>
      <c r="H7234">
        <v>60</v>
      </c>
      <c r="I7234" s="43" t="s">
        <v>1607</v>
      </c>
      <c r="J7234" s="43" t="s">
        <v>1128</v>
      </c>
      <c r="K7234" s="43" t="s">
        <v>178</v>
      </c>
      <c r="L7234" s="43" t="str">
        <f>IF(AND(Home!$A$1&gt;=Leave[[#This Row],[Start Time]],Home!$A$1&lt;=Leave[[#This Row],[End Time]]),"Aplica","No Aplica")</f>
        <v>No Aplica</v>
      </c>
      <c r="M7234" s="43" t="str">
        <f>IF(AND(Home!$A$1&gt;=Leave[[#This Row],[Start Time]],Home!$A$1&lt;=Leave[[#This Row],[End Time]]),Home!$A$1,"No Aplica")</f>
        <v>No Aplica</v>
      </c>
      <c r="N7234" s="43" t="str">
        <f>Leave[[#This Row],[User Code (Owning User) (Usuario)]]&amp;Leave[[#This Row],[fecha activa]]</f>
        <v>MIE2025030422143No Aplica</v>
      </c>
    </row>
    <row r="7235" spans="1:14" x14ac:dyDescent="0.3">
      <c r="A7235" s="43" t="s">
        <v>465</v>
      </c>
      <c r="B7235" s="3">
        <v>45901</v>
      </c>
      <c r="C7235" s="3">
        <v>45901</v>
      </c>
      <c r="D7235" s="43" t="s">
        <v>469</v>
      </c>
      <c r="E7235" s="43" t="s">
        <v>1606</v>
      </c>
      <c r="F7235" s="43" t="s">
        <v>1608</v>
      </c>
      <c r="G7235">
        <v>540</v>
      </c>
      <c r="H7235">
        <v>540</v>
      </c>
      <c r="I7235" s="43" t="s">
        <v>1607</v>
      </c>
      <c r="J7235" s="43" t="s">
        <v>1128</v>
      </c>
      <c r="K7235" s="43" t="s">
        <v>178</v>
      </c>
      <c r="L7235" s="43" t="str">
        <f>IF(AND(Home!$A$1&gt;=Leave[[#This Row],[Start Time]],Home!$A$1&lt;=Leave[[#This Row],[End Time]]),"Aplica","No Aplica")</f>
        <v>No Aplica</v>
      </c>
      <c r="M7235" s="43" t="str">
        <f>IF(AND(Home!$A$1&gt;=Leave[[#This Row],[Start Time]],Home!$A$1&lt;=Leave[[#This Row],[End Time]]),Home!$A$1,"No Aplica")</f>
        <v>No Aplica</v>
      </c>
      <c r="N7235" s="43" t="str">
        <f>Leave[[#This Row],[User Code (Owning User) (Usuario)]]&amp;Leave[[#This Row],[fecha activa]]</f>
        <v>MIE2025030422143No Aplica</v>
      </c>
    </row>
    <row r="7236" spans="1:14" x14ac:dyDescent="0.3">
      <c r="A7236" s="43" t="s">
        <v>465</v>
      </c>
      <c r="B7236" s="3">
        <v>45925</v>
      </c>
      <c r="C7236" s="3">
        <v>45925</v>
      </c>
      <c r="D7236" s="43" t="s">
        <v>2278</v>
      </c>
      <c r="E7236" s="43" t="s">
        <v>103</v>
      </c>
      <c r="F7236" s="43" t="s">
        <v>104</v>
      </c>
      <c r="G7236">
        <v>60</v>
      </c>
      <c r="H7236">
        <v>60</v>
      </c>
      <c r="I7236" s="43" t="s">
        <v>1004</v>
      </c>
      <c r="J7236" s="43" t="s">
        <v>1045</v>
      </c>
      <c r="K7236" s="43" t="s">
        <v>177</v>
      </c>
      <c r="L7236" s="43" t="str">
        <f>IF(AND(Home!$A$1&gt;=Leave[[#This Row],[Start Time]],Home!$A$1&lt;=Leave[[#This Row],[End Time]]),"Aplica","No Aplica")</f>
        <v>No Aplica</v>
      </c>
      <c r="M7236" s="43" t="str">
        <f>IF(AND(Home!$A$1&gt;=Leave[[#This Row],[Start Time]],Home!$A$1&lt;=Leave[[#This Row],[End Time]]),Home!$A$1,"No Aplica")</f>
        <v>No Aplica</v>
      </c>
      <c r="N7236" s="43" t="str">
        <f>Leave[[#This Row],[User Code (Owning User) (Usuario)]]&amp;Leave[[#This Row],[fecha activa]]</f>
        <v>MIE202102072961No Aplica</v>
      </c>
    </row>
    <row r="7237" spans="1:14" x14ac:dyDescent="0.3">
      <c r="A7237" s="43" t="s">
        <v>465</v>
      </c>
      <c r="B7237" s="3">
        <v>45922</v>
      </c>
      <c r="C7237" s="3">
        <v>45922</v>
      </c>
      <c r="D7237" s="43" t="s">
        <v>520</v>
      </c>
      <c r="E7237" s="43" t="s">
        <v>103</v>
      </c>
      <c r="F7237" s="43" t="s">
        <v>104</v>
      </c>
      <c r="G7237">
        <v>60</v>
      </c>
      <c r="H7237">
        <v>60</v>
      </c>
      <c r="I7237" s="43" t="s">
        <v>1004</v>
      </c>
      <c r="J7237" s="43" t="s">
        <v>1045</v>
      </c>
      <c r="K7237" s="43" t="s">
        <v>177</v>
      </c>
      <c r="L7237" s="43" t="str">
        <f>IF(AND(Home!$A$1&gt;=Leave[[#This Row],[Start Time]],Home!$A$1&lt;=Leave[[#This Row],[End Time]]),"Aplica","No Aplica")</f>
        <v>Aplica</v>
      </c>
      <c r="M7237" s="43">
        <f>IF(AND(Home!$A$1&gt;=Leave[[#This Row],[Start Time]],Home!$A$1&lt;=Leave[[#This Row],[End Time]]),Home!$A$1,"No Aplica")</f>
        <v>45922</v>
      </c>
      <c r="N7237" s="43" t="str">
        <f>Leave[[#This Row],[User Code (Owning User) (Usuario)]]&amp;Leave[[#This Row],[fecha activa]]</f>
        <v>MIE20210207296145922</v>
      </c>
    </row>
    <row r="7238" spans="1:14" x14ac:dyDescent="0.3">
      <c r="A7238" s="43" t="s">
        <v>465</v>
      </c>
      <c r="B7238" s="3">
        <v>45923</v>
      </c>
      <c r="C7238" s="3">
        <v>45923</v>
      </c>
      <c r="D7238" s="43" t="s">
        <v>3599</v>
      </c>
      <c r="E7238" s="43" t="s">
        <v>103</v>
      </c>
      <c r="F7238" s="43" t="s">
        <v>104</v>
      </c>
      <c r="G7238">
        <v>180</v>
      </c>
      <c r="H7238">
        <v>180</v>
      </c>
      <c r="I7238" s="43" t="s">
        <v>1004</v>
      </c>
      <c r="J7238" s="43" t="s">
        <v>1045</v>
      </c>
      <c r="K7238" s="43" t="s">
        <v>177</v>
      </c>
      <c r="L7238" s="43" t="str">
        <f>IF(AND(Home!$A$1&gt;=Leave[[#This Row],[Start Time]],Home!$A$1&lt;=Leave[[#This Row],[End Time]]),"Aplica","No Aplica")</f>
        <v>No Aplica</v>
      </c>
      <c r="M7238" s="43" t="str">
        <f>IF(AND(Home!$A$1&gt;=Leave[[#This Row],[Start Time]],Home!$A$1&lt;=Leave[[#This Row],[End Time]]),Home!$A$1,"No Aplica")</f>
        <v>No Aplica</v>
      </c>
      <c r="N7238" s="43" t="str">
        <f>Leave[[#This Row],[User Code (Owning User) (Usuario)]]&amp;Leave[[#This Row],[fecha activa]]</f>
        <v>MIE202102072961No Aplica</v>
      </c>
    </row>
    <row r="7239" spans="1:14" x14ac:dyDescent="0.3">
      <c r="A7239" s="43" t="s">
        <v>465</v>
      </c>
      <c r="B7239" s="3">
        <v>45924</v>
      </c>
      <c r="C7239" s="3">
        <v>45924</v>
      </c>
      <c r="D7239" s="43" t="s">
        <v>469</v>
      </c>
      <c r="E7239" s="43" t="s">
        <v>103</v>
      </c>
      <c r="F7239" s="43" t="s">
        <v>104</v>
      </c>
      <c r="G7239">
        <v>540</v>
      </c>
      <c r="H7239">
        <v>540</v>
      </c>
      <c r="I7239" s="43" t="s">
        <v>1004</v>
      </c>
      <c r="J7239" s="43" t="s">
        <v>1045</v>
      </c>
      <c r="K7239" s="43" t="s">
        <v>177</v>
      </c>
      <c r="L7239" s="43" t="str">
        <f>IF(AND(Home!$A$1&gt;=Leave[[#This Row],[Start Time]],Home!$A$1&lt;=Leave[[#This Row],[End Time]]),"Aplica","No Aplica")</f>
        <v>No Aplica</v>
      </c>
      <c r="M7239" s="43" t="str">
        <f>IF(AND(Home!$A$1&gt;=Leave[[#This Row],[Start Time]],Home!$A$1&lt;=Leave[[#This Row],[End Time]]),Home!$A$1,"No Aplica")</f>
        <v>No Aplica</v>
      </c>
      <c r="N7239" s="43" t="str">
        <f>Leave[[#This Row],[User Code (Owning User) (Usuario)]]&amp;Leave[[#This Row],[fecha activa]]</f>
        <v>MIE202102072961No Aplica</v>
      </c>
    </row>
    <row r="7240" spans="1:14" x14ac:dyDescent="0.3">
      <c r="A7240" s="43" t="s">
        <v>465</v>
      </c>
      <c r="B7240" s="3">
        <v>45918</v>
      </c>
      <c r="C7240" s="3">
        <v>45918</v>
      </c>
      <c r="D7240" s="43" t="s">
        <v>520</v>
      </c>
      <c r="E7240" s="43" t="s">
        <v>103</v>
      </c>
      <c r="F7240" s="43" t="s">
        <v>104</v>
      </c>
      <c r="G7240">
        <v>60</v>
      </c>
      <c r="H7240">
        <v>60</v>
      </c>
      <c r="I7240" s="43" t="s">
        <v>1004</v>
      </c>
      <c r="J7240" s="43" t="s">
        <v>1045</v>
      </c>
      <c r="K7240" s="43" t="s">
        <v>177</v>
      </c>
      <c r="L7240" s="43" t="str">
        <f>IF(AND(Home!$A$1&gt;=Leave[[#This Row],[Start Time]],Home!$A$1&lt;=Leave[[#This Row],[End Time]]),"Aplica","No Aplica")</f>
        <v>No Aplica</v>
      </c>
      <c r="M7240" s="43" t="str">
        <f>IF(AND(Home!$A$1&gt;=Leave[[#This Row],[Start Time]],Home!$A$1&lt;=Leave[[#This Row],[End Time]]),Home!$A$1,"No Aplica")</f>
        <v>No Aplica</v>
      </c>
      <c r="N7240" s="43" t="str">
        <f>Leave[[#This Row],[User Code (Owning User) (Usuario)]]&amp;Leave[[#This Row],[fecha activa]]</f>
        <v>MIE202102072961No Aplica</v>
      </c>
    </row>
    <row r="7241" spans="1:14" x14ac:dyDescent="0.3">
      <c r="A7241" s="43" t="s">
        <v>465</v>
      </c>
      <c r="B7241" s="3">
        <v>45916</v>
      </c>
      <c r="C7241" s="3">
        <v>45916</v>
      </c>
      <c r="D7241" s="43" t="s">
        <v>3263</v>
      </c>
      <c r="E7241" s="43" t="s">
        <v>103</v>
      </c>
      <c r="F7241" s="43" t="s">
        <v>104</v>
      </c>
      <c r="G7241">
        <v>180</v>
      </c>
      <c r="H7241">
        <v>180</v>
      </c>
      <c r="I7241" s="43" t="s">
        <v>1004</v>
      </c>
      <c r="J7241" s="43" t="s">
        <v>1045</v>
      </c>
      <c r="K7241" s="43" t="s">
        <v>177</v>
      </c>
      <c r="L7241" s="43" t="str">
        <f>IF(AND(Home!$A$1&gt;=Leave[[#This Row],[Start Time]],Home!$A$1&lt;=Leave[[#This Row],[End Time]]),"Aplica","No Aplica")</f>
        <v>No Aplica</v>
      </c>
      <c r="M7241" s="43" t="str">
        <f>IF(AND(Home!$A$1&gt;=Leave[[#This Row],[Start Time]],Home!$A$1&lt;=Leave[[#This Row],[End Time]]),Home!$A$1,"No Aplica")</f>
        <v>No Aplica</v>
      </c>
      <c r="N7241" s="43" t="str">
        <f>Leave[[#This Row],[User Code (Owning User) (Usuario)]]&amp;Leave[[#This Row],[fecha activa]]</f>
        <v>MIE202102072961No Aplica</v>
      </c>
    </row>
    <row r="7242" spans="1:14" x14ac:dyDescent="0.3">
      <c r="A7242" s="43" t="s">
        <v>465</v>
      </c>
      <c r="B7242" s="3">
        <v>45915</v>
      </c>
      <c r="C7242" s="3">
        <v>45915</v>
      </c>
      <c r="D7242" s="43" t="s">
        <v>521</v>
      </c>
      <c r="E7242" s="43" t="s">
        <v>103</v>
      </c>
      <c r="F7242" s="43" t="s">
        <v>104</v>
      </c>
      <c r="G7242">
        <v>60</v>
      </c>
      <c r="H7242">
        <v>60</v>
      </c>
      <c r="I7242" s="43" t="s">
        <v>1004</v>
      </c>
      <c r="J7242" s="43" t="s">
        <v>1045</v>
      </c>
      <c r="K7242" s="43" t="s">
        <v>177</v>
      </c>
      <c r="L7242" s="43" t="str">
        <f>IF(AND(Home!$A$1&gt;=Leave[[#This Row],[Start Time]],Home!$A$1&lt;=Leave[[#This Row],[End Time]]),"Aplica","No Aplica")</f>
        <v>No Aplica</v>
      </c>
      <c r="M7242" s="43" t="str">
        <f>IF(AND(Home!$A$1&gt;=Leave[[#This Row],[Start Time]],Home!$A$1&lt;=Leave[[#This Row],[End Time]]),Home!$A$1,"No Aplica")</f>
        <v>No Aplica</v>
      </c>
      <c r="N7242" s="43" t="str">
        <f>Leave[[#This Row],[User Code (Owning User) (Usuario)]]&amp;Leave[[#This Row],[fecha activa]]</f>
        <v>MIE202102072961No Aplica</v>
      </c>
    </row>
    <row r="7243" spans="1:14" x14ac:dyDescent="0.3">
      <c r="A7243" s="43" t="s">
        <v>465</v>
      </c>
      <c r="B7243" s="3">
        <v>45917</v>
      </c>
      <c r="C7243" s="3">
        <v>45917</v>
      </c>
      <c r="D7243" s="43" t="s">
        <v>469</v>
      </c>
      <c r="E7243" s="43" t="s">
        <v>103</v>
      </c>
      <c r="F7243" s="43" t="s">
        <v>104</v>
      </c>
      <c r="G7243">
        <v>540</v>
      </c>
      <c r="H7243">
        <v>540</v>
      </c>
      <c r="I7243" s="43" t="s">
        <v>1004</v>
      </c>
      <c r="J7243" s="43" t="s">
        <v>1045</v>
      </c>
      <c r="K7243" s="43" t="s">
        <v>177</v>
      </c>
      <c r="L7243" s="43" t="str">
        <f>IF(AND(Home!$A$1&gt;=Leave[[#This Row],[Start Time]],Home!$A$1&lt;=Leave[[#This Row],[End Time]]),"Aplica","No Aplica")</f>
        <v>No Aplica</v>
      </c>
      <c r="M7243" s="43" t="str">
        <f>IF(AND(Home!$A$1&gt;=Leave[[#This Row],[Start Time]],Home!$A$1&lt;=Leave[[#This Row],[End Time]]),Home!$A$1,"No Aplica")</f>
        <v>No Aplica</v>
      </c>
      <c r="N7243" s="43" t="str">
        <f>Leave[[#This Row],[User Code (Owning User) (Usuario)]]&amp;Leave[[#This Row],[fecha activa]]</f>
        <v>MIE202102072961No Aplica</v>
      </c>
    </row>
    <row r="7244" spans="1:14" x14ac:dyDescent="0.3">
      <c r="A7244" s="43" t="s">
        <v>465</v>
      </c>
      <c r="B7244" s="3">
        <v>45911</v>
      </c>
      <c r="C7244" s="3">
        <v>45911</v>
      </c>
      <c r="D7244" s="43" t="s">
        <v>521</v>
      </c>
      <c r="E7244" s="43" t="s">
        <v>103</v>
      </c>
      <c r="F7244" s="43" t="s">
        <v>104</v>
      </c>
      <c r="G7244">
        <v>60</v>
      </c>
      <c r="H7244">
        <v>60</v>
      </c>
      <c r="I7244" s="43" t="s">
        <v>1004</v>
      </c>
      <c r="J7244" s="43" t="s">
        <v>1045</v>
      </c>
      <c r="K7244" s="43" t="s">
        <v>177</v>
      </c>
      <c r="L7244" s="43" t="str">
        <f>IF(AND(Home!$A$1&gt;=Leave[[#This Row],[Start Time]],Home!$A$1&lt;=Leave[[#This Row],[End Time]]),"Aplica","No Aplica")</f>
        <v>No Aplica</v>
      </c>
      <c r="M7244" s="43" t="str">
        <f>IF(AND(Home!$A$1&gt;=Leave[[#This Row],[Start Time]],Home!$A$1&lt;=Leave[[#This Row],[End Time]]),Home!$A$1,"No Aplica")</f>
        <v>No Aplica</v>
      </c>
      <c r="N7244" s="43" t="str">
        <f>Leave[[#This Row],[User Code (Owning User) (Usuario)]]&amp;Leave[[#This Row],[fecha activa]]</f>
        <v>MIE202102072961No Aplica</v>
      </c>
    </row>
    <row r="7245" spans="1:14" x14ac:dyDescent="0.3">
      <c r="A7245" s="43" t="s">
        <v>465</v>
      </c>
      <c r="B7245" s="3">
        <v>45910</v>
      </c>
      <c r="C7245" s="3">
        <v>45910</v>
      </c>
      <c r="D7245" s="43" t="s">
        <v>521</v>
      </c>
      <c r="E7245" s="43" t="s">
        <v>103</v>
      </c>
      <c r="F7245" s="43" t="s">
        <v>104</v>
      </c>
      <c r="G7245">
        <v>60</v>
      </c>
      <c r="H7245">
        <v>60</v>
      </c>
      <c r="I7245" s="43" t="s">
        <v>1004</v>
      </c>
      <c r="J7245" s="43" t="s">
        <v>1045</v>
      </c>
      <c r="K7245" s="43" t="s">
        <v>177</v>
      </c>
      <c r="L7245" s="43" t="str">
        <f>IF(AND(Home!$A$1&gt;=Leave[[#This Row],[Start Time]],Home!$A$1&lt;=Leave[[#This Row],[End Time]]),"Aplica","No Aplica")</f>
        <v>No Aplica</v>
      </c>
      <c r="M7245" s="43" t="str">
        <f>IF(AND(Home!$A$1&gt;=Leave[[#This Row],[Start Time]],Home!$A$1&lt;=Leave[[#This Row],[End Time]]),Home!$A$1,"No Aplica")</f>
        <v>No Aplica</v>
      </c>
      <c r="N7245" s="43" t="str">
        <f>Leave[[#This Row],[User Code (Owning User) (Usuario)]]&amp;Leave[[#This Row],[fecha activa]]</f>
        <v>MIE202102072961No Aplica</v>
      </c>
    </row>
    <row r="7246" spans="1:14" x14ac:dyDescent="0.3">
      <c r="A7246" s="43" t="s">
        <v>465</v>
      </c>
      <c r="B7246" s="3">
        <v>45908</v>
      </c>
      <c r="C7246" s="3">
        <v>45908</v>
      </c>
      <c r="D7246" s="43" t="s">
        <v>2742</v>
      </c>
      <c r="E7246" s="43" t="s">
        <v>103</v>
      </c>
      <c r="F7246" s="43" t="s">
        <v>104</v>
      </c>
      <c r="G7246">
        <v>180</v>
      </c>
      <c r="H7246">
        <v>180</v>
      </c>
      <c r="I7246" s="43" t="s">
        <v>1004</v>
      </c>
      <c r="J7246" s="43" t="s">
        <v>1045</v>
      </c>
      <c r="K7246" s="43" t="s">
        <v>177</v>
      </c>
      <c r="L7246" s="43" t="str">
        <f>IF(AND(Home!$A$1&gt;=Leave[[#This Row],[Start Time]],Home!$A$1&lt;=Leave[[#This Row],[End Time]]),"Aplica","No Aplica")</f>
        <v>No Aplica</v>
      </c>
      <c r="M7246" s="43" t="str">
        <f>IF(AND(Home!$A$1&gt;=Leave[[#This Row],[Start Time]],Home!$A$1&lt;=Leave[[#This Row],[End Time]]),Home!$A$1,"No Aplica")</f>
        <v>No Aplica</v>
      </c>
      <c r="N7246" s="43" t="str">
        <f>Leave[[#This Row],[User Code (Owning User) (Usuario)]]&amp;Leave[[#This Row],[fecha activa]]</f>
        <v>MIE202102072961No Aplica</v>
      </c>
    </row>
    <row r="7247" spans="1:14" x14ac:dyDescent="0.3">
      <c r="A7247" s="43" t="s">
        <v>465</v>
      </c>
      <c r="B7247" s="3">
        <v>45909</v>
      </c>
      <c r="C7247" s="3">
        <v>45909</v>
      </c>
      <c r="D7247" s="43" t="s">
        <v>469</v>
      </c>
      <c r="E7247" s="43" t="s">
        <v>103</v>
      </c>
      <c r="F7247" s="43" t="s">
        <v>104</v>
      </c>
      <c r="G7247">
        <v>540</v>
      </c>
      <c r="H7247">
        <v>540</v>
      </c>
      <c r="I7247" s="43" t="s">
        <v>1004</v>
      </c>
      <c r="J7247" s="43" t="s">
        <v>1045</v>
      </c>
      <c r="K7247" s="43" t="s">
        <v>177</v>
      </c>
      <c r="L7247" s="43" t="str">
        <f>IF(AND(Home!$A$1&gt;=Leave[[#This Row],[Start Time]],Home!$A$1&lt;=Leave[[#This Row],[End Time]]),"Aplica","No Aplica")</f>
        <v>No Aplica</v>
      </c>
      <c r="M7247" s="43" t="str">
        <f>IF(AND(Home!$A$1&gt;=Leave[[#This Row],[Start Time]],Home!$A$1&lt;=Leave[[#This Row],[End Time]]),Home!$A$1,"No Aplica")</f>
        <v>No Aplica</v>
      </c>
      <c r="N7247" s="43" t="str">
        <f>Leave[[#This Row],[User Code (Owning User) (Usuario)]]&amp;Leave[[#This Row],[fecha activa]]</f>
        <v>MIE202102072961No Aplica</v>
      </c>
    </row>
    <row r="7248" spans="1:14" x14ac:dyDescent="0.3">
      <c r="A7248" s="43" t="s">
        <v>465</v>
      </c>
      <c r="B7248" s="3">
        <v>45905</v>
      </c>
      <c r="C7248" s="3">
        <v>45905</v>
      </c>
      <c r="D7248" s="43" t="s">
        <v>520</v>
      </c>
      <c r="E7248" s="43" t="s">
        <v>103</v>
      </c>
      <c r="F7248" s="43" t="s">
        <v>104</v>
      </c>
      <c r="G7248">
        <v>60</v>
      </c>
      <c r="H7248">
        <v>60</v>
      </c>
      <c r="I7248" s="43" t="s">
        <v>1004</v>
      </c>
      <c r="J7248" s="43" t="s">
        <v>1045</v>
      </c>
      <c r="K7248" s="43" t="s">
        <v>177</v>
      </c>
      <c r="L7248" s="43" t="str">
        <f>IF(AND(Home!$A$1&gt;=Leave[[#This Row],[Start Time]],Home!$A$1&lt;=Leave[[#This Row],[End Time]]),"Aplica","No Aplica")</f>
        <v>No Aplica</v>
      </c>
      <c r="M7248" s="43" t="str">
        <f>IF(AND(Home!$A$1&gt;=Leave[[#This Row],[Start Time]],Home!$A$1&lt;=Leave[[#This Row],[End Time]]),Home!$A$1,"No Aplica")</f>
        <v>No Aplica</v>
      </c>
      <c r="N7248" s="43" t="str">
        <f>Leave[[#This Row],[User Code (Owning User) (Usuario)]]&amp;Leave[[#This Row],[fecha activa]]</f>
        <v>MIE202102072961No Aplica</v>
      </c>
    </row>
    <row r="7249" spans="1:14" x14ac:dyDescent="0.3">
      <c r="A7249" s="43" t="s">
        <v>465</v>
      </c>
      <c r="B7249" s="3">
        <v>45904</v>
      </c>
      <c r="C7249" s="3">
        <v>45904</v>
      </c>
      <c r="D7249" s="43" t="s">
        <v>520</v>
      </c>
      <c r="E7249" s="43" t="s">
        <v>103</v>
      </c>
      <c r="F7249" s="43" t="s">
        <v>104</v>
      </c>
      <c r="G7249">
        <v>60</v>
      </c>
      <c r="H7249">
        <v>60</v>
      </c>
      <c r="I7249" s="43" t="s">
        <v>1004</v>
      </c>
      <c r="J7249" s="43" t="s">
        <v>1045</v>
      </c>
      <c r="K7249" s="43" t="s">
        <v>177</v>
      </c>
      <c r="L7249" s="43" t="str">
        <f>IF(AND(Home!$A$1&gt;=Leave[[#This Row],[Start Time]],Home!$A$1&lt;=Leave[[#This Row],[End Time]]),"Aplica","No Aplica")</f>
        <v>No Aplica</v>
      </c>
      <c r="M7249" s="43" t="str">
        <f>IF(AND(Home!$A$1&gt;=Leave[[#This Row],[Start Time]],Home!$A$1&lt;=Leave[[#This Row],[End Time]]),Home!$A$1,"No Aplica")</f>
        <v>No Aplica</v>
      </c>
      <c r="N7249" s="43" t="str">
        <f>Leave[[#This Row],[User Code (Owning User) (Usuario)]]&amp;Leave[[#This Row],[fecha activa]]</f>
        <v>MIE202102072961No Aplica</v>
      </c>
    </row>
    <row r="7250" spans="1:14" x14ac:dyDescent="0.3">
      <c r="A7250" s="43" t="s">
        <v>465</v>
      </c>
      <c r="B7250" s="3">
        <v>45903</v>
      </c>
      <c r="C7250" s="3">
        <v>45903</v>
      </c>
      <c r="D7250" s="43" t="s">
        <v>520</v>
      </c>
      <c r="E7250" s="43" t="s">
        <v>103</v>
      </c>
      <c r="F7250" s="43" t="s">
        <v>104</v>
      </c>
      <c r="G7250">
        <v>60</v>
      </c>
      <c r="H7250">
        <v>60</v>
      </c>
      <c r="I7250" s="43" t="s">
        <v>1004</v>
      </c>
      <c r="J7250" s="43" t="s">
        <v>1045</v>
      </c>
      <c r="K7250" s="43" t="s">
        <v>177</v>
      </c>
      <c r="L7250" s="43" t="str">
        <f>IF(AND(Home!$A$1&gt;=Leave[[#This Row],[Start Time]],Home!$A$1&lt;=Leave[[#This Row],[End Time]]),"Aplica","No Aplica")</f>
        <v>No Aplica</v>
      </c>
      <c r="M7250" s="43" t="str">
        <f>IF(AND(Home!$A$1&gt;=Leave[[#This Row],[Start Time]],Home!$A$1&lt;=Leave[[#This Row],[End Time]]),Home!$A$1,"No Aplica")</f>
        <v>No Aplica</v>
      </c>
      <c r="N7250" s="43" t="str">
        <f>Leave[[#This Row],[User Code (Owning User) (Usuario)]]&amp;Leave[[#This Row],[fecha activa]]</f>
        <v>MIE202102072961No Aplica</v>
      </c>
    </row>
    <row r="7251" spans="1:14" x14ac:dyDescent="0.3">
      <c r="A7251" s="43" t="s">
        <v>465</v>
      </c>
      <c r="B7251" s="3">
        <v>45901</v>
      </c>
      <c r="C7251" s="3">
        <v>45901</v>
      </c>
      <c r="D7251" s="43" t="s">
        <v>520</v>
      </c>
      <c r="E7251" s="43" t="s">
        <v>103</v>
      </c>
      <c r="F7251" s="43" t="s">
        <v>104</v>
      </c>
      <c r="G7251">
        <v>60</v>
      </c>
      <c r="H7251">
        <v>60</v>
      </c>
      <c r="I7251" s="43" t="s">
        <v>1004</v>
      </c>
      <c r="J7251" s="43" t="s">
        <v>1045</v>
      </c>
      <c r="K7251" s="43" t="s">
        <v>177</v>
      </c>
      <c r="L7251" s="43" t="str">
        <f>IF(AND(Home!$A$1&gt;=Leave[[#This Row],[Start Time]],Home!$A$1&lt;=Leave[[#This Row],[End Time]]),"Aplica","No Aplica")</f>
        <v>No Aplica</v>
      </c>
      <c r="M7251" s="43" t="str">
        <f>IF(AND(Home!$A$1&gt;=Leave[[#This Row],[Start Time]],Home!$A$1&lt;=Leave[[#This Row],[End Time]]),Home!$A$1,"No Aplica")</f>
        <v>No Aplica</v>
      </c>
      <c r="N7251" s="43" t="str">
        <f>Leave[[#This Row],[User Code (Owning User) (Usuario)]]&amp;Leave[[#This Row],[fecha activa]]</f>
        <v>MIE202102072961No Aplica</v>
      </c>
    </row>
    <row r="7252" spans="1:14" x14ac:dyDescent="0.3">
      <c r="A7252" s="43" t="s">
        <v>465</v>
      </c>
      <c r="B7252" s="3">
        <v>45902</v>
      </c>
      <c r="C7252" s="3">
        <v>45902</v>
      </c>
      <c r="D7252" s="43" t="s">
        <v>469</v>
      </c>
      <c r="E7252" s="43" t="s">
        <v>103</v>
      </c>
      <c r="F7252" s="43" t="s">
        <v>104</v>
      </c>
      <c r="G7252">
        <v>540</v>
      </c>
      <c r="H7252">
        <v>540</v>
      </c>
      <c r="I7252" s="43" t="s">
        <v>1004</v>
      </c>
      <c r="J7252" s="43" t="s">
        <v>1045</v>
      </c>
      <c r="K7252" s="43" t="s">
        <v>177</v>
      </c>
      <c r="L7252" s="43" t="str">
        <f>IF(AND(Home!$A$1&gt;=Leave[[#This Row],[Start Time]],Home!$A$1&lt;=Leave[[#This Row],[End Time]]),"Aplica","No Aplica")</f>
        <v>No Aplica</v>
      </c>
      <c r="M7252" s="43" t="str">
        <f>IF(AND(Home!$A$1&gt;=Leave[[#This Row],[Start Time]],Home!$A$1&lt;=Leave[[#This Row],[End Time]]),Home!$A$1,"No Aplica")</f>
        <v>No Aplica</v>
      </c>
      <c r="N7252" s="43" t="str">
        <f>Leave[[#This Row],[User Code (Owning User) (Usuario)]]&amp;Leave[[#This Row],[fecha activa]]</f>
        <v>MIE202102072961No Aplica</v>
      </c>
    </row>
    <row r="7253" spans="1:14" x14ac:dyDescent="0.3">
      <c r="A7253" s="43" t="s">
        <v>465</v>
      </c>
      <c r="B7253" s="3">
        <v>45930</v>
      </c>
      <c r="C7253" s="3">
        <v>45930</v>
      </c>
      <c r="D7253" s="43" t="s">
        <v>621</v>
      </c>
      <c r="E7253" s="43" t="s">
        <v>3698</v>
      </c>
      <c r="F7253" s="43" t="s">
        <v>3700</v>
      </c>
      <c r="G7253">
        <v>60</v>
      </c>
      <c r="H7253">
        <v>60</v>
      </c>
      <c r="I7253" s="43" t="s">
        <v>3699</v>
      </c>
      <c r="J7253" s="43" t="s">
        <v>1863</v>
      </c>
      <c r="K7253" s="43" t="s">
        <v>179</v>
      </c>
      <c r="L7253" s="43" t="str">
        <f>IF(AND(Home!$A$1&gt;=Leave[[#This Row],[Start Time]],Home!$A$1&lt;=Leave[[#This Row],[End Time]]),"Aplica","No Aplica")</f>
        <v>No Aplica</v>
      </c>
      <c r="M7253" s="43" t="str">
        <f>IF(AND(Home!$A$1&gt;=Leave[[#This Row],[Start Time]],Home!$A$1&lt;=Leave[[#This Row],[End Time]]),Home!$A$1,"No Aplica")</f>
        <v>No Aplica</v>
      </c>
      <c r="N7253" s="43" t="str">
        <f>Leave[[#This Row],[User Code (Owning User) (Usuario)]]&amp;Leave[[#This Row],[fecha activa]]</f>
        <v>MIE2025180924519No Aplica</v>
      </c>
    </row>
    <row r="7254" spans="1:14" x14ac:dyDescent="0.3">
      <c r="A7254" s="43" t="s">
        <v>476</v>
      </c>
      <c r="B7254" s="3">
        <v>45921</v>
      </c>
      <c r="C7254" s="3">
        <v>45921</v>
      </c>
      <c r="D7254" s="43" t="s">
        <v>490</v>
      </c>
      <c r="E7254" s="43" t="s">
        <v>3698</v>
      </c>
      <c r="F7254" s="43" t="s">
        <v>3700</v>
      </c>
      <c r="G7254">
        <v>240</v>
      </c>
      <c r="H7254">
        <v>240</v>
      </c>
      <c r="I7254" s="43" t="s">
        <v>3699</v>
      </c>
      <c r="J7254" s="43" t="s">
        <v>1863</v>
      </c>
      <c r="K7254" s="43" t="s">
        <v>179</v>
      </c>
      <c r="L7254" s="43" t="str">
        <f>IF(AND(Home!$A$1&gt;=Leave[[#This Row],[Start Time]],Home!$A$1&lt;=Leave[[#This Row],[End Time]]),"Aplica","No Aplica")</f>
        <v>No Aplica</v>
      </c>
      <c r="M7254" s="43" t="str">
        <f>IF(AND(Home!$A$1&gt;=Leave[[#This Row],[Start Time]],Home!$A$1&lt;=Leave[[#This Row],[End Time]]),Home!$A$1,"No Aplica")</f>
        <v>No Aplica</v>
      </c>
      <c r="N7254" s="43" t="str">
        <f>Leave[[#This Row],[User Code (Owning User) (Usuario)]]&amp;Leave[[#This Row],[fecha activa]]</f>
        <v>MIE2025180924519No Aplica</v>
      </c>
    </row>
    <row r="7255" spans="1:14" x14ac:dyDescent="0.3">
      <c r="A7255" s="43" t="s">
        <v>465</v>
      </c>
      <c r="B7255" s="3">
        <v>45919</v>
      </c>
      <c r="C7255" s="3">
        <v>45919</v>
      </c>
      <c r="D7255" s="43" t="s">
        <v>3766</v>
      </c>
      <c r="E7255" s="43" t="s">
        <v>3698</v>
      </c>
      <c r="F7255" s="43" t="s">
        <v>3700</v>
      </c>
      <c r="G7255">
        <v>150</v>
      </c>
      <c r="H7255">
        <v>150</v>
      </c>
      <c r="I7255" s="43" t="s">
        <v>3699</v>
      </c>
      <c r="J7255" s="43" t="s">
        <v>1863</v>
      </c>
      <c r="K7255" s="43" t="s">
        <v>179</v>
      </c>
      <c r="L7255" s="43" t="str">
        <f>IF(AND(Home!$A$1&gt;=Leave[[#This Row],[Start Time]],Home!$A$1&lt;=Leave[[#This Row],[End Time]]),"Aplica","No Aplica")</f>
        <v>No Aplica</v>
      </c>
      <c r="M7255" s="43" t="str">
        <f>IF(AND(Home!$A$1&gt;=Leave[[#This Row],[Start Time]],Home!$A$1&lt;=Leave[[#This Row],[End Time]]),Home!$A$1,"No Aplica")</f>
        <v>No Aplica</v>
      </c>
      <c r="N7255" s="43" t="str">
        <f>Leave[[#This Row],[User Code (Owning User) (Usuario)]]&amp;Leave[[#This Row],[fecha activa]]</f>
        <v>MIE2025180924519No Aplica</v>
      </c>
    </row>
    <row r="7256" spans="1:14" x14ac:dyDescent="0.3">
      <c r="A7256" s="43" t="s">
        <v>465</v>
      </c>
      <c r="B7256" s="3">
        <v>45923</v>
      </c>
      <c r="C7256" s="3">
        <v>45923</v>
      </c>
      <c r="D7256" s="43" t="s">
        <v>467</v>
      </c>
      <c r="E7256" s="43" t="s">
        <v>3698</v>
      </c>
      <c r="F7256" s="43" t="s">
        <v>3700</v>
      </c>
      <c r="G7256">
        <v>540</v>
      </c>
      <c r="H7256">
        <v>540</v>
      </c>
      <c r="I7256" s="43" t="s">
        <v>3699</v>
      </c>
      <c r="J7256" s="43" t="s">
        <v>1863</v>
      </c>
      <c r="K7256" s="43" t="s">
        <v>179</v>
      </c>
      <c r="L7256" s="43" t="str">
        <f>IF(AND(Home!$A$1&gt;=Leave[[#This Row],[Start Time]],Home!$A$1&lt;=Leave[[#This Row],[End Time]]),"Aplica","No Aplica")</f>
        <v>No Aplica</v>
      </c>
      <c r="M7256" s="43" t="str">
        <f>IF(AND(Home!$A$1&gt;=Leave[[#This Row],[Start Time]],Home!$A$1&lt;=Leave[[#This Row],[End Time]]),Home!$A$1,"No Aplica")</f>
        <v>No Aplica</v>
      </c>
      <c r="N7256" s="43" t="str">
        <f>Leave[[#This Row],[User Code (Owning User) (Usuario)]]&amp;Leave[[#This Row],[fecha activa]]</f>
        <v>MIE2025180924519No Aplica</v>
      </c>
    </row>
    <row r="7257" spans="1:14" x14ac:dyDescent="0.3">
      <c r="A7257" s="43" t="s">
        <v>465</v>
      </c>
      <c r="B7257" s="3">
        <v>45928</v>
      </c>
      <c r="C7257" s="3">
        <v>45928</v>
      </c>
      <c r="D7257" s="43" t="s">
        <v>3767</v>
      </c>
      <c r="E7257" s="43" t="s">
        <v>3698</v>
      </c>
      <c r="F7257" s="43" t="s">
        <v>3700</v>
      </c>
      <c r="G7257">
        <v>540</v>
      </c>
      <c r="H7257">
        <v>540</v>
      </c>
      <c r="I7257" s="43" t="s">
        <v>3699</v>
      </c>
      <c r="J7257" s="43" t="s">
        <v>1863</v>
      </c>
      <c r="K7257" s="43" t="s">
        <v>179</v>
      </c>
      <c r="L7257" s="43" t="str">
        <f>IF(AND(Home!$A$1&gt;=Leave[[#This Row],[Start Time]],Home!$A$1&lt;=Leave[[#This Row],[End Time]]),"Aplica","No Aplica")</f>
        <v>No Aplica</v>
      </c>
      <c r="M7257" s="43" t="str">
        <f>IF(AND(Home!$A$1&gt;=Leave[[#This Row],[Start Time]],Home!$A$1&lt;=Leave[[#This Row],[End Time]]),Home!$A$1,"No Aplica")</f>
        <v>No Aplica</v>
      </c>
      <c r="N7257" s="43" t="str">
        <f>Leave[[#This Row],[User Code (Owning User) (Usuario)]]&amp;Leave[[#This Row],[fecha activa]]</f>
        <v>MIE2025180924519No Aplica</v>
      </c>
    </row>
    <row r="7258" spans="1:14" x14ac:dyDescent="0.3">
      <c r="A7258" s="43" t="s">
        <v>465</v>
      </c>
      <c r="B7258" s="3">
        <v>45927</v>
      </c>
      <c r="C7258" s="3">
        <v>45927</v>
      </c>
      <c r="D7258" s="43" t="s">
        <v>621</v>
      </c>
      <c r="E7258" s="43" t="s">
        <v>3698</v>
      </c>
      <c r="F7258" s="43" t="s">
        <v>3700</v>
      </c>
      <c r="G7258">
        <v>60</v>
      </c>
      <c r="H7258">
        <v>60</v>
      </c>
      <c r="I7258" s="43" t="s">
        <v>3699</v>
      </c>
      <c r="J7258" s="43" t="s">
        <v>1863</v>
      </c>
      <c r="K7258" s="43" t="s">
        <v>179</v>
      </c>
      <c r="L7258" s="43" t="str">
        <f>IF(AND(Home!$A$1&gt;=Leave[[#This Row],[Start Time]],Home!$A$1&lt;=Leave[[#This Row],[End Time]]),"Aplica","No Aplica")</f>
        <v>No Aplica</v>
      </c>
      <c r="M7258" s="43" t="str">
        <f>IF(AND(Home!$A$1&gt;=Leave[[#This Row],[Start Time]],Home!$A$1&lt;=Leave[[#This Row],[End Time]]),Home!$A$1,"No Aplica")</f>
        <v>No Aplica</v>
      </c>
      <c r="N7258" s="43" t="str">
        <f>Leave[[#This Row],[User Code (Owning User) (Usuario)]]&amp;Leave[[#This Row],[fecha activa]]</f>
        <v>MIE2025180924519No Aplica</v>
      </c>
    </row>
    <row r="7259" spans="1:14" x14ac:dyDescent="0.3">
      <c r="A7259" s="43" t="s">
        <v>465</v>
      </c>
      <c r="B7259" s="3">
        <v>45926</v>
      </c>
      <c r="C7259" s="3">
        <v>45926</v>
      </c>
      <c r="D7259" s="43" t="s">
        <v>621</v>
      </c>
      <c r="E7259" s="43" t="s">
        <v>3698</v>
      </c>
      <c r="F7259" s="43" t="s">
        <v>3700</v>
      </c>
      <c r="G7259">
        <v>60</v>
      </c>
      <c r="H7259">
        <v>60</v>
      </c>
      <c r="I7259" s="43" t="s">
        <v>3699</v>
      </c>
      <c r="J7259" s="43" t="s">
        <v>1863</v>
      </c>
      <c r="K7259" s="43" t="s">
        <v>179</v>
      </c>
      <c r="L7259" s="43" t="str">
        <f>IF(AND(Home!$A$1&gt;=Leave[[#This Row],[Start Time]],Home!$A$1&lt;=Leave[[#This Row],[End Time]]),"Aplica","No Aplica")</f>
        <v>No Aplica</v>
      </c>
      <c r="M7259" s="43" t="str">
        <f>IF(AND(Home!$A$1&gt;=Leave[[#This Row],[Start Time]],Home!$A$1&lt;=Leave[[#This Row],[End Time]]),Home!$A$1,"No Aplica")</f>
        <v>No Aplica</v>
      </c>
      <c r="N7259" s="43" t="str">
        <f>Leave[[#This Row],[User Code (Owning User) (Usuario)]]&amp;Leave[[#This Row],[fecha activa]]</f>
        <v>MIE2025180924519No Aplica</v>
      </c>
    </row>
    <row r="7260" spans="1:14" x14ac:dyDescent="0.3">
      <c r="A7260" s="43" t="s">
        <v>465</v>
      </c>
      <c r="B7260" s="3">
        <v>45925</v>
      </c>
      <c r="C7260" s="3">
        <v>45925</v>
      </c>
      <c r="D7260" s="43" t="s">
        <v>621</v>
      </c>
      <c r="E7260" s="43" t="s">
        <v>3698</v>
      </c>
      <c r="F7260" s="43" t="s">
        <v>3700</v>
      </c>
      <c r="G7260">
        <v>60</v>
      </c>
      <c r="H7260">
        <v>60</v>
      </c>
      <c r="I7260" s="43" t="s">
        <v>3699</v>
      </c>
      <c r="J7260" s="43" t="s">
        <v>1863</v>
      </c>
      <c r="K7260" s="43" t="s">
        <v>179</v>
      </c>
      <c r="L7260" s="43" t="str">
        <f>IF(AND(Home!$A$1&gt;=Leave[[#This Row],[Start Time]],Home!$A$1&lt;=Leave[[#This Row],[End Time]]),"Aplica","No Aplica")</f>
        <v>No Aplica</v>
      </c>
      <c r="M7260" s="43" t="str">
        <f>IF(AND(Home!$A$1&gt;=Leave[[#This Row],[Start Time]],Home!$A$1&lt;=Leave[[#This Row],[End Time]]),Home!$A$1,"No Aplica")</f>
        <v>No Aplica</v>
      </c>
      <c r="N7260" s="43" t="str">
        <f>Leave[[#This Row],[User Code (Owning User) (Usuario)]]&amp;Leave[[#This Row],[fecha activa]]</f>
        <v>MIE2025180924519No Aplica</v>
      </c>
    </row>
    <row r="7261" spans="1:14" x14ac:dyDescent="0.3">
      <c r="A7261" s="43" t="s">
        <v>465</v>
      </c>
      <c r="B7261" s="3">
        <v>45924</v>
      </c>
      <c r="C7261" s="3">
        <v>45924</v>
      </c>
      <c r="D7261" s="43" t="s">
        <v>1404</v>
      </c>
      <c r="E7261" s="43" t="s">
        <v>3698</v>
      </c>
      <c r="F7261" s="43" t="s">
        <v>3700</v>
      </c>
      <c r="G7261">
        <v>60</v>
      </c>
      <c r="H7261">
        <v>60</v>
      </c>
      <c r="I7261" s="43" t="s">
        <v>3699</v>
      </c>
      <c r="J7261" s="43" t="s">
        <v>1863</v>
      </c>
      <c r="K7261" s="43" t="s">
        <v>179</v>
      </c>
      <c r="L7261" s="43" t="str">
        <f>IF(AND(Home!$A$1&gt;=Leave[[#This Row],[Start Time]],Home!$A$1&lt;=Leave[[#This Row],[End Time]]),"Aplica","No Aplica")</f>
        <v>No Aplica</v>
      </c>
      <c r="M7261" s="43" t="str">
        <f>IF(AND(Home!$A$1&gt;=Leave[[#This Row],[Start Time]],Home!$A$1&lt;=Leave[[#This Row],[End Time]]),Home!$A$1,"No Aplica")</f>
        <v>No Aplica</v>
      </c>
      <c r="N7261" s="43" t="str">
        <f>Leave[[#This Row],[User Code (Owning User) (Usuario)]]&amp;Leave[[#This Row],[fecha activa]]</f>
        <v>MIE2025180924519No Aplica</v>
      </c>
    </row>
    <row r="7262" spans="1:14" x14ac:dyDescent="0.3">
      <c r="A7262" s="43" t="s">
        <v>601</v>
      </c>
      <c r="B7262" s="3">
        <v>45926</v>
      </c>
      <c r="C7262" s="3">
        <v>45926</v>
      </c>
      <c r="D7262" s="43" t="s">
        <v>493</v>
      </c>
      <c r="E7262" s="43" t="s">
        <v>615</v>
      </c>
      <c r="F7262" s="43" t="s">
        <v>617</v>
      </c>
      <c r="G7262">
        <v>60</v>
      </c>
      <c r="H7262">
        <v>60</v>
      </c>
      <c r="I7262" s="43" t="s">
        <v>1272</v>
      </c>
      <c r="J7262" s="43" t="s">
        <v>1043</v>
      </c>
      <c r="K7262" s="43" t="s">
        <v>177</v>
      </c>
      <c r="L7262" s="43" t="str">
        <f>IF(AND(Home!$A$1&gt;=Leave[[#This Row],[Start Time]],Home!$A$1&lt;=Leave[[#This Row],[End Time]]),"Aplica","No Aplica")</f>
        <v>No Aplica</v>
      </c>
      <c r="M7262" s="43" t="str">
        <f>IF(AND(Home!$A$1&gt;=Leave[[#This Row],[Start Time]],Home!$A$1&lt;=Leave[[#This Row],[End Time]]),Home!$A$1,"No Aplica")</f>
        <v>No Aplica</v>
      </c>
      <c r="N7262" s="43" t="str">
        <f>Leave[[#This Row],[User Code (Owning User) (Usuario)]]&amp;Leave[[#This Row],[fecha activa]]</f>
        <v>MIE2024170616131No Aplica</v>
      </c>
    </row>
    <row r="7263" spans="1:14" x14ac:dyDescent="0.3">
      <c r="A7263" s="43" t="s">
        <v>601</v>
      </c>
      <c r="B7263" s="3">
        <v>45925</v>
      </c>
      <c r="C7263" s="3">
        <v>45925</v>
      </c>
      <c r="D7263" s="43" t="s">
        <v>493</v>
      </c>
      <c r="E7263" s="43" t="s">
        <v>615</v>
      </c>
      <c r="F7263" s="43" t="s">
        <v>617</v>
      </c>
      <c r="G7263">
        <v>60</v>
      </c>
      <c r="H7263">
        <v>60</v>
      </c>
      <c r="I7263" s="43" t="s">
        <v>1272</v>
      </c>
      <c r="J7263" s="43" t="s">
        <v>1043</v>
      </c>
      <c r="K7263" s="43" t="s">
        <v>177</v>
      </c>
      <c r="L7263" s="43" t="str">
        <f>IF(AND(Home!$A$1&gt;=Leave[[#This Row],[Start Time]],Home!$A$1&lt;=Leave[[#This Row],[End Time]]),"Aplica","No Aplica")</f>
        <v>No Aplica</v>
      </c>
      <c r="M7263" s="43" t="str">
        <f>IF(AND(Home!$A$1&gt;=Leave[[#This Row],[Start Time]],Home!$A$1&lt;=Leave[[#This Row],[End Time]]),Home!$A$1,"No Aplica")</f>
        <v>No Aplica</v>
      </c>
      <c r="N7263" s="43" t="str">
        <f>Leave[[#This Row],[User Code (Owning User) (Usuario)]]&amp;Leave[[#This Row],[fecha activa]]</f>
        <v>MIE2024170616131No Aplica</v>
      </c>
    </row>
    <row r="7264" spans="1:14" x14ac:dyDescent="0.3">
      <c r="A7264" s="43" t="s">
        <v>601</v>
      </c>
      <c r="B7264" s="3">
        <v>45924</v>
      </c>
      <c r="C7264" s="3">
        <v>45924</v>
      </c>
      <c r="D7264" s="43" t="s">
        <v>493</v>
      </c>
      <c r="E7264" s="43" t="s">
        <v>615</v>
      </c>
      <c r="F7264" s="43" t="s">
        <v>617</v>
      </c>
      <c r="G7264">
        <v>60</v>
      </c>
      <c r="H7264">
        <v>60</v>
      </c>
      <c r="I7264" s="43" t="s">
        <v>1272</v>
      </c>
      <c r="J7264" s="43" t="s">
        <v>1043</v>
      </c>
      <c r="K7264" s="43" t="s">
        <v>177</v>
      </c>
      <c r="L7264" s="43" t="str">
        <f>IF(AND(Home!$A$1&gt;=Leave[[#This Row],[Start Time]],Home!$A$1&lt;=Leave[[#This Row],[End Time]]),"Aplica","No Aplica")</f>
        <v>No Aplica</v>
      </c>
      <c r="M7264" s="43" t="str">
        <f>IF(AND(Home!$A$1&gt;=Leave[[#This Row],[Start Time]],Home!$A$1&lt;=Leave[[#This Row],[End Time]]),Home!$A$1,"No Aplica")</f>
        <v>No Aplica</v>
      </c>
      <c r="N7264" s="43" t="str">
        <f>Leave[[#This Row],[User Code (Owning User) (Usuario)]]&amp;Leave[[#This Row],[fecha activa]]</f>
        <v>MIE2024170616131No Aplica</v>
      </c>
    </row>
    <row r="7265" spans="1:14" x14ac:dyDescent="0.3">
      <c r="A7265" s="43" t="s">
        <v>601</v>
      </c>
      <c r="B7265" s="3">
        <v>45923</v>
      </c>
      <c r="C7265" s="3">
        <v>45923</v>
      </c>
      <c r="D7265" s="43" t="s">
        <v>469</v>
      </c>
      <c r="E7265" s="43" t="s">
        <v>615</v>
      </c>
      <c r="F7265" s="43" t="s">
        <v>617</v>
      </c>
      <c r="G7265">
        <v>540</v>
      </c>
      <c r="H7265">
        <v>540</v>
      </c>
      <c r="I7265" s="43" t="s">
        <v>1272</v>
      </c>
      <c r="J7265" s="43" t="s">
        <v>1043</v>
      </c>
      <c r="K7265" s="43" t="s">
        <v>177</v>
      </c>
      <c r="L7265" s="43" t="str">
        <f>IF(AND(Home!$A$1&gt;=Leave[[#This Row],[Start Time]],Home!$A$1&lt;=Leave[[#This Row],[End Time]]),"Aplica","No Aplica")</f>
        <v>No Aplica</v>
      </c>
      <c r="M7265" s="43" t="str">
        <f>IF(AND(Home!$A$1&gt;=Leave[[#This Row],[Start Time]],Home!$A$1&lt;=Leave[[#This Row],[End Time]]),Home!$A$1,"No Aplica")</f>
        <v>No Aplica</v>
      </c>
      <c r="N7265" s="43" t="str">
        <f>Leave[[#This Row],[User Code (Owning User) (Usuario)]]&amp;Leave[[#This Row],[fecha activa]]</f>
        <v>MIE2024170616131No Aplica</v>
      </c>
    </row>
    <row r="7266" spans="1:14" x14ac:dyDescent="0.3">
      <c r="A7266" s="43" t="s">
        <v>601</v>
      </c>
      <c r="B7266" s="3">
        <v>45922</v>
      </c>
      <c r="C7266" s="3">
        <v>45922</v>
      </c>
      <c r="D7266" s="43" t="s">
        <v>1669</v>
      </c>
      <c r="E7266" s="43" t="s">
        <v>615</v>
      </c>
      <c r="F7266" s="43" t="s">
        <v>617</v>
      </c>
      <c r="G7266">
        <v>60</v>
      </c>
      <c r="H7266">
        <v>60</v>
      </c>
      <c r="I7266" s="43" t="s">
        <v>1272</v>
      </c>
      <c r="J7266" s="43" t="s">
        <v>1043</v>
      </c>
      <c r="K7266" s="43" t="s">
        <v>177</v>
      </c>
      <c r="L7266" s="43" t="str">
        <f>IF(AND(Home!$A$1&gt;=Leave[[#This Row],[Start Time]],Home!$A$1&lt;=Leave[[#This Row],[End Time]]),"Aplica","No Aplica")</f>
        <v>Aplica</v>
      </c>
      <c r="M7266" s="43">
        <f>IF(AND(Home!$A$1&gt;=Leave[[#This Row],[Start Time]],Home!$A$1&lt;=Leave[[#This Row],[End Time]]),Home!$A$1,"No Aplica")</f>
        <v>45922</v>
      </c>
      <c r="N7266" s="43" t="str">
        <f>Leave[[#This Row],[User Code (Owning User) (Usuario)]]&amp;Leave[[#This Row],[fecha activa]]</f>
        <v>MIE202417061613145922</v>
      </c>
    </row>
    <row r="7267" spans="1:14" x14ac:dyDescent="0.3">
      <c r="A7267" s="43" t="s">
        <v>601</v>
      </c>
      <c r="B7267" s="3">
        <v>45919</v>
      </c>
      <c r="C7267" s="3">
        <v>45919</v>
      </c>
      <c r="D7267" s="43" t="s">
        <v>493</v>
      </c>
      <c r="E7267" s="43" t="s">
        <v>615</v>
      </c>
      <c r="F7267" s="43" t="s">
        <v>617</v>
      </c>
      <c r="G7267">
        <v>60</v>
      </c>
      <c r="H7267">
        <v>60</v>
      </c>
      <c r="I7267" s="43" t="s">
        <v>1272</v>
      </c>
      <c r="J7267" s="43" t="s">
        <v>1043</v>
      </c>
      <c r="K7267" s="43" t="s">
        <v>177</v>
      </c>
      <c r="L7267" s="43" t="str">
        <f>IF(AND(Home!$A$1&gt;=Leave[[#This Row],[Start Time]],Home!$A$1&lt;=Leave[[#This Row],[End Time]]),"Aplica","No Aplica")</f>
        <v>No Aplica</v>
      </c>
      <c r="M7267" s="43" t="str">
        <f>IF(AND(Home!$A$1&gt;=Leave[[#This Row],[Start Time]],Home!$A$1&lt;=Leave[[#This Row],[End Time]]),Home!$A$1,"No Aplica")</f>
        <v>No Aplica</v>
      </c>
      <c r="N7267" s="43" t="str">
        <f>Leave[[#This Row],[User Code (Owning User) (Usuario)]]&amp;Leave[[#This Row],[fecha activa]]</f>
        <v>MIE2024170616131No Aplica</v>
      </c>
    </row>
    <row r="7268" spans="1:14" x14ac:dyDescent="0.3">
      <c r="A7268" s="43" t="s">
        <v>601</v>
      </c>
      <c r="B7268" s="3">
        <v>45918</v>
      </c>
      <c r="C7268" s="3">
        <v>45918</v>
      </c>
      <c r="D7268" s="43" t="s">
        <v>493</v>
      </c>
      <c r="E7268" s="43" t="s">
        <v>615</v>
      </c>
      <c r="F7268" s="43" t="s">
        <v>617</v>
      </c>
      <c r="G7268">
        <v>60</v>
      </c>
      <c r="H7268">
        <v>60</v>
      </c>
      <c r="I7268" s="43" t="s">
        <v>1272</v>
      </c>
      <c r="J7268" s="43" t="s">
        <v>1043</v>
      </c>
      <c r="K7268" s="43" t="s">
        <v>177</v>
      </c>
      <c r="L7268" s="43" t="str">
        <f>IF(AND(Home!$A$1&gt;=Leave[[#This Row],[Start Time]],Home!$A$1&lt;=Leave[[#This Row],[End Time]]),"Aplica","No Aplica")</f>
        <v>No Aplica</v>
      </c>
      <c r="M7268" s="43" t="str">
        <f>IF(AND(Home!$A$1&gt;=Leave[[#This Row],[Start Time]],Home!$A$1&lt;=Leave[[#This Row],[End Time]]),Home!$A$1,"No Aplica")</f>
        <v>No Aplica</v>
      </c>
      <c r="N7268" s="43" t="str">
        <f>Leave[[#This Row],[User Code (Owning User) (Usuario)]]&amp;Leave[[#This Row],[fecha activa]]</f>
        <v>MIE2024170616131No Aplica</v>
      </c>
    </row>
    <row r="7269" spans="1:14" x14ac:dyDescent="0.3">
      <c r="A7269" s="43" t="s">
        <v>601</v>
      </c>
      <c r="B7269" s="3">
        <v>45917</v>
      </c>
      <c r="C7269" s="3">
        <v>45917</v>
      </c>
      <c r="D7269" s="43" t="s">
        <v>493</v>
      </c>
      <c r="E7269" s="43" t="s">
        <v>615</v>
      </c>
      <c r="F7269" s="43" t="s">
        <v>617</v>
      </c>
      <c r="G7269">
        <v>60</v>
      </c>
      <c r="H7269">
        <v>60</v>
      </c>
      <c r="I7269" s="43" t="s">
        <v>1272</v>
      </c>
      <c r="J7269" s="43" t="s">
        <v>1043</v>
      </c>
      <c r="K7269" s="43" t="s">
        <v>177</v>
      </c>
      <c r="L7269" s="43" t="str">
        <f>IF(AND(Home!$A$1&gt;=Leave[[#This Row],[Start Time]],Home!$A$1&lt;=Leave[[#This Row],[End Time]]),"Aplica","No Aplica")</f>
        <v>No Aplica</v>
      </c>
      <c r="M7269" s="43" t="str">
        <f>IF(AND(Home!$A$1&gt;=Leave[[#This Row],[Start Time]],Home!$A$1&lt;=Leave[[#This Row],[End Time]]),Home!$A$1,"No Aplica")</f>
        <v>No Aplica</v>
      </c>
      <c r="N7269" s="43" t="str">
        <f>Leave[[#This Row],[User Code (Owning User) (Usuario)]]&amp;Leave[[#This Row],[fecha activa]]</f>
        <v>MIE2024170616131No Aplica</v>
      </c>
    </row>
    <row r="7270" spans="1:14" x14ac:dyDescent="0.3">
      <c r="A7270" s="43" t="s">
        <v>601</v>
      </c>
      <c r="B7270" s="3">
        <v>45916</v>
      </c>
      <c r="C7270" s="3">
        <v>45916</v>
      </c>
      <c r="D7270" s="43" t="s">
        <v>469</v>
      </c>
      <c r="E7270" s="43" t="s">
        <v>615</v>
      </c>
      <c r="F7270" s="43" t="s">
        <v>617</v>
      </c>
      <c r="G7270">
        <v>540</v>
      </c>
      <c r="H7270">
        <v>540</v>
      </c>
      <c r="I7270" s="43" t="s">
        <v>1272</v>
      </c>
      <c r="J7270" s="43" t="s">
        <v>1043</v>
      </c>
      <c r="K7270" s="43" t="s">
        <v>177</v>
      </c>
      <c r="L7270" s="43" t="str">
        <f>IF(AND(Home!$A$1&gt;=Leave[[#This Row],[Start Time]],Home!$A$1&lt;=Leave[[#This Row],[End Time]]),"Aplica","No Aplica")</f>
        <v>No Aplica</v>
      </c>
      <c r="M7270" s="43" t="str">
        <f>IF(AND(Home!$A$1&gt;=Leave[[#This Row],[Start Time]],Home!$A$1&lt;=Leave[[#This Row],[End Time]]),Home!$A$1,"No Aplica")</f>
        <v>No Aplica</v>
      </c>
      <c r="N7270" s="43" t="str">
        <f>Leave[[#This Row],[User Code (Owning User) (Usuario)]]&amp;Leave[[#This Row],[fecha activa]]</f>
        <v>MIE2024170616131No Aplica</v>
      </c>
    </row>
    <row r="7271" spans="1:14" x14ac:dyDescent="0.3">
      <c r="A7271" s="43" t="s">
        <v>601</v>
      </c>
      <c r="B7271" s="3">
        <v>45915</v>
      </c>
      <c r="C7271" s="3">
        <v>45915</v>
      </c>
      <c r="D7271" s="43" t="s">
        <v>493</v>
      </c>
      <c r="E7271" s="43" t="s">
        <v>615</v>
      </c>
      <c r="F7271" s="43" t="s">
        <v>617</v>
      </c>
      <c r="G7271">
        <v>60</v>
      </c>
      <c r="H7271">
        <v>60</v>
      </c>
      <c r="I7271" s="43" t="s">
        <v>1272</v>
      </c>
      <c r="J7271" s="43" t="s">
        <v>1043</v>
      </c>
      <c r="K7271" s="43" t="s">
        <v>177</v>
      </c>
      <c r="L7271" s="43" t="str">
        <f>IF(AND(Home!$A$1&gt;=Leave[[#This Row],[Start Time]],Home!$A$1&lt;=Leave[[#This Row],[End Time]]),"Aplica","No Aplica")</f>
        <v>No Aplica</v>
      </c>
      <c r="M7271" s="43" t="str">
        <f>IF(AND(Home!$A$1&gt;=Leave[[#This Row],[Start Time]],Home!$A$1&lt;=Leave[[#This Row],[End Time]]),Home!$A$1,"No Aplica")</f>
        <v>No Aplica</v>
      </c>
      <c r="N7271" s="43" t="str">
        <f>Leave[[#This Row],[User Code (Owning User) (Usuario)]]&amp;Leave[[#This Row],[fecha activa]]</f>
        <v>MIE2024170616131No Aplica</v>
      </c>
    </row>
    <row r="7272" spans="1:14" x14ac:dyDescent="0.3">
      <c r="A7272" s="43" t="s">
        <v>601</v>
      </c>
      <c r="B7272" s="3">
        <v>45912</v>
      </c>
      <c r="C7272" s="3">
        <v>45912</v>
      </c>
      <c r="D7272" s="43" t="s">
        <v>493</v>
      </c>
      <c r="E7272" s="43" t="s">
        <v>615</v>
      </c>
      <c r="F7272" s="43" t="s">
        <v>617</v>
      </c>
      <c r="G7272">
        <v>60</v>
      </c>
      <c r="H7272">
        <v>60</v>
      </c>
      <c r="I7272" s="43" t="s">
        <v>1272</v>
      </c>
      <c r="J7272" s="43" t="s">
        <v>1043</v>
      </c>
      <c r="K7272" s="43" t="s">
        <v>177</v>
      </c>
      <c r="L7272" s="43" t="str">
        <f>IF(AND(Home!$A$1&gt;=Leave[[#This Row],[Start Time]],Home!$A$1&lt;=Leave[[#This Row],[End Time]]),"Aplica","No Aplica")</f>
        <v>No Aplica</v>
      </c>
      <c r="M7272" s="43" t="str">
        <f>IF(AND(Home!$A$1&gt;=Leave[[#This Row],[Start Time]],Home!$A$1&lt;=Leave[[#This Row],[End Time]]),Home!$A$1,"No Aplica")</f>
        <v>No Aplica</v>
      </c>
      <c r="N7272" s="43" t="str">
        <f>Leave[[#This Row],[User Code (Owning User) (Usuario)]]&amp;Leave[[#This Row],[fecha activa]]</f>
        <v>MIE2024170616131No Aplica</v>
      </c>
    </row>
    <row r="7273" spans="1:14" x14ac:dyDescent="0.3">
      <c r="A7273" s="43" t="s">
        <v>601</v>
      </c>
      <c r="B7273" s="3">
        <v>45911</v>
      </c>
      <c r="C7273" s="3">
        <v>45911</v>
      </c>
      <c r="D7273" s="43" t="s">
        <v>493</v>
      </c>
      <c r="E7273" s="43" t="s">
        <v>615</v>
      </c>
      <c r="F7273" s="43" t="s">
        <v>617</v>
      </c>
      <c r="G7273">
        <v>60</v>
      </c>
      <c r="H7273">
        <v>60</v>
      </c>
      <c r="I7273" s="43" t="s">
        <v>1272</v>
      </c>
      <c r="J7273" s="43" t="s">
        <v>1043</v>
      </c>
      <c r="K7273" s="43" t="s">
        <v>177</v>
      </c>
      <c r="L7273" s="43" t="str">
        <f>IF(AND(Home!$A$1&gt;=Leave[[#This Row],[Start Time]],Home!$A$1&lt;=Leave[[#This Row],[End Time]]),"Aplica","No Aplica")</f>
        <v>No Aplica</v>
      </c>
      <c r="M7273" s="43" t="str">
        <f>IF(AND(Home!$A$1&gt;=Leave[[#This Row],[Start Time]],Home!$A$1&lt;=Leave[[#This Row],[End Time]]),Home!$A$1,"No Aplica")</f>
        <v>No Aplica</v>
      </c>
      <c r="N7273" s="43" t="str">
        <f>Leave[[#This Row],[User Code (Owning User) (Usuario)]]&amp;Leave[[#This Row],[fecha activa]]</f>
        <v>MIE2024170616131No Aplica</v>
      </c>
    </row>
    <row r="7274" spans="1:14" x14ac:dyDescent="0.3">
      <c r="A7274" s="43" t="s">
        <v>601</v>
      </c>
      <c r="B7274" s="3">
        <v>45910</v>
      </c>
      <c r="C7274" s="3">
        <v>45910</v>
      </c>
      <c r="D7274" s="43" t="s">
        <v>469</v>
      </c>
      <c r="E7274" s="43" t="s">
        <v>615</v>
      </c>
      <c r="F7274" s="43" t="s">
        <v>617</v>
      </c>
      <c r="G7274">
        <v>540</v>
      </c>
      <c r="H7274">
        <v>540</v>
      </c>
      <c r="I7274" s="43" t="s">
        <v>1272</v>
      </c>
      <c r="J7274" s="43" t="s">
        <v>1043</v>
      </c>
      <c r="K7274" s="43" t="s">
        <v>177</v>
      </c>
      <c r="L7274" s="43" t="str">
        <f>IF(AND(Home!$A$1&gt;=Leave[[#This Row],[Start Time]],Home!$A$1&lt;=Leave[[#This Row],[End Time]]),"Aplica","No Aplica")</f>
        <v>No Aplica</v>
      </c>
      <c r="M7274" s="43" t="str">
        <f>IF(AND(Home!$A$1&gt;=Leave[[#This Row],[Start Time]],Home!$A$1&lt;=Leave[[#This Row],[End Time]]),Home!$A$1,"No Aplica")</f>
        <v>No Aplica</v>
      </c>
      <c r="N7274" s="43" t="str">
        <f>Leave[[#This Row],[User Code (Owning User) (Usuario)]]&amp;Leave[[#This Row],[fecha activa]]</f>
        <v>MIE2024170616131No Aplica</v>
      </c>
    </row>
    <row r="7275" spans="1:14" x14ac:dyDescent="0.3">
      <c r="A7275" s="43" t="s">
        <v>466</v>
      </c>
      <c r="B7275" s="3">
        <v>45909</v>
      </c>
      <c r="C7275" s="3">
        <v>45909</v>
      </c>
      <c r="D7275" s="43" t="s">
        <v>859</v>
      </c>
      <c r="E7275" s="43" t="s">
        <v>615</v>
      </c>
      <c r="F7275" s="43" t="s">
        <v>617</v>
      </c>
      <c r="G7275">
        <v>540</v>
      </c>
      <c r="H7275">
        <v>540</v>
      </c>
      <c r="I7275" s="43" t="s">
        <v>1272</v>
      </c>
      <c r="J7275" s="43" t="s">
        <v>1043</v>
      </c>
      <c r="K7275" s="43" t="s">
        <v>177</v>
      </c>
      <c r="L7275" s="43" t="str">
        <f>IF(AND(Home!$A$1&gt;=Leave[[#This Row],[Start Time]],Home!$A$1&lt;=Leave[[#This Row],[End Time]]),"Aplica","No Aplica")</f>
        <v>No Aplica</v>
      </c>
      <c r="M7275" s="43" t="str">
        <f>IF(AND(Home!$A$1&gt;=Leave[[#This Row],[Start Time]],Home!$A$1&lt;=Leave[[#This Row],[End Time]]),Home!$A$1,"No Aplica")</f>
        <v>No Aplica</v>
      </c>
      <c r="N7275" s="43" t="str">
        <f>Leave[[#This Row],[User Code (Owning User) (Usuario)]]&amp;Leave[[#This Row],[fecha activa]]</f>
        <v>MIE2024170616131No Aplica</v>
      </c>
    </row>
    <row r="7276" spans="1:14" x14ac:dyDescent="0.3">
      <c r="A7276" s="43" t="s">
        <v>466</v>
      </c>
      <c r="B7276" s="3">
        <v>45908</v>
      </c>
      <c r="C7276" s="3">
        <v>45908</v>
      </c>
      <c r="D7276" s="43" t="s">
        <v>859</v>
      </c>
      <c r="E7276" s="43" t="s">
        <v>615</v>
      </c>
      <c r="F7276" s="43" t="s">
        <v>617</v>
      </c>
      <c r="G7276">
        <v>540</v>
      </c>
      <c r="H7276">
        <v>540</v>
      </c>
      <c r="I7276" s="43" t="s">
        <v>1272</v>
      </c>
      <c r="J7276" s="43" t="s">
        <v>1043</v>
      </c>
      <c r="K7276" s="43" t="s">
        <v>177</v>
      </c>
      <c r="L7276" s="43" t="str">
        <f>IF(AND(Home!$A$1&gt;=Leave[[#This Row],[Start Time]],Home!$A$1&lt;=Leave[[#This Row],[End Time]]),"Aplica","No Aplica")</f>
        <v>No Aplica</v>
      </c>
      <c r="M7276" s="43" t="str">
        <f>IF(AND(Home!$A$1&gt;=Leave[[#This Row],[Start Time]],Home!$A$1&lt;=Leave[[#This Row],[End Time]]),Home!$A$1,"No Aplica")</f>
        <v>No Aplica</v>
      </c>
      <c r="N7276" s="43" t="str">
        <f>Leave[[#This Row],[User Code (Owning User) (Usuario)]]&amp;Leave[[#This Row],[fecha activa]]</f>
        <v>MIE2024170616131No Aplica</v>
      </c>
    </row>
    <row r="7277" spans="1:14" x14ac:dyDescent="0.3">
      <c r="A7277" s="43" t="s">
        <v>466</v>
      </c>
      <c r="B7277" s="3">
        <v>45907</v>
      </c>
      <c r="C7277" s="3">
        <v>45907</v>
      </c>
      <c r="D7277" s="43" t="s">
        <v>859</v>
      </c>
      <c r="E7277" s="43" t="s">
        <v>615</v>
      </c>
      <c r="F7277" s="43" t="s">
        <v>617</v>
      </c>
      <c r="G7277">
        <v>540</v>
      </c>
      <c r="H7277">
        <v>540</v>
      </c>
      <c r="I7277" s="43" t="s">
        <v>1272</v>
      </c>
      <c r="J7277" s="43" t="s">
        <v>1043</v>
      </c>
      <c r="K7277" s="43" t="s">
        <v>177</v>
      </c>
      <c r="L7277" s="43" t="str">
        <f>IF(AND(Home!$A$1&gt;=Leave[[#This Row],[Start Time]],Home!$A$1&lt;=Leave[[#This Row],[End Time]]),"Aplica","No Aplica")</f>
        <v>No Aplica</v>
      </c>
      <c r="M7277" s="43" t="str">
        <f>IF(AND(Home!$A$1&gt;=Leave[[#This Row],[Start Time]],Home!$A$1&lt;=Leave[[#This Row],[End Time]]),Home!$A$1,"No Aplica")</f>
        <v>No Aplica</v>
      </c>
      <c r="N7277" s="43" t="str">
        <f>Leave[[#This Row],[User Code (Owning User) (Usuario)]]&amp;Leave[[#This Row],[fecha activa]]</f>
        <v>MIE2024170616131No Aplica</v>
      </c>
    </row>
    <row r="7278" spans="1:14" x14ac:dyDescent="0.3">
      <c r="A7278" s="43" t="s">
        <v>466</v>
      </c>
      <c r="B7278" s="3">
        <v>45906</v>
      </c>
      <c r="C7278" s="3">
        <v>45906</v>
      </c>
      <c r="D7278" s="43" t="s">
        <v>859</v>
      </c>
      <c r="E7278" s="43" t="s">
        <v>615</v>
      </c>
      <c r="F7278" s="43" t="s">
        <v>617</v>
      </c>
      <c r="G7278">
        <v>540</v>
      </c>
      <c r="H7278">
        <v>540</v>
      </c>
      <c r="I7278" s="43" t="s">
        <v>1272</v>
      </c>
      <c r="J7278" s="43" t="s">
        <v>1043</v>
      </c>
      <c r="K7278" s="43" t="s">
        <v>177</v>
      </c>
      <c r="L7278" s="43" t="str">
        <f>IF(AND(Home!$A$1&gt;=Leave[[#This Row],[Start Time]],Home!$A$1&lt;=Leave[[#This Row],[End Time]]),"Aplica","No Aplica")</f>
        <v>No Aplica</v>
      </c>
      <c r="M7278" s="43" t="str">
        <f>IF(AND(Home!$A$1&gt;=Leave[[#This Row],[Start Time]],Home!$A$1&lt;=Leave[[#This Row],[End Time]]),Home!$A$1,"No Aplica")</f>
        <v>No Aplica</v>
      </c>
      <c r="N7278" s="43" t="str">
        <f>Leave[[#This Row],[User Code (Owning User) (Usuario)]]&amp;Leave[[#This Row],[fecha activa]]</f>
        <v>MIE2024170616131No Aplica</v>
      </c>
    </row>
    <row r="7279" spans="1:14" x14ac:dyDescent="0.3">
      <c r="A7279" s="43" t="s">
        <v>466</v>
      </c>
      <c r="B7279" s="3">
        <v>45905</v>
      </c>
      <c r="C7279" s="3">
        <v>45905</v>
      </c>
      <c r="D7279" s="43" t="s">
        <v>859</v>
      </c>
      <c r="E7279" s="43" t="s">
        <v>615</v>
      </c>
      <c r="F7279" s="43" t="s">
        <v>617</v>
      </c>
      <c r="G7279">
        <v>540</v>
      </c>
      <c r="H7279">
        <v>540</v>
      </c>
      <c r="I7279" s="43" t="s">
        <v>1272</v>
      </c>
      <c r="J7279" s="43" t="s">
        <v>1043</v>
      </c>
      <c r="K7279" s="43" t="s">
        <v>177</v>
      </c>
      <c r="L7279" s="43" t="str">
        <f>IF(AND(Home!$A$1&gt;=Leave[[#This Row],[Start Time]],Home!$A$1&lt;=Leave[[#This Row],[End Time]]),"Aplica","No Aplica")</f>
        <v>No Aplica</v>
      </c>
      <c r="M7279" s="43" t="str">
        <f>IF(AND(Home!$A$1&gt;=Leave[[#This Row],[Start Time]],Home!$A$1&lt;=Leave[[#This Row],[End Time]]),Home!$A$1,"No Aplica")</f>
        <v>No Aplica</v>
      </c>
      <c r="N7279" s="43" t="str">
        <f>Leave[[#This Row],[User Code (Owning User) (Usuario)]]&amp;Leave[[#This Row],[fecha activa]]</f>
        <v>MIE2024170616131No Aplica</v>
      </c>
    </row>
    <row r="7280" spans="1:14" x14ac:dyDescent="0.3">
      <c r="A7280" s="43" t="s">
        <v>466</v>
      </c>
      <c r="B7280" s="3">
        <v>45904</v>
      </c>
      <c r="C7280" s="3">
        <v>45904</v>
      </c>
      <c r="D7280" s="43" t="s">
        <v>859</v>
      </c>
      <c r="E7280" s="43" t="s">
        <v>615</v>
      </c>
      <c r="F7280" s="43" t="s">
        <v>617</v>
      </c>
      <c r="G7280">
        <v>540</v>
      </c>
      <c r="H7280">
        <v>540</v>
      </c>
      <c r="I7280" s="43" t="s">
        <v>1272</v>
      </c>
      <c r="J7280" s="43" t="s">
        <v>1043</v>
      </c>
      <c r="K7280" s="43" t="s">
        <v>177</v>
      </c>
      <c r="L7280" s="43" t="str">
        <f>IF(AND(Home!$A$1&gt;=Leave[[#This Row],[Start Time]],Home!$A$1&lt;=Leave[[#This Row],[End Time]]),"Aplica","No Aplica")</f>
        <v>No Aplica</v>
      </c>
      <c r="M7280" s="43" t="str">
        <f>IF(AND(Home!$A$1&gt;=Leave[[#This Row],[Start Time]],Home!$A$1&lt;=Leave[[#This Row],[End Time]]),Home!$A$1,"No Aplica")</f>
        <v>No Aplica</v>
      </c>
      <c r="N7280" s="43" t="str">
        <f>Leave[[#This Row],[User Code (Owning User) (Usuario)]]&amp;Leave[[#This Row],[fecha activa]]</f>
        <v>MIE2024170616131No Aplica</v>
      </c>
    </row>
    <row r="7281" spans="1:14" x14ac:dyDescent="0.3">
      <c r="A7281" s="43" t="s">
        <v>466</v>
      </c>
      <c r="B7281" s="3">
        <v>45903</v>
      </c>
      <c r="C7281" s="3">
        <v>45903</v>
      </c>
      <c r="D7281" s="43" t="s">
        <v>859</v>
      </c>
      <c r="E7281" s="43" t="s">
        <v>615</v>
      </c>
      <c r="F7281" s="43" t="s">
        <v>617</v>
      </c>
      <c r="G7281">
        <v>540</v>
      </c>
      <c r="H7281">
        <v>540</v>
      </c>
      <c r="I7281" s="43" t="s">
        <v>1272</v>
      </c>
      <c r="J7281" s="43" t="s">
        <v>1043</v>
      </c>
      <c r="K7281" s="43" t="s">
        <v>177</v>
      </c>
      <c r="L7281" s="43" t="str">
        <f>IF(AND(Home!$A$1&gt;=Leave[[#This Row],[Start Time]],Home!$A$1&lt;=Leave[[#This Row],[End Time]]),"Aplica","No Aplica")</f>
        <v>No Aplica</v>
      </c>
      <c r="M7281" s="43" t="str">
        <f>IF(AND(Home!$A$1&gt;=Leave[[#This Row],[Start Time]],Home!$A$1&lt;=Leave[[#This Row],[End Time]]),Home!$A$1,"No Aplica")</f>
        <v>No Aplica</v>
      </c>
      <c r="N7281" s="43" t="str">
        <f>Leave[[#This Row],[User Code (Owning User) (Usuario)]]&amp;Leave[[#This Row],[fecha activa]]</f>
        <v>MIE2024170616131No Aplica</v>
      </c>
    </row>
    <row r="7282" spans="1:14" x14ac:dyDescent="0.3">
      <c r="A7282" s="43" t="s">
        <v>601</v>
      </c>
      <c r="B7282" s="3">
        <v>45902</v>
      </c>
      <c r="C7282" s="3">
        <v>45902</v>
      </c>
      <c r="D7282" s="43" t="s">
        <v>493</v>
      </c>
      <c r="E7282" s="43" t="s">
        <v>615</v>
      </c>
      <c r="F7282" s="43" t="s">
        <v>617</v>
      </c>
      <c r="G7282">
        <v>60</v>
      </c>
      <c r="H7282">
        <v>60</v>
      </c>
      <c r="I7282" s="43" t="s">
        <v>1272</v>
      </c>
      <c r="J7282" s="43" t="s">
        <v>1043</v>
      </c>
      <c r="K7282" s="43" t="s">
        <v>177</v>
      </c>
      <c r="L7282" s="43" t="str">
        <f>IF(AND(Home!$A$1&gt;=Leave[[#This Row],[Start Time]],Home!$A$1&lt;=Leave[[#This Row],[End Time]]),"Aplica","No Aplica")</f>
        <v>No Aplica</v>
      </c>
      <c r="M7282" s="43" t="str">
        <f>IF(AND(Home!$A$1&gt;=Leave[[#This Row],[Start Time]],Home!$A$1&lt;=Leave[[#This Row],[End Time]]),Home!$A$1,"No Aplica")</f>
        <v>No Aplica</v>
      </c>
      <c r="N7282" s="43" t="str">
        <f>Leave[[#This Row],[User Code (Owning User) (Usuario)]]&amp;Leave[[#This Row],[fecha activa]]</f>
        <v>MIE2024170616131No Aplica</v>
      </c>
    </row>
    <row r="7283" spans="1:14" x14ac:dyDescent="0.3">
      <c r="A7283" s="43" t="s">
        <v>601</v>
      </c>
      <c r="B7283" s="3">
        <v>45901</v>
      </c>
      <c r="C7283" s="3">
        <v>45901</v>
      </c>
      <c r="D7283" s="43" t="s">
        <v>647</v>
      </c>
      <c r="E7283" s="43" t="s">
        <v>615</v>
      </c>
      <c r="F7283" s="43" t="s">
        <v>617</v>
      </c>
      <c r="G7283">
        <v>120</v>
      </c>
      <c r="H7283">
        <v>120</v>
      </c>
      <c r="I7283" s="43" t="s">
        <v>1272</v>
      </c>
      <c r="J7283" s="43" t="s">
        <v>1043</v>
      </c>
      <c r="K7283" s="43" t="s">
        <v>177</v>
      </c>
      <c r="L7283" s="43" t="str">
        <f>IF(AND(Home!$A$1&gt;=Leave[[#This Row],[Start Time]],Home!$A$1&lt;=Leave[[#This Row],[End Time]]),"Aplica","No Aplica")</f>
        <v>No Aplica</v>
      </c>
      <c r="M7283" s="43" t="str">
        <f>IF(AND(Home!$A$1&gt;=Leave[[#This Row],[Start Time]],Home!$A$1&lt;=Leave[[#This Row],[End Time]]),Home!$A$1,"No Aplica")</f>
        <v>No Aplica</v>
      </c>
      <c r="N7283" s="43" t="str">
        <f>Leave[[#This Row],[User Code (Owning User) (Usuario)]]&amp;Leave[[#This Row],[fecha activa]]</f>
        <v>MIE2024170616131No Aplica</v>
      </c>
    </row>
    <row r="7284" spans="1:14" x14ac:dyDescent="0.3">
      <c r="A7284" s="43" t="s">
        <v>476</v>
      </c>
      <c r="B7284" s="3">
        <v>45928</v>
      </c>
      <c r="C7284" s="3">
        <v>45928</v>
      </c>
      <c r="D7284" s="43" t="s">
        <v>3398</v>
      </c>
      <c r="E7284" s="43" t="s">
        <v>41</v>
      </c>
      <c r="F7284" s="43" t="s">
        <v>42</v>
      </c>
      <c r="G7284">
        <v>660</v>
      </c>
      <c r="H7284">
        <v>540</v>
      </c>
      <c r="I7284" s="43" t="s">
        <v>957</v>
      </c>
      <c r="J7284" s="43" t="s">
        <v>1975</v>
      </c>
      <c r="K7284" s="43" t="s">
        <v>178</v>
      </c>
      <c r="L7284" s="43" t="str">
        <f>IF(AND(Home!$A$1&gt;=Leave[[#This Row],[Start Time]],Home!$A$1&lt;=Leave[[#This Row],[End Time]]),"Aplica","No Aplica")</f>
        <v>No Aplica</v>
      </c>
      <c r="M7284" s="43" t="str">
        <f>IF(AND(Home!$A$1&gt;=Leave[[#This Row],[Start Time]],Home!$A$1&lt;=Leave[[#This Row],[End Time]]),Home!$A$1,"No Aplica")</f>
        <v>No Aplica</v>
      </c>
      <c r="N7284" s="43" t="str">
        <f>Leave[[#This Row],[User Code (Owning User) (Usuario)]]&amp;Leave[[#This Row],[fecha activa]]</f>
        <v>MIE202224109224No Aplica</v>
      </c>
    </row>
    <row r="7285" spans="1:14" x14ac:dyDescent="0.3">
      <c r="A7285" s="43" t="s">
        <v>476</v>
      </c>
      <c r="B7285" s="3">
        <v>45927</v>
      </c>
      <c r="C7285" s="3">
        <v>45927</v>
      </c>
      <c r="D7285" s="43" t="s">
        <v>2994</v>
      </c>
      <c r="E7285" s="43" t="s">
        <v>41</v>
      </c>
      <c r="F7285" s="43" t="s">
        <v>42</v>
      </c>
      <c r="G7285">
        <v>180</v>
      </c>
      <c r="H7285">
        <v>180</v>
      </c>
      <c r="I7285" s="43" t="s">
        <v>957</v>
      </c>
      <c r="J7285" s="43" t="s">
        <v>1975</v>
      </c>
      <c r="K7285" s="43" t="s">
        <v>178</v>
      </c>
      <c r="L7285" s="43" t="str">
        <f>IF(AND(Home!$A$1&gt;=Leave[[#This Row],[Start Time]],Home!$A$1&lt;=Leave[[#This Row],[End Time]]),"Aplica","No Aplica")</f>
        <v>No Aplica</v>
      </c>
      <c r="M7285" s="43" t="str">
        <f>IF(AND(Home!$A$1&gt;=Leave[[#This Row],[Start Time]],Home!$A$1&lt;=Leave[[#This Row],[End Time]]),Home!$A$1,"No Aplica")</f>
        <v>No Aplica</v>
      </c>
      <c r="N7285" s="43" t="str">
        <f>Leave[[#This Row],[User Code (Owning User) (Usuario)]]&amp;Leave[[#This Row],[fecha activa]]</f>
        <v>MIE202224109224No Aplica</v>
      </c>
    </row>
    <row r="7286" spans="1:14" x14ac:dyDescent="0.3">
      <c r="A7286" s="43" t="s">
        <v>476</v>
      </c>
      <c r="B7286" s="3">
        <v>45921</v>
      </c>
      <c r="C7286" s="3">
        <v>45921</v>
      </c>
      <c r="D7286" s="43" t="s">
        <v>2993</v>
      </c>
      <c r="E7286" s="43" t="s">
        <v>41</v>
      </c>
      <c r="F7286" s="43" t="s">
        <v>42</v>
      </c>
      <c r="G7286">
        <v>480</v>
      </c>
      <c r="H7286">
        <v>480</v>
      </c>
      <c r="I7286" s="43" t="s">
        <v>957</v>
      </c>
      <c r="J7286" s="43" t="s">
        <v>1975</v>
      </c>
      <c r="K7286" s="43" t="s">
        <v>178</v>
      </c>
      <c r="L7286" s="43" t="str">
        <f>IF(AND(Home!$A$1&gt;=Leave[[#This Row],[Start Time]],Home!$A$1&lt;=Leave[[#This Row],[End Time]]),"Aplica","No Aplica")</f>
        <v>No Aplica</v>
      </c>
      <c r="M7286" s="43" t="str">
        <f>IF(AND(Home!$A$1&gt;=Leave[[#This Row],[Start Time]],Home!$A$1&lt;=Leave[[#This Row],[End Time]]),Home!$A$1,"No Aplica")</f>
        <v>No Aplica</v>
      </c>
      <c r="N7286" s="43" t="str">
        <f>Leave[[#This Row],[User Code (Owning User) (Usuario)]]&amp;Leave[[#This Row],[fecha activa]]</f>
        <v>MIE202224109224No Aplica</v>
      </c>
    </row>
    <row r="7287" spans="1:14" x14ac:dyDescent="0.3">
      <c r="A7287" s="43" t="s">
        <v>476</v>
      </c>
      <c r="B7287" s="3">
        <v>45920</v>
      </c>
      <c r="C7287" s="3">
        <v>45920</v>
      </c>
      <c r="D7287" s="43" t="s">
        <v>2994</v>
      </c>
      <c r="E7287" s="43" t="s">
        <v>41</v>
      </c>
      <c r="F7287" s="43" t="s">
        <v>42</v>
      </c>
      <c r="G7287">
        <v>240</v>
      </c>
      <c r="H7287">
        <v>240</v>
      </c>
      <c r="I7287" s="43" t="s">
        <v>957</v>
      </c>
      <c r="J7287" s="43" t="s">
        <v>1975</v>
      </c>
      <c r="K7287" s="43" t="s">
        <v>178</v>
      </c>
      <c r="L7287" s="43" t="str">
        <f>IF(AND(Home!$A$1&gt;=Leave[[#This Row],[Start Time]],Home!$A$1&lt;=Leave[[#This Row],[End Time]]),"Aplica","No Aplica")</f>
        <v>No Aplica</v>
      </c>
      <c r="M7287" s="43" t="str">
        <f>IF(AND(Home!$A$1&gt;=Leave[[#This Row],[Start Time]],Home!$A$1&lt;=Leave[[#This Row],[End Time]]),Home!$A$1,"No Aplica")</f>
        <v>No Aplica</v>
      </c>
      <c r="N7287" s="43" t="str">
        <f>Leave[[#This Row],[User Code (Owning User) (Usuario)]]&amp;Leave[[#This Row],[fecha activa]]</f>
        <v>MIE202224109224No Aplica</v>
      </c>
    </row>
    <row r="7288" spans="1:14" x14ac:dyDescent="0.3">
      <c r="A7288" s="43" t="s">
        <v>471</v>
      </c>
      <c r="B7288" s="3">
        <v>45903</v>
      </c>
      <c r="C7288" s="3">
        <v>45903</v>
      </c>
      <c r="D7288" s="43" t="s">
        <v>2713</v>
      </c>
      <c r="E7288" s="43" t="s">
        <v>41</v>
      </c>
      <c r="F7288" s="43" t="s">
        <v>42</v>
      </c>
      <c r="G7288">
        <v>120</v>
      </c>
      <c r="H7288">
        <v>120</v>
      </c>
      <c r="I7288" s="43" t="s">
        <v>957</v>
      </c>
      <c r="J7288" s="43" t="s">
        <v>1975</v>
      </c>
      <c r="K7288" s="43" t="s">
        <v>178</v>
      </c>
      <c r="L7288" s="43" t="str">
        <f>IF(AND(Home!$A$1&gt;=Leave[[#This Row],[Start Time]],Home!$A$1&lt;=Leave[[#This Row],[End Time]]),"Aplica","No Aplica")</f>
        <v>No Aplica</v>
      </c>
      <c r="M7288" s="43" t="str">
        <f>IF(AND(Home!$A$1&gt;=Leave[[#This Row],[Start Time]],Home!$A$1&lt;=Leave[[#This Row],[End Time]]),Home!$A$1,"No Aplica")</f>
        <v>No Aplica</v>
      </c>
      <c r="N7288" s="43" t="str">
        <f>Leave[[#This Row],[User Code (Owning User) (Usuario)]]&amp;Leave[[#This Row],[fecha activa]]</f>
        <v>MIE202224109224No Aplica</v>
      </c>
    </row>
    <row r="7289" spans="1:14" x14ac:dyDescent="0.3">
      <c r="A7289" s="43" t="s">
        <v>476</v>
      </c>
      <c r="B7289" s="3">
        <v>45914</v>
      </c>
      <c r="C7289" s="3">
        <v>45914</v>
      </c>
      <c r="D7289" s="43" t="s">
        <v>2653</v>
      </c>
      <c r="E7289" s="43" t="s">
        <v>41</v>
      </c>
      <c r="F7289" s="43" t="s">
        <v>42</v>
      </c>
      <c r="G7289">
        <v>480</v>
      </c>
      <c r="H7289">
        <v>480</v>
      </c>
      <c r="I7289" s="43" t="s">
        <v>957</v>
      </c>
      <c r="J7289" s="43" t="s">
        <v>1975</v>
      </c>
      <c r="K7289" s="43" t="s">
        <v>178</v>
      </c>
      <c r="L7289" s="43" t="str">
        <f>IF(AND(Home!$A$1&gt;=Leave[[#This Row],[Start Time]],Home!$A$1&lt;=Leave[[#This Row],[End Time]]),"Aplica","No Aplica")</f>
        <v>No Aplica</v>
      </c>
      <c r="M7289" s="43" t="str">
        <f>IF(AND(Home!$A$1&gt;=Leave[[#This Row],[Start Time]],Home!$A$1&lt;=Leave[[#This Row],[End Time]]),Home!$A$1,"No Aplica")</f>
        <v>No Aplica</v>
      </c>
      <c r="N7289" s="43" t="str">
        <f>Leave[[#This Row],[User Code (Owning User) (Usuario)]]&amp;Leave[[#This Row],[fecha activa]]</f>
        <v>MIE202224109224No Aplica</v>
      </c>
    </row>
    <row r="7290" spans="1:14" x14ac:dyDescent="0.3">
      <c r="A7290" s="43" t="s">
        <v>476</v>
      </c>
      <c r="B7290" s="3">
        <v>45913</v>
      </c>
      <c r="C7290" s="3">
        <v>45913</v>
      </c>
      <c r="D7290" s="43" t="s">
        <v>2654</v>
      </c>
      <c r="E7290" s="43" t="s">
        <v>41</v>
      </c>
      <c r="F7290" s="43" t="s">
        <v>42</v>
      </c>
      <c r="G7290">
        <v>180</v>
      </c>
      <c r="H7290">
        <v>180</v>
      </c>
      <c r="I7290" s="43" t="s">
        <v>957</v>
      </c>
      <c r="J7290" s="43" t="s">
        <v>1975</v>
      </c>
      <c r="K7290" s="43" t="s">
        <v>178</v>
      </c>
      <c r="L7290" s="43" t="str">
        <f>IF(AND(Home!$A$1&gt;=Leave[[#This Row],[Start Time]],Home!$A$1&lt;=Leave[[#This Row],[End Time]]),"Aplica","No Aplica")</f>
        <v>No Aplica</v>
      </c>
      <c r="M7290" s="43" t="str">
        <f>IF(AND(Home!$A$1&gt;=Leave[[#This Row],[Start Time]],Home!$A$1&lt;=Leave[[#This Row],[End Time]]),Home!$A$1,"No Aplica")</f>
        <v>No Aplica</v>
      </c>
      <c r="N7290" s="43" t="str">
        <f>Leave[[#This Row],[User Code (Owning User) (Usuario)]]&amp;Leave[[#This Row],[fecha activa]]</f>
        <v>MIE202224109224No Aplica</v>
      </c>
    </row>
    <row r="7291" spans="1:14" x14ac:dyDescent="0.3">
      <c r="A7291" s="43" t="s">
        <v>476</v>
      </c>
      <c r="B7291" s="3">
        <v>45913</v>
      </c>
      <c r="C7291" s="3">
        <v>45913</v>
      </c>
      <c r="D7291" s="43" t="s">
        <v>2654</v>
      </c>
      <c r="E7291" s="43" t="s">
        <v>41</v>
      </c>
      <c r="F7291" s="43" t="s">
        <v>42</v>
      </c>
      <c r="G7291">
        <v>180</v>
      </c>
      <c r="H7291">
        <v>180</v>
      </c>
      <c r="I7291" s="43" t="s">
        <v>957</v>
      </c>
      <c r="J7291" s="43" t="s">
        <v>1975</v>
      </c>
      <c r="K7291" s="43" t="s">
        <v>178</v>
      </c>
      <c r="L7291" s="43" t="str">
        <f>IF(AND(Home!$A$1&gt;=Leave[[#This Row],[Start Time]],Home!$A$1&lt;=Leave[[#This Row],[End Time]]),"Aplica","No Aplica")</f>
        <v>No Aplica</v>
      </c>
      <c r="M7291" s="43" t="str">
        <f>IF(AND(Home!$A$1&gt;=Leave[[#This Row],[Start Time]],Home!$A$1&lt;=Leave[[#This Row],[End Time]]),Home!$A$1,"No Aplica")</f>
        <v>No Aplica</v>
      </c>
      <c r="N7291" s="43" t="str">
        <f>Leave[[#This Row],[User Code (Owning User) (Usuario)]]&amp;Leave[[#This Row],[fecha activa]]</f>
        <v>MIE202224109224No Aplica</v>
      </c>
    </row>
    <row r="7292" spans="1:14" x14ac:dyDescent="0.3">
      <c r="A7292" s="43" t="s">
        <v>476</v>
      </c>
      <c r="B7292" s="3">
        <v>45906</v>
      </c>
      <c r="C7292" s="3">
        <v>45906</v>
      </c>
      <c r="D7292" s="43" t="s">
        <v>491</v>
      </c>
      <c r="E7292" s="43" t="s">
        <v>41</v>
      </c>
      <c r="F7292" s="43" t="s">
        <v>42</v>
      </c>
      <c r="G7292">
        <v>240</v>
      </c>
      <c r="H7292">
        <v>240</v>
      </c>
      <c r="I7292" s="43" t="s">
        <v>957</v>
      </c>
      <c r="J7292" s="43" t="s">
        <v>1975</v>
      </c>
      <c r="K7292" s="43" t="s">
        <v>178</v>
      </c>
      <c r="L7292" s="43" t="str">
        <f>IF(AND(Home!$A$1&gt;=Leave[[#This Row],[Start Time]],Home!$A$1&lt;=Leave[[#This Row],[End Time]]),"Aplica","No Aplica")</f>
        <v>No Aplica</v>
      </c>
      <c r="M7292" s="43" t="str">
        <f>IF(AND(Home!$A$1&gt;=Leave[[#This Row],[Start Time]],Home!$A$1&lt;=Leave[[#This Row],[End Time]]),Home!$A$1,"No Aplica")</f>
        <v>No Aplica</v>
      </c>
      <c r="N7292" s="43" t="str">
        <f>Leave[[#This Row],[User Code (Owning User) (Usuario)]]&amp;Leave[[#This Row],[fecha activa]]</f>
        <v>MIE202224109224No Aplica</v>
      </c>
    </row>
    <row r="7293" spans="1:14" x14ac:dyDescent="0.3">
      <c r="A7293" s="43" t="s">
        <v>1757</v>
      </c>
      <c r="B7293" s="3">
        <v>45926</v>
      </c>
      <c r="C7293" s="3">
        <v>45926</v>
      </c>
      <c r="D7293" s="43" t="s">
        <v>1403</v>
      </c>
      <c r="E7293" s="43" t="s">
        <v>2367</v>
      </c>
      <c r="F7293" s="43" t="s">
        <v>2369</v>
      </c>
      <c r="G7293">
        <v>60</v>
      </c>
      <c r="H7293">
        <v>60</v>
      </c>
      <c r="I7293" s="43" t="s">
        <v>2368</v>
      </c>
      <c r="J7293" s="43" t="s">
        <v>2146</v>
      </c>
      <c r="K7293" s="43" t="s">
        <v>179</v>
      </c>
      <c r="L7293" s="43" t="str">
        <f>IF(AND(Home!$A$1&gt;=Leave[[#This Row],[Start Time]],Home!$A$1&lt;=Leave[[#This Row],[End Time]]),"Aplica","No Aplica")</f>
        <v>No Aplica</v>
      </c>
      <c r="M7293" s="43" t="str">
        <f>IF(AND(Home!$A$1&gt;=Leave[[#This Row],[Start Time]],Home!$A$1&lt;=Leave[[#This Row],[End Time]]),Home!$A$1,"No Aplica")</f>
        <v>No Aplica</v>
      </c>
      <c r="N7293" s="43" t="str">
        <f>Leave[[#This Row],[User Code (Owning User) (Usuario)]]&amp;Leave[[#This Row],[fecha activa]]</f>
        <v>MIE2025110824006No Aplica</v>
      </c>
    </row>
    <row r="7294" spans="1:14" x14ac:dyDescent="0.3">
      <c r="A7294" s="43" t="s">
        <v>1757</v>
      </c>
      <c r="B7294" s="3">
        <v>45925</v>
      </c>
      <c r="C7294" s="3">
        <v>45925</v>
      </c>
      <c r="D7294" s="43" t="s">
        <v>1403</v>
      </c>
      <c r="E7294" s="43" t="s">
        <v>2367</v>
      </c>
      <c r="F7294" s="43" t="s">
        <v>2369</v>
      </c>
      <c r="G7294">
        <v>60</v>
      </c>
      <c r="H7294">
        <v>60</v>
      </c>
      <c r="I7294" s="43" t="s">
        <v>2368</v>
      </c>
      <c r="J7294" s="43" t="s">
        <v>2146</v>
      </c>
      <c r="K7294" s="43" t="s">
        <v>179</v>
      </c>
      <c r="L7294" s="43" t="str">
        <f>IF(AND(Home!$A$1&gt;=Leave[[#This Row],[Start Time]],Home!$A$1&lt;=Leave[[#This Row],[End Time]]),"Aplica","No Aplica")</f>
        <v>No Aplica</v>
      </c>
      <c r="M7294" s="43" t="str">
        <f>IF(AND(Home!$A$1&gt;=Leave[[#This Row],[Start Time]],Home!$A$1&lt;=Leave[[#This Row],[End Time]]),Home!$A$1,"No Aplica")</f>
        <v>No Aplica</v>
      </c>
      <c r="N7294" s="43" t="str">
        <f>Leave[[#This Row],[User Code (Owning User) (Usuario)]]&amp;Leave[[#This Row],[fecha activa]]</f>
        <v>MIE2025110824006No Aplica</v>
      </c>
    </row>
    <row r="7295" spans="1:14" x14ac:dyDescent="0.3">
      <c r="A7295" s="43" t="s">
        <v>1757</v>
      </c>
      <c r="B7295" s="3">
        <v>45924</v>
      </c>
      <c r="C7295" s="3">
        <v>45924</v>
      </c>
      <c r="D7295" s="43" t="s">
        <v>469</v>
      </c>
      <c r="E7295" s="43" t="s">
        <v>2367</v>
      </c>
      <c r="F7295" s="43" t="s">
        <v>2369</v>
      </c>
      <c r="G7295">
        <v>0</v>
      </c>
      <c r="H7295">
        <v>0</v>
      </c>
      <c r="I7295" s="43" t="s">
        <v>2368</v>
      </c>
      <c r="J7295" s="43" t="s">
        <v>2146</v>
      </c>
      <c r="K7295" s="43" t="s">
        <v>179</v>
      </c>
      <c r="L7295" s="43" t="str">
        <f>IF(AND(Home!$A$1&gt;=Leave[[#This Row],[Start Time]],Home!$A$1&lt;=Leave[[#This Row],[End Time]]),"Aplica","No Aplica")</f>
        <v>No Aplica</v>
      </c>
      <c r="M7295" s="43" t="str">
        <f>IF(AND(Home!$A$1&gt;=Leave[[#This Row],[Start Time]],Home!$A$1&lt;=Leave[[#This Row],[End Time]]),Home!$A$1,"No Aplica")</f>
        <v>No Aplica</v>
      </c>
      <c r="N7295" s="43" t="str">
        <f>Leave[[#This Row],[User Code (Owning User) (Usuario)]]&amp;Leave[[#This Row],[fecha activa]]</f>
        <v>MIE2025110824006No Aplica</v>
      </c>
    </row>
    <row r="7296" spans="1:14" x14ac:dyDescent="0.3">
      <c r="A7296" s="43" t="s">
        <v>1757</v>
      </c>
      <c r="B7296" s="3">
        <v>45923</v>
      </c>
      <c r="C7296" s="3">
        <v>45923</v>
      </c>
      <c r="D7296" s="43" t="s">
        <v>1403</v>
      </c>
      <c r="E7296" s="43" t="s">
        <v>2367</v>
      </c>
      <c r="F7296" s="43" t="s">
        <v>2369</v>
      </c>
      <c r="G7296">
        <v>60</v>
      </c>
      <c r="H7296">
        <v>60</v>
      </c>
      <c r="I7296" s="43" t="s">
        <v>2368</v>
      </c>
      <c r="J7296" s="43" t="s">
        <v>2146</v>
      </c>
      <c r="K7296" s="43" t="s">
        <v>179</v>
      </c>
      <c r="L7296" s="43" t="str">
        <f>IF(AND(Home!$A$1&gt;=Leave[[#This Row],[Start Time]],Home!$A$1&lt;=Leave[[#This Row],[End Time]]),"Aplica","No Aplica")</f>
        <v>No Aplica</v>
      </c>
      <c r="M7296" s="43" t="str">
        <f>IF(AND(Home!$A$1&gt;=Leave[[#This Row],[Start Time]],Home!$A$1&lt;=Leave[[#This Row],[End Time]]),Home!$A$1,"No Aplica")</f>
        <v>No Aplica</v>
      </c>
      <c r="N7296" s="43" t="str">
        <f>Leave[[#This Row],[User Code (Owning User) (Usuario)]]&amp;Leave[[#This Row],[fecha activa]]</f>
        <v>MIE2025110824006No Aplica</v>
      </c>
    </row>
    <row r="7297" spans="1:14" x14ac:dyDescent="0.3">
      <c r="A7297" s="43" t="s">
        <v>1757</v>
      </c>
      <c r="B7297" s="3">
        <v>45922</v>
      </c>
      <c r="C7297" s="3">
        <v>45922</v>
      </c>
      <c r="D7297" s="43" t="s">
        <v>1403</v>
      </c>
      <c r="E7297" s="43" t="s">
        <v>2367</v>
      </c>
      <c r="F7297" s="43" t="s">
        <v>2369</v>
      </c>
      <c r="G7297">
        <v>60</v>
      </c>
      <c r="H7297">
        <v>60</v>
      </c>
      <c r="I7297" s="43" t="s">
        <v>2368</v>
      </c>
      <c r="J7297" s="43" t="s">
        <v>2146</v>
      </c>
      <c r="K7297" s="43" t="s">
        <v>179</v>
      </c>
      <c r="L7297" s="43" t="str">
        <f>IF(AND(Home!$A$1&gt;=Leave[[#This Row],[Start Time]],Home!$A$1&lt;=Leave[[#This Row],[End Time]]),"Aplica","No Aplica")</f>
        <v>Aplica</v>
      </c>
      <c r="M7297" s="43">
        <f>IF(AND(Home!$A$1&gt;=Leave[[#This Row],[Start Time]],Home!$A$1&lt;=Leave[[#This Row],[End Time]]),Home!$A$1,"No Aplica")</f>
        <v>45922</v>
      </c>
      <c r="N7297" s="43" t="str">
        <f>Leave[[#This Row],[User Code (Owning User) (Usuario)]]&amp;Leave[[#This Row],[fecha activa]]</f>
        <v>MIE202511082400645922</v>
      </c>
    </row>
    <row r="7298" spans="1:14" x14ac:dyDescent="0.3">
      <c r="A7298" s="43" t="s">
        <v>1757</v>
      </c>
      <c r="B7298" s="3">
        <v>45919</v>
      </c>
      <c r="C7298" s="3">
        <v>45919</v>
      </c>
      <c r="D7298" s="43" t="s">
        <v>1403</v>
      </c>
      <c r="E7298" s="43" t="s">
        <v>2367</v>
      </c>
      <c r="F7298" s="43" t="s">
        <v>2369</v>
      </c>
      <c r="G7298">
        <v>60</v>
      </c>
      <c r="H7298">
        <v>60</v>
      </c>
      <c r="I7298" s="43" t="s">
        <v>2368</v>
      </c>
      <c r="J7298" s="43" t="s">
        <v>2146</v>
      </c>
      <c r="K7298" s="43" t="s">
        <v>179</v>
      </c>
      <c r="L7298" s="43" t="str">
        <f>IF(AND(Home!$A$1&gt;=Leave[[#This Row],[Start Time]],Home!$A$1&lt;=Leave[[#This Row],[End Time]]),"Aplica","No Aplica")</f>
        <v>No Aplica</v>
      </c>
      <c r="M7298" s="43" t="str">
        <f>IF(AND(Home!$A$1&gt;=Leave[[#This Row],[Start Time]],Home!$A$1&lt;=Leave[[#This Row],[End Time]]),Home!$A$1,"No Aplica")</f>
        <v>No Aplica</v>
      </c>
      <c r="N7298" s="43" t="str">
        <f>Leave[[#This Row],[User Code (Owning User) (Usuario)]]&amp;Leave[[#This Row],[fecha activa]]</f>
        <v>MIE2025110824006No Aplica</v>
      </c>
    </row>
    <row r="7299" spans="1:14" x14ac:dyDescent="0.3">
      <c r="A7299" s="43" t="s">
        <v>1757</v>
      </c>
      <c r="B7299" s="3">
        <v>45918</v>
      </c>
      <c r="C7299" s="3">
        <v>45918</v>
      </c>
      <c r="D7299" s="43" t="s">
        <v>1403</v>
      </c>
      <c r="E7299" s="43" t="s">
        <v>2367</v>
      </c>
      <c r="F7299" s="43" t="s">
        <v>2369</v>
      </c>
      <c r="G7299">
        <v>60</v>
      </c>
      <c r="H7299">
        <v>60</v>
      </c>
      <c r="I7299" s="43" t="s">
        <v>2368</v>
      </c>
      <c r="J7299" s="43" t="s">
        <v>2146</v>
      </c>
      <c r="K7299" s="43" t="s">
        <v>179</v>
      </c>
      <c r="L7299" s="43" t="str">
        <f>IF(AND(Home!$A$1&gt;=Leave[[#This Row],[Start Time]],Home!$A$1&lt;=Leave[[#This Row],[End Time]]),"Aplica","No Aplica")</f>
        <v>No Aplica</v>
      </c>
      <c r="M7299" s="43" t="str">
        <f>IF(AND(Home!$A$1&gt;=Leave[[#This Row],[Start Time]],Home!$A$1&lt;=Leave[[#This Row],[End Time]]),Home!$A$1,"No Aplica")</f>
        <v>No Aplica</v>
      </c>
      <c r="N7299" s="43" t="str">
        <f>Leave[[#This Row],[User Code (Owning User) (Usuario)]]&amp;Leave[[#This Row],[fecha activa]]</f>
        <v>MIE2025110824006No Aplica</v>
      </c>
    </row>
    <row r="7300" spans="1:14" x14ac:dyDescent="0.3">
      <c r="A7300" s="43" t="s">
        <v>1757</v>
      </c>
      <c r="B7300" s="3">
        <v>45916</v>
      </c>
      <c r="C7300" s="3">
        <v>45916</v>
      </c>
      <c r="D7300" s="43" t="s">
        <v>1403</v>
      </c>
      <c r="E7300" s="43" t="s">
        <v>2367</v>
      </c>
      <c r="F7300" s="43" t="s">
        <v>2369</v>
      </c>
      <c r="G7300">
        <v>60</v>
      </c>
      <c r="H7300">
        <v>60</v>
      </c>
      <c r="I7300" s="43" t="s">
        <v>2368</v>
      </c>
      <c r="J7300" s="43" t="s">
        <v>2146</v>
      </c>
      <c r="K7300" s="43" t="s">
        <v>179</v>
      </c>
      <c r="L7300" s="43" t="str">
        <f>IF(AND(Home!$A$1&gt;=Leave[[#This Row],[Start Time]],Home!$A$1&lt;=Leave[[#This Row],[End Time]]),"Aplica","No Aplica")</f>
        <v>No Aplica</v>
      </c>
      <c r="M7300" s="43" t="str">
        <f>IF(AND(Home!$A$1&gt;=Leave[[#This Row],[Start Time]],Home!$A$1&lt;=Leave[[#This Row],[End Time]]),Home!$A$1,"No Aplica")</f>
        <v>No Aplica</v>
      </c>
      <c r="N7300" s="43" t="str">
        <f>Leave[[#This Row],[User Code (Owning User) (Usuario)]]&amp;Leave[[#This Row],[fecha activa]]</f>
        <v>MIE2025110824006No Aplica</v>
      </c>
    </row>
    <row r="7301" spans="1:14" x14ac:dyDescent="0.3">
      <c r="A7301" s="43" t="s">
        <v>1757</v>
      </c>
      <c r="B7301" s="3">
        <v>45915</v>
      </c>
      <c r="C7301" s="3">
        <v>45915</v>
      </c>
      <c r="D7301" s="43" t="s">
        <v>1403</v>
      </c>
      <c r="E7301" s="43" t="s">
        <v>2367</v>
      </c>
      <c r="F7301" s="43" t="s">
        <v>2369</v>
      </c>
      <c r="G7301">
        <v>60</v>
      </c>
      <c r="H7301">
        <v>60</v>
      </c>
      <c r="I7301" s="43" t="s">
        <v>2368</v>
      </c>
      <c r="J7301" s="43" t="s">
        <v>2146</v>
      </c>
      <c r="K7301" s="43" t="s">
        <v>179</v>
      </c>
      <c r="L7301" s="43" t="str">
        <f>IF(AND(Home!$A$1&gt;=Leave[[#This Row],[Start Time]],Home!$A$1&lt;=Leave[[#This Row],[End Time]]),"Aplica","No Aplica")</f>
        <v>No Aplica</v>
      </c>
      <c r="M7301" s="43" t="str">
        <f>IF(AND(Home!$A$1&gt;=Leave[[#This Row],[Start Time]],Home!$A$1&lt;=Leave[[#This Row],[End Time]]),Home!$A$1,"No Aplica")</f>
        <v>No Aplica</v>
      </c>
      <c r="N7301" s="43" t="str">
        <f>Leave[[#This Row],[User Code (Owning User) (Usuario)]]&amp;Leave[[#This Row],[fecha activa]]</f>
        <v>MIE2025110824006No Aplica</v>
      </c>
    </row>
    <row r="7302" spans="1:14" x14ac:dyDescent="0.3">
      <c r="A7302" s="43" t="s">
        <v>1757</v>
      </c>
      <c r="B7302" s="3">
        <v>45915</v>
      </c>
      <c r="C7302" s="3">
        <v>45915</v>
      </c>
      <c r="D7302" s="43" t="s">
        <v>1403</v>
      </c>
      <c r="E7302" s="43" t="s">
        <v>2367</v>
      </c>
      <c r="F7302" s="43" t="s">
        <v>2369</v>
      </c>
      <c r="G7302">
        <v>60</v>
      </c>
      <c r="H7302">
        <v>60</v>
      </c>
      <c r="I7302" s="43" t="s">
        <v>2368</v>
      </c>
      <c r="J7302" s="43" t="s">
        <v>2146</v>
      </c>
      <c r="K7302" s="43" t="s">
        <v>179</v>
      </c>
      <c r="L7302" s="43" t="str">
        <f>IF(AND(Home!$A$1&gt;=Leave[[#This Row],[Start Time]],Home!$A$1&lt;=Leave[[#This Row],[End Time]]),"Aplica","No Aplica")</f>
        <v>No Aplica</v>
      </c>
      <c r="M7302" s="43" t="str">
        <f>IF(AND(Home!$A$1&gt;=Leave[[#This Row],[Start Time]],Home!$A$1&lt;=Leave[[#This Row],[End Time]]),Home!$A$1,"No Aplica")</f>
        <v>No Aplica</v>
      </c>
      <c r="N7302" s="43" t="str">
        <f>Leave[[#This Row],[User Code (Owning User) (Usuario)]]&amp;Leave[[#This Row],[fecha activa]]</f>
        <v>MIE2025110824006No Aplica</v>
      </c>
    </row>
    <row r="7303" spans="1:14" x14ac:dyDescent="0.3">
      <c r="A7303" s="43" t="s">
        <v>471</v>
      </c>
      <c r="B7303" s="3">
        <v>45904</v>
      </c>
      <c r="C7303" s="3">
        <v>45904</v>
      </c>
      <c r="D7303" s="43" t="s">
        <v>2957</v>
      </c>
      <c r="E7303" s="43" t="s">
        <v>2367</v>
      </c>
      <c r="F7303" s="43" t="s">
        <v>2369</v>
      </c>
      <c r="G7303">
        <v>300</v>
      </c>
      <c r="H7303">
        <v>300</v>
      </c>
      <c r="I7303" s="43" t="s">
        <v>2368</v>
      </c>
      <c r="J7303" s="43" t="s">
        <v>2146</v>
      </c>
      <c r="K7303" s="43" t="s">
        <v>179</v>
      </c>
      <c r="L7303" s="43" t="str">
        <f>IF(AND(Home!$A$1&gt;=Leave[[#This Row],[Start Time]],Home!$A$1&lt;=Leave[[#This Row],[End Time]]),"Aplica","No Aplica")</f>
        <v>No Aplica</v>
      </c>
      <c r="M7303" s="43" t="str">
        <f>IF(AND(Home!$A$1&gt;=Leave[[#This Row],[Start Time]],Home!$A$1&lt;=Leave[[#This Row],[End Time]]),Home!$A$1,"No Aplica")</f>
        <v>No Aplica</v>
      </c>
      <c r="N7303" s="43" t="str">
        <f>Leave[[#This Row],[User Code (Owning User) (Usuario)]]&amp;Leave[[#This Row],[fecha activa]]</f>
        <v>MIE2025110824006No Aplica</v>
      </c>
    </row>
    <row r="7304" spans="1:14" x14ac:dyDescent="0.3">
      <c r="A7304" s="43" t="s">
        <v>601</v>
      </c>
      <c r="B7304" s="3">
        <v>45912</v>
      </c>
      <c r="C7304" s="3">
        <v>45912</v>
      </c>
      <c r="D7304" s="43" t="s">
        <v>1403</v>
      </c>
      <c r="E7304" s="43" t="s">
        <v>2367</v>
      </c>
      <c r="F7304" s="43" t="s">
        <v>2369</v>
      </c>
      <c r="G7304">
        <v>60</v>
      </c>
      <c r="H7304">
        <v>60</v>
      </c>
      <c r="I7304" s="43" t="s">
        <v>2368</v>
      </c>
      <c r="J7304" s="43" t="s">
        <v>2146</v>
      </c>
      <c r="K7304" s="43" t="s">
        <v>179</v>
      </c>
      <c r="L7304" s="43" t="str">
        <f>IF(AND(Home!$A$1&gt;=Leave[[#This Row],[Start Time]],Home!$A$1&lt;=Leave[[#This Row],[End Time]]),"Aplica","No Aplica")</f>
        <v>No Aplica</v>
      </c>
      <c r="M7304" s="43" t="str">
        <f>IF(AND(Home!$A$1&gt;=Leave[[#This Row],[Start Time]],Home!$A$1&lt;=Leave[[#This Row],[End Time]]),Home!$A$1,"No Aplica")</f>
        <v>No Aplica</v>
      </c>
      <c r="N7304" s="43" t="str">
        <f>Leave[[#This Row],[User Code (Owning User) (Usuario)]]&amp;Leave[[#This Row],[fecha activa]]</f>
        <v>MIE2025110824006No Aplica</v>
      </c>
    </row>
    <row r="7305" spans="1:14" x14ac:dyDescent="0.3">
      <c r="A7305" s="43" t="s">
        <v>1757</v>
      </c>
      <c r="B7305" s="3">
        <v>45911</v>
      </c>
      <c r="C7305" s="3">
        <v>45911</v>
      </c>
      <c r="D7305" s="43" t="s">
        <v>1403</v>
      </c>
      <c r="E7305" s="43" t="s">
        <v>2367</v>
      </c>
      <c r="F7305" s="43" t="s">
        <v>2369</v>
      </c>
      <c r="G7305">
        <v>60</v>
      </c>
      <c r="H7305">
        <v>60</v>
      </c>
      <c r="I7305" s="43" t="s">
        <v>2368</v>
      </c>
      <c r="J7305" s="43" t="s">
        <v>2146</v>
      </c>
      <c r="K7305" s="43" t="s">
        <v>179</v>
      </c>
      <c r="L7305" s="43" t="str">
        <f>IF(AND(Home!$A$1&gt;=Leave[[#This Row],[Start Time]],Home!$A$1&lt;=Leave[[#This Row],[End Time]]),"Aplica","No Aplica")</f>
        <v>No Aplica</v>
      </c>
      <c r="M7305" s="43" t="str">
        <f>IF(AND(Home!$A$1&gt;=Leave[[#This Row],[Start Time]],Home!$A$1&lt;=Leave[[#This Row],[End Time]]),Home!$A$1,"No Aplica")</f>
        <v>No Aplica</v>
      </c>
      <c r="N7305" s="43" t="str">
        <f>Leave[[#This Row],[User Code (Owning User) (Usuario)]]&amp;Leave[[#This Row],[fecha activa]]</f>
        <v>MIE2025110824006No Aplica</v>
      </c>
    </row>
    <row r="7306" spans="1:14" x14ac:dyDescent="0.3">
      <c r="A7306" s="43" t="s">
        <v>1757</v>
      </c>
      <c r="B7306" s="3">
        <v>45911</v>
      </c>
      <c r="C7306" s="3">
        <v>45911</v>
      </c>
      <c r="D7306" s="43" t="s">
        <v>1403</v>
      </c>
      <c r="E7306" s="43" t="s">
        <v>2367</v>
      </c>
      <c r="F7306" s="43" t="s">
        <v>2369</v>
      </c>
      <c r="G7306">
        <v>60</v>
      </c>
      <c r="H7306">
        <v>60</v>
      </c>
      <c r="I7306" s="43" t="s">
        <v>2368</v>
      </c>
      <c r="J7306" s="43" t="s">
        <v>2146</v>
      </c>
      <c r="K7306" s="43" t="s">
        <v>179</v>
      </c>
      <c r="L7306" s="43" t="str">
        <f>IF(AND(Home!$A$1&gt;=Leave[[#This Row],[Start Time]],Home!$A$1&lt;=Leave[[#This Row],[End Time]]),"Aplica","No Aplica")</f>
        <v>No Aplica</v>
      </c>
      <c r="M7306" s="43" t="str">
        <f>IF(AND(Home!$A$1&gt;=Leave[[#This Row],[Start Time]],Home!$A$1&lt;=Leave[[#This Row],[End Time]]),Home!$A$1,"No Aplica")</f>
        <v>No Aplica</v>
      </c>
      <c r="N7306" s="43" t="str">
        <f>Leave[[#This Row],[User Code (Owning User) (Usuario)]]&amp;Leave[[#This Row],[fecha activa]]</f>
        <v>MIE2025110824006No Aplica</v>
      </c>
    </row>
    <row r="7307" spans="1:14" x14ac:dyDescent="0.3">
      <c r="A7307" s="43" t="s">
        <v>1757</v>
      </c>
      <c r="B7307" s="3">
        <v>45909</v>
      </c>
      <c r="C7307" s="3">
        <v>45909</v>
      </c>
      <c r="D7307" s="43" t="s">
        <v>1403</v>
      </c>
      <c r="E7307" s="43" t="s">
        <v>2367</v>
      </c>
      <c r="F7307" s="43" t="s">
        <v>2369</v>
      </c>
      <c r="G7307">
        <v>60</v>
      </c>
      <c r="H7307">
        <v>60</v>
      </c>
      <c r="I7307" s="43" t="s">
        <v>2368</v>
      </c>
      <c r="J7307" s="43" t="s">
        <v>2146</v>
      </c>
      <c r="K7307" s="43" t="s">
        <v>179</v>
      </c>
      <c r="L7307" s="43" t="str">
        <f>IF(AND(Home!$A$1&gt;=Leave[[#This Row],[Start Time]],Home!$A$1&lt;=Leave[[#This Row],[End Time]]),"Aplica","No Aplica")</f>
        <v>No Aplica</v>
      </c>
      <c r="M7307" s="43" t="str">
        <f>IF(AND(Home!$A$1&gt;=Leave[[#This Row],[Start Time]],Home!$A$1&lt;=Leave[[#This Row],[End Time]]),Home!$A$1,"No Aplica")</f>
        <v>No Aplica</v>
      </c>
      <c r="N7307" s="43" t="str">
        <f>Leave[[#This Row],[User Code (Owning User) (Usuario)]]&amp;Leave[[#This Row],[fecha activa]]</f>
        <v>MIE2025110824006No Aplica</v>
      </c>
    </row>
    <row r="7308" spans="1:14" x14ac:dyDescent="0.3">
      <c r="A7308" s="43" t="s">
        <v>1757</v>
      </c>
      <c r="B7308" s="3">
        <v>45908</v>
      </c>
      <c r="C7308" s="3">
        <v>45908</v>
      </c>
      <c r="D7308" s="43" t="s">
        <v>1403</v>
      </c>
      <c r="E7308" s="43" t="s">
        <v>2367</v>
      </c>
      <c r="F7308" s="43" t="s">
        <v>2369</v>
      </c>
      <c r="G7308">
        <v>60</v>
      </c>
      <c r="H7308">
        <v>60</v>
      </c>
      <c r="I7308" s="43" t="s">
        <v>2368</v>
      </c>
      <c r="J7308" s="43" t="s">
        <v>2146</v>
      </c>
      <c r="K7308" s="43" t="s">
        <v>179</v>
      </c>
      <c r="L7308" s="43" t="str">
        <f>IF(AND(Home!$A$1&gt;=Leave[[#This Row],[Start Time]],Home!$A$1&lt;=Leave[[#This Row],[End Time]]),"Aplica","No Aplica")</f>
        <v>No Aplica</v>
      </c>
      <c r="M7308" s="43" t="str">
        <f>IF(AND(Home!$A$1&gt;=Leave[[#This Row],[Start Time]],Home!$A$1&lt;=Leave[[#This Row],[End Time]]),Home!$A$1,"No Aplica")</f>
        <v>No Aplica</v>
      </c>
      <c r="N7308" s="43" t="str">
        <f>Leave[[#This Row],[User Code (Owning User) (Usuario)]]&amp;Leave[[#This Row],[fecha activa]]</f>
        <v>MIE2025110824006No Aplica</v>
      </c>
    </row>
    <row r="7309" spans="1:14" x14ac:dyDescent="0.3">
      <c r="A7309" s="43" t="s">
        <v>1757</v>
      </c>
      <c r="B7309" s="3">
        <v>45905</v>
      </c>
      <c r="C7309" s="3">
        <v>45905</v>
      </c>
      <c r="D7309" s="43" t="s">
        <v>1403</v>
      </c>
      <c r="E7309" s="43" t="s">
        <v>2367</v>
      </c>
      <c r="F7309" s="43" t="s">
        <v>2369</v>
      </c>
      <c r="G7309">
        <v>60</v>
      </c>
      <c r="H7309">
        <v>60</v>
      </c>
      <c r="I7309" s="43" t="s">
        <v>2368</v>
      </c>
      <c r="J7309" s="43" t="s">
        <v>2146</v>
      </c>
      <c r="K7309" s="43" t="s">
        <v>179</v>
      </c>
      <c r="L7309" s="43" t="str">
        <f>IF(AND(Home!$A$1&gt;=Leave[[#This Row],[Start Time]],Home!$A$1&lt;=Leave[[#This Row],[End Time]]),"Aplica","No Aplica")</f>
        <v>No Aplica</v>
      </c>
      <c r="M7309" s="43" t="str">
        <f>IF(AND(Home!$A$1&gt;=Leave[[#This Row],[Start Time]],Home!$A$1&lt;=Leave[[#This Row],[End Time]]),Home!$A$1,"No Aplica")</f>
        <v>No Aplica</v>
      </c>
      <c r="N7309" s="43" t="str">
        <f>Leave[[#This Row],[User Code (Owning User) (Usuario)]]&amp;Leave[[#This Row],[fecha activa]]</f>
        <v>MIE2025110824006No Aplica</v>
      </c>
    </row>
    <row r="7310" spans="1:14" x14ac:dyDescent="0.3">
      <c r="A7310" s="43" t="s">
        <v>1757</v>
      </c>
      <c r="B7310" s="3">
        <v>45904</v>
      </c>
      <c r="C7310" s="3">
        <v>45904</v>
      </c>
      <c r="D7310" s="43" t="s">
        <v>1403</v>
      </c>
      <c r="E7310" s="43" t="s">
        <v>2367</v>
      </c>
      <c r="F7310" s="43" t="s">
        <v>2369</v>
      </c>
      <c r="G7310">
        <v>60</v>
      </c>
      <c r="H7310">
        <v>60</v>
      </c>
      <c r="I7310" s="43" t="s">
        <v>2368</v>
      </c>
      <c r="J7310" s="43" t="s">
        <v>2146</v>
      </c>
      <c r="K7310" s="43" t="s">
        <v>179</v>
      </c>
      <c r="L7310" s="43" t="str">
        <f>IF(AND(Home!$A$1&gt;=Leave[[#This Row],[Start Time]],Home!$A$1&lt;=Leave[[#This Row],[End Time]]),"Aplica","No Aplica")</f>
        <v>No Aplica</v>
      </c>
      <c r="M7310" s="43" t="str">
        <f>IF(AND(Home!$A$1&gt;=Leave[[#This Row],[Start Time]],Home!$A$1&lt;=Leave[[#This Row],[End Time]]),Home!$A$1,"No Aplica")</f>
        <v>No Aplica</v>
      </c>
      <c r="N7310" s="43" t="str">
        <f>Leave[[#This Row],[User Code (Owning User) (Usuario)]]&amp;Leave[[#This Row],[fecha activa]]</f>
        <v>MIE2025110824006No Aplica</v>
      </c>
    </row>
    <row r="7311" spans="1:14" x14ac:dyDescent="0.3">
      <c r="A7311" s="43" t="s">
        <v>1757</v>
      </c>
      <c r="B7311" s="3">
        <v>45902</v>
      </c>
      <c r="C7311" s="3">
        <v>45902</v>
      </c>
      <c r="D7311" s="43" t="s">
        <v>1403</v>
      </c>
      <c r="E7311" s="43" t="s">
        <v>2367</v>
      </c>
      <c r="F7311" s="43" t="s">
        <v>2369</v>
      </c>
      <c r="G7311">
        <v>60</v>
      </c>
      <c r="H7311">
        <v>60</v>
      </c>
      <c r="I7311" s="43" t="s">
        <v>2368</v>
      </c>
      <c r="J7311" s="43" t="s">
        <v>2146</v>
      </c>
      <c r="K7311" s="43" t="s">
        <v>179</v>
      </c>
      <c r="L7311" s="43" t="str">
        <f>IF(AND(Home!$A$1&gt;=Leave[[#This Row],[Start Time]],Home!$A$1&lt;=Leave[[#This Row],[End Time]]),"Aplica","No Aplica")</f>
        <v>No Aplica</v>
      </c>
      <c r="M7311" s="43" t="str">
        <f>IF(AND(Home!$A$1&gt;=Leave[[#This Row],[Start Time]],Home!$A$1&lt;=Leave[[#This Row],[End Time]]),Home!$A$1,"No Aplica")</f>
        <v>No Aplica</v>
      </c>
      <c r="N7311" s="43" t="str">
        <f>Leave[[#This Row],[User Code (Owning User) (Usuario)]]&amp;Leave[[#This Row],[fecha activa]]</f>
        <v>MIE2025110824006No Aplica</v>
      </c>
    </row>
    <row r="7312" spans="1:14" x14ac:dyDescent="0.3">
      <c r="A7312" s="43" t="s">
        <v>1757</v>
      </c>
      <c r="B7312" s="3">
        <v>45901</v>
      </c>
      <c r="C7312" s="3">
        <v>45901</v>
      </c>
      <c r="D7312" s="43" t="s">
        <v>1403</v>
      </c>
      <c r="E7312" s="43" t="s">
        <v>2367</v>
      </c>
      <c r="F7312" s="43" t="s">
        <v>2369</v>
      </c>
      <c r="G7312">
        <v>60</v>
      </c>
      <c r="H7312">
        <v>60</v>
      </c>
      <c r="I7312" s="43" t="s">
        <v>2368</v>
      </c>
      <c r="J7312" s="43" t="s">
        <v>2146</v>
      </c>
      <c r="K7312" s="43" t="s">
        <v>179</v>
      </c>
      <c r="L7312" s="43" t="str">
        <f>IF(AND(Home!$A$1&gt;=Leave[[#This Row],[Start Time]],Home!$A$1&lt;=Leave[[#This Row],[End Time]]),"Aplica","No Aplica")</f>
        <v>No Aplica</v>
      </c>
      <c r="M7312" s="43" t="str">
        <f>IF(AND(Home!$A$1&gt;=Leave[[#This Row],[Start Time]],Home!$A$1&lt;=Leave[[#This Row],[End Time]]),Home!$A$1,"No Aplica")</f>
        <v>No Aplica</v>
      </c>
      <c r="N7312" s="43" t="str">
        <f>Leave[[#This Row],[User Code (Owning User) (Usuario)]]&amp;Leave[[#This Row],[fecha activa]]</f>
        <v>MIE2025110824006No Aplica</v>
      </c>
    </row>
    <row r="7313" spans="1:14" x14ac:dyDescent="0.3">
      <c r="A7313" s="43" t="s">
        <v>468</v>
      </c>
      <c r="B7313" s="3">
        <v>45928</v>
      </c>
      <c r="C7313" s="3">
        <v>45928</v>
      </c>
      <c r="D7313" s="43" t="s">
        <v>469</v>
      </c>
      <c r="E7313" s="43" t="s">
        <v>736</v>
      </c>
      <c r="F7313" s="43" t="s">
        <v>737</v>
      </c>
      <c r="G7313">
        <v>570</v>
      </c>
      <c r="H7313">
        <v>540</v>
      </c>
      <c r="I7313" s="43" t="s">
        <v>1150</v>
      </c>
      <c r="J7313" s="43" t="s">
        <v>1037</v>
      </c>
      <c r="K7313" s="43" t="s">
        <v>178</v>
      </c>
      <c r="L7313" s="43" t="str">
        <f>IF(AND(Home!$A$1&gt;=Leave[[#This Row],[Start Time]],Home!$A$1&lt;=Leave[[#This Row],[End Time]]),"Aplica","No Aplica")</f>
        <v>No Aplica</v>
      </c>
      <c r="M7313" s="43" t="str">
        <f>IF(AND(Home!$A$1&gt;=Leave[[#This Row],[Start Time]],Home!$A$1&lt;=Leave[[#This Row],[End Time]]),Home!$A$1,"No Aplica")</f>
        <v>No Aplica</v>
      </c>
      <c r="N7313" s="43" t="str">
        <f>Leave[[#This Row],[User Code (Owning User) (Usuario)]]&amp;Leave[[#This Row],[fecha activa]]</f>
        <v>MIE2024091017792No Aplica</v>
      </c>
    </row>
    <row r="7314" spans="1:14" x14ac:dyDescent="0.3">
      <c r="A7314" s="43" t="s">
        <v>471</v>
      </c>
      <c r="B7314" s="3">
        <v>45927</v>
      </c>
      <c r="C7314" s="3">
        <v>45927</v>
      </c>
      <c r="D7314" s="43" t="s">
        <v>642</v>
      </c>
      <c r="E7314" s="43" t="s">
        <v>736</v>
      </c>
      <c r="F7314" s="43" t="s">
        <v>737</v>
      </c>
      <c r="G7314">
        <v>240</v>
      </c>
      <c r="H7314">
        <v>240</v>
      </c>
      <c r="I7314" s="43" t="s">
        <v>1150</v>
      </c>
      <c r="J7314" s="43" t="s">
        <v>1037</v>
      </c>
      <c r="K7314" s="43" t="s">
        <v>178</v>
      </c>
      <c r="L7314" s="43" t="str">
        <f>IF(AND(Home!$A$1&gt;=Leave[[#This Row],[Start Time]],Home!$A$1&lt;=Leave[[#This Row],[End Time]]),"Aplica","No Aplica")</f>
        <v>No Aplica</v>
      </c>
      <c r="M7314" s="43" t="str">
        <f>IF(AND(Home!$A$1&gt;=Leave[[#This Row],[Start Time]],Home!$A$1&lt;=Leave[[#This Row],[End Time]]),Home!$A$1,"No Aplica")</f>
        <v>No Aplica</v>
      </c>
      <c r="N7314" s="43" t="str">
        <f>Leave[[#This Row],[User Code (Owning User) (Usuario)]]&amp;Leave[[#This Row],[fecha activa]]</f>
        <v>MIE2024091017792No Aplica</v>
      </c>
    </row>
    <row r="7315" spans="1:14" x14ac:dyDescent="0.3">
      <c r="A7315" s="43" t="s">
        <v>468</v>
      </c>
      <c r="B7315" s="3">
        <v>45921</v>
      </c>
      <c r="C7315" s="3">
        <v>45921</v>
      </c>
      <c r="D7315" s="43" t="s">
        <v>469</v>
      </c>
      <c r="E7315" s="43" t="s">
        <v>736</v>
      </c>
      <c r="F7315" s="43" t="s">
        <v>737</v>
      </c>
      <c r="G7315">
        <v>570</v>
      </c>
      <c r="H7315">
        <v>540</v>
      </c>
      <c r="I7315" s="43" t="s">
        <v>1150</v>
      </c>
      <c r="J7315" s="43" t="s">
        <v>1037</v>
      </c>
      <c r="K7315" s="43" t="s">
        <v>178</v>
      </c>
      <c r="L7315" s="43" t="str">
        <f>IF(AND(Home!$A$1&gt;=Leave[[#This Row],[Start Time]],Home!$A$1&lt;=Leave[[#This Row],[End Time]]),"Aplica","No Aplica")</f>
        <v>No Aplica</v>
      </c>
      <c r="M7315" s="43" t="str">
        <f>IF(AND(Home!$A$1&gt;=Leave[[#This Row],[Start Time]],Home!$A$1&lt;=Leave[[#This Row],[End Time]]),Home!$A$1,"No Aplica")</f>
        <v>No Aplica</v>
      </c>
      <c r="N7315" s="43" t="str">
        <f>Leave[[#This Row],[User Code (Owning User) (Usuario)]]&amp;Leave[[#This Row],[fecha activa]]</f>
        <v>MIE2024091017792No Aplica</v>
      </c>
    </row>
    <row r="7316" spans="1:14" x14ac:dyDescent="0.3">
      <c r="A7316" s="43" t="s">
        <v>471</v>
      </c>
      <c r="B7316" s="3">
        <v>45920</v>
      </c>
      <c r="C7316" s="3">
        <v>45920</v>
      </c>
      <c r="D7316" s="43" t="s">
        <v>655</v>
      </c>
      <c r="E7316" s="43" t="s">
        <v>736</v>
      </c>
      <c r="F7316" s="43" t="s">
        <v>737</v>
      </c>
      <c r="G7316">
        <v>240</v>
      </c>
      <c r="H7316">
        <v>240</v>
      </c>
      <c r="I7316" s="43" t="s">
        <v>1150</v>
      </c>
      <c r="J7316" s="43" t="s">
        <v>1037</v>
      </c>
      <c r="K7316" s="43" t="s">
        <v>178</v>
      </c>
      <c r="L7316" s="43" t="str">
        <f>IF(AND(Home!$A$1&gt;=Leave[[#This Row],[Start Time]],Home!$A$1&lt;=Leave[[#This Row],[End Time]]),"Aplica","No Aplica")</f>
        <v>No Aplica</v>
      </c>
      <c r="M7316" s="43" t="str">
        <f>IF(AND(Home!$A$1&gt;=Leave[[#This Row],[Start Time]],Home!$A$1&lt;=Leave[[#This Row],[End Time]]),Home!$A$1,"No Aplica")</f>
        <v>No Aplica</v>
      </c>
      <c r="N7316" s="43" t="str">
        <f>Leave[[#This Row],[User Code (Owning User) (Usuario)]]&amp;Leave[[#This Row],[fecha activa]]</f>
        <v>MIE2024091017792No Aplica</v>
      </c>
    </row>
    <row r="7317" spans="1:14" x14ac:dyDescent="0.3">
      <c r="A7317" s="43" t="s">
        <v>468</v>
      </c>
      <c r="B7317" s="3">
        <v>45914</v>
      </c>
      <c r="C7317" s="3">
        <v>45914</v>
      </c>
      <c r="D7317" s="43" t="s">
        <v>469</v>
      </c>
      <c r="E7317" s="43" t="s">
        <v>736</v>
      </c>
      <c r="F7317" s="43" t="s">
        <v>737</v>
      </c>
      <c r="G7317">
        <v>570</v>
      </c>
      <c r="H7317">
        <v>540</v>
      </c>
      <c r="I7317" s="43" t="s">
        <v>1150</v>
      </c>
      <c r="J7317" s="43" t="s">
        <v>1037</v>
      </c>
      <c r="K7317" s="43" t="s">
        <v>178</v>
      </c>
      <c r="L7317" s="43" t="str">
        <f>IF(AND(Home!$A$1&gt;=Leave[[#This Row],[Start Time]],Home!$A$1&lt;=Leave[[#This Row],[End Time]]),"Aplica","No Aplica")</f>
        <v>No Aplica</v>
      </c>
      <c r="M7317" s="43" t="str">
        <f>IF(AND(Home!$A$1&gt;=Leave[[#This Row],[Start Time]],Home!$A$1&lt;=Leave[[#This Row],[End Time]]),Home!$A$1,"No Aplica")</f>
        <v>No Aplica</v>
      </c>
      <c r="N7317" s="43" t="str">
        <f>Leave[[#This Row],[User Code (Owning User) (Usuario)]]&amp;Leave[[#This Row],[fecha activa]]</f>
        <v>MIE2024091017792No Aplica</v>
      </c>
    </row>
    <row r="7318" spans="1:14" x14ac:dyDescent="0.3">
      <c r="A7318" s="43" t="s">
        <v>471</v>
      </c>
      <c r="B7318" s="3">
        <v>45913</v>
      </c>
      <c r="C7318" s="3">
        <v>45913</v>
      </c>
      <c r="D7318" s="43" t="s">
        <v>655</v>
      </c>
      <c r="E7318" s="43" t="s">
        <v>736</v>
      </c>
      <c r="F7318" s="43" t="s">
        <v>737</v>
      </c>
      <c r="G7318">
        <v>240</v>
      </c>
      <c r="H7318">
        <v>240</v>
      </c>
      <c r="I7318" s="43" t="s">
        <v>1150</v>
      </c>
      <c r="J7318" s="43" t="s">
        <v>1037</v>
      </c>
      <c r="K7318" s="43" t="s">
        <v>178</v>
      </c>
      <c r="L7318" s="43" t="str">
        <f>IF(AND(Home!$A$1&gt;=Leave[[#This Row],[Start Time]],Home!$A$1&lt;=Leave[[#This Row],[End Time]]),"Aplica","No Aplica")</f>
        <v>No Aplica</v>
      </c>
      <c r="M7318" s="43" t="str">
        <f>IF(AND(Home!$A$1&gt;=Leave[[#This Row],[Start Time]],Home!$A$1&lt;=Leave[[#This Row],[End Time]]),Home!$A$1,"No Aplica")</f>
        <v>No Aplica</v>
      </c>
      <c r="N7318" s="43" t="str">
        <f>Leave[[#This Row],[User Code (Owning User) (Usuario)]]&amp;Leave[[#This Row],[fecha activa]]</f>
        <v>MIE2024091017792No Aplica</v>
      </c>
    </row>
    <row r="7319" spans="1:14" x14ac:dyDescent="0.3">
      <c r="A7319" s="43" t="s">
        <v>468</v>
      </c>
      <c r="B7319" s="3">
        <v>45907</v>
      </c>
      <c r="C7319" s="3">
        <v>45907</v>
      </c>
      <c r="D7319" s="43" t="s">
        <v>469</v>
      </c>
      <c r="E7319" s="43" t="s">
        <v>736</v>
      </c>
      <c r="F7319" s="43" t="s">
        <v>737</v>
      </c>
      <c r="G7319">
        <v>570</v>
      </c>
      <c r="H7319">
        <v>540</v>
      </c>
      <c r="I7319" s="43" t="s">
        <v>1150</v>
      </c>
      <c r="J7319" s="43" t="s">
        <v>1037</v>
      </c>
      <c r="K7319" s="43" t="s">
        <v>178</v>
      </c>
      <c r="L7319" s="43" t="str">
        <f>IF(AND(Home!$A$1&gt;=Leave[[#This Row],[Start Time]],Home!$A$1&lt;=Leave[[#This Row],[End Time]]),"Aplica","No Aplica")</f>
        <v>No Aplica</v>
      </c>
      <c r="M7319" s="43" t="str">
        <f>IF(AND(Home!$A$1&gt;=Leave[[#This Row],[Start Time]],Home!$A$1&lt;=Leave[[#This Row],[End Time]]),Home!$A$1,"No Aplica")</f>
        <v>No Aplica</v>
      </c>
      <c r="N7319" s="43" t="str">
        <f>Leave[[#This Row],[User Code (Owning User) (Usuario)]]&amp;Leave[[#This Row],[fecha activa]]</f>
        <v>MIE2024091017792No Aplica</v>
      </c>
    </row>
    <row r="7320" spans="1:14" x14ac:dyDescent="0.3">
      <c r="A7320" s="43" t="s">
        <v>471</v>
      </c>
      <c r="B7320" s="3">
        <v>45906</v>
      </c>
      <c r="C7320" s="3">
        <v>45906</v>
      </c>
      <c r="D7320" s="43" t="s">
        <v>655</v>
      </c>
      <c r="E7320" s="43" t="s">
        <v>736</v>
      </c>
      <c r="F7320" s="43" t="s">
        <v>737</v>
      </c>
      <c r="G7320">
        <v>120</v>
      </c>
      <c r="H7320">
        <v>120</v>
      </c>
      <c r="I7320" s="43" t="s">
        <v>1150</v>
      </c>
      <c r="J7320" s="43" t="s">
        <v>1037</v>
      </c>
      <c r="K7320" s="43" t="s">
        <v>178</v>
      </c>
      <c r="L7320" s="43" t="str">
        <f>IF(AND(Home!$A$1&gt;=Leave[[#This Row],[Start Time]],Home!$A$1&lt;=Leave[[#This Row],[End Time]]),"Aplica","No Aplica")</f>
        <v>No Aplica</v>
      </c>
      <c r="M7320" s="43" t="str">
        <f>IF(AND(Home!$A$1&gt;=Leave[[#This Row],[Start Time]],Home!$A$1&lt;=Leave[[#This Row],[End Time]]),Home!$A$1,"No Aplica")</f>
        <v>No Aplica</v>
      </c>
      <c r="N7320" s="43" t="str">
        <f>Leave[[#This Row],[User Code (Owning User) (Usuario)]]&amp;Leave[[#This Row],[fecha activa]]</f>
        <v>MIE2024091017792No Aplica</v>
      </c>
    </row>
    <row r="7321" spans="1:14" x14ac:dyDescent="0.3">
      <c r="A7321" s="43" t="s">
        <v>471</v>
      </c>
      <c r="B7321" s="3">
        <v>45906</v>
      </c>
      <c r="C7321" s="3">
        <v>45906</v>
      </c>
      <c r="D7321" s="43" t="s">
        <v>655</v>
      </c>
      <c r="E7321" s="43" t="s">
        <v>736</v>
      </c>
      <c r="F7321" s="43" t="s">
        <v>737</v>
      </c>
      <c r="G7321">
        <v>120</v>
      </c>
      <c r="H7321">
        <v>120</v>
      </c>
      <c r="I7321" s="43" t="s">
        <v>1150</v>
      </c>
      <c r="J7321" s="43" t="s">
        <v>1037</v>
      </c>
      <c r="K7321" s="43" t="s">
        <v>178</v>
      </c>
      <c r="L7321" s="43" t="str">
        <f>IF(AND(Home!$A$1&gt;=Leave[[#This Row],[Start Time]],Home!$A$1&lt;=Leave[[#This Row],[End Time]]),"Aplica","No Aplica")</f>
        <v>No Aplica</v>
      </c>
      <c r="M7321" s="43" t="str">
        <f>IF(AND(Home!$A$1&gt;=Leave[[#This Row],[Start Time]],Home!$A$1&lt;=Leave[[#This Row],[End Time]]),Home!$A$1,"No Aplica")</f>
        <v>No Aplica</v>
      </c>
      <c r="N7321" s="43" t="str">
        <f>Leave[[#This Row],[User Code (Owning User) (Usuario)]]&amp;Leave[[#This Row],[fecha activa]]</f>
        <v>MIE2024091017792No Aplica</v>
      </c>
    </row>
    <row r="7322" spans="1:14" x14ac:dyDescent="0.3">
      <c r="A7322" s="43" t="s">
        <v>468</v>
      </c>
      <c r="B7322" s="3">
        <v>45924</v>
      </c>
      <c r="C7322" s="3">
        <v>45924</v>
      </c>
      <c r="D7322" s="43" t="s">
        <v>475</v>
      </c>
      <c r="E7322" s="43" t="s">
        <v>1373</v>
      </c>
      <c r="F7322" s="43" t="s">
        <v>1375</v>
      </c>
      <c r="G7322">
        <v>540</v>
      </c>
      <c r="H7322">
        <v>540</v>
      </c>
      <c r="I7322" s="43" t="s">
        <v>1374</v>
      </c>
      <c r="J7322" s="43" t="s">
        <v>1034</v>
      </c>
      <c r="K7322" s="43" t="s">
        <v>178</v>
      </c>
      <c r="L7322" s="43" t="str">
        <f>IF(AND(Home!$A$1&gt;=Leave[[#This Row],[Start Time]],Home!$A$1&lt;=Leave[[#This Row],[End Time]]),"Aplica","No Aplica")</f>
        <v>No Aplica</v>
      </c>
      <c r="M7322" s="43" t="str">
        <f>IF(AND(Home!$A$1&gt;=Leave[[#This Row],[Start Time]],Home!$A$1&lt;=Leave[[#This Row],[End Time]]),Home!$A$1,"No Aplica")</f>
        <v>No Aplica</v>
      </c>
      <c r="N7322" s="43" t="str">
        <f>Leave[[#This Row],[User Code (Owning User) (Usuario)]]&amp;Leave[[#This Row],[fecha activa]]</f>
        <v>MIE2025300120674No Aplica</v>
      </c>
    </row>
    <row r="7323" spans="1:14" x14ac:dyDescent="0.3">
      <c r="A7323" s="43" t="s">
        <v>471</v>
      </c>
      <c r="B7323" s="3">
        <v>45921</v>
      </c>
      <c r="C7323" s="3">
        <v>45921</v>
      </c>
      <c r="D7323" s="43" t="s">
        <v>3762</v>
      </c>
      <c r="E7323" s="43" t="s">
        <v>1373</v>
      </c>
      <c r="F7323" s="43" t="s">
        <v>1375</v>
      </c>
      <c r="G7323">
        <v>60</v>
      </c>
      <c r="H7323">
        <v>60</v>
      </c>
      <c r="I7323" s="43" t="s">
        <v>1374</v>
      </c>
      <c r="J7323" s="43" t="s">
        <v>1034</v>
      </c>
      <c r="K7323" s="43" t="s">
        <v>178</v>
      </c>
      <c r="L7323" s="43" t="str">
        <f>IF(AND(Home!$A$1&gt;=Leave[[#This Row],[Start Time]],Home!$A$1&lt;=Leave[[#This Row],[End Time]]),"Aplica","No Aplica")</f>
        <v>No Aplica</v>
      </c>
      <c r="M7323" s="43" t="str">
        <f>IF(AND(Home!$A$1&gt;=Leave[[#This Row],[Start Time]],Home!$A$1&lt;=Leave[[#This Row],[End Time]]),Home!$A$1,"No Aplica")</f>
        <v>No Aplica</v>
      </c>
      <c r="N7323" s="43" t="str">
        <f>Leave[[#This Row],[User Code (Owning User) (Usuario)]]&amp;Leave[[#This Row],[fecha activa]]</f>
        <v>MIE2025300120674No Aplica</v>
      </c>
    </row>
    <row r="7324" spans="1:14" x14ac:dyDescent="0.3">
      <c r="A7324" s="43" t="s">
        <v>471</v>
      </c>
      <c r="B7324" s="3">
        <v>45919</v>
      </c>
      <c r="C7324" s="3">
        <v>45919</v>
      </c>
      <c r="D7324" s="43" t="s">
        <v>621</v>
      </c>
      <c r="E7324" s="43" t="s">
        <v>1373</v>
      </c>
      <c r="F7324" s="43" t="s">
        <v>1375</v>
      </c>
      <c r="G7324">
        <v>120</v>
      </c>
      <c r="H7324">
        <v>120</v>
      </c>
      <c r="I7324" s="43" t="s">
        <v>1374</v>
      </c>
      <c r="J7324" s="43" t="s">
        <v>1034</v>
      </c>
      <c r="K7324" s="43" t="s">
        <v>178</v>
      </c>
      <c r="L7324" s="43" t="str">
        <f>IF(AND(Home!$A$1&gt;=Leave[[#This Row],[Start Time]],Home!$A$1&lt;=Leave[[#This Row],[End Time]]),"Aplica","No Aplica")</f>
        <v>No Aplica</v>
      </c>
      <c r="M7324" s="43" t="str">
        <f>IF(AND(Home!$A$1&gt;=Leave[[#This Row],[Start Time]],Home!$A$1&lt;=Leave[[#This Row],[End Time]]),Home!$A$1,"No Aplica")</f>
        <v>No Aplica</v>
      </c>
      <c r="N7324" s="43" t="str">
        <f>Leave[[#This Row],[User Code (Owning User) (Usuario)]]&amp;Leave[[#This Row],[fecha activa]]</f>
        <v>MIE2025300120674No Aplica</v>
      </c>
    </row>
    <row r="7325" spans="1:14" x14ac:dyDescent="0.3">
      <c r="A7325" s="43" t="s">
        <v>471</v>
      </c>
      <c r="B7325" s="3">
        <v>45918</v>
      </c>
      <c r="C7325" s="3">
        <v>45918</v>
      </c>
      <c r="D7325" s="43" t="s">
        <v>621</v>
      </c>
      <c r="E7325" s="43" t="s">
        <v>1373</v>
      </c>
      <c r="F7325" s="43" t="s">
        <v>1375</v>
      </c>
      <c r="G7325">
        <v>120</v>
      </c>
      <c r="H7325">
        <v>120</v>
      </c>
      <c r="I7325" s="43" t="s">
        <v>1374</v>
      </c>
      <c r="J7325" s="43" t="s">
        <v>1034</v>
      </c>
      <c r="K7325" s="43" t="s">
        <v>178</v>
      </c>
      <c r="L7325" s="43" t="str">
        <f>IF(AND(Home!$A$1&gt;=Leave[[#This Row],[Start Time]],Home!$A$1&lt;=Leave[[#This Row],[End Time]]),"Aplica","No Aplica")</f>
        <v>No Aplica</v>
      </c>
      <c r="M7325" s="43" t="str">
        <f>IF(AND(Home!$A$1&gt;=Leave[[#This Row],[Start Time]],Home!$A$1&lt;=Leave[[#This Row],[End Time]]),Home!$A$1,"No Aplica")</f>
        <v>No Aplica</v>
      </c>
      <c r="N7325" s="43" t="str">
        <f>Leave[[#This Row],[User Code (Owning User) (Usuario)]]&amp;Leave[[#This Row],[fecha activa]]</f>
        <v>MIE2025300120674No Aplica</v>
      </c>
    </row>
    <row r="7326" spans="1:14" x14ac:dyDescent="0.3">
      <c r="A7326" s="43" t="s">
        <v>468</v>
      </c>
      <c r="B7326" s="3">
        <v>45917</v>
      </c>
      <c r="C7326" s="3">
        <v>45917</v>
      </c>
      <c r="D7326" s="43" t="s">
        <v>475</v>
      </c>
      <c r="E7326" s="43" t="s">
        <v>1373</v>
      </c>
      <c r="F7326" s="43" t="s">
        <v>1375</v>
      </c>
      <c r="G7326">
        <v>540</v>
      </c>
      <c r="H7326">
        <v>540</v>
      </c>
      <c r="I7326" s="43" t="s">
        <v>1374</v>
      </c>
      <c r="J7326" s="43" t="s">
        <v>1034</v>
      </c>
      <c r="K7326" s="43" t="s">
        <v>178</v>
      </c>
      <c r="L7326" s="43" t="str">
        <f>IF(AND(Home!$A$1&gt;=Leave[[#This Row],[Start Time]],Home!$A$1&lt;=Leave[[#This Row],[End Time]]),"Aplica","No Aplica")</f>
        <v>No Aplica</v>
      </c>
      <c r="M7326" s="43" t="str">
        <f>IF(AND(Home!$A$1&gt;=Leave[[#This Row],[Start Time]],Home!$A$1&lt;=Leave[[#This Row],[End Time]]),Home!$A$1,"No Aplica")</f>
        <v>No Aplica</v>
      </c>
      <c r="N7326" s="43" t="str">
        <f>Leave[[#This Row],[User Code (Owning User) (Usuario)]]&amp;Leave[[#This Row],[fecha activa]]</f>
        <v>MIE2025300120674No Aplica</v>
      </c>
    </row>
    <row r="7327" spans="1:14" x14ac:dyDescent="0.3">
      <c r="A7327" s="43" t="s">
        <v>471</v>
      </c>
      <c r="B7327" s="3">
        <v>45914</v>
      </c>
      <c r="C7327" s="3">
        <v>45914</v>
      </c>
      <c r="D7327" s="43" t="s">
        <v>3472</v>
      </c>
      <c r="E7327" s="43" t="s">
        <v>1373</v>
      </c>
      <c r="F7327" s="43" t="s">
        <v>1375</v>
      </c>
      <c r="G7327">
        <v>60</v>
      </c>
      <c r="H7327">
        <v>60</v>
      </c>
      <c r="I7327" s="43" t="s">
        <v>1374</v>
      </c>
      <c r="J7327" s="43" t="s">
        <v>1034</v>
      </c>
      <c r="K7327" s="43" t="s">
        <v>178</v>
      </c>
      <c r="L7327" s="43" t="str">
        <f>IF(AND(Home!$A$1&gt;=Leave[[#This Row],[Start Time]],Home!$A$1&lt;=Leave[[#This Row],[End Time]]),"Aplica","No Aplica")</f>
        <v>No Aplica</v>
      </c>
      <c r="M7327" s="43" t="str">
        <f>IF(AND(Home!$A$1&gt;=Leave[[#This Row],[Start Time]],Home!$A$1&lt;=Leave[[#This Row],[End Time]]),Home!$A$1,"No Aplica")</f>
        <v>No Aplica</v>
      </c>
      <c r="N7327" s="43" t="str">
        <f>Leave[[#This Row],[User Code (Owning User) (Usuario)]]&amp;Leave[[#This Row],[fecha activa]]</f>
        <v>MIE2025300120674No Aplica</v>
      </c>
    </row>
    <row r="7328" spans="1:14" x14ac:dyDescent="0.3">
      <c r="A7328" s="43" t="s">
        <v>471</v>
      </c>
      <c r="B7328" s="3">
        <v>45913</v>
      </c>
      <c r="C7328" s="3">
        <v>45913</v>
      </c>
      <c r="D7328" s="43" t="s">
        <v>3425</v>
      </c>
      <c r="E7328" s="43" t="s">
        <v>1373</v>
      </c>
      <c r="F7328" s="43" t="s">
        <v>1375</v>
      </c>
      <c r="G7328">
        <v>60</v>
      </c>
      <c r="H7328">
        <v>60</v>
      </c>
      <c r="I7328" s="43" t="s">
        <v>1374</v>
      </c>
      <c r="J7328" s="43" t="s">
        <v>1034</v>
      </c>
      <c r="K7328" s="43" t="s">
        <v>178</v>
      </c>
      <c r="L7328" s="43" t="str">
        <f>IF(AND(Home!$A$1&gt;=Leave[[#This Row],[Start Time]],Home!$A$1&lt;=Leave[[#This Row],[End Time]]),"Aplica","No Aplica")</f>
        <v>No Aplica</v>
      </c>
      <c r="M7328" s="43" t="str">
        <f>IF(AND(Home!$A$1&gt;=Leave[[#This Row],[Start Time]],Home!$A$1&lt;=Leave[[#This Row],[End Time]]),Home!$A$1,"No Aplica")</f>
        <v>No Aplica</v>
      </c>
      <c r="N7328" s="43" t="str">
        <f>Leave[[#This Row],[User Code (Owning User) (Usuario)]]&amp;Leave[[#This Row],[fecha activa]]</f>
        <v>MIE2025300120674No Aplica</v>
      </c>
    </row>
    <row r="7329" spans="1:14" x14ac:dyDescent="0.3">
      <c r="A7329" s="43" t="s">
        <v>468</v>
      </c>
      <c r="B7329" s="3">
        <v>45911</v>
      </c>
      <c r="C7329" s="3">
        <v>45911</v>
      </c>
      <c r="D7329" s="43" t="s">
        <v>470</v>
      </c>
      <c r="E7329" s="43" t="s">
        <v>1373</v>
      </c>
      <c r="F7329" s="43" t="s">
        <v>1375</v>
      </c>
      <c r="G7329">
        <v>540</v>
      </c>
      <c r="H7329">
        <v>540</v>
      </c>
      <c r="I7329" s="43" t="s">
        <v>1374</v>
      </c>
      <c r="J7329" s="43" t="s">
        <v>1034</v>
      </c>
      <c r="K7329" s="43" t="s">
        <v>178</v>
      </c>
      <c r="L7329" s="43" t="str">
        <f>IF(AND(Home!$A$1&gt;=Leave[[#This Row],[Start Time]],Home!$A$1&lt;=Leave[[#This Row],[End Time]]),"Aplica","No Aplica")</f>
        <v>No Aplica</v>
      </c>
      <c r="M7329" s="43" t="str">
        <f>IF(AND(Home!$A$1&gt;=Leave[[#This Row],[Start Time]],Home!$A$1&lt;=Leave[[#This Row],[End Time]]),Home!$A$1,"No Aplica")</f>
        <v>No Aplica</v>
      </c>
      <c r="N7329" s="43" t="str">
        <f>Leave[[#This Row],[User Code (Owning User) (Usuario)]]&amp;Leave[[#This Row],[fecha activa]]</f>
        <v>MIE2025300120674No Aplica</v>
      </c>
    </row>
    <row r="7330" spans="1:14" x14ac:dyDescent="0.3">
      <c r="A7330" s="43" t="s">
        <v>471</v>
      </c>
      <c r="B7330" s="3">
        <v>45912</v>
      </c>
      <c r="C7330" s="3">
        <v>45912</v>
      </c>
      <c r="D7330" s="43" t="s">
        <v>621</v>
      </c>
      <c r="E7330" s="43" t="s">
        <v>1373</v>
      </c>
      <c r="F7330" s="43" t="s">
        <v>1375</v>
      </c>
      <c r="G7330">
        <v>60</v>
      </c>
      <c r="H7330">
        <v>60</v>
      </c>
      <c r="I7330" s="43" t="s">
        <v>1374</v>
      </c>
      <c r="J7330" s="43" t="s">
        <v>1034</v>
      </c>
      <c r="K7330" s="43" t="s">
        <v>178</v>
      </c>
      <c r="L7330" s="43" t="str">
        <f>IF(AND(Home!$A$1&gt;=Leave[[#This Row],[Start Time]],Home!$A$1&lt;=Leave[[#This Row],[End Time]]),"Aplica","No Aplica")</f>
        <v>No Aplica</v>
      </c>
      <c r="M7330" s="43" t="str">
        <f>IF(AND(Home!$A$1&gt;=Leave[[#This Row],[Start Time]],Home!$A$1&lt;=Leave[[#This Row],[End Time]]),Home!$A$1,"No Aplica")</f>
        <v>No Aplica</v>
      </c>
      <c r="N7330" s="43" t="str">
        <f>Leave[[#This Row],[User Code (Owning User) (Usuario)]]&amp;Leave[[#This Row],[fecha activa]]</f>
        <v>MIE2025300120674No Aplica</v>
      </c>
    </row>
    <row r="7331" spans="1:14" x14ac:dyDescent="0.3">
      <c r="A7331" s="43" t="s">
        <v>471</v>
      </c>
      <c r="B7331" s="3">
        <v>45910</v>
      </c>
      <c r="C7331" s="3">
        <v>45910</v>
      </c>
      <c r="D7331" s="43" t="s">
        <v>621</v>
      </c>
      <c r="E7331" s="43" t="s">
        <v>1373</v>
      </c>
      <c r="F7331" s="43" t="s">
        <v>1375</v>
      </c>
      <c r="G7331">
        <v>420</v>
      </c>
      <c r="H7331">
        <v>420</v>
      </c>
      <c r="I7331" s="43" t="s">
        <v>1374</v>
      </c>
      <c r="J7331" s="43" t="s">
        <v>1034</v>
      </c>
      <c r="K7331" s="43" t="s">
        <v>178</v>
      </c>
      <c r="L7331" s="43" t="str">
        <f>IF(AND(Home!$A$1&gt;=Leave[[#This Row],[Start Time]],Home!$A$1&lt;=Leave[[#This Row],[End Time]]),"Aplica","No Aplica")</f>
        <v>No Aplica</v>
      </c>
      <c r="M7331" s="43" t="str">
        <f>IF(AND(Home!$A$1&gt;=Leave[[#This Row],[Start Time]],Home!$A$1&lt;=Leave[[#This Row],[End Time]]),Home!$A$1,"No Aplica")</f>
        <v>No Aplica</v>
      </c>
      <c r="N7331" s="43" t="str">
        <f>Leave[[#This Row],[User Code (Owning User) (Usuario)]]&amp;Leave[[#This Row],[fecha activa]]</f>
        <v>MIE2025300120674No Aplica</v>
      </c>
    </row>
    <row r="7332" spans="1:14" x14ac:dyDescent="0.3">
      <c r="A7332" s="43" t="s">
        <v>471</v>
      </c>
      <c r="B7332" s="3">
        <v>45905</v>
      </c>
      <c r="C7332" s="3">
        <v>45905</v>
      </c>
      <c r="D7332" s="43" t="s">
        <v>621</v>
      </c>
      <c r="E7332" s="43" t="s">
        <v>1373</v>
      </c>
      <c r="F7332" s="43" t="s">
        <v>1375</v>
      </c>
      <c r="G7332">
        <v>60</v>
      </c>
      <c r="H7332">
        <v>60</v>
      </c>
      <c r="I7332" s="43" t="s">
        <v>1374</v>
      </c>
      <c r="J7332" s="43" t="s">
        <v>1034</v>
      </c>
      <c r="K7332" s="43" t="s">
        <v>178</v>
      </c>
      <c r="L7332" s="43" t="str">
        <f>IF(AND(Home!$A$1&gt;=Leave[[#This Row],[Start Time]],Home!$A$1&lt;=Leave[[#This Row],[End Time]]),"Aplica","No Aplica")</f>
        <v>No Aplica</v>
      </c>
      <c r="M7332" s="43" t="str">
        <f>IF(AND(Home!$A$1&gt;=Leave[[#This Row],[Start Time]],Home!$A$1&lt;=Leave[[#This Row],[End Time]]),Home!$A$1,"No Aplica")</f>
        <v>No Aplica</v>
      </c>
      <c r="N7332" s="43" t="str">
        <f>Leave[[#This Row],[User Code (Owning User) (Usuario)]]&amp;Leave[[#This Row],[fecha activa]]</f>
        <v>MIE2025300120674No Aplica</v>
      </c>
    </row>
    <row r="7333" spans="1:14" x14ac:dyDescent="0.3">
      <c r="A7333" s="43" t="s">
        <v>471</v>
      </c>
      <c r="B7333" s="3">
        <v>45901</v>
      </c>
      <c r="C7333" s="3">
        <v>45901</v>
      </c>
      <c r="D7333" s="43" t="s">
        <v>621</v>
      </c>
      <c r="E7333" s="43" t="s">
        <v>1373</v>
      </c>
      <c r="F7333" s="43" t="s">
        <v>1375</v>
      </c>
      <c r="G7333">
        <v>120</v>
      </c>
      <c r="H7333">
        <v>120</v>
      </c>
      <c r="I7333" s="43" t="s">
        <v>1374</v>
      </c>
      <c r="J7333" s="43" t="s">
        <v>1034</v>
      </c>
      <c r="K7333" s="43" t="s">
        <v>178</v>
      </c>
      <c r="L7333" s="43" t="str">
        <f>IF(AND(Home!$A$1&gt;=Leave[[#This Row],[Start Time]],Home!$A$1&lt;=Leave[[#This Row],[End Time]]),"Aplica","No Aplica")</f>
        <v>No Aplica</v>
      </c>
      <c r="M7333" s="43" t="str">
        <f>IF(AND(Home!$A$1&gt;=Leave[[#This Row],[Start Time]],Home!$A$1&lt;=Leave[[#This Row],[End Time]]),Home!$A$1,"No Aplica")</f>
        <v>No Aplica</v>
      </c>
      <c r="N7333" s="43" t="str">
        <f>Leave[[#This Row],[User Code (Owning User) (Usuario)]]&amp;Leave[[#This Row],[fecha activa]]</f>
        <v>MIE2025300120674No Aplica</v>
      </c>
    </row>
    <row r="7334" spans="1:14" x14ac:dyDescent="0.3">
      <c r="A7334" s="43" t="s">
        <v>468</v>
      </c>
      <c r="B7334" s="3">
        <v>45928</v>
      </c>
      <c r="C7334" s="3">
        <v>45928</v>
      </c>
      <c r="D7334" s="43" t="s">
        <v>1855</v>
      </c>
      <c r="E7334" s="43" t="s">
        <v>286</v>
      </c>
      <c r="F7334" s="43" t="s">
        <v>287</v>
      </c>
      <c r="G7334">
        <v>540</v>
      </c>
      <c r="H7334">
        <v>540</v>
      </c>
      <c r="I7334" s="43" t="s">
        <v>918</v>
      </c>
      <c r="J7334" s="43" t="s">
        <v>1033</v>
      </c>
      <c r="K7334" s="43" t="s">
        <v>178</v>
      </c>
      <c r="L7334" s="43" t="str">
        <f>IF(AND(Home!$A$1&gt;=Leave[[#This Row],[Start Time]],Home!$A$1&lt;=Leave[[#This Row],[End Time]]),"Aplica","No Aplica")</f>
        <v>No Aplica</v>
      </c>
      <c r="M7334" s="43" t="str">
        <f>IF(AND(Home!$A$1&gt;=Leave[[#This Row],[Start Time]],Home!$A$1&lt;=Leave[[#This Row],[End Time]]),Home!$A$1,"No Aplica")</f>
        <v>No Aplica</v>
      </c>
      <c r="N7334" s="43" t="str">
        <f>Leave[[#This Row],[User Code (Owning User) (Usuario)]]&amp;Leave[[#This Row],[fecha activa]]</f>
        <v>MIE2023050410910No Aplica</v>
      </c>
    </row>
    <row r="7335" spans="1:14" x14ac:dyDescent="0.3">
      <c r="A7335" s="43" t="s">
        <v>468</v>
      </c>
      <c r="B7335" s="3">
        <v>45925</v>
      </c>
      <c r="C7335" s="3">
        <v>45925</v>
      </c>
      <c r="D7335" s="43" t="s">
        <v>1855</v>
      </c>
      <c r="E7335" s="43" t="s">
        <v>286</v>
      </c>
      <c r="F7335" s="43" t="s">
        <v>287</v>
      </c>
      <c r="G7335">
        <v>540</v>
      </c>
      <c r="H7335">
        <v>540</v>
      </c>
      <c r="I7335" s="43" t="s">
        <v>918</v>
      </c>
      <c r="J7335" s="43" t="s">
        <v>1033</v>
      </c>
      <c r="K7335" s="43" t="s">
        <v>178</v>
      </c>
      <c r="L7335" s="43" t="str">
        <f>IF(AND(Home!$A$1&gt;=Leave[[#This Row],[Start Time]],Home!$A$1&lt;=Leave[[#This Row],[End Time]]),"Aplica","No Aplica")</f>
        <v>No Aplica</v>
      </c>
      <c r="M7335" s="43" t="str">
        <f>IF(AND(Home!$A$1&gt;=Leave[[#This Row],[Start Time]],Home!$A$1&lt;=Leave[[#This Row],[End Time]]),Home!$A$1,"No Aplica")</f>
        <v>No Aplica</v>
      </c>
      <c r="N7335" s="43" t="str">
        <f>Leave[[#This Row],[User Code (Owning User) (Usuario)]]&amp;Leave[[#This Row],[fecha activa]]</f>
        <v>MIE2023050410910No Aplica</v>
      </c>
    </row>
    <row r="7336" spans="1:14" x14ac:dyDescent="0.3">
      <c r="A7336" s="43" t="s">
        <v>468</v>
      </c>
      <c r="B7336" s="3">
        <v>45917</v>
      </c>
      <c r="C7336" s="3">
        <v>45917</v>
      </c>
      <c r="D7336" s="43" t="s">
        <v>1855</v>
      </c>
      <c r="E7336" s="43" t="s">
        <v>286</v>
      </c>
      <c r="F7336" s="43" t="s">
        <v>287</v>
      </c>
      <c r="G7336">
        <v>540</v>
      </c>
      <c r="H7336">
        <v>540</v>
      </c>
      <c r="I7336" s="43" t="s">
        <v>918</v>
      </c>
      <c r="J7336" s="43" t="s">
        <v>1033</v>
      </c>
      <c r="K7336" s="43" t="s">
        <v>178</v>
      </c>
      <c r="L7336" s="43" t="str">
        <f>IF(AND(Home!$A$1&gt;=Leave[[#This Row],[Start Time]],Home!$A$1&lt;=Leave[[#This Row],[End Time]]),"Aplica","No Aplica")</f>
        <v>No Aplica</v>
      </c>
      <c r="M7336" s="43" t="str">
        <f>IF(AND(Home!$A$1&gt;=Leave[[#This Row],[Start Time]],Home!$A$1&lt;=Leave[[#This Row],[End Time]]),Home!$A$1,"No Aplica")</f>
        <v>No Aplica</v>
      </c>
      <c r="N7336" s="43" t="str">
        <f>Leave[[#This Row],[User Code (Owning User) (Usuario)]]&amp;Leave[[#This Row],[fecha activa]]</f>
        <v>MIE2023050410910No Aplica</v>
      </c>
    </row>
    <row r="7337" spans="1:14" x14ac:dyDescent="0.3">
      <c r="A7337" s="43" t="s">
        <v>468</v>
      </c>
      <c r="B7337" s="3">
        <v>45903</v>
      </c>
      <c r="C7337" s="3">
        <v>45903</v>
      </c>
      <c r="D7337" s="43" t="s">
        <v>1855</v>
      </c>
      <c r="E7337" s="43" t="s">
        <v>286</v>
      </c>
      <c r="F7337" s="43" t="s">
        <v>287</v>
      </c>
      <c r="G7337">
        <v>540</v>
      </c>
      <c r="H7337">
        <v>540</v>
      </c>
      <c r="I7337" s="43" t="s">
        <v>918</v>
      </c>
      <c r="J7337" s="43" t="s">
        <v>1033</v>
      </c>
      <c r="K7337" s="43" t="s">
        <v>178</v>
      </c>
      <c r="L7337" s="43" t="str">
        <f>IF(AND(Home!$A$1&gt;=Leave[[#This Row],[Start Time]],Home!$A$1&lt;=Leave[[#This Row],[End Time]]),"Aplica","No Aplica")</f>
        <v>No Aplica</v>
      </c>
      <c r="M7337" s="43" t="str">
        <f>IF(AND(Home!$A$1&gt;=Leave[[#This Row],[Start Time]],Home!$A$1&lt;=Leave[[#This Row],[End Time]]),Home!$A$1,"No Aplica")</f>
        <v>No Aplica</v>
      </c>
      <c r="N7337" s="43" t="str">
        <f>Leave[[#This Row],[User Code (Owning User) (Usuario)]]&amp;Leave[[#This Row],[fecha activa]]</f>
        <v>MIE2023050410910No Aplica</v>
      </c>
    </row>
    <row r="7338" spans="1:14" x14ac:dyDescent="0.3">
      <c r="A7338" s="43" t="s">
        <v>465</v>
      </c>
      <c r="B7338" s="3">
        <v>45928</v>
      </c>
      <c r="C7338" s="3">
        <v>45928</v>
      </c>
      <c r="D7338" s="43" t="s">
        <v>495</v>
      </c>
      <c r="E7338" s="43" t="s">
        <v>740</v>
      </c>
      <c r="F7338" s="43" t="s">
        <v>741</v>
      </c>
      <c r="G7338">
        <v>1410</v>
      </c>
      <c r="H7338">
        <v>540</v>
      </c>
      <c r="I7338" s="43" t="s">
        <v>1148</v>
      </c>
      <c r="J7338" s="43" t="s">
        <v>975</v>
      </c>
      <c r="K7338" s="43" t="s">
        <v>178</v>
      </c>
      <c r="L7338" s="43" t="str">
        <f>IF(AND(Home!$A$1&gt;=Leave[[#This Row],[Start Time]],Home!$A$1&lt;=Leave[[#This Row],[End Time]]),"Aplica","No Aplica")</f>
        <v>No Aplica</v>
      </c>
      <c r="M7338" s="43" t="str">
        <f>IF(AND(Home!$A$1&gt;=Leave[[#This Row],[Start Time]],Home!$A$1&lt;=Leave[[#This Row],[End Time]]),Home!$A$1,"No Aplica")</f>
        <v>No Aplica</v>
      </c>
      <c r="N7338" s="43" t="str">
        <f>Leave[[#This Row],[User Code (Owning User) (Usuario)]]&amp;Leave[[#This Row],[fecha activa]]</f>
        <v>MIE2024101017805No Aplica</v>
      </c>
    </row>
    <row r="7339" spans="1:14" x14ac:dyDescent="0.3">
      <c r="A7339" s="43" t="s">
        <v>465</v>
      </c>
      <c r="B7339" s="3">
        <v>45913</v>
      </c>
      <c r="C7339" s="3">
        <v>45913</v>
      </c>
      <c r="D7339" s="43" t="s">
        <v>3298</v>
      </c>
      <c r="E7339" s="43" t="s">
        <v>740</v>
      </c>
      <c r="F7339" s="43" t="s">
        <v>741</v>
      </c>
      <c r="G7339">
        <v>60</v>
      </c>
      <c r="H7339">
        <v>60</v>
      </c>
      <c r="I7339" s="43" t="s">
        <v>1148</v>
      </c>
      <c r="J7339" s="43" t="s">
        <v>975</v>
      </c>
      <c r="K7339" s="43" t="s">
        <v>178</v>
      </c>
      <c r="L7339" s="43" t="str">
        <f>IF(AND(Home!$A$1&gt;=Leave[[#This Row],[Start Time]],Home!$A$1&lt;=Leave[[#This Row],[End Time]]),"Aplica","No Aplica")</f>
        <v>No Aplica</v>
      </c>
      <c r="M7339" s="43" t="str">
        <f>IF(AND(Home!$A$1&gt;=Leave[[#This Row],[Start Time]],Home!$A$1&lt;=Leave[[#This Row],[End Time]]),Home!$A$1,"No Aplica")</f>
        <v>No Aplica</v>
      </c>
      <c r="N7339" s="43" t="str">
        <f>Leave[[#This Row],[User Code (Owning User) (Usuario)]]&amp;Leave[[#This Row],[fecha activa]]</f>
        <v>MIE2024101017805No Aplica</v>
      </c>
    </row>
    <row r="7340" spans="1:14" x14ac:dyDescent="0.3">
      <c r="A7340" s="43" t="s">
        <v>465</v>
      </c>
      <c r="B7340" s="3">
        <v>45912</v>
      </c>
      <c r="C7340" s="3">
        <v>45912</v>
      </c>
      <c r="D7340" s="43" t="s">
        <v>621</v>
      </c>
      <c r="E7340" s="43" t="s">
        <v>740</v>
      </c>
      <c r="F7340" s="43" t="s">
        <v>741</v>
      </c>
      <c r="G7340">
        <v>60</v>
      </c>
      <c r="H7340">
        <v>60</v>
      </c>
      <c r="I7340" s="43" t="s">
        <v>1148</v>
      </c>
      <c r="J7340" s="43" t="s">
        <v>975</v>
      </c>
      <c r="K7340" s="43" t="s">
        <v>178</v>
      </c>
      <c r="L7340" s="43" t="str">
        <f>IF(AND(Home!$A$1&gt;=Leave[[#This Row],[Start Time]],Home!$A$1&lt;=Leave[[#This Row],[End Time]]),"Aplica","No Aplica")</f>
        <v>No Aplica</v>
      </c>
      <c r="M7340" s="43" t="str">
        <f>IF(AND(Home!$A$1&gt;=Leave[[#This Row],[Start Time]],Home!$A$1&lt;=Leave[[#This Row],[End Time]]),Home!$A$1,"No Aplica")</f>
        <v>No Aplica</v>
      </c>
      <c r="N7340" s="43" t="str">
        <f>Leave[[#This Row],[User Code (Owning User) (Usuario)]]&amp;Leave[[#This Row],[fecha activa]]</f>
        <v>MIE2024101017805No Aplica</v>
      </c>
    </row>
    <row r="7341" spans="1:14" x14ac:dyDescent="0.3">
      <c r="A7341" s="43" t="s">
        <v>465</v>
      </c>
      <c r="B7341" s="3">
        <v>45911</v>
      </c>
      <c r="C7341" s="3">
        <v>45911</v>
      </c>
      <c r="D7341" s="43" t="s">
        <v>621</v>
      </c>
      <c r="E7341" s="43" t="s">
        <v>740</v>
      </c>
      <c r="F7341" s="43" t="s">
        <v>741</v>
      </c>
      <c r="G7341">
        <v>60</v>
      </c>
      <c r="H7341">
        <v>60</v>
      </c>
      <c r="I7341" s="43" t="s">
        <v>1148</v>
      </c>
      <c r="J7341" s="43" t="s">
        <v>975</v>
      </c>
      <c r="K7341" s="43" t="s">
        <v>178</v>
      </c>
      <c r="L7341" s="43" t="str">
        <f>IF(AND(Home!$A$1&gt;=Leave[[#This Row],[Start Time]],Home!$A$1&lt;=Leave[[#This Row],[End Time]]),"Aplica","No Aplica")</f>
        <v>No Aplica</v>
      </c>
      <c r="M7341" s="43" t="str">
        <f>IF(AND(Home!$A$1&gt;=Leave[[#This Row],[Start Time]],Home!$A$1&lt;=Leave[[#This Row],[End Time]]),Home!$A$1,"No Aplica")</f>
        <v>No Aplica</v>
      </c>
      <c r="N7341" s="43" t="str">
        <f>Leave[[#This Row],[User Code (Owning User) (Usuario)]]&amp;Leave[[#This Row],[fecha activa]]</f>
        <v>MIE2024101017805No Aplica</v>
      </c>
    </row>
    <row r="7342" spans="1:14" x14ac:dyDescent="0.3">
      <c r="A7342" s="43" t="s">
        <v>465</v>
      </c>
      <c r="B7342" s="3">
        <v>45910</v>
      </c>
      <c r="C7342" s="3">
        <v>45910</v>
      </c>
      <c r="D7342" s="43" t="s">
        <v>621</v>
      </c>
      <c r="E7342" s="43" t="s">
        <v>740</v>
      </c>
      <c r="F7342" s="43" t="s">
        <v>741</v>
      </c>
      <c r="G7342">
        <v>60</v>
      </c>
      <c r="H7342">
        <v>60</v>
      </c>
      <c r="I7342" s="43" t="s">
        <v>1148</v>
      </c>
      <c r="J7342" s="43" t="s">
        <v>975</v>
      </c>
      <c r="K7342" s="43" t="s">
        <v>178</v>
      </c>
      <c r="L7342" s="43" t="str">
        <f>IF(AND(Home!$A$1&gt;=Leave[[#This Row],[Start Time]],Home!$A$1&lt;=Leave[[#This Row],[End Time]]),"Aplica","No Aplica")</f>
        <v>No Aplica</v>
      </c>
      <c r="M7342" s="43" t="str">
        <f>IF(AND(Home!$A$1&gt;=Leave[[#This Row],[Start Time]],Home!$A$1&lt;=Leave[[#This Row],[End Time]]),Home!$A$1,"No Aplica")</f>
        <v>No Aplica</v>
      </c>
      <c r="N7342" s="43" t="str">
        <f>Leave[[#This Row],[User Code (Owning User) (Usuario)]]&amp;Leave[[#This Row],[fecha activa]]</f>
        <v>MIE2024101017805No Aplica</v>
      </c>
    </row>
    <row r="7343" spans="1:14" x14ac:dyDescent="0.3">
      <c r="A7343" s="43" t="s">
        <v>465</v>
      </c>
      <c r="B7343" s="3">
        <v>45921</v>
      </c>
      <c r="C7343" s="3">
        <v>45921</v>
      </c>
      <c r="D7343" s="43" t="s">
        <v>495</v>
      </c>
      <c r="E7343" s="43" t="s">
        <v>740</v>
      </c>
      <c r="F7343" s="43" t="s">
        <v>741</v>
      </c>
      <c r="G7343">
        <v>1410</v>
      </c>
      <c r="H7343">
        <v>540</v>
      </c>
      <c r="I7343" s="43" t="s">
        <v>1148</v>
      </c>
      <c r="J7343" s="43" t="s">
        <v>975</v>
      </c>
      <c r="K7343" s="43" t="s">
        <v>178</v>
      </c>
      <c r="L7343" s="43" t="str">
        <f>IF(AND(Home!$A$1&gt;=Leave[[#This Row],[Start Time]],Home!$A$1&lt;=Leave[[#This Row],[End Time]]),"Aplica","No Aplica")</f>
        <v>No Aplica</v>
      </c>
      <c r="M7343" s="43" t="str">
        <f>IF(AND(Home!$A$1&gt;=Leave[[#This Row],[Start Time]],Home!$A$1&lt;=Leave[[#This Row],[End Time]]),Home!$A$1,"No Aplica")</f>
        <v>No Aplica</v>
      </c>
      <c r="N7343" s="43" t="str">
        <f>Leave[[#This Row],[User Code (Owning User) (Usuario)]]&amp;Leave[[#This Row],[fecha activa]]</f>
        <v>MIE2024101017805No Aplica</v>
      </c>
    </row>
    <row r="7344" spans="1:14" x14ac:dyDescent="0.3">
      <c r="A7344" s="43" t="s">
        <v>465</v>
      </c>
      <c r="B7344" s="3">
        <v>45906</v>
      </c>
      <c r="C7344" s="3">
        <v>45906</v>
      </c>
      <c r="D7344" s="43" t="s">
        <v>2819</v>
      </c>
      <c r="E7344" s="43" t="s">
        <v>740</v>
      </c>
      <c r="F7344" s="43" t="s">
        <v>741</v>
      </c>
      <c r="G7344">
        <v>1410</v>
      </c>
      <c r="H7344">
        <v>540</v>
      </c>
      <c r="I7344" s="43" t="s">
        <v>1148</v>
      </c>
      <c r="J7344" s="43" t="s">
        <v>975</v>
      </c>
      <c r="K7344" s="43" t="s">
        <v>178</v>
      </c>
      <c r="L7344" s="43" t="str">
        <f>IF(AND(Home!$A$1&gt;=Leave[[#This Row],[Start Time]],Home!$A$1&lt;=Leave[[#This Row],[End Time]]),"Aplica","No Aplica")</f>
        <v>No Aplica</v>
      </c>
      <c r="M7344" s="43" t="str">
        <f>IF(AND(Home!$A$1&gt;=Leave[[#This Row],[Start Time]],Home!$A$1&lt;=Leave[[#This Row],[End Time]]),Home!$A$1,"No Aplica")</f>
        <v>No Aplica</v>
      </c>
      <c r="N7344" s="43" t="str">
        <f>Leave[[#This Row],[User Code (Owning User) (Usuario)]]&amp;Leave[[#This Row],[fecha activa]]</f>
        <v>MIE2024101017805No Aplica</v>
      </c>
    </row>
    <row r="7345" spans="1:14" x14ac:dyDescent="0.3">
      <c r="A7345" s="43" t="s">
        <v>465</v>
      </c>
      <c r="B7345" s="3">
        <v>45905</v>
      </c>
      <c r="C7345" s="3">
        <v>45905</v>
      </c>
      <c r="D7345" s="43" t="s">
        <v>2819</v>
      </c>
      <c r="E7345" s="43" t="s">
        <v>740</v>
      </c>
      <c r="F7345" s="43" t="s">
        <v>741</v>
      </c>
      <c r="G7345">
        <v>1410</v>
      </c>
      <c r="H7345">
        <v>540</v>
      </c>
      <c r="I7345" s="43" t="s">
        <v>1148</v>
      </c>
      <c r="J7345" s="43" t="s">
        <v>975</v>
      </c>
      <c r="K7345" s="43" t="s">
        <v>178</v>
      </c>
      <c r="L7345" s="43" t="str">
        <f>IF(AND(Home!$A$1&gt;=Leave[[#This Row],[Start Time]],Home!$A$1&lt;=Leave[[#This Row],[End Time]]),"Aplica","No Aplica")</f>
        <v>No Aplica</v>
      </c>
      <c r="M7345" s="43" t="str">
        <f>IF(AND(Home!$A$1&gt;=Leave[[#This Row],[Start Time]],Home!$A$1&lt;=Leave[[#This Row],[End Time]]),Home!$A$1,"No Aplica")</f>
        <v>No Aplica</v>
      </c>
      <c r="N7345" s="43" t="str">
        <f>Leave[[#This Row],[User Code (Owning User) (Usuario)]]&amp;Leave[[#This Row],[fecha activa]]</f>
        <v>MIE2024101017805No Aplica</v>
      </c>
    </row>
    <row r="7346" spans="1:14" x14ac:dyDescent="0.3">
      <c r="A7346" s="43" t="s">
        <v>465</v>
      </c>
      <c r="B7346" s="3">
        <v>45904</v>
      </c>
      <c r="C7346" s="3">
        <v>45904</v>
      </c>
      <c r="D7346" s="43" t="s">
        <v>2819</v>
      </c>
      <c r="E7346" s="43" t="s">
        <v>740</v>
      </c>
      <c r="F7346" s="43" t="s">
        <v>741</v>
      </c>
      <c r="G7346">
        <v>1410</v>
      </c>
      <c r="H7346">
        <v>540</v>
      </c>
      <c r="I7346" s="43" t="s">
        <v>1148</v>
      </c>
      <c r="J7346" s="43" t="s">
        <v>975</v>
      </c>
      <c r="K7346" s="43" t="s">
        <v>178</v>
      </c>
      <c r="L7346" s="43" t="str">
        <f>IF(AND(Home!$A$1&gt;=Leave[[#This Row],[Start Time]],Home!$A$1&lt;=Leave[[#This Row],[End Time]]),"Aplica","No Aplica")</f>
        <v>No Aplica</v>
      </c>
      <c r="M7346" s="43" t="str">
        <f>IF(AND(Home!$A$1&gt;=Leave[[#This Row],[Start Time]],Home!$A$1&lt;=Leave[[#This Row],[End Time]]),Home!$A$1,"No Aplica")</f>
        <v>No Aplica</v>
      </c>
      <c r="N7346" s="43" t="str">
        <f>Leave[[#This Row],[User Code (Owning User) (Usuario)]]&amp;Leave[[#This Row],[fecha activa]]</f>
        <v>MIE2024101017805No Aplica</v>
      </c>
    </row>
    <row r="7347" spans="1:14" x14ac:dyDescent="0.3">
      <c r="A7347" s="43" t="s">
        <v>465</v>
      </c>
      <c r="B7347" s="3">
        <v>45903</v>
      </c>
      <c r="C7347" s="3">
        <v>45903</v>
      </c>
      <c r="D7347" s="43" t="s">
        <v>2820</v>
      </c>
      <c r="E7347" s="43" t="s">
        <v>740</v>
      </c>
      <c r="F7347" s="43" t="s">
        <v>741</v>
      </c>
      <c r="G7347">
        <v>1410</v>
      </c>
      <c r="H7347">
        <v>540</v>
      </c>
      <c r="I7347" s="43" t="s">
        <v>1148</v>
      </c>
      <c r="J7347" s="43" t="s">
        <v>975</v>
      </c>
      <c r="K7347" s="43" t="s">
        <v>178</v>
      </c>
      <c r="L7347" s="43" t="str">
        <f>IF(AND(Home!$A$1&gt;=Leave[[#This Row],[Start Time]],Home!$A$1&lt;=Leave[[#This Row],[End Time]]),"Aplica","No Aplica")</f>
        <v>No Aplica</v>
      </c>
      <c r="M7347" s="43" t="str">
        <f>IF(AND(Home!$A$1&gt;=Leave[[#This Row],[Start Time]],Home!$A$1&lt;=Leave[[#This Row],[End Time]]),Home!$A$1,"No Aplica")</f>
        <v>No Aplica</v>
      </c>
      <c r="N7347" s="43" t="str">
        <f>Leave[[#This Row],[User Code (Owning User) (Usuario)]]&amp;Leave[[#This Row],[fecha activa]]</f>
        <v>MIE2024101017805No Aplica</v>
      </c>
    </row>
    <row r="7348" spans="1:14" x14ac:dyDescent="0.3">
      <c r="A7348" s="43" t="s">
        <v>465</v>
      </c>
      <c r="B7348" s="3">
        <v>45902</v>
      </c>
      <c r="C7348" s="3">
        <v>45902</v>
      </c>
      <c r="D7348" s="43" t="s">
        <v>851</v>
      </c>
      <c r="E7348" s="43" t="s">
        <v>740</v>
      </c>
      <c r="F7348" s="43" t="s">
        <v>741</v>
      </c>
      <c r="G7348">
        <v>1410</v>
      </c>
      <c r="H7348">
        <v>540</v>
      </c>
      <c r="I7348" s="43" t="s">
        <v>1148</v>
      </c>
      <c r="J7348" s="43" t="s">
        <v>975</v>
      </c>
      <c r="K7348" s="43" t="s">
        <v>178</v>
      </c>
      <c r="L7348" s="43" t="str">
        <f>IF(AND(Home!$A$1&gt;=Leave[[#This Row],[Start Time]],Home!$A$1&lt;=Leave[[#This Row],[End Time]]),"Aplica","No Aplica")</f>
        <v>No Aplica</v>
      </c>
      <c r="M7348" s="43" t="str">
        <f>IF(AND(Home!$A$1&gt;=Leave[[#This Row],[Start Time]],Home!$A$1&lt;=Leave[[#This Row],[End Time]]),Home!$A$1,"No Aplica")</f>
        <v>No Aplica</v>
      </c>
      <c r="N7348" s="43" t="str">
        <f>Leave[[#This Row],[User Code (Owning User) (Usuario)]]&amp;Leave[[#This Row],[fecha activa]]</f>
        <v>MIE2024101017805No Aplica</v>
      </c>
    </row>
    <row r="7349" spans="1:14" x14ac:dyDescent="0.3">
      <c r="A7349" s="43" t="s">
        <v>465</v>
      </c>
      <c r="B7349" s="3">
        <v>45907</v>
      </c>
      <c r="C7349" s="3">
        <v>45907</v>
      </c>
      <c r="D7349" s="43" t="s">
        <v>495</v>
      </c>
      <c r="E7349" s="43" t="s">
        <v>740</v>
      </c>
      <c r="F7349" s="43" t="s">
        <v>741</v>
      </c>
      <c r="G7349">
        <v>1410</v>
      </c>
      <c r="H7349">
        <v>540</v>
      </c>
      <c r="I7349" s="43" t="s">
        <v>1148</v>
      </c>
      <c r="J7349" s="43" t="s">
        <v>975</v>
      </c>
      <c r="K7349" s="43" t="s">
        <v>178</v>
      </c>
      <c r="L7349" s="43" t="str">
        <f>IF(AND(Home!$A$1&gt;=Leave[[#This Row],[Start Time]],Home!$A$1&lt;=Leave[[#This Row],[End Time]]),"Aplica","No Aplica")</f>
        <v>No Aplica</v>
      </c>
      <c r="M7349" s="43" t="str">
        <f>IF(AND(Home!$A$1&gt;=Leave[[#This Row],[Start Time]],Home!$A$1&lt;=Leave[[#This Row],[End Time]]),Home!$A$1,"No Aplica")</f>
        <v>No Aplica</v>
      </c>
      <c r="N7349" s="43" t="str">
        <f>Leave[[#This Row],[User Code (Owning User) (Usuario)]]&amp;Leave[[#This Row],[fecha activa]]</f>
        <v>MIE2024101017805No Aplica</v>
      </c>
    </row>
    <row r="7350" spans="1:14" x14ac:dyDescent="0.3">
      <c r="A7350" s="43" t="s">
        <v>465</v>
      </c>
      <c r="B7350" s="3">
        <v>45928</v>
      </c>
      <c r="C7350" s="3">
        <v>45928</v>
      </c>
      <c r="D7350" s="43" t="s">
        <v>491</v>
      </c>
      <c r="E7350" s="43" t="s">
        <v>2068</v>
      </c>
      <c r="F7350" s="43" t="s">
        <v>2070</v>
      </c>
      <c r="G7350">
        <v>540</v>
      </c>
      <c r="H7350">
        <v>540</v>
      </c>
      <c r="I7350" s="43" t="s">
        <v>2069</v>
      </c>
      <c r="J7350" s="43" t="s">
        <v>1040</v>
      </c>
      <c r="K7350" s="43" t="s">
        <v>179</v>
      </c>
      <c r="L7350" s="43" t="str">
        <f>IF(AND(Home!$A$1&gt;=Leave[[#This Row],[Start Time]],Home!$A$1&lt;=Leave[[#This Row],[End Time]]),"Aplica","No Aplica")</f>
        <v>No Aplica</v>
      </c>
      <c r="M7350" s="43" t="str">
        <f>IF(AND(Home!$A$1&gt;=Leave[[#This Row],[Start Time]],Home!$A$1&lt;=Leave[[#This Row],[End Time]]),Home!$A$1,"No Aplica")</f>
        <v>No Aplica</v>
      </c>
      <c r="N7350" s="43" t="str">
        <f>Leave[[#This Row],[User Code (Owning User) (Usuario)]]&amp;Leave[[#This Row],[fecha activa]]</f>
        <v>MIE2025140723670No Aplica</v>
      </c>
    </row>
    <row r="7351" spans="1:14" x14ac:dyDescent="0.3">
      <c r="A7351" s="43" t="s">
        <v>465</v>
      </c>
      <c r="B7351" s="3">
        <v>45921</v>
      </c>
      <c r="C7351" s="3">
        <v>45921</v>
      </c>
      <c r="D7351" s="43" t="s">
        <v>490</v>
      </c>
      <c r="E7351" s="43" t="s">
        <v>2068</v>
      </c>
      <c r="F7351" s="43" t="s">
        <v>2070</v>
      </c>
      <c r="G7351">
        <v>540</v>
      </c>
      <c r="H7351">
        <v>540</v>
      </c>
      <c r="I7351" s="43" t="s">
        <v>2069</v>
      </c>
      <c r="J7351" s="43" t="s">
        <v>1040</v>
      </c>
      <c r="K7351" s="43" t="s">
        <v>179</v>
      </c>
      <c r="L7351" s="43" t="str">
        <f>IF(AND(Home!$A$1&gt;=Leave[[#This Row],[Start Time]],Home!$A$1&lt;=Leave[[#This Row],[End Time]]),"Aplica","No Aplica")</f>
        <v>No Aplica</v>
      </c>
      <c r="M7351" s="43" t="str">
        <f>IF(AND(Home!$A$1&gt;=Leave[[#This Row],[Start Time]],Home!$A$1&lt;=Leave[[#This Row],[End Time]]),Home!$A$1,"No Aplica")</f>
        <v>No Aplica</v>
      </c>
      <c r="N7351" s="43" t="str">
        <f>Leave[[#This Row],[User Code (Owning User) (Usuario)]]&amp;Leave[[#This Row],[fecha activa]]</f>
        <v>MIE2025140723670No Aplica</v>
      </c>
    </row>
    <row r="7352" spans="1:14" x14ac:dyDescent="0.3">
      <c r="A7352" s="43" t="s">
        <v>465</v>
      </c>
      <c r="B7352" s="3">
        <v>45903</v>
      </c>
      <c r="C7352" s="3">
        <v>45903</v>
      </c>
      <c r="D7352" s="43" t="s">
        <v>1404</v>
      </c>
      <c r="E7352" s="43" t="s">
        <v>2068</v>
      </c>
      <c r="F7352" s="43" t="s">
        <v>2070</v>
      </c>
      <c r="G7352">
        <v>120</v>
      </c>
      <c r="H7352">
        <v>120</v>
      </c>
      <c r="I7352" s="43" t="s">
        <v>2069</v>
      </c>
      <c r="J7352" s="43" t="s">
        <v>1040</v>
      </c>
      <c r="K7352" s="43" t="s">
        <v>179</v>
      </c>
      <c r="L7352" s="43" t="str">
        <f>IF(AND(Home!$A$1&gt;=Leave[[#This Row],[Start Time]],Home!$A$1&lt;=Leave[[#This Row],[End Time]]),"Aplica","No Aplica")</f>
        <v>No Aplica</v>
      </c>
      <c r="M7352" s="43" t="str">
        <f>IF(AND(Home!$A$1&gt;=Leave[[#This Row],[Start Time]],Home!$A$1&lt;=Leave[[#This Row],[End Time]]),Home!$A$1,"No Aplica")</f>
        <v>No Aplica</v>
      </c>
      <c r="N7352" s="43" t="str">
        <f>Leave[[#This Row],[User Code (Owning User) (Usuario)]]&amp;Leave[[#This Row],[fecha activa]]</f>
        <v>MIE2025140723670No Aplica</v>
      </c>
    </row>
    <row r="7353" spans="1:14" x14ac:dyDescent="0.3">
      <c r="A7353" s="43" t="s">
        <v>471</v>
      </c>
      <c r="B7353" s="3">
        <v>45903</v>
      </c>
      <c r="C7353" s="3">
        <v>45903</v>
      </c>
      <c r="D7353" s="43" t="s">
        <v>2844</v>
      </c>
      <c r="E7353" s="43" t="s">
        <v>2068</v>
      </c>
      <c r="F7353" s="43" t="s">
        <v>2070</v>
      </c>
      <c r="G7353">
        <v>270</v>
      </c>
      <c r="H7353">
        <v>270</v>
      </c>
      <c r="I7353" s="43" t="s">
        <v>2069</v>
      </c>
      <c r="J7353" s="43" t="s">
        <v>1040</v>
      </c>
      <c r="K7353" s="43" t="s">
        <v>179</v>
      </c>
      <c r="L7353" s="43" t="str">
        <f>IF(AND(Home!$A$1&gt;=Leave[[#This Row],[Start Time]],Home!$A$1&lt;=Leave[[#This Row],[End Time]]),"Aplica","No Aplica")</f>
        <v>No Aplica</v>
      </c>
      <c r="M7353" s="43" t="str">
        <f>IF(AND(Home!$A$1&gt;=Leave[[#This Row],[Start Time]],Home!$A$1&lt;=Leave[[#This Row],[End Time]]),Home!$A$1,"No Aplica")</f>
        <v>No Aplica</v>
      </c>
      <c r="N7353" s="43" t="str">
        <f>Leave[[#This Row],[User Code (Owning User) (Usuario)]]&amp;Leave[[#This Row],[fecha activa]]</f>
        <v>MIE2025140723670No Aplica</v>
      </c>
    </row>
    <row r="7354" spans="1:14" x14ac:dyDescent="0.3">
      <c r="A7354" s="43" t="s">
        <v>465</v>
      </c>
      <c r="B7354" s="3">
        <v>45914</v>
      </c>
      <c r="C7354" s="3">
        <v>45914</v>
      </c>
      <c r="D7354" s="43" t="s">
        <v>491</v>
      </c>
      <c r="E7354" s="43" t="s">
        <v>2068</v>
      </c>
      <c r="F7354" s="43" t="s">
        <v>2070</v>
      </c>
      <c r="G7354">
        <v>540</v>
      </c>
      <c r="H7354">
        <v>540</v>
      </c>
      <c r="I7354" s="43" t="s">
        <v>2069</v>
      </c>
      <c r="J7354" s="43" t="s">
        <v>1040</v>
      </c>
      <c r="K7354" s="43" t="s">
        <v>179</v>
      </c>
      <c r="L7354" s="43" t="str">
        <f>IF(AND(Home!$A$1&gt;=Leave[[#This Row],[Start Time]],Home!$A$1&lt;=Leave[[#This Row],[End Time]]),"Aplica","No Aplica")</f>
        <v>No Aplica</v>
      </c>
      <c r="M7354" s="43" t="str">
        <f>IF(AND(Home!$A$1&gt;=Leave[[#This Row],[Start Time]],Home!$A$1&lt;=Leave[[#This Row],[End Time]]),Home!$A$1,"No Aplica")</f>
        <v>No Aplica</v>
      </c>
      <c r="N7354" s="43" t="str">
        <f>Leave[[#This Row],[User Code (Owning User) (Usuario)]]&amp;Leave[[#This Row],[fecha activa]]</f>
        <v>MIE2025140723670No Aplica</v>
      </c>
    </row>
    <row r="7355" spans="1:14" x14ac:dyDescent="0.3">
      <c r="A7355" s="43" t="s">
        <v>465</v>
      </c>
      <c r="B7355" s="3">
        <v>45907</v>
      </c>
      <c r="C7355" s="3">
        <v>45907</v>
      </c>
      <c r="D7355" s="43" t="s">
        <v>490</v>
      </c>
      <c r="E7355" s="43" t="s">
        <v>2068</v>
      </c>
      <c r="F7355" s="43" t="s">
        <v>2070</v>
      </c>
      <c r="G7355">
        <v>540</v>
      </c>
      <c r="H7355">
        <v>540</v>
      </c>
      <c r="I7355" s="43" t="s">
        <v>2069</v>
      </c>
      <c r="J7355" s="43" t="s">
        <v>1040</v>
      </c>
      <c r="K7355" s="43" t="s">
        <v>179</v>
      </c>
      <c r="L7355" s="43" t="str">
        <f>IF(AND(Home!$A$1&gt;=Leave[[#This Row],[Start Time]],Home!$A$1&lt;=Leave[[#This Row],[End Time]]),"Aplica","No Aplica")</f>
        <v>No Aplica</v>
      </c>
      <c r="M7355" s="43" t="str">
        <f>IF(AND(Home!$A$1&gt;=Leave[[#This Row],[Start Time]],Home!$A$1&lt;=Leave[[#This Row],[End Time]]),Home!$A$1,"No Aplica")</f>
        <v>No Aplica</v>
      </c>
      <c r="N7355" s="43" t="str">
        <f>Leave[[#This Row],[User Code (Owning User) (Usuario)]]&amp;Leave[[#This Row],[fecha activa]]</f>
        <v>MIE2025140723670No Aplica</v>
      </c>
    </row>
    <row r="7356" spans="1:14" x14ac:dyDescent="0.3">
      <c r="A7356" s="43" t="s">
        <v>468</v>
      </c>
      <c r="B7356" s="3">
        <v>45916</v>
      </c>
      <c r="C7356" s="3">
        <v>45916</v>
      </c>
      <c r="D7356" s="43" t="s">
        <v>474</v>
      </c>
      <c r="E7356" s="43" t="s">
        <v>3506</v>
      </c>
      <c r="F7356" s="43" t="s">
        <v>3508</v>
      </c>
      <c r="G7356">
        <v>540</v>
      </c>
      <c r="H7356">
        <v>540</v>
      </c>
      <c r="I7356" s="43" t="s">
        <v>3507</v>
      </c>
      <c r="J7356" s="43" t="s">
        <v>1487</v>
      </c>
      <c r="K7356" s="43" t="s">
        <v>177</v>
      </c>
      <c r="L7356" s="43" t="str">
        <f>IF(AND(Home!$A$1&gt;=Leave[[#This Row],[Start Time]],Home!$A$1&lt;=Leave[[#This Row],[End Time]]),"Aplica","No Aplica")</f>
        <v>No Aplica</v>
      </c>
      <c r="M7356" s="43" t="str">
        <f>IF(AND(Home!$A$1&gt;=Leave[[#This Row],[Start Time]],Home!$A$1&lt;=Leave[[#This Row],[End Time]]),Home!$A$1,"No Aplica")</f>
        <v>No Aplica</v>
      </c>
      <c r="N7356" s="43" t="str">
        <f>Leave[[#This Row],[User Code (Owning User) (Usuario)]]&amp;Leave[[#This Row],[fecha activa]]</f>
        <v>MIE2025150924437No Aplica</v>
      </c>
    </row>
    <row r="7357" spans="1:14" x14ac:dyDescent="0.3">
      <c r="A7357" s="43" t="s">
        <v>465</v>
      </c>
      <c r="B7357" s="3">
        <v>45930</v>
      </c>
      <c r="C7357" s="3">
        <v>45930</v>
      </c>
      <c r="D7357" s="43" t="s">
        <v>842</v>
      </c>
      <c r="E7357" s="43" t="s">
        <v>2304</v>
      </c>
      <c r="F7357" s="43" t="s">
        <v>2306</v>
      </c>
      <c r="G7357">
        <v>60</v>
      </c>
      <c r="H7357">
        <v>60</v>
      </c>
      <c r="I7357" s="43" t="s">
        <v>2305</v>
      </c>
      <c r="J7357" s="43" t="s">
        <v>1863</v>
      </c>
      <c r="K7357" s="43" t="s">
        <v>179</v>
      </c>
      <c r="L7357" s="43" t="str">
        <f>IF(AND(Home!$A$1&gt;=Leave[[#This Row],[Start Time]],Home!$A$1&lt;=Leave[[#This Row],[End Time]]),"Aplica","No Aplica")</f>
        <v>No Aplica</v>
      </c>
      <c r="M7357" s="43" t="str">
        <f>IF(AND(Home!$A$1&gt;=Leave[[#This Row],[Start Time]],Home!$A$1&lt;=Leave[[#This Row],[End Time]]),Home!$A$1,"No Aplica")</f>
        <v>No Aplica</v>
      </c>
      <c r="N7357" s="43" t="str">
        <f>Leave[[#This Row],[User Code (Owning User) (Usuario)]]&amp;Leave[[#This Row],[fecha activa]]</f>
        <v>MIE2025060823935No Aplica</v>
      </c>
    </row>
    <row r="7358" spans="1:14" x14ac:dyDescent="0.3">
      <c r="A7358" s="43" t="s">
        <v>465</v>
      </c>
      <c r="B7358" s="3">
        <v>45928</v>
      </c>
      <c r="C7358" s="3">
        <v>45928</v>
      </c>
      <c r="D7358" s="43" t="s">
        <v>470</v>
      </c>
      <c r="E7358" s="43" t="s">
        <v>2304</v>
      </c>
      <c r="F7358" s="43" t="s">
        <v>2306</v>
      </c>
      <c r="G7358">
        <v>540</v>
      </c>
      <c r="H7358">
        <v>540</v>
      </c>
      <c r="I7358" s="43" t="s">
        <v>2305</v>
      </c>
      <c r="J7358" s="43" t="s">
        <v>1863</v>
      </c>
      <c r="K7358" s="43" t="s">
        <v>179</v>
      </c>
      <c r="L7358" s="43" t="str">
        <f>IF(AND(Home!$A$1&gt;=Leave[[#This Row],[Start Time]],Home!$A$1&lt;=Leave[[#This Row],[End Time]]),"Aplica","No Aplica")</f>
        <v>No Aplica</v>
      </c>
      <c r="M7358" s="43" t="str">
        <f>IF(AND(Home!$A$1&gt;=Leave[[#This Row],[Start Time]],Home!$A$1&lt;=Leave[[#This Row],[End Time]]),Home!$A$1,"No Aplica")</f>
        <v>No Aplica</v>
      </c>
      <c r="N7358" s="43" t="str">
        <f>Leave[[#This Row],[User Code (Owning User) (Usuario)]]&amp;Leave[[#This Row],[fecha activa]]</f>
        <v>MIE2025060823935No Aplica</v>
      </c>
    </row>
    <row r="7359" spans="1:14" x14ac:dyDescent="0.3">
      <c r="A7359" s="43" t="s">
        <v>465</v>
      </c>
      <c r="B7359" s="3">
        <v>45924</v>
      </c>
      <c r="C7359" s="3">
        <v>45924</v>
      </c>
      <c r="D7359" s="43" t="s">
        <v>842</v>
      </c>
      <c r="E7359" s="43" t="s">
        <v>2304</v>
      </c>
      <c r="F7359" s="43" t="s">
        <v>2306</v>
      </c>
      <c r="G7359">
        <v>60</v>
      </c>
      <c r="H7359">
        <v>60</v>
      </c>
      <c r="I7359" s="43" t="s">
        <v>2305</v>
      </c>
      <c r="J7359" s="43" t="s">
        <v>1863</v>
      </c>
      <c r="K7359" s="43" t="s">
        <v>179</v>
      </c>
      <c r="L7359" s="43" t="str">
        <f>IF(AND(Home!$A$1&gt;=Leave[[#This Row],[Start Time]],Home!$A$1&lt;=Leave[[#This Row],[End Time]]),"Aplica","No Aplica")</f>
        <v>No Aplica</v>
      </c>
      <c r="M7359" s="43" t="str">
        <f>IF(AND(Home!$A$1&gt;=Leave[[#This Row],[Start Time]],Home!$A$1&lt;=Leave[[#This Row],[End Time]]),Home!$A$1,"No Aplica")</f>
        <v>No Aplica</v>
      </c>
      <c r="N7359" s="43" t="str">
        <f>Leave[[#This Row],[User Code (Owning User) (Usuario)]]&amp;Leave[[#This Row],[fecha activa]]</f>
        <v>MIE2025060823935No Aplica</v>
      </c>
    </row>
    <row r="7360" spans="1:14" x14ac:dyDescent="0.3">
      <c r="A7360" s="43" t="s">
        <v>465</v>
      </c>
      <c r="B7360" s="3">
        <v>45923</v>
      </c>
      <c r="C7360" s="3">
        <v>45923</v>
      </c>
      <c r="D7360" s="43" t="s">
        <v>469</v>
      </c>
      <c r="E7360" s="43" t="s">
        <v>2304</v>
      </c>
      <c r="F7360" s="43" t="s">
        <v>2306</v>
      </c>
      <c r="G7360">
        <v>540</v>
      </c>
      <c r="H7360">
        <v>540</v>
      </c>
      <c r="I7360" s="43" t="s">
        <v>2305</v>
      </c>
      <c r="J7360" s="43" t="s">
        <v>1863</v>
      </c>
      <c r="K7360" s="43" t="s">
        <v>179</v>
      </c>
      <c r="L7360" s="43" t="str">
        <f>IF(AND(Home!$A$1&gt;=Leave[[#This Row],[Start Time]],Home!$A$1&lt;=Leave[[#This Row],[End Time]]),"Aplica","No Aplica")</f>
        <v>No Aplica</v>
      </c>
      <c r="M7360" s="43" t="str">
        <f>IF(AND(Home!$A$1&gt;=Leave[[#This Row],[Start Time]],Home!$A$1&lt;=Leave[[#This Row],[End Time]]),Home!$A$1,"No Aplica")</f>
        <v>No Aplica</v>
      </c>
      <c r="N7360" s="43" t="str">
        <f>Leave[[#This Row],[User Code (Owning User) (Usuario)]]&amp;Leave[[#This Row],[fecha activa]]</f>
        <v>MIE2025060823935No Aplica</v>
      </c>
    </row>
    <row r="7361" spans="1:14" x14ac:dyDescent="0.3">
      <c r="A7361" s="43" t="s">
        <v>465</v>
      </c>
      <c r="B7361" s="3">
        <v>45927</v>
      </c>
      <c r="C7361" s="3">
        <v>45927</v>
      </c>
      <c r="D7361" s="43" t="s">
        <v>842</v>
      </c>
      <c r="E7361" s="43" t="s">
        <v>2304</v>
      </c>
      <c r="F7361" s="43" t="s">
        <v>2306</v>
      </c>
      <c r="G7361">
        <v>60</v>
      </c>
      <c r="H7361">
        <v>60</v>
      </c>
      <c r="I7361" s="43" t="s">
        <v>2305</v>
      </c>
      <c r="J7361" s="43" t="s">
        <v>1863</v>
      </c>
      <c r="K7361" s="43" t="s">
        <v>179</v>
      </c>
      <c r="L7361" s="43" t="str">
        <f>IF(AND(Home!$A$1&gt;=Leave[[#This Row],[Start Time]],Home!$A$1&lt;=Leave[[#This Row],[End Time]]),"Aplica","No Aplica")</f>
        <v>No Aplica</v>
      </c>
      <c r="M7361" s="43" t="str">
        <f>IF(AND(Home!$A$1&gt;=Leave[[#This Row],[Start Time]],Home!$A$1&lt;=Leave[[#This Row],[End Time]]),Home!$A$1,"No Aplica")</f>
        <v>No Aplica</v>
      </c>
      <c r="N7361" s="43" t="str">
        <f>Leave[[#This Row],[User Code (Owning User) (Usuario)]]&amp;Leave[[#This Row],[fecha activa]]</f>
        <v>MIE2025060823935No Aplica</v>
      </c>
    </row>
    <row r="7362" spans="1:14" x14ac:dyDescent="0.3">
      <c r="A7362" s="43" t="s">
        <v>465</v>
      </c>
      <c r="B7362" s="3">
        <v>45926</v>
      </c>
      <c r="C7362" s="3">
        <v>45926</v>
      </c>
      <c r="D7362" s="43" t="s">
        <v>842</v>
      </c>
      <c r="E7362" s="43" t="s">
        <v>2304</v>
      </c>
      <c r="F7362" s="43" t="s">
        <v>2306</v>
      </c>
      <c r="G7362">
        <v>60</v>
      </c>
      <c r="H7362">
        <v>60</v>
      </c>
      <c r="I7362" s="43" t="s">
        <v>2305</v>
      </c>
      <c r="J7362" s="43" t="s">
        <v>1863</v>
      </c>
      <c r="K7362" s="43" t="s">
        <v>179</v>
      </c>
      <c r="L7362" s="43" t="str">
        <f>IF(AND(Home!$A$1&gt;=Leave[[#This Row],[Start Time]],Home!$A$1&lt;=Leave[[#This Row],[End Time]]),"Aplica","No Aplica")</f>
        <v>No Aplica</v>
      </c>
      <c r="M7362" s="43" t="str">
        <f>IF(AND(Home!$A$1&gt;=Leave[[#This Row],[Start Time]],Home!$A$1&lt;=Leave[[#This Row],[End Time]]),Home!$A$1,"No Aplica")</f>
        <v>No Aplica</v>
      </c>
      <c r="N7362" s="43" t="str">
        <f>Leave[[#This Row],[User Code (Owning User) (Usuario)]]&amp;Leave[[#This Row],[fecha activa]]</f>
        <v>MIE2025060823935No Aplica</v>
      </c>
    </row>
    <row r="7363" spans="1:14" x14ac:dyDescent="0.3">
      <c r="A7363" s="43" t="s">
        <v>465</v>
      </c>
      <c r="B7363" s="3">
        <v>45925</v>
      </c>
      <c r="C7363" s="3">
        <v>45925</v>
      </c>
      <c r="D7363" s="43" t="s">
        <v>842</v>
      </c>
      <c r="E7363" s="43" t="s">
        <v>2304</v>
      </c>
      <c r="F7363" s="43" t="s">
        <v>2306</v>
      </c>
      <c r="G7363">
        <v>60</v>
      </c>
      <c r="H7363">
        <v>60</v>
      </c>
      <c r="I7363" s="43" t="s">
        <v>2305</v>
      </c>
      <c r="J7363" s="43" t="s">
        <v>1863</v>
      </c>
      <c r="K7363" s="43" t="s">
        <v>179</v>
      </c>
      <c r="L7363" s="43" t="str">
        <f>IF(AND(Home!$A$1&gt;=Leave[[#This Row],[Start Time]],Home!$A$1&lt;=Leave[[#This Row],[End Time]]),"Aplica","No Aplica")</f>
        <v>No Aplica</v>
      </c>
      <c r="M7363" s="43" t="str">
        <f>IF(AND(Home!$A$1&gt;=Leave[[#This Row],[Start Time]],Home!$A$1&lt;=Leave[[#This Row],[End Time]]),Home!$A$1,"No Aplica")</f>
        <v>No Aplica</v>
      </c>
      <c r="N7363" s="43" t="str">
        <f>Leave[[#This Row],[User Code (Owning User) (Usuario)]]&amp;Leave[[#This Row],[fecha activa]]</f>
        <v>MIE2025060823935No Aplica</v>
      </c>
    </row>
    <row r="7364" spans="1:14" x14ac:dyDescent="0.3">
      <c r="A7364" s="43" t="s">
        <v>465</v>
      </c>
      <c r="B7364" s="3">
        <v>45914</v>
      </c>
      <c r="C7364" s="3">
        <v>45914</v>
      </c>
      <c r="D7364" s="43" t="s">
        <v>469</v>
      </c>
      <c r="E7364" s="43" t="s">
        <v>2304</v>
      </c>
      <c r="F7364" s="43" t="s">
        <v>2306</v>
      </c>
      <c r="G7364">
        <v>540</v>
      </c>
      <c r="H7364">
        <v>540</v>
      </c>
      <c r="I7364" s="43" t="s">
        <v>2305</v>
      </c>
      <c r="J7364" s="43" t="s">
        <v>1863</v>
      </c>
      <c r="K7364" s="43" t="s">
        <v>179</v>
      </c>
      <c r="L7364" s="43" t="str">
        <f>IF(AND(Home!$A$1&gt;=Leave[[#This Row],[Start Time]],Home!$A$1&lt;=Leave[[#This Row],[End Time]]),"Aplica","No Aplica")</f>
        <v>No Aplica</v>
      </c>
      <c r="M7364" s="43" t="str">
        <f>IF(AND(Home!$A$1&gt;=Leave[[#This Row],[Start Time]],Home!$A$1&lt;=Leave[[#This Row],[End Time]]),Home!$A$1,"No Aplica")</f>
        <v>No Aplica</v>
      </c>
      <c r="N7364" s="43" t="str">
        <f>Leave[[#This Row],[User Code (Owning User) (Usuario)]]&amp;Leave[[#This Row],[fecha activa]]</f>
        <v>MIE2025060823935No Aplica</v>
      </c>
    </row>
    <row r="7365" spans="1:14" x14ac:dyDescent="0.3">
      <c r="A7365" s="43" t="s">
        <v>465</v>
      </c>
      <c r="B7365" s="3">
        <v>45913</v>
      </c>
      <c r="C7365" s="3">
        <v>45913</v>
      </c>
      <c r="D7365" s="43" t="s">
        <v>621</v>
      </c>
      <c r="E7365" s="43" t="s">
        <v>2304</v>
      </c>
      <c r="F7365" s="43" t="s">
        <v>2306</v>
      </c>
      <c r="G7365">
        <v>120</v>
      </c>
      <c r="H7365">
        <v>120</v>
      </c>
      <c r="I7365" s="43" t="s">
        <v>2305</v>
      </c>
      <c r="J7365" s="43" t="s">
        <v>1863</v>
      </c>
      <c r="K7365" s="43" t="s">
        <v>179</v>
      </c>
      <c r="L7365" s="43" t="str">
        <f>IF(AND(Home!$A$1&gt;=Leave[[#This Row],[Start Time]],Home!$A$1&lt;=Leave[[#This Row],[End Time]]),"Aplica","No Aplica")</f>
        <v>No Aplica</v>
      </c>
      <c r="M7365" s="43" t="str">
        <f>IF(AND(Home!$A$1&gt;=Leave[[#This Row],[Start Time]],Home!$A$1&lt;=Leave[[#This Row],[End Time]]),Home!$A$1,"No Aplica")</f>
        <v>No Aplica</v>
      </c>
      <c r="N7365" s="43" t="str">
        <f>Leave[[#This Row],[User Code (Owning User) (Usuario)]]&amp;Leave[[#This Row],[fecha activa]]</f>
        <v>MIE2025060823935No Aplica</v>
      </c>
    </row>
    <row r="7366" spans="1:14" x14ac:dyDescent="0.3">
      <c r="A7366" s="43" t="s">
        <v>476</v>
      </c>
      <c r="B7366" s="3">
        <v>45921</v>
      </c>
      <c r="C7366" s="3">
        <v>45921</v>
      </c>
      <c r="D7366" s="43" t="s">
        <v>491</v>
      </c>
      <c r="E7366" s="43" t="s">
        <v>2304</v>
      </c>
      <c r="F7366" s="43" t="s">
        <v>2306</v>
      </c>
      <c r="G7366">
        <v>60</v>
      </c>
      <c r="H7366">
        <v>60</v>
      </c>
      <c r="I7366" s="43" t="s">
        <v>2305</v>
      </c>
      <c r="J7366" s="43" t="s">
        <v>1863</v>
      </c>
      <c r="K7366" s="43" t="s">
        <v>179</v>
      </c>
      <c r="L7366" s="43" t="str">
        <f>IF(AND(Home!$A$1&gt;=Leave[[#This Row],[Start Time]],Home!$A$1&lt;=Leave[[#This Row],[End Time]]),"Aplica","No Aplica")</f>
        <v>No Aplica</v>
      </c>
      <c r="M7366" s="43" t="str">
        <f>IF(AND(Home!$A$1&gt;=Leave[[#This Row],[Start Time]],Home!$A$1&lt;=Leave[[#This Row],[End Time]]),Home!$A$1,"No Aplica")</f>
        <v>No Aplica</v>
      </c>
      <c r="N7366" s="43" t="str">
        <f>Leave[[#This Row],[User Code (Owning User) (Usuario)]]&amp;Leave[[#This Row],[fecha activa]]</f>
        <v>MIE2025060823935No Aplica</v>
      </c>
    </row>
    <row r="7367" spans="1:14" x14ac:dyDescent="0.3">
      <c r="A7367" s="43" t="s">
        <v>465</v>
      </c>
      <c r="B7367" s="3">
        <v>45920</v>
      </c>
      <c r="C7367" s="3">
        <v>45920</v>
      </c>
      <c r="D7367" s="43" t="s">
        <v>621</v>
      </c>
      <c r="E7367" s="43" t="s">
        <v>2304</v>
      </c>
      <c r="F7367" s="43" t="s">
        <v>2306</v>
      </c>
      <c r="G7367">
        <v>120</v>
      </c>
      <c r="H7367">
        <v>120</v>
      </c>
      <c r="I7367" s="43" t="s">
        <v>2305</v>
      </c>
      <c r="J7367" s="43" t="s">
        <v>1863</v>
      </c>
      <c r="K7367" s="43" t="s">
        <v>179</v>
      </c>
      <c r="L7367" s="43" t="str">
        <f>IF(AND(Home!$A$1&gt;=Leave[[#This Row],[Start Time]],Home!$A$1&lt;=Leave[[#This Row],[End Time]]),"Aplica","No Aplica")</f>
        <v>No Aplica</v>
      </c>
      <c r="M7367" s="43" t="str">
        <f>IF(AND(Home!$A$1&gt;=Leave[[#This Row],[Start Time]],Home!$A$1&lt;=Leave[[#This Row],[End Time]]),Home!$A$1,"No Aplica")</f>
        <v>No Aplica</v>
      </c>
      <c r="N7367" s="43" t="str">
        <f>Leave[[#This Row],[User Code (Owning User) (Usuario)]]&amp;Leave[[#This Row],[fecha activa]]</f>
        <v>MIE2025060823935No Aplica</v>
      </c>
    </row>
    <row r="7368" spans="1:14" x14ac:dyDescent="0.3">
      <c r="A7368" s="43" t="s">
        <v>465</v>
      </c>
      <c r="B7368" s="3">
        <v>45916</v>
      </c>
      <c r="C7368" s="3">
        <v>45916</v>
      </c>
      <c r="D7368" s="43" t="s">
        <v>842</v>
      </c>
      <c r="E7368" s="43" t="s">
        <v>2304</v>
      </c>
      <c r="F7368" s="43" t="s">
        <v>2306</v>
      </c>
      <c r="G7368">
        <v>120</v>
      </c>
      <c r="H7368">
        <v>120</v>
      </c>
      <c r="I7368" s="43" t="s">
        <v>2305</v>
      </c>
      <c r="J7368" s="43" t="s">
        <v>1863</v>
      </c>
      <c r="K7368" s="43" t="s">
        <v>179</v>
      </c>
      <c r="L7368" s="43" t="str">
        <f>IF(AND(Home!$A$1&gt;=Leave[[#This Row],[Start Time]],Home!$A$1&lt;=Leave[[#This Row],[End Time]]),"Aplica","No Aplica")</f>
        <v>No Aplica</v>
      </c>
      <c r="M7368" s="43" t="str">
        <f>IF(AND(Home!$A$1&gt;=Leave[[#This Row],[Start Time]],Home!$A$1&lt;=Leave[[#This Row],[End Time]]),Home!$A$1,"No Aplica")</f>
        <v>No Aplica</v>
      </c>
      <c r="N7368" s="43" t="str">
        <f>Leave[[#This Row],[User Code (Owning User) (Usuario)]]&amp;Leave[[#This Row],[fecha activa]]</f>
        <v>MIE2025060823935No Aplica</v>
      </c>
    </row>
    <row r="7369" spans="1:14" x14ac:dyDescent="0.3">
      <c r="A7369" s="43" t="s">
        <v>465</v>
      </c>
      <c r="B7369" s="3">
        <v>45910</v>
      </c>
      <c r="C7369" s="3">
        <v>45910</v>
      </c>
      <c r="D7369" s="43" t="s">
        <v>469</v>
      </c>
      <c r="E7369" s="43" t="s">
        <v>2304</v>
      </c>
      <c r="F7369" s="43" t="s">
        <v>2306</v>
      </c>
      <c r="G7369">
        <v>540</v>
      </c>
      <c r="H7369">
        <v>540</v>
      </c>
      <c r="I7369" s="43" t="s">
        <v>2305</v>
      </c>
      <c r="J7369" s="43" t="s">
        <v>1863</v>
      </c>
      <c r="K7369" s="43" t="s">
        <v>179</v>
      </c>
      <c r="L7369" s="43" t="str">
        <f>IF(AND(Home!$A$1&gt;=Leave[[#This Row],[Start Time]],Home!$A$1&lt;=Leave[[#This Row],[End Time]]),"Aplica","No Aplica")</f>
        <v>No Aplica</v>
      </c>
      <c r="M7369" s="43" t="str">
        <f>IF(AND(Home!$A$1&gt;=Leave[[#This Row],[Start Time]],Home!$A$1&lt;=Leave[[#This Row],[End Time]]),Home!$A$1,"No Aplica")</f>
        <v>No Aplica</v>
      </c>
      <c r="N7369" s="43" t="str">
        <f>Leave[[#This Row],[User Code (Owning User) (Usuario)]]&amp;Leave[[#This Row],[fecha activa]]</f>
        <v>MIE2025060823935No Aplica</v>
      </c>
    </row>
    <row r="7370" spans="1:14" x14ac:dyDescent="0.3">
      <c r="A7370" s="43" t="s">
        <v>465</v>
      </c>
      <c r="B7370" s="3">
        <v>45909</v>
      </c>
      <c r="C7370" s="3">
        <v>45909</v>
      </c>
      <c r="D7370" s="43" t="s">
        <v>621</v>
      </c>
      <c r="E7370" s="43" t="s">
        <v>2304</v>
      </c>
      <c r="F7370" s="43" t="s">
        <v>2306</v>
      </c>
      <c r="G7370">
        <v>120</v>
      </c>
      <c r="H7370">
        <v>120</v>
      </c>
      <c r="I7370" s="43" t="s">
        <v>2305</v>
      </c>
      <c r="J7370" s="43" t="s">
        <v>1863</v>
      </c>
      <c r="K7370" s="43" t="s">
        <v>179</v>
      </c>
      <c r="L7370" s="43" t="str">
        <f>IF(AND(Home!$A$1&gt;=Leave[[#This Row],[Start Time]],Home!$A$1&lt;=Leave[[#This Row],[End Time]]),"Aplica","No Aplica")</f>
        <v>No Aplica</v>
      </c>
      <c r="M7370" s="43" t="str">
        <f>IF(AND(Home!$A$1&gt;=Leave[[#This Row],[Start Time]],Home!$A$1&lt;=Leave[[#This Row],[End Time]]),Home!$A$1,"No Aplica")</f>
        <v>No Aplica</v>
      </c>
      <c r="N7370" s="43" t="str">
        <f>Leave[[#This Row],[User Code (Owning User) (Usuario)]]&amp;Leave[[#This Row],[fecha activa]]</f>
        <v>MIE2025060823935No Aplica</v>
      </c>
    </row>
    <row r="7371" spans="1:14" x14ac:dyDescent="0.3">
      <c r="A7371" s="43" t="s">
        <v>476</v>
      </c>
      <c r="B7371" s="3">
        <v>45907</v>
      </c>
      <c r="C7371" s="3">
        <v>45907</v>
      </c>
      <c r="D7371" s="43" t="s">
        <v>491</v>
      </c>
      <c r="E7371" s="43" t="s">
        <v>2304</v>
      </c>
      <c r="F7371" s="43" t="s">
        <v>2306</v>
      </c>
      <c r="G7371">
        <v>60</v>
      </c>
      <c r="H7371">
        <v>60</v>
      </c>
      <c r="I7371" s="43" t="s">
        <v>2305</v>
      </c>
      <c r="J7371" s="43" t="s">
        <v>1863</v>
      </c>
      <c r="K7371" s="43" t="s">
        <v>179</v>
      </c>
      <c r="L7371" s="43" t="str">
        <f>IF(AND(Home!$A$1&gt;=Leave[[#This Row],[Start Time]],Home!$A$1&lt;=Leave[[#This Row],[End Time]]),"Aplica","No Aplica")</f>
        <v>No Aplica</v>
      </c>
      <c r="M7371" s="43" t="str">
        <f>IF(AND(Home!$A$1&gt;=Leave[[#This Row],[Start Time]],Home!$A$1&lt;=Leave[[#This Row],[End Time]]),Home!$A$1,"No Aplica")</f>
        <v>No Aplica</v>
      </c>
      <c r="N7371" s="43" t="str">
        <f>Leave[[#This Row],[User Code (Owning User) (Usuario)]]&amp;Leave[[#This Row],[fecha activa]]</f>
        <v>MIE2025060823935No Aplica</v>
      </c>
    </row>
    <row r="7372" spans="1:14" x14ac:dyDescent="0.3">
      <c r="A7372" s="43" t="s">
        <v>465</v>
      </c>
      <c r="B7372" s="3">
        <v>45906</v>
      </c>
      <c r="C7372" s="3">
        <v>45906</v>
      </c>
      <c r="D7372" s="43" t="s">
        <v>621</v>
      </c>
      <c r="E7372" s="43" t="s">
        <v>2304</v>
      </c>
      <c r="F7372" s="43" t="s">
        <v>2306</v>
      </c>
      <c r="G7372">
        <v>120</v>
      </c>
      <c r="H7372">
        <v>120</v>
      </c>
      <c r="I7372" s="43" t="s">
        <v>2305</v>
      </c>
      <c r="J7372" s="43" t="s">
        <v>1863</v>
      </c>
      <c r="K7372" s="43" t="s">
        <v>179</v>
      </c>
      <c r="L7372" s="43" t="str">
        <f>IF(AND(Home!$A$1&gt;=Leave[[#This Row],[Start Time]],Home!$A$1&lt;=Leave[[#This Row],[End Time]]),"Aplica","No Aplica")</f>
        <v>No Aplica</v>
      </c>
      <c r="M7372" s="43" t="str">
        <f>IF(AND(Home!$A$1&gt;=Leave[[#This Row],[Start Time]],Home!$A$1&lt;=Leave[[#This Row],[End Time]]),Home!$A$1,"No Aplica")</f>
        <v>No Aplica</v>
      </c>
      <c r="N7372" s="43" t="str">
        <f>Leave[[#This Row],[User Code (Owning User) (Usuario)]]&amp;Leave[[#This Row],[fecha activa]]</f>
        <v>MIE2025060823935No Aplica</v>
      </c>
    </row>
    <row r="7373" spans="1:14" x14ac:dyDescent="0.3">
      <c r="A7373" s="43" t="s">
        <v>465</v>
      </c>
      <c r="B7373" s="3">
        <v>45903</v>
      </c>
      <c r="C7373" s="3">
        <v>45903</v>
      </c>
      <c r="D7373" s="43" t="s">
        <v>621</v>
      </c>
      <c r="E7373" s="43" t="s">
        <v>2304</v>
      </c>
      <c r="F7373" s="43" t="s">
        <v>2306</v>
      </c>
      <c r="G7373">
        <v>120</v>
      </c>
      <c r="H7373">
        <v>120</v>
      </c>
      <c r="I7373" s="43" t="s">
        <v>2305</v>
      </c>
      <c r="J7373" s="43" t="s">
        <v>1863</v>
      </c>
      <c r="K7373" s="43" t="s">
        <v>179</v>
      </c>
      <c r="L7373" s="43" t="str">
        <f>IF(AND(Home!$A$1&gt;=Leave[[#This Row],[Start Time]],Home!$A$1&lt;=Leave[[#This Row],[End Time]]),"Aplica","No Aplica")</f>
        <v>No Aplica</v>
      </c>
      <c r="M7373" s="43" t="str">
        <f>IF(AND(Home!$A$1&gt;=Leave[[#This Row],[Start Time]],Home!$A$1&lt;=Leave[[#This Row],[End Time]]),Home!$A$1,"No Aplica")</f>
        <v>No Aplica</v>
      </c>
      <c r="N7373" s="43" t="str">
        <f>Leave[[#This Row],[User Code (Owning User) (Usuario)]]&amp;Leave[[#This Row],[fecha activa]]</f>
        <v>MIE2025060823935No Aplica</v>
      </c>
    </row>
    <row r="7374" spans="1:14" x14ac:dyDescent="0.3">
      <c r="A7374" s="43" t="s">
        <v>465</v>
      </c>
      <c r="B7374" s="3">
        <v>45902</v>
      </c>
      <c r="C7374" s="3">
        <v>45902</v>
      </c>
      <c r="D7374" s="43" t="s">
        <v>469</v>
      </c>
      <c r="E7374" s="43" t="s">
        <v>2304</v>
      </c>
      <c r="F7374" s="43" t="s">
        <v>2306</v>
      </c>
      <c r="G7374">
        <v>540</v>
      </c>
      <c r="H7374">
        <v>540</v>
      </c>
      <c r="I7374" s="43" t="s">
        <v>2305</v>
      </c>
      <c r="J7374" s="43" t="s">
        <v>1863</v>
      </c>
      <c r="K7374" s="43" t="s">
        <v>179</v>
      </c>
      <c r="L7374" s="43" t="str">
        <f>IF(AND(Home!$A$1&gt;=Leave[[#This Row],[Start Time]],Home!$A$1&lt;=Leave[[#This Row],[End Time]]),"Aplica","No Aplica")</f>
        <v>No Aplica</v>
      </c>
      <c r="M7374" s="43" t="str">
        <f>IF(AND(Home!$A$1&gt;=Leave[[#This Row],[Start Time]],Home!$A$1&lt;=Leave[[#This Row],[End Time]]),Home!$A$1,"No Aplica")</f>
        <v>No Aplica</v>
      </c>
      <c r="N7374" s="43" t="str">
        <f>Leave[[#This Row],[User Code (Owning User) (Usuario)]]&amp;Leave[[#This Row],[fecha activa]]</f>
        <v>MIE2025060823935No Aplica</v>
      </c>
    </row>
    <row r="7375" spans="1:14" x14ac:dyDescent="0.3">
      <c r="A7375" s="43" t="s">
        <v>465</v>
      </c>
      <c r="B7375" s="3">
        <v>45926</v>
      </c>
      <c r="C7375" s="3">
        <v>45926</v>
      </c>
      <c r="D7375" s="43" t="s">
        <v>3836</v>
      </c>
      <c r="E7375" s="43" t="s">
        <v>624</v>
      </c>
      <c r="F7375" s="43" t="s">
        <v>625</v>
      </c>
      <c r="G7375">
        <v>60</v>
      </c>
      <c r="H7375">
        <v>60</v>
      </c>
      <c r="I7375" s="43" t="s">
        <v>1267</v>
      </c>
      <c r="J7375" s="43" t="s">
        <v>1503</v>
      </c>
      <c r="K7375" s="43" t="s">
        <v>177</v>
      </c>
      <c r="L7375" s="43" t="str">
        <f>IF(AND(Home!$A$1&gt;=Leave[[#This Row],[Start Time]],Home!$A$1&lt;=Leave[[#This Row],[End Time]]),"Aplica","No Aplica")</f>
        <v>No Aplica</v>
      </c>
      <c r="M7375" s="43" t="str">
        <f>IF(AND(Home!$A$1&gt;=Leave[[#This Row],[Start Time]],Home!$A$1&lt;=Leave[[#This Row],[End Time]]),Home!$A$1,"No Aplica")</f>
        <v>No Aplica</v>
      </c>
      <c r="N7375" s="43" t="str">
        <f>Leave[[#This Row],[User Code (Owning User) (Usuario)]]&amp;Leave[[#This Row],[fecha activa]]</f>
        <v>MIE2024260616245No Aplica</v>
      </c>
    </row>
    <row r="7376" spans="1:14" x14ac:dyDescent="0.3">
      <c r="A7376" s="43" t="s">
        <v>465</v>
      </c>
      <c r="B7376" s="3">
        <v>45925</v>
      </c>
      <c r="C7376" s="3">
        <v>45925</v>
      </c>
      <c r="D7376" s="43" t="s">
        <v>3836</v>
      </c>
      <c r="E7376" s="43" t="s">
        <v>624</v>
      </c>
      <c r="F7376" s="43" t="s">
        <v>625</v>
      </c>
      <c r="G7376">
        <v>60</v>
      </c>
      <c r="H7376">
        <v>60</v>
      </c>
      <c r="I7376" s="43" t="s">
        <v>1267</v>
      </c>
      <c r="J7376" s="43" t="s">
        <v>1503</v>
      </c>
      <c r="K7376" s="43" t="s">
        <v>177</v>
      </c>
      <c r="L7376" s="43" t="str">
        <f>IF(AND(Home!$A$1&gt;=Leave[[#This Row],[Start Time]],Home!$A$1&lt;=Leave[[#This Row],[End Time]]),"Aplica","No Aplica")</f>
        <v>No Aplica</v>
      </c>
      <c r="M7376" s="43" t="str">
        <f>IF(AND(Home!$A$1&gt;=Leave[[#This Row],[Start Time]],Home!$A$1&lt;=Leave[[#This Row],[End Time]]),Home!$A$1,"No Aplica")</f>
        <v>No Aplica</v>
      </c>
      <c r="N7376" s="43" t="str">
        <f>Leave[[#This Row],[User Code (Owning User) (Usuario)]]&amp;Leave[[#This Row],[fecha activa]]</f>
        <v>MIE2024260616245No Aplica</v>
      </c>
    </row>
    <row r="7377" spans="1:14" x14ac:dyDescent="0.3">
      <c r="A7377" s="43" t="s">
        <v>465</v>
      </c>
      <c r="B7377" s="3">
        <v>45924</v>
      </c>
      <c r="C7377" s="3">
        <v>45924</v>
      </c>
      <c r="D7377" s="43" t="s">
        <v>577</v>
      </c>
      <c r="E7377" s="43" t="s">
        <v>624</v>
      </c>
      <c r="F7377" s="43" t="s">
        <v>625</v>
      </c>
      <c r="G7377">
        <v>60</v>
      </c>
      <c r="H7377">
        <v>60</v>
      </c>
      <c r="I7377" s="43" t="s">
        <v>1267</v>
      </c>
      <c r="J7377" s="43" t="s">
        <v>1503</v>
      </c>
      <c r="K7377" s="43" t="s">
        <v>177</v>
      </c>
      <c r="L7377" s="43" t="str">
        <f>IF(AND(Home!$A$1&gt;=Leave[[#This Row],[Start Time]],Home!$A$1&lt;=Leave[[#This Row],[End Time]]),"Aplica","No Aplica")</f>
        <v>No Aplica</v>
      </c>
      <c r="M7377" s="43" t="str">
        <f>IF(AND(Home!$A$1&gt;=Leave[[#This Row],[Start Time]],Home!$A$1&lt;=Leave[[#This Row],[End Time]]),Home!$A$1,"No Aplica")</f>
        <v>No Aplica</v>
      </c>
      <c r="N7377" s="43" t="str">
        <f>Leave[[#This Row],[User Code (Owning User) (Usuario)]]&amp;Leave[[#This Row],[fecha activa]]</f>
        <v>MIE2024260616245No Aplica</v>
      </c>
    </row>
    <row r="7378" spans="1:14" x14ac:dyDescent="0.3">
      <c r="A7378" s="43" t="s">
        <v>465</v>
      </c>
      <c r="B7378" s="3">
        <v>45923</v>
      </c>
      <c r="C7378" s="3">
        <v>45923</v>
      </c>
      <c r="D7378" s="43" t="s">
        <v>577</v>
      </c>
      <c r="E7378" s="43" t="s">
        <v>624</v>
      </c>
      <c r="F7378" s="43" t="s">
        <v>625</v>
      </c>
      <c r="G7378">
        <v>60</v>
      </c>
      <c r="H7378">
        <v>60</v>
      </c>
      <c r="I7378" s="43" t="s">
        <v>1267</v>
      </c>
      <c r="J7378" s="43" t="s">
        <v>1503</v>
      </c>
      <c r="K7378" s="43" t="s">
        <v>177</v>
      </c>
      <c r="L7378" s="43" t="str">
        <f>IF(AND(Home!$A$1&gt;=Leave[[#This Row],[Start Time]],Home!$A$1&lt;=Leave[[#This Row],[End Time]]),"Aplica","No Aplica")</f>
        <v>No Aplica</v>
      </c>
      <c r="M7378" s="43" t="str">
        <f>IF(AND(Home!$A$1&gt;=Leave[[#This Row],[Start Time]],Home!$A$1&lt;=Leave[[#This Row],[End Time]]),Home!$A$1,"No Aplica")</f>
        <v>No Aplica</v>
      </c>
      <c r="N7378" s="43" t="str">
        <f>Leave[[#This Row],[User Code (Owning User) (Usuario)]]&amp;Leave[[#This Row],[fecha activa]]</f>
        <v>MIE2024260616245No Aplica</v>
      </c>
    </row>
    <row r="7379" spans="1:14" x14ac:dyDescent="0.3">
      <c r="A7379" s="43" t="s">
        <v>465</v>
      </c>
      <c r="B7379" s="3">
        <v>45922</v>
      </c>
      <c r="C7379" s="3">
        <v>45922</v>
      </c>
      <c r="D7379" s="43" t="s">
        <v>577</v>
      </c>
      <c r="E7379" s="43" t="s">
        <v>624</v>
      </c>
      <c r="F7379" s="43" t="s">
        <v>625</v>
      </c>
      <c r="G7379">
        <v>60</v>
      </c>
      <c r="H7379">
        <v>60</v>
      </c>
      <c r="I7379" s="43" t="s">
        <v>1267</v>
      </c>
      <c r="J7379" s="43" t="s">
        <v>1503</v>
      </c>
      <c r="K7379" s="43" t="s">
        <v>177</v>
      </c>
      <c r="L7379" s="43" t="str">
        <f>IF(AND(Home!$A$1&gt;=Leave[[#This Row],[Start Time]],Home!$A$1&lt;=Leave[[#This Row],[End Time]]),"Aplica","No Aplica")</f>
        <v>Aplica</v>
      </c>
      <c r="M7379" s="43">
        <f>IF(AND(Home!$A$1&gt;=Leave[[#This Row],[Start Time]],Home!$A$1&lt;=Leave[[#This Row],[End Time]]),Home!$A$1,"No Aplica")</f>
        <v>45922</v>
      </c>
      <c r="N7379" s="43" t="str">
        <f>Leave[[#This Row],[User Code (Owning User) (Usuario)]]&amp;Leave[[#This Row],[fecha activa]]</f>
        <v>MIE202426061624545922</v>
      </c>
    </row>
    <row r="7380" spans="1:14" x14ac:dyDescent="0.3">
      <c r="A7380" s="43" t="s">
        <v>468</v>
      </c>
      <c r="B7380" s="3">
        <v>45921</v>
      </c>
      <c r="C7380" s="3">
        <v>45921</v>
      </c>
      <c r="D7380" s="43" t="s">
        <v>470</v>
      </c>
      <c r="E7380" s="43" t="s">
        <v>624</v>
      </c>
      <c r="F7380" s="43" t="s">
        <v>625</v>
      </c>
      <c r="G7380">
        <v>600</v>
      </c>
      <c r="H7380">
        <v>540</v>
      </c>
      <c r="I7380" s="43" t="s">
        <v>1267</v>
      </c>
      <c r="J7380" s="43" t="s">
        <v>1503</v>
      </c>
      <c r="K7380" s="43" t="s">
        <v>177</v>
      </c>
      <c r="L7380" s="43" t="str">
        <f>IF(AND(Home!$A$1&gt;=Leave[[#This Row],[Start Time]],Home!$A$1&lt;=Leave[[#This Row],[End Time]]),"Aplica","No Aplica")</f>
        <v>No Aplica</v>
      </c>
      <c r="M7380" s="43" t="str">
        <f>IF(AND(Home!$A$1&gt;=Leave[[#This Row],[Start Time]],Home!$A$1&lt;=Leave[[#This Row],[End Time]]),Home!$A$1,"No Aplica")</f>
        <v>No Aplica</v>
      </c>
      <c r="N7380" s="43" t="str">
        <f>Leave[[#This Row],[User Code (Owning User) (Usuario)]]&amp;Leave[[#This Row],[fecha activa]]</f>
        <v>MIE2024260616245No Aplica</v>
      </c>
    </row>
    <row r="7381" spans="1:14" x14ac:dyDescent="0.3">
      <c r="A7381" s="43" t="s">
        <v>465</v>
      </c>
      <c r="B7381" s="3">
        <v>45919</v>
      </c>
      <c r="C7381" s="3">
        <v>45919</v>
      </c>
      <c r="D7381" s="43" t="s">
        <v>2276</v>
      </c>
      <c r="E7381" s="43" t="s">
        <v>624</v>
      </c>
      <c r="F7381" s="43" t="s">
        <v>625</v>
      </c>
      <c r="G7381">
        <v>60</v>
      </c>
      <c r="H7381">
        <v>60</v>
      </c>
      <c r="I7381" s="43" t="s">
        <v>1267</v>
      </c>
      <c r="J7381" s="43" t="s">
        <v>1503</v>
      </c>
      <c r="K7381" s="43" t="s">
        <v>177</v>
      </c>
      <c r="L7381" s="43" t="str">
        <f>IF(AND(Home!$A$1&gt;=Leave[[#This Row],[Start Time]],Home!$A$1&lt;=Leave[[#This Row],[End Time]]),"Aplica","No Aplica")</f>
        <v>No Aplica</v>
      </c>
      <c r="M7381" s="43" t="str">
        <f>IF(AND(Home!$A$1&gt;=Leave[[#This Row],[Start Time]],Home!$A$1&lt;=Leave[[#This Row],[End Time]]),Home!$A$1,"No Aplica")</f>
        <v>No Aplica</v>
      </c>
      <c r="N7381" s="43" t="str">
        <f>Leave[[#This Row],[User Code (Owning User) (Usuario)]]&amp;Leave[[#This Row],[fecha activa]]</f>
        <v>MIE2024260616245No Aplica</v>
      </c>
    </row>
    <row r="7382" spans="1:14" x14ac:dyDescent="0.3">
      <c r="A7382" s="43" t="s">
        <v>465</v>
      </c>
      <c r="B7382" s="3">
        <v>45918</v>
      </c>
      <c r="C7382" s="3">
        <v>45918</v>
      </c>
      <c r="D7382" s="43" t="s">
        <v>511</v>
      </c>
      <c r="E7382" s="43" t="s">
        <v>624</v>
      </c>
      <c r="F7382" s="43" t="s">
        <v>625</v>
      </c>
      <c r="G7382">
        <v>60</v>
      </c>
      <c r="H7382">
        <v>60</v>
      </c>
      <c r="I7382" s="43" t="s">
        <v>1267</v>
      </c>
      <c r="J7382" s="43" t="s">
        <v>1503</v>
      </c>
      <c r="K7382" s="43" t="s">
        <v>177</v>
      </c>
      <c r="L7382" s="43" t="str">
        <f>IF(AND(Home!$A$1&gt;=Leave[[#This Row],[Start Time]],Home!$A$1&lt;=Leave[[#This Row],[End Time]]),"Aplica","No Aplica")</f>
        <v>No Aplica</v>
      </c>
      <c r="M7382" s="43" t="str">
        <f>IF(AND(Home!$A$1&gt;=Leave[[#This Row],[Start Time]],Home!$A$1&lt;=Leave[[#This Row],[End Time]]),Home!$A$1,"No Aplica")</f>
        <v>No Aplica</v>
      </c>
      <c r="N7382" s="43" t="str">
        <f>Leave[[#This Row],[User Code (Owning User) (Usuario)]]&amp;Leave[[#This Row],[fecha activa]]</f>
        <v>MIE2024260616245No Aplica</v>
      </c>
    </row>
    <row r="7383" spans="1:14" x14ac:dyDescent="0.3">
      <c r="A7383" s="43" t="s">
        <v>465</v>
      </c>
      <c r="B7383" s="3">
        <v>45917</v>
      </c>
      <c r="C7383" s="3">
        <v>45917</v>
      </c>
      <c r="D7383" s="43" t="s">
        <v>2276</v>
      </c>
      <c r="E7383" s="43" t="s">
        <v>624</v>
      </c>
      <c r="F7383" s="43" t="s">
        <v>625</v>
      </c>
      <c r="G7383">
        <v>60</v>
      </c>
      <c r="H7383">
        <v>60</v>
      </c>
      <c r="I7383" s="43" t="s">
        <v>1267</v>
      </c>
      <c r="J7383" s="43" t="s">
        <v>1503</v>
      </c>
      <c r="K7383" s="43" t="s">
        <v>177</v>
      </c>
      <c r="L7383" s="43" t="str">
        <f>IF(AND(Home!$A$1&gt;=Leave[[#This Row],[Start Time]],Home!$A$1&lt;=Leave[[#This Row],[End Time]]),"Aplica","No Aplica")</f>
        <v>No Aplica</v>
      </c>
      <c r="M7383" s="43" t="str">
        <f>IF(AND(Home!$A$1&gt;=Leave[[#This Row],[Start Time]],Home!$A$1&lt;=Leave[[#This Row],[End Time]]),Home!$A$1,"No Aplica")</f>
        <v>No Aplica</v>
      </c>
      <c r="N7383" s="43" t="str">
        <f>Leave[[#This Row],[User Code (Owning User) (Usuario)]]&amp;Leave[[#This Row],[fecha activa]]</f>
        <v>MIE2024260616245No Aplica</v>
      </c>
    </row>
    <row r="7384" spans="1:14" x14ac:dyDescent="0.3">
      <c r="A7384" s="43" t="s">
        <v>468</v>
      </c>
      <c r="B7384" s="3">
        <v>45916</v>
      </c>
      <c r="C7384" s="3">
        <v>45916</v>
      </c>
      <c r="D7384" s="43" t="s">
        <v>495</v>
      </c>
      <c r="E7384" s="43" t="s">
        <v>624</v>
      </c>
      <c r="F7384" s="43" t="s">
        <v>625</v>
      </c>
      <c r="G7384">
        <v>540</v>
      </c>
      <c r="H7384">
        <v>540</v>
      </c>
      <c r="I7384" s="43" t="s">
        <v>1267</v>
      </c>
      <c r="J7384" s="43" t="s">
        <v>1503</v>
      </c>
      <c r="K7384" s="43" t="s">
        <v>177</v>
      </c>
      <c r="L7384" s="43" t="str">
        <f>IF(AND(Home!$A$1&gt;=Leave[[#This Row],[Start Time]],Home!$A$1&lt;=Leave[[#This Row],[End Time]]),"Aplica","No Aplica")</f>
        <v>No Aplica</v>
      </c>
      <c r="M7384" s="43" t="str">
        <f>IF(AND(Home!$A$1&gt;=Leave[[#This Row],[Start Time]],Home!$A$1&lt;=Leave[[#This Row],[End Time]]),Home!$A$1,"No Aplica")</f>
        <v>No Aplica</v>
      </c>
      <c r="N7384" s="43" t="str">
        <f>Leave[[#This Row],[User Code (Owning User) (Usuario)]]&amp;Leave[[#This Row],[fecha activa]]</f>
        <v>MIE2024260616245No Aplica</v>
      </c>
    </row>
    <row r="7385" spans="1:14" x14ac:dyDescent="0.3">
      <c r="A7385" s="43" t="s">
        <v>465</v>
      </c>
      <c r="B7385" s="3">
        <v>45912</v>
      </c>
      <c r="C7385" s="3">
        <v>45912</v>
      </c>
      <c r="D7385" s="43" t="s">
        <v>2276</v>
      </c>
      <c r="E7385" s="43" t="s">
        <v>624</v>
      </c>
      <c r="F7385" s="43" t="s">
        <v>625</v>
      </c>
      <c r="G7385">
        <v>60</v>
      </c>
      <c r="H7385">
        <v>60</v>
      </c>
      <c r="I7385" s="43" t="s">
        <v>1267</v>
      </c>
      <c r="J7385" s="43" t="s">
        <v>1503</v>
      </c>
      <c r="K7385" s="43" t="s">
        <v>177</v>
      </c>
      <c r="L7385" s="43" t="str">
        <f>IF(AND(Home!$A$1&gt;=Leave[[#This Row],[Start Time]],Home!$A$1&lt;=Leave[[#This Row],[End Time]]),"Aplica","No Aplica")</f>
        <v>No Aplica</v>
      </c>
      <c r="M7385" s="43" t="str">
        <f>IF(AND(Home!$A$1&gt;=Leave[[#This Row],[Start Time]],Home!$A$1&lt;=Leave[[#This Row],[End Time]]),Home!$A$1,"No Aplica")</f>
        <v>No Aplica</v>
      </c>
      <c r="N7385" s="43" t="str">
        <f>Leave[[#This Row],[User Code (Owning User) (Usuario)]]&amp;Leave[[#This Row],[fecha activa]]</f>
        <v>MIE2024260616245No Aplica</v>
      </c>
    </row>
    <row r="7386" spans="1:14" x14ac:dyDescent="0.3">
      <c r="A7386" s="43" t="s">
        <v>465</v>
      </c>
      <c r="B7386" s="3">
        <v>45911</v>
      </c>
      <c r="C7386" s="3">
        <v>45911</v>
      </c>
      <c r="D7386" s="43" t="s">
        <v>2276</v>
      </c>
      <c r="E7386" s="43" t="s">
        <v>624</v>
      </c>
      <c r="F7386" s="43" t="s">
        <v>625</v>
      </c>
      <c r="G7386">
        <v>60</v>
      </c>
      <c r="H7386">
        <v>60</v>
      </c>
      <c r="I7386" s="43" t="s">
        <v>1267</v>
      </c>
      <c r="J7386" s="43" t="s">
        <v>1503</v>
      </c>
      <c r="K7386" s="43" t="s">
        <v>177</v>
      </c>
      <c r="L7386" s="43" t="str">
        <f>IF(AND(Home!$A$1&gt;=Leave[[#This Row],[Start Time]],Home!$A$1&lt;=Leave[[#This Row],[End Time]]),"Aplica","No Aplica")</f>
        <v>No Aplica</v>
      </c>
      <c r="M7386" s="43" t="str">
        <f>IF(AND(Home!$A$1&gt;=Leave[[#This Row],[Start Time]],Home!$A$1&lt;=Leave[[#This Row],[End Time]]),Home!$A$1,"No Aplica")</f>
        <v>No Aplica</v>
      </c>
      <c r="N7386" s="43" t="str">
        <f>Leave[[#This Row],[User Code (Owning User) (Usuario)]]&amp;Leave[[#This Row],[fecha activa]]</f>
        <v>MIE2024260616245No Aplica</v>
      </c>
    </row>
    <row r="7387" spans="1:14" x14ac:dyDescent="0.3">
      <c r="A7387" s="43" t="s">
        <v>465</v>
      </c>
      <c r="B7387" s="3">
        <v>45910</v>
      </c>
      <c r="C7387" s="3">
        <v>45910</v>
      </c>
      <c r="D7387" s="43" t="s">
        <v>511</v>
      </c>
      <c r="E7387" s="43" t="s">
        <v>624</v>
      </c>
      <c r="F7387" s="43" t="s">
        <v>625</v>
      </c>
      <c r="G7387">
        <v>60</v>
      </c>
      <c r="H7387">
        <v>60</v>
      </c>
      <c r="I7387" s="43" t="s">
        <v>1267</v>
      </c>
      <c r="J7387" s="43" t="s">
        <v>1503</v>
      </c>
      <c r="K7387" s="43" t="s">
        <v>177</v>
      </c>
      <c r="L7387" s="43" t="str">
        <f>IF(AND(Home!$A$1&gt;=Leave[[#This Row],[Start Time]],Home!$A$1&lt;=Leave[[#This Row],[End Time]]),"Aplica","No Aplica")</f>
        <v>No Aplica</v>
      </c>
      <c r="M7387" s="43" t="str">
        <f>IF(AND(Home!$A$1&gt;=Leave[[#This Row],[Start Time]],Home!$A$1&lt;=Leave[[#This Row],[End Time]]),Home!$A$1,"No Aplica")</f>
        <v>No Aplica</v>
      </c>
      <c r="N7387" s="43" t="str">
        <f>Leave[[#This Row],[User Code (Owning User) (Usuario)]]&amp;Leave[[#This Row],[fecha activa]]</f>
        <v>MIE2024260616245No Aplica</v>
      </c>
    </row>
    <row r="7388" spans="1:14" x14ac:dyDescent="0.3">
      <c r="A7388" s="43" t="s">
        <v>465</v>
      </c>
      <c r="B7388" s="3">
        <v>45908</v>
      </c>
      <c r="C7388" s="3">
        <v>45908</v>
      </c>
      <c r="D7388" s="43" t="s">
        <v>511</v>
      </c>
      <c r="E7388" s="43" t="s">
        <v>624</v>
      </c>
      <c r="F7388" s="43" t="s">
        <v>625</v>
      </c>
      <c r="G7388">
        <v>60</v>
      </c>
      <c r="H7388">
        <v>60</v>
      </c>
      <c r="I7388" s="43" t="s">
        <v>1267</v>
      </c>
      <c r="J7388" s="43" t="s">
        <v>1503</v>
      </c>
      <c r="K7388" s="43" t="s">
        <v>177</v>
      </c>
      <c r="L7388" s="43" t="str">
        <f>IF(AND(Home!$A$1&gt;=Leave[[#This Row],[Start Time]],Home!$A$1&lt;=Leave[[#This Row],[End Time]]),"Aplica","No Aplica")</f>
        <v>No Aplica</v>
      </c>
      <c r="M7388" s="43" t="str">
        <f>IF(AND(Home!$A$1&gt;=Leave[[#This Row],[Start Time]],Home!$A$1&lt;=Leave[[#This Row],[End Time]]),Home!$A$1,"No Aplica")</f>
        <v>No Aplica</v>
      </c>
      <c r="N7388" s="43" t="str">
        <f>Leave[[#This Row],[User Code (Owning User) (Usuario)]]&amp;Leave[[#This Row],[fecha activa]]</f>
        <v>MIE2024260616245No Aplica</v>
      </c>
    </row>
    <row r="7389" spans="1:14" x14ac:dyDescent="0.3">
      <c r="A7389" s="43" t="s">
        <v>468</v>
      </c>
      <c r="B7389" s="3">
        <v>45909</v>
      </c>
      <c r="C7389" s="3">
        <v>45909</v>
      </c>
      <c r="D7389" s="43" t="s">
        <v>469</v>
      </c>
      <c r="E7389" s="43" t="s">
        <v>624</v>
      </c>
      <c r="F7389" s="43" t="s">
        <v>625</v>
      </c>
      <c r="G7389">
        <v>540</v>
      </c>
      <c r="H7389">
        <v>540</v>
      </c>
      <c r="I7389" s="43" t="s">
        <v>1267</v>
      </c>
      <c r="J7389" s="43" t="s">
        <v>1503</v>
      </c>
      <c r="K7389" s="43" t="s">
        <v>177</v>
      </c>
      <c r="L7389" s="43" t="str">
        <f>IF(AND(Home!$A$1&gt;=Leave[[#This Row],[Start Time]],Home!$A$1&lt;=Leave[[#This Row],[End Time]]),"Aplica","No Aplica")</f>
        <v>No Aplica</v>
      </c>
      <c r="M7389" s="43" t="str">
        <f>IF(AND(Home!$A$1&gt;=Leave[[#This Row],[Start Time]],Home!$A$1&lt;=Leave[[#This Row],[End Time]]),Home!$A$1,"No Aplica")</f>
        <v>No Aplica</v>
      </c>
      <c r="N7389" s="43" t="str">
        <f>Leave[[#This Row],[User Code (Owning User) (Usuario)]]&amp;Leave[[#This Row],[fecha activa]]</f>
        <v>MIE2024260616245No Aplica</v>
      </c>
    </row>
    <row r="7390" spans="1:14" x14ac:dyDescent="0.3">
      <c r="A7390" s="43" t="s">
        <v>465</v>
      </c>
      <c r="B7390" s="3">
        <v>45905</v>
      </c>
      <c r="C7390" s="3">
        <v>45905</v>
      </c>
      <c r="D7390" s="43" t="s">
        <v>2276</v>
      </c>
      <c r="E7390" s="43" t="s">
        <v>624</v>
      </c>
      <c r="F7390" s="43" t="s">
        <v>625</v>
      </c>
      <c r="G7390">
        <v>60</v>
      </c>
      <c r="H7390">
        <v>60</v>
      </c>
      <c r="I7390" s="43" t="s">
        <v>1267</v>
      </c>
      <c r="J7390" s="43" t="s">
        <v>1503</v>
      </c>
      <c r="K7390" s="43" t="s">
        <v>177</v>
      </c>
      <c r="L7390" s="43" t="str">
        <f>IF(AND(Home!$A$1&gt;=Leave[[#This Row],[Start Time]],Home!$A$1&lt;=Leave[[#This Row],[End Time]]),"Aplica","No Aplica")</f>
        <v>No Aplica</v>
      </c>
      <c r="M7390" s="43" t="str">
        <f>IF(AND(Home!$A$1&gt;=Leave[[#This Row],[Start Time]],Home!$A$1&lt;=Leave[[#This Row],[End Time]]),Home!$A$1,"No Aplica")</f>
        <v>No Aplica</v>
      </c>
      <c r="N7390" s="43" t="str">
        <f>Leave[[#This Row],[User Code (Owning User) (Usuario)]]&amp;Leave[[#This Row],[fecha activa]]</f>
        <v>MIE2024260616245No Aplica</v>
      </c>
    </row>
    <row r="7391" spans="1:14" x14ac:dyDescent="0.3">
      <c r="A7391" s="43" t="s">
        <v>465</v>
      </c>
      <c r="B7391" s="3">
        <v>45904</v>
      </c>
      <c r="C7391" s="3">
        <v>45904</v>
      </c>
      <c r="D7391" s="43" t="s">
        <v>511</v>
      </c>
      <c r="E7391" s="43" t="s">
        <v>624</v>
      </c>
      <c r="F7391" s="43" t="s">
        <v>625</v>
      </c>
      <c r="G7391">
        <v>60</v>
      </c>
      <c r="H7391">
        <v>60</v>
      </c>
      <c r="I7391" s="43" t="s">
        <v>1267</v>
      </c>
      <c r="J7391" s="43" t="s">
        <v>1503</v>
      </c>
      <c r="K7391" s="43" t="s">
        <v>177</v>
      </c>
      <c r="L7391" s="43" t="str">
        <f>IF(AND(Home!$A$1&gt;=Leave[[#This Row],[Start Time]],Home!$A$1&lt;=Leave[[#This Row],[End Time]]),"Aplica","No Aplica")</f>
        <v>No Aplica</v>
      </c>
      <c r="M7391" s="43" t="str">
        <f>IF(AND(Home!$A$1&gt;=Leave[[#This Row],[Start Time]],Home!$A$1&lt;=Leave[[#This Row],[End Time]]),Home!$A$1,"No Aplica")</f>
        <v>No Aplica</v>
      </c>
      <c r="N7391" s="43" t="str">
        <f>Leave[[#This Row],[User Code (Owning User) (Usuario)]]&amp;Leave[[#This Row],[fecha activa]]</f>
        <v>MIE2024260616245No Aplica</v>
      </c>
    </row>
    <row r="7392" spans="1:14" x14ac:dyDescent="0.3">
      <c r="A7392" s="43" t="s">
        <v>465</v>
      </c>
      <c r="B7392" s="3">
        <v>45903</v>
      </c>
      <c r="C7392" s="3">
        <v>45903</v>
      </c>
      <c r="D7392" s="43" t="s">
        <v>511</v>
      </c>
      <c r="E7392" s="43" t="s">
        <v>624</v>
      </c>
      <c r="F7392" s="43" t="s">
        <v>625</v>
      </c>
      <c r="G7392">
        <v>60</v>
      </c>
      <c r="H7392">
        <v>60</v>
      </c>
      <c r="I7392" s="43" t="s">
        <v>1267</v>
      </c>
      <c r="J7392" s="43" t="s">
        <v>1503</v>
      </c>
      <c r="K7392" s="43" t="s">
        <v>177</v>
      </c>
      <c r="L7392" s="43" t="str">
        <f>IF(AND(Home!$A$1&gt;=Leave[[#This Row],[Start Time]],Home!$A$1&lt;=Leave[[#This Row],[End Time]]),"Aplica","No Aplica")</f>
        <v>No Aplica</v>
      </c>
      <c r="M7392" s="43" t="str">
        <f>IF(AND(Home!$A$1&gt;=Leave[[#This Row],[Start Time]],Home!$A$1&lt;=Leave[[#This Row],[End Time]]),Home!$A$1,"No Aplica")</f>
        <v>No Aplica</v>
      </c>
      <c r="N7392" s="43" t="str">
        <f>Leave[[#This Row],[User Code (Owning User) (Usuario)]]&amp;Leave[[#This Row],[fecha activa]]</f>
        <v>MIE2024260616245No Aplica</v>
      </c>
    </row>
    <row r="7393" spans="1:14" x14ac:dyDescent="0.3">
      <c r="A7393" s="43" t="s">
        <v>465</v>
      </c>
      <c r="B7393" s="3">
        <v>45901</v>
      </c>
      <c r="C7393" s="3">
        <v>45901</v>
      </c>
      <c r="D7393" s="43" t="s">
        <v>511</v>
      </c>
      <c r="E7393" s="43" t="s">
        <v>624</v>
      </c>
      <c r="F7393" s="43" t="s">
        <v>625</v>
      </c>
      <c r="G7393">
        <v>60</v>
      </c>
      <c r="H7393">
        <v>60</v>
      </c>
      <c r="I7393" s="43" t="s">
        <v>1267</v>
      </c>
      <c r="J7393" s="43" t="s">
        <v>1503</v>
      </c>
      <c r="K7393" s="43" t="s">
        <v>177</v>
      </c>
      <c r="L7393" s="43" t="str">
        <f>IF(AND(Home!$A$1&gt;=Leave[[#This Row],[Start Time]],Home!$A$1&lt;=Leave[[#This Row],[End Time]]),"Aplica","No Aplica")</f>
        <v>No Aplica</v>
      </c>
      <c r="M7393" s="43" t="str">
        <f>IF(AND(Home!$A$1&gt;=Leave[[#This Row],[Start Time]],Home!$A$1&lt;=Leave[[#This Row],[End Time]]),Home!$A$1,"No Aplica")</f>
        <v>No Aplica</v>
      </c>
      <c r="N7393" s="43" t="str">
        <f>Leave[[#This Row],[User Code (Owning User) (Usuario)]]&amp;Leave[[#This Row],[fecha activa]]</f>
        <v>MIE2024260616245No Aplica</v>
      </c>
    </row>
    <row r="7394" spans="1:14" x14ac:dyDescent="0.3">
      <c r="A7394" s="43" t="s">
        <v>468</v>
      </c>
      <c r="B7394" s="3">
        <v>45902</v>
      </c>
      <c r="C7394" s="3">
        <v>45902</v>
      </c>
      <c r="D7394" s="43" t="s">
        <v>2381</v>
      </c>
      <c r="E7394" s="43" t="s">
        <v>624</v>
      </c>
      <c r="F7394" s="43" t="s">
        <v>625</v>
      </c>
      <c r="G7394">
        <v>540</v>
      </c>
      <c r="H7394">
        <v>540</v>
      </c>
      <c r="I7394" s="43" t="s">
        <v>1267</v>
      </c>
      <c r="J7394" s="43" t="s">
        <v>1503</v>
      </c>
      <c r="K7394" s="43" t="s">
        <v>177</v>
      </c>
      <c r="L7394" s="43" t="str">
        <f>IF(AND(Home!$A$1&gt;=Leave[[#This Row],[Start Time]],Home!$A$1&lt;=Leave[[#This Row],[End Time]]),"Aplica","No Aplica")</f>
        <v>No Aplica</v>
      </c>
      <c r="M7394" s="43" t="str">
        <f>IF(AND(Home!$A$1&gt;=Leave[[#This Row],[Start Time]],Home!$A$1&lt;=Leave[[#This Row],[End Time]]),Home!$A$1,"No Aplica")</f>
        <v>No Aplica</v>
      </c>
      <c r="N7394" s="43" t="str">
        <f>Leave[[#This Row],[User Code (Owning User) (Usuario)]]&amp;Leave[[#This Row],[fecha activa]]</f>
        <v>MIE2024260616245No Aplica</v>
      </c>
    </row>
    <row r="7395" spans="1:14" x14ac:dyDescent="0.3">
      <c r="A7395" s="43" t="s">
        <v>471</v>
      </c>
      <c r="B7395" s="3">
        <v>45914</v>
      </c>
      <c r="C7395" s="3">
        <v>45914</v>
      </c>
      <c r="D7395" s="43" t="s">
        <v>2432</v>
      </c>
      <c r="E7395" s="43" t="s">
        <v>1987</v>
      </c>
      <c r="F7395" s="43" t="s">
        <v>1989</v>
      </c>
      <c r="G7395">
        <v>60</v>
      </c>
      <c r="H7395">
        <v>60</v>
      </c>
      <c r="I7395" s="43" t="s">
        <v>1988</v>
      </c>
      <c r="J7395" s="43" t="s">
        <v>1036</v>
      </c>
      <c r="K7395" s="43" t="s">
        <v>178</v>
      </c>
      <c r="L7395" s="43" t="str">
        <f>IF(AND(Home!$A$1&gt;=Leave[[#This Row],[Start Time]],Home!$A$1&lt;=Leave[[#This Row],[End Time]]),"Aplica","No Aplica")</f>
        <v>No Aplica</v>
      </c>
      <c r="M7395" s="43" t="str">
        <f>IF(AND(Home!$A$1&gt;=Leave[[#This Row],[Start Time]],Home!$A$1&lt;=Leave[[#This Row],[End Time]]),Home!$A$1,"No Aplica")</f>
        <v>No Aplica</v>
      </c>
      <c r="N7395" s="43" t="str">
        <f>Leave[[#This Row],[User Code (Owning User) (Usuario)]]&amp;Leave[[#This Row],[fecha activa]]</f>
        <v>MIE2025010723522No Aplica</v>
      </c>
    </row>
    <row r="7396" spans="1:14" x14ac:dyDescent="0.3">
      <c r="A7396" s="43" t="s">
        <v>468</v>
      </c>
      <c r="B7396" s="3">
        <v>45921</v>
      </c>
      <c r="C7396" s="3">
        <v>45921</v>
      </c>
      <c r="D7396" s="43" t="s">
        <v>469</v>
      </c>
      <c r="E7396" s="43" t="s">
        <v>694</v>
      </c>
      <c r="F7396" s="43" t="s">
        <v>695</v>
      </c>
      <c r="G7396">
        <v>1410</v>
      </c>
      <c r="H7396">
        <v>540</v>
      </c>
      <c r="I7396" s="43" t="s">
        <v>1173</v>
      </c>
      <c r="J7396" s="43" t="s">
        <v>1983</v>
      </c>
      <c r="K7396" s="43" t="s">
        <v>179</v>
      </c>
      <c r="L7396" s="43" t="str">
        <f>IF(AND(Home!$A$1&gt;=Leave[[#This Row],[Start Time]],Home!$A$1&lt;=Leave[[#This Row],[End Time]]),"Aplica","No Aplica")</f>
        <v>No Aplica</v>
      </c>
      <c r="M7396" s="43" t="str">
        <f>IF(AND(Home!$A$1&gt;=Leave[[#This Row],[Start Time]],Home!$A$1&lt;=Leave[[#This Row],[End Time]]),Home!$A$1,"No Aplica")</f>
        <v>No Aplica</v>
      </c>
      <c r="N7396" s="43" t="str">
        <f>Leave[[#This Row],[User Code (Owning User) (Usuario)]]&amp;Leave[[#This Row],[fecha activa]]</f>
        <v>MIE2024200817198No Aplica</v>
      </c>
    </row>
    <row r="7397" spans="1:14" x14ac:dyDescent="0.3">
      <c r="A7397" s="43" t="s">
        <v>465</v>
      </c>
      <c r="B7397" s="3">
        <v>45919</v>
      </c>
      <c r="C7397" s="3">
        <v>45919</v>
      </c>
      <c r="D7397" s="43" t="s">
        <v>647</v>
      </c>
      <c r="E7397" s="43" t="s">
        <v>694</v>
      </c>
      <c r="F7397" s="43" t="s">
        <v>695</v>
      </c>
      <c r="G7397">
        <v>120</v>
      </c>
      <c r="H7397">
        <v>120</v>
      </c>
      <c r="I7397" s="43" t="s">
        <v>1173</v>
      </c>
      <c r="J7397" s="43" t="s">
        <v>1983</v>
      </c>
      <c r="K7397" s="43" t="s">
        <v>179</v>
      </c>
      <c r="L7397" s="43" t="str">
        <f>IF(AND(Home!$A$1&gt;=Leave[[#This Row],[Start Time]],Home!$A$1&lt;=Leave[[#This Row],[End Time]]),"Aplica","No Aplica")</f>
        <v>No Aplica</v>
      </c>
      <c r="M7397" s="43" t="str">
        <f>IF(AND(Home!$A$1&gt;=Leave[[#This Row],[Start Time]],Home!$A$1&lt;=Leave[[#This Row],[End Time]]),Home!$A$1,"No Aplica")</f>
        <v>No Aplica</v>
      </c>
      <c r="N7397" s="43" t="str">
        <f>Leave[[#This Row],[User Code (Owning User) (Usuario)]]&amp;Leave[[#This Row],[fecha activa]]</f>
        <v>MIE2024200817198No Aplica</v>
      </c>
    </row>
    <row r="7398" spans="1:14" x14ac:dyDescent="0.3">
      <c r="A7398" s="43" t="s">
        <v>468</v>
      </c>
      <c r="B7398" s="3">
        <v>45918</v>
      </c>
      <c r="C7398" s="3">
        <v>45918</v>
      </c>
      <c r="D7398" s="43" t="s">
        <v>469</v>
      </c>
      <c r="E7398" s="43" t="s">
        <v>694</v>
      </c>
      <c r="F7398" s="43" t="s">
        <v>695</v>
      </c>
      <c r="G7398">
        <v>1410</v>
      </c>
      <c r="H7398">
        <v>540</v>
      </c>
      <c r="I7398" s="43" t="s">
        <v>1173</v>
      </c>
      <c r="J7398" s="43" t="s">
        <v>1983</v>
      </c>
      <c r="K7398" s="43" t="s">
        <v>179</v>
      </c>
      <c r="L7398" s="43" t="str">
        <f>IF(AND(Home!$A$1&gt;=Leave[[#This Row],[Start Time]],Home!$A$1&lt;=Leave[[#This Row],[End Time]]),"Aplica","No Aplica")</f>
        <v>No Aplica</v>
      </c>
      <c r="M7398" s="43" t="str">
        <f>IF(AND(Home!$A$1&gt;=Leave[[#This Row],[Start Time]],Home!$A$1&lt;=Leave[[#This Row],[End Time]]),Home!$A$1,"No Aplica")</f>
        <v>No Aplica</v>
      </c>
      <c r="N7398" s="43" t="str">
        <f>Leave[[#This Row],[User Code (Owning User) (Usuario)]]&amp;Leave[[#This Row],[fecha activa]]</f>
        <v>MIE2024200817198No Aplica</v>
      </c>
    </row>
    <row r="7399" spans="1:14" x14ac:dyDescent="0.3">
      <c r="A7399" s="43" t="s">
        <v>465</v>
      </c>
      <c r="B7399" s="3">
        <v>45917</v>
      </c>
      <c r="C7399" s="3">
        <v>45917</v>
      </c>
      <c r="D7399" s="43" t="s">
        <v>647</v>
      </c>
      <c r="E7399" s="43" t="s">
        <v>694</v>
      </c>
      <c r="F7399" s="43" t="s">
        <v>695</v>
      </c>
      <c r="G7399">
        <v>120</v>
      </c>
      <c r="H7399">
        <v>120</v>
      </c>
      <c r="I7399" s="43" t="s">
        <v>1173</v>
      </c>
      <c r="J7399" s="43" t="s">
        <v>1983</v>
      </c>
      <c r="K7399" s="43" t="s">
        <v>179</v>
      </c>
      <c r="L7399" s="43" t="str">
        <f>IF(AND(Home!$A$1&gt;=Leave[[#This Row],[Start Time]],Home!$A$1&lt;=Leave[[#This Row],[End Time]]),"Aplica","No Aplica")</f>
        <v>No Aplica</v>
      </c>
      <c r="M7399" s="43" t="str">
        <f>IF(AND(Home!$A$1&gt;=Leave[[#This Row],[Start Time]],Home!$A$1&lt;=Leave[[#This Row],[End Time]]),Home!$A$1,"No Aplica")</f>
        <v>No Aplica</v>
      </c>
      <c r="N7399" s="43" t="str">
        <f>Leave[[#This Row],[User Code (Owning User) (Usuario)]]&amp;Leave[[#This Row],[fecha activa]]</f>
        <v>MIE2024200817198No Aplica</v>
      </c>
    </row>
    <row r="7400" spans="1:14" x14ac:dyDescent="0.3">
      <c r="A7400" s="43" t="s">
        <v>465</v>
      </c>
      <c r="B7400" s="3">
        <v>45912</v>
      </c>
      <c r="C7400" s="3">
        <v>45912</v>
      </c>
      <c r="D7400" s="43" t="s">
        <v>647</v>
      </c>
      <c r="E7400" s="43" t="s">
        <v>694</v>
      </c>
      <c r="F7400" s="43" t="s">
        <v>695</v>
      </c>
      <c r="G7400">
        <v>120</v>
      </c>
      <c r="H7400">
        <v>120</v>
      </c>
      <c r="I7400" s="43" t="s">
        <v>1173</v>
      </c>
      <c r="J7400" s="43" t="s">
        <v>1983</v>
      </c>
      <c r="K7400" s="43" t="s">
        <v>179</v>
      </c>
      <c r="L7400" s="43" t="str">
        <f>IF(AND(Home!$A$1&gt;=Leave[[#This Row],[Start Time]],Home!$A$1&lt;=Leave[[#This Row],[End Time]]),"Aplica","No Aplica")</f>
        <v>No Aplica</v>
      </c>
      <c r="M7400" s="43" t="str">
        <f>IF(AND(Home!$A$1&gt;=Leave[[#This Row],[Start Time]],Home!$A$1&lt;=Leave[[#This Row],[End Time]]),Home!$A$1,"No Aplica")</f>
        <v>No Aplica</v>
      </c>
      <c r="N7400" s="43" t="str">
        <f>Leave[[#This Row],[User Code (Owning User) (Usuario)]]&amp;Leave[[#This Row],[fecha activa]]</f>
        <v>MIE2024200817198No Aplica</v>
      </c>
    </row>
    <row r="7401" spans="1:14" x14ac:dyDescent="0.3">
      <c r="A7401" s="43" t="s">
        <v>465</v>
      </c>
      <c r="B7401" s="3">
        <v>45911</v>
      </c>
      <c r="C7401" s="3">
        <v>45911</v>
      </c>
      <c r="D7401" s="43" t="s">
        <v>647</v>
      </c>
      <c r="E7401" s="43" t="s">
        <v>694</v>
      </c>
      <c r="F7401" s="43" t="s">
        <v>695</v>
      </c>
      <c r="G7401">
        <v>120</v>
      </c>
      <c r="H7401">
        <v>120</v>
      </c>
      <c r="I7401" s="43" t="s">
        <v>1173</v>
      </c>
      <c r="J7401" s="43" t="s">
        <v>1983</v>
      </c>
      <c r="K7401" s="43" t="s">
        <v>179</v>
      </c>
      <c r="L7401" s="43" t="str">
        <f>IF(AND(Home!$A$1&gt;=Leave[[#This Row],[Start Time]],Home!$A$1&lt;=Leave[[#This Row],[End Time]]),"Aplica","No Aplica")</f>
        <v>No Aplica</v>
      </c>
      <c r="M7401" s="43" t="str">
        <f>IF(AND(Home!$A$1&gt;=Leave[[#This Row],[Start Time]],Home!$A$1&lt;=Leave[[#This Row],[End Time]]),Home!$A$1,"No Aplica")</f>
        <v>No Aplica</v>
      </c>
      <c r="N7401" s="43" t="str">
        <f>Leave[[#This Row],[User Code (Owning User) (Usuario)]]&amp;Leave[[#This Row],[fecha activa]]</f>
        <v>MIE2024200817198No Aplica</v>
      </c>
    </row>
    <row r="7402" spans="1:14" x14ac:dyDescent="0.3">
      <c r="A7402" s="43" t="s">
        <v>468</v>
      </c>
      <c r="B7402" s="3">
        <v>45903</v>
      </c>
      <c r="C7402" s="3">
        <v>45903</v>
      </c>
      <c r="D7402" s="43" t="s">
        <v>859</v>
      </c>
      <c r="E7402" s="43" t="s">
        <v>694</v>
      </c>
      <c r="F7402" s="43" t="s">
        <v>695</v>
      </c>
      <c r="G7402">
        <v>1410</v>
      </c>
      <c r="H7402">
        <v>540</v>
      </c>
      <c r="I7402" s="43" t="s">
        <v>1173</v>
      </c>
      <c r="J7402" s="43" t="s">
        <v>1983</v>
      </c>
      <c r="K7402" s="43" t="s">
        <v>179</v>
      </c>
      <c r="L7402" s="43" t="str">
        <f>IF(AND(Home!$A$1&gt;=Leave[[#This Row],[Start Time]],Home!$A$1&lt;=Leave[[#This Row],[End Time]]),"Aplica","No Aplica")</f>
        <v>No Aplica</v>
      </c>
      <c r="M7402" s="43" t="str">
        <f>IF(AND(Home!$A$1&gt;=Leave[[#This Row],[Start Time]],Home!$A$1&lt;=Leave[[#This Row],[End Time]]),Home!$A$1,"No Aplica")</f>
        <v>No Aplica</v>
      </c>
      <c r="N7402" s="43" t="str">
        <f>Leave[[#This Row],[User Code (Owning User) (Usuario)]]&amp;Leave[[#This Row],[fecha activa]]</f>
        <v>MIE2024200817198No Aplica</v>
      </c>
    </row>
    <row r="7403" spans="1:14" x14ac:dyDescent="0.3">
      <c r="A7403" s="43" t="s">
        <v>468</v>
      </c>
      <c r="B7403" s="3">
        <v>45902</v>
      </c>
      <c r="C7403" s="3">
        <v>45902</v>
      </c>
      <c r="D7403" s="43" t="s">
        <v>859</v>
      </c>
      <c r="E7403" s="43" t="s">
        <v>694</v>
      </c>
      <c r="F7403" s="43" t="s">
        <v>695</v>
      </c>
      <c r="G7403">
        <v>1410</v>
      </c>
      <c r="H7403">
        <v>540</v>
      </c>
      <c r="I7403" s="43" t="s">
        <v>1173</v>
      </c>
      <c r="J7403" s="43" t="s">
        <v>1983</v>
      </c>
      <c r="K7403" s="43" t="s">
        <v>179</v>
      </c>
      <c r="L7403" s="43" t="str">
        <f>IF(AND(Home!$A$1&gt;=Leave[[#This Row],[Start Time]],Home!$A$1&lt;=Leave[[#This Row],[End Time]]),"Aplica","No Aplica")</f>
        <v>No Aplica</v>
      </c>
      <c r="M7403" s="43" t="str">
        <f>IF(AND(Home!$A$1&gt;=Leave[[#This Row],[Start Time]],Home!$A$1&lt;=Leave[[#This Row],[End Time]]),Home!$A$1,"No Aplica")</f>
        <v>No Aplica</v>
      </c>
      <c r="N7403" s="43" t="str">
        <f>Leave[[#This Row],[User Code (Owning User) (Usuario)]]&amp;Leave[[#This Row],[fecha activa]]</f>
        <v>MIE2024200817198No Aplica</v>
      </c>
    </row>
    <row r="7404" spans="1:14" x14ac:dyDescent="0.3">
      <c r="A7404" s="43" t="s">
        <v>468</v>
      </c>
      <c r="B7404" s="3">
        <v>45901</v>
      </c>
      <c r="C7404" s="3">
        <v>45901</v>
      </c>
      <c r="D7404" s="43" t="s">
        <v>859</v>
      </c>
      <c r="E7404" s="43" t="s">
        <v>694</v>
      </c>
      <c r="F7404" s="43" t="s">
        <v>695</v>
      </c>
      <c r="G7404">
        <v>1410</v>
      </c>
      <c r="H7404">
        <v>540</v>
      </c>
      <c r="I7404" s="43" t="s">
        <v>1173</v>
      </c>
      <c r="J7404" s="43" t="s">
        <v>1983</v>
      </c>
      <c r="K7404" s="43" t="s">
        <v>179</v>
      </c>
      <c r="L7404" s="43" t="str">
        <f>IF(AND(Home!$A$1&gt;=Leave[[#This Row],[Start Time]],Home!$A$1&lt;=Leave[[#This Row],[End Time]]),"Aplica","No Aplica")</f>
        <v>No Aplica</v>
      </c>
      <c r="M7404" s="43" t="str">
        <f>IF(AND(Home!$A$1&gt;=Leave[[#This Row],[Start Time]],Home!$A$1&lt;=Leave[[#This Row],[End Time]]),Home!$A$1,"No Aplica")</f>
        <v>No Aplica</v>
      </c>
      <c r="N7404" s="43" t="str">
        <f>Leave[[#This Row],[User Code (Owning User) (Usuario)]]&amp;Leave[[#This Row],[fecha activa]]</f>
        <v>MIE2024200817198No Aplica</v>
      </c>
    </row>
    <row r="7405" spans="1:14" x14ac:dyDescent="0.3">
      <c r="A7405" s="43" t="s">
        <v>468</v>
      </c>
      <c r="B7405" s="3">
        <v>45922</v>
      </c>
      <c r="C7405" s="3">
        <v>45922</v>
      </c>
      <c r="D7405" s="43" t="s">
        <v>520</v>
      </c>
      <c r="E7405" s="43" t="s">
        <v>1450</v>
      </c>
      <c r="F7405" s="43" t="s">
        <v>1452</v>
      </c>
      <c r="G7405">
        <v>60</v>
      </c>
      <c r="H7405">
        <v>60</v>
      </c>
      <c r="I7405" s="43" t="s">
        <v>1451</v>
      </c>
      <c r="J7405" s="43" t="s">
        <v>1128</v>
      </c>
      <c r="K7405" s="43" t="s">
        <v>178</v>
      </c>
      <c r="L7405" s="43" t="str">
        <f>IF(AND(Home!$A$1&gt;=Leave[[#This Row],[Start Time]],Home!$A$1&lt;=Leave[[#This Row],[End Time]]),"Aplica","No Aplica")</f>
        <v>Aplica</v>
      </c>
      <c r="M7405" s="43">
        <f>IF(AND(Home!$A$1&gt;=Leave[[#This Row],[Start Time]],Home!$A$1&lt;=Leave[[#This Row],[End Time]]),Home!$A$1,"No Aplica")</f>
        <v>45922</v>
      </c>
      <c r="N7405" s="43" t="str">
        <f>Leave[[#This Row],[User Code (Owning User) (Usuario)]]&amp;Leave[[#This Row],[fecha activa]]</f>
        <v>MIE202519022099745922</v>
      </c>
    </row>
    <row r="7406" spans="1:14" x14ac:dyDescent="0.3">
      <c r="A7406" s="43" t="s">
        <v>476</v>
      </c>
      <c r="B7406" s="3">
        <v>45928</v>
      </c>
      <c r="C7406" s="3">
        <v>45928</v>
      </c>
      <c r="D7406" s="43" t="s">
        <v>3862</v>
      </c>
      <c r="E7406" s="43" t="s">
        <v>1450</v>
      </c>
      <c r="F7406" s="43" t="s">
        <v>1452</v>
      </c>
      <c r="G7406">
        <v>180</v>
      </c>
      <c r="H7406">
        <v>180</v>
      </c>
      <c r="I7406" s="43" t="s">
        <v>1451</v>
      </c>
      <c r="J7406" s="43" t="s">
        <v>1128</v>
      </c>
      <c r="K7406" s="43" t="s">
        <v>178</v>
      </c>
      <c r="L7406" s="43" t="str">
        <f>IF(AND(Home!$A$1&gt;=Leave[[#This Row],[Start Time]],Home!$A$1&lt;=Leave[[#This Row],[End Time]]),"Aplica","No Aplica")</f>
        <v>No Aplica</v>
      </c>
      <c r="M7406" s="43" t="str">
        <f>IF(AND(Home!$A$1&gt;=Leave[[#This Row],[Start Time]],Home!$A$1&lt;=Leave[[#This Row],[End Time]]),Home!$A$1,"No Aplica")</f>
        <v>No Aplica</v>
      </c>
      <c r="N7406" s="43" t="str">
        <f>Leave[[#This Row],[User Code (Owning User) (Usuario)]]&amp;Leave[[#This Row],[fecha activa]]</f>
        <v>MIE2025190220997No Aplica</v>
      </c>
    </row>
    <row r="7407" spans="1:14" x14ac:dyDescent="0.3">
      <c r="A7407" s="43" t="s">
        <v>468</v>
      </c>
      <c r="B7407" s="3">
        <v>45927</v>
      </c>
      <c r="C7407" s="3">
        <v>45927</v>
      </c>
      <c r="D7407" s="43" t="s">
        <v>3863</v>
      </c>
      <c r="E7407" s="43" t="s">
        <v>1450</v>
      </c>
      <c r="F7407" s="43" t="s">
        <v>1452</v>
      </c>
      <c r="G7407">
        <v>60</v>
      </c>
      <c r="H7407">
        <v>60</v>
      </c>
      <c r="I7407" s="43" t="s">
        <v>1451</v>
      </c>
      <c r="J7407" s="43" t="s">
        <v>1128</v>
      </c>
      <c r="K7407" s="43" t="s">
        <v>178</v>
      </c>
      <c r="L7407" s="43" t="str">
        <f>IF(AND(Home!$A$1&gt;=Leave[[#This Row],[Start Time]],Home!$A$1&lt;=Leave[[#This Row],[End Time]]),"Aplica","No Aplica")</f>
        <v>No Aplica</v>
      </c>
      <c r="M7407" s="43" t="str">
        <f>IF(AND(Home!$A$1&gt;=Leave[[#This Row],[Start Time]],Home!$A$1&lt;=Leave[[#This Row],[End Time]]),Home!$A$1,"No Aplica")</f>
        <v>No Aplica</v>
      </c>
      <c r="N7407" s="43" t="str">
        <f>Leave[[#This Row],[User Code (Owning User) (Usuario)]]&amp;Leave[[#This Row],[fecha activa]]</f>
        <v>MIE2025190220997No Aplica</v>
      </c>
    </row>
    <row r="7408" spans="1:14" x14ac:dyDescent="0.3">
      <c r="A7408" s="43" t="s">
        <v>468</v>
      </c>
      <c r="B7408" s="3">
        <v>45926</v>
      </c>
      <c r="C7408" s="3">
        <v>45926</v>
      </c>
      <c r="D7408" s="43" t="s">
        <v>3589</v>
      </c>
      <c r="E7408" s="43" t="s">
        <v>1450</v>
      </c>
      <c r="F7408" s="43" t="s">
        <v>1452</v>
      </c>
      <c r="G7408">
        <v>60</v>
      </c>
      <c r="H7408">
        <v>60</v>
      </c>
      <c r="I7408" s="43" t="s">
        <v>1451</v>
      </c>
      <c r="J7408" s="43" t="s">
        <v>1128</v>
      </c>
      <c r="K7408" s="43" t="s">
        <v>178</v>
      </c>
      <c r="L7408" s="43" t="str">
        <f>IF(AND(Home!$A$1&gt;=Leave[[#This Row],[Start Time]],Home!$A$1&lt;=Leave[[#This Row],[End Time]]),"Aplica","No Aplica")</f>
        <v>No Aplica</v>
      </c>
      <c r="M7408" s="43" t="str">
        <f>IF(AND(Home!$A$1&gt;=Leave[[#This Row],[Start Time]],Home!$A$1&lt;=Leave[[#This Row],[End Time]]),Home!$A$1,"No Aplica")</f>
        <v>No Aplica</v>
      </c>
      <c r="N7408" s="43" t="str">
        <f>Leave[[#This Row],[User Code (Owning User) (Usuario)]]&amp;Leave[[#This Row],[fecha activa]]</f>
        <v>MIE2025190220997No Aplica</v>
      </c>
    </row>
    <row r="7409" spans="1:14" x14ac:dyDescent="0.3">
      <c r="A7409" s="43" t="s">
        <v>468</v>
      </c>
      <c r="B7409" s="3">
        <v>45925</v>
      </c>
      <c r="C7409" s="3">
        <v>45925</v>
      </c>
      <c r="D7409" s="43" t="s">
        <v>3590</v>
      </c>
      <c r="E7409" s="43" t="s">
        <v>1450</v>
      </c>
      <c r="F7409" s="43" t="s">
        <v>1452</v>
      </c>
      <c r="G7409">
        <v>60</v>
      </c>
      <c r="H7409">
        <v>60</v>
      </c>
      <c r="I7409" s="43" t="s">
        <v>1451</v>
      </c>
      <c r="J7409" s="43" t="s">
        <v>1128</v>
      </c>
      <c r="K7409" s="43" t="s">
        <v>178</v>
      </c>
      <c r="L7409" s="43" t="str">
        <f>IF(AND(Home!$A$1&gt;=Leave[[#This Row],[Start Time]],Home!$A$1&lt;=Leave[[#This Row],[End Time]]),"Aplica","No Aplica")</f>
        <v>No Aplica</v>
      </c>
      <c r="M7409" s="43" t="str">
        <f>IF(AND(Home!$A$1&gt;=Leave[[#This Row],[Start Time]],Home!$A$1&lt;=Leave[[#This Row],[End Time]]),Home!$A$1,"No Aplica")</f>
        <v>No Aplica</v>
      </c>
      <c r="N7409" s="43" t="str">
        <f>Leave[[#This Row],[User Code (Owning User) (Usuario)]]&amp;Leave[[#This Row],[fecha activa]]</f>
        <v>MIE2025190220997No Aplica</v>
      </c>
    </row>
    <row r="7410" spans="1:14" x14ac:dyDescent="0.3">
      <c r="A7410" s="43" t="s">
        <v>468</v>
      </c>
      <c r="B7410" s="3">
        <v>45924</v>
      </c>
      <c r="C7410" s="3">
        <v>45924</v>
      </c>
      <c r="D7410" s="43" t="s">
        <v>1616</v>
      </c>
      <c r="E7410" s="43" t="s">
        <v>1450</v>
      </c>
      <c r="F7410" s="43" t="s">
        <v>1452</v>
      </c>
      <c r="G7410">
        <v>540</v>
      </c>
      <c r="H7410">
        <v>540</v>
      </c>
      <c r="I7410" s="43" t="s">
        <v>1451</v>
      </c>
      <c r="J7410" s="43" t="s">
        <v>1128</v>
      </c>
      <c r="K7410" s="43" t="s">
        <v>178</v>
      </c>
      <c r="L7410" s="43" t="str">
        <f>IF(AND(Home!$A$1&gt;=Leave[[#This Row],[Start Time]],Home!$A$1&lt;=Leave[[#This Row],[End Time]]),"Aplica","No Aplica")</f>
        <v>No Aplica</v>
      </c>
      <c r="M7410" s="43" t="str">
        <f>IF(AND(Home!$A$1&gt;=Leave[[#This Row],[Start Time]],Home!$A$1&lt;=Leave[[#This Row],[End Time]]),Home!$A$1,"No Aplica")</f>
        <v>No Aplica</v>
      </c>
      <c r="N7410" s="43" t="str">
        <f>Leave[[#This Row],[User Code (Owning User) (Usuario)]]&amp;Leave[[#This Row],[fecha activa]]</f>
        <v>MIE2025190220997No Aplica</v>
      </c>
    </row>
    <row r="7411" spans="1:14" x14ac:dyDescent="0.3">
      <c r="A7411" s="43" t="s">
        <v>476</v>
      </c>
      <c r="B7411" s="3">
        <v>45921</v>
      </c>
      <c r="C7411" s="3">
        <v>45921</v>
      </c>
      <c r="D7411" s="43" t="s">
        <v>3260</v>
      </c>
      <c r="E7411" s="43" t="s">
        <v>1450</v>
      </c>
      <c r="F7411" s="43" t="s">
        <v>1452</v>
      </c>
      <c r="G7411">
        <v>180</v>
      </c>
      <c r="H7411">
        <v>180</v>
      </c>
      <c r="I7411" s="43" t="s">
        <v>1451</v>
      </c>
      <c r="J7411" s="43" t="s">
        <v>1128</v>
      </c>
      <c r="K7411" s="43" t="s">
        <v>178</v>
      </c>
      <c r="L7411" s="43" t="str">
        <f>IF(AND(Home!$A$1&gt;=Leave[[#This Row],[Start Time]],Home!$A$1&lt;=Leave[[#This Row],[End Time]]),"Aplica","No Aplica")</f>
        <v>No Aplica</v>
      </c>
      <c r="M7411" s="43" t="str">
        <f>IF(AND(Home!$A$1&gt;=Leave[[#This Row],[Start Time]],Home!$A$1&lt;=Leave[[#This Row],[End Time]]),Home!$A$1,"No Aplica")</f>
        <v>No Aplica</v>
      </c>
      <c r="N7411" s="43" t="str">
        <f>Leave[[#This Row],[User Code (Owning User) (Usuario)]]&amp;Leave[[#This Row],[fecha activa]]</f>
        <v>MIE2025190220997No Aplica</v>
      </c>
    </row>
    <row r="7412" spans="1:14" x14ac:dyDescent="0.3">
      <c r="A7412" s="43" t="s">
        <v>468</v>
      </c>
      <c r="B7412" s="3">
        <v>45920</v>
      </c>
      <c r="C7412" s="3">
        <v>45920</v>
      </c>
      <c r="D7412" s="43" t="s">
        <v>3587</v>
      </c>
      <c r="E7412" s="43" t="s">
        <v>1450</v>
      </c>
      <c r="F7412" s="43" t="s">
        <v>1452</v>
      </c>
      <c r="G7412">
        <v>60</v>
      </c>
      <c r="H7412">
        <v>60</v>
      </c>
      <c r="I7412" s="43" t="s">
        <v>1451</v>
      </c>
      <c r="J7412" s="43" t="s">
        <v>1128</v>
      </c>
      <c r="K7412" s="43" t="s">
        <v>178</v>
      </c>
      <c r="L7412" s="43" t="str">
        <f>IF(AND(Home!$A$1&gt;=Leave[[#This Row],[Start Time]],Home!$A$1&lt;=Leave[[#This Row],[End Time]]),"Aplica","No Aplica")</f>
        <v>No Aplica</v>
      </c>
      <c r="M7412" s="43" t="str">
        <f>IF(AND(Home!$A$1&gt;=Leave[[#This Row],[Start Time]],Home!$A$1&lt;=Leave[[#This Row],[End Time]]),Home!$A$1,"No Aplica")</f>
        <v>No Aplica</v>
      </c>
      <c r="N7412" s="43" t="str">
        <f>Leave[[#This Row],[User Code (Owning User) (Usuario)]]&amp;Leave[[#This Row],[fecha activa]]</f>
        <v>MIE2025190220997No Aplica</v>
      </c>
    </row>
    <row r="7413" spans="1:14" x14ac:dyDescent="0.3">
      <c r="A7413" s="43" t="s">
        <v>468</v>
      </c>
      <c r="B7413" s="3">
        <v>45919</v>
      </c>
      <c r="C7413" s="3">
        <v>45919</v>
      </c>
      <c r="D7413" s="43" t="s">
        <v>3588</v>
      </c>
      <c r="E7413" s="43" t="s">
        <v>1450</v>
      </c>
      <c r="F7413" s="43" t="s">
        <v>1452</v>
      </c>
      <c r="G7413">
        <v>60</v>
      </c>
      <c r="H7413">
        <v>60</v>
      </c>
      <c r="I7413" s="43" t="s">
        <v>1451</v>
      </c>
      <c r="J7413" s="43" t="s">
        <v>1128</v>
      </c>
      <c r="K7413" s="43" t="s">
        <v>178</v>
      </c>
      <c r="L7413" s="43" t="str">
        <f>IF(AND(Home!$A$1&gt;=Leave[[#This Row],[Start Time]],Home!$A$1&lt;=Leave[[#This Row],[End Time]]),"Aplica","No Aplica")</f>
        <v>No Aplica</v>
      </c>
      <c r="M7413" s="43" t="str">
        <f>IF(AND(Home!$A$1&gt;=Leave[[#This Row],[Start Time]],Home!$A$1&lt;=Leave[[#This Row],[End Time]]),Home!$A$1,"No Aplica")</f>
        <v>No Aplica</v>
      </c>
      <c r="N7413" s="43" t="str">
        <f>Leave[[#This Row],[User Code (Owning User) (Usuario)]]&amp;Leave[[#This Row],[fecha activa]]</f>
        <v>MIE2025190220997No Aplica</v>
      </c>
    </row>
    <row r="7414" spans="1:14" x14ac:dyDescent="0.3">
      <c r="A7414" s="43" t="s">
        <v>468</v>
      </c>
      <c r="B7414" s="3">
        <v>45918</v>
      </c>
      <c r="C7414" s="3">
        <v>45918</v>
      </c>
      <c r="D7414" s="43" t="s">
        <v>3589</v>
      </c>
      <c r="E7414" s="43" t="s">
        <v>1450</v>
      </c>
      <c r="F7414" s="43" t="s">
        <v>1452</v>
      </c>
      <c r="G7414">
        <v>60</v>
      </c>
      <c r="H7414">
        <v>60</v>
      </c>
      <c r="I7414" s="43" t="s">
        <v>1451</v>
      </c>
      <c r="J7414" s="43" t="s">
        <v>1128</v>
      </c>
      <c r="K7414" s="43" t="s">
        <v>178</v>
      </c>
      <c r="L7414" s="43" t="str">
        <f>IF(AND(Home!$A$1&gt;=Leave[[#This Row],[Start Time]],Home!$A$1&lt;=Leave[[#This Row],[End Time]]),"Aplica","No Aplica")</f>
        <v>No Aplica</v>
      </c>
      <c r="M7414" s="43" t="str">
        <f>IF(AND(Home!$A$1&gt;=Leave[[#This Row],[Start Time]],Home!$A$1&lt;=Leave[[#This Row],[End Time]]),Home!$A$1,"No Aplica")</f>
        <v>No Aplica</v>
      </c>
      <c r="N7414" s="43" t="str">
        <f>Leave[[#This Row],[User Code (Owning User) (Usuario)]]&amp;Leave[[#This Row],[fecha activa]]</f>
        <v>MIE2025190220997No Aplica</v>
      </c>
    </row>
    <row r="7415" spans="1:14" x14ac:dyDescent="0.3">
      <c r="A7415" s="43" t="s">
        <v>468</v>
      </c>
      <c r="B7415" s="3">
        <v>45916</v>
      </c>
      <c r="C7415" s="3">
        <v>45916</v>
      </c>
      <c r="D7415" s="43" t="s">
        <v>3590</v>
      </c>
      <c r="E7415" s="43" t="s">
        <v>1450</v>
      </c>
      <c r="F7415" s="43" t="s">
        <v>1452</v>
      </c>
      <c r="G7415">
        <v>60</v>
      </c>
      <c r="H7415">
        <v>60</v>
      </c>
      <c r="I7415" s="43" t="s">
        <v>1451</v>
      </c>
      <c r="J7415" s="43" t="s">
        <v>1128</v>
      </c>
      <c r="K7415" s="43" t="s">
        <v>178</v>
      </c>
      <c r="L7415" s="43" t="str">
        <f>IF(AND(Home!$A$1&gt;=Leave[[#This Row],[Start Time]],Home!$A$1&lt;=Leave[[#This Row],[End Time]]),"Aplica","No Aplica")</f>
        <v>No Aplica</v>
      </c>
      <c r="M7415" s="43" t="str">
        <f>IF(AND(Home!$A$1&gt;=Leave[[#This Row],[Start Time]],Home!$A$1&lt;=Leave[[#This Row],[End Time]]),Home!$A$1,"No Aplica")</f>
        <v>No Aplica</v>
      </c>
      <c r="N7415" s="43" t="str">
        <f>Leave[[#This Row],[User Code (Owning User) (Usuario)]]&amp;Leave[[#This Row],[fecha activa]]</f>
        <v>MIE2025190220997No Aplica</v>
      </c>
    </row>
    <row r="7416" spans="1:14" x14ac:dyDescent="0.3">
      <c r="A7416" s="43" t="s">
        <v>468</v>
      </c>
      <c r="B7416" s="3">
        <v>45917</v>
      </c>
      <c r="C7416" s="3">
        <v>45917</v>
      </c>
      <c r="D7416" s="43" t="s">
        <v>577</v>
      </c>
      <c r="E7416" s="43" t="s">
        <v>1450</v>
      </c>
      <c r="F7416" s="43" t="s">
        <v>1452</v>
      </c>
      <c r="G7416">
        <v>540</v>
      </c>
      <c r="H7416">
        <v>540</v>
      </c>
      <c r="I7416" s="43" t="s">
        <v>1451</v>
      </c>
      <c r="J7416" s="43" t="s">
        <v>1128</v>
      </c>
      <c r="K7416" s="43" t="s">
        <v>178</v>
      </c>
      <c r="L7416" s="43" t="str">
        <f>IF(AND(Home!$A$1&gt;=Leave[[#This Row],[Start Time]],Home!$A$1&lt;=Leave[[#This Row],[End Time]]),"Aplica","No Aplica")</f>
        <v>No Aplica</v>
      </c>
      <c r="M7416" s="43" t="str">
        <f>IF(AND(Home!$A$1&gt;=Leave[[#This Row],[Start Time]],Home!$A$1&lt;=Leave[[#This Row],[End Time]]),Home!$A$1,"No Aplica")</f>
        <v>No Aplica</v>
      </c>
      <c r="N7416" s="43" t="str">
        <f>Leave[[#This Row],[User Code (Owning User) (Usuario)]]&amp;Leave[[#This Row],[fecha activa]]</f>
        <v>MIE2025190220997No Aplica</v>
      </c>
    </row>
    <row r="7417" spans="1:14" x14ac:dyDescent="0.3">
      <c r="A7417" s="43" t="s">
        <v>476</v>
      </c>
      <c r="B7417" s="3">
        <v>45914</v>
      </c>
      <c r="C7417" s="3">
        <v>45914</v>
      </c>
      <c r="D7417" s="43" t="s">
        <v>3260</v>
      </c>
      <c r="E7417" s="43" t="s">
        <v>1450</v>
      </c>
      <c r="F7417" s="43" t="s">
        <v>1452</v>
      </c>
      <c r="G7417">
        <v>180</v>
      </c>
      <c r="H7417">
        <v>180</v>
      </c>
      <c r="I7417" s="43" t="s">
        <v>1451</v>
      </c>
      <c r="J7417" s="43" t="s">
        <v>1128</v>
      </c>
      <c r="K7417" s="43" t="s">
        <v>178</v>
      </c>
      <c r="L7417" s="43" t="str">
        <f>IF(AND(Home!$A$1&gt;=Leave[[#This Row],[Start Time]],Home!$A$1&lt;=Leave[[#This Row],[End Time]]),"Aplica","No Aplica")</f>
        <v>No Aplica</v>
      </c>
      <c r="M7417" s="43" t="str">
        <f>IF(AND(Home!$A$1&gt;=Leave[[#This Row],[Start Time]],Home!$A$1&lt;=Leave[[#This Row],[End Time]]),Home!$A$1,"No Aplica")</f>
        <v>No Aplica</v>
      </c>
      <c r="N7417" s="43" t="str">
        <f>Leave[[#This Row],[User Code (Owning User) (Usuario)]]&amp;Leave[[#This Row],[fecha activa]]</f>
        <v>MIE2025190220997No Aplica</v>
      </c>
    </row>
    <row r="7418" spans="1:14" x14ac:dyDescent="0.3">
      <c r="A7418" s="43" t="s">
        <v>468</v>
      </c>
      <c r="B7418" s="3">
        <v>45912</v>
      </c>
      <c r="C7418" s="3">
        <v>45912</v>
      </c>
      <c r="D7418" s="43" t="s">
        <v>520</v>
      </c>
      <c r="E7418" s="43" t="s">
        <v>1450</v>
      </c>
      <c r="F7418" s="43" t="s">
        <v>1452</v>
      </c>
      <c r="G7418">
        <v>60</v>
      </c>
      <c r="H7418">
        <v>60</v>
      </c>
      <c r="I7418" s="43" t="s">
        <v>1451</v>
      </c>
      <c r="J7418" s="43" t="s">
        <v>1128</v>
      </c>
      <c r="K7418" s="43" t="s">
        <v>178</v>
      </c>
      <c r="L7418" s="43" t="str">
        <f>IF(AND(Home!$A$1&gt;=Leave[[#This Row],[Start Time]],Home!$A$1&lt;=Leave[[#This Row],[End Time]]),"Aplica","No Aplica")</f>
        <v>No Aplica</v>
      </c>
      <c r="M7418" s="43" t="str">
        <f>IF(AND(Home!$A$1&gt;=Leave[[#This Row],[Start Time]],Home!$A$1&lt;=Leave[[#This Row],[End Time]]),Home!$A$1,"No Aplica")</f>
        <v>No Aplica</v>
      </c>
      <c r="N7418" s="43" t="str">
        <f>Leave[[#This Row],[User Code (Owning User) (Usuario)]]&amp;Leave[[#This Row],[fecha activa]]</f>
        <v>MIE2025190220997No Aplica</v>
      </c>
    </row>
    <row r="7419" spans="1:14" x14ac:dyDescent="0.3">
      <c r="A7419" s="43" t="s">
        <v>468</v>
      </c>
      <c r="B7419" s="3">
        <v>45911</v>
      </c>
      <c r="C7419" s="3">
        <v>45911</v>
      </c>
      <c r="D7419" s="43" t="s">
        <v>520</v>
      </c>
      <c r="E7419" s="43" t="s">
        <v>1450</v>
      </c>
      <c r="F7419" s="43" t="s">
        <v>1452</v>
      </c>
      <c r="G7419">
        <v>60</v>
      </c>
      <c r="H7419">
        <v>60</v>
      </c>
      <c r="I7419" s="43" t="s">
        <v>1451</v>
      </c>
      <c r="J7419" s="43" t="s">
        <v>1128</v>
      </c>
      <c r="K7419" s="43" t="s">
        <v>178</v>
      </c>
      <c r="L7419" s="43" t="str">
        <f>IF(AND(Home!$A$1&gt;=Leave[[#This Row],[Start Time]],Home!$A$1&lt;=Leave[[#This Row],[End Time]]),"Aplica","No Aplica")</f>
        <v>No Aplica</v>
      </c>
      <c r="M7419" s="43" t="str">
        <f>IF(AND(Home!$A$1&gt;=Leave[[#This Row],[Start Time]],Home!$A$1&lt;=Leave[[#This Row],[End Time]]),Home!$A$1,"No Aplica")</f>
        <v>No Aplica</v>
      </c>
      <c r="N7419" s="43" t="str">
        <f>Leave[[#This Row],[User Code (Owning User) (Usuario)]]&amp;Leave[[#This Row],[fecha activa]]</f>
        <v>MIE2025190220997No Aplica</v>
      </c>
    </row>
    <row r="7420" spans="1:14" x14ac:dyDescent="0.3">
      <c r="A7420" s="43" t="s">
        <v>468</v>
      </c>
      <c r="B7420" s="3">
        <v>45910</v>
      </c>
      <c r="C7420" s="3">
        <v>45910</v>
      </c>
      <c r="D7420" s="43" t="s">
        <v>520</v>
      </c>
      <c r="E7420" s="43" t="s">
        <v>1450</v>
      </c>
      <c r="F7420" s="43" t="s">
        <v>1452</v>
      </c>
      <c r="G7420">
        <v>60</v>
      </c>
      <c r="H7420">
        <v>60</v>
      </c>
      <c r="I7420" s="43" t="s">
        <v>1451</v>
      </c>
      <c r="J7420" s="43" t="s">
        <v>1128</v>
      </c>
      <c r="K7420" s="43" t="s">
        <v>178</v>
      </c>
      <c r="L7420" s="43" t="str">
        <f>IF(AND(Home!$A$1&gt;=Leave[[#This Row],[Start Time]],Home!$A$1&lt;=Leave[[#This Row],[End Time]]),"Aplica","No Aplica")</f>
        <v>No Aplica</v>
      </c>
      <c r="M7420" s="43" t="str">
        <f>IF(AND(Home!$A$1&gt;=Leave[[#This Row],[Start Time]],Home!$A$1&lt;=Leave[[#This Row],[End Time]]),Home!$A$1,"No Aplica")</f>
        <v>No Aplica</v>
      </c>
      <c r="N7420" s="43" t="str">
        <f>Leave[[#This Row],[User Code (Owning User) (Usuario)]]&amp;Leave[[#This Row],[fecha activa]]</f>
        <v>MIE2025190220997No Aplica</v>
      </c>
    </row>
    <row r="7421" spans="1:14" x14ac:dyDescent="0.3">
      <c r="A7421" s="43" t="s">
        <v>468</v>
      </c>
      <c r="B7421" s="3">
        <v>45909</v>
      </c>
      <c r="C7421" s="3">
        <v>45909</v>
      </c>
      <c r="D7421" s="43" t="s">
        <v>520</v>
      </c>
      <c r="E7421" s="43" t="s">
        <v>1450</v>
      </c>
      <c r="F7421" s="43" t="s">
        <v>1452</v>
      </c>
      <c r="G7421">
        <v>60</v>
      </c>
      <c r="H7421">
        <v>60</v>
      </c>
      <c r="I7421" s="43" t="s">
        <v>1451</v>
      </c>
      <c r="J7421" s="43" t="s">
        <v>1128</v>
      </c>
      <c r="K7421" s="43" t="s">
        <v>178</v>
      </c>
      <c r="L7421" s="43" t="str">
        <f>IF(AND(Home!$A$1&gt;=Leave[[#This Row],[Start Time]],Home!$A$1&lt;=Leave[[#This Row],[End Time]]),"Aplica","No Aplica")</f>
        <v>No Aplica</v>
      </c>
      <c r="M7421" s="43" t="str">
        <f>IF(AND(Home!$A$1&gt;=Leave[[#This Row],[Start Time]],Home!$A$1&lt;=Leave[[#This Row],[End Time]]),Home!$A$1,"No Aplica")</f>
        <v>No Aplica</v>
      </c>
      <c r="N7421" s="43" t="str">
        <f>Leave[[#This Row],[User Code (Owning User) (Usuario)]]&amp;Leave[[#This Row],[fecha activa]]</f>
        <v>MIE2025190220997No Aplica</v>
      </c>
    </row>
    <row r="7422" spans="1:14" x14ac:dyDescent="0.3">
      <c r="A7422" s="43" t="s">
        <v>471</v>
      </c>
      <c r="B7422" s="3">
        <v>45905</v>
      </c>
      <c r="C7422" s="3">
        <v>45905</v>
      </c>
      <c r="D7422" s="43" t="s">
        <v>3084</v>
      </c>
      <c r="E7422" s="43" t="s">
        <v>1450</v>
      </c>
      <c r="F7422" s="43" t="s">
        <v>1452</v>
      </c>
      <c r="G7422">
        <v>30</v>
      </c>
      <c r="H7422">
        <v>30</v>
      </c>
      <c r="I7422" s="43" t="s">
        <v>1451</v>
      </c>
      <c r="J7422" s="43" t="s">
        <v>1128</v>
      </c>
      <c r="K7422" s="43" t="s">
        <v>178</v>
      </c>
      <c r="L7422" s="43" t="str">
        <f>IF(AND(Home!$A$1&gt;=Leave[[#This Row],[Start Time]],Home!$A$1&lt;=Leave[[#This Row],[End Time]]),"Aplica","No Aplica")</f>
        <v>No Aplica</v>
      </c>
      <c r="M7422" s="43" t="str">
        <f>IF(AND(Home!$A$1&gt;=Leave[[#This Row],[Start Time]],Home!$A$1&lt;=Leave[[#This Row],[End Time]]),Home!$A$1,"No Aplica")</f>
        <v>No Aplica</v>
      </c>
      <c r="N7422" s="43" t="str">
        <f>Leave[[#This Row],[User Code (Owning User) (Usuario)]]&amp;Leave[[#This Row],[fecha activa]]</f>
        <v>MIE2025190220997No Aplica</v>
      </c>
    </row>
    <row r="7423" spans="1:14" x14ac:dyDescent="0.3">
      <c r="A7423" s="43" t="s">
        <v>468</v>
      </c>
      <c r="B7423" s="3">
        <v>45907</v>
      </c>
      <c r="C7423" s="3">
        <v>45907</v>
      </c>
      <c r="D7423" s="43" t="s">
        <v>1616</v>
      </c>
      <c r="E7423" s="43" t="s">
        <v>1450</v>
      </c>
      <c r="F7423" s="43" t="s">
        <v>1452</v>
      </c>
      <c r="G7423">
        <v>540</v>
      </c>
      <c r="H7423">
        <v>540</v>
      </c>
      <c r="I7423" s="43" t="s">
        <v>1451</v>
      </c>
      <c r="J7423" s="43" t="s">
        <v>1128</v>
      </c>
      <c r="K7423" s="43" t="s">
        <v>178</v>
      </c>
      <c r="L7423" s="43" t="str">
        <f>IF(AND(Home!$A$1&gt;=Leave[[#This Row],[Start Time]],Home!$A$1&lt;=Leave[[#This Row],[End Time]]),"Aplica","No Aplica")</f>
        <v>No Aplica</v>
      </c>
      <c r="M7423" s="43" t="str">
        <f>IF(AND(Home!$A$1&gt;=Leave[[#This Row],[Start Time]],Home!$A$1&lt;=Leave[[#This Row],[End Time]]),Home!$A$1,"No Aplica")</f>
        <v>No Aplica</v>
      </c>
      <c r="N7423" s="43" t="str">
        <f>Leave[[#This Row],[User Code (Owning User) (Usuario)]]&amp;Leave[[#This Row],[fecha activa]]</f>
        <v>MIE2025190220997No Aplica</v>
      </c>
    </row>
    <row r="7424" spans="1:14" x14ac:dyDescent="0.3">
      <c r="A7424" s="43" t="s">
        <v>468</v>
      </c>
      <c r="B7424" s="3">
        <v>45906</v>
      </c>
      <c r="C7424" s="3">
        <v>45906</v>
      </c>
      <c r="D7424" s="43" t="s">
        <v>520</v>
      </c>
      <c r="E7424" s="43" t="s">
        <v>1450</v>
      </c>
      <c r="F7424" s="43" t="s">
        <v>1452</v>
      </c>
      <c r="G7424">
        <v>60</v>
      </c>
      <c r="H7424">
        <v>60</v>
      </c>
      <c r="I7424" s="43" t="s">
        <v>1451</v>
      </c>
      <c r="J7424" s="43" t="s">
        <v>1128</v>
      </c>
      <c r="K7424" s="43" t="s">
        <v>178</v>
      </c>
      <c r="L7424" s="43" t="str">
        <f>IF(AND(Home!$A$1&gt;=Leave[[#This Row],[Start Time]],Home!$A$1&lt;=Leave[[#This Row],[End Time]]),"Aplica","No Aplica")</f>
        <v>No Aplica</v>
      </c>
      <c r="M7424" s="43" t="str">
        <f>IF(AND(Home!$A$1&gt;=Leave[[#This Row],[Start Time]],Home!$A$1&lt;=Leave[[#This Row],[End Time]]),Home!$A$1,"No Aplica")</f>
        <v>No Aplica</v>
      </c>
      <c r="N7424" s="43" t="str">
        <f>Leave[[#This Row],[User Code (Owning User) (Usuario)]]&amp;Leave[[#This Row],[fecha activa]]</f>
        <v>MIE2025190220997No Aplica</v>
      </c>
    </row>
    <row r="7425" spans="1:14" x14ac:dyDescent="0.3">
      <c r="A7425" s="43" t="s">
        <v>468</v>
      </c>
      <c r="B7425" s="3">
        <v>45905</v>
      </c>
      <c r="C7425" s="3">
        <v>45905</v>
      </c>
      <c r="D7425" s="43" t="s">
        <v>520</v>
      </c>
      <c r="E7425" s="43" t="s">
        <v>1450</v>
      </c>
      <c r="F7425" s="43" t="s">
        <v>1452</v>
      </c>
      <c r="G7425">
        <v>60</v>
      </c>
      <c r="H7425">
        <v>60</v>
      </c>
      <c r="I7425" s="43" t="s">
        <v>1451</v>
      </c>
      <c r="J7425" s="43" t="s">
        <v>1128</v>
      </c>
      <c r="K7425" s="43" t="s">
        <v>178</v>
      </c>
      <c r="L7425" s="43" t="str">
        <f>IF(AND(Home!$A$1&gt;=Leave[[#This Row],[Start Time]],Home!$A$1&lt;=Leave[[#This Row],[End Time]]),"Aplica","No Aplica")</f>
        <v>No Aplica</v>
      </c>
      <c r="M7425" s="43" t="str">
        <f>IF(AND(Home!$A$1&gt;=Leave[[#This Row],[Start Time]],Home!$A$1&lt;=Leave[[#This Row],[End Time]]),Home!$A$1,"No Aplica")</f>
        <v>No Aplica</v>
      </c>
      <c r="N7425" s="43" t="str">
        <f>Leave[[#This Row],[User Code (Owning User) (Usuario)]]&amp;Leave[[#This Row],[fecha activa]]</f>
        <v>MIE2025190220997No Aplica</v>
      </c>
    </row>
    <row r="7426" spans="1:14" x14ac:dyDescent="0.3">
      <c r="A7426" s="43" t="s">
        <v>468</v>
      </c>
      <c r="B7426" s="3">
        <v>45904</v>
      </c>
      <c r="C7426" s="3">
        <v>45904</v>
      </c>
      <c r="D7426" s="43" t="s">
        <v>520</v>
      </c>
      <c r="E7426" s="43" t="s">
        <v>1450</v>
      </c>
      <c r="F7426" s="43" t="s">
        <v>1452</v>
      </c>
      <c r="G7426">
        <v>60</v>
      </c>
      <c r="H7426">
        <v>60</v>
      </c>
      <c r="I7426" s="43" t="s">
        <v>1451</v>
      </c>
      <c r="J7426" s="43" t="s">
        <v>1128</v>
      </c>
      <c r="K7426" s="43" t="s">
        <v>178</v>
      </c>
      <c r="L7426" s="43" t="str">
        <f>IF(AND(Home!$A$1&gt;=Leave[[#This Row],[Start Time]],Home!$A$1&lt;=Leave[[#This Row],[End Time]]),"Aplica","No Aplica")</f>
        <v>No Aplica</v>
      </c>
      <c r="M7426" s="43" t="str">
        <f>IF(AND(Home!$A$1&gt;=Leave[[#This Row],[Start Time]],Home!$A$1&lt;=Leave[[#This Row],[End Time]]),Home!$A$1,"No Aplica")</f>
        <v>No Aplica</v>
      </c>
      <c r="N7426" s="43" t="str">
        <f>Leave[[#This Row],[User Code (Owning User) (Usuario)]]&amp;Leave[[#This Row],[fecha activa]]</f>
        <v>MIE2025190220997No Aplica</v>
      </c>
    </row>
    <row r="7427" spans="1:14" x14ac:dyDescent="0.3">
      <c r="A7427" s="43" t="s">
        <v>468</v>
      </c>
      <c r="B7427" s="3">
        <v>45903</v>
      </c>
      <c r="C7427" s="3">
        <v>45903</v>
      </c>
      <c r="D7427" s="43" t="s">
        <v>521</v>
      </c>
      <c r="E7427" s="43" t="s">
        <v>1450</v>
      </c>
      <c r="F7427" s="43" t="s">
        <v>1452</v>
      </c>
      <c r="G7427">
        <v>60</v>
      </c>
      <c r="H7427">
        <v>60</v>
      </c>
      <c r="I7427" s="43" t="s">
        <v>1451</v>
      </c>
      <c r="J7427" s="43" t="s">
        <v>1128</v>
      </c>
      <c r="K7427" s="43" t="s">
        <v>178</v>
      </c>
      <c r="L7427" s="43" t="str">
        <f>IF(AND(Home!$A$1&gt;=Leave[[#This Row],[Start Time]],Home!$A$1&lt;=Leave[[#This Row],[End Time]]),"Aplica","No Aplica")</f>
        <v>No Aplica</v>
      </c>
      <c r="M7427" s="43" t="str">
        <f>IF(AND(Home!$A$1&gt;=Leave[[#This Row],[Start Time]],Home!$A$1&lt;=Leave[[#This Row],[End Time]]),Home!$A$1,"No Aplica")</f>
        <v>No Aplica</v>
      </c>
      <c r="N7427" s="43" t="str">
        <f>Leave[[#This Row],[User Code (Owning User) (Usuario)]]&amp;Leave[[#This Row],[fecha activa]]</f>
        <v>MIE2025190220997No Aplica</v>
      </c>
    </row>
    <row r="7428" spans="1:14" x14ac:dyDescent="0.3">
      <c r="A7428" s="43" t="s">
        <v>468</v>
      </c>
      <c r="B7428" s="3">
        <v>45902</v>
      </c>
      <c r="C7428" s="3">
        <v>45902</v>
      </c>
      <c r="D7428" s="43" t="s">
        <v>599</v>
      </c>
      <c r="E7428" s="43" t="s">
        <v>1450</v>
      </c>
      <c r="F7428" s="43" t="s">
        <v>1452</v>
      </c>
      <c r="G7428">
        <v>540</v>
      </c>
      <c r="H7428">
        <v>540</v>
      </c>
      <c r="I7428" s="43" t="s">
        <v>1451</v>
      </c>
      <c r="J7428" s="43" t="s">
        <v>1128</v>
      </c>
      <c r="K7428" s="43" t="s">
        <v>178</v>
      </c>
      <c r="L7428" s="43" t="str">
        <f>IF(AND(Home!$A$1&gt;=Leave[[#This Row],[Start Time]],Home!$A$1&lt;=Leave[[#This Row],[End Time]]),"Aplica","No Aplica")</f>
        <v>No Aplica</v>
      </c>
      <c r="M7428" s="43" t="str">
        <f>IF(AND(Home!$A$1&gt;=Leave[[#This Row],[Start Time]],Home!$A$1&lt;=Leave[[#This Row],[End Time]]),Home!$A$1,"No Aplica")</f>
        <v>No Aplica</v>
      </c>
      <c r="N7428" s="43" t="str">
        <f>Leave[[#This Row],[User Code (Owning User) (Usuario)]]&amp;Leave[[#This Row],[fecha activa]]</f>
        <v>MIE2025190220997No Aplica</v>
      </c>
    </row>
    <row r="7429" spans="1:14" x14ac:dyDescent="0.3">
      <c r="A7429" s="43" t="s">
        <v>601</v>
      </c>
      <c r="B7429" s="3">
        <v>45924</v>
      </c>
      <c r="C7429" s="3">
        <v>45924</v>
      </c>
      <c r="D7429" s="43" t="s">
        <v>621</v>
      </c>
      <c r="E7429" s="43" t="s">
        <v>603</v>
      </c>
      <c r="F7429" s="43" t="s">
        <v>604</v>
      </c>
      <c r="G7429">
        <v>120</v>
      </c>
      <c r="H7429">
        <v>120</v>
      </c>
      <c r="I7429" s="43" t="s">
        <v>1278</v>
      </c>
      <c r="J7429" s="43" t="s">
        <v>973</v>
      </c>
      <c r="K7429" s="43" t="s">
        <v>177</v>
      </c>
      <c r="L7429" s="43" t="str">
        <f>IF(AND(Home!$A$1&gt;=Leave[[#This Row],[Start Time]],Home!$A$1&lt;=Leave[[#This Row],[End Time]]),"Aplica","No Aplica")</f>
        <v>No Aplica</v>
      </c>
      <c r="M7429" s="43" t="str">
        <f>IF(AND(Home!$A$1&gt;=Leave[[#This Row],[Start Time]],Home!$A$1&lt;=Leave[[#This Row],[End Time]]),Home!$A$1,"No Aplica")</f>
        <v>No Aplica</v>
      </c>
      <c r="N7429" s="43" t="str">
        <f>Leave[[#This Row],[User Code (Owning User) (Usuario)]]&amp;Leave[[#This Row],[fecha activa]]</f>
        <v>MIE2024110616054No Aplica</v>
      </c>
    </row>
    <row r="7430" spans="1:14" x14ac:dyDescent="0.3">
      <c r="A7430" s="43" t="s">
        <v>601</v>
      </c>
      <c r="B7430" s="3">
        <v>45922</v>
      </c>
      <c r="C7430" s="3">
        <v>45922</v>
      </c>
      <c r="D7430" s="43" t="s">
        <v>621</v>
      </c>
      <c r="E7430" s="43" t="s">
        <v>603</v>
      </c>
      <c r="F7430" s="43" t="s">
        <v>604</v>
      </c>
      <c r="G7430">
        <v>120</v>
      </c>
      <c r="H7430">
        <v>120</v>
      </c>
      <c r="I7430" s="43" t="s">
        <v>1278</v>
      </c>
      <c r="J7430" s="43" t="s">
        <v>973</v>
      </c>
      <c r="K7430" s="43" t="s">
        <v>177</v>
      </c>
      <c r="L7430" s="43" t="str">
        <f>IF(AND(Home!$A$1&gt;=Leave[[#This Row],[Start Time]],Home!$A$1&lt;=Leave[[#This Row],[End Time]]),"Aplica","No Aplica")</f>
        <v>Aplica</v>
      </c>
      <c r="M7430" s="43">
        <f>IF(AND(Home!$A$1&gt;=Leave[[#This Row],[Start Time]],Home!$A$1&lt;=Leave[[#This Row],[End Time]]),Home!$A$1,"No Aplica")</f>
        <v>45922</v>
      </c>
      <c r="N7430" s="43" t="str">
        <f>Leave[[#This Row],[User Code (Owning User) (Usuario)]]&amp;Leave[[#This Row],[fecha activa]]</f>
        <v>MIE202411061605445922</v>
      </c>
    </row>
    <row r="7431" spans="1:14" x14ac:dyDescent="0.3">
      <c r="A7431" s="43" t="s">
        <v>465</v>
      </c>
      <c r="B7431" s="3">
        <v>45921</v>
      </c>
      <c r="C7431" s="3">
        <v>45921</v>
      </c>
      <c r="D7431" s="43" t="s">
        <v>469</v>
      </c>
      <c r="E7431" s="43" t="s">
        <v>603</v>
      </c>
      <c r="F7431" s="43" t="s">
        <v>604</v>
      </c>
      <c r="G7431">
        <v>540</v>
      </c>
      <c r="H7431">
        <v>540</v>
      </c>
      <c r="I7431" s="43" t="s">
        <v>1278</v>
      </c>
      <c r="J7431" s="43" t="s">
        <v>973</v>
      </c>
      <c r="K7431" s="43" t="s">
        <v>177</v>
      </c>
      <c r="L7431" s="43" t="str">
        <f>IF(AND(Home!$A$1&gt;=Leave[[#This Row],[Start Time]],Home!$A$1&lt;=Leave[[#This Row],[End Time]]),"Aplica","No Aplica")</f>
        <v>No Aplica</v>
      </c>
      <c r="M7431" s="43" t="str">
        <f>IF(AND(Home!$A$1&gt;=Leave[[#This Row],[Start Time]],Home!$A$1&lt;=Leave[[#This Row],[End Time]]),Home!$A$1,"No Aplica")</f>
        <v>No Aplica</v>
      </c>
      <c r="N7431" s="43" t="str">
        <f>Leave[[#This Row],[User Code (Owning User) (Usuario)]]&amp;Leave[[#This Row],[fecha activa]]</f>
        <v>MIE2024110616054No Aplica</v>
      </c>
    </row>
    <row r="7432" spans="1:14" x14ac:dyDescent="0.3">
      <c r="A7432" s="43" t="s">
        <v>465</v>
      </c>
      <c r="B7432" s="3">
        <v>45916</v>
      </c>
      <c r="C7432" s="3">
        <v>45916</v>
      </c>
      <c r="D7432" s="43" t="s">
        <v>469</v>
      </c>
      <c r="E7432" s="43" t="s">
        <v>603</v>
      </c>
      <c r="F7432" s="43" t="s">
        <v>604</v>
      </c>
      <c r="G7432">
        <v>540</v>
      </c>
      <c r="H7432">
        <v>540</v>
      </c>
      <c r="I7432" s="43" t="s">
        <v>1278</v>
      </c>
      <c r="J7432" s="43" t="s">
        <v>973</v>
      </c>
      <c r="K7432" s="43" t="s">
        <v>177</v>
      </c>
      <c r="L7432" s="43" t="str">
        <f>IF(AND(Home!$A$1&gt;=Leave[[#This Row],[Start Time]],Home!$A$1&lt;=Leave[[#This Row],[End Time]]),"Aplica","No Aplica")</f>
        <v>No Aplica</v>
      </c>
      <c r="M7432" s="43" t="str">
        <f>IF(AND(Home!$A$1&gt;=Leave[[#This Row],[Start Time]],Home!$A$1&lt;=Leave[[#This Row],[End Time]]),Home!$A$1,"No Aplica")</f>
        <v>No Aplica</v>
      </c>
      <c r="N7432" s="43" t="str">
        <f>Leave[[#This Row],[User Code (Owning User) (Usuario)]]&amp;Leave[[#This Row],[fecha activa]]</f>
        <v>MIE2024110616054No Aplica</v>
      </c>
    </row>
    <row r="7433" spans="1:14" x14ac:dyDescent="0.3">
      <c r="A7433" s="43" t="s">
        <v>601</v>
      </c>
      <c r="B7433" s="3">
        <v>45919</v>
      </c>
      <c r="C7433" s="3">
        <v>45919</v>
      </c>
      <c r="D7433" s="43" t="s">
        <v>621</v>
      </c>
      <c r="E7433" s="43" t="s">
        <v>603</v>
      </c>
      <c r="F7433" s="43" t="s">
        <v>604</v>
      </c>
      <c r="G7433">
        <v>120</v>
      </c>
      <c r="H7433">
        <v>120</v>
      </c>
      <c r="I7433" s="43" t="s">
        <v>1278</v>
      </c>
      <c r="J7433" s="43" t="s">
        <v>973</v>
      </c>
      <c r="K7433" s="43" t="s">
        <v>177</v>
      </c>
      <c r="L7433" s="43" t="str">
        <f>IF(AND(Home!$A$1&gt;=Leave[[#This Row],[Start Time]],Home!$A$1&lt;=Leave[[#This Row],[End Time]]),"Aplica","No Aplica")</f>
        <v>No Aplica</v>
      </c>
      <c r="M7433" s="43" t="str">
        <f>IF(AND(Home!$A$1&gt;=Leave[[#This Row],[Start Time]],Home!$A$1&lt;=Leave[[#This Row],[End Time]]),Home!$A$1,"No Aplica")</f>
        <v>No Aplica</v>
      </c>
      <c r="N7433" s="43" t="str">
        <f>Leave[[#This Row],[User Code (Owning User) (Usuario)]]&amp;Leave[[#This Row],[fecha activa]]</f>
        <v>MIE2024110616054No Aplica</v>
      </c>
    </row>
    <row r="7434" spans="1:14" x14ac:dyDescent="0.3">
      <c r="A7434" s="43" t="s">
        <v>601</v>
      </c>
      <c r="B7434" s="3">
        <v>45918</v>
      </c>
      <c r="C7434" s="3">
        <v>45918</v>
      </c>
      <c r="D7434" s="43" t="s">
        <v>621</v>
      </c>
      <c r="E7434" s="43" t="s">
        <v>603</v>
      </c>
      <c r="F7434" s="43" t="s">
        <v>604</v>
      </c>
      <c r="G7434">
        <v>120</v>
      </c>
      <c r="H7434">
        <v>120</v>
      </c>
      <c r="I7434" s="43" t="s">
        <v>1278</v>
      </c>
      <c r="J7434" s="43" t="s">
        <v>973</v>
      </c>
      <c r="K7434" s="43" t="s">
        <v>177</v>
      </c>
      <c r="L7434" s="43" t="str">
        <f>IF(AND(Home!$A$1&gt;=Leave[[#This Row],[Start Time]],Home!$A$1&lt;=Leave[[#This Row],[End Time]]),"Aplica","No Aplica")</f>
        <v>No Aplica</v>
      </c>
      <c r="M7434" s="43" t="str">
        <f>IF(AND(Home!$A$1&gt;=Leave[[#This Row],[Start Time]],Home!$A$1&lt;=Leave[[#This Row],[End Time]]),Home!$A$1,"No Aplica")</f>
        <v>No Aplica</v>
      </c>
      <c r="N7434" s="43" t="str">
        <f>Leave[[#This Row],[User Code (Owning User) (Usuario)]]&amp;Leave[[#This Row],[fecha activa]]</f>
        <v>MIE2024110616054No Aplica</v>
      </c>
    </row>
    <row r="7435" spans="1:14" x14ac:dyDescent="0.3">
      <c r="A7435" s="43" t="s">
        <v>465</v>
      </c>
      <c r="B7435" s="3">
        <v>45911</v>
      </c>
      <c r="C7435" s="3">
        <v>45911</v>
      </c>
      <c r="D7435" s="43" t="s">
        <v>469</v>
      </c>
      <c r="E7435" s="43" t="s">
        <v>603</v>
      </c>
      <c r="F7435" s="43" t="s">
        <v>604</v>
      </c>
      <c r="G7435">
        <v>540</v>
      </c>
      <c r="H7435">
        <v>540</v>
      </c>
      <c r="I7435" s="43" t="s">
        <v>1278</v>
      </c>
      <c r="J7435" s="43" t="s">
        <v>973</v>
      </c>
      <c r="K7435" s="43" t="s">
        <v>177</v>
      </c>
      <c r="L7435" s="43" t="str">
        <f>IF(AND(Home!$A$1&gt;=Leave[[#This Row],[Start Time]],Home!$A$1&lt;=Leave[[#This Row],[End Time]]),"Aplica","No Aplica")</f>
        <v>No Aplica</v>
      </c>
      <c r="M7435" s="43" t="str">
        <f>IF(AND(Home!$A$1&gt;=Leave[[#This Row],[Start Time]],Home!$A$1&lt;=Leave[[#This Row],[End Time]]),Home!$A$1,"No Aplica")</f>
        <v>No Aplica</v>
      </c>
      <c r="N7435" s="43" t="str">
        <f>Leave[[#This Row],[User Code (Owning User) (Usuario)]]&amp;Leave[[#This Row],[fecha activa]]</f>
        <v>MIE2024110616054No Aplica</v>
      </c>
    </row>
    <row r="7436" spans="1:14" x14ac:dyDescent="0.3">
      <c r="A7436" s="43" t="s">
        <v>601</v>
      </c>
      <c r="B7436" s="3">
        <v>45910</v>
      </c>
      <c r="C7436" s="3">
        <v>45910</v>
      </c>
      <c r="D7436" s="43" t="s">
        <v>621</v>
      </c>
      <c r="E7436" s="43" t="s">
        <v>603</v>
      </c>
      <c r="F7436" s="43" t="s">
        <v>604</v>
      </c>
      <c r="G7436">
        <v>120</v>
      </c>
      <c r="H7436">
        <v>120</v>
      </c>
      <c r="I7436" s="43" t="s">
        <v>1278</v>
      </c>
      <c r="J7436" s="43" t="s">
        <v>973</v>
      </c>
      <c r="K7436" s="43" t="s">
        <v>177</v>
      </c>
      <c r="L7436" s="43" t="str">
        <f>IF(AND(Home!$A$1&gt;=Leave[[#This Row],[Start Time]],Home!$A$1&lt;=Leave[[#This Row],[End Time]]),"Aplica","No Aplica")</f>
        <v>No Aplica</v>
      </c>
      <c r="M7436" s="43" t="str">
        <f>IF(AND(Home!$A$1&gt;=Leave[[#This Row],[Start Time]],Home!$A$1&lt;=Leave[[#This Row],[End Time]]),Home!$A$1,"No Aplica")</f>
        <v>No Aplica</v>
      </c>
      <c r="N7436" s="43" t="str">
        <f>Leave[[#This Row],[User Code (Owning User) (Usuario)]]&amp;Leave[[#This Row],[fecha activa]]</f>
        <v>MIE2024110616054No Aplica</v>
      </c>
    </row>
    <row r="7437" spans="1:14" x14ac:dyDescent="0.3">
      <c r="A7437" s="43" t="s">
        <v>601</v>
      </c>
      <c r="B7437" s="3">
        <v>45909</v>
      </c>
      <c r="C7437" s="3">
        <v>45909</v>
      </c>
      <c r="D7437" s="43" t="s">
        <v>621</v>
      </c>
      <c r="E7437" s="43" t="s">
        <v>603</v>
      </c>
      <c r="F7437" s="43" t="s">
        <v>604</v>
      </c>
      <c r="G7437">
        <v>120</v>
      </c>
      <c r="H7437">
        <v>120</v>
      </c>
      <c r="I7437" s="43" t="s">
        <v>1278</v>
      </c>
      <c r="J7437" s="43" t="s">
        <v>973</v>
      </c>
      <c r="K7437" s="43" t="s">
        <v>177</v>
      </c>
      <c r="L7437" s="43" t="str">
        <f>IF(AND(Home!$A$1&gt;=Leave[[#This Row],[Start Time]],Home!$A$1&lt;=Leave[[#This Row],[End Time]]),"Aplica","No Aplica")</f>
        <v>No Aplica</v>
      </c>
      <c r="M7437" s="43" t="str">
        <f>IF(AND(Home!$A$1&gt;=Leave[[#This Row],[Start Time]],Home!$A$1&lt;=Leave[[#This Row],[End Time]]),Home!$A$1,"No Aplica")</f>
        <v>No Aplica</v>
      </c>
      <c r="N7437" s="43" t="str">
        <f>Leave[[#This Row],[User Code (Owning User) (Usuario)]]&amp;Leave[[#This Row],[fecha activa]]</f>
        <v>MIE2024110616054No Aplica</v>
      </c>
    </row>
    <row r="7438" spans="1:14" x14ac:dyDescent="0.3">
      <c r="A7438" s="43" t="s">
        <v>601</v>
      </c>
      <c r="B7438" s="3">
        <v>45903</v>
      </c>
      <c r="C7438" s="3">
        <v>45903</v>
      </c>
      <c r="D7438" s="43" t="s">
        <v>621</v>
      </c>
      <c r="E7438" s="43" t="s">
        <v>603</v>
      </c>
      <c r="F7438" s="43" t="s">
        <v>604</v>
      </c>
      <c r="G7438">
        <v>120</v>
      </c>
      <c r="H7438">
        <v>120</v>
      </c>
      <c r="I7438" s="43" t="s">
        <v>1278</v>
      </c>
      <c r="J7438" s="43" t="s">
        <v>973</v>
      </c>
      <c r="K7438" s="43" t="s">
        <v>177</v>
      </c>
      <c r="L7438" s="43" t="str">
        <f>IF(AND(Home!$A$1&gt;=Leave[[#This Row],[Start Time]],Home!$A$1&lt;=Leave[[#This Row],[End Time]]),"Aplica","No Aplica")</f>
        <v>No Aplica</v>
      </c>
      <c r="M7438" s="43" t="str">
        <f>IF(AND(Home!$A$1&gt;=Leave[[#This Row],[Start Time]],Home!$A$1&lt;=Leave[[#This Row],[End Time]]),Home!$A$1,"No Aplica")</f>
        <v>No Aplica</v>
      </c>
      <c r="N7438" s="43" t="str">
        <f>Leave[[#This Row],[User Code (Owning User) (Usuario)]]&amp;Leave[[#This Row],[fecha activa]]</f>
        <v>MIE2024110616054No Aplica</v>
      </c>
    </row>
    <row r="7439" spans="1:14" x14ac:dyDescent="0.3">
      <c r="A7439" s="43" t="s">
        <v>465</v>
      </c>
      <c r="B7439" s="3">
        <v>45902</v>
      </c>
      <c r="C7439" s="3">
        <v>45902</v>
      </c>
      <c r="D7439" s="43" t="s">
        <v>469</v>
      </c>
      <c r="E7439" s="43" t="s">
        <v>603</v>
      </c>
      <c r="F7439" s="43" t="s">
        <v>604</v>
      </c>
      <c r="G7439">
        <v>540</v>
      </c>
      <c r="H7439">
        <v>540</v>
      </c>
      <c r="I7439" s="43" t="s">
        <v>1278</v>
      </c>
      <c r="J7439" s="43" t="s">
        <v>973</v>
      </c>
      <c r="K7439" s="43" t="s">
        <v>177</v>
      </c>
      <c r="L7439" s="43" t="str">
        <f>IF(AND(Home!$A$1&gt;=Leave[[#This Row],[Start Time]],Home!$A$1&lt;=Leave[[#This Row],[End Time]]),"Aplica","No Aplica")</f>
        <v>No Aplica</v>
      </c>
      <c r="M7439" s="43" t="str">
        <f>IF(AND(Home!$A$1&gt;=Leave[[#This Row],[Start Time]],Home!$A$1&lt;=Leave[[#This Row],[End Time]]),Home!$A$1,"No Aplica")</f>
        <v>No Aplica</v>
      </c>
      <c r="N7439" s="43" t="str">
        <f>Leave[[#This Row],[User Code (Owning User) (Usuario)]]&amp;Leave[[#This Row],[fecha activa]]</f>
        <v>MIE2024110616054No Aplica</v>
      </c>
    </row>
    <row r="7440" spans="1:14" x14ac:dyDescent="0.3">
      <c r="A7440" s="43" t="s">
        <v>601</v>
      </c>
      <c r="B7440" s="3">
        <v>45901</v>
      </c>
      <c r="C7440" s="3">
        <v>45901</v>
      </c>
      <c r="D7440" s="43" t="s">
        <v>621</v>
      </c>
      <c r="E7440" s="43" t="s">
        <v>603</v>
      </c>
      <c r="F7440" s="43" t="s">
        <v>604</v>
      </c>
      <c r="G7440">
        <v>120</v>
      </c>
      <c r="H7440">
        <v>120</v>
      </c>
      <c r="I7440" s="43" t="s">
        <v>1278</v>
      </c>
      <c r="J7440" s="43" t="s">
        <v>973</v>
      </c>
      <c r="K7440" s="43" t="s">
        <v>177</v>
      </c>
      <c r="L7440" s="43" t="str">
        <f>IF(AND(Home!$A$1&gt;=Leave[[#This Row],[Start Time]],Home!$A$1&lt;=Leave[[#This Row],[End Time]]),"Aplica","No Aplica")</f>
        <v>No Aplica</v>
      </c>
      <c r="M7440" s="43" t="str">
        <f>IF(AND(Home!$A$1&gt;=Leave[[#This Row],[Start Time]],Home!$A$1&lt;=Leave[[#This Row],[End Time]]),Home!$A$1,"No Aplica")</f>
        <v>No Aplica</v>
      </c>
      <c r="N7440" s="43" t="str">
        <f>Leave[[#This Row],[User Code (Owning User) (Usuario)]]&amp;Leave[[#This Row],[fecha activa]]</f>
        <v>MIE2024110616054No Aplica</v>
      </c>
    </row>
    <row r="7441" spans="1:14" x14ac:dyDescent="0.3">
      <c r="A7441" s="43" t="s">
        <v>601</v>
      </c>
      <c r="B7441" s="3">
        <v>45930</v>
      </c>
      <c r="C7441" s="3">
        <v>45930</v>
      </c>
      <c r="D7441" s="43" t="s">
        <v>2283</v>
      </c>
      <c r="E7441" s="43" t="s">
        <v>794</v>
      </c>
      <c r="F7441" s="43" t="s">
        <v>795</v>
      </c>
      <c r="G7441">
        <v>60</v>
      </c>
      <c r="H7441">
        <v>60</v>
      </c>
      <c r="I7441" s="43" t="s">
        <v>1107</v>
      </c>
      <c r="J7441" s="43" t="s">
        <v>1503</v>
      </c>
      <c r="K7441" s="43" t="s">
        <v>177</v>
      </c>
      <c r="L7441" s="43" t="str">
        <f>IF(AND(Home!$A$1&gt;=Leave[[#This Row],[Start Time]],Home!$A$1&lt;=Leave[[#This Row],[End Time]]),"Aplica","No Aplica")</f>
        <v>No Aplica</v>
      </c>
      <c r="M7441" s="43" t="str">
        <f>IF(AND(Home!$A$1&gt;=Leave[[#This Row],[Start Time]],Home!$A$1&lt;=Leave[[#This Row],[End Time]]),Home!$A$1,"No Aplica")</f>
        <v>No Aplica</v>
      </c>
      <c r="N7441" s="43" t="str">
        <f>Leave[[#This Row],[User Code (Owning User) (Usuario)]]&amp;Leave[[#This Row],[fecha activa]]</f>
        <v>MIE2024191118270No Aplica</v>
      </c>
    </row>
    <row r="7442" spans="1:14" x14ac:dyDescent="0.3">
      <c r="A7442" s="43" t="s">
        <v>601</v>
      </c>
      <c r="B7442" s="3">
        <v>45929</v>
      </c>
      <c r="C7442" s="3">
        <v>45929</v>
      </c>
      <c r="D7442" s="43" t="s">
        <v>2041</v>
      </c>
      <c r="E7442" s="43" t="s">
        <v>794</v>
      </c>
      <c r="F7442" s="43" t="s">
        <v>795</v>
      </c>
      <c r="G7442">
        <v>540</v>
      </c>
      <c r="H7442">
        <v>540</v>
      </c>
      <c r="I7442" s="43" t="s">
        <v>1107</v>
      </c>
      <c r="J7442" s="43" t="s">
        <v>1503</v>
      </c>
      <c r="K7442" s="43" t="s">
        <v>177</v>
      </c>
      <c r="L7442" s="43" t="str">
        <f>IF(AND(Home!$A$1&gt;=Leave[[#This Row],[Start Time]],Home!$A$1&lt;=Leave[[#This Row],[End Time]]),"Aplica","No Aplica")</f>
        <v>No Aplica</v>
      </c>
      <c r="M7442" s="43" t="str">
        <f>IF(AND(Home!$A$1&gt;=Leave[[#This Row],[Start Time]],Home!$A$1&lt;=Leave[[#This Row],[End Time]]),Home!$A$1,"No Aplica")</f>
        <v>No Aplica</v>
      </c>
      <c r="N7442" s="43" t="str">
        <f>Leave[[#This Row],[User Code (Owning User) (Usuario)]]&amp;Leave[[#This Row],[fecha activa]]</f>
        <v>MIE2024191118270No Aplica</v>
      </c>
    </row>
    <row r="7443" spans="1:14" x14ac:dyDescent="0.3">
      <c r="A7443" s="43" t="s">
        <v>601</v>
      </c>
      <c r="B7443" s="3">
        <v>45926</v>
      </c>
      <c r="C7443" s="3">
        <v>45926</v>
      </c>
      <c r="D7443" s="43" t="s">
        <v>2283</v>
      </c>
      <c r="E7443" s="43" t="s">
        <v>794</v>
      </c>
      <c r="F7443" s="43" t="s">
        <v>795</v>
      </c>
      <c r="G7443">
        <v>60</v>
      </c>
      <c r="H7443">
        <v>60</v>
      </c>
      <c r="I7443" s="43" t="s">
        <v>1107</v>
      </c>
      <c r="J7443" s="43" t="s">
        <v>1503</v>
      </c>
      <c r="K7443" s="43" t="s">
        <v>177</v>
      </c>
      <c r="L7443" s="43" t="str">
        <f>IF(AND(Home!$A$1&gt;=Leave[[#This Row],[Start Time]],Home!$A$1&lt;=Leave[[#This Row],[End Time]]),"Aplica","No Aplica")</f>
        <v>No Aplica</v>
      </c>
      <c r="M7443" s="43" t="str">
        <f>IF(AND(Home!$A$1&gt;=Leave[[#This Row],[Start Time]],Home!$A$1&lt;=Leave[[#This Row],[End Time]]),Home!$A$1,"No Aplica")</f>
        <v>No Aplica</v>
      </c>
      <c r="N7443" s="43" t="str">
        <f>Leave[[#This Row],[User Code (Owning User) (Usuario)]]&amp;Leave[[#This Row],[fecha activa]]</f>
        <v>MIE2024191118270No Aplica</v>
      </c>
    </row>
    <row r="7444" spans="1:14" x14ac:dyDescent="0.3">
      <c r="A7444" s="43" t="s">
        <v>601</v>
      </c>
      <c r="B7444" s="3">
        <v>45925</v>
      </c>
      <c r="C7444" s="3">
        <v>45925</v>
      </c>
      <c r="D7444" s="43" t="s">
        <v>2283</v>
      </c>
      <c r="E7444" s="43" t="s">
        <v>794</v>
      </c>
      <c r="F7444" s="43" t="s">
        <v>795</v>
      </c>
      <c r="G7444">
        <v>60</v>
      </c>
      <c r="H7444">
        <v>60</v>
      </c>
      <c r="I7444" s="43" t="s">
        <v>1107</v>
      </c>
      <c r="J7444" s="43" t="s">
        <v>1503</v>
      </c>
      <c r="K7444" s="43" t="s">
        <v>177</v>
      </c>
      <c r="L7444" s="43" t="str">
        <f>IF(AND(Home!$A$1&gt;=Leave[[#This Row],[Start Time]],Home!$A$1&lt;=Leave[[#This Row],[End Time]]),"Aplica","No Aplica")</f>
        <v>No Aplica</v>
      </c>
      <c r="M7444" s="43" t="str">
        <f>IF(AND(Home!$A$1&gt;=Leave[[#This Row],[Start Time]],Home!$A$1&lt;=Leave[[#This Row],[End Time]]),Home!$A$1,"No Aplica")</f>
        <v>No Aplica</v>
      </c>
      <c r="N7444" s="43" t="str">
        <f>Leave[[#This Row],[User Code (Owning User) (Usuario)]]&amp;Leave[[#This Row],[fecha activa]]</f>
        <v>MIE2024191118270No Aplica</v>
      </c>
    </row>
    <row r="7445" spans="1:14" x14ac:dyDescent="0.3">
      <c r="A7445" s="43" t="s">
        <v>601</v>
      </c>
      <c r="B7445" s="3">
        <v>45924</v>
      </c>
      <c r="C7445" s="3">
        <v>45924</v>
      </c>
      <c r="D7445" s="43" t="s">
        <v>2283</v>
      </c>
      <c r="E7445" s="43" t="s">
        <v>794</v>
      </c>
      <c r="F7445" s="43" t="s">
        <v>795</v>
      </c>
      <c r="G7445">
        <v>60</v>
      </c>
      <c r="H7445">
        <v>60</v>
      </c>
      <c r="I7445" s="43" t="s">
        <v>1107</v>
      </c>
      <c r="J7445" s="43" t="s">
        <v>1503</v>
      </c>
      <c r="K7445" s="43" t="s">
        <v>177</v>
      </c>
      <c r="L7445" s="43" t="str">
        <f>IF(AND(Home!$A$1&gt;=Leave[[#This Row],[Start Time]],Home!$A$1&lt;=Leave[[#This Row],[End Time]]),"Aplica","No Aplica")</f>
        <v>No Aplica</v>
      </c>
      <c r="M7445" s="43" t="str">
        <f>IF(AND(Home!$A$1&gt;=Leave[[#This Row],[Start Time]],Home!$A$1&lt;=Leave[[#This Row],[End Time]]),Home!$A$1,"No Aplica")</f>
        <v>No Aplica</v>
      </c>
      <c r="N7445" s="43" t="str">
        <f>Leave[[#This Row],[User Code (Owning User) (Usuario)]]&amp;Leave[[#This Row],[fecha activa]]</f>
        <v>MIE2024191118270No Aplica</v>
      </c>
    </row>
    <row r="7446" spans="1:14" x14ac:dyDescent="0.3">
      <c r="A7446" s="43" t="s">
        <v>601</v>
      </c>
      <c r="B7446" s="3">
        <v>45923</v>
      </c>
      <c r="C7446" s="3">
        <v>45923</v>
      </c>
      <c r="D7446" s="43" t="s">
        <v>2283</v>
      </c>
      <c r="E7446" s="43" t="s">
        <v>794</v>
      </c>
      <c r="F7446" s="43" t="s">
        <v>795</v>
      </c>
      <c r="G7446">
        <v>60</v>
      </c>
      <c r="H7446">
        <v>60</v>
      </c>
      <c r="I7446" s="43" t="s">
        <v>1107</v>
      </c>
      <c r="J7446" s="43" t="s">
        <v>1503</v>
      </c>
      <c r="K7446" s="43" t="s">
        <v>177</v>
      </c>
      <c r="L7446" s="43" t="str">
        <f>IF(AND(Home!$A$1&gt;=Leave[[#This Row],[Start Time]],Home!$A$1&lt;=Leave[[#This Row],[End Time]]),"Aplica","No Aplica")</f>
        <v>No Aplica</v>
      </c>
      <c r="M7446" s="43" t="str">
        <f>IF(AND(Home!$A$1&gt;=Leave[[#This Row],[Start Time]],Home!$A$1&lt;=Leave[[#This Row],[End Time]]),Home!$A$1,"No Aplica")</f>
        <v>No Aplica</v>
      </c>
      <c r="N7446" s="43" t="str">
        <f>Leave[[#This Row],[User Code (Owning User) (Usuario)]]&amp;Leave[[#This Row],[fecha activa]]</f>
        <v>MIE2024191118270No Aplica</v>
      </c>
    </row>
    <row r="7447" spans="1:14" x14ac:dyDescent="0.3">
      <c r="A7447" s="43" t="s">
        <v>601</v>
      </c>
      <c r="B7447" s="3">
        <v>45922</v>
      </c>
      <c r="C7447" s="3">
        <v>45922</v>
      </c>
      <c r="D7447" s="43" t="s">
        <v>3470</v>
      </c>
      <c r="E7447" s="43" t="s">
        <v>794</v>
      </c>
      <c r="F7447" s="43" t="s">
        <v>795</v>
      </c>
      <c r="G7447">
        <v>540</v>
      </c>
      <c r="H7447">
        <v>540</v>
      </c>
      <c r="I7447" s="43" t="s">
        <v>1107</v>
      </c>
      <c r="J7447" s="43" t="s">
        <v>1503</v>
      </c>
      <c r="K7447" s="43" t="s">
        <v>177</v>
      </c>
      <c r="L7447" s="43" t="str">
        <f>IF(AND(Home!$A$1&gt;=Leave[[#This Row],[Start Time]],Home!$A$1&lt;=Leave[[#This Row],[End Time]]),"Aplica","No Aplica")</f>
        <v>Aplica</v>
      </c>
      <c r="M7447" s="43">
        <f>IF(AND(Home!$A$1&gt;=Leave[[#This Row],[Start Time]],Home!$A$1&lt;=Leave[[#This Row],[End Time]]),Home!$A$1,"No Aplica")</f>
        <v>45922</v>
      </c>
      <c r="N7447" s="43" t="str">
        <f>Leave[[#This Row],[User Code (Owning User) (Usuario)]]&amp;Leave[[#This Row],[fecha activa]]</f>
        <v>MIE202419111827045922</v>
      </c>
    </row>
    <row r="7448" spans="1:14" x14ac:dyDescent="0.3">
      <c r="A7448" s="43" t="s">
        <v>601</v>
      </c>
      <c r="B7448" s="3">
        <v>45919</v>
      </c>
      <c r="C7448" s="3">
        <v>45919</v>
      </c>
      <c r="D7448" s="43" t="s">
        <v>2283</v>
      </c>
      <c r="E7448" s="43" t="s">
        <v>794</v>
      </c>
      <c r="F7448" s="43" t="s">
        <v>795</v>
      </c>
      <c r="G7448">
        <v>60</v>
      </c>
      <c r="H7448">
        <v>60</v>
      </c>
      <c r="I7448" s="43" t="s">
        <v>1107</v>
      </c>
      <c r="J7448" s="43" t="s">
        <v>1503</v>
      </c>
      <c r="K7448" s="43" t="s">
        <v>177</v>
      </c>
      <c r="L7448" s="43" t="str">
        <f>IF(AND(Home!$A$1&gt;=Leave[[#This Row],[Start Time]],Home!$A$1&lt;=Leave[[#This Row],[End Time]]),"Aplica","No Aplica")</f>
        <v>No Aplica</v>
      </c>
      <c r="M7448" s="43" t="str">
        <f>IF(AND(Home!$A$1&gt;=Leave[[#This Row],[Start Time]],Home!$A$1&lt;=Leave[[#This Row],[End Time]]),Home!$A$1,"No Aplica")</f>
        <v>No Aplica</v>
      </c>
      <c r="N7448" s="43" t="str">
        <f>Leave[[#This Row],[User Code (Owning User) (Usuario)]]&amp;Leave[[#This Row],[fecha activa]]</f>
        <v>MIE2024191118270No Aplica</v>
      </c>
    </row>
    <row r="7449" spans="1:14" x14ac:dyDescent="0.3">
      <c r="A7449" s="43" t="s">
        <v>601</v>
      </c>
      <c r="B7449" s="3">
        <v>45918</v>
      </c>
      <c r="C7449" s="3">
        <v>45918</v>
      </c>
      <c r="D7449" s="43" t="s">
        <v>2283</v>
      </c>
      <c r="E7449" s="43" t="s">
        <v>794</v>
      </c>
      <c r="F7449" s="43" t="s">
        <v>795</v>
      </c>
      <c r="G7449">
        <v>60</v>
      </c>
      <c r="H7449">
        <v>60</v>
      </c>
      <c r="I7449" s="43" t="s">
        <v>1107</v>
      </c>
      <c r="J7449" s="43" t="s">
        <v>1503</v>
      </c>
      <c r="K7449" s="43" t="s">
        <v>177</v>
      </c>
      <c r="L7449" s="43" t="str">
        <f>IF(AND(Home!$A$1&gt;=Leave[[#This Row],[Start Time]],Home!$A$1&lt;=Leave[[#This Row],[End Time]]),"Aplica","No Aplica")</f>
        <v>No Aplica</v>
      </c>
      <c r="M7449" s="43" t="str">
        <f>IF(AND(Home!$A$1&gt;=Leave[[#This Row],[Start Time]],Home!$A$1&lt;=Leave[[#This Row],[End Time]]),Home!$A$1,"No Aplica")</f>
        <v>No Aplica</v>
      </c>
      <c r="N7449" s="43" t="str">
        <f>Leave[[#This Row],[User Code (Owning User) (Usuario)]]&amp;Leave[[#This Row],[fecha activa]]</f>
        <v>MIE2024191118270No Aplica</v>
      </c>
    </row>
    <row r="7450" spans="1:14" x14ac:dyDescent="0.3">
      <c r="A7450" s="43" t="s">
        <v>601</v>
      </c>
      <c r="B7450" s="3">
        <v>45917</v>
      </c>
      <c r="C7450" s="3">
        <v>45917</v>
      </c>
      <c r="D7450" s="43" t="s">
        <v>2283</v>
      </c>
      <c r="E7450" s="43" t="s">
        <v>794</v>
      </c>
      <c r="F7450" s="43" t="s">
        <v>795</v>
      </c>
      <c r="G7450">
        <v>60</v>
      </c>
      <c r="H7450">
        <v>60</v>
      </c>
      <c r="I7450" s="43" t="s">
        <v>1107</v>
      </c>
      <c r="J7450" s="43" t="s">
        <v>1503</v>
      </c>
      <c r="K7450" s="43" t="s">
        <v>177</v>
      </c>
      <c r="L7450" s="43" t="str">
        <f>IF(AND(Home!$A$1&gt;=Leave[[#This Row],[Start Time]],Home!$A$1&lt;=Leave[[#This Row],[End Time]]),"Aplica","No Aplica")</f>
        <v>No Aplica</v>
      </c>
      <c r="M7450" s="43" t="str">
        <f>IF(AND(Home!$A$1&gt;=Leave[[#This Row],[Start Time]],Home!$A$1&lt;=Leave[[#This Row],[End Time]]),Home!$A$1,"No Aplica")</f>
        <v>No Aplica</v>
      </c>
      <c r="N7450" s="43" t="str">
        <f>Leave[[#This Row],[User Code (Owning User) (Usuario)]]&amp;Leave[[#This Row],[fecha activa]]</f>
        <v>MIE2024191118270No Aplica</v>
      </c>
    </row>
    <row r="7451" spans="1:14" x14ac:dyDescent="0.3">
      <c r="A7451" s="43" t="s">
        <v>601</v>
      </c>
      <c r="B7451" s="3">
        <v>45916</v>
      </c>
      <c r="C7451" s="3">
        <v>45916</v>
      </c>
      <c r="D7451" s="43" t="s">
        <v>2283</v>
      </c>
      <c r="E7451" s="43" t="s">
        <v>794</v>
      </c>
      <c r="F7451" s="43" t="s">
        <v>795</v>
      </c>
      <c r="G7451">
        <v>60</v>
      </c>
      <c r="H7451">
        <v>60</v>
      </c>
      <c r="I7451" s="43" t="s">
        <v>1107</v>
      </c>
      <c r="J7451" s="43" t="s">
        <v>1503</v>
      </c>
      <c r="K7451" s="43" t="s">
        <v>177</v>
      </c>
      <c r="L7451" s="43" t="str">
        <f>IF(AND(Home!$A$1&gt;=Leave[[#This Row],[Start Time]],Home!$A$1&lt;=Leave[[#This Row],[End Time]]),"Aplica","No Aplica")</f>
        <v>No Aplica</v>
      </c>
      <c r="M7451" s="43" t="str">
        <f>IF(AND(Home!$A$1&gt;=Leave[[#This Row],[Start Time]],Home!$A$1&lt;=Leave[[#This Row],[End Time]]),Home!$A$1,"No Aplica")</f>
        <v>No Aplica</v>
      </c>
      <c r="N7451" s="43" t="str">
        <f>Leave[[#This Row],[User Code (Owning User) (Usuario)]]&amp;Leave[[#This Row],[fecha activa]]</f>
        <v>MIE2024191118270No Aplica</v>
      </c>
    </row>
    <row r="7452" spans="1:14" x14ac:dyDescent="0.3">
      <c r="A7452" s="43" t="s">
        <v>601</v>
      </c>
      <c r="B7452" s="3">
        <v>45915</v>
      </c>
      <c r="C7452" s="3">
        <v>45915</v>
      </c>
      <c r="D7452" s="43" t="s">
        <v>2041</v>
      </c>
      <c r="E7452" s="43" t="s">
        <v>794</v>
      </c>
      <c r="F7452" s="43" t="s">
        <v>795</v>
      </c>
      <c r="G7452">
        <v>540</v>
      </c>
      <c r="H7452">
        <v>540</v>
      </c>
      <c r="I7452" s="43" t="s">
        <v>1107</v>
      </c>
      <c r="J7452" s="43" t="s">
        <v>1503</v>
      </c>
      <c r="K7452" s="43" t="s">
        <v>177</v>
      </c>
      <c r="L7452" s="43" t="str">
        <f>IF(AND(Home!$A$1&gt;=Leave[[#This Row],[Start Time]],Home!$A$1&lt;=Leave[[#This Row],[End Time]]),"Aplica","No Aplica")</f>
        <v>No Aplica</v>
      </c>
      <c r="M7452" s="43" t="str">
        <f>IF(AND(Home!$A$1&gt;=Leave[[#This Row],[Start Time]],Home!$A$1&lt;=Leave[[#This Row],[End Time]]),Home!$A$1,"No Aplica")</f>
        <v>No Aplica</v>
      </c>
      <c r="N7452" s="43" t="str">
        <f>Leave[[#This Row],[User Code (Owning User) (Usuario)]]&amp;Leave[[#This Row],[fecha activa]]</f>
        <v>MIE2024191118270No Aplica</v>
      </c>
    </row>
    <row r="7453" spans="1:14" x14ac:dyDescent="0.3">
      <c r="A7453" s="43" t="s">
        <v>601</v>
      </c>
      <c r="B7453" s="3">
        <v>45912</v>
      </c>
      <c r="C7453" s="3">
        <v>45912</v>
      </c>
      <c r="D7453" s="43" t="s">
        <v>2283</v>
      </c>
      <c r="E7453" s="43" t="s">
        <v>794</v>
      </c>
      <c r="F7453" s="43" t="s">
        <v>795</v>
      </c>
      <c r="G7453">
        <v>60</v>
      </c>
      <c r="H7453">
        <v>60</v>
      </c>
      <c r="I7453" s="43" t="s">
        <v>1107</v>
      </c>
      <c r="J7453" s="43" t="s">
        <v>1503</v>
      </c>
      <c r="K7453" s="43" t="s">
        <v>177</v>
      </c>
      <c r="L7453" s="43" t="str">
        <f>IF(AND(Home!$A$1&gt;=Leave[[#This Row],[Start Time]],Home!$A$1&lt;=Leave[[#This Row],[End Time]]),"Aplica","No Aplica")</f>
        <v>No Aplica</v>
      </c>
      <c r="M7453" s="43" t="str">
        <f>IF(AND(Home!$A$1&gt;=Leave[[#This Row],[Start Time]],Home!$A$1&lt;=Leave[[#This Row],[End Time]]),Home!$A$1,"No Aplica")</f>
        <v>No Aplica</v>
      </c>
      <c r="N7453" s="43" t="str">
        <f>Leave[[#This Row],[User Code (Owning User) (Usuario)]]&amp;Leave[[#This Row],[fecha activa]]</f>
        <v>MIE2024191118270No Aplica</v>
      </c>
    </row>
    <row r="7454" spans="1:14" x14ac:dyDescent="0.3">
      <c r="A7454" s="43" t="s">
        <v>601</v>
      </c>
      <c r="B7454" s="3">
        <v>45911</v>
      </c>
      <c r="C7454" s="3">
        <v>45911</v>
      </c>
      <c r="D7454" s="43" t="s">
        <v>2283</v>
      </c>
      <c r="E7454" s="43" t="s">
        <v>794</v>
      </c>
      <c r="F7454" s="43" t="s">
        <v>795</v>
      </c>
      <c r="G7454">
        <v>60</v>
      </c>
      <c r="H7454">
        <v>60</v>
      </c>
      <c r="I7454" s="43" t="s">
        <v>1107</v>
      </c>
      <c r="J7454" s="43" t="s">
        <v>1503</v>
      </c>
      <c r="K7454" s="43" t="s">
        <v>177</v>
      </c>
      <c r="L7454" s="43" t="str">
        <f>IF(AND(Home!$A$1&gt;=Leave[[#This Row],[Start Time]],Home!$A$1&lt;=Leave[[#This Row],[End Time]]),"Aplica","No Aplica")</f>
        <v>No Aplica</v>
      </c>
      <c r="M7454" s="43" t="str">
        <f>IF(AND(Home!$A$1&gt;=Leave[[#This Row],[Start Time]],Home!$A$1&lt;=Leave[[#This Row],[End Time]]),Home!$A$1,"No Aplica")</f>
        <v>No Aplica</v>
      </c>
      <c r="N7454" s="43" t="str">
        <f>Leave[[#This Row],[User Code (Owning User) (Usuario)]]&amp;Leave[[#This Row],[fecha activa]]</f>
        <v>MIE2024191118270No Aplica</v>
      </c>
    </row>
    <row r="7455" spans="1:14" x14ac:dyDescent="0.3">
      <c r="A7455" s="43" t="s">
        <v>601</v>
      </c>
      <c r="B7455" s="3">
        <v>45910</v>
      </c>
      <c r="C7455" s="3">
        <v>45910</v>
      </c>
      <c r="D7455" s="43" t="s">
        <v>2283</v>
      </c>
      <c r="E7455" s="43" t="s">
        <v>794</v>
      </c>
      <c r="F7455" s="43" t="s">
        <v>795</v>
      </c>
      <c r="G7455">
        <v>60</v>
      </c>
      <c r="H7455">
        <v>60</v>
      </c>
      <c r="I7455" s="43" t="s">
        <v>1107</v>
      </c>
      <c r="J7455" s="43" t="s">
        <v>1503</v>
      </c>
      <c r="K7455" s="43" t="s">
        <v>177</v>
      </c>
      <c r="L7455" s="43" t="str">
        <f>IF(AND(Home!$A$1&gt;=Leave[[#This Row],[Start Time]],Home!$A$1&lt;=Leave[[#This Row],[End Time]]),"Aplica","No Aplica")</f>
        <v>No Aplica</v>
      </c>
      <c r="M7455" s="43" t="str">
        <f>IF(AND(Home!$A$1&gt;=Leave[[#This Row],[Start Time]],Home!$A$1&lt;=Leave[[#This Row],[End Time]]),Home!$A$1,"No Aplica")</f>
        <v>No Aplica</v>
      </c>
      <c r="N7455" s="43" t="str">
        <f>Leave[[#This Row],[User Code (Owning User) (Usuario)]]&amp;Leave[[#This Row],[fecha activa]]</f>
        <v>MIE2024191118270No Aplica</v>
      </c>
    </row>
    <row r="7456" spans="1:14" x14ac:dyDescent="0.3">
      <c r="A7456" s="43" t="s">
        <v>601</v>
      </c>
      <c r="B7456" s="3">
        <v>45909</v>
      </c>
      <c r="C7456" s="3">
        <v>45909</v>
      </c>
      <c r="D7456" s="43" t="s">
        <v>2283</v>
      </c>
      <c r="E7456" s="43" t="s">
        <v>794</v>
      </c>
      <c r="F7456" s="43" t="s">
        <v>795</v>
      </c>
      <c r="G7456">
        <v>60</v>
      </c>
      <c r="H7456">
        <v>60</v>
      </c>
      <c r="I7456" s="43" t="s">
        <v>1107</v>
      </c>
      <c r="J7456" s="43" t="s">
        <v>1503</v>
      </c>
      <c r="K7456" s="43" t="s">
        <v>177</v>
      </c>
      <c r="L7456" s="43" t="str">
        <f>IF(AND(Home!$A$1&gt;=Leave[[#This Row],[Start Time]],Home!$A$1&lt;=Leave[[#This Row],[End Time]]),"Aplica","No Aplica")</f>
        <v>No Aplica</v>
      </c>
      <c r="M7456" s="43" t="str">
        <f>IF(AND(Home!$A$1&gt;=Leave[[#This Row],[Start Time]],Home!$A$1&lt;=Leave[[#This Row],[End Time]]),Home!$A$1,"No Aplica")</f>
        <v>No Aplica</v>
      </c>
      <c r="N7456" s="43" t="str">
        <f>Leave[[#This Row],[User Code (Owning User) (Usuario)]]&amp;Leave[[#This Row],[fecha activa]]</f>
        <v>MIE2024191118270No Aplica</v>
      </c>
    </row>
    <row r="7457" spans="1:14" x14ac:dyDescent="0.3">
      <c r="A7457" s="43" t="s">
        <v>466</v>
      </c>
      <c r="B7457" s="3">
        <v>45908</v>
      </c>
      <c r="C7457" s="3">
        <v>45908</v>
      </c>
      <c r="D7457" s="43" t="s">
        <v>2041</v>
      </c>
      <c r="E7457" s="43" t="s">
        <v>794</v>
      </c>
      <c r="F7457" s="43" t="s">
        <v>795</v>
      </c>
      <c r="G7457">
        <v>480</v>
      </c>
      <c r="H7457">
        <v>480</v>
      </c>
      <c r="I7457" s="43" t="s">
        <v>1107</v>
      </c>
      <c r="J7457" s="43" t="s">
        <v>1503</v>
      </c>
      <c r="K7457" s="43" t="s">
        <v>177</v>
      </c>
      <c r="L7457" s="43" t="str">
        <f>IF(AND(Home!$A$1&gt;=Leave[[#This Row],[Start Time]],Home!$A$1&lt;=Leave[[#This Row],[End Time]]),"Aplica","No Aplica")</f>
        <v>No Aplica</v>
      </c>
      <c r="M7457" s="43" t="str">
        <f>IF(AND(Home!$A$1&gt;=Leave[[#This Row],[Start Time]],Home!$A$1&lt;=Leave[[#This Row],[End Time]]),Home!$A$1,"No Aplica")</f>
        <v>No Aplica</v>
      </c>
      <c r="N7457" s="43" t="str">
        <f>Leave[[#This Row],[User Code (Owning User) (Usuario)]]&amp;Leave[[#This Row],[fecha activa]]</f>
        <v>MIE2024191118270No Aplica</v>
      </c>
    </row>
    <row r="7458" spans="1:14" x14ac:dyDescent="0.3">
      <c r="A7458" s="43" t="s">
        <v>601</v>
      </c>
      <c r="B7458" s="3">
        <v>45905</v>
      </c>
      <c r="C7458" s="3">
        <v>45905</v>
      </c>
      <c r="D7458" s="43" t="s">
        <v>2283</v>
      </c>
      <c r="E7458" s="43" t="s">
        <v>794</v>
      </c>
      <c r="F7458" s="43" t="s">
        <v>795</v>
      </c>
      <c r="G7458">
        <v>60</v>
      </c>
      <c r="H7458">
        <v>60</v>
      </c>
      <c r="I7458" s="43" t="s">
        <v>1107</v>
      </c>
      <c r="J7458" s="43" t="s">
        <v>1503</v>
      </c>
      <c r="K7458" s="43" t="s">
        <v>177</v>
      </c>
      <c r="L7458" s="43" t="str">
        <f>IF(AND(Home!$A$1&gt;=Leave[[#This Row],[Start Time]],Home!$A$1&lt;=Leave[[#This Row],[End Time]]),"Aplica","No Aplica")</f>
        <v>No Aplica</v>
      </c>
      <c r="M7458" s="43" t="str">
        <f>IF(AND(Home!$A$1&gt;=Leave[[#This Row],[Start Time]],Home!$A$1&lt;=Leave[[#This Row],[End Time]]),Home!$A$1,"No Aplica")</f>
        <v>No Aplica</v>
      </c>
      <c r="N7458" s="43" t="str">
        <f>Leave[[#This Row],[User Code (Owning User) (Usuario)]]&amp;Leave[[#This Row],[fecha activa]]</f>
        <v>MIE2024191118270No Aplica</v>
      </c>
    </row>
    <row r="7459" spans="1:14" x14ac:dyDescent="0.3">
      <c r="A7459" s="43" t="s">
        <v>601</v>
      </c>
      <c r="B7459" s="3">
        <v>45904</v>
      </c>
      <c r="C7459" s="3">
        <v>45904</v>
      </c>
      <c r="D7459" s="43" t="s">
        <v>2283</v>
      </c>
      <c r="E7459" s="43" t="s">
        <v>794</v>
      </c>
      <c r="F7459" s="43" t="s">
        <v>795</v>
      </c>
      <c r="G7459">
        <v>60</v>
      </c>
      <c r="H7459">
        <v>60</v>
      </c>
      <c r="I7459" s="43" t="s">
        <v>1107</v>
      </c>
      <c r="J7459" s="43" t="s">
        <v>1503</v>
      </c>
      <c r="K7459" s="43" t="s">
        <v>177</v>
      </c>
      <c r="L7459" s="43" t="str">
        <f>IF(AND(Home!$A$1&gt;=Leave[[#This Row],[Start Time]],Home!$A$1&lt;=Leave[[#This Row],[End Time]]),"Aplica","No Aplica")</f>
        <v>No Aplica</v>
      </c>
      <c r="M7459" s="43" t="str">
        <f>IF(AND(Home!$A$1&gt;=Leave[[#This Row],[Start Time]],Home!$A$1&lt;=Leave[[#This Row],[End Time]]),Home!$A$1,"No Aplica")</f>
        <v>No Aplica</v>
      </c>
      <c r="N7459" s="43" t="str">
        <f>Leave[[#This Row],[User Code (Owning User) (Usuario)]]&amp;Leave[[#This Row],[fecha activa]]</f>
        <v>MIE2024191118270No Aplica</v>
      </c>
    </row>
    <row r="7460" spans="1:14" x14ac:dyDescent="0.3">
      <c r="A7460" s="43" t="s">
        <v>601</v>
      </c>
      <c r="B7460" s="3">
        <v>45903</v>
      </c>
      <c r="C7460" s="3">
        <v>45903</v>
      </c>
      <c r="D7460" s="43" t="s">
        <v>2283</v>
      </c>
      <c r="E7460" s="43" t="s">
        <v>794</v>
      </c>
      <c r="F7460" s="43" t="s">
        <v>795</v>
      </c>
      <c r="G7460">
        <v>60</v>
      </c>
      <c r="H7460">
        <v>60</v>
      </c>
      <c r="I7460" s="43" t="s">
        <v>1107</v>
      </c>
      <c r="J7460" s="43" t="s">
        <v>1503</v>
      </c>
      <c r="K7460" s="43" t="s">
        <v>177</v>
      </c>
      <c r="L7460" s="43" t="str">
        <f>IF(AND(Home!$A$1&gt;=Leave[[#This Row],[Start Time]],Home!$A$1&lt;=Leave[[#This Row],[End Time]]),"Aplica","No Aplica")</f>
        <v>No Aplica</v>
      </c>
      <c r="M7460" s="43" t="str">
        <f>IF(AND(Home!$A$1&gt;=Leave[[#This Row],[Start Time]],Home!$A$1&lt;=Leave[[#This Row],[End Time]]),Home!$A$1,"No Aplica")</f>
        <v>No Aplica</v>
      </c>
      <c r="N7460" s="43" t="str">
        <f>Leave[[#This Row],[User Code (Owning User) (Usuario)]]&amp;Leave[[#This Row],[fecha activa]]</f>
        <v>MIE2024191118270No Aplica</v>
      </c>
    </row>
    <row r="7461" spans="1:14" x14ac:dyDescent="0.3">
      <c r="A7461" s="43" t="s">
        <v>601</v>
      </c>
      <c r="B7461" s="3">
        <v>45902</v>
      </c>
      <c r="C7461" s="3">
        <v>45902</v>
      </c>
      <c r="D7461" s="43" t="s">
        <v>1875</v>
      </c>
      <c r="E7461" s="43" t="s">
        <v>794</v>
      </c>
      <c r="F7461" s="43" t="s">
        <v>795</v>
      </c>
      <c r="G7461">
        <v>60</v>
      </c>
      <c r="H7461">
        <v>60</v>
      </c>
      <c r="I7461" s="43" t="s">
        <v>1107</v>
      </c>
      <c r="J7461" s="43" t="s">
        <v>1503</v>
      </c>
      <c r="K7461" s="43" t="s">
        <v>177</v>
      </c>
      <c r="L7461" s="43" t="str">
        <f>IF(AND(Home!$A$1&gt;=Leave[[#This Row],[Start Time]],Home!$A$1&lt;=Leave[[#This Row],[End Time]]),"Aplica","No Aplica")</f>
        <v>No Aplica</v>
      </c>
      <c r="M7461" s="43" t="str">
        <f>IF(AND(Home!$A$1&gt;=Leave[[#This Row],[Start Time]],Home!$A$1&lt;=Leave[[#This Row],[End Time]]),Home!$A$1,"No Aplica")</f>
        <v>No Aplica</v>
      </c>
      <c r="N7461" s="43" t="str">
        <f>Leave[[#This Row],[User Code (Owning User) (Usuario)]]&amp;Leave[[#This Row],[fecha activa]]</f>
        <v>MIE2024191118270No Aplica</v>
      </c>
    </row>
    <row r="7462" spans="1:14" x14ac:dyDescent="0.3">
      <c r="A7462" s="43" t="s">
        <v>601</v>
      </c>
      <c r="B7462" s="3">
        <v>45901</v>
      </c>
      <c r="C7462" s="3">
        <v>45901</v>
      </c>
      <c r="D7462" s="43" t="s">
        <v>2041</v>
      </c>
      <c r="E7462" s="43" t="s">
        <v>794</v>
      </c>
      <c r="F7462" s="43" t="s">
        <v>795</v>
      </c>
      <c r="G7462">
        <v>540</v>
      </c>
      <c r="H7462">
        <v>540</v>
      </c>
      <c r="I7462" s="43" t="s">
        <v>1107</v>
      </c>
      <c r="J7462" s="43" t="s">
        <v>1503</v>
      </c>
      <c r="K7462" s="43" t="s">
        <v>177</v>
      </c>
      <c r="L7462" s="43" t="str">
        <f>IF(AND(Home!$A$1&gt;=Leave[[#This Row],[Start Time]],Home!$A$1&lt;=Leave[[#This Row],[End Time]]),"Aplica","No Aplica")</f>
        <v>No Aplica</v>
      </c>
      <c r="M7462" s="43" t="str">
        <f>IF(AND(Home!$A$1&gt;=Leave[[#This Row],[Start Time]],Home!$A$1&lt;=Leave[[#This Row],[End Time]]),Home!$A$1,"No Aplica")</f>
        <v>No Aplica</v>
      </c>
      <c r="N7462" s="43" t="str">
        <f>Leave[[#This Row],[User Code (Owning User) (Usuario)]]&amp;Leave[[#This Row],[fecha activa]]</f>
        <v>MIE2024191118270No Aplica</v>
      </c>
    </row>
    <row r="7463" spans="1:14" x14ac:dyDescent="0.3">
      <c r="A7463" s="43" t="s">
        <v>471</v>
      </c>
      <c r="B7463" s="3">
        <v>45923</v>
      </c>
      <c r="C7463" s="3">
        <v>45923</v>
      </c>
      <c r="D7463" s="43" t="s">
        <v>467</v>
      </c>
      <c r="E7463" s="43" t="s">
        <v>2201</v>
      </c>
      <c r="F7463" s="43" t="s">
        <v>2203</v>
      </c>
      <c r="G7463">
        <v>1380</v>
      </c>
      <c r="H7463">
        <v>540</v>
      </c>
      <c r="I7463" s="43" t="s">
        <v>2202</v>
      </c>
      <c r="J7463" s="43" t="s">
        <v>1983</v>
      </c>
      <c r="K7463" s="43" t="s">
        <v>179</v>
      </c>
      <c r="L7463" s="43" t="str">
        <f>IF(AND(Home!$A$1&gt;=Leave[[#This Row],[Start Time]],Home!$A$1&lt;=Leave[[#This Row],[End Time]]),"Aplica","No Aplica")</f>
        <v>No Aplica</v>
      </c>
      <c r="M7463" s="43" t="str">
        <f>IF(AND(Home!$A$1&gt;=Leave[[#This Row],[Start Time]],Home!$A$1&lt;=Leave[[#This Row],[End Time]]),Home!$A$1,"No Aplica")</f>
        <v>No Aplica</v>
      </c>
      <c r="N7463" s="43" t="str">
        <f>Leave[[#This Row],[User Code (Owning User) (Usuario)]]&amp;Leave[[#This Row],[fecha activa]]</f>
        <v>MIE2025290723859No Aplica</v>
      </c>
    </row>
    <row r="7464" spans="1:14" x14ac:dyDescent="0.3">
      <c r="A7464" s="43" t="s">
        <v>471</v>
      </c>
      <c r="B7464" s="3">
        <v>45922</v>
      </c>
      <c r="C7464" s="3">
        <v>45922</v>
      </c>
      <c r="D7464" s="43" t="s">
        <v>602</v>
      </c>
      <c r="E7464" s="43" t="s">
        <v>2201</v>
      </c>
      <c r="F7464" s="43" t="s">
        <v>2203</v>
      </c>
      <c r="G7464">
        <v>480</v>
      </c>
      <c r="H7464">
        <v>480</v>
      </c>
      <c r="I7464" s="43" t="s">
        <v>2202</v>
      </c>
      <c r="J7464" s="43" t="s">
        <v>1983</v>
      </c>
      <c r="K7464" s="43" t="s">
        <v>179</v>
      </c>
      <c r="L7464" s="43" t="str">
        <f>IF(AND(Home!$A$1&gt;=Leave[[#This Row],[Start Time]],Home!$A$1&lt;=Leave[[#This Row],[End Time]]),"Aplica","No Aplica")</f>
        <v>Aplica</v>
      </c>
      <c r="M7464" s="43">
        <f>IF(AND(Home!$A$1&gt;=Leave[[#This Row],[Start Time]],Home!$A$1&lt;=Leave[[#This Row],[End Time]]),Home!$A$1,"No Aplica")</f>
        <v>45922</v>
      </c>
      <c r="N7464" s="43" t="str">
        <f>Leave[[#This Row],[User Code (Owning User) (Usuario)]]&amp;Leave[[#This Row],[fecha activa]]</f>
        <v>MIE202529072385945922</v>
      </c>
    </row>
    <row r="7465" spans="1:14" x14ac:dyDescent="0.3">
      <c r="A7465" s="43" t="s">
        <v>471</v>
      </c>
      <c r="B7465" s="3">
        <v>45918</v>
      </c>
      <c r="C7465" s="3">
        <v>45918</v>
      </c>
      <c r="D7465" s="43" t="s">
        <v>3664</v>
      </c>
      <c r="E7465" s="43" t="s">
        <v>2201</v>
      </c>
      <c r="F7465" s="43" t="s">
        <v>2203</v>
      </c>
      <c r="G7465">
        <v>480</v>
      </c>
      <c r="H7465">
        <v>480</v>
      </c>
      <c r="I7465" s="43" t="s">
        <v>2202</v>
      </c>
      <c r="J7465" s="43" t="s">
        <v>1983</v>
      </c>
      <c r="K7465" s="43" t="s">
        <v>179</v>
      </c>
      <c r="L7465" s="43" t="str">
        <f>IF(AND(Home!$A$1&gt;=Leave[[#This Row],[Start Time]],Home!$A$1&lt;=Leave[[#This Row],[End Time]]),"Aplica","No Aplica")</f>
        <v>No Aplica</v>
      </c>
      <c r="M7465" s="43" t="str">
        <f>IF(AND(Home!$A$1&gt;=Leave[[#This Row],[Start Time]],Home!$A$1&lt;=Leave[[#This Row],[End Time]]),Home!$A$1,"No Aplica")</f>
        <v>No Aplica</v>
      </c>
      <c r="N7465" s="43" t="str">
        <f>Leave[[#This Row],[User Code (Owning User) (Usuario)]]&amp;Leave[[#This Row],[fecha activa]]</f>
        <v>MIE2025290723859No Aplica</v>
      </c>
    </row>
    <row r="7466" spans="1:14" x14ac:dyDescent="0.3">
      <c r="A7466" s="43" t="s">
        <v>471</v>
      </c>
      <c r="B7466" s="3">
        <v>45917</v>
      </c>
      <c r="C7466" s="3">
        <v>45917</v>
      </c>
      <c r="D7466" s="43" t="s">
        <v>3641</v>
      </c>
      <c r="E7466" s="43" t="s">
        <v>2201</v>
      </c>
      <c r="F7466" s="43" t="s">
        <v>2203</v>
      </c>
      <c r="G7466">
        <v>480</v>
      </c>
      <c r="H7466">
        <v>480</v>
      </c>
      <c r="I7466" s="43" t="s">
        <v>2202</v>
      </c>
      <c r="J7466" s="43" t="s">
        <v>1983</v>
      </c>
      <c r="K7466" s="43" t="s">
        <v>179</v>
      </c>
      <c r="L7466" s="43" t="str">
        <f>IF(AND(Home!$A$1&gt;=Leave[[#This Row],[Start Time]],Home!$A$1&lt;=Leave[[#This Row],[End Time]]),"Aplica","No Aplica")</f>
        <v>No Aplica</v>
      </c>
      <c r="M7466" s="43" t="str">
        <f>IF(AND(Home!$A$1&gt;=Leave[[#This Row],[Start Time]],Home!$A$1&lt;=Leave[[#This Row],[End Time]]),Home!$A$1,"No Aplica")</f>
        <v>No Aplica</v>
      </c>
      <c r="N7466" s="43" t="str">
        <f>Leave[[#This Row],[User Code (Owning User) (Usuario)]]&amp;Leave[[#This Row],[fecha activa]]</f>
        <v>MIE2025290723859No Aplica</v>
      </c>
    </row>
    <row r="7467" spans="1:14" x14ac:dyDescent="0.3">
      <c r="A7467" s="43" t="s">
        <v>471</v>
      </c>
      <c r="B7467" s="3">
        <v>45916</v>
      </c>
      <c r="C7467" s="3">
        <v>45916</v>
      </c>
      <c r="D7467" s="43" t="s">
        <v>474</v>
      </c>
      <c r="E7467" s="43" t="s">
        <v>2201</v>
      </c>
      <c r="F7467" s="43" t="s">
        <v>2203</v>
      </c>
      <c r="G7467">
        <v>1410</v>
      </c>
      <c r="H7467">
        <v>540</v>
      </c>
      <c r="I7467" s="43" t="s">
        <v>2202</v>
      </c>
      <c r="J7467" s="43" t="s">
        <v>1983</v>
      </c>
      <c r="K7467" s="43" t="s">
        <v>179</v>
      </c>
      <c r="L7467" s="43" t="str">
        <f>IF(AND(Home!$A$1&gt;=Leave[[#This Row],[Start Time]],Home!$A$1&lt;=Leave[[#This Row],[End Time]]),"Aplica","No Aplica")</f>
        <v>No Aplica</v>
      </c>
      <c r="M7467" s="43" t="str">
        <f>IF(AND(Home!$A$1&gt;=Leave[[#This Row],[Start Time]],Home!$A$1&lt;=Leave[[#This Row],[End Time]]),Home!$A$1,"No Aplica")</f>
        <v>No Aplica</v>
      </c>
      <c r="N7467" s="43" t="str">
        <f>Leave[[#This Row],[User Code (Owning User) (Usuario)]]&amp;Leave[[#This Row],[fecha activa]]</f>
        <v>MIE2025290723859No Aplica</v>
      </c>
    </row>
    <row r="7468" spans="1:14" x14ac:dyDescent="0.3">
      <c r="A7468" s="43" t="s">
        <v>471</v>
      </c>
      <c r="B7468" s="3">
        <v>45915</v>
      </c>
      <c r="C7468" s="3">
        <v>45915</v>
      </c>
      <c r="D7468" s="43" t="s">
        <v>602</v>
      </c>
      <c r="E7468" s="43" t="s">
        <v>2201</v>
      </c>
      <c r="F7468" s="43" t="s">
        <v>2203</v>
      </c>
      <c r="G7468">
        <v>480</v>
      </c>
      <c r="H7468">
        <v>480</v>
      </c>
      <c r="I7468" s="43" t="s">
        <v>2202</v>
      </c>
      <c r="J7468" s="43" t="s">
        <v>1983</v>
      </c>
      <c r="K7468" s="43" t="s">
        <v>179</v>
      </c>
      <c r="L7468" s="43" t="str">
        <f>IF(AND(Home!$A$1&gt;=Leave[[#This Row],[Start Time]],Home!$A$1&lt;=Leave[[#This Row],[End Time]]),"Aplica","No Aplica")</f>
        <v>No Aplica</v>
      </c>
      <c r="M7468" s="43" t="str">
        <f>IF(AND(Home!$A$1&gt;=Leave[[#This Row],[Start Time]],Home!$A$1&lt;=Leave[[#This Row],[End Time]]),Home!$A$1,"No Aplica")</f>
        <v>No Aplica</v>
      </c>
      <c r="N7468" s="43" t="str">
        <f>Leave[[#This Row],[User Code (Owning User) (Usuario)]]&amp;Leave[[#This Row],[fecha activa]]</f>
        <v>MIE2025290723859No Aplica</v>
      </c>
    </row>
    <row r="7469" spans="1:14" x14ac:dyDescent="0.3">
      <c r="A7469" s="43" t="s">
        <v>471</v>
      </c>
      <c r="B7469" s="3">
        <v>45912</v>
      </c>
      <c r="C7469" s="3">
        <v>45912</v>
      </c>
      <c r="D7469" s="43" t="s">
        <v>602</v>
      </c>
      <c r="E7469" s="43" t="s">
        <v>2201</v>
      </c>
      <c r="F7469" s="43" t="s">
        <v>2203</v>
      </c>
      <c r="G7469">
        <v>480</v>
      </c>
      <c r="H7469">
        <v>480</v>
      </c>
      <c r="I7469" s="43" t="s">
        <v>2202</v>
      </c>
      <c r="J7469" s="43" t="s">
        <v>1983</v>
      </c>
      <c r="K7469" s="43" t="s">
        <v>179</v>
      </c>
      <c r="L7469" s="43" t="str">
        <f>IF(AND(Home!$A$1&gt;=Leave[[#This Row],[Start Time]],Home!$A$1&lt;=Leave[[#This Row],[End Time]]),"Aplica","No Aplica")</f>
        <v>No Aplica</v>
      </c>
      <c r="M7469" s="43" t="str">
        <f>IF(AND(Home!$A$1&gt;=Leave[[#This Row],[Start Time]],Home!$A$1&lt;=Leave[[#This Row],[End Time]]),Home!$A$1,"No Aplica")</f>
        <v>No Aplica</v>
      </c>
      <c r="N7469" s="43" t="str">
        <f>Leave[[#This Row],[User Code (Owning User) (Usuario)]]&amp;Leave[[#This Row],[fecha activa]]</f>
        <v>MIE2025290723859No Aplica</v>
      </c>
    </row>
    <row r="7470" spans="1:14" x14ac:dyDescent="0.3">
      <c r="A7470" s="43" t="s">
        <v>471</v>
      </c>
      <c r="B7470" s="3">
        <v>45911</v>
      </c>
      <c r="C7470" s="3">
        <v>45911</v>
      </c>
      <c r="D7470" s="43" t="s">
        <v>602</v>
      </c>
      <c r="E7470" s="43" t="s">
        <v>2201</v>
      </c>
      <c r="F7470" s="43" t="s">
        <v>2203</v>
      </c>
      <c r="G7470">
        <v>480</v>
      </c>
      <c r="H7470">
        <v>480</v>
      </c>
      <c r="I7470" s="43" t="s">
        <v>2202</v>
      </c>
      <c r="J7470" s="43" t="s">
        <v>1983</v>
      </c>
      <c r="K7470" s="43" t="s">
        <v>179</v>
      </c>
      <c r="L7470" s="43" t="str">
        <f>IF(AND(Home!$A$1&gt;=Leave[[#This Row],[Start Time]],Home!$A$1&lt;=Leave[[#This Row],[End Time]]),"Aplica","No Aplica")</f>
        <v>No Aplica</v>
      </c>
      <c r="M7470" s="43" t="str">
        <f>IF(AND(Home!$A$1&gt;=Leave[[#This Row],[Start Time]],Home!$A$1&lt;=Leave[[#This Row],[End Time]]),Home!$A$1,"No Aplica")</f>
        <v>No Aplica</v>
      </c>
      <c r="N7470" s="43" t="str">
        <f>Leave[[#This Row],[User Code (Owning User) (Usuario)]]&amp;Leave[[#This Row],[fecha activa]]</f>
        <v>MIE2025290723859No Aplica</v>
      </c>
    </row>
    <row r="7471" spans="1:14" x14ac:dyDescent="0.3">
      <c r="A7471" s="43" t="s">
        <v>471</v>
      </c>
      <c r="B7471" s="3">
        <v>45910</v>
      </c>
      <c r="C7471" s="3">
        <v>45910</v>
      </c>
      <c r="D7471" s="43" t="s">
        <v>602</v>
      </c>
      <c r="E7471" s="43" t="s">
        <v>2201</v>
      </c>
      <c r="F7471" s="43" t="s">
        <v>2203</v>
      </c>
      <c r="G7471">
        <v>480</v>
      </c>
      <c r="H7471">
        <v>480</v>
      </c>
      <c r="I7471" s="43" t="s">
        <v>2202</v>
      </c>
      <c r="J7471" s="43" t="s">
        <v>1983</v>
      </c>
      <c r="K7471" s="43" t="s">
        <v>179</v>
      </c>
      <c r="L7471" s="43" t="str">
        <f>IF(AND(Home!$A$1&gt;=Leave[[#This Row],[Start Time]],Home!$A$1&lt;=Leave[[#This Row],[End Time]]),"Aplica","No Aplica")</f>
        <v>No Aplica</v>
      </c>
      <c r="M7471" s="43" t="str">
        <f>IF(AND(Home!$A$1&gt;=Leave[[#This Row],[Start Time]],Home!$A$1&lt;=Leave[[#This Row],[End Time]]),Home!$A$1,"No Aplica")</f>
        <v>No Aplica</v>
      </c>
      <c r="N7471" s="43" t="str">
        <f>Leave[[#This Row],[User Code (Owning User) (Usuario)]]&amp;Leave[[#This Row],[fecha activa]]</f>
        <v>MIE2025290723859No Aplica</v>
      </c>
    </row>
    <row r="7472" spans="1:14" x14ac:dyDescent="0.3">
      <c r="A7472" s="43" t="s">
        <v>471</v>
      </c>
      <c r="B7472" s="3">
        <v>45908</v>
      </c>
      <c r="C7472" s="3">
        <v>45908</v>
      </c>
      <c r="D7472" s="43" t="s">
        <v>602</v>
      </c>
      <c r="E7472" s="43" t="s">
        <v>2201</v>
      </c>
      <c r="F7472" s="43" t="s">
        <v>2203</v>
      </c>
      <c r="G7472">
        <v>480</v>
      </c>
      <c r="H7472">
        <v>480</v>
      </c>
      <c r="I7472" s="43" t="s">
        <v>2202</v>
      </c>
      <c r="J7472" s="43" t="s">
        <v>1983</v>
      </c>
      <c r="K7472" s="43" t="s">
        <v>179</v>
      </c>
      <c r="L7472" s="43" t="str">
        <f>IF(AND(Home!$A$1&gt;=Leave[[#This Row],[Start Time]],Home!$A$1&lt;=Leave[[#This Row],[End Time]]),"Aplica","No Aplica")</f>
        <v>No Aplica</v>
      </c>
      <c r="M7472" s="43" t="str">
        <f>IF(AND(Home!$A$1&gt;=Leave[[#This Row],[Start Time]],Home!$A$1&lt;=Leave[[#This Row],[End Time]]),Home!$A$1,"No Aplica")</f>
        <v>No Aplica</v>
      </c>
      <c r="N7472" s="43" t="str">
        <f>Leave[[#This Row],[User Code (Owning User) (Usuario)]]&amp;Leave[[#This Row],[fecha activa]]</f>
        <v>MIE2025290723859No Aplica</v>
      </c>
    </row>
    <row r="7473" spans="1:14" x14ac:dyDescent="0.3">
      <c r="A7473" s="43" t="s">
        <v>471</v>
      </c>
      <c r="B7473" s="3">
        <v>45905</v>
      </c>
      <c r="C7473" s="3">
        <v>45905</v>
      </c>
      <c r="D7473" s="43" t="s">
        <v>3048</v>
      </c>
      <c r="E7473" s="43" t="s">
        <v>2201</v>
      </c>
      <c r="F7473" s="43" t="s">
        <v>2203</v>
      </c>
      <c r="G7473">
        <v>420</v>
      </c>
      <c r="H7473">
        <v>420</v>
      </c>
      <c r="I7473" s="43" t="s">
        <v>2202</v>
      </c>
      <c r="J7473" s="43" t="s">
        <v>1983</v>
      </c>
      <c r="K7473" s="43" t="s">
        <v>179</v>
      </c>
      <c r="L7473" s="43" t="str">
        <f>IF(AND(Home!$A$1&gt;=Leave[[#This Row],[Start Time]],Home!$A$1&lt;=Leave[[#This Row],[End Time]]),"Aplica","No Aplica")</f>
        <v>No Aplica</v>
      </c>
      <c r="M7473" s="43" t="str">
        <f>IF(AND(Home!$A$1&gt;=Leave[[#This Row],[Start Time]],Home!$A$1&lt;=Leave[[#This Row],[End Time]]),Home!$A$1,"No Aplica")</f>
        <v>No Aplica</v>
      </c>
      <c r="N7473" s="43" t="str">
        <f>Leave[[#This Row],[User Code (Owning User) (Usuario)]]&amp;Leave[[#This Row],[fecha activa]]</f>
        <v>MIE2025290723859No Aplica</v>
      </c>
    </row>
    <row r="7474" spans="1:14" x14ac:dyDescent="0.3">
      <c r="A7474" s="43" t="s">
        <v>471</v>
      </c>
      <c r="B7474" s="3">
        <v>45904</v>
      </c>
      <c r="C7474" s="3">
        <v>45904</v>
      </c>
      <c r="D7474" s="43" t="s">
        <v>1864</v>
      </c>
      <c r="E7474" s="43" t="s">
        <v>2201</v>
      </c>
      <c r="F7474" s="43" t="s">
        <v>2203</v>
      </c>
      <c r="G7474">
        <v>330</v>
      </c>
      <c r="H7474">
        <v>330</v>
      </c>
      <c r="I7474" s="43" t="s">
        <v>2202</v>
      </c>
      <c r="J7474" s="43" t="s">
        <v>1983</v>
      </c>
      <c r="K7474" s="43" t="s">
        <v>179</v>
      </c>
      <c r="L7474" s="43" t="str">
        <f>IF(AND(Home!$A$1&gt;=Leave[[#This Row],[Start Time]],Home!$A$1&lt;=Leave[[#This Row],[End Time]]),"Aplica","No Aplica")</f>
        <v>No Aplica</v>
      </c>
      <c r="M7474" s="43" t="str">
        <f>IF(AND(Home!$A$1&gt;=Leave[[#This Row],[Start Time]],Home!$A$1&lt;=Leave[[#This Row],[End Time]]),Home!$A$1,"No Aplica")</f>
        <v>No Aplica</v>
      </c>
      <c r="N7474" s="43" t="str">
        <f>Leave[[#This Row],[User Code (Owning User) (Usuario)]]&amp;Leave[[#This Row],[fecha activa]]</f>
        <v>MIE2025290723859No Aplica</v>
      </c>
    </row>
    <row r="7475" spans="1:14" x14ac:dyDescent="0.3">
      <c r="A7475" s="43" t="s">
        <v>471</v>
      </c>
      <c r="B7475" s="3">
        <v>45901</v>
      </c>
      <c r="C7475" s="3">
        <v>45901</v>
      </c>
      <c r="D7475" s="43" t="s">
        <v>2607</v>
      </c>
      <c r="E7475" s="43" t="s">
        <v>2201</v>
      </c>
      <c r="F7475" s="43" t="s">
        <v>2203</v>
      </c>
      <c r="G7475">
        <v>300</v>
      </c>
      <c r="H7475">
        <v>300</v>
      </c>
      <c r="I7475" s="43" t="s">
        <v>2202</v>
      </c>
      <c r="J7475" s="43" t="s">
        <v>1983</v>
      </c>
      <c r="K7475" s="43" t="s">
        <v>179</v>
      </c>
      <c r="L7475" s="43" t="str">
        <f>IF(AND(Home!$A$1&gt;=Leave[[#This Row],[Start Time]],Home!$A$1&lt;=Leave[[#This Row],[End Time]]),"Aplica","No Aplica")</f>
        <v>No Aplica</v>
      </c>
      <c r="M7475" s="43" t="str">
        <f>IF(AND(Home!$A$1&gt;=Leave[[#This Row],[Start Time]],Home!$A$1&lt;=Leave[[#This Row],[End Time]]),Home!$A$1,"No Aplica")</f>
        <v>No Aplica</v>
      </c>
      <c r="N7475" s="43" t="str">
        <f>Leave[[#This Row],[User Code (Owning User) (Usuario)]]&amp;Leave[[#This Row],[fecha activa]]</f>
        <v>MIE2025290723859No Aplica</v>
      </c>
    </row>
    <row r="7476" spans="1:14" x14ac:dyDescent="0.3">
      <c r="A7476" s="43" t="s">
        <v>471</v>
      </c>
      <c r="B7476" s="3">
        <v>45916</v>
      </c>
      <c r="C7476" s="3">
        <v>45916</v>
      </c>
      <c r="D7476" s="43" t="s">
        <v>655</v>
      </c>
      <c r="E7476" s="43" t="s">
        <v>1745</v>
      </c>
      <c r="F7476" s="43" t="s">
        <v>1747</v>
      </c>
      <c r="G7476">
        <v>60</v>
      </c>
      <c r="H7476">
        <v>60</v>
      </c>
      <c r="I7476" s="43" t="s">
        <v>1746</v>
      </c>
      <c r="J7476" s="43" t="s">
        <v>1128</v>
      </c>
      <c r="K7476" s="43" t="s">
        <v>178</v>
      </c>
      <c r="L7476" s="43" t="str">
        <f>IF(AND(Home!$A$1&gt;=Leave[[#This Row],[Start Time]],Home!$A$1&lt;=Leave[[#This Row],[End Time]]),"Aplica","No Aplica")</f>
        <v>No Aplica</v>
      </c>
      <c r="M7476" s="43" t="str">
        <f>IF(AND(Home!$A$1&gt;=Leave[[#This Row],[Start Time]],Home!$A$1&lt;=Leave[[#This Row],[End Time]]),Home!$A$1,"No Aplica")</f>
        <v>No Aplica</v>
      </c>
      <c r="N7476" s="43" t="str">
        <f>Leave[[#This Row],[User Code (Owning User) (Usuario)]]&amp;Leave[[#This Row],[fecha activa]]</f>
        <v>MIE2025090522998No Aplica</v>
      </c>
    </row>
    <row r="7477" spans="1:14" x14ac:dyDescent="0.3">
      <c r="A7477" s="43" t="s">
        <v>468</v>
      </c>
      <c r="B7477" s="3">
        <v>45921</v>
      </c>
      <c r="C7477" s="3">
        <v>45921</v>
      </c>
      <c r="D7477" s="43" t="s">
        <v>467</v>
      </c>
      <c r="E7477" s="43" t="s">
        <v>1745</v>
      </c>
      <c r="F7477" s="43" t="s">
        <v>1747</v>
      </c>
      <c r="G7477">
        <v>540</v>
      </c>
      <c r="H7477">
        <v>540</v>
      </c>
      <c r="I7477" s="43" t="s">
        <v>1746</v>
      </c>
      <c r="J7477" s="43" t="s">
        <v>1128</v>
      </c>
      <c r="K7477" s="43" t="s">
        <v>178</v>
      </c>
      <c r="L7477" s="43" t="str">
        <f>IF(AND(Home!$A$1&gt;=Leave[[#This Row],[Start Time]],Home!$A$1&lt;=Leave[[#This Row],[End Time]]),"Aplica","No Aplica")</f>
        <v>No Aplica</v>
      </c>
      <c r="M7477" s="43" t="str">
        <f>IF(AND(Home!$A$1&gt;=Leave[[#This Row],[Start Time]],Home!$A$1&lt;=Leave[[#This Row],[End Time]]),Home!$A$1,"No Aplica")</f>
        <v>No Aplica</v>
      </c>
      <c r="N7477" s="43" t="str">
        <f>Leave[[#This Row],[User Code (Owning User) (Usuario)]]&amp;Leave[[#This Row],[fecha activa]]</f>
        <v>MIE2025090522998No Aplica</v>
      </c>
    </row>
    <row r="7478" spans="1:14" x14ac:dyDescent="0.3">
      <c r="A7478" s="43" t="s">
        <v>468</v>
      </c>
      <c r="B7478" s="3">
        <v>45917</v>
      </c>
      <c r="C7478" s="3">
        <v>45917</v>
      </c>
      <c r="D7478" s="43" t="s">
        <v>467</v>
      </c>
      <c r="E7478" s="43" t="s">
        <v>1745</v>
      </c>
      <c r="F7478" s="43" t="s">
        <v>1747</v>
      </c>
      <c r="G7478">
        <v>540</v>
      </c>
      <c r="H7478">
        <v>540</v>
      </c>
      <c r="I7478" s="43" t="s">
        <v>1746</v>
      </c>
      <c r="J7478" s="43" t="s">
        <v>1128</v>
      </c>
      <c r="K7478" s="43" t="s">
        <v>178</v>
      </c>
      <c r="L7478" s="43" t="str">
        <f>IF(AND(Home!$A$1&gt;=Leave[[#This Row],[Start Time]],Home!$A$1&lt;=Leave[[#This Row],[End Time]]),"Aplica","No Aplica")</f>
        <v>No Aplica</v>
      </c>
      <c r="M7478" s="43" t="str">
        <f>IF(AND(Home!$A$1&gt;=Leave[[#This Row],[Start Time]],Home!$A$1&lt;=Leave[[#This Row],[End Time]]),Home!$A$1,"No Aplica")</f>
        <v>No Aplica</v>
      </c>
      <c r="N7478" s="43" t="str">
        <f>Leave[[#This Row],[User Code (Owning User) (Usuario)]]&amp;Leave[[#This Row],[fecha activa]]</f>
        <v>MIE2025090522998No Aplica</v>
      </c>
    </row>
    <row r="7479" spans="1:14" x14ac:dyDescent="0.3">
      <c r="A7479" s="43" t="s">
        <v>471</v>
      </c>
      <c r="B7479" s="3">
        <v>45912</v>
      </c>
      <c r="C7479" s="3">
        <v>45912</v>
      </c>
      <c r="D7479" s="43" t="s">
        <v>647</v>
      </c>
      <c r="E7479" s="43" t="s">
        <v>1745</v>
      </c>
      <c r="F7479" s="43" t="s">
        <v>1747</v>
      </c>
      <c r="G7479">
        <v>60</v>
      </c>
      <c r="H7479">
        <v>60</v>
      </c>
      <c r="I7479" s="43" t="s">
        <v>1746</v>
      </c>
      <c r="J7479" s="43" t="s">
        <v>1128</v>
      </c>
      <c r="K7479" s="43" t="s">
        <v>178</v>
      </c>
      <c r="L7479" s="43" t="str">
        <f>IF(AND(Home!$A$1&gt;=Leave[[#This Row],[Start Time]],Home!$A$1&lt;=Leave[[#This Row],[End Time]]),"Aplica","No Aplica")</f>
        <v>No Aplica</v>
      </c>
      <c r="M7479" s="43" t="str">
        <f>IF(AND(Home!$A$1&gt;=Leave[[#This Row],[Start Time]],Home!$A$1&lt;=Leave[[#This Row],[End Time]]),Home!$A$1,"No Aplica")</f>
        <v>No Aplica</v>
      </c>
      <c r="N7479" s="43" t="str">
        <f>Leave[[#This Row],[User Code (Owning User) (Usuario)]]&amp;Leave[[#This Row],[fecha activa]]</f>
        <v>MIE2025090522998No Aplica</v>
      </c>
    </row>
    <row r="7480" spans="1:14" x14ac:dyDescent="0.3">
      <c r="A7480" s="43" t="s">
        <v>471</v>
      </c>
      <c r="B7480" s="3">
        <v>45911</v>
      </c>
      <c r="C7480" s="3">
        <v>45911</v>
      </c>
      <c r="D7480" s="43" t="s">
        <v>1709</v>
      </c>
      <c r="E7480" s="43" t="s">
        <v>1745</v>
      </c>
      <c r="F7480" s="43" t="s">
        <v>1747</v>
      </c>
      <c r="G7480">
        <v>240</v>
      </c>
      <c r="H7480">
        <v>240</v>
      </c>
      <c r="I7480" s="43" t="s">
        <v>1746</v>
      </c>
      <c r="J7480" s="43" t="s">
        <v>1128</v>
      </c>
      <c r="K7480" s="43" t="s">
        <v>178</v>
      </c>
      <c r="L7480" s="43" t="str">
        <f>IF(AND(Home!$A$1&gt;=Leave[[#This Row],[Start Time]],Home!$A$1&lt;=Leave[[#This Row],[End Time]]),"Aplica","No Aplica")</f>
        <v>No Aplica</v>
      </c>
      <c r="M7480" s="43" t="str">
        <f>IF(AND(Home!$A$1&gt;=Leave[[#This Row],[Start Time]],Home!$A$1&lt;=Leave[[#This Row],[End Time]]),Home!$A$1,"No Aplica")</f>
        <v>No Aplica</v>
      </c>
      <c r="N7480" s="43" t="str">
        <f>Leave[[#This Row],[User Code (Owning User) (Usuario)]]&amp;Leave[[#This Row],[fecha activa]]</f>
        <v>MIE2025090522998No Aplica</v>
      </c>
    </row>
    <row r="7481" spans="1:14" x14ac:dyDescent="0.3">
      <c r="A7481" s="43" t="s">
        <v>471</v>
      </c>
      <c r="B7481" s="3">
        <v>45911</v>
      </c>
      <c r="C7481" s="3">
        <v>45911</v>
      </c>
      <c r="D7481" s="43" t="s">
        <v>647</v>
      </c>
      <c r="E7481" s="43" t="s">
        <v>1745</v>
      </c>
      <c r="F7481" s="43" t="s">
        <v>1747</v>
      </c>
      <c r="G7481">
        <v>60</v>
      </c>
      <c r="H7481">
        <v>60</v>
      </c>
      <c r="I7481" s="43" t="s">
        <v>1746</v>
      </c>
      <c r="J7481" s="43" t="s">
        <v>1128</v>
      </c>
      <c r="K7481" s="43" t="s">
        <v>178</v>
      </c>
      <c r="L7481" s="43" t="str">
        <f>IF(AND(Home!$A$1&gt;=Leave[[#This Row],[Start Time]],Home!$A$1&lt;=Leave[[#This Row],[End Time]]),"Aplica","No Aplica")</f>
        <v>No Aplica</v>
      </c>
      <c r="M7481" s="43" t="str">
        <f>IF(AND(Home!$A$1&gt;=Leave[[#This Row],[Start Time]],Home!$A$1&lt;=Leave[[#This Row],[End Time]]),Home!$A$1,"No Aplica")</f>
        <v>No Aplica</v>
      </c>
      <c r="N7481" s="43" t="str">
        <f>Leave[[#This Row],[User Code (Owning User) (Usuario)]]&amp;Leave[[#This Row],[fecha activa]]</f>
        <v>MIE2025090522998No Aplica</v>
      </c>
    </row>
    <row r="7482" spans="1:14" x14ac:dyDescent="0.3">
      <c r="A7482" s="43" t="s">
        <v>471</v>
      </c>
      <c r="B7482" s="3">
        <v>45909</v>
      </c>
      <c r="C7482" s="3">
        <v>45909</v>
      </c>
      <c r="D7482" s="43" t="s">
        <v>493</v>
      </c>
      <c r="E7482" s="43" t="s">
        <v>1745</v>
      </c>
      <c r="F7482" s="43" t="s">
        <v>1747</v>
      </c>
      <c r="G7482">
        <v>60</v>
      </c>
      <c r="H7482">
        <v>60</v>
      </c>
      <c r="I7482" s="43" t="s">
        <v>1746</v>
      </c>
      <c r="J7482" s="43" t="s">
        <v>1128</v>
      </c>
      <c r="K7482" s="43" t="s">
        <v>178</v>
      </c>
      <c r="L7482" s="43" t="str">
        <f>IF(AND(Home!$A$1&gt;=Leave[[#This Row],[Start Time]],Home!$A$1&lt;=Leave[[#This Row],[End Time]]),"Aplica","No Aplica")</f>
        <v>No Aplica</v>
      </c>
      <c r="M7482" s="43" t="str">
        <f>IF(AND(Home!$A$1&gt;=Leave[[#This Row],[Start Time]],Home!$A$1&lt;=Leave[[#This Row],[End Time]]),Home!$A$1,"No Aplica")</f>
        <v>No Aplica</v>
      </c>
      <c r="N7482" s="43" t="str">
        <f>Leave[[#This Row],[User Code (Owning User) (Usuario)]]&amp;Leave[[#This Row],[fecha activa]]</f>
        <v>MIE2025090522998No Aplica</v>
      </c>
    </row>
    <row r="7483" spans="1:14" x14ac:dyDescent="0.3">
      <c r="A7483" s="43" t="s">
        <v>471</v>
      </c>
      <c r="B7483" s="3">
        <v>45908</v>
      </c>
      <c r="C7483" s="3">
        <v>45908</v>
      </c>
      <c r="D7483" s="43" t="s">
        <v>520</v>
      </c>
      <c r="E7483" s="43" t="s">
        <v>1745</v>
      </c>
      <c r="F7483" s="43" t="s">
        <v>1747</v>
      </c>
      <c r="G7483">
        <v>60</v>
      </c>
      <c r="H7483">
        <v>60</v>
      </c>
      <c r="I7483" s="43" t="s">
        <v>1746</v>
      </c>
      <c r="J7483" s="43" t="s">
        <v>1128</v>
      </c>
      <c r="K7483" s="43" t="s">
        <v>178</v>
      </c>
      <c r="L7483" s="43" t="str">
        <f>IF(AND(Home!$A$1&gt;=Leave[[#This Row],[Start Time]],Home!$A$1&lt;=Leave[[#This Row],[End Time]]),"Aplica","No Aplica")</f>
        <v>No Aplica</v>
      </c>
      <c r="M7483" s="43" t="str">
        <f>IF(AND(Home!$A$1&gt;=Leave[[#This Row],[Start Time]],Home!$A$1&lt;=Leave[[#This Row],[End Time]]),Home!$A$1,"No Aplica")</f>
        <v>No Aplica</v>
      </c>
      <c r="N7483" s="43" t="str">
        <f>Leave[[#This Row],[User Code (Owning User) (Usuario)]]&amp;Leave[[#This Row],[fecha activa]]</f>
        <v>MIE2025090522998No Aplica</v>
      </c>
    </row>
    <row r="7484" spans="1:14" x14ac:dyDescent="0.3">
      <c r="A7484" s="43" t="s">
        <v>471</v>
      </c>
      <c r="B7484" s="3">
        <v>45903</v>
      </c>
      <c r="C7484" s="3">
        <v>45903</v>
      </c>
      <c r="D7484" s="43" t="s">
        <v>1864</v>
      </c>
      <c r="E7484" s="43" t="s">
        <v>1745</v>
      </c>
      <c r="F7484" s="43" t="s">
        <v>1747</v>
      </c>
      <c r="G7484">
        <v>300</v>
      </c>
      <c r="H7484">
        <v>300</v>
      </c>
      <c r="I7484" s="43" t="s">
        <v>1746</v>
      </c>
      <c r="J7484" s="43" t="s">
        <v>1128</v>
      </c>
      <c r="K7484" s="43" t="s">
        <v>178</v>
      </c>
      <c r="L7484" s="43" t="str">
        <f>IF(AND(Home!$A$1&gt;=Leave[[#This Row],[Start Time]],Home!$A$1&lt;=Leave[[#This Row],[End Time]]),"Aplica","No Aplica")</f>
        <v>No Aplica</v>
      </c>
      <c r="M7484" s="43" t="str">
        <f>IF(AND(Home!$A$1&gt;=Leave[[#This Row],[Start Time]],Home!$A$1&lt;=Leave[[#This Row],[End Time]]),Home!$A$1,"No Aplica")</f>
        <v>No Aplica</v>
      </c>
      <c r="N7484" s="43" t="str">
        <f>Leave[[#This Row],[User Code (Owning User) (Usuario)]]&amp;Leave[[#This Row],[fecha activa]]</f>
        <v>MIE2025090522998No Aplica</v>
      </c>
    </row>
    <row r="7485" spans="1:14" x14ac:dyDescent="0.3">
      <c r="A7485" s="43" t="s">
        <v>468</v>
      </c>
      <c r="B7485" s="3">
        <v>45907</v>
      </c>
      <c r="C7485" s="3">
        <v>45907</v>
      </c>
      <c r="D7485" s="43" t="s">
        <v>467</v>
      </c>
      <c r="E7485" s="43" t="s">
        <v>1745</v>
      </c>
      <c r="F7485" s="43" t="s">
        <v>1747</v>
      </c>
      <c r="G7485">
        <v>540</v>
      </c>
      <c r="H7485">
        <v>540</v>
      </c>
      <c r="I7485" s="43" t="s">
        <v>1746</v>
      </c>
      <c r="J7485" s="43" t="s">
        <v>1128</v>
      </c>
      <c r="K7485" s="43" t="s">
        <v>178</v>
      </c>
      <c r="L7485" s="43" t="str">
        <f>IF(AND(Home!$A$1&gt;=Leave[[#This Row],[Start Time]],Home!$A$1&lt;=Leave[[#This Row],[End Time]]),"Aplica","No Aplica")</f>
        <v>No Aplica</v>
      </c>
      <c r="M7485" s="43" t="str">
        <f>IF(AND(Home!$A$1&gt;=Leave[[#This Row],[Start Time]],Home!$A$1&lt;=Leave[[#This Row],[End Time]]),Home!$A$1,"No Aplica")</f>
        <v>No Aplica</v>
      </c>
      <c r="N7485" s="43" t="str">
        <f>Leave[[#This Row],[User Code (Owning User) (Usuario)]]&amp;Leave[[#This Row],[fecha activa]]</f>
        <v>MIE2025090522998No Aplica</v>
      </c>
    </row>
    <row r="7486" spans="1:14" x14ac:dyDescent="0.3">
      <c r="A7486" s="43" t="s">
        <v>471</v>
      </c>
      <c r="B7486" s="3">
        <v>45906</v>
      </c>
      <c r="C7486" s="3">
        <v>45906</v>
      </c>
      <c r="D7486" s="43" t="s">
        <v>647</v>
      </c>
      <c r="E7486" s="43" t="s">
        <v>1745</v>
      </c>
      <c r="F7486" s="43" t="s">
        <v>1747</v>
      </c>
      <c r="G7486">
        <v>240</v>
      </c>
      <c r="H7486">
        <v>240</v>
      </c>
      <c r="I7486" s="43" t="s">
        <v>1746</v>
      </c>
      <c r="J7486" s="43" t="s">
        <v>1128</v>
      </c>
      <c r="K7486" s="43" t="s">
        <v>178</v>
      </c>
      <c r="L7486" s="43" t="str">
        <f>IF(AND(Home!$A$1&gt;=Leave[[#This Row],[Start Time]],Home!$A$1&lt;=Leave[[#This Row],[End Time]]),"Aplica","No Aplica")</f>
        <v>No Aplica</v>
      </c>
      <c r="M7486" s="43" t="str">
        <f>IF(AND(Home!$A$1&gt;=Leave[[#This Row],[Start Time]],Home!$A$1&lt;=Leave[[#This Row],[End Time]]),Home!$A$1,"No Aplica")</f>
        <v>No Aplica</v>
      </c>
      <c r="N7486" s="43" t="str">
        <f>Leave[[#This Row],[User Code (Owning User) (Usuario)]]&amp;Leave[[#This Row],[fecha activa]]</f>
        <v>MIE2025090522998No Aplica</v>
      </c>
    </row>
    <row r="7487" spans="1:14" x14ac:dyDescent="0.3">
      <c r="A7487" s="43" t="s">
        <v>471</v>
      </c>
      <c r="B7487" s="3">
        <v>45904</v>
      </c>
      <c r="C7487" s="3">
        <v>45904</v>
      </c>
      <c r="D7487" s="43" t="s">
        <v>647</v>
      </c>
      <c r="E7487" s="43" t="s">
        <v>1745</v>
      </c>
      <c r="F7487" s="43" t="s">
        <v>1747</v>
      </c>
      <c r="G7487">
        <v>60</v>
      </c>
      <c r="H7487">
        <v>60</v>
      </c>
      <c r="I7487" s="43" t="s">
        <v>1746</v>
      </c>
      <c r="J7487" s="43" t="s">
        <v>1128</v>
      </c>
      <c r="K7487" s="43" t="s">
        <v>178</v>
      </c>
      <c r="L7487" s="43" t="str">
        <f>IF(AND(Home!$A$1&gt;=Leave[[#This Row],[Start Time]],Home!$A$1&lt;=Leave[[#This Row],[End Time]]),"Aplica","No Aplica")</f>
        <v>No Aplica</v>
      </c>
      <c r="M7487" s="43" t="str">
        <f>IF(AND(Home!$A$1&gt;=Leave[[#This Row],[Start Time]],Home!$A$1&lt;=Leave[[#This Row],[End Time]]),Home!$A$1,"No Aplica")</f>
        <v>No Aplica</v>
      </c>
      <c r="N7487" s="43" t="str">
        <f>Leave[[#This Row],[User Code (Owning User) (Usuario)]]&amp;Leave[[#This Row],[fecha activa]]</f>
        <v>MIE2025090522998No Aplica</v>
      </c>
    </row>
    <row r="7488" spans="1:14" x14ac:dyDescent="0.3">
      <c r="A7488" s="43" t="s">
        <v>471</v>
      </c>
      <c r="B7488" s="3">
        <v>45901</v>
      </c>
      <c r="C7488" s="3">
        <v>45901</v>
      </c>
      <c r="D7488" s="43" t="s">
        <v>647</v>
      </c>
      <c r="E7488" s="43" t="s">
        <v>1745</v>
      </c>
      <c r="F7488" s="43" t="s">
        <v>1747</v>
      </c>
      <c r="G7488">
        <v>60</v>
      </c>
      <c r="H7488">
        <v>60</v>
      </c>
      <c r="I7488" s="43" t="s">
        <v>1746</v>
      </c>
      <c r="J7488" s="43" t="s">
        <v>1128</v>
      </c>
      <c r="K7488" s="43" t="s">
        <v>178</v>
      </c>
      <c r="L7488" s="43" t="str">
        <f>IF(AND(Home!$A$1&gt;=Leave[[#This Row],[Start Time]],Home!$A$1&lt;=Leave[[#This Row],[End Time]]),"Aplica","No Aplica")</f>
        <v>No Aplica</v>
      </c>
      <c r="M7488" s="43" t="str">
        <f>IF(AND(Home!$A$1&gt;=Leave[[#This Row],[Start Time]],Home!$A$1&lt;=Leave[[#This Row],[End Time]]),Home!$A$1,"No Aplica")</f>
        <v>No Aplica</v>
      </c>
      <c r="N7488" s="43" t="str">
        <f>Leave[[#This Row],[User Code (Owning User) (Usuario)]]&amp;Leave[[#This Row],[fecha activa]]</f>
        <v>MIE2025090522998No Aplica</v>
      </c>
    </row>
    <row r="7489" spans="1:14" x14ac:dyDescent="0.3">
      <c r="A7489" s="43" t="s">
        <v>468</v>
      </c>
      <c r="B7489" s="3">
        <v>45924</v>
      </c>
      <c r="C7489" s="3">
        <v>45924</v>
      </c>
      <c r="D7489" s="43" t="s">
        <v>3552</v>
      </c>
      <c r="E7489" s="43" t="s">
        <v>825</v>
      </c>
      <c r="F7489" s="43" t="s">
        <v>826</v>
      </c>
      <c r="G7489">
        <v>540</v>
      </c>
      <c r="H7489">
        <v>540</v>
      </c>
      <c r="I7489" s="43" t="s">
        <v>1066</v>
      </c>
      <c r="J7489" s="43" t="s">
        <v>975</v>
      </c>
      <c r="K7489" s="43" t="s">
        <v>178</v>
      </c>
      <c r="L7489" s="43" t="str">
        <f>IF(AND(Home!$A$1&gt;=Leave[[#This Row],[Start Time]],Home!$A$1&lt;=Leave[[#This Row],[End Time]]),"Aplica","No Aplica")</f>
        <v>No Aplica</v>
      </c>
      <c r="M7489" s="43" t="str">
        <f>IF(AND(Home!$A$1&gt;=Leave[[#This Row],[Start Time]],Home!$A$1&lt;=Leave[[#This Row],[End Time]]),Home!$A$1,"No Aplica")</f>
        <v>No Aplica</v>
      </c>
      <c r="N7489" s="43" t="str">
        <f>Leave[[#This Row],[User Code (Owning User) (Usuario)]]&amp;Leave[[#This Row],[fecha activa]]</f>
        <v>MIE2024291118489No Aplica</v>
      </c>
    </row>
    <row r="7490" spans="1:14" x14ac:dyDescent="0.3">
      <c r="A7490" s="43" t="s">
        <v>465</v>
      </c>
      <c r="B7490" s="3">
        <v>45911</v>
      </c>
      <c r="C7490" s="3">
        <v>45911</v>
      </c>
      <c r="D7490" s="43" t="s">
        <v>3459</v>
      </c>
      <c r="E7490" s="43" t="s">
        <v>825</v>
      </c>
      <c r="F7490" s="43" t="s">
        <v>826</v>
      </c>
      <c r="G7490">
        <v>540</v>
      </c>
      <c r="H7490">
        <v>540</v>
      </c>
      <c r="I7490" s="43" t="s">
        <v>1066</v>
      </c>
      <c r="J7490" s="43" t="s">
        <v>975</v>
      </c>
      <c r="K7490" s="43" t="s">
        <v>178</v>
      </c>
      <c r="L7490" s="43" t="str">
        <f>IF(AND(Home!$A$1&gt;=Leave[[#This Row],[Start Time]],Home!$A$1&lt;=Leave[[#This Row],[End Time]]),"Aplica","No Aplica")</f>
        <v>No Aplica</v>
      </c>
      <c r="M7490" s="43" t="str">
        <f>IF(AND(Home!$A$1&gt;=Leave[[#This Row],[Start Time]],Home!$A$1&lt;=Leave[[#This Row],[End Time]]),Home!$A$1,"No Aplica")</f>
        <v>No Aplica</v>
      </c>
      <c r="N7490" s="43" t="str">
        <f>Leave[[#This Row],[User Code (Owning User) (Usuario)]]&amp;Leave[[#This Row],[fecha activa]]</f>
        <v>MIE2024291118489No Aplica</v>
      </c>
    </row>
    <row r="7491" spans="1:14" x14ac:dyDescent="0.3">
      <c r="A7491" s="43" t="s">
        <v>465</v>
      </c>
      <c r="B7491" s="3">
        <v>45907</v>
      </c>
      <c r="C7491" s="3">
        <v>45907</v>
      </c>
      <c r="D7491" s="43" t="s">
        <v>469</v>
      </c>
      <c r="E7491" s="43" t="s">
        <v>825</v>
      </c>
      <c r="F7491" s="43" t="s">
        <v>826</v>
      </c>
      <c r="G7491">
        <v>420</v>
      </c>
      <c r="H7491">
        <v>420</v>
      </c>
      <c r="I7491" s="43" t="s">
        <v>1066</v>
      </c>
      <c r="J7491" s="43" t="s">
        <v>975</v>
      </c>
      <c r="K7491" s="43" t="s">
        <v>178</v>
      </c>
      <c r="L7491" s="43" t="str">
        <f>IF(AND(Home!$A$1&gt;=Leave[[#This Row],[Start Time]],Home!$A$1&lt;=Leave[[#This Row],[End Time]]),"Aplica","No Aplica")</f>
        <v>No Aplica</v>
      </c>
      <c r="M7491" s="43" t="str">
        <f>IF(AND(Home!$A$1&gt;=Leave[[#This Row],[Start Time]],Home!$A$1&lt;=Leave[[#This Row],[End Time]]),Home!$A$1,"No Aplica")</f>
        <v>No Aplica</v>
      </c>
      <c r="N7491" s="43" t="str">
        <f>Leave[[#This Row],[User Code (Owning User) (Usuario)]]&amp;Leave[[#This Row],[fecha activa]]</f>
        <v>MIE2024291118489No Aplica</v>
      </c>
    </row>
    <row r="7492" spans="1:14" x14ac:dyDescent="0.3">
      <c r="A7492" s="43" t="s">
        <v>465</v>
      </c>
      <c r="B7492" s="3">
        <v>45916</v>
      </c>
      <c r="C7492" s="3">
        <v>45916</v>
      </c>
      <c r="D7492" s="43" t="s">
        <v>489</v>
      </c>
      <c r="E7492" s="43" t="s">
        <v>275</v>
      </c>
      <c r="F7492" s="43" t="s">
        <v>277</v>
      </c>
      <c r="G7492">
        <v>1410</v>
      </c>
      <c r="H7492">
        <v>540</v>
      </c>
      <c r="I7492" s="43" t="s">
        <v>1237</v>
      </c>
      <c r="J7492" s="43" t="s">
        <v>1031</v>
      </c>
      <c r="K7492" s="43" t="s">
        <v>177</v>
      </c>
      <c r="L7492" s="43" t="str">
        <f>IF(AND(Home!$A$1&gt;=Leave[[#This Row],[Start Time]],Home!$A$1&lt;=Leave[[#This Row],[End Time]]),"Aplica","No Aplica")</f>
        <v>No Aplica</v>
      </c>
      <c r="M7492" s="43" t="str">
        <f>IF(AND(Home!$A$1&gt;=Leave[[#This Row],[Start Time]],Home!$A$1&lt;=Leave[[#This Row],[End Time]]),Home!$A$1,"No Aplica")</f>
        <v>No Aplica</v>
      </c>
      <c r="N7492" s="43" t="str">
        <f>Leave[[#This Row],[User Code (Owning User) (Usuario)]]&amp;Leave[[#This Row],[fecha activa]]</f>
        <v>MIE2023280310782No Aplica</v>
      </c>
    </row>
    <row r="7493" spans="1:14" x14ac:dyDescent="0.3">
      <c r="A7493" s="43" t="s">
        <v>465</v>
      </c>
      <c r="B7493" s="3">
        <v>45904</v>
      </c>
      <c r="C7493" s="3">
        <v>45904</v>
      </c>
      <c r="D7493" s="43" t="s">
        <v>489</v>
      </c>
      <c r="E7493" s="43" t="s">
        <v>275</v>
      </c>
      <c r="F7493" s="43" t="s">
        <v>277</v>
      </c>
      <c r="G7493">
        <v>1410</v>
      </c>
      <c r="H7493">
        <v>540</v>
      </c>
      <c r="I7493" s="43" t="s">
        <v>1237</v>
      </c>
      <c r="J7493" s="43" t="s">
        <v>1031</v>
      </c>
      <c r="K7493" s="43" t="s">
        <v>177</v>
      </c>
      <c r="L7493" s="43" t="str">
        <f>IF(AND(Home!$A$1&gt;=Leave[[#This Row],[Start Time]],Home!$A$1&lt;=Leave[[#This Row],[End Time]]),"Aplica","No Aplica")</f>
        <v>No Aplica</v>
      </c>
      <c r="M7493" s="43" t="str">
        <f>IF(AND(Home!$A$1&gt;=Leave[[#This Row],[Start Time]],Home!$A$1&lt;=Leave[[#This Row],[End Time]]),Home!$A$1,"No Aplica")</f>
        <v>No Aplica</v>
      </c>
      <c r="N7493" s="43" t="str">
        <f>Leave[[#This Row],[User Code (Owning User) (Usuario)]]&amp;Leave[[#This Row],[fecha activa]]</f>
        <v>MIE2023280310782No Aplica</v>
      </c>
    </row>
    <row r="7494" spans="1:14" x14ac:dyDescent="0.3">
      <c r="A7494" s="43" t="s">
        <v>468</v>
      </c>
      <c r="B7494" s="3">
        <v>45928</v>
      </c>
      <c r="C7494" s="3">
        <v>45928</v>
      </c>
      <c r="D7494" s="43" t="s">
        <v>1415</v>
      </c>
      <c r="E7494" s="43" t="s">
        <v>613</v>
      </c>
      <c r="F7494" s="43" t="s">
        <v>616</v>
      </c>
      <c r="G7494">
        <v>540</v>
      </c>
      <c r="H7494">
        <v>540</v>
      </c>
      <c r="I7494" s="43" t="s">
        <v>1271</v>
      </c>
      <c r="J7494" s="43" t="s">
        <v>974</v>
      </c>
      <c r="K7494" s="43" t="s">
        <v>177</v>
      </c>
      <c r="L7494" s="43" t="str">
        <f>IF(AND(Home!$A$1&gt;=Leave[[#This Row],[Start Time]],Home!$A$1&lt;=Leave[[#This Row],[End Time]]),"Aplica","No Aplica")</f>
        <v>No Aplica</v>
      </c>
      <c r="M7494" s="43" t="str">
        <f>IF(AND(Home!$A$1&gt;=Leave[[#This Row],[Start Time]],Home!$A$1&lt;=Leave[[#This Row],[End Time]]),Home!$A$1,"No Aplica")</f>
        <v>No Aplica</v>
      </c>
      <c r="N7494" s="43" t="str">
        <f>Leave[[#This Row],[User Code (Owning User) (Usuario)]]&amp;Leave[[#This Row],[fecha activa]]</f>
        <v>MIE2024170616132No Aplica</v>
      </c>
    </row>
    <row r="7495" spans="1:14" x14ac:dyDescent="0.3">
      <c r="A7495" s="43" t="s">
        <v>468</v>
      </c>
      <c r="B7495" s="3">
        <v>45918</v>
      </c>
      <c r="C7495" s="3">
        <v>45918</v>
      </c>
      <c r="D7495" s="43" t="s">
        <v>1415</v>
      </c>
      <c r="E7495" s="43" t="s">
        <v>613</v>
      </c>
      <c r="F7495" s="43" t="s">
        <v>616</v>
      </c>
      <c r="G7495">
        <v>480</v>
      </c>
      <c r="H7495">
        <v>480</v>
      </c>
      <c r="I7495" s="43" t="s">
        <v>1271</v>
      </c>
      <c r="J7495" s="43" t="s">
        <v>974</v>
      </c>
      <c r="K7495" s="43" t="s">
        <v>177</v>
      </c>
      <c r="L7495" s="43" t="str">
        <f>IF(AND(Home!$A$1&gt;=Leave[[#This Row],[Start Time]],Home!$A$1&lt;=Leave[[#This Row],[End Time]]),"Aplica","No Aplica")</f>
        <v>No Aplica</v>
      </c>
      <c r="M7495" s="43" t="str">
        <f>IF(AND(Home!$A$1&gt;=Leave[[#This Row],[Start Time]],Home!$A$1&lt;=Leave[[#This Row],[End Time]]),Home!$A$1,"No Aplica")</f>
        <v>No Aplica</v>
      </c>
      <c r="N7495" s="43" t="str">
        <f>Leave[[#This Row],[User Code (Owning User) (Usuario)]]&amp;Leave[[#This Row],[fecha activa]]</f>
        <v>MIE2024170616132No Aplica</v>
      </c>
    </row>
    <row r="7496" spans="1:14" x14ac:dyDescent="0.3">
      <c r="A7496" s="43" t="s">
        <v>468</v>
      </c>
      <c r="B7496" s="3">
        <v>45911</v>
      </c>
      <c r="C7496" s="3">
        <v>45911</v>
      </c>
      <c r="D7496" s="43" t="s">
        <v>1415</v>
      </c>
      <c r="E7496" s="43" t="s">
        <v>613</v>
      </c>
      <c r="F7496" s="43" t="s">
        <v>616</v>
      </c>
      <c r="G7496">
        <v>540</v>
      </c>
      <c r="H7496">
        <v>540</v>
      </c>
      <c r="I7496" s="43" t="s">
        <v>1271</v>
      </c>
      <c r="J7496" s="43" t="s">
        <v>974</v>
      </c>
      <c r="K7496" s="43" t="s">
        <v>177</v>
      </c>
      <c r="L7496" s="43" t="str">
        <f>IF(AND(Home!$A$1&gt;=Leave[[#This Row],[Start Time]],Home!$A$1&lt;=Leave[[#This Row],[End Time]]),"Aplica","No Aplica")</f>
        <v>No Aplica</v>
      </c>
      <c r="M7496" s="43" t="str">
        <f>IF(AND(Home!$A$1&gt;=Leave[[#This Row],[Start Time]],Home!$A$1&lt;=Leave[[#This Row],[End Time]]),Home!$A$1,"No Aplica")</f>
        <v>No Aplica</v>
      </c>
      <c r="N7496" s="43" t="str">
        <f>Leave[[#This Row],[User Code (Owning User) (Usuario)]]&amp;Leave[[#This Row],[fecha activa]]</f>
        <v>MIE2024170616132No Aplica</v>
      </c>
    </row>
    <row r="7497" spans="1:14" x14ac:dyDescent="0.3">
      <c r="A7497" s="43" t="s">
        <v>468</v>
      </c>
      <c r="B7497" s="3">
        <v>45904</v>
      </c>
      <c r="C7497" s="3">
        <v>45904</v>
      </c>
      <c r="D7497" s="43" t="s">
        <v>1415</v>
      </c>
      <c r="E7497" s="43" t="s">
        <v>613</v>
      </c>
      <c r="F7497" s="43" t="s">
        <v>616</v>
      </c>
      <c r="G7497">
        <v>480</v>
      </c>
      <c r="H7497">
        <v>480</v>
      </c>
      <c r="I7497" s="43" t="s">
        <v>1271</v>
      </c>
      <c r="J7497" s="43" t="s">
        <v>974</v>
      </c>
      <c r="K7497" s="43" t="s">
        <v>177</v>
      </c>
      <c r="L7497" s="43" t="str">
        <f>IF(AND(Home!$A$1&gt;=Leave[[#This Row],[Start Time]],Home!$A$1&lt;=Leave[[#This Row],[End Time]]),"Aplica","No Aplica")</f>
        <v>No Aplica</v>
      </c>
      <c r="M7497" s="43" t="str">
        <f>IF(AND(Home!$A$1&gt;=Leave[[#This Row],[Start Time]],Home!$A$1&lt;=Leave[[#This Row],[End Time]]),Home!$A$1,"No Aplica")</f>
        <v>No Aplica</v>
      </c>
      <c r="N7497" s="43" t="str">
        <f>Leave[[#This Row],[User Code (Owning User) (Usuario)]]&amp;Leave[[#This Row],[fecha activa]]</f>
        <v>MIE2024170616132No Aplica</v>
      </c>
    </row>
    <row r="7498" spans="1:14" x14ac:dyDescent="0.3">
      <c r="A7498" s="43" t="s">
        <v>468</v>
      </c>
      <c r="B7498" s="3">
        <v>45930</v>
      </c>
      <c r="C7498" s="3">
        <v>45930</v>
      </c>
      <c r="D7498" s="43" t="s">
        <v>495</v>
      </c>
      <c r="E7498" s="43" t="s">
        <v>614</v>
      </c>
      <c r="F7498" s="43" t="s">
        <v>618</v>
      </c>
      <c r="G7498">
        <v>480</v>
      </c>
      <c r="H7498">
        <v>480</v>
      </c>
      <c r="I7498" s="43" t="s">
        <v>1273</v>
      </c>
      <c r="J7498" s="43" t="s">
        <v>974</v>
      </c>
      <c r="K7498" s="43" t="s">
        <v>177</v>
      </c>
      <c r="L7498" s="43" t="str">
        <f>IF(AND(Home!$A$1&gt;=Leave[[#This Row],[Start Time]],Home!$A$1&lt;=Leave[[#This Row],[End Time]]),"Aplica","No Aplica")</f>
        <v>No Aplica</v>
      </c>
      <c r="M7498" s="43" t="str">
        <f>IF(AND(Home!$A$1&gt;=Leave[[#This Row],[Start Time]],Home!$A$1&lt;=Leave[[#This Row],[End Time]]),Home!$A$1,"No Aplica")</f>
        <v>No Aplica</v>
      </c>
      <c r="N7498" s="43" t="str">
        <f>Leave[[#This Row],[User Code (Owning User) (Usuario)]]&amp;Leave[[#This Row],[fecha activa]]</f>
        <v>MIE2024170616130No Aplica</v>
      </c>
    </row>
    <row r="7499" spans="1:14" x14ac:dyDescent="0.3">
      <c r="A7499" s="43" t="s">
        <v>468</v>
      </c>
      <c r="B7499" s="3">
        <v>45916</v>
      </c>
      <c r="C7499" s="3">
        <v>45916</v>
      </c>
      <c r="D7499" s="43" t="s">
        <v>495</v>
      </c>
      <c r="E7499" s="43" t="s">
        <v>614</v>
      </c>
      <c r="F7499" s="43" t="s">
        <v>618</v>
      </c>
      <c r="G7499">
        <v>540</v>
      </c>
      <c r="H7499">
        <v>540</v>
      </c>
      <c r="I7499" s="43" t="s">
        <v>1273</v>
      </c>
      <c r="J7499" s="43" t="s">
        <v>974</v>
      </c>
      <c r="K7499" s="43" t="s">
        <v>177</v>
      </c>
      <c r="L7499" s="43" t="str">
        <f>IF(AND(Home!$A$1&gt;=Leave[[#This Row],[Start Time]],Home!$A$1&lt;=Leave[[#This Row],[End Time]]),"Aplica","No Aplica")</f>
        <v>No Aplica</v>
      </c>
      <c r="M7499" s="43" t="str">
        <f>IF(AND(Home!$A$1&gt;=Leave[[#This Row],[Start Time]],Home!$A$1&lt;=Leave[[#This Row],[End Time]]),Home!$A$1,"No Aplica")</f>
        <v>No Aplica</v>
      </c>
      <c r="N7499" s="43" t="str">
        <f>Leave[[#This Row],[User Code (Owning User) (Usuario)]]&amp;Leave[[#This Row],[fecha activa]]</f>
        <v>MIE2024170616130No Aplica</v>
      </c>
    </row>
    <row r="7500" spans="1:14" x14ac:dyDescent="0.3">
      <c r="A7500" s="43" t="s">
        <v>468</v>
      </c>
      <c r="B7500" s="3">
        <v>45910</v>
      </c>
      <c r="C7500" s="3">
        <v>45910</v>
      </c>
      <c r="D7500" s="43" t="s">
        <v>495</v>
      </c>
      <c r="E7500" s="43" t="s">
        <v>614</v>
      </c>
      <c r="F7500" s="43" t="s">
        <v>618</v>
      </c>
      <c r="G7500">
        <v>540</v>
      </c>
      <c r="H7500">
        <v>540</v>
      </c>
      <c r="I7500" s="43" t="s">
        <v>1273</v>
      </c>
      <c r="J7500" s="43" t="s">
        <v>974</v>
      </c>
      <c r="K7500" s="43" t="s">
        <v>177</v>
      </c>
      <c r="L7500" s="43" t="str">
        <f>IF(AND(Home!$A$1&gt;=Leave[[#This Row],[Start Time]],Home!$A$1&lt;=Leave[[#This Row],[End Time]]),"Aplica","No Aplica")</f>
        <v>No Aplica</v>
      </c>
      <c r="M7500" s="43" t="str">
        <f>IF(AND(Home!$A$1&gt;=Leave[[#This Row],[Start Time]],Home!$A$1&lt;=Leave[[#This Row],[End Time]]),Home!$A$1,"No Aplica")</f>
        <v>No Aplica</v>
      </c>
      <c r="N7500" s="43" t="str">
        <f>Leave[[#This Row],[User Code (Owning User) (Usuario)]]&amp;Leave[[#This Row],[fecha activa]]</f>
        <v>MIE2024170616130No Aplica</v>
      </c>
    </row>
    <row r="7501" spans="1:14" x14ac:dyDescent="0.3">
      <c r="A7501" s="43" t="s">
        <v>468</v>
      </c>
      <c r="B7501" s="3">
        <v>45902</v>
      </c>
      <c r="C7501" s="3">
        <v>45902</v>
      </c>
      <c r="D7501" s="43" t="s">
        <v>495</v>
      </c>
      <c r="E7501" s="43" t="s">
        <v>614</v>
      </c>
      <c r="F7501" s="43" t="s">
        <v>618</v>
      </c>
      <c r="G7501">
        <v>540</v>
      </c>
      <c r="H7501">
        <v>540</v>
      </c>
      <c r="I7501" s="43" t="s">
        <v>1273</v>
      </c>
      <c r="J7501" s="43" t="s">
        <v>974</v>
      </c>
      <c r="K7501" s="43" t="s">
        <v>177</v>
      </c>
      <c r="L7501" s="43" t="str">
        <f>IF(AND(Home!$A$1&gt;=Leave[[#This Row],[Start Time]],Home!$A$1&lt;=Leave[[#This Row],[End Time]]),"Aplica","No Aplica")</f>
        <v>No Aplica</v>
      </c>
      <c r="M7501" s="43" t="str">
        <f>IF(AND(Home!$A$1&gt;=Leave[[#This Row],[Start Time]],Home!$A$1&lt;=Leave[[#This Row],[End Time]]),Home!$A$1,"No Aplica")</f>
        <v>No Aplica</v>
      </c>
      <c r="N7501" s="43" t="str">
        <f>Leave[[#This Row],[User Code (Owning User) (Usuario)]]&amp;Leave[[#This Row],[fecha activa]]</f>
        <v>MIE2024170616130No Aplica</v>
      </c>
    </row>
    <row r="7502" spans="1:14" x14ac:dyDescent="0.3">
      <c r="A7502" s="43" t="s">
        <v>468</v>
      </c>
      <c r="B7502" s="3">
        <v>45914</v>
      </c>
      <c r="C7502" s="3">
        <v>45914</v>
      </c>
      <c r="D7502" s="43" t="s">
        <v>467</v>
      </c>
      <c r="E7502" s="43" t="s">
        <v>700</v>
      </c>
      <c r="F7502" s="43" t="s">
        <v>701</v>
      </c>
      <c r="G7502">
        <v>540</v>
      </c>
      <c r="H7502">
        <v>540</v>
      </c>
      <c r="I7502" s="43" t="s">
        <v>1167</v>
      </c>
      <c r="J7502" s="43" t="s">
        <v>1043</v>
      </c>
      <c r="K7502" s="43" t="s">
        <v>177</v>
      </c>
      <c r="L7502" s="43" t="str">
        <f>IF(AND(Home!$A$1&gt;=Leave[[#This Row],[Start Time]],Home!$A$1&lt;=Leave[[#This Row],[End Time]]),"Aplica","No Aplica")</f>
        <v>No Aplica</v>
      </c>
      <c r="M7502" s="43" t="str">
        <f>IF(AND(Home!$A$1&gt;=Leave[[#This Row],[Start Time]],Home!$A$1&lt;=Leave[[#This Row],[End Time]]),Home!$A$1,"No Aplica")</f>
        <v>No Aplica</v>
      </c>
      <c r="N7502" s="43" t="str">
        <f>Leave[[#This Row],[User Code (Owning User) (Usuario)]]&amp;Leave[[#This Row],[fecha activa]]</f>
        <v>MIE2024050917517No Aplica</v>
      </c>
    </row>
    <row r="7503" spans="1:14" x14ac:dyDescent="0.3">
      <c r="A7503" s="43" t="s">
        <v>468</v>
      </c>
      <c r="B7503" s="3">
        <v>45911</v>
      </c>
      <c r="C7503" s="3">
        <v>45911</v>
      </c>
      <c r="D7503" s="43" t="s">
        <v>467</v>
      </c>
      <c r="E7503" s="43" t="s">
        <v>700</v>
      </c>
      <c r="F7503" s="43" t="s">
        <v>701</v>
      </c>
      <c r="G7503">
        <v>480</v>
      </c>
      <c r="H7503">
        <v>480</v>
      </c>
      <c r="I7503" s="43" t="s">
        <v>1167</v>
      </c>
      <c r="J7503" s="43" t="s">
        <v>1043</v>
      </c>
      <c r="K7503" s="43" t="s">
        <v>177</v>
      </c>
      <c r="L7503" s="43" t="str">
        <f>IF(AND(Home!$A$1&gt;=Leave[[#This Row],[Start Time]],Home!$A$1&lt;=Leave[[#This Row],[End Time]]),"Aplica","No Aplica")</f>
        <v>No Aplica</v>
      </c>
      <c r="M7503" s="43" t="str">
        <f>IF(AND(Home!$A$1&gt;=Leave[[#This Row],[Start Time]],Home!$A$1&lt;=Leave[[#This Row],[End Time]]),Home!$A$1,"No Aplica")</f>
        <v>No Aplica</v>
      </c>
      <c r="N7503" s="43" t="str">
        <f>Leave[[#This Row],[User Code (Owning User) (Usuario)]]&amp;Leave[[#This Row],[fecha activa]]</f>
        <v>MIE2024050917517No Aplica</v>
      </c>
    </row>
    <row r="7504" spans="1:14" x14ac:dyDescent="0.3">
      <c r="A7504" s="43" t="s">
        <v>468</v>
      </c>
      <c r="B7504" s="3">
        <v>45901</v>
      </c>
      <c r="C7504" s="3">
        <v>45901</v>
      </c>
      <c r="D7504" s="43" t="s">
        <v>467</v>
      </c>
      <c r="E7504" s="43" t="s">
        <v>700</v>
      </c>
      <c r="F7504" s="43" t="s">
        <v>701</v>
      </c>
      <c r="G7504">
        <v>540</v>
      </c>
      <c r="H7504">
        <v>540</v>
      </c>
      <c r="I7504" s="43" t="s">
        <v>1167</v>
      </c>
      <c r="J7504" s="43" t="s">
        <v>1043</v>
      </c>
      <c r="K7504" s="43" t="s">
        <v>177</v>
      </c>
      <c r="L7504" s="43" t="str">
        <f>IF(AND(Home!$A$1&gt;=Leave[[#This Row],[Start Time]],Home!$A$1&lt;=Leave[[#This Row],[End Time]]),"Aplica","No Aplica")</f>
        <v>No Aplica</v>
      </c>
      <c r="M7504" s="43" t="str">
        <f>IF(AND(Home!$A$1&gt;=Leave[[#This Row],[Start Time]],Home!$A$1&lt;=Leave[[#This Row],[End Time]]),Home!$A$1,"No Aplica")</f>
        <v>No Aplica</v>
      </c>
      <c r="N7504" s="43" t="str">
        <f>Leave[[#This Row],[User Code (Owning User) (Usuario)]]&amp;Leave[[#This Row],[fecha activa]]</f>
        <v>MIE2024050917517No Aplica</v>
      </c>
    </row>
    <row r="7505" spans="1:14" x14ac:dyDescent="0.3">
      <c r="A7505" s="43" t="s">
        <v>468</v>
      </c>
      <c r="B7505" s="3">
        <v>45917</v>
      </c>
      <c r="C7505" s="3">
        <v>45917</v>
      </c>
      <c r="D7505" s="43" t="s">
        <v>475</v>
      </c>
      <c r="E7505" s="43" t="s">
        <v>1431</v>
      </c>
      <c r="F7505" s="43" t="s">
        <v>1433</v>
      </c>
      <c r="G7505">
        <v>540</v>
      </c>
      <c r="H7505">
        <v>540</v>
      </c>
      <c r="I7505" s="43" t="s">
        <v>1432</v>
      </c>
      <c r="J7505" s="43" t="s">
        <v>2768</v>
      </c>
      <c r="K7505" s="43" t="s">
        <v>178</v>
      </c>
      <c r="L7505" s="43" t="str">
        <f>IF(AND(Home!$A$1&gt;=Leave[[#This Row],[Start Time]],Home!$A$1&lt;=Leave[[#This Row],[End Time]]),"Aplica","No Aplica")</f>
        <v>No Aplica</v>
      </c>
      <c r="M7505" s="43" t="str">
        <f>IF(AND(Home!$A$1&gt;=Leave[[#This Row],[Start Time]],Home!$A$1&lt;=Leave[[#This Row],[End Time]]),Home!$A$1,"No Aplica")</f>
        <v>No Aplica</v>
      </c>
      <c r="N7505" s="43" t="str">
        <f>Leave[[#This Row],[User Code (Owning User) (Usuario)]]&amp;Leave[[#This Row],[fecha activa]]</f>
        <v>MIE2025110220858No Aplica</v>
      </c>
    </row>
    <row r="7506" spans="1:14" x14ac:dyDescent="0.3">
      <c r="A7506" s="43" t="s">
        <v>468</v>
      </c>
      <c r="B7506" s="3">
        <v>45928</v>
      </c>
      <c r="C7506" s="3">
        <v>45928</v>
      </c>
      <c r="D7506" s="43" t="s">
        <v>492</v>
      </c>
      <c r="E7506" s="43" t="s">
        <v>2000</v>
      </c>
      <c r="F7506" s="43" t="s">
        <v>2002</v>
      </c>
      <c r="G7506">
        <v>540</v>
      </c>
      <c r="H7506">
        <v>540</v>
      </c>
      <c r="I7506" s="43" t="s">
        <v>2001</v>
      </c>
      <c r="J7506" s="43" t="s">
        <v>1446</v>
      </c>
      <c r="K7506" s="43" t="s">
        <v>178</v>
      </c>
      <c r="L7506" s="43" t="str">
        <f>IF(AND(Home!$A$1&gt;=Leave[[#This Row],[Start Time]],Home!$A$1&lt;=Leave[[#This Row],[End Time]]),"Aplica","No Aplica")</f>
        <v>No Aplica</v>
      </c>
      <c r="M7506" s="43" t="str">
        <f>IF(AND(Home!$A$1&gt;=Leave[[#This Row],[Start Time]],Home!$A$1&lt;=Leave[[#This Row],[End Time]]),Home!$A$1,"No Aplica")</f>
        <v>No Aplica</v>
      </c>
      <c r="N7506" s="43" t="str">
        <f>Leave[[#This Row],[User Code (Owning User) (Usuario)]]&amp;Leave[[#This Row],[fecha activa]]</f>
        <v>MIE2025020723536No Aplica</v>
      </c>
    </row>
    <row r="7507" spans="1:14" x14ac:dyDescent="0.3">
      <c r="A7507" s="43" t="s">
        <v>471</v>
      </c>
      <c r="B7507" s="3">
        <v>45927</v>
      </c>
      <c r="C7507" s="3">
        <v>45927</v>
      </c>
      <c r="D7507" s="43" t="s">
        <v>842</v>
      </c>
      <c r="E7507" s="43" t="s">
        <v>2000</v>
      </c>
      <c r="F7507" s="43" t="s">
        <v>2002</v>
      </c>
      <c r="G7507">
        <v>300</v>
      </c>
      <c r="H7507">
        <v>300</v>
      </c>
      <c r="I7507" s="43" t="s">
        <v>2001</v>
      </c>
      <c r="J7507" s="43" t="s">
        <v>1446</v>
      </c>
      <c r="K7507" s="43" t="s">
        <v>178</v>
      </c>
      <c r="L7507" s="43" t="str">
        <f>IF(AND(Home!$A$1&gt;=Leave[[#This Row],[Start Time]],Home!$A$1&lt;=Leave[[#This Row],[End Time]]),"Aplica","No Aplica")</f>
        <v>No Aplica</v>
      </c>
      <c r="M7507" s="43" t="str">
        <f>IF(AND(Home!$A$1&gt;=Leave[[#This Row],[Start Time]],Home!$A$1&lt;=Leave[[#This Row],[End Time]]),Home!$A$1,"No Aplica")</f>
        <v>No Aplica</v>
      </c>
      <c r="N7507" s="43" t="str">
        <f>Leave[[#This Row],[User Code (Owning User) (Usuario)]]&amp;Leave[[#This Row],[fecha activa]]</f>
        <v>MIE2025020723536No Aplica</v>
      </c>
    </row>
    <row r="7508" spans="1:14" x14ac:dyDescent="0.3">
      <c r="A7508" s="43" t="s">
        <v>468</v>
      </c>
      <c r="B7508" s="3">
        <v>45921</v>
      </c>
      <c r="C7508" s="3">
        <v>45921</v>
      </c>
      <c r="D7508" s="43" t="s">
        <v>492</v>
      </c>
      <c r="E7508" s="43" t="s">
        <v>2000</v>
      </c>
      <c r="F7508" s="43" t="s">
        <v>2002</v>
      </c>
      <c r="G7508">
        <v>540</v>
      </c>
      <c r="H7508">
        <v>540</v>
      </c>
      <c r="I7508" s="43" t="s">
        <v>2001</v>
      </c>
      <c r="J7508" s="43" t="s">
        <v>1446</v>
      </c>
      <c r="K7508" s="43" t="s">
        <v>178</v>
      </c>
      <c r="L7508" s="43" t="str">
        <f>IF(AND(Home!$A$1&gt;=Leave[[#This Row],[Start Time]],Home!$A$1&lt;=Leave[[#This Row],[End Time]]),"Aplica","No Aplica")</f>
        <v>No Aplica</v>
      </c>
      <c r="M7508" s="43" t="str">
        <f>IF(AND(Home!$A$1&gt;=Leave[[#This Row],[Start Time]],Home!$A$1&lt;=Leave[[#This Row],[End Time]]),Home!$A$1,"No Aplica")</f>
        <v>No Aplica</v>
      </c>
      <c r="N7508" s="43" t="str">
        <f>Leave[[#This Row],[User Code (Owning User) (Usuario)]]&amp;Leave[[#This Row],[fecha activa]]</f>
        <v>MIE2025020723536No Aplica</v>
      </c>
    </row>
    <row r="7509" spans="1:14" x14ac:dyDescent="0.3">
      <c r="A7509" s="43" t="s">
        <v>471</v>
      </c>
      <c r="B7509" s="3">
        <v>45920</v>
      </c>
      <c r="C7509" s="3">
        <v>45920</v>
      </c>
      <c r="D7509" s="43" t="s">
        <v>842</v>
      </c>
      <c r="E7509" s="43" t="s">
        <v>2000</v>
      </c>
      <c r="F7509" s="43" t="s">
        <v>2002</v>
      </c>
      <c r="G7509">
        <v>300</v>
      </c>
      <c r="H7509">
        <v>300</v>
      </c>
      <c r="I7509" s="43" t="s">
        <v>2001</v>
      </c>
      <c r="J7509" s="43" t="s">
        <v>1446</v>
      </c>
      <c r="K7509" s="43" t="s">
        <v>178</v>
      </c>
      <c r="L7509" s="43" t="str">
        <f>IF(AND(Home!$A$1&gt;=Leave[[#This Row],[Start Time]],Home!$A$1&lt;=Leave[[#This Row],[End Time]]),"Aplica","No Aplica")</f>
        <v>No Aplica</v>
      </c>
      <c r="M7509" s="43" t="str">
        <f>IF(AND(Home!$A$1&gt;=Leave[[#This Row],[Start Time]],Home!$A$1&lt;=Leave[[#This Row],[End Time]]),Home!$A$1,"No Aplica")</f>
        <v>No Aplica</v>
      </c>
      <c r="N7509" s="43" t="str">
        <f>Leave[[#This Row],[User Code (Owning User) (Usuario)]]&amp;Leave[[#This Row],[fecha activa]]</f>
        <v>MIE2025020723536No Aplica</v>
      </c>
    </row>
    <row r="7510" spans="1:14" x14ac:dyDescent="0.3">
      <c r="A7510" s="43" t="s">
        <v>471</v>
      </c>
      <c r="B7510" s="3">
        <v>45902</v>
      </c>
      <c r="C7510" s="3">
        <v>45902</v>
      </c>
      <c r="D7510" s="43" t="s">
        <v>1864</v>
      </c>
      <c r="E7510" s="43" t="s">
        <v>2000</v>
      </c>
      <c r="F7510" s="43" t="s">
        <v>2002</v>
      </c>
      <c r="G7510">
        <v>240</v>
      </c>
      <c r="H7510">
        <v>240</v>
      </c>
      <c r="I7510" s="43" t="s">
        <v>2001</v>
      </c>
      <c r="J7510" s="43" t="s">
        <v>1446</v>
      </c>
      <c r="K7510" s="43" t="s">
        <v>178</v>
      </c>
      <c r="L7510" s="43" t="str">
        <f>IF(AND(Home!$A$1&gt;=Leave[[#This Row],[Start Time]],Home!$A$1&lt;=Leave[[#This Row],[End Time]]),"Aplica","No Aplica")</f>
        <v>No Aplica</v>
      </c>
      <c r="M7510" s="43" t="str">
        <f>IF(AND(Home!$A$1&gt;=Leave[[#This Row],[Start Time]],Home!$A$1&lt;=Leave[[#This Row],[End Time]]),Home!$A$1,"No Aplica")</f>
        <v>No Aplica</v>
      </c>
      <c r="N7510" s="43" t="str">
        <f>Leave[[#This Row],[User Code (Owning User) (Usuario)]]&amp;Leave[[#This Row],[fecha activa]]</f>
        <v>MIE2025020723536No Aplica</v>
      </c>
    </row>
    <row r="7511" spans="1:14" x14ac:dyDescent="0.3">
      <c r="A7511" s="43" t="s">
        <v>468</v>
      </c>
      <c r="B7511" s="3">
        <v>45914</v>
      </c>
      <c r="C7511" s="3">
        <v>45914</v>
      </c>
      <c r="D7511" s="43" t="s">
        <v>2613</v>
      </c>
      <c r="E7511" s="43" t="s">
        <v>2000</v>
      </c>
      <c r="F7511" s="43" t="s">
        <v>2002</v>
      </c>
      <c r="G7511">
        <v>540</v>
      </c>
      <c r="H7511">
        <v>540</v>
      </c>
      <c r="I7511" s="43" t="s">
        <v>2001</v>
      </c>
      <c r="J7511" s="43" t="s">
        <v>1446</v>
      </c>
      <c r="K7511" s="43" t="s">
        <v>178</v>
      </c>
      <c r="L7511" s="43" t="str">
        <f>IF(AND(Home!$A$1&gt;=Leave[[#This Row],[Start Time]],Home!$A$1&lt;=Leave[[#This Row],[End Time]]),"Aplica","No Aplica")</f>
        <v>No Aplica</v>
      </c>
      <c r="M7511" s="43" t="str">
        <f>IF(AND(Home!$A$1&gt;=Leave[[#This Row],[Start Time]],Home!$A$1&lt;=Leave[[#This Row],[End Time]]),Home!$A$1,"No Aplica")</f>
        <v>No Aplica</v>
      </c>
      <c r="N7511" s="43" t="str">
        <f>Leave[[#This Row],[User Code (Owning User) (Usuario)]]&amp;Leave[[#This Row],[fecha activa]]</f>
        <v>MIE2025020723536No Aplica</v>
      </c>
    </row>
    <row r="7512" spans="1:14" x14ac:dyDescent="0.3">
      <c r="A7512" s="43" t="s">
        <v>471</v>
      </c>
      <c r="B7512" s="3">
        <v>45913</v>
      </c>
      <c r="C7512" s="3">
        <v>45913</v>
      </c>
      <c r="D7512" s="43" t="s">
        <v>842</v>
      </c>
      <c r="E7512" s="43" t="s">
        <v>2000</v>
      </c>
      <c r="F7512" s="43" t="s">
        <v>2002</v>
      </c>
      <c r="G7512">
        <v>300</v>
      </c>
      <c r="H7512">
        <v>300</v>
      </c>
      <c r="I7512" s="43" t="s">
        <v>2001</v>
      </c>
      <c r="J7512" s="43" t="s">
        <v>1446</v>
      </c>
      <c r="K7512" s="43" t="s">
        <v>178</v>
      </c>
      <c r="L7512" s="43" t="str">
        <f>IF(AND(Home!$A$1&gt;=Leave[[#This Row],[Start Time]],Home!$A$1&lt;=Leave[[#This Row],[End Time]]),"Aplica","No Aplica")</f>
        <v>No Aplica</v>
      </c>
      <c r="M7512" s="43" t="str">
        <f>IF(AND(Home!$A$1&gt;=Leave[[#This Row],[Start Time]],Home!$A$1&lt;=Leave[[#This Row],[End Time]]),Home!$A$1,"No Aplica")</f>
        <v>No Aplica</v>
      </c>
      <c r="N7512" s="43" t="str">
        <f>Leave[[#This Row],[User Code (Owning User) (Usuario)]]&amp;Leave[[#This Row],[fecha activa]]</f>
        <v>MIE2025020723536No Aplica</v>
      </c>
    </row>
    <row r="7513" spans="1:14" x14ac:dyDescent="0.3">
      <c r="A7513" s="43" t="s">
        <v>468</v>
      </c>
      <c r="B7513" s="3">
        <v>45907</v>
      </c>
      <c r="C7513" s="3">
        <v>45907</v>
      </c>
      <c r="D7513" s="43" t="s">
        <v>492</v>
      </c>
      <c r="E7513" s="43" t="s">
        <v>2000</v>
      </c>
      <c r="F7513" s="43" t="s">
        <v>2002</v>
      </c>
      <c r="G7513">
        <v>540</v>
      </c>
      <c r="H7513">
        <v>540</v>
      </c>
      <c r="I7513" s="43" t="s">
        <v>2001</v>
      </c>
      <c r="J7513" s="43" t="s">
        <v>1446</v>
      </c>
      <c r="K7513" s="43" t="s">
        <v>178</v>
      </c>
      <c r="L7513" s="43" t="str">
        <f>IF(AND(Home!$A$1&gt;=Leave[[#This Row],[Start Time]],Home!$A$1&lt;=Leave[[#This Row],[End Time]]),"Aplica","No Aplica")</f>
        <v>No Aplica</v>
      </c>
      <c r="M7513" s="43" t="str">
        <f>IF(AND(Home!$A$1&gt;=Leave[[#This Row],[Start Time]],Home!$A$1&lt;=Leave[[#This Row],[End Time]]),Home!$A$1,"No Aplica")</f>
        <v>No Aplica</v>
      </c>
      <c r="N7513" s="43" t="str">
        <f>Leave[[#This Row],[User Code (Owning User) (Usuario)]]&amp;Leave[[#This Row],[fecha activa]]</f>
        <v>MIE2025020723536No Aplica</v>
      </c>
    </row>
    <row r="7514" spans="1:14" x14ac:dyDescent="0.3">
      <c r="A7514" s="43" t="s">
        <v>471</v>
      </c>
      <c r="B7514" s="3">
        <v>45906</v>
      </c>
      <c r="C7514" s="3">
        <v>45906</v>
      </c>
      <c r="D7514" s="43" t="s">
        <v>621</v>
      </c>
      <c r="E7514" s="43" t="s">
        <v>2000</v>
      </c>
      <c r="F7514" s="43" t="s">
        <v>2002</v>
      </c>
      <c r="G7514">
        <v>300</v>
      </c>
      <c r="H7514">
        <v>300</v>
      </c>
      <c r="I7514" s="43" t="s">
        <v>2001</v>
      </c>
      <c r="J7514" s="43" t="s">
        <v>1446</v>
      </c>
      <c r="K7514" s="43" t="s">
        <v>178</v>
      </c>
      <c r="L7514" s="43" t="str">
        <f>IF(AND(Home!$A$1&gt;=Leave[[#This Row],[Start Time]],Home!$A$1&lt;=Leave[[#This Row],[End Time]]),"Aplica","No Aplica")</f>
        <v>No Aplica</v>
      </c>
      <c r="M7514" s="43" t="str">
        <f>IF(AND(Home!$A$1&gt;=Leave[[#This Row],[Start Time]],Home!$A$1&lt;=Leave[[#This Row],[End Time]]),Home!$A$1,"No Aplica")</f>
        <v>No Aplica</v>
      </c>
      <c r="N7514" s="43" t="str">
        <f>Leave[[#This Row],[User Code (Owning User) (Usuario)]]&amp;Leave[[#This Row],[fecha activa]]</f>
        <v>MIE2025020723536No Aplica</v>
      </c>
    </row>
    <row r="7515" spans="1:14" x14ac:dyDescent="0.3">
      <c r="A7515" s="43" t="s">
        <v>468</v>
      </c>
      <c r="B7515" s="3">
        <v>45924</v>
      </c>
      <c r="C7515" s="3">
        <v>45924</v>
      </c>
      <c r="D7515" s="43" t="s">
        <v>3634</v>
      </c>
      <c r="E7515" s="43" t="s">
        <v>538</v>
      </c>
      <c r="F7515" s="43" t="s">
        <v>539</v>
      </c>
      <c r="G7515">
        <v>540</v>
      </c>
      <c r="H7515">
        <v>540</v>
      </c>
      <c r="I7515" s="43" t="s">
        <v>1302</v>
      </c>
      <c r="J7515" s="43" t="s">
        <v>974</v>
      </c>
      <c r="K7515" s="43" t="s">
        <v>177</v>
      </c>
      <c r="L7515" s="43" t="str">
        <f>IF(AND(Home!$A$1&gt;=Leave[[#This Row],[Start Time]],Home!$A$1&lt;=Leave[[#This Row],[End Time]]),"Aplica","No Aplica")</f>
        <v>No Aplica</v>
      </c>
      <c r="M7515" s="43" t="str">
        <f>IF(AND(Home!$A$1&gt;=Leave[[#This Row],[Start Time]],Home!$A$1&lt;=Leave[[#This Row],[End Time]]),Home!$A$1,"No Aplica")</f>
        <v>No Aplica</v>
      </c>
      <c r="N7515" s="43" t="str">
        <f>Leave[[#This Row],[User Code (Owning User) (Usuario)]]&amp;Leave[[#This Row],[fecha activa]]</f>
        <v>MIE2024180415125No Aplica</v>
      </c>
    </row>
    <row r="7516" spans="1:14" x14ac:dyDescent="0.3">
      <c r="A7516" s="43" t="s">
        <v>468</v>
      </c>
      <c r="B7516" s="3">
        <v>45917</v>
      </c>
      <c r="C7516" s="3">
        <v>45917</v>
      </c>
      <c r="D7516" s="43" t="s">
        <v>3321</v>
      </c>
      <c r="E7516" s="43" t="s">
        <v>538</v>
      </c>
      <c r="F7516" s="43" t="s">
        <v>539</v>
      </c>
      <c r="G7516">
        <v>540</v>
      </c>
      <c r="H7516">
        <v>540</v>
      </c>
      <c r="I7516" s="43" t="s">
        <v>1302</v>
      </c>
      <c r="J7516" s="43" t="s">
        <v>974</v>
      </c>
      <c r="K7516" s="43" t="s">
        <v>177</v>
      </c>
      <c r="L7516" s="43" t="str">
        <f>IF(AND(Home!$A$1&gt;=Leave[[#This Row],[Start Time]],Home!$A$1&lt;=Leave[[#This Row],[End Time]]),"Aplica","No Aplica")</f>
        <v>No Aplica</v>
      </c>
      <c r="M7516" s="43" t="str">
        <f>IF(AND(Home!$A$1&gt;=Leave[[#This Row],[Start Time]],Home!$A$1&lt;=Leave[[#This Row],[End Time]]),Home!$A$1,"No Aplica")</f>
        <v>No Aplica</v>
      </c>
      <c r="N7516" s="43" t="str">
        <f>Leave[[#This Row],[User Code (Owning User) (Usuario)]]&amp;Leave[[#This Row],[fecha activa]]</f>
        <v>MIE2024180415125No Aplica</v>
      </c>
    </row>
    <row r="7517" spans="1:14" x14ac:dyDescent="0.3">
      <c r="A7517" s="43" t="s">
        <v>468</v>
      </c>
      <c r="B7517" s="3">
        <v>45921</v>
      </c>
      <c r="C7517" s="3">
        <v>45921</v>
      </c>
      <c r="D7517" s="43" t="s">
        <v>3309</v>
      </c>
      <c r="E7517" s="43" t="s">
        <v>538</v>
      </c>
      <c r="F7517" s="43" t="s">
        <v>539</v>
      </c>
      <c r="G7517">
        <v>540</v>
      </c>
      <c r="H7517">
        <v>540</v>
      </c>
      <c r="I7517" s="43" t="s">
        <v>1302</v>
      </c>
      <c r="J7517" s="43" t="s">
        <v>974</v>
      </c>
      <c r="K7517" s="43" t="s">
        <v>177</v>
      </c>
      <c r="L7517" s="43" t="str">
        <f>IF(AND(Home!$A$1&gt;=Leave[[#This Row],[Start Time]],Home!$A$1&lt;=Leave[[#This Row],[End Time]]),"Aplica","No Aplica")</f>
        <v>No Aplica</v>
      </c>
      <c r="M7517" s="43" t="str">
        <f>IF(AND(Home!$A$1&gt;=Leave[[#This Row],[Start Time]],Home!$A$1&lt;=Leave[[#This Row],[End Time]]),Home!$A$1,"No Aplica")</f>
        <v>No Aplica</v>
      </c>
      <c r="N7517" s="43" t="str">
        <f>Leave[[#This Row],[User Code (Owning User) (Usuario)]]&amp;Leave[[#This Row],[fecha activa]]</f>
        <v>MIE2024180415125No Aplica</v>
      </c>
    </row>
    <row r="7518" spans="1:14" x14ac:dyDescent="0.3">
      <c r="A7518" s="43" t="s">
        <v>468</v>
      </c>
      <c r="B7518" s="3">
        <v>45910</v>
      </c>
      <c r="C7518" s="3">
        <v>45910</v>
      </c>
      <c r="D7518" s="43" t="s">
        <v>2889</v>
      </c>
      <c r="E7518" s="43" t="s">
        <v>538</v>
      </c>
      <c r="F7518" s="43" t="s">
        <v>539</v>
      </c>
      <c r="G7518">
        <v>540</v>
      </c>
      <c r="H7518">
        <v>540</v>
      </c>
      <c r="I7518" s="43" t="s">
        <v>1302</v>
      </c>
      <c r="J7518" s="43" t="s">
        <v>974</v>
      </c>
      <c r="K7518" s="43" t="s">
        <v>177</v>
      </c>
      <c r="L7518" s="43" t="str">
        <f>IF(AND(Home!$A$1&gt;=Leave[[#This Row],[Start Time]],Home!$A$1&lt;=Leave[[#This Row],[End Time]]),"Aplica","No Aplica")</f>
        <v>No Aplica</v>
      </c>
      <c r="M7518" s="43" t="str">
        <f>IF(AND(Home!$A$1&gt;=Leave[[#This Row],[Start Time]],Home!$A$1&lt;=Leave[[#This Row],[End Time]]),Home!$A$1,"No Aplica")</f>
        <v>No Aplica</v>
      </c>
      <c r="N7518" s="43" t="str">
        <f>Leave[[#This Row],[User Code (Owning User) (Usuario)]]&amp;Leave[[#This Row],[fecha activa]]</f>
        <v>MIE2024180415125No Aplica</v>
      </c>
    </row>
    <row r="7519" spans="1:14" x14ac:dyDescent="0.3">
      <c r="A7519" s="43" t="s">
        <v>468</v>
      </c>
      <c r="B7519" s="3">
        <v>45904</v>
      </c>
      <c r="C7519" s="3">
        <v>45904</v>
      </c>
      <c r="D7519" s="43" t="s">
        <v>2661</v>
      </c>
      <c r="E7519" s="43" t="s">
        <v>538</v>
      </c>
      <c r="F7519" s="43" t="s">
        <v>539</v>
      </c>
      <c r="G7519">
        <v>540</v>
      </c>
      <c r="H7519">
        <v>540</v>
      </c>
      <c r="I7519" s="43" t="s">
        <v>1302</v>
      </c>
      <c r="J7519" s="43" t="s">
        <v>974</v>
      </c>
      <c r="K7519" s="43" t="s">
        <v>177</v>
      </c>
      <c r="L7519" s="43" t="str">
        <f>IF(AND(Home!$A$1&gt;=Leave[[#This Row],[Start Time]],Home!$A$1&lt;=Leave[[#This Row],[End Time]]),"Aplica","No Aplica")</f>
        <v>No Aplica</v>
      </c>
      <c r="M7519" s="43" t="str">
        <f>IF(AND(Home!$A$1&gt;=Leave[[#This Row],[Start Time]],Home!$A$1&lt;=Leave[[#This Row],[End Time]]),Home!$A$1,"No Aplica")</f>
        <v>No Aplica</v>
      </c>
      <c r="N7519" s="43" t="str">
        <f>Leave[[#This Row],[User Code (Owning User) (Usuario)]]&amp;Leave[[#This Row],[fecha activa]]</f>
        <v>MIE2024180415125No Aplica</v>
      </c>
    </row>
    <row r="7520" spans="1:14" x14ac:dyDescent="0.3">
      <c r="A7520" s="43" t="s">
        <v>465</v>
      </c>
      <c r="B7520" s="3">
        <v>45925</v>
      </c>
      <c r="C7520" s="3">
        <v>45925</v>
      </c>
      <c r="D7520" s="43" t="s">
        <v>642</v>
      </c>
      <c r="E7520" s="43" t="s">
        <v>2586</v>
      </c>
      <c r="F7520" s="43" t="s">
        <v>2588</v>
      </c>
      <c r="G7520">
        <v>120</v>
      </c>
      <c r="H7520">
        <v>120</v>
      </c>
      <c r="I7520" s="43" t="s">
        <v>2587</v>
      </c>
      <c r="J7520" s="43" t="s">
        <v>1045</v>
      </c>
      <c r="K7520" s="43" t="s">
        <v>177</v>
      </c>
      <c r="L7520" s="43" t="str">
        <f>IF(AND(Home!$A$1&gt;=Leave[[#This Row],[Start Time]],Home!$A$1&lt;=Leave[[#This Row],[End Time]]),"Aplica","No Aplica")</f>
        <v>No Aplica</v>
      </c>
      <c r="M7520" s="43" t="str">
        <f>IF(AND(Home!$A$1&gt;=Leave[[#This Row],[Start Time]],Home!$A$1&lt;=Leave[[#This Row],[End Time]]),Home!$A$1,"No Aplica")</f>
        <v>No Aplica</v>
      </c>
      <c r="N7520" s="43" t="str">
        <f>Leave[[#This Row],[User Code (Owning User) (Usuario)]]&amp;Leave[[#This Row],[fecha activa]]</f>
        <v>MIE2025290824240No Aplica</v>
      </c>
    </row>
    <row r="7521" spans="1:14" x14ac:dyDescent="0.3">
      <c r="A7521" s="43" t="s">
        <v>465</v>
      </c>
      <c r="B7521" s="3">
        <v>45924</v>
      </c>
      <c r="C7521" s="3">
        <v>45924</v>
      </c>
      <c r="D7521" s="43" t="s">
        <v>642</v>
      </c>
      <c r="E7521" s="43" t="s">
        <v>2586</v>
      </c>
      <c r="F7521" s="43" t="s">
        <v>2588</v>
      </c>
      <c r="G7521">
        <v>120</v>
      </c>
      <c r="H7521">
        <v>120</v>
      </c>
      <c r="I7521" s="43" t="s">
        <v>2587</v>
      </c>
      <c r="J7521" s="43" t="s">
        <v>1045</v>
      </c>
      <c r="K7521" s="43" t="s">
        <v>177</v>
      </c>
      <c r="L7521" s="43" t="str">
        <f>IF(AND(Home!$A$1&gt;=Leave[[#This Row],[Start Time]],Home!$A$1&lt;=Leave[[#This Row],[End Time]]),"Aplica","No Aplica")</f>
        <v>No Aplica</v>
      </c>
      <c r="M7521" s="43" t="str">
        <f>IF(AND(Home!$A$1&gt;=Leave[[#This Row],[Start Time]],Home!$A$1&lt;=Leave[[#This Row],[End Time]]),Home!$A$1,"No Aplica")</f>
        <v>No Aplica</v>
      </c>
      <c r="N7521" s="43" t="str">
        <f>Leave[[#This Row],[User Code (Owning User) (Usuario)]]&amp;Leave[[#This Row],[fecha activa]]</f>
        <v>MIE2025290824240No Aplica</v>
      </c>
    </row>
    <row r="7522" spans="1:14" x14ac:dyDescent="0.3">
      <c r="A7522" s="43" t="s">
        <v>468</v>
      </c>
      <c r="B7522" s="3">
        <v>45922</v>
      </c>
      <c r="C7522" s="3">
        <v>45922</v>
      </c>
      <c r="D7522" s="43" t="s">
        <v>3770</v>
      </c>
      <c r="E7522" s="43" t="s">
        <v>2586</v>
      </c>
      <c r="F7522" s="43" t="s">
        <v>2588</v>
      </c>
      <c r="G7522">
        <v>540</v>
      </c>
      <c r="H7522">
        <v>540</v>
      </c>
      <c r="I7522" s="43" t="s">
        <v>2587</v>
      </c>
      <c r="J7522" s="43" t="s">
        <v>1045</v>
      </c>
      <c r="K7522" s="43" t="s">
        <v>177</v>
      </c>
      <c r="L7522" s="43" t="str">
        <f>IF(AND(Home!$A$1&gt;=Leave[[#This Row],[Start Time]],Home!$A$1&lt;=Leave[[#This Row],[End Time]]),"Aplica","No Aplica")</f>
        <v>Aplica</v>
      </c>
      <c r="M7522" s="43">
        <f>IF(AND(Home!$A$1&gt;=Leave[[#This Row],[Start Time]],Home!$A$1&lt;=Leave[[#This Row],[End Time]]),Home!$A$1,"No Aplica")</f>
        <v>45922</v>
      </c>
      <c r="N7522" s="43" t="str">
        <f>Leave[[#This Row],[User Code (Owning User) (Usuario)]]&amp;Leave[[#This Row],[fecha activa]]</f>
        <v>MIE202529082424045922</v>
      </c>
    </row>
    <row r="7523" spans="1:14" x14ac:dyDescent="0.3">
      <c r="A7523" s="43" t="s">
        <v>471</v>
      </c>
      <c r="B7523" s="3">
        <v>45916</v>
      </c>
      <c r="C7523" s="3">
        <v>45916</v>
      </c>
      <c r="D7523" s="43" t="s">
        <v>1864</v>
      </c>
      <c r="E7523" s="43" t="s">
        <v>2586</v>
      </c>
      <c r="F7523" s="43" t="s">
        <v>2588</v>
      </c>
      <c r="G7523">
        <v>540</v>
      </c>
      <c r="H7523">
        <v>540</v>
      </c>
      <c r="I7523" s="43" t="s">
        <v>2587</v>
      </c>
      <c r="J7523" s="43" t="s">
        <v>1045</v>
      </c>
      <c r="K7523" s="43" t="s">
        <v>177</v>
      </c>
      <c r="L7523" s="43" t="str">
        <f>IF(AND(Home!$A$1&gt;=Leave[[#This Row],[Start Time]],Home!$A$1&lt;=Leave[[#This Row],[End Time]]),"Aplica","No Aplica")</f>
        <v>No Aplica</v>
      </c>
      <c r="M7523" s="43" t="str">
        <f>IF(AND(Home!$A$1&gt;=Leave[[#This Row],[Start Time]],Home!$A$1&lt;=Leave[[#This Row],[End Time]]),Home!$A$1,"No Aplica")</f>
        <v>No Aplica</v>
      </c>
      <c r="N7523" s="43" t="str">
        <f>Leave[[#This Row],[User Code (Owning User) (Usuario)]]&amp;Leave[[#This Row],[fecha activa]]</f>
        <v>MIE2025290824240No Aplica</v>
      </c>
    </row>
    <row r="7524" spans="1:14" x14ac:dyDescent="0.3">
      <c r="A7524" s="43" t="s">
        <v>468</v>
      </c>
      <c r="B7524" s="3">
        <v>45921</v>
      </c>
      <c r="C7524" s="3">
        <v>45921</v>
      </c>
      <c r="D7524" s="43" t="s">
        <v>1855</v>
      </c>
      <c r="E7524" s="43" t="s">
        <v>2586</v>
      </c>
      <c r="F7524" s="43" t="s">
        <v>2588</v>
      </c>
      <c r="G7524">
        <v>540</v>
      </c>
      <c r="H7524">
        <v>540</v>
      </c>
      <c r="I7524" s="43" t="s">
        <v>2587</v>
      </c>
      <c r="J7524" s="43" t="s">
        <v>1045</v>
      </c>
      <c r="K7524" s="43" t="s">
        <v>177</v>
      </c>
      <c r="L7524" s="43" t="str">
        <f>IF(AND(Home!$A$1&gt;=Leave[[#This Row],[Start Time]],Home!$A$1&lt;=Leave[[#This Row],[End Time]]),"Aplica","No Aplica")</f>
        <v>No Aplica</v>
      </c>
      <c r="M7524" s="43" t="str">
        <f>IF(AND(Home!$A$1&gt;=Leave[[#This Row],[Start Time]],Home!$A$1&lt;=Leave[[#This Row],[End Time]]),Home!$A$1,"No Aplica")</f>
        <v>No Aplica</v>
      </c>
      <c r="N7524" s="43" t="str">
        <f>Leave[[#This Row],[User Code (Owning User) (Usuario)]]&amp;Leave[[#This Row],[fecha activa]]</f>
        <v>MIE2025290824240No Aplica</v>
      </c>
    </row>
    <row r="7525" spans="1:14" x14ac:dyDescent="0.3">
      <c r="A7525" s="43" t="s">
        <v>465</v>
      </c>
      <c r="B7525" s="3">
        <v>45918</v>
      </c>
      <c r="C7525" s="3">
        <v>45918</v>
      </c>
      <c r="D7525" s="43" t="s">
        <v>2776</v>
      </c>
      <c r="E7525" s="43" t="s">
        <v>2586</v>
      </c>
      <c r="F7525" s="43" t="s">
        <v>2588</v>
      </c>
      <c r="G7525">
        <v>180</v>
      </c>
      <c r="H7525">
        <v>180</v>
      </c>
      <c r="I7525" s="43" t="s">
        <v>2587</v>
      </c>
      <c r="J7525" s="43" t="s">
        <v>1045</v>
      </c>
      <c r="K7525" s="43" t="s">
        <v>177</v>
      </c>
      <c r="L7525" s="43" t="str">
        <f>IF(AND(Home!$A$1&gt;=Leave[[#This Row],[Start Time]],Home!$A$1&lt;=Leave[[#This Row],[End Time]]),"Aplica","No Aplica")</f>
        <v>No Aplica</v>
      </c>
      <c r="M7525" s="43" t="str">
        <f>IF(AND(Home!$A$1&gt;=Leave[[#This Row],[Start Time]],Home!$A$1&lt;=Leave[[#This Row],[End Time]]),Home!$A$1,"No Aplica")</f>
        <v>No Aplica</v>
      </c>
      <c r="N7525" s="43" t="str">
        <f>Leave[[#This Row],[User Code (Owning User) (Usuario)]]&amp;Leave[[#This Row],[fecha activa]]</f>
        <v>MIE2025290824240No Aplica</v>
      </c>
    </row>
    <row r="7526" spans="1:14" x14ac:dyDescent="0.3">
      <c r="A7526" s="43" t="s">
        <v>465</v>
      </c>
      <c r="B7526" s="3">
        <v>45915</v>
      </c>
      <c r="C7526" s="3">
        <v>45915</v>
      </c>
      <c r="D7526" s="43" t="s">
        <v>2776</v>
      </c>
      <c r="E7526" s="43" t="s">
        <v>2586</v>
      </c>
      <c r="F7526" s="43" t="s">
        <v>2588</v>
      </c>
      <c r="G7526">
        <v>180</v>
      </c>
      <c r="H7526">
        <v>180</v>
      </c>
      <c r="I7526" s="43" t="s">
        <v>2587</v>
      </c>
      <c r="J7526" s="43" t="s">
        <v>1045</v>
      </c>
      <c r="K7526" s="43" t="s">
        <v>177</v>
      </c>
      <c r="L7526" s="43" t="str">
        <f>IF(AND(Home!$A$1&gt;=Leave[[#This Row],[Start Time]],Home!$A$1&lt;=Leave[[#This Row],[End Time]]),"Aplica","No Aplica")</f>
        <v>No Aplica</v>
      </c>
      <c r="M7526" s="43" t="str">
        <f>IF(AND(Home!$A$1&gt;=Leave[[#This Row],[Start Time]],Home!$A$1&lt;=Leave[[#This Row],[End Time]]),Home!$A$1,"No Aplica")</f>
        <v>No Aplica</v>
      </c>
      <c r="N7526" s="43" t="str">
        <f>Leave[[#This Row],[User Code (Owning User) (Usuario)]]&amp;Leave[[#This Row],[fecha activa]]</f>
        <v>MIE2025290824240No Aplica</v>
      </c>
    </row>
    <row r="7527" spans="1:14" x14ac:dyDescent="0.3">
      <c r="A7527" s="43" t="s">
        <v>468</v>
      </c>
      <c r="B7527" s="3">
        <v>45917</v>
      </c>
      <c r="C7527" s="3">
        <v>45917</v>
      </c>
      <c r="D7527" s="43" t="s">
        <v>1595</v>
      </c>
      <c r="E7527" s="43" t="s">
        <v>2586</v>
      </c>
      <c r="F7527" s="43" t="s">
        <v>2588</v>
      </c>
      <c r="G7527">
        <v>540</v>
      </c>
      <c r="H7527">
        <v>540</v>
      </c>
      <c r="I7527" s="43" t="s">
        <v>2587</v>
      </c>
      <c r="J7527" s="43" t="s">
        <v>1045</v>
      </c>
      <c r="K7527" s="43" t="s">
        <v>177</v>
      </c>
      <c r="L7527" s="43" t="str">
        <f>IF(AND(Home!$A$1&gt;=Leave[[#This Row],[Start Time]],Home!$A$1&lt;=Leave[[#This Row],[End Time]]),"Aplica","No Aplica")</f>
        <v>No Aplica</v>
      </c>
      <c r="M7527" s="43" t="str">
        <f>IF(AND(Home!$A$1&gt;=Leave[[#This Row],[Start Time]],Home!$A$1&lt;=Leave[[#This Row],[End Time]]),Home!$A$1,"No Aplica")</f>
        <v>No Aplica</v>
      </c>
      <c r="N7527" s="43" t="str">
        <f>Leave[[#This Row],[User Code (Owning User) (Usuario)]]&amp;Leave[[#This Row],[fecha activa]]</f>
        <v>MIE2025290824240No Aplica</v>
      </c>
    </row>
    <row r="7528" spans="1:14" x14ac:dyDescent="0.3">
      <c r="A7528" s="43" t="s">
        <v>465</v>
      </c>
      <c r="B7528" s="3">
        <v>45911</v>
      </c>
      <c r="C7528" s="3">
        <v>45911</v>
      </c>
      <c r="D7528" s="43" t="s">
        <v>642</v>
      </c>
      <c r="E7528" s="43" t="s">
        <v>2586</v>
      </c>
      <c r="F7528" s="43" t="s">
        <v>2588</v>
      </c>
      <c r="G7528">
        <v>120</v>
      </c>
      <c r="H7528">
        <v>120</v>
      </c>
      <c r="I7528" s="43" t="s">
        <v>2587</v>
      </c>
      <c r="J7528" s="43" t="s">
        <v>1045</v>
      </c>
      <c r="K7528" s="43" t="s">
        <v>177</v>
      </c>
      <c r="L7528" s="43" t="str">
        <f>IF(AND(Home!$A$1&gt;=Leave[[#This Row],[Start Time]],Home!$A$1&lt;=Leave[[#This Row],[End Time]]),"Aplica","No Aplica")</f>
        <v>No Aplica</v>
      </c>
      <c r="M7528" s="43" t="str">
        <f>IF(AND(Home!$A$1&gt;=Leave[[#This Row],[Start Time]],Home!$A$1&lt;=Leave[[#This Row],[End Time]]),Home!$A$1,"No Aplica")</f>
        <v>No Aplica</v>
      </c>
      <c r="N7528" s="43" t="str">
        <f>Leave[[#This Row],[User Code (Owning User) (Usuario)]]&amp;Leave[[#This Row],[fecha activa]]</f>
        <v>MIE2025290824240No Aplica</v>
      </c>
    </row>
    <row r="7529" spans="1:14" x14ac:dyDescent="0.3">
      <c r="A7529" s="43" t="s">
        <v>465</v>
      </c>
      <c r="B7529" s="3">
        <v>45908</v>
      </c>
      <c r="C7529" s="3">
        <v>45908</v>
      </c>
      <c r="D7529" s="43" t="s">
        <v>642</v>
      </c>
      <c r="E7529" s="43" t="s">
        <v>2586</v>
      </c>
      <c r="F7529" s="43" t="s">
        <v>2588</v>
      </c>
      <c r="G7529">
        <v>120</v>
      </c>
      <c r="H7529">
        <v>120</v>
      </c>
      <c r="I7529" s="43" t="s">
        <v>2587</v>
      </c>
      <c r="J7529" s="43" t="s">
        <v>1045</v>
      </c>
      <c r="K7529" s="43" t="s">
        <v>177</v>
      </c>
      <c r="L7529" s="43" t="str">
        <f>IF(AND(Home!$A$1&gt;=Leave[[#This Row],[Start Time]],Home!$A$1&lt;=Leave[[#This Row],[End Time]]),"Aplica","No Aplica")</f>
        <v>No Aplica</v>
      </c>
      <c r="M7529" s="43" t="str">
        <f>IF(AND(Home!$A$1&gt;=Leave[[#This Row],[Start Time]],Home!$A$1&lt;=Leave[[#This Row],[End Time]]),Home!$A$1,"No Aplica")</f>
        <v>No Aplica</v>
      </c>
      <c r="N7529" s="43" t="str">
        <f>Leave[[#This Row],[User Code (Owning User) (Usuario)]]&amp;Leave[[#This Row],[fecha activa]]</f>
        <v>MIE2025290824240No Aplica</v>
      </c>
    </row>
    <row r="7530" spans="1:14" x14ac:dyDescent="0.3">
      <c r="A7530" s="43" t="s">
        <v>468</v>
      </c>
      <c r="B7530" s="3">
        <v>45909</v>
      </c>
      <c r="C7530" s="3">
        <v>45909</v>
      </c>
      <c r="D7530" s="43" t="s">
        <v>469</v>
      </c>
      <c r="E7530" s="43" t="s">
        <v>2586</v>
      </c>
      <c r="F7530" s="43" t="s">
        <v>2588</v>
      </c>
      <c r="G7530">
        <v>540</v>
      </c>
      <c r="H7530">
        <v>540</v>
      </c>
      <c r="I7530" s="43" t="s">
        <v>2587</v>
      </c>
      <c r="J7530" s="43" t="s">
        <v>1045</v>
      </c>
      <c r="K7530" s="43" t="s">
        <v>177</v>
      </c>
      <c r="L7530" s="43" t="str">
        <f>IF(AND(Home!$A$1&gt;=Leave[[#This Row],[Start Time]],Home!$A$1&lt;=Leave[[#This Row],[End Time]]),"Aplica","No Aplica")</f>
        <v>No Aplica</v>
      </c>
      <c r="M7530" s="43" t="str">
        <f>IF(AND(Home!$A$1&gt;=Leave[[#This Row],[Start Time]],Home!$A$1&lt;=Leave[[#This Row],[End Time]]),Home!$A$1,"No Aplica")</f>
        <v>No Aplica</v>
      </c>
      <c r="N7530" s="43" t="str">
        <f>Leave[[#This Row],[User Code (Owning User) (Usuario)]]&amp;Leave[[#This Row],[fecha activa]]</f>
        <v>MIE2025290824240No Aplica</v>
      </c>
    </row>
    <row r="7531" spans="1:14" x14ac:dyDescent="0.3">
      <c r="A7531" s="43" t="s">
        <v>476</v>
      </c>
      <c r="B7531" s="3">
        <v>45930</v>
      </c>
      <c r="C7531" s="3">
        <v>45930</v>
      </c>
      <c r="D7531" s="43" t="s">
        <v>491</v>
      </c>
      <c r="E7531" s="43" t="s">
        <v>21</v>
      </c>
      <c r="F7531" s="43" t="s">
        <v>22</v>
      </c>
      <c r="G7531">
        <v>30</v>
      </c>
      <c r="H7531">
        <v>30</v>
      </c>
      <c r="I7531" s="43" t="s">
        <v>951</v>
      </c>
      <c r="J7531" s="43" t="s">
        <v>1863</v>
      </c>
      <c r="K7531" s="43" t="s">
        <v>179</v>
      </c>
      <c r="L7531" s="43" t="str">
        <f>IF(AND(Home!$A$1&gt;=Leave[[#This Row],[Start Time]],Home!$A$1&lt;=Leave[[#This Row],[End Time]]),"Aplica","No Aplica")</f>
        <v>No Aplica</v>
      </c>
      <c r="M7531" s="43" t="str">
        <f>IF(AND(Home!$A$1&gt;=Leave[[#This Row],[Start Time]],Home!$A$1&lt;=Leave[[#This Row],[End Time]]),Home!$A$1,"No Aplica")</f>
        <v>No Aplica</v>
      </c>
      <c r="N7531" s="43" t="str">
        <f>Leave[[#This Row],[User Code (Owning User) (Usuario)]]&amp;Leave[[#This Row],[fecha activa]]</f>
        <v>MIE202225119542No Aplica</v>
      </c>
    </row>
    <row r="7532" spans="1:14" x14ac:dyDescent="0.3">
      <c r="A7532" s="43" t="s">
        <v>476</v>
      </c>
      <c r="B7532" s="3">
        <v>45929</v>
      </c>
      <c r="C7532" s="3">
        <v>45929</v>
      </c>
      <c r="D7532" s="43" t="s">
        <v>491</v>
      </c>
      <c r="E7532" s="43" t="s">
        <v>21</v>
      </c>
      <c r="F7532" s="43" t="s">
        <v>22</v>
      </c>
      <c r="G7532">
        <v>30</v>
      </c>
      <c r="H7532">
        <v>30</v>
      </c>
      <c r="I7532" s="43" t="s">
        <v>951</v>
      </c>
      <c r="J7532" s="43" t="s">
        <v>1863</v>
      </c>
      <c r="K7532" s="43" t="s">
        <v>179</v>
      </c>
      <c r="L7532" s="43" t="str">
        <f>IF(AND(Home!$A$1&gt;=Leave[[#This Row],[Start Time]],Home!$A$1&lt;=Leave[[#This Row],[End Time]]),"Aplica","No Aplica")</f>
        <v>No Aplica</v>
      </c>
      <c r="M7532" s="43" t="str">
        <f>IF(AND(Home!$A$1&gt;=Leave[[#This Row],[Start Time]],Home!$A$1&lt;=Leave[[#This Row],[End Time]]),Home!$A$1,"No Aplica")</f>
        <v>No Aplica</v>
      </c>
      <c r="N7532" s="43" t="str">
        <f>Leave[[#This Row],[User Code (Owning User) (Usuario)]]&amp;Leave[[#This Row],[fecha activa]]</f>
        <v>MIE202225119542No Aplica</v>
      </c>
    </row>
    <row r="7533" spans="1:14" x14ac:dyDescent="0.3">
      <c r="A7533" s="43" t="s">
        <v>476</v>
      </c>
      <c r="B7533" s="3">
        <v>45928</v>
      </c>
      <c r="C7533" s="3">
        <v>45928</v>
      </c>
      <c r="D7533" s="43" t="s">
        <v>491</v>
      </c>
      <c r="E7533" s="43" t="s">
        <v>21</v>
      </c>
      <c r="F7533" s="43" t="s">
        <v>22</v>
      </c>
      <c r="G7533">
        <v>540</v>
      </c>
      <c r="H7533">
        <v>540</v>
      </c>
      <c r="I7533" s="43" t="s">
        <v>951</v>
      </c>
      <c r="J7533" s="43" t="s">
        <v>1863</v>
      </c>
      <c r="K7533" s="43" t="s">
        <v>179</v>
      </c>
      <c r="L7533" s="43" t="str">
        <f>IF(AND(Home!$A$1&gt;=Leave[[#This Row],[Start Time]],Home!$A$1&lt;=Leave[[#This Row],[End Time]]),"Aplica","No Aplica")</f>
        <v>No Aplica</v>
      </c>
      <c r="M7533" s="43" t="str">
        <f>IF(AND(Home!$A$1&gt;=Leave[[#This Row],[Start Time]],Home!$A$1&lt;=Leave[[#This Row],[End Time]]),Home!$A$1,"No Aplica")</f>
        <v>No Aplica</v>
      </c>
      <c r="N7533" s="43" t="str">
        <f>Leave[[#This Row],[User Code (Owning User) (Usuario)]]&amp;Leave[[#This Row],[fecha activa]]</f>
        <v>MIE202225119542No Aplica</v>
      </c>
    </row>
    <row r="7534" spans="1:14" x14ac:dyDescent="0.3">
      <c r="A7534" s="43" t="s">
        <v>465</v>
      </c>
      <c r="B7534" s="3">
        <v>45927</v>
      </c>
      <c r="C7534" s="3">
        <v>45927</v>
      </c>
      <c r="D7534" s="43" t="s">
        <v>602</v>
      </c>
      <c r="E7534" s="43" t="s">
        <v>21</v>
      </c>
      <c r="F7534" s="43" t="s">
        <v>22</v>
      </c>
      <c r="G7534">
        <v>240</v>
      </c>
      <c r="H7534">
        <v>240</v>
      </c>
      <c r="I7534" s="43" t="s">
        <v>951</v>
      </c>
      <c r="J7534" s="43" t="s">
        <v>1863</v>
      </c>
      <c r="K7534" s="43" t="s">
        <v>179</v>
      </c>
      <c r="L7534" s="43" t="str">
        <f>IF(AND(Home!$A$1&gt;=Leave[[#This Row],[Start Time]],Home!$A$1&lt;=Leave[[#This Row],[End Time]]),"Aplica","No Aplica")</f>
        <v>No Aplica</v>
      </c>
      <c r="M7534" s="43" t="str">
        <f>IF(AND(Home!$A$1&gt;=Leave[[#This Row],[Start Time]],Home!$A$1&lt;=Leave[[#This Row],[End Time]]),Home!$A$1,"No Aplica")</f>
        <v>No Aplica</v>
      </c>
      <c r="N7534" s="43" t="str">
        <f>Leave[[#This Row],[User Code (Owning User) (Usuario)]]&amp;Leave[[#This Row],[fecha activa]]</f>
        <v>MIE202225119542No Aplica</v>
      </c>
    </row>
    <row r="7535" spans="1:14" x14ac:dyDescent="0.3">
      <c r="A7535" s="43" t="s">
        <v>476</v>
      </c>
      <c r="B7535" s="3">
        <v>45927</v>
      </c>
      <c r="C7535" s="3">
        <v>45927</v>
      </c>
      <c r="D7535" s="43" t="s">
        <v>491</v>
      </c>
      <c r="E7535" s="43" t="s">
        <v>21</v>
      </c>
      <c r="F7535" s="43" t="s">
        <v>22</v>
      </c>
      <c r="G7535">
        <v>60</v>
      </c>
      <c r="H7535">
        <v>60</v>
      </c>
      <c r="I7535" s="43" t="s">
        <v>951</v>
      </c>
      <c r="J7535" s="43" t="s">
        <v>1863</v>
      </c>
      <c r="K7535" s="43" t="s">
        <v>179</v>
      </c>
      <c r="L7535" s="43" t="str">
        <f>IF(AND(Home!$A$1&gt;=Leave[[#This Row],[Start Time]],Home!$A$1&lt;=Leave[[#This Row],[End Time]]),"Aplica","No Aplica")</f>
        <v>No Aplica</v>
      </c>
      <c r="M7535" s="43" t="str">
        <f>IF(AND(Home!$A$1&gt;=Leave[[#This Row],[Start Time]],Home!$A$1&lt;=Leave[[#This Row],[End Time]]),Home!$A$1,"No Aplica")</f>
        <v>No Aplica</v>
      </c>
      <c r="N7535" s="43" t="str">
        <f>Leave[[#This Row],[User Code (Owning User) (Usuario)]]&amp;Leave[[#This Row],[fecha activa]]</f>
        <v>MIE202225119542No Aplica</v>
      </c>
    </row>
    <row r="7536" spans="1:14" x14ac:dyDescent="0.3">
      <c r="A7536" s="43" t="s">
        <v>476</v>
      </c>
      <c r="B7536" s="3">
        <v>45926</v>
      </c>
      <c r="C7536" s="3">
        <v>45926</v>
      </c>
      <c r="D7536" s="43" t="s">
        <v>491</v>
      </c>
      <c r="E7536" s="43" t="s">
        <v>21</v>
      </c>
      <c r="F7536" s="43" t="s">
        <v>22</v>
      </c>
      <c r="G7536">
        <v>30</v>
      </c>
      <c r="H7536">
        <v>30</v>
      </c>
      <c r="I7536" s="43" t="s">
        <v>951</v>
      </c>
      <c r="J7536" s="43" t="s">
        <v>1863</v>
      </c>
      <c r="K7536" s="43" t="s">
        <v>179</v>
      </c>
      <c r="L7536" s="43" t="str">
        <f>IF(AND(Home!$A$1&gt;=Leave[[#This Row],[Start Time]],Home!$A$1&lt;=Leave[[#This Row],[End Time]]),"Aplica","No Aplica")</f>
        <v>No Aplica</v>
      </c>
      <c r="M7536" s="43" t="str">
        <f>IF(AND(Home!$A$1&gt;=Leave[[#This Row],[Start Time]],Home!$A$1&lt;=Leave[[#This Row],[End Time]]),Home!$A$1,"No Aplica")</f>
        <v>No Aplica</v>
      </c>
      <c r="N7536" s="43" t="str">
        <f>Leave[[#This Row],[User Code (Owning User) (Usuario)]]&amp;Leave[[#This Row],[fecha activa]]</f>
        <v>MIE202225119542No Aplica</v>
      </c>
    </row>
    <row r="7537" spans="1:14" x14ac:dyDescent="0.3">
      <c r="A7537" s="43" t="s">
        <v>476</v>
      </c>
      <c r="B7537" s="3">
        <v>45925</v>
      </c>
      <c r="C7537" s="3">
        <v>45925</v>
      </c>
      <c r="D7537" s="43" t="s">
        <v>491</v>
      </c>
      <c r="E7537" s="43" t="s">
        <v>21</v>
      </c>
      <c r="F7537" s="43" t="s">
        <v>22</v>
      </c>
      <c r="G7537">
        <v>30</v>
      </c>
      <c r="H7537">
        <v>30</v>
      </c>
      <c r="I7537" s="43" t="s">
        <v>951</v>
      </c>
      <c r="J7537" s="43" t="s">
        <v>1863</v>
      </c>
      <c r="K7537" s="43" t="s">
        <v>179</v>
      </c>
      <c r="L7537" s="43" t="str">
        <f>IF(AND(Home!$A$1&gt;=Leave[[#This Row],[Start Time]],Home!$A$1&lt;=Leave[[#This Row],[End Time]]),"Aplica","No Aplica")</f>
        <v>No Aplica</v>
      </c>
      <c r="M7537" s="43" t="str">
        <f>IF(AND(Home!$A$1&gt;=Leave[[#This Row],[Start Time]],Home!$A$1&lt;=Leave[[#This Row],[End Time]]),Home!$A$1,"No Aplica")</f>
        <v>No Aplica</v>
      </c>
      <c r="N7537" s="43" t="str">
        <f>Leave[[#This Row],[User Code (Owning User) (Usuario)]]&amp;Leave[[#This Row],[fecha activa]]</f>
        <v>MIE202225119542No Aplica</v>
      </c>
    </row>
    <row r="7538" spans="1:14" x14ac:dyDescent="0.3">
      <c r="A7538" s="43" t="s">
        <v>476</v>
      </c>
      <c r="B7538" s="3">
        <v>45924</v>
      </c>
      <c r="C7538" s="3">
        <v>45924</v>
      </c>
      <c r="D7538" s="43" t="s">
        <v>491</v>
      </c>
      <c r="E7538" s="43" t="s">
        <v>21</v>
      </c>
      <c r="F7538" s="43" t="s">
        <v>22</v>
      </c>
      <c r="G7538">
        <v>30</v>
      </c>
      <c r="H7538">
        <v>30</v>
      </c>
      <c r="I7538" s="43" t="s">
        <v>951</v>
      </c>
      <c r="J7538" s="43" t="s">
        <v>1863</v>
      </c>
      <c r="K7538" s="43" t="s">
        <v>179</v>
      </c>
      <c r="L7538" s="43" t="str">
        <f>IF(AND(Home!$A$1&gt;=Leave[[#This Row],[Start Time]],Home!$A$1&lt;=Leave[[#This Row],[End Time]]),"Aplica","No Aplica")</f>
        <v>No Aplica</v>
      </c>
      <c r="M7538" s="43" t="str">
        <f>IF(AND(Home!$A$1&gt;=Leave[[#This Row],[Start Time]],Home!$A$1&lt;=Leave[[#This Row],[End Time]]),Home!$A$1,"No Aplica")</f>
        <v>No Aplica</v>
      </c>
      <c r="N7538" s="43" t="str">
        <f>Leave[[#This Row],[User Code (Owning User) (Usuario)]]&amp;Leave[[#This Row],[fecha activa]]</f>
        <v>MIE202225119542No Aplica</v>
      </c>
    </row>
    <row r="7539" spans="1:14" x14ac:dyDescent="0.3">
      <c r="A7539" s="43" t="s">
        <v>476</v>
      </c>
      <c r="B7539" s="3">
        <v>45923</v>
      </c>
      <c r="C7539" s="3">
        <v>45923</v>
      </c>
      <c r="D7539" s="43" t="s">
        <v>491</v>
      </c>
      <c r="E7539" s="43" t="s">
        <v>21</v>
      </c>
      <c r="F7539" s="43" t="s">
        <v>22</v>
      </c>
      <c r="G7539">
        <v>30</v>
      </c>
      <c r="H7539">
        <v>30</v>
      </c>
      <c r="I7539" s="43" t="s">
        <v>951</v>
      </c>
      <c r="J7539" s="43" t="s">
        <v>1863</v>
      </c>
      <c r="K7539" s="43" t="s">
        <v>179</v>
      </c>
      <c r="L7539" s="43" t="str">
        <f>IF(AND(Home!$A$1&gt;=Leave[[#This Row],[Start Time]],Home!$A$1&lt;=Leave[[#This Row],[End Time]]),"Aplica","No Aplica")</f>
        <v>No Aplica</v>
      </c>
      <c r="M7539" s="43" t="str">
        <f>IF(AND(Home!$A$1&gt;=Leave[[#This Row],[Start Time]],Home!$A$1&lt;=Leave[[#This Row],[End Time]]),Home!$A$1,"No Aplica")</f>
        <v>No Aplica</v>
      </c>
      <c r="N7539" s="43" t="str">
        <f>Leave[[#This Row],[User Code (Owning User) (Usuario)]]&amp;Leave[[#This Row],[fecha activa]]</f>
        <v>MIE202225119542No Aplica</v>
      </c>
    </row>
    <row r="7540" spans="1:14" x14ac:dyDescent="0.3">
      <c r="A7540" s="43" t="s">
        <v>476</v>
      </c>
      <c r="B7540" s="3">
        <v>45922</v>
      </c>
      <c r="C7540" s="3">
        <v>45922</v>
      </c>
      <c r="D7540" s="43" t="s">
        <v>491</v>
      </c>
      <c r="E7540" s="43" t="s">
        <v>21</v>
      </c>
      <c r="F7540" s="43" t="s">
        <v>22</v>
      </c>
      <c r="G7540">
        <v>30</v>
      </c>
      <c r="H7540">
        <v>30</v>
      </c>
      <c r="I7540" s="43" t="s">
        <v>951</v>
      </c>
      <c r="J7540" s="43" t="s">
        <v>1863</v>
      </c>
      <c r="K7540" s="43" t="s">
        <v>179</v>
      </c>
      <c r="L7540" s="43" t="str">
        <f>IF(AND(Home!$A$1&gt;=Leave[[#This Row],[Start Time]],Home!$A$1&lt;=Leave[[#This Row],[End Time]]),"Aplica","No Aplica")</f>
        <v>Aplica</v>
      </c>
      <c r="M7540" s="43">
        <f>IF(AND(Home!$A$1&gt;=Leave[[#This Row],[Start Time]],Home!$A$1&lt;=Leave[[#This Row],[End Time]]),Home!$A$1,"No Aplica")</f>
        <v>45922</v>
      </c>
      <c r="N7540" s="43" t="str">
        <f>Leave[[#This Row],[User Code (Owning User) (Usuario)]]&amp;Leave[[#This Row],[fecha activa]]</f>
        <v>MIE20222511954245922</v>
      </c>
    </row>
    <row r="7541" spans="1:14" x14ac:dyDescent="0.3">
      <c r="A7541" s="43" t="s">
        <v>476</v>
      </c>
      <c r="B7541" s="3">
        <v>45919</v>
      </c>
      <c r="C7541" s="3">
        <v>45919</v>
      </c>
      <c r="D7541" s="43" t="s">
        <v>491</v>
      </c>
      <c r="E7541" s="43" t="s">
        <v>21</v>
      </c>
      <c r="F7541" s="43" t="s">
        <v>22</v>
      </c>
      <c r="G7541">
        <v>30</v>
      </c>
      <c r="H7541">
        <v>30</v>
      </c>
      <c r="I7541" s="43" t="s">
        <v>951</v>
      </c>
      <c r="J7541" s="43" t="s">
        <v>1863</v>
      </c>
      <c r="K7541" s="43" t="s">
        <v>179</v>
      </c>
      <c r="L7541" s="43" t="str">
        <f>IF(AND(Home!$A$1&gt;=Leave[[#This Row],[Start Time]],Home!$A$1&lt;=Leave[[#This Row],[End Time]]),"Aplica","No Aplica")</f>
        <v>No Aplica</v>
      </c>
      <c r="M7541" s="43" t="str">
        <f>IF(AND(Home!$A$1&gt;=Leave[[#This Row],[Start Time]],Home!$A$1&lt;=Leave[[#This Row],[End Time]]),Home!$A$1,"No Aplica")</f>
        <v>No Aplica</v>
      </c>
      <c r="N7541" s="43" t="str">
        <f>Leave[[#This Row],[User Code (Owning User) (Usuario)]]&amp;Leave[[#This Row],[fecha activa]]</f>
        <v>MIE202225119542No Aplica</v>
      </c>
    </row>
    <row r="7542" spans="1:14" x14ac:dyDescent="0.3">
      <c r="A7542" s="43" t="s">
        <v>476</v>
      </c>
      <c r="B7542" s="3">
        <v>45918</v>
      </c>
      <c r="C7542" s="3">
        <v>45918</v>
      </c>
      <c r="D7542" s="43" t="s">
        <v>491</v>
      </c>
      <c r="E7542" s="43" t="s">
        <v>21</v>
      </c>
      <c r="F7542" s="43" t="s">
        <v>22</v>
      </c>
      <c r="G7542">
        <v>30</v>
      </c>
      <c r="H7542">
        <v>30</v>
      </c>
      <c r="I7542" s="43" t="s">
        <v>951</v>
      </c>
      <c r="J7542" s="43" t="s">
        <v>1863</v>
      </c>
      <c r="K7542" s="43" t="s">
        <v>179</v>
      </c>
      <c r="L7542" s="43" t="str">
        <f>IF(AND(Home!$A$1&gt;=Leave[[#This Row],[Start Time]],Home!$A$1&lt;=Leave[[#This Row],[End Time]]),"Aplica","No Aplica")</f>
        <v>No Aplica</v>
      </c>
      <c r="M7542" s="43" t="str">
        <f>IF(AND(Home!$A$1&gt;=Leave[[#This Row],[Start Time]],Home!$A$1&lt;=Leave[[#This Row],[End Time]]),Home!$A$1,"No Aplica")</f>
        <v>No Aplica</v>
      </c>
      <c r="N7542" s="43" t="str">
        <f>Leave[[#This Row],[User Code (Owning User) (Usuario)]]&amp;Leave[[#This Row],[fecha activa]]</f>
        <v>MIE202225119542No Aplica</v>
      </c>
    </row>
    <row r="7543" spans="1:14" x14ac:dyDescent="0.3">
      <c r="A7543" s="43" t="s">
        <v>476</v>
      </c>
      <c r="B7543" s="3">
        <v>45917</v>
      </c>
      <c r="C7543" s="3">
        <v>45917</v>
      </c>
      <c r="D7543" s="43" t="s">
        <v>491</v>
      </c>
      <c r="E7543" s="43" t="s">
        <v>21</v>
      </c>
      <c r="F7543" s="43" t="s">
        <v>22</v>
      </c>
      <c r="G7543">
        <v>30</v>
      </c>
      <c r="H7543">
        <v>30</v>
      </c>
      <c r="I7543" s="43" t="s">
        <v>951</v>
      </c>
      <c r="J7543" s="43" t="s">
        <v>1863</v>
      </c>
      <c r="K7543" s="43" t="s">
        <v>179</v>
      </c>
      <c r="L7543" s="43" t="str">
        <f>IF(AND(Home!$A$1&gt;=Leave[[#This Row],[Start Time]],Home!$A$1&lt;=Leave[[#This Row],[End Time]]),"Aplica","No Aplica")</f>
        <v>No Aplica</v>
      </c>
      <c r="M7543" s="43" t="str">
        <f>IF(AND(Home!$A$1&gt;=Leave[[#This Row],[Start Time]],Home!$A$1&lt;=Leave[[#This Row],[End Time]]),Home!$A$1,"No Aplica")</f>
        <v>No Aplica</v>
      </c>
      <c r="N7543" s="43" t="str">
        <f>Leave[[#This Row],[User Code (Owning User) (Usuario)]]&amp;Leave[[#This Row],[fecha activa]]</f>
        <v>MIE202225119542No Aplica</v>
      </c>
    </row>
    <row r="7544" spans="1:14" x14ac:dyDescent="0.3">
      <c r="A7544" s="43" t="s">
        <v>476</v>
      </c>
      <c r="B7544" s="3">
        <v>45916</v>
      </c>
      <c r="C7544" s="3">
        <v>45916</v>
      </c>
      <c r="D7544" s="43" t="s">
        <v>491</v>
      </c>
      <c r="E7544" s="43" t="s">
        <v>21</v>
      </c>
      <c r="F7544" s="43" t="s">
        <v>22</v>
      </c>
      <c r="G7544">
        <v>30</v>
      </c>
      <c r="H7544">
        <v>30</v>
      </c>
      <c r="I7544" s="43" t="s">
        <v>951</v>
      </c>
      <c r="J7544" s="43" t="s">
        <v>1863</v>
      </c>
      <c r="K7544" s="43" t="s">
        <v>179</v>
      </c>
      <c r="L7544" s="43" t="str">
        <f>IF(AND(Home!$A$1&gt;=Leave[[#This Row],[Start Time]],Home!$A$1&lt;=Leave[[#This Row],[End Time]]),"Aplica","No Aplica")</f>
        <v>No Aplica</v>
      </c>
      <c r="M7544" s="43" t="str">
        <f>IF(AND(Home!$A$1&gt;=Leave[[#This Row],[Start Time]],Home!$A$1&lt;=Leave[[#This Row],[End Time]]),Home!$A$1,"No Aplica")</f>
        <v>No Aplica</v>
      </c>
      <c r="N7544" s="43" t="str">
        <f>Leave[[#This Row],[User Code (Owning User) (Usuario)]]&amp;Leave[[#This Row],[fecha activa]]</f>
        <v>MIE202225119542No Aplica</v>
      </c>
    </row>
    <row r="7545" spans="1:14" x14ac:dyDescent="0.3">
      <c r="A7545" s="43" t="s">
        <v>476</v>
      </c>
      <c r="B7545" s="3">
        <v>45915</v>
      </c>
      <c r="C7545" s="3">
        <v>45915</v>
      </c>
      <c r="D7545" s="43" t="s">
        <v>491</v>
      </c>
      <c r="E7545" s="43" t="s">
        <v>21</v>
      </c>
      <c r="F7545" s="43" t="s">
        <v>22</v>
      </c>
      <c r="G7545">
        <v>30</v>
      </c>
      <c r="H7545">
        <v>30</v>
      </c>
      <c r="I7545" s="43" t="s">
        <v>951</v>
      </c>
      <c r="J7545" s="43" t="s">
        <v>1863</v>
      </c>
      <c r="K7545" s="43" t="s">
        <v>179</v>
      </c>
      <c r="L7545" s="43" t="str">
        <f>IF(AND(Home!$A$1&gt;=Leave[[#This Row],[Start Time]],Home!$A$1&lt;=Leave[[#This Row],[End Time]]),"Aplica","No Aplica")</f>
        <v>No Aplica</v>
      </c>
      <c r="M7545" s="43" t="str">
        <f>IF(AND(Home!$A$1&gt;=Leave[[#This Row],[Start Time]],Home!$A$1&lt;=Leave[[#This Row],[End Time]]),Home!$A$1,"No Aplica")</f>
        <v>No Aplica</v>
      </c>
      <c r="N7545" s="43" t="str">
        <f>Leave[[#This Row],[User Code (Owning User) (Usuario)]]&amp;Leave[[#This Row],[fecha activa]]</f>
        <v>MIE202225119542No Aplica</v>
      </c>
    </row>
    <row r="7546" spans="1:14" x14ac:dyDescent="0.3">
      <c r="A7546" s="43" t="s">
        <v>476</v>
      </c>
      <c r="B7546" s="3">
        <v>45921</v>
      </c>
      <c r="C7546" s="3">
        <v>45921</v>
      </c>
      <c r="D7546" s="43" t="s">
        <v>491</v>
      </c>
      <c r="E7546" s="43" t="s">
        <v>21</v>
      </c>
      <c r="F7546" s="43" t="s">
        <v>22</v>
      </c>
      <c r="G7546">
        <v>540</v>
      </c>
      <c r="H7546">
        <v>540</v>
      </c>
      <c r="I7546" s="43" t="s">
        <v>951</v>
      </c>
      <c r="J7546" s="43" t="s">
        <v>1863</v>
      </c>
      <c r="K7546" s="43" t="s">
        <v>179</v>
      </c>
      <c r="L7546" s="43" t="str">
        <f>IF(AND(Home!$A$1&gt;=Leave[[#This Row],[Start Time]],Home!$A$1&lt;=Leave[[#This Row],[End Time]]),"Aplica","No Aplica")</f>
        <v>No Aplica</v>
      </c>
      <c r="M7546" s="43" t="str">
        <f>IF(AND(Home!$A$1&gt;=Leave[[#This Row],[Start Time]],Home!$A$1&lt;=Leave[[#This Row],[End Time]]),Home!$A$1,"No Aplica")</f>
        <v>No Aplica</v>
      </c>
      <c r="N7546" s="43" t="str">
        <f>Leave[[#This Row],[User Code (Owning User) (Usuario)]]&amp;Leave[[#This Row],[fecha activa]]</f>
        <v>MIE202225119542No Aplica</v>
      </c>
    </row>
    <row r="7547" spans="1:14" x14ac:dyDescent="0.3">
      <c r="A7547" s="43" t="s">
        <v>465</v>
      </c>
      <c r="B7547" s="3">
        <v>45920</v>
      </c>
      <c r="C7547" s="3">
        <v>45920</v>
      </c>
      <c r="D7547" s="43" t="s">
        <v>602</v>
      </c>
      <c r="E7547" s="43" t="s">
        <v>21</v>
      </c>
      <c r="F7547" s="43" t="s">
        <v>22</v>
      </c>
      <c r="G7547">
        <v>240</v>
      </c>
      <c r="H7547">
        <v>240</v>
      </c>
      <c r="I7547" s="43" t="s">
        <v>951</v>
      </c>
      <c r="J7547" s="43" t="s">
        <v>1863</v>
      </c>
      <c r="K7547" s="43" t="s">
        <v>179</v>
      </c>
      <c r="L7547" s="43" t="str">
        <f>IF(AND(Home!$A$1&gt;=Leave[[#This Row],[Start Time]],Home!$A$1&lt;=Leave[[#This Row],[End Time]]),"Aplica","No Aplica")</f>
        <v>No Aplica</v>
      </c>
      <c r="M7547" s="43" t="str">
        <f>IF(AND(Home!$A$1&gt;=Leave[[#This Row],[Start Time]],Home!$A$1&lt;=Leave[[#This Row],[End Time]]),Home!$A$1,"No Aplica")</f>
        <v>No Aplica</v>
      </c>
      <c r="N7547" s="43" t="str">
        <f>Leave[[#This Row],[User Code (Owning User) (Usuario)]]&amp;Leave[[#This Row],[fecha activa]]</f>
        <v>MIE202225119542No Aplica</v>
      </c>
    </row>
    <row r="7548" spans="1:14" x14ac:dyDescent="0.3">
      <c r="A7548" s="43" t="s">
        <v>476</v>
      </c>
      <c r="B7548" s="3">
        <v>45920</v>
      </c>
      <c r="C7548" s="3">
        <v>45920</v>
      </c>
      <c r="D7548" s="43" t="s">
        <v>491</v>
      </c>
      <c r="E7548" s="43" t="s">
        <v>21</v>
      </c>
      <c r="F7548" s="43" t="s">
        <v>22</v>
      </c>
      <c r="G7548">
        <v>60</v>
      </c>
      <c r="H7548">
        <v>60</v>
      </c>
      <c r="I7548" s="43" t="s">
        <v>951</v>
      </c>
      <c r="J7548" s="43" t="s">
        <v>1863</v>
      </c>
      <c r="K7548" s="43" t="s">
        <v>179</v>
      </c>
      <c r="L7548" s="43" t="str">
        <f>IF(AND(Home!$A$1&gt;=Leave[[#This Row],[Start Time]],Home!$A$1&lt;=Leave[[#This Row],[End Time]]),"Aplica","No Aplica")</f>
        <v>No Aplica</v>
      </c>
      <c r="M7548" s="43" t="str">
        <f>IF(AND(Home!$A$1&gt;=Leave[[#This Row],[Start Time]],Home!$A$1&lt;=Leave[[#This Row],[End Time]]),Home!$A$1,"No Aplica")</f>
        <v>No Aplica</v>
      </c>
      <c r="N7548" s="43" t="str">
        <f>Leave[[#This Row],[User Code (Owning User) (Usuario)]]&amp;Leave[[#This Row],[fecha activa]]</f>
        <v>MIE202225119542No Aplica</v>
      </c>
    </row>
    <row r="7549" spans="1:14" x14ac:dyDescent="0.3">
      <c r="A7549" s="43" t="s">
        <v>476</v>
      </c>
      <c r="B7549" s="3">
        <v>45914</v>
      </c>
      <c r="C7549" s="3">
        <v>45914</v>
      </c>
      <c r="D7549" s="43" t="s">
        <v>491</v>
      </c>
      <c r="E7549" s="43" t="s">
        <v>21</v>
      </c>
      <c r="F7549" s="43" t="s">
        <v>22</v>
      </c>
      <c r="G7549">
        <v>540</v>
      </c>
      <c r="H7549">
        <v>540</v>
      </c>
      <c r="I7549" s="43" t="s">
        <v>951</v>
      </c>
      <c r="J7549" s="43" t="s">
        <v>1863</v>
      </c>
      <c r="K7549" s="43" t="s">
        <v>179</v>
      </c>
      <c r="L7549" s="43" t="str">
        <f>IF(AND(Home!$A$1&gt;=Leave[[#This Row],[Start Time]],Home!$A$1&lt;=Leave[[#This Row],[End Time]]),"Aplica","No Aplica")</f>
        <v>No Aplica</v>
      </c>
      <c r="M7549" s="43" t="str">
        <f>IF(AND(Home!$A$1&gt;=Leave[[#This Row],[Start Time]],Home!$A$1&lt;=Leave[[#This Row],[End Time]]),Home!$A$1,"No Aplica")</f>
        <v>No Aplica</v>
      </c>
      <c r="N7549" s="43" t="str">
        <f>Leave[[#This Row],[User Code (Owning User) (Usuario)]]&amp;Leave[[#This Row],[fecha activa]]</f>
        <v>MIE202225119542No Aplica</v>
      </c>
    </row>
    <row r="7550" spans="1:14" x14ac:dyDescent="0.3">
      <c r="A7550" s="43" t="s">
        <v>465</v>
      </c>
      <c r="B7550" s="3">
        <v>45913</v>
      </c>
      <c r="C7550" s="3">
        <v>45913</v>
      </c>
      <c r="D7550" s="43" t="s">
        <v>602</v>
      </c>
      <c r="E7550" s="43" t="s">
        <v>21</v>
      </c>
      <c r="F7550" s="43" t="s">
        <v>22</v>
      </c>
      <c r="G7550">
        <v>240</v>
      </c>
      <c r="H7550">
        <v>240</v>
      </c>
      <c r="I7550" s="43" t="s">
        <v>951</v>
      </c>
      <c r="J7550" s="43" t="s">
        <v>1863</v>
      </c>
      <c r="K7550" s="43" t="s">
        <v>179</v>
      </c>
      <c r="L7550" s="43" t="str">
        <f>IF(AND(Home!$A$1&gt;=Leave[[#This Row],[Start Time]],Home!$A$1&lt;=Leave[[#This Row],[End Time]]),"Aplica","No Aplica")</f>
        <v>No Aplica</v>
      </c>
      <c r="M7550" s="43" t="str">
        <f>IF(AND(Home!$A$1&gt;=Leave[[#This Row],[Start Time]],Home!$A$1&lt;=Leave[[#This Row],[End Time]]),Home!$A$1,"No Aplica")</f>
        <v>No Aplica</v>
      </c>
      <c r="N7550" s="43" t="str">
        <f>Leave[[#This Row],[User Code (Owning User) (Usuario)]]&amp;Leave[[#This Row],[fecha activa]]</f>
        <v>MIE202225119542No Aplica</v>
      </c>
    </row>
    <row r="7551" spans="1:14" x14ac:dyDescent="0.3">
      <c r="A7551" s="43" t="s">
        <v>476</v>
      </c>
      <c r="B7551" s="3">
        <v>45913</v>
      </c>
      <c r="C7551" s="3">
        <v>45913</v>
      </c>
      <c r="D7551" s="43" t="s">
        <v>491</v>
      </c>
      <c r="E7551" s="43" t="s">
        <v>21</v>
      </c>
      <c r="F7551" s="43" t="s">
        <v>22</v>
      </c>
      <c r="G7551">
        <v>60</v>
      </c>
      <c r="H7551">
        <v>60</v>
      </c>
      <c r="I7551" s="43" t="s">
        <v>951</v>
      </c>
      <c r="J7551" s="43" t="s">
        <v>1863</v>
      </c>
      <c r="K7551" s="43" t="s">
        <v>179</v>
      </c>
      <c r="L7551" s="43" t="str">
        <f>IF(AND(Home!$A$1&gt;=Leave[[#This Row],[Start Time]],Home!$A$1&lt;=Leave[[#This Row],[End Time]]),"Aplica","No Aplica")</f>
        <v>No Aplica</v>
      </c>
      <c r="M7551" s="43" t="str">
        <f>IF(AND(Home!$A$1&gt;=Leave[[#This Row],[Start Time]],Home!$A$1&lt;=Leave[[#This Row],[End Time]]),Home!$A$1,"No Aplica")</f>
        <v>No Aplica</v>
      </c>
      <c r="N7551" s="43" t="str">
        <f>Leave[[#This Row],[User Code (Owning User) (Usuario)]]&amp;Leave[[#This Row],[fecha activa]]</f>
        <v>MIE202225119542No Aplica</v>
      </c>
    </row>
    <row r="7552" spans="1:14" x14ac:dyDescent="0.3">
      <c r="A7552" s="43" t="s">
        <v>476</v>
      </c>
      <c r="B7552" s="3">
        <v>45912</v>
      </c>
      <c r="C7552" s="3">
        <v>45912</v>
      </c>
      <c r="D7552" s="43" t="s">
        <v>491</v>
      </c>
      <c r="E7552" s="43" t="s">
        <v>21</v>
      </c>
      <c r="F7552" s="43" t="s">
        <v>22</v>
      </c>
      <c r="G7552">
        <v>30</v>
      </c>
      <c r="H7552">
        <v>30</v>
      </c>
      <c r="I7552" s="43" t="s">
        <v>951</v>
      </c>
      <c r="J7552" s="43" t="s">
        <v>1863</v>
      </c>
      <c r="K7552" s="43" t="s">
        <v>179</v>
      </c>
      <c r="L7552" s="43" t="str">
        <f>IF(AND(Home!$A$1&gt;=Leave[[#This Row],[Start Time]],Home!$A$1&lt;=Leave[[#This Row],[End Time]]),"Aplica","No Aplica")</f>
        <v>No Aplica</v>
      </c>
      <c r="M7552" s="43" t="str">
        <f>IF(AND(Home!$A$1&gt;=Leave[[#This Row],[Start Time]],Home!$A$1&lt;=Leave[[#This Row],[End Time]]),Home!$A$1,"No Aplica")</f>
        <v>No Aplica</v>
      </c>
      <c r="N7552" s="43" t="str">
        <f>Leave[[#This Row],[User Code (Owning User) (Usuario)]]&amp;Leave[[#This Row],[fecha activa]]</f>
        <v>MIE202225119542No Aplica</v>
      </c>
    </row>
    <row r="7553" spans="1:14" x14ac:dyDescent="0.3">
      <c r="A7553" s="43" t="s">
        <v>476</v>
      </c>
      <c r="B7553" s="3">
        <v>45911</v>
      </c>
      <c r="C7553" s="3">
        <v>45911</v>
      </c>
      <c r="D7553" s="43" t="s">
        <v>491</v>
      </c>
      <c r="E7553" s="43" t="s">
        <v>21</v>
      </c>
      <c r="F7553" s="43" t="s">
        <v>22</v>
      </c>
      <c r="G7553">
        <v>30</v>
      </c>
      <c r="H7553">
        <v>30</v>
      </c>
      <c r="I7553" s="43" t="s">
        <v>951</v>
      </c>
      <c r="J7553" s="43" t="s">
        <v>1863</v>
      </c>
      <c r="K7553" s="43" t="s">
        <v>179</v>
      </c>
      <c r="L7553" s="43" t="str">
        <f>IF(AND(Home!$A$1&gt;=Leave[[#This Row],[Start Time]],Home!$A$1&lt;=Leave[[#This Row],[End Time]]),"Aplica","No Aplica")</f>
        <v>No Aplica</v>
      </c>
      <c r="M7553" s="43" t="str">
        <f>IF(AND(Home!$A$1&gt;=Leave[[#This Row],[Start Time]],Home!$A$1&lt;=Leave[[#This Row],[End Time]]),Home!$A$1,"No Aplica")</f>
        <v>No Aplica</v>
      </c>
      <c r="N7553" s="43" t="str">
        <f>Leave[[#This Row],[User Code (Owning User) (Usuario)]]&amp;Leave[[#This Row],[fecha activa]]</f>
        <v>MIE202225119542No Aplica</v>
      </c>
    </row>
    <row r="7554" spans="1:14" x14ac:dyDescent="0.3">
      <c r="A7554" s="43" t="s">
        <v>476</v>
      </c>
      <c r="B7554" s="3">
        <v>45910</v>
      </c>
      <c r="C7554" s="3">
        <v>45910</v>
      </c>
      <c r="D7554" s="43" t="s">
        <v>491</v>
      </c>
      <c r="E7554" s="43" t="s">
        <v>21</v>
      </c>
      <c r="F7554" s="43" t="s">
        <v>22</v>
      </c>
      <c r="G7554">
        <v>30</v>
      </c>
      <c r="H7554">
        <v>30</v>
      </c>
      <c r="I7554" s="43" t="s">
        <v>951</v>
      </c>
      <c r="J7554" s="43" t="s">
        <v>1863</v>
      </c>
      <c r="K7554" s="43" t="s">
        <v>179</v>
      </c>
      <c r="L7554" s="43" t="str">
        <f>IF(AND(Home!$A$1&gt;=Leave[[#This Row],[Start Time]],Home!$A$1&lt;=Leave[[#This Row],[End Time]]),"Aplica","No Aplica")</f>
        <v>No Aplica</v>
      </c>
      <c r="M7554" s="43" t="str">
        <f>IF(AND(Home!$A$1&gt;=Leave[[#This Row],[Start Time]],Home!$A$1&lt;=Leave[[#This Row],[End Time]]),Home!$A$1,"No Aplica")</f>
        <v>No Aplica</v>
      </c>
      <c r="N7554" s="43" t="str">
        <f>Leave[[#This Row],[User Code (Owning User) (Usuario)]]&amp;Leave[[#This Row],[fecha activa]]</f>
        <v>MIE202225119542No Aplica</v>
      </c>
    </row>
    <row r="7555" spans="1:14" x14ac:dyDescent="0.3">
      <c r="A7555" s="43" t="s">
        <v>476</v>
      </c>
      <c r="B7555" s="3">
        <v>45909</v>
      </c>
      <c r="C7555" s="3">
        <v>45909</v>
      </c>
      <c r="D7555" s="43" t="s">
        <v>491</v>
      </c>
      <c r="E7555" s="43" t="s">
        <v>21</v>
      </c>
      <c r="F7555" s="43" t="s">
        <v>22</v>
      </c>
      <c r="G7555">
        <v>30</v>
      </c>
      <c r="H7555">
        <v>30</v>
      </c>
      <c r="I7555" s="43" t="s">
        <v>951</v>
      </c>
      <c r="J7555" s="43" t="s">
        <v>1863</v>
      </c>
      <c r="K7555" s="43" t="s">
        <v>179</v>
      </c>
      <c r="L7555" s="43" t="str">
        <f>IF(AND(Home!$A$1&gt;=Leave[[#This Row],[Start Time]],Home!$A$1&lt;=Leave[[#This Row],[End Time]]),"Aplica","No Aplica")</f>
        <v>No Aplica</v>
      </c>
      <c r="M7555" s="43" t="str">
        <f>IF(AND(Home!$A$1&gt;=Leave[[#This Row],[Start Time]],Home!$A$1&lt;=Leave[[#This Row],[End Time]]),Home!$A$1,"No Aplica")</f>
        <v>No Aplica</v>
      </c>
      <c r="N7555" s="43" t="str">
        <f>Leave[[#This Row],[User Code (Owning User) (Usuario)]]&amp;Leave[[#This Row],[fecha activa]]</f>
        <v>MIE202225119542No Aplica</v>
      </c>
    </row>
    <row r="7556" spans="1:14" x14ac:dyDescent="0.3">
      <c r="A7556" s="43" t="s">
        <v>476</v>
      </c>
      <c r="B7556" s="3">
        <v>45908</v>
      </c>
      <c r="C7556" s="3">
        <v>45908</v>
      </c>
      <c r="D7556" s="43" t="s">
        <v>491</v>
      </c>
      <c r="E7556" s="43" t="s">
        <v>21</v>
      </c>
      <c r="F7556" s="43" t="s">
        <v>22</v>
      </c>
      <c r="G7556">
        <v>30</v>
      </c>
      <c r="H7556">
        <v>30</v>
      </c>
      <c r="I7556" s="43" t="s">
        <v>951</v>
      </c>
      <c r="J7556" s="43" t="s">
        <v>1863</v>
      </c>
      <c r="K7556" s="43" t="s">
        <v>179</v>
      </c>
      <c r="L7556" s="43" t="str">
        <f>IF(AND(Home!$A$1&gt;=Leave[[#This Row],[Start Time]],Home!$A$1&lt;=Leave[[#This Row],[End Time]]),"Aplica","No Aplica")</f>
        <v>No Aplica</v>
      </c>
      <c r="M7556" s="43" t="str">
        <f>IF(AND(Home!$A$1&gt;=Leave[[#This Row],[Start Time]],Home!$A$1&lt;=Leave[[#This Row],[End Time]]),Home!$A$1,"No Aplica")</f>
        <v>No Aplica</v>
      </c>
      <c r="N7556" s="43" t="str">
        <f>Leave[[#This Row],[User Code (Owning User) (Usuario)]]&amp;Leave[[#This Row],[fecha activa]]</f>
        <v>MIE202225119542No Aplica</v>
      </c>
    </row>
    <row r="7557" spans="1:14" x14ac:dyDescent="0.3">
      <c r="A7557" s="43" t="s">
        <v>476</v>
      </c>
      <c r="B7557" s="3">
        <v>45907</v>
      </c>
      <c r="C7557" s="3">
        <v>45907</v>
      </c>
      <c r="D7557" s="43" t="s">
        <v>491</v>
      </c>
      <c r="E7557" s="43" t="s">
        <v>21</v>
      </c>
      <c r="F7557" s="43" t="s">
        <v>22</v>
      </c>
      <c r="G7557">
        <v>540</v>
      </c>
      <c r="H7557">
        <v>540</v>
      </c>
      <c r="I7557" s="43" t="s">
        <v>951</v>
      </c>
      <c r="J7557" s="43" t="s">
        <v>1863</v>
      </c>
      <c r="K7557" s="43" t="s">
        <v>179</v>
      </c>
      <c r="L7557" s="43" t="str">
        <f>IF(AND(Home!$A$1&gt;=Leave[[#This Row],[Start Time]],Home!$A$1&lt;=Leave[[#This Row],[End Time]]),"Aplica","No Aplica")</f>
        <v>No Aplica</v>
      </c>
      <c r="M7557" s="43" t="str">
        <f>IF(AND(Home!$A$1&gt;=Leave[[#This Row],[Start Time]],Home!$A$1&lt;=Leave[[#This Row],[End Time]]),Home!$A$1,"No Aplica")</f>
        <v>No Aplica</v>
      </c>
      <c r="N7557" s="43" t="str">
        <f>Leave[[#This Row],[User Code (Owning User) (Usuario)]]&amp;Leave[[#This Row],[fecha activa]]</f>
        <v>MIE202225119542No Aplica</v>
      </c>
    </row>
    <row r="7558" spans="1:14" x14ac:dyDescent="0.3">
      <c r="A7558" s="43" t="s">
        <v>465</v>
      </c>
      <c r="B7558" s="3">
        <v>45906</v>
      </c>
      <c r="C7558" s="3">
        <v>45906</v>
      </c>
      <c r="D7558" s="43" t="s">
        <v>602</v>
      </c>
      <c r="E7558" s="43" t="s">
        <v>21</v>
      </c>
      <c r="F7558" s="43" t="s">
        <v>22</v>
      </c>
      <c r="G7558">
        <v>240</v>
      </c>
      <c r="H7558">
        <v>240</v>
      </c>
      <c r="I7558" s="43" t="s">
        <v>951</v>
      </c>
      <c r="J7558" s="43" t="s">
        <v>1863</v>
      </c>
      <c r="K7558" s="43" t="s">
        <v>179</v>
      </c>
      <c r="L7558" s="43" t="str">
        <f>IF(AND(Home!$A$1&gt;=Leave[[#This Row],[Start Time]],Home!$A$1&lt;=Leave[[#This Row],[End Time]]),"Aplica","No Aplica")</f>
        <v>No Aplica</v>
      </c>
      <c r="M7558" s="43" t="str">
        <f>IF(AND(Home!$A$1&gt;=Leave[[#This Row],[Start Time]],Home!$A$1&lt;=Leave[[#This Row],[End Time]]),Home!$A$1,"No Aplica")</f>
        <v>No Aplica</v>
      </c>
      <c r="N7558" s="43" t="str">
        <f>Leave[[#This Row],[User Code (Owning User) (Usuario)]]&amp;Leave[[#This Row],[fecha activa]]</f>
        <v>MIE202225119542No Aplica</v>
      </c>
    </row>
    <row r="7559" spans="1:14" x14ac:dyDescent="0.3">
      <c r="A7559" s="43" t="s">
        <v>476</v>
      </c>
      <c r="B7559" s="3">
        <v>45906</v>
      </c>
      <c r="C7559" s="3">
        <v>45906</v>
      </c>
      <c r="D7559" s="43" t="s">
        <v>491</v>
      </c>
      <c r="E7559" s="43" t="s">
        <v>21</v>
      </c>
      <c r="F7559" s="43" t="s">
        <v>22</v>
      </c>
      <c r="G7559">
        <v>60</v>
      </c>
      <c r="H7559">
        <v>60</v>
      </c>
      <c r="I7559" s="43" t="s">
        <v>951</v>
      </c>
      <c r="J7559" s="43" t="s">
        <v>1863</v>
      </c>
      <c r="K7559" s="43" t="s">
        <v>179</v>
      </c>
      <c r="L7559" s="43" t="str">
        <f>IF(AND(Home!$A$1&gt;=Leave[[#This Row],[Start Time]],Home!$A$1&lt;=Leave[[#This Row],[End Time]]),"Aplica","No Aplica")</f>
        <v>No Aplica</v>
      </c>
      <c r="M7559" s="43" t="str">
        <f>IF(AND(Home!$A$1&gt;=Leave[[#This Row],[Start Time]],Home!$A$1&lt;=Leave[[#This Row],[End Time]]),Home!$A$1,"No Aplica")</f>
        <v>No Aplica</v>
      </c>
      <c r="N7559" s="43" t="str">
        <f>Leave[[#This Row],[User Code (Owning User) (Usuario)]]&amp;Leave[[#This Row],[fecha activa]]</f>
        <v>MIE202225119542No Aplica</v>
      </c>
    </row>
    <row r="7560" spans="1:14" x14ac:dyDescent="0.3">
      <c r="A7560" s="43" t="s">
        <v>476</v>
      </c>
      <c r="B7560" s="3">
        <v>45905</v>
      </c>
      <c r="C7560" s="3">
        <v>45905</v>
      </c>
      <c r="D7560" s="43" t="s">
        <v>491</v>
      </c>
      <c r="E7560" s="43" t="s">
        <v>21</v>
      </c>
      <c r="F7560" s="43" t="s">
        <v>22</v>
      </c>
      <c r="G7560">
        <v>30</v>
      </c>
      <c r="H7560">
        <v>30</v>
      </c>
      <c r="I7560" s="43" t="s">
        <v>951</v>
      </c>
      <c r="J7560" s="43" t="s">
        <v>1863</v>
      </c>
      <c r="K7560" s="43" t="s">
        <v>179</v>
      </c>
      <c r="L7560" s="43" t="str">
        <f>IF(AND(Home!$A$1&gt;=Leave[[#This Row],[Start Time]],Home!$A$1&lt;=Leave[[#This Row],[End Time]]),"Aplica","No Aplica")</f>
        <v>No Aplica</v>
      </c>
      <c r="M7560" s="43" t="str">
        <f>IF(AND(Home!$A$1&gt;=Leave[[#This Row],[Start Time]],Home!$A$1&lt;=Leave[[#This Row],[End Time]]),Home!$A$1,"No Aplica")</f>
        <v>No Aplica</v>
      </c>
      <c r="N7560" s="43" t="str">
        <f>Leave[[#This Row],[User Code (Owning User) (Usuario)]]&amp;Leave[[#This Row],[fecha activa]]</f>
        <v>MIE202225119542No Aplica</v>
      </c>
    </row>
    <row r="7561" spans="1:14" x14ac:dyDescent="0.3">
      <c r="A7561" s="43" t="s">
        <v>476</v>
      </c>
      <c r="B7561" s="3">
        <v>45904</v>
      </c>
      <c r="C7561" s="3">
        <v>45904</v>
      </c>
      <c r="D7561" s="43" t="s">
        <v>491</v>
      </c>
      <c r="E7561" s="43" t="s">
        <v>21</v>
      </c>
      <c r="F7561" s="43" t="s">
        <v>22</v>
      </c>
      <c r="G7561">
        <v>30</v>
      </c>
      <c r="H7561">
        <v>30</v>
      </c>
      <c r="I7561" s="43" t="s">
        <v>951</v>
      </c>
      <c r="J7561" s="43" t="s">
        <v>1863</v>
      </c>
      <c r="K7561" s="43" t="s">
        <v>179</v>
      </c>
      <c r="L7561" s="43" t="str">
        <f>IF(AND(Home!$A$1&gt;=Leave[[#This Row],[Start Time]],Home!$A$1&lt;=Leave[[#This Row],[End Time]]),"Aplica","No Aplica")</f>
        <v>No Aplica</v>
      </c>
      <c r="M7561" s="43" t="str">
        <f>IF(AND(Home!$A$1&gt;=Leave[[#This Row],[Start Time]],Home!$A$1&lt;=Leave[[#This Row],[End Time]]),Home!$A$1,"No Aplica")</f>
        <v>No Aplica</v>
      </c>
      <c r="N7561" s="43" t="str">
        <f>Leave[[#This Row],[User Code (Owning User) (Usuario)]]&amp;Leave[[#This Row],[fecha activa]]</f>
        <v>MIE202225119542No Aplica</v>
      </c>
    </row>
    <row r="7562" spans="1:14" x14ac:dyDescent="0.3">
      <c r="A7562" s="43" t="s">
        <v>476</v>
      </c>
      <c r="B7562" s="3">
        <v>45903</v>
      </c>
      <c r="C7562" s="3">
        <v>45903</v>
      </c>
      <c r="D7562" s="43" t="s">
        <v>491</v>
      </c>
      <c r="E7562" s="43" t="s">
        <v>21</v>
      </c>
      <c r="F7562" s="43" t="s">
        <v>22</v>
      </c>
      <c r="G7562">
        <v>30</v>
      </c>
      <c r="H7562">
        <v>30</v>
      </c>
      <c r="I7562" s="43" t="s">
        <v>951</v>
      </c>
      <c r="J7562" s="43" t="s">
        <v>1863</v>
      </c>
      <c r="K7562" s="43" t="s">
        <v>179</v>
      </c>
      <c r="L7562" s="43" t="str">
        <f>IF(AND(Home!$A$1&gt;=Leave[[#This Row],[Start Time]],Home!$A$1&lt;=Leave[[#This Row],[End Time]]),"Aplica","No Aplica")</f>
        <v>No Aplica</v>
      </c>
      <c r="M7562" s="43" t="str">
        <f>IF(AND(Home!$A$1&gt;=Leave[[#This Row],[Start Time]],Home!$A$1&lt;=Leave[[#This Row],[End Time]]),Home!$A$1,"No Aplica")</f>
        <v>No Aplica</v>
      </c>
      <c r="N7562" s="43" t="str">
        <f>Leave[[#This Row],[User Code (Owning User) (Usuario)]]&amp;Leave[[#This Row],[fecha activa]]</f>
        <v>MIE202225119542No Aplica</v>
      </c>
    </row>
    <row r="7563" spans="1:14" x14ac:dyDescent="0.3">
      <c r="A7563" s="43" t="s">
        <v>476</v>
      </c>
      <c r="B7563" s="3">
        <v>45902</v>
      </c>
      <c r="C7563" s="3">
        <v>45902</v>
      </c>
      <c r="D7563" s="43" t="s">
        <v>491</v>
      </c>
      <c r="E7563" s="43" t="s">
        <v>21</v>
      </c>
      <c r="F7563" s="43" t="s">
        <v>22</v>
      </c>
      <c r="G7563">
        <v>30</v>
      </c>
      <c r="H7563">
        <v>30</v>
      </c>
      <c r="I7563" s="43" t="s">
        <v>951</v>
      </c>
      <c r="J7563" s="43" t="s">
        <v>1863</v>
      </c>
      <c r="K7563" s="43" t="s">
        <v>179</v>
      </c>
      <c r="L7563" s="43" t="str">
        <f>IF(AND(Home!$A$1&gt;=Leave[[#This Row],[Start Time]],Home!$A$1&lt;=Leave[[#This Row],[End Time]]),"Aplica","No Aplica")</f>
        <v>No Aplica</v>
      </c>
      <c r="M7563" s="43" t="str">
        <f>IF(AND(Home!$A$1&gt;=Leave[[#This Row],[Start Time]],Home!$A$1&lt;=Leave[[#This Row],[End Time]]),Home!$A$1,"No Aplica")</f>
        <v>No Aplica</v>
      </c>
      <c r="N7563" s="43" t="str">
        <f>Leave[[#This Row],[User Code (Owning User) (Usuario)]]&amp;Leave[[#This Row],[fecha activa]]</f>
        <v>MIE202225119542No Aplica</v>
      </c>
    </row>
    <row r="7564" spans="1:14" x14ac:dyDescent="0.3">
      <c r="A7564" s="43" t="s">
        <v>476</v>
      </c>
      <c r="B7564" s="3">
        <v>45901</v>
      </c>
      <c r="C7564" s="3">
        <v>45901</v>
      </c>
      <c r="D7564" s="43" t="s">
        <v>491</v>
      </c>
      <c r="E7564" s="43" t="s">
        <v>21</v>
      </c>
      <c r="F7564" s="43" t="s">
        <v>22</v>
      </c>
      <c r="G7564">
        <v>30</v>
      </c>
      <c r="H7564">
        <v>30</v>
      </c>
      <c r="I7564" s="43" t="s">
        <v>951</v>
      </c>
      <c r="J7564" s="43" t="s">
        <v>1863</v>
      </c>
      <c r="K7564" s="43" t="s">
        <v>179</v>
      </c>
      <c r="L7564" s="43" t="str">
        <f>IF(AND(Home!$A$1&gt;=Leave[[#This Row],[Start Time]],Home!$A$1&lt;=Leave[[#This Row],[End Time]]),"Aplica","No Aplica")</f>
        <v>No Aplica</v>
      </c>
      <c r="M7564" s="43" t="str">
        <f>IF(AND(Home!$A$1&gt;=Leave[[#This Row],[Start Time]],Home!$A$1&lt;=Leave[[#This Row],[End Time]]),Home!$A$1,"No Aplica")</f>
        <v>No Aplica</v>
      </c>
      <c r="N7564" s="43" t="str">
        <f>Leave[[#This Row],[User Code (Owning User) (Usuario)]]&amp;Leave[[#This Row],[fecha activa]]</f>
        <v>MIE202225119542No Aplica</v>
      </c>
    </row>
    <row r="7565" spans="1:14" x14ac:dyDescent="0.3">
      <c r="A7565" s="43" t="s">
        <v>465</v>
      </c>
      <c r="B7565" s="3">
        <v>45928</v>
      </c>
      <c r="C7565" s="3">
        <v>45928</v>
      </c>
      <c r="D7565" s="43" t="s">
        <v>473</v>
      </c>
      <c r="E7565" s="43" t="s">
        <v>2105</v>
      </c>
      <c r="F7565" s="43" t="s">
        <v>2107</v>
      </c>
      <c r="G7565">
        <v>540</v>
      </c>
      <c r="H7565">
        <v>540</v>
      </c>
      <c r="I7565" s="43" t="s">
        <v>2106</v>
      </c>
      <c r="J7565" s="43" t="s">
        <v>975</v>
      </c>
      <c r="K7565" s="43" t="s">
        <v>178</v>
      </c>
      <c r="L7565" s="43" t="str">
        <f>IF(AND(Home!$A$1&gt;=Leave[[#This Row],[Start Time]],Home!$A$1&lt;=Leave[[#This Row],[End Time]]),"Aplica","No Aplica")</f>
        <v>No Aplica</v>
      </c>
      <c r="M7565" s="43" t="str">
        <f>IF(AND(Home!$A$1&gt;=Leave[[#This Row],[Start Time]],Home!$A$1&lt;=Leave[[#This Row],[End Time]]),Home!$A$1,"No Aplica")</f>
        <v>No Aplica</v>
      </c>
      <c r="N7565" s="43" t="str">
        <f>Leave[[#This Row],[User Code (Owning User) (Usuario)]]&amp;Leave[[#This Row],[fecha activa]]</f>
        <v>MIE2025160723713No Aplica</v>
      </c>
    </row>
    <row r="7566" spans="1:14" x14ac:dyDescent="0.3">
      <c r="A7566" s="43" t="s">
        <v>465</v>
      </c>
      <c r="B7566" s="3">
        <v>45927</v>
      </c>
      <c r="C7566" s="3">
        <v>45927</v>
      </c>
      <c r="D7566" s="43" t="s">
        <v>491</v>
      </c>
      <c r="E7566" s="43" t="s">
        <v>2105</v>
      </c>
      <c r="F7566" s="43" t="s">
        <v>2107</v>
      </c>
      <c r="G7566">
        <v>300</v>
      </c>
      <c r="H7566">
        <v>300</v>
      </c>
      <c r="I7566" s="43" t="s">
        <v>2106</v>
      </c>
      <c r="J7566" s="43" t="s">
        <v>975</v>
      </c>
      <c r="K7566" s="43" t="s">
        <v>178</v>
      </c>
      <c r="L7566" s="43" t="str">
        <f>IF(AND(Home!$A$1&gt;=Leave[[#This Row],[Start Time]],Home!$A$1&lt;=Leave[[#This Row],[End Time]]),"Aplica","No Aplica")</f>
        <v>No Aplica</v>
      </c>
      <c r="M7566" s="43" t="str">
        <f>IF(AND(Home!$A$1&gt;=Leave[[#This Row],[Start Time]],Home!$A$1&lt;=Leave[[#This Row],[End Time]]),Home!$A$1,"No Aplica")</f>
        <v>No Aplica</v>
      </c>
      <c r="N7566" s="43" t="str">
        <f>Leave[[#This Row],[User Code (Owning User) (Usuario)]]&amp;Leave[[#This Row],[fecha activa]]</f>
        <v>MIE2025160723713No Aplica</v>
      </c>
    </row>
    <row r="7567" spans="1:14" x14ac:dyDescent="0.3">
      <c r="A7567" s="43" t="s">
        <v>465</v>
      </c>
      <c r="B7567" s="3">
        <v>45920</v>
      </c>
      <c r="C7567" s="3">
        <v>45920</v>
      </c>
      <c r="D7567" s="43" t="s">
        <v>491</v>
      </c>
      <c r="E7567" s="43" t="s">
        <v>2105</v>
      </c>
      <c r="F7567" s="43" t="s">
        <v>2107</v>
      </c>
      <c r="G7567">
        <v>300</v>
      </c>
      <c r="H7567">
        <v>300</v>
      </c>
      <c r="I7567" s="43" t="s">
        <v>2106</v>
      </c>
      <c r="J7567" s="43" t="s">
        <v>975</v>
      </c>
      <c r="K7567" s="43" t="s">
        <v>178</v>
      </c>
      <c r="L7567" s="43" t="str">
        <f>IF(AND(Home!$A$1&gt;=Leave[[#This Row],[Start Time]],Home!$A$1&lt;=Leave[[#This Row],[End Time]]),"Aplica","No Aplica")</f>
        <v>No Aplica</v>
      </c>
      <c r="M7567" s="43" t="str">
        <f>IF(AND(Home!$A$1&gt;=Leave[[#This Row],[Start Time]],Home!$A$1&lt;=Leave[[#This Row],[End Time]]),Home!$A$1,"No Aplica")</f>
        <v>No Aplica</v>
      </c>
      <c r="N7567" s="43" t="str">
        <f>Leave[[#This Row],[User Code (Owning User) (Usuario)]]&amp;Leave[[#This Row],[fecha activa]]</f>
        <v>MIE2025160723713No Aplica</v>
      </c>
    </row>
    <row r="7568" spans="1:14" x14ac:dyDescent="0.3">
      <c r="A7568" s="43" t="s">
        <v>465</v>
      </c>
      <c r="B7568" s="3">
        <v>45921</v>
      </c>
      <c r="C7568" s="3">
        <v>45921</v>
      </c>
      <c r="D7568" s="43" t="s">
        <v>473</v>
      </c>
      <c r="E7568" s="43" t="s">
        <v>2105</v>
      </c>
      <c r="F7568" s="43" t="s">
        <v>2107</v>
      </c>
      <c r="G7568">
        <v>540</v>
      </c>
      <c r="H7568">
        <v>540</v>
      </c>
      <c r="I7568" s="43" t="s">
        <v>2106</v>
      </c>
      <c r="J7568" s="43" t="s">
        <v>975</v>
      </c>
      <c r="K7568" s="43" t="s">
        <v>178</v>
      </c>
      <c r="L7568" s="43" t="str">
        <f>IF(AND(Home!$A$1&gt;=Leave[[#This Row],[Start Time]],Home!$A$1&lt;=Leave[[#This Row],[End Time]]),"Aplica","No Aplica")</f>
        <v>No Aplica</v>
      </c>
      <c r="M7568" s="43" t="str">
        <f>IF(AND(Home!$A$1&gt;=Leave[[#This Row],[Start Time]],Home!$A$1&lt;=Leave[[#This Row],[End Time]]),Home!$A$1,"No Aplica")</f>
        <v>No Aplica</v>
      </c>
      <c r="N7568" s="43" t="str">
        <f>Leave[[#This Row],[User Code (Owning User) (Usuario)]]&amp;Leave[[#This Row],[fecha activa]]</f>
        <v>MIE2025160723713No Aplica</v>
      </c>
    </row>
    <row r="7569" spans="1:14" x14ac:dyDescent="0.3">
      <c r="A7569" s="43" t="s">
        <v>465</v>
      </c>
      <c r="B7569" s="3">
        <v>45912</v>
      </c>
      <c r="C7569" s="3">
        <v>45912</v>
      </c>
      <c r="D7569" s="43" t="s">
        <v>621</v>
      </c>
      <c r="E7569" s="43" t="s">
        <v>2105</v>
      </c>
      <c r="F7569" s="43" t="s">
        <v>2107</v>
      </c>
      <c r="G7569">
        <v>60</v>
      </c>
      <c r="H7569">
        <v>60</v>
      </c>
      <c r="I7569" s="43" t="s">
        <v>2106</v>
      </c>
      <c r="J7569" s="43" t="s">
        <v>975</v>
      </c>
      <c r="K7569" s="43" t="s">
        <v>178</v>
      </c>
      <c r="L7569" s="43" t="str">
        <f>IF(AND(Home!$A$1&gt;=Leave[[#This Row],[Start Time]],Home!$A$1&lt;=Leave[[#This Row],[End Time]]),"Aplica","No Aplica")</f>
        <v>No Aplica</v>
      </c>
      <c r="M7569" s="43" t="str">
        <f>IF(AND(Home!$A$1&gt;=Leave[[#This Row],[Start Time]],Home!$A$1&lt;=Leave[[#This Row],[End Time]]),Home!$A$1,"No Aplica")</f>
        <v>No Aplica</v>
      </c>
      <c r="N7569" s="43" t="str">
        <f>Leave[[#This Row],[User Code (Owning User) (Usuario)]]&amp;Leave[[#This Row],[fecha activa]]</f>
        <v>MIE2025160723713No Aplica</v>
      </c>
    </row>
    <row r="7570" spans="1:14" x14ac:dyDescent="0.3">
      <c r="A7570" s="43" t="s">
        <v>465</v>
      </c>
      <c r="B7570" s="3">
        <v>45911</v>
      </c>
      <c r="C7570" s="3">
        <v>45911</v>
      </c>
      <c r="D7570" s="43" t="s">
        <v>621</v>
      </c>
      <c r="E7570" s="43" t="s">
        <v>2105</v>
      </c>
      <c r="F7570" s="43" t="s">
        <v>2107</v>
      </c>
      <c r="G7570">
        <v>60</v>
      </c>
      <c r="H7570">
        <v>60</v>
      </c>
      <c r="I7570" s="43" t="s">
        <v>2106</v>
      </c>
      <c r="J7570" s="43" t="s">
        <v>975</v>
      </c>
      <c r="K7570" s="43" t="s">
        <v>178</v>
      </c>
      <c r="L7570" s="43" t="str">
        <f>IF(AND(Home!$A$1&gt;=Leave[[#This Row],[Start Time]],Home!$A$1&lt;=Leave[[#This Row],[End Time]]),"Aplica","No Aplica")</f>
        <v>No Aplica</v>
      </c>
      <c r="M7570" s="43" t="str">
        <f>IF(AND(Home!$A$1&gt;=Leave[[#This Row],[Start Time]],Home!$A$1&lt;=Leave[[#This Row],[End Time]]),Home!$A$1,"No Aplica")</f>
        <v>No Aplica</v>
      </c>
      <c r="N7570" s="43" t="str">
        <f>Leave[[#This Row],[User Code (Owning User) (Usuario)]]&amp;Leave[[#This Row],[fecha activa]]</f>
        <v>MIE2025160723713No Aplica</v>
      </c>
    </row>
    <row r="7571" spans="1:14" x14ac:dyDescent="0.3">
      <c r="A7571" s="43" t="s">
        <v>465</v>
      </c>
      <c r="B7571" s="3">
        <v>45910</v>
      </c>
      <c r="C7571" s="3">
        <v>45910</v>
      </c>
      <c r="D7571" s="43" t="s">
        <v>621</v>
      </c>
      <c r="E7571" s="43" t="s">
        <v>2105</v>
      </c>
      <c r="F7571" s="43" t="s">
        <v>2107</v>
      </c>
      <c r="G7571">
        <v>60</v>
      </c>
      <c r="H7571">
        <v>60</v>
      </c>
      <c r="I7571" s="43" t="s">
        <v>2106</v>
      </c>
      <c r="J7571" s="43" t="s">
        <v>975</v>
      </c>
      <c r="K7571" s="43" t="s">
        <v>178</v>
      </c>
      <c r="L7571" s="43" t="str">
        <f>IF(AND(Home!$A$1&gt;=Leave[[#This Row],[Start Time]],Home!$A$1&lt;=Leave[[#This Row],[End Time]]),"Aplica","No Aplica")</f>
        <v>No Aplica</v>
      </c>
      <c r="M7571" s="43" t="str">
        <f>IF(AND(Home!$A$1&gt;=Leave[[#This Row],[Start Time]],Home!$A$1&lt;=Leave[[#This Row],[End Time]]),Home!$A$1,"No Aplica")</f>
        <v>No Aplica</v>
      </c>
      <c r="N7571" s="43" t="str">
        <f>Leave[[#This Row],[User Code (Owning User) (Usuario)]]&amp;Leave[[#This Row],[fecha activa]]</f>
        <v>MIE2025160723713No Aplica</v>
      </c>
    </row>
    <row r="7572" spans="1:14" x14ac:dyDescent="0.3">
      <c r="A7572" s="43" t="s">
        <v>465</v>
      </c>
      <c r="B7572" s="3">
        <v>45909</v>
      </c>
      <c r="C7572" s="3">
        <v>45909</v>
      </c>
      <c r="D7572" s="43" t="s">
        <v>621</v>
      </c>
      <c r="E7572" s="43" t="s">
        <v>2105</v>
      </c>
      <c r="F7572" s="43" t="s">
        <v>2107</v>
      </c>
      <c r="G7572">
        <v>60</v>
      </c>
      <c r="H7572">
        <v>60</v>
      </c>
      <c r="I7572" s="43" t="s">
        <v>2106</v>
      </c>
      <c r="J7572" s="43" t="s">
        <v>975</v>
      </c>
      <c r="K7572" s="43" t="s">
        <v>178</v>
      </c>
      <c r="L7572" s="43" t="str">
        <f>IF(AND(Home!$A$1&gt;=Leave[[#This Row],[Start Time]],Home!$A$1&lt;=Leave[[#This Row],[End Time]]),"Aplica","No Aplica")</f>
        <v>No Aplica</v>
      </c>
      <c r="M7572" s="43" t="str">
        <f>IF(AND(Home!$A$1&gt;=Leave[[#This Row],[Start Time]],Home!$A$1&lt;=Leave[[#This Row],[End Time]]),Home!$A$1,"No Aplica")</f>
        <v>No Aplica</v>
      </c>
      <c r="N7572" s="43" t="str">
        <f>Leave[[#This Row],[User Code (Owning User) (Usuario)]]&amp;Leave[[#This Row],[fecha activa]]</f>
        <v>MIE2025160723713No Aplica</v>
      </c>
    </row>
    <row r="7573" spans="1:14" x14ac:dyDescent="0.3">
      <c r="A7573" s="43" t="s">
        <v>465</v>
      </c>
      <c r="B7573" s="3">
        <v>45914</v>
      </c>
      <c r="C7573" s="3">
        <v>45914</v>
      </c>
      <c r="D7573" s="43" t="s">
        <v>473</v>
      </c>
      <c r="E7573" s="43" t="s">
        <v>2105</v>
      </c>
      <c r="F7573" s="43" t="s">
        <v>2107</v>
      </c>
      <c r="G7573">
        <v>540</v>
      </c>
      <c r="H7573">
        <v>540</v>
      </c>
      <c r="I7573" s="43" t="s">
        <v>2106</v>
      </c>
      <c r="J7573" s="43" t="s">
        <v>975</v>
      </c>
      <c r="K7573" s="43" t="s">
        <v>178</v>
      </c>
      <c r="L7573" s="43" t="str">
        <f>IF(AND(Home!$A$1&gt;=Leave[[#This Row],[Start Time]],Home!$A$1&lt;=Leave[[#This Row],[End Time]]),"Aplica","No Aplica")</f>
        <v>No Aplica</v>
      </c>
      <c r="M7573" s="43" t="str">
        <f>IF(AND(Home!$A$1&gt;=Leave[[#This Row],[Start Time]],Home!$A$1&lt;=Leave[[#This Row],[End Time]]),Home!$A$1,"No Aplica")</f>
        <v>No Aplica</v>
      </c>
      <c r="N7573" s="43" t="str">
        <f>Leave[[#This Row],[User Code (Owning User) (Usuario)]]&amp;Leave[[#This Row],[fecha activa]]</f>
        <v>MIE2025160723713No Aplica</v>
      </c>
    </row>
    <row r="7574" spans="1:14" x14ac:dyDescent="0.3">
      <c r="A7574" s="43" t="s">
        <v>465</v>
      </c>
      <c r="B7574" s="3">
        <v>45905</v>
      </c>
      <c r="C7574" s="3">
        <v>45905</v>
      </c>
      <c r="D7574" s="43" t="s">
        <v>621</v>
      </c>
      <c r="E7574" s="43" t="s">
        <v>2105</v>
      </c>
      <c r="F7574" s="43" t="s">
        <v>2107</v>
      </c>
      <c r="G7574">
        <v>60</v>
      </c>
      <c r="H7574">
        <v>60</v>
      </c>
      <c r="I7574" s="43" t="s">
        <v>2106</v>
      </c>
      <c r="J7574" s="43" t="s">
        <v>975</v>
      </c>
      <c r="K7574" s="43" t="s">
        <v>178</v>
      </c>
      <c r="L7574" s="43" t="str">
        <f>IF(AND(Home!$A$1&gt;=Leave[[#This Row],[Start Time]],Home!$A$1&lt;=Leave[[#This Row],[End Time]]),"Aplica","No Aplica")</f>
        <v>No Aplica</v>
      </c>
      <c r="M7574" s="43" t="str">
        <f>IF(AND(Home!$A$1&gt;=Leave[[#This Row],[Start Time]],Home!$A$1&lt;=Leave[[#This Row],[End Time]]),Home!$A$1,"No Aplica")</f>
        <v>No Aplica</v>
      </c>
      <c r="N7574" s="43" t="str">
        <f>Leave[[#This Row],[User Code (Owning User) (Usuario)]]&amp;Leave[[#This Row],[fecha activa]]</f>
        <v>MIE2025160723713No Aplica</v>
      </c>
    </row>
    <row r="7575" spans="1:14" x14ac:dyDescent="0.3">
      <c r="A7575" s="43" t="s">
        <v>465</v>
      </c>
      <c r="B7575" s="3">
        <v>45904</v>
      </c>
      <c r="C7575" s="3">
        <v>45904</v>
      </c>
      <c r="D7575" s="43" t="s">
        <v>621</v>
      </c>
      <c r="E7575" s="43" t="s">
        <v>2105</v>
      </c>
      <c r="F7575" s="43" t="s">
        <v>2107</v>
      </c>
      <c r="G7575">
        <v>60</v>
      </c>
      <c r="H7575">
        <v>60</v>
      </c>
      <c r="I7575" s="43" t="s">
        <v>2106</v>
      </c>
      <c r="J7575" s="43" t="s">
        <v>975</v>
      </c>
      <c r="K7575" s="43" t="s">
        <v>178</v>
      </c>
      <c r="L7575" s="43" t="str">
        <f>IF(AND(Home!$A$1&gt;=Leave[[#This Row],[Start Time]],Home!$A$1&lt;=Leave[[#This Row],[End Time]]),"Aplica","No Aplica")</f>
        <v>No Aplica</v>
      </c>
      <c r="M7575" s="43" t="str">
        <f>IF(AND(Home!$A$1&gt;=Leave[[#This Row],[Start Time]],Home!$A$1&lt;=Leave[[#This Row],[End Time]]),Home!$A$1,"No Aplica")</f>
        <v>No Aplica</v>
      </c>
      <c r="N7575" s="43" t="str">
        <f>Leave[[#This Row],[User Code (Owning User) (Usuario)]]&amp;Leave[[#This Row],[fecha activa]]</f>
        <v>MIE2025160723713No Aplica</v>
      </c>
    </row>
    <row r="7576" spans="1:14" x14ac:dyDescent="0.3">
      <c r="A7576" s="43" t="s">
        <v>465</v>
      </c>
      <c r="B7576" s="3">
        <v>45903</v>
      </c>
      <c r="C7576" s="3">
        <v>45903</v>
      </c>
      <c r="D7576" s="43" t="s">
        <v>621</v>
      </c>
      <c r="E7576" s="43" t="s">
        <v>2105</v>
      </c>
      <c r="F7576" s="43" t="s">
        <v>2107</v>
      </c>
      <c r="G7576">
        <v>60</v>
      </c>
      <c r="H7576">
        <v>60</v>
      </c>
      <c r="I7576" s="43" t="s">
        <v>2106</v>
      </c>
      <c r="J7576" s="43" t="s">
        <v>975</v>
      </c>
      <c r="K7576" s="43" t="s">
        <v>178</v>
      </c>
      <c r="L7576" s="43" t="str">
        <f>IF(AND(Home!$A$1&gt;=Leave[[#This Row],[Start Time]],Home!$A$1&lt;=Leave[[#This Row],[End Time]]),"Aplica","No Aplica")</f>
        <v>No Aplica</v>
      </c>
      <c r="M7576" s="43" t="str">
        <f>IF(AND(Home!$A$1&gt;=Leave[[#This Row],[Start Time]],Home!$A$1&lt;=Leave[[#This Row],[End Time]]),Home!$A$1,"No Aplica")</f>
        <v>No Aplica</v>
      </c>
      <c r="N7576" s="43" t="str">
        <f>Leave[[#This Row],[User Code (Owning User) (Usuario)]]&amp;Leave[[#This Row],[fecha activa]]</f>
        <v>MIE2025160723713No Aplica</v>
      </c>
    </row>
    <row r="7577" spans="1:14" x14ac:dyDescent="0.3">
      <c r="A7577" s="43" t="s">
        <v>465</v>
      </c>
      <c r="B7577" s="3">
        <v>45907</v>
      </c>
      <c r="C7577" s="3">
        <v>45907</v>
      </c>
      <c r="D7577" s="43" t="s">
        <v>473</v>
      </c>
      <c r="E7577" s="43" t="s">
        <v>2105</v>
      </c>
      <c r="F7577" s="43" t="s">
        <v>2107</v>
      </c>
      <c r="G7577">
        <v>540</v>
      </c>
      <c r="H7577">
        <v>540</v>
      </c>
      <c r="I7577" s="43" t="s">
        <v>2106</v>
      </c>
      <c r="J7577" s="43" t="s">
        <v>975</v>
      </c>
      <c r="K7577" s="43" t="s">
        <v>178</v>
      </c>
      <c r="L7577" s="43" t="str">
        <f>IF(AND(Home!$A$1&gt;=Leave[[#This Row],[Start Time]],Home!$A$1&lt;=Leave[[#This Row],[End Time]]),"Aplica","No Aplica")</f>
        <v>No Aplica</v>
      </c>
      <c r="M7577" s="43" t="str">
        <f>IF(AND(Home!$A$1&gt;=Leave[[#This Row],[Start Time]],Home!$A$1&lt;=Leave[[#This Row],[End Time]]),Home!$A$1,"No Aplica")</f>
        <v>No Aplica</v>
      </c>
      <c r="N7577" s="43" t="str">
        <f>Leave[[#This Row],[User Code (Owning User) (Usuario)]]&amp;Leave[[#This Row],[fecha activa]]</f>
        <v>MIE2025160723713No Aplica</v>
      </c>
    </row>
    <row r="7578" spans="1:14" x14ac:dyDescent="0.3">
      <c r="A7578" s="43" t="s">
        <v>465</v>
      </c>
      <c r="B7578" s="3">
        <v>45902</v>
      </c>
      <c r="C7578" s="3">
        <v>45902</v>
      </c>
      <c r="D7578" s="43" t="s">
        <v>621</v>
      </c>
      <c r="E7578" s="43" t="s">
        <v>2105</v>
      </c>
      <c r="F7578" s="43" t="s">
        <v>2107</v>
      </c>
      <c r="G7578">
        <v>60</v>
      </c>
      <c r="H7578">
        <v>60</v>
      </c>
      <c r="I7578" s="43" t="s">
        <v>2106</v>
      </c>
      <c r="J7578" s="43" t="s">
        <v>975</v>
      </c>
      <c r="K7578" s="43" t="s">
        <v>178</v>
      </c>
      <c r="L7578" s="43" t="str">
        <f>IF(AND(Home!$A$1&gt;=Leave[[#This Row],[Start Time]],Home!$A$1&lt;=Leave[[#This Row],[End Time]]),"Aplica","No Aplica")</f>
        <v>No Aplica</v>
      </c>
      <c r="M7578" s="43" t="str">
        <f>IF(AND(Home!$A$1&gt;=Leave[[#This Row],[Start Time]],Home!$A$1&lt;=Leave[[#This Row],[End Time]]),Home!$A$1,"No Aplica")</f>
        <v>No Aplica</v>
      </c>
      <c r="N7578" s="43" t="str">
        <f>Leave[[#This Row],[User Code (Owning User) (Usuario)]]&amp;Leave[[#This Row],[fecha activa]]</f>
        <v>MIE2025160723713No Aplica</v>
      </c>
    </row>
    <row r="7579" spans="1:14" x14ac:dyDescent="0.3">
      <c r="A7579" s="43" t="s">
        <v>476</v>
      </c>
      <c r="B7579" s="3">
        <v>45921</v>
      </c>
      <c r="C7579" s="3">
        <v>45921</v>
      </c>
      <c r="D7579" s="43" t="s">
        <v>490</v>
      </c>
      <c r="E7579" s="43" t="s">
        <v>1835</v>
      </c>
      <c r="F7579" s="43" t="s">
        <v>1837</v>
      </c>
      <c r="G7579">
        <v>540</v>
      </c>
      <c r="H7579">
        <v>540</v>
      </c>
      <c r="I7579" s="43" t="s">
        <v>1836</v>
      </c>
      <c r="J7579" s="43" t="s">
        <v>982</v>
      </c>
      <c r="K7579" s="43" t="s">
        <v>179</v>
      </c>
      <c r="L7579" s="43" t="str">
        <f>IF(AND(Home!$A$1&gt;=Leave[[#This Row],[Start Time]],Home!$A$1&lt;=Leave[[#This Row],[End Time]]),"Aplica","No Aplica")</f>
        <v>No Aplica</v>
      </c>
      <c r="M7579" s="43" t="str">
        <f>IF(AND(Home!$A$1&gt;=Leave[[#This Row],[Start Time]],Home!$A$1&lt;=Leave[[#This Row],[End Time]]),Home!$A$1,"No Aplica")</f>
        <v>No Aplica</v>
      </c>
      <c r="N7579" s="43" t="str">
        <f>Leave[[#This Row],[User Code (Owning User) (Usuario)]]&amp;Leave[[#This Row],[fecha activa]]</f>
        <v>MIE2025230523196No Aplica</v>
      </c>
    </row>
    <row r="7580" spans="1:14" x14ac:dyDescent="0.3">
      <c r="A7580" s="43" t="s">
        <v>465</v>
      </c>
      <c r="B7580" s="3">
        <v>45920</v>
      </c>
      <c r="C7580" s="3">
        <v>45920</v>
      </c>
      <c r="D7580" s="43" t="s">
        <v>621</v>
      </c>
      <c r="E7580" s="43" t="s">
        <v>1835</v>
      </c>
      <c r="F7580" s="43" t="s">
        <v>1837</v>
      </c>
      <c r="G7580">
        <v>240</v>
      </c>
      <c r="H7580">
        <v>240</v>
      </c>
      <c r="I7580" s="43" t="s">
        <v>1836</v>
      </c>
      <c r="J7580" s="43" t="s">
        <v>982</v>
      </c>
      <c r="K7580" s="43" t="s">
        <v>179</v>
      </c>
      <c r="L7580" s="43" t="str">
        <f>IF(AND(Home!$A$1&gt;=Leave[[#This Row],[Start Time]],Home!$A$1&lt;=Leave[[#This Row],[End Time]]),"Aplica","No Aplica")</f>
        <v>No Aplica</v>
      </c>
      <c r="M7580" s="43" t="str">
        <f>IF(AND(Home!$A$1&gt;=Leave[[#This Row],[Start Time]],Home!$A$1&lt;=Leave[[#This Row],[End Time]]),Home!$A$1,"No Aplica")</f>
        <v>No Aplica</v>
      </c>
      <c r="N7580" s="43" t="str">
        <f>Leave[[#This Row],[User Code (Owning User) (Usuario)]]&amp;Leave[[#This Row],[fecha activa]]</f>
        <v>MIE2025230523196No Aplica</v>
      </c>
    </row>
    <row r="7581" spans="1:14" x14ac:dyDescent="0.3">
      <c r="A7581" s="43" t="s">
        <v>471</v>
      </c>
      <c r="B7581" s="3">
        <v>45916</v>
      </c>
      <c r="C7581" s="3">
        <v>45916</v>
      </c>
      <c r="D7581" s="43" t="s">
        <v>496</v>
      </c>
      <c r="E7581" s="43" t="s">
        <v>1835</v>
      </c>
      <c r="F7581" s="43" t="s">
        <v>1837</v>
      </c>
      <c r="G7581">
        <v>540</v>
      </c>
      <c r="H7581">
        <v>540</v>
      </c>
      <c r="I7581" s="43" t="s">
        <v>1836</v>
      </c>
      <c r="J7581" s="43" t="s">
        <v>982</v>
      </c>
      <c r="K7581" s="43" t="s">
        <v>179</v>
      </c>
      <c r="L7581" s="43" t="str">
        <f>IF(AND(Home!$A$1&gt;=Leave[[#This Row],[Start Time]],Home!$A$1&lt;=Leave[[#This Row],[End Time]]),"Aplica","No Aplica")</f>
        <v>No Aplica</v>
      </c>
      <c r="M7581" s="43" t="str">
        <f>IF(AND(Home!$A$1&gt;=Leave[[#This Row],[Start Time]],Home!$A$1&lt;=Leave[[#This Row],[End Time]]),Home!$A$1,"No Aplica")</f>
        <v>No Aplica</v>
      </c>
      <c r="N7581" s="43" t="str">
        <f>Leave[[#This Row],[User Code (Owning User) (Usuario)]]&amp;Leave[[#This Row],[fecha activa]]</f>
        <v>MIE2025230523196No Aplica</v>
      </c>
    </row>
    <row r="7582" spans="1:14" x14ac:dyDescent="0.3">
      <c r="A7582" s="43" t="s">
        <v>476</v>
      </c>
      <c r="B7582" s="3">
        <v>45914</v>
      </c>
      <c r="C7582" s="3">
        <v>45914</v>
      </c>
      <c r="D7582" s="43" t="s">
        <v>491</v>
      </c>
      <c r="E7582" s="43" t="s">
        <v>1835</v>
      </c>
      <c r="F7582" s="43" t="s">
        <v>1837</v>
      </c>
      <c r="G7582">
        <v>540</v>
      </c>
      <c r="H7582">
        <v>540</v>
      </c>
      <c r="I7582" s="43" t="s">
        <v>1836</v>
      </c>
      <c r="J7582" s="43" t="s">
        <v>982</v>
      </c>
      <c r="K7582" s="43" t="s">
        <v>179</v>
      </c>
      <c r="L7582" s="43" t="str">
        <f>IF(AND(Home!$A$1&gt;=Leave[[#This Row],[Start Time]],Home!$A$1&lt;=Leave[[#This Row],[End Time]]),"Aplica","No Aplica")</f>
        <v>No Aplica</v>
      </c>
      <c r="M7582" s="43" t="str">
        <f>IF(AND(Home!$A$1&gt;=Leave[[#This Row],[Start Time]],Home!$A$1&lt;=Leave[[#This Row],[End Time]]),Home!$A$1,"No Aplica")</f>
        <v>No Aplica</v>
      </c>
      <c r="N7582" s="43" t="str">
        <f>Leave[[#This Row],[User Code (Owning User) (Usuario)]]&amp;Leave[[#This Row],[fecha activa]]</f>
        <v>MIE2025230523196No Aplica</v>
      </c>
    </row>
    <row r="7583" spans="1:14" x14ac:dyDescent="0.3">
      <c r="A7583" s="43" t="s">
        <v>465</v>
      </c>
      <c r="B7583" s="3">
        <v>45913</v>
      </c>
      <c r="C7583" s="3">
        <v>45913</v>
      </c>
      <c r="D7583" s="43" t="s">
        <v>621</v>
      </c>
      <c r="E7583" s="43" t="s">
        <v>1835</v>
      </c>
      <c r="F7583" s="43" t="s">
        <v>1837</v>
      </c>
      <c r="G7583">
        <v>240</v>
      </c>
      <c r="H7583">
        <v>240</v>
      </c>
      <c r="I7583" s="43" t="s">
        <v>1836</v>
      </c>
      <c r="J7583" s="43" t="s">
        <v>982</v>
      </c>
      <c r="K7583" s="43" t="s">
        <v>179</v>
      </c>
      <c r="L7583" s="43" t="str">
        <f>IF(AND(Home!$A$1&gt;=Leave[[#This Row],[Start Time]],Home!$A$1&lt;=Leave[[#This Row],[End Time]]),"Aplica","No Aplica")</f>
        <v>No Aplica</v>
      </c>
      <c r="M7583" s="43" t="str">
        <f>IF(AND(Home!$A$1&gt;=Leave[[#This Row],[Start Time]],Home!$A$1&lt;=Leave[[#This Row],[End Time]]),Home!$A$1,"No Aplica")</f>
        <v>No Aplica</v>
      </c>
      <c r="N7583" s="43" t="str">
        <f>Leave[[#This Row],[User Code (Owning User) (Usuario)]]&amp;Leave[[#This Row],[fecha activa]]</f>
        <v>MIE2025230523196No Aplica</v>
      </c>
    </row>
    <row r="7584" spans="1:14" x14ac:dyDescent="0.3">
      <c r="A7584" s="43" t="s">
        <v>471</v>
      </c>
      <c r="B7584" s="3">
        <v>45909</v>
      </c>
      <c r="C7584" s="3">
        <v>45909</v>
      </c>
      <c r="D7584" s="43" t="s">
        <v>496</v>
      </c>
      <c r="E7584" s="43" t="s">
        <v>1835</v>
      </c>
      <c r="F7584" s="43" t="s">
        <v>1837</v>
      </c>
      <c r="G7584">
        <v>540</v>
      </c>
      <c r="H7584">
        <v>540</v>
      </c>
      <c r="I7584" s="43" t="s">
        <v>1836</v>
      </c>
      <c r="J7584" s="43" t="s">
        <v>982</v>
      </c>
      <c r="K7584" s="43" t="s">
        <v>179</v>
      </c>
      <c r="L7584" s="43" t="str">
        <f>IF(AND(Home!$A$1&gt;=Leave[[#This Row],[Start Time]],Home!$A$1&lt;=Leave[[#This Row],[End Time]]),"Aplica","No Aplica")</f>
        <v>No Aplica</v>
      </c>
      <c r="M7584" s="43" t="str">
        <f>IF(AND(Home!$A$1&gt;=Leave[[#This Row],[Start Time]],Home!$A$1&lt;=Leave[[#This Row],[End Time]]),Home!$A$1,"No Aplica")</f>
        <v>No Aplica</v>
      </c>
      <c r="N7584" s="43" t="str">
        <f>Leave[[#This Row],[User Code (Owning User) (Usuario)]]&amp;Leave[[#This Row],[fecha activa]]</f>
        <v>MIE2025230523196No Aplica</v>
      </c>
    </row>
    <row r="7585" spans="1:14" x14ac:dyDescent="0.3">
      <c r="A7585" s="43" t="s">
        <v>476</v>
      </c>
      <c r="B7585" s="3">
        <v>45907</v>
      </c>
      <c r="C7585" s="3">
        <v>45907</v>
      </c>
      <c r="D7585" s="43" t="s">
        <v>491</v>
      </c>
      <c r="E7585" s="43" t="s">
        <v>1835</v>
      </c>
      <c r="F7585" s="43" t="s">
        <v>1837</v>
      </c>
      <c r="G7585">
        <v>540</v>
      </c>
      <c r="H7585">
        <v>540</v>
      </c>
      <c r="I7585" s="43" t="s">
        <v>1836</v>
      </c>
      <c r="J7585" s="43" t="s">
        <v>982</v>
      </c>
      <c r="K7585" s="43" t="s">
        <v>179</v>
      </c>
      <c r="L7585" s="43" t="str">
        <f>IF(AND(Home!$A$1&gt;=Leave[[#This Row],[Start Time]],Home!$A$1&lt;=Leave[[#This Row],[End Time]]),"Aplica","No Aplica")</f>
        <v>No Aplica</v>
      </c>
      <c r="M7585" s="43" t="str">
        <f>IF(AND(Home!$A$1&gt;=Leave[[#This Row],[Start Time]],Home!$A$1&lt;=Leave[[#This Row],[End Time]]),Home!$A$1,"No Aplica")</f>
        <v>No Aplica</v>
      </c>
      <c r="N7585" s="43" t="str">
        <f>Leave[[#This Row],[User Code (Owning User) (Usuario)]]&amp;Leave[[#This Row],[fecha activa]]</f>
        <v>MIE2025230523196No Aplica</v>
      </c>
    </row>
    <row r="7586" spans="1:14" x14ac:dyDescent="0.3">
      <c r="A7586" s="43" t="s">
        <v>465</v>
      </c>
      <c r="B7586" s="3">
        <v>45906</v>
      </c>
      <c r="C7586" s="3">
        <v>45906</v>
      </c>
      <c r="D7586" s="43" t="s">
        <v>621</v>
      </c>
      <c r="E7586" s="43" t="s">
        <v>1835</v>
      </c>
      <c r="F7586" s="43" t="s">
        <v>1837</v>
      </c>
      <c r="G7586">
        <v>240</v>
      </c>
      <c r="H7586">
        <v>240</v>
      </c>
      <c r="I7586" s="43" t="s">
        <v>1836</v>
      </c>
      <c r="J7586" s="43" t="s">
        <v>982</v>
      </c>
      <c r="K7586" s="43" t="s">
        <v>179</v>
      </c>
      <c r="L7586" s="43" t="str">
        <f>IF(AND(Home!$A$1&gt;=Leave[[#This Row],[Start Time]],Home!$A$1&lt;=Leave[[#This Row],[End Time]]),"Aplica","No Aplica")</f>
        <v>No Aplica</v>
      </c>
      <c r="M7586" s="43" t="str">
        <f>IF(AND(Home!$A$1&gt;=Leave[[#This Row],[Start Time]],Home!$A$1&lt;=Leave[[#This Row],[End Time]]),Home!$A$1,"No Aplica")</f>
        <v>No Aplica</v>
      </c>
      <c r="N7586" s="43" t="str">
        <f>Leave[[#This Row],[User Code (Owning User) (Usuario)]]&amp;Leave[[#This Row],[fecha activa]]</f>
        <v>MIE2025230523196No Aplica</v>
      </c>
    </row>
    <row r="7587" spans="1:14" x14ac:dyDescent="0.3">
      <c r="A7587" s="43" t="s">
        <v>471</v>
      </c>
      <c r="B7587" s="3">
        <v>45902</v>
      </c>
      <c r="C7587" s="3">
        <v>45902</v>
      </c>
      <c r="D7587" s="43" t="s">
        <v>496</v>
      </c>
      <c r="E7587" s="43" t="s">
        <v>1835</v>
      </c>
      <c r="F7587" s="43" t="s">
        <v>1837</v>
      </c>
      <c r="G7587">
        <v>540</v>
      </c>
      <c r="H7587">
        <v>540</v>
      </c>
      <c r="I7587" s="43" t="s">
        <v>1836</v>
      </c>
      <c r="J7587" s="43" t="s">
        <v>982</v>
      </c>
      <c r="K7587" s="43" t="s">
        <v>179</v>
      </c>
      <c r="L7587" s="43" t="str">
        <f>IF(AND(Home!$A$1&gt;=Leave[[#This Row],[Start Time]],Home!$A$1&lt;=Leave[[#This Row],[End Time]]),"Aplica","No Aplica")</f>
        <v>No Aplica</v>
      </c>
      <c r="M7587" s="43" t="str">
        <f>IF(AND(Home!$A$1&gt;=Leave[[#This Row],[Start Time]],Home!$A$1&lt;=Leave[[#This Row],[End Time]]),Home!$A$1,"No Aplica")</f>
        <v>No Aplica</v>
      </c>
      <c r="N7587" s="43" t="str">
        <f>Leave[[#This Row],[User Code (Owning User) (Usuario)]]&amp;Leave[[#This Row],[fecha activa]]</f>
        <v>MIE2025230523196No Aplica</v>
      </c>
    </row>
    <row r="7588" spans="1:14" x14ac:dyDescent="0.3">
      <c r="A7588" s="43" t="s">
        <v>471</v>
      </c>
      <c r="B7588" s="3">
        <v>45919</v>
      </c>
      <c r="C7588" s="3">
        <v>45919</v>
      </c>
      <c r="D7588" s="43" t="s">
        <v>2432</v>
      </c>
      <c r="E7588" s="43" t="s">
        <v>1519</v>
      </c>
      <c r="F7588" s="43" t="s">
        <v>1520</v>
      </c>
      <c r="G7588">
        <v>30</v>
      </c>
      <c r="H7588">
        <v>30</v>
      </c>
      <c r="I7588" s="43" t="s">
        <v>1591</v>
      </c>
      <c r="J7588" s="43" t="s">
        <v>1036</v>
      </c>
      <c r="K7588" s="43" t="s">
        <v>178</v>
      </c>
      <c r="L7588" s="43" t="str">
        <f>IF(AND(Home!$A$1&gt;=Leave[[#This Row],[Start Time]],Home!$A$1&lt;=Leave[[#This Row],[End Time]]),"Aplica","No Aplica")</f>
        <v>No Aplica</v>
      </c>
      <c r="M7588" s="43" t="str">
        <f>IF(AND(Home!$A$1&gt;=Leave[[#This Row],[Start Time]],Home!$A$1&lt;=Leave[[#This Row],[End Time]]),Home!$A$1,"No Aplica")</f>
        <v>No Aplica</v>
      </c>
      <c r="N7588" s="43" t="str">
        <f>Leave[[#This Row],[User Code (Owning User) (Usuario)]]&amp;Leave[[#This Row],[fecha activa]]</f>
        <v>MIE2025050321272No Aplica</v>
      </c>
    </row>
    <row r="7589" spans="1:14" x14ac:dyDescent="0.3">
      <c r="A7589" s="43" t="s">
        <v>471</v>
      </c>
      <c r="B7589" s="3">
        <v>45905</v>
      </c>
      <c r="C7589" s="3">
        <v>45905</v>
      </c>
      <c r="D7589" s="43" t="s">
        <v>1864</v>
      </c>
      <c r="E7589" s="43" t="s">
        <v>1519</v>
      </c>
      <c r="F7589" s="43" t="s">
        <v>1520</v>
      </c>
      <c r="G7589">
        <v>90</v>
      </c>
      <c r="H7589">
        <v>90</v>
      </c>
      <c r="I7589" s="43" t="s">
        <v>1591</v>
      </c>
      <c r="J7589" s="43" t="s">
        <v>1036</v>
      </c>
      <c r="K7589" s="43" t="s">
        <v>178</v>
      </c>
      <c r="L7589" s="43" t="str">
        <f>IF(AND(Home!$A$1&gt;=Leave[[#This Row],[Start Time]],Home!$A$1&lt;=Leave[[#This Row],[End Time]]),"Aplica","No Aplica")</f>
        <v>No Aplica</v>
      </c>
      <c r="M7589" s="43" t="str">
        <f>IF(AND(Home!$A$1&gt;=Leave[[#This Row],[Start Time]],Home!$A$1&lt;=Leave[[#This Row],[End Time]]),Home!$A$1,"No Aplica")</f>
        <v>No Aplica</v>
      </c>
      <c r="N7589" s="43" t="str">
        <f>Leave[[#This Row],[User Code (Owning User) (Usuario)]]&amp;Leave[[#This Row],[fecha activa]]</f>
        <v>MIE2025050321272No Aplica</v>
      </c>
    </row>
    <row r="7590" spans="1:14" x14ac:dyDescent="0.3">
      <c r="A7590" s="43" t="s">
        <v>471</v>
      </c>
      <c r="B7590" s="3">
        <v>45918</v>
      </c>
      <c r="C7590" s="3">
        <v>45918</v>
      </c>
      <c r="D7590" s="43" t="s">
        <v>3728</v>
      </c>
      <c r="E7590" s="43" t="s">
        <v>1293</v>
      </c>
      <c r="F7590" s="43" t="s">
        <v>1294</v>
      </c>
      <c r="G7590">
        <v>90</v>
      </c>
      <c r="H7590">
        <v>90</v>
      </c>
      <c r="I7590" s="43" t="s">
        <v>1317</v>
      </c>
      <c r="J7590" s="43" t="s">
        <v>1128</v>
      </c>
      <c r="K7590" s="43" t="s">
        <v>178</v>
      </c>
      <c r="L7590" s="43" t="str">
        <f>IF(AND(Home!$A$1&gt;=Leave[[#This Row],[Start Time]],Home!$A$1&lt;=Leave[[#This Row],[End Time]]),"Aplica","No Aplica")</f>
        <v>No Aplica</v>
      </c>
      <c r="M7590" s="43" t="str">
        <f>IF(AND(Home!$A$1&gt;=Leave[[#This Row],[Start Time]],Home!$A$1&lt;=Leave[[#This Row],[End Time]]),Home!$A$1,"No Aplica")</f>
        <v>No Aplica</v>
      </c>
      <c r="N7590" s="43" t="str">
        <f>Leave[[#This Row],[User Code (Owning User) (Usuario)]]&amp;Leave[[#This Row],[fecha activa]]</f>
        <v>MIE2025030120170No Aplica</v>
      </c>
    </row>
    <row r="7591" spans="1:14" x14ac:dyDescent="0.3">
      <c r="A7591" s="43" t="s">
        <v>471</v>
      </c>
      <c r="B7591" s="3">
        <v>45916</v>
      </c>
      <c r="C7591" s="3">
        <v>45916</v>
      </c>
      <c r="D7591" s="43" t="s">
        <v>3647</v>
      </c>
      <c r="E7591" s="43" t="s">
        <v>1293</v>
      </c>
      <c r="F7591" s="43" t="s">
        <v>1294</v>
      </c>
      <c r="G7591">
        <v>60</v>
      </c>
      <c r="H7591">
        <v>60</v>
      </c>
      <c r="I7591" s="43" t="s">
        <v>1317</v>
      </c>
      <c r="J7591" s="43" t="s">
        <v>1128</v>
      </c>
      <c r="K7591" s="43" t="s">
        <v>178</v>
      </c>
      <c r="L7591" s="43" t="str">
        <f>IF(AND(Home!$A$1&gt;=Leave[[#This Row],[Start Time]],Home!$A$1&lt;=Leave[[#This Row],[End Time]]),"Aplica","No Aplica")</f>
        <v>No Aplica</v>
      </c>
      <c r="M7591" s="43" t="str">
        <f>IF(AND(Home!$A$1&gt;=Leave[[#This Row],[Start Time]],Home!$A$1&lt;=Leave[[#This Row],[End Time]]),Home!$A$1,"No Aplica")</f>
        <v>No Aplica</v>
      </c>
      <c r="N7591" s="43" t="str">
        <f>Leave[[#This Row],[User Code (Owning User) (Usuario)]]&amp;Leave[[#This Row],[fecha activa]]</f>
        <v>MIE2025030120170No Aplica</v>
      </c>
    </row>
    <row r="7592" spans="1:14" x14ac:dyDescent="0.3">
      <c r="A7592" s="43" t="s">
        <v>465</v>
      </c>
      <c r="B7592" s="3">
        <v>45928</v>
      </c>
      <c r="C7592" s="3">
        <v>45928</v>
      </c>
      <c r="D7592" s="43" t="s">
        <v>469</v>
      </c>
      <c r="E7592" s="43" t="s">
        <v>1293</v>
      </c>
      <c r="F7592" s="43" t="s">
        <v>1294</v>
      </c>
      <c r="G7592">
        <v>540</v>
      </c>
      <c r="H7592">
        <v>540</v>
      </c>
      <c r="I7592" s="43" t="s">
        <v>1317</v>
      </c>
      <c r="J7592" s="43" t="s">
        <v>1128</v>
      </c>
      <c r="K7592" s="43" t="s">
        <v>178</v>
      </c>
      <c r="L7592" s="43" t="str">
        <f>IF(AND(Home!$A$1&gt;=Leave[[#This Row],[Start Time]],Home!$A$1&lt;=Leave[[#This Row],[End Time]]),"Aplica","No Aplica")</f>
        <v>No Aplica</v>
      </c>
      <c r="M7592" s="43" t="str">
        <f>IF(AND(Home!$A$1&gt;=Leave[[#This Row],[Start Time]],Home!$A$1&lt;=Leave[[#This Row],[End Time]]),Home!$A$1,"No Aplica")</f>
        <v>No Aplica</v>
      </c>
      <c r="N7592" s="43" t="str">
        <f>Leave[[#This Row],[User Code (Owning User) (Usuario)]]&amp;Leave[[#This Row],[fecha activa]]</f>
        <v>MIE2025030120170No Aplica</v>
      </c>
    </row>
    <row r="7593" spans="1:14" x14ac:dyDescent="0.3">
      <c r="A7593" s="43" t="s">
        <v>471</v>
      </c>
      <c r="B7593" s="3">
        <v>45927</v>
      </c>
      <c r="C7593" s="3">
        <v>45927</v>
      </c>
      <c r="D7593" s="43" t="s">
        <v>521</v>
      </c>
      <c r="E7593" s="43" t="s">
        <v>1293</v>
      </c>
      <c r="F7593" s="43" t="s">
        <v>1294</v>
      </c>
      <c r="G7593">
        <v>120</v>
      </c>
      <c r="H7593">
        <v>120</v>
      </c>
      <c r="I7593" s="43" t="s">
        <v>1317</v>
      </c>
      <c r="J7593" s="43" t="s">
        <v>1128</v>
      </c>
      <c r="K7593" s="43" t="s">
        <v>178</v>
      </c>
      <c r="L7593" s="43" t="str">
        <f>IF(AND(Home!$A$1&gt;=Leave[[#This Row],[Start Time]],Home!$A$1&lt;=Leave[[#This Row],[End Time]]),"Aplica","No Aplica")</f>
        <v>No Aplica</v>
      </c>
      <c r="M7593" s="43" t="str">
        <f>IF(AND(Home!$A$1&gt;=Leave[[#This Row],[Start Time]],Home!$A$1&lt;=Leave[[#This Row],[End Time]]),Home!$A$1,"No Aplica")</f>
        <v>No Aplica</v>
      </c>
      <c r="N7593" s="43" t="str">
        <f>Leave[[#This Row],[User Code (Owning User) (Usuario)]]&amp;Leave[[#This Row],[fecha activa]]</f>
        <v>MIE2025030120170No Aplica</v>
      </c>
    </row>
    <row r="7594" spans="1:14" x14ac:dyDescent="0.3">
      <c r="A7594" s="43" t="s">
        <v>477</v>
      </c>
      <c r="B7594" s="3">
        <v>45911</v>
      </c>
      <c r="C7594" s="3">
        <v>45911</v>
      </c>
      <c r="D7594" s="43" t="s">
        <v>1866</v>
      </c>
      <c r="E7594" s="43" t="s">
        <v>1293</v>
      </c>
      <c r="F7594" s="43" t="s">
        <v>1294</v>
      </c>
      <c r="G7594">
        <v>540</v>
      </c>
      <c r="H7594">
        <v>540</v>
      </c>
      <c r="I7594" s="43" t="s">
        <v>1317</v>
      </c>
      <c r="J7594" s="43" t="s">
        <v>1128</v>
      </c>
      <c r="K7594" s="43" t="s">
        <v>178</v>
      </c>
      <c r="L7594" s="43" t="str">
        <f>IF(AND(Home!$A$1&gt;=Leave[[#This Row],[Start Time]],Home!$A$1&lt;=Leave[[#This Row],[End Time]]),"Aplica","No Aplica")</f>
        <v>No Aplica</v>
      </c>
      <c r="M7594" s="43" t="str">
        <f>IF(AND(Home!$A$1&gt;=Leave[[#This Row],[Start Time]],Home!$A$1&lt;=Leave[[#This Row],[End Time]]),Home!$A$1,"No Aplica")</f>
        <v>No Aplica</v>
      </c>
      <c r="N7594" s="43" t="str">
        <f>Leave[[#This Row],[User Code (Owning User) (Usuario)]]&amp;Leave[[#This Row],[fecha activa]]</f>
        <v>MIE2025030120170No Aplica</v>
      </c>
    </row>
    <row r="7595" spans="1:14" x14ac:dyDescent="0.3">
      <c r="A7595" s="43" t="s">
        <v>477</v>
      </c>
      <c r="B7595" s="3">
        <v>45910</v>
      </c>
      <c r="C7595" s="3">
        <v>45910</v>
      </c>
      <c r="D7595" s="43" t="s">
        <v>1866</v>
      </c>
      <c r="E7595" s="43" t="s">
        <v>1293</v>
      </c>
      <c r="F7595" s="43" t="s">
        <v>1294</v>
      </c>
      <c r="G7595">
        <v>540</v>
      </c>
      <c r="H7595">
        <v>540</v>
      </c>
      <c r="I7595" s="43" t="s">
        <v>1317</v>
      </c>
      <c r="J7595" s="43" t="s">
        <v>1128</v>
      </c>
      <c r="K7595" s="43" t="s">
        <v>178</v>
      </c>
      <c r="L7595" s="43" t="str">
        <f>IF(AND(Home!$A$1&gt;=Leave[[#This Row],[Start Time]],Home!$A$1&lt;=Leave[[#This Row],[End Time]]),"Aplica","No Aplica")</f>
        <v>No Aplica</v>
      </c>
      <c r="M7595" s="43" t="str">
        <f>IF(AND(Home!$A$1&gt;=Leave[[#This Row],[Start Time]],Home!$A$1&lt;=Leave[[#This Row],[End Time]]),Home!$A$1,"No Aplica")</f>
        <v>No Aplica</v>
      </c>
      <c r="N7595" s="43" t="str">
        <f>Leave[[#This Row],[User Code (Owning User) (Usuario)]]&amp;Leave[[#This Row],[fecha activa]]</f>
        <v>MIE2025030120170No Aplica</v>
      </c>
    </row>
    <row r="7596" spans="1:14" x14ac:dyDescent="0.3">
      <c r="A7596" s="43" t="s">
        <v>471</v>
      </c>
      <c r="B7596" s="3">
        <v>45920</v>
      </c>
      <c r="C7596" s="3">
        <v>45920</v>
      </c>
      <c r="D7596" s="43" t="s">
        <v>2947</v>
      </c>
      <c r="E7596" s="43" t="s">
        <v>1293</v>
      </c>
      <c r="F7596" s="43" t="s">
        <v>1294</v>
      </c>
      <c r="G7596">
        <v>120</v>
      </c>
      <c r="H7596">
        <v>120</v>
      </c>
      <c r="I7596" s="43" t="s">
        <v>1317</v>
      </c>
      <c r="J7596" s="43" t="s">
        <v>1128</v>
      </c>
      <c r="K7596" s="43" t="s">
        <v>178</v>
      </c>
      <c r="L7596" s="43" t="str">
        <f>IF(AND(Home!$A$1&gt;=Leave[[#This Row],[Start Time]],Home!$A$1&lt;=Leave[[#This Row],[End Time]]),"Aplica","No Aplica")</f>
        <v>No Aplica</v>
      </c>
      <c r="M7596" s="43" t="str">
        <f>IF(AND(Home!$A$1&gt;=Leave[[#This Row],[Start Time]],Home!$A$1&lt;=Leave[[#This Row],[End Time]]),Home!$A$1,"No Aplica")</f>
        <v>No Aplica</v>
      </c>
      <c r="N7596" s="43" t="str">
        <f>Leave[[#This Row],[User Code (Owning User) (Usuario)]]&amp;Leave[[#This Row],[fecha activa]]</f>
        <v>MIE2025030120170No Aplica</v>
      </c>
    </row>
    <row r="7597" spans="1:14" x14ac:dyDescent="0.3">
      <c r="A7597" s="43" t="s">
        <v>465</v>
      </c>
      <c r="B7597" s="3">
        <v>45921</v>
      </c>
      <c r="C7597" s="3">
        <v>45921</v>
      </c>
      <c r="D7597" s="43" t="s">
        <v>469</v>
      </c>
      <c r="E7597" s="43" t="s">
        <v>1293</v>
      </c>
      <c r="F7597" s="43" t="s">
        <v>1294</v>
      </c>
      <c r="G7597">
        <v>540</v>
      </c>
      <c r="H7597">
        <v>540</v>
      </c>
      <c r="I7597" s="43" t="s">
        <v>1317</v>
      </c>
      <c r="J7597" s="43" t="s">
        <v>1128</v>
      </c>
      <c r="K7597" s="43" t="s">
        <v>178</v>
      </c>
      <c r="L7597" s="43" t="str">
        <f>IF(AND(Home!$A$1&gt;=Leave[[#This Row],[Start Time]],Home!$A$1&lt;=Leave[[#This Row],[End Time]]),"Aplica","No Aplica")</f>
        <v>No Aplica</v>
      </c>
      <c r="M7597" s="43" t="str">
        <f>IF(AND(Home!$A$1&gt;=Leave[[#This Row],[Start Time]],Home!$A$1&lt;=Leave[[#This Row],[End Time]]),Home!$A$1,"No Aplica")</f>
        <v>No Aplica</v>
      </c>
      <c r="N7597" s="43" t="str">
        <f>Leave[[#This Row],[User Code (Owning User) (Usuario)]]&amp;Leave[[#This Row],[fecha activa]]</f>
        <v>MIE2025030120170No Aplica</v>
      </c>
    </row>
    <row r="7598" spans="1:14" x14ac:dyDescent="0.3">
      <c r="A7598" s="43" t="s">
        <v>471</v>
      </c>
      <c r="B7598" s="3">
        <v>45904</v>
      </c>
      <c r="C7598" s="3">
        <v>45904</v>
      </c>
      <c r="D7598" s="43" t="s">
        <v>2947</v>
      </c>
      <c r="E7598" s="43" t="s">
        <v>1293</v>
      </c>
      <c r="F7598" s="43" t="s">
        <v>1294</v>
      </c>
      <c r="G7598">
        <v>60</v>
      </c>
      <c r="H7598">
        <v>60</v>
      </c>
      <c r="I7598" s="43" t="s">
        <v>1317</v>
      </c>
      <c r="J7598" s="43" t="s">
        <v>1128</v>
      </c>
      <c r="K7598" s="43" t="s">
        <v>178</v>
      </c>
      <c r="L7598" s="43" t="str">
        <f>IF(AND(Home!$A$1&gt;=Leave[[#This Row],[Start Time]],Home!$A$1&lt;=Leave[[#This Row],[End Time]]),"Aplica","No Aplica")</f>
        <v>No Aplica</v>
      </c>
      <c r="M7598" s="43" t="str">
        <f>IF(AND(Home!$A$1&gt;=Leave[[#This Row],[Start Time]],Home!$A$1&lt;=Leave[[#This Row],[End Time]]),Home!$A$1,"No Aplica")</f>
        <v>No Aplica</v>
      </c>
      <c r="N7598" s="43" t="str">
        <f>Leave[[#This Row],[User Code (Owning User) (Usuario)]]&amp;Leave[[#This Row],[fecha activa]]</f>
        <v>MIE2025030120170No Aplica</v>
      </c>
    </row>
    <row r="7599" spans="1:14" x14ac:dyDescent="0.3">
      <c r="A7599" s="43" t="s">
        <v>471</v>
      </c>
      <c r="B7599" s="3">
        <v>45903</v>
      </c>
      <c r="C7599" s="3">
        <v>45903</v>
      </c>
      <c r="D7599" s="43" t="s">
        <v>2806</v>
      </c>
      <c r="E7599" s="43" t="s">
        <v>1293</v>
      </c>
      <c r="F7599" s="43" t="s">
        <v>1294</v>
      </c>
      <c r="G7599">
        <v>390</v>
      </c>
      <c r="H7599">
        <v>390</v>
      </c>
      <c r="I7599" s="43" t="s">
        <v>1317</v>
      </c>
      <c r="J7599" s="43" t="s">
        <v>1128</v>
      </c>
      <c r="K7599" s="43" t="s">
        <v>178</v>
      </c>
      <c r="L7599" s="43" t="str">
        <f>IF(AND(Home!$A$1&gt;=Leave[[#This Row],[Start Time]],Home!$A$1&lt;=Leave[[#This Row],[End Time]]),"Aplica","No Aplica")</f>
        <v>No Aplica</v>
      </c>
      <c r="M7599" s="43" t="str">
        <f>IF(AND(Home!$A$1&gt;=Leave[[#This Row],[Start Time]],Home!$A$1&lt;=Leave[[#This Row],[End Time]]),Home!$A$1,"No Aplica")</f>
        <v>No Aplica</v>
      </c>
      <c r="N7599" s="43" t="str">
        <f>Leave[[#This Row],[User Code (Owning User) (Usuario)]]&amp;Leave[[#This Row],[fecha activa]]</f>
        <v>MIE2025030120170No Aplica</v>
      </c>
    </row>
    <row r="7600" spans="1:14" x14ac:dyDescent="0.3">
      <c r="A7600" s="43" t="s">
        <v>471</v>
      </c>
      <c r="B7600" s="3">
        <v>45913</v>
      </c>
      <c r="C7600" s="3">
        <v>45913</v>
      </c>
      <c r="D7600" s="43" t="s">
        <v>642</v>
      </c>
      <c r="E7600" s="43" t="s">
        <v>1293</v>
      </c>
      <c r="F7600" s="43" t="s">
        <v>1294</v>
      </c>
      <c r="G7600">
        <v>120</v>
      </c>
      <c r="H7600">
        <v>120</v>
      </c>
      <c r="I7600" s="43" t="s">
        <v>1317</v>
      </c>
      <c r="J7600" s="43" t="s">
        <v>1128</v>
      </c>
      <c r="K7600" s="43" t="s">
        <v>178</v>
      </c>
      <c r="L7600" s="43" t="str">
        <f>IF(AND(Home!$A$1&gt;=Leave[[#This Row],[Start Time]],Home!$A$1&lt;=Leave[[#This Row],[End Time]]),"Aplica","No Aplica")</f>
        <v>No Aplica</v>
      </c>
      <c r="M7600" s="43" t="str">
        <f>IF(AND(Home!$A$1&gt;=Leave[[#This Row],[Start Time]],Home!$A$1&lt;=Leave[[#This Row],[End Time]]),Home!$A$1,"No Aplica")</f>
        <v>No Aplica</v>
      </c>
      <c r="N7600" s="43" t="str">
        <f>Leave[[#This Row],[User Code (Owning User) (Usuario)]]&amp;Leave[[#This Row],[fecha activa]]</f>
        <v>MIE2025030120170No Aplica</v>
      </c>
    </row>
    <row r="7601" spans="1:14" x14ac:dyDescent="0.3">
      <c r="A7601" s="43" t="s">
        <v>465</v>
      </c>
      <c r="B7601" s="3">
        <v>45914</v>
      </c>
      <c r="C7601" s="3">
        <v>45914</v>
      </c>
      <c r="D7601" s="43" t="s">
        <v>469</v>
      </c>
      <c r="E7601" s="43" t="s">
        <v>1293</v>
      </c>
      <c r="F7601" s="43" t="s">
        <v>1294</v>
      </c>
      <c r="G7601">
        <v>540</v>
      </c>
      <c r="H7601">
        <v>540</v>
      </c>
      <c r="I7601" s="43" t="s">
        <v>1317</v>
      </c>
      <c r="J7601" s="43" t="s">
        <v>1128</v>
      </c>
      <c r="K7601" s="43" t="s">
        <v>178</v>
      </c>
      <c r="L7601" s="43" t="str">
        <f>IF(AND(Home!$A$1&gt;=Leave[[#This Row],[Start Time]],Home!$A$1&lt;=Leave[[#This Row],[End Time]]),"Aplica","No Aplica")</f>
        <v>No Aplica</v>
      </c>
      <c r="M7601" s="43" t="str">
        <f>IF(AND(Home!$A$1&gt;=Leave[[#This Row],[Start Time]],Home!$A$1&lt;=Leave[[#This Row],[End Time]]),Home!$A$1,"No Aplica")</f>
        <v>No Aplica</v>
      </c>
      <c r="N7601" s="43" t="str">
        <f>Leave[[#This Row],[User Code (Owning User) (Usuario)]]&amp;Leave[[#This Row],[fecha activa]]</f>
        <v>MIE2025030120170No Aplica</v>
      </c>
    </row>
    <row r="7602" spans="1:14" x14ac:dyDescent="0.3">
      <c r="A7602" s="43" t="s">
        <v>471</v>
      </c>
      <c r="B7602" s="3">
        <v>45906</v>
      </c>
      <c r="C7602" s="3">
        <v>45906</v>
      </c>
      <c r="D7602" s="43" t="s">
        <v>642</v>
      </c>
      <c r="E7602" s="43" t="s">
        <v>1293</v>
      </c>
      <c r="F7602" s="43" t="s">
        <v>1294</v>
      </c>
      <c r="G7602">
        <v>120</v>
      </c>
      <c r="H7602">
        <v>120</v>
      </c>
      <c r="I7602" s="43" t="s">
        <v>1317</v>
      </c>
      <c r="J7602" s="43" t="s">
        <v>1128</v>
      </c>
      <c r="K7602" s="43" t="s">
        <v>178</v>
      </c>
      <c r="L7602" s="43" t="str">
        <f>IF(AND(Home!$A$1&gt;=Leave[[#This Row],[Start Time]],Home!$A$1&lt;=Leave[[#This Row],[End Time]]),"Aplica","No Aplica")</f>
        <v>No Aplica</v>
      </c>
      <c r="M7602" s="43" t="str">
        <f>IF(AND(Home!$A$1&gt;=Leave[[#This Row],[Start Time]],Home!$A$1&lt;=Leave[[#This Row],[End Time]]),Home!$A$1,"No Aplica")</f>
        <v>No Aplica</v>
      </c>
      <c r="N7602" s="43" t="str">
        <f>Leave[[#This Row],[User Code (Owning User) (Usuario)]]&amp;Leave[[#This Row],[fecha activa]]</f>
        <v>MIE2025030120170No Aplica</v>
      </c>
    </row>
    <row r="7603" spans="1:14" x14ac:dyDescent="0.3">
      <c r="A7603" s="43" t="s">
        <v>465</v>
      </c>
      <c r="B7603" s="3">
        <v>45907</v>
      </c>
      <c r="C7603" s="3">
        <v>45907</v>
      </c>
      <c r="D7603" s="43" t="s">
        <v>469</v>
      </c>
      <c r="E7603" s="43" t="s">
        <v>1293</v>
      </c>
      <c r="F7603" s="43" t="s">
        <v>1294</v>
      </c>
      <c r="G7603">
        <v>540</v>
      </c>
      <c r="H7603">
        <v>540</v>
      </c>
      <c r="I7603" s="43" t="s">
        <v>1317</v>
      </c>
      <c r="J7603" s="43" t="s">
        <v>1128</v>
      </c>
      <c r="K7603" s="43" t="s">
        <v>178</v>
      </c>
      <c r="L7603" s="43" t="str">
        <f>IF(AND(Home!$A$1&gt;=Leave[[#This Row],[Start Time]],Home!$A$1&lt;=Leave[[#This Row],[End Time]]),"Aplica","No Aplica")</f>
        <v>No Aplica</v>
      </c>
      <c r="M7603" s="43" t="str">
        <f>IF(AND(Home!$A$1&gt;=Leave[[#This Row],[Start Time]],Home!$A$1&lt;=Leave[[#This Row],[End Time]]),Home!$A$1,"No Aplica")</f>
        <v>No Aplica</v>
      </c>
      <c r="N7603" s="43" t="str">
        <f>Leave[[#This Row],[User Code (Owning User) (Usuario)]]&amp;Leave[[#This Row],[fecha activa]]</f>
        <v>MIE2025030120170No Aplica</v>
      </c>
    </row>
    <row r="7604" spans="1:14" x14ac:dyDescent="0.3">
      <c r="A7604" s="43" t="s">
        <v>471</v>
      </c>
      <c r="B7604" s="3">
        <v>45925</v>
      </c>
      <c r="C7604" s="3">
        <v>45925</v>
      </c>
      <c r="D7604" s="43" t="s">
        <v>1506</v>
      </c>
      <c r="E7604" s="43" t="s">
        <v>2074</v>
      </c>
      <c r="F7604" s="43" t="s">
        <v>2076</v>
      </c>
      <c r="G7604">
        <v>60</v>
      </c>
      <c r="H7604">
        <v>60</v>
      </c>
      <c r="I7604" s="43" t="s">
        <v>2075</v>
      </c>
      <c r="J7604" s="43" t="s">
        <v>1046</v>
      </c>
      <c r="K7604" s="43" t="s">
        <v>179</v>
      </c>
      <c r="L7604" s="43" t="str">
        <f>IF(AND(Home!$A$1&gt;=Leave[[#This Row],[Start Time]],Home!$A$1&lt;=Leave[[#This Row],[End Time]]),"Aplica","No Aplica")</f>
        <v>No Aplica</v>
      </c>
      <c r="M7604" s="43" t="str">
        <f>IF(AND(Home!$A$1&gt;=Leave[[#This Row],[Start Time]],Home!$A$1&lt;=Leave[[#This Row],[End Time]]),Home!$A$1,"No Aplica")</f>
        <v>No Aplica</v>
      </c>
      <c r="N7604" s="43" t="str">
        <f>Leave[[#This Row],[User Code (Owning User) (Usuario)]]&amp;Leave[[#This Row],[fecha activa]]</f>
        <v>MIE2025140723666No Aplica</v>
      </c>
    </row>
    <row r="7605" spans="1:14" x14ac:dyDescent="0.3">
      <c r="A7605" s="43" t="s">
        <v>471</v>
      </c>
      <c r="B7605" s="3">
        <v>45924</v>
      </c>
      <c r="C7605" s="3">
        <v>45924</v>
      </c>
      <c r="D7605" s="43" t="s">
        <v>1506</v>
      </c>
      <c r="E7605" s="43" t="s">
        <v>2074</v>
      </c>
      <c r="F7605" s="43" t="s">
        <v>2076</v>
      </c>
      <c r="G7605">
        <v>60</v>
      </c>
      <c r="H7605">
        <v>60</v>
      </c>
      <c r="I7605" s="43" t="s">
        <v>2075</v>
      </c>
      <c r="J7605" s="43" t="s">
        <v>1046</v>
      </c>
      <c r="K7605" s="43" t="s">
        <v>179</v>
      </c>
      <c r="L7605" s="43" t="str">
        <f>IF(AND(Home!$A$1&gt;=Leave[[#This Row],[Start Time]],Home!$A$1&lt;=Leave[[#This Row],[End Time]]),"Aplica","No Aplica")</f>
        <v>No Aplica</v>
      </c>
      <c r="M7605" s="43" t="str">
        <f>IF(AND(Home!$A$1&gt;=Leave[[#This Row],[Start Time]],Home!$A$1&lt;=Leave[[#This Row],[End Time]]),Home!$A$1,"No Aplica")</f>
        <v>No Aplica</v>
      </c>
      <c r="N7605" s="43" t="str">
        <f>Leave[[#This Row],[User Code (Owning User) (Usuario)]]&amp;Leave[[#This Row],[fecha activa]]</f>
        <v>MIE2025140723666No Aplica</v>
      </c>
    </row>
    <row r="7606" spans="1:14" x14ac:dyDescent="0.3">
      <c r="A7606" s="43" t="s">
        <v>471</v>
      </c>
      <c r="B7606" s="3">
        <v>45923</v>
      </c>
      <c r="C7606" s="3">
        <v>45923</v>
      </c>
      <c r="D7606" s="43" t="s">
        <v>1506</v>
      </c>
      <c r="E7606" s="43" t="s">
        <v>2074</v>
      </c>
      <c r="F7606" s="43" t="s">
        <v>2076</v>
      </c>
      <c r="G7606">
        <v>60</v>
      </c>
      <c r="H7606">
        <v>60</v>
      </c>
      <c r="I7606" s="43" t="s">
        <v>2075</v>
      </c>
      <c r="J7606" s="43" t="s">
        <v>1046</v>
      </c>
      <c r="K7606" s="43" t="s">
        <v>179</v>
      </c>
      <c r="L7606" s="43" t="str">
        <f>IF(AND(Home!$A$1&gt;=Leave[[#This Row],[Start Time]],Home!$A$1&lt;=Leave[[#This Row],[End Time]]),"Aplica","No Aplica")</f>
        <v>No Aplica</v>
      </c>
      <c r="M7606" s="43" t="str">
        <f>IF(AND(Home!$A$1&gt;=Leave[[#This Row],[Start Time]],Home!$A$1&lt;=Leave[[#This Row],[End Time]]),Home!$A$1,"No Aplica")</f>
        <v>No Aplica</v>
      </c>
      <c r="N7606" s="43" t="str">
        <f>Leave[[#This Row],[User Code (Owning User) (Usuario)]]&amp;Leave[[#This Row],[fecha activa]]</f>
        <v>MIE2025140723666No Aplica</v>
      </c>
    </row>
    <row r="7607" spans="1:14" x14ac:dyDescent="0.3">
      <c r="A7607" s="43" t="s">
        <v>471</v>
      </c>
      <c r="B7607" s="3">
        <v>45922</v>
      </c>
      <c r="C7607" s="3">
        <v>45922</v>
      </c>
      <c r="D7607" s="43" t="s">
        <v>1506</v>
      </c>
      <c r="E7607" s="43" t="s">
        <v>2074</v>
      </c>
      <c r="F7607" s="43" t="s">
        <v>2076</v>
      </c>
      <c r="G7607">
        <v>60</v>
      </c>
      <c r="H7607">
        <v>60</v>
      </c>
      <c r="I7607" s="43" t="s">
        <v>2075</v>
      </c>
      <c r="J7607" s="43" t="s">
        <v>1046</v>
      </c>
      <c r="K7607" s="43" t="s">
        <v>179</v>
      </c>
      <c r="L7607" s="43" t="str">
        <f>IF(AND(Home!$A$1&gt;=Leave[[#This Row],[Start Time]],Home!$A$1&lt;=Leave[[#This Row],[End Time]]),"Aplica","No Aplica")</f>
        <v>Aplica</v>
      </c>
      <c r="M7607" s="43">
        <f>IF(AND(Home!$A$1&gt;=Leave[[#This Row],[Start Time]],Home!$A$1&lt;=Leave[[#This Row],[End Time]]),Home!$A$1,"No Aplica")</f>
        <v>45922</v>
      </c>
      <c r="N7607" s="43" t="str">
        <f>Leave[[#This Row],[User Code (Owning User) (Usuario)]]&amp;Leave[[#This Row],[fecha activa]]</f>
        <v>MIE202514072366645922</v>
      </c>
    </row>
    <row r="7608" spans="1:14" x14ac:dyDescent="0.3">
      <c r="A7608" s="43" t="s">
        <v>465</v>
      </c>
      <c r="B7608" s="3">
        <v>45928</v>
      </c>
      <c r="C7608" s="3">
        <v>45928</v>
      </c>
      <c r="D7608" s="43" t="s">
        <v>469</v>
      </c>
      <c r="E7608" s="43" t="s">
        <v>2074</v>
      </c>
      <c r="F7608" s="43" t="s">
        <v>2076</v>
      </c>
      <c r="G7608">
        <v>540</v>
      </c>
      <c r="H7608">
        <v>540</v>
      </c>
      <c r="I7608" s="43" t="s">
        <v>2075</v>
      </c>
      <c r="J7608" s="43" t="s">
        <v>1046</v>
      </c>
      <c r="K7608" s="43" t="s">
        <v>179</v>
      </c>
      <c r="L7608" s="43" t="str">
        <f>IF(AND(Home!$A$1&gt;=Leave[[#This Row],[Start Time]],Home!$A$1&lt;=Leave[[#This Row],[End Time]]),"Aplica","No Aplica")</f>
        <v>No Aplica</v>
      </c>
      <c r="M7608" s="43" t="str">
        <f>IF(AND(Home!$A$1&gt;=Leave[[#This Row],[Start Time]],Home!$A$1&lt;=Leave[[#This Row],[End Time]]),Home!$A$1,"No Aplica")</f>
        <v>No Aplica</v>
      </c>
      <c r="N7608" s="43" t="str">
        <f>Leave[[#This Row],[User Code (Owning User) (Usuario)]]&amp;Leave[[#This Row],[fecha activa]]</f>
        <v>MIE2025140723666No Aplica</v>
      </c>
    </row>
    <row r="7609" spans="1:14" x14ac:dyDescent="0.3">
      <c r="A7609" s="43" t="s">
        <v>471</v>
      </c>
      <c r="B7609" s="3">
        <v>45918</v>
      </c>
      <c r="C7609" s="3">
        <v>45918</v>
      </c>
      <c r="D7609" s="43" t="s">
        <v>1506</v>
      </c>
      <c r="E7609" s="43" t="s">
        <v>2074</v>
      </c>
      <c r="F7609" s="43" t="s">
        <v>2076</v>
      </c>
      <c r="G7609">
        <v>60</v>
      </c>
      <c r="H7609">
        <v>60</v>
      </c>
      <c r="I7609" s="43" t="s">
        <v>2075</v>
      </c>
      <c r="J7609" s="43" t="s">
        <v>1046</v>
      </c>
      <c r="K7609" s="43" t="s">
        <v>179</v>
      </c>
      <c r="L7609" s="43" t="str">
        <f>IF(AND(Home!$A$1&gt;=Leave[[#This Row],[Start Time]],Home!$A$1&lt;=Leave[[#This Row],[End Time]]),"Aplica","No Aplica")</f>
        <v>No Aplica</v>
      </c>
      <c r="M7609" s="43" t="str">
        <f>IF(AND(Home!$A$1&gt;=Leave[[#This Row],[Start Time]],Home!$A$1&lt;=Leave[[#This Row],[End Time]]),Home!$A$1,"No Aplica")</f>
        <v>No Aplica</v>
      </c>
      <c r="N7609" s="43" t="str">
        <f>Leave[[#This Row],[User Code (Owning User) (Usuario)]]&amp;Leave[[#This Row],[fecha activa]]</f>
        <v>MIE2025140723666No Aplica</v>
      </c>
    </row>
    <row r="7610" spans="1:14" x14ac:dyDescent="0.3">
      <c r="A7610" s="43" t="s">
        <v>471</v>
      </c>
      <c r="B7610" s="3">
        <v>45917</v>
      </c>
      <c r="C7610" s="3">
        <v>45917</v>
      </c>
      <c r="D7610" s="43" t="s">
        <v>1506</v>
      </c>
      <c r="E7610" s="43" t="s">
        <v>2074</v>
      </c>
      <c r="F7610" s="43" t="s">
        <v>2076</v>
      </c>
      <c r="G7610">
        <v>60</v>
      </c>
      <c r="H7610">
        <v>60</v>
      </c>
      <c r="I7610" s="43" t="s">
        <v>2075</v>
      </c>
      <c r="J7610" s="43" t="s">
        <v>1046</v>
      </c>
      <c r="K7610" s="43" t="s">
        <v>179</v>
      </c>
      <c r="L7610" s="43" t="str">
        <f>IF(AND(Home!$A$1&gt;=Leave[[#This Row],[Start Time]],Home!$A$1&lt;=Leave[[#This Row],[End Time]]),"Aplica","No Aplica")</f>
        <v>No Aplica</v>
      </c>
      <c r="M7610" s="43" t="str">
        <f>IF(AND(Home!$A$1&gt;=Leave[[#This Row],[Start Time]],Home!$A$1&lt;=Leave[[#This Row],[End Time]]),Home!$A$1,"No Aplica")</f>
        <v>No Aplica</v>
      </c>
      <c r="N7610" s="43" t="str">
        <f>Leave[[#This Row],[User Code (Owning User) (Usuario)]]&amp;Leave[[#This Row],[fecha activa]]</f>
        <v>MIE2025140723666No Aplica</v>
      </c>
    </row>
    <row r="7611" spans="1:14" x14ac:dyDescent="0.3">
      <c r="A7611" s="43" t="s">
        <v>471</v>
      </c>
      <c r="B7611" s="3">
        <v>45916</v>
      </c>
      <c r="C7611" s="3">
        <v>45916</v>
      </c>
      <c r="D7611" s="43" t="s">
        <v>1506</v>
      </c>
      <c r="E7611" s="43" t="s">
        <v>2074</v>
      </c>
      <c r="F7611" s="43" t="s">
        <v>2076</v>
      </c>
      <c r="G7611">
        <v>60</v>
      </c>
      <c r="H7611">
        <v>60</v>
      </c>
      <c r="I7611" s="43" t="s">
        <v>2075</v>
      </c>
      <c r="J7611" s="43" t="s">
        <v>1046</v>
      </c>
      <c r="K7611" s="43" t="s">
        <v>179</v>
      </c>
      <c r="L7611" s="43" t="str">
        <f>IF(AND(Home!$A$1&gt;=Leave[[#This Row],[Start Time]],Home!$A$1&lt;=Leave[[#This Row],[End Time]]),"Aplica","No Aplica")</f>
        <v>No Aplica</v>
      </c>
      <c r="M7611" s="43" t="str">
        <f>IF(AND(Home!$A$1&gt;=Leave[[#This Row],[Start Time]],Home!$A$1&lt;=Leave[[#This Row],[End Time]]),Home!$A$1,"No Aplica")</f>
        <v>No Aplica</v>
      </c>
      <c r="N7611" s="43" t="str">
        <f>Leave[[#This Row],[User Code (Owning User) (Usuario)]]&amp;Leave[[#This Row],[fecha activa]]</f>
        <v>MIE2025140723666No Aplica</v>
      </c>
    </row>
    <row r="7612" spans="1:14" x14ac:dyDescent="0.3">
      <c r="A7612" s="43" t="s">
        <v>471</v>
      </c>
      <c r="B7612" s="3">
        <v>45915</v>
      </c>
      <c r="C7612" s="3">
        <v>45915</v>
      </c>
      <c r="D7612" s="43" t="s">
        <v>1506</v>
      </c>
      <c r="E7612" s="43" t="s">
        <v>2074</v>
      </c>
      <c r="F7612" s="43" t="s">
        <v>2076</v>
      </c>
      <c r="G7612">
        <v>60</v>
      </c>
      <c r="H7612">
        <v>60</v>
      </c>
      <c r="I7612" s="43" t="s">
        <v>2075</v>
      </c>
      <c r="J7612" s="43" t="s">
        <v>1046</v>
      </c>
      <c r="K7612" s="43" t="s">
        <v>179</v>
      </c>
      <c r="L7612" s="43" t="str">
        <f>IF(AND(Home!$A$1&gt;=Leave[[#This Row],[Start Time]],Home!$A$1&lt;=Leave[[#This Row],[End Time]]),"Aplica","No Aplica")</f>
        <v>No Aplica</v>
      </c>
      <c r="M7612" s="43" t="str">
        <f>IF(AND(Home!$A$1&gt;=Leave[[#This Row],[Start Time]],Home!$A$1&lt;=Leave[[#This Row],[End Time]]),Home!$A$1,"No Aplica")</f>
        <v>No Aplica</v>
      </c>
      <c r="N7612" s="43" t="str">
        <f>Leave[[#This Row],[User Code (Owning User) (Usuario)]]&amp;Leave[[#This Row],[fecha activa]]</f>
        <v>MIE2025140723666No Aplica</v>
      </c>
    </row>
    <row r="7613" spans="1:14" x14ac:dyDescent="0.3">
      <c r="A7613" s="43" t="s">
        <v>465</v>
      </c>
      <c r="B7613" s="3">
        <v>45921</v>
      </c>
      <c r="C7613" s="3">
        <v>45921</v>
      </c>
      <c r="D7613" s="43" t="s">
        <v>469</v>
      </c>
      <c r="E7613" s="43" t="s">
        <v>2074</v>
      </c>
      <c r="F7613" s="43" t="s">
        <v>2076</v>
      </c>
      <c r="G7613">
        <v>540</v>
      </c>
      <c r="H7613">
        <v>540</v>
      </c>
      <c r="I7613" s="43" t="s">
        <v>2075</v>
      </c>
      <c r="J7613" s="43" t="s">
        <v>1046</v>
      </c>
      <c r="K7613" s="43" t="s">
        <v>179</v>
      </c>
      <c r="L7613" s="43" t="str">
        <f>IF(AND(Home!$A$1&gt;=Leave[[#This Row],[Start Time]],Home!$A$1&lt;=Leave[[#This Row],[End Time]]),"Aplica","No Aplica")</f>
        <v>No Aplica</v>
      </c>
      <c r="M7613" s="43" t="str">
        <f>IF(AND(Home!$A$1&gt;=Leave[[#This Row],[Start Time]],Home!$A$1&lt;=Leave[[#This Row],[End Time]]),Home!$A$1,"No Aplica")</f>
        <v>No Aplica</v>
      </c>
      <c r="N7613" s="43" t="str">
        <f>Leave[[#This Row],[User Code (Owning User) (Usuario)]]&amp;Leave[[#This Row],[fecha activa]]</f>
        <v>MIE2025140723666No Aplica</v>
      </c>
    </row>
    <row r="7614" spans="1:14" x14ac:dyDescent="0.3">
      <c r="A7614" s="43" t="s">
        <v>471</v>
      </c>
      <c r="B7614" s="3">
        <v>45903</v>
      </c>
      <c r="C7614" s="3">
        <v>45903</v>
      </c>
      <c r="D7614" s="43" t="s">
        <v>2873</v>
      </c>
      <c r="E7614" s="43" t="s">
        <v>2074</v>
      </c>
      <c r="F7614" s="43" t="s">
        <v>2076</v>
      </c>
      <c r="G7614">
        <v>90</v>
      </c>
      <c r="H7614">
        <v>90</v>
      </c>
      <c r="I7614" s="43" t="s">
        <v>2075</v>
      </c>
      <c r="J7614" s="43" t="s">
        <v>1046</v>
      </c>
      <c r="K7614" s="43" t="s">
        <v>179</v>
      </c>
      <c r="L7614" s="43" t="str">
        <f>IF(AND(Home!$A$1&gt;=Leave[[#This Row],[Start Time]],Home!$A$1&lt;=Leave[[#This Row],[End Time]]),"Aplica","No Aplica")</f>
        <v>No Aplica</v>
      </c>
      <c r="M7614" s="43" t="str">
        <f>IF(AND(Home!$A$1&gt;=Leave[[#This Row],[Start Time]],Home!$A$1&lt;=Leave[[#This Row],[End Time]]),Home!$A$1,"No Aplica")</f>
        <v>No Aplica</v>
      </c>
      <c r="N7614" s="43" t="str">
        <f>Leave[[#This Row],[User Code (Owning User) (Usuario)]]&amp;Leave[[#This Row],[fecha activa]]</f>
        <v>MIE2025140723666No Aplica</v>
      </c>
    </row>
    <row r="7615" spans="1:14" x14ac:dyDescent="0.3">
      <c r="A7615" s="43" t="s">
        <v>471</v>
      </c>
      <c r="B7615" s="3">
        <v>45911</v>
      </c>
      <c r="C7615" s="3">
        <v>45911</v>
      </c>
      <c r="D7615" s="43" t="s">
        <v>1506</v>
      </c>
      <c r="E7615" s="43" t="s">
        <v>2074</v>
      </c>
      <c r="F7615" s="43" t="s">
        <v>2076</v>
      </c>
      <c r="G7615">
        <v>60</v>
      </c>
      <c r="H7615">
        <v>60</v>
      </c>
      <c r="I7615" s="43" t="s">
        <v>2075</v>
      </c>
      <c r="J7615" s="43" t="s">
        <v>1046</v>
      </c>
      <c r="K7615" s="43" t="s">
        <v>179</v>
      </c>
      <c r="L7615" s="43" t="str">
        <f>IF(AND(Home!$A$1&gt;=Leave[[#This Row],[Start Time]],Home!$A$1&lt;=Leave[[#This Row],[End Time]]),"Aplica","No Aplica")</f>
        <v>No Aplica</v>
      </c>
      <c r="M7615" s="43" t="str">
        <f>IF(AND(Home!$A$1&gt;=Leave[[#This Row],[Start Time]],Home!$A$1&lt;=Leave[[#This Row],[End Time]]),Home!$A$1,"No Aplica")</f>
        <v>No Aplica</v>
      </c>
      <c r="N7615" s="43" t="str">
        <f>Leave[[#This Row],[User Code (Owning User) (Usuario)]]&amp;Leave[[#This Row],[fecha activa]]</f>
        <v>MIE2025140723666No Aplica</v>
      </c>
    </row>
    <row r="7616" spans="1:14" x14ac:dyDescent="0.3">
      <c r="A7616" s="43" t="s">
        <v>471</v>
      </c>
      <c r="B7616" s="3">
        <v>45910</v>
      </c>
      <c r="C7616" s="3">
        <v>45910</v>
      </c>
      <c r="D7616" s="43" t="s">
        <v>1506</v>
      </c>
      <c r="E7616" s="43" t="s">
        <v>2074</v>
      </c>
      <c r="F7616" s="43" t="s">
        <v>2076</v>
      </c>
      <c r="G7616">
        <v>60</v>
      </c>
      <c r="H7616">
        <v>60</v>
      </c>
      <c r="I7616" s="43" t="s">
        <v>2075</v>
      </c>
      <c r="J7616" s="43" t="s">
        <v>1046</v>
      </c>
      <c r="K7616" s="43" t="s">
        <v>179</v>
      </c>
      <c r="L7616" s="43" t="str">
        <f>IF(AND(Home!$A$1&gt;=Leave[[#This Row],[Start Time]],Home!$A$1&lt;=Leave[[#This Row],[End Time]]),"Aplica","No Aplica")</f>
        <v>No Aplica</v>
      </c>
      <c r="M7616" s="43" t="str">
        <f>IF(AND(Home!$A$1&gt;=Leave[[#This Row],[Start Time]],Home!$A$1&lt;=Leave[[#This Row],[End Time]]),Home!$A$1,"No Aplica")</f>
        <v>No Aplica</v>
      </c>
      <c r="N7616" s="43" t="str">
        <f>Leave[[#This Row],[User Code (Owning User) (Usuario)]]&amp;Leave[[#This Row],[fecha activa]]</f>
        <v>MIE2025140723666No Aplica</v>
      </c>
    </row>
    <row r="7617" spans="1:14" x14ac:dyDescent="0.3">
      <c r="A7617" s="43" t="s">
        <v>471</v>
      </c>
      <c r="B7617" s="3">
        <v>45909</v>
      </c>
      <c r="C7617" s="3">
        <v>45909</v>
      </c>
      <c r="D7617" s="43" t="s">
        <v>1506</v>
      </c>
      <c r="E7617" s="43" t="s">
        <v>2074</v>
      </c>
      <c r="F7617" s="43" t="s">
        <v>2076</v>
      </c>
      <c r="G7617">
        <v>60</v>
      </c>
      <c r="H7617">
        <v>60</v>
      </c>
      <c r="I7617" s="43" t="s">
        <v>2075</v>
      </c>
      <c r="J7617" s="43" t="s">
        <v>1046</v>
      </c>
      <c r="K7617" s="43" t="s">
        <v>179</v>
      </c>
      <c r="L7617" s="43" t="str">
        <f>IF(AND(Home!$A$1&gt;=Leave[[#This Row],[Start Time]],Home!$A$1&lt;=Leave[[#This Row],[End Time]]),"Aplica","No Aplica")</f>
        <v>No Aplica</v>
      </c>
      <c r="M7617" s="43" t="str">
        <f>IF(AND(Home!$A$1&gt;=Leave[[#This Row],[Start Time]],Home!$A$1&lt;=Leave[[#This Row],[End Time]]),Home!$A$1,"No Aplica")</f>
        <v>No Aplica</v>
      </c>
      <c r="N7617" s="43" t="str">
        <f>Leave[[#This Row],[User Code (Owning User) (Usuario)]]&amp;Leave[[#This Row],[fecha activa]]</f>
        <v>MIE2025140723666No Aplica</v>
      </c>
    </row>
    <row r="7618" spans="1:14" x14ac:dyDescent="0.3">
      <c r="A7618" s="43" t="s">
        <v>471</v>
      </c>
      <c r="B7618" s="3">
        <v>45908</v>
      </c>
      <c r="C7618" s="3">
        <v>45908</v>
      </c>
      <c r="D7618" s="43" t="s">
        <v>1506</v>
      </c>
      <c r="E7618" s="43" t="s">
        <v>2074</v>
      </c>
      <c r="F7618" s="43" t="s">
        <v>2076</v>
      </c>
      <c r="G7618">
        <v>60</v>
      </c>
      <c r="H7618">
        <v>60</v>
      </c>
      <c r="I7618" s="43" t="s">
        <v>2075</v>
      </c>
      <c r="J7618" s="43" t="s">
        <v>1046</v>
      </c>
      <c r="K7618" s="43" t="s">
        <v>179</v>
      </c>
      <c r="L7618" s="43" t="str">
        <f>IF(AND(Home!$A$1&gt;=Leave[[#This Row],[Start Time]],Home!$A$1&lt;=Leave[[#This Row],[End Time]]),"Aplica","No Aplica")</f>
        <v>No Aplica</v>
      </c>
      <c r="M7618" s="43" t="str">
        <f>IF(AND(Home!$A$1&gt;=Leave[[#This Row],[Start Time]],Home!$A$1&lt;=Leave[[#This Row],[End Time]]),Home!$A$1,"No Aplica")</f>
        <v>No Aplica</v>
      </c>
      <c r="N7618" s="43" t="str">
        <f>Leave[[#This Row],[User Code (Owning User) (Usuario)]]&amp;Leave[[#This Row],[fecha activa]]</f>
        <v>MIE2025140723666No Aplica</v>
      </c>
    </row>
    <row r="7619" spans="1:14" x14ac:dyDescent="0.3">
      <c r="A7619" s="43" t="s">
        <v>465</v>
      </c>
      <c r="B7619" s="3">
        <v>45914</v>
      </c>
      <c r="C7619" s="3">
        <v>45914</v>
      </c>
      <c r="D7619" s="43" t="s">
        <v>469</v>
      </c>
      <c r="E7619" s="43" t="s">
        <v>2074</v>
      </c>
      <c r="F7619" s="43" t="s">
        <v>2076</v>
      </c>
      <c r="G7619">
        <v>540</v>
      </c>
      <c r="H7619">
        <v>540</v>
      </c>
      <c r="I7619" s="43" t="s">
        <v>2075</v>
      </c>
      <c r="J7619" s="43" t="s">
        <v>1046</v>
      </c>
      <c r="K7619" s="43" t="s">
        <v>179</v>
      </c>
      <c r="L7619" s="43" t="str">
        <f>IF(AND(Home!$A$1&gt;=Leave[[#This Row],[Start Time]],Home!$A$1&lt;=Leave[[#This Row],[End Time]]),"Aplica","No Aplica")</f>
        <v>No Aplica</v>
      </c>
      <c r="M7619" s="43" t="str">
        <f>IF(AND(Home!$A$1&gt;=Leave[[#This Row],[Start Time]],Home!$A$1&lt;=Leave[[#This Row],[End Time]]),Home!$A$1,"No Aplica")</f>
        <v>No Aplica</v>
      </c>
      <c r="N7619" s="43" t="str">
        <f>Leave[[#This Row],[User Code (Owning User) (Usuario)]]&amp;Leave[[#This Row],[fecha activa]]</f>
        <v>MIE2025140723666No Aplica</v>
      </c>
    </row>
    <row r="7620" spans="1:14" x14ac:dyDescent="0.3">
      <c r="A7620" s="43" t="s">
        <v>465</v>
      </c>
      <c r="B7620" s="3">
        <v>45902</v>
      </c>
      <c r="C7620" s="3">
        <v>45902</v>
      </c>
      <c r="D7620" s="43" t="s">
        <v>469</v>
      </c>
      <c r="E7620" s="43" t="s">
        <v>2074</v>
      </c>
      <c r="F7620" s="43" t="s">
        <v>2076</v>
      </c>
      <c r="G7620">
        <v>450</v>
      </c>
      <c r="H7620">
        <v>450</v>
      </c>
      <c r="I7620" s="43" t="s">
        <v>2075</v>
      </c>
      <c r="J7620" s="43" t="s">
        <v>1046</v>
      </c>
      <c r="K7620" s="43" t="s">
        <v>179</v>
      </c>
      <c r="L7620" s="43" t="str">
        <f>IF(AND(Home!$A$1&gt;=Leave[[#This Row],[Start Time]],Home!$A$1&lt;=Leave[[#This Row],[End Time]]),"Aplica","No Aplica")</f>
        <v>No Aplica</v>
      </c>
      <c r="M7620" s="43" t="str">
        <f>IF(AND(Home!$A$1&gt;=Leave[[#This Row],[Start Time]],Home!$A$1&lt;=Leave[[#This Row],[End Time]]),Home!$A$1,"No Aplica")</f>
        <v>No Aplica</v>
      </c>
      <c r="N7620" s="43" t="str">
        <f>Leave[[#This Row],[User Code (Owning User) (Usuario)]]&amp;Leave[[#This Row],[fecha activa]]</f>
        <v>MIE2025140723666No Aplica</v>
      </c>
    </row>
    <row r="7621" spans="1:14" x14ac:dyDescent="0.3">
      <c r="A7621" s="43" t="s">
        <v>465</v>
      </c>
      <c r="B7621" s="3">
        <v>45907</v>
      </c>
      <c r="C7621" s="3">
        <v>45907</v>
      </c>
      <c r="D7621" s="43" t="s">
        <v>469</v>
      </c>
      <c r="E7621" s="43" t="s">
        <v>2074</v>
      </c>
      <c r="F7621" s="43" t="s">
        <v>2076</v>
      </c>
      <c r="G7621">
        <v>540</v>
      </c>
      <c r="H7621">
        <v>540</v>
      </c>
      <c r="I7621" s="43" t="s">
        <v>2075</v>
      </c>
      <c r="J7621" s="43" t="s">
        <v>1046</v>
      </c>
      <c r="K7621" s="43" t="s">
        <v>179</v>
      </c>
      <c r="L7621" s="43" t="str">
        <f>IF(AND(Home!$A$1&gt;=Leave[[#This Row],[Start Time]],Home!$A$1&lt;=Leave[[#This Row],[End Time]]),"Aplica","No Aplica")</f>
        <v>No Aplica</v>
      </c>
      <c r="M7621" s="43" t="str">
        <f>IF(AND(Home!$A$1&gt;=Leave[[#This Row],[Start Time]],Home!$A$1&lt;=Leave[[#This Row],[End Time]]),Home!$A$1,"No Aplica")</f>
        <v>No Aplica</v>
      </c>
      <c r="N7621" s="43" t="str">
        <f>Leave[[#This Row],[User Code (Owning User) (Usuario)]]&amp;Leave[[#This Row],[fecha activa]]</f>
        <v>MIE2025140723666No Aplica</v>
      </c>
    </row>
    <row r="7622" spans="1:14" x14ac:dyDescent="0.3">
      <c r="A7622" s="43" t="s">
        <v>471</v>
      </c>
      <c r="B7622" s="3">
        <v>45904</v>
      </c>
      <c r="C7622" s="3">
        <v>45904</v>
      </c>
      <c r="D7622" s="43" t="s">
        <v>1506</v>
      </c>
      <c r="E7622" s="43" t="s">
        <v>2074</v>
      </c>
      <c r="F7622" s="43" t="s">
        <v>2076</v>
      </c>
      <c r="G7622">
        <v>60</v>
      </c>
      <c r="H7622">
        <v>60</v>
      </c>
      <c r="I7622" s="43" t="s">
        <v>2075</v>
      </c>
      <c r="J7622" s="43" t="s">
        <v>1046</v>
      </c>
      <c r="K7622" s="43" t="s">
        <v>179</v>
      </c>
      <c r="L7622" s="43" t="str">
        <f>IF(AND(Home!$A$1&gt;=Leave[[#This Row],[Start Time]],Home!$A$1&lt;=Leave[[#This Row],[End Time]]),"Aplica","No Aplica")</f>
        <v>No Aplica</v>
      </c>
      <c r="M7622" s="43" t="str">
        <f>IF(AND(Home!$A$1&gt;=Leave[[#This Row],[Start Time]],Home!$A$1&lt;=Leave[[#This Row],[End Time]]),Home!$A$1,"No Aplica")</f>
        <v>No Aplica</v>
      </c>
      <c r="N7622" s="43" t="str">
        <f>Leave[[#This Row],[User Code (Owning User) (Usuario)]]&amp;Leave[[#This Row],[fecha activa]]</f>
        <v>MIE2025140723666No Aplica</v>
      </c>
    </row>
    <row r="7623" spans="1:14" x14ac:dyDescent="0.3">
      <c r="A7623" s="43" t="s">
        <v>471</v>
      </c>
      <c r="B7623" s="3">
        <v>45903</v>
      </c>
      <c r="C7623" s="3">
        <v>45903</v>
      </c>
      <c r="D7623" s="43" t="s">
        <v>1506</v>
      </c>
      <c r="E7623" s="43" t="s">
        <v>2074</v>
      </c>
      <c r="F7623" s="43" t="s">
        <v>2076</v>
      </c>
      <c r="G7623">
        <v>60</v>
      </c>
      <c r="H7623">
        <v>60</v>
      </c>
      <c r="I7623" s="43" t="s">
        <v>2075</v>
      </c>
      <c r="J7623" s="43" t="s">
        <v>1046</v>
      </c>
      <c r="K7623" s="43" t="s">
        <v>179</v>
      </c>
      <c r="L7623" s="43" t="str">
        <f>IF(AND(Home!$A$1&gt;=Leave[[#This Row],[Start Time]],Home!$A$1&lt;=Leave[[#This Row],[End Time]]),"Aplica","No Aplica")</f>
        <v>No Aplica</v>
      </c>
      <c r="M7623" s="43" t="str">
        <f>IF(AND(Home!$A$1&gt;=Leave[[#This Row],[Start Time]],Home!$A$1&lt;=Leave[[#This Row],[End Time]]),Home!$A$1,"No Aplica")</f>
        <v>No Aplica</v>
      </c>
      <c r="N7623" s="43" t="str">
        <f>Leave[[#This Row],[User Code (Owning User) (Usuario)]]&amp;Leave[[#This Row],[fecha activa]]</f>
        <v>MIE2025140723666No Aplica</v>
      </c>
    </row>
    <row r="7624" spans="1:14" x14ac:dyDescent="0.3">
      <c r="A7624" s="43" t="s">
        <v>471</v>
      </c>
      <c r="B7624" s="3">
        <v>45902</v>
      </c>
      <c r="C7624" s="3">
        <v>45902</v>
      </c>
      <c r="D7624" s="43" t="s">
        <v>1506</v>
      </c>
      <c r="E7624" s="43" t="s">
        <v>2074</v>
      </c>
      <c r="F7624" s="43" t="s">
        <v>2076</v>
      </c>
      <c r="G7624">
        <v>60</v>
      </c>
      <c r="H7624">
        <v>60</v>
      </c>
      <c r="I7624" s="43" t="s">
        <v>2075</v>
      </c>
      <c r="J7624" s="43" t="s">
        <v>1046</v>
      </c>
      <c r="K7624" s="43" t="s">
        <v>179</v>
      </c>
      <c r="L7624" s="43" t="str">
        <f>IF(AND(Home!$A$1&gt;=Leave[[#This Row],[Start Time]],Home!$A$1&lt;=Leave[[#This Row],[End Time]]),"Aplica","No Aplica")</f>
        <v>No Aplica</v>
      </c>
      <c r="M7624" s="43" t="str">
        <f>IF(AND(Home!$A$1&gt;=Leave[[#This Row],[Start Time]],Home!$A$1&lt;=Leave[[#This Row],[End Time]]),Home!$A$1,"No Aplica")</f>
        <v>No Aplica</v>
      </c>
      <c r="N7624" s="43" t="str">
        <f>Leave[[#This Row],[User Code (Owning User) (Usuario)]]&amp;Leave[[#This Row],[fecha activa]]</f>
        <v>MIE2025140723666No Aplica</v>
      </c>
    </row>
    <row r="7625" spans="1:14" x14ac:dyDescent="0.3">
      <c r="A7625" s="43" t="s">
        <v>471</v>
      </c>
      <c r="B7625" s="3">
        <v>45901</v>
      </c>
      <c r="C7625" s="3">
        <v>45901</v>
      </c>
      <c r="D7625" s="43" t="s">
        <v>1506</v>
      </c>
      <c r="E7625" s="43" t="s">
        <v>2074</v>
      </c>
      <c r="F7625" s="43" t="s">
        <v>2076</v>
      </c>
      <c r="G7625">
        <v>60</v>
      </c>
      <c r="H7625">
        <v>60</v>
      </c>
      <c r="I7625" s="43" t="s">
        <v>2075</v>
      </c>
      <c r="J7625" s="43" t="s">
        <v>1046</v>
      </c>
      <c r="K7625" s="43" t="s">
        <v>179</v>
      </c>
      <c r="L7625" s="43" t="str">
        <f>IF(AND(Home!$A$1&gt;=Leave[[#This Row],[Start Time]],Home!$A$1&lt;=Leave[[#This Row],[End Time]]),"Aplica","No Aplica")</f>
        <v>No Aplica</v>
      </c>
      <c r="M7625" s="43" t="str">
        <f>IF(AND(Home!$A$1&gt;=Leave[[#This Row],[Start Time]],Home!$A$1&lt;=Leave[[#This Row],[End Time]]),Home!$A$1,"No Aplica")</f>
        <v>No Aplica</v>
      </c>
      <c r="N7625" s="43" t="str">
        <f>Leave[[#This Row],[User Code (Owning User) (Usuario)]]&amp;Leave[[#This Row],[fecha activa]]</f>
        <v>MIE2025140723666No Aplica</v>
      </c>
    </row>
    <row r="7626" spans="1:14" x14ac:dyDescent="0.3">
      <c r="A7626" s="43" t="s">
        <v>471</v>
      </c>
      <c r="B7626" s="3">
        <v>45926</v>
      </c>
      <c r="C7626" s="3">
        <v>45926</v>
      </c>
      <c r="D7626" s="43" t="s">
        <v>1490</v>
      </c>
      <c r="E7626" s="43" t="s">
        <v>1969</v>
      </c>
      <c r="F7626" s="43" t="s">
        <v>1971</v>
      </c>
      <c r="G7626">
        <v>60</v>
      </c>
      <c r="H7626">
        <v>60</v>
      </c>
      <c r="I7626" s="43" t="s">
        <v>1970</v>
      </c>
      <c r="J7626" s="43" t="s">
        <v>1105</v>
      </c>
      <c r="K7626" s="43" t="s">
        <v>177</v>
      </c>
      <c r="L7626" s="43" t="str">
        <f>IF(AND(Home!$A$1&gt;=Leave[[#This Row],[Start Time]],Home!$A$1&lt;=Leave[[#This Row],[End Time]]),"Aplica","No Aplica")</f>
        <v>No Aplica</v>
      </c>
      <c r="M7626" s="43" t="str">
        <f>IF(AND(Home!$A$1&gt;=Leave[[#This Row],[Start Time]],Home!$A$1&lt;=Leave[[#This Row],[End Time]]),Home!$A$1,"No Aplica")</f>
        <v>No Aplica</v>
      </c>
      <c r="N7626" s="43" t="str">
        <f>Leave[[#This Row],[User Code (Owning User) (Usuario)]]&amp;Leave[[#This Row],[fecha activa]]</f>
        <v>MIE2025260623504No Aplica</v>
      </c>
    </row>
    <row r="7627" spans="1:14" x14ac:dyDescent="0.3">
      <c r="A7627" s="43" t="s">
        <v>471</v>
      </c>
      <c r="B7627" s="3">
        <v>45925</v>
      </c>
      <c r="C7627" s="3">
        <v>45925</v>
      </c>
      <c r="D7627" s="43" t="s">
        <v>1490</v>
      </c>
      <c r="E7627" s="43" t="s">
        <v>1969</v>
      </c>
      <c r="F7627" s="43" t="s">
        <v>1971</v>
      </c>
      <c r="G7627">
        <v>60</v>
      </c>
      <c r="H7627">
        <v>60</v>
      </c>
      <c r="I7627" s="43" t="s">
        <v>1970</v>
      </c>
      <c r="J7627" s="43" t="s">
        <v>1105</v>
      </c>
      <c r="K7627" s="43" t="s">
        <v>177</v>
      </c>
      <c r="L7627" s="43" t="str">
        <f>IF(AND(Home!$A$1&gt;=Leave[[#This Row],[Start Time]],Home!$A$1&lt;=Leave[[#This Row],[End Time]]),"Aplica","No Aplica")</f>
        <v>No Aplica</v>
      </c>
      <c r="M7627" s="43" t="str">
        <f>IF(AND(Home!$A$1&gt;=Leave[[#This Row],[Start Time]],Home!$A$1&lt;=Leave[[#This Row],[End Time]]),Home!$A$1,"No Aplica")</f>
        <v>No Aplica</v>
      </c>
      <c r="N7627" s="43" t="str">
        <f>Leave[[#This Row],[User Code (Owning User) (Usuario)]]&amp;Leave[[#This Row],[fecha activa]]</f>
        <v>MIE2025260623504No Aplica</v>
      </c>
    </row>
    <row r="7628" spans="1:14" x14ac:dyDescent="0.3">
      <c r="A7628" s="43" t="s">
        <v>471</v>
      </c>
      <c r="B7628" s="3">
        <v>45924</v>
      </c>
      <c r="C7628" s="3">
        <v>45924</v>
      </c>
      <c r="D7628" s="43" t="s">
        <v>1490</v>
      </c>
      <c r="E7628" s="43" t="s">
        <v>1969</v>
      </c>
      <c r="F7628" s="43" t="s">
        <v>1971</v>
      </c>
      <c r="G7628">
        <v>60</v>
      </c>
      <c r="H7628">
        <v>60</v>
      </c>
      <c r="I7628" s="43" t="s">
        <v>1970</v>
      </c>
      <c r="J7628" s="43" t="s">
        <v>1105</v>
      </c>
      <c r="K7628" s="43" t="s">
        <v>177</v>
      </c>
      <c r="L7628" s="43" t="str">
        <f>IF(AND(Home!$A$1&gt;=Leave[[#This Row],[Start Time]],Home!$A$1&lt;=Leave[[#This Row],[End Time]]),"Aplica","No Aplica")</f>
        <v>No Aplica</v>
      </c>
      <c r="M7628" s="43" t="str">
        <f>IF(AND(Home!$A$1&gt;=Leave[[#This Row],[Start Time]],Home!$A$1&lt;=Leave[[#This Row],[End Time]]),Home!$A$1,"No Aplica")</f>
        <v>No Aplica</v>
      </c>
      <c r="N7628" s="43" t="str">
        <f>Leave[[#This Row],[User Code (Owning User) (Usuario)]]&amp;Leave[[#This Row],[fecha activa]]</f>
        <v>MIE2025260623504No Aplica</v>
      </c>
    </row>
    <row r="7629" spans="1:14" x14ac:dyDescent="0.3">
      <c r="A7629" s="43" t="s">
        <v>471</v>
      </c>
      <c r="B7629" s="3">
        <v>45922</v>
      </c>
      <c r="C7629" s="3">
        <v>45922</v>
      </c>
      <c r="D7629" s="43" t="s">
        <v>1490</v>
      </c>
      <c r="E7629" s="43" t="s">
        <v>1969</v>
      </c>
      <c r="F7629" s="43" t="s">
        <v>1971</v>
      </c>
      <c r="G7629">
        <v>60</v>
      </c>
      <c r="H7629">
        <v>60</v>
      </c>
      <c r="I7629" s="43" t="s">
        <v>1970</v>
      </c>
      <c r="J7629" s="43" t="s">
        <v>1105</v>
      </c>
      <c r="K7629" s="43" t="s">
        <v>177</v>
      </c>
      <c r="L7629" s="43" t="str">
        <f>IF(AND(Home!$A$1&gt;=Leave[[#This Row],[Start Time]],Home!$A$1&lt;=Leave[[#This Row],[End Time]]),"Aplica","No Aplica")</f>
        <v>Aplica</v>
      </c>
      <c r="M7629" s="43">
        <f>IF(AND(Home!$A$1&gt;=Leave[[#This Row],[Start Time]],Home!$A$1&lt;=Leave[[#This Row],[End Time]]),Home!$A$1,"No Aplica")</f>
        <v>45922</v>
      </c>
      <c r="N7629" s="43" t="str">
        <f>Leave[[#This Row],[User Code (Owning User) (Usuario)]]&amp;Leave[[#This Row],[fecha activa]]</f>
        <v>MIE202526062350445922</v>
      </c>
    </row>
    <row r="7630" spans="1:14" x14ac:dyDescent="0.3">
      <c r="A7630" s="43" t="s">
        <v>468</v>
      </c>
      <c r="B7630" s="3">
        <v>45923</v>
      </c>
      <c r="C7630" s="3">
        <v>45923</v>
      </c>
      <c r="D7630" s="43" t="s">
        <v>498</v>
      </c>
      <c r="E7630" s="43" t="s">
        <v>1969</v>
      </c>
      <c r="F7630" s="43" t="s">
        <v>1971</v>
      </c>
      <c r="G7630">
        <v>480</v>
      </c>
      <c r="H7630">
        <v>480</v>
      </c>
      <c r="I7630" s="43" t="s">
        <v>1970</v>
      </c>
      <c r="J7630" s="43" t="s">
        <v>1105</v>
      </c>
      <c r="K7630" s="43" t="s">
        <v>177</v>
      </c>
      <c r="L7630" s="43" t="str">
        <f>IF(AND(Home!$A$1&gt;=Leave[[#This Row],[Start Time]],Home!$A$1&lt;=Leave[[#This Row],[End Time]]),"Aplica","No Aplica")</f>
        <v>No Aplica</v>
      </c>
      <c r="M7630" s="43" t="str">
        <f>IF(AND(Home!$A$1&gt;=Leave[[#This Row],[Start Time]],Home!$A$1&lt;=Leave[[#This Row],[End Time]]),Home!$A$1,"No Aplica")</f>
        <v>No Aplica</v>
      </c>
      <c r="N7630" s="43" t="str">
        <f>Leave[[#This Row],[User Code (Owning User) (Usuario)]]&amp;Leave[[#This Row],[fecha activa]]</f>
        <v>MIE2025260623504No Aplica</v>
      </c>
    </row>
    <row r="7631" spans="1:14" x14ac:dyDescent="0.3">
      <c r="A7631" s="43" t="s">
        <v>471</v>
      </c>
      <c r="B7631" s="3">
        <v>45919</v>
      </c>
      <c r="C7631" s="3">
        <v>45919</v>
      </c>
      <c r="D7631" s="43" t="s">
        <v>1490</v>
      </c>
      <c r="E7631" s="43" t="s">
        <v>1969</v>
      </c>
      <c r="F7631" s="43" t="s">
        <v>1971</v>
      </c>
      <c r="G7631">
        <v>60</v>
      </c>
      <c r="H7631">
        <v>60</v>
      </c>
      <c r="I7631" s="43" t="s">
        <v>1970</v>
      </c>
      <c r="J7631" s="43" t="s">
        <v>1105</v>
      </c>
      <c r="K7631" s="43" t="s">
        <v>177</v>
      </c>
      <c r="L7631" s="43" t="str">
        <f>IF(AND(Home!$A$1&gt;=Leave[[#This Row],[Start Time]],Home!$A$1&lt;=Leave[[#This Row],[End Time]]),"Aplica","No Aplica")</f>
        <v>No Aplica</v>
      </c>
      <c r="M7631" s="43" t="str">
        <f>IF(AND(Home!$A$1&gt;=Leave[[#This Row],[Start Time]],Home!$A$1&lt;=Leave[[#This Row],[End Time]]),Home!$A$1,"No Aplica")</f>
        <v>No Aplica</v>
      </c>
      <c r="N7631" s="43" t="str">
        <f>Leave[[#This Row],[User Code (Owning User) (Usuario)]]&amp;Leave[[#This Row],[fecha activa]]</f>
        <v>MIE2025260623504No Aplica</v>
      </c>
    </row>
    <row r="7632" spans="1:14" x14ac:dyDescent="0.3">
      <c r="A7632" s="43" t="s">
        <v>471</v>
      </c>
      <c r="B7632" s="3">
        <v>45918</v>
      </c>
      <c r="C7632" s="3">
        <v>45918</v>
      </c>
      <c r="D7632" s="43" t="s">
        <v>1490</v>
      </c>
      <c r="E7632" s="43" t="s">
        <v>1969</v>
      </c>
      <c r="F7632" s="43" t="s">
        <v>1971</v>
      </c>
      <c r="G7632">
        <v>60</v>
      </c>
      <c r="H7632">
        <v>60</v>
      </c>
      <c r="I7632" s="43" t="s">
        <v>1970</v>
      </c>
      <c r="J7632" s="43" t="s">
        <v>1105</v>
      </c>
      <c r="K7632" s="43" t="s">
        <v>177</v>
      </c>
      <c r="L7632" s="43" t="str">
        <f>IF(AND(Home!$A$1&gt;=Leave[[#This Row],[Start Time]],Home!$A$1&lt;=Leave[[#This Row],[End Time]]),"Aplica","No Aplica")</f>
        <v>No Aplica</v>
      </c>
      <c r="M7632" s="43" t="str">
        <f>IF(AND(Home!$A$1&gt;=Leave[[#This Row],[Start Time]],Home!$A$1&lt;=Leave[[#This Row],[End Time]]),Home!$A$1,"No Aplica")</f>
        <v>No Aplica</v>
      </c>
      <c r="N7632" s="43" t="str">
        <f>Leave[[#This Row],[User Code (Owning User) (Usuario)]]&amp;Leave[[#This Row],[fecha activa]]</f>
        <v>MIE2025260623504No Aplica</v>
      </c>
    </row>
    <row r="7633" spans="1:14" x14ac:dyDescent="0.3">
      <c r="A7633" s="43" t="s">
        <v>471</v>
      </c>
      <c r="B7633" s="3">
        <v>45917</v>
      </c>
      <c r="C7633" s="3">
        <v>45917</v>
      </c>
      <c r="D7633" s="43" t="s">
        <v>1490</v>
      </c>
      <c r="E7633" s="43" t="s">
        <v>1969</v>
      </c>
      <c r="F7633" s="43" t="s">
        <v>1971</v>
      </c>
      <c r="G7633">
        <v>60</v>
      </c>
      <c r="H7633">
        <v>60</v>
      </c>
      <c r="I7633" s="43" t="s">
        <v>1970</v>
      </c>
      <c r="J7633" s="43" t="s">
        <v>1105</v>
      </c>
      <c r="K7633" s="43" t="s">
        <v>177</v>
      </c>
      <c r="L7633" s="43" t="str">
        <f>IF(AND(Home!$A$1&gt;=Leave[[#This Row],[Start Time]],Home!$A$1&lt;=Leave[[#This Row],[End Time]]),"Aplica","No Aplica")</f>
        <v>No Aplica</v>
      </c>
      <c r="M7633" s="43" t="str">
        <f>IF(AND(Home!$A$1&gt;=Leave[[#This Row],[Start Time]],Home!$A$1&lt;=Leave[[#This Row],[End Time]]),Home!$A$1,"No Aplica")</f>
        <v>No Aplica</v>
      </c>
      <c r="N7633" s="43" t="str">
        <f>Leave[[#This Row],[User Code (Owning User) (Usuario)]]&amp;Leave[[#This Row],[fecha activa]]</f>
        <v>MIE2025260623504No Aplica</v>
      </c>
    </row>
    <row r="7634" spans="1:14" x14ac:dyDescent="0.3">
      <c r="A7634" s="43" t="s">
        <v>471</v>
      </c>
      <c r="B7634" s="3">
        <v>45915</v>
      </c>
      <c r="C7634" s="3">
        <v>45915</v>
      </c>
      <c r="D7634" s="43" t="s">
        <v>1490</v>
      </c>
      <c r="E7634" s="43" t="s">
        <v>1969</v>
      </c>
      <c r="F7634" s="43" t="s">
        <v>1971</v>
      </c>
      <c r="G7634">
        <v>60</v>
      </c>
      <c r="H7634">
        <v>60</v>
      </c>
      <c r="I7634" s="43" t="s">
        <v>1970</v>
      </c>
      <c r="J7634" s="43" t="s">
        <v>1105</v>
      </c>
      <c r="K7634" s="43" t="s">
        <v>177</v>
      </c>
      <c r="L7634" s="43" t="str">
        <f>IF(AND(Home!$A$1&gt;=Leave[[#This Row],[Start Time]],Home!$A$1&lt;=Leave[[#This Row],[End Time]]),"Aplica","No Aplica")</f>
        <v>No Aplica</v>
      </c>
      <c r="M7634" s="43" t="str">
        <f>IF(AND(Home!$A$1&gt;=Leave[[#This Row],[Start Time]],Home!$A$1&lt;=Leave[[#This Row],[End Time]]),Home!$A$1,"No Aplica")</f>
        <v>No Aplica</v>
      </c>
      <c r="N7634" s="43" t="str">
        <f>Leave[[#This Row],[User Code (Owning User) (Usuario)]]&amp;Leave[[#This Row],[fecha activa]]</f>
        <v>MIE2025260623504No Aplica</v>
      </c>
    </row>
    <row r="7635" spans="1:14" x14ac:dyDescent="0.3">
      <c r="A7635" s="43" t="s">
        <v>468</v>
      </c>
      <c r="B7635" s="3">
        <v>45916</v>
      </c>
      <c r="C7635" s="3">
        <v>45916</v>
      </c>
      <c r="D7635" s="43" t="s">
        <v>2329</v>
      </c>
      <c r="E7635" s="43" t="s">
        <v>1969</v>
      </c>
      <c r="F7635" s="43" t="s">
        <v>1971</v>
      </c>
      <c r="G7635">
        <v>480</v>
      </c>
      <c r="H7635">
        <v>480</v>
      </c>
      <c r="I7635" s="43" t="s">
        <v>1970</v>
      </c>
      <c r="J7635" s="43" t="s">
        <v>1105</v>
      </c>
      <c r="K7635" s="43" t="s">
        <v>177</v>
      </c>
      <c r="L7635" s="43" t="str">
        <f>IF(AND(Home!$A$1&gt;=Leave[[#This Row],[Start Time]],Home!$A$1&lt;=Leave[[#This Row],[End Time]]),"Aplica","No Aplica")</f>
        <v>No Aplica</v>
      </c>
      <c r="M7635" s="43" t="str">
        <f>IF(AND(Home!$A$1&gt;=Leave[[#This Row],[Start Time]],Home!$A$1&lt;=Leave[[#This Row],[End Time]]),Home!$A$1,"No Aplica")</f>
        <v>No Aplica</v>
      </c>
      <c r="N7635" s="43" t="str">
        <f>Leave[[#This Row],[User Code (Owning User) (Usuario)]]&amp;Leave[[#This Row],[fecha activa]]</f>
        <v>MIE2025260623504No Aplica</v>
      </c>
    </row>
    <row r="7636" spans="1:14" x14ac:dyDescent="0.3">
      <c r="A7636" s="43" t="s">
        <v>471</v>
      </c>
      <c r="B7636" s="3">
        <v>45912</v>
      </c>
      <c r="C7636" s="3">
        <v>45912</v>
      </c>
      <c r="D7636" s="43" t="s">
        <v>1490</v>
      </c>
      <c r="E7636" s="43" t="s">
        <v>1969</v>
      </c>
      <c r="F7636" s="43" t="s">
        <v>1971</v>
      </c>
      <c r="G7636">
        <v>60</v>
      </c>
      <c r="H7636">
        <v>60</v>
      </c>
      <c r="I7636" s="43" t="s">
        <v>1970</v>
      </c>
      <c r="J7636" s="43" t="s">
        <v>1105</v>
      </c>
      <c r="K7636" s="43" t="s">
        <v>177</v>
      </c>
      <c r="L7636" s="43" t="str">
        <f>IF(AND(Home!$A$1&gt;=Leave[[#This Row],[Start Time]],Home!$A$1&lt;=Leave[[#This Row],[End Time]]),"Aplica","No Aplica")</f>
        <v>No Aplica</v>
      </c>
      <c r="M7636" s="43" t="str">
        <f>IF(AND(Home!$A$1&gt;=Leave[[#This Row],[Start Time]],Home!$A$1&lt;=Leave[[#This Row],[End Time]]),Home!$A$1,"No Aplica")</f>
        <v>No Aplica</v>
      </c>
      <c r="N7636" s="43" t="str">
        <f>Leave[[#This Row],[User Code (Owning User) (Usuario)]]&amp;Leave[[#This Row],[fecha activa]]</f>
        <v>MIE2025260623504No Aplica</v>
      </c>
    </row>
    <row r="7637" spans="1:14" x14ac:dyDescent="0.3">
      <c r="A7637" s="43" t="s">
        <v>471</v>
      </c>
      <c r="B7637" s="3">
        <v>45911</v>
      </c>
      <c r="C7637" s="3">
        <v>45911</v>
      </c>
      <c r="D7637" s="43" t="s">
        <v>1490</v>
      </c>
      <c r="E7637" s="43" t="s">
        <v>1969</v>
      </c>
      <c r="F7637" s="43" t="s">
        <v>1971</v>
      </c>
      <c r="G7637">
        <v>60</v>
      </c>
      <c r="H7637">
        <v>60</v>
      </c>
      <c r="I7637" s="43" t="s">
        <v>1970</v>
      </c>
      <c r="J7637" s="43" t="s">
        <v>1105</v>
      </c>
      <c r="K7637" s="43" t="s">
        <v>177</v>
      </c>
      <c r="L7637" s="43" t="str">
        <f>IF(AND(Home!$A$1&gt;=Leave[[#This Row],[Start Time]],Home!$A$1&lt;=Leave[[#This Row],[End Time]]),"Aplica","No Aplica")</f>
        <v>No Aplica</v>
      </c>
      <c r="M7637" s="43" t="str">
        <f>IF(AND(Home!$A$1&gt;=Leave[[#This Row],[Start Time]],Home!$A$1&lt;=Leave[[#This Row],[End Time]]),Home!$A$1,"No Aplica")</f>
        <v>No Aplica</v>
      </c>
      <c r="N7637" s="43" t="str">
        <f>Leave[[#This Row],[User Code (Owning User) (Usuario)]]&amp;Leave[[#This Row],[fecha activa]]</f>
        <v>MIE2025260623504No Aplica</v>
      </c>
    </row>
    <row r="7638" spans="1:14" x14ac:dyDescent="0.3">
      <c r="A7638" s="43" t="s">
        <v>471</v>
      </c>
      <c r="B7638" s="3">
        <v>45910</v>
      </c>
      <c r="C7638" s="3">
        <v>45910</v>
      </c>
      <c r="D7638" s="43" t="s">
        <v>1490</v>
      </c>
      <c r="E7638" s="43" t="s">
        <v>1969</v>
      </c>
      <c r="F7638" s="43" t="s">
        <v>1971</v>
      </c>
      <c r="G7638">
        <v>60</v>
      </c>
      <c r="H7638">
        <v>60</v>
      </c>
      <c r="I7638" s="43" t="s">
        <v>1970</v>
      </c>
      <c r="J7638" s="43" t="s">
        <v>1105</v>
      </c>
      <c r="K7638" s="43" t="s">
        <v>177</v>
      </c>
      <c r="L7638" s="43" t="str">
        <f>IF(AND(Home!$A$1&gt;=Leave[[#This Row],[Start Time]],Home!$A$1&lt;=Leave[[#This Row],[End Time]]),"Aplica","No Aplica")</f>
        <v>No Aplica</v>
      </c>
      <c r="M7638" s="43" t="str">
        <f>IF(AND(Home!$A$1&gt;=Leave[[#This Row],[Start Time]],Home!$A$1&lt;=Leave[[#This Row],[End Time]]),Home!$A$1,"No Aplica")</f>
        <v>No Aplica</v>
      </c>
      <c r="N7638" s="43" t="str">
        <f>Leave[[#This Row],[User Code (Owning User) (Usuario)]]&amp;Leave[[#This Row],[fecha activa]]</f>
        <v>MIE2025260623504No Aplica</v>
      </c>
    </row>
    <row r="7639" spans="1:14" x14ac:dyDescent="0.3">
      <c r="A7639" s="43" t="s">
        <v>471</v>
      </c>
      <c r="B7639" s="3">
        <v>45908</v>
      </c>
      <c r="C7639" s="3">
        <v>45908</v>
      </c>
      <c r="D7639" s="43" t="s">
        <v>1490</v>
      </c>
      <c r="E7639" s="43" t="s">
        <v>1969</v>
      </c>
      <c r="F7639" s="43" t="s">
        <v>1971</v>
      </c>
      <c r="G7639">
        <v>60</v>
      </c>
      <c r="H7639">
        <v>60</v>
      </c>
      <c r="I7639" s="43" t="s">
        <v>1970</v>
      </c>
      <c r="J7639" s="43" t="s">
        <v>1105</v>
      </c>
      <c r="K7639" s="43" t="s">
        <v>177</v>
      </c>
      <c r="L7639" s="43" t="str">
        <f>IF(AND(Home!$A$1&gt;=Leave[[#This Row],[Start Time]],Home!$A$1&lt;=Leave[[#This Row],[End Time]]),"Aplica","No Aplica")</f>
        <v>No Aplica</v>
      </c>
      <c r="M7639" s="43" t="str">
        <f>IF(AND(Home!$A$1&gt;=Leave[[#This Row],[Start Time]],Home!$A$1&lt;=Leave[[#This Row],[End Time]]),Home!$A$1,"No Aplica")</f>
        <v>No Aplica</v>
      </c>
      <c r="N7639" s="43" t="str">
        <f>Leave[[#This Row],[User Code (Owning User) (Usuario)]]&amp;Leave[[#This Row],[fecha activa]]</f>
        <v>MIE2025260623504No Aplica</v>
      </c>
    </row>
    <row r="7640" spans="1:14" x14ac:dyDescent="0.3">
      <c r="A7640" s="43" t="s">
        <v>468</v>
      </c>
      <c r="B7640" s="3">
        <v>45909</v>
      </c>
      <c r="C7640" s="3">
        <v>45909</v>
      </c>
      <c r="D7640" s="43" t="s">
        <v>2329</v>
      </c>
      <c r="E7640" s="43" t="s">
        <v>1969</v>
      </c>
      <c r="F7640" s="43" t="s">
        <v>1971</v>
      </c>
      <c r="G7640">
        <v>480</v>
      </c>
      <c r="H7640">
        <v>480</v>
      </c>
      <c r="I7640" s="43" t="s">
        <v>1970</v>
      </c>
      <c r="J7640" s="43" t="s">
        <v>1105</v>
      </c>
      <c r="K7640" s="43" t="s">
        <v>177</v>
      </c>
      <c r="L7640" s="43" t="str">
        <f>IF(AND(Home!$A$1&gt;=Leave[[#This Row],[Start Time]],Home!$A$1&lt;=Leave[[#This Row],[End Time]]),"Aplica","No Aplica")</f>
        <v>No Aplica</v>
      </c>
      <c r="M7640" s="43" t="str">
        <f>IF(AND(Home!$A$1&gt;=Leave[[#This Row],[Start Time]],Home!$A$1&lt;=Leave[[#This Row],[End Time]]),Home!$A$1,"No Aplica")</f>
        <v>No Aplica</v>
      </c>
      <c r="N7640" s="43" t="str">
        <f>Leave[[#This Row],[User Code (Owning User) (Usuario)]]&amp;Leave[[#This Row],[fecha activa]]</f>
        <v>MIE2025260623504No Aplica</v>
      </c>
    </row>
    <row r="7641" spans="1:14" x14ac:dyDescent="0.3">
      <c r="A7641" s="43" t="s">
        <v>471</v>
      </c>
      <c r="B7641" s="3">
        <v>45903</v>
      </c>
      <c r="C7641" s="3">
        <v>45903</v>
      </c>
      <c r="D7641" s="43" t="s">
        <v>1490</v>
      </c>
      <c r="E7641" s="43" t="s">
        <v>1969</v>
      </c>
      <c r="F7641" s="43" t="s">
        <v>1971</v>
      </c>
      <c r="G7641">
        <v>60</v>
      </c>
      <c r="H7641">
        <v>60</v>
      </c>
      <c r="I7641" s="43" t="s">
        <v>1970</v>
      </c>
      <c r="J7641" s="43" t="s">
        <v>1105</v>
      </c>
      <c r="K7641" s="43" t="s">
        <v>177</v>
      </c>
      <c r="L7641" s="43" t="str">
        <f>IF(AND(Home!$A$1&gt;=Leave[[#This Row],[Start Time]],Home!$A$1&lt;=Leave[[#This Row],[End Time]]),"Aplica","No Aplica")</f>
        <v>No Aplica</v>
      </c>
      <c r="M7641" s="43" t="str">
        <f>IF(AND(Home!$A$1&gt;=Leave[[#This Row],[Start Time]],Home!$A$1&lt;=Leave[[#This Row],[End Time]]),Home!$A$1,"No Aplica")</f>
        <v>No Aplica</v>
      </c>
      <c r="N7641" s="43" t="str">
        <f>Leave[[#This Row],[User Code (Owning User) (Usuario)]]&amp;Leave[[#This Row],[fecha activa]]</f>
        <v>MIE2025260623504No Aplica</v>
      </c>
    </row>
    <row r="7642" spans="1:14" x14ac:dyDescent="0.3">
      <c r="A7642" s="43" t="s">
        <v>471</v>
      </c>
      <c r="B7642" s="3">
        <v>45905</v>
      </c>
      <c r="C7642" s="3">
        <v>45905</v>
      </c>
      <c r="D7642" s="43" t="s">
        <v>1490</v>
      </c>
      <c r="E7642" s="43" t="s">
        <v>1969</v>
      </c>
      <c r="F7642" s="43" t="s">
        <v>1971</v>
      </c>
      <c r="G7642">
        <v>60</v>
      </c>
      <c r="H7642">
        <v>60</v>
      </c>
      <c r="I7642" s="43" t="s">
        <v>1970</v>
      </c>
      <c r="J7642" s="43" t="s">
        <v>1105</v>
      </c>
      <c r="K7642" s="43" t="s">
        <v>177</v>
      </c>
      <c r="L7642" s="43" t="str">
        <f>IF(AND(Home!$A$1&gt;=Leave[[#This Row],[Start Time]],Home!$A$1&lt;=Leave[[#This Row],[End Time]]),"Aplica","No Aplica")</f>
        <v>No Aplica</v>
      </c>
      <c r="M7642" s="43" t="str">
        <f>IF(AND(Home!$A$1&gt;=Leave[[#This Row],[Start Time]],Home!$A$1&lt;=Leave[[#This Row],[End Time]]),Home!$A$1,"No Aplica")</f>
        <v>No Aplica</v>
      </c>
      <c r="N7642" s="43" t="str">
        <f>Leave[[#This Row],[User Code (Owning User) (Usuario)]]&amp;Leave[[#This Row],[fecha activa]]</f>
        <v>MIE2025260623504No Aplica</v>
      </c>
    </row>
    <row r="7643" spans="1:14" x14ac:dyDescent="0.3">
      <c r="A7643" s="43" t="s">
        <v>471</v>
      </c>
      <c r="B7643" s="3">
        <v>45904</v>
      </c>
      <c r="C7643" s="3">
        <v>45904</v>
      </c>
      <c r="D7643" s="43" t="s">
        <v>2376</v>
      </c>
      <c r="E7643" s="43" t="s">
        <v>1969</v>
      </c>
      <c r="F7643" s="43" t="s">
        <v>1971</v>
      </c>
      <c r="G7643">
        <v>60</v>
      </c>
      <c r="H7643">
        <v>60</v>
      </c>
      <c r="I7643" s="43" t="s">
        <v>1970</v>
      </c>
      <c r="J7643" s="43" t="s">
        <v>1105</v>
      </c>
      <c r="K7643" s="43" t="s">
        <v>177</v>
      </c>
      <c r="L7643" s="43" t="str">
        <f>IF(AND(Home!$A$1&gt;=Leave[[#This Row],[Start Time]],Home!$A$1&lt;=Leave[[#This Row],[End Time]]),"Aplica","No Aplica")</f>
        <v>No Aplica</v>
      </c>
      <c r="M7643" s="43" t="str">
        <f>IF(AND(Home!$A$1&gt;=Leave[[#This Row],[Start Time]],Home!$A$1&lt;=Leave[[#This Row],[End Time]]),Home!$A$1,"No Aplica")</f>
        <v>No Aplica</v>
      </c>
      <c r="N7643" s="43" t="str">
        <f>Leave[[#This Row],[User Code (Owning User) (Usuario)]]&amp;Leave[[#This Row],[fecha activa]]</f>
        <v>MIE2025260623504No Aplica</v>
      </c>
    </row>
    <row r="7644" spans="1:14" x14ac:dyDescent="0.3">
      <c r="A7644" s="43" t="s">
        <v>471</v>
      </c>
      <c r="B7644" s="3">
        <v>45901</v>
      </c>
      <c r="C7644" s="3">
        <v>45901</v>
      </c>
      <c r="D7644" s="43" t="s">
        <v>2376</v>
      </c>
      <c r="E7644" s="43" t="s">
        <v>1969</v>
      </c>
      <c r="F7644" s="43" t="s">
        <v>1971</v>
      </c>
      <c r="G7644">
        <v>60</v>
      </c>
      <c r="H7644">
        <v>60</v>
      </c>
      <c r="I7644" s="43" t="s">
        <v>1970</v>
      </c>
      <c r="J7644" s="43" t="s">
        <v>1105</v>
      </c>
      <c r="K7644" s="43" t="s">
        <v>177</v>
      </c>
      <c r="L7644" s="43" t="str">
        <f>IF(AND(Home!$A$1&gt;=Leave[[#This Row],[Start Time]],Home!$A$1&lt;=Leave[[#This Row],[End Time]]),"Aplica","No Aplica")</f>
        <v>No Aplica</v>
      </c>
      <c r="M7644" s="43" t="str">
        <f>IF(AND(Home!$A$1&gt;=Leave[[#This Row],[Start Time]],Home!$A$1&lt;=Leave[[#This Row],[End Time]]),Home!$A$1,"No Aplica")</f>
        <v>No Aplica</v>
      </c>
      <c r="N7644" s="43" t="str">
        <f>Leave[[#This Row],[User Code (Owning User) (Usuario)]]&amp;Leave[[#This Row],[fecha activa]]</f>
        <v>MIE2025260623504No Aplica</v>
      </c>
    </row>
    <row r="7645" spans="1:14" x14ac:dyDescent="0.3">
      <c r="A7645" s="43" t="s">
        <v>468</v>
      </c>
      <c r="B7645" s="3">
        <v>45902</v>
      </c>
      <c r="C7645" s="3">
        <v>45902</v>
      </c>
      <c r="D7645" s="43" t="s">
        <v>498</v>
      </c>
      <c r="E7645" s="43" t="s">
        <v>1969</v>
      </c>
      <c r="F7645" s="43" t="s">
        <v>1971</v>
      </c>
      <c r="G7645">
        <v>480</v>
      </c>
      <c r="H7645">
        <v>480</v>
      </c>
      <c r="I7645" s="43" t="s">
        <v>1970</v>
      </c>
      <c r="J7645" s="43" t="s">
        <v>1105</v>
      </c>
      <c r="K7645" s="43" t="s">
        <v>177</v>
      </c>
      <c r="L7645" s="43" t="str">
        <f>IF(AND(Home!$A$1&gt;=Leave[[#This Row],[Start Time]],Home!$A$1&lt;=Leave[[#This Row],[End Time]]),"Aplica","No Aplica")</f>
        <v>No Aplica</v>
      </c>
      <c r="M7645" s="43" t="str">
        <f>IF(AND(Home!$A$1&gt;=Leave[[#This Row],[Start Time]],Home!$A$1&lt;=Leave[[#This Row],[End Time]]),Home!$A$1,"No Aplica")</f>
        <v>No Aplica</v>
      </c>
      <c r="N7645" s="43" t="str">
        <f>Leave[[#This Row],[User Code (Owning User) (Usuario)]]&amp;Leave[[#This Row],[fecha activa]]</f>
        <v>MIE2025260623504No Aplica</v>
      </c>
    </row>
    <row r="7646" spans="1:14" x14ac:dyDescent="0.3">
      <c r="A7646" s="43" t="s">
        <v>471</v>
      </c>
      <c r="B7646" s="3">
        <v>45930</v>
      </c>
      <c r="C7646" s="3">
        <v>45930</v>
      </c>
      <c r="D7646" s="43" t="s">
        <v>3207</v>
      </c>
      <c r="E7646" s="43" t="s">
        <v>565</v>
      </c>
      <c r="F7646" s="43" t="s">
        <v>566</v>
      </c>
      <c r="G7646">
        <v>540</v>
      </c>
      <c r="H7646">
        <v>540</v>
      </c>
      <c r="I7646" s="43" t="s">
        <v>1134</v>
      </c>
      <c r="J7646" s="43" t="s">
        <v>559</v>
      </c>
      <c r="K7646" s="43" t="s">
        <v>560</v>
      </c>
      <c r="L7646" s="43" t="str">
        <f>IF(AND(Home!$A$1&gt;=Leave[[#This Row],[Start Time]],Home!$A$1&lt;=Leave[[#This Row],[End Time]]),"Aplica","No Aplica")</f>
        <v>No Aplica</v>
      </c>
      <c r="M7646" s="43" t="str">
        <f>IF(AND(Home!$A$1&gt;=Leave[[#This Row],[Start Time]],Home!$A$1&lt;=Leave[[#This Row],[End Time]]),Home!$A$1,"No Aplica")</f>
        <v>No Aplica</v>
      </c>
      <c r="N7646" s="43" t="str">
        <f>Leave[[#This Row],[User Code (Owning User) (Usuario)]]&amp;Leave[[#This Row],[fecha activa]]</f>
        <v>MIE2023120711871No Aplica</v>
      </c>
    </row>
    <row r="7647" spans="1:14" x14ac:dyDescent="0.3">
      <c r="A7647" s="43" t="s">
        <v>471</v>
      </c>
      <c r="B7647" s="3">
        <v>45929</v>
      </c>
      <c r="C7647" s="3">
        <v>45929</v>
      </c>
      <c r="D7647" s="43" t="s">
        <v>3207</v>
      </c>
      <c r="E7647" s="43" t="s">
        <v>565</v>
      </c>
      <c r="F7647" s="43" t="s">
        <v>566</v>
      </c>
      <c r="G7647">
        <v>540</v>
      </c>
      <c r="H7647">
        <v>540</v>
      </c>
      <c r="I7647" s="43" t="s">
        <v>1134</v>
      </c>
      <c r="J7647" s="43" t="s">
        <v>559</v>
      </c>
      <c r="K7647" s="43" t="s">
        <v>560</v>
      </c>
      <c r="L7647" s="43" t="str">
        <f>IF(AND(Home!$A$1&gt;=Leave[[#This Row],[Start Time]],Home!$A$1&lt;=Leave[[#This Row],[End Time]]),"Aplica","No Aplica")</f>
        <v>No Aplica</v>
      </c>
      <c r="M7647" s="43" t="str">
        <f>IF(AND(Home!$A$1&gt;=Leave[[#This Row],[Start Time]],Home!$A$1&lt;=Leave[[#This Row],[End Time]]),Home!$A$1,"No Aplica")</f>
        <v>No Aplica</v>
      </c>
      <c r="N7647" s="43" t="str">
        <f>Leave[[#This Row],[User Code (Owning User) (Usuario)]]&amp;Leave[[#This Row],[fecha activa]]</f>
        <v>MIE2023120711871No Aplica</v>
      </c>
    </row>
    <row r="7648" spans="1:14" x14ac:dyDescent="0.3">
      <c r="A7648" s="43" t="s">
        <v>468</v>
      </c>
      <c r="B7648" s="3">
        <v>45928</v>
      </c>
      <c r="C7648" s="3">
        <v>45928</v>
      </c>
      <c r="D7648" s="43" t="s">
        <v>492</v>
      </c>
      <c r="E7648" s="43" t="s">
        <v>565</v>
      </c>
      <c r="F7648" s="43" t="s">
        <v>566</v>
      </c>
      <c r="G7648">
        <v>540</v>
      </c>
      <c r="H7648">
        <v>540</v>
      </c>
      <c r="I7648" s="43" t="s">
        <v>1134</v>
      </c>
      <c r="J7648" s="43" t="s">
        <v>559</v>
      </c>
      <c r="K7648" s="43" t="s">
        <v>560</v>
      </c>
      <c r="L7648" s="43" t="str">
        <f>IF(AND(Home!$A$1&gt;=Leave[[#This Row],[Start Time]],Home!$A$1&lt;=Leave[[#This Row],[End Time]]),"Aplica","No Aplica")</f>
        <v>No Aplica</v>
      </c>
      <c r="M7648" s="43" t="str">
        <f>IF(AND(Home!$A$1&gt;=Leave[[#This Row],[Start Time]],Home!$A$1&lt;=Leave[[#This Row],[End Time]]),Home!$A$1,"No Aplica")</f>
        <v>No Aplica</v>
      </c>
      <c r="N7648" s="43" t="str">
        <f>Leave[[#This Row],[User Code (Owning User) (Usuario)]]&amp;Leave[[#This Row],[fecha activa]]</f>
        <v>MIE2023120711871No Aplica</v>
      </c>
    </row>
    <row r="7649" spans="1:14" x14ac:dyDescent="0.3">
      <c r="A7649" s="43" t="s">
        <v>471</v>
      </c>
      <c r="B7649" s="3">
        <v>45927</v>
      </c>
      <c r="C7649" s="3">
        <v>45927</v>
      </c>
      <c r="D7649" s="43" t="s">
        <v>3207</v>
      </c>
      <c r="E7649" s="43" t="s">
        <v>565</v>
      </c>
      <c r="F7649" s="43" t="s">
        <v>566</v>
      </c>
      <c r="G7649">
        <v>540</v>
      </c>
      <c r="H7649">
        <v>540</v>
      </c>
      <c r="I7649" s="43" t="s">
        <v>1134</v>
      </c>
      <c r="J7649" s="43" t="s">
        <v>559</v>
      </c>
      <c r="K7649" s="43" t="s">
        <v>560</v>
      </c>
      <c r="L7649" s="43" t="str">
        <f>IF(AND(Home!$A$1&gt;=Leave[[#This Row],[Start Time]],Home!$A$1&lt;=Leave[[#This Row],[End Time]]),"Aplica","No Aplica")</f>
        <v>No Aplica</v>
      </c>
      <c r="M7649" s="43" t="str">
        <f>IF(AND(Home!$A$1&gt;=Leave[[#This Row],[Start Time]],Home!$A$1&lt;=Leave[[#This Row],[End Time]]),Home!$A$1,"No Aplica")</f>
        <v>No Aplica</v>
      </c>
      <c r="N7649" s="43" t="str">
        <f>Leave[[#This Row],[User Code (Owning User) (Usuario)]]&amp;Leave[[#This Row],[fecha activa]]</f>
        <v>MIE2023120711871No Aplica</v>
      </c>
    </row>
    <row r="7650" spans="1:14" x14ac:dyDescent="0.3">
      <c r="A7650" s="43" t="s">
        <v>471</v>
      </c>
      <c r="B7650" s="3">
        <v>45926</v>
      </c>
      <c r="C7650" s="3">
        <v>45926</v>
      </c>
      <c r="D7650" s="43" t="s">
        <v>3207</v>
      </c>
      <c r="E7650" s="43" t="s">
        <v>565</v>
      </c>
      <c r="F7650" s="43" t="s">
        <v>566</v>
      </c>
      <c r="G7650">
        <v>540</v>
      </c>
      <c r="H7650">
        <v>540</v>
      </c>
      <c r="I7650" s="43" t="s">
        <v>1134</v>
      </c>
      <c r="J7650" s="43" t="s">
        <v>559</v>
      </c>
      <c r="K7650" s="43" t="s">
        <v>560</v>
      </c>
      <c r="L7650" s="43" t="str">
        <f>IF(AND(Home!$A$1&gt;=Leave[[#This Row],[Start Time]],Home!$A$1&lt;=Leave[[#This Row],[End Time]]),"Aplica","No Aplica")</f>
        <v>No Aplica</v>
      </c>
      <c r="M7650" s="43" t="str">
        <f>IF(AND(Home!$A$1&gt;=Leave[[#This Row],[Start Time]],Home!$A$1&lt;=Leave[[#This Row],[End Time]]),Home!$A$1,"No Aplica")</f>
        <v>No Aplica</v>
      </c>
      <c r="N7650" s="43" t="str">
        <f>Leave[[#This Row],[User Code (Owning User) (Usuario)]]&amp;Leave[[#This Row],[fecha activa]]</f>
        <v>MIE2023120711871No Aplica</v>
      </c>
    </row>
    <row r="7651" spans="1:14" x14ac:dyDescent="0.3">
      <c r="A7651" s="43" t="s">
        <v>471</v>
      </c>
      <c r="B7651" s="3">
        <v>45925</v>
      </c>
      <c r="C7651" s="3">
        <v>45925</v>
      </c>
      <c r="D7651" s="43" t="s">
        <v>3207</v>
      </c>
      <c r="E7651" s="43" t="s">
        <v>565</v>
      </c>
      <c r="F7651" s="43" t="s">
        <v>566</v>
      </c>
      <c r="G7651">
        <v>540</v>
      </c>
      <c r="H7651">
        <v>540</v>
      </c>
      <c r="I7651" s="43" t="s">
        <v>1134</v>
      </c>
      <c r="J7651" s="43" t="s">
        <v>559</v>
      </c>
      <c r="K7651" s="43" t="s">
        <v>560</v>
      </c>
      <c r="L7651" s="43" t="str">
        <f>IF(AND(Home!$A$1&gt;=Leave[[#This Row],[Start Time]],Home!$A$1&lt;=Leave[[#This Row],[End Time]]),"Aplica","No Aplica")</f>
        <v>No Aplica</v>
      </c>
      <c r="M7651" s="43" t="str">
        <f>IF(AND(Home!$A$1&gt;=Leave[[#This Row],[Start Time]],Home!$A$1&lt;=Leave[[#This Row],[End Time]]),Home!$A$1,"No Aplica")</f>
        <v>No Aplica</v>
      </c>
      <c r="N7651" s="43" t="str">
        <f>Leave[[#This Row],[User Code (Owning User) (Usuario)]]&amp;Leave[[#This Row],[fecha activa]]</f>
        <v>MIE2023120711871No Aplica</v>
      </c>
    </row>
    <row r="7652" spans="1:14" x14ac:dyDescent="0.3">
      <c r="A7652" s="43" t="s">
        <v>471</v>
      </c>
      <c r="B7652" s="3">
        <v>45924</v>
      </c>
      <c r="C7652" s="3">
        <v>45924</v>
      </c>
      <c r="D7652" s="43" t="s">
        <v>3207</v>
      </c>
      <c r="E7652" s="43" t="s">
        <v>565</v>
      </c>
      <c r="F7652" s="43" t="s">
        <v>566</v>
      </c>
      <c r="G7652">
        <v>540</v>
      </c>
      <c r="H7652">
        <v>540</v>
      </c>
      <c r="I7652" s="43" t="s">
        <v>1134</v>
      </c>
      <c r="J7652" s="43" t="s">
        <v>559</v>
      </c>
      <c r="K7652" s="43" t="s">
        <v>560</v>
      </c>
      <c r="L7652" s="43" t="str">
        <f>IF(AND(Home!$A$1&gt;=Leave[[#This Row],[Start Time]],Home!$A$1&lt;=Leave[[#This Row],[End Time]]),"Aplica","No Aplica")</f>
        <v>No Aplica</v>
      </c>
      <c r="M7652" s="43" t="str">
        <f>IF(AND(Home!$A$1&gt;=Leave[[#This Row],[Start Time]],Home!$A$1&lt;=Leave[[#This Row],[End Time]]),Home!$A$1,"No Aplica")</f>
        <v>No Aplica</v>
      </c>
      <c r="N7652" s="43" t="str">
        <f>Leave[[#This Row],[User Code (Owning User) (Usuario)]]&amp;Leave[[#This Row],[fecha activa]]</f>
        <v>MIE2023120711871No Aplica</v>
      </c>
    </row>
    <row r="7653" spans="1:14" x14ac:dyDescent="0.3">
      <c r="A7653" s="43" t="s">
        <v>471</v>
      </c>
      <c r="B7653" s="3">
        <v>45923</v>
      </c>
      <c r="C7653" s="3">
        <v>45923</v>
      </c>
      <c r="D7653" s="43" t="s">
        <v>3207</v>
      </c>
      <c r="E7653" s="43" t="s">
        <v>565</v>
      </c>
      <c r="F7653" s="43" t="s">
        <v>566</v>
      </c>
      <c r="G7653">
        <v>540</v>
      </c>
      <c r="H7653">
        <v>540</v>
      </c>
      <c r="I7653" s="43" t="s">
        <v>1134</v>
      </c>
      <c r="J7653" s="43" t="s">
        <v>559</v>
      </c>
      <c r="K7653" s="43" t="s">
        <v>560</v>
      </c>
      <c r="L7653" s="43" t="str">
        <f>IF(AND(Home!$A$1&gt;=Leave[[#This Row],[Start Time]],Home!$A$1&lt;=Leave[[#This Row],[End Time]]),"Aplica","No Aplica")</f>
        <v>No Aplica</v>
      </c>
      <c r="M7653" s="43" t="str">
        <f>IF(AND(Home!$A$1&gt;=Leave[[#This Row],[Start Time]],Home!$A$1&lt;=Leave[[#This Row],[End Time]]),Home!$A$1,"No Aplica")</f>
        <v>No Aplica</v>
      </c>
      <c r="N7653" s="43" t="str">
        <f>Leave[[#This Row],[User Code (Owning User) (Usuario)]]&amp;Leave[[#This Row],[fecha activa]]</f>
        <v>MIE2023120711871No Aplica</v>
      </c>
    </row>
    <row r="7654" spans="1:14" x14ac:dyDescent="0.3">
      <c r="A7654" s="43" t="s">
        <v>471</v>
      </c>
      <c r="B7654" s="3">
        <v>45922</v>
      </c>
      <c r="C7654" s="3">
        <v>45922</v>
      </c>
      <c r="D7654" s="43" t="s">
        <v>3207</v>
      </c>
      <c r="E7654" s="43" t="s">
        <v>565</v>
      </c>
      <c r="F7654" s="43" t="s">
        <v>566</v>
      </c>
      <c r="G7654">
        <v>540</v>
      </c>
      <c r="H7654">
        <v>540</v>
      </c>
      <c r="I7654" s="43" t="s">
        <v>1134</v>
      </c>
      <c r="J7654" s="43" t="s">
        <v>559</v>
      </c>
      <c r="K7654" s="43" t="s">
        <v>560</v>
      </c>
      <c r="L7654" s="43" t="str">
        <f>IF(AND(Home!$A$1&gt;=Leave[[#This Row],[Start Time]],Home!$A$1&lt;=Leave[[#This Row],[End Time]]),"Aplica","No Aplica")</f>
        <v>Aplica</v>
      </c>
      <c r="M7654" s="43">
        <f>IF(AND(Home!$A$1&gt;=Leave[[#This Row],[Start Time]],Home!$A$1&lt;=Leave[[#This Row],[End Time]]),Home!$A$1,"No Aplica")</f>
        <v>45922</v>
      </c>
      <c r="N7654" s="43" t="str">
        <f>Leave[[#This Row],[User Code (Owning User) (Usuario)]]&amp;Leave[[#This Row],[fecha activa]]</f>
        <v>MIE202312071187145922</v>
      </c>
    </row>
    <row r="7655" spans="1:14" x14ac:dyDescent="0.3">
      <c r="A7655" s="43" t="s">
        <v>468</v>
      </c>
      <c r="B7655" s="3">
        <v>45921</v>
      </c>
      <c r="C7655" s="3">
        <v>45921</v>
      </c>
      <c r="D7655" s="43" t="s">
        <v>492</v>
      </c>
      <c r="E7655" s="43" t="s">
        <v>565</v>
      </c>
      <c r="F7655" s="43" t="s">
        <v>566</v>
      </c>
      <c r="G7655">
        <v>540</v>
      </c>
      <c r="H7655">
        <v>540</v>
      </c>
      <c r="I7655" s="43" t="s">
        <v>1134</v>
      </c>
      <c r="J7655" s="43" t="s">
        <v>559</v>
      </c>
      <c r="K7655" s="43" t="s">
        <v>560</v>
      </c>
      <c r="L7655" s="43" t="str">
        <f>IF(AND(Home!$A$1&gt;=Leave[[#This Row],[Start Time]],Home!$A$1&lt;=Leave[[#This Row],[End Time]]),"Aplica","No Aplica")</f>
        <v>No Aplica</v>
      </c>
      <c r="M7655" s="43" t="str">
        <f>IF(AND(Home!$A$1&gt;=Leave[[#This Row],[Start Time]],Home!$A$1&lt;=Leave[[#This Row],[End Time]]),Home!$A$1,"No Aplica")</f>
        <v>No Aplica</v>
      </c>
      <c r="N7655" s="43" t="str">
        <f>Leave[[#This Row],[User Code (Owning User) (Usuario)]]&amp;Leave[[#This Row],[fecha activa]]</f>
        <v>MIE2023120711871No Aplica</v>
      </c>
    </row>
    <row r="7656" spans="1:14" x14ac:dyDescent="0.3">
      <c r="A7656" s="43" t="s">
        <v>471</v>
      </c>
      <c r="B7656" s="3">
        <v>45920</v>
      </c>
      <c r="C7656" s="3">
        <v>45920</v>
      </c>
      <c r="D7656" s="43" t="s">
        <v>3207</v>
      </c>
      <c r="E7656" s="43" t="s">
        <v>565</v>
      </c>
      <c r="F7656" s="43" t="s">
        <v>566</v>
      </c>
      <c r="G7656">
        <v>540</v>
      </c>
      <c r="H7656">
        <v>540</v>
      </c>
      <c r="I7656" s="43" t="s">
        <v>1134</v>
      </c>
      <c r="J7656" s="43" t="s">
        <v>559</v>
      </c>
      <c r="K7656" s="43" t="s">
        <v>560</v>
      </c>
      <c r="L7656" s="43" t="str">
        <f>IF(AND(Home!$A$1&gt;=Leave[[#This Row],[Start Time]],Home!$A$1&lt;=Leave[[#This Row],[End Time]]),"Aplica","No Aplica")</f>
        <v>No Aplica</v>
      </c>
      <c r="M7656" s="43" t="str">
        <f>IF(AND(Home!$A$1&gt;=Leave[[#This Row],[Start Time]],Home!$A$1&lt;=Leave[[#This Row],[End Time]]),Home!$A$1,"No Aplica")</f>
        <v>No Aplica</v>
      </c>
      <c r="N7656" s="43" t="str">
        <f>Leave[[#This Row],[User Code (Owning User) (Usuario)]]&amp;Leave[[#This Row],[fecha activa]]</f>
        <v>MIE2023120711871No Aplica</v>
      </c>
    </row>
    <row r="7657" spans="1:14" x14ac:dyDescent="0.3">
      <c r="A7657" s="43" t="s">
        <v>471</v>
      </c>
      <c r="B7657" s="3">
        <v>45919</v>
      </c>
      <c r="C7657" s="3">
        <v>45919</v>
      </c>
      <c r="D7657" s="43" t="s">
        <v>3207</v>
      </c>
      <c r="E7657" s="43" t="s">
        <v>565</v>
      </c>
      <c r="F7657" s="43" t="s">
        <v>566</v>
      </c>
      <c r="G7657">
        <v>540</v>
      </c>
      <c r="H7657">
        <v>540</v>
      </c>
      <c r="I7657" s="43" t="s">
        <v>1134</v>
      </c>
      <c r="J7657" s="43" t="s">
        <v>559</v>
      </c>
      <c r="K7657" s="43" t="s">
        <v>560</v>
      </c>
      <c r="L7657" s="43" t="str">
        <f>IF(AND(Home!$A$1&gt;=Leave[[#This Row],[Start Time]],Home!$A$1&lt;=Leave[[#This Row],[End Time]]),"Aplica","No Aplica")</f>
        <v>No Aplica</v>
      </c>
      <c r="M7657" s="43" t="str">
        <f>IF(AND(Home!$A$1&gt;=Leave[[#This Row],[Start Time]],Home!$A$1&lt;=Leave[[#This Row],[End Time]]),Home!$A$1,"No Aplica")</f>
        <v>No Aplica</v>
      </c>
      <c r="N7657" s="43" t="str">
        <f>Leave[[#This Row],[User Code (Owning User) (Usuario)]]&amp;Leave[[#This Row],[fecha activa]]</f>
        <v>MIE2023120711871No Aplica</v>
      </c>
    </row>
    <row r="7658" spans="1:14" x14ac:dyDescent="0.3">
      <c r="A7658" s="43" t="s">
        <v>471</v>
      </c>
      <c r="B7658" s="3">
        <v>45918</v>
      </c>
      <c r="C7658" s="3">
        <v>45918</v>
      </c>
      <c r="D7658" s="43" t="s">
        <v>3207</v>
      </c>
      <c r="E7658" s="43" t="s">
        <v>565</v>
      </c>
      <c r="F7658" s="43" t="s">
        <v>566</v>
      </c>
      <c r="G7658">
        <v>540</v>
      </c>
      <c r="H7658">
        <v>540</v>
      </c>
      <c r="I7658" s="43" t="s">
        <v>1134</v>
      </c>
      <c r="J7658" s="43" t="s">
        <v>559</v>
      </c>
      <c r="K7658" s="43" t="s">
        <v>560</v>
      </c>
      <c r="L7658" s="43" t="str">
        <f>IF(AND(Home!$A$1&gt;=Leave[[#This Row],[Start Time]],Home!$A$1&lt;=Leave[[#This Row],[End Time]]),"Aplica","No Aplica")</f>
        <v>No Aplica</v>
      </c>
      <c r="M7658" s="43" t="str">
        <f>IF(AND(Home!$A$1&gt;=Leave[[#This Row],[Start Time]],Home!$A$1&lt;=Leave[[#This Row],[End Time]]),Home!$A$1,"No Aplica")</f>
        <v>No Aplica</v>
      </c>
      <c r="N7658" s="43" t="str">
        <f>Leave[[#This Row],[User Code (Owning User) (Usuario)]]&amp;Leave[[#This Row],[fecha activa]]</f>
        <v>MIE2023120711871No Aplica</v>
      </c>
    </row>
    <row r="7659" spans="1:14" x14ac:dyDescent="0.3">
      <c r="A7659" s="43" t="s">
        <v>471</v>
      </c>
      <c r="B7659" s="3">
        <v>45917</v>
      </c>
      <c r="C7659" s="3">
        <v>45917</v>
      </c>
      <c r="D7659" s="43" t="s">
        <v>3207</v>
      </c>
      <c r="E7659" s="43" t="s">
        <v>565</v>
      </c>
      <c r="F7659" s="43" t="s">
        <v>566</v>
      </c>
      <c r="G7659">
        <v>540</v>
      </c>
      <c r="H7659">
        <v>540</v>
      </c>
      <c r="I7659" s="43" t="s">
        <v>1134</v>
      </c>
      <c r="J7659" s="43" t="s">
        <v>559</v>
      </c>
      <c r="K7659" s="43" t="s">
        <v>560</v>
      </c>
      <c r="L7659" s="43" t="str">
        <f>IF(AND(Home!$A$1&gt;=Leave[[#This Row],[Start Time]],Home!$A$1&lt;=Leave[[#This Row],[End Time]]),"Aplica","No Aplica")</f>
        <v>No Aplica</v>
      </c>
      <c r="M7659" s="43" t="str">
        <f>IF(AND(Home!$A$1&gt;=Leave[[#This Row],[Start Time]],Home!$A$1&lt;=Leave[[#This Row],[End Time]]),Home!$A$1,"No Aplica")</f>
        <v>No Aplica</v>
      </c>
      <c r="N7659" s="43" t="str">
        <f>Leave[[#This Row],[User Code (Owning User) (Usuario)]]&amp;Leave[[#This Row],[fecha activa]]</f>
        <v>MIE2023120711871No Aplica</v>
      </c>
    </row>
    <row r="7660" spans="1:14" x14ac:dyDescent="0.3">
      <c r="A7660" s="43" t="s">
        <v>471</v>
      </c>
      <c r="B7660" s="3">
        <v>45916</v>
      </c>
      <c r="C7660" s="3">
        <v>45916</v>
      </c>
      <c r="D7660" s="43" t="s">
        <v>2379</v>
      </c>
      <c r="E7660" s="43" t="s">
        <v>565</v>
      </c>
      <c r="F7660" s="43" t="s">
        <v>566</v>
      </c>
      <c r="G7660">
        <v>540</v>
      </c>
      <c r="H7660">
        <v>540</v>
      </c>
      <c r="I7660" s="43" t="s">
        <v>1134</v>
      </c>
      <c r="J7660" s="43" t="s">
        <v>559</v>
      </c>
      <c r="K7660" s="43" t="s">
        <v>560</v>
      </c>
      <c r="L7660" s="43" t="str">
        <f>IF(AND(Home!$A$1&gt;=Leave[[#This Row],[Start Time]],Home!$A$1&lt;=Leave[[#This Row],[End Time]]),"Aplica","No Aplica")</f>
        <v>No Aplica</v>
      </c>
      <c r="M7660" s="43" t="str">
        <f>IF(AND(Home!$A$1&gt;=Leave[[#This Row],[Start Time]],Home!$A$1&lt;=Leave[[#This Row],[End Time]]),Home!$A$1,"No Aplica")</f>
        <v>No Aplica</v>
      </c>
      <c r="N7660" s="43" t="str">
        <f>Leave[[#This Row],[User Code (Owning User) (Usuario)]]&amp;Leave[[#This Row],[fecha activa]]</f>
        <v>MIE2023120711871No Aplica</v>
      </c>
    </row>
    <row r="7661" spans="1:14" x14ac:dyDescent="0.3">
      <c r="A7661" s="43" t="s">
        <v>471</v>
      </c>
      <c r="B7661" s="3">
        <v>45915</v>
      </c>
      <c r="C7661" s="3">
        <v>45915</v>
      </c>
      <c r="D7661" s="43" t="s">
        <v>472</v>
      </c>
      <c r="E7661" s="43" t="s">
        <v>565</v>
      </c>
      <c r="F7661" s="43" t="s">
        <v>566</v>
      </c>
      <c r="G7661">
        <v>540</v>
      </c>
      <c r="H7661">
        <v>540</v>
      </c>
      <c r="I7661" s="43" t="s">
        <v>1134</v>
      </c>
      <c r="J7661" s="43" t="s">
        <v>559</v>
      </c>
      <c r="K7661" s="43" t="s">
        <v>560</v>
      </c>
      <c r="L7661" s="43" t="str">
        <f>IF(AND(Home!$A$1&gt;=Leave[[#This Row],[Start Time]],Home!$A$1&lt;=Leave[[#This Row],[End Time]]),"Aplica","No Aplica")</f>
        <v>No Aplica</v>
      </c>
      <c r="M7661" s="43" t="str">
        <f>IF(AND(Home!$A$1&gt;=Leave[[#This Row],[Start Time]],Home!$A$1&lt;=Leave[[#This Row],[End Time]]),Home!$A$1,"No Aplica")</f>
        <v>No Aplica</v>
      </c>
      <c r="N7661" s="43" t="str">
        <f>Leave[[#This Row],[User Code (Owning User) (Usuario)]]&amp;Leave[[#This Row],[fecha activa]]</f>
        <v>MIE2023120711871No Aplica</v>
      </c>
    </row>
    <row r="7662" spans="1:14" x14ac:dyDescent="0.3">
      <c r="A7662" s="43" t="s">
        <v>468</v>
      </c>
      <c r="B7662" s="3">
        <v>45914</v>
      </c>
      <c r="C7662" s="3">
        <v>45914</v>
      </c>
      <c r="D7662" s="43" t="s">
        <v>487</v>
      </c>
      <c r="E7662" s="43" t="s">
        <v>565</v>
      </c>
      <c r="F7662" s="43" t="s">
        <v>566</v>
      </c>
      <c r="G7662">
        <v>540</v>
      </c>
      <c r="H7662">
        <v>540</v>
      </c>
      <c r="I7662" s="43" t="s">
        <v>1134</v>
      </c>
      <c r="J7662" s="43" t="s">
        <v>559</v>
      </c>
      <c r="K7662" s="43" t="s">
        <v>560</v>
      </c>
      <c r="L7662" s="43" t="str">
        <f>IF(AND(Home!$A$1&gt;=Leave[[#This Row],[Start Time]],Home!$A$1&lt;=Leave[[#This Row],[End Time]]),"Aplica","No Aplica")</f>
        <v>No Aplica</v>
      </c>
      <c r="M7662" s="43" t="str">
        <f>IF(AND(Home!$A$1&gt;=Leave[[#This Row],[Start Time]],Home!$A$1&lt;=Leave[[#This Row],[End Time]]),Home!$A$1,"No Aplica")</f>
        <v>No Aplica</v>
      </c>
      <c r="N7662" s="43" t="str">
        <f>Leave[[#This Row],[User Code (Owning User) (Usuario)]]&amp;Leave[[#This Row],[fecha activa]]</f>
        <v>MIE2023120711871No Aplica</v>
      </c>
    </row>
    <row r="7663" spans="1:14" x14ac:dyDescent="0.3">
      <c r="A7663" s="43" t="s">
        <v>471</v>
      </c>
      <c r="B7663" s="3">
        <v>45913</v>
      </c>
      <c r="C7663" s="3">
        <v>45913</v>
      </c>
      <c r="D7663" s="43" t="s">
        <v>2633</v>
      </c>
      <c r="E7663" s="43" t="s">
        <v>565</v>
      </c>
      <c r="F7663" s="43" t="s">
        <v>566</v>
      </c>
      <c r="G7663">
        <v>540</v>
      </c>
      <c r="H7663">
        <v>540</v>
      </c>
      <c r="I7663" s="43" t="s">
        <v>1134</v>
      </c>
      <c r="J7663" s="43" t="s">
        <v>559</v>
      </c>
      <c r="K7663" s="43" t="s">
        <v>560</v>
      </c>
      <c r="L7663" s="43" t="str">
        <f>IF(AND(Home!$A$1&gt;=Leave[[#This Row],[Start Time]],Home!$A$1&lt;=Leave[[#This Row],[End Time]]),"Aplica","No Aplica")</f>
        <v>No Aplica</v>
      </c>
      <c r="M7663" s="43" t="str">
        <f>IF(AND(Home!$A$1&gt;=Leave[[#This Row],[Start Time]],Home!$A$1&lt;=Leave[[#This Row],[End Time]]),Home!$A$1,"No Aplica")</f>
        <v>No Aplica</v>
      </c>
      <c r="N7663" s="43" t="str">
        <f>Leave[[#This Row],[User Code (Owning User) (Usuario)]]&amp;Leave[[#This Row],[fecha activa]]</f>
        <v>MIE2023120711871No Aplica</v>
      </c>
    </row>
    <row r="7664" spans="1:14" x14ac:dyDescent="0.3">
      <c r="A7664" s="43" t="s">
        <v>471</v>
      </c>
      <c r="B7664" s="3">
        <v>45912</v>
      </c>
      <c r="C7664" s="3">
        <v>45912</v>
      </c>
      <c r="D7664" s="43" t="s">
        <v>2633</v>
      </c>
      <c r="E7664" s="43" t="s">
        <v>565</v>
      </c>
      <c r="F7664" s="43" t="s">
        <v>566</v>
      </c>
      <c r="G7664">
        <v>540</v>
      </c>
      <c r="H7664">
        <v>540</v>
      </c>
      <c r="I7664" s="43" t="s">
        <v>1134</v>
      </c>
      <c r="J7664" s="43" t="s">
        <v>559</v>
      </c>
      <c r="K7664" s="43" t="s">
        <v>560</v>
      </c>
      <c r="L7664" s="43" t="str">
        <f>IF(AND(Home!$A$1&gt;=Leave[[#This Row],[Start Time]],Home!$A$1&lt;=Leave[[#This Row],[End Time]]),"Aplica","No Aplica")</f>
        <v>No Aplica</v>
      </c>
      <c r="M7664" s="43" t="str">
        <f>IF(AND(Home!$A$1&gt;=Leave[[#This Row],[Start Time]],Home!$A$1&lt;=Leave[[#This Row],[End Time]]),Home!$A$1,"No Aplica")</f>
        <v>No Aplica</v>
      </c>
      <c r="N7664" s="43" t="str">
        <f>Leave[[#This Row],[User Code (Owning User) (Usuario)]]&amp;Leave[[#This Row],[fecha activa]]</f>
        <v>MIE2023120711871No Aplica</v>
      </c>
    </row>
    <row r="7665" spans="1:14" x14ac:dyDescent="0.3">
      <c r="A7665" s="43" t="s">
        <v>471</v>
      </c>
      <c r="B7665" s="3">
        <v>45911</v>
      </c>
      <c r="C7665" s="3">
        <v>45911</v>
      </c>
      <c r="D7665" s="43" t="s">
        <v>2634</v>
      </c>
      <c r="E7665" s="43" t="s">
        <v>565</v>
      </c>
      <c r="F7665" s="43" t="s">
        <v>566</v>
      </c>
      <c r="G7665">
        <v>540</v>
      </c>
      <c r="H7665">
        <v>540</v>
      </c>
      <c r="I7665" s="43" t="s">
        <v>1134</v>
      </c>
      <c r="J7665" s="43" t="s">
        <v>559</v>
      </c>
      <c r="K7665" s="43" t="s">
        <v>560</v>
      </c>
      <c r="L7665" s="43" t="str">
        <f>IF(AND(Home!$A$1&gt;=Leave[[#This Row],[Start Time]],Home!$A$1&lt;=Leave[[#This Row],[End Time]]),"Aplica","No Aplica")</f>
        <v>No Aplica</v>
      </c>
      <c r="M7665" s="43" t="str">
        <f>IF(AND(Home!$A$1&gt;=Leave[[#This Row],[Start Time]],Home!$A$1&lt;=Leave[[#This Row],[End Time]]),Home!$A$1,"No Aplica")</f>
        <v>No Aplica</v>
      </c>
      <c r="N7665" s="43" t="str">
        <f>Leave[[#This Row],[User Code (Owning User) (Usuario)]]&amp;Leave[[#This Row],[fecha activa]]</f>
        <v>MIE2023120711871No Aplica</v>
      </c>
    </row>
    <row r="7666" spans="1:14" x14ac:dyDescent="0.3">
      <c r="A7666" s="43" t="s">
        <v>471</v>
      </c>
      <c r="B7666" s="3">
        <v>45910</v>
      </c>
      <c r="C7666" s="3">
        <v>45910</v>
      </c>
      <c r="D7666" s="43" t="s">
        <v>2634</v>
      </c>
      <c r="E7666" s="43" t="s">
        <v>565</v>
      </c>
      <c r="F7666" s="43" t="s">
        <v>566</v>
      </c>
      <c r="G7666">
        <v>540</v>
      </c>
      <c r="H7666">
        <v>540</v>
      </c>
      <c r="I7666" s="43" t="s">
        <v>1134</v>
      </c>
      <c r="J7666" s="43" t="s">
        <v>559</v>
      </c>
      <c r="K7666" s="43" t="s">
        <v>560</v>
      </c>
      <c r="L7666" s="43" t="str">
        <f>IF(AND(Home!$A$1&gt;=Leave[[#This Row],[Start Time]],Home!$A$1&lt;=Leave[[#This Row],[End Time]]),"Aplica","No Aplica")</f>
        <v>No Aplica</v>
      </c>
      <c r="M7666" s="43" t="str">
        <f>IF(AND(Home!$A$1&gt;=Leave[[#This Row],[Start Time]],Home!$A$1&lt;=Leave[[#This Row],[End Time]]),Home!$A$1,"No Aplica")</f>
        <v>No Aplica</v>
      </c>
      <c r="N7666" s="43" t="str">
        <f>Leave[[#This Row],[User Code (Owning User) (Usuario)]]&amp;Leave[[#This Row],[fecha activa]]</f>
        <v>MIE2023120711871No Aplica</v>
      </c>
    </row>
    <row r="7667" spans="1:14" x14ac:dyDescent="0.3">
      <c r="A7667" s="43" t="s">
        <v>471</v>
      </c>
      <c r="B7667" s="3">
        <v>45909</v>
      </c>
      <c r="C7667" s="3">
        <v>45909</v>
      </c>
      <c r="D7667" s="43" t="s">
        <v>2634</v>
      </c>
      <c r="E7667" s="43" t="s">
        <v>565</v>
      </c>
      <c r="F7667" s="43" t="s">
        <v>566</v>
      </c>
      <c r="G7667">
        <v>540</v>
      </c>
      <c r="H7667">
        <v>540</v>
      </c>
      <c r="I7667" s="43" t="s">
        <v>1134</v>
      </c>
      <c r="J7667" s="43" t="s">
        <v>559</v>
      </c>
      <c r="K7667" s="43" t="s">
        <v>560</v>
      </c>
      <c r="L7667" s="43" t="str">
        <f>IF(AND(Home!$A$1&gt;=Leave[[#This Row],[Start Time]],Home!$A$1&lt;=Leave[[#This Row],[End Time]]),"Aplica","No Aplica")</f>
        <v>No Aplica</v>
      </c>
      <c r="M7667" s="43" t="str">
        <f>IF(AND(Home!$A$1&gt;=Leave[[#This Row],[Start Time]],Home!$A$1&lt;=Leave[[#This Row],[End Time]]),Home!$A$1,"No Aplica")</f>
        <v>No Aplica</v>
      </c>
      <c r="N7667" s="43" t="str">
        <f>Leave[[#This Row],[User Code (Owning User) (Usuario)]]&amp;Leave[[#This Row],[fecha activa]]</f>
        <v>MIE2023120711871No Aplica</v>
      </c>
    </row>
    <row r="7668" spans="1:14" x14ac:dyDescent="0.3">
      <c r="A7668" s="43" t="s">
        <v>471</v>
      </c>
      <c r="B7668" s="3">
        <v>45908</v>
      </c>
      <c r="C7668" s="3">
        <v>45908</v>
      </c>
      <c r="D7668" s="43" t="s">
        <v>472</v>
      </c>
      <c r="E7668" s="43" t="s">
        <v>565</v>
      </c>
      <c r="F7668" s="43" t="s">
        <v>566</v>
      </c>
      <c r="G7668">
        <v>540</v>
      </c>
      <c r="H7668">
        <v>540</v>
      </c>
      <c r="I7668" s="43" t="s">
        <v>1134</v>
      </c>
      <c r="J7668" s="43" t="s">
        <v>559</v>
      </c>
      <c r="K7668" s="43" t="s">
        <v>560</v>
      </c>
      <c r="L7668" s="43" t="str">
        <f>IF(AND(Home!$A$1&gt;=Leave[[#This Row],[Start Time]],Home!$A$1&lt;=Leave[[#This Row],[End Time]]),"Aplica","No Aplica")</f>
        <v>No Aplica</v>
      </c>
      <c r="M7668" s="43" t="str">
        <f>IF(AND(Home!$A$1&gt;=Leave[[#This Row],[Start Time]],Home!$A$1&lt;=Leave[[#This Row],[End Time]]),Home!$A$1,"No Aplica")</f>
        <v>No Aplica</v>
      </c>
      <c r="N7668" s="43" t="str">
        <f>Leave[[#This Row],[User Code (Owning User) (Usuario)]]&amp;Leave[[#This Row],[fecha activa]]</f>
        <v>MIE2023120711871No Aplica</v>
      </c>
    </row>
    <row r="7669" spans="1:14" x14ac:dyDescent="0.3">
      <c r="A7669" s="43" t="s">
        <v>468</v>
      </c>
      <c r="B7669" s="3">
        <v>45907</v>
      </c>
      <c r="C7669" s="3">
        <v>45907</v>
      </c>
      <c r="D7669" s="43" t="s">
        <v>492</v>
      </c>
      <c r="E7669" s="43" t="s">
        <v>565</v>
      </c>
      <c r="F7669" s="43" t="s">
        <v>566</v>
      </c>
      <c r="G7669">
        <v>540</v>
      </c>
      <c r="H7669">
        <v>540</v>
      </c>
      <c r="I7669" s="43" t="s">
        <v>1134</v>
      </c>
      <c r="J7669" s="43" t="s">
        <v>559</v>
      </c>
      <c r="K7669" s="43" t="s">
        <v>560</v>
      </c>
      <c r="L7669" s="43" t="str">
        <f>IF(AND(Home!$A$1&gt;=Leave[[#This Row],[Start Time]],Home!$A$1&lt;=Leave[[#This Row],[End Time]]),"Aplica","No Aplica")</f>
        <v>No Aplica</v>
      </c>
      <c r="M7669" s="43" t="str">
        <f>IF(AND(Home!$A$1&gt;=Leave[[#This Row],[Start Time]],Home!$A$1&lt;=Leave[[#This Row],[End Time]]),Home!$A$1,"No Aplica")</f>
        <v>No Aplica</v>
      </c>
      <c r="N7669" s="43" t="str">
        <f>Leave[[#This Row],[User Code (Owning User) (Usuario)]]&amp;Leave[[#This Row],[fecha activa]]</f>
        <v>MIE2023120711871No Aplica</v>
      </c>
    </row>
    <row r="7670" spans="1:14" x14ac:dyDescent="0.3">
      <c r="A7670" s="43" t="s">
        <v>471</v>
      </c>
      <c r="B7670" s="3">
        <v>45906</v>
      </c>
      <c r="C7670" s="3">
        <v>45906</v>
      </c>
      <c r="D7670" s="43" t="s">
        <v>2379</v>
      </c>
      <c r="E7670" s="43" t="s">
        <v>565</v>
      </c>
      <c r="F7670" s="43" t="s">
        <v>566</v>
      </c>
      <c r="G7670">
        <v>540</v>
      </c>
      <c r="H7670">
        <v>540</v>
      </c>
      <c r="I7670" s="43" t="s">
        <v>1134</v>
      </c>
      <c r="J7670" s="43" t="s">
        <v>559</v>
      </c>
      <c r="K7670" s="43" t="s">
        <v>560</v>
      </c>
      <c r="L7670" s="43" t="str">
        <f>IF(AND(Home!$A$1&gt;=Leave[[#This Row],[Start Time]],Home!$A$1&lt;=Leave[[#This Row],[End Time]]),"Aplica","No Aplica")</f>
        <v>No Aplica</v>
      </c>
      <c r="M7670" s="43" t="str">
        <f>IF(AND(Home!$A$1&gt;=Leave[[#This Row],[Start Time]],Home!$A$1&lt;=Leave[[#This Row],[End Time]]),Home!$A$1,"No Aplica")</f>
        <v>No Aplica</v>
      </c>
      <c r="N7670" s="43" t="str">
        <f>Leave[[#This Row],[User Code (Owning User) (Usuario)]]&amp;Leave[[#This Row],[fecha activa]]</f>
        <v>MIE2023120711871No Aplica</v>
      </c>
    </row>
    <row r="7671" spans="1:14" x14ac:dyDescent="0.3">
      <c r="A7671" s="43" t="s">
        <v>471</v>
      </c>
      <c r="B7671" s="3">
        <v>45905</v>
      </c>
      <c r="C7671" s="3">
        <v>45905</v>
      </c>
      <c r="D7671" s="43" t="s">
        <v>2521</v>
      </c>
      <c r="E7671" s="43" t="s">
        <v>565</v>
      </c>
      <c r="F7671" s="43" t="s">
        <v>566</v>
      </c>
      <c r="G7671">
        <v>540</v>
      </c>
      <c r="H7671">
        <v>540</v>
      </c>
      <c r="I7671" s="43" t="s">
        <v>1134</v>
      </c>
      <c r="J7671" s="43" t="s">
        <v>559</v>
      </c>
      <c r="K7671" s="43" t="s">
        <v>560</v>
      </c>
      <c r="L7671" s="43" t="str">
        <f>IF(AND(Home!$A$1&gt;=Leave[[#This Row],[Start Time]],Home!$A$1&lt;=Leave[[#This Row],[End Time]]),"Aplica","No Aplica")</f>
        <v>No Aplica</v>
      </c>
      <c r="M7671" s="43" t="str">
        <f>IF(AND(Home!$A$1&gt;=Leave[[#This Row],[Start Time]],Home!$A$1&lt;=Leave[[#This Row],[End Time]]),Home!$A$1,"No Aplica")</f>
        <v>No Aplica</v>
      </c>
      <c r="N7671" s="43" t="str">
        <f>Leave[[#This Row],[User Code (Owning User) (Usuario)]]&amp;Leave[[#This Row],[fecha activa]]</f>
        <v>MIE2023120711871No Aplica</v>
      </c>
    </row>
    <row r="7672" spans="1:14" x14ac:dyDescent="0.3">
      <c r="A7672" s="43" t="s">
        <v>471</v>
      </c>
      <c r="B7672" s="3">
        <v>45904</v>
      </c>
      <c r="C7672" s="3">
        <v>45904</v>
      </c>
      <c r="D7672" s="43" t="s">
        <v>2521</v>
      </c>
      <c r="E7672" s="43" t="s">
        <v>565</v>
      </c>
      <c r="F7672" s="43" t="s">
        <v>566</v>
      </c>
      <c r="G7672">
        <v>540</v>
      </c>
      <c r="H7672">
        <v>540</v>
      </c>
      <c r="I7672" s="43" t="s">
        <v>1134</v>
      </c>
      <c r="J7672" s="43" t="s">
        <v>559</v>
      </c>
      <c r="K7672" s="43" t="s">
        <v>560</v>
      </c>
      <c r="L7672" s="43" t="str">
        <f>IF(AND(Home!$A$1&gt;=Leave[[#This Row],[Start Time]],Home!$A$1&lt;=Leave[[#This Row],[End Time]]),"Aplica","No Aplica")</f>
        <v>No Aplica</v>
      </c>
      <c r="M7672" s="43" t="str">
        <f>IF(AND(Home!$A$1&gt;=Leave[[#This Row],[Start Time]],Home!$A$1&lt;=Leave[[#This Row],[End Time]]),Home!$A$1,"No Aplica")</f>
        <v>No Aplica</v>
      </c>
      <c r="N7672" s="43" t="str">
        <f>Leave[[#This Row],[User Code (Owning User) (Usuario)]]&amp;Leave[[#This Row],[fecha activa]]</f>
        <v>MIE2023120711871No Aplica</v>
      </c>
    </row>
    <row r="7673" spans="1:14" x14ac:dyDescent="0.3">
      <c r="A7673" s="43" t="s">
        <v>471</v>
      </c>
      <c r="B7673" s="3">
        <v>45903</v>
      </c>
      <c r="C7673" s="3">
        <v>45903</v>
      </c>
      <c r="D7673" s="43" t="s">
        <v>2521</v>
      </c>
      <c r="E7673" s="43" t="s">
        <v>565</v>
      </c>
      <c r="F7673" s="43" t="s">
        <v>566</v>
      </c>
      <c r="G7673">
        <v>540</v>
      </c>
      <c r="H7673">
        <v>540</v>
      </c>
      <c r="I7673" s="43" t="s">
        <v>1134</v>
      </c>
      <c r="J7673" s="43" t="s">
        <v>559</v>
      </c>
      <c r="K7673" s="43" t="s">
        <v>560</v>
      </c>
      <c r="L7673" s="43" t="str">
        <f>IF(AND(Home!$A$1&gt;=Leave[[#This Row],[Start Time]],Home!$A$1&lt;=Leave[[#This Row],[End Time]]),"Aplica","No Aplica")</f>
        <v>No Aplica</v>
      </c>
      <c r="M7673" s="43" t="str">
        <f>IF(AND(Home!$A$1&gt;=Leave[[#This Row],[Start Time]],Home!$A$1&lt;=Leave[[#This Row],[End Time]]),Home!$A$1,"No Aplica")</f>
        <v>No Aplica</v>
      </c>
      <c r="N7673" s="43" t="str">
        <f>Leave[[#This Row],[User Code (Owning User) (Usuario)]]&amp;Leave[[#This Row],[fecha activa]]</f>
        <v>MIE2023120711871No Aplica</v>
      </c>
    </row>
    <row r="7674" spans="1:14" x14ac:dyDescent="0.3">
      <c r="A7674" s="43" t="s">
        <v>471</v>
      </c>
      <c r="B7674" s="3">
        <v>45902</v>
      </c>
      <c r="C7674" s="3">
        <v>45902</v>
      </c>
      <c r="D7674" s="43" t="s">
        <v>2521</v>
      </c>
      <c r="E7674" s="43" t="s">
        <v>565</v>
      </c>
      <c r="F7674" s="43" t="s">
        <v>566</v>
      </c>
      <c r="G7674">
        <v>540</v>
      </c>
      <c r="H7674">
        <v>540</v>
      </c>
      <c r="I7674" s="43" t="s">
        <v>1134</v>
      </c>
      <c r="J7674" s="43" t="s">
        <v>559</v>
      </c>
      <c r="K7674" s="43" t="s">
        <v>560</v>
      </c>
      <c r="L7674" s="43" t="str">
        <f>IF(AND(Home!$A$1&gt;=Leave[[#This Row],[Start Time]],Home!$A$1&lt;=Leave[[#This Row],[End Time]]),"Aplica","No Aplica")</f>
        <v>No Aplica</v>
      </c>
      <c r="M7674" s="43" t="str">
        <f>IF(AND(Home!$A$1&gt;=Leave[[#This Row],[Start Time]],Home!$A$1&lt;=Leave[[#This Row],[End Time]]),Home!$A$1,"No Aplica")</f>
        <v>No Aplica</v>
      </c>
      <c r="N7674" s="43" t="str">
        <f>Leave[[#This Row],[User Code (Owning User) (Usuario)]]&amp;Leave[[#This Row],[fecha activa]]</f>
        <v>MIE2023120711871No Aplica</v>
      </c>
    </row>
    <row r="7675" spans="1:14" x14ac:dyDescent="0.3">
      <c r="A7675" s="43" t="s">
        <v>471</v>
      </c>
      <c r="B7675" s="3">
        <v>45901</v>
      </c>
      <c r="C7675" s="3">
        <v>45901</v>
      </c>
      <c r="D7675" s="43" t="s">
        <v>2707</v>
      </c>
      <c r="E7675" s="43" t="s">
        <v>565</v>
      </c>
      <c r="F7675" s="43" t="s">
        <v>566</v>
      </c>
      <c r="G7675">
        <v>540</v>
      </c>
      <c r="H7675">
        <v>540</v>
      </c>
      <c r="I7675" s="43" t="s">
        <v>1134</v>
      </c>
      <c r="J7675" s="43" t="s">
        <v>559</v>
      </c>
      <c r="K7675" s="43" t="s">
        <v>560</v>
      </c>
      <c r="L7675" s="43" t="str">
        <f>IF(AND(Home!$A$1&gt;=Leave[[#This Row],[Start Time]],Home!$A$1&lt;=Leave[[#This Row],[End Time]]),"Aplica","No Aplica")</f>
        <v>No Aplica</v>
      </c>
      <c r="M7675" s="43" t="str">
        <f>IF(AND(Home!$A$1&gt;=Leave[[#This Row],[Start Time]],Home!$A$1&lt;=Leave[[#This Row],[End Time]]),Home!$A$1,"No Aplica")</f>
        <v>No Aplica</v>
      </c>
      <c r="N7675" s="43" t="str">
        <f>Leave[[#This Row],[User Code (Owning User) (Usuario)]]&amp;Leave[[#This Row],[fecha activa]]</f>
        <v>MIE2023120711871No Aplica</v>
      </c>
    </row>
    <row r="7676" spans="1:14" x14ac:dyDescent="0.3">
      <c r="A7676" s="43" t="s">
        <v>468</v>
      </c>
      <c r="B7676" s="3">
        <v>45922</v>
      </c>
      <c r="C7676" s="3">
        <v>45922</v>
      </c>
      <c r="D7676" s="43" t="s">
        <v>469</v>
      </c>
      <c r="E7676" s="43" t="s">
        <v>1700</v>
      </c>
      <c r="F7676" s="43" t="s">
        <v>1702</v>
      </c>
      <c r="G7676">
        <v>540</v>
      </c>
      <c r="H7676">
        <v>540</v>
      </c>
      <c r="I7676" s="43" t="s">
        <v>1701</v>
      </c>
      <c r="J7676" s="43" t="s">
        <v>1043</v>
      </c>
      <c r="K7676" s="43" t="s">
        <v>177</v>
      </c>
      <c r="L7676" s="43" t="str">
        <f>IF(AND(Home!$A$1&gt;=Leave[[#This Row],[Start Time]],Home!$A$1&lt;=Leave[[#This Row],[End Time]]),"Aplica","No Aplica")</f>
        <v>Aplica</v>
      </c>
      <c r="M7676" s="43">
        <f>IF(AND(Home!$A$1&gt;=Leave[[#This Row],[Start Time]],Home!$A$1&lt;=Leave[[#This Row],[End Time]]),Home!$A$1,"No Aplica")</f>
        <v>45922</v>
      </c>
      <c r="N7676" s="43" t="str">
        <f>Leave[[#This Row],[User Code (Owning User) (Usuario)]]&amp;Leave[[#This Row],[fecha activa]]</f>
        <v>MIE202530042290945922</v>
      </c>
    </row>
    <row r="7677" spans="1:14" x14ac:dyDescent="0.3">
      <c r="A7677" s="43" t="s">
        <v>468</v>
      </c>
      <c r="B7677" s="3">
        <v>45921</v>
      </c>
      <c r="C7677" s="3">
        <v>45921</v>
      </c>
      <c r="D7677" s="43" t="s">
        <v>469</v>
      </c>
      <c r="E7677" s="43" t="s">
        <v>1700</v>
      </c>
      <c r="F7677" s="43" t="s">
        <v>1702</v>
      </c>
      <c r="G7677">
        <v>540</v>
      </c>
      <c r="H7677">
        <v>540</v>
      </c>
      <c r="I7677" s="43" t="s">
        <v>1701</v>
      </c>
      <c r="J7677" s="43" t="s">
        <v>1043</v>
      </c>
      <c r="K7677" s="43" t="s">
        <v>177</v>
      </c>
      <c r="L7677" s="43" t="str">
        <f>IF(AND(Home!$A$1&gt;=Leave[[#This Row],[Start Time]],Home!$A$1&lt;=Leave[[#This Row],[End Time]]),"Aplica","No Aplica")</f>
        <v>No Aplica</v>
      </c>
      <c r="M7677" s="43" t="str">
        <f>IF(AND(Home!$A$1&gt;=Leave[[#This Row],[Start Time]],Home!$A$1&lt;=Leave[[#This Row],[End Time]]),Home!$A$1,"No Aplica")</f>
        <v>No Aplica</v>
      </c>
      <c r="N7677" s="43" t="str">
        <f>Leave[[#This Row],[User Code (Owning User) (Usuario)]]&amp;Leave[[#This Row],[fecha activa]]</f>
        <v>MIE2025300422909No Aplica</v>
      </c>
    </row>
    <row r="7678" spans="1:14" x14ac:dyDescent="0.3">
      <c r="A7678" s="43" t="s">
        <v>601</v>
      </c>
      <c r="B7678" s="3">
        <v>45919</v>
      </c>
      <c r="C7678" s="3">
        <v>45919</v>
      </c>
      <c r="D7678" s="43" t="s">
        <v>842</v>
      </c>
      <c r="E7678" s="43" t="s">
        <v>1700</v>
      </c>
      <c r="F7678" s="43" t="s">
        <v>1702</v>
      </c>
      <c r="G7678">
        <v>60</v>
      </c>
      <c r="H7678">
        <v>60</v>
      </c>
      <c r="I7678" s="43" t="s">
        <v>1701</v>
      </c>
      <c r="J7678" s="43" t="s">
        <v>1043</v>
      </c>
      <c r="K7678" s="43" t="s">
        <v>177</v>
      </c>
      <c r="L7678" s="43" t="str">
        <f>IF(AND(Home!$A$1&gt;=Leave[[#This Row],[Start Time]],Home!$A$1&lt;=Leave[[#This Row],[End Time]]),"Aplica","No Aplica")</f>
        <v>No Aplica</v>
      </c>
      <c r="M7678" s="43" t="str">
        <f>IF(AND(Home!$A$1&gt;=Leave[[#This Row],[Start Time]],Home!$A$1&lt;=Leave[[#This Row],[End Time]]),Home!$A$1,"No Aplica")</f>
        <v>No Aplica</v>
      </c>
      <c r="N7678" s="43" t="str">
        <f>Leave[[#This Row],[User Code (Owning User) (Usuario)]]&amp;Leave[[#This Row],[fecha activa]]</f>
        <v>MIE2025300422909No Aplica</v>
      </c>
    </row>
    <row r="7679" spans="1:14" x14ac:dyDescent="0.3">
      <c r="A7679" s="43" t="s">
        <v>601</v>
      </c>
      <c r="B7679" s="3">
        <v>45918</v>
      </c>
      <c r="C7679" s="3">
        <v>45918</v>
      </c>
      <c r="D7679" s="43" t="s">
        <v>842</v>
      </c>
      <c r="E7679" s="43" t="s">
        <v>1700</v>
      </c>
      <c r="F7679" s="43" t="s">
        <v>1702</v>
      </c>
      <c r="G7679">
        <v>60</v>
      </c>
      <c r="H7679">
        <v>60</v>
      </c>
      <c r="I7679" s="43" t="s">
        <v>1701</v>
      </c>
      <c r="J7679" s="43" t="s">
        <v>1043</v>
      </c>
      <c r="K7679" s="43" t="s">
        <v>177</v>
      </c>
      <c r="L7679" s="43" t="str">
        <f>IF(AND(Home!$A$1&gt;=Leave[[#This Row],[Start Time]],Home!$A$1&lt;=Leave[[#This Row],[End Time]]),"Aplica","No Aplica")</f>
        <v>No Aplica</v>
      </c>
      <c r="M7679" s="43" t="str">
        <f>IF(AND(Home!$A$1&gt;=Leave[[#This Row],[Start Time]],Home!$A$1&lt;=Leave[[#This Row],[End Time]]),Home!$A$1,"No Aplica")</f>
        <v>No Aplica</v>
      </c>
      <c r="N7679" s="43" t="str">
        <f>Leave[[#This Row],[User Code (Owning User) (Usuario)]]&amp;Leave[[#This Row],[fecha activa]]</f>
        <v>MIE2025300422909No Aplica</v>
      </c>
    </row>
    <row r="7680" spans="1:14" x14ac:dyDescent="0.3">
      <c r="A7680" s="43" t="s">
        <v>601</v>
      </c>
      <c r="B7680" s="3">
        <v>45917</v>
      </c>
      <c r="C7680" s="3">
        <v>45917</v>
      </c>
      <c r="D7680" s="43" t="s">
        <v>842</v>
      </c>
      <c r="E7680" s="43" t="s">
        <v>1700</v>
      </c>
      <c r="F7680" s="43" t="s">
        <v>1702</v>
      </c>
      <c r="G7680">
        <v>60</v>
      </c>
      <c r="H7680">
        <v>60</v>
      </c>
      <c r="I7680" s="43" t="s">
        <v>1701</v>
      </c>
      <c r="J7680" s="43" t="s">
        <v>1043</v>
      </c>
      <c r="K7680" s="43" t="s">
        <v>177</v>
      </c>
      <c r="L7680" s="43" t="str">
        <f>IF(AND(Home!$A$1&gt;=Leave[[#This Row],[Start Time]],Home!$A$1&lt;=Leave[[#This Row],[End Time]]),"Aplica","No Aplica")</f>
        <v>No Aplica</v>
      </c>
      <c r="M7680" s="43" t="str">
        <f>IF(AND(Home!$A$1&gt;=Leave[[#This Row],[Start Time]],Home!$A$1&lt;=Leave[[#This Row],[End Time]]),Home!$A$1,"No Aplica")</f>
        <v>No Aplica</v>
      </c>
      <c r="N7680" s="43" t="str">
        <f>Leave[[#This Row],[User Code (Owning User) (Usuario)]]&amp;Leave[[#This Row],[fecha activa]]</f>
        <v>MIE2025300422909No Aplica</v>
      </c>
    </row>
    <row r="7681" spans="1:14" x14ac:dyDescent="0.3">
      <c r="A7681" s="43" t="s">
        <v>601</v>
      </c>
      <c r="B7681" s="3">
        <v>45916</v>
      </c>
      <c r="C7681" s="3">
        <v>45916</v>
      </c>
      <c r="D7681" s="43" t="s">
        <v>842</v>
      </c>
      <c r="E7681" s="43" t="s">
        <v>1700</v>
      </c>
      <c r="F7681" s="43" t="s">
        <v>1702</v>
      </c>
      <c r="G7681">
        <v>60</v>
      </c>
      <c r="H7681">
        <v>60</v>
      </c>
      <c r="I7681" s="43" t="s">
        <v>1701</v>
      </c>
      <c r="J7681" s="43" t="s">
        <v>1043</v>
      </c>
      <c r="K7681" s="43" t="s">
        <v>177</v>
      </c>
      <c r="L7681" s="43" t="str">
        <f>IF(AND(Home!$A$1&gt;=Leave[[#This Row],[Start Time]],Home!$A$1&lt;=Leave[[#This Row],[End Time]]),"Aplica","No Aplica")</f>
        <v>No Aplica</v>
      </c>
      <c r="M7681" s="43" t="str">
        <f>IF(AND(Home!$A$1&gt;=Leave[[#This Row],[Start Time]],Home!$A$1&lt;=Leave[[#This Row],[End Time]]),Home!$A$1,"No Aplica")</f>
        <v>No Aplica</v>
      </c>
      <c r="N7681" s="43" t="str">
        <f>Leave[[#This Row],[User Code (Owning User) (Usuario)]]&amp;Leave[[#This Row],[fecha activa]]</f>
        <v>MIE2025300422909No Aplica</v>
      </c>
    </row>
    <row r="7682" spans="1:14" x14ac:dyDescent="0.3">
      <c r="A7682" s="43" t="s">
        <v>468</v>
      </c>
      <c r="B7682" s="3">
        <v>45915</v>
      </c>
      <c r="C7682" s="3">
        <v>45915</v>
      </c>
      <c r="D7682" s="43" t="s">
        <v>469</v>
      </c>
      <c r="E7682" s="43" t="s">
        <v>1700</v>
      </c>
      <c r="F7682" s="43" t="s">
        <v>1702</v>
      </c>
      <c r="G7682">
        <v>540</v>
      </c>
      <c r="H7682">
        <v>540</v>
      </c>
      <c r="I7682" s="43" t="s">
        <v>1701</v>
      </c>
      <c r="J7682" s="43" t="s">
        <v>1043</v>
      </c>
      <c r="K7682" s="43" t="s">
        <v>177</v>
      </c>
      <c r="L7682" s="43" t="str">
        <f>IF(AND(Home!$A$1&gt;=Leave[[#This Row],[Start Time]],Home!$A$1&lt;=Leave[[#This Row],[End Time]]),"Aplica","No Aplica")</f>
        <v>No Aplica</v>
      </c>
      <c r="M7682" s="43" t="str">
        <f>IF(AND(Home!$A$1&gt;=Leave[[#This Row],[Start Time]],Home!$A$1&lt;=Leave[[#This Row],[End Time]]),Home!$A$1,"No Aplica")</f>
        <v>No Aplica</v>
      </c>
      <c r="N7682" s="43" t="str">
        <f>Leave[[#This Row],[User Code (Owning User) (Usuario)]]&amp;Leave[[#This Row],[fecha activa]]</f>
        <v>MIE2025300422909No Aplica</v>
      </c>
    </row>
    <row r="7683" spans="1:14" x14ac:dyDescent="0.3">
      <c r="A7683" s="43" t="s">
        <v>601</v>
      </c>
      <c r="B7683" s="3">
        <v>45911</v>
      </c>
      <c r="C7683" s="3">
        <v>45911</v>
      </c>
      <c r="D7683" s="43" t="s">
        <v>842</v>
      </c>
      <c r="E7683" s="43" t="s">
        <v>1700</v>
      </c>
      <c r="F7683" s="43" t="s">
        <v>1702</v>
      </c>
      <c r="G7683">
        <v>60</v>
      </c>
      <c r="H7683">
        <v>60</v>
      </c>
      <c r="I7683" s="43" t="s">
        <v>1701</v>
      </c>
      <c r="J7683" s="43" t="s">
        <v>1043</v>
      </c>
      <c r="K7683" s="43" t="s">
        <v>177</v>
      </c>
      <c r="L7683" s="43" t="str">
        <f>IF(AND(Home!$A$1&gt;=Leave[[#This Row],[Start Time]],Home!$A$1&lt;=Leave[[#This Row],[End Time]]),"Aplica","No Aplica")</f>
        <v>No Aplica</v>
      </c>
      <c r="M7683" s="43" t="str">
        <f>IF(AND(Home!$A$1&gt;=Leave[[#This Row],[Start Time]],Home!$A$1&lt;=Leave[[#This Row],[End Time]]),Home!$A$1,"No Aplica")</f>
        <v>No Aplica</v>
      </c>
      <c r="N7683" s="43" t="str">
        <f>Leave[[#This Row],[User Code (Owning User) (Usuario)]]&amp;Leave[[#This Row],[fecha activa]]</f>
        <v>MIE2025300422909No Aplica</v>
      </c>
    </row>
    <row r="7684" spans="1:14" x14ac:dyDescent="0.3">
      <c r="A7684" s="43" t="s">
        <v>468</v>
      </c>
      <c r="B7684" s="3">
        <v>45910</v>
      </c>
      <c r="C7684" s="3">
        <v>45910</v>
      </c>
      <c r="D7684" s="43" t="s">
        <v>489</v>
      </c>
      <c r="E7684" s="43" t="s">
        <v>1700</v>
      </c>
      <c r="F7684" s="43" t="s">
        <v>1702</v>
      </c>
      <c r="G7684">
        <v>540</v>
      </c>
      <c r="H7684">
        <v>540</v>
      </c>
      <c r="I7684" s="43" t="s">
        <v>1701</v>
      </c>
      <c r="J7684" s="43" t="s">
        <v>1043</v>
      </c>
      <c r="K7684" s="43" t="s">
        <v>177</v>
      </c>
      <c r="L7684" s="43" t="str">
        <f>IF(AND(Home!$A$1&gt;=Leave[[#This Row],[Start Time]],Home!$A$1&lt;=Leave[[#This Row],[End Time]]),"Aplica","No Aplica")</f>
        <v>No Aplica</v>
      </c>
      <c r="M7684" s="43" t="str">
        <f>IF(AND(Home!$A$1&gt;=Leave[[#This Row],[Start Time]],Home!$A$1&lt;=Leave[[#This Row],[End Time]]),Home!$A$1,"No Aplica")</f>
        <v>No Aplica</v>
      </c>
      <c r="N7684" s="43" t="str">
        <f>Leave[[#This Row],[User Code (Owning User) (Usuario)]]&amp;Leave[[#This Row],[fecha activa]]</f>
        <v>MIE2025300422909No Aplica</v>
      </c>
    </row>
    <row r="7685" spans="1:14" x14ac:dyDescent="0.3">
      <c r="A7685" s="43" t="s">
        <v>601</v>
      </c>
      <c r="B7685" s="3">
        <v>45909</v>
      </c>
      <c r="C7685" s="3">
        <v>45909</v>
      </c>
      <c r="D7685" s="43" t="s">
        <v>842</v>
      </c>
      <c r="E7685" s="43" t="s">
        <v>1700</v>
      </c>
      <c r="F7685" s="43" t="s">
        <v>1702</v>
      </c>
      <c r="G7685">
        <v>60</v>
      </c>
      <c r="H7685">
        <v>60</v>
      </c>
      <c r="I7685" s="43" t="s">
        <v>1701</v>
      </c>
      <c r="J7685" s="43" t="s">
        <v>1043</v>
      </c>
      <c r="K7685" s="43" t="s">
        <v>177</v>
      </c>
      <c r="L7685" s="43" t="str">
        <f>IF(AND(Home!$A$1&gt;=Leave[[#This Row],[Start Time]],Home!$A$1&lt;=Leave[[#This Row],[End Time]]),"Aplica","No Aplica")</f>
        <v>No Aplica</v>
      </c>
      <c r="M7685" s="43" t="str">
        <f>IF(AND(Home!$A$1&gt;=Leave[[#This Row],[Start Time]],Home!$A$1&lt;=Leave[[#This Row],[End Time]]),Home!$A$1,"No Aplica")</f>
        <v>No Aplica</v>
      </c>
      <c r="N7685" s="43" t="str">
        <f>Leave[[#This Row],[User Code (Owning User) (Usuario)]]&amp;Leave[[#This Row],[fecha activa]]</f>
        <v>MIE2025300422909No Aplica</v>
      </c>
    </row>
    <row r="7686" spans="1:14" x14ac:dyDescent="0.3">
      <c r="A7686" s="43" t="s">
        <v>601</v>
      </c>
      <c r="B7686" s="3">
        <v>45908</v>
      </c>
      <c r="C7686" s="3">
        <v>45908</v>
      </c>
      <c r="D7686" s="43" t="s">
        <v>842</v>
      </c>
      <c r="E7686" s="43" t="s">
        <v>1700</v>
      </c>
      <c r="F7686" s="43" t="s">
        <v>1702</v>
      </c>
      <c r="G7686">
        <v>60</v>
      </c>
      <c r="H7686">
        <v>60</v>
      </c>
      <c r="I7686" s="43" t="s">
        <v>1701</v>
      </c>
      <c r="J7686" s="43" t="s">
        <v>1043</v>
      </c>
      <c r="K7686" s="43" t="s">
        <v>177</v>
      </c>
      <c r="L7686" s="43" t="str">
        <f>IF(AND(Home!$A$1&gt;=Leave[[#This Row],[Start Time]],Home!$A$1&lt;=Leave[[#This Row],[End Time]]),"Aplica","No Aplica")</f>
        <v>No Aplica</v>
      </c>
      <c r="M7686" s="43" t="str">
        <f>IF(AND(Home!$A$1&gt;=Leave[[#This Row],[Start Time]],Home!$A$1&lt;=Leave[[#This Row],[End Time]]),Home!$A$1,"No Aplica")</f>
        <v>No Aplica</v>
      </c>
      <c r="N7686" s="43" t="str">
        <f>Leave[[#This Row],[User Code (Owning User) (Usuario)]]&amp;Leave[[#This Row],[fecha activa]]</f>
        <v>MIE2025300422909No Aplica</v>
      </c>
    </row>
    <row r="7687" spans="1:14" x14ac:dyDescent="0.3">
      <c r="A7687" s="43" t="s">
        <v>601</v>
      </c>
      <c r="B7687" s="3">
        <v>45905</v>
      </c>
      <c r="C7687" s="3">
        <v>45905</v>
      </c>
      <c r="D7687" s="43" t="s">
        <v>842</v>
      </c>
      <c r="E7687" s="43" t="s">
        <v>1700</v>
      </c>
      <c r="F7687" s="43" t="s">
        <v>1702</v>
      </c>
      <c r="G7687">
        <v>60</v>
      </c>
      <c r="H7687">
        <v>60</v>
      </c>
      <c r="I7687" s="43" t="s">
        <v>1701</v>
      </c>
      <c r="J7687" s="43" t="s">
        <v>1043</v>
      </c>
      <c r="K7687" s="43" t="s">
        <v>177</v>
      </c>
      <c r="L7687" s="43" t="str">
        <f>IF(AND(Home!$A$1&gt;=Leave[[#This Row],[Start Time]],Home!$A$1&lt;=Leave[[#This Row],[End Time]]),"Aplica","No Aplica")</f>
        <v>No Aplica</v>
      </c>
      <c r="M7687" s="43" t="str">
        <f>IF(AND(Home!$A$1&gt;=Leave[[#This Row],[Start Time]],Home!$A$1&lt;=Leave[[#This Row],[End Time]]),Home!$A$1,"No Aplica")</f>
        <v>No Aplica</v>
      </c>
      <c r="N7687" s="43" t="str">
        <f>Leave[[#This Row],[User Code (Owning User) (Usuario)]]&amp;Leave[[#This Row],[fecha activa]]</f>
        <v>MIE2025300422909No Aplica</v>
      </c>
    </row>
    <row r="7688" spans="1:14" x14ac:dyDescent="0.3">
      <c r="A7688" s="43" t="s">
        <v>601</v>
      </c>
      <c r="B7688" s="3">
        <v>45904</v>
      </c>
      <c r="C7688" s="3">
        <v>45904</v>
      </c>
      <c r="D7688" s="43" t="s">
        <v>842</v>
      </c>
      <c r="E7688" s="43" t="s">
        <v>1700</v>
      </c>
      <c r="F7688" s="43" t="s">
        <v>1702</v>
      </c>
      <c r="G7688">
        <v>60</v>
      </c>
      <c r="H7688">
        <v>60</v>
      </c>
      <c r="I7688" s="43" t="s">
        <v>1701</v>
      </c>
      <c r="J7688" s="43" t="s">
        <v>1043</v>
      </c>
      <c r="K7688" s="43" t="s">
        <v>177</v>
      </c>
      <c r="L7688" s="43" t="str">
        <f>IF(AND(Home!$A$1&gt;=Leave[[#This Row],[Start Time]],Home!$A$1&lt;=Leave[[#This Row],[End Time]]),"Aplica","No Aplica")</f>
        <v>No Aplica</v>
      </c>
      <c r="M7688" s="43" t="str">
        <f>IF(AND(Home!$A$1&gt;=Leave[[#This Row],[Start Time]],Home!$A$1&lt;=Leave[[#This Row],[End Time]]),Home!$A$1,"No Aplica")</f>
        <v>No Aplica</v>
      </c>
      <c r="N7688" s="43" t="str">
        <f>Leave[[#This Row],[User Code (Owning User) (Usuario)]]&amp;Leave[[#This Row],[fecha activa]]</f>
        <v>MIE2025300422909No Aplica</v>
      </c>
    </row>
    <row r="7689" spans="1:14" x14ac:dyDescent="0.3">
      <c r="A7689" s="43" t="s">
        <v>601</v>
      </c>
      <c r="B7689" s="3">
        <v>45903</v>
      </c>
      <c r="C7689" s="3">
        <v>45903</v>
      </c>
      <c r="D7689" s="43" t="s">
        <v>842</v>
      </c>
      <c r="E7689" s="43" t="s">
        <v>1700</v>
      </c>
      <c r="F7689" s="43" t="s">
        <v>1702</v>
      </c>
      <c r="G7689">
        <v>60</v>
      </c>
      <c r="H7689">
        <v>60</v>
      </c>
      <c r="I7689" s="43" t="s">
        <v>1701</v>
      </c>
      <c r="J7689" s="43" t="s">
        <v>1043</v>
      </c>
      <c r="K7689" s="43" t="s">
        <v>177</v>
      </c>
      <c r="L7689" s="43" t="str">
        <f>IF(AND(Home!$A$1&gt;=Leave[[#This Row],[Start Time]],Home!$A$1&lt;=Leave[[#This Row],[End Time]]),"Aplica","No Aplica")</f>
        <v>No Aplica</v>
      </c>
      <c r="M7689" s="43" t="str">
        <f>IF(AND(Home!$A$1&gt;=Leave[[#This Row],[Start Time]],Home!$A$1&lt;=Leave[[#This Row],[End Time]]),Home!$A$1,"No Aplica")</f>
        <v>No Aplica</v>
      </c>
      <c r="N7689" s="43" t="str">
        <f>Leave[[#This Row],[User Code (Owning User) (Usuario)]]&amp;Leave[[#This Row],[fecha activa]]</f>
        <v>MIE2025300422909No Aplica</v>
      </c>
    </row>
    <row r="7690" spans="1:14" x14ac:dyDescent="0.3">
      <c r="A7690" s="43" t="s">
        <v>468</v>
      </c>
      <c r="B7690" s="3">
        <v>45902</v>
      </c>
      <c r="C7690" s="3">
        <v>45902</v>
      </c>
      <c r="D7690" s="43" t="s">
        <v>469</v>
      </c>
      <c r="E7690" s="43" t="s">
        <v>1700</v>
      </c>
      <c r="F7690" s="43" t="s">
        <v>1702</v>
      </c>
      <c r="G7690">
        <v>540</v>
      </c>
      <c r="H7690">
        <v>540</v>
      </c>
      <c r="I7690" s="43" t="s">
        <v>1701</v>
      </c>
      <c r="J7690" s="43" t="s">
        <v>1043</v>
      </c>
      <c r="K7690" s="43" t="s">
        <v>177</v>
      </c>
      <c r="L7690" s="43" t="str">
        <f>IF(AND(Home!$A$1&gt;=Leave[[#This Row],[Start Time]],Home!$A$1&lt;=Leave[[#This Row],[End Time]]),"Aplica","No Aplica")</f>
        <v>No Aplica</v>
      </c>
      <c r="M7690" s="43" t="str">
        <f>IF(AND(Home!$A$1&gt;=Leave[[#This Row],[Start Time]],Home!$A$1&lt;=Leave[[#This Row],[End Time]]),Home!$A$1,"No Aplica")</f>
        <v>No Aplica</v>
      </c>
      <c r="N7690" s="43" t="str">
        <f>Leave[[#This Row],[User Code (Owning User) (Usuario)]]&amp;Leave[[#This Row],[fecha activa]]</f>
        <v>MIE2025300422909No Aplica</v>
      </c>
    </row>
    <row r="7691" spans="1:14" x14ac:dyDescent="0.3">
      <c r="A7691" s="43" t="s">
        <v>601</v>
      </c>
      <c r="B7691" s="3">
        <v>45901</v>
      </c>
      <c r="C7691" s="3">
        <v>45901</v>
      </c>
      <c r="D7691" s="43" t="s">
        <v>842</v>
      </c>
      <c r="E7691" s="43" t="s">
        <v>1700</v>
      </c>
      <c r="F7691" s="43" t="s">
        <v>1702</v>
      </c>
      <c r="G7691">
        <v>60</v>
      </c>
      <c r="H7691">
        <v>60</v>
      </c>
      <c r="I7691" s="43" t="s">
        <v>1701</v>
      </c>
      <c r="J7691" s="43" t="s">
        <v>1043</v>
      </c>
      <c r="K7691" s="43" t="s">
        <v>177</v>
      </c>
      <c r="L7691" s="43" t="str">
        <f>IF(AND(Home!$A$1&gt;=Leave[[#This Row],[Start Time]],Home!$A$1&lt;=Leave[[#This Row],[End Time]]),"Aplica","No Aplica")</f>
        <v>No Aplica</v>
      </c>
      <c r="M7691" s="43" t="str">
        <f>IF(AND(Home!$A$1&gt;=Leave[[#This Row],[Start Time]],Home!$A$1&lt;=Leave[[#This Row],[End Time]]),Home!$A$1,"No Aplica")</f>
        <v>No Aplica</v>
      </c>
      <c r="N7691" s="43" t="str">
        <f>Leave[[#This Row],[User Code (Owning User) (Usuario)]]&amp;Leave[[#This Row],[fecha activa]]</f>
        <v>MIE2025300422909No Aplica</v>
      </c>
    </row>
    <row r="7692" spans="1:14" x14ac:dyDescent="0.3">
      <c r="A7692" s="43" t="s">
        <v>476</v>
      </c>
      <c r="B7692" s="3">
        <v>45922</v>
      </c>
      <c r="C7692" s="3">
        <v>45922</v>
      </c>
      <c r="D7692" s="43" t="s">
        <v>491</v>
      </c>
      <c r="E7692" s="43" t="s">
        <v>2253</v>
      </c>
      <c r="F7692" s="43" t="s">
        <v>2255</v>
      </c>
      <c r="G7692">
        <v>540</v>
      </c>
      <c r="H7692">
        <v>540</v>
      </c>
      <c r="I7692" s="43" t="s">
        <v>2254</v>
      </c>
      <c r="J7692" s="43" t="s">
        <v>1036</v>
      </c>
      <c r="K7692" s="43" t="s">
        <v>178</v>
      </c>
      <c r="L7692" s="43" t="str">
        <f>IF(AND(Home!$A$1&gt;=Leave[[#This Row],[Start Time]],Home!$A$1&lt;=Leave[[#This Row],[End Time]]),"Aplica","No Aplica")</f>
        <v>Aplica</v>
      </c>
      <c r="M7692" s="43">
        <f>IF(AND(Home!$A$1&gt;=Leave[[#This Row],[Start Time]],Home!$A$1&lt;=Leave[[#This Row],[End Time]]),Home!$A$1,"No Aplica")</f>
        <v>45922</v>
      </c>
      <c r="N7692" s="43" t="str">
        <f>Leave[[#This Row],[User Code (Owning User) (Usuario)]]&amp;Leave[[#This Row],[fecha activa]]</f>
        <v>MIE202504082390645922</v>
      </c>
    </row>
    <row r="7693" spans="1:14" x14ac:dyDescent="0.3">
      <c r="A7693" s="43" t="s">
        <v>476</v>
      </c>
      <c r="B7693" s="3">
        <v>45928</v>
      </c>
      <c r="C7693" s="3">
        <v>45928</v>
      </c>
      <c r="D7693" s="43" t="s">
        <v>491</v>
      </c>
      <c r="E7693" s="43" t="s">
        <v>2253</v>
      </c>
      <c r="F7693" s="43" t="s">
        <v>2255</v>
      </c>
      <c r="G7693">
        <v>540</v>
      </c>
      <c r="H7693">
        <v>540</v>
      </c>
      <c r="I7693" s="43" t="s">
        <v>2254</v>
      </c>
      <c r="J7693" s="43" t="s">
        <v>1036</v>
      </c>
      <c r="K7693" s="43" t="s">
        <v>178</v>
      </c>
      <c r="L7693" s="43" t="str">
        <f>IF(AND(Home!$A$1&gt;=Leave[[#This Row],[Start Time]],Home!$A$1&lt;=Leave[[#This Row],[End Time]]),"Aplica","No Aplica")</f>
        <v>No Aplica</v>
      </c>
      <c r="M7693" s="43" t="str">
        <f>IF(AND(Home!$A$1&gt;=Leave[[#This Row],[Start Time]],Home!$A$1&lt;=Leave[[#This Row],[End Time]]),Home!$A$1,"No Aplica")</f>
        <v>No Aplica</v>
      </c>
      <c r="N7693" s="43" t="str">
        <f>Leave[[#This Row],[User Code (Owning User) (Usuario)]]&amp;Leave[[#This Row],[fecha activa]]</f>
        <v>MIE2025040823906No Aplica</v>
      </c>
    </row>
    <row r="7694" spans="1:14" x14ac:dyDescent="0.3">
      <c r="A7694" s="43" t="s">
        <v>476</v>
      </c>
      <c r="B7694" s="3">
        <v>45921</v>
      </c>
      <c r="C7694" s="3">
        <v>45921</v>
      </c>
      <c r="D7694" s="43" t="s">
        <v>491</v>
      </c>
      <c r="E7694" s="43" t="s">
        <v>2253</v>
      </c>
      <c r="F7694" s="43" t="s">
        <v>2255</v>
      </c>
      <c r="G7694">
        <v>540</v>
      </c>
      <c r="H7694">
        <v>540</v>
      </c>
      <c r="I7694" s="43" t="s">
        <v>2254</v>
      </c>
      <c r="J7694" s="43" t="s">
        <v>1036</v>
      </c>
      <c r="K7694" s="43" t="s">
        <v>178</v>
      </c>
      <c r="L7694" s="43" t="str">
        <f>IF(AND(Home!$A$1&gt;=Leave[[#This Row],[Start Time]],Home!$A$1&lt;=Leave[[#This Row],[End Time]]),"Aplica","No Aplica")</f>
        <v>No Aplica</v>
      </c>
      <c r="M7694" s="43" t="str">
        <f>IF(AND(Home!$A$1&gt;=Leave[[#This Row],[Start Time]],Home!$A$1&lt;=Leave[[#This Row],[End Time]]),Home!$A$1,"No Aplica")</f>
        <v>No Aplica</v>
      </c>
      <c r="N7694" s="43" t="str">
        <f>Leave[[#This Row],[User Code (Owning User) (Usuario)]]&amp;Leave[[#This Row],[fecha activa]]</f>
        <v>MIE2025040823906No Aplica</v>
      </c>
    </row>
    <row r="7695" spans="1:14" x14ac:dyDescent="0.3">
      <c r="A7695" s="43" t="s">
        <v>476</v>
      </c>
      <c r="B7695" s="3">
        <v>45914</v>
      </c>
      <c r="C7695" s="3">
        <v>45914</v>
      </c>
      <c r="D7695" s="43" t="s">
        <v>491</v>
      </c>
      <c r="E7695" s="43" t="s">
        <v>2253</v>
      </c>
      <c r="F7695" s="43" t="s">
        <v>2255</v>
      </c>
      <c r="G7695">
        <v>540</v>
      </c>
      <c r="H7695">
        <v>540</v>
      </c>
      <c r="I7695" s="43" t="s">
        <v>2254</v>
      </c>
      <c r="J7695" s="43" t="s">
        <v>1036</v>
      </c>
      <c r="K7695" s="43" t="s">
        <v>178</v>
      </c>
      <c r="L7695" s="43" t="str">
        <f>IF(AND(Home!$A$1&gt;=Leave[[#This Row],[Start Time]],Home!$A$1&lt;=Leave[[#This Row],[End Time]]),"Aplica","No Aplica")</f>
        <v>No Aplica</v>
      </c>
      <c r="M7695" s="43" t="str">
        <f>IF(AND(Home!$A$1&gt;=Leave[[#This Row],[Start Time]],Home!$A$1&lt;=Leave[[#This Row],[End Time]]),Home!$A$1,"No Aplica")</f>
        <v>No Aplica</v>
      </c>
      <c r="N7695" s="43" t="str">
        <f>Leave[[#This Row],[User Code (Owning User) (Usuario)]]&amp;Leave[[#This Row],[fecha activa]]</f>
        <v>MIE2025040823906No Aplica</v>
      </c>
    </row>
    <row r="7696" spans="1:14" x14ac:dyDescent="0.3">
      <c r="A7696" s="43" t="s">
        <v>476</v>
      </c>
      <c r="B7696" s="3">
        <v>45901</v>
      </c>
      <c r="C7696" s="3">
        <v>45901</v>
      </c>
      <c r="D7696" s="43" t="s">
        <v>491</v>
      </c>
      <c r="E7696" s="43" t="s">
        <v>2253</v>
      </c>
      <c r="F7696" s="43" t="s">
        <v>2255</v>
      </c>
      <c r="G7696">
        <v>540</v>
      </c>
      <c r="H7696">
        <v>540</v>
      </c>
      <c r="I7696" s="43" t="s">
        <v>2254</v>
      </c>
      <c r="J7696" s="43" t="s">
        <v>1036</v>
      </c>
      <c r="K7696" s="43" t="s">
        <v>178</v>
      </c>
      <c r="L7696" s="43" t="str">
        <f>IF(AND(Home!$A$1&gt;=Leave[[#This Row],[Start Time]],Home!$A$1&lt;=Leave[[#This Row],[End Time]]),"Aplica","No Aplica")</f>
        <v>No Aplica</v>
      </c>
      <c r="M7696" s="43" t="str">
        <f>IF(AND(Home!$A$1&gt;=Leave[[#This Row],[Start Time]],Home!$A$1&lt;=Leave[[#This Row],[End Time]]),Home!$A$1,"No Aplica")</f>
        <v>No Aplica</v>
      </c>
      <c r="N7696" s="43" t="str">
        <f>Leave[[#This Row],[User Code (Owning User) (Usuario)]]&amp;Leave[[#This Row],[fecha activa]]</f>
        <v>MIE2025040823906No Aplica</v>
      </c>
    </row>
    <row r="7697" spans="1:14" x14ac:dyDescent="0.3">
      <c r="A7697" s="43" t="s">
        <v>476</v>
      </c>
      <c r="B7697" s="3">
        <v>45907</v>
      </c>
      <c r="C7697" s="3">
        <v>45907</v>
      </c>
      <c r="D7697" s="43" t="s">
        <v>491</v>
      </c>
      <c r="E7697" s="43" t="s">
        <v>2253</v>
      </c>
      <c r="F7697" s="43" t="s">
        <v>2255</v>
      </c>
      <c r="G7697">
        <v>540</v>
      </c>
      <c r="H7697">
        <v>540</v>
      </c>
      <c r="I7697" s="43" t="s">
        <v>2254</v>
      </c>
      <c r="J7697" s="43" t="s">
        <v>1036</v>
      </c>
      <c r="K7697" s="43" t="s">
        <v>178</v>
      </c>
      <c r="L7697" s="43" t="str">
        <f>IF(AND(Home!$A$1&gt;=Leave[[#This Row],[Start Time]],Home!$A$1&lt;=Leave[[#This Row],[End Time]]),"Aplica","No Aplica")</f>
        <v>No Aplica</v>
      </c>
      <c r="M7697" s="43" t="str">
        <f>IF(AND(Home!$A$1&gt;=Leave[[#This Row],[Start Time]],Home!$A$1&lt;=Leave[[#This Row],[End Time]]),Home!$A$1,"No Aplica")</f>
        <v>No Aplica</v>
      </c>
      <c r="N7697" s="43" t="str">
        <f>Leave[[#This Row],[User Code (Owning User) (Usuario)]]&amp;Leave[[#This Row],[fecha activa]]</f>
        <v>MIE2025040823906No Aplica</v>
      </c>
    </row>
    <row r="7698" spans="1:14" x14ac:dyDescent="0.3">
      <c r="A7698" s="43" t="s">
        <v>471</v>
      </c>
      <c r="B7698" s="3">
        <v>45919</v>
      </c>
      <c r="C7698" s="3">
        <v>45919</v>
      </c>
      <c r="D7698" s="43" t="s">
        <v>3445</v>
      </c>
      <c r="E7698" s="43" t="s">
        <v>742</v>
      </c>
      <c r="F7698" s="43" t="s">
        <v>743</v>
      </c>
      <c r="G7698">
        <v>60</v>
      </c>
      <c r="H7698">
        <v>60</v>
      </c>
      <c r="I7698" s="43" t="s">
        <v>1149</v>
      </c>
      <c r="J7698" s="43" t="s">
        <v>1569</v>
      </c>
      <c r="K7698" s="43" t="s">
        <v>179</v>
      </c>
      <c r="L7698" s="43" t="str">
        <f>IF(AND(Home!$A$1&gt;=Leave[[#This Row],[Start Time]],Home!$A$1&lt;=Leave[[#This Row],[End Time]]),"Aplica","No Aplica")</f>
        <v>No Aplica</v>
      </c>
      <c r="M7698" s="43" t="str">
        <f>IF(AND(Home!$A$1&gt;=Leave[[#This Row],[Start Time]],Home!$A$1&lt;=Leave[[#This Row],[End Time]]),Home!$A$1,"No Aplica")</f>
        <v>No Aplica</v>
      </c>
      <c r="N7698" s="43" t="str">
        <f>Leave[[#This Row],[User Code (Owning User) (Usuario)]]&amp;Leave[[#This Row],[fecha activa]]</f>
        <v>MIE2024101017804No Aplica</v>
      </c>
    </row>
    <row r="7699" spans="1:14" x14ac:dyDescent="0.3">
      <c r="A7699" s="43" t="s">
        <v>476</v>
      </c>
      <c r="B7699" s="3">
        <v>45928</v>
      </c>
      <c r="C7699" s="3">
        <v>45928</v>
      </c>
      <c r="D7699" s="43" t="s">
        <v>491</v>
      </c>
      <c r="E7699" s="43" t="s">
        <v>742</v>
      </c>
      <c r="F7699" s="43" t="s">
        <v>743</v>
      </c>
      <c r="G7699">
        <v>510</v>
      </c>
      <c r="H7699">
        <v>510</v>
      </c>
      <c r="I7699" s="43" t="s">
        <v>1149</v>
      </c>
      <c r="J7699" s="43" t="s">
        <v>1569</v>
      </c>
      <c r="K7699" s="43" t="s">
        <v>179</v>
      </c>
      <c r="L7699" s="43" t="str">
        <f>IF(AND(Home!$A$1&gt;=Leave[[#This Row],[Start Time]],Home!$A$1&lt;=Leave[[#This Row],[End Time]]),"Aplica","No Aplica")</f>
        <v>No Aplica</v>
      </c>
      <c r="M7699" s="43" t="str">
        <f>IF(AND(Home!$A$1&gt;=Leave[[#This Row],[Start Time]],Home!$A$1&lt;=Leave[[#This Row],[End Time]]),Home!$A$1,"No Aplica")</f>
        <v>No Aplica</v>
      </c>
      <c r="N7699" s="43" t="str">
        <f>Leave[[#This Row],[User Code (Owning User) (Usuario)]]&amp;Leave[[#This Row],[fecha activa]]</f>
        <v>MIE2024101017804No Aplica</v>
      </c>
    </row>
    <row r="7700" spans="1:14" x14ac:dyDescent="0.3">
      <c r="A7700" s="43" t="s">
        <v>468</v>
      </c>
      <c r="B7700" s="3">
        <v>45927</v>
      </c>
      <c r="C7700" s="3">
        <v>45927</v>
      </c>
      <c r="D7700" s="43" t="s">
        <v>2472</v>
      </c>
      <c r="E7700" s="43" t="s">
        <v>742</v>
      </c>
      <c r="F7700" s="43" t="s">
        <v>743</v>
      </c>
      <c r="G7700">
        <v>240</v>
      </c>
      <c r="H7700">
        <v>240</v>
      </c>
      <c r="I7700" s="43" t="s">
        <v>1149</v>
      </c>
      <c r="J7700" s="43" t="s">
        <v>1569</v>
      </c>
      <c r="K7700" s="43" t="s">
        <v>179</v>
      </c>
      <c r="L7700" s="43" t="str">
        <f>IF(AND(Home!$A$1&gt;=Leave[[#This Row],[Start Time]],Home!$A$1&lt;=Leave[[#This Row],[End Time]]),"Aplica","No Aplica")</f>
        <v>No Aplica</v>
      </c>
      <c r="M7700" s="43" t="str">
        <f>IF(AND(Home!$A$1&gt;=Leave[[#This Row],[Start Time]],Home!$A$1&lt;=Leave[[#This Row],[End Time]]),Home!$A$1,"No Aplica")</f>
        <v>No Aplica</v>
      </c>
      <c r="N7700" s="43" t="str">
        <f>Leave[[#This Row],[User Code (Owning User) (Usuario)]]&amp;Leave[[#This Row],[fecha activa]]</f>
        <v>MIE2024101017804No Aplica</v>
      </c>
    </row>
    <row r="7701" spans="1:14" x14ac:dyDescent="0.3">
      <c r="A7701" s="43" t="s">
        <v>468</v>
      </c>
      <c r="B7701" s="3">
        <v>45920</v>
      </c>
      <c r="C7701" s="3">
        <v>45920</v>
      </c>
      <c r="D7701" s="43" t="s">
        <v>2472</v>
      </c>
      <c r="E7701" s="43" t="s">
        <v>742</v>
      </c>
      <c r="F7701" s="43" t="s">
        <v>743</v>
      </c>
      <c r="G7701">
        <v>240</v>
      </c>
      <c r="H7701">
        <v>240</v>
      </c>
      <c r="I7701" s="43" t="s">
        <v>1149</v>
      </c>
      <c r="J7701" s="43" t="s">
        <v>1569</v>
      </c>
      <c r="K7701" s="43" t="s">
        <v>179</v>
      </c>
      <c r="L7701" s="43" t="str">
        <f>IF(AND(Home!$A$1&gt;=Leave[[#This Row],[Start Time]],Home!$A$1&lt;=Leave[[#This Row],[End Time]]),"Aplica","No Aplica")</f>
        <v>No Aplica</v>
      </c>
      <c r="M7701" s="43" t="str">
        <f>IF(AND(Home!$A$1&gt;=Leave[[#This Row],[Start Time]],Home!$A$1&lt;=Leave[[#This Row],[End Time]]),Home!$A$1,"No Aplica")</f>
        <v>No Aplica</v>
      </c>
      <c r="N7701" s="43" t="str">
        <f>Leave[[#This Row],[User Code (Owning User) (Usuario)]]&amp;Leave[[#This Row],[fecha activa]]</f>
        <v>MIE2024101017804No Aplica</v>
      </c>
    </row>
    <row r="7702" spans="1:14" x14ac:dyDescent="0.3">
      <c r="A7702" s="43" t="s">
        <v>476</v>
      </c>
      <c r="B7702" s="3">
        <v>45921</v>
      </c>
      <c r="C7702" s="3">
        <v>45921</v>
      </c>
      <c r="D7702" s="43" t="s">
        <v>491</v>
      </c>
      <c r="E7702" s="43" t="s">
        <v>742</v>
      </c>
      <c r="F7702" s="43" t="s">
        <v>743</v>
      </c>
      <c r="G7702">
        <v>510</v>
      </c>
      <c r="H7702">
        <v>510</v>
      </c>
      <c r="I7702" s="43" t="s">
        <v>1149</v>
      </c>
      <c r="J7702" s="43" t="s">
        <v>1569</v>
      </c>
      <c r="K7702" s="43" t="s">
        <v>179</v>
      </c>
      <c r="L7702" s="43" t="str">
        <f>IF(AND(Home!$A$1&gt;=Leave[[#This Row],[Start Time]],Home!$A$1&lt;=Leave[[#This Row],[End Time]]),"Aplica","No Aplica")</f>
        <v>No Aplica</v>
      </c>
      <c r="M7702" s="43" t="str">
        <f>IF(AND(Home!$A$1&gt;=Leave[[#This Row],[Start Time]],Home!$A$1&lt;=Leave[[#This Row],[End Time]]),Home!$A$1,"No Aplica")</f>
        <v>No Aplica</v>
      </c>
      <c r="N7702" s="43" t="str">
        <f>Leave[[#This Row],[User Code (Owning User) (Usuario)]]&amp;Leave[[#This Row],[fecha activa]]</f>
        <v>MIE2024101017804No Aplica</v>
      </c>
    </row>
    <row r="7703" spans="1:14" x14ac:dyDescent="0.3">
      <c r="A7703" s="43" t="s">
        <v>476</v>
      </c>
      <c r="B7703" s="3">
        <v>45914</v>
      </c>
      <c r="C7703" s="3">
        <v>45914</v>
      </c>
      <c r="D7703" s="43" t="s">
        <v>491</v>
      </c>
      <c r="E7703" s="43" t="s">
        <v>742</v>
      </c>
      <c r="F7703" s="43" t="s">
        <v>743</v>
      </c>
      <c r="G7703">
        <v>510</v>
      </c>
      <c r="H7703">
        <v>510</v>
      </c>
      <c r="I7703" s="43" t="s">
        <v>1149</v>
      </c>
      <c r="J7703" s="43" t="s">
        <v>1569</v>
      </c>
      <c r="K7703" s="43" t="s">
        <v>179</v>
      </c>
      <c r="L7703" s="43" t="str">
        <f>IF(AND(Home!$A$1&gt;=Leave[[#This Row],[Start Time]],Home!$A$1&lt;=Leave[[#This Row],[End Time]]),"Aplica","No Aplica")</f>
        <v>No Aplica</v>
      </c>
      <c r="M7703" s="43" t="str">
        <f>IF(AND(Home!$A$1&gt;=Leave[[#This Row],[Start Time]],Home!$A$1&lt;=Leave[[#This Row],[End Time]]),Home!$A$1,"No Aplica")</f>
        <v>No Aplica</v>
      </c>
      <c r="N7703" s="43" t="str">
        <f>Leave[[#This Row],[User Code (Owning User) (Usuario)]]&amp;Leave[[#This Row],[fecha activa]]</f>
        <v>MIE2024101017804No Aplica</v>
      </c>
    </row>
    <row r="7704" spans="1:14" x14ac:dyDescent="0.3">
      <c r="A7704" s="43" t="s">
        <v>468</v>
      </c>
      <c r="B7704" s="3">
        <v>45913</v>
      </c>
      <c r="C7704" s="3">
        <v>45913</v>
      </c>
      <c r="D7704" s="43" t="s">
        <v>2472</v>
      </c>
      <c r="E7704" s="43" t="s">
        <v>742</v>
      </c>
      <c r="F7704" s="43" t="s">
        <v>743</v>
      </c>
      <c r="G7704">
        <v>240</v>
      </c>
      <c r="H7704">
        <v>240</v>
      </c>
      <c r="I7704" s="43" t="s">
        <v>1149</v>
      </c>
      <c r="J7704" s="43" t="s">
        <v>1569</v>
      </c>
      <c r="K7704" s="43" t="s">
        <v>179</v>
      </c>
      <c r="L7704" s="43" t="str">
        <f>IF(AND(Home!$A$1&gt;=Leave[[#This Row],[Start Time]],Home!$A$1&lt;=Leave[[#This Row],[End Time]]),"Aplica","No Aplica")</f>
        <v>No Aplica</v>
      </c>
      <c r="M7704" s="43" t="str">
        <f>IF(AND(Home!$A$1&gt;=Leave[[#This Row],[Start Time]],Home!$A$1&lt;=Leave[[#This Row],[End Time]]),Home!$A$1,"No Aplica")</f>
        <v>No Aplica</v>
      </c>
      <c r="N7704" s="43" t="str">
        <f>Leave[[#This Row],[User Code (Owning User) (Usuario)]]&amp;Leave[[#This Row],[fecha activa]]</f>
        <v>MIE2024101017804No Aplica</v>
      </c>
    </row>
    <row r="7705" spans="1:14" x14ac:dyDescent="0.3">
      <c r="A7705" s="43" t="s">
        <v>476</v>
      </c>
      <c r="B7705" s="3">
        <v>45907</v>
      </c>
      <c r="C7705" s="3">
        <v>45907</v>
      </c>
      <c r="D7705" s="43" t="s">
        <v>491</v>
      </c>
      <c r="E7705" s="43" t="s">
        <v>742</v>
      </c>
      <c r="F7705" s="43" t="s">
        <v>743</v>
      </c>
      <c r="G7705">
        <v>510</v>
      </c>
      <c r="H7705">
        <v>510</v>
      </c>
      <c r="I7705" s="43" t="s">
        <v>1149</v>
      </c>
      <c r="J7705" s="43" t="s">
        <v>1569</v>
      </c>
      <c r="K7705" s="43" t="s">
        <v>179</v>
      </c>
      <c r="L7705" s="43" t="str">
        <f>IF(AND(Home!$A$1&gt;=Leave[[#This Row],[Start Time]],Home!$A$1&lt;=Leave[[#This Row],[End Time]]),"Aplica","No Aplica")</f>
        <v>No Aplica</v>
      </c>
      <c r="M7705" s="43" t="str">
        <f>IF(AND(Home!$A$1&gt;=Leave[[#This Row],[Start Time]],Home!$A$1&lt;=Leave[[#This Row],[End Time]]),Home!$A$1,"No Aplica")</f>
        <v>No Aplica</v>
      </c>
      <c r="N7705" s="43" t="str">
        <f>Leave[[#This Row],[User Code (Owning User) (Usuario)]]&amp;Leave[[#This Row],[fecha activa]]</f>
        <v>MIE2024101017804No Aplica</v>
      </c>
    </row>
    <row r="7706" spans="1:14" x14ac:dyDescent="0.3">
      <c r="A7706" s="43" t="s">
        <v>468</v>
      </c>
      <c r="B7706" s="3">
        <v>45906</v>
      </c>
      <c r="C7706" s="3">
        <v>45906</v>
      </c>
      <c r="D7706" s="43" t="s">
        <v>2472</v>
      </c>
      <c r="E7706" s="43" t="s">
        <v>742</v>
      </c>
      <c r="F7706" s="43" t="s">
        <v>743</v>
      </c>
      <c r="G7706">
        <v>240</v>
      </c>
      <c r="H7706">
        <v>240</v>
      </c>
      <c r="I7706" s="43" t="s">
        <v>1149</v>
      </c>
      <c r="J7706" s="43" t="s">
        <v>1569</v>
      </c>
      <c r="K7706" s="43" t="s">
        <v>179</v>
      </c>
      <c r="L7706" s="43" t="str">
        <f>IF(AND(Home!$A$1&gt;=Leave[[#This Row],[Start Time]],Home!$A$1&lt;=Leave[[#This Row],[End Time]]),"Aplica","No Aplica")</f>
        <v>No Aplica</v>
      </c>
      <c r="M7706" s="43" t="str">
        <f>IF(AND(Home!$A$1&gt;=Leave[[#This Row],[Start Time]],Home!$A$1&lt;=Leave[[#This Row],[End Time]]),Home!$A$1,"No Aplica")</f>
        <v>No Aplica</v>
      </c>
      <c r="N7706" s="43" t="str">
        <f>Leave[[#This Row],[User Code (Owning User) (Usuario)]]&amp;Leave[[#This Row],[fecha activa]]</f>
        <v>MIE2024101017804No Aplica</v>
      </c>
    </row>
    <row r="7707" spans="1:14" x14ac:dyDescent="0.3">
      <c r="A7707" s="43" t="s">
        <v>471</v>
      </c>
      <c r="B7707" s="3">
        <v>45926</v>
      </c>
      <c r="C7707" s="3">
        <v>45926</v>
      </c>
      <c r="D7707" s="43" t="s">
        <v>2771</v>
      </c>
      <c r="E7707" s="43" t="s">
        <v>653</v>
      </c>
      <c r="F7707" s="43" t="s">
        <v>654</v>
      </c>
      <c r="G7707">
        <v>120</v>
      </c>
      <c r="H7707">
        <v>120</v>
      </c>
      <c r="I7707" s="43" t="s">
        <v>1259</v>
      </c>
      <c r="J7707" s="43" t="s">
        <v>1569</v>
      </c>
      <c r="K7707" s="43" t="s">
        <v>179</v>
      </c>
      <c r="L7707" s="43" t="str">
        <f>IF(AND(Home!$A$1&gt;=Leave[[#This Row],[Start Time]],Home!$A$1&lt;=Leave[[#This Row],[End Time]]),"Aplica","No Aplica")</f>
        <v>No Aplica</v>
      </c>
      <c r="M7707" s="43" t="str">
        <f>IF(AND(Home!$A$1&gt;=Leave[[#This Row],[Start Time]],Home!$A$1&lt;=Leave[[#This Row],[End Time]]),Home!$A$1,"No Aplica")</f>
        <v>No Aplica</v>
      </c>
      <c r="N7707" s="43" t="str">
        <f>Leave[[#This Row],[User Code (Owning User) (Usuario)]]&amp;Leave[[#This Row],[fecha activa]]</f>
        <v>MIE2024190716730No Aplica</v>
      </c>
    </row>
    <row r="7708" spans="1:14" x14ac:dyDescent="0.3">
      <c r="A7708" s="43" t="s">
        <v>471</v>
      </c>
      <c r="B7708" s="3">
        <v>45927</v>
      </c>
      <c r="C7708" s="3">
        <v>45927</v>
      </c>
      <c r="D7708" s="43" t="s">
        <v>2770</v>
      </c>
      <c r="E7708" s="43" t="s">
        <v>653</v>
      </c>
      <c r="F7708" s="43" t="s">
        <v>654</v>
      </c>
      <c r="G7708">
        <v>120</v>
      </c>
      <c r="H7708">
        <v>120</v>
      </c>
      <c r="I7708" s="43" t="s">
        <v>1259</v>
      </c>
      <c r="J7708" s="43" t="s">
        <v>1569</v>
      </c>
      <c r="K7708" s="43" t="s">
        <v>179</v>
      </c>
      <c r="L7708" s="43" t="str">
        <f>IF(AND(Home!$A$1&gt;=Leave[[#This Row],[Start Time]],Home!$A$1&lt;=Leave[[#This Row],[End Time]]),"Aplica","No Aplica")</f>
        <v>No Aplica</v>
      </c>
      <c r="M7708" s="43" t="str">
        <f>IF(AND(Home!$A$1&gt;=Leave[[#This Row],[Start Time]],Home!$A$1&lt;=Leave[[#This Row],[End Time]]),Home!$A$1,"No Aplica")</f>
        <v>No Aplica</v>
      </c>
      <c r="N7708" s="43" t="str">
        <f>Leave[[#This Row],[User Code (Owning User) (Usuario)]]&amp;Leave[[#This Row],[fecha activa]]</f>
        <v>MIE2024190716730No Aplica</v>
      </c>
    </row>
    <row r="7709" spans="1:14" x14ac:dyDescent="0.3">
      <c r="A7709" s="43" t="s">
        <v>476</v>
      </c>
      <c r="B7709" s="3">
        <v>45928</v>
      </c>
      <c r="C7709" s="3">
        <v>45928</v>
      </c>
      <c r="D7709" s="43" t="s">
        <v>491</v>
      </c>
      <c r="E7709" s="43" t="s">
        <v>653</v>
      </c>
      <c r="F7709" s="43" t="s">
        <v>654</v>
      </c>
      <c r="G7709">
        <v>540</v>
      </c>
      <c r="H7709">
        <v>540</v>
      </c>
      <c r="I7709" s="43" t="s">
        <v>1259</v>
      </c>
      <c r="J7709" s="43" t="s">
        <v>1569</v>
      </c>
      <c r="K7709" s="43" t="s">
        <v>179</v>
      </c>
      <c r="L7709" s="43" t="str">
        <f>IF(AND(Home!$A$1&gt;=Leave[[#This Row],[Start Time]],Home!$A$1&lt;=Leave[[#This Row],[End Time]]),"Aplica","No Aplica")</f>
        <v>No Aplica</v>
      </c>
      <c r="M7709" s="43" t="str">
        <f>IF(AND(Home!$A$1&gt;=Leave[[#This Row],[Start Time]],Home!$A$1&lt;=Leave[[#This Row],[End Time]]),Home!$A$1,"No Aplica")</f>
        <v>No Aplica</v>
      </c>
      <c r="N7709" s="43" t="str">
        <f>Leave[[#This Row],[User Code (Owning User) (Usuario)]]&amp;Leave[[#This Row],[fecha activa]]</f>
        <v>MIE2024190716730No Aplica</v>
      </c>
    </row>
    <row r="7710" spans="1:14" x14ac:dyDescent="0.3">
      <c r="A7710" s="43" t="s">
        <v>471</v>
      </c>
      <c r="B7710" s="3">
        <v>45915</v>
      </c>
      <c r="C7710" s="3">
        <v>45915</v>
      </c>
      <c r="D7710" s="43" t="s">
        <v>2432</v>
      </c>
      <c r="E7710" s="43" t="s">
        <v>653</v>
      </c>
      <c r="F7710" s="43" t="s">
        <v>654</v>
      </c>
      <c r="G7710">
        <v>30</v>
      </c>
      <c r="H7710">
        <v>30</v>
      </c>
      <c r="I7710" s="43" t="s">
        <v>1259</v>
      </c>
      <c r="J7710" s="43" t="s">
        <v>1569</v>
      </c>
      <c r="K7710" s="43" t="s">
        <v>179</v>
      </c>
      <c r="L7710" s="43" t="str">
        <f>IF(AND(Home!$A$1&gt;=Leave[[#This Row],[Start Time]],Home!$A$1&lt;=Leave[[#This Row],[End Time]]),"Aplica","No Aplica")</f>
        <v>No Aplica</v>
      </c>
      <c r="M7710" s="43" t="str">
        <f>IF(AND(Home!$A$1&gt;=Leave[[#This Row],[Start Time]],Home!$A$1&lt;=Leave[[#This Row],[End Time]]),Home!$A$1,"No Aplica")</f>
        <v>No Aplica</v>
      </c>
      <c r="N7710" s="43" t="str">
        <f>Leave[[#This Row],[User Code (Owning User) (Usuario)]]&amp;Leave[[#This Row],[fecha activa]]</f>
        <v>MIE2024190716730No Aplica</v>
      </c>
    </row>
    <row r="7711" spans="1:14" x14ac:dyDescent="0.3">
      <c r="A7711" s="43" t="s">
        <v>466</v>
      </c>
      <c r="B7711" s="3">
        <v>45920</v>
      </c>
      <c r="C7711" s="3">
        <v>45920</v>
      </c>
      <c r="D7711" s="43" t="s">
        <v>2770</v>
      </c>
      <c r="E7711" s="43" t="s">
        <v>653</v>
      </c>
      <c r="F7711" s="43" t="s">
        <v>654</v>
      </c>
      <c r="G7711">
        <v>120</v>
      </c>
      <c r="H7711">
        <v>120</v>
      </c>
      <c r="I7711" s="43" t="s">
        <v>1259</v>
      </c>
      <c r="J7711" s="43" t="s">
        <v>1569</v>
      </c>
      <c r="K7711" s="43" t="s">
        <v>179</v>
      </c>
      <c r="L7711" s="43" t="str">
        <f>IF(AND(Home!$A$1&gt;=Leave[[#This Row],[Start Time]],Home!$A$1&lt;=Leave[[#This Row],[End Time]]),"Aplica","No Aplica")</f>
        <v>No Aplica</v>
      </c>
      <c r="M7711" s="43" t="str">
        <f>IF(AND(Home!$A$1&gt;=Leave[[#This Row],[Start Time]],Home!$A$1&lt;=Leave[[#This Row],[End Time]]),Home!$A$1,"No Aplica")</f>
        <v>No Aplica</v>
      </c>
      <c r="N7711" s="43" t="str">
        <f>Leave[[#This Row],[User Code (Owning User) (Usuario)]]&amp;Leave[[#This Row],[fecha activa]]</f>
        <v>MIE2024190716730No Aplica</v>
      </c>
    </row>
    <row r="7712" spans="1:14" x14ac:dyDescent="0.3">
      <c r="A7712" s="43" t="s">
        <v>466</v>
      </c>
      <c r="B7712" s="3">
        <v>45919</v>
      </c>
      <c r="C7712" s="3">
        <v>45919</v>
      </c>
      <c r="D7712" s="43" t="s">
        <v>2770</v>
      </c>
      <c r="E7712" s="43" t="s">
        <v>653</v>
      </c>
      <c r="F7712" s="43" t="s">
        <v>654</v>
      </c>
      <c r="G7712">
        <v>120</v>
      </c>
      <c r="H7712">
        <v>120</v>
      </c>
      <c r="I7712" s="43" t="s">
        <v>1259</v>
      </c>
      <c r="J7712" s="43" t="s">
        <v>1569</v>
      </c>
      <c r="K7712" s="43" t="s">
        <v>179</v>
      </c>
      <c r="L7712" s="43" t="str">
        <f>IF(AND(Home!$A$1&gt;=Leave[[#This Row],[Start Time]],Home!$A$1&lt;=Leave[[#This Row],[End Time]]),"Aplica","No Aplica")</f>
        <v>No Aplica</v>
      </c>
      <c r="M7712" s="43" t="str">
        <f>IF(AND(Home!$A$1&gt;=Leave[[#This Row],[Start Time]],Home!$A$1&lt;=Leave[[#This Row],[End Time]]),Home!$A$1,"No Aplica")</f>
        <v>No Aplica</v>
      </c>
      <c r="N7712" s="43" t="str">
        <f>Leave[[#This Row],[User Code (Owning User) (Usuario)]]&amp;Leave[[#This Row],[fecha activa]]</f>
        <v>MIE2024190716730No Aplica</v>
      </c>
    </row>
    <row r="7713" spans="1:14" x14ac:dyDescent="0.3">
      <c r="A7713" s="43" t="s">
        <v>476</v>
      </c>
      <c r="B7713" s="3">
        <v>45921</v>
      </c>
      <c r="C7713" s="3">
        <v>45921</v>
      </c>
      <c r="D7713" s="43" t="s">
        <v>491</v>
      </c>
      <c r="E7713" s="43" t="s">
        <v>653</v>
      </c>
      <c r="F7713" s="43" t="s">
        <v>654</v>
      </c>
      <c r="G7713">
        <v>540</v>
      </c>
      <c r="H7713">
        <v>540</v>
      </c>
      <c r="I7713" s="43" t="s">
        <v>1259</v>
      </c>
      <c r="J7713" s="43" t="s">
        <v>1569</v>
      </c>
      <c r="K7713" s="43" t="s">
        <v>179</v>
      </c>
      <c r="L7713" s="43" t="str">
        <f>IF(AND(Home!$A$1&gt;=Leave[[#This Row],[Start Time]],Home!$A$1&lt;=Leave[[#This Row],[End Time]]),"Aplica","No Aplica")</f>
        <v>No Aplica</v>
      </c>
      <c r="M7713" s="43" t="str">
        <f>IF(AND(Home!$A$1&gt;=Leave[[#This Row],[Start Time]],Home!$A$1&lt;=Leave[[#This Row],[End Time]]),Home!$A$1,"No Aplica")</f>
        <v>No Aplica</v>
      </c>
      <c r="N7713" s="43" t="str">
        <f>Leave[[#This Row],[User Code (Owning User) (Usuario)]]&amp;Leave[[#This Row],[fecha activa]]</f>
        <v>MIE2024190716730No Aplica</v>
      </c>
    </row>
    <row r="7714" spans="1:14" x14ac:dyDescent="0.3">
      <c r="A7714" s="43" t="s">
        <v>466</v>
      </c>
      <c r="B7714" s="3">
        <v>45913</v>
      </c>
      <c r="C7714" s="3">
        <v>45913</v>
      </c>
      <c r="D7714" s="43" t="s">
        <v>2770</v>
      </c>
      <c r="E7714" s="43" t="s">
        <v>653</v>
      </c>
      <c r="F7714" s="43" t="s">
        <v>654</v>
      </c>
      <c r="G7714">
        <v>120</v>
      </c>
      <c r="H7714">
        <v>120</v>
      </c>
      <c r="I7714" s="43" t="s">
        <v>1259</v>
      </c>
      <c r="J7714" s="43" t="s">
        <v>1569</v>
      </c>
      <c r="K7714" s="43" t="s">
        <v>179</v>
      </c>
      <c r="L7714" s="43" t="str">
        <f>IF(AND(Home!$A$1&gt;=Leave[[#This Row],[Start Time]],Home!$A$1&lt;=Leave[[#This Row],[End Time]]),"Aplica","No Aplica")</f>
        <v>No Aplica</v>
      </c>
      <c r="M7714" s="43" t="str">
        <f>IF(AND(Home!$A$1&gt;=Leave[[#This Row],[Start Time]],Home!$A$1&lt;=Leave[[#This Row],[End Time]]),Home!$A$1,"No Aplica")</f>
        <v>No Aplica</v>
      </c>
      <c r="N7714" s="43" t="str">
        <f>Leave[[#This Row],[User Code (Owning User) (Usuario)]]&amp;Leave[[#This Row],[fecha activa]]</f>
        <v>MIE2024190716730No Aplica</v>
      </c>
    </row>
    <row r="7715" spans="1:14" x14ac:dyDescent="0.3">
      <c r="A7715" s="43" t="s">
        <v>466</v>
      </c>
      <c r="B7715" s="3">
        <v>45912</v>
      </c>
      <c r="C7715" s="3">
        <v>45912</v>
      </c>
      <c r="D7715" s="43" t="s">
        <v>2771</v>
      </c>
      <c r="E7715" s="43" t="s">
        <v>653</v>
      </c>
      <c r="F7715" s="43" t="s">
        <v>654</v>
      </c>
      <c r="G7715">
        <v>120</v>
      </c>
      <c r="H7715">
        <v>120</v>
      </c>
      <c r="I7715" s="43" t="s">
        <v>1259</v>
      </c>
      <c r="J7715" s="43" t="s">
        <v>1569</v>
      </c>
      <c r="K7715" s="43" t="s">
        <v>179</v>
      </c>
      <c r="L7715" s="43" t="str">
        <f>IF(AND(Home!$A$1&gt;=Leave[[#This Row],[Start Time]],Home!$A$1&lt;=Leave[[#This Row],[End Time]]),"Aplica","No Aplica")</f>
        <v>No Aplica</v>
      </c>
      <c r="M7715" s="43" t="str">
        <f>IF(AND(Home!$A$1&gt;=Leave[[#This Row],[Start Time]],Home!$A$1&lt;=Leave[[#This Row],[End Time]]),Home!$A$1,"No Aplica")</f>
        <v>No Aplica</v>
      </c>
      <c r="N7715" s="43" t="str">
        <f>Leave[[#This Row],[User Code (Owning User) (Usuario)]]&amp;Leave[[#This Row],[fecha activa]]</f>
        <v>MIE2024190716730No Aplica</v>
      </c>
    </row>
    <row r="7716" spans="1:14" x14ac:dyDescent="0.3">
      <c r="A7716" s="43" t="s">
        <v>476</v>
      </c>
      <c r="B7716" s="3">
        <v>45914</v>
      </c>
      <c r="C7716" s="3">
        <v>45914</v>
      </c>
      <c r="D7716" s="43" t="s">
        <v>490</v>
      </c>
      <c r="E7716" s="43" t="s">
        <v>653</v>
      </c>
      <c r="F7716" s="43" t="s">
        <v>654</v>
      </c>
      <c r="G7716">
        <v>540</v>
      </c>
      <c r="H7716">
        <v>540</v>
      </c>
      <c r="I7716" s="43" t="s">
        <v>1259</v>
      </c>
      <c r="J7716" s="43" t="s">
        <v>1569</v>
      </c>
      <c r="K7716" s="43" t="s">
        <v>179</v>
      </c>
      <c r="L7716" s="43" t="str">
        <f>IF(AND(Home!$A$1&gt;=Leave[[#This Row],[Start Time]],Home!$A$1&lt;=Leave[[#This Row],[End Time]]),"Aplica","No Aplica")</f>
        <v>No Aplica</v>
      </c>
      <c r="M7716" s="43" t="str">
        <f>IF(AND(Home!$A$1&gt;=Leave[[#This Row],[Start Time]],Home!$A$1&lt;=Leave[[#This Row],[End Time]]),Home!$A$1,"No Aplica")</f>
        <v>No Aplica</v>
      </c>
      <c r="N7716" s="43" t="str">
        <f>Leave[[#This Row],[User Code (Owning User) (Usuario)]]&amp;Leave[[#This Row],[fecha activa]]</f>
        <v>MIE2024190716730No Aplica</v>
      </c>
    </row>
    <row r="7717" spans="1:14" x14ac:dyDescent="0.3">
      <c r="A7717" s="43" t="s">
        <v>476</v>
      </c>
      <c r="B7717" s="3">
        <v>45907</v>
      </c>
      <c r="C7717" s="3">
        <v>45907</v>
      </c>
      <c r="D7717" s="43" t="s">
        <v>490</v>
      </c>
      <c r="E7717" s="43" t="s">
        <v>653</v>
      </c>
      <c r="F7717" s="43" t="s">
        <v>654</v>
      </c>
      <c r="G7717">
        <v>540</v>
      </c>
      <c r="H7717">
        <v>540</v>
      </c>
      <c r="I7717" s="43" t="s">
        <v>1259</v>
      </c>
      <c r="J7717" s="43" t="s">
        <v>1569</v>
      </c>
      <c r="K7717" s="43" t="s">
        <v>179</v>
      </c>
      <c r="L7717" s="43" t="str">
        <f>IF(AND(Home!$A$1&gt;=Leave[[#This Row],[Start Time]],Home!$A$1&lt;=Leave[[#This Row],[End Time]]),"Aplica","No Aplica")</f>
        <v>No Aplica</v>
      </c>
      <c r="M7717" s="43" t="str">
        <f>IF(AND(Home!$A$1&gt;=Leave[[#This Row],[Start Time]],Home!$A$1&lt;=Leave[[#This Row],[End Time]]),Home!$A$1,"No Aplica")</f>
        <v>No Aplica</v>
      </c>
      <c r="N7717" s="43" t="str">
        <f>Leave[[#This Row],[User Code (Owning User) (Usuario)]]&amp;Leave[[#This Row],[fecha activa]]</f>
        <v>MIE2024190716730No Aplica</v>
      </c>
    </row>
    <row r="7718" spans="1:14" x14ac:dyDescent="0.3">
      <c r="A7718" s="43" t="s">
        <v>468</v>
      </c>
      <c r="B7718" s="3">
        <v>45928</v>
      </c>
      <c r="C7718" s="3">
        <v>45928</v>
      </c>
      <c r="D7718" s="43" t="s">
        <v>469</v>
      </c>
      <c r="E7718" s="43" t="s">
        <v>111</v>
      </c>
      <c r="F7718" s="43" t="s">
        <v>112</v>
      </c>
      <c r="G7718">
        <v>540</v>
      </c>
      <c r="H7718">
        <v>540</v>
      </c>
      <c r="I7718" s="43" t="s">
        <v>3831</v>
      </c>
      <c r="J7718" s="43" t="s">
        <v>2768</v>
      </c>
      <c r="K7718" s="43" t="s">
        <v>178</v>
      </c>
      <c r="L7718" s="43" t="str">
        <f>IF(AND(Home!$A$1&gt;=Leave[[#This Row],[Start Time]],Home!$A$1&lt;=Leave[[#This Row],[End Time]]),"Aplica","No Aplica")</f>
        <v>No Aplica</v>
      </c>
      <c r="M7718" s="43" t="str">
        <f>IF(AND(Home!$A$1&gt;=Leave[[#This Row],[Start Time]],Home!$A$1&lt;=Leave[[#This Row],[End Time]]),Home!$A$1,"No Aplica")</f>
        <v>No Aplica</v>
      </c>
      <c r="N7718" s="43" t="str">
        <f>Leave[[#This Row],[User Code (Owning User) (Usuario)]]&amp;Leave[[#This Row],[fecha activa]]</f>
        <v>MIE202102072456No Aplica</v>
      </c>
    </row>
    <row r="7719" spans="1:14" x14ac:dyDescent="0.3">
      <c r="A7719" s="43" t="s">
        <v>468</v>
      </c>
      <c r="B7719" s="3">
        <v>45924</v>
      </c>
      <c r="C7719" s="3">
        <v>45924</v>
      </c>
      <c r="D7719" s="43" t="s">
        <v>469</v>
      </c>
      <c r="E7719" s="43" t="s">
        <v>111</v>
      </c>
      <c r="F7719" s="43" t="s">
        <v>112</v>
      </c>
      <c r="G7719">
        <v>540</v>
      </c>
      <c r="H7719">
        <v>540</v>
      </c>
      <c r="I7719" s="43" t="s">
        <v>3831</v>
      </c>
      <c r="J7719" s="43" t="s">
        <v>2768</v>
      </c>
      <c r="K7719" s="43" t="s">
        <v>178</v>
      </c>
      <c r="L7719" s="43" t="str">
        <f>IF(AND(Home!$A$1&gt;=Leave[[#This Row],[Start Time]],Home!$A$1&lt;=Leave[[#This Row],[End Time]]),"Aplica","No Aplica")</f>
        <v>No Aplica</v>
      </c>
      <c r="M7719" s="43" t="str">
        <f>IF(AND(Home!$A$1&gt;=Leave[[#This Row],[Start Time]],Home!$A$1&lt;=Leave[[#This Row],[End Time]]),Home!$A$1,"No Aplica")</f>
        <v>No Aplica</v>
      </c>
      <c r="N7719" s="43" t="str">
        <f>Leave[[#This Row],[User Code (Owning User) (Usuario)]]&amp;Leave[[#This Row],[fecha activa]]</f>
        <v>MIE202102072456No Aplica</v>
      </c>
    </row>
    <row r="7720" spans="1:14" x14ac:dyDescent="0.3">
      <c r="A7720" s="43" t="s">
        <v>468</v>
      </c>
      <c r="B7720" s="3">
        <v>45917</v>
      </c>
      <c r="C7720" s="3">
        <v>45917</v>
      </c>
      <c r="D7720" s="43" t="s">
        <v>469</v>
      </c>
      <c r="E7720" s="43" t="s">
        <v>111</v>
      </c>
      <c r="F7720" s="43" t="s">
        <v>112</v>
      </c>
      <c r="G7720">
        <v>540</v>
      </c>
      <c r="H7720">
        <v>540</v>
      </c>
      <c r="I7720" s="43" t="s">
        <v>3831</v>
      </c>
      <c r="J7720" s="43" t="s">
        <v>2768</v>
      </c>
      <c r="K7720" s="43" t="s">
        <v>178</v>
      </c>
      <c r="L7720" s="43" t="str">
        <f>IF(AND(Home!$A$1&gt;=Leave[[#This Row],[Start Time]],Home!$A$1&lt;=Leave[[#This Row],[End Time]]),"Aplica","No Aplica")</f>
        <v>No Aplica</v>
      </c>
      <c r="M7720" s="43" t="str">
        <f>IF(AND(Home!$A$1&gt;=Leave[[#This Row],[Start Time]],Home!$A$1&lt;=Leave[[#This Row],[End Time]]),Home!$A$1,"No Aplica")</f>
        <v>No Aplica</v>
      </c>
      <c r="N7720" s="43" t="str">
        <f>Leave[[#This Row],[User Code (Owning User) (Usuario)]]&amp;Leave[[#This Row],[fecha activa]]</f>
        <v>MIE202102072456No Aplica</v>
      </c>
    </row>
    <row r="7721" spans="1:14" x14ac:dyDescent="0.3">
      <c r="A7721" s="43" t="s">
        <v>468</v>
      </c>
      <c r="B7721" s="3">
        <v>45910</v>
      </c>
      <c r="C7721" s="3">
        <v>45910</v>
      </c>
      <c r="D7721" s="43" t="s">
        <v>469</v>
      </c>
      <c r="E7721" s="43" t="s">
        <v>111</v>
      </c>
      <c r="F7721" s="43" t="s">
        <v>112</v>
      </c>
      <c r="G7721">
        <v>540</v>
      </c>
      <c r="H7721">
        <v>540</v>
      </c>
      <c r="I7721" s="43" t="s">
        <v>3831</v>
      </c>
      <c r="J7721" s="43" t="s">
        <v>2768</v>
      </c>
      <c r="K7721" s="43" t="s">
        <v>178</v>
      </c>
      <c r="L7721" s="43" t="str">
        <f>IF(AND(Home!$A$1&gt;=Leave[[#This Row],[Start Time]],Home!$A$1&lt;=Leave[[#This Row],[End Time]]),"Aplica","No Aplica")</f>
        <v>No Aplica</v>
      </c>
      <c r="M7721" s="43" t="str">
        <f>IF(AND(Home!$A$1&gt;=Leave[[#This Row],[Start Time]],Home!$A$1&lt;=Leave[[#This Row],[End Time]]),Home!$A$1,"No Aplica")</f>
        <v>No Aplica</v>
      </c>
      <c r="N7721" s="43" t="str">
        <f>Leave[[#This Row],[User Code (Owning User) (Usuario)]]&amp;Leave[[#This Row],[fecha activa]]</f>
        <v>MIE202102072456No Aplica</v>
      </c>
    </row>
    <row r="7722" spans="1:14" x14ac:dyDescent="0.3">
      <c r="A7722" s="43" t="s">
        <v>471</v>
      </c>
      <c r="B7722" s="3">
        <v>45919</v>
      </c>
      <c r="C7722" s="3">
        <v>45919</v>
      </c>
      <c r="D7722" s="43" t="s">
        <v>3737</v>
      </c>
      <c r="E7722" s="43" t="s">
        <v>409</v>
      </c>
      <c r="F7722" s="43" t="s">
        <v>410</v>
      </c>
      <c r="G7722">
        <v>480</v>
      </c>
      <c r="H7722">
        <v>480</v>
      </c>
      <c r="I7722" s="43" t="s">
        <v>1095</v>
      </c>
      <c r="J7722" s="43" t="s">
        <v>983</v>
      </c>
      <c r="K7722" s="43" t="s">
        <v>223</v>
      </c>
      <c r="L7722" s="43" t="str">
        <f>IF(AND(Home!$A$1&gt;=Leave[[#This Row],[Start Time]],Home!$A$1&lt;=Leave[[#This Row],[End Time]]),"Aplica","No Aplica")</f>
        <v>No Aplica</v>
      </c>
      <c r="M7722" s="43" t="str">
        <f>IF(AND(Home!$A$1&gt;=Leave[[#This Row],[Start Time]],Home!$A$1&lt;=Leave[[#This Row],[End Time]]),Home!$A$1,"No Aplica")</f>
        <v>No Aplica</v>
      </c>
      <c r="N7722" s="43" t="str">
        <f>Leave[[#This Row],[User Code (Owning User) (Usuario)]]&amp;Leave[[#This Row],[fecha activa]]</f>
        <v>MIE2023211113488No Aplica</v>
      </c>
    </row>
    <row r="7723" spans="1:14" x14ac:dyDescent="0.3">
      <c r="A7723" s="43" t="s">
        <v>471</v>
      </c>
      <c r="B7723" s="3">
        <v>45918</v>
      </c>
      <c r="C7723" s="3">
        <v>45918</v>
      </c>
      <c r="D7723" s="43" t="s">
        <v>3685</v>
      </c>
      <c r="E7723" s="43" t="s">
        <v>409</v>
      </c>
      <c r="F7723" s="43" t="s">
        <v>410</v>
      </c>
      <c r="G7723">
        <v>600</v>
      </c>
      <c r="H7723">
        <v>540</v>
      </c>
      <c r="I7723" s="43" t="s">
        <v>1095</v>
      </c>
      <c r="J7723" s="43" t="s">
        <v>983</v>
      </c>
      <c r="K7723" s="43" t="s">
        <v>223</v>
      </c>
      <c r="L7723" s="43" t="str">
        <f>IF(AND(Home!$A$1&gt;=Leave[[#This Row],[Start Time]],Home!$A$1&lt;=Leave[[#This Row],[End Time]]),"Aplica","No Aplica")</f>
        <v>No Aplica</v>
      </c>
      <c r="M7723" s="43" t="str">
        <f>IF(AND(Home!$A$1&gt;=Leave[[#This Row],[Start Time]],Home!$A$1&lt;=Leave[[#This Row],[End Time]]),Home!$A$1,"No Aplica")</f>
        <v>No Aplica</v>
      </c>
      <c r="N7723" s="43" t="str">
        <f>Leave[[#This Row],[User Code (Owning User) (Usuario)]]&amp;Leave[[#This Row],[fecha activa]]</f>
        <v>MIE2023211113488No Aplica</v>
      </c>
    </row>
    <row r="7724" spans="1:14" x14ac:dyDescent="0.3">
      <c r="A7724" s="43" t="s">
        <v>465</v>
      </c>
      <c r="B7724" s="3">
        <v>45928</v>
      </c>
      <c r="C7724" s="3">
        <v>45928</v>
      </c>
      <c r="D7724" s="43" t="s">
        <v>495</v>
      </c>
      <c r="E7724" s="43" t="s">
        <v>409</v>
      </c>
      <c r="F7724" s="43" t="s">
        <v>410</v>
      </c>
      <c r="G7724">
        <v>540</v>
      </c>
      <c r="H7724">
        <v>540</v>
      </c>
      <c r="I7724" s="43" t="s">
        <v>1095</v>
      </c>
      <c r="J7724" s="43" t="s">
        <v>983</v>
      </c>
      <c r="K7724" s="43" t="s">
        <v>223</v>
      </c>
      <c r="L7724" s="43" t="str">
        <f>IF(AND(Home!$A$1&gt;=Leave[[#This Row],[Start Time]],Home!$A$1&lt;=Leave[[#This Row],[End Time]]),"Aplica","No Aplica")</f>
        <v>No Aplica</v>
      </c>
      <c r="M7724" s="43" t="str">
        <f>IF(AND(Home!$A$1&gt;=Leave[[#This Row],[Start Time]],Home!$A$1&lt;=Leave[[#This Row],[End Time]]),Home!$A$1,"No Aplica")</f>
        <v>No Aplica</v>
      </c>
      <c r="N7724" s="43" t="str">
        <f>Leave[[#This Row],[User Code (Owning User) (Usuario)]]&amp;Leave[[#This Row],[fecha activa]]</f>
        <v>MIE2023211113488No Aplica</v>
      </c>
    </row>
    <row r="7725" spans="1:14" x14ac:dyDescent="0.3">
      <c r="A7725" s="43" t="s">
        <v>476</v>
      </c>
      <c r="B7725" s="3">
        <v>45927</v>
      </c>
      <c r="C7725" s="3">
        <v>45927</v>
      </c>
      <c r="D7725" s="43" t="s">
        <v>491</v>
      </c>
      <c r="E7725" s="43" t="s">
        <v>409</v>
      </c>
      <c r="F7725" s="43" t="s">
        <v>410</v>
      </c>
      <c r="G7725">
        <v>180</v>
      </c>
      <c r="H7725">
        <v>180</v>
      </c>
      <c r="I7725" s="43" t="s">
        <v>1095</v>
      </c>
      <c r="J7725" s="43" t="s">
        <v>983</v>
      </c>
      <c r="K7725" s="43" t="s">
        <v>223</v>
      </c>
      <c r="L7725" s="43" t="str">
        <f>IF(AND(Home!$A$1&gt;=Leave[[#This Row],[Start Time]],Home!$A$1&lt;=Leave[[#This Row],[End Time]]),"Aplica","No Aplica")</f>
        <v>No Aplica</v>
      </c>
      <c r="M7725" s="43" t="str">
        <f>IF(AND(Home!$A$1&gt;=Leave[[#This Row],[Start Time]],Home!$A$1&lt;=Leave[[#This Row],[End Time]]),Home!$A$1,"No Aplica")</f>
        <v>No Aplica</v>
      </c>
      <c r="N7725" s="43" t="str">
        <f>Leave[[#This Row],[User Code (Owning User) (Usuario)]]&amp;Leave[[#This Row],[fecha activa]]</f>
        <v>MIE2023211113488No Aplica</v>
      </c>
    </row>
    <row r="7726" spans="1:14" x14ac:dyDescent="0.3">
      <c r="A7726" s="43" t="s">
        <v>471</v>
      </c>
      <c r="B7726" s="3">
        <v>45922</v>
      </c>
      <c r="C7726" s="3">
        <v>45922</v>
      </c>
      <c r="D7726" s="43" t="s">
        <v>496</v>
      </c>
      <c r="E7726" s="43" t="s">
        <v>409</v>
      </c>
      <c r="F7726" s="43" t="s">
        <v>410</v>
      </c>
      <c r="G7726">
        <v>540</v>
      </c>
      <c r="H7726">
        <v>540</v>
      </c>
      <c r="I7726" s="43" t="s">
        <v>1095</v>
      </c>
      <c r="J7726" s="43" t="s">
        <v>983</v>
      </c>
      <c r="K7726" s="43" t="s">
        <v>223</v>
      </c>
      <c r="L7726" s="43" t="str">
        <f>IF(AND(Home!$A$1&gt;=Leave[[#This Row],[Start Time]],Home!$A$1&lt;=Leave[[#This Row],[End Time]]),"Aplica","No Aplica")</f>
        <v>Aplica</v>
      </c>
      <c r="M7726" s="43">
        <f>IF(AND(Home!$A$1&gt;=Leave[[#This Row],[Start Time]],Home!$A$1&lt;=Leave[[#This Row],[End Time]]),Home!$A$1,"No Aplica")</f>
        <v>45922</v>
      </c>
      <c r="N7726" s="43" t="str">
        <f>Leave[[#This Row],[User Code (Owning User) (Usuario)]]&amp;Leave[[#This Row],[fecha activa]]</f>
        <v>MIE202321111348845922</v>
      </c>
    </row>
    <row r="7727" spans="1:14" x14ac:dyDescent="0.3">
      <c r="A7727" s="43" t="s">
        <v>471</v>
      </c>
      <c r="B7727" s="3">
        <v>45912</v>
      </c>
      <c r="C7727" s="3">
        <v>45912</v>
      </c>
      <c r="D7727" s="43" t="s">
        <v>3453</v>
      </c>
      <c r="E7727" s="43" t="s">
        <v>409</v>
      </c>
      <c r="F7727" s="43" t="s">
        <v>410</v>
      </c>
      <c r="G7727">
        <v>90</v>
      </c>
      <c r="H7727">
        <v>90</v>
      </c>
      <c r="I7727" s="43" t="s">
        <v>1095</v>
      </c>
      <c r="J7727" s="43" t="s">
        <v>983</v>
      </c>
      <c r="K7727" s="43" t="s">
        <v>223</v>
      </c>
      <c r="L7727" s="43" t="str">
        <f>IF(AND(Home!$A$1&gt;=Leave[[#This Row],[Start Time]],Home!$A$1&lt;=Leave[[#This Row],[End Time]]),"Aplica","No Aplica")</f>
        <v>No Aplica</v>
      </c>
      <c r="M7727" s="43" t="str">
        <f>IF(AND(Home!$A$1&gt;=Leave[[#This Row],[Start Time]],Home!$A$1&lt;=Leave[[#This Row],[End Time]]),Home!$A$1,"No Aplica")</f>
        <v>No Aplica</v>
      </c>
      <c r="N7727" s="43" t="str">
        <f>Leave[[#This Row],[User Code (Owning User) (Usuario)]]&amp;Leave[[#This Row],[fecha activa]]</f>
        <v>MIE2023211113488No Aplica</v>
      </c>
    </row>
    <row r="7728" spans="1:14" x14ac:dyDescent="0.3">
      <c r="A7728" s="43" t="s">
        <v>471</v>
      </c>
      <c r="B7728" s="3">
        <v>45909</v>
      </c>
      <c r="C7728" s="3">
        <v>45909</v>
      </c>
      <c r="D7728" s="43" t="s">
        <v>3310</v>
      </c>
      <c r="E7728" s="43" t="s">
        <v>409</v>
      </c>
      <c r="F7728" s="43" t="s">
        <v>410</v>
      </c>
      <c r="G7728">
        <v>240</v>
      </c>
      <c r="H7728">
        <v>240</v>
      </c>
      <c r="I7728" s="43" t="s">
        <v>1095</v>
      </c>
      <c r="J7728" s="43" t="s">
        <v>983</v>
      </c>
      <c r="K7728" s="43" t="s">
        <v>223</v>
      </c>
      <c r="L7728" s="43" t="str">
        <f>IF(AND(Home!$A$1&gt;=Leave[[#This Row],[Start Time]],Home!$A$1&lt;=Leave[[#This Row],[End Time]]),"Aplica","No Aplica")</f>
        <v>No Aplica</v>
      </c>
      <c r="M7728" s="43" t="str">
        <f>IF(AND(Home!$A$1&gt;=Leave[[#This Row],[Start Time]],Home!$A$1&lt;=Leave[[#This Row],[End Time]]),Home!$A$1,"No Aplica")</f>
        <v>No Aplica</v>
      </c>
      <c r="N7728" s="43" t="str">
        <f>Leave[[#This Row],[User Code (Owning User) (Usuario)]]&amp;Leave[[#This Row],[fecha activa]]</f>
        <v>MIE2023211113488No Aplica</v>
      </c>
    </row>
    <row r="7729" spans="1:14" x14ac:dyDescent="0.3">
      <c r="A7729" s="43" t="s">
        <v>465</v>
      </c>
      <c r="B7729" s="3">
        <v>45921</v>
      </c>
      <c r="C7729" s="3">
        <v>45921</v>
      </c>
      <c r="D7729" s="43" t="s">
        <v>504</v>
      </c>
      <c r="E7729" s="43" t="s">
        <v>409</v>
      </c>
      <c r="F7729" s="43" t="s">
        <v>410</v>
      </c>
      <c r="G7729">
        <v>540</v>
      </c>
      <c r="H7729">
        <v>540</v>
      </c>
      <c r="I7729" s="43" t="s">
        <v>1095</v>
      </c>
      <c r="J7729" s="43" t="s">
        <v>983</v>
      </c>
      <c r="K7729" s="43" t="s">
        <v>223</v>
      </c>
      <c r="L7729" s="43" t="str">
        <f>IF(AND(Home!$A$1&gt;=Leave[[#This Row],[Start Time]],Home!$A$1&lt;=Leave[[#This Row],[End Time]]),"Aplica","No Aplica")</f>
        <v>No Aplica</v>
      </c>
      <c r="M7729" s="43" t="str">
        <f>IF(AND(Home!$A$1&gt;=Leave[[#This Row],[Start Time]],Home!$A$1&lt;=Leave[[#This Row],[End Time]]),Home!$A$1,"No Aplica")</f>
        <v>No Aplica</v>
      </c>
      <c r="N7729" s="43" t="str">
        <f>Leave[[#This Row],[User Code (Owning User) (Usuario)]]&amp;Leave[[#This Row],[fecha activa]]</f>
        <v>MIE2023211113488No Aplica</v>
      </c>
    </row>
    <row r="7730" spans="1:14" x14ac:dyDescent="0.3">
      <c r="A7730" s="43" t="s">
        <v>476</v>
      </c>
      <c r="B7730" s="3">
        <v>45920</v>
      </c>
      <c r="C7730" s="3">
        <v>45920</v>
      </c>
      <c r="D7730" s="43" t="s">
        <v>491</v>
      </c>
      <c r="E7730" s="43" t="s">
        <v>409</v>
      </c>
      <c r="F7730" s="43" t="s">
        <v>410</v>
      </c>
      <c r="G7730">
        <v>180</v>
      </c>
      <c r="H7730">
        <v>180</v>
      </c>
      <c r="I7730" s="43" t="s">
        <v>1095</v>
      </c>
      <c r="J7730" s="43" t="s">
        <v>983</v>
      </c>
      <c r="K7730" s="43" t="s">
        <v>223</v>
      </c>
      <c r="L7730" s="43" t="str">
        <f>IF(AND(Home!$A$1&gt;=Leave[[#This Row],[Start Time]],Home!$A$1&lt;=Leave[[#This Row],[End Time]]),"Aplica","No Aplica")</f>
        <v>No Aplica</v>
      </c>
      <c r="M7730" s="43" t="str">
        <f>IF(AND(Home!$A$1&gt;=Leave[[#This Row],[Start Time]],Home!$A$1&lt;=Leave[[#This Row],[End Time]]),Home!$A$1,"No Aplica")</f>
        <v>No Aplica</v>
      </c>
      <c r="N7730" s="43" t="str">
        <f>Leave[[#This Row],[User Code (Owning User) (Usuario)]]&amp;Leave[[#This Row],[fecha activa]]</f>
        <v>MIE2023211113488No Aplica</v>
      </c>
    </row>
    <row r="7731" spans="1:14" x14ac:dyDescent="0.3">
      <c r="A7731" s="43" t="s">
        <v>471</v>
      </c>
      <c r="B7731" s="3">
        <v>45915</v>
      </c>
      <c r="C7731" s="3">
        <v>45915</v>
      </c>
      <c r="D7731" s="43" t="s">
        <v>496</v>
      </c>
      <c r="E7731" s="43" t="s">
        <v>409</v>
      </c>
      <c r="F7731" s="43" t="s">
        <v>410</v>
      </c>
      <c r="G7731">
        <v>540</v>
      </c>
      <c r="H7731">
        <v>540</v>
      </c>
      <c r="I7731" s="43" t="s">
        <v>1095</v>
      </c>
      <c r="J7731" s="43" t="s">
        <v>983</v>
      </c>
      <c r="K7731" s="43" t="s">
        <v>223</v>
      </c>
      <c r="L7731" s="43" t="str">
        <f>IF(AND(Home!$A$1&gt;=Leave[[#This Row],[Start Time]],Home!$A$1&lt;=Leave[[#This Row],[End Time]]),"Aplica","No Aplica")</f>
        <v>No Aplica</v>
      </c>
      <c r="M7731" s="43" t="str">
        <f>IF(AND(Home!$A$1&gt;=Leave[[#This Row],[Start Time]],Home!$A$1&lt;=Leave[[#This Row],[End Time]]),Home!$A$1,"No Aplica")</f>
        <v>No Aplica</v>
      </c>
      <c r="N7731" s="43" t="str">
        <f>Leave[[#This Row],[User Code (Owning User) (Usuario)]]&amp;Leave[[#This Row],[fecha activa]]</f>
        <v>MIE2023211113488No Aplica</v>
      </c>
    </row>
    <row r="7732" spans="1:14" x14ac:dyDescent="0.3">
      <c r="A7732" s="43" t="s">
        <v>471</v>
      </c>
      <c r="B7732" s="3">
        <v>45904</v>
      </c>
      <c r="C7732" s="3">
        <v>45904</v>
      </c>
      <c r="D7732" s="43" t="s">
        <v>2905</v>
      </c>
      <c r="E7732" s="43" t="s">
        <v>409</v>
      </c>
      <c r="F7732" s="43" t="s">
        <v>410</v>
      </c>
      <c r="G7732">
        <v>120</v>
      </c>
      <c r="H7732">
        <v>120</v>
      </c>
      <c r="I7732" s="43" t="s">
        <v>1095</v>
      </c>
      <c r="J7732" s="43" t="s">
        <v>983</v>
      </c>
      <c r="K7732" s="43" t="s">
        <v>223</v>
      </c>
      <c r="L7732" s="43" t="str">
        <f>IF(AND(Home!$A$1&gt;=Leave[[#This Row],[Start Time]],Home!$A$1&lt;=Leave[[#This Row],[End Time]]),"Aplica","No Aplica")</f>
        <v>No Aplica</v>
      </c>
      <c r="M7732" s="43" t="str">
        <f>IF(AND(Home!$A$1&gt;=Leave[[#This Row],[Start Time]],Home!$A$1&lt;=Leave[[#This Row],[End Time]]),Home!$A$1,"No Aplica")</f>
        <v>No Aplica</v>
      </c>
      <c r="N7732" s="43" t="str">
        <f>Leave[[#This Row],[User Code (Owning User) (Usuario)]]&amp;Leave[[#This Row],[fecha activa]]</f>
        <v>MIE2023211113488No Aplica</v>
      </c>
    </row>
    <row r="7733" spans="1:14" x14ac:dyDescent="0.3">
      <c r="A7733" s="43" t="s">
        <v>471</v>
      </c>
      <c r="B7733" s="3">
        <v>45903</v>
      </c>
      <c r="C7733" s="3">
        <v>45903</v>
      </c>
      <c r="D7733" s="43" t="s">
        <v>2906</v>
      </c>
      <c r="E7733" s="43" t="s">
        <v>409</v>
      </c>
      <c r="F7733" s="43" t="s">
        <v>410</v>
      </c>
      <c r="G7733">
        <v>210</v>
      </c>
      <c r="H7733">
        <v>210</v>
      </c>
      <c r="I7733" s="43" t="s">
        <v>1095</v>
      </c>
      <c r="J7733" s="43" t="s">
        <v>983</v>
      </c>
      <c r="K7733" s="43" t="s">
        <v>223</v>
      </c>
      <c r="L7733" s="43" t="str">
        <f>IF(AND(Home!$A$1&gt;=Leave[[#This Row],[Start Time]],Home!$A$1&lt;=Leave[[#This Row],[End Time]]),"Aplica","No Aplica")</f>
        <v>No Aplica</v>
      </c>
      <c r="M7733" s="43" t="str">
        <f>IF(AND(Home!$A$1&gt;=Leave[[#This Row],[Start Time]],Home!$A$1&lt;=Leave[[#This Row],[End Time]]),Home!$A$1,"No Aplica")</f>
        <v>No Aplica</v>
      </c>
      <c r="N7733" s="43" t="str">
        <f>Leave[[#This Row],[User Code (Owning User) (Usuario)]]&amp;Leave[[#This Row],[fecha activa]]</f>
        <v>MIE2023211113488No Aplica</v>
      </c>
    </row>
    <row r="7734" spans="1:14" x14ac:dyDescent="0.3">
      <c r="A7734" s="43" t="s">
        <v>465</v>
      </c>
      <c r="B7734" s="3">
        <v>45914</v>
      </c>
      <c r="C7734" s="3">
        <v>45914</v>
      </c>
      <c r="D7734" s="43" t="s">
        <v>495</v>
      </c>
      <c r="E7734" s="43" t="s">
        <v>409</v>
      </c>
      <c r="F7734" s="43" t="s">
        <v>410</v>
      </c>
      <c r="G7734">
        <v>540</v>
      </c>
      <c r="H7734">
        <v>540</v>
      </c>
      <c r="I7734" s="43" t="s">
        <v>1095</v>
      </c>
      <c r="J7734" s="43" t="s">
        <v>983</v>
      </c>
      <c r="K7734" s="43" t="s">
        <v>223</v>
      </c>
      <c r="L7734" s="43" t="str">
        <f>IF(AND(Home!$A$1&gt;=Leave[[#This Row],[Start Time]],Home!$A$1&lt;=Leave[[#This Row],[End Time]]),"Aplica","No Aplica")</f>
        <v>No Aplica</v>
      </c>
      <c r="M7734" s="43" t="str">
        <f>IF(AND(Home!$A$1&gt;=Leave[[#This Row],[Start Time]],Home!$A$1&lt;=Leave[[#This Row],[End Time]]),Home!$A$1,"No Aplica")</f>
        <v>No Aplica</v>
      </c>
      <c r="N7734" s="43" t="str">
        <f>Leave[[#This Row],[User Code (Owning User) (Usuario)]]&amp;Leave[[#This Row],[fecha activa]]</f>
        <v>MIE2023211113488No Aplica</v>
      </c>
    </row>
    <row r="7735" spans="1:14" x14ac:dyDescent="0.3">
      <c r="A7735" s="43" t="s">
        <v>476</v>
      </c>
      <c r="B7735" s="3">
        <v>45913</v>
      </c>
      <c r="C7735" s="3">
        <v>45913</v>
      </c>
      <c r="D7735" s="43" t="s">
        <v>491</v>
      </c>
      <c r="E7735" s="43" t="s">
        <v>409</v>
      </c>
      <c r="F7735" s="43" t="s">
        <v>410</v>
      </c>
      <c r="G7735">
        <v>180</v>
      </c>
      <c r="H7735">
        <v>180</v>
      </c>
      <c r="I7735" s="43" t="s">
        <v>1095</v>
      </c>
      <c r="J7735" s="43" t="s">
        <v>983</v>
      </c>
      <c r="K7735" s="43" t="s">
        <v>223</v>
      </c>
      <c r="L7735" s="43" t="str">
        <f>IF(AND(Home!$A$1&gt;=Leave[[#This Row],[Start Time]],Home!$A$1&lt;=Leave[[#This Row],[End Time]]),"Aplica","No Aplica")</f>
        <v>No Aplica</v>
      </c>
      <c r="M7735" s="43" t="str">
        <f>IF(AND(Home!$A$1&gt;=Leave[[#This Row],[Start Time]],Home!$A$1&lt;=Leave[[#This Row],[End Time]]),Home!$A$1,"No Aplica")</f>
        <v>No Aplica</v>
      </c>
      <c r="N7735" s="43" t="str">
        <f>Leave[[#This Row],[User Code (Owning User) (Usuario)]]&amp;Leave[[#This Row],[fecha activa]]</f>
        <v>MIE2023211113488No Aplica</v>
      </c>
    </row>
    <row r="7736" spans="1:14" x14ac:dyDescent="0.3">
      <c r="A7736" s="43" t="s">
        <v>471</v>
      </c>
      <c r="B7736" s="3">
        <v>45908</v>
      </c>
      <c r="C7736" s="3">
        <v>45908</v>
      </c>
      <c r="D7736" s="43" t="s">
        <v>496</v>
      </c>
      <c r="E7736" s="43" t="s">
        <v>409</v>
      </c>
      <c r="F7736" s="43" t="s">
        <v>410</v>
      </c>
      <c r="G7736">
        <v>540</v>
      </c>
      <c r="H7736">
        <v>540</v>
      </c>
      <c r="I7736" s="43" t="s">
        <v>1095</v>
      </c>
      <c r="J7736" s="43" t="s">
        <v>983</v>
      </c>
      <c r="K7736" s="43" t="s">
        <v>223</v>
      </c>
      <c r="L7736" s="43" t="str">
        <f>IF(AND(Home!$A$1&gt;=Leave[[#This Row],[Start Time]],Home!$A$1&lt;=Leave[[#This Row],[End Time]]),"Aplica","No Aplica")</f>
        <v>No Aplica</v>
      </c>
      <c r="M7736" s="43" t="str">
        <f>IF(AND(Home!$A$1&gt;=Leave[[#This Row],[Start Time]],Home!$A$1&lt;=Leave[[#This Row],[End Time]]),Home!$A$1,"No Aplica")</f>
        <v>No Aplica</v>
      </c>
      <c r="N7736" s="43" t="str">
        <f>Leave[[#This Row],[User Code (Owning User) (Usuario)]]&amp;Leave[[#This Row],[fecha activa]]</f>
        <v>MIE2023211113488No Aplica</v>
      </c>
    </row>
    <row r="7737" spans="1:14" x14ac:dyDescent="0.3">
      <c r="A7737" s="43" t="s">
        <v>476</v>
      </c>
      <c r="B7737" s="3">
        <v>45906</v>
      </c>
      <c r="C7737" s="3">
        <v>45906</v>
      </c>
      <c r="D7737" s="43" t="s">
        <v>491</v>
      </c>
      <c r="E7737" s="43" t="s">
        <v>409</v>
      </c>
      <c r="F7737" s="43" t="s">
        <v>410</v>
      </c>
      <c r="G7737">
        <v>180</v>
      </c>
      <c r="H7737">
        <v>180</v>
      </c>
      <c r="I7737" s="43" t="s">
        <v>1095</v>
      </c>
      <c r="J7737" s="43" t="s">
        <v>983</v>
      </c>
      <c r="K7737" s="43" t="s">
        <v>223</v>
      </c>
      <c r="L7737" s="43" t="str">
        <f>IF(AND(Home!$A$1&gt;=Leave[[#This Row],[Start Time]],Home!$A$1&lt;=Leave[[#This Row],[End Time]]),"Aplica","No Aplica")</f>
        <v>No Aplica</v>
      </c>
      <c r="M7737" s="43" t="str">
        <f>IF(AND(Home!$A$1&gt;=Leave[[#This Row],[Start Time]],Home!$A$1&lt;=Leave[[#This Row],[End Time]]),Home!$A$1,"No Aplica")</f>
        <v>No Aplica</v>
      </c>
      <c r="N7737" s="43" t="str">
        <f>Leave[[#This Row],[User Code (Owning User) (Usuario)]]&amp;Leave[[#This Row],[fecha activa]]</f>
        <v>MIE2023211113488No Aplica</v>
      </c>
    </row>
    <row r="7738" spans="1:14" x14ac:dyDescent="0.3">
      <c r="A7738" s="43" t="s">
        <v>465</v>
      </c>
      <c r="B7738" s="3">
        <v>45907</v>
      </c>
      <c r="C7738" s="3">
        <v>45907</v>
      </c>
      <c r="D7738" s="43" t="s">
        <v>495</v>
      </c>
      <c r="E7738" s="43" t="s">
        <v>409</v>
      </c>
      <c r="F7738" s="43" t="s">
        <v>410</v>
      </c>
      <c r="G7738">
        <v>540</v>
      </c>
      <c r="H7738">
        <v>540</v>
      </c>
      <c r="I7738" s="43" t="s">
        <v>1095</v>
      </c>
      <c r="J7738" s="43" t="s">
        <v>983</v>
      </c>
      <c r="K7738" s="43" t="s">
        <v>223</v>
      </c>
      <c r="L7738" s="43" t="str">
        <f>IF(AND(Home!$A$1&gt;=Leave[[#This Row],[Start Time]],Home!$A$1&lt;=Leave[[#This Row],[End Time]]),"Aplica","No Aplica")</f>
        <v>No Aplica</v>
      </c>
      <c r="M7738" s="43" t="str">
        <f>IF(AND(Home!$A$1&gt;=Leave[[#This Row],[Start Time]],Home!$A$1&lt;=Leave[[#This Row],[End Time]]),Home!$A$1,"No Aplica")</f>
        <v>No Aplica</v>
      </c>
      <c r="N7738" s="43" t="str">
        <f>Leave[[#This Row],[User Code (Owning User) (Usuario)]]&amp;Leave[[#This Row],[fecha activa]]</f>
        <v>MIE2023211113488No Aplica</v>
      </c>
    </row>
    <row r="7739" spans="1:14" x14ac:dyDescent="0.3">
      <c r="A7739" s="43" t="s">
        <v>471</v>
      </c>
      <c r="B7739" s="3">
        <v>45901</v>
      </c>
      <c r="C7739" s="3">
        <v>45901</v>
      </c>
      <c r="D7739" s="43" t="s">
        <v>496</v>
      </c>
      <c r="E7739" s="43" t="s">
        <v>409</v>
      </c>
      <c r="F7739" s="43" t="s">
        <v>410</v>
      </c>
      <c r="G7739">
        <v>540</v>
      </c>
      <c r="H7739">
        <v>540</v>
      </c>
      <c r="I7739" s="43" t="s">
        <v>1095</v>
      </c>
      <c r="J7739" s="43" t="s">
        <v>983</v>
      </c>
      <c r="K7739" s="43" t="s">
        <v>223</v>
      </c>
      <c r="L7739" s="43" t="str">
        <f>IF(AND(Home!$A$1&gt;=Leave[[#This Row],[Start Time]],Home!$A$1&lt;=Leave[[#This Row],[End Time]]),"Aplica","No Aplica")</f>
        <v>No Aplica</v>
      </c>
      <c r="M7739" s="43" t="str">
        <f>IF(AND(Home!$A$1&gt;=Leave[[#This Row],[Start Time]],Home!$A$1&lt;=Leave[[#This Row],[End Time]]),Home!$A$1,"No Aplica")</f>
        <v>No Aplica</v>
      </c>
      <c r="N7739" s="43" t="str">
        <f>Leave[[#This Row],[User Code (Owning User) (Usuario)]]&amp;Leave[[#This Row],[fecha activa]]</f>
        <v>MIE2023211113488No Aplica</v>
      </c>
    </row>
    <row r="7740" spans="1:14" x14ac:dyDescent="0.3">
      <c r="A7740" s="43" t="s">
        <v>465</v>
      </c>
      <c r="B7740" s="3">
        <v>45928</v>
      </c>
      <c r="C7740" s="3">
        <v>45928</v>
      </c>
      <c r="D7740" s="43" t="s">
        <v>467</v>
      </c>
      <c r="E7740" s="43" t="s">
        <v>435</v>
      </c>
      <c r="F7740" s="43" t="s">
        <v>436</v>
      </c>
      <c r="G7740">
        <v>540</v>
      </c>
      <c r="H7740">
        <v>540</v>
      </c>
      <c r="I7740" s="43" t="s">
        <v>1185</v>
      </c>
      <c r="J7740" s="43" t="s">
        <v>1041</v>
      </c>
      <c r="K7740" s="43" t="s">
        <v>179</v>
      </c>
      <c r="L7740" s="43" t="str">
        <f>IF(AND(Home!$A$1&gt;=Leave[[#This Row],[Start Time]],Home!$A$1&lt;=Leave[[#This Row],[End Time]]),"Aplica","No Aplica")</f>
        <v>No Aplica</v>
      </c>
      <c r="M7740" s="43" t="str">
        <f>IF(AND(Home!$A$1&gt;=Leave[[#This Row],[Start Time]],Home!$A$1&lt;=Leave[[#This Row],[End Time]]),Home!$A$1,"No Aplica")</f>
        <v>No Aplica</v>
      </c>
      <c r="N7740" s="43" t="str">
        <f>Leave[[#This Row],[User Code (Owning User) (Usuario)]]&amp;Leave[[#This Row],[fecha activa]]</f>
        <v>MIE2024090214347No Aplica</v>
      </c>
    </row>
    <row r="7741" spans="1:14" x14ac:dyDescent="0.3">
      <c r="A7741" s="43" t="s">
        <v>465</v>
      </c>
      <c r="B7741" s="3">
        <v>45927</v>
      </c>
      <c r="C7741" s="3">
        <v>45927</v>
      </c>
      <c r="D7741" s="43" t="s">
        <v>3483</v>
      </c>
      <c r="E7741" s="43" t="s">
        <v>435</v>
      </c>
      <c r="F7741" s="43" t="s">
        <v>436</v>
      </c>
      <c r="G7741">
        <v>240</v>
      </c>
      <c r="H7741">
        <v>240</v>
      </c>
      <c r="I7741" s="43" t="s">
        <v>1185</v>
      </c>
      <c r="J7741" s="43" t="s">
        <v>1041</v>
      </c>
      <c r="K7741" s="43" t="s">
        <v>179</v>
      </c>
      <c r="L7741" s="43" t="str">
        <f>IF(AND(Home!$A$1&gt;=Leave[[#This Row],[Start Time]],Home!$A$1&lt;=Leave[[#This Row],[End Time]]),"Aplica","No Aplica")</f>
        <v>No Aplica</v>
      </c>
      <c r="M7741" s="43" t="str">
        <f>IF(AND(Home!$A$1&gt;=Leave[[#This Row],[Start Time]],Home!$A$1&lt;=Leave[[#This Row],[End Time]]),Home!$A$1,"No Aplica")</f>
        <v>No Aplica</v>
      </c>
      <c r="N7741" s="43" t="str">
        <f>Leave[[#This Row],[User Code (Owning User) (Usuario)]]&amp;Leave[[#This Row],[fecha activa]]</f>
        <v>MIE2024090214347No Aplica</v>
      </c>
    </row>
    <row r="7742" spans="1:14" x14ac:dyDescent="0.3">
      <c r="A7742" s="43" t="s">
        <v>465</v>
      </c>
      <c r="B7742" s="3">
        <v>45921</v>
      </c>
      <c r="C7742" s="3">
        <v>45921</v>
      </c>
      <c r="D7742" s="43" t="s">
        <v>467</v>
      </c>
      <c r="E7742" s="43" t="s">
        <v>435</v>
      </c>
      <c r="F7742" s="43" t="s">
        <v>436</v>
      </c>
      <c r="G7742">
        <v>540</v>
      </c>
      <c r="H7742">
        <v>540</v>
      </c>
      <c r="I7742" s="43" t="s">
        <v>1185</v>
      </c>
      <c r="J7742" s="43" t="s">
        <v>1041</v>
      </c>
      <c r="K7742" s="43" t="s">
        <v>179</v>
      </c>
      <c r="L7742" s="43" t="str">
        <f>IF(AND(Home!$A$1&gt;=Leave[[#This Row],[Start Time]],Home!$A$1&lt;=Leave[[#This Row],[End Time]]),"Aplica","No Aplica")</f>
        <v>No Aplica</v>
      </c>
      <c r="M7742" s="43" t="str">
        <f>IF(AND(Home!$A$1&gt;=Leave[[#This Row],[Start Time]],Home!$A$1&lt;=Leave[[#This Row],[End Time]]),Home!$A$1,"No Aplica")</f>
        <v>No Aplica</v>
      </c>
      <c r="N7742" s="43" t="str">
        <f>Leave[[#This Row],[User Code (Owning User) (Usuario)]]&amp;Leave[[#This Row],[fecha activa]]</f>
        <v>MIE2024090214347No Aplica</v>
      </c>
    </row>
    <row r="7743" spans="1:14" x14ac:dyDescent="0.3">
      <c r="A7743" s="43" t="s">
        <v>465</v>
      </c>
      <c r="B7743" s="3">
        <v>45920</v>
      </c>
      <c r="C7743" s="3">
        <v>45920</v>
      </c>
      <c r="D7743" s="43" t="s">
        <v>3141</v>
      </c>
      <c r="E7743" s="43" t="s">
        <v>435</v>
      </c>
      <c r="F7743" s="43" t="s">
        <v>436</v>
      </c>
      <c r="G7743">
        <v>240</v>
      </c>
      <c r="H7743">
        <v>240</v>
      </c>
      <c r="I7743" s="43" t="s">
        <v>1185</v>
      </c>
      <c r="J7743" s="43" t="s">
        <v>1041</v>
      </c>
      <c r="K7743" s="43" t="s">
        <v>179</v>
      </c>
      <c r="L7743" s="43" t="str">
        <f>IF(AND(Home!$A$1&gt;=Leave[[#This Row],[Start Time]],Home!$A$1&lt;=Leave[[#This Row],[End Time]]),"Aplica","No Aplica")</f>
        <v>No Aplica</v>
      </c>
      <c r="M7743" s="43" t="str">
        <f>IF(AND(Home!$A$1&gt;=Leave[[#This Row],[Start Time]],Home!$A$1&lt;=Leave[[#This Row],[End Time]]),Home!$A$1,"No Aplica")</f>
        <v>No Aplica</v>
      </c>
      <c r="N7743" s="43" t="str">
        <f>Leave[[#This Row],[User Code (Owning User) (Usuario)]]&amp;Leave[[#This Row],[fecha activa]]</f>
        <v>MIE2024090214347No Aplica</v>
      </c>
    </row>
    <row r="7744" spans="1:14" x14ac:dyDescent="0.3">
      <c r="A7744" s="43" t="s">
        <v>465</v>
      </c>
      <c r="B7744" s="3">
        <v>45904</v>
      </c>
      <c r="C7744" s="3">
        <v>45904</v>
      </c>
      <c r="D7744" s="43" t="s">
        <v>2904</v>
      </c>
      <c r="E7744" s="43" t="s">
        <v>435</v>
      </c>
      <c r="F7744" s="43" t="s">
        <v>436</v>
      </c>
      <c r="G7744">
        <v>180</v>
      </c>
      <c r="H7744">
        <v>180</v>
      </c>
      <c r="I7744" s="43" t="s">
        <v>1185</v>
      </c>
      <c r="J7744" s="43" t="s">
        <v>1041</v>
      </c>
      <c r="K7744" s="43" t="s">
        <v>179</v>
      </c>
      <c r="L7744" s="43" t="str">
        <f>IF(AND(Home!$A$1&gt;=Leave[[#This Row],[Start Time]],Home!$A$1&lt;=Leave[[#This Row],[End Time]]),"Aplica","No Aplica")</f>
        <v>No Aplica</v>
      </c>
      <c r="M7744" s="43" t="str">
        <f>IF(AND(Home!$A$1&gt;=Leave[[#This Row],[Start Time]],Home!$A$1&lt;=Leave[[#This Row],[End Time]]),Home!$A$1,"No Aplica")</f>
        <v>No Aplica</v>
      </c>
      <c r="N7744" s="43" t="str">
        <f>Leave[[#This Row],[User Code (Owning User) (Usuario)]]&amp;Leave[[#This Row],[fecha activa]]</f>
        <v>MIE2024090214347No Aplica</v>
      </c>
    </row>
    <row r="7745" spans="1:14" x14ac:dyDescent="0.3">
      <c r="A7745" s="43" t="s">
        <v>465</v>
      </c>
      <c r="B7745" s="3">
        <v>45914</v>
      </c>
      <c r="C7745" s="3">
        <v>45914</v>
      </c>
      <c r="D7745" s="43" t="s">
        <v>467</v>
      </c>
      <c r="E7745" s="43" t="s">
        <v>435</v>
      </c>
      <c r="F7745" s="43" t="s">
        <v>436</v>
      </c>
      <c r="G7745">
        <v>540</v>
      </c>
      <c r="H7745">
        <v>540</v>
      </c>
      <c r="I7745" s="43" t="s">
        <v>1185</v>
      </c>
      <c r="J7745" s="43" t="s">
        <v>1041</v>
      </c>
      <c r="K7745" s="43" t="s">
        <v>179</v>
      </c>
      <c r="L7745" s="43" t="str">
        <f>IF(AND(Home!$A$1&gt;=Leave[[#This Row],[Start Time]],Home!$A$1&lt;=Leave[[#This Row],[End Time]]),"Aplica","No Aplica")</f>
        <v>No Aplica</v>
      </c>
      <c r="M7745" s="43" t="str">
        <f>IF(AND(Home!$A$1&gt;=Leave[[#This Row],[Start Time]],Home!$A$1&lt;=Leave[[#This Row],[End Time]]),Home!$A$1,"No Aplica")</f>
        <v>No Aplica</v>
      </c>
      <c r="N7745" s="43" t="str">
        <f>Leave[[#This Row],[User Code (Owning User) (Usuario)]]&amp;Leave[[#This Row],[fecha activa]]</f>
        <v>MIE2024090214347No Aplica</v>
      </c>
    </row>
    <row r="7746" spans="1:14" x14ac:dyDescent="0.3">
      <c r="A7746" s="43" t="s">
        <v>465</v>
      </c>
      <c r="B7746" s="3">
        <v>45913</v>
      </c>
      <c r="C7746" s="3">
        <v>45913</v>
      </c>
      <c r="D7746" s="43" t="s">
        <v>2250</v>
      </c>
      <c r="E7746" s="43" t="s">
        <v>435</v>
      </c>
      <c r="F7746" s="43" t="s">
        <v>436</v>
      </c>
      <c r="G7746">
        <v>240</v>
      </c>
      <c r="H7746">
        <v>240</v>
      </c>
      <c r="I7746" s="43" t="s">
        <v>1185</v>
      </c>
      <c r="J7746" s="43" t="s">
        <v>1041</v>
      </c>
      <c r="K7746" s="43" t="s">
        <v>179</v>
      </c>
      <c r="L7746" s="43" t="str">
        <f>IF(AND(Home!$A$1&gt;=Leave[[#This Row],[Start Time]],Home!$A$1&lt;=Leave[[#This Row],[End Time]]),"Aplica","No Aplica")</f>
        <v>No Aplica</v>
      </c>
      <c r="M7746" s="43" t="str">
        <f>IF(AND(Home!$A$1&gt;=Leave[[#This Row],[Start Time]],Home!$A$1&lt;=Leave[[#This Row],[End Time]]),Home!$A$1,"No Aplica")</f>
        <v>No Aplica</v>
      </c>
      <c r="N7746" s="43" t="str">
        <f>Leave[[#This Row],[User Code (Owning User) (Usuario)]]&amp;Leave[[#This Row],[fecha activa]]</f>
        <v>MIE2024090214347No Aplica</v>
      </c>
    </row>
    <row r="7747" spans="1:14" x14ac:dyDescent="0.3">
      <c r="A7747" s="43" t="s">
        <v>465</v>
      </c>
      <c r="B7747" s="3">
        <v>45907</v>
      </c>
      <c r="C7747" s="3">
        <v>45907</v>
      </c>
      <c r="D7747" s="43" t="s">
        <v>467</v>
      </c>
      <c r="E7747" s="43" t="s">
        <v>435</v>
      </c>
      <c r="F7747" s="43" t="s">
        <v>436</v>
      </c>
      <c r="G7747">
        <v>540</v>
      </c>
      <c r="H7747">
        <v>540</v>
      </c>
      <c r="I7747" s="43" t="s">
        <v>1185</v>
      </c>
      <c r="J7747" s="43" t="s">
        <v>1041</v>
      </c>
      <c r="K7747" s="43" t="s">
        <v>179</v>
      </c>
      <c r="L7747" s="43" t="str">
        <f>IF(AND(Home!$A$1&gt;=Leave[[#This Row],[Start Time]],Home!$A$1&lt;=Leave[[#This Row],[End Time]]),"Aplica","No Aplica")</f>
        <v>No Aplica</v>
      </c>
      <c r="M7747" s="43" t="str">
        <f>IF(AND(Home!$A$1&gt;=Leave[[#This Row],[Start Time]],Home!$A$1&lt;=Leave[[#This Row],[End Time]]),Home!$A$1,"No Aplica")</f>
        <v>No Aplica</v>
      </c>
      <c r="N7747" s="43" t="str">
        <f>Leave[[#This Row],[User Code (Owning User) (Usuario)]]&amp;Leave[[#This Row],[fecha activa]]</f>
        <v>MIE2024090214347No Aplica</v>
      </c>
    </row>
    <row r="7748" spans="1:14" x14ac:dyDescent="0.3">
      <c r="A7748" s="43" t="s">
        <v>465</v>
      </c>
      <c r="B7748" s="3">
        <v>45906</v>
      </c>
      <c r="C7748" s="3">
        <v>45906</v>
      </c>
      <c r="D7748" s="43" t="s">
        <v>2363</v>
      </c>
      <c r="E7748" s="43" t="s">
        <v>435</v>
      </c>
      <c r="F7748" s="43" t="s">
        <v>436</v>
      </c>
      <c r="G7748">
        <v>240</v>
      </c>
      <c r="H7748">
        <v>240</v>
      </c>
      <c r="I7748" s="43" t="s">
        <v>1185</v>
      </c>
      <c r="J7748" s="43" t="s">
        <v>1041</v>
      </c>
      <c r="K7748" s="43" t="s">
        <v>179</v>
      </c>
      <c r="L7748" s="43" t="str">
        <f>IF(AND(Home!$A$1&gt;=Leave[[#This Row],[Start Time]],Home!$A$1&lt;=Leave[[#This Row],[End Time]]),"Aplica","No Aplica")</f>
        <v>No Aplica</v>
      </c>
      <c r="M7748" s="43" t="str">
        <f>IF(AND(Home!$A$1&gt;=Leave[[#This Row],[Start Time]],Home!$A$1&lt;=Leave[[#This Row],[End Time]]),Home!$A$1,"No Aplica")</f>
        <v>No Aplica</v>
      </c>
      <c r="N7748" s="43" t="str">
        <f>Leave[[#This Row],[User Code (Owning User) (Usuario)]]&amp;Leave[[#This Row],[fecha activa]]</f>
        <v>MIE2024090214347No Aplica</v>
      </c>
    </row>
    <row r="7749" spans="1:14" x14ac:dyDescent="0.3">
      <c r="A7749" s="43" t="s">
        <v>471</v>
      </c>
      <c r="B7749" s="3">
        <v>45921</v>
      </c>
      <c r="C7749" s="3">
        <v>45921</v>
      </c>
      <c r="D7749" s="43" t="s">
        <v>490</v>
      </c>
      <c r="E7749" s="43" t="s">
        <v>1333</v>
      </c>
      <c r="F7749" s="43" t="s">
        <v>1335</v>
      </c>
      <c r="G7749">
        <v>120</v>
      </c>
      <c r="H7749">
        <v>120</v>
      </c>
      <c r="I7749" s="43" t="s">
        <v>1334</v>
      </c>
      <c r="J7749" s="43" t="s">
        <v>1034</v>
      </c>
      <c r="K7749" s="43" t="s">
        <v>178</v>
      </c>
      <c r="L7749" s="43" t="str">
        <f>IF(AND(Home!$A$1&gt;=Leave[[#This Row],[Start Time]],Home!$A$1&lt;=Leave[[#This Row],[End Time]]),"Aplica","No Aplica")</f>
        <v>No Aplica</v>
      </c>
      <c r="M7749" s="43" t="str">
        <f>IF(AND(Home!$A$1&gt;=Leave[[#This Row],[Start Time]],Home!$A$1&lt;=Leave[[#This Row],[End Time]]),Home!$A$1,"No Aplica")</f>
        <v>No Aplica</v>
      </c>
      <c r="N7749" s="43" t="str">
        <f>Leave[[#This Row],[User Code (Owning User) (Usuario)]]&amp;Leave[[#This Row],[fecha activa]]</f>
        <v>MIE2025140120269No Aplica</v>
      </c>
    </row>
    <row r="7750" spans="1:14" x14ac:dyDescent="0.3">
      <c r="A7750" s="43" t="s">
        <v>471</v>
      </c>
      <c r="B7750" s="3">
        <v>45919</v>
      </c>
      <c r="C7750" s="3">
        <v>45919</v>
      </c>
      <c r="D7750" s="43" t="s">
        <v>621</v>
      </c>
      <c r="E7750" s="43" t="s">
        <v>1333</v>
      </c>
      <c r="F7750" s="43" t="s">
        <v>1335</v>
      </c>
      <c r="G7750">
        <v>60</v>
      </c>
      <c r="H7750">
        <v>60</v>
      </c>
      <c r="I7750" s="43" t="s">
        <v>1334</v>
      </c>
      <c r="J7750" s="43" t="s">
        <v>1034</v>
      </c>
      <c r="K7750" s="43" t="s">
        <v>178</v>
      </c>
      <c r="L7750" s="43" t="str">
        <f>IF(AND(Home!$A$1&gt;=Leave[[#This Row],[Start Time]],Home!$A$1&lt;=Leave[[#This Row],[End Time]]),"Aplica","No Aplica")</f>
        <v>No Aplica</v>
      </c>
      <c r="M7750" s="43" t="str">
        <f>IF(AND(Home!$A$1&gt;=Leave[[#This Row],[Start Time]],Home!$A$1&lt;=Leave[[#This Row],[End Time]]),Home!$A$1,"No Aplica")</f>
        <v>No Aplica</v>
      </c>
      <c r="N7750" s="43" t="str">
        <f>Leave[[#This Row],[User Code (Owning User) (Usuario)]]&amp;Leave[[#This Row],[fecha activa]]</f>
        <v>MIE2025140120269No Aplica</v>
      </c>
    </row>
    <row r="7751" spans="1:14" x14ac:dyDescent="0.3">
      <c r="A7751" s="43" t="s">
        <v>471</v>
      </c>
      <c r="B7751" s="3">
        <v>45918</v>
      </c>
      <c r="C7751" s="3">
        <v>45918</v>
      </c>
      <c r="D7751" s="43" t="s">
        <v>621</v>
      </c>
      <c r="E7751" s="43" t="s">
        <v>1333</v>
      </c>
      <c r="F7751" s="43" t="s">
        <v>1335</v>
      </c>
      <c r="G7751">
        <v>120</v>
      </c>
      <c r="H7751">
        <v>120</v>
      </c>
      <c r="I7751" s="43" t="s">
        <v>1334</v>
      </c>
      <c r="J7751" s="43" t="s">
        <v>1034</v>
      </c>
      <c r="K7751" s="43" t="s">
        <v>178</v>
      </c>
      <c r="L7751" s="43" t="str">
        <f>IF(AND(Home!$A$1&gt;=Leave[[#This Row],[Start Time]],Home!$A$1&lt;=Leave[[#This Row],[End Time]]),"Aplica","No Aplica")</f>
        <v>No Aplica</v>
      </c>
      <c r="M7751" s="43" t="str">
        <f>IF(AND(Home!$A$1&gt;=Leave[[#This Row],[Start Time]],Home!$A$1&lt;=Leave[[#This Row],[End Time]]),Home!$A$1,"No Aplica")</f>
        <v>No Aplica</v>
      </c>
      <c r="N7751" s="43" t="str">
        <f>Leave[[#This Row],[User Code (Owning User) (Usuario)]]&amp;Leave[[#This Row],[fecha activa]]</f>
        <v>MIE2025140120269No Aplica</v>
      </c>
    </row>
    <row r="7752" spans="1:14" x14ac:dyDescent="0.3">
      <c r="A7752" s="43" t="s">
        <v>471</v>
      </c>
      <c r="B7752" s="3">
        <v>45916</v>
      </c>
      <c r="C7752" s="3">
        <v>45916</v>
      </c>
      <c r="D7752" s="43" t="s">
        <v>621</v>
      </c>
      <c r="E7752" s="43" t="s">
        <v>1333</v>
      </c>
      <c r="F7752" s="43" t="s">
        <v>1335</v>
      </c>
      <c r="G7752">
        <v>60</v>
      </c>
      <c r="H7752">
        <v>60</v>
      </c>
      <c r="I7752" s="43" t="s">
        <v>1334</v>
      </c>
      <c r="J7752" s="43" t="s">
        <v>1034</v>
      </c>
      <c r="K7752" s="43" t="s">
        <v>178</v>
      </c>
      <c r="L7752" s="43" t="str">
        <f>IF(AND(Home!$A$1&gt;=Leave[[#This Row],[Start Time]],Home!$A$1&lt;=Leave[[#This Row],[End Time]]),"Aplica","No Aplica")</f>
        <v>No Aplica</v>
      </c>
      <c r="M7752" s="43" t="str">
        <f>IF(AND(Home!$A$1&gt;=Leave[[#This Row],[Start Time]],Home!$A$1&lt;=Leave[[#This Row],[End Time]]),Home!$A$1,"No Aplica")</f>
        <v>No Aplica</v>
      </c>
      <c r="N7752" s="43" t="str">
        <f>Leave[[#This Row],[User Code (Owning User) (Usuario)]]&amp;Leave[[#This Row],[fecha activa]]</f>
        <v>MIE2025140120269No Aplica</v>
      </c>
    </row>
    <row r="7753" spans="1:14" x14ac:dyDescent="0.3">
      <c r="A7753" s="43" t="s">
        <v>468</v>
      </c>
      <c r="B7753" s="3">
        <v>45914</v>
      </c>
      <c r="C7753" s="3">
        <v>45914</v>
      </c>
      <c r="D7753" s="43" t="s">
        <v>470</v>
      </c>
      <c r="E7753" s="43" t="s">
        <v>1333</v>
      </c>
      <c r="F7753" s="43" t="s">
        <v>1335</v>
      </c>
      <c r="G7753">
        <v>420</v>
      </c>
      <c r="H7753">
        <v>420</v>
      </c>
      <c r="I7753" s="43" t="s">
        <v>1334</v>
      </c>
      <c r="J7753" s="43" t="s">
        <v>1034</v>
      </c>
      <c r="K7753" s="43" t="s">
        <v>178</v>
      </c>
      <c r="L7753" s="43" t="str">
        <f>IF(AND(Home!$A$1&gt;=Leave[[#This Row],[Start Time]],Home!$A$1&lt;=Leave[[#This Row],[End Time]]),"Aplica","No Aplica")</f>
        <v>No Aplica</v>
      </c>
      <c r="M7753" s="43" t="str">
        <f>IF(AND(Home!$A$1&gt;=Leave[[#This Row],[Start Time]],Home!$A$1&lt;=Leave[[#This Row],[End Time]]),Home!$A$1,"No Aplica")</f>
        <v>No Aplica</v>
      </c>
      <c r="N7753" s="43" t="str">
        <f>Leave[[#This Row],[User Code (Owning User) (Usuario)]]&amp;Leave[[#This Row],[fecha activa]]</f>
        <v>MIE2025140120269No Aplica</v>
      </c>
    </row>
    <row r="7754" spans="1:14" x14ac:dyDescent="0.3">
      <c r="A7754" s="43" t="s">
        <v>471</v>
      </c>
      <c r="B7754" s="3">
        <v>45912</v>
      </c>
      <c r="C7754" s="3">
        <v>45912</v>
      </c>
      <c r="D7754" s="43" t="s">
        <v>621</v>
      </c>
      <c r="E7754" s="43" t="s">
        <v>1333</v>
      </c>
      <c r="F7754" s="43" t="s">
        <v>1335</v>
      </c>
      <c r="G7754">
        <v>540</v>
      </c>
      <c r="H7754">
        <v>540</v>
      </c>
      <c r="I7754" s="43" t="s">
        <v>1334</v>
      </c>
      <c r="J7754" s="43" t="s">
        <v>1034</v>
      </c>
      <c r="K7754" s="43" t="s">
        <v>178</v>
      </c>
      <c r="L7754" s="43" t="str">
        <f>IF(AND(Home!$A$1&gt;=Leave[[#This Row],[Start Time]],Home!$A$1&lt;=Leave[[#This Row],[End Time]]),"Aplica","No Aplica")</f>
        <v>No Aplica</v>
      </c>
      <c r="M7754" s="43" t="str">
        <f>IF(AND(Home!$A$1&gt;=Leave[[#This Row],[Start Time]],Home!$A$1&lt;=Leave[[#This Row],[End Time]]),Home!$A$1,"No Aplica")</f>
        <v>No Aplica</v>
      </c>
      <c r="N7754" s="43" t="str">
        <f>Leave[[#This Row],[User Code (Owning User) (Usuario)]]&amp;Leave[[#This Row],[fecha activa]]</f>
        <v>MIE2025140120269No Aplica</v>
      </c>
    </row>
    <row r="7755" spans="1:14" x14ac:dyDescent="0.3">
      <c r="A7755" s="43" t="s">
        <v>468</v>
      </c>
      <c r="B7755" s="3">
        <v>45910</v>
      </c>
      <c r="C7755" s="3">
        <v>45910</v>
      </c>
      <c r="D7755" s="43" t="s">
        <v>469</v>
      </c>
      <c r="E7755" s="43" t="s">
        <v>1333</v>
      </c>
      <c r="F7755" s="43" t="s">
        <v>1335</v>
      </c>
      <c r="G7755">
        <v>540</v>
      </c>
      <c r="H7755">
        <v>540</v>
      </c>
      <c r="I7755" s="43" t="s">
        <v>1334</v>
      </c>
      <c r="J7755" s="43" t="s">
        <v>1034</v>
      </c>
      <c r="K7755" s="43" t="s">
        <v>178</v>
      </c>
      <c r="L7755" s="43" t="str">
        <f>IF(AND(Home!$A$1&gt;=Leave[[#This Row],[Start Time]],Home!$A$1&lt;=Leave[[#This Row],[End Time]]),"Aplica","No Aplica")</f>
        <v>No Aplica</v>
      </c>
      <c r="M7755" s="43" t="str">
        <f>IF(AND(Home!$A$1&gt;=Leave[[#This Row],[Start Time]],Home!$A$1&lt;=Leave[[#This Row],[End Time]]),Home!$A$1,"No Aplica")</f>
        <v>No Aplica</v>
      </c>
      <c r="N7755" s="43" t="str">
        <f>Leave[[#This Row],[User Code (Owning User) (Usuario)]]&amp;Leave[[#This Row],[fecha activa]]</f>
        <v>MIE2025140120269No Aplica</v>
      </c>
    </row>
    <row r="7756" spans="1:14" x14ac:dyDescent="0.3">
      <c r="A7756" s="43" t="s">
        <v>471</v>
      </c>
      <c r="B7756" s="3">
        <v>45909</v>
      </c>
      <c r="C7756" s="3">
        <v>45909</v>
      </c>
      <c r="D7756" s="43" t="s">
        <v>621</v>
      </c>
      <c r="E7756" s="43" t="s">
        <v>1333</v>
      </c>
      <c r="F7756" s="43" t="s">
        <v>1335</v>
      </c>
      <c r="G7756">
        <v>120</v>
      </c>
      <c r="H7756">
        <v>120</v>
      </c>
      <c r="I7756" s="43" t="s">
        <v>1334</v>
      </c>
      <c r="J7756" s="43" t="s">
        <v>1034</v>
      </c>
      <c r="K7756" s="43" t="s">
        <v>178</v>
      </c>
      <c r="L7756" s="43" t="str">
        <f>IF(AND(Home!$A$1&gt;=Leave[[#This Row],[Start Time]],Home!$A$1&lt;=Leave[[#This Row],[End Time]]),"Aplica","No Aplica")</f>
        <v>No Aplica</v>
      </c>
      <c r="M7756" s="43" t="str">
        <f>IF(AND(Home!$A$1&gt;=Leave[[#This Row],[Start Time]],Home!$A$1&lt;=Leave[[#This Row],[End Time]]),Home!$A$1,"No Aplica")</f>
        <v>No Aplica</v>
      </c>
      <c r="N7756" s="43" t="str">
        <f>Leave[[#This Row],[User Code (Owning User) (Usuario)]]&amp;Leave[[#This Row],[fecha activa]]</f>
        <v>MIE2025140120269No Aplica</v>
      </c>
    </row>
    <row r="7757" spans="1:14" x14ac:dyDescent="0.3">
      <c r="A7757" s="43" t="s">
        <v>471</v>
      </c>
      <c r="B7757" s="3">
        <v>45907</v>
      </c>
      <c r="C7757" s="3">
        <v>45907</v>
      </c>
      <c r="D7757" s="43" t="s">
        <v>3004</v>
      </c>
      <c r="E7757" s="43" t="s">
        <v>1333</v>
      </c>
      <c r="F7757" s="43" t="s">
        <v>1335</v>
      </c>
      <c r="G7757">
        <v>120</v>
      </c>
      <c r="H7757">
        <v>120</v>
      </c>
      <c r="I7757" s="43" t="s">
        <v>1334</v>
      </c>
      <c r="J7757" s="43" t="s">
        <v>1034</v>
      </c>
      <c r="K7757" s="43" t="s">
        <v>178</v>
      </c>
      <c r="L7757" s="43" t="str">
        <f>IF(AND(Home!$A$1&gt;=Leave[[#This Row],[Start Time]],Home!$A$1&lt;=Leave[[#This Row],[End Time]]),"Aplica","No Aplica")</f>
        <v>No Aplica</v>
      </c>
      <c r="M7757" s="43" t="str">
        <f>IF(AND(Home!$A$1&gt;=Leave[[#This Row],[Start Time]],Home!$A$1&lt;=Leave[[#This Row],[End Time]]),Home!$A$1,"No Aplica")</f>
        <v>No Aplica</v>
      </c>
      <c r="N7757" s="43" t="str">
        <f>Leave[[#This Row],[User Code (Owning User) (Usuario)]]&amp;Leave[[#This Row],[fecha activa]]</f>
        <v>MIE2025140120269No Aplica</v>
      </c>
    </row>
    <row r="7758" spans="1:14" x14ac:dyDescent="0.3">
      <c r="A7758" s="43" t="s">
        <v>471</v>
      </c>
      <c r="B7758" s="3">
        <v>45905</v>
      </c>
      <c r="C7758" s="3">
        <v>45905</v>
      </c>
      <c r="D7758" s="43" t="s">
        <v>621</v>
      </c>
      <c r="E7758" s="43" t="s">
        <v>1333</v>
      </c>
      <c r="F7758" s="43" t="s">
        <v>1335</v>
      </c>
      <c r="G7758">
        <v>60</v>
      </c>
      <c r="H7758">
        <v>60</v>
      </c>
      <c r="I7758" s="43" t="s">
        <v>1334</v>
      </c>
      <c r="J7758" s="43" t="s">
        <v>1034</v>
      </c>
      <c r="K7758" s="43" t="s">
        <v>178</v>
      </c>
      <c r="L7758" s="43" t="str">
        <f>IF(AND(Home!$A$1&gt;=Leave[[#This Row],[Start Time]],Home!$A$1&lt;=Leave[[#This Row],[End Time]]),"Aplica","No Aplica")</f>
        <v>No Aplica</v>
      </c>
      <c r="M7758" s="43" t="str">
        <f>IF(AND(Home!$A$1&gt;=Leave[[#This Row],[Start Time]],Home!$A$1&lt;=Leave[[#This Row],[End Time]]),Home!$A$1,"No Aplica")</f>
        <v>No Aplica</v>
      </c>
      <c r="N7758" s="43" t="str">
        <f>Leave[[#This Row],[User Code (Owning User) (Usuario)]]&amp;Leave[[#This Row],[fecha activa]]</f>
        <v>MIE2025140120269No Aplica</v>
      </c>
    </row>
    <row r="7759" spans="1:14" x14ac:dyDescent="0.3">
      <c r="A7759" s="43" t="s">
        <v>471</v>
      </c>
      <c r="B7759" s="3">
        <v>45904</v>
      </c>
      <c r="C7759" s="3">
        <v>45904</v>
      </c>
      <c r="D7759" s="43" t="s">
        <v>621</v>
      </c>
      <c r="E7759" s="43" t="s">
        <v>1333</v>
      </c>
      <c r="F7759" s="43" t="s">
        <v>1335</v>
      </c>
      <c r="G7759">
        <v>60</v>
      </c>
      <c r="H7759">
        <v>60</v>
      </c>
      <c r="I7759" s="43" t="s">
        <v>1334</v>
      </c>
      <c r="J7759" s="43" t="s">
        <v>1034</v>
      </c>
      <c r="K7759" s="43" t="s">
        <v>178</v>
      </c>
      <c r="L7759" s="43" t="str">
        <f>IF(AND(Home!$A$1&gt;=Leave[[#This Row],[Start Time]],Home!$A$1&lt;=Leave[[#This Row],[End Time]]),"Aplica","No Aplica")</f>
        <v>No Aplica</v>
      </c>
      <c r="M7759" s="43" t="str">
        <f>IF(AND(Home!$A$1&gt;=Leave[[#This Row],[Start Time]],Home!$A$1&lt;=Leave[[#This Row],[End Time]]),Home!$A$1,"No Aplica")</f>
        <v>No Aplica</v>
      </c>
      <c r="N7759" s="43" t="str">
        <f>Leave[[#This Row],[User Code (Owning User) (Usuario)]]&amp;Leave[[#This Row],[fecha activa]]</f>
        <v>MIE2025140120269No Aplica</v>
      </c>
    </row>
    <row r="7760" spans="1:14" x14ac:dyDescent="0.3">
      <c r="A7760" s="43" t="s">
        <v>468</v>
      </c>
      <c r="B7760" s="3">
        <v>45903</v>
      </c>
      <c r="C7760" s="3">
        <v>45903</v>
      </c>
      <c r="D7760" s="43" t="s">
        <v>469</v>
      </c>
      <c r="E7760" s="43" t="s">
        <v>1333</v>
      </c>
      <c r="F7760" s="43" t="s">
        <v>1335</v>
      </c>
      <c r="G7760">
        <v>540</v>
      </c>
      <c r="H7760">
        <v>540</v>
      </c>
      <c r="I7760" s="43" t="s">
        <v>1334</v>
      </c>
      <c r="J7760" s="43" t="s">
        <v>1034</v>
      </c>
      <c r="K7760" s="43" t="s">
        <v>178</v>
      </c>
      <c r="L7760" s="43" t="str">
        <f>IF(AND(Home!$A$1&gt;=Leave[[#This Row],[Start Time]],Home!$A$1&lt;=Leave[[#This Row],[End Time]]),"Aplica","No Aplica")</f>
        <v>No Aplica</v>
      </c>
      <c r="M7760" s="43" t="str">
        <f>IF(AND(Home!$A$1&gt;=Leave[[#This Row],[Start Time]],Home!$A$1&lt;=Leave[[#This Row],[End Time]]),Home!$A$1,"No Aplica")</f>
        <v>No Aplica</v>
      </c>
      <c r="N7760" s="43" t="str">
        <f>Leave[[#This Row],[User Code (Owning User) (Usuario)]]&amp;Leave[[#This Row],[fecha activa]]</f>
        <v>MIE2025140120269No Aplica</v>
      </c>
    </row>
    <row r="7761" spans="1:14" x14ac:dyDescent="0.3">
      <c r="A7761" s="43" t="s">
        <v>471</v>
      </c>
      <c r="B7761" s="3">
        <v>45902</v>
      </c>
      <c r="C7761" s="3">
        <v>45902</v>
      </c>
      <c r="D7761" s="43" t="s">
        <v>621</v>
      </c>
      <c r="E7761" s="43" t="s">
        <v>1333</v>
      </c>
      <c r="F7761" s="43" t="s">
        <v>1335</v>
      </c>
      <c r="G7761">
        <v>60</v>
      </c>
      <c r="H7761">
        <v>60</v>
      </c>
      <c r="I7761" s="43" t="s">
        <v>1334</v>
      </c>
      <c r="J7761" s="43" t="s">
        <v>1034</v>
      </c>
      <c r="K7761" s="43" t="s">
        <v>178</v>
      </c>
      <c r="L7761" s="43" t="str">
        <f>IF(AND(Home!$A$1&gt;=Leave[[#This Row],[Start Time]],Home!$A$1&lt;=Leave[[#This Row],[End Time]]),"Aplica","No Aplica")</f>
        <v>No Aplica</v>
      </c>
      <c r="M7761" s="43" t="str">
        <f>IF(AND(Home!$A$1&gt;=Leave[[#This Row],[Start Time]],Home!$A$1&lt;=Leave[[#This Row],[End Time]]),Home!$A$1,"No Aplica")</f>
        <v>No Aplica</v>
      </c>
      <c r="N7761" s="43" t="str">
        <f>Leave[[#This Row],[User Code (Owning User) (Usuario)]]&amp;Leave[[#This Row],[fecha activa]]</f>
        <v>MIE2025140120269No Aplica</v>
      </c>
    </row>
    <row r="7762" spans="1:14" x14ac:dyDescent="0.3">
      <c r="A7762" s="43" t="s">
        <v>471</v>
      </c>
      <c r="B7762" s="3">
        <v>45901</v>
      </c>
      <c r="C7762" s="3">
        <v>45901</v>
      </c>
      <c r="D7762" s="43" t="s">
        <v>621</v>
      </c>
      <c r="E7762" s="43" t="s">
        <v>1333</v>
      </c>
      <c r="F7762" s="43" t="s">
        <v>1335</v>
      </c>
      <c r="G7762">
        <v>60</v>
      </c>
      <c r="H7762">
        <v>60</v>
      </c>
      <c r="I7762" s="43" t="s">
        <v>1334</v>
      </c>
      <c r="J7762" s="43" t="s">
        <v>1034</v>
      </c>
      <c r="K7762" s="43" t="s">
        <v>178</v>
      </c>
      <c r="L7762" s="43" t="str">
        <f>IF(AND(Home!$A$1&gt;=Leave[[#This Row],[Start Time]],Home!$A$1&lt;=Leave[[#This Row],[End Time]]),"Aplica","No Aplica")</f>
        <v>No Aplica</v>
      </c>
      <c r="M7762" s="43" t="str">
        <f>IF(AND(Home!$A$1&gt;=Leave[[#This Row],[Start Time]],Home!$A$1&lt;=Leave[[#This Row],[End Time]]),Home!$A$1,"No Aplica")</f>
        <v>No Aplica</v>
      </c>
      <c r="N7762" s="43" t="str">
        <f>Leave[[#This Row],[User Code (Owning User) (Usuario)]]&amp;Leave[[#This Row],[fecha activa]]</f>
        <v>MIE2025140120269No Aplica</v>
      </c>
    </row>
    <row r="7763" spans="1:14" x14ac:dyDescent="0.3">
      <c r="A7763" s="43" t="s">
        <v>465</v>
      </c>
      <c r="B7763" s="3">
        <v>45929</v>
      </c>
      <c r="C7763" s="3">
        <v>45929</v>
      </c>
      <c r="D7763" s="43" t="s">
        <v>493</v>
      </c>
      <c r="E7763" s="43" t="s">
        <v>447</v>
      </c>
      <c r="F7763" s="43" t="s">
        <v>448</v>
      </c>
      <c r="G7763">
        <v>60</v>
      </c>
      <c r="H7763">
        <v>60</v>
      </c>
      <c r="I7763" s="43" t="s">
        <v>1180</v>
      </c>
      <c r="J7763" s="43" t="s">
        <v>2226</v>
      </c>
      <c r="K7763" s="43" t="s">
        <v>177</v>
      </c>
      <c r="L7763" s="43" t="str">
        <f>IF(AND(Home!$A$1&gt;=Leave[[#This Row],[Start Time]],Home!$A$1&lt;=Leave[[#This Row],[End Time]]),"Aplica","No Aplica")</f>
        <v>No Aplica</v>
      </c>
      <c r="M7763" s="43" t="str">
        <f>IF(AND(Home!$A$1&gt;=Leave[[#This Row],[Start Time]],Home!$A$1&lt;=Leave[[#This Row],[End Time]]),Home!$A$1,"No Aplica")</f>
        <v>No Aplica</v>
      </c>
      <c r="N7763" s="43" t="str">
        <f>Leave[[#This Row],[User Code (Owning User) (Usuario)]]&amp;Leave[[#This Row],[fecha activa]]</f>
        <v>MIE2024260214498No Aplica</v>
      </c>
    </row>
    <row r="7764" spans="1:14" x14ac:dyDescent="0.3">
      <c r="A7764" s="43" t="s">
        <v>465</v>
      </c>
      <c r="B7764" s="3">
        <v>45930</v>
      </c>
      <c r="C7764" s="3">
        <v>45930</v>
      </c>
      <c r="D7764" s="43" t="s">
        <v>2040</v>
      </c>
      <c r="E7764" s="43" t="s">
        <v>447</v>
      </c>
      <c r="F7764" s="43" t="s">
        <v>448</v>
      </c>
      <c r="G7764">
        <v>60</v>
      </c>
      <c r="H7764">
        <v>60</v>
      </c>
      <c r="I7764" s="43" t="s">
        <v>1180</v>
      </c>
      <c r="J7764" s="43" t="s">
        <v>2226</v>
      </c>
      <c r="K7764" s="43" t="s">
        <v>177</v>
      </c>
      <c r="L7764" s="43" t="str">
        <f>IF(AND(Home!$A$1&gt;=Leave[[#This Row],[Start Time]],Home!$A$1&lt;=Leave[[#This Row],[End Time]]),"Aplica","No Aplica")</f>
        <v>No Aplica</v>
      </c>
      <c r="M7764" s="43" t="str">
        <f>IF(AND(Home!$A$1&gt;=Leave[[#This Row],[Start Time]],Home!$A$1&lt;=Leave[[#This Row],[End Time]]),Home!$A$1,"No Aplica")</f>
        <v>No Aplica</v>
      </c>
      <c r="N7764" s="43" t="str">
        <f>Leave[[#This Row],[User Code (Owning User) (Usuario)]]&amp;Leave[[#This Row],[fecha activa]]</f>
        <v>MIE2024260214498No Aplica</v>
      </c>
    </row>
    <row r="7765" spans="1:14" x14ac:dyDescent="0.3">
      <c r="A7765" s="43" t="s">
        <v>465</v>
      </c>
      <c r="B7765" s="3">
        <v>45926</v>
      </c>
      <c r="C7765" s="3">
        <v>45926</v>
      </c>
      <c r="D7765" s="43" t="s">
        <v>2040</v>
      </c>
      <c r="E7765" s="43" t="s">
        <v>447</v>
      </c>
      <c r="F7765" s="43" t="s">
        <v>448</v>
      </c>
      <c r="G7765">
        <v>60</v>
      </c>
      <c r="H7765">
        <v>60</v>
      </c>
      <c r="I7765" s="43" t="s">
        <v>1180</v>
      </c>
      <c r="J7765" s="43" t="s">
        <v>2226</v>
      </c>
      <c r="K7765" s="43" t="s">
        <v>177</v>
      </c>
      <c r="L7765" s="43" t="str">
        <f>IF(AND(Home!$A$1&gt;=Leave[[#This Row],[Start Time]],Home!$A$1&lt;=Leave[[#This Row],[End Time]]),"Aplica","No Aplica")</f>
        <v>No Aplica</v>
      </c>
      <c r="M7765" s="43" t="str">
        <f>IF(AND(Home!$A$1&gt;=Leave[[#This Row],[Start Time]],Home!$A$1&lt;=Leave[[#This Row],[End Time]]),Home!$A$1,"No Aplica")</f>
        <v>No Aplica</v>
      </c>
      <c r="N7765" s="43" t="str">
        <f>Leave[[#This Row],[User Code (Owning User) (Usuario)]]&amp;Leave[[#This Row],[fecha activa]]</f>
        <v>MIE2024260214498No Aplica</v>
      </c>
    </row>
    <row r="7766" spans="1:14" x14ac:dyDescent="0.3">
      <c r="A7766" s="43" t="s">
        <v>465</v>
      </c>
      <c r="B7766" s="3">
        <v>45925</v>
      </c>
      <c r="C7766" s="3">
        <v>45925</v>
      </c>
      <c r="D7766" s="43" t="s">
        <v>493</v>
      </c>
      <c r="E7766" s="43" t="s">
        <v>447</v>
      </c>
      <c r="F7766" s="43" t="s">
        <v>448</v>
      </c>
      <c r="G7766">
        <v>60</v>
      </c>
      <c r="H7766">
        <v>60</v>
      </c>
      <c r="I7766" s="43" t="s">
        <v>1180</v>
      </c>
      <c r="J7766" s="43" t="s">
        <v>2226</v>
      </c>
      <c r="K7766" s="43" t="s">
        <v>177</v>
      </c>
      <c r="L7766" s="43" t="str">
        <f>IF(AND(Home!$A$1&gt;=Leave[[#This Row],[Start Time]],Home!$A$1&lt;=Leave[[#This Row],[End Time]]),"Aplica","No Aplica")</f>
        <v>No Aplica</v>
      </c>
      <c r="M7766" s="43" t="str">
        <f>IF(AND(Home!$A$1&gt;=Leave[[#This Row],[Start Time]],Home!$A$1&lt;=Leave[[#This Row],[End Time]]),Home!$A$1,"No Aplica")</f>
        <v>No Aplica</v>
      </c>
      <c r="N7766" s="43" t="str">
        <f>Leave[[#This Row],[User Code (Owning User) (Usuario)]]&amp;Leave[[#This Row],[fecha activa]]</f>
        <v>MIE2024260214498No Aplica</v>
      </c>
    </row>
    <row r="7767" spans="1:14" x14ac:dyDescent="0.3">
      <c r="A7767" s="43" t="s">
        <v>465</v>
      </c>
      <c r="B7767" s="3">
        <v>45923</v>
      </c>
      <c r="C7767" s="3">
        <v>45923</v>
      </c>
      <c r="D7767" s="43" t="s">
        <v>493</v>
      </c>
      <c r="E7767" s="43" t="s">
        <v>447</v>
      </c>
      <c r="F7767" s="43" t="s">
        <v>448</v>
      </c>
      <c r="G7767">
        <v>60</v>
      </c>
      <c r="H7767">
        <v>60</v>
      </c>
      <c r="I7767" s="43" t="s">
        <v>1180</v>
      </c>
      <c r="J7767" s="43" t="s">
        <v>2226</v>
      </c>
      <c r="K7767" s="43" t="s">
        <v>177</v>
      </c>
      <c r="L7767" s="43" t="str">
        <f>IF(AND(Home!$A$1&gt;=Leave[[#This Row],[Start Time]],Home!$A$1&lt;=Leave[[#This Row],[End Time]]),"Aplica","No Aplica")</f>
        <v>No Aplica</v>
      </c>
      <c r="M7767" s="43" t="str">
        <f>IF(AND(Home!$A$1&gt;=Leave[[#This Row],[Start Time]],Home!$A$1&lt;=Leave[[#This Row],[End Time]]),Home!$A$1,"No Aplica")</f>
        <v>No Aplica</v>
      </c>
      <c r="N7767" s="43" t="str">
        <f>Leave[[#This Row],[User Code (Owning User) (Usuario)]]&amp;Leave[[#This Row],[fecha activa]]</f>
        <v>MIE2024260214498No Aplica</v>
      </c>
    </row>
    <row r="7768" spans="1:14" x14ac:dyDescent="0.3">
      <c r="A7768" s="43" t="s">
        <v>465</v>
      </c>
      <c r="B7768" s="3">
        <v>45922</v>
      </c>
      <c r="C7768" s="3">
        <v>45922</v>
      </c>
      <c r="D7768" s="43" t="s">
        <v>493</v>
      </c>
      <c r="E7768" s="43" t="s">
        <v>447</v>
      </c>
      <c r="F7768" s="43" t="s">
        <v>448</v>
      </c>
      <c r="G7768">
        <v>60</v>
      </c>
      <c r="H7768">
        <v>60</v>
      </c>
      <c r="I7768" s="43" t="s">
        <v>1180</v>
      </c>
      <c r="J7768" s="43" t="s">
        <v>2226</v>
      </c>
      <c r="K7768" s="43" t="s">
        <v>177</v>
      </c>
      <c r="L7768" s="43" t="str">
        <f>IF(AND(Home!$A$1&gt;=Leave[[#This Row],[Start Time]],Home!$A$1&lt;=Leave[[#This Row],[End Time]]),"Aplica","No Aplica")</f>
        <v>Aplica</v>
      </c>
      <c r="M7768" s="43">
        <f>IF(AND(Home!$A$1&gt;=Leave[[#This Row],[Start Time]],Home!$A$1&lt;=Leave[[#This Row],[End Time]]),Home!$A$1,"No Aplica")</f>
        <v>45922</v>
      </c>
      <c r="N7768" s="43" t="str">
        <f>Leave[[#This Row],[User Code (Owning User) (Usuario)]]&amp;Leave[[#This Row],[fecha activa]]</f>
        <v>MIE202426021449845922</v>
      </c>
    </row>
    <row r="7769" spans="1:14" x14ac:dyDescent="0.3">
      <c r="A7769" s="43" t="s">
        <v>468</v>
      </c>
      <c r="B7769" s="3">
        <v>45924</v>
      </c>
      <c r="C7769" s="3">
        <v>45924</v>
      </c>
      <c r="D7769" s="43" t="s">
        <v>467</v>
      </c>
      <c r="E7769" s="43" t="s">
        <v>447</v>
      </c>
      <c r="F7769" s="43" t="s">
        <v>448</v>
      </c>
      <c r="G7769">
        <v>540</v>
      </c>
      <c r="H7769">
        <v>540</v>
      </c>
      <c r="I7769" s="43" t="s">
        <v>1180</v>
      </c>
      <c r="J7769" s="43" t="s">
        <v>2226</v>
      </c>
      <c r="K7769" s="43" t="s">
        <v>177</v>
      </c>
      <c r="L7769" s="43" t="str">
        <f>IF(AND(Home!$A$1&gt;=Leave[[#This Row],[Start Time]],Home!$A$1&lt;=Leave[[#This Row],[End Time]]),"Aplica","No Aplica")</f>
        <v>No Aplica</v>
      </c>
      <c r="M7769" s="43" t="str">
        <f>IF(AND(Home!$A$1&gt;=Leave[[#This Row],[Start Time]],Home!$A$1&lt;=Leave[[#This Row],[End Time]]),Home!$A$1,"No Aplica")</f>
        <v>No Aplica</v>
      </c>
      <c r="N7769" s="43" t="str">
        <f>Leave[[#This Row],[User Code (Owning User) (Usuario)]]&amp;Leave[[#This Row],[fecha activa]]</f>
        <v>MIE2024260214498No Aplica</v>
      </c>
    </row>
    <row r="7770" spans="1:14" x14ac:dyDescent="0.3">
      <c r="A7770" s="43" t="s">
        <v>465</v>
      </c>
      <c r="B7770" s="3">
        <v>45919</v>
      </c>
      <c r="C7770" s="3">
        <v>45919</v>
      </c>
      <c r="D7770" s="43" t="s">
        <v>493</v>
      </c>
      <c r="E7770" s="43" t="s">
        <v>447</v>
      </c>
      <c r="F7770" s="43" t="s">
        <v>448</v>
      </c>
      <c r="G7770">
        <v>60</v>
      </c>
      <c r="H7770">
        <v>60</v>
      </c>
      <c r="I7770" s="43" t="s">
        <v>1180</v>
      </c>
      <c r="J7770" s="43" t="s">
        <v>2226</v>
      </c>
      <c r="K7770" s="43" t="s">
        <v>177</v>
      </c>
      <c r="L7770" s="43" t="str">
        <f>IF(AND(Home!$A$1&gt;=Leave[[#This Row],[Start Time]],Home!$A$1&lt;=Leave[[#This Row],[End Time]]),"Aplica","No Aplica")</f>
        <v>No Aplica</v>
      </c>
      <c r="M7770" s="43" t="str">
        <f>IF(AND(Home!$A$1&gt;=Leave[[#This Row],[Start Time]],Home!$A$1&lt;=Leave[[#This Row],[End Time]]),Home!$A$1,"No Aplica")</f>
        <v>No Aplica</v>
      </c>
      <c r="N7770" s="43" t="str">
        <f>Leave[[#This Row],[User Code (Owning User) (Usuario)]]&amp;Leave[[#This Row],[fecha activa]]</f>
        <v>MIE2024260214498No Aplica</v>
      </c>
    </row>
    <row r="7771" spans="1:14" x14ac:dyDescent="0.3">
      <c r="A7771" s="43" t="s">
        <v>465</v>
      </c>
      <c r="B7771" s="3">
        <v>45917</v>
      </c>
      <c r="C7771" s="3">
        <v>45917</v>
      </c>
      <c r="D7771" s="43" t="s">
        <v>493</v>
      </c>
      <c r="E7771" s="43" t="s">
        <v>447</v>
      </c>
      <c r="F7771" s="43" t="s">
        <v>448</v>
      </c>
      <c r="G7771">
        <v>60</v>
      </c>
      <c r="H7771">
        <v>60</v>
      </c>
      <c r="I7771" s="43" t="s">
        <v>1180</v>
      </c>
      <c r="J7771" s="43" t="s">
        <v>2226</v>
      </c>
      <c r="K7771" s="43" t="s">
        <v>177</v>
      </c>
      <c r="L7771" s="43" t="str">
        <f>IF(AND(Home!$A$1&gt;=Leave[[#This Row],[Start Time]],Home!$A$1&lt;=Leave[[#This Row],[End Time]]),"Aplica","No Aplica")</f>
        <v>No Aplica</v>
      </c>
      <c r="M7771" s="43" t="str">
        <f>IF(AND(Home!$A$1&gt;=Leave[[#This Row],[Start Time]],Home!$A$1&lt;=Leave[[#This Row],[End Time]]),Home!$A$1,"No Aplica")</f>
        <v>No Aplica</v>
      </c>
      <c r="N7771" s="43" t="str">
        <f>Leave[[#This Row],[User Code (Owning User) (Usuario)]]&amp;Leave[[#This Row],[fecha activa]]</f>
        <v>MIE2024260214498No Aplica</v>
      </c>
    </row>
    <row r="7772" spans="1:14" x14ac:dyDescent="0.3">
      <c r="A7772" s="43" t="s">
        <v>465</v>
      </c>
      <c r="B7772" s="3">
        <v>45916</v>
      </c>
      <c r="C7772" s="3">
        <v>45916</v>
      </c>
      <c r="D7772" s="43" t="s">
        <v>2080</v>
      </c>
      <c r="E7772" s="43" t="s">
        <v>447</v>
      </c>
      <c r="F7772" s="43" t="s">
        <v>448</v>
      </c>
      <c r="G7772">
        <v>60</v>
      </c>
      <c r="H7772">
        <v>60</v>
      </c>
      <c r="I7772" s="43" t="s">
        <v>1180</v>
      </c>
      <c r="J7772" s="43" t="s">
        <v>2226</v>
      </c>
      <c r="K7772" s="43" t="s">
        <v>177</v>
      </c>
      <c r="L7772" s="43" t="str">
        <f>IF(AND(Home!$A$1&gt;=Leave[[#This Row],[Start Time]],Home!$A$1&lt;=Leave[[#This Row],[End Time]]),"Aplica","No Aplica")</f>
        <v>No Aplica</v>
      </c>
      <c r="M7772" s="43" t="str">
        <f>IF(AND(Home!$A$1&gt;=Leave[[#This Row],[Start Time]],Home!$A$1&lt;=Leave[[#This Row],[End Time]]),Home!$A$1,"No Aplica")</f>
        <v>No Aplica</v>
      </c>
      <c r="N7772" s="43" t="str">
        <f>Leave[[#This Row],[User Code (Owning User) (Usuario)]]&amp;Leave[[#This Row],[fecha activa]]</f>
        <v>MIE2024260214498No Aplica</v>
      </c>
    </row>
    <row r="7773" spans="1:14" x14ac:dyDescent="0.3">
      <c r="A7773" s="43" t="s">
        <v>465</v>
      </c>
      <c r="B7773" s="3">
        <v>45915</v>
      </c>
      <c r="C7773" s="3">
        <v>45915</v>
      </c>
      <c r="D7773" s="43" t="s">
        <v>2040</v>
      </c>
      <c r="E7773" s="43" t="s">
        <v>447</v>
      </c>
      <c r="F7773" s="43" t="s">
        <v>448</v>
      </c>
      <c r="G7773">
        <v>60</v>
      </c>
      <c r="H7773">
        <v>60</v>
      </c>
      <c r="I7773" s="43" t="s">
        <v>1180</v>
      </c>
      <c r="J7773" s="43" t="s">
        <v>2226</v>
      </c>
      <c r="K7773" s="43" t="s">
        <v>177</v>
      </c>
      <c r="L7773" s="43" t="str">
        <f>IF(AND(Home!$A$1&gt;=Leave[[#This Row],[Start Time]],Home!$A$1&lt;=Leave[[#This Row],[End Time]]),"Aplica","No Aplica")</f>
        <v>No Aplica</v>
      </c>
      <c r="M7773" s="43" t="str">
        <f>IF(AND(Home!$A$1&gt;=Leave[[#This Row],[Start Time]],Home!$A$1&lt;=Leave[[#This Row],[End Time]]),Home!$A$1,"No Aplica")</f>
        <v>No Aplica</v>
      </c>
      <c r="N7773" s="43" t="str">
        <f>Leave[[#This Row],[User Code (Owning User) (Usuario)]]&amp;Leave[[#This Row],[fecha activa]]</f>
        <v>MIE2024260214498No Aplica</v>
      </c>
    </row>
    <row r="7774" spans="1:14" x14ac:dyDescent="0.3">
      <c r="A7774" s="43" t="s">
        <v>468</v>
      </c>
      <c r="B7774" s="3">
        <v>45918</v>
      </c>
      <c r="C7774" s="3">
        <v>45918</v>
      </c>
      <c r="D7774" s="43" t="s">
        <v>467</v>
      </c>
      <c r="E7774" s="43" t="s">
        <v>447</v>
      </c>
      <c r="F7774" s="43" t="s">
        <v>448</v>
      </c>
      <c r="G7774">
        <v>540</v>
      </c>
      <c r="H7774">
        <v>540</v>
      </c>
      <c r="I7774" s="43" t="s">
        <v>1180</v>
      </c>
      <c r="J7774" s="43" t="s">
        <v>2226</v>
      </c>
      <c r="K7774" s="43" t="s">
        <v>177</v>
      </c>
      <c r="L7774" s="43" t="str">
        <f>IF(AND(Home!$A$1&gt;=Leave[[#This Row],[Start Time]],Home!$A$1&lt;=Leave[[#This Row],[End Time]]),"Aplica","No Aplica")</f>
        <v>No Aplica</v>
      </c>
      <c r="M7774" s="43" t="str">
        <f>IF(AND(Home!$A$1&gt;=Leave[[#This Row],[Start Time]],Home!$A$1&lt;=Leave[[#This Row],[End Time]]),Home!$A$1,"No Aplica")</f>
        <v>No Aplica</v>
      </c>
      <c r="N7774" s="43" t="str">
        <f>Leave[[#This Row],[User Code (Owning User) (Usuario)]]&amp;Leave[[#This Row],[fecha activa]]</f>
        <v>MIE2024260214498No Aplica</v>
      </c>
    </row>
    <row r="7775" spans="1:14" x14ac:dyDescent="0.3">
      <c r="A7775" s="43" t="s">
        <v>465</v>
      </c>
      <c r="B7775" s="3">
        <v>45912</v>
      </c>
      <c r="C7775" s="3">
        <v>45912</v>
      </c>
      <c r="D7775" s="43" t="s">
        <v>2080</v>
      </c>
      <c r="E7775" s="43" t="s">
        <v>447</v>
      </c>
      <c r="F7775" s="43" t="s">
        <v>448</v>
      </c>
      <c r="G7775">
        <v>60</v>
      </c>
      <c r="H7775">
        <v>60</v>
      </c>
      <c r="I7775" s="43" t="s">
        <v>1180</v>
      </c>
      <c r="J7775" s="43" t="s">
        <v>2226</v>
      </c>
      <c r="K7775" s="43" t="s">
        <v>177</v>
      </c>
      <c r="L7775" s="43" t="str">
        <f>IF(AND(Home!$A$1&gt;=Leave[[#This Row],[Start Time]],Home!$A$1&lt;=Leave[[#This Row],[End Time]]),"Aplica","No Aplica")</f>
        <v>No Aplica</v>
      </c>
      <c r="M7775" s="43" t="str">
        <f>IF(AND(Home!$A$1&gt;=Leave[[#This Row],[Start Time]],Home!$A$1&lt;=Leave[[#This Row],[End Time]]),Home!$A$1,"No Aplica")</f>
        <v>No Aplica</v>
      </c>
      <c r="N7775" s="43" t="str">
        <f>Leave[[#This Row],[User Code (Owning User) (Usuario)]]&amp;Leave[[#This Row],[fecha activa]]</f>
        <v>MIE2024260214498No Aplica</v>
      </c>
    </row>
    <row r="7776" spans="1:14" x14ac:dyDescent="0.3">
      <c r="A7776" s="43" t="s">
        <v>465</v>
      </c>
      <c r="B7776" s="3">
        <v>45911</v>
      </c>
      <c r="C7776" s="3">
        <v>45911</v>
      </c>
      <c r="D7776" s="43" t="s">
        <v>2040</v>
      </c>
      <c r="E7776" s="43" t="s">
        <v>447</v>
      </c>
      <c r="F7776" s="43" t="s">
        <v>448</v>
      </c>
      <c r="G7776">
        <v>60</v>
      </c>
      <c r="H7776">
        <v>60</v>
      </c>
      <c r="I7776" s="43" t="s">
        <v>1180</v>
      </c>
      <c r="J7776" s="43" t="s">
        <v>2226</v>
      </c>
      <c r="K7776" s="43" t="s">
        <v>177</v>
      </c>
      <c r="L7776" s="43" t="str">
        <f>IF(AND(Home!$A$1&gt;=Leave[[#This Row],[Start Time]],Home!$A$1&lt;=Leave[[#This Row],[End Time]]),"Aplica","No Aplica")</f>
        <v>No Aplica</v>
      </c>
      <c r="M7776" s="43" t="str">
        <f>IF(AND(Home!$A$1&gt;=Leave[[#This Row],[Start Time]],Home!$A$1&lt;=Leave[[#This Row],[End Time]]),Home!$A$1,"No Aplica")</f>
        <v>No Aplica</v>
      </c>
      <c r="N7776" s="43" t="str">
        <f>Leave[[#This Row],[User Code (Owning User) (Usuario)]]&amp;Leave[[#This Row],[fecha activa]]</f>
        <v>MIE2024260214498No Aplica</v>
      </c>
    </row>
    <row r="7777" spans="1:14" x14ac:dyDescent="0.3">
      <c r="A7777" s="43" t="s">
        <v>465</v>
      </c>
      <c r="B7777" s="3">
        <v>45909</v>
      </c>
      <c r="C7777" s="3">
        <v>45909</v>
      </c>
      <c r="D7777" s="43" t="s">
        <v>2040</v>
      </c>
      <c r="E7777" s="43" t="s">
        <v>447</v>
      </c>
      <c r="F7777" s="43" t="s">
        <v>448</v>
      </c>
      <c r="G7777">
        <v>60</v>
      </c>
      <c r="H7777">
        <v>60</v>
      </c>
      <c r="I7777" s="43" t="s">
        <v>1180</v>
      </c>
      <c r="J7777" s="43" t="s">
        <v>2226</v>
      </c>
      <c r="K7777" s="43" t="s">
        <v>177</v>
      </c>
      <c r="L7777" s="43" t="str">
        <f>IF(AND(Home!$A$1&gt;=Leave[[#This Row],[Start Time]],Home!$A$1&lt;=Leave[[#This Row],[End Time]]),"Aplica","No Aplica")</f>
        <v>No Aplica</v>
      </c>
      <c r="M7777" s="43" t="str">
        <f>IF(AND(Home!$A$1&gt;=Leave[[#This Row],[Start Time]],Home!$A$1&lt;=Leave[[#This Row],[End Time]]),Home!$A$1,"No Aplica")</f>
        <v>No Aplica</v>
      </c>
      <c r="N7777" s="43" t="str">
        <f>Leave[[#This Row],[User Code (Owning User) (Usuario)]]&amp;Leave[[#This Row],[fecha activa]]</f>
        <v>MIE2024260214498No Aplica</v>
      </c>
    </row>
    <row r="7778" spans="1:14" x14ac:dyDescent="0.3">
      <c r="A7778" s="43" t="s">
        <v>1757</v>
      </c>
      <c r="B7778" s="3">
        <v>45908</v>
      </c>
      <c r="C7778" s="3">
        <v>45908</v>
      </c>
      <c r="D7778" s="43" t="s">
        <v>493</v>
      </c>
      <c r="E7778" s="43" t="s">
        <v>447</v>
      </c>
      <c r="F7778" s="43" t="s">
        <v>448</v>
      </c>
      <c r="G7778">
        <v>60</v>
      </c>
      <c r="H7778">
        <v>60</v>
      </c>
      <c r="I7778" s="43" t="s">
        <v>1180</v>
      </c>
      <c r="J7778" s="43" t="s">
        <v>2226</v>
      </c>
      <c r="K7778" s="43" t="s">
        <v>177</v>
      </c>
      <c r="L7778" s="43" t="str">
        <f>IF(AND(Home!$A$1&gt;=Leave[[#This Row],[Start Time]],Home!$A$1&lt;=Leave[[#This Row],[End Time]]),"Aplica","No Aplica")</f>
        <v>No Aplica</v>
      </c>
      <c r="M7778" s="43" t="str">
        <f>IF(AND(Home!$A$1&gt;=Leave[[#This Row],[Start Time]],Home!$A$1&lt;=Leave[[#This Row],[End Time]]),Home!$A$1,"No Aplica")</f>
        <v>No Aplica</v>
      </c>
      <c r="N7778" s="43" t="str">
        <f>Leave[[#This Row],[User Code (Owning User) (Usuario)]]&amp;Leave[[#This Row],[fecha activa]]</f>
        <v>MIE2024260214498No Aplica</v>
      </c>
    </row>
    <row r="7779" spans="1:14" x14ac:dyDescent="0.3">
      <c r="A7779" s="43" t="s">
        <v>468</v>
      </c>
      <c r="B7779" s="3">
        <v>45910</v>
      </c>
      <c r="C7779" s="3">
        <v>45910</v>
      </c>
      <c r="D7779" s="43" t="s">
        <v>467</v>
      </c>
      <c r="E7779" s="43" t="s">
        <v>447</v>
      </c>
      <c r="F7779" s="43" t="s">
        <v>448</v>
      </c>
      <c r="G7779">
        <v>540</v>
      </c>
      <c r="H7779">
        <v>540</v>
      </c>
      <c r="I7779" s="43" t="s">
        <v>1180</v>
      </c>
      <c r="J7779" s="43" t="s">
        <v>2226</v>
      </c>
      <c r="K7779" s="43" t="s">
        <v>177</v>
      </c>
      <c r="L7779" s="43" t="str">
        <f>IF(AND(Home!$A$1&gt;=Leave[[#This Row],[Start Time]],Home!$A$1&lt;=Leave[[#This Row],[End Time]]),"Aplica","No Aplica")</f>
        <v>No Aplica</v>
      </c>
      <c r="M7779" s="43" t="str">
        <f>IF(AND(Home!$A$1&gt;=Leave[[#This Row],[Start Time]],Home!$A$1&lt;=Leave[[#This Row],[End Time]]),Home!$A$1,"No Aplica")</f>
        <v>No Aplica</v>
      </c>
      <c r="N7779" s="43" t="str">
        <f>Leave[[#This Row],[User Code (Owning User) (Usuario)]]&amp;Leave[[#This Row],[fecha activa]]</f>
        <v>MIE2024260214498No Aplica</v>
      </c>
    </row>
    <row r="7780" spans="1:14" x14ac:dyDescent="0.3">
      <c r="A7780" s="43" t="s">
        <v>468</v>
      </c>
      <c r="B7780" s="3">
        <v>45903</v>
      </c>
      <c r="C7780" s="3">
        <v>45903</v>
      </c>
      <c r="D7780" s="43" t="s">
        <v>467</v>
      </c>
      <c r="E7780" s="43" t="s">
        <v>447</v>
      </c>
      <c r="F7780" s="43" t="s">
        <v>448</v>
      </c>
      <c r="G7780">
        <v>540</v>
      </c>
      <c r="H7780">
        <v>540</v>
      </c>
      <c r="I7780" s="43" t="s">
        <v>1180</v>
      </c>
      <c r="J7780" s="43" t="s">
        <v>2226</v>
      </c>
      <c r="K7780" s="43" t="s">
        <v>177</v>
      </c>
      <c r="L7780" s="43" t="str">
        <f>IF(AND(Home!$A$1&gt;=Leave[[#This Row],[Start Time]],Home!$A$1&lt;=Leave[[#This Row],[End Time]]),"Aplica","No Aplica")</f>
        <v>No Aplica</v>
      </c>
      <c r="M7780" s="43" t="str">
        <f>IF(AND(Home!$A$1&gt;=Leave[[#This Row],[Start Time]],Home!$A$1&lt;=Leave[[#This Row],[End Time]]),Home!$A$1,"No Aplica")</f>
        <v>No Aplica</v>
      </c>
      <c r="N7780" s="43" t="str">
        <f>Leave[[#This Row],[User Code (Owning User) (Usuario)]]&amp;Leave[[#This Row],[fecha activa]]</f>
        <v>MIE2024260214498No Aplica</v>
      </c>
    </row>
    <row r="7781" spans="1:14" x14ac:dyDescent="0.3">
      <c r="A7781" s="43" t="s">
        <v>465</v>
      </c>
      <c r="B7781" s="3">
        <v>45905</v>
      </c>
      <c r="C7781" s="3">
        <v>45905</v>
      </c>
      <c r="D7781" s="43" t="s">
        <v>2040</v>
      </c>
      <c r="E7781" s="43" t="s">
        <v>447</v>
      </c>
      <c r="F7781" s="43" t="s">
        <v>448</v>
      </c>
      <c r="G7781">
        <v>60</v>
      </c>
      <c r="H7781">
        <v>60</v>
      </c>
      <c r="I7781" s="43" t="s">
        <v>1180</v>
      </c>
      <c r="J7781" s="43" t="s">
        <v>2226</v>
      </c>
      <c r="K7781" s="43" t="s">
        <v>177</v>
      </c>
      <c r="L7781" s="43" t="str">
        <f>IF(AND(Home!$A$1&gt;=Leave[[#This Row],[Start Time]],Home!$A$1&lt;=Leave[[#This Row],[End Time]]),"Aplica","No Aplica")</f>
        <v>No Aplica</v>
      </c>
      <c r="M7781" s="43" t="str">
        <f>IF(AND(Home!$A$1&gt;=Leave[[#This Row],[Start Time]],Home!$A$1&lt;=Leave[[#This Row],[End Time]]),Home!$A$1,"No Aplica")</f>
        <v>No Aplica</v>
      </c>
      <c r="N7781" s="43" t="str">
        <f>Leave[[#This Row],[User Code (Owning User) (Usuario)]]&amp;Leave[[#This Row],[fecha activa]]</f>
        <v>MIE2024260214498No Aplica</v>
      </c>
    </row>
    <row r="7782" spans="1:14" x14ac:dyDescent="0.3">
      <c r="A7782" s="43" t="s">
        <v>465</v>
      </c>
      <c r="B7782" s="3">
        <v>45904</v>
      </c>
      <c r="C7782" s="3">
        <v>45904</v>
      </c>
      <c r="D7782" s="43" t="s">
        <v>493</v>
      </c>
      <c r="E7782" s="43" t="s">
        <v>447</v>
      </c>
      <c r="F7782" s="43" t="s">
        <v>448</v>
      </c>
      <c r="G7782">
        <v>60</v>
      </c>
      <c r="H7782">
        <v>60</v>
      </c>
      <c r="I7782" s="43" t="s">
        <v>1180</v>
      </c>
      <c r="J7782" s="43" t="s">
        <v>2226</v>
      </c>
      <c r="K7782" s="43" t="s">
        <v>177</v>
      </c>
      <c r="L7782" s="43" t="str">
        <f>IF(AND(Home!$A$1&gt;=Leave[[#This Row],[Start Time]],Home!$A$1&lt;=Leave[[#This Row],[End Time]]),"Aplica","No Aplica")</f>
        <v>No Aplica</v>
      </c>
      <c r="M7782" s="43" t="str">
        <f>IF(AND(Home!$A$1&gt;=Leave[[#This Row],[Start Time]],Home!$A$1&lt;=Leave[[#This Row],[End Time]]),Home!$A$1,"No Aplica")</f>
        <v>No Aplica</v>
      </c>
      <c r="N7782" s="43" t="str">
        <f>Leave[[#This Row],[User Code (Owning User) (Usuario)]]&amp;Leave[[#This Row],[fecha activa]]</f>
        <v>MIE2024260214498No Aplica</v>
      </c>
    </row>
    <row r="7783" spans="1:14" x14ac:dyDescent="0.3">
      <c r="A7783" s="43" t="s">
        <v>465</v>
      </c>
      <c r="B7783" s="3">
        <v>45902</v>
      </c>
      <c r="C7783" s="3">
        <v>45902</v>
      </c>
      <c r="D7783" s="43" t="s">
        <v>493</v>
      </c>
      <c r="E7783" s="43" t="s">
        <v>447</v>
      </c>
      <c r="F7783" s="43" t="s">
        <v>448</v>
      </c>
      <c r="G7783">
        <v>60</v>
      </c>
      <c r="H7783">
        <v>60</v>
      </c>
      <c r="I7783" s="43" t="s">
        <v>1180</v>
      </c>
      <c r="J7783" s="43" t="s">
        <v>2226</v>
      </c>
      <c r="K7783" s="43" t="s">
        <v>177</v>
      </c>
      <c r="L7783" s="43" t="str">
        <f>IF(AND(Home!$A$1&gt;=Leave[[#This Row],[Start Time]],Home!$A$1&lt;=Leave[[#This Row],[End Time]]),"Aplica","No Aplica")</f>
        <v>No Aplica</v>
      </c>
      <c r="M7783" s="43" t="str">
        <f>IF(AND(Home!$A$1&gt;=Leave[[#This Row],[Start Time]],Home!$A$1&lt;=Leave[[#This Row],[End Time]]),Home!$A$1,"No Aplica")</f>
        <v>No Aplica</v>
      </c>
      <c r="N7783" s="43" t="str">
        <f>Leave[[#This Row],[User Code (Owning User) (Usuario)]]&amp;Leave[[#This Row],[fecha activa]]</f>
        <v>MIE2024260214498No Aplica</v>
      </c>
    </row>
    <row r="7784" spans="1:14" x14ac:dyDescent="0.3">
      <c r="A7784" s="43" t="s">
        <v>465</v>
      </c>
      <c r="B7784" s="3">
        <v>45901</v>
      </c>
      <c r="C7784" s="3">
        <v>45901</v>
      </c>
      <c r="D7784" s="43" t="s">
        <v>2040</v>
      </c>
      <c r="E7784" s="43" t="s">
        <v>447</v>
      </c>
      <c r="F7784" s="43" t="s">
        <v>448</v>
      </c>
      <c r="G7784">
        <v>60</v>
      </c>
      <c r="H7784">
        <v>60</v>
      </c>
      <c r="I7784" s="43" t="s">
        <v>1180</v>
      </c>
      <c r="J7784" s="43" t="s">
        <v>2226</v>
      </c>
      <c r="K7784" s="43" t="s">
        <v>177</v>
      </c>
      <c r="L7784" s="43" t="str">
        <f>IF(AND(Home!$A$1&gt;=Leave[[#This Row],[Start Time]],Home!$A$1&lt;=Leave[[#This Row],[End Time]]),"Aplica","No Aplica")</f>
        <v>No Aplica</v>
      </c>
      <c r="M7784" s="43" t="str">
        <f>IF(AND(Home!$A$1&gt;=Leave[[#This Row],[Start Time]],Home!$A$1&lt;=Leave[[#This Row],[End Time]]),Home!$A$1,"No Aplica")</f>
        <v>No Aplica</v>
      </c>
      <c r="N7784" s="43" t="str">
        <f>Leave[[#This Row],[User Code (Owning User) (Usuario)]]&amp;Leave[[#This Row],[fecha activa]]</f>
        <v>MIE2024260214498No Aplica</v>
      </c>
    </row>
    <row r="7785" spans="1:14" x14ac:dyDescent="0.3">
      <c r="A7785" s="43" t="s">
        <v>468</v>
      </c>
      <c r="B7785" s="3">
        <v>45930</v>
      </c>
      <c r="C7785" s="3">
        <v>45930</v>
      </c>
      <c r="D7785" s="43" t="s">
        <v>467</v>
      </c>
      <c r="E7785" s="43" t="s">
        <v>672</v>
      </c>
      <c r="F7785" s="43" t="s">
        <v>673</v>
      </c>
      <c r="G7785">
        <v>540</v>
      </c>
      <c r="H7785">
        <v>540</v>
      </c>
      <c r="I7785" s="43" t="s">
        <v>1252</v>
      </c>
      <c r="J7785" s="43" t="s">
        <v>1503</v>
      </c>
      <c r="K7785" s="43" t="s">
        <v>177</v>
      </c>
      <c r="L7785" s="43" t="str">
        <f>IF(AND(Home!$A$1&gt;=Leave[[#This Row],[Start Time]],Home!$A$1&lt;=Leave[[#This Row],[End Time]]),"Aplica","No Aplica")</f>
        <v>No Aplica</v>
      </c>
      <c r="M7785" s="43" t="str">
        <f>IF(AND(Home!$A$1&gt;=Leave[[#This Row],[Start Time]],Home!$A$1&lt;=Leave[[#This Row],[End Time]]),Home!$A$1,"No Aplica")</f>
        <v>No Aplica</v>
      </c>
      <c r="N7785" s="43" t="str">
        <f>Leave[[#This Row],[User Code (Owning User) (Usuario)]]&amp;Leave[[#This Row],[fecha activa]]</f>
        <v>MIE2024050817015No Aplica</v>
      </c>
    </row>
    <row r="7786" spans="1:14" x14ac:dyDescent="0.3">
      <c r="A7786" s="43" t="s">
        <v>468</v>
      </c>
      <c r="B7786" s="3">
        <v>45929</v>
      </c>
      <c r="C7786" s="3">
        <v>45929</v>
      </c>
      <c r="D7786" s="43" t="s">
        <v>1490</v>
      </c>
      <c r="E7786" s="43" t="s">
        <v>672</v>
      </c>
      <c r="F7786" s="43" t="s">
        <v>673</v>
      </c>
      <c r="G7786">
        <v>60</v>
      </c>
      <c r="H7786">
        <v>60</v>
      </c>
      <c r="I7786" s="43" t="s">
        <v>1252</v>
      </c>
      <c r="J7786" s="43" t="s">
        <v>1503</v>
      </c>
      <c r="K7786" s="43" t="s">
        <v>177</v>
      </c>
      <c r="L7786" s="43" t="str">
        <f>IF(AND(Home!$A$1&gt;=Leave[[#This Row],[Start Time]],Home!$A$1&lt;=Leave[[#This Row],[End Time]]),"Aplica","No Aplica")</f>
        <v>No Aplica</v>
      </c>
      <c r="M7786" s="43" t="str">
        <f>IF(AND(Home!$A$1&gt;=Leave[[#This Row],[Start Time]],Home!$A$1&lt;=Leave[[#This Row],[End Time]]),Home!$A$1,"No Aplica")</f>
        <v>No Aplica</v>
      </c>
      <c r="N7786" s="43" t="str">
        <f>Leave[[#This Row],[User Code (Owning User) (Usuario)]]&amp;Leave[[#This Row],[fecha activa]]</f>
        <v>MIE2024050817015No Aplica</v>
      </c>
    </row>
    <row r="7787" spans="1:14" x14ac:dyDescent="0.3">
      <c r="A7787" s="43" t="s">
        <v>468</v>
      </c>
      <c r="B7787" s="3">
        <v>45926</v>
      </c>
      <c r="C7787" s="3">
        <v>45926</v>
      </c>
      <c r="D7787" s="43" t="s">
        <v>1490</v>
      </c>
      <c r="E7787" s="43" t="s">
        <v>672</v>
      </c>
      <c r="F7787" s="43" t="s">
        <v>673</v>
      </c>
      <c r="G7787">
        <v>60</v>
      </c>
      <c r="H7787">
        <v>60</v>
      </c>
      <c r="I7787" s="43" t="s">
        <v>1252</v>
      </c>
      <c r="J7787" s="43" t="s">
        <v>1503</v>
      </c>
      <c r="K7787" s="43" t="s">
        <v>177</v>
      </c>
      <c r="L7787" s="43" t="str">
        <f>IF(AND(Home!$A$1&gt;=Leave[[#This Row],[Start Time]],Home!$A$1&lt;=Leave[[#This Row],[End Time]]),"Aplica","No Aplica")</f>
        <v>No Aplica</v>
      </c>
      <c r="M7787" s="43" t="str">
        <f>IF(AND(Home!$A$1&gt;=Leave[[#This Row],[Start Time]],Home!$A$1&lt;=Leave[[#This Row],[End Time]]),Home!$A$1,"No Aplica")</f>
        <v>No Aplica</v>
      </c>
      <c r="N7787" s="43" t="str">
        <f>Leave[[#This Row],[User Code (Owning User) (Usuario)]]&amp;Leave[[#This Row],[fecha activa]]</f>
        <v>MIE2024050817015No Aplica</v>
      </c>
    </row>
    <row r="7788" spans="1:14" x14ac:dyDescent="0.3">
      <c r="A7788" s="43" t="s">
        <v>468</v>
      </c>
      <c r="B7788" s="3">
        <v>45925</v>
      </c>
      <c r="C7788" s="3">
        <v>45925</v>
      </c>
      <c r="D7788" s="43" t="s">
        <v>1490</v>
      </c>
      <c r="E7788" s="43" t="s">
        <v>672</v>
      </c>
      <c r="F7788" s="43" t="s">
        <v>673</v>
      </c>
      <c r="G7788">
        <v>60</v>
      </c>
      <c r="H7788">
        <v>60</v>
      </c>
      <c r="I7788" s="43" t="s">
        <v>1252</v>
      </c>
      <c r="J7788" s="43" t="s">
        <v>1503</v>
      </c>
      <c r="K7788" s="43" t="s">
        <v>177</v>
      </c>
      <c r="L7788" s="43" t="str">
        <f>IF(AND(Home!$A$1&gt;=Leave[[#This Row],[Start Time]],Home!$A$1&lt;=Leave[[#This Row],[End Time]]),"Aplica","No Aplica")</f>
        <v>No Aplica</v>
      </c>
      <c r="M7788" s="43" t="str">
        <f>IF(AND(Home!$A$1&gt;=Leave[[#This Row],[Start Time]],Home!$A$1&lt;=Leave[[#This Row],[End Time]]),Home!$A$1,"No Aplica")</f>
        <v>No Aplica</v>
      </c>
      <c r="N7788" s="43" t="str">
        <f>Leave[[#This Row],[User Code (Owning User) (Usuario)]]&amp;Leave[[#This Row],[fecha activa]]</f>
        <v>MIE2024050817015No Aplica</v>
      </c>
    </row>
    <row r="7789" spans="1:14" x14ac:dyDescent="0.3">
      <c r="A7789" s="43" t="s">
        <v>468</v>
      </c>
      <c r="B7789" s="3">
        <v>45924</v>
      </c>
      <c r="C7789" s="3">
        <v>45924</v>
      </c>
      <c r="D7789" s="43" t="s">
        <v>1490</v>
      </c>
      <c r="E7789" s="43" t="s">
        <v>672</v>
      </c>
      <c r="F7789" s="43" t="s">
        <v>673</v>
      </c>
      <c r="G7789">
        <v>60</v>
      </c>
      <c r="H7789">
        <v>60</v>
      </c>
      <c r="I7789" s="43" t="s">
        <v>1252</v>
      </c>
      <c r="J7789" s="43" t="s">
        <v>1503</v>
      </c>
      <c r="K7789" s="43" t="s">
        <v>177</v>
      </c>
      <c r="L7789" s="43" t="str">
        <f>IF(AND(Home!$A$1&gt;=Leave[[#This Row],[Start Time]],Home!$A$1&lt;=Leave[[#This Row],[End Time]]),"Aplica","No Aplica")</f>
        <v>No Aplica</v>
      </c>
      <c r="M7789" s="43" t="str">
        <f>IF(AND(Home!$A$1&gt;=Leave[[#This Row],[Start Time]],Home!$A$1&lt;=Leave[[#This Row],[End Time]]),Home!$A$1,"No Aplica")</f>
        <v>No Aplica</v>
      </c>
      <c r="N7789" s="43" t="str">
        <f>Leave[[#This Row],[User Code (Owning User) (Usuario)]]&amp;Leave[[#This Row],[fecha activa]]</f>
        <v>MIE2024050817015No Aplica</v>
      </c>
    </row>
    <row r="7790" spans="1:14" x14ac:dyDescent="0.3">
      <c r="A7790" s="43" t="s">
        <v>468</v>
      </c>
      <c r="B7790" s="3">
        <v>45923</v>
      </c>
      <c r="C7790" s="3">
        <v>45923</v>
      </c>
      <c r="D7790" s="43" t="s">
        <v>467</v>
      </c>
      <c r="E7790" s="43" t="s">
        <v>672</v>
      </c>
      <c r="F7790" s="43" t="s">
        <v>673</v>
      </c>
      <c r="G7790">
        <v>540</v>
      </c>
      <c r="H7790">
        <v>540</v>
      </c>
      <c r="I7790" s="43" t="s">
        <v>1252</v>
      </c>
      <c r="J7790" s="43" t="s">
        <v>1503</v>
      </c>
      <c r="K7790" s="43" t="s">
        <v>177</v>
      </c>
      <c r="L7790" s="43" t="str">
        <f>IF(AND(Home!$A$1&gt;=Leave[[#This Row],[Start Time]],Home!$A$1&lt;=Leave[[#This Row],[End Time]]),"Aplica","No Aplica")</f>
        <v>No Aplica</v>
      </c>
      <c r="M7790" s="43" t="str">
        <f>IF(AND(Home!$A$1&gt;=Leave[[#This Row],[Start Time]],Home!$A$1&lt;=Leave[[#This Row],[End Time]]),Home!$A$1,"No Aplica")</f>
        <v>No Aplica</v>
      </c>
      <c r="N7790" s="43" t="str">
        <f>Leave[[#This Row],[User Code (Owning User) (Usuario)]]&amp;Leave[[#This Row],[fecha activa]]</f>
        <v>MIE2024050817015No Aplica</v>
      </c>
    </row>
    <row r="7791" spans="1:14" x14ac:dyDescent="0.3">
      <c r="A7791" s="43" t="s">
        <v>468</v>
      </c>
      <c r="B7791" s="3">
        <v>45922</v>
      </c>
      <c r="C7791" s="3">
        <v>45922</v>
      </c>
      <c r="D7791" s="43" t="s">
        <v>1490</v>
      </c>
      <c r="E7791" s="43" t="s">
        <v>672</v>
      </c>
      <c r="F7791" s="43" t="s">
        <v>673</v>
      </c>
      <c r="G7791">
        <v>60</v>
      </c>
      <c r="H7791">
        <v>60</v>
      </c>
      <c r="I7791" s="43" t="s">
        <v>1252</v>
      </c>
      <c r="J7791" s="43" t="s">
        <v>1503</v>
      </c>
      <c r="K7791" s="43" t="s">
        <v>177</v>
      </c>
      <c r="L7791" s="43" t="str">
        <f>IF(AND(Home!$A$1&gt;=Leave[[#This Row],[Start Time]],Home!$A$1&lt;=Leave[[#This Row],[End Time]]),"Aplica","No Aplica")</f>
        <v>Aplica</v>
      </c>
      <c r="M7791" s="43">
        <f>IF(AND(Home!$A$1&gt;=Leave[[#This Row],[Start Time]],Home!$A$1&lt;=Leave[[#This Row],[End Time]]),Home!$A$1,"No Aplica")</f>
        <v>45922</v>
      </c>
      <c r="N7791" s="43" t="str">
        <f>Leave[[#This Row],[User Code (Owning User) (Usuario)]]&amp;Leave[[#This Row],[fecha activa]]</f>
        <v>MIE202405081701545922</v>
      </c>
    </row>
    <row r="7792" spans="1:14" x14ac:dyDescent="0.3">
      <c r="A7792" s="43" t="s">
        <v>468</v>
      </c>
      <c r="B7792" s="3">
        <v>45919</v>
      </c>
      <c r="C7792" s="3">
        <v>45919</v>
      </c>
      <c r="D7792" s="43" t="s">
        <v>1490</v>
      </c>
      <c r="E7792" s="43" t="s">
        <v>672</v>
      </c>
      <c r="F7792" s="43" t="s">
        <v>673</v>
      </c>
      <c r="G7792">
        <v>60</v>
      </c>
      <c r="H7792">
        <v>60</v>
      </c>
      <c r="I7792" s="43" t="s">
        <v>1252</v>
      </c>
      <c r="J7792" s="43" t="s">
        <v>1503</v>
      </c>
      <c r="K7792" s="43" t="s">
        <v>177</v>
      </c>
      <c r="L7792" s="43" t="str">
        <f>IF(AND(Home!$A$1&gt;=Leave[[#This Row],[Start Time]],Home!$A$1&lt;=Leave[[#This Row],[End Time]]),"Aplica","No Aplica")</f>
        <v>No Aplica</v>
      </c>
      <c r="M7792" s="43" t="str">
        <f>IF(AND(Home!$A$1&gt;=Leave[[#This Row],[Start Time]],Home!$A$1&lt;=Leave[[#This Row],[End Time]]),Home!$A$1,"No Aplica")</f>
        <v>No Aplica</v>
      </c>
      <c r="N7792" s="43" t="str">
        <f>Leave[[#This Row],[User Code (Owning User) (Usuario)]]&amp;Leave[[#This Row],[fecha activa]]</f>
        <v>MIE2024050817015No Aplica</v>
      </c>
    </row>
    <row r="7793" spans="1:14" x14ac:dyDescent="0.3">
      <c r="A7793" s="43" t="s">
        <v>468</v>
      </c>
      <c r="B7793" s="3">
        <v>45918</v>
      </c>
      <c r="C7793" s="3">
        <v>45918</v>
      </c>
      <c r="D7793" s="43" t="s">
        <v>1490</v>
      </c>
      <c r="E7793" s="43" t="s">
        <v>672</v>
      </c>
      <c r="F7793" s="43" t="s">
        <v>673</v>
      </c>
      <c r="G7793">
        <v>60</v>
      </c>
      <c r="H7793">
        <v>60</v>
      </c>
      <c r="I7793" s="43" t="s">
        <v>1252</v>
      </c>
      <c r="J7793" s="43" t="s">
        <v>1503</v>
      </c>
      <c r="K7793" s="43" t="s">
        <v>177</v>
      </c>
      <c r="L7793" s="43" t="str">
        <f>IF(AND(Home!$A$1&gt;=Leave[[#This Row],[Start Time]],Home!$A$1&lt;=Leave[[#This Row],[End Time]]),"Aplica","No Aplica")</f>
        <v>No Aplica</v>
      </c>
      <c r="M7793" s="43" t="str">
        <f>IF(AND(Home!$A$1&gt;=Leave[[#This Row],[Start Time]],Home!$A$1&lt;=Leave[[#This Row],[End Time]]),Home!$A$1,"No Aplica")</f>
        <v>No Aplica</v>
      </c>
      <c r="N7793" s="43" t="str">
        <f>Leave[[#This Row],[User Code (Owning User) (Usuario)]]&amp;Leave[[#This Row],[fecha activa]]</f>
        <v>MIE2024050817015No Aplica</v>
      </c>
    </row>
    <row r="7794" spans="1:14" x14ac:dyDescent="0.3">
      <c r="A7794" s="43" t="s">
        <v>468</v>
      </c>
      <c r="B7794" s="3">
        <v>45917</v>
      </c>
      <c r="C7794" s="3">
        <v>45917</v>
      </c>
      <c r="D7794" s="43" t="s">
        <v>1490</v>
      </c>
      <c r="E7794" s="43" t="s">
        <v>672</v>
      </c>
      <c r="F7794" s="43" t="s">
        <v>673</v>
      </c>
      <c r="G7794">
        <v>60</v>
      </c>
      <c r="H7794">
        <v>60</v>
      </c>
      <c r="I7794" s="43" t="s">
        <v>1252</v>
      </c>
      <c r="J7794" s="43" t="s">
        <v>1503</v>
      </c>
      <c r="K7794" s="43" t="s">
        <v>177</v>
      </c>
      <c r="L7794" s="43" t="str">
        <f>IF(AND(Home!$A$1&gt;=Leave[[#This Row],[Start Time]],Home!$A$1&lt;=Leave[[#This Row],[End Time]]),"Aplica","No Aplica")</f>
        <v>No Aplica</v>
      </c>
      <c r="M7794" s="43" t="str">
        <f>IF(AND(Home!$A$1&gt;=Leave[[#This Row],[Start Time]],Home!$A$1&lt;=Leave[[#This Row],[End Time]]),Home!$A$1,"No Aplica")</f>
        <v>No Aplica</v>
      </c>
      <c r="N7794" s="43" t="str">
        <f>Leave[[#This Row],[User Code (Owning User) (Usuario)]]&amp;Leave[[#This Row],[fecha activa]]</f>
        <v>MIE2024050817015No Aplica</v>
      </c>
    </row>
    <row r="7795" spans="1:14" x14ac:dyDescent="0.3">
      <c r="A7795" s="43" t="s">
        <v>468</v>
      </c>
      <c r="B7795" s="3">
        <v>45915</v>
      </c>
      <c r="C7795" s="3">
        <v>45915</v>
      </c>
      <c r="D7795" s="43" t="s">
        <v>1490</v>
      </c>
      <c r="E7795" s="43" t="s">
        <v>672</v>
      </c>
      <c r="F7795" s="43" t="s">
        <v>673</v>
      </c>
      <c r="G7795">
        <v>60</v>
      </c>
      <c r="H7795">
        <v>60</v>
      </c>
      <c r="I7795" s="43" t="s">
        <v>1252</v>
      </c>
      <c r="J7795" s="43" t="s">
        <v>1503</v>
      </c>
      <c r="K7795" s="43" t="s">
        <v>177</v>
      </c>
      <c r="L7795" s="43" t="str">
        <f>IF(AND(Home!$A$1&gt;=Leave[[#This Row],[Start Time]],Home!$A$1&lt;=Leave[[#This Row],[End Time]]),"Aplica","No Aplica")</f>
        <v>No Aplica</v>
      </c>
      <c r="M7795" s="43" t="str">
        <f>IF(AND(Home!$A$1&gt;=Leave[[#This Row],[Start Time]],Home!$A$1&lt;=Leave[[#This Row],[End Time]]),Home!$A$1,"No Aplica")</f>
        <v>No Aplica</v>
      </c>
      <c r="N7795" s="43" t="str">
        <f>Leave[[#This Row],[User Code (Owning User) (Usuario)]]&amp;Leave[[#This Row],[fecha activa]]</f>
        <v>MIE2024050817015No Aplica</v>
      </c>
    </row>
    <row r="7796" spans="1:14" x14ac:dyDescent="0.3">
      <c r="A7796" s="43" t="s">
        <v>468</v>
      </c>
      <c r="B7796" s="3">
        <v>45916</v>
      </c>
      <c r="C7796" s="3">
        <v>45916</v>
      </c>
      <c r="D7796" s="43" t="s">
        <v>467</v>
      </c>
      <c r="E7796" s="43" t="s">
        <v>672</v>
      </c>
      <c r="F7796" s="43" t="s">
        <v>673</v>
      </c>
      <c r="G7796">
        <v>540</v>
      </c>
      <c r="H7796">
        <v>540</v>
      </c>
      <c r="I7796" s="43" t="s">
        <v>1252</v>
      </c>
      <c r="J7796" s="43" t="s">
        <v>1503</v>
      </c>
      <c r="K7796" s="43" t="s">
        <v>177</v>
      </c>
      <c r="L7796" s="43" t="str">
        <f>IF(AND(Home!$A$1&gt;=Leave[[#This Row],[Start Time]],Home!$A$1&lt;=Leave[[#This Row],[End Time]]),"Aplica","No Aplica")</f>
        <v>No Aplica</v>
      </c>
      <c r="M7796" s="43" t="str">
        <f>IF(AND(Home!$A$1&gt;=Leave[[#This Row],[Start Time]],Home!$A$1&lt;=Leave[[#This Row],[End Time]]),Home!$A$1,"No Aplica")</f>
        <v>No Aplica</v>
      </c>
      <c r="N7796" s="43" t="str">
        <f>Leave[[#This Row],[User Code (Owning User) (Usuario)]]&amp;Leave[[#This Row],[fecha activa]]</f>
        <v>MIE2024050817015No Aplica</v>
      </c>
    </row>
    <row r="7797" spans="1:14" x14ac:dyDescent="0.3">
      <c r="A7797" s="43" t="s">
        <v>468</v>
      </c>
      <c r="B7797" s="3">
        <v>45912</v>
      </c>
      <c r="C7797" s="3">
        <v>45912</v>
      </c>
      <c r="D7797" s="43" t="s">
        <v>1490</v>
      </c>
      <c r="E7797" s="43" t="s">
        <v>672</v>
      </c>
      <c r="F7797" s="43" t="s">
        <v>673</v>
      </c>
      <c r="G7797">
        <v>60</v>
      </c>
      <c r="H7797">
        <v>60</v>
      </c>
      <c r="I7797" s="43" t="s">
        <v>1252</v>
      </c>
      <c r="J7797" s="43" t="s">
        <v>1503</v>
      </c>
      <c r="K7797" s="43" t="s">
        <v>177</v>
      </c>
      <c r="L7797" s="43" t="str">
        <f>IF(AND(Home!$A$1&gt;=Leave[[#This Row],[Start Time]],Home!$A$1&lt;=Leave[[#This Row],[End Time]]),"Aplica","No Aplica")</f>
        <v>No Aplica</v>
      </c>
      <c r="M7797" s="43" t="str">
        <f>IF(AND(Home!$A$1&gt;=Leave[[#This Row],[Start Time]],Home!$A$1&lt;=Leave[[#This Row],[End Time]]),Home!$A$1,"No Aplica")</f>
        <v>No Aplica</v>
      </c>
      <c r="N7797" s="43" t="str">
        <f>Leave[[#This Row],[User Code (Owning User) (Usuario)]]&amp;Leave[[#This Row],[fecha activa]]</f>
        <v>MIE2024050817015No Aplica</v>
      </c>
    </row>
    <row r="7798" spans="1:14" x14ac:dyDescent="0.3">
      <c r="A7798" s="43" t="s">
        <v>468</v>
      </c>
      <c r="B7798" s="3">
        <v>45911</v>
      </c>
      <c r="C7798" s="3">
        <v>45911</v>
      </c>
      <c r="D7798" s="43" t="s">
        <v>1490</v>
      </c>
      <c r="E7798" s="43" t="s">
        <v>672</v>
      </c>
      <c r="F7798" s="43" t="s">
        <v>673</v>
      </c>
      <c r="G7798">
        <v>60</v>
      </c>
      <c r="H7798">
        <v>60</v>
      </c>
      <c r="I7798" s="43" t="s">
        <v>1252</v>
      </c>
      <c r="J7798" s="43" t="s">
        <v>1503</v>
      </c>
      <c r="K7798" s="43" t="s">
        <v>177</v>
      </c>
      <c r="L7798" s="43" t="str">
        <f>IF(AND(Home!$A$1&gt;=Leave[[#This Row],[Start Time]],Home!$A$1&lt;=Leave[[#This Row],[End Time]]),"Aplica","No Aplica")</f>
        <v>No Aplica</v>
      </c>
      <c r="M7798" s="43" t="str">
        <f>IF(AND(Home!$A$1&gt;=Leave[[#This Row],[Start Time]],Home!$A$1&lt;=Leave[[#This Row],[End Time]]),Home!$A$1,"No Aplica")</f>
        <v>No Aplica</v>
      </c>
      <c r="N7798" s="43" t="str">
        <f>Leave[[#This Row],[User Code (Owning User) (Usuario)]]&amp;Leave[[#This Row],[fecha activa]]</f>
        <v>MIE2024050817015No Aplica</v>
      </c>
    </row>
    <row r="7799" spans="1:14" x14ac:dyDescent="0.3">
      <c r="A7799" s="43" t="s">
        <v>468</v>
      </c>
      <c r="B7799" s="3">
        <v>45909</v>
      </c>
      <c r="C7799" s="3">
        <v>45909</v>
      </c>
      <c r="D7799" s="43" t="s">
        <v>1490</v>
      </c>
      <c r="E7799" s="43" t="s">
        <v>672</v>
      </c>
      <c r="F7799" s="43" t="s">
        <v>673</v>
      </c>
      <c r="G7799">
        <v>60</v>
      </c>
      <c r="H7799">
        <v>60</v>
      </c>
      <c r="I7799" s="43" t="s">
        <v>1252</v>
      </c>
      <c r="J7799" s="43" t="s">
        <v>1503</v>
      </c>
      <c r="K7799" s="43" t="s">
        <v>177</v>
      </c>
      <c r="L7799" s="43" t="str">
        <f>IF(AND(Home!$A$1&gt;=Leave[[#This Row],[Start Time]],Home!$A$1&lt;=Leave[[#This Row],[End Time]]),"Aplica","No Aplica")</f>
        <v>No Aplica</v>
      </c>
      <c r="M7799" s="43" t="str">
        <f>IF(AND(Home!$A$1&gt;=Leave[[#This Row],[Start Time]],Home!$A$1&lt;=Leave[[#This Row],[End Time]]),Home!$A$1,"No Aplica")</f>
        <v>No Aplica</v>
      </c>
      <c r="N7799" s="43" t="str">
        <f>Leave[[#This Row],[User Code (Owning User) (Usuario)]]&amp;Leave[[#This Row],[fecha activa]]</f>
        <v>MIE2024050817015No Aplica</v>
      </c>
    </row>
    <row r="7800" spans="1:14" x14ac:dyDescent="0.3">
      <c r="A7800" s="43" t="s">
        <v>468</v>
      </c>
      <c r="B7800" s="3">
        <v>45908</v>
      </c>
      <c r="C7800" s="3">
        <v>45908</v>
      </c>
      <c r="D7800" s="43" t="s">
        <v>1490</v>
      </c>
      <c r="E7800" s="43" t="s">
        <v>672</v>
      </c>
      <c r="F7800" s="43" t="s">
        <v>673</v>
      </c>
      <c r="G7800">
        <v>60</v>
      </c>
      <c r="H7800">
        <v>60</v>
      </c>
      <c r="I7800" s="43" t="s">
        <v>1252</v>
      </c>
      <c r="J7800" s="43" t="s">
        <v>1503</v>
      </c>
      <c r="K7800" s="43" t="s">
        <v>177</v>
      </c>
      <c r="L7800" s="43" t="str">
        <f>IF(AND(Home!$A$1&gt;=Leave[[#This Row],[Start Time]],Home!$A$1&lt;=Leave[[#This Row],[End Time]]),"Aplica","No Aplica")</f>
        <v>No Aplica</v>
      </c>
      <c r="M7800" s="43" t="str">
        <f>IF(AND(Home!$A$1&gt;=Leave[[#This Row],[Start Time]],Home!$A$1&lt;=Leave[[#This Row],[End Time]]),Home!$A$1,"No Aplica")</f>
        <v>No Aplica</v>
      </c>
      <c r="N7800" s="43" t="str">
        <f>Leave[[#This Row],[User Code (Owning User) (Usuario)]]&amp;Leave[[#This Row],[fecha activa]]</f>
        <v>MIE2024050817015No Aplica</v>
      </c>
    </row>
    <row r="7801" spans="1:14" x14ac:dyDescent="0.3">
      <c r="A7801" s="43" t="s">
        <v>468</v>
      </c>
      <c r="B7801" s="3">
        <v>45910</v>
      </c>
      <c r="C7801" s="3">
        <v>45910</v>
      </c>
      <c r="D7801" s="43" t="s">
        <v>2600</v>
      </c>
      <c r="E7801" s="43" t="s">
        <v>672</v>
      </c>
      <c r="F7801" s="43" t="s">
        <v>673</v>
      </c>
      <c r="G7801">
        <v>540</v>
      </c>
      <c r="H7801">
        <v>540</v>
      </c>
      <c r="I7801" s="43" t="s">
        <v>1252</v>
      </c>
      <c r="J7801" s="43" t="s">
        <v>1503</v>
      </c>
      <c r="K7801" s="43" t="s">
        <v>177</v>
      </c>
      <c r="L7801" s="43" t="str">
        <f>IF(AND(Home!$A$1&gt;=Leave[[#This Row],[Start Time]],Home!$A$1&lt;=Leave[[#This Row],[End Time]]),"Aplica","No Aplica")</f>
        <v>No Aplica</v>
      </c>
      <c r="M7801" s="43" t="str">
        <f>IF(AND(Home!$A$1&gt;=Leave[[#This Row],[Start Time]],Home!$A$1&lt;=Leave[[#This Row],[End Time]]),Home!$A$1,"No Aplica")</f>
        <v>No Aplica</v>
      </c>
      <c r="N7801" s="43" t="str">
        <f>Leave[[#This Row],[User Code (Owning User) (Usuario)]]&amp;Leave[[#This Row],[fecha activa]]</f>
        <v>MIE2024050817015No Aplica</v>
      </c>
    </row>
    <row r="7802" spans="1:14" x14ac:dyDescent="0.3">
      <c r="A7802" s="43" t="s">
        <v>468</v>
      </c>
      <c r="B7802" s="3">
        <v>45905</v>
      </c>
      <c r="C7802" s="3">
        <v>45905</v>
      </c>
      <c r="D7802" s="43" t="s">
        <v>1490</v>
      </c>
      <c r="E7802" s="43" t="s">
        <v>672</v>
      </c>
      <c r="F7802" s="43" t="s">
        <v>673</v>
      </c>
      <c r="G7802">
        <v>60</v>
      </c>
      <c r="H7802">
        <v>60</v>
      </c>
      <c r="I7802" s="43" t="s">
        <v>1252</v>
      </c>
      <c r="J7802" s="43" t="s">
        <v>1503</v>
      </c>
      <c r="K7802" s="43" t="s">
        <v>177</v>
      </c>
      <c r="L7802" s="43" t="str">
        <f>IF(AND(Home!$A$1&gt;=Leave[[#This Row],[Start Time]],Home!$A$1&lt;=Leave[[#This Row],[End Time]]),"Aplica","No Aplica")</f>
        <v>No Aplica</v>
      </c>
      <c r="M7802" s="43" t="str">
        <f>IF(AND(Home!$A$1&gt;=Leave[[#This Row],[Start Time]],Home!$A$1&lt;=Leave[[#This Row],[End Time]]),Home!$A$1,"No Aplica")</f>
        <v>No Aplica</v>
      </c>
      <c r="N7802" s="43" t="str">
        <f>Leave[[#This Row],[User Code (Owning User) (Usuario)]]&amp;Leave[[#This Row],[fecha activa]]</f>
        <v>MIE2024050817015No Aplica</v>
      </c>
    </row>
    <row r="7803" spans="1:14" x14ac:dyDescent="0.3">
      <c r="A7803" s="43" t="s">
        <v>468</v>
      </c>
      <c r="B7803" s="3">
        <v>45904</v>
      </c>
      <c r="C7803" s="3">
        <v>45904</v>
      </c>
      <c r="D7803" s="43" t="s">
        <v>1490</v>
      </c>
      <c r="E7803" s="43" t="s">
        <v>672</v>
      </c>
      <c r="F7803" s="43" t="s">
        <v>673</v>
      </c>
      <c r="G7803">
        <v>60</v>
      </c>
      <c r="H7803">
        <v>60</v>
      </c>
      <c r="I7803" s="43" t="s">
        <v>1252</v>
      </c>
      <c r="J7803" s="43" t="s">
        <v>1503</v>
      </c>
      <c r="K7803" s="43" t="s">
        <v>177</v>
      </c>
      <c r="L7803" s="43" t="str">
        <f>IF(AND(Home!$A$1&gt;=Leave[[#This Row],[Start Time]],Home!$A$1&lt;=Leave[[#This Row],[End Time]]),"Aplica","No Aplica")</f>
        <v>No Aplica</v>
      </c>
      <c r="M7803" s="43" t="str">
        <f>IF(AND(Home!$A$1&gt;=Leave[[#This Row],[Start Time]],Home!$A$1&lt;=Leave[[#This Row],[End Time]]),Home!$A$1,"No Aplica")</f>
        <v>No Aplica</v>
      </c>
      <c r="N7803" s="43" t="str">
        <f>Leave[[#This Row],[User Code (Owning User) (Usuario)]]&amp;Leave[[#This Row],[fecha activa]]</f>
        <v>MIE2024050817015No Aplica</v>
      </c>
    </row>
    <row r="7804" spans="1:14" x14ac:dyDescent="0.3">
      <c r="A7804" s="43" t="s">
        <v>468</v>
      </c>
      <c r="B7804" s="3">
        <v>45903</v>
      </c>
      <c r="C7804" s="3">
        <v>45903</v>
      </c>
      <c r="D7804" s="43" t="s">
        <v>1490</v>
      </c>
      <c r="E7804" s="43" t="s">
        <v>672</v>
      </c>
      <c r="F7804" s="43" t="s">
        <v>673</v>
      </c>
      <c r="G7804">
        <v>60</v>
      </c>
      <c r="H7804">
        <v>60</v>
      </c>
      <c r="I7804" s="43" t="s">
        <v>1252</v>
      </c>
      <c r="J7804" s="43" t="s">
        <v>1503</v>
      </c>
      <c r="K7804" s="43" t="s">
        <v>177</v>
      </c>
      <c r="L7804" s="43" t="str">
        <f>IF(AND(Home!$A$1&gt;=Leave[[#This Row],[Start Time]],Home!$A$1&lt;=Leave[[#This Row],[End Time]]),"Aplica","No Aplica")</f>
        <v>No Aplica</v>
      </c>
      <c r="M7804" s="43" t="str">
        <f>IF(AND(Home!$A$1&gt;=Leave[[#This Row],[Start Time]],Home!$A$1&lt;=Leave[[#This Row],[End Time]]),Home!$A$1,"No Aplica")</f>
        <v>No Aplica</v>
      </c>
      <c r="N7804" s="43" t="str">
        <f>Leave[[#This Row],[User Code (Owning User) (Usuario)]]&amp;Leave[[#This Row],[fecha activa]]</f>
        <v>MIE2024050817015No Aplica</v>
      </c>
    </row>
    <row r="7805" spans="1:14" x14ac:dyDescent="0.3">
      <c r="A7805" s="43" t="s">
        <v>468</v>
      </c>
      <c r="B7805" s="3">
        <v>45901</v>
      </c>
      <c r="C7805" s="3">
        <v>45901</v>
      </c>
      <c r="D7805" s="43" t="s">
        <v>1490</v>
      </c>
      <c r="E7805" s="43" t="s">
        <v>672</v>
      </c>
      <c r="F7805" s="43" t="s">
        <v>673</v>
      </c>
      <c r="G7805">
        <v>60</v>
      </c>
      <c r="H7805">
        <v>60</v>
      </c>
      <c r="I7805" s="43" t="s">
        <v>1252</v>
      </c>
      <c r="J7805" s="43" t="s">
        <v>1503</v>
      </c>
      <c r="K7805" s="43" t="s">
        <v>177</v>
      </c>
      <c r="L7805" s="43" t="str">
        <f>IF(AND(Home!$A$1&gt;=Leave[[#This Row],[Start Time]],Home!$A$1&lt;=Leave[[#This Row],[End Time]]),"Aplica","No Aplica")</f>
        <v>No Aplica</v>
      </c>
      <c r="M7805" s="43" t="str">
        <f>IF(AND(Home!$A$1&gt;=Leave[[#This Row],[Start Time]],Home!$A$1&lt;=Leave[[#This Row],[End Time]]),Home!$A$1,"No Aplica")</f>
        <v>No Aplica</v>
      </c>
      <c r="N7805" s="43" t="str">
        <f>Leave[[#This Row],[User Code (Owning User) (Usuario)]]&amp;Leave[[#This Row],[fecha activa]]</f>
        <v>MIE2024050817015No Aplica</v>
      </c>
    </row>
    <row r="7806" spans="1:14" x14ac:dyDescent="0.3">
      <c r="A7806" s="43" t="s">
        <v>468</v>
      </c>
      <c r="B7806" s="3">
        <v>45902</v>
      </c>
      <c r="C7806" s="3">
        <v>45902</v>
      </c>
      <c r="D7806" s="43" t="s">
        <v>467</v>
      </c>
      <c r="E7806" s="43" t="s">
        <v>672</v>
      </c>
      <c r="F7806" s="43" t="s">
        <v>673</v>
      </c>
      <c r="G7806">
        <v>540</v>
      </c>
      <c r="H7806">
        <v>540</v>
      </c>
      <c r="I7806" s="43" t="s">
        <v>1252</v>
      </c>
      <c r="J7806" s="43" t="s">
        <v>1503</v>
      </c>
      <c r="K7806" s="43" t="s">
        <v>177</v>
      </c>
      <c r="L7806" s="43" t="str">
        <f>IF(AND(Home!$A$1&gt;=Leave[[#This Row],[Start Time]],Home!$A$1&lt;=Leave[[#This Row],[End Time]]),"Aplica","No Aplica")</f>
        <v>No Aplica</v>
      </c>
      <c r="M7806" s="43" t="str">
        <f>IF(AND(Home!$A$1&gt;=Leave[[#This Row],[Start Time]],Home!$A$1&lt;=Leave[[#This Row],[End Time]]),Home!$A$1,"No Aplica")</f>
        <v>No Aplica</v>
      </c>
      <c r="N7806" s="43" t="str">
        <f>Leave[[#This Row],[User Code (Owning User) (Usuario)]]&amp;Leave[[#This Row],[fecha activa]]</f>
        <v>MIE2024050817015No Aplica</v>
      </c>
    </row>
    <row r="7807" spans="1:14" x14ac:dyDescent="0.3">
      <c r="A7807" s="43" t="s">
        <v>471</v>
      </c>
      <c r="B7807" s="3">
        <v>45922</v>
      </c>
      <c r="C7807" s="3">
        <v>45922</v>
      </c>
      <c r="D7807" s="43" t="s">
        <v>621</v>
      </c>
      <c r="E7807" s="43" t="s">
        <v>607</v>
      </c>
      <c r="F7807" s="43" t="s">
        <v>608</v>
      </c>
      <c r="G7807">
        <v>60</v>
      </c>
      <c r="H7807">
        <v>60</v>
      </c>
      <c r="I7807" s="43" t="s">
        <v>1277</v>
      </c>
      <c r="J7807" s="43" t="s">
        <v>972</v>
      </c>
      <c r="K7807" s="43" t="s">
        <v>178</v>
      </c>
      <c r="L7807" s="43" t="str">
        <f>IF(AND(Home!$A$1&gt;=Leave[[#This Row],[Start Time]],Home!$A$1&lt;=Leave[[#This Row],[End Time]]),"Aplica","No Aplica")</f>
        <v>Aplica</v>
      </c>
      <c r="M7807" s="43">
        <f>IF(AND(Home!$A$1&gt;=Leave[[#This Row],[Start Time]],Home!$A$1&lt;=Leave[[#This Row],[End Time]]),Home!$A$1,"No Aplica")</f>
        <v>45922</v>
      </c>
      <c r="N7807" s="43" t="str">
        <f>Leave[[#This Row],[User Code (Owning User) (Usuario)]]&amp;Leave[[#This Row],[fecha activa]]</f>
        <v>MIE202413061608845922</v>
      </c>
    </row>
    <row r="7808" spans="1:14" x14ac:dyDescent="0.3">
      <c r="A7808" s="43" t="s">
        <v>471</v>
      </c>
      <c r="B7808" s="3">
        <v>45921</v>
      </c>
      <c r="C7808" s="3">
        <v>45921</v>
      </c>
      <c r="D7808" s="43" t="s">
        <v>491</v>
      </c>
      <c r="E7808" s="43" t="s">
        <v>607</v>
      </c>
      <c r="F7808" s="43" t="s">
        <v>608</v>
      </c>
      <c r="G7808">
        <v>120</v>
      </c>
      <c r="H7808">
        <v>120</v>
      </c>
      <c r="I7808" s="43" t="s">
        <v>1277</v>
      </c>
      <c r="J7808" s="43" t="s">
        <v>972</v>
      </c>
      <c r="K7808" s="43" t="s">
        <v>178</v>
      </c>
      <c r="L7808" s="43" t="str">
        <f>IF(AND(Home!$A$1&gt;=Leave[[#This Row],[Start Time]],Home!$A$1&lt;=Leave[[#This Row],[End Time]]),"Aplica","No Aplica")</f>
        <v>No Aplica</v>
      </c>
      <c r="M7808" s="43" t="str">
        <f>IF(AND(Home!$A$1&gt;=Leave[[#This Row],[Start Time]],Home!$A$1&lt;=Leave[[#This Row],[End Time]]),Home!$A$1,"No Aplica")</f>
        <v>No Aplica</v>
      </c>
      <c r="N7808" s="43" t="str">
        <f>Leave[[#This Row],[User Code (Owning User) (Usuario)]]&amp;Leave[[#This Row],[fecha activa]]</f>
        <v>MIE2024130616088No Aplica</v>
      </c>
    </row>
    <row r="7809" spans="1:14" x14ac:dyDescent="0.3">
      <c r="A7809" s="43" t="s">
        <v>471</v>
      </c>
      <c r="B7809" s="3">
        <v>45919</v>
      </c>
      <c r="C7809" s="3">
        <v>45919</v>
      </c>
      <c r="D7809" s="43" t="s">
        <v>621</v>
      </c>
      <c r="E7809" s="43" t="s">
        <v>607</v>
      </c>
      <c r="F7809" s="43" t="s">
        <v>608</v>
      </c>
      <c r="G7809">
        <v>120</v>
      </c>
      <c r="H7809">
        <v>120</v>
      </c>
      <c r="I7809" s="43" t="s">
        <v>1277</v>
      </c>
      <c r="J7809" s="43" t="s">
        <v>972</v>
      </c>
      <c r="K7809" s="43" t="s">
        <v>178</v>
      </c>
      <c r="L7809" s="43" t="str">
        <f>IF(AND(Home!$A$1&gt;=Leave[[#This Row],[Start Time]],Home!$A$1&lt;=Leave[[#This Row],[End Time]]),"Aplica","No Aplica")</f>
        <v>No Aplica</v>
      </c>
      <c r="M7809" s="43" t="str">
        <f>IF(AND(Home!$A$1&gt;=Leave[[#This Row],[Start Time]],Home!$A$1&lt;=Leave[[#This Row],[End Time]]),Home!$A$1,"No Aplica")</f>
        <v>No Aplica</v>
      </c>
      <c r="N7809" s="43" t="str">
        <f>Leave[[#This Row],[User Code (Owning User) (Usuario)]]&amp;Leave[[#This Row],[fecha activa]]</f>
        <v>MIE2024130616088No Aplica</v>
      </c>
    </row>
    <row r="7810" spans="1:14" x14ac:dyDescent="0.3">
      <c r="A7810" s="43" t="s">
        <v>471</v>
      </c>
      <c r="B7810" s="3">
        <v>45917</v>
      </c>
      <c r="C7810" s="3">
        <v>45917</v>
      </c>
      <c r="D7810" s="43" t="s">
        <v>621</v>
      </c>
      <c r="E7810" s="43" t="s">
        <v>607</v>
      </c>
      <c r="F7810" s="43" t="s">
        <v>608</v>
      </c>
      <c r="G7810">
        <v>60</v>
      </c>
      <c r="H7810">
        <v>60</v>
      </c>
      <c r="I7810" s="43" t="s">
        <v>1277</v>
      </c>
      <c r="J7810" s="43" t="s">
        <v>972</v>
      </c>
      <c r="K7810" s="43" t="s">
        <v>178</v>
      </c>
      <c r="L7810" s="43" t="str">
        <f>IF(AND(Home!$A$1&gt;=Leave[[#This Row],[Start Time]],Home!$A$1&lt;=Leave[[#This Row],[End Time]]),"Aplica","No Aplica")</f>
        <v>No Aplica</v>
      </c>
      <c r="M7810" s="43" t="str">
        <f>IF(AND(Home!$A$1&gt;=Leave[[#This Row],[Start Time]],Home!$A$1&lt;=Leave[[#This Row],[End Time]]),Home!$A$1,"No Aplica")</f>
        <v>No Aplica</v>
      </c>
      <c r="N7810" s="43" t="str">
        <f>Leave[[#This Row],[User Code (Owning User) (Usuario)]]&amp;Leave[[#This Row],[fecha activa]]</f>
        <v>MIE2024130616088No Aplica</v>
      </c>
    </row>
    <row r="7811" spans="1:14" x14ac:dyDescent="0.3">
      <c r="A7811" s="43" t="s">
        <v>471</v>
      </c>
      <c r="B7811" s="3">
        <v>45909</v>
      </c>
      <c r="C7811" s="3">
        <v>45909</v>
      </c>
      <c r="D7811" s="43" t="s">
        <v>621</v>
      </c>
      <c r="E7811" s="43" t="s">
        <v>607</v>
      </c>
      <c r="F7811" s="43" t="s">
        <v>608</v>
      </c>
      <c r="G7811">
        <v>120</v>
      </c>
      <c r="H7811">
        <v>120</v>
      </c>
      <c r="I7811" s="43" t="s">
        <v>1277</v>
      </c>
      <c r="J7811" s="43" t="s">
        <v>972</v>
      </c>
      <c r="K7811" s="43" t="s">
        <v>178</v>
      </c>
      <c r="L7811" s="43" t="str">
        <f>IF(AND(Home!$A$1&gt;=Leave[[#This Row],[Start Time]],Home!$A$1&lt;=Leave[[#This Row],[End Time]]),"Aplica","No Aplica")</f>
        <v>No Aplica</v>
      </c>
      <c r="M7811" s="43" t="str">
        <f>IF(AND(Home!$A$1&gt;=Leave[[#This Row],[Start Time]],Home!$A$1&lt;=Leave[[#This Row],[End Time]]),Home!$A$1,"No Aplica")</f>
        <v>No Aplica</v>
      </c>
      <c r="N7811" s="43" t="str">
        <f>Leave[[#This Row],[User Code (Owning User) (Usuario)]]&amp;Leave[[#This Row],[fecha activa]]</f>
        <v>MIE2024130616088No Aplica</v>
      </c>
    </row>
    <row r="7812" spans="1:14" x14ac:dyDescent="0.3">
      <c r="A7812" s="43" t="s">
        <v>471</v>
      </c>
      <c r="B7812" s="3">
        <v>45908</v>
      </c>
      <c r="C7812" s="3">
        <v>45908</v>
      </c>
      <c r="D7812" s="43" t="s">
        <v>621</v>
      </c>
      <c r="E7812" s="43" t="s">
        <v>607</v>
      </c>
      <c r="F7812" s="43" t="s">
        <v>608</v>
      </c>
      <c r="G7812">
        <v>120</v>
      </c>
      <c r="H7812">
        <v>120</v>
      </c>
      <c r="I7812" s="43" t="s">
        <v>1277</v>
      </c>
      <c r="J7812" s="43" t="s">
        <v>972</v>
      </c>
      <c r="K7812" s="43" t="s">
        <v>178</v>
      </c>
      <c r="L7812" s="43" t="str">
        <f>IF(AND(Home!$A$1&gt;=Leave[[#This Row],[Start Time]],Home!$A$1&lt;=Leave[[#This Row],[End Time]]),"Aplica","No Aplica")</f>
        <v>No Aplica</v>
      </c>
      <c r="M7812" s="43" t="str">
        <f>IF(AND(Home!$A$1&gt;=Leave[[#This Row],[Start Time]],Home!$A$1&lt;=Leave[[#This Row],[End Time]]),Home!$A$1,"No Aplica")</f>
        <v>No Aplica</v>
      </c>
      <c r="N7812" s="43" t="str">
        <f>Leave[[#This Row],[User Code (Owning User) (Usuario)]]&amp;Leave[[#This Row],[fecha activa]]</f>
        <v>MIE2024130616088No Aplica</v>
      </c>
    </row>
    <row r="7813" spans="1:14" x14ac:dyDescent="0.3">
      <c r="A7813" s="43" t="s">
        <v>471</v>
      </c>
      <c r="B7813" s="3">
        <v>45907</v>
      </c>
      <c r="C7813" s="3">
        <v>45907</v>
      </c>
      <c r="D7813" s="43" t="s">
        <v>491</v>
      </c>
      <c r="E7813" s="43" t="s">
        <v>607</v>
      </c>
      <c r="F7813" s="43" t="s">
        <v>608</v>
      </c>
      <c r="G7813">
        <v>120</v>
      </c>
      <c r="H7813">
        <v>120</v>
      </c>
      <c r="I7813" s="43" t="s">
        <v>1277</v>
      </c>
      <c r="J7813" s="43" t="s">
        <v>972</v>
      </c>
      <c r="K7813" s="43" t="s">
        <v>178</v>
      </c>
      <c r="L7813" s="43" t="str">
        <f>IF(AND(Home!$A$1&gt;=Leave[[#This Row],[Start Time]],Home!$A$1&lt;=Leave[[#This Row],[End Time]]),"Aplica","No Aplica")</f>
        <v>No Aplica</v>
      </c>
      <c r="M7813" s="43" t="str">
        <f>IF(AND(Home!$A$1&gt;=Leave[[#This Row],[Start Time]],Home!$A$1&lt;=Leave[[#This Row],[End Time]]),Home!$A$1,"No Aplica")</f>
        <v>No Aplica</v>
      </c>
      <c r="N7813" s="43" t="str">
        <f>Leave[[#This Row],[User Code (Owning User) (Usuario)]]&amp;Leave[[#This Row],[fecha activa]]</f>
        <v>MIE2024130616088No Aplica</v>
      </c>
    </row>
    <row r="7814" spans="1:14" x14ac:dyDescent="0.3">
      <c r="A7814" s="43" t="s">
        <v>471</v>
      </c>
      <c r="B7814" s="3">
        <v>45905</v>
      </c>
      <c r="C7814" s="3">
        <v>45905</v>
      </c>
      <c r="D7814" s="43" t="s">
        <v>621</v>
      </c>
      <c r="E7814" s="43" t="s">
        <v>607</v>
      </c>
      <c r="F7814" s="43" t="s">
        <v>608</v>
      </c>
      <c r="G7814">
        <v>60</v>
      </c>
      <c r="H7814">
        <v>60</v>
      </c>
      <c r="I7814" s="43" t="s">
        <v>1277</v>
      </c>
      <c r="J7814" s="43" t="s">
        <v>972</v>
      </c>
      <c r="K7814" s="43" t="s">
        <v>178</v>
      </c>
      <c r="L7814" s="43" t="str">
        <f>IF(AND(Home!$A$1&gt;=Leave[[#This Row],[Start Time]],Home!$A$1&lt;=Leave[[#This Row],[End Time]]),"Aplica","No Aplica")</f>
        <v>No Aplica</v>
      </c>
      <c r="M7814" s="43" t="str">
        <f>IF(AND(Home!$A$1&gt;=Leave[[#This Row],[Start Time]],Home!$A$1&lt;=Leave[[#This Row],[End Time]]),Home!$A$1,"No Aplica")</f>
        <v>No Aplica</v>
      </c>
      <c r="N7814" s="43" t="str">
        <f>Leave[[#This Row],[User Code (Owning User) (Usuario)]]&amp;Leave[[#This Row],[fecha activa]]</f>
        <v>MIE2024130616088No Aplica</v>
      </c>
    </row>
    <row r="7815" spans="1:14" x14ac:dyDescent="0.3">
      <c r="A7815" s="43" t="s">
        <v>471</v>
      </c>
      <c r="B7815" s="3">
        <v>45904</v>
      </c>
      <c r="C7815" s="3">
        <v>45904</v>
      </c>
      <c r="D7815" s="43" t="s">
        <v>621</v>
      </c>
      <c r="E7815" s="43" t="s">
        <v>607</v>
      </c>
      <c r="F7815" s="43" t="s">
        <v>608</v>
      </c>
      <c r="G7815">
        <v>90</v>
      </c>
      <c r="H7815">
        <v>90</v>
      </c>
      <c r="I7815" s="43" t="s">
        <v>1277</v>
      </c>
      <c r="J7815" s="43" t="s">
        <v>972</v>
      </c>
      <c r="K7815" s="43" t="s">
        <v>178</v>
      </c>
      <c r="L7815" s="43" t="str">
        <f>IF(AND(Home!$A$1&gt;=Leave[[#This Row],[Start Time]],Home!$A$1&lt;=Leave[[#This Row],[End Time]]),"Aplica","No Aplica")</f>
        <v>No Aplica</v>
      </c>
      <c r="M7815" s="43" t="str">
        <f>IF(AND(Home!$A$1&gt;=Leave[[#This Row],[Start Time]],Home!$A$1&lt;=Leave[[#This Row],[End Time]]),Home!$A$1,"No Aplica")</f>
        <v>No Aplica</v>
      </c>
      <c r="N7815" s="43" t="str">
        <f>Leave[[#This Row],[User Code (Owning User) (Usuario)]]&amp;Leave[[#This Row],[fecha activa]]</f>
        <v>MIE2024130616088No Aplica</v>
      </c>
    </row>
    <row r="7816" spans="1:14" x14ac:dyDescent="0.3">
      <c r="A7816" s="43" t="s">
        <v>468</v>
      </c>
      <c r="B7816" s="3">
        <v>45903</v>
      </c>
      <c r="C7816" s="3">
        <v>45903</v>
      </c>
      <c r="D7816" s="43" t="s">
        <v>469</v>
      </c>
      <c r="E7816" s="43" t="s">
        <v>607</v>
      </c>
      <c r="F7816" s="43" t="s">
        <v>608</v>
      </c>
      <c r="G7816">
        <v>540</v>
      </c>
      <c r="H7816">
        <v>540</v>
      </c>
      <c r="I7816" s="43" t="s">
        <v>1277</v>
      </c>
      <c r="J7816" s="43" t="s">
        <v>972</v>
      </c>
      <c r="K7816" s="43" t="s">
        <v>178</v>
      </c>
      <c r="L7816" s="43" t="str">
        <f>IF(AND(Home!$A$1&gt;=Leave[[#This Row],[Start Time]],Home!$A$1&lt;=Leave[[#This Row],[End Time]]),"Aplica","No Aplica")</f>
        <v>No Aplica</v>
      </c>
      <c r="M7816" s="43" t="str">
        <f>IF(AND(Home!$A$1&gt;=Leave[[#This Row],[Start Time]],Home!$A$1&lt;=Leave[[#This Row],[End Time]]),Home!$A$1,"No Aplica")</f>
        <v>No Aplica</v>
      </c>
      <c r="N7816" s="43" t="str">
        <f>Leave[[#This Row],[User Code (Owning User) (Usuario)]]&amp;Leave[[#This Row],[fecha activa]]</f>
        <v>MIE2024130616088No Aplica</v>
      </c>
    </row>
    <row r="7817" spans="1:14" x14ac:dyDescent="0.3">
      <c r="A7817" s="43" t="s">
        <v>471</v>
      </c>
      <c r="B7817" s="3">
        <v>45902</v>
      </c>
      <c r="C7817" s="3">
        <v>45902</v>
      </c>
      <c r="D7817" s="43" t="s">
        <v>621</v>
      </c>
      <c r="E7817" s="43" t="s">
        <v>607</v>
      </c>
      <c r="F7817" s="43" t="s">
        <v>608</v>
      </c>
      <c r="G7817">
        <v>90</v>
      </c>
      <c r="H7817">
        <v>90</v>
      </c>
      <c r="I7817" s="43" t="s">
        <v>1277</v>
      </c>
      <c r="J7817" s="43" t="s">
        <v>972</v>
      </c>
      <c r="K7817" s="43" t="s">
        <v>178</v>
      </c>
      <c r="L7817" s="43" t="str">
        <f>IF(AND(Home!$A$1&gt;=Leave[[#This Row],[Start Time]],Home!$A$1&lt;=Leave[[#This Row],[End Time]]),"Aplica","No Aplica")</f>
        <v>No Aplica</v>
      </c>
      <c r="M7817" s="43" t="str">
        <f>IF(AND(Home!$A$1&gt;=Leave[[#This Row],[Start Time]],Home!$A$1&lt;=Leave[[#This Row],[End Time]]),Home!$A$1,"No Aplica")</f>
        <v>No Aplica</v>
      </c>
      <c r="N7817" s="43" t="str">
        <f>Leave[[#This Row],[User Code (Owning User) (Usuario)]]&amp;Leave[[#This Row],[fecha activa]]</f>
        <v>MIE2024130616088No Aplica</v>
      </c>
    </row>
    <row r="7818" spans="1:14" x14ac:dyDescent="0.3">
      <c r="A7818" s="43" t="s">
        <v>476</v>
      </c>
      <c r="B7818" s="3">
        <v>45928</v>
      </c>
      <c r="C7818" s="3">
        <v>45928</v>
      </c>
      <c r="D7818" s="43" t="s">
        <v>490</v>
      </c>
      <c r="E7818" s="43" t="s">
        <v>810</v>
      </c>
      <c r="F7818" s="43" t="s">
        <v>811</v>
      </c>
      <c r="G7818">
        <v>60</v>
      </c>
      <c r="H7818">
        <v>60</v>
      </c>
      <c r="I7818" s="43" t="s">
        <v>1078</v>
      </c>
      <c r="J7818" s="43" t="s">
        <v>1032</v>
      </c>
      <c r="K7818" s="43" t="s">
        <v>177</v>
      </c>
      <c r="L7818" s="43" t="str">
        <f>IF(AND(Home!$A$1&gt;=Leave[[#This Row],[Start Time]],Home!$A$1&lt;=Leave[[#This Row],[End Time]]),"Aplica","No Aplica")</f>
        <v>No Aplica</v>
      </c>
      <c r="M7818" s="43" t="str">
        <f>IF(AND(Home!$A$1&gt;=Leave[[#This Row],[Start Time]],Home!$A$1&lt;=Leave[[#This Row],[End Time]]),Home!$A$1,"No Aplica")</f>
        <v>No Aplica</v>
      </c>
      <c r="N7818" s="43" t="str">
        <f>Leave[[#This Row],[User Code (Owning User) (Usuario)]]&amp;Leave[[#This Row],[fecha activa]]</f>
        <v>MIE2024251118397No Aplica</v>
      </c>
    </row>
    <row r="7819" spans="1:14" x14ac:dyDescent="0.3">
      <c r="A7819" s="43" t="s">
        <v>471</v>
      </c>
      <c r="B7819" s="3">
        <v>45924</v>
      </c>
      <c r="C7819" s="3">
        <v>45924</v>
      </c>
      <c r="D7819" s="43" t="s">
        <v>511</v>
      </c>
      <c r="E7819" s="43" t="s">
        <v>810</v>
      </c>
      <c r="F7819" s="43" t="s">
        <v>811</v>
      </c>
      <c r="G7819">
        <v>120</v>
      </c>
      <c r="H7819">
        <v>120</v>
      </c>
      <c r="I7819" s="43" t="s">
        <v>1078</v>
      </c>
      <c r="J7819" s="43" t="s">
        <v>1032</v>
      </c>
      <c r="K7819" s="43" t="s">
        <v>177</v>
      </c>
      <c r="L7819" s="43" t="str">
        <f>IF(AND(Home!$A$1&gt;=Leave[[#This Row],[Start Time]],Home!$A$1&lt;=Leave[[#This Row],[End Time]]),"Aplica","No Aplica")</f>
        <v>No Aplica</v>
      </c>
      <c r="M7819" s="43" t="str">
        <f>IF(AND(Home!$A$1&gt;=Leave[[#This Row],[Start Time]],Home!$A$1&lt;=Leave[[#This Row],[End Time]]),Home!$A$1,"No Aplica")</f>
        <v>No Aplica</v>
      </c>
      <c r="N7819" s="43" t="str">
        <f>Leave[[#This Row],[User Code (Owning User) (Usuario)]]&amp;Leave[[#This Row],[fecha activa]]</f>
        <v>MIE2024251118397No Aplica</v>
      </c>
    </row>
    <row r="7820" spans="1:14" x14ac:dyDescent="0.3">
      <c r="A7820" s="43" t="s">
        <v>468</v>
      </c>
      <c r="B7820" s="3">
        <v>45923</v>
      </c>
      <c r="C7820" s="3">
        <v>45923</v>
      </c>
      <c r="D7820" s="43" t="s">
        <v>474</v>
      </c>
      <c r="E7820" s="43" t="s">
        <v>810</v>
      </c>
      <c r="F7820" s="43" t="s">
        <v>811</v>
      </c>
      <c r="G7820">
        <v>540</v>
      </c>
      <c r="H7820">
        <v>540</v>
      </c>
      <c r="I7820" s="43" t="s">
        <v>1078</v>
      </c>
      <c r="J7820" s="43" t="s">
        <v>1032</v>
      </c>
      <c r="K7820" s="43" t="s">
        <v>177</v>
      </c>
      <c r="L7820" s="43" t="str">
        <f>IF(AND(Home!$A$1&gt;=Leave[[#This Row],[Start Time]],Home!$A$1&lt;=Leave[[#This Row],[End Time]]),"Aplica","No Aplica")</f>
        <v>No Aplica</v>
      </c>
      <c r="M7820" s="43" t="str">
        <f>IF(AND(Home!$A$1&gt;=Leave[[#This Row],[Start Time]],Home!$A$1&lt;=Leave[[#This Row],[End Time]]),Home!$A$1,"No Aplica")</f>
        <v>No Aplica</v>
      </c>
      <c r="N7820" s="43" t="str">
        <f>Leave[[#This Row],[User Code (Owning User) (Usuario)]]&amp;Leave[[#This Row],[fecha activa]]</f>
        <v>MIE2024251118397No Aplica</v>
      </c>
    </row>
    <row r="7821" spans="1:14" x14ac:dyDescent="0.3">
      <c r="A7821" s="43" t="s">
        <v>471</v>
      </c>
      <c r="B7821" s="3">
        <v>45922</v>
      </c>
      <c r="C7821" s="3">
        <v>45922</v>
      </c>
      <c r="D7821" s="43" t="s">
        <v>511</v>
      </c>
      <c r="E7821" s="43" t="s">
        <v>810</v>
      </c>
      <c r="F7821" s="43" t="s">
        <v>811</v>
      </c>
      <c r="G7821">
        <v>120</v>
      </c>
      <c r="H7821">
        <v>120</v>
      </c>
      <c r="I7821" s="43" t="s">
        <v>1078</v>
      </c>
      <c r="J7821" s="43" t="s">
        <v>1032</v>
      </c>
      <c r="K7821" s="43" t="s">
        <v>177</v>
      </c>
      <c r="L7821" s="43" t="str">
        <f>IF(AND(Home!$A$1&gt;=Leave[[#This Row],[Start Time]],Home!$A$1&lt;=Leave[[#This Row],[End Time]]),"Aplica","No Aplica")</f>
        <v>Aplica</v>
      </c>
      <c r="M7821" s="43">
        <f>IF(AND(Home!$A$1&gt;=Leave[[#This Row],[Start Time]],Home!$A$1&lt;=Leave[[#This Row],[End Time]]),Home!$A$1,"No Aplica")</f>
        <v>45922</v>
      </c>
      <c r="N7821" s="43" t="str">
        <f>Leave[[#This Row],[User Code (Owning User) (Usuario)]]&amp;Leave[[#This Row],[fecha activa]]</f>
        <v>MIE202425111839745922</v>
      </c>
    </row>
    <row r="7822" spans="1:14" x14ac:dyDescent="0.3">
      <c r="A7822" s="43" t="s">
        <v>468</v>
      </c>
      <c r="B7822" s="3">
        <v>45917</v>
      </c>
      <c r="C7822" s="3">
        <v>45917</v>
      </c>
      <c r="D7822" s="43" t="s">
        <v>474</v>
      </c>
      <c r="E7822" s="43" t="s">
        <v>810</v>
      </c>
      <c r="F7822" s="43" t="s">
        <v>811</v>
      </c>
      <c r="G7822">
        <v>540</v>
      </c>
      <c r="H7822">
        <v>540</v>
      </c>
      <c r="I7822" s="43" t="s">
        <v>1078</v>
      </c>
      <c r="J7822" s="43" t="s">
        <v>1032</v>
      </c>
      <c r="K7822" s="43" t="s">
        <v>177</v>
      </c>
      <c r="L7822" s="43" t="str">
        <f>IF(AND(Home!$A$1&gt;=Leave[[#This Row],[Start Time]],Home!$A$1&lt;=Leave[[#This Row],[End Time]]),"Aplica","No Aplica")</f>
        <v>No Aplica</v>
      </c>
      <c r="M7822" s="43" t="str">
        <f>IF(AND(Home!$A$1&gt;=Leave[[#This Row],[Start Time]],Home!$A$1&lt;=Leave[[#This Row],[End Time]]),Home!$A$1,"No Aplica")</f>
        <v>No Aplica</v>
      </c>
      <c r="N7822" s="43" t="str">
        <f>Leave[[#This Row],[User Code (Owning User) (Usuario)]]&amp;Leave[[#This Row],[fecha activa]]</f>
        <v>MIE2024251118397No Aplica</v>
      </c>
    </row>
    <row r="7823" spans="1:14" x14ac:dyDescent="0.3">
      <c r="A7823" s="43" t="s">
        <v>476</v>
      </c>
      <c r="B7823" s="3">
        <v>45921</v>
      </c>
      <c r="C7823" s="3">
        <v>45921</v>
      </c>
      <c r="D7823" s="43" t="s">
        <v>490</v>
      </c>
      <c r="E7823" s="43" t="s">
        <v>810</v>
      </c>
      <c r="F7823" s="43" t="s">
        <v>811</v>
      </c>
      <c r="G7823">
        <v>60</v>
      </c>
      <c r="H7823">
        <v>60</v>
      </c>
      <c r="I7823" s="43" t="s">
        <v>1078</v>
      </c>
      <c r="J7823" s="43" t="s">
        <v>1032</v>
      </c>
      <c r="K7823" s="43" t="s">
        <v>177</v>
      </c>
      <c r="L7823" s="43" t="str">
        <f>IF(AND(Home!$A$1&gt;=Leave[[#This Row],[Start Time]],Home!$A$1&lt;=Leave[[#This Row],[End Time]]),"Aplica","No Aplica")</f>
        <v>No Aplica</v>
      </c>
      <c r="M7823" s="43" t="str">
        <f>IF(AND(Home!$A$1&gt;=Leave[[#This Row],[Start Time]],Home!$A$1&lt;=Leave[[#This Row],[End Time]]),Home!$A$1,"No Aplica")</f>
        <v>No Aplica</v>
      </c>
      <c r="N7823" s="43" t="str">
        <f>Leave[[#This Row],[User Code (Owning User) (Usuario)]]&amp;Leave[[#This Row],[fecha activa]]</f>
        <v>MIE2024251118397No Aplica</v>
      </c>
    </row>
    <row r="7824" spans="1:14" x14ac:dyDescent="0.3">
      <c r="A7824" s="43" t="s">
        <v>471</v>
      </c>
      <c r="B7824" s="3">
        <v>45918</v>
      </c>
      <c r="C7824" s="3">
        <v>45918</v>
      </c>
      <c r="D7824" s="43" t="s">
        <v>511</v>
      </c>
      <c r="E7824" s="43" t="s">
        <v>810</v>
      </c>
      <c r="F7824" s="43" t="s">
        <v>811</v>
      </c>
      <c r="G7824">
        <v>120</v>
      </c>
      <c r="H7824">
        <v>120</v>
      </c>
      <c r="I7824" s="43" t="s">
        <v>1078</v>
      </c>
      <c r="J7824" s="43" t="s">
        <v>1032</v>
      </c>
      <c r="K7824" s="43" t="s">
        <v>177</v>
      </c>
      <c r="L7824" s="43" t="str">
        <f>IF(AND(Home!$A$1&gt;=Leave[[#This Row],[Start Time]],Home!$A$1&lt;=Leave[[#This Row],[End Time]]),"Aplica","No Aplica")</f>
        <v>No Aplica</v>
      </c>
      <c r="M7824" s="43" t="str">
        <f>IF(AND(Home!$A$1&gt;=Leave[[#This Row],[Start Time]],Home!$A$1&lt;=Leave[[#This Row],[End Time]]),Home!$A$1,"No Aplica")</f>
        <v>No Aplica</v>
      </c>
      <c r="N7824" s="43" t="str">
        <f>Leave[[#This Row],[User Code (Owning User) (Usuario)]]&amp;Leave[[#This Row],[fecha activa]]</f>
        <v>MIE2024251118397No Aplica</v>
      </c>
    </row>
    <row r="7825" spans="1:14" x14ac:dyDescent="0.3">
      <c r="A7825" s="43" t="s">
        <v>471</v>
      </c>
      <c r="B7825" s="3">
        <v>45915</v>
      </c>
      <c r="C7825" s="3">
        <v>45915</v>
      </c>
      <c r="D7825" s="43" t="s">
        <v>511</v>
      </c>
      <c r="E7825" s="43" t="s">
        <v>810</v>
      </c>
      <c r="F7825" s="43" t="s">
        <v>811</v>
      </c>
      <c r="G7825">
        <v>120</v>
      </c>
      <c r="H7825">
        <v>120</v>
      </c>
      <c r="I7825" s="43" t="s">
        <v>1078</v>
      </c>
      <c r="J7825" s="43" t="s">
        <v>1032</v>
      </c>
      <c r="K7825" s="43" t="s">
        <v>177</v>
      </c>
      <c r="L7825" s="43" t="str">
        <f>IF(AND(Home!$A$1&gt;=Leave[[#This Row],[Start Time]],Home!$A$1&lt;=Leave[[#This Row],[End Time]]),"Aplica","No Aplica")</f>
        <v>No Aplica</v>
      </c>
      <c r="M7825" s="43" t="str">
        <f>IF(AND(Home!$A$1&gt;=Leave[[#This Row],[Start Time]],Home!$A$1&lt;=Leave[[#This Row],[End Time]]),Home!$A$1,"No Aplica")</f>
        <v>No Aplica</v>
      </c>
      <c r="N7825" s="43" t="str">
        <f>Leave[[#This Row],[User Code (Owning User) (Usuario)]]&amp;Leave[[#This Row],[fecha activa]]</f>
        <v>MIE2024251118397No Aplica</v>
      </c>
    </row>
    <row r="7826" spans="1:14" x14ac:dyDescent="0.3">
      <c r="A7826" s="43" t="s">
        <v>476</v>
      </c>
      <c r="B7826" s="3">
        <v>45914</v>
      </c>
      <c r="C7826" s="3">
        <v>45914</v>
      </c>
      <c r="D7826" s="43" t="s">
        <v>490</v>
      </c>
      <c r="E7826" s="43" t="s">
        <v>810</v>
      </c>
      <c r="F7826" s="43" t="s">
        <v>811</v>
      </c>
      <c r="G7826">
        <v>60</v>
      </c>
      <c r="H7826">
        <v>60</v>
      </c>
      <c r="I7826" s="43" t="s">
        <v>1078</v>
      </c>
      <c r="J7826" s="43" t="s">
        <v>1032</v>
      </c>
      <c r="K7826" s="43" t="s">
        <v>177</v>
      </c>
      <c r="L7826" s="43" t="str">
        <f>IF(AND(Home!$A$1&gt;=Leave[[#This Row],[Start Time]],Home!$A$1&lt;=Leave[[#This Row],[End Time]]),"Aplica","No Aplica")</f>
        <v>No Aplica</v>
      </c>
      <c r="M7826" s="43" t="str">
        <f>IF(AND(Home!$A$1&gt;=Leave[[#This Row],[Start Time]],Home!$A$1&lt;=Leave[[#This Row],[End Time]]),Home!$A$1,"No Aplica")</f>
        <v>No Aplica</v>
      </c>
      <c r="N7826" s="43" t="str">
        <f>Leave[[#This Row],[User Code (Owning User) (Usuario)]]&amp;Leave[[#This Row],[fecha activa]]</f>
        <v>MIE2024251118397No Aplica</v>
      </c>
    </row>
    <row r="7827" spans="1:14" x14ac:dyDescent="0.3">
      <c r="A7827" s="43" t="s">
        <v>471</v>
      </c>
      <c r="B7827" s="3">
        <v>45911</v>
      </c>
      <c r="C7827" s="3">
        <v>45911</v>
      </c>
      <c r="D7827" s="43" t="s">
        <v>511</v>
      </c>
      <c r="E7827" s="43" t="s">
        <v>810</v>
      </c>
      <c r="F7827" s="43" t="s">
        <v>811</v>
      </c>
      <c r="G7827">
        <v>120</v>
      </c>
      <c r="H7827">
        <v>120</v>
      </c>
      <c r="I7827" s="43" t="s">
        <v>1078</v>
      </c>
      <c r="J7827" s="43" t="s">
        <v>1032</v>
      </c>
      <c r="K7827" s="43" t="s">
        <v>177</v>
      </c>
      <c r="L7827" s="43" t="str">
        <f>IF(AND(Home!$A$1&gt;=Leave[[#This Row],[Start Time]],Home!$A$1&lt;=Leave[[#This Row],[End Time]]),"Aplica","No Aplica")</f>
        <v>No Aplica</v>
      </c>
      <c r="M7827" s="43" t="str">
        <f>IF(AND(Home!$A$1&gt;=Leave[[#This Row],[Start Time]],Home!$A$1&lt;=Leave[[#This Row],[End Time]]),Home!$A$1,"No Aplica")</f>
        <v>No Aplica</v>
      </c>
      <c r="N7827" s="43" t="str">
        <f>Leave[[#This Row],[User Code (Owning User) (Usuario)]]&amp;Leave[[#This Row],[fecha activa]]</f>
        <v>MIE2024251118397No Aplica</v>
      </c>
    </row>
    <row r="7828" spans="1:14" x14ac:dyDescent="0.3">
      <c r="A7828" s="43" t="s">
        <v>468</v>
      </c>
      <c r="B7828" s="3">
        <v>45910</v>
      </c>
      <c r="C7828" s="3">
        <v>45910</v>
      </c>
      <c r="D7828" s="43" t="s">
        <v>474</v>
      </c>
      <c r="E7828" s="43" t="s">
        <v>810</v>
      </c>
      <c r="F7828" s="43" t="s">
        <v>811</v>
      </c>
      <c r="G7828">
        <v>540</v>
      </c>
      <c r="H7828">
        <v>540</v>
      </c>
      <c r="I7828" s="43" t="s">
        <v>1078</v>
      </c>
      <c r="J7828" s="43" t="s">
        <v>1032</v>
      </c>
      <c r="K7828" s="43" t="s">
        <v>177</v>
      </c>
      <c r="L7828" s="43" t="str">
        <f>IF(AND(Home!$A$1&gt;=Leave[[#This Row],[Start Time]],Home!$A$1&lt;=Leave[[#This Row],[End Time]]),"Aplica","No Aplica")</f>
        <v>No Aplica</v>
      </c>
      <c r="M7828" s="43" t="str">
        <f>IF(AND(Home!$A$1&gt;=Leave[[#This Row],[Start Time]],Home!$A$1&lt;=Leave[[#This Row],[End Time]]),Home!$A$1,"No Aplica")</f>
        <v>No Aplica</v>
      </c>
      <c r="N7828" s="43" t="str">
        <f>Leave[[#This Row],[User Code (Owning User) (Usuario)]]&amp;Leave[[#This Row],[fecha activa]]</f>
        <v>MIE2024251118397No Aplica</v>
      </c>
    </row>
    <row r="7829" spans="1:14" x14ac:dyDescent="0.3">
      <c r="A7829" s="43" t="s">
        <v>471</v>
      </c>
      <c r="B7829" s="3">
        <v>45908</v>
      </c>
      <c r="C7829" s="3">
        <v>45908</v>
      </c>
      <c r="D7829" s="43" t="s">
        <v>511</v>
      </c>
      <c r="E7829" s="43" t="s">
        <v>810</v>
      </c>
      <c r="F7829" s="43" t="s">
        <v>811</v>
      </c>
      <c r="G7829">
        <v>120</v>
      </c>
      <c r="H7829">
        <v>120</v>
      </c>
      <c r="I7829" s="43" t="s">
        <v>1078</v>
      </c>
      <c r="J7829" s="43" t="s">
        <v>1032</v>
      </c>
      <c r="K7829" s="43" t="s">
        <v>177</v>
      </c>
      <c r="L7829" s="43" t="str">
        <f>IF(AND(Home!$A$1&gt;=Leave[[#This Row],[Start Time]],Home!$A$1&lt;=Leave[[#This Row],[End Time]]),"Aplica","No Aplica")</f>
        <v>No Aplica</v>
      </c>
      <c r="M7829" s="43" t="str">
        <f>IF(AND(Home!$A$1&gt;=Leave[[#This Row],[Start Time]],Home!$A$1&lt;=Leave[[#This Row],[End Time]]),Home!$A$1,"No Aplica")</f>
        <v>No Aplica</v>
      </c>
      <c r="N7829" s="43" t="str">
        <f>Leave[[#This Row],[User Code (Owning User) (Usuario)]]&amp;Leave[[#This Row],[fecha activa]]</f>
        <v>MIE2024251118397No Aplica</v>
      </c>
    </row>
    <row r="7830" spans="1:14" x14ac:dyDescent="0.3">
      <c r="A7830" s="43" t="s">
        <v>476</v>
      </c>
      <c r="B7830" s="3">
        <v>45907</v>
      </c>
      <c r="C7830" s="3">
        <v>45907</v>
      </c>
      <c r="D7830" s="43" t="s">
        <v>490</v>
      </c>
      <c r="E7830" s="43" t="s">
        <v>810</v>
      </c>
      <c r="F7830" s="43" t="s">
        <v>811</v>
      </c>
      <c r="G7830">
        <v>60</v>
      </c>
      <c r="H7830">
        <v>60</v>
      </c>
      <c r="I7830" s="43" t="s">
        <v>1078</v>
      </c>
      <c r="J7830" s="43" t="s">
        <v>1032</v>
      </c>
      <c r="K7830" s="43" t="s">
        <v>177</v>
      </c>
      <c r="L7830" s="43" t="str">
        <f>IF(AND(Home!$A$1&gt;=Leave[[#This Row],[Start Time]],Home!$A$1&lt;=Leave[[#This Row],[End Time]]),"Aplica","No Aplica")</f>
        <v>No Aplica</v>
      </c>
      <c r="M7830" s="43" t="str">
        <f>IF(AND(Home!$A$1&gt;=Leave[[#This Row],[Start Time]],Home!$A$1&lt;=Leave[[#This Row],[End Time]]),Home!$A$1,"No Aplica")</f>
        <v>No Aplica</v>
      </c>
      <c r="N7830" s="43" t="str">
        <f>Leave[[#This Row],[User Code (Owning User) (Usuario)]]&amp;Leave[[#This Row],[fecha activa]]</f>
        <v>MIE2024251118397No Aplica</v>
      </c>
    </row>
    <row r="7831" spans="1:14" x14ac:dyDescent="0.3">
      <c r="A7831" s="43" t="s">
        <v>468</v>
      </c>
      <c r="B7831" s="3">
        <v>45903</v>
      </c>
      <c r="C7831" s="3">
        <v>45903</v>
      </c>
      <c r="D7831" s="43" t="s">
        <v>474</v>
      </c>
      <c r="E7831" s="43" t="s">
        <v>810</v>
      </c>
      <c r="F7831" s="43" t="s">
        <v>811</v>
      </c>
      <c r="G7831">
        <v>540</v>
      </c>
      <c r="H7831">
        <v>540</v>
      </c>
      <c r="I7831" s="43" t="s">
        <v>1078</v>
      </c>
      <c r="J7831" s="43" t="s">
        <v>1032</v>
      </c>
      <c r="K7831" s="43" t="s">
        <v>177</v>
      </c>
      <c r="L7831" s="43" t="str">
        <f>IF(AND(Home!$A$1&gt;=Leave[[#This Row],[Start Time]],Home!$A$1&lt;=Leave[[#This Row],[End Time]]),"Aplica","No Aplica")</f>
        <v>No Aplica</v>
      </c>
      <c r="M7831" s="43" t="str">
        <f>IF(AND(Home!$A$1&gt;=Leave[[#This Row],[Start Time]],Home!$A$1&lt;=Leave[[#This Row],[End Time]]),Home!$A$1,"No Aplica")</f>
        <v>No Aplica</v>
      </c>
      <c r="N7831" s="43" t="str">
        <f>Leave[[#This Row],[User Code (Owning User) (Usuario)]]&amp;Leave[[#This Row],[fecha activa]]</f>
        <v>MIE2024251118397No Aplica</v>
      </c>
    </row>
    <row r="7832" spans="1:14" x14ac:dyDescent="0.3">
      <c r="A7832" s="43" t="s">
        <v>471</v>
      </c>
      <c r="B7832" s="3">
        <v>45904</v>
      </c>
      <c r="C7832" s="3">
        <v>45904</v>
      </c>
      <c r="D7832" s="43" t="s">
        <v>511</v>
      </c>
      <c r="E7832" s="43" t="s">
        <v>810</v>
      </c>
      <c r="F7832" s="43" t="s">
        <v>811</v>
      </c>
      <c r="G7832">
        <v>120</v>
      </c>
      <c r="H7832">
        <v>120</v>
      </c>
      <c r="I7832" s="43" t="s">
        <v>1078</v>
      </c>
      <c r="J7832" s="43" t="s">
        <v>1032</v>
      </c>
      <c r="K7832" s="43" t="s">
        <v>177</v>
      </c>
      <c r="L7832" s="43" t="str">
        <f>IF(AND(Home!$A$1&gt;=Leave[[#This Row],[Start Time]],Home!$A$1&lt;=Leave[[#This Row],[End Time]]),"Aplica","No Aplica")</f>
        <v>No Aplica</v>
      </c>
      <c r="M7832" s="43" t="str">
        <f>IF(AND(Home!$A$1&gt;=Leave[[#This Row],[Start Time]],Home!$A$1&lt;=Leave[[#This Row],[End Time]]),Home!$A$1,"No Aplica")</f>
        <v>No Aplica</v>
      </c>
      <c r="N7832" s="43" t="str">
        <f>Leave[[#This Row],[User Code (Owning User) (Usuario)]]&amp;Leave[[#This Row],[fecha activa]]</f>
        <v>MIE2024251118397No Aplica</v>
      </c>
    </row>
    <row r="7833" spans="1:14" x14ac:dyDescent="0.3">
      <c r="A7833" s="43" t="s">
        <v>471</v>
      </c>
      <c r="B7833" s="3">
        <v>45901</v>
      </c>
      <c r="C7833" s="3">
        <v>45901</v>
      </c>
      <c r="D7833" s="43" t="s">
        <v>511</v>
      </c>
      <c r="E7833" s="43" t="s">
        <v>810</v>
      </c>
      <c r="F7833" s="43" t="s">
        <v>811</v>
      </c>
      <c r="G7833">
        <v>120</v>
      </c>
      <c r="H7833">
        <v>120</v>
      </c>
      <c r="I7833" s="43" t="s">
        <v>1078</v>
      </c>
      <c r="J7833" s="43" t="s">
        <v>1032</v>
      </c>
      <c r="K7833" s="43" t="s">
        <v>177</v>
      </c>
      <c r="L7833" s="43" t="str">
        <f>IF(AND(Home!$A$1&gt;=Leave[[#This Row],[Start Time]],Home!$A$1&lt;=Leave[[#This Row],[End Time]]),"Aplica","No Aplica")</f>
        <v>No Aplica</v>
      </c>
      <c r="M7833" s="43" t="str">
        <f>IF(AND(Home!$A$1&gt;=Leave[[#This Row],[Start Time]],Home!$A$1&lt;=Leave[[#This Row],[End Time]]),Home!$A$1,"No Aplica")</f>
        <v>No Aplica</v>
      </c>
      <c r="N7833" s="43" t="str">
        <f>Leave[[#This Row],[User Code (Owning User) (Usuario)]]&amp;Leave[[#This Row],[fecha activa]]</f>
        <v>MIE2024251118397No Aplica</v>
      </c>
    </row>
    <row r="7834" spans="1:14" x14ac:dyDescent="0.3">
      <c r="A7834" s="43" t="s">
        <v>465</v>
      </c>
      <c r="B7834" s="3">
        <v>45923</v>
      </c>
      <c r="C7834" s="3">
        <v>45923</v>
      </c>
      <c r="D7834" s="43" t="s">
        <v>467</v>
      </c>
      <c r="E7834" s="43" t="s">
        <v>282</v>
      </c>
      <c r="F7834" s="43" t="s">
        <v>283</v>
      </c>
      <c r="G7834">
        <v>540</v>
      </c>
      <c r="H7834">
        <v>540</v>
      </c>
      <c r="I7834" s="43" t="s">
        <v>916</v>
      </c>
      <c r="J7834" s="43" t="s">
        <v>1031</v>
      </c>
      <c r="K7834" s="43" t="s">
        <v>177</v>
      </c>
      <c r="L7834" s="43" t="str">
        <f>IF(AND(Home!$A$1&gt;=Leave[[#This Row],[Start Time]],Home!$A$1&lt;=Leave[[#This Row],[End Time]]),"Aplica","No Aplica")</f>
        <v>No Aplica</v>
      </c>
      <c r="M7834" s="43" t="str">
        <f>IF(AND(Home!$A$1&gt;=Leave[[#This Row],[Start Time]],Home!$A$1&lt;=Leave[[#This Row],[End Time]]),Home!$A$1,"No Aplica")</f>
        <v>No Aplica</v>
      </c>
      <c r="N7834" s="43" t="str">
        <f>Leave[[#This Row],[User Code (Owning User) (Usuario)]]&amp;Leave[[#This Row],[fecha activa]]</f>
        <v>MIE2023050410911No Aplica</v>
      </c>
    </row>
    <row r="7835" spans="1:14" x14ac:dyDescent="0.3">
      <c r="A7835" s="43" t="s">
        <v>465</v>
      </c>
      <c r="B7835" s="3">
        <v>45916</v>
      </c>
      <c r="C7835" s="3">
        <v>45916</v>
      </c>
      <c r="D7835" s="43" t="s">
        <v>467</v>
      </c>
      <c r="E7835" s="43" t="s">
        <v>282</v>
      </c>
      <c r="F7835" s="43" t="s">
        <v>283</v>
      </c>
      <c r="G7835">
        <v>540</v>
      </c>
      <c r="H7835">
        <v>540</v>
      </c>
      <c r="I7835" s="43" t="s">
        <v>916</v>
      </c>
      <c r="J7835" s="43" t="s">
        <v>1031</v>
      </c>
      <c r="K7835" s="43" t="s">
        <v>177</v>
      </c>
      <c r="L7835" s="43" t="str">
        <f>IF(AND(Home!$A$1&gt;=Leave[[#This Row],[Start Time]],Home!$A$1&lt;=Leave[[#This Row],[End Time]]),"Aplica","No Aplica")</f>
        <v>No Aplica</v>
      </c>
      <c r="M7835" s="43" t="str">
        <f>IF(AND(Home!$A$1&gt;=Leave[[#This Row],[Start Time]],Home!$A$1&lt;=Leave[[#This Row],[End Time]]),Home!$A$1,"No Aplica")</f>
        <v>No Aplica</v>
      </c>
      <c r="N7835" s="43" t="str">
        <f>Leave[[#This Row],[User Code (Owning User) (Usuario)]]&amp;Leave[[#This Row],[fecha activa]]</f>
        <v>MIE2023050410911No Aplica</v>
      </c>
    </row>
    <row r="7836" spans="1:14" x14ac:dyDescent="0.3">
      <c r="A7836" s="43" t="s">
        <v>465</v>
      </c>
      <c r="B7836" s="3">
        <v>45909</v>
      </c>
      <c r="C7836" s="3">
        <v>45909</v>
      </c>
      <c r="D7836" s="43" t="s">
        <v>467</v>
      </c>
      <c r="E7836" s="43" t="s">
        <v>282</v>
      </c>
      <c r="F7836" s="43" t="s">
        <v>283</v>
      </c>
      <c r="G7836">
        <v>540</v>
      </c>
      <c r="H7836">
        <v>540</v>
      </c>
      <c r="I7836" s="43" t="s">
        <v>916</v>
      </c>
      <c r="J7836" s="43" t="s">
        <v>1031</v>
      </c>
      <c r="K7836" s="43" t="s">
        <v>177</v>
      </c>
      <c r="L7836" s="43" t="str">
        <f>IF(AND(Home!$A$1&gt;=Leave[[#This Row],[Start Time]],Home!$A$1&lt;=Leave[[#This Row],[End Time]]),"Aplica","No Aplica")</f>
        <v>No Aplica</v>
      </c>
      <c r="M7836" s="43" t="str">
        <f>IF(AND(Home!$A$1&gt;=Leave[[#This Row],[Start Time]],Home!$A$1&lt;=Leave[[#This Row],[End Time]]),Home!$A$1,"No Aplica")</f>
        <v>No Aplica</v>
      </c>
      <c r="N7836" s="43" t="str">
        <f>Leave[[#This Row],[User Code (Owning User) (Usuario)]]&amp;Leave[[#This Row],[fecha activa]]</f>
        <v>MIE2023050410911No Aplica</v>
      </c>
    </row>
    <row r="7837" spans="1:14" x14ac:dyDescent="0.3">
      <c r="A7837" s="43" t="s">
        <v>465</v>
      </c>
      <c r="B7837" s="3">
        <v>45902</v>
      </c>
      <c r="C7837" s="3">
        <v>45902</v>
      </c>
      <c r="D7837" s="43" t="s">
        <v>2703</v>
      </c>
      <c r="E7837" s="43" t="s">
        <v>282</v>
      </c>
      <c r="F7837" s="43" t="s">
        <v>283</v>
      </c>
      <c r="G7837">
        <v>540</v>
      </c>
      <c r="H7837">
        <v>540</v>
      </c>
      <c r="I7837" s="43" t="s">
        <v>916</v>
      </c>
      <c r="J7837" s="43" t="s">
        <v>1031</v>
      </c>
      <c r="K7837" s="43" t="s">
        <v>177</v>
      </c>
      <c r="L7837" s="43" t="str">
        <f>IF(AND(Home!$A$1&gt;=Leave[[#This Row],[Start Time]],Home!$A$1&lt;=Leave[[#This Row],[End Time]]),"Aplica","No Aplica")</f>
        <v>No Aplica</v>
      </c>
      <c r="M7837" s="43" t="str">
        <f>IF(AND(Home!$A$1&gt;=Leave[[#This Row],[Start Time]],Home!$A$1&lt;=Leave[[#This Row],[End Time]]),Home!$A$1,"No Aplica")</f>
        <v>No Aplica</v>
      </c>
      <c r="N7837" s="43" t="str">
        <f>Leave[[#This Row],[User Code (Owning User) (Usuario)]]&amp;Leave[[#This Row],[fecha activa]]</f>
        <v>MIE2023050410911No Aplica</v>
      </c>
    </row>
    <row r="7838" spans="1:14" x14ac:dyDescent="0.3">
      <c r="A7838" s="43" t="s">
        <v>476</v>
      </c>
      <c r="B7838" s="3">
        <v>45928</v>
      </c>
      <c r="C7838" s="3">
        <v>45928</v>
      </c>
      <c r="D7838" s="43" t="s">
        <v>1994</v>
      </c>
      <c r="E7838" s="43" t="s">
        <v>866</v>
      </c>
      <c r="F7838" s="43" t="s">
        <v>868</v>
      </c>
      <c r="G7838">
        <v>540</v>
      </c>
      <c r="H7838">
        <v>540</v>
      </c>
      <c r="I7838" s="43" t="s">
        <v>867</v>
      </c>
      <c r="J7838" s="43" t="s">
        <v>1036</v>
      </c>
      <c r="K7838" s="43" t="s">
        <v>178</v>
      </c>
      <c r="L7838" s="43" t="str">
        <f>IF(AND(Home!$A$1&gt;=Leave[[#This Row],[Start Time]],Home!$A$1&lt;=Leave[[#This Row],[End Time]]),"Aplica","No Aplica")</f>
        <v>No Aplica</v>
      </c>
      <c r="M7838" s="43" t="str">
        <f>IF(AND(Home!$A$1&gt;=Leave[[#This Row],[Start Time]],Home!$A$1&lt;=Leave[[#This Row],[End Time]]),Home!$A$1,"No Aplica")</f>
        <v>No Aplica</v>
      </c>
      <c r="N7838" s="43" t="str">
        <f>Leave[[#This Row],[User Code (Owning User) (Usuario)]]&amp;Leave[[#This Row],[fecha activa]]</f>
        <v>MIE2024101219131No Aplica</v>
      </c>
    </row>
    <row r="7839" spans="1:14" x14ac:dyDescent="0.3">
      <c r="A7839" s="43" t="s">
        <v>476</v>
      </c>
      <c r="B7839" s="3">
        <v>45927</v>
      </c>
      <c r="C7839" s="3">
        <v>45927</v>
      </c>
      <c r="D7839" s="43" t="s">
        <v>491</v>
      </c>
      <c r="E7839" s="43" t="s">
        <v>866</v>
      </c>
      <c r="F7839" s="43" t="s">
        <v>868</v>
      </c>
      <c r="G7839">
        <v>180</v>
      </c>
      <c r="H7839">
        <v>180</v>
      </c>
      <c r="I7839" s="43" t="s">
        <v>867</v>
      </c>
      <c r="J7839" s="43" t="s">
        <v>1036</v>
      </c>
      <c r="K7839" s="43" t="s">
        <v>178</v>
      </c>
      <c r="L7839" s="43" t="str">
        <f>IF(AND(Home!$A$1&gt;=Leave[[#This Row],[Start Time]],Home!$A$1&lt;=Leave[[#This Row],[End Time]]),"Aplica","No Aplica")</f>
        <v>No Aplica</v>
      </c>
      <c r="M7839" s="43" t="str">
        <f>IF(AND(Home!$A$1&gt;=Leave[[#This Row],[Start Time]],Home!$A$1&lt;=Leave[[#This Row],[End Time]]),Home!$A$1,"No Aplica")</f>
        <v>No Aplica</v>
      </c>
      <c r="N7839" s="43" t="str">
        <f>Leave[[#This Row],[User Code (Owning User) (Usuario)]]&amp;Leave[[#This Row],[fecha activa]]</f>
        <v>MIE2024101219131No Aplica</v>
      </c>
    </row>
    <row r="7840" spans="1:14" x14ac:dyDescent="0.3">
      <c r="A7840" s="43" t="s">
        <v>476</v>
      </c>
      <c r="B7840" s="3">
        <v>45921</v>
      </c>
      <c r="C7840" s="3">
        <v>45921</v>
      </c>
      <c r="D7840" s="43" t="s">
        <v>491</v>
      </c>
      <c r="E7840" s="43" t="s">
        <v>866</v>
      </c>
      <c r="F7840" s="43" t="s">
        <v>868</v>
      </c>
      <c r="G7840">
        <v>540</v>
      </c>
      <c r="H7840">
        <v>540</v>
      </c>
      <c r="I7840" s="43" t="s">
        <v>867</v>
      </c>
      <c r="J7840" s="43" t="s">
        <v>1036</v>
      </c>
      <c r="K7840" s="43" t="s">
        <v>178</v>
      </c>
      <c r="L7840" s="43" t="str">
        <f>IF(AND(Home!$A$1&gt;=Leave[[#This Row],[Start Time]],Home!$A$1&lt;=Leave[[#This Row],[End Time]]),"Aplica","No Aplica")</f>
        <v>No Aplica</v>
      </c>
      <c r="M7840" s="43" t="str">
        <f>IF(AND(Home!$A$1&gt;=Leave[[#This Row],[Start Time]],Home!$A$1&lt;=Leave[[#This Row],[End Time]]),Home!$A$1,"No Aplica")</f>
        <v>No Aplica</v>
      </c>
      <c r="N7840" s="43" t="str">
        <f>Leave[[#This Row],[User Code (Owning User) (Usuario)]]&amp;Leave[[#This Row],[fecha activa]]</f>
        <v>MIE2024101219131No Aplica</v>
      </c>
    </row>
    <row r="7841" spans="1:14" x14ac:dyDescent="0.3">
      <c r="A7841" s="43" t="s">
        <v>476</v>
      </c>
      <c r="B7841" s="3">
        <v>45920</v>
      </c>
      <c r="C7841" s="3">
        <v>45920</v>
      </c>
      <c r="D7841" s="43" t="s">
        <v>491</v>
      </c>
      <c r="E7841" s="43" t="s">
        <v>866</v>
      </c>
      <c r="F7841" s="43" t="s">
        <v>868</v>
      </c>
      <c r="G7841">
        <v>180</v>
      </c>
      <c r="H7841">
        <v>180</v>
      </c>
      <c r="I7841" s="43" t="s">
        <v>867</v>
      </c>
      <c r="J7841" s="43" t="s">
        <v>1036</v>
      </c>
      <c r="K7841" s="43" t="s">
        <v>178</v>
      </c>
      <c r="L7841" s="43" t="str">
        <f>IF(AND(Home!$A$1&gt;=Leave[[#This Row],[Start Time]],Home!$A$1&lt;=Leave[[#This Row],[End Time]]),"Aplica","No Aplica")</f>
        <v>No Aplica</v>
      </c>
      <c r="M7841" s="43" t="str">
        <f>IF(AND(Home!$A$1&gt;=Leave[[#This Row],[Start Time]],Home!$A$1&lt;=Leave[[#This Row],[End Time]]),Home!$A$1,"No Aplica")</f>
        <v>No Aplica</v>
      </c>
      <c r="N7841" s="43" t="str">
        <f>Leave[[#This Row],[User Code (Owning User) (Usuario)]]&amp;Leave[[#This Row],[fecha activa]]</f>
        <v>MIE2024101219131No Aplica</v>
      </c>
    </row>
    <row r="7842" spans="1:14" x14ac:dyDescent="0.3">
      <c r="A7842" s="43" t="s">
        <v>476</v>
      </c>
      <c r="B7842" s="3">
        <v>45914</v>
      </c>
      <c r="C7842" s="3">
        <v>45914</v>
      </c>
      <c r="D7842" s="43" t="s">
        <v>1994</v>
      </c>
      <c r="E7842" s="43" t="s">
        <v>866</v>
      </c>
      <c r="F7842" s="43" t="s">
        <v>868</v>
      </c>
      <c r="G7842">
        <v>540</v>
      </c>
      <c r="H7842">
        <v>540</v>
      </c>
      <c r="I7842" s="43" t="s">
        <v>867</v>
      </c>
      <c r="J7842" s="43" t="s">
        <v>1036</v>
      </c>
      <c r="K7842" s="43" t="s">
        <v>178</v>
      </c>
      <c r="L7842" s="43" t="str">
        <f>IF(AND(Home!$A$1&gt;=Leave[[#This Row],[Start Time]],Home!$A$1&lt;=Leave[[#This Row],[End Time]]),"Aplica","No Aplica")</f>
        <v>No Aplica</v>
      </c>
      <c r="M7842" s="43" t="str">
        <f>IF(AND(Home!$A$1&gt;=Leave[[#This Row],[Start Time]],Home!$A$1&lt;=Leave[[#This Row],[End Time]]),Home!$A$1,"No Aplica")</f>
        <v>No Aplica</v>
      </c>
      <c r="N7842" s="43" t="str">
        <f>Leave[[#This Row],[User Code (Owning User) (Usuario)]]&amp;Leave[[#This Row],[fecha activa]]</f>
        <v>MIE2024101219131No Aplica</v>
      </c>
    </row>
    <row r="7843" spans="1:14" x14ac:dyDescent="0.3">
      <c r="A7843" s="43" t="s">
        <v>476</v>
      </c>
      <c r="B7843" s="3">
        <v>45913</v>
      </c>
      <c r="C7843" s="3">
        <v>45913</v>
      </c>
      <c r="D7843" s="43" t="s">
        <v>491</v>
      </c>
      <c r="E7843" s="43" t="s">
        <v>866</v>
      </c>
      <c r="F7843" s="43" t="s">
        <v>868</v>
      </c>
      <c r="G7843">
        <v>180</v>
      </c>
      <c r="H7843">
        <v>180</v>
      </c>
      <c r="I7843" s="43" t="s">
        <v>867</v>
      </c>
      <c r="J7843" s="43" t="s">
        <v>1036</v>
      </c>
      <c r="K7843" s="43" t="s">
        <v>178</v>
      </c>
      <c r="L7843" s="43" t="str">
        <f>IF(AND(Home!$A$1&gt;=Leave[[#This Row],[Start Time]],Home!$A$1&lt;=Leave[[#This Row],[End Time]]),"Aplica","No Aplica")</f>
        <v>No Aplica</v>
      </c>
      <c r="M7843" s="43" t="str">
        <f>IF(AND(Home!$A$1&gt;=Leave[[#This Row],[Start Time]],Home!$A$1&lt;=Leave[[#This Row],[End Time]]),Home!$A$1,"No Aplica")</f>
        <v>No Aplica</v>
      </c>
      <c r="N7843" s="43" t="str">
        <f>Leave[[#This Row],[User Code (Owning User) (Usuario)]]&amp;Leave[[#This Row],[fecha activa]]</f>
        <v>MIE2024101219131No Aplica</v>
      </c>
    </row>
    <row r="7844" spans="1:14" x14ac:dyDescent="0.3">
      <c r="A7844" s="43" t="s">
        <v>476</v>
      </c>
      <c r="B7844" s="3">
        <v>45907</v>
      </c>
      <c r="C7844" s="3">
        <v>45907</v>
      </c>
      <c r="D7844" s="43" t="s">
        <v>1994</v>
      </c>
      <c r="E7844" s="43" t="s">
        <v>866</v>
      </c>
      <c r="F7844" s="43" t="s">
        <v>868</v>
      </c>
      <c r="G7844">
        <v>540</v>
      </c>
      <c r="H7844">
        <v>540</v>
      </c>
      <c r="I7844" s="43" t="s">
        <v>867</v>
      </c>
      <c r="J7844" s="43" t="s">
        <v>1036</v>
      </c>
      <c r="K7844" s="43" t="s">
        <v>178</v>
      </c>
      <c r="L7844" s="43" t="str">
        <f>IF(AND(Home!$A$1&gt;=Leave[[#This Row],[Start Time]],Home!$A$1&lt;=Leave[[#This Row],[End Time]]),"Aplica","No Aplica")</f>
        <v>No Aplica</v>
      </c>
      <c r="M7844" s="43" t="str">
        <f>IF(AND(Home!$A$1&gt;=Leave[[#This Row],[Start Time]],Home!$A$1&lt;=Leave[[#This Row],[End Time]]),Home!$A$1,"No Aplica")</f>
        <v>No Aplica</v>
      </c>
      <c r="N7844" s="43" t="str">
        <f>Leave[[#This Row],[User Code (Owning User) (Usuario)]]&amp;Leave[[#This Row],[fecha activa]]</f>
        <v>MIE2024101219131No Aplica</v>
      </c>
    </row>
    <row r="7845" spans="1:14" x14ac:dyDescent="0.3">
      <c r="A7845" s="43" t="s">
        <v>476</v>
      </c>
      <c r="B7845" s="3">
        <v>45906</v>
      </c>
      <c r="C7845" s="3">
        <v>45906</v>
      </c>
      <c r="D7845" s="43" t="s">
        <v>1994</v>
      </c>
      <c r="E7845" s="43" t="s">
        <v>866</v>
      </c>
      <c r="F7845" s="43" t="s">
        <v>868</v>
      </c>
      <c r="G7845">
        <v>180</v>
      </c>
      <c r="H7845">
        <v>180</v>
      </c>
      <c r="I7845" s="43" t="s">
        <v>867</v>
      </c>
      <c r="J7845" s="43" t="s">
        <v>1036</v>
      </c>
      <c r="K7845" s="43" t="s">
        <v>178</v>
      </c>
      <c r="L7845" s="43" t="str">
        <f>IF(AND(Home!$A$1&gt;=Leave[[#This Row],[Start Time]],Home!$A$1&lt;=Leave[[#This Row],[End Time]]),"Aplica","No Aplica")</f>
        <v>No Aplica</v>
      </c>
      <c r="M7845" s="43" t="str">
        <f>IF(AND(Home!$A$1&gt;=Leave[[#This Row],[Start Time]],Home!$A$1&lt;=Leave[[#This Row],[End Time]]),Home!$A$1,"No Aplica")</f>
        <v>No Aplica</v>
      </c>
      <c r="N7845" s="43" t="str">
        <f>Leave[[#This Row],[User Code (Owning User) (Usuario)]]&amp;Leave[[#This Row],[fecha activa]]</f>
        <v>MIE2024101219131No Aplica</v>
      </c>
    </row>
    <row r="7846" spans="1:14" x14ac:dyDescent="0.3">
      <c r="A7846" s="43" t="s">
        <v>468</v>
      </c>
      <c r="B7846" s="3">
        <v>45919</v>
      </c>
      <c r="C7846" s="3">
        <v>45919</v>
      </c>
      <c r="D7846" s="43" t="s">
        <v>521</v>
      </c>
      <c r="E7846" s="43" t="s">
        <v>873</v>
      </c>
      <c r="F7846" s="43" t="s">
        <v>874</v>
      </c>
      <c r="G7846">
        <v>60</v>
      </c>
      <c r="H7846">
        <v>60</v>
      </c>
      <c r="I7846" s="43" t="s">
        <v>1050</v>
      </c>
      <c r="J7846" s="43" t="s">
        <v>2146</v>
      </c>
      <c r="K7846" s="43" t="s">
        <v>179</v>
      </c>
      <c r="L7846" s="43" t="str">
        <f>IF(AND(Home!$A$1&gt;=Leave[[#This Row],[Start Time]],Home!$A$1&lt;=Leave[[#This Row],[End Time]]),"Aplica","No Aplica")</f>
        <v>No Aplica</v>
      </c>
      <c r="M7846" s="43" t="str">
        <f>IF(AND(Home!$A$1&gt;=Leave[[#This Row],[Start Time]],Home!$A$1&lt;=Leave[[#This Row],[End Time]]),Home!$A$1,"No Aplica")</f>
        <v>No Aplica</v>
      </c>
      <c r="N7846" s="43" t="str">
        <f>Leave[[#This Row],[User Code (Owning User) (Usuario)]]&amp;Leave[[#This Row],[fecha activa]]</f>
        <v>MIE2024101219095No Aplica</v>
      </c>
    </row>
    <row r="7847" spans="1:14" x14ac:dyDescent="0.3">
      <c r="A7847" s="43" t="s">
        <v>468</v>
      </c>
      <c r="B7847" s="3">
        <v>45918</v>
      </c>
      <c r="C7847" s="3">
        <v>45918</v>
      </c>
      <c r="D7847" s="43" t="s">
        <v>521</v>
      </c>
      <c r="E7847" s="43" t="s">
        <v>873</v>
      </c>
      <c r="F7847" s="43" t="s">
        <v>874</v>
      </c>
      <c r="G7847">
        <v>60</v>
      </c>
      <c r="H7847">
        <v>60</v>
      </c>
      <c r="I7847" s="43" t="s">
        <v>1050</v>
      </c>
      <c r="J7847" s="43" t="s">
        <v>2146</v>
      </c>
      <c r="K7847" s="43" t="s">
        <v>179</v>
      </c>
      <c r="L7847" s="43" t="str">
        <f>IF(AND(Home!$A$1&gt;=Leave[[#This Row],[Start Time]],Home!$A$1&lt;=Leave[[#This Row],[End Time]]),"Aplica","No Aplica")</f>
        <v>No Aplica</v>
      </c>
      <c r="M7847" s="43" t="str">
        <f>IF(AND(Home!$A$1&gt;=Leave[[#This Row],[Start Time]],Home!$A$1&lt;=Leave[[#This Row],[End Time]]),Home!$A$1,"No Aplica")</f>
        <v>No Aplica</v>
      </c>
      <c r="N7847" s="43" t="str">
        <f>Leave[[#This Row],[User Code (Owning User) (Usuario)]]&amp;Leave[[#This Row],[fecha activa]]</f>
        <v>MIE2024101219095No Aplica</v>
      </c>
    </row>
    <row r="7848" spans="1:14" x14ac:dyDescent="0.3">
      <c r="A7848" s="43" t="s">
        <v>468</v>
      </c>
      <c r="B7848" s="3">
        <v>45917</v>
      </c>
      <c r="C7848" s="3">
        <v>45917</v>
      </c>
      <c r="D7848" s="43" t="s">
        <v>521</v>
      </c>
      <c r="E7848" s="43" t="s">
        <v>873</v>
      </c>
      <c r="F7848" s="43" t="s">
        <v>874</v>
      </c>
      <c r="G7848">
        <v>60</v>
      </c>
      <c r="H7848">
        <v>60</v>
      </c>
      <c r="I7848" s="43" t="s">
        <v>1050</v>
      </c>
      <c r="J7848" s="43" t="s">
        <v>2146</v>
      </c>
      <c r="K7848" s="43" t="s">
        <v>179</v>
      </c>
      <c r="L7848" s="43" t="str">
        <f>IF(AND(Home!$A$1&gt;=Leave[[#This Row],[Start Time]],Home!$A$1&lt;=Leave[[#This Row],[End Time]]),"Aplica","No Aplica")</f>
        <v>No Aplica</v>
      </c>
      <c r="M7848" s="43" t="str">
        <f>IF(AND(Home!$A$1&gt;=Leave[[#This Row],[Start Time]],Home!$A$1&lt;=Leave[[#This Row],[End Time]]),Home!$A$1,"No Aplica")</f>
        <v>No Aplica</v>
      </c>
      <c r="N7848" s="43" t="str">
        <f>Leave[[#This Row],[User Code (Owning User) (Usuario)]]&amp;Leave[[#This Row],[fecha activa]]</f>
        <v>MIE2024101219095No Aplica</v>
      </c>
    </row>
    <row r="7849" spans="1:14" x14ac:dyDescent="0.3">
      <c r="A7849" s="43" t="s">
        <v>468</v>
      </c>
      <c r="B7849" s="3">
        <v>45915</v>
      </c>
      <c r="C7849" s="3">
        <v>45915</v>
      </c>
      <c r="D7849" s="43" t="s">
        <v>521</v>
      </c>
      <c r="E7849" s="43" t="s">
        <v>873</v>
      </c>
      <c r="F7849" s="43" t="s">
        <v>874</v>
      </c>
      <c r="G7849">
        <v>60</v>
      </c>
      <c r="H7849">
        <v>60</v>
      </c>
      <c r="I7849" s="43" t="s">
        <v>1050</v>
      </c>
      <c r="J7849" s="43" t="s">
        <v>2146</v>
      </c>
      <c r="K7849" s="43" t="s">
        <v>179</v>
      </c>
      <c r="L7849" s="43" t="str">
        <f>IF(AND(Home!$A$1&gt;=Leave[[#This Row],[Start Time]],Home!$A$1&lt;=Leave[[#This Row],[End Time]]),"Aplica","No Aplica")</f>
        <v>No Aplica</v>
      </c>
      <c r="M7849" s="43" t="str">
        <f>IF(AND(Home!$A$1&gt;=Leave[[#This Row],[Start Time]],Home!$A$1&lt;=Leave[[#This Row],[End Time]]),Home!$A$1,"No Aplica")</f>
        <v>No Aplica</v>
      </c>
      <c r="N7849" s="43" t="str">
        <f>Leave[[#This Row],[User Code (Owning User) (Usuario)]]&amp;Leave[[#This Row],[fecha activa]]</f>
        <v>MIE2024101219095No Aplica</v>
      </c>
    </row>
    <row r="7850" spans="1:14" x14ac:dyDescent="0.3">
      <c r="A7850" s="43" t="s">
        <v>468</v>
      </c>
      <c r="B7850" s="3">
        <v>45916</v>
      </c>
      <c r="C7850" s="3">
        <v>45916</v>
      </c>
      <c r="D7850" s="43" t="s">
        <v>474</v>
      </c>
      <c r="E7850" s="43" t="s">
        <v>873</v>
      </c>
      <c r="F7850" s="43" t="s">
        <v>874</v>
      </c>
      <c r="G7850">
        <v>1410</v>
      </c>
      <c r="H7850">
        <v>540</v>
      </c>
      <c r="I7850" s="43" t="s">
        <v>1050</v>
      </c>
      <c r="J7850" s="43" t="s">
        <v>2146</v>
      </c>
      <c r="K7850" s="43" t="s">
        <v>179</v>
      </c>
      <c r="L7850" s="43" t="str">
        <f>IF(AND(Home!$A$1&gt;=Leave[[#This Row],[Start Time]],Home!$A$1&lt;=Leave[[#This Row],[End Time]]),"Aplica","No Aplica")</f>
        <v>No Aplica</v>
      </c>
      <c r="M7850" s="43" t="str">
        <f>IF(AND(Home!$A$1&gt;=Leave[[#This Row],[Start Time]],Home!$A$1&lt;=Leave[[#This Row],[End Time]]),Home!$A$1,"No Aplica")</f>
        <v>No Aplica</v>
      </c>
      <c r="N7850" s="43" t="str">
        <f>Leave[[#This Row],[User Code (Owning User) (Usuario)]]&amp;Leave[[#This Row],[fecha activa]]</f>
        <v>MIE2024101219095No Aplica</v>
      </c>
    </row>
    <row r="7851" spans="1:14" x14ac:dyDescent="0.3">
      <c r="A7851" s="43" t="s">
        <v>468</v>
      </c>
      <c r="B7851" s="3">
        <v>45909</v>
      </c>
      <c r="C7851" s="3">
        <v>45909</v>
      </c>
      <c r="D7851" s="43" t="s">
        <v>469</v>
      </c>
      <c r="E7851" s="43" t="s">
        <v>873</v>
      </c>
      <c r="F7851" s="43" t="s">
        <v>874</v>
      </c>
      <c r="G7851">
        <v>540</v>
      </c>
      <c r="H7851">
        <v>540</v>
      </c>
      <c r="I7851" s="43" t="s">
        <v>1050</v>
      </c>
      <c r="J7851" s="43" t="s">
        <v>2146</v>
      </c>
      <c r="K7851" s="43" t="s">
        <v>179</v>
      </c>
      <c r="L7851" s="43" t="str">
        <f>IF(AND(Home!$A$1&gt;=Leave[[#This Row],[Start Time]],Home!$A$1&lt;=Leave[[#This Row],[End Time]]),"Aplica","No Aplica")</f>
        <v>No Aplica</v>
      </c>
      <c r="M7851" s="43" t="str">
        <f>IF(AND(Home!$A$1&gt;=Leave[[#This Row],[Start Time]],Home!$A$1&lt;=Leave[[#This Row],[End Time]]),Home!$A$1,"No Aplica")</f>
        <v>No Aplica</v>
      </c>
      <c r="N7851" s="43" t="str">
        <f>Leave[[#This Row],[User Code (Owning User) (Usuario)]]&amp;Leave[[#This Row],[fecha activa]]</f>
        <v>MIE2024101219095No Aplica</v>
      </c>
    </row>
    <row r="7852" spans="1:14" x14ac:dyDescent="0.3">
      <c r="A7852" s="43" t="s">
        <v>468</v>
      </c>
      <c r="B7852" s="3">
        <v>45924</v>
      </c>
      <c r="C7852" s="3">
        <v>45924</v>
      </c>
      <c r="D7852" s="43" t="s">
        <v>469</v>
      </c>
      <c r="E7852" s="43" t="s">
        <v>1977</v>
      </c>
      <c r="F7852" s="43" t="s">
        <v>1979</v>
      </c>
      <c r="G7852">
        <v>1380</v>
      </c>
      <c r="H7852">
        <v>540</v>
      </c>
      <c r="I7852" s="43" t="s">
        <v>1978</v>
      </c>
      <c r="J7852" s="43" t="s">
        <v>850</v>
      </c>
      <c r="K7852" s="43" t="s">
        <v>177</v>
      </c>
      <c r="L7852" s="43" t="str">
        <f>IF(AND(Home!$A$1&gt;=Leave[[#This Row],[Start Time]],Home!$A$1&lt;=Leave[[#This Row],[End Time]]),"Aplica","No Aplica")</f>
        <v>No Aplica</v>
      </c>
      <c r="M7852" s="43" t="str">
        <f>IF(AND(Home!$A$1&gt;=Leave[[#This Row],[Start Time]],Home!$A$1&lt;=Leave[[#This Row],[End Time]]),Home!$A$1,"No Aplica")</f>
        <v>No Aplica</v>
      </c>
      <c r="N7852" s="43" t="str">
        <f>Leave[[#This Row],[User Code (Owning User) (Usuario)]]&amp;Leave[[#This Row],[fecha activa]]</f>
        <v>MIE2025280623512No Aplica</v>
      </c>
    </row>
    <row r="7853" spans="1:14" x14ac:dyDescent="0.3">
      <c r="A7853" s="43" t="s">
        <v>468</v>
      </c>
      <c r="B7853" s="3">
        <v>45915</v>
      </c>
      <c r="C7853" s="3">
        <v>45915</v>
      </c>
      <c r="D7853" s="43" t="s">
        <v>3404</v>
      </c>
      <c r="E7853" s="43" t="s">
        <v>1977</v>
      </c>
      <c r="F7853" s="43" t="s">
        <v>1979</v>
      </c>
      <c r="G7853">
        <v>1380</v>
      </c>
      <c r="H7853">
        <v>540</v>
      </c>
      <c r="I7853" s="43" t="s">
        <v>1978</v>
      </c>
      <c r="J7853" s="43" t="s">
        <v>850</v>
      </c>
      <c r="K7853" s="43" t="s">
        <v>177</v>
      </c>
      <c r="L7853" s="43" t="str">
        <f>IF(AND(Home!$A$1&gt;=Leave[[#This Row],[Start Time]],Home!$A$1&lt;=Leave[[#This Row],[End Time]]),"Aplica","No Aplica")</f>
        <v>No Aplica</v>
      </c>
      <c r="M7853" s="43" t="str">
        <f>IF(AND(Home!$A$1&gt;=Leave[[#This Row],[Start Time]],Home!$A$1&lt;=Leave[[#This Row],[End Time]]),Home!$A$1,"No Aplica")</f>
        <v>No Aplica</v>
      </c>
      <c r="N7853" s="43" t="str">
        <f>Leave[[#This Row],[User Code (Owning User) (Usuario)]]&amp;Leave[[#This Row],[fecha activa]]</f>
        <v>MIE2025280623512No Aplica</v>
      </c>
    </row>
    <row r="7854" spans="1:14" x14ac:dyDescent="0.3">
      <c r="A7854" s="43" t="s">
        <v>468</v>
      </c>
      <c r="B7854" s="3">
        <v>45917</v>
      </c>
      <c r="C7854" s="3">
        <v>45917</v>
      </c>
      <c r="D7854" s="43" t="s">
        <v>469</v>
      </c>
      <c r="E7854" s="43" t="s">
        <v>1977</v>
      </c>
      <c r="F7854" s="43" t="s">
        <v>1979</v>
      </c>
      <c r="G7854">
        <v>1380</v>
      </c>
      <c r="H7854">
        <v>540</v>
      </c>
      <c r="I7854" s="43" t="s">
        <v>1978</v>
      </c>
      <c r="J7854" s="43" t="s">
        <v>850</v>
      </c>
      <c r="K7854" s="43" t="s">
        <v>177</v>
      </c>
      <c r="L7854" s="43" t="str">
        <f>IF(AND(Home!$A$1&gt;=Leave[[#This Row],[Start Time]],Home!$A$1&lt;=Leave[[#This Row],[End Time]]),"Aplica","No Aplica")</f>
        <v>No Aplica</v>
      </c>
      <c r="M7854" s="43" t="str">
        <f>IF(AND(Home!$A$1&gt;=Leave[[#This Row],[Start Time]],Home!$A$1&lt;=Leave[[#This Row],[End Time]]),Home!$A$1,"No Aplica")</f>
        <v>No Aplica</v>
      </c>
      <c r="N7854" s="43" t="str">
        <f>Leave[[#This Row],[User Code (Owning User) (Usuario)]]&amp;Leave[[#This Row],[fecha activa]]</f>
        <v>MIE2025280623512No Aplica</v>
      </c>
    </row>
    <row r="7855" spans="1:14" x14ac:dyDescent="0.3">
      <c r="A7855" s="43" t="s">
        <v>468</v>
      </c>
      <c r="B7855" s="3">
        <v>45910</v>
      </c>
      <c r="C7855" s="3">
        <v>45910</v>
      </c>
      <c r="D7855" s="43" t="s">
        <v>3174</v>
      </c>
      <c r="E7855" s="43" t="s">
        <v>1977</v>
      </c>
      <c r="F7855" s="43" t="s">
        <v>1979</v>
      </c>
      <c r="G7855">
        <v>1380</v>
      </c>
      <c r="H7855">
        <v>540</v>
      </c>
      <c r="I7855" s="43" t="s">
        <v>1978</v>
      </c>
      <c r="J7855" s="43" t="s">
        <v>850</v>
      </c>
      <c r="K7855" s="43" t="s">
        <v>177</v>
      </c>
      <c r="L7855" s="43" t="str">
        <f>IF(AND(Home!$A$1&gt;=Leave[[#This Row],[Start Time]],Home!$A$1&lt;=Leave[[#This Row],[End Time]]),"Aplica","No Aplica")</f>
        <v>No Aplica</v>
      </c>
      <c r="M7855" s="43" t="str">
        <f>IF(AND(Home!$A$1&gt;=Leave[[#This Row],[Start Time]],Home!$A$1&lt;=Leave[[#This Row],[End Time]]),Home!$A$1,"No Aplica")</f>
        <v>No Aplica</v>
      </c>
      <c r="N7855" s="43" t="str">
        <f>Leave[[#This Row],[User Code (Owning User) (Usuario)]]&amp;Leave[[#This Row],[fecha activa]]</f>
        <v>MIE2025280623512No Aplica</v>
      </c>
    </row>
    <row r="7856" spans="1:14" x14ac:dyDescent="0.3">
      <c r="A7856" s="43" t="s">
        <v>468</v>
      </c>
      <c r="B7856" s="3">
        <v>45908</v>
      </c>
      <c r="C7856" s="3">
        <v>45908</v>
      </c>
      <c r="D7856" s="43" t="s">
        <v>469</v>
      </c>
      <c r="E7856" s="43" t="s">
        <v>1977</v>
      </c>
      <c r="F7856" s="43" t="s">
        <v>1979</v>
      </c>
      <c r="G7856">
        <v>1380</v>
      </c>
      <c r="H7856">
        <v>540</v>
      </c>
      <c r="I7856" s="43" t="s">
        <v>1978</v>
      </c>
      <c r="J7856" s="43" t="s">
        <v>850</v>
      </c>
      <c r="K7856" s="43" t="s">
        <v>177</v>
      </c>
      <c r="L7856" s="43" t="str">
        <f>IF(AND(Home!$A$1&gt;=Leave[[#This Row],[Start Time]],Home!$A$1&lt;=Leave[[#This Row],[End Time]]),"Aplica","No Aplica")</f>
        <v>No Aplica</v>
      </c>
      <c r="M7856" s="43" t="str">
        <f>IF(AND(Home!$A$1&gt;=Leave[[#This Row],[Start Time]],Home!$A$1&lt;=Leave[[#This Row],[End Time]]),Home!$A$1,"No Aplica")</f>
        <v>No Aplica</v>
      </c>
      <c r="N7856" s="43" t="str">
        <f>Leave[[#This Row],[User Code (Owning User) (Usuario)]]&amp;Leave[[#This Row],[fecha activa]]</f>
        <v>MIE2025280623512No Aplica</v>
      </c>
    </row>
    <row r="7857" spans="1:14" x14ac:dyDescent="0.3">
      <c r="A7857" s="43" t="s">
        <v>468</v>
      </c>
      <c r="B7857" s="3">
        <v>45901</v>
      </c>
      <c r="C7857" s="3">
        <v>45901</v>
      </c>
      <c r="D7857" s="43" t="s">
        <v>469</v>
      </c>
      <c r="E7857" s="43" t="s">
        <v>1977</v>
      </c>
      <c r="F7857" s="43" t="s">
        <v>1979</v>
      </c>
      <c r="G7857">
        <v>1380</v>
      </c>
      <c r="H7857">
        <v>540</v>
      </c>
      <c r="I7857" s="43" t="s">
        <v>1978</v>
      </c>
      <c r="J7857" s="43" t="s">
        <v>850</v>
      </c>
      <c r="K7857" s="43" t="s">
        <v>177</v>
      </c>
      <c r="L7857" s="43" t="str">
        <f>IF(AND(Home!$A$1&gt;=Leave[[#This Row],[Start Time]],Home!$A$1&lt;=Leave[[#This Row],[End Time]]),"Aplica","No Aplica")</f>
        <v>No Aplica</v>
      </c>
      <c r="M7857" s="43" t="str">
        <f>IF(AND(Home!$A$1&gt;=Leave[[#This Row],[Start Time]],Home!$A$1&lt;=Leave[[#This Row],[End Time]]),Home!$A$1,"No Aplica")</f>
        <v>No Aplica</v>
      </c>
      <c r="N7857" s="43" t="str">
        <f>Leave[[#This Row],[User Code (Owning User) (Usuario)]]&amp;Leave[[#This Row],[fecha activa]]</f>
        <v>MIE2025280623512No Aplica</v>
      </c>
    </row>
    <row r="7858" spans="1:14" x14ac:dyDescent="0.3">
      <c r="A7858" s="43" t="s">
        <v>465</v>
      </c>
      <c r="B7858" s="3">
        <v>45928</v>
      </c>
      <c r="C7858" s="3">
        <v>45928</v>
      </c>
      <c r="D7858" s="43" t="s">
        <v>495</v>
      </c>
      <c r="E7858" s="43" t="s">
        <v>1524</v>
      </c>
      <c r="F7858" s="43" t="s">
        <v>1526</v>
      </c>
      <c r="G7858">
        <v>540</v>
      </c>
      <c r="H7858">
        <v>540</v>
      </c>
      <c r="I7858" s="43" t="s">
        <v>1525</v>
      </c>
      <c r="J7858" s="43" t="s">
        <v>1047</v>
      </c>
      <c r="K7858" s="43" t="s">
        <v>178</v>
      </c>
      <c r="L7858" s="43" t="str">
        <f>IF(AND(Home!$A$1&gt;=Leave[[#This Row],[Start Time]],Home!$A$1&lt;=Leave[[#This Row],[End Time]]),"Aplica","No Aplica")</f>
        <v>No Aplica</v>
      </c>
      <c r="M7858" s="43" t="str">
        <f>IF(AND(Home!$A$1&gt;=Leave[[#This Row],[Start Time]],Home!$A$1&lt;=Leave[[#This Row],[End Time]]),Home!$A$1,"No Aplica")</f>
        <v>No Aplica</v>
      </c>
      <c r="N7858" s="43" t="str">
        <f>Leave[[#This Row],[User Code (Owning User) (Usuario)]]&amp;Leave[[#This Row],[fecha activa]]</f>
        <v>MIE2025050321269No Aplica</v>
      </c>
    </row>
    <row r="7859" spans="1:14" x14ac:dyDescent="0.3">
      <c r="A7859" s="43" t="s">
        <v>465</v>
      </c>
      <c r="B7859" s="3">
        <v>45907</v>
      </c>
      <c r="C7859" s="3">
        <v>45907</v>
      </c>
      <c r="D7859" s="43" t="s">
        <v>495</v>
      </c>
      <c r="E7859" s="43" t="s">
        <v>1524</v>
      </c>
      <c r="F7859" s="43" t="s">
        <v>1526</v>
      </c>
      <c r="G7859">
        <v>540</v>
      </c>
      <c r="H7859">
        <v>540</v>
      </c>
      <c r="I7859" s="43" t="s">
        <v>1525</v>
      </c>
      <c r="J7859" s="43" t="s">
        <v>1047</v>
      </c>
      <c r="K7859" s="43" t="s">
        <v>178</v>
      </c>
      <c r="L7859" s="43" t="str">
        <f>IF(AND(Home!$A$1&gt;=Leave[[#This Row],[Start Time]],Home!$A$1&lt;=Leave[[#This Row],[End Time]]),"Aplica","No Aplica")</f>
        <v>No Aplica</v>
      </c>
      <c r="M7859" s="43" t="str">
        <f>IF(AND(Home!$A$1&gt;=Leave[[#This Row],[Start Time]],Home!$A$1&lt;=Leave[[#This Row],[End Time]]),Home!$A$1,"No Aplica")</f>
        <v>No Aplica</v>
      </c>
      <c r="N7859" s="43" t="str">
        <f>Leave[[#This Row],[User Code (Owning User) (Usuario)]]&amp;Leave[[#This Row],[fecha activa]]</f>
        <v>MIE2025050321269No Aplica</v>
      </c>
    </row>
    <row r="7860" spans="1:14" x14ac:dyDescent="0.3">
      <c r="A7860" s="43" t="s">
        <v>468</v>
      </c>
      <c r="B7860" s="3">
        <v>45921</v>
      </c>
      <c r="C7860" s="3">
        <v>45921</v>
      </c>
      <c r="D7860" s="43" t="s">
        <v>475</v>
      </c>
      <c r="E7860" s="43" t="s">
        <v>3377</v>
      </c>
      <c r="F7860" s="43" t="s">
        <v>3379</v>
      </c>
      <c r="G7860">
        <v>480</v>
      </c>
      <c r="H7860">
        <v>480</v>
      </c>
      <c r="I7860" s="43" t="s">
        <v>3378</v>
      </c>
      <c r="J7860" s="43" t="s">
        <v>3380</v>
      </c>
      <c r="K7860" s="43" t="s">
        <v>3381</v>
      </c>
      <c r="L7860" s="43" t="str">
        <f>IF(AND(Home!$A$1&gt;=Leave[[#This Row],[Start Time]],Home!$A$1&lt;=Leave[[#This Row],[End Time]]),"Aplica","No Aplica")</f>
        <v>No Aplica</v>
      </c>
      <c r="M7860" s="43" t="str">
        <f>IF(AND(Home!$A$1&gt;=Leave[[#This Row],[Start Time]],Home!$A$1&lt;=Leave[[#This Row],[End Time]]),Home!$A$1,"No Aplica")</f>
        <v>No Aplica</v>
      </c>
      <c r="N7860" s="43" t="str">
        <f>Leave[[#This Row],[User Code (Owning User) (Usuario)]]&amp;Leave[[#This Row],[fecha activa]]</f>
        <v>MIE2025120924423No Aplica</v>
      </c>
    </row>
    <row r="7861" spans="1:14" x14ac:dyDescent="0.3">
      <c r="A7861" s="43" t="s">
        <v>468</v>
      </c>
      <c r="B7861" s="3">
        <v>45922</v>
      </c>
      <c r="C7861" s="3">
        <v>45922</v>
      </c>
      <c r="D7861" s="43" t="s">
        <v>470</v>
      </c>
      <c r="E7861" s="43" t="s">
        <v>3377</v>
      </c>
      <c r="F7861" s="43" t="s">
        <v>3379</v>
      </c>
      <c r="G7861">
        <v>480</v>
      </c>
      <c r="H7861">
        <v>480</v>
      </c>
      <c r="I7861" s="43" t="s">
        <v>3378</v>
      </c>
      <c r="J7861" s="43" t="s">
        <v>3380</v>
      </c>
      <c r="K7861" s="43" t="s">
        <v>3381</v>
      </c>
      <c r="L7861" s="43" t="str">
        <f>IF(AND(Home!$A$1&gt;=Leave[[#This Row],[Start Time]],Home!$A$1&lt;=Leave[[#This Row],[End Time]]),"Aplica","No Aplica")</f>
        <v>Aplica</v>
      </c>
      <c r="M7861" s="43">
        <f>IF(AND(Home!$A$1&gt;=Leave[[#This Row],[Start Time]],Home!$A$1&lt;=Leave[[#This Row],[End Time]]),Home!$A$1,"No Aplica")</f>
        <v>45922</v>
      </c>
      <c r="N7861" s="43" t="str">
        <f>Leave[[#This Row],[User Code (Owning User) (Usuario)]]&amp;Leave[[#This Row],[fecha activa]]</f>
        <v>MIE202512092442345922</v>
      </c>
    </row>
    <row r="7862" spans="1:14" x14ac:dyDescent="0.3">
      <c r="A7862" s="43" t="s">
        <v>471</v>
      </c>
      <c r="B7862" s="3">
        <v>45918</v>
      </c>
      <c r="C7862" s="3">
        <v>45918</v>
      </c>
      <c r="D7862" s="43" t="s">
        <v>3733</v>
      </c>
      <c r="E7862" s="43" t="s">
        <v>3377</v>
      </c>
      <c r="F7862" s="43" t="s">
        <v>3379</v>
      </c>
      <c r="G7862">
        <v>540</v>
      </c>
      <c r="H7862">
        <v>540</v>
      </c>
      <c r="I7862" s="43" t="s">
        <v>3378</v>
      </c>
      <c r="J7862" s="43" t="s">
        <v>3380</v>
      </c>
      <c r="K7862" s="43" t="s">
        <v>3381</v>
      </c>
      <c r="L7862" s="43" t="str">
        <f>IF(AND(Home!$A$1&gt;=Leave[[#This Row],[Start Time]],Home!$A$1&lt;=Leave[[#This Row],[End Time]]),"Aplica","No Aplica")</f>
        <v>No Aplica</v>
      </c>
      <c r="M7862" s="43" t="str">
        <f>IF(AND(Home!$A$1&gt;=Leave[[#This Row],[Start Time]],Home!$A$1&lt;=Leave[[#This Row],[End Time]]),Home!$A$1,"No Aplica")</f>
        <v>No Aplica</v>
      </c>
      <c r="N7862" s="43" t="str">
        <f>Leave[[#This Row],[User Code (Owning User) (Usuario)]]&amp;Leave[[#This Row],[fecha activa]]</f>
        <v>MIE2025120924423No Aplica</v>
      </c>
    </row>
    <row r="7863" spans="1:14" x14ac:dyDescent="0.3">
      <c r="A7863" s="43" t="s">
        <v>471</v>
      </c>
      <c r="B7863" s="3">
        <v>45917</v>
      </c>
      <c r="C7863" s="3">
        <v>45917</v>
      </c>
      <c r="D7863" s="43" t="s">
        <v>3665</v>
      </c>
      <c r="E7863" s="43" t="s">
        <v>3377</v>
      </c>
      <c r="F7863" s="43" t="s">
        <v>3379</v>
      </c>
      <c r="G7863">
        <v>480</v>
      </c>
      <c r="H7863">
        <v>480</v>
      </c>
      <c r="I7863" s="43" t="s">
        <v>3378</v>
      </c>
      <c r="J7863" s="43" t="s">
        <v>3380</v>
      </c>
      <c r="K7863" s="43" t="s">
        <v>3381</v>
      </c>
      <c r="L7863" s="43" t="str">
        <f>IF(AND(Home!$A$1&gt;=Leave[[#This Row],[Start Time]],Home!$A$1&lt;=Leave[[#This Row],[End Time]]),"Aplica","No Aplica")</f>
        <v>No Aplica</v>
      </c>
      <c r="M7863" s="43" t="str">
        <f>IF(AND(Home!$A$1&gt;=Leave[[#This Row],[Start Time]],Home!$A$1&lt;=Leave[[#This Row],[End Time]]),Home!$A$1,"No Aplica")</f>
        <v>No Aplica</v>
      </c>
      <c r="N7863" s="43" t="str">
        <f>Leave[[#This Row],[User Code (Owning User) (Usuario)]]&amp;Leave[[#This Row],[fecha activa]]</f>
        <v>MIE2025120924423No Aplica</v>
      </c>
    </row>
    <row r="7864" spans="1:14" x14ac:dyDescent="0.3">
      <c r="A7864" s="43" t="s">
        <v>471</v>
      </c>
      <c r="B7864" s="3">
        <v>45916</v>
      </c>
      <c r="C7864" s="3">
        <v>45916</v>
      </c>
      <c r="D7864" s="43" t="s">
        <v>3617</v>
      </c>
      <c r="E7864" s="43" t="s">
        <v>3377</v>
      </c>
      <c r="F7864" s="43" t="s">
        <v>3379</v>
      </c>
      <c r="G7864">
        <v>480</v>
      </c>
      <c r="H7864">
        <v>480</v>
      </c>
      <c r="I7864" s="43" t="s">
        <v>3378</v>
      </c>
      <c r="J7864" s="43" t="s">
        <v>3380</v>
      </c>
      <c r="K7864" s="43" t="s">
        <v>3381</v>
      </c>
      <c r="L7864" s="43" t="str">
        <f>IF(AND(Home!$A$1&gt;=Leave[[#This Row],[Start Time]],Home!$A$1&lt;=Leave[[#This Row],[End Time]]),"Aplica","No Aplica")</f>
        <v>No Aplica</v>
      </c>
      <c r="M7864" s="43" t="str">
        <f>IF(AND(Home!$A$1&gt;=Leave[[#This Row],[Start Time]],Home!$A$1&lt;=Leave[[#This Row],[End Time]]),Home!$A$1,"No Aplica")</f>
        <v>No Aplica</v>
      </c>
      <c r="N7864" s="43" t="str">
        <f>Leave[[#This Row],[User Code (Owning User) (Usuario)]]&amp;Leave[[#This Row],[fecha activa]]</f>
        <v>MIE2025120924423No Aplica</v>
      </c>
    </row>
    <row r="7865" spans="1:14" x14ac:dyDescent="0.3">
      <c r="A7865" s="43" t="s">
        <v>465</v>
      </c>
      <c r="B7865" s="3">
        <v>45928</v>
      </c>
      <c r="C7865" s="3">
        <v>45928</v>
      </c>
      <c r="D7865" s="43" t="s">
        <v>470</v>
      </c>
      <c r="E7865" s="43" t="s">
        <v>28</v>
      </c>
      <c r="F7865" s="43" t="s">
        <v>29</v>
      </c>
      <c r="G7865">
        <v>540</v>
      </c>
      <c r="H7865">
        <v>540</v>
      </c>
      <c r="I7865" s="43" t="s">
        <v>954</v>
      </c>
      <c r="J7865" s="43" t="s">
        <v>1046</v>
      </c>
      <c r="K7865" s="43" t="s">
        <v>179</v>
      </c>
      <c r="L7865" s="43" t="str">
        <f>IF(AND(Home!$A$1&gt;=Leave[[#This Row],[Start Time]],Home!$A$1&lt;=Leave[[#This Row],[End Time]]),"Aplica","No Aplica")</f>
        <v>No Aplica</v>
      </c>
      <c r="M7865" s="43" t="str">
        <f>IF(AND(Home!$A$1&gt;=Leave[[#This Row],[Start Time]],Home!$A$1&lt;=Leave[[#This Row],[End Time]]),Home!$A$1,"No Aplica")</f>
        <v>No Aplica</v>
      </c>
      <c r="N7865" s="43" t="str">
        <f>Leave[[#This Row],[User Code (Owning User) (Usuario)]]&amp;Leave[[#This Row],[fecha activa]]</f>
        <v>MIE202221119469No Aplica</v>
      </c>
    </row>
    <row r="7866" spans="1:14" x14ac:dyDescent="0.3">
      <c r="A7866" s="43" t="s">
        <v>465</v>
      </c>
      <c r="B7866" s="3">
        <v>45921</v>
      </c>
      <c r="C7866" s="3">
        <v>45921</v>
      </c>
      <c r="D7866" s="43" t="s">
        <v>470</v>
      </c>
      <c r="E7866" s="43" t="s">
        <v>28</v>
      </c>
      <c r="F7866" s="43" t="s">
        <v>29</v>
      </c>
      <c r="G7866">
        <v>540</v>
      </c>
      <c r="H7866">
        <v>540</v>
      </c>
      <c r="I7866" s="43" t="s">
        <v>954</v>
      </c>
      <c r="J7866" s="43" t="s">
        <v>1046</v>
      </c>
      <c r="K7866" s="43" t="s">
        <v>179</v>
      </c>
      <c r="L7866" s="43" t="str">
        <f>IF(AND(Home!$A$1&gt;=Leave[[#This Row],[Start Time]],Home!$A$1&lt;=Leave[[#This Row],[End Time]]),"Aplica","No Aplica")</f>
        <v>No Aplica</v>
      </c>
      <c r="M7866" s="43" t="str">
        <f>IF(AND(Home!$A$1&gt;=Leave[[#This Row],[Start Time]],Home!$A$1&lt;=Leave[[#This Row],[End Time]]),Home!$A$1,"No Aplica")</f>
        <v>No Aplica</v>
      </c>
      <c r="N7866" s="43" t="str">
        <f>Leave[[#This Row],[User Code (Owning User) (Usuario)]]&amp;Leave[[#This Row],[fecha activa]]</f>
        <v>MIE202221119469No Aplica</v>
      </c>
    </row>
    <row r="7867" spans="1:14" x14ac:dyDescent="0.3">
      <c r="A7867" s="43" t="s">
        <v>465</v>
      </c>
      <c r="B7867" s="3">
        <v>45914</v>
      </c>
      <c r="C7867" s="3">
        <v>45914</v>
      </c>
      <c r="D7867" s="43" t="s">
        <v>470</v>
      </c>
      <c r="E7867" s="43" t="s">
        <v>28</v>
      </c>
      <c r="F7867" s="43" t="s">
        <v>29</v>
      </c>
      <c r="G7867">
        <v>540</v>
      </c>
      <c r="H7867">
        <v>540</v>
      </c>
      <c r="I7867" s="43" t="s">
        <v>954</v>
      </c>
      <c r="J7867" s="43" t="s">
        <v>1046</v>
      </c>
      <c r="K7867" s="43" t="s">
        <v>179</v>
      </c>
      <c r="L7867" s="43" t="str">
        <f>IF(AND(Home!$A$1&gt;=Leave[[#This Row],[Start Time]],Home!$A$1&lt;=Leave[[#This Row],[End Time]]),"Aplica","No Aplica")</f>
        <v>No Aplica</v>
      </c>
      <c r="M7867" s="43" t="str">
        <f>IF(AND(Home!$A$1&gt;=Leave[[#This Row],[Start Time]],Home!$A$1&lt;=Leave[[#This Row],[End Time]]),Home!$A$1,"No Aplica")</f>
        <v>No Aplica</v>
      </c>
      <c r="N7867" s="43" t="str">
        <f>Leave[[#This Row],[User Code (Owning User) (Usuario)]]&amp;Leave[[#This Row],[fecha activa]]</f>
        <v>MIE202221119469No Aplica</v>
      </c>
    </row>
    <row r="7868" spans="1:14" x14ac:dyDescent="0.3">
      <c r="A7868" s="43" t="s">
        <v>465</v>
      </c>
      <c r="B7868" s="3">
        <v>45907</v>
      </c>
      <c r="C7868" s="3">
        <v>45907</v>
      </c>
      <c r="D7868" s="43" t="s">
        <v>470</v>
      </c>
      <c r="E7868" s="43" t="s">
        <v>28</v>
      </c>
      <c r="F7868" s="43" t="s">
        <v>29</v>
      </c>
      <c r="G7868">
        <v>540</v>
      </c>
      <c r="H7868">
        <v>540</v>
      </c>
      <c r="I7868" s="43" t="s">
        <v>954</v>
      </c>
      <c r="J7868" s="43" t="s">
        <v>1046</v>
      </c>
      <c r="K7868" s="43" t="s">
        <v>179</v>
      </c>
      <c r="L7868" s="43" t="str">
        <f>IF(AND(Home!$A$1&gt;=Leave[[#This Row],[Start Time]],Home!$A$1&lt;=Leave[[#This Row],[End Time]]),"Aplica","No Aplica")</f>
        <v>No Aplica</v>
      </c>
      <c r="M7868" s="43" t="str">
        <f>IF(AND(Home!$A$1&gt;=Leave[[#This Row],[Start Time]],Home!$A$1&lt;=Leave[[#This Row],[End Time]]),Home!$A$1,"No Aplica")</f>
        <v>No Aplica</v>
      </c>
      <c r="N7868" s="43" t="str">
        <f>Leave[[#This Row],[User Code (Owning User) (Usuario)]]&amp;Leave[[#This Row],[fecha activa]]</f>
        <v>MIE202221119469No Aplica</v>
      </c>
    </row>
    <row r="7869" spans="1:14" x14ac:dyDescent="0.3">
      <c r="A7869" s="43" t="s">
        <v>471</v>
      </c>
      <c r="B7869" s="3">
        <v>45920</v>
      </c>
      <c r="C7869" s="3">
        <v>45920</v>
      </c>
      <c r="D7869" s="43" t="s">
        <v>521</v>
      </c>
      <c r="E7869" s="43" t="s">
        <v>619</v>
      </c>
      <c r="F7869" s="43" t="s">
        <v>620</v>
      </c>
      <c r="G7869">
        <v>60</v>
      </c>
      <c r="H7869">
        <v>60</v>
      </c>
      <c r="I7869" s="43" t="s">
        <v>1270</v>
      </c>
      <c r="J7869" s="43" t="s">
        <v>1128</v>
      </c>
      <c r="K7869" s="43" t="s">
        <v>178</v>
      </c>
      <c r="L7869" s="43" t="str">
        <f>IF(AND(Home!$A$1&gt;=Leave[[#This Row],[Start Time]],Home!$A$1&lt;=Leave[[#This Row],[End Time]]),"Aplica","No Aplica")</f>
        <v>No Aplica</v>
      </c>
      <c r="M7869" s="43" t="str">
        <f>IF(AND(Home!$A$1&gt;=Leave[[#This Row],[Start Time]],Home!$A$1&lt;=Leave[[#This Row],[End Time]]),Home!$A$1,"No Aplica")</f>
        <v>No Aplica</v>
      </c>
      <c r="N7869" s="43" t="str">
        <f>Leave[[#This Row],[User Code (Owning User) (Usuario)]]&amp;Leave[[#This Row],[fecha activa]]</f>
        <v>MIE2024210616175No Aplica</v>
      </c>
    </row>
    <row r="7870" spans="1:14" x14ac:dyDescent="0.3">
      <c r="A7870" s="43" t="s">
        <v>471</v>
      </c>
      <c r="B7870" s="3">
        <v>45919</v>
      </c>
      <c r="C7870" s="3">
        <v>45919</v>
      </c>
      <c r="D7870" s="43" t="s">
        <v>521</v>
      </c>
      <c r="E7870" s="43" t="s">
        <v>619</v>
      </c>
      <c r="F7870" s="43" t="s">
        <v>620</v>
      </c>
      <c r="G7870">
        <v>60</v>
      </c>
      <c r="H7870">
        <v>60</v>
      </c>
      <c r="I7870" s="43" t="s">
        <v>1270</v>
      </c>
      <c r="J7870" s="43" t="s">
        <v>1128</v>
      </c>
      <c r="K7870" s="43" t="s">
        <v>178</v>
      </c>
      <c r="L7870" s="43" t="str">
        <f>IF(AND(Home!$A$1&gt;=Leave[[#This Row],[Start Time]],Home!$A$1&lt;=Leave[[#This Row],[End Time]]),"Aplica","No Aplica")</f>
        <v>No Aplica</v>
      </c>
      <c r="M7870" s="43" t="str">
        <f>IF(AND(Home!$A$1&gt;=Leave[[#This Row],[Start Time]],Home!$A$1&lt;=Leave[[#This Row],[End Time]]),Home!$A$1,"No Aplica")</f>
        <v>No Aplica</v>
      </c>
      <c r="N7870" s="43" t="str">
        <f>Leave[[#This Row],[User Code (Owning User) (Usuario)]]&amp;Leave[[#This Row],[fecha activa]]</f>
        <v>MIE2024210616175No Aplica</v>
      </c>
    </row>
    <row r="7871" spans="1:14" x14ac:dyDescent="0.3">
      <c r="A7871" s="43" t="s">
        <v>471</v>
      </c>
      <c r="B7871" s="3">
        <v>45918</v>
      </c>
      <c r="C7871" s="3">
        <v>45918</v>
      </c>
      <c r="D7871" s="43" t="s">
        <v>521</v>
      </c>
      <c r="E7871" s="43" t="s">
        <v>619</v>
      </c>
      <c r="F7871" s="43" t="s">
        <v>620</v>
      </c>
      <c r="G7871">
        <v>60</v>
      </c>
      <c r="H7871">
        <v>60</v>
      </c>
      <c r="I7871" s="43" t="s">
        <v>1270</v>
      </c>
      <c r="J7871" s="43" t="s">
        <v>1128</v>
      </c>
      <c r="K7871" s="43" t="s">
        <v>178</v>
      </c>
      <c r="L7871" s="43" t="str">
        <f>IF(AND(Home!$A$1&gt;=Leave[[#This Row],[Start Time]],Home!$A$1&lt;=Leave[[#This Row],[End Time]]),"Aplica","No Aplica")</f>
        <v>No Aplica</v>
      </c>
      <c r="M7871" s="43" t="str">
        <f>IF(AND(Home!$A$1&gt;=Leave[[#This Row],[Start Time]],Home!$A$1&lt;=Leave[[#This Row],[End Time]]),Home!$A$1,"No Aplica")</f>
        <v>No Aplica</v>
      </c>
      <c r="N7871" s="43" t="str">
        <f>Leave[[#This Row],[User Code (Owning User) (Usuario)]]&amp;Leave[[#This Row],[fecha activa]]</f>
        <v>MIE2024210616175No Aplica</v>
      </c>
    </row>
    <row r="7872" spans="1:14" x14ac:dyDescent="0.3">
      <c r="A7872" s="43" t="s">
        <v>471</v>
      </c>
      <c r="B7872" s="3">
        <v>45912</v>
      </c>
      <c r="C7872" s="3">
        <v>45912</v>
      </c>
      <c r="D7872" s="43" t="s">
        <v>521</v>
      </c>
      <c r="E7872" s="43" t="s">
        <v>619</v>
      </c>
      <c r="F7872" s="43" t="s">
        <v>620</v>
      </c>
      <c r="G7872">
        <v>60</v>
      </c>
      <c r="H7872">
        <v>60</v>
      </c>
      <c r="I7872" s="43" t="s">
        <v>1270</v>
      </c>
      <c r="J7872" s="43" t="s">
        <v>1128</v>
      </c>
      <c r="K7872" s="43" t="s">
        <v>178</v>
      </c>
      <c r="L7872" s="43" t="str">
        <f>IF(AND(Home!$A$1&gt;=Leave[[#This Row],[Start Time]],Home!$A$1&lt;=Leave[[#This Row],[End Time]]),"Aplica","No Aplica")</f>
        <v>No Aplica</v>
      </c>
      <c r="M7872" s="43" t="str">
        <f>IF(AND(Home!$A$1&gt;=Leave[[#This Row],[Start Time]],Home!$A$1&lt;=Leave[[#This Row],[End Time]]),Home!$A$1,"No Aplica")</f>
        <v>No Aplica</v>
      </c>
      <c r="N7872" s="43" t="str">
        <f>Leave[[#This Row],[User Code (Owning User) (Usuario)]]&amp;Leave[[#This Row],[fecha activa]]</f>
        <v>MIE2024210616175No Aplica</v>
      </c>
    </row>
    <row r="7873" spans="1:14" x14ac:dyDescent="0.3">
      <c r="A7873" s="43" t="s">
        <v>471</v>
      </c>
      <c r="B7873" s="3">
        <v>45911</v>
      </c>
      <c r="C7873" s="3">
        <v>45911</v>
      </c>
      <c r="D7873" s="43" t="s">
        <v>520</v>
      </c>
      <c r="E7873" s="43" t="s">
        <v>619</v>
      </c>
      <c r="F7873" s="43" t="s">
        <v>620</v>
      </c>
      <c r="G7873">
        <v>60</v>
      </c>
      <c r="H7873">
        <v>60</v>
      </c>
      <c r="I7873" s="43" t="s">
        <v>1270</v>
      </c>
      <c r="J7873" s="43" t="s">
        <v>1128</v>
      </c>
      <c r="K7873" s="43" t="s">
        <v>178</v>
      </c>
      <c r="L7873" s="43" t="str">
        <f>IF(AND(Home!$A$1&gt;=Leave[[#This Row],[Start Time]],Home!$A$1&lt;=Leave[[#This Row],[End Time]]),"Aplica","No Aplica")</f>
        <v>No Aplica</v>
      </c>
      <c r="M7873" s="43" t="str">
        <f>IF(AND(Home!$A$1&gt;=Leave[[#This Row],[Start Time]],Home!$A$1&lt;=Leave[[#This Row],[End Time]]),Home!$A$1,"No Aplica")</f>
        <v>No Aplica</v>
      </c>
      <c r="N7873" s="43" t="str">
        <f>Leave[[#This Row],[User Code (Owning User) (Usuario)]]&amp;Leave[[#This Row],[fecha activa]]</f>
        <v>MIE2024210616175No Aplica</v>
      </c>
    </row>
    <row r="7874" spans="1:14" x14ac:dyDescent="0.3">
      <c r="A7874" s="43" t="s">
        <v>471</v>
      </c>
      <c r="B7874" s="3">
        <v>45910</v>
      </c>
      <c r="C7874" s="3">
        <v>45910</v>
      </c>
      <c r="D7874" s="43" t="s">
        <v>3331</v>
      </c>
      <c r="E7874" s="43" t="s">
        <v>619</v>
      </c>
      <c r="F7874" s="43" t="s">
        <v>620</v>
      </c>
      <c r="G7874">
        <v>60</v>
      </c>
      <c r="H7874">
        <v>60</v>
      </c>
      <c r="I7874" s="43" t="s">
        <v>1270</v>
      </c>
      <c r="J7874" s="43" t="s">
        <v>1128</v>
      </c>
      <c r="K7874" s="43" t="s">
        <v>178</v>
      </c>
      <c r="L7874" s="43" t="str">
        <f>IF(AND(Home!$A$1&gt;=Leave[[#This Row],[Start Time]],Home!$A$1&lt;=Leave[[#This Row],[End Time]]),"Aplica","No Aplica")</f>
        <v>No Aplica</v>
      </c>
      <c r="M7874" s="43" t="str">
        <f>IF(AND(Home!$A$1&gt;=Leave[[#This Row],[Start Time]],Home!$A$1&lt;=Leave[[#This Row],[End Time]]),Home!$A$1,"No Aplica")</f>
        <v>No Aplica</v>
      </c>
      <c r="N7874" s="43" t="str">
        <f>Leave[[#This Row],[User Code (Owning User) (Usuario)]]&amp;Leave[[#This Row],[fecha activa]]</f>
        <v>MIE2024210616175No Aplica</v>
      </c>
    </row>
    <row r="7875" spans="1:14" x14ac:dyDescent="0.3">
      <c r="A7875" s="43" t="s">
        <v>471</v>
      </c>
      <c r="B7875" s="3">
        <v>45903</v>
      </c>
      <c r="C7875" s="3">
        <v>45903</v>
      </c>
      <c r="D7875" s="43" t="s">
        <v>2855</v>
      </c>
      <c r="E7875" s="43" t="s">
        <v>619</v>
      </c>
      <c r="F7875" s="43" t="s">
        <v>620</v>
      </c>
      <c r="G7875">
        <v>240</v>
      </c>
      <c r="H7875">
        <v>240</v>
      </c>
      <c r="I7875" s="43" t="s">
        <v>1270</v>
      </c>
      <c r="J7875" s="43" t="s">
        <v>1128</v>
      </c>
      <c r="K7875" s="43" t="s">
        <v>178</v>
      </c>
      <c r="L7875" s="43" t="str">
        <f>IF(AND(Home!$A$1&gt;=Leave[[#This Row],[Start Time]],Home!$A$1&lt;=Leave[[#This Row],[End Time]]),"Aplica","No Aplica")</f>
        <v>No Aplica</v>
      </c>
      <c r="M7875" s="43" t="str">
        <f>IF(AND(Home!$A$1&gt;=Leave[[#This Row],[Start Time]],Home!$A$1&lt;=Leave[[#This Row],[End Time]]),Home!$A$1,"No Aplica")</f>
        <v>No Aplica</v>
      </c>
      <c r="N7875" s="43" t="str">
        <f>Leave[[#This Row],[User Code (Owning User) (Usuario)]]&amp;Leave[[#This Row],[fecha activa]]</f>
        <v>MIE2024210616175No Aplica</v>
      </c>
    </row>
    <row r="7876" spans="1:14" x14ac:dyDescent="0.3">
      <c r="A7876" s="43" t="s">
        <v>465</v>
      </c>
      <c r="B7876" s="3">
        <v>45902</v>
      </c>
      <c r="C7876" s="3">
        <v>45902</v>
      </c>
      <c r="D7876" s="43" t="s">
        <v>2780</v>
      </c>
      <c r="E7876" s="43" t="s">
        <v>619</v>
      </c>
      <c r="F7876" s="43" t="s">
        <v>620</v>
      </c>
      <c r="G7876">
        <v>540</v>
      </c>
      <c r="H7876">
        <v>540</v>
      </c>
      <c r="I7876" s="43" t="s">
        <v>1270</v>
      </c>
      <c r="J7876" s="43" t="s">
        <v>1128</v>
      </c>
      <c r="K7876" s="43" t="s">
        <v>178</v>
      </c>
      <c r="L7876" s="43" t="str">
        <f>IF(AND(Home!$A$1&gt;=Leave[[#This Row],[Start Time]],Home!$A$1&lt;=Leave[[#This Row],[End Time]]),"Aplica","No Aplica")</f>
        <v>No Aplica</v>
      </c>
      <c r="M7876" s="43" t="str">
        <f>IF(AND(Home!$A$1&gt;=Leave[[#This Row],[Start Time]],Home!$A$1&lt;=Leave[[#This Row],[End Time]]),Home!$A$1,"No Aplica")</f>
        <v>No Aplica</v>
      </c>
      <c r="N7876" s="43" t="str">
        <f>Leave[[#This Row],[User Code (Owning User) (Usuario)]]&amp;Leave[[#This Row],[fecha activa]]</f>
        <v>MIE2024210616175No Aplica</v>
      </c>
    </row>
    <row r="7877" spans="1:14" x14ac:dyDescent="0.3">
      <c r="A7877" s="43" t="s">
        <v>468</v>
      </c>
      <c r="B7877" s="3">
        <v>45926</v>
      </c>
      <c r="C7877" s="3">
        <v>45926</v>
      </c>
      <c r="D7877" s="43" t="s">
        <v>520</v>
      </c>
      <c r="E7877" s="43" t="s">
        <v>595</v>
      </c>
      <c r="F7877" s="43" t="s">
        <v>596</v>
      </c>
      <c r="G7877">
        <v>60</v>
      </c>
      <c r="H7877">
        <v>60</v>
      </c>
      <c r="I7877" s="43" t="s">
        <v>1279</v>
      </c>
      <c r="J7877" s="43" t="s">
        <v>1045</v>
      </c>
      <c r="K7877" s="43" t="s">
        <v>177</v>
      </c>
      <c r="L7877" s="43" t="str">
        <f>IF(AND(Home!$A$1&gt;=Leave[[#This Row],[Start Time]],Home!$A$1&lt;=Leave[[#This Row],[End Time]]),"Aplica","No Aplica")</f>
        <v>No Aplica</v>
      </c>
      <c r="M7877" s="43" t="str">
        <f>IF(AND(Home!$A$1&gt;=Leave[[#This Row],[Start Time]],Home!$A$1&lt;=Leave[[#This Row],[End Time]]),Home!$A$1,"No Aplica")</f>
        <v>No Aplica</v>
      </c>
      <c r="N7877" s="43" t="str">
        <f>Leave[[#This Row],[User Code (Owning User) (Usuario)]]&amp;Leave[[#This Row],[fecha activa]]</f>
        <v>MIE2024040615953No Aplica</v>
      </c>
    </row>
    <row r="7878" spans="1:14" x14ac:dyDescent="0.3">
      <c r="A7878" s="43" t="s">
        <v>468</v>
      </c>
      <c r="B7878" s="3">
        <v>45925</v>
      </c>
      <c r="C7878" s="3">
        <v>45925</v>
      </c>
      <c r="D7878" s="43" t="s">
        <v>467</v>
      </c>
      <c r="E7878" s="43" t="s">
        <v>595</v>
      </c>
      <c r="F7878" s="43" t="s">
        <v>596</v>
      </c>
      <c r="G7878">
        <v>540</v>
      </c>
      <c r="H7878">
        <v>540</v>
      </c>
      <c r="I7878" s="43" t="s">
        <v>1279</v>
      </c>
      <c r="J7878" s="43" t="s">
        <v>1045</v>
      </c>
      <c r="K7878" s="43" t="s">
        <v>177</v>
      </c>
      <c r="L7878" s="43" t="str">
        <f>IF(AND(Home!$A$1&gt;=Leave[[#This Row],[Start Time]],Home!$A$1&lt;=Leave[[#This Row],[End Time]]),"Aplica","No Aplica")</f>
        <v>No Aplica</v>
      </c>
      <c r="M7878" s="43" t="str">
        <f>IF(AND(Home!$A$1&gt;=Leave[[#This Row],[Start Time]],Home!$A$1&lt;=Leave[[#This Row],[End Time]]),Home!$A$1,"No Aplica")</f>
        <v>No Aplica</v>
      </c>
      <c r="N7878" s="43" t="str">
        <f>Leave[[#This Row],[User Code (Owning User) (Usuario)]]&amp;Leave[[#This Row],[fecha activa]]</f>
        <v>MIE2024040615953No Aplica</v>
      </c>
    </row>
    <row r="7879" spans="1:14" x14ac:dyDescent="0.3">
      <c r="A7879" s="43" t="s">
        <v>465</v>
      </c>
      <c r="B7879" s="3">
        <v>45924</v>
      </c>
      <c r="C7879" s="3">
        <v>45924</v>
      </c>
      <c r="D7879" s="43" t="s">
        <v>3479</v>
      </c>
      <c r="E7879" s="43" t="s">
        <v>595</v>
      </c>
      <c r="F7879" s="43" t="s">
        <v>596</v>
      </c>
      <c r="G7879">
        <v>180</v>
      </c>
      <c r="H7879">
        <v>180</v>
      </c>
      <c r="I7879" s="43" t="s">
        <v>1279</v>
      </c>
      <c r="J7879" s="43" t="s">
        <v>1045</v>
      </c>
      <c r="K7879" s="43" t="s">
        <v>177</v>
      </c>
      <c r="L7879" s="43" t="str">
        <f>IF(AND(Home!$A$1&gt;=Leave[[#This Row],[Start Time]],Home!$A$1&lt;=Leave[[#This Row],[End Time]]),"Aplica","No Aplica")</f>
        <v>No Aplica</v>
      </c>
      <c r="M7879" s="43" t="str">
        <f>IF(AND(Home!$A$1&gt;=Leave[[#This Row],[Start Time]],Home!$A$1&lt;=Leave[[#This Row],[End Time]]),Home!$A$1,"No Aplica")</f>
        <v>No Aplica</v>
      </c>
      <c r="N7879" s="43" t="str">
        <f>Leave[[#This Row],[User Code (Owning User) (Usuario)]]&amp;Leave[[#This Row],[fecha activa]]</f>
        <v>MIE2024040615953No Aplica</v>
      </c>
    </row>
    <row r="7880" spans="1:14" x14ac:dyDescent="0.3">
      <c r="A7880" s="43" t="s">
        <v>465</v>
      </c>
      <c r="B7880" s="3">
        <v>45922</v>
      </c>
      <c r="C7880" s="3">
        <v>45922</v>
      </c>
      <c r="D7880" s="43" t="s">
        <v>520</v>
      </c>
      <c r="E7880" s="43" t="s">
        <v>595</v>
      </c>
      <c r="F7880" s="43" t="s">
        <v>596</v>
      </c>
      <c r="G7880">
        <v>60</v>
      </c>
      <c r="H7880">
        <v>60</v>
      </c>
      <c r="I7880" s="43" t="s">
        <v>1279</v>
      </c>
      <c r="J7880" s="43" t="s">
        <v>1045</v>
      </c>
      <c r="K7880" s="43" t="s">
        <v>177</v>
      </c>
      <c r="L7880" s="43" t="str">
        <f>IF(AND(Home!$A$1&gt;=Leave[[#This Row],[Start Time]],Home!$A$1&lt;=Leave[[#This Row],[End Time]]),"Aplica","No Aplica")</f>
        <v>Aplica</v>
      </c>
      <c r="M7880" s="43">
        <f>IF(AND(Home!$A$1&gt;=Leave[[#This Row],[Start Time]],Home!$A$1&lt;=Leave[[#This Row],[End Time]]),Home!$A$1,"No Aplica")</f>
        <v>45922</v>
      </c>
      <c r="N7880" s="43" t="str">
        <f>Leave[[#This Row],[User Code (Owning User) (Usuario)]]&amp;Leave[[#This Row],[fecha activa]]</f>
        <v>MIE202404061595345922</v>
      </c>
    </row>
    <row r="7881" spans="1:14" x14ac:dyDescent="0.3">
      <c r="A7881" s="43" t="s">
        <v>465</v>
      </c>
      <c r="B7881" s="3">
        <v>45918</v>
      </c>
      <c r="C7881" s="3">
        <v>45918</v>
      </c>
      <c r="D7881" s="43" t="s">
        <v>520</v>
      </c>
      <c r="E7881" s="43" t="s">
        <v>595</v>
      </c>
      <c r="F7881" s="43" t="s">
        <v>596</v>
      </c>
      <c r="G7881">
        <v>60</v>
      </c>
      <c r="H7881">
        <v>60</v>
      </c>
      <c r="I7881" s="43" t="s">
        <v>1279</v>
      </c>
      <c r="J7881" s="43" t="s">
        <v>1045</v>
      </c>
      <c r="K7881" s="43" t="s">
        <v>177</v>
      </c>
      <c r="L7881" s="43" t="str">
        <f>IF(AND(Home!$A$1&gt;=Leave[[#This Row],[Start Time]],Home!$A$1&lt;=Leave[[#This Row],[End Time]]),"Aplica","No Aplica")</f>
        <v>No Aplica</v>
      </c>
      <c r="M7881" s="43" t="str">
        <f>IF(AND(Home!$A$1&gt;=Leave[[#This Row],[Start Time]],Home!$A$1&lt;=Leave[[#This Row],[End Time]]),Home!$A$1,"No Aplica")</f>
        <v>No Aplica</v>
      </c>
      <c r="N7881" s="43" t="str">
        <f>Leave[[#This Row],[User Code (Owning User) (Usuario)]]&amp;Leave[[#This Row],[fecha activa]]</f>
        <v>MIE2024040615953No Aplica</v>
      </c>
    </row>
    <row r="7882" spans="1:14" x14ac:dyDescent="0.3">
      <c r="A7882" s="43" t="s">
        <v>468</v>
      </c>
      <c r="B7882" s="3">
        <v>45917</v>
      </c>
      <c r="C7882" s="3">
        <v>45917</v>
      </c>
      <c r="D7882" s="43" t="s">
        <v>467</v>
      </c>
      <c r="E7882" s="43" t="s">
        <v>595</v>
      </c>
      <c r="F7882" s="43" t="s">
        <v>596</v>
      </c>
      <c r="G7882">
        <v>540</v>
      </c>
      <c r="H7882">
        <v>540</v>
      </c>
      <c r="I7882" s="43" t="s">
        <v>1279</v>
      </c>
      <c r="J7882" s="43" t="s">
        <v>1045</v>
      </c>
      <c r="K7882" s="43" t="s">
        <v>177</v>
      </c>
      <c r="L7882" s="43" t="str">
        <f>IF(AND(Home!$A$1&gt;=Leave[[#This Row],[Start Time]],Home!$A$1&lt;=Leave[[#This Row],[End Time]]),"Aplica","No Aplica")</f>
        <v>No Aplica</v>
      </c>
      <c r="M7882" s="43" t="str">
        <f>IF(AND(Home!$A$1&gt;=Leave[[#This Row],[Start Time]],Home!$A$1&lt;=Leave[[#This Row],[End Time]]),Home!$A$1,"No Aplica")</f>
        <v>No Aplica</v>
      </c>
      <c r="N7882" s="43" t="str">
        <f>Leave[[#This Row],[User Code (Owning User) (Usuario)]]&amp;Leave[[#This Row],[fecha activa]]</f>
        <v>MIE2024040615953No Aplica</v>
      </c>
    </row>
    <row r="7883" spans="1:14" x14ac:dyDescent="0.3">
      <c r="A7883" s="43" t="s">
        <v>465</v>
      </c>
      <c r="B7883" s="3">
        <v>45916</v>
      </c>
      <c r="C7883" s="3">
        <v>45916</v>
      </c>
      <c r="D7883" s="43" t="s">
        <v>2781</v>
      </c>
      <c r="E7883" s="43" t="s">
        <v>595</v>
      </c>
      <c r="F7883" s="43" t="s">
        <v>596</v>
      </c>
      <c r="G7883">
        <v>180</v>
      </c>
      <c r="H7883">
        <v>180</v>
      </c>
      <c r="I7883" s="43" t="s">
        <v>1279</v>
      </c>
      <c r="J7883" s="43" t="s">
        <v>1045</v>
      </c>
      <c r="K7883" s="43" t="s">
        <v>177</v>
      </c>
      <c r="L7883" s="43" t="str">
        <f>IF(AND(Home!$A$1&gt;=Leave[[#This Row],[Start Time]],Home!$A$1&lt;=Leave[[#This Row],[End Time]]),"Aplica","No Aplica")</f>
        <v>No Aplica</v>
      </c>
      <c r="M7883" s="43" t="str">
        <f>IF(AND(Home!$A$1&gt;=Leave[[#This Row],[Start Time]],Home!$A$1&lt;=Leave[[#This Row],[End Time]]),Home!$A$1,"No Aplica")</f>
        <v>No Aplica</v>
      </c>
      <c r="N7883" s="43" t="str">
        <f>Leave[[#This Row],[User Code (Owning User) (Usuario)]]&amp;Leave[[#This Row],[fecha activa]]</f>
        <v>MIE2024040615953No Aplica</v>
      </c>
    </row>
    <row r="7884" spans="1:14" x14ac:dyDescent="0.3">
      <c r="A7884" s="43" t="s">
        <v>465</v>
      </c>
      <c r="B7884" s="3">
        <v>45915</v>
      </c>
      <c r="C7884" s="3">
        <v>45915</v>
      </c>
      <c r="D7884" s="43" t="s">
        <v>520</v>
      </c>
      <c r="E7884" s="43" t="s">
        <v>595</v>
      </c>
      <c r="F7884" s="43" t="s">
        <v>596</v>
      </c>
      <c r="G7884">
        <v>60</v>
      </c>
      <c r="H7884">
        <v>60</v>
      </c>
      <c r="I7884" s="43" t="s">
        <v>1279</v>
      </c>
      <c r="J7884" s="43" t="s">
        <v>1045</v>
      </c>
      <c r="K7884" s="43" t="s">
        <v>177</v>
      </c>
      <c r="L7884" s="43" t="str">
        <f>IF(AND(Home!$A$1&gt;=Leave[[#This Row],[Start Time]],Home!$A$1&lt;=Leave[[#This Row],[End Time]]),"Aplica","No Aplica")</f>
        <v>No Aplica</v>
      </c>
      <c r="M7884" s="43" t="str">
        <f>IF(AND(Home!$A$1&gt;=Leave[[#This Row],[Start Time]],Home!$A$1&lt;=Leave[[#This Row],[End Time]]),Home!$A$1,"No Aplica")</f>
        <v>No Aplica</v>
      </c>
      <c r="N7884" s="43" t="str">
        <f>Leave[[#This Row],[User Code (Owning User) (Usuario)]]&amp;Leave[[#This Row],[fecha activa]]</f>
        <v>MIE2024040615953No Aplica</v>
      </c>
    </row>
    <row r="7885" spans="1:14" x14ac:dyDescent="0.3">
      <c r="A7885" s="43" t="s">
        <v>465</v>
      </c>
      <c r="B7885" s="3">
        <v>45911</v>
      </c>
      <c r="C7885" s="3">
        <v>45911</v>
      </c>
      <c r="D7885" s="43" t="s">
        <v>2662</v>
      </c>
      <c r="E7885" s="43" t="s">
        <v>595</v>
      </c>
      <c r="F7885" s="43" t="s">
        <v>596</v>
      </c>
      <c r="G7885">
        <v>180</v>
      </c>
      <c r="H7885">
        <v>180</v>
      </c>
      <c r="I7885" s="43" t="s">
        <v>1279</v>
      </c>
      <c r="J7885" s="43" t="s">
        <v>1045</v>
      </c>
      <c r="K7885" s="43" t="s">
        <v>177</v>
      </c>
      <c r="L7885" s="43" t="str">
        <f>IF(AND(Home!$A$1&gt;=Leave[[#This Row],[Start Time]],Home!$A$1&lt;=Leave[[#This Row],[End Time]]),"Aplica","No Aplica")</f>
        <v>No Aplica</v>
      </c>
      <c r="M7885" s="43" t="str">
        <f>IF(AND(Home!$A$1&gt;=Leave[[#This Row],[Start Time]],Home!$A$1&lt;=Leave[[#This Row],[End Time]]),Home!$A$1,"No Aplica")</f>
        <v>No Aplica</v>
      </c>
      <c r="N7885" s="43" t="str">
        <f>Leave[[#This Row],[User Code (Owning User) (Usuario)]]&amp;Leave[[#This Row],[fecha activa]]</f>
        <v>MIE2024040615953No Aplica</v>
      </c>
    </row>
    <row r="7886" spans="1:14" x14ac:dyDescent="0.3">
      <c r="A7886" s="43" t="s">
        <v>465</v>
      </c>
      <c r="B7886" s="3">
        <v>45903</v>
      </c>
      <c r="C7886" s="3">
        <v>45903</v>
      </c>
      <c r="D7886" s="43" t="s">
        <v>1864</v>
      </c>
      <c r="E7886" s="43" t="s">
        <v>595</v>
      </c>
      <c r="F7886" s="43" t="s">
        <v>596</v>
      </c>
      <c r="G7886">
        <v>120</v>
      </c>
      <c r="H7886">
        <v>120</v>
      </c>
      <c r="I7886" s="43" t="s">
        <v>1279</v>
      </c>
      <c r="J7886" s="43" t="s">
        <v>1045</v>
      </c>
      <c r="K7886" s="43" t="s">
        <v>177</v>
      </c>
      <c r="L7886" s="43" t="str">
        <f>IF(AND(Home!$A$1&gt;=Leave[[#This Row],[Start Time]],Home!$A$1&lt;=Leave[[#This Row],[End Time]]),"Aplica","No Aplica")</f>
        <v>No Aplica</v>
      </c>
      <c r="M7886" s="43" t="str">
        <f>IF(AND(Home!$A$1&gt;=Leave[[#This Row],[Start Time]],Home!$A$1&lt;=Leave[[#This Row],[End Time]]),Home!$A$1,"No Aplica")</f>
        <v>No Aplica</v>
      </c>
      <c r="N7886" s="43" t="str">
        <f>Leave[[#This Row],[User Code (Owning User) (Usuario)]]&amp;Leave[[#This Row],[fecha activa]]</f>
        <v>MIE2024040615953No Aplica</v>
      </c>
    </row>
    <row r="7887" spans="1:14" x14ac:dyDescent="0.3">
      <c r="A7887" s="43" t="s">
        <v>465</v>
      </c>
      <c r="B7887" s="3">
        <v>45910</v>
      </c>
      <c r="C7887" s="3">
        <v>45910</v>
      </c>
      <c r="D7887" s="43" t="s">
        <v>520</v>
      </c>
      <c r="E7887" s="43" t="s">
        <v>595</v>
      </c>
      <c r="F7887" s="43" t="s">
        <v>596</v>
      </c>
      <c r="G7887">
        <v>60</v>
      </c>
      <c r="H7887">
        <v>60</v>
      </c>
      <c r="I7887" s="43" t="s">
        <v>1279</v>
      </c>
      <c r="J7887" s="43" t="s">
        <v>1045</v>
      </c>
      <c r="K7887" s="43" t="s">
        <v>177</v>
      </c>
      <c r="L7887" s="43" t="str">
        <f>IF(AND(Home!$A$1&gt;=Leave[[#This Row],[Start Time]],Home!$A$1&lt;=Leave[[#This Row],[End Time]]),"Aplica","No Aplica")</f>
        <v>No Aplica</v>
      </c>
      <c r="M7887" s="43" t="str">
        <f>IF(AND(Home!$A$1&gt;=Leave[[#This Row],[Start Time]],Home!$A$1&lt;=Leave[[#This Row],[End Time]]),Home!$A$1,"No Aplica")</f>
        <v>No Aplica</v>
      </c>
      <c r="N7887" s="43" t="str">
        <f>Leave[[#This Row],[User Code (Owning User) (Usuario)]]&amp;Leave[[#This Row],[fecha activa]]</f>
        <v>MIE2024040615953No Aplica</v>
      </c>
    </row>
    <row r="7888" spans="1:14" x14ac:dyDescent="0.3">
      <c r="A7888" s="43" t="s">
        <v>465</v>
      </c>
      <c r="B7888" s="3">
        <v>45908</v>
      </c>
      <c r="C7888" s="3">
        <v>45908</v>
      </c>
      <c r="D7888" s="43" t="s">
        <v>520</v>
      </c>
      <c r="E7888" s="43" t="s">
        <v>595</v>
      </c>
      <c r="F7888" s="43" t="s">
        <v>596</v>
      </c>
      <c r="G7888">
        <v>60</v>
      </c>
      <c r="H7888">
        <v>60</v>
      </c>
      <c r="I7888" s="43" t="s">
        <v>1279</v>
      </c>
      <c r="J7888" s="43" t="s">
        <v>1045</v>
      </c>
      <c r="K7888" s="43" t="s">
        <v>177</v>
      </c>
      <c r="L7888" s="43" t="str">
        <f>IF(AND(Home!$A$1&gt;=Leave[[#This Row],[Start Time]],Home!$A$1&lt;=Leave[[#This Row],[End Time]]),"Aplica","No Aplica")</f>
        <v>No Aplica</v>
      </c>
      <c r="M7888" s="43" t="str">
        <f>IF(AND(Home!$A$1&gt;=Leave[[#This Row],[Start Time]],Home!$A$1&lt;=Leave[[#This Row],[End Time]]),Home!$A$1,"No Aplica")</f>
        <v>No Aplica</v>
      </c>
      <c r="N7888" s="43" t="str">
        <f>Leave[[#This Row],[User Code (Owning User) (Usuario)]]&amp;Leave[[#This Row],[fecha activa]]</f>
        <v>MIE2024040615953No Aplica</v>
      </c>
    </row>
    <row r="7889" spans="1:14" x14ac:dyDescent="0.3">
      <c r="A7889" s="43" t="s">
        <v>465</v>
      </c>
      <c r="B7889" s="3">
        <v>45905</v>
      </c>
      <c r="C7889" s="3">
        <v>45905</v>
      </c>
      <c r="D7889" s="43" t="s">
        <v>520</v>
      </c>
      <c r="E7889" s="43" t="s">
        <v>595</v>
      </c>
      <c r="F7889" s="43" t="s">
        <v>596</v>
      </c>
      <c r="G7889">
        <v>60</v>
      </c>
      <c r="H7889">
        <v>60</v>
      </c>
      <c r="I7889" s="43" t="s">
        <v>1279</v>
      </c>
      <c r="J7889" s="43" t="s">
        <v>1045</v>
      </c>
      <c r="K7889" s="43" t="s">
        <v>177</v>
      </c>
      <c r="L7889" s="43" t="str">
        <f>IF(AND(Home!$A$1&gt;=Leave[[#This Row],[Start Time]],Home!$A$1&lt;=Leave[[#This Row],[End Time]]),"Aplica","No Aplica")</f>
        <v>No Aplica</v>
      </c>
      <c r="M7889" s="43" t="str">
        <f>IF(AND(Home!$A$1&gt;=Leave[[#This Row],[Start Time]],Home!$A$1&lt;=Leave[[#This Row],[End Time]]),Home!$A$1,"No Aplica")</f>
        <v>No Aplica</v>
      </c>
      <c r="N7889" s="43" t="str">
        <f>Leave[[#This Row],[User Code (Owning User) (Usuario)]]&amp;Leave[[#This Row],[fecha activa]]</f>
        <v>MIE2024040615953No Aplica</v>
      </c>
    </row>
    <row r="7890" spans="1:14" x14ac:dyDescent="0.3">
      <c r="A7890" s="43" t="s">
        <v>465</v>
      </c>
      <c r="B7890" s="3">
        <v>45904</v>
      </c>
      <c r="C7890" s="3">
        <v>45904</v>
      </c>
      <c r="D7890" s="43" t="s">
        <v>520</v>
      </c>
      <c r="E7890" s="43" t="s">
        <v>595</v>
      </c>
      <c r="F7890" s="43" t="s">
        <v>596</v>
      </c>
      <c r="G7890">
        <v>60</v>
      </c>
      <c r="H7890">
        <v>60</v>
      </c>
      <c r="I7890" s="43" t="s">
        <v>1279</v>
      </c>
      <c r="J7890" s="43" t="s">
        <v>1045</v>
      </c>
      <c r="K7890" s="43" t="s">
        <v>177</v>
      </c>
      <c r="L7890" s="43" t="str">
        <f>IF(AND(Home!$A$1&gt;=Leave[[#This Row],[Start Time]],Home!$A$1&lt;=Leave[[#This Row],[End Time]]),"Aplica","No Aplica")</f>
        <v>No Aplica</v>
      </c>
      <c r="M7890" s="43" t="str">
        <f>IF(AND(Home!$A$1&gt;=Leave[[#This Row],[Start Time]],Home!$A$1&lt;=Leave[[#This Row],[End Time]]),Home!$A$1,"No Aplica")</f>
        <v>No Aplica</v>
      </c>
      <c r="N7890" s="43" t="str">
        <f>Leave[[#This Row],[User Code (Owning User) (Usuario)]]&amp;Leave[[#This Row],[fecha activa]]</f>
        <v>MIE2024040615953No Aplica</v>
      </c>
    </row>
    <row r="7891" spans="1:14" x14ac:dyDescent="0.3">
      <c r="A7891" s="43" t="s">
        <v>465</v>
      </c>
      <c r="B7891" s="3">
        <v>45903</v>
      </c>
      <c r="C7891" s="3">
        <v>45903</v>
      </c>
      <c r="D7891" s="43" t="s">
        <v>520</v>
      </c>
      <c r="E7891" s="43" t="s">
        <v>595</v>
      </c>
      <c r="F7891" s="43" t="s">
        <v>596</v>
      </c>
      <c r="G7891">
        <v>60</v>
      </c>
      <c r="H7891">
        <v>60</v>
      </c>
      <c r="I7891" s="43" t="s">
        <v>1279</v>
      </c>
      <c r="J7891" s="43" t="s">
        <v>1045</v>
      </c>
      <c r="K7891" s="43" t="s">
        <v>177</v>
      </c>
      <c r="L7891" s="43" t="str">
        <f>IF(AND(Home!$A$1&gt;=Leave[[#This Row],[Start Time]],Home!$A$1&lt;=Leave[[#This Row],[End Time]]),"Aplica","No Aplica")</f>
        <v>No Aplica</v>
      </c>
      <c r="M7891" s="43" t="str">
        <f>IF(AND(Home!$A$1&gt;=Leave[[#This Row],[Start Time]],Home!$A$1&lt;=Leave[[#This Row],[End Time]]),Home!$A$1,"No Aplica")</f>
        <v>No Aplica</v>
      </c>
      <c r="N7891" s="43" t="str">
        <f>Leave[[#This Row],[User Code (Owning User) (Usuario)]]&amp;Leave[[#This Row],[fecha activa]]</f>
        <v>MIE2024040615953No Aplica</v>
      </c>
    </row>
    <row r="7892" spans="1:14" x14ac:dyDescent="0.3">
      <c r="A7892" s="43" t="s">
        <v>465</v>
      </c>
      <c r="B7892" s="3">
        <v>45902</v>
      </c>
      <c r="C7892" s="3">
        <v>45902</v>
      </c>
      <c r="D7892" s="43" t="s">
        <v>520</v>
      </c>
      <c r="E7892" s="43" t="s">
        <v>595</v>
      </c>
      <c r="F7892" s="43" t="s">
        <v>596</v>
      </c>
      <c r="G7892">
        <v>60</v>
      </c>
      <c r="H7892">
        <v>60</v>
      </c>
      <c r="I7892" s="43" t="s">
        <v>1279</v>
      </c>
      <c r="J7892" s="43" t="s">
        <v>1045</v>
      </c>
      <c r="K7892" s="43" t="s">
        <v>177</v>
      </c>
      <c r="L7892" s="43" t="str">
        <f>IF(AND(Home!$A$1&gt;=Leave[[#This Row],[Start Time]],Home!$A$1&lt;=Leave[[#This Row],[End Time]]),"Aplica","No Aplica")</f>
        <v>No Aplica</v>
      </c>
      <c r="M7892" s="43" t="str">
        <f>IF(AND(Home!$A$1&gt;=Leave[[#This Row],[Start Time]],Home!$A$1&lt;=Leave[[#This Row],[End Time]]),Home!$A$1,"No Aplica")</f>
        <v>No Aplica</v>
      </c>
      <c r="N7892" s="43" t="str">
        <f>Leave[[#This Row],[User Code (Owning User) (Usuario)]]&amp;Leave[[#This Row],[fecha activa]]</f>
        <v>MIE2024040615953No Aplica</v>
      </c>
    </row>
    <row r="7893" spans="1:14" x14ac:dyDescent="0.3">
      <c r="A7893" s="43" t="s">
        <v>468</v>
      </c>
      <c r="B7893" s="3">
        <v>45901</v>
      </c>
      <c r="C7893" s="3">
        <v>45901</v>
      </c>
      <c r="D7893" s="43" t="s">
        <v>467</v>
      </c>
      <c r="E7893" s="43" t="s">
        <v>595</v>
      </c>
      <c r="F7893" s="43" t="s">
        <v>596</v>
      </c>
      <c r="G7893">
        <v>540</v>
      </c>
      <c r="H7893">
        <v>540</v>
      </c>
      <c r="I7893" s="43" t="s">
        <v>1279</v>
      </c>
      <c r="J7893" s="43" t="s">
        <v>1045</v>
      </c>
      <c r="K7893" s="43" t="s">
        <v>177</v>
      </c>
      <c r="L7893" s="43" t="str">
        <f>IF(AND(Home!$A$1&gt;=Leave[[#This Row],[Start Time]],Home!$A$1&lt;=Leave[[#This Row],[End Time]]),"Aplica","No Aplica")</f>
        <v>No Aplica</v>
      </c>
      <c r="M7893" s="43" t="str">
        <f>IF(AND(Home!$A$1&gt;=Leave[[#This Row],[Start Time]],Home!$A$1&lt;=Leave[[#This Row],[End Time]]),Home!$A$1,"No Aplica")</f>
        <v>No Aplica</v>
      </c>
      <c r="N7893" s="43" t="str">
        <f>Leave[[#This Row],[User Code (Owning User) (Usuario)]]&amp;Leave[[#This Row],[fecha activa]]</f>
        <v>MIE2024040615953No Aplica</v>
      </c>
    </row>
    <row r="7894" spans="1:14" x14ac:dyDescent="0.3">
      <c r="A7894" s="43" t="s">
        <v>476</v>
      </c>
      <c r="B7894" s="3">
        <v>45913</v>
      </c>
      <c r="C7894" s="3">
        <v>45913</v>
      </c>
      <c r="D7894" s="43" t="s">
        <v>1505</v>
      </c>
      <c r="E7894" s="43" t="s">
        <v>2207</v>
      </c>
      <c r="F7894" s="43" t="s">
        <v>2209</v>
      </c>
      <c r="G7894">
        <v>180</v>
      </c>
      <c r="H7894">
        <v>180</v>
      </c>
      <c r="I7894" s="43" t="s">
        <v>2208</v>
      </c>
      <c r="J7894" s="43" t="s">
        <v>2210</v>
      </c>
      <c r="K7894" s="43" t="s">
        <v>178</v>
      </c>
      <c r="L7894" s="43" t="str">
        <f>IF(AND(Home!$A$1&gt;=Leave[[#This Row],[Start Time]],Home!$A$1&lt;=Leave[[#This Row],[End Time]]),"Aplica","No Aplica")</f>
        <v>No Aplica</v>
      </c>
      <c r="M7894" s="43" t="str">
        <f>IF(AND(Home!$A$1&gt;=Leave[[#This Row],[Start Time]],Home!$A$1&lt;=Leave[[#This Row],[End Time]]),Home!$A$1,"No Aplica")</f>
        <v>No Aplica</v>
      </c>
      <c r="N7894" s="43" t="str">
        <f>Leave[[#This Row],[User Code (Owning User) (Usuario)]]&amp;Leave[[#This Row],[fecha activa]]</f>
        <v>MIE2025290723857No Aplica</v>
      </c>
    </row>
    <row r="7895" spans="1:14" x14ac:dyDescent="0.3">
      <c r="A7895" s="43" t="s">
        <v>468</v>
      </c>
      <c r="B7895" s="3">
        <v>45911</v>
      </c>
      <c r="C7895" s="3">
        <v>45911</v>
      </c>
      <c r="D7895" s="43" t="s">
        <v>3454</v>
      </c>
      <c r="E7895" s="43" t="s">
        <v>2207</v>
      </c>
      <c r="F7895" s="43" t="s">
        <v>2209</v>
      </c>
      <c r="G7895">
        <v>540</v>
      </c>
      <c r="H7895">
        <v>540</v>
      </c>
      <c r="I7895" s="43" t="s">
        <v>2208</v>
      </c>
      <c r="J7895" s="43" t="s">
        <v>2210</v>
      </c>
      <c r="K7895" s="43" t="s">
        <v>178</v>
      </c>
      <c r="L7895" s="43" t="str">
        <f>IF(AND(Home!$A$1&gt;=Leave[[#This Row],[Start Time]],Home!$A$1&lt;=Leave[[#This Row],[End Time]]),"Aplica","No Aplica")</f>
        <v>No Aplica</v>
      </c>
      <c r="M7895" s="43" t="str">
        <f>IF(AND(Home!$A$1&gt;=Leave[[#This Row],[Start Time]],Home!$A$1&lt;=Leave[[#This Row],[End Time]]),Home!$A$1,"No Aplica")</f>
        <v>No Aplica</v>
      </c>
      <c r="N7895" s="43" t="str">
        <f>Leave[[#This Row],[User Code (Owning User) (Usuario)]]&amp;Leave[[#This Row],[fecha activa]]</f>
        <v>MIE2025290723857No Aplica</v>
      </c>
    </row>
    <row r="7896" spans="1:14" x14ac:dyDescent="0.3">
      <c r="A7896" s="43" t="s">
        <v>476</v>
      </c>
      <c r="B7896" s="3">
        <v>45906</v>
      </c>
      <c r="C7896" s="3">
        <v>45906</v>
      </c>
      <c r="D7896" s="43" t="s">
        <v>3112</v>
      </c>
      <c r="E7896" s="43" t="s">
        <v>2207</v>
      </c>
      <c r="F7896" s="43" t="s">
        <v>2209</v>
      </c>
      <c r="G7896">
        <v>300</v>
      </c>
      <c r="H7896">
        <v>300</v>
      </c>
      <c r="I7896" s="43" t="s">
        <v>2208</v>
      </c>
      <c r="J7896" s="43" t="s">
        <v>2210</v>
      </c>
      <c r="K7896" s="43" t="s">
        <v>178</v>
      </c>
      <c r="L7896" s="43" t="str">
        <f>IF(AND(Home!$A$1&gt;=Leave[[#This Row],[Start Time]],Home!$A$1&lt;=Leave[[#This Row],[End Time]]),"Aplica","No Aplica")</f>
        <v>No Aplica</v>
      </c>
      <c r="M7896" s="43" t="str">
        <f>IF(AND(Home!$A$1&gt;=Leave[[#This Row],[Start Time]],Home!$A$1&lt;=Leave[[#This Row],[End Time]]),Home!$A$1,"No Aplica")</f>
        <v>No Aplica</v>
      </c>
      <c r="N7896" s="43" t="str">
        <f>Leave[[#This Row],[User Code (Owning User) (Usuario)]]&amp;Leave[[#This Row],[fecha activa]]</f>
        <v>MIE2025290723857No Aplica</v>
      </c>
    </row>
    <row r="7897" spans="1:14" x14ac:dyDescent="0.3">
      <c r="A7897" s="43" t="s">
        <v>471</v>
      </c>
      <c r="B7897" s="3">
        <v>45903</v>
      </c>
      <c r="C7897" s="3">
        <v>45903</v>
      </c>
      <c r="D7897" s="43" t="s">
        <v>1864</v>
      </c>
      <c r="E7897" s="43" t="s">
        <v>2207</v>
      </c>
      <c r="F7897" s="43" t="s">
        <v>2209</v>
      </c>
      <c r="G7897">
        <v>300</v>
      </c>
      <c r="H7897">
        <v>300</v>
      </c>
      <c r="I7897" s="43" t="s">
        <v>2208</v>
      </c>
      <c r="J7897" s="43" t="s">
        <v>2210</v>
      </c>
      <c r="K7897" s="43" t="s">
        <v>178</v>
      </c>
      <c r="L7897" s="43" t="str">
        <f>IF(AND(Home!$A$1&gt;=Leave[[#This Row],[Start Time]],Home!$A$1&lt;=Leave[[#This Row],[End Time]]),"Aplica","No Aplica")</f>
        <v>No Aplica</v>
      </c>
      <c r="M7897" s="43" t="str">
        <f>IF(AND(Home!$A$1&gt;=Leave[[#This Row],[Start Time]],Home!$A$1&lt;=Leave[[#This Row],[End Time]]),Home!$A$1,"No Aplica")</f>
        <v>No Aplica</v>
      </c>
      <c r="N7897" s="43" t="str">
        <f>Leave[[#This Row],[User Code (Owning User) (Usuario)]]&amp;Leave[[#This Row],[fecha activa]]</f>
        <v>MIE2025290723857No Aplica</v>
      </c>
    </row>
    <row r="7898" spans="1:14" x14ac:dyDescent="0.3">
      <c r="A7898" s="43" t="s">
        <v>476</v>
      </c>
      <c r="B7898" s="3">
        <v>45914</v>
      </c>
      <c r="C7898" s="3">
        <v>45914</v>
      </c>
      <c r="D7898" s="43" t="s">
        <v>635</v>
      </c>
      <c r="E7898" s="43" t="s">
        <v>2207</v>
      </c>
      <c r="F7898" s="43" t="s">
        <v>2209</v>
      </c>
      <c r="G7898">
        <v>540</v>
      </c>
      <c r="H7898">
        <v>540</v>
      </c>
      <c r="I7898" s="43" t="s">
        <v>2208</v>
      </c>
      <c r="J7898" s="43" t="s">
        <v>2210</v>
      </c>
      <c r="K7898" s="43" t="s">
        <v>178</v>
      </c>
      <c r="L7898" s="43" t="str">
        <f>IF(AND(Home!$A$1&gt;=Leave[[#This Row],[Start Time]],Home!$A$1&lt;=Leave[[#This Row],[End Time]]),"Aplica","No Aplica")</f>
        <v>No Aplica</v>
      </c>
      <c r="M7898" s="43" t="str">
        <f>IF(AND(Home!$A$1&gt;=Leave[[#This Row],[Start Time]],Home!$A$1&lt;=Leave[[#This Row],[End Time]]),Home!$A$1,"No Aplica")</f>
        <v>No Aplica</v>
      </c>
      <c r="N7898" s="43" t="str">
        <f>Leave[[#This Row],[User Code (Owning User) (Usuario)]]&amp;Leave[[#This Row],[fecha activa]]</f>
        <v>MIE2025290723857No Aplica</v>
      </c>
    </row>
    <row r="7899" spans="1:14" x14ac:dyDescent="0.3">
      <c r="A7899" s="43" t="s">
        <v>468</v>
      </c>
      <c r="B7899" s="3">
        <v>45901</v>
      </c>
      <c r="C7899" s="3">
        <v>45901</v>
      </c>
      <c r="D7899" s="43" t="s">
        <v>635</v>
      </c>
      <c r="E7899" s="43" t="s">
        <v>2207</v>
      </c>
      <c r="F7899" s="43" t="s">
        <v>2209</v>
      </c>
      <c r="G7899">
        <v>540</v>
      </c>
      <c r="H7899">
        <v>540</v>
      </c>
      <c r="I7899" s="43" t="s">
        <v>2208</v>
      </c>
      <c r="J7899" s="43" t="s">
        <v>2210</v>
      </c>
      <c r="K7899" s="43" t="s">
        <v>178</v>
      </c>
      <c r="L7899" s="43" t="str">
        <f>IF(AND(Home!$A$1&gt;=Leave[[#This Row],[Start Time]],Home!$A$1&lt;=Leave[[#This Row],[End Time]]),"Aplica","No Aplica")</f>
        <v>No Aplica</v>
      </c>
      <c r="M7899" s="43" t="str">
        <f>IF(AND(Home!$A$1&gt;=Leave[[#This Row],[Start Time]],Home!$A$1&lt;=Leave[[#This Row],[End Time]]),Home!$A$1,"No Aplica")</f>
        <v>No Aplica</v>
      </c>
      <c r="N7899" s="43" t="str">
        <f>Leave[[#This Row],[User Code (Owning User) (Usuario)]]&amp;Leave[[#This Row],[fecha activa]]</f>
        <v>MIE2025290723857No Aplica</v>
      </c>
    </row>
    <row r="7900" spans="1:14" x14ac:dyDescent="0.3">
      <c r="A7900" s="43" t="s">
        <v>466</v>
      </c>
      <c r="B7900" s="3">
        <v>45901</v>
      </c>
      <c r="C7900" s="3">
        <v>45917</v>
      </c>
      <c r="D7900" s="43" t="s">
        <v>859</v>
      </c>
      <c r="E7900" s="43" t="s">
        <v>88</v>
      </c>
      <c r="F7900" s="43" t="s">
        <v>89</v>
      </c>
      <c r="G7900">
        <v>7140</v>
      </c>
      <c r="H7900">
        <v>540</v>
      </c>
      <c r="I7900" s="43" t="s">
        <v>998</v>
      </c>
      <c r="J7900" s="43" t="s">
        <v>1863</v>
      </c>
      <c r="K7900" s="43" t="s">
        <v>179</v>
      </c>
      <c r="L7900" s="43" t="str">
        <f>IF(AND(Home!$A$1&gt;=Leave[[#This Row],[Start Time]],Home!$A$1&lt;=Leave[[#This Row],[End Time]]),"Aplica","No Aplica")</f>
        <v>No Aplica</v>
      </c>
      <c r="M7900" s="43" t="str">
        <f>IF(AND(Home!$A$1&gt;=Leave[[#This Row],[Start Time]],Home!$A$1&lt;=Leave[[#This Row],[End Time]]),Home!$A$1,"No Aplica")</f>
        <v>No Aplica</v>
      </c>
      <c r="N7900" s="43" t="str">
        <f>Leave[[#This Row],[User Code (Owning User) (Usuario)]]&amp;Leave[[#This Row],[fecha activa]]</f>
        <v>MIE202209056563No Aplica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5751-0A76-4BD5-B316-96F354F796BE}">
  <sheetPr codeName="Hoja2"/>
  <dimension ref="A1:X52"/>
  <sheetViews>
    <sheetView showGridLines="0" showRowColHeaders="0" tabSelected="1" workbookViewId="0"/>
  </sheetViews>
  <sheetFormatPr baseColWidth="10" defaultRowHeight="14.4" x14ac:dyDescent="0.3"/>
  <cols>
    <col min="7" max="7" width="7.5546875" customWidth="1"/>
    <col min="12" max="12" width="7.5546875" customWidth="1"/>
  </cols>
  <sheetData>
    <row r="1" spans="1:24" x14ac:dyDescent="0.3">
      <c r="A1" s="24">
        <v>45922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</row>
    <row r="3" spans="1:24" x14ac:dyDescent="0.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</row>
    <row r="4" spans="1:24" x14ac:dyDescent="0.3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</row>
    <row r="5" spans="1:24" x14ac:dyDescent="0.3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</row>
    <row r="6" spans="1:24" x14ac:dyDescent="0.3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</row>
    <row r="7" spans="1:24" x14ac:dyDescent="0.3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</row>
    <row r="8" spans="1:24" x14ac:dyDescent="0.3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</row>
    <row r="9" spans="1:24" x14ac:dyDescent="0.3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</row>
    <row r="10" spans="1:24" x14ac:dyDescent="0.3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</row>
    <row r="11" spans="1:24" x14ac:dyDescent="0.3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</row>
    <row r="12" spans="1:24" x14ac:dyDescent="0.3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</row>
    <row r="13" spans="1:24" x14ac:dyDescent="0.3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</row>
    <row r="14" spans="1:24" x14ac:dyDescent="0.3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</row>
    <row r="15" spans="1:24" x14ac:dyDescent="0.3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</row>
    <row r="16" spans="1:24" x14ac:dyDescent="0.3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</row>
    <row r="17" spans="1:24" x14ac:dyDescent="0.3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</row>
    <row r="18" spans="1:24" x14ac:dyDescent="0.3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</row>
    <row r="19" spans="1:24" x14ac:dyDescent="0.3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</row>
    <row r="20" spans="1:24" x14ac:dyDescent="0.3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</row>
    <row r="21" spans="1:24" x14ac:dyDescent="0.3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</row>
    <row r="22" spans="1:24" x14ac:dyDescent="0.3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</row>
    <row r="23" spans="1:24" x14ac:dyDescent="0.3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</row>
    <row r="24" spans="1:24" x14ac:dyDescent="0.3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</row>
    <row r="25" spans="1:24" x14ac:dyDescent="0.3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</row>
    <row r="26" spans="1:24" x14ac:dyDescent="0.3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</row>
    <row r="27" spans="1:24" x14ac:dyDescent="0.3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</row>
    <row r="28" spans="1:24" x14ac:dyDescent="0.3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</row>
    <row r="29" spans="1:24" x14ac:dyDescent="0.3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</row>
    <row r="30" spans="1:24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</row>
    <row r="31" spans="1:24" x14ac:dyDescent="0.3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</row>
    <row r="32" spans="1:24" x14ac:dyDescent="0.3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</row>
    <row r="33" spans="1:24" x14ac:dyDescent="0.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</row>
    <row r="34" spans="1:24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</row>
    <row r="35" spans="1:24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</row>
    <row r="36" spans="1:24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</row>
    <row r="37" spans="1:24" x14ac:dyDescent="0.3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</row>
    <row r="38" spans="1:24" x14ac:dyDescent="0.3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</row>
    <row r="39" spans="1:24" x14ac:dyDescent="0.3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</row>
    <row r="40" spans="1:24" x14ac:dyDescent="0.3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</row>
    <row r="41" spans="1:24" x14ac:dyDescent="0.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</row>
    <row r="42" spans="1:24" x14ac:dyDescent="0.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</row>
    <row r="43" spans="1:24" x14ac:dyDescent="0.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</row>
    <row r="44" spans="1:24" x14ac:dyDescent="0.3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</row>
    <row r="45" spans="1:24" x14ac:dyDescent="0.3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</row>
    <row r="46" spans="1:24" x14ac:dyDescent="0.3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</row>
    <row r="47" spans="1:24" x14ac:dyDescent="0.3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</row>
    <row r="48" spans="1:24" x14ac:dyDescent="0.3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</row>
    <row r="49" spans="1:24" x14ac:dyDescent="0.3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</row>
    <row r="50" spans="1:24" x14ac:dyDescent="0.3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</row>
    <row r="51" spans="1:24" x14ac:dyDescent="0.3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</row>
    <row r="52" spans="1:24" x14ac:dyDescent="0.3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DC3A-3975-4EF0-9A35-54C72E6F1E49}">
  <sheetPr published="0" codeName="Hoja3"/>
  <dimension ref="B5:H990"/>
  <sheetViews>
    <sheetView showGridLines="0" zoomScale="85" zoomScaleNormal="85" workbookViewId="0">
      <selection activeCell="E13" sqref="E13"/>
    </sheetView>
  </sheetViews>
  <sheetFormatPr baseColWidth="10" defaultRowHeight="14.4" x14ac:dyDescent="0.3"/>
  <cols>
    <col min="1" max="1" width="33.44140625" customWidth="1"/>
    <col min="2" max="2" width="13.44140625" customWidth="1"/>
    <col min="3" max="3" width="19.44140625" customWidth="1"/>
    <col min="4" max="4" width="38" customWidth="1"/>
    <col min="5" max="5" width="18.44140625" style="8" bestFit="1" customWidth="1"/>
    <col min="6" max="6" width="22" bestFit="1" customWidth="1"/>
    <col min="7" max="7" width="21" customWidth="1"/>
    <col min="8" max="8" width="24.5546875" customWidth="1"/>
    <col min="9" max="9" width="29.44140625" bestFit="1" customWidth="1"/>
    <col min="10" max="132" width="14.5546875" bestFit="1" customWidth="1"/>
    <col min="133" max="260" width="15.5546875" bestFit="1" customWidth="1"/>
    <col min="261" max="261" width="12.5546875" bestFit="1" customWidth="1"/>
    <col min="262" max="262" width="20.5546875" bestFit="1" customWidth="1"/>
    <col min="263" max="263" width="17.5546875" bestFit="1" customWidth="1"/>
    <col min="264" max="264" width="20.5546875" bestFit="1" customWidth="1"/>
    <col min="265" max="265" width="17.5546875" bestFit="1" customWidth="1"/>
    <col min="266" max="266" width="20.5546875" bestFit="1" customWidth="1"/>
    <col min="267" max="267" width="17.5546875" bestFit="1" customWidth="1"/>
    <col min="268" max="268" width="20.5546875" bestFit="1" customWidth="1"/>
    <col min="269" max="269" width="17.5546875" bestFit="1" customWidth="1"/>
    <col min="270" max="270" width="20.5546875" bestFit="1" customWidth="1"/>
    <col min="271" max="271" width="17.5546875" bestFit="1" customWidth="1"/>
    <col min="272" max="272" width="20.5546875" bestFit="1" customWidth="1"/>
    <col min="273" max="273" width="17.5546875" bestFit="1" customWidth="1"/>
    <col min="274" max="274" width="20.5546875" bestFit="1" customWidth="1"/>
    <col min="275" max="275" width="17.5546875" bestFit="1" customWidth="1"/>
    <col min="276" max="276" width="20.5546875" bestFit="1" customWidth="1"/>
    <col min="277" max="277" width="17.5546875" bestFit="1" customWidth="1"/>
    <col min="278" max="278" width="20.5546875" bestFit="1" customWidth="1"/>
    <col min="279" max="279" width="17.5546875" bestFit="1" customWidth="1"/>
    <col min="280" max="280" width="20.5546875" bestFit="1" customWidth="1"/>
    <col min="281" max="281" width="17.5546875" bestFit="1" customWidth="1"/>
    <col min="282" max="282" width="20.5546875" bestFit="1" customWidth="1"/>
    <col min="283" max="283" width="17.5546875" bestFit="1" customWidth="1"/>
    <col min="284" max="284" width="20.5546875" bestFit="1" customWidth="1"/>
    <col min="285" max="285" width="17.5546875" bestFit="1" customWidth="1"/>
    <col min="286" max="286" width="20.5546875" bestFit="1" customWidth="1"/>
    <col min="287" max="287" width="17.5546875" bestFit="1" customWidth="1"/>
    <col min="288" max="288" width="20.5546875" bestFit="1" customWidth="1"/>
    <col min="289" max="289" width="17.5546875" bestFit="1" customWidth="1"/>
    <col min="290" max="290" width="20.5546875" bestFit="1" customWidth="1"/>
    <col min="291" max="291" width="17.5546875" bestFit="1" customWidth="1"/>
    <col min="292" max="292" width="20.5546875" bestFit="1" customWidth="1"/>
    <col min="293" max="293" width="17.5546875" bestFit="1" customWidth="1"/>
    <col min="294" max="294" width="20.5546875" bestFit="1" customWidth="1"/>
    <col min="295" max="295" width="17.5546875" bestFit="1" customWidth="1"/>
    <col min="296" max="296" width="20.5546875" bestFit="1" customWidth="1"/>
    <col min="297" max="297" width="17.5546875" bestFit="1" customWidth="1"/>
    <col min="298" max="298" width="20.5546875" bestFit="1" customWidth="1"/>
    <col min="299" max="299" width="17.5546875" bestFit="1" customWidth="1"/>
    <col min="300" max="300" width="20.5546875" bestFit="1" customWidth="1"/>
    <col min="301" max="301" width="17.5546875" bestFit="1" customWidth="1"/>
    <col min="302" max="302" width="20.5546875" bestFit="1" customWidth="1"/>
    <col min="303" max="303" width="17.5546875" bestFit="1" customWidth="1"/>
    <col min="304" max="304" width="20.5546875" bestFit="1" customWidth="1"/>
    <col min="305" max="305" width="17.5546875" bestFit="1" customWidth="1"/>
    <col min="306" max="306" width="20.5546875" bestFit="1" customWidth="1"/>
    <col min="307" max="307" width="17.5546875" bestFit="1" customWidth="1"/>
    <col min="308" max="308" width="20.5546875" bestFit="1" customWidth="1"/>
    <col min="309" max="309" width="17.5546875" bestFit="1" customWidth="1"/>
    <col min="310" max="310" width="20.5546875" bestFit="1" customWidth="1"/>
    <col min="311" max="311" width="17.5546875" bestFit="1" customWidth="1"/>
    <col min="312" max="312" width="20.5546875" bestFit="1" customWidth="1"/>
    <col min="313" max="313" width="17.5546875" bestFit="1" customWidth="1"/>
    <col min="314" max="314" width="20.5546875" bestFit="1" customWidth="1"/>
    <col min="315" max="315" width="17.5546875" bestFit="1" customWidth="1"/>
    <col min="316" max="316" width="20.5546875" bestFit="1" customWidth="1"/>
    <col min="317" max="317" width="17.5546875" bestFit="1" customWidth="1"/>
    <col min="318" max="318" width="20.5546875" bestFit="1" customWidth="1"/>
    <col min="319" max="319" width="17.5546875" bestFit="1" customWidth="1"/>
    <col min="320" max="320" width="20.5546875" bestFit="1" customWidth="1"/>
    <col min="321" max="321" width="17.5546875" bestFit="1" customWidth="1"/>
    <col min="322" max="322" width="20.5546875" bestFit="1" customWidth="1"/>
    <col min="323" max="323" width="17.5546875" bestFit="1" customWidth="1"/>
    <col min="324" max="324" width="20.5546875" bestFit="1" customWidth="1"/>
    <col min="325" max="325" width="17.5546875" bestFit="1" customWidth="1"/>
    <col min="326" max="326" width="20.5546875" bestFit="1" customWidth="1"/>
    <col min="327" max="327" width="17.5546875" bestFit="1" customWidth="1"/>
    <col min="328" max="328" width="20.5546875" bestFit="1" customWidth="1"/>
    <col min="329" max="329" width="17.5546875" bestFit="1" customWidth="1"/>
    <col min="330" max="330" width="20.5546875" bestFit="1" customWidth="1"/>
    <col min="331" max="331" width="17.5546875" bestFit="1" customWidth="1"/>
    <col min="332" max="332" width="20.5546875" bestFit="1" customWidth="1"/>
    <col min="333" max="333" width="17.5546875" bestFit="1" customWidth="1"/>
    <col min="334" max="334" width="20.5546875" bestFit="1" customWidth="1"/>
    <col min="335" max="335" width="17.5546875" bestFit="1" customWidth="1"/>
    <col min="336" max="336" width="20.5546875" bestFit="1" customWidth="1"/>
    <col min="337" max="337" width="17.5546875" bestFit="1" customWidth="1"/>
    <col min="338" max="338" width="15.5546875" bestFit="1" customWidth="1"/>
    <col min="339" max="339" width="20.5546875" bestFit="1" customWidth="1"/>
    <col min="340" max="340" width="17.5546875" bestFit="1" customWidth="1"/>
    <col min="341" max="341" width="20.5546875" bestFit="1" customWidth="1"/>
    <col min="342" max="342" width="17.5546875" bestFit="1" customWidth="1"/>
    <col min="343" max="343" width="20.5546875" bestFit="1" customWidth="1"/>
    <col min="344" max="344" width="17.5546875" bestFit="1" customWidth="1"/>
    <col min="345" max="345" width="15.5546875" bestFit="1" customWidth="1"/>
    <col min="346" max="346" width="20.5546875" bestFit="1" customWidth="1"/>
    <col min="347" max="347" width="17.5546875" bestFit="1" customWidth="1"/>
    <col min="348" max="348" width="20.5546875" bestFit="1" customWidth="1"/>
    <col min="349" max="349" width="17.5546875" bestFit="1" customWidth="1"/>
    <col min="350" max="350" width="20.5546875" bestFit="1" customWidth="1"/>
    <col min="351" max="351" width="17.5546875" bestFit="1" customWidth="1"/>
    <col min="352" max="352" width="20.5546875" bestFit="1" customWidth="1"/>
    <col min="353" max="353" width="17.5546875" bestFit="1" customWidth="1"/>
    <col min="354" max="354" width="20.5546875" bestFit="1" customWidth="1"/>
    <col min="355" max="355" width="17.5546875" bestFit="1" customWidth="1"/>
    <col min="356" max="356" width="20.5546875" bestFit="1" customWidth="1"/>
    <col min="357" max="357" width="17.5546875" bestFit="1" customWidth="1"/>
    <col min="358" max="358" width="20.5546875" bestFit="1" customWidth="1"/>
    <col min="359" max="359" width="17.5546875" bestFit="1" customWidth="1"/>
    <col min="360" max="360" width="20.5546875" bestFit="1" customWidth="1"/>
    <col min="361" max="361" width="17.5546875" bestFit="1" customWidth="1"/>
    <col min="362" max="362" width="20.5546875" bestFit="1" customWidth="1"/>
    <col min="363" max="363" width="17.5546875" bestFit="1" customWidth="1"/>
    <col min="364" max="364" width="20.5546875" bestFit="1" customWidth="1"/>
    <col min="365" max="365" width="17.5546875" bestFit="1" customWidth="1"/>
    <col min="366" max="366" width="20.5546875" bestFit="1" customWidth="1"/>
    <col min="367" max="367" width="17.5546875" bestFit="1" customWidth="1"/>
    <col min="368" max="368" width="20.5546875" bestFit="1" customWidth="1"/>
    <col min="369" max="369" width="17.5546875" bestFit="1" customWidth="1"/>
    <col min="370" max="370" width="20.5546875" bestFit="1" customWidth="1"/>
    <col min="371" max="371" width="17.5546875" bestFit="1" customWidth="1"/>
    <col min="372" max="372" width="20.5546875" bestFit="1" customWidth="1"/>
    <col min="373" max="373" width="17.5546875" bestFit="1" customWidth="1"/>
    <col min="374" max="374" width="20.5546875" bestFit="1" customWidth="1"/>
    <col min="375" max="375" width="17.5546875" bestFit="1" customWidth="1"/>
    <col min="376" max="376" width="20.5546875" bestFit="1" customWidth="1"/>
    <col min="377" max="377" width="17.5546875" bestFit="1" customWidth="1"/>
    <col min="378" max="378" width="20.5546875" bestFit="1" customWidth="1"/>
    <col min="379" max="379" width="17.5546875" bestFit="1" customWidth="1"/>
    <col min="380" max="380" width="20.5546875" bestFit="1" customWidth="1"/>
    <col min="381" max="381" width="17.5546875" bestFit="1" customWidth="1"/>
    <col min="382" max="382" width="20.5546875" bestFit="1" customWidth="1"/>
    <col min="383" max="383" width="17.5546875" bestFit="1" customWidth="1"/>
    <col min="384" max="384" width="20.5546875" bestFit="1" customWidth="1"/>
    <col min="385" max="385" width="17.5546875" bestFit="1" customWidth="1"/>
    <col min="386" max="386" width="20.5546875" bestFit="1" customWidth="1"/>
    <col min="387" max="387" width="17.5546875" bestFit="1" customWidth="1"/>
    <col min="388" max="388" width="20.5546875" bestFit="1" customWidth="1"/>
    <col min="389" max="389" width="17.5546875" bestFit="1" customWidth="1"/>
    <col min="390" max="390" width="20.5546875" bestFit="1" customWidth="1"/>
    <col min="391" max="391" width="17.5546875" bestFit="1" customWidth="1"/>
    <col min="392" max="392" width="20.5546875" bestFit="1" customWidth="1"/>
    <col min="393" max="393" width="17.5546875" bestFit="1" customWidth="1"/>
    <col min="394" max="394" width="15.5546875" bestFit="1" customWidth="1"/>
    <col min="395" max="395" width="20.5546875" bestFit="1" customWidth="1"/>
    <col min="396" max="396" width="17.5546875" bestFit="1" customWidth="1"/>
    <col min="397" max="397" width="20.5546875" bestFit="1" customWidth="1"/>
    <col min="398" max="398" width="17.5546875" bestFit="1" customWidth="1"/>
    <col min="399" max="399" width="20.5546875" bestFit="1" customWidth="1"/>
    <col min="400" max="400" width="17.5546875" bestFit="1" customWidth="1"/>
    <col min="401" max="401" width="15.5546875" bestFit="1" customWidth="1"/>
    <col min="402" max="402" width="20.5546875" bestFit="1" customWidth="1"/>
    <col min="403" max="403" width="17.5546875" bestFit="1" customWidth="1"/>
    <col min="404" max="404" width="20.5546875" bestFit="1" customWidth="1"/>
    <col min="405" max="405" width="17.5546875" bestFit="1" customWidth="1"/>
    <col min="406" max="406" width="20.5546875" bestFit="1" customWidth="1"/>
    <col min="407" max="407" width="17.5546875" bestFit="1" customWidth="1"/>
    <col min="408" max="408" width="20.5546875" bestFit="1" customWidth="1"/>
    <col min="409" max="409" width="17.5546875" bestFit="1" customWidth="1"/>
    <col min="410" max="410" width="20.5546875" bestFit="1" customWidth="1"/>
    <col min="411" max="411" width="17.5546875" bestFit="1" customWidth="1"/>
    <col min="412" max="412" width="20.5546875" bestFit="1" customWidth="1"/>
    <col min="413" max="413" width="17.5546875" bestFit="1" customWidth="1"/>
    <col min="414" max="414" width="20.5546875" bestFit="1" customWidth="1"/>
    <col min="415" max="415" width="17.5546875" bestFit="1" customWidth="1"/>
    <col min="416" max="416" width="20.5546875" bestFit="1" customWidth="1"/>
    <col min="417" max="417" width="17.5546875" bestFit="1" customWidth="1"/>
    <col min="418" max="418" width="20.5546875" bestFit="1" customWidth="1"/>
    <col min="419" max="419" width="17.5546875" bestFit="1" customWidth="1"/>
    <col min="420" max="420" width="20.5546875" bestFit="1" customWidth="1"/>
    <col min="421" max="421" width="17.5546875" bestFit="1" customWidth="1"/>
    <col min="422" max="422" width="20.5546875" bestFit="1" customWidth="1"/>
    <col min="423" max="423" width="17.5546875" bestFit="1" customWidth="1"/>
    <col min="424" max="424" width="20.5546875" bestFit="1" customWidth="1"/>
    <col min="425" max="425" width="17.5546875" bestFit="1" customWidth="1"/>
    <col min="426" max="426" width="20.5546875" bestFit="1" customWidth="1"/>
    <col min="427" max="427" width="17.5546875" bestFit="1" customWidth="1"/>
    <col min="428" max="428" width="20.5546875" bestFit="1" customWidth="1"/>
    <col min="429" max="429" width="17.5546875" bestFit="1" customWidth="1"/>
    <col min="430" max="430" width="20.5546875" bestFit="1" customWidth="1"/>
    <col min="431" max="431" width="17.5546875" bestFit="1" customWidth="1"/>
    <col min="432" max="432" width="20.5546875" bestFit="1" customWidth="1"/>
    <col min="433" max="433" width="17.5546875" bestFit="1" customWidth="1"/>
    <col min="434" max="434" width="20.5546875" bestFit="1" customWidth="1"/>
    <col min="435" max="435" width="17.5546875" bestFit="1" customWidth="1"/>
    <col min="436" max="436" width="20.5546875" bestFit="1" customWidth="1"/>
    <col min="437" max="437" width="17.5546875" bestFit="1" customWidth="1"/>
    <col min="438" max="438" width="20.5546875" bestFit="1" customWidth="1"/>
    <col min="439" max="439" width="17.5546875" bestFit="1" customWidth="1"/>
    <col min="440" max="440" width="20.5546875" bestFit="1" customWidth="1"/>
    <col min="441" max="441" width="17.5546875" bestFit="1" customWidth="1"/>
    <col min="442" max="442" width="20.5546875" bestFit="1" customWidth="1"/>
    <col min="443" max="443" width="17.5546875" bestFit="1" customWidth="1"/>
    <col min="444" max="444" width="20.5546875" bestFit="1" customWidth="1"/>
    <col min="445" max="445" width="17.5546875" bestFit="1" customWidth="1"/>
    <col min="446" max="446" width="20.5546875" bestFit="1" customWidth="1"/>
    <col min="447" max="447" width="17.5546875" bestFit="1" customWidth="1"/>
    <col min="448" max="448" width="20.5546875" bestFit="1" customWidth="1"/>
    <col min="449" max="449" width="17.5546875" bestFit="1" customWidth="1"/>
    <col min="450" max="450" width="20.5546875" bestFit="1" customWidth="1"/>
    <col min="451" max="451" width="17.5546875" bestFit="1" customWidth="1"/>
    <col min="452" max="452" width="20.5546875" bestFit="1" customWidth="1"/>
    <col min="453" max="453" width="17.5546875" bestFit="1" customWidth="1"/>
    <col min="454" max="454" width="20.5546875" bestFit="1" customWidth="1"/>
    <col min="455" max="455" width="17.5546875" bestFit="1" customWidth="1"/>
    <col min="456" max="456" width="20.5546875" bestFit="1" customWidth="1"/>
    <col min="457" max="457" width="17.5546875" bestFit="1" customWidth="1"/>
    <col min="458" max="458" width="20.5546875" bestFit="1" customWidth="1"/>
    <col min="459" max="459" width="17.5546875" bestFit="1" customWidth="1"/>
    <col min="460" max="460" width="20.5546875" bestFit="1" customWidth="1"/>
    <col min="461" max="461" width="17.5546875" bestFit="1" customWidth="1"/>
    <col min="462" max="462" width="20.5546875" bestFit="1" customWidth="1"/>
    <col min="463" max="463" width="17.5546875" bestFit="1" customWidth="1"/>
    <col min="464" max="464" width="20.5546875" bestFit="1" customWidth="1"/>
    <col min="465" max="465" width="17.5546875" bestFit="1" customWidth="1"/>
    <col min="466" max="466" width="20.5546875" bestFit="1" customWidth="1"/>
    <col min="467" max="467" width="17.5546875" bestFit="1" customWidth="1"/>
    <col min="468" max="468" width="20.5546875" bestFit="1" customWidth="1"/>
    <col min="469" max="469" width="17.5546875" bestFit="1" customWidth="1"/>
    <col min="470" max="470" width="20.5546875" bestFit="1" customWidth="1"/>
    <col min="471" max="471" width="17.5546875" bestFit="1" customWidth="1"/>
    <col min="472" max="472" width="20.5546875" bestFit="1" customWidth="1"/>
    <col min="473" max="473" width="17.5546875" bestFit="1" customWidth="1"/>
    <col min="474" max="474" width="20.5546875" bestFit="1" customWidth="1"/>
    <col min="475" max="475" width="17.5546875" bestFit="1" customWidth="1"/>
    <col min="476" max="476" width="20.5546875" bestFit="1" customWidth="1"/>
    <col min="477" max="477" width="17.5546875" bestFit="1" customWidth="1"/>
    <col min="478" max="478" width="20.5546875" bestFit="1" customWidth="1"/>
    <col min="479" max="479" width="17.5546875" bestFit="1" customWidth="1"/>
    <col min="480" max="480" width="20.5546875" bestFit="1" customWidth="1"/>
    <col min="481" max="481" width="17.5546875" bestFit="1" customWidth="1"/>
    <col min="482" max="482" width="20.5546875" bestFit="1" customWidth="1"/>
    <col min="483" max="483" width="17.5546875" bestFit="1" customWidth="1"/>
    <col min="484" max="484" width="20.5546875" bestFit="1" customWidth="1"/>
    <col min="485" max="485" width="17.5546875" bestFit="1" customWidth="1"/>
    <col min="486" max="486" width="20.5546875" bestFit="1" customWidth="1"/>
    <col min="487" max="487" width="17.5546875" bestFit="1" customWidth="1"/>
    <col min="488" max="488" width="20.5546875" bestFit="1" customWidth="1"/>
    <col min="489" max="489" width="17.5546875" bestFit="1" customWidth="1"/>
    <col min="490" max="490" width="20.5546875" bestFit="1" customWidth="1"/>
    <col min="491" max="491" width="17.5546875" bestFit="1" customWidth="1"/>
    <col min="492" max="492" width="20.5546875" bestFit="1" customWidth="1"/>
    <col min="493" max="493" width="12.5546875" bestFit="1" customWidth="1"/>
  </cols>
  <sheetData>
    <row r="5" spans="2:8" x14ac:dyDescent="0.3">
      <c r="B5" s="7" t="s">
        <v>193</v>
      </c>
      <c r="C5" s="8" t="s">
        <v>264</v>
      </c>
      <c r="D5" s="8" t="s">
        <v>262</v>
      </c>
      <c r="E5" s="8" t="s">
        <v>263</v>
      </c>
      <c r="F5" s="8" t="s">
        <v>191</v>
      </c>
      <c r="G5" s="8" t="s">
        <v>192</v>
      </c>
    </row>
    <row r="6" spans="2:8" x14ac:dyDescent="0.3">
      <c r="B6" s="6" t="s">
        <v>179</v>
      </c>
      <c r="C6" s="45">
        <v>130</v>
      </c>
      <c r="D6" s="45">
        <v>123</v>
      </c>
      <c r="E6" s="45">
        <v>123</v>
      </c>
      <c r="F6" s="46">
        <v>7</v>
      </c>
      <c r="G6" s="16">
        <v>5.3846153846153849E-2</v>
      </c>
    </row>
    <row r="7" spans="2:8" x14ac:dyDescent="0.3">
      <c r="B7" s="6" t="s">
        <v>178</v>
      </c>
      <c r="C7" s="45">
        <v>299</v>
      </c>
      <c r="D7" s="45">
        <v>277</v>
      </c>
      <c r="E7" s="45">
        <v>273</v>
      </c>
      <c r="F7" s="46">
        <v>22</v>
      </c>
      <c r="G7" s="16">
        <v>7.3578595317725759E-2</v>
      </c>
    </row>
    <row r="8" spans="2:8" x14ac:dyDescent="0.3">
      <c r="B8" s="6" t="s">
        <v>177</v>
      </c>
      <c r="C8" s="45">
        <v>316</v>
      </c>
      <c r="D8" s="45">
        <v>284</v>
      </c>
      <c r="E8" s="45">
        <v>281</v>
      </c>
      <c r="F8" s="46">
        <v>32</v>
      </c>
      <c r="G8" s="16">
        <v>0.10126582278481013</v>
      </c>
    </row>
    <row r="9" spans="2:8" x14ac:dyDescent="0.3">
      <c r="B9" s="44" t="s">
        <v>223</v>
      </c>
      <c r="C9" s="38">
        <v>11</v>
      </c>
      <c r="D9" s="38">
        <v>11</v>
      </c>
      <c r="E9" s="38">
        <v>11</v>
      </c>
      <c r="F9" s="46">
        <v>0</v>
      </c>
      <c r="G9" s="47">
        <v>0</v>
      </c>
    </row>
    <row r="10" spans="2:8" x14ac:dyDescent="0.3">
      <c r="B10" s="6" t="s">
        <v>560</v>
      </c>
      <c r="C10" s="45">
        <v>11</v>
      </c>
      <c r="D10" s="45">
        <v>11</v>
      </c>
      <c r="E10" s="45">
        <v>11</v>
      </c>
      <c r="F10" s="46">
        <v>0</v>
      </c>
      <c r="G10" s="16">
        <v>0</v>
      </c>
    </row>
    <row r="11" spans="2:8" x14ac:dyDescent="0.3">
      <c r="B11" s="6" t="s">
        <v>163</v>
      </c>
      <c r="C11" s="45">
        <v>2</v>
      </c>
      <c r="D11" s="45">
        <v>2</v>
      </c>
      <c r="E11" s="45">
        <v>2</v>
      </c>
      <c r="F11" s="46">
        <v>0</v>
      </c>
      <c r="G11" s="16">
        <v>0</v>
      </c>
    </row>
    <row r="12" spans="2:8" x14ac:dyDescent="0.3">
      <c r="B12" s="6" t="s">
        <v>3381</v>
      </c>
      <c r="C12" s="45">
        <v>3</v>
      </c>
      <c r="D12" s="45">
        <v>2</v>
      </c>
      <c r="E12" s="45">
        <v>2</v>
      </c>
      <c r="F12" s="46">
        <v>1</v>
      </c>
      <c r="G12" s="16">
        <v>0.33333333333333331</v>
      </c>
    </row>
    <row r="13" spans="2:8" x14ac:dyDescent="0.3">
      <c r="B13" s="6" t="s">
        <v>184</v>
      </c>
      <c r="C13" s="45">
        <v>772</v>
      </c>
      <c r="D13" s="45">
        <v>710</v>
      </c>
      <c r="E13" s="45">
        <v>703</v>
      </c>
      <c r="F13" s="45">
        <v>62</v>
      </c>
      <c r="G13" s="16">
        <v>8.0310880829015538E-2</v>
      </c>
    </row>
    <row r="14" spans="2:8" x14ac:dyDescent="0.3">
      <c r="B14" s="6"/>
      <c r="C14" s="8"/>
      <c r="D14" s="8"/>
      <c r="F14" s="8"/>
      <c r="G14" s="16"/>
    </row>
    <row r="15" spans="2:8" x14ac:dyDescent="0.3">
      <c r="B15" s="5" t="s">
        <v>176</v>
      </c>
      <c r="C15" s="5" t="s">
        <v>0</v>
      </c>
      <c r="D15" s="5" t="s">
        <v>2</v>
      </c>
      <c r="E15" s="7" t="s">
        <v>180</v>
      </c>
      <c r="F15" s="5" t="s">
        <v>181</v>
      </c>
    </row>
    <row r="16" spans="2:8" x14ac:dyDescent="0.3">
      <c r="B16" t="s">
        <v>179</v>
      </c>
      <c r="C16" t="s">
        <v>1805</v>
      </c>
      <c r="D16" t="s">
        <v>1806</v>
      </c>
      <c r="E16" t="s">
        <v>183</v>
      </c>
      <c r="F16" t="s">
        <v>183</v>
      </c>
      <c r="H16" s="12"/>
    </row>
    <row r="17" spans="2:6" x14ac:dyDescent="0.3">
      <c r="B17" t="s">
        <v>179</v>
      </c>
      <c r="C17" t="s">
        <v>1980</v>
      </c>
      <c r="D17" t="s">
        <v>1981</v>
      </c>
      <c r="E17" t="s">
        <v>183</v>
      </c>
      <c r="F17" t="s">
        <v>183</v>
      </c>
    </row>
    <row r="18" spans="2:6" x14ac:dyDescent="0.3">
      <c r="B18" t="s">
        <v>179</v>
      </c>
      <c r="C18" t="s">
        <v>2195</v>
      </c>
      <c r="D18" t="s">
        <v>2196</v>
      </c>
      <c r="E18" t="s">
        <v>183</v>
      </c>
      <c r="F18" t="s">
        <v>183</v>
      </c>
    </row>
    <row r="19" spans="2:6" x14ac:dyDescent="0.3">
      <c r="B19" t="s">
        <v>179</v>
      </c>
      <c r="C19" t="s">
        <v>2198</v>
      </c>
      <c r="D19" t="s">
        <v>2199</v>
      </c>
      <c r="E19" t="s">
        <v>183</v>
      </c>
      <c r="F19" t="s">
        <v>183</v>
      </c>
    </row>
    <row r="20" spans="2:6" x14ac:dyDescent="0.3">
      <c r="B20" t="s">
        <v>179</v>
      </c>
      <c r="C20" t="s">
        <v>2322</v>
      </c>
      <c r="D20" t="s">
        <v>2323</v>
      </c>
      <c r="E20" t="s">
        <v>183</v>
      </c>
      <c r="F20" t="s">
        <v>183</v>
      </c>
    </row>
    <row r="21" spans="2:6" x14ac:dyDescent="0.3">
      <c r="B21" t="s">
        <v>179</v>
      </c>
      <c r="C21" t="s">
        <v>2401</v>
      </c>
      <c r="D21" t="s">
        <v>2402</v>
      </c>
      <c r="E21" t="s">
        <v>183</v>
      </c>
      <c r="F21" t="s">
        <v>183</v>
      </c>
    </row>
    <row r="22" spans="2:6" x14ac:dyDescent="0.3">
      <c r="B22" t="s">
        <v>179</v>
      </c>
      <c r="C22" t="s">
        <v>3704</v>
      </c>
      <c r="D22" t="s">
        <v>3705</v>
      </c>
      <c r="E22" t="s">
        <v>183</v>
      </c>
      <c r="F22" t="s">
        <v>183</v>
      </c>
    </row>
    <row r="23" spans="2:6" x14ac:dyDescent="0.3">
      <c r="B23" t="s">
        <v>178</v>
      </c>
      <c r="C23" t="s">
        <v>339</v>
      </c>
      <c r="D23" t="s">
        <v>1103</v>
      </c>
      <c r="E23" t="s">
        <v>183</v>
      </c>
      <c r="F23" t="s">
        <v>183</v>
      </c>
    </row>
    <row r="24" spans="2:6" x14ac:dyDescent="0.3">
      <c r="B24" t="s">
        <v>178</v>
      </c>
      <c r="C24" t="s">
        <v>393</v>
      </c>
      <c r="D24" t="s">
        <v>1199</v>
      </c>
      <c r="E24" t="s">
        <v>183</v>
      </c>
      <c r="F24" t="s">
        <v>183</v>
      </c>
    </row>
    <row r="25" spans="2:6" x14ac:dyDescent="0.3">
      <c r="B25" t="s">
        <v>178</v>
      </c>
      <c r="C25" t="s">
        <v>451</v>
      </c>
      <c r="D25" t="s">
        <v>1178</v>
      </c>
      <c r="E25" t="s">
        <v>183</v>
      </c>
      <c r="F25" t="s">
        <v>183</v>
      </c>
    </row>
    <row r="26" spans="2:6" x14ac:dyDescent="0.3">
      <c r="B26" t="s">
        <v>178</v>
      </c>
      <c r="C26" t="s">
        <v>667</v>
      </c>
      <c r="D26" t="s">
        <v>1253</v>
      </c>
      <c r="E26" t="s">
        <v>183</v>
      </c>
      <c r="F26" t="s">
        <v>183</v>
      </c>
    </row>
    <row r="27" spans="2:6" x14ac:dyDescent="0.3">
      <c r="B27" t="s">
        <v>178</v>
      </c>
      <c r="C27" t="s">
        <v>760</v>
      </c>
      <c r="D27" t="s">
        <v>1084</v>
      </c>
      <c r="E27" t="s">
        <v>183</v>
      </c>
      <c r="F27" t="s">
        <v>183</v>
      </c>
    </row>
    <row r="28" spans="2:6" x14ac:dyDescent="0.3">
      <c r="B28" t="s">
        <v>178</v>
      </c>
      <c r="C28" t="s">
        <v>1125</v>
      </c>
      <c r="D28" t="s">
        <v>1126</v>
      </c>
      <c r="E28" t="s">
        <v>183</v>
      </c>
      <c r="F28" t="s">
        <v>183</v>
      </c>
    </row>
    <row r="29" spans="2:6" x14ac:dyDescent="0.3">
      <c r="B29" t="s">
        <v>178</v>
      </c>
      <c r="C29" t="s">
        <v>1353</v>
      </c>
      <c r="D29" t="s">
        <v>1354</v>
      </c>
      <c r="E29" t="s">
        <v>183</v>
      </c>
      <c r="F29" t="s">
        <v>183</v>
      </c>
    </row>
    <row r="30" spans="2:6" x14ac:dyDescent="0.3">
      <c r="B30" t="s">
        <v>178</v>
      </c>
      <c r="C30" t="s">
        <v>1466</v>
      </c>
      <c r="D30" t="s">
        <v>1467</v>
      </c>
      <c r="E30" t="s">
        <v>183</v>
      </c>
      <c r="F30" t="s">
        <v>183</v>
      </c>
    </row>
    <row r="31" spans="2:6" x14ac:dyDescent="0.3">
      <c r="B31" t="s">
        <v>178</v>
      </c>
      <c r="C31" t="s">
        <v>1546</v>
      </c>
      <c r="D31" t="s">
        <v>1547</v>
      </c>
      <c r="E31" t="s">
        <v>183</v>
      </c>
      <c r="F31" t="s">
        <v>183</v>
      </c>
    </row>
    <row r="32" spans="2:6" x14ac:dyDescent="0.3">
      <c r="B32" t="s">
        <v>178</v>
      </c>
      <c r="C32" t="s">
        <v>1623</v>
      </c>
      <c r="D32" t="s">
        <v>1624</v>
      </c>
      <c r="E32" t="s">
        <v>183</v>
      </c>
      <c r="F32" t="s">
        <v>183</v>
      </c>
    </row>
    <row r="33" spans="2:6" x14ac:dyDescent="0.3">
      <c r="B33" t="s">
        <v>178</v>
      </c>
      <c r="C33" t="s">
        <v>1960</v>
      </c>
      <c r="D33" t="s">
        <v>1961</v>
      </c>
      <c r="E33" t="s">
        <v>183</v>
      </c>
      <c r="F33" t="s">
        <v>183</v>
      </c>
    </row>
    <row r="34" spans="2:6" x14ac:dyDescent="0.3">
      <c r="B34" t="s">
        <v>178</v>
      </c>
      <c r="C34" t="s">
        <v>1984</v>
      </c>
      <c r="D34" t="s">
        <v>1985</v>
      </c>
      <c r="E34" t="s">
        <v>183</v>
      </c>
      <c r="F34" t="s">
        <v>183</v>
      </c>
    </row>
    <row r="35" spans="2:6" x14ac:dyDescent="0.3">
      <c r="B35" t="s">
        <v>178</v>
      </c>
      <c r="C35" t="s">
        <v>2183</v>
      </c>
      <c r="D35" t="s">
        <v>2184</v>
      </c>
      <c r="E35" t="s">
        <v>183</v>
      </c>
      <c r="F35" t="s">
        <v>183</v>
      </c>
    </row>
    <row r="36" spans="2:6" x14ac:dyDescent="0.3">
      <c r="B36" t="s">
        <v>178</v>
      </c>
      <c r="C36" t="s">
        <v>2347</v>
      </c>
      <c r="D36" t="s">
        <v>2348</v>
      </c>
      <c r="E36" t="s">
        <v>183</v>
      </c>
      <c r="F36" t="s">
        <v>183</v>
      </c>
    </row>
    <row r="37" spans="2:6" x14ac:dyDescent="0.3">
      <c r="B37" t="s">
        <v>178</v>
      </c>
      <c r="C37" t="s">
        <v>2364</v>
      </c>
      <c r="D37" t="s">
        <v>2365</v>
      </c>
      <c r="E37" t="s">
        <v>183</v>
      </c>
      <c r="F37" t="s">
        <v>183</v>
      </c>
    </row>
    <row r="38" spans="2:6" x14ac:dyDescent="0.3">
      <c r="B38" t="s">
        <v>178</v>
      </c>
      <c r="C38" t="s">
        <v>2749</v>
      </c>
      <c r="D38" t="s">
        <v>2750</v>
      </c>
      <c r="E38" t="s">
        <v>183</v>
      </c>
      <c r="F38" t="s">
        <v>183</v>
      </c>
    </row>
    <row r="39" spans="2:6" x14ac:dyDescent="0.3">
      <c r="B39" t="s">
        <v>178</v>
      </c>
      <c r="C39" t="s">
        <v>3654</v>
      </c>
      <c r="D39" t="s">
        <v>3655</v>
      </c>
      <c r="E39" t="s">
        <v>183</v>
      </c>
      <c r="F39" t="s">
        <v>183</v>
      </c>
    </row>
    <row r="40" spans="2:6" x14ac:dyDescent="0.3">
      <c r="B40" t="s">
        <v>178</v>
      </c>
      <c r="C40" t="s">
        <v>3660</v>
      </c>
      <c r="D40" t="s">
        <v>3661</v>
      </c>
      <c r="E40" t="s">
        <v>183</v>
      </c>
      <c r="F40" t="s">
        <v>183</v>
      </c>
    </row>
    <row r="41" spans="2:6" x14ac:dyDescent="0.3">
      <c r="B41" t="s">
        <v>178</v>
      </c>
      <c r="C41" t="s">
        <v>3745</v>
      </c>
      <c r="D41" t="s">
        <v>3746</v>
      </c>
      <c r="E41" t="s">
        <v>183</v>
      </c>
      <c r="F41" t="s">
        <v>183</v>
      </c>
    </row>
    <row r="42" spans="2:6" x14ac:dyDescent="0.3">
      <c r="B42" t="s">
        <v>178</v>
      </c>
      <c r="C42" t="s">
        <v>3748</v>
      </c>
      <c r="D42" t="s">
        <v>3749</v>
      </c>
      <c r="E42" t="s">
        <v>183</v>
      </c>
      <c r="F42" t="s">
        <v>183</v>
      </c>
    </row>
    <row r="43" spans="2:6" x14ac:dyDescent="0.3">
      <c r="B43" t="s">
        <v>178</v>
      </c>
      <c r="C43" t="s">
        <v>3754</v>
      </c>
      <c r="D43" t="s">
        <v>3755</v>
      </c>
      <c r="E43" t="s">
        <v>183</v>
      </c>
      <c r="F43" t="s">
        <v>183</v>
      </c>
    </row>
    <row r="44" spans="2:6" x14ac:dyDescent="0.3">
      <c r="B44" t="s">
        <v>178</v>
      </c>
      <c r="C44" t="s">
        <v>3757</v>
      </c>
      <c r="D44" t="s">
        <v>3758</v>
      </c>
      <c r="E44" t="s">
        <v>183</v>
      </c>
      <c r="F44" t="s">
        <v>183</v>
      </c>
    </row>
    <row r="45" spans="2:6" x14ac:dyDescent="0.3">
      <c r="B45" t="s">
        <v>177</v>
      </c>
      <c r="C45" t="s">
        <v>121</v>
      </c>
      <c r="D45" t="s">
        <v>1011</v>
      </c>
      <c r="E45" t="s">
        <v>183</v>
      </c>
      <c r="F45" t="s">
        <v>183</v>
      </c>
    </row>
    <row r="46" spans="2:6" x14ac:dyDescent="0.3">
      <c r="B46" t="s">
        <v>177</v>
      </c>
      <c r="C46" t="s">
        <v>100</v>
      </c>
      <c r="D46" t="s">
        <v>1488</v>
      </c>
      <c r="E46" t="s">
        <v>183</v>
      </c>
      <c r="F46" t="s">
        <v>183</v>
      </c>
    </row>
    <row r="47" spans="2:6" x14ac:dyDescent="0.3">
      <c r="B47" t="s">
        <v>177</v>
      </c>
      <c r="C47" t="s">
        <v>54</v>
      </c>
      <c r="D47" t="s">
        <v>961</v>
      </c>
      <c r="E47" t="s">
        <v>183</v>
      </c>
      <c r="F47" t="s">
        <v>183</v>
      </c>
    </row>
    <row r="48" spans="2:6" x14ac:dyDescent="0.3">
      <c r="B48" t="s">
        <v>177</v>
      </c>
      <c r="C48" t="s">
        <v>45</v>
      </c>
      <c r="D48" t="s">
        <v>47</v>
      </c>
      <c r="E48" t="s">
        <v>183</v>
      </c>
      <c r="F48" t="s">
        <v>183</v>
      </c>
    </row>
    <row r="49" spans="2:6" x14ac:dyDescent="0.3">
      <c r="B49" t="s">
        <v>177</v>
      </c>
      <c r="C49" t="s">
        <v>11</v>
      </c>
      <c r="D49" t="s">
        <v>946</v>
      </c>
      <c r="E49" t="s">
        <v>183</v>
      </c>
      <c r="F49" t="s">
        <v>183</v>
      </c>
    </row>
    <row r="50" spans="2:6" x14ac:dyDescent="0.3">
      <c r="B50" t="s">
        <v>177</v>
      </c>
      <c r="C50" t="s">
        <v>9</v>
      </c>
      <c r="D50" t="s">
        <v>945</v>
      </c>
      <c r="E50" t="s">
        <v>183</v>
      </c>
      <c r="F50" t="s">
        <v>183</v>
      </c>
    </row>
    <row r="51" spans="2:6" x14ac:dyDescent="0.3">
      <c r="B51" t="s">
        <v>177</v>
      </c>
      <c r="C51" t="s">
        <v>253</v>
      </c>
      <c r="D51" t="s">
        <v>1240</v>
      </c>
      <c r="E51" t="s">
        <v>183</v>
      </c>
      <c r="F51" t="s">
        <v>183</v>
      </c>
    </row>
    <row r="52" spans="2:6" x14ac:dyDescent="0.3">
      <c r="B52" t="s">
        <v>177</v>
      </c>
      <c r="C52" t="s">
        <v>423</v>
      </c>
      <c r="D52" t="s">
        <v>1504</v>
      </c>
      <c r="E52" t="s">
        <v>183</v>
      </c>
      <c r="F52" t="s">
        <v>183</v>
      </c>
    </row>
    <row r="53" spans="2:6" x14ac:dyDescent="0.3">
      <c r="B53" t="s">
        <v>177</v>
      </c>
      <c r="C53" t="s">
        <v>589</v>
      </c>
      <c r="D53" t="s">
        <v>1283</v>
      </c>
      <c r="E53" t="s">
        <v>183</v>
      </c>
      <c r="F53" t="s">
        <v>183</v>
      </c>
    </row>
    <row r="54" spans="2:6" x14ac:dyDescent="0.3">
      <c r="B54" t="s">
        <v>177</v>
      </c>
      <c r="C54" t="s">
        <v>593</v>
      </c>
      <c r="D54" t="s">
        <v>1281</v>
      </c>
      <c r="E54" t="s">
        <v>183</v>
      </c>
      <c r="F54" t="s">
        <v>183</v>
      </c>
    </row>
    <row r="55" spans="2:6" x14ac:dyDescent="0.3">
      <c r="B55" t="s">
        <v>177</v>
      </c>
      <c r="C55" t="s">
        <v>636</v>
      </c>
      <c r="D55" t="s">
        <v>1265</v>
      </c>
      <c r="E55" t="s">
        <v>183</v>
      </c>
      <c r="F55" t="s">
        <v>183</v>
      </c>
    </row>
    <row r="56" spans="2:6" x14ac:dyDescent="0.3">
      <c r="B56" t="s">
        <v>177</v>
      </c>
      <c r="C56" t="s">
        <v>690</v>
      </c>
      <c r="D56" t="s">
        <v>1171</v>
      </c>
      <c r="E56" t="s">
        <v>183</v>
      </c>
      <c r="F56" t="s">
        <v>183</v>
      </c>
    </row>
    <row r="57" spans="2:6" x14ac:dyDescent="0.3">
      <c r="B57" t="s">
        <v>177</v>
      </c>
      <c r="C57" t="s">
        <v>718</v>
      </c>
      <c r="D57" t="s">
        <v>1157</v>
      </c>
      <c r="E57" t="s">
        <v>183</v>
      </c>
      <c r="F57" t="s">
        <v>183</v>
      </c>
    </row>
    <row r="58" spans="2:6" x14ac:dyDescent="0.3">
      <c r="B58" t="s">
        <v>177</v>
      </c>
      <c r="C58" t="s">
        <v>744</v>
      </c>
      <c r="D58" t="s">
        <v>1145</v>
      </c>
      <c r="E58" t="s">
        <v>183</v>
      </c>
      <c r="F58" t="s">
        <v>183</v>
      </c>
    </row>
    <row r="59" spans="2:6" x14ac:dyDescent="0.3">
      <c r="B59" t="s">
        <v>177</v>
      </c>
      <c r="C59" t="s">
        <v>788</v>
      </c>
      <c r="D59" t="s">
        <v>1111</v>
      </c>
      <c r="E59" t="s">
        <v>183</v>
      </c>
      <c r="F59" t="s">
        <v>183</v>
      </c>
    </row>
    <row r="60" spans="2:6" x14ac:dyDescent="0.3">
      <c r="B60" t="s">
        <v>177</v>
      </c>
      <c r="C60" t="s">
        <v>790</v>
      </c>
      <c r="D60" t="s">
        <v>1109</v>
      </c>
      <c r="E60" t="s">
        <v>183</v>
      </c>
      <c r="F60" t="s">
        <v>183</v>
      </c>
    </row>
    <row r="61" spans="2:6" x14ac:dyDescent="0.3">
      <c r="B61" t="s">
        <v>177</v>
      </c>
      <c r="C61" t="s">
        <v>829</v>
      </c>
      <c r="D61" t="s">
        <v>1068</v>
      </c>
      <c r="E61" t="s">
        <v>183</v>
      </c>
      <c r="F61" t="s">
        <v>183</v>
      </c>
    </row>
    <row r="62" spans="2:6" x14ac:dyDescent="0.3">
      <c r="B62" t="s">
        <v>177</v>
      </c>
      <c r="C62" t="s">
        <v>848</v>
      </c>
      <c r="D62" t="s">
        <v>1061</v>
      </c>
      <c r="E62" t="s">
        <v>183</v>
      </c>
      <c r="F62" t="s">
        <v>183</v>
      </c>
    </row>
    <row r="63" spans="2:6" x14ac:dyDescent="0.3">
      <c r="B63" t="s">
        <v>177</v>
      </c>
      <c r="C63" t="s">
        <v>879</v>
      </c>
      <c r="D63" t="s">
        <v>1053</v>
      </c>
      <c r="E63" t="s">
        <v>183</v>
      </c>
      <c r="F63" t="s">
        <v>183</v>
      </c>
    </row>
    <row r="64" spans="2:6" x14ac:dyDescent="0.3">
      <c r="B64" t="s">
        <v>177</v>
      </c>
      <c r="C64" t="s">
        <v>881</v>
      </c>
      <c r="D64" t="s">
        <v>1054</v>
      </c>
      <c r="E64" t="s">
        <v>183</v>
      </c>
      <c r="F64" t="s">
        <v>183</v>
      </c>
    </row>
    <row r="65" spans="2:6" x14ac:dyDescent="0.3">
      <c r="B65" t="s">
        <v>177</v>
      </c>
      <c r="C65" t="s">
        <v>910</v>
      </c>
      <c r="D65" t="s">
        <v>1020</v>
      </c>
      <c r="E65" t="s">
        <v>183</v>
      </c>
      <c r="F65" t="s">
        <v>183</v>
      </c>
    </row>
    <row r="66" spans="2:6" x14ac:dyDescent="0.3">
      <c r="B66" t="s">
        <v>177</v>
      </c>
      <c r="C66" t="s">
        <v>1367</v>
      </c>
      <c r="D66" t="s">
        <v>1368</v>
      </c>
      <c r="E66" t="s">
        <v>183</v>
      </c>
      <c r="F66" t="s">
        <v>183</v>
      </c>
    </row>
    <row r="67" spans="2:6" x14ac:dyDescent="0.3">
      <c r="B67" t="s">
        <v>177</v>
      </c>
      <c r="C67" t="s">
        <v>1817</v>
      </c>
      <c r="D67" t="s">
        <v>1288</v>
      </c>
      <c r="E67" t="s">
        <v>183</v>
      </c>
      <c r="F67" t="s">
        <v>183</v>
      </c>
    </row>
    <row r="68" spans="2:6" x14ac:dyDescent="0.3">
      <c r="B68" t="s">
        <v>177</v>
      </c>
      <c r="C68" t="s">
        <v>1822</v>
      </c>
      <c r="D68" t="s">
        <v>1827</v>
      </c>
      <c r="E68" t="s">
        <v>183</v>
      </c>
      <c r="F68" t="s">
        <v>183</v>
      </c>
    </row>
    <row r="69" spans="2:6" x14ac:dyDescent="0.3">
      <c r="B69" t="s">
        <v>177</v>
      </c>
      <c r="C69" t="s">
        <v>1844</v>
      </c>
      <c r="D69" t="s">
        <v>1845</v>
      </c>
      <c r="E69" t="s">
        <v>183</v>
      </c>
      <c r="F69" t="s">
        <v>183</v>
      </c>
    </row>
    <row r="70" spans="2:6" x14ac:dyDescent="0.3">
      <c r="B70" t="s">
        <v>177</v>
      </c>
      <c r="C70" t="s">
        <v>1922</v>
      </c>
      <c r="D70" t="s">
        <v>1923</v>
      </c>
      <c r="E70" t="s">
        <v>183</v>
      </c>
      <c r="F70" t="s">
        <v>183</v>
      </c>
    </row>
    <row r="71" spans="2:6" x14ac:dyDescent="0.3">
      <c r="B71" t="s">
        <v>177</v>
      </c>
      <c r="C71" t="s">
        <v>2409</v>
      </c>
      <c r="D71" t="s">
        <v>2410</v>
      </c>
      <c r="E71" t="s">
        <v>183</v>
      </c>
      <c r="F71" t="s">
        <v>183</v>
      </c>
    </row>
    <row r="72" spans="2:6" x14ac:dyDescent="0.3">
      <c r="B72" t="s">
        <v>177</v>
      </c>
      <c r="C72" t="s">
        <v>2428</v>
      </c>
      <c r="D72" t="s">
        <v>2429</v>
      </c>
      <c r="E72" t="s">
        <v>183</v>
      </c>
      <c r="F72" t="s">
        <v>183</v>
      </c>
    </row>
    <row r="73" spans="2:6" x14ac:dyDescent="0.3">
      <c r="B73" t="s">
        <v>177</v>
      </c>
      <c r="C73" t="s">
        <v>2574</v>
      </c>
      <c r="D73" t="s">
        <v>2575</v>
      </c>
      <c r="E73" t="s">
        <v>183</v>
      </c>
      <c r="F73" t="s">
        <v>183</v>
      </c>
    </row>
    <row r="74" spans="2:6" x14ac:dyDescent="0.3">
      <c r="B74" t="s">
        <v>177</v>
      </c>
      <c r="C74" t="s">
        <v>2590</v>
      </c>
      <c r="D74" t="s">
        <v>2591</v>
      </c>
      <c r="E74" t="s">
        <v>183</v>
      </c>
      <c r="F74" t="s">
        <v>183</v>
      </c>
    </row>
    <row r="75" spans="2:6" x14ac:dyDescent="0.3">
      <c r="B75" t="s">
        <v>177</v>
      </c>
      <c r="C75" t="s">
        <v>3160</v>
      </c>
      <c r="D75" t="s">
        <v>3161</v>
      </c>
      <c r="E75" t="s">
        <v>183</v>
      </c>
      <c r="F75" t="s">
        <v>183</v>
      </c>
    </row>
    <row r="76" spans="2:6" x14ac:dyDescent="0.3">
      <c r="B76" t="s">
        <v>177</v>
      </c>
      <c r="C76" t="s">
        <v>3600</v>
      </c>
      <c r="D76" t="s">
        <v>3601</v>
      </c>
      <c r="E76" t="s">
        <v>183</v>
      </c>
      <c r="F76" t="s">
        <v>183</v>
      </c>
    </row>
    <row r="77" spans="2:6" x14ac:dyDescent="0.3">
      <c r="B77" t="s">
        <v>3381</v>
      </c>
      <c r="C77" t="s">
        <v>3382</v>
      </c>
      <c r="D77" t="s">
        <v>3383</v>
      </c>
      <c r="E77" t="s">
        <v>183</v>
      </c>
      <c r="F77" t="s">
        <v>183</v>
      </c>
    </row>
    <row r="78" spans="2:6" x14ac:dyDescent="0.3">
      <c r="B78" t="s">
        <v>184</v>
      </c>
      <c r="E78"/>
    </row>
    <row r="79" spans="2:6" x14ac:dyDescent="0.3">
      <c r="E79"/>
    </row>
    <row r="80" spans="2:6" x14ac:dyDescent="0.3">
      <c r="E80"/>
    </row>
    <row r="81" spans="5:5" x14ac:dyDescent="0.3">
      <c r="E81"/>
    </row>
    <row r="82" spans="5:5" x14ac:dyDescent="0.3">
      <c r="E82"/>
    </row>
    <row r="83" spans="5:5" x14ac:dyDescent="0.3">
      <c r="E83"/>
    </row>
    <row r="84" spans="5:5" x14ac:dyDescent="0.3">
      <c r="E84"/>
    </row>
    <row r="85" spans="5:5" x14ac:dyDescent="0.3">
      <c r="E85"/>
    </row>
    <row r="86" spans="5:5" x14ac:dyDescent="0.3">
      <c r="E86"/>
    </row>
    <row r="87" spans="5:5" x14ac:dyDescent="0.3">
      <c r="E87"/>
    </row>
    <row r="88" spans="5:5" x14ac:dyDescent="0.3">
      <c r="E88"/>
    </row>
    <row r="89" spans="5:5" x14ac:dyDescent="0.3">
      <c r="E89"/>
    </row>
    <row r="90" spans="5:5" x14ac:dyDescent="0.3">
      <c r="E90"/>
    </row>
    <row r="91" spans="5:5" x14ac:dyDescent="0.3">
      <c r="E91"/>
    </row>
    <row r="92" spans="5:5" x14ac:dyDescent="0.3">
      <c r="E92"/>
    </row>
    <row r="93" spans="5:5" x14ac:dyDescent="0.3">
      <c r="E93"/>
    </row>
    <row r="94" spans="5:5" x14ac:dyDescent="0.3">
      <c r="E94"/>
    </row>
    <row r="95" spans="5:5" x14ac:dyDescent="0.3">
      <c r="E95"/>
    </row>
    <row r="96" spans="5:5" x14ac:dyDescent="0.3">
      <c r="E96"/>
    </row>
    <row r="97" spans="5:5" x14ac:dyDescent="0.3">
      <c r="E97"/>
    </row>
    <row r="98" spans="5:5" x14ac:dyDescent="0.3">
      <c r="E98"/>
    </row>
    <row r="99" spans="5:5" x14ac:dyDescent="0.3">
      <c r="E99"/>
    </row>
    <row r="100" spans="5:5" x14ac:dyDescent="0.3">
      <c r="E100"/>
    </row>
    <row r="101" spans="5:5" x14ac:dyDescent="0.3">
      <c r="E101"/>
    </row>
    <row r="102" spans="5:5" x14ac:dyDescent="0.3">
      <c r="E102"/>
    </row>
    <row r="103" spans="5:5" x14ac:dyDescent="0.3">
      <c r="E103"/>
    </row>
    <row r="104" spans="5:5" x14ac:dyDescent="0.3">
      <c r="E104"/>
    </row>
    <row r="105" spans="5:5" x14ac:dyDescent="0.3">
      <c r="E105"/>
    </row>
    <row r="106" spans="5:5" x14ac:dyDescent="0.3">
      <c r="E106"/>
    </row>
    <row r="107" spans="5:5" x14ac:dyDescent="0.3">
      <c r="E107"/>
    </row>
    <row r="108" spans="5:5" x14ac:dyDescent="0.3">
      <c r="E108"/>
    </row>
    <row r="109" spans="5:5" x14ac:dyDescent="0.3">
      <c r="E109"/>
    </row>
    <row r="110" spans="5:5" x14ac:dyDescent="0.3">
      <c r="E110"/>
    </row>
    <row r="111" spans="5:5" x14ac:dyDescent="0.3">
      <c r="E111"/>
    </row>
    <row r="112" spans="5:5" x14ac:dyDescent="0.3">
      <c r="E112"/>
    </row>
    <row r="113" spans="5:5" x14ac:dyDescent="0.3">
      <c r="E113"/>
    </row>
    <row r="114" spans="5:5" x14ac:dyDescent="0.3">
      <c r="E114"/>
    </row>
    <row r="115" spans="5:5" x14ac:dyDescent="0.3">
      <c r="E115"/>
    </row>
    <row r="116" spans="5:5" x14ac:dyDescent="0.3">
      <c r="E116"/>
    </row>
    <row r="117" spans="5:5" x14ac:dyDescent="0.3">
      <c r="E117"/>
    </row>
    <row r="118" spans="5:5" x14ac:dyDescent="0.3">
      <c r="E118"/>
    </row>
    <row r="119" spans="5:5" x14ac:dyDescent="0.3">
      <c r="E119"/>
    </row>
    <row r="120" spans="5:5" x14ac:dyDescent="0.3">
      <c r="E120"/>
    </row>
    <row r="121" spans="5:5" x14ac:dyDescent="0.3">
      <c r="E121"/>
    </row>
    <row r="122" spans="5:5" x14ac:dyDescent="0.3">
      <c r="E122"/>
    </row>
    <row r="123" spans="5:5" x14ac:dyDescent="0.3">
      <c r="E123"/>
    </row>
    <row r="124" spans="5:5" x14ac:dyDescent="0.3">
      <c r="E124"/>
    </row>
    <row r="125" spans="5:5" x14ac:dyDescent="0.3">
      <c r="E125"/>
    </row>
    <row r="126" spans="5:5" x14ac:dyDescent="0.3">
      <c r="E126"/>
    </row>
    <row r="127" spans="5:5" x14ac:dyDescent="0.3">
      <c r="E127"/>
    </row>
    <row r="128" spans="5:5" x14ac:dyDescent="0.3">
      <c r="E128"/>
    </row>
    <row r="129" spans="5:5" x14ac:dyDescent="0.3">
      <c r="E129"/>
    </row>
    <row r="130" spans="5:5" x14ac:dyDescent="0.3">
      <c r="E130"/>
    </row>
    <row r="131" spans="5:5" x14ac:dyDescent="0.3">
      <c r="E131"/>
    </row>
    <row r="132" spans="5:5" x14ac:dyDescent="0.3">
      <c r="E132"/>
    </row>
    <row r="133" spans="5:5" x14ac:dyDescent="0.3">
      <c r="E133"/>
    </row>
    <row r="134" spans="5:5" x14ac:dyDescent="0.3">
      <c r="E134"/>
    </row>
    <row r="135" spans="5:5" x14ac:dyDescent="0.3">
      <c r="E135"/>
    </row>
    <row r="136" spans="5:5" x14ac:dyDescent="0.3">
      <c r="E136"/>
    </row>
    <row r="137" spans="5:5" x14ac:dyDescent="0.3">
      <c r="E137"/>
    </row>
    <row r="138" spans="5:5" x14ac:dyDescent="0.3">
      <c r="E138"/>
    </row>
    <row r="139" spans="5:5" x14ac:dyDescent="0.3">
      <c r="E139"/>
    </row>
    <row r="140" spans="5:5" x14ac:dyDescent="0.3">
      <c r="E140"/>
    </row>
    <row r="141" spans="5:5" x14ac:dyDescent="0.3">
      <c r="E141"/>
    </row>
    <row r="142" spans="5:5" x14ac:dyDescent="0.3">
      <c r="E142"/>
    </row>
    <row r="143" spans="5:5" x14ac:dyDescent="0.3">
      <c r="E143"/>
    </row>
    <row r="144" spans="5:5" x14ac:dyDescent="0.3">
      <c r="E144"/>
    </row>
    <row r="145" spans="5:5" x14ac:dyDescent="0.3">
      <c r="E145"/>
    </row>
    <row r="146" spans="5:5" x14ac:dyDescent="0.3">
      <c r="E146"/>
    </row>
    <row r="147" spans="5:5" x14ac:dyDescent="0.3">
      <c r="E147"/>
    </row>
    <row r="148" spans="5:5" x14ac:dyDescent="0.3">
      <c r="E148"/>
    </row>
    <row r="149" spans="5:5" x14ac:dyDescent="0.3">
      <c r="E149"/>
    </row>
    <row r="150" spans="5:5" x14ac:dyDescent="0.3">
      <c r="E150"/>
    </row>
    <row r="151" spans="5:5" x14ac:dyDescent="0.3">
      <c r="E151"/>
    </row>
    <row r="152" spans="5:5" x14ac:dyDescent="0.3">
      <c r="E152"/>
    </row>
    <row r="153" spans="5:5" x14ac:dyDescent="0.3">
      <c r="E153"/>
    </row>
    <row r="154" spans="5:5" x14ac:dyDescent="0.3">
      <c r="E154"/>
    </row>
    <row r="155" spans="5:5" x14ac:dyDescent="0.3">
      <c r="E155"/>
    </row>
    <row r="156" spans="5:5" x14ac:dyDescent="0.3">
      <c r="E156"/>
    </row>
    <row r="157" spans="5:5" x14ac:dyDescent="0.3">
      <c r="E157"/>
    </row>
    <row r="158" spans="5:5" x14ac:dyDescent="0.3">
      <c r="E158"/>
    </row>
    <row r="159" spans="5:5" x14ac:dyDescent="0.3">
      <c r="E159"/>
    </row>
    <row r="160" spans="5:5" x14ac:dyDescent="0.3">
      <c r="E160"/>
    </row>
    <row r="161" spans="5:5" x14ac:dyDescent="0.3">
      <c r="E161"/>
    </row>
    <row r="162" spans="5:5" x14ac:dyDescent="0.3">
      <c r="E162"/>
    </row>
    <row r="163" spans="5:5" x14ac:dyDescent="0.3">
      <c r="E163"/>
    </row>
    <row r="164" spans="5:5" x14ac:dyDescent="0.3">
      <c r="E164"/>
    </row>
    <row r="165" spans="5:5" x14ac:dyDescent="0.3">
      <c r="E165"/>
    </row>
    <row r="166" spans="5:5" x14ac:dyDescent="0.3">
      <c r="E166"/>
    </row>
    <row r="167" spans="5:5" x14ac:dyDescent="0.3">
      <c r="E167"/>
    </row>
    <row r="168" spans="5:5" x14ac:dyDescent="0.3">
      <c r="E168"/>
    </row>
    <row r="169" spans="5:5" x14ac:dyDescent="0.3">
      <c r="E169"/>
    </row>
    <row r="170" spans="5:5" x14ac:dyDescent="0.3">
      <c r="E170"/>
    </row>
    <row r="171" spans="5:5" x14ac:dyDescent="0.3">
      <c r="E171"/>
    </row>
    <row r="172" spans="5:5" x14ac:dyDescent="0.3">
      <c r="E172"/>
    </row>
    <row r="173" spans="5:5" x14ac:dyDescent="0.3">
      <c r="E173"/>
    </row>
    <row r="174" spans="5:5" x14ac:dyDescent="0.3">
      <c r="E174"/>
    </row>
    <row r="175" spans="5:5" x14ac:dyDescent="0.3">
      <c r="E175"/>
    </row>
    <row r="176" spans="5:5" x14ac:dyDescent="0.3">
      <c r="E176"/>
    </row>
    <row r="177" spans="5:5" x14ac:dyDescent="0.3">
      <c r="E177"/>
    </row>
    <row r="178" spans="5:5" x14ac:dyDescent="0.3">
      <c r="E178"/>
    </row>
    <row r="179" spans="5:5" x14ac:dyDescent="0.3">
      <c r="E179"/>
    </row>
    <row r="180" spans="5:5" x14ac:dyDescent="0.3">
      <c r="E180"/>
    </row>
    <row r="181" spans="5:5" x14ac:dyDescent="0.3">
      <c r="E181"/>
    </row>
    <row r="182" spans="5:5" x14ac:dyDescent="0.3">
      <c r="E182"/>
    </row>
    <row r="183" spans="5:5" x14ac:dyDescent="0.3">
      <c r="E183"/>
    </row>
    <row r="184" spans="5:5" x14ac:dyDescent="0.3">
      <c r="E184"/>
    </row>
    <row r="185" spans="5:5" x14ac:dyDescent="0.3">
      <c r="E185"/>
    </row>
    <row r="186" spans="5:5" x14ac:dyDescent="0.3">
      <c r="E186"/>
    </row>
    <row r="187" spans="5:5" x14ac:dyDescent="0.3">
      <c r="E187"/>
    </row>
    <row r="188" spans="5:5" x14ac:dyDescent="0.3">
      <c r="E188"/>
    </row>
    <row r="189" spans="5:5" x14ac:dyDescent="0.3">
      <c r="E189"/>
    </row>
    <row r="190" spans="5:5" x14ac:dyDescent="0.3">
      <c r="E190"/>
    </row>
    <row r="191" spans="5:5" x14ac:dyDescent="0.3">
      <c r="E191"/>
    </row>
    <row r="192" spans="5:5" x14ac:dyDescent="0.3">
      <c r="E192"/>
    </row>
    <row r="193" spans="5:5" x14ac:dyDescent="0.3">
      <c r="E193"/>
    </row>
    <row r="194" spans="5:5" x14ac:dyDescent="0.3">
      <c r="E194"/>
    </row>
    <row r="195" spans="5:5" x14ac:dyDescent="0.3">
      <c r="E195"/>
    </row>
    <row r="196" spans="5:5" x14ac:dyDescent="0.3">
      <c r="E196"/>
    </row>
    <row r="197" spans="5:5" x14ac:dyDescent="0.3">
      <c r="E197"/>
    </row>
    <row r="198" spans="5:5" x14ac:dyDescent="0.3">
      <c r="E198"/>
    </row>
    <row r="199" spans="5:5" x14ac:dyDescent="0.3">
      <c r="E199"/>
    </row>
    <row r="200" spans="5:5" x14ac:dyDescent="0.3">
      <c r="E200"/>
    </row>
    <row r="201" spans="5:5" x14ac:dyDescent="0.3">
      <c r="E201"/>
    </row>
    <row r="202" spans="5:5" x14ac:dyDescent="0.3">
      <c r="E202"/>
    </row>
    <row r="203" spans="5:5" x14ac:dyDescent="0.3">
      <c r="E203"/>
    </row>
    <row r="204" spans="5:5" x14ac:dyDescent="0.3">
      <c r="E204"/>
    </row>
    <row r="205" spans="5:5" x14ac:dyDescent="0.3">
      <c r="E205"/>
    </row>
    <row r="206" spans="5:5" x14ac:dyDescent="0.3">
      <c r="E206"/>
    </row>
    <row r="207" spans="5:5" x14ac:dyDescent="0.3">
      <c r="E207"/>
    </row>
    <row r="208" spans="5:5" x14ac:dyDescent="0.3">
      <c r="E208"/>
    </row>
    <row r="209" spans="5:5" x14ac:dyDescent="0.3">
      <c r="E209"/>
    </row>
    <row r="210" spans="5:5" x14ac:dyDescent="0.3">
      <c r="E210"/>
    </row>
    <row r="211" spans="5:5" x14ac:dyDescent="0.3">
      <c r="E211"/>
    </row>
    <row r="212" spans="5:5" x14ac:dyDescent="0.3">
      <c r="E212"/>
    </row>
    <row r="213" spans="5:5" x14ac:dyDescent="0.3">
      <c r="E213"/>
    </row>
    <row r="214" spans="5:5" x14ac:dyDescent="0.3">
      <c r="E214"/>
    </row>
    <row r="215" spans="5:5" x14ac:dyDescent="0.3">
      <c r="E215"/>
    </row>
    <row r="216" spans="5:5" x14ac:dyDescent="0.3">
      <c r="E216"/>
    </row>
    <row r="217" spans="5:5" x14ac:dyDescent="0.3">
      <c r="E217"/>
    </row>
    <row r="218" spans="5:5" x14ac:dyDescent="0.3">
      <c r="E218"/>
    </row>
    <row r="219" spans="5:5" x14ac:dyDescent="0.3">
      <c r="E219"/>
    </row>
    <row r="220" spans="5:5" x14ac:dyDescent="0.3">
      <c r="E220"/>
    </row>
    <row r="221" spans="5:5" x14ac:dyDescent="0.3">
      <c r="E221"/>
    </row>
    <row r="222" spans="5:5" x14ac:dyDescent="0.3">
      <c r="E222"/>
    </row>
    <row r="223" spans="5:5" x14ac:dyDescent="0.3">
      <c r="E223"/>
    </row>
    <row r="224" spans="5:5" x14ac:dyDescent="0.3">
      <c r="E224"/>
    </row>
    <row r="225" spans="5:5" x14ac:dyDescent="0.3">
      <c r="E225"/>
    </row>
    <row r="226" spans="5:5" x14ac:dyDescent="0.3">
      <c r="E226"/>
    </row>
    <row r="227" spans="5:5" x14ac:dyDescent="0.3">
      <c r="E227"/>
    </row>
    <row r="228" spans="5:5" x14ac:dyDescent="0.3">
      <c r="E228"/>
    </row>
    <row r="229" spans="5:5" x14ac:dyDescent="0.3">
      <c r="E229"/>
    </row>
    <row r="230" spans="5:5" x14ac:dyDescent="0.3">
      <c r="E230"/>
    </row>
    <row r="231" spans="5:5" x14ac:dyDescent="0.3">
      <c r="E231"/>
    </row>
    <row r="232" spans="5:5" x14ac:dyDescent="0.3">
      <c r="E232"/>
    </row>
    <row r="233" spans="5:5" x14ac:dyDescent="0.3">
      <c r="E233"/>
    </row>
    <row r="234" spans="5:5" x14ac:dyDescent="0.3">
      <c r="E234"/>
    </row>
    <row r="235" spans="5:5" x14ac:dyDescent="0.3">
      <c r="E235"/>
    </row>
    <row r="236" spans="5:5" x14ac:dyDescent="0.3">
      <c r="E236"/>
    </row>
    <row r="237" spans="5:5" x14ac:dyDescent="0.3">
      <c r="E237"/>
    </row>
    <row r="238" spans="5:5" x14ac:dyDescent="0.3">
      <c r="E238"/>
    </row>
    <row r="239" spans="5:5" x14ac:dyDescent="0.3">
      <c r="E239"/>
    </row>
    <row r="240" spans="5:5" x14ac:dyDescent="0.3">
      <c r="E240"/>
    </row>
    <row r="241" spans="5:5" x14ac:dyDescent="0.3">
      <c r="E241"/>
    </row>
    <row r="242" spans="5:5" x14ac:dyDescent="0.3">
      <c r="E242"/>
    </row>
    <row r="243" spans="5:5" x14ac:dyDescent="0.3">
      <c r="E243"/>
    </row>
    <row r="244" spans="5:5" x14ac:dyDescent="0.3">
      <c r="E244"/>
    </row>
    <row r="245" spans="5:5" x14ac:dyDescent="0.3">
      <c r="E245"/>
    </row>
    <row r="246" spans="5:5" x14ac:dyDescent="0.3">
      <c r="E246"/>
    </row>
    <row r="247" spans="5:5" x14ac:dyDescent="0.3">
      <c r="E247"/>
    </row>
    <row r="248" spans="5:5" x14ac:dyDescent="0.3">
      <c r="E248"/>
    </row>
    <row r="249" spans="5:5" x14ac:dyDescent="0.3">
      <c r="E249"/>
    </row>
    <row r="250" spans="5:5" x14ac:dyDescent="0.3">
      <c r="E250"/>
    </row>
    <row r="251" spans="5:5" x14ac:dyDescent="0.3">
      <c r="E251"/>
    </row>
    <row r="252" spans="5:5" x14ac:dyDescent="0.3">
      <c r="E252"/>
    </row>
    <row r="253" spans="5:5" x14ac:dyDescent="0.3">
      <c r="E253"/>
    </row>
    <row r="254" spans="5:5" x14ac:dyDescent="0.3">
      <c r="E254"/>
    </row>
    <row r="255" spans="5:5" x14ac:dyDescent="0.3">
      <c r="E255"/>
    </row>
    <row r="256" spans="5:5" x14ac:dyDescent="0.3">
      <c r="E256"/>
    </row>
    <row r="257" spans="5:5" x14ac:dyDescent="0.3">
      <c r="E257"/>
    </row>
    <row r="258" spans="5:5" x14ac:dyDescent="0.3">
      <c r="E258"/>
    </row>
    <row r="259" spans="5:5" x14ac:dyDescent="0.3">
      <c r="E259"/>
    </row>
    <row r="260" spans="5:5" x14ac:dyDescent="0.3">
      <c r="E260"/>
    </row>
    <row r="261" spans="5:5" x14ac:dyDescent="0.3">
      <c r="E261"/>
    </row>
    <row r="262" spans="5:5" x14ac:dyDescent="0.3">
      <c r="E262"/>
    </row>
    <row r="263" spans="5:5" x14ac:dyDescent="0.3">
      <c r="E263"/>
    </row>
    <row r="264" spans="5:5" x14ac:dyDescent="0.3">
      <c r="E264"/>
    </row>
    <row r="265" spans="5:5" x14ac:dyDescent="0.3">
      <c r="E265"/>
    </row>
    <row r="266" spans="5:5" x14ac:dyDescent="0.3">
      <c r="E266"/>
    </row>
    <row r="267" spans="5:5" x14ac:dyDescent="0.3">
      <c r="E267"/>
    </row>
    <row r="268" spans="5:5" x14ac:dyDescent="0.3">
      <c r="E268"/>
    </row>
    <row r="269" spans="5:5" x14ac:dyDescent="0.3">
      <c r="E269"/>
    </row>
    <row r="270" spans="5:5" x14ac:dyDescent="0.3">
      <c r="E270"/>
    </row>
    <row r="271" spans="5:5" x14ac:dyDescent="0.3">
      <c r="E271"/>
    </row>
    <row r="272" spans="5:5" x14ac:dyDescent="0.3">
      <c r="E272"/>
    </row>
    <row r="273" spans="5:5" x14ac:dyDescent="0.3">
      <c r="E273"/>
    </row>
    <row r="274" spans="5:5" x14ac:dyDescent="0.3">
      <c r="E274"/>
    </row>
    <row r="275" spans="5:5" x14ac:dyDescent="0.3">
      <c r="E275"/>
    </row>
    <row r="276" spans="5:5" x14ac:dyDescent="0.3">
      <c r="E276"/>
    </row>
    <row r="277" spans="5:5" x14ac:dyDescent="0.3">
      <c r="E277"/>
    </row>
    <row r="278" spans="5:5" x14ac:dyDescent="0.3">
      <c r="E278"/>
    </row>
    <row r="279" spans="5:5" x14ac:dyDescent="0.3">
      <c r="E279"/>
    </row>
    <row r="280" spans="5:5" x14ac:dyDescent="0.3">
      <c r="E280"/>
    </row>
    <row r="281" spans="5:5" x14ac:dyDescent="0.3">
      <c r="E281"/>
    </row>
    <row r="282" spans="5:5" x14ac:dyDescent="0.3">
      <c r="E282"/>
    </row>
    <row r="283" spans="5:5" x14ac:dyDescent="0.3">
      <c r="E283"/>
    </row>
    <row r="284" spans="5:5" x14ac:dyDescent="0.3">
      <c r="E284"/>
    </row>
    <row r="285" spans="5:5" x14ac:dyDescent="0.3">
      <c r="E285"/>
    </row>
    <row r="286" spans="5:5" x14ac:dyDescent="0.3">
      <c r="E286"/>
    </row>
    <row r="287" spans="5:5" x14ac:dyDescent="0.3">
      <c r="E287"/>
    </row>
    <row r="288" spans="5:5" x14ac:dyDescent="0.3">
      <c r="E288"/>
    </row>
    <row r="289" spans="5:5" x14ac:dyDescent="0.3">
      <c r="E289"/>
    </row>
    <row r="290" spans="5:5" x14ac:dyDescent="0.3">
      <c r="E290"/>
    </row>
    <row r="291" spans="5:5" x14ac:dyDescent="0.3">
      <c r="E291"/>
    </row>
    <row r="292" spans="5:5" x14ac:dyDescent="0.3">
      <c r="E292"/>
    </row>
    <row r="293" spans="5:5" x14ac:dyDescent="0.3">
      <c r="E293"/>
    </row>
    <row r="294" spans="5:5" x14ac:dyDescent="0.3">
      <c r="E294"/>
    </row>
    <row r="295" spans="5:5" x14ac:dyDescent="0.3">
      <c r="E295"/>
    </row>
    <row r="296" spans="5:5" x14ac:dyDescent="0.3">
      <c r="E296"/>
    </row>
    <row r="297" spans="5:5" x14ac:dyDescent="0.3">
      <c r="E297"/>
    </row>
    <row r="298" spans="5:5" x14ac:dyDescent="0.3">
      <c r="E298"/>
    </row>
    <row r="299" spans="5:5" x14ac:dyDescent="0.3">
      <c r="E299"/>
    </row>
    <row r="300" spans="5:5" x14ac:dyDescent="0.3">
      <c r="E300"/>
    </row>
    <row r="301" spans="5:5" x14ac:dyDescent="0.3">
      <c r="E301"/>
    </row>
    <row r="302" spans="5:5" x14ac:dyDescent="0.3">
      <c r="E302"/>
    </row>
    <row r="303" spans="5:5" x14ac:dyDescent="0.3">
      <c r="E303"/>
    </row>
    <row r="304" spans="5:5" x14ac:dyDescent="0.3">
      <c r="E304"/>
    </row>
    <row r="305" spans="5:5" x14ac:dyDescent="0.3">
      <c r="E305"/>
    </row>
    <row r="306" spans="5:5" x14ac:dyDescent="0.3">
      <c r="E306"/>
    </row>
    <row r="307" spans="5:5" x14ac:dyDescent="0.3">
      <c r="E307"/>
    </row>
    <row r="308" spans="5:5" x14ac:dyDescent="0.3">
      <c r="E308"/>
    </row>
    <row r="309" spans="5:5" x14ac:dyDescent="0.3">
      <c r="E309"/>
    </row>
    <row r="310" spans="5:5" x14ac:dyDescent="0.3">
      <c r="E310"/>
    </row>
    <row r="311" spans="5:5" x14ac:dyDescent="0.3">
      <c r="E311"/>
    </row>
    <row r="312" spans="5:5" x14ac:dyDescent="0.3">
      <c r="E312"/>
    </row>
    <row r="313" spans="5:5" x14ac:dyDescent="0.3">
      <c r="E313"/>
    </row>
    <row r="314" spans="5:5" x14ac:dyDescent="0.3">
      <c r="E314"/>
    </row>
    <row r="315" spans="5:5" x14ac:dyDescent="0.3">
      <c r="E315"/>
    </row>
    <row r="316" spans="5:5" x14ac:dyDescent="0.3">
      <c r="E316"/>
    </row>
    <row r="317" spans="5:5" x14ac:dyDescent="0.3">
      <c r="E317"/>
    </row>
    <row r="318" spans="5:5" x14ac:dyDescent="0.3">
      <c r="E318"/>
    </row>
    <row r="319" spans="5:5" x14ac:dyDescent="0.3">
      <c r="E319"/>
    </row>
    <row r="320" spans="5:5" x14ac:dyDescent="0.3">
      <c r="E320"/>
    </row>
    <row r="321" spans="5:5" x14ac:dyDescent="0.3">
      <c r="E321"/>
    </row>
    <row r="322" spans="5:5" x14ac:dyDescent="0.3">
      <c r="E322"/>
    </row>
    <row r="323" spans="5:5" x14ac:dyDescent="0.3">
      <c r="E323"/>
    </row>
    <row r="324" spans="5:5" x14ac:dyDescent="0.3">
      <c r="E324"/>
    </row>
    <row r="325" spans="5:5" x14ac:dyDescent="0.3">
      <c r="E325"/>
    </row>
    <row r="326" spans="5:5" x14ac:dyDescent="0.3">
      <c r="E326"/>
    </row>
    <row r="327" spans="5:5" x14ac:dyDescent="0.3">
      <c r="E327"/>
    </row>
    <row r="328" spans="5:5" x14ac:dyDescent="0.3">
      <c r="E328"/>
    </row>
    <row r="329" spans="5:5" x14ac:dyDescent="0.3">
      <c r="E329"/>
    </row>
    <row r="330" spans="5:5" x14ac:dyDescent="0.3">
      <c r="E330"/>
    </row>
    <row r="331" spans="5:5" x14ac:dyDescent="0.3">
      <c r="E331"/>
    </row>
    <row r="332" spans="5:5" x14ac:dyDescent="0.3">
      <c r="E332"/>
    </row>
    <row r="333" spans="5:5" x14ac:dyDescent="0.3">
      <c r="E333"/>
    </row>
    <row r="334" spans="5:5" x14ac:dyDescent="0.3">
      <c r="E334"/>
    </row>
    <row r="335" spans="5:5" x14ac:dyDescent="0.3">
      <c r="E335"/>
    </row>
    <row r="336" spans="5:5" x14ac:dyDescent="0.3">
      <c r="E336"/>
    </row>
    <row r="337" spans="5:5" x14ac:dyDescent="0.3">
      <c r="E337"/>
    </row>
    <row r="338" spans="5:5" x14ac:dyDescent="0.3">
      <c r="E338"/>
    </row>
    <row r="339" spans="5:5" x14ac:dyDescent="0.3">
      <c r="E339"/>
    </row>
    <row r="340" spans="5:5" x14ac:dyDescent="0.3">
      <c r="E340"/>
    </row>
    <row r="341" spans="5:5" x14ac:dyDescent="0.3">
      <c r="E341"/>
    </row>
    <row r="342" spans="5:5" x14ac:dyDescent="0.3">
      <c r="E342"/>
    </row>
    <row r="343" spans="5:5" x14ac:dyDescent="0.3">
      <c r="E343"/>
    </row>
    <row r="344" spans="5:5" x14ac:dyDescent="0.3">
      <c r="E344"/>
    </row>
    <row r="345" spans="5:5" x14ac:dyDescent="0.3">
      <c r="E345"/>
    </row>
    <row r="346" spans="5:5" x14ac:dyDescent="0.3">
      <c r="E346"/>
    </row>
    <row r="347" spans="5:5" x14ac:dyDescent="0.3">
      <c r="E347"/>
    </row>
    <row r="348" spans="5:5" x14ac:dyDescent="0.3">
      <c r="E348"/>
    </row>
    <row r="349" spans="5:5" x14ac:dyDescent="0.3">
      <c r="E349"/>
    </row>
    <row r="350" spans="5:5" x14ac:dyDescent="0.3">
      <c r="E350"/>
    </row>
    <row r="351" spans="5:5" x14ac:dyDescent="0.3">
      <c r="E351"/>
    </row>
    <row r="352" spans="5:5" x14ac:dyDescent="0.3">
      <c r="E352"/>
    </row>
    <row r="353" spans="5:5" x14ac:dyDescent="0.3">
      <c r="E353"/>
    </row>
    <row r="354" spans="5:5" x14ac:dyDescent="0.3">
      <c r="E354"/>
    </row>
    <row r="355" spans="5:5" x14ac:dyDescent="0.3">
      <c r="E355"/>
    </row>
    <row r="356" spans="5:5" x14ac:dyDescent="0.3">
      <c r="E356"/>
    </row>
    <row r="357" spans="5:5" x14ac:dyDescent="0.3">
      <c r="E357"/>
    </row>
    <row r="358" spans="5:5" x14ac:dyDescent="0.3">
      <c r="E358"/>
    </row>
    <row r="359" spans="5:5" x14ac:dyDescent="0.3">
      <c r="E359"/>
    </row>
    <row r="360" spans="5:5" x14ac:dyDescent="0.3">
      <c r="E360"/>
    </row>
    <row r="361" spans="5:5" x14ac:dyDescent="0.3">
      <c r="E361"/>
    </row>
    <row r="362" spans="5:5" x14ac:dyDescent="0.3">
      <c r="E362"/>
    </row>
    <row r="363" spans="5:5" x14ac:dyDescent="0.3">
      <c r="E363"/>
    </row>
    <row r="364" spans="5:5" x14ac:dyDescent="0.3">
      <c r="E364"/>
    </row>
    <row r="365" spans="5:5" x14ac:dyDescent="0.3">
      <c r="E365"/>
    </row>
    <row r="366" spans="5:5" x14ac:dyDescent="0.3">
      <c r="E366"/>
    </row>
    <row r="367" spans="5:5" x14ac:dyDescent="0.3">
      <c r="E367"/>
    </row>
    <row r="368" spans="5:5" x14ac:dyDescent="0.3">
      <c r="E368"/>
    </row>
    <row r="369" spans="5:5" x14ac:dyDescent="0.3">
      <c r="E369"/>
    </row>
    <row r="370" spans="5:5" x14ac:dyDescent="0.3">
      <c r="E370"/>
    </row>
    <row r="371" spans="5:5" x14ac:dyDescent="0.3">
      <c r="E371"/>
    </row>
    <row r="372" spans="5:5" x14ac:dyDescent="0.3">
      <c r="E372"/>
    </row>
    <row r="373" spans="5:5" x14ac:dyDescent="0.3">
      <c r="E373"/>
    </row>
    <row r="374" spans="5:5" x14ac:dyDescent="0.3">
      <c r="E374"/>
    </row>
    <row r="375" spans="5:5" x14ac:dyDescent="0.3">
      <c r="E375"/>
    </row>
    <row r="376" spans="5:5" x14ac:dyDescent="0.3">
      <c r="E376"/>
    </row>
    <row r="377" spans="5:5" x14ac:dyDescent="0.3">
      <c r="E377"/>
    </row>
    <row r="378" spans="5:5" x14ac:dyDescent="0.3">
      <c r="E378"/>
    </row>
    <row r="379" spans="5:5" x14ac:dyDescent="0.3">
      <c r="E379"/>
    </row>
    <row r="380" spans="5:5" x14ac:dyDescent="0.3">
      <c r="E380"/>
    </row>
    <row r="381" spans="5:5" x14ac:dyDescent="0.3">
      <c r="E381"/>
    </row>
    <row r="382" spans="5:5" x14ac:dyDescent="0.3">
      <c r="E382"/>
    </row>
    <row r="383" spans="5:5" x14ac:dyDescent="0.3">
      <c r="E383"/>
    </row>
    <row r="384" spans="5:5" x14ac:dyDescent="0.3">
      <c r="E384"/>
    </row>
    <row r="385" spans="5:5" x14ac:dyDescent="0.3">
      <c r="E385"/>
    </row>
    <row r="386" spans="5:5" x14ac:dyDescent="0.3">
      <c r="E386"/>
    </row>
    <row r="387" spans="5:5" x14ac:dyDescent="0.3">
      <c r="E387"/>
    </row>
    <row r="388" spans="5:5" x14ac:dyDescent="0.3">
      <c r="E388"/>
    </row>
    <row r="389" spans="5:5" x14ac:dyDescent="0.3">
      <c r="E389"/>
    </row>
    <row r="390" spans="5:5" x14ac:dyDescent="0.3">
      <c r="E390"/>
    </row>
    <row r="391" spans="5:5" x14ac:dyDescent="0.3">
      <c r="E391"/>
    </row>
    <row r="392" spans="5:5" x14ac:dyDescent="0.3">
      <c r="E392"/>
    </row>
    <row r="393" spans="5:5" x14ac:dyDescent="0.3">
      <c r="E393"/>
    </row>
    <row r="394" spans="5:5" x14ac:dyDescent="0.3">
      <c r="E394"/>
    </row>
    <row r="395" spans="5:5" x14ac:dyDescent="0.3">
      <c r="E395"/>
    </row>
    <row r="396" spans="5:5" x14ac:dyDescent="0.3">
      <c r="E396"/>
    </row>
    <row r="397" spans="5:5" x14ac:dyDescent="0.3">
      <c r="E397"/>
    </row>
    <row r="398" spans="5:5" x14ac:dyDescent="0.3">
      <c r="E398"/>
    </row>
    <row r="399" spans="5:5" x14ac:dyDescent="0.3">
      <c r="E399"/>
    </row>
    <row r="400" spans="5:5" x14ac:dyDescent="0.3">
      <c r="E400"/>
    </row>
    <row r="401" spans="5:5" x14ac:dyDescent="0.3">
      <c r="E401"/>
    </row>
    <row r="402" spans="5:5" x14ac:dyDescent="0.3">
      <c r="E402"/>
    </row>
    <row r="403" spans="5:5" x14ac:dyDescent="0.3">
      <c r="E403"/>
    </row>
    <row r="404" spans="5:5" x14ac:dyDescent="0.3">
      <c r="E404"/>
    </row>
    <row r="405" spans="5:5" x14ac:dyDescent="0.3">
      <c r="E405"/>
    </row>
    <row r="406" spans="5:5" x14ac:dyDescent="0.3">
      <c r="E406"/>
    </row>
    <row r="407" spans="5:5" x14ac:dyDescent="0.3">
      <c r="E407"/>
    </row>
    <row r="408" spans="5:5" x14ac:dyDescent="0.3">
      <c r="E408"/>
    </row>
    <row r="409" spans="5:5" x14ac:dyDescent="0.3">
      <c r="E409"/>
    </row>
    <row r="410" spans="5:5" x14ac:dyDescent="0.3">
      <c r="E410"/>
    </row>
    <row r="411" spans="5:5" x14ac:dyDescent="0.3">
      <c r="E411"/>
    </row>
    <row r="412" spans="5:5" x14ac:dyDescent="0.3">
      <c r="E412"/>
    </row>
    <row r="413" spans="5:5" x14ac:dyDescent="0.3">
      <c r="E413"/>
    </row>
    <row r="414" spans="5:5" x14ac:dyDescent="0.3">
      <c r="E414"/>
    </row>
    <row r="415" spans="5:5" x14ac:dyDescent="0.3">
      <c r="E415"/>
    </row>
    <row r="416" spans="5:5" x14ac:dyDescent="0.3">
      <c r="E416"/>
    </row>
    <row r="417" spans="5:5" x14ac:dyDescent="0.3">
      <c r="E417"/>
    </row>
    <row r="418" spans="5:5" x14ac:dyDescent="0.3">
      <c r="E418"/>
    </row>
    <row r="419" spans="5:5" x14ac:dyDescent="0.3">
      <c r="E419"/>
    </row>
    <row r="420" spans="5:5" x14ac:dyDescent="0.3">
      <c r="E420"/>
    </row>
    <row r="421" spans="5:5" x14ac:dyDescent="0.3">
      <c r="E421"/>
    </row>
    <row r="422" spans="5:5" x14ac:dyDescent="0.3">
      <c r="E422"/>
    </row>
    <row r="423" spans="5:5" x14ac:dyDescent="0.3">
      <c r="E423"/>
    </row>
    <row r="424" spans="5:5" x14ac:dyDescent="0.3">
      <c r="E424"/>
    </row>
    <row r="425" spans="5:5" x14ac:dyDescent="0.3">
      <c r="E425"/>
    </row>
    <row r="426" spans="5:5" x14ac:dyDescent="0.3">
      <c r="E426"/>
    </row>
    <row r="427" spans="5:5" x14ac:dyDescent="0.3">
      <c r="E427"/>
    </row>
    <row r="428" spans="5:5" x14ac:dyDescent="0.3">
      <c r="E428"/>
    </row>
    <row r="429" spans="5:5" x14ac:dyDescent="0.3">
      <c r="E429"/>
    </row>
    <row r="430" spans="5:5" x14ac:dyDescent="0.3">
      <c r="E430"/>
    </row>
    <row r="431" spans="5:5" x14ac:dyDescent="0.3">
      <c r="E431"/>
    </row>
    <row r="432" spans="5:5" x14ac:dyDescent="0.3">
      <c r="E432"/>
    </row>
    <row r="433" spans="5:5" x14ac:dyDescent="0.3">
      <c r="E433"/>
    </row>
    <row r="434" spans="5:5" x14ac:dyDescent="0.3">
      <c r="E434"/>
    </row>
    <row r="435" spans="5:5" x14ac:dyDescent="0.3">
      <c r="E435"/>
    </row>
    <row r="436" spans="5:5" x14ac:dyDescent="0.3">
      <c r="E436"/>
    </row>
    <row r="437" spans="5:5" x14ac:dyDescent="0.3">
      <c r="E437"/>
    </row>
    <row r="438" spans="5:5" x14ac:dyDescent="0.3">
      <c r="E438"/>
    </row>
    <row r="439" spans="5:5" x14ac:dyDescent="0.3">
      <c r="E439"/>
    </row>
    <row r="440" spans="5:5" x14ac:dyDescent="0.3">
      <c r="E440"/>
    </row>
    <row r="441" spans="5:5" x14ac:dyDescent="0.3">
      <c r="E441"/>
    </row>
    <row r="442" spans="5:5" x14ac:dyDescent="0.3">
      <c r="E442"/>
    </row>
    <row r="443" spans="5:5" x14ac:dyDescent="0.3">
      <c r="E443"/>
    </row>
    <row r="444" spans="5:5" x14ac:dyDescent="0.3">
      <c r="E444"/>
    </row>
    <row r="445" spans="5:5" x14ac:dyDescent="0.3">
      <c r="E445"/>
    </row>
    <row r="446" spans="5:5" x14ac:dyDescent="0.3">
      <c r="E446"/>
    </row>
    <row r="447" spans="5:5" x14ac:dyDescent="0.3">
      <c r="E447"/>
    </row>
    <row r="448" spans="5:5" x14ac:dyDescent="0.3">
      <c r="E448"/>
    </row>
    <row r="449" spans="5:5" x14ac:dyDescent="0.3">
      <c r="E449"/>
    </row>
    <row r="450" spans="5:5" x14ac:dyDescent="0.3">
      <c r="E450"/>
    </row>
    <row r="451" spans="5:5" x14ac:dyDescent="0.3">
      <c r="E451"/>
    </row>
    <row r="452" spans="5:5" x14ac:dyDescent="0.3">
      <c r="E452"/>
    </row>
    <row r="453" spans="5:5" x14ac:dyDescent="0.3">
      <c r="E453"/>
    </row>
    <row r="454" spans="5:5" x14ac:dyDescent="0.3">
      <c r="E454"/>
    </row>
    <row r="455" spans="5:5" x14ac:dyDescent="0.3">
      <c r="E455"/>
    </row>
    <row r="456" spans="5:5" x14ac:dyDescent="0.3">
      <c r="E456"/>
    </row>
    <row r="457" spans="5:5" x14ac:dyDescent="0.3">
      <c r="E457"/>
    </row>
    <row r="458" spans="5:5" x14ac:dyDescent="0.3">
      <c r="E458"/>
    </row>
    <row r="459" spans="5:5" x14ac:dyDescent="0.3">
      <c r="E459"/>
    </row>
    <row r="460" spans="5:5" x14ac:dyDescent="0.3">
      <c r="E460"/>
    </row>
    <row r="461" spans="5:5" x14ac:dyDescent="0.3">
      <c r="E461"/>
    </row>
    <row r="462" spans="5:5" x14ac:dyDescent="0.3">
      <c r="E462"/>
    </row>
    <row r="463" spans="5:5" x14ac:dyDescent="0.3">
      <c r="E463"/>
    </row>
    <row r="464" spans="5:5" x14ac:dyDescent="0.3">
      <c r="E464"/>
    </row>
    <row r="465" spans="5:5" x14ac:dyDescent="0.3">
      <c r="E465"/>
    </row>
    <row r="466" spans="5:5" x14ac:dyDescent="0.3">
      <c r="E466"/>
    </row>
    <row r="467" spans="5:5" x14ac:dyDescent="0.3">
      <c r="E467"/>
    </row>
    <row r="468" spans="5:5" x14ac:dyDescent="0.3">
      <c r="E468"/>
    </row>
    <row r="469" spans="5:5" x14ac:dyDescent="0.3">
      <c r="E469"/>
    </row>
    <row r="470" spans="5:5" x14ac:dyDescent="0.3">
      <c r="E470"/>
    </row>
    <row r="471" spans="5:5" x14ac:dyDescent="0.3">
      <c r="E471"/>
    </row>
    <row r="472" spans="5:5" x14ac:dyDescent="0.3">
      <c r="E472"/>
    </row>
    <row r="473" spans="5:5" x14ac:dyDescent="0.3">
      <c r="E473"/>
    </row>
    <row r="474" spans="5:5" x14ac:dyDescent="0.3">
      <c r="E474"/>
    </row>
    <row r="475" spans="5:5" x14ac:dyDescent="0.3">
      <c r="E475"/>
    </row>
    <row r="476" spans="5:5" x14ac:dyDescent="0.3">
      <c r="E476"/>
    </row>
    <row r="477" spans="5:5" x14ac:dyDescent="0.3">
      <c r="E477"/>
    </row>
    <row r="478" spans="5:5" x14ac:dyDescent="0.3">
      <c r="E478"/>
    </row>
    <row r="479" spans="5:5" x14ac:dyDescent="0.3">
      <c r="E479"/>
    </row>
    <row r="480" spans="5:5" x14ac:dyDescent="0.3">
      <c r="E480"/>
    </row>
    <row r="481" spans="5:5" x14ac:dyDescent="0.3">
      <c r="E481"/>
    </row>
    <row r="482" spans="5:5" x14ac:dyDescent="0.3">
      <c r="E482"/>
    </row>
    <row r="483" spans="5:5" x14ac:dyDescent="0.3">
      <c r="E483"/>
    </row>
    <row r="484" spans="5:5" x14ac:dyDescent="0.3">
      <c r="E484"/>
    </row>
    <row r="485" spans="5:5" x14ac:dyDescent="0.3">
      <c r="E485"/>
    </row>
    <row r="486" spans="5:5" x14ac:dyDescent="0.3">
      <c r="E486"/>
    </row>
    <row r="487" spans="5:5" x14ac:dyDescent="0.3">
      <c r="E487"/>
    </row>
    <row r="488" spans="5:5" x14ac:dyDescent="0.3">
      <c r="E488"/>
    </row>
    <row r="489" spans="5:5" x14ac:dyDescent="0.3">
      <c r="E489"/>
    </row>
    <row r="490" spans="5:5" x14ac:dyDescent="0.3">
      <c r="E490"/>
    </row>
    <row r="491" spans="5:5" x14ac:dyDescent="0.3">
      <c r="E491"/>
    </row>
    <row r="492" spans="5:5" x14ac:dyDescent="0.3">
      <c r="E492"/>
    </row>
    <row r="493" spans="5:5" x14ac:dyDescent="0.3">
      <c r="E493"/>
    </row>
    <row r="494" spans="5:5" x14ac:dyDescent="0.3">
      <c r="E494"/>
    </row>
    <row r="495" spans="5:5" x14ac:dyDescent="0.3">
      <c r="E495"/>
    </row>
    <row r="496" spans="5:5" x14ac:dyDescent="0.3">
      <c r="E496"/>
    </row>
    <row r="497" spans="5:5" x14ac:dyDescent="0.3">
      <c r="E497"/>
    </row>
    <row r="498" spans="5:5" x14ac:dyDescent="0.3">
      <c r="E498"/>
    </row>
    <row r="499" spans="5:5" x14ac:dyDescent="0.3">
      <c r="E499"/>
    </row>
    <row r="500" spans="5:5" x14ac:dyDescent="0.3">
      <c r="E500"/>
    </row>
    <row r="501" spans="5:5" x14ac:dyDescent="0.3">
      <c r="E501"/>
    </row>
    <row r="502" spans="5:5" x14ac:dyDescent="0.3">
      <c r="E502"/>
    </row>
    <row r="503" spans="5:5" x14ac:dyDescent="0.3">
      <c r="E503"/>
    </row>
    <row r="504" spans="5:5" x14ac:dyDescent="0.3">
      <c r="E504"/>
    </row>
    <row r="505" spans="5:5" x14ac:dyDescent="0.3">
      <c r="E505"/>
    </row>
    <row r="506" spans="5:5" x14ac:dyDescent="0.3">
      <c r="E506"/>
    </row>
    <row r="507" spans="5:5" x14ac:dyDescent="0.3">
      <c r="E507"/>
    </row>
    <row r="508" spans="5:5" x14ac:dyDescent="0.3">
      <c r="E508"/>
    </row>
    <row r="509" spans="5:5" x14ac:dyDescent="0.3">
      <c r="E509"/>
    </row>
    <row r="510" spans="5:5" x14ac:dyDescent="0.3">
      <c r="E510"/>
    </row>
    <row r="511" spans="5:5" x14ac:dyDescent="0.3">
      <c r="E511"/>
    </row>
    <row r="512" spans="5:5" x14ac:dyDescent="0.3">
      <c r="E512"/>
    </row>
    <row r="513" spans="5:5" x14ac:dyDescent="0.3">
      <c r="E513"/>
    </row>
    <row r="514" spans="5:5" x14ac:dyDescent="0.3">
      <c r="E514"/>
    </row>
    <row r="515" spans="5:5" x14ac:dyDescent="0.3">
      <c r="E515"/>
    </row>
    <row r="516" spans="5:5" x14ac:dyDescent="0.3">
      <c r="E516"/>
    </row>
    <row r="517" spans="5:5" x14ac:dyDescent="0.3">
      <c r="E517"/>
    </row>
    <row r="518" spans="5:5" x14ac:dyDescent="0.3">
      <c r="E518"/>
    </row>
    <row r="519" spans="5:5" x14ac:dyDescent="0.3">
      <c r="E519"/>
    </row>
    <row r="520" spans="5:5" x14ac:dyDescent="0.3">
      <c r="E520"/>
    </row>
    <row r="521" spans="5:5" x14ac:dyDescent="0.3">
      <c r="E521"/>
    </row>
    <row r="522" spans="5:5" x14ac:dyDescent="0.3">
      <c r="E522"/>
    </row>
    <row r="523" spans="5:5" x14ac:dyDescent="0.3">
      <c r="E523"/>
    </row>
    <row r="524" spans="5:5" x14ac:dyDescent="0.3">
      <c r="E524"/>
    </row>
    <row r="525" spans="5:5" x14ac:dyDescent="0.3">
      <c r="E525"/>
    </row>
    <row r="526" spans="5:5" x14ac:dyDescent="0.3">
      <c r="E526"/>
    </row>
    <row r="527" spans="5:5" x14ac:dyDescent="0.3">
      <c r="E527"/>
    </row>
    <row r="528" spans="5:5" x14ac:dyDescent="0.3">
      <c r="E528"/>
    </row>
    <row r="529" spans="5:5" x14ac:dyDescent="0.3">
      <c r="E529"/>
    </row>
    <row r="530" spans="5:5" x14ac:dyDescent="0.3">
      <c r="E530"/>
    </row>
    <row r="531" spans="5:5" x14ac:dyDescent="0.3">
      <c r="E531"/>
    </row>
    <row r="532" spans="5:5" x14ac:dyDescent="0.3">
      <c r="E532"/>
    </row>
    <row r="533" spans="5:5" x14ac:dyDescent="0.3">
      <c r="E533"/>
    </row>
    <row r="534" spans="5:5" x14ac:dyDescent="0.3">
      <c r="E534"/>
    </row>
    <row r="535" spans="5:5" x14ac:dyDescent="0.3">
      <c r="E535"/>
    </row>
    <row r="536" spans="5:5" x14ac:dyDescent="0.3">
      <c r="E536"/>
    </row>
    <row r="537" spans="5:5" x14ac:dyDescent="0.3">
      <c r="E537"/>
    </row>
    <row r="538" spans="5:5" x14ac:dyDescent="0.3">
      <c r="E538"/>
    </row>
    <row r="539" spans="5:5" x14ac:dyDescent="0.3">
      <c r="E539"/>
    </row>
    <row r="540" spans="5:5" x14ac:dyDescent="0.3">
      <c r="E540"/>
    </row>
    <row r="541" spans="5:5" x14ac:dyDescent="0.3">
      <c r="E541"/>
    </row>
    <row r="542" spans="5:5" x14ac:dyDescent="0.3">
      <c r="E542"/>
    </row>
    <row r="543" spans="5:5" x14ac:dyDescent="0.3">
      <c r="E543"/>
    </row>
    <row r="544" spans="5:5" x14ac:dyDescent="0.3">
      <c r="E544"/>
    </row>
    <row r="545" spans="5:5" x14ac:dyDescent="0.3">
      <c r="E545"/>
    </row>
    <row r="546" spans="5:5" x14ac:dyDescent="0.3">
      <c r="E546"/>
    </row>
    <row r="547" spans="5:5" x14ac:dyDescent="0.3">
      <c r="E547"/>
    </row>
    <row r="548" spans="5:5" x14ac:dyDescent="0.3">
      <c r="E548"/>
    </row>
    <row r="549" spans="5:5" x14ac:dyDescent="0.3">
      <c r="E549"/>
    </row>
    <row r="550" spans="5:5" x14ac:dyDescent="0.3">
      <c r="E550"/>
    </row>
    <row r="551" spans="5:5" x14ac:dyDescent="0.3">
      <c r="E551"/>
    </row>
    <row r="552" spans="5:5" x14ac:dyDescent="0.3">
      <c r="E552"/>
    </row>
    <row r="553" spans="5:5" x14ac:dyDescent="0.3">
      <c r="E553"/>
    </row>
    <row r="554" spans="5:5" x14ac:dyDescent="0.3">
      <c r="E554"/>
    </row>
    <row r="555" spans="5:5" x14ac:dyDescent="0.3">
      <c r="E555"/>
    </row>
    <row r="556" spans="5:5" x14ac:dyDescent="0.3">
      <c r="E556"/>
    </row>
    <row r="557" spans="5:5" x14ac:dyDescent="0.3">
      <c r="E557"/>
    </row>
    <row r="558" spans="5:5" x14ac:dyDescent="0.3">
      <c r="E558"/>
    </row>
    <row r="559" spans="5:5" x14ac:dyDescent="0.3">
      <c r="E559"/>
    </row>
    <row r="560" spans="5:5" x14ac:dyDescent="0.3">
      <c r="E560"/>
    </row>
    <row r="561" spans="5:5" x14ac:dyDescent="0.3">
      <c r="E561"/>
    </row>
    <row r="562" spans="5:5" x14ac:dyDescent="0.3">
      <c r="E562"/>
    </row>
    <row r="563" spans="5:5" x14ac:dyDescent="0.3">
      <c r="E563"/>
    </row>
    <row r="564" spans="5:5" x14ac:dyDescent="0.3">
      <c r="E564"/>
    </row>
    <row r="565" spans="5:5" x14ac:dyDescent="0.3">
      <c r="E565"/>
    </row>
    <row r="566" spans="5:5" x14ac:dyDescent="0.3">
      <c r="E566"/>
    </row>
    <row r="567" spans="5:5" x14ac:dyDescent="0.3">
      <c r="E567"/>
    </row>
    <row r="568" spans="5:5" x14ac:dyDescent="0.3">
      <c r="E568"/>
    </row>
    <row r="569" spans="5:5" x14ac:dyDescent="0.3">
      <c r="E569"/>
    </row>
    <row r="570" spans="5:5" x14ac:dyDescent="0.3">
      <c r="E570"/>
    </row>
    <row r="571" spans="5:5" x14ac:dyDescent="0.3">
      <c r="E571"/>
    </row>
    <row r="572" spans="5:5" x14ac:dyDescent="0.3">
      <c r="E572"/>
    </row>
    <row r="573" spans="5:5" x14ac:dyDescent="0.3">
      <c r="E573"/>
    </row>
    <row r="574" spans="5:5" x14ac:dyDescent="0.3">
      <c r="E574"/>
    </row>
    <row r="575" spans="5:5" x14ac:dyDescent="0.3">
      <c r="E575"/>
    </row>
    <row r="576" spans="5:5" x14ac:dyDescent="0.3">
      <c r="E576"/>
    </row>
    <row r="577" spans="5:5" x14ac:dyDescent="0.3">
      <c r="E577"/>
    </row>
    <row r="578" spans="5:5" x14ac:dyDescent="0.3">
      <c r="E578"/>
    </row>
    <row r="579" spans="5:5" x14ac:dyDescent="0.3">
      <c r="E579"/>
    </row>
    <row r="580" spans="5:5" x14ac:dyDescent="0.3">
      <c r="E580"/>
    </row>
    <row r="581" spans="5:5" x14ac:dyDescent="0.3">
      <c r="E581"/>
    </row>
    <row r="582" spans="5:5" x14ac:dyDescent="0.3">
      <c r="E582"/>
    </row>
    <row r="583" spans="5:5" x14ac:dyDescent="0.3">
      <c r="E583"/>
    </row>
    <row r="584" spans="5:5" x14ac:dyDescent="0.3">
      <c r="E584"/>
    </row>
    <row r="585" spans="5:5" x14ac:dyDescent="0.3">
      <c r="E585"/>
    </row>
    <row r="586" spans="5:5" x14ac:dyDescent="0.3">
      <c r="E586"/>
    </row>
    <row r="587" spans="5:5" x14ac:dyDescent="0.3">
      <c r="E587"/>
    </row>
    <row r="588" spans="5:5" x14ac:dyDescent="0.3">
      <c r="E588"/>
    </row>
    <row r="589" spans="5:5" x14ac:dyDescent="0.3">
      <c r="E589"/>
    </row>
    <row r="590" spans="5:5" x14ac:dyDescent="0.3">
      <c r="E590"/>
    </row>
    <row r="591" spans="5:5" x14ac:dyDescent="0.3">
      <c r="E591"/>
    </row>
    <row r="592" spans="5:5" x14ac:dyDescent="0.3">
      <c r="E592"/>
    </row>
    <row r="593" spans="5:5" x14ac:dyDescent="0.3">
      <c r="E593"/>
    </row>
    <row r="594" spans="5:5" x14ac:dyDescent="0.3">
      <c r="E594"/>
    </row>
    <row r="595" spans="5:5" x14ac:dyDescent="0.3">
      <c r="E595"/>
    </row>
    <row r="596" spans="5:5" x14ac:dyDescent="0.3">
      <c r="E596"/>
    </row>
    <row r="597" spans="5:5" x14ac:dyDescent="0.3">
      <c r="E597"/>
    </row>
    <row r="598" spans="5:5" x14ac:dyDescent="0.3">
      <c r="E598"/>
    </row>
    <row r="599" spans="5:5" x14ac:dyDescent="0.3">
      <c r="E599"/>
    </row>
    <row r="600" spans="5:5" x14ac:dyDescent="0.3">
      <c r="E600"/>
    </row>
    <row r="601" spans="5:5" x14ac:dyDescent="0.3">
      <c r="E601"/>
    </row>
    <row r="602" spans="5:5" x14ac:dyDescent="0.3">
      <c r="E602"/>
    </row>
    <row r="603" spans="5:5" x14ac:dyDescent="0.3">
      <c r="E603"/>
    </row>
    <row r="604" spans="5:5" x14ac:dyDescent="0.3">
      <c r="E604"/>
    </row>
    <row r="605" spans="5:5" x14ac:dyDescent="0.3">
      <c r="E605"/>
    </row>
    <row r="606" spans="5:5" x14ac:dyDescent="0.3">
      <c r="E606"/>
    </row>
    <row r="607" spans="5:5" x14ac:dyDescent="0.3">
      <c r="E607"/>
    </row>
    <row r="608" spans="5:5" x14ac:dyDescent="0.3">
      <c r="E608"/>
    </row>
    <row r="609" spans="5:5" x14ac:dyDescent="0.3">
      <c r="E609"/>
    </row>
    <row r="610" spans="5:5" x14ac:dyDescent="0.3">
      <c r="E610"/>
    </row>
    <row r="611" spans="5:5" x14ac:dyDescent="0.3">
      <c r="E611"/>
    </row>
    <row r="612" spans="5:5" x14ac:dyDescent="0.3">
      <c r="E612"/>
    </row>
    <row r="613" spans="5:5" x14ac:dyDescent="0.3">
      <c r="E613"/>
    </row>
    <row r="614" spans="5:5" x14ac:dyDescent="0.3">
      <c r="E614"/>
    </row>
    <row r="615" spans="5:5" x14ac:dyDescent="0.3">
      <c r="E615"/>
    </row>
    <row r="616" spans="5:5" x14ac:dyDescent="0.3">
      <c r="E616"/>
    </row>
    <row r="617" spans="5:5" x14ac:dyDescent="0.3">
      <c r="E617"/>
    </row>
    <row r="618" spans="5:5" x14ac:dyDescent="0.3">
      <c r="E618"/>
    </row>
    <row r="619" spans="5:5" x14ac:dyDescent="0.3">
      <c r="E619"/>
    </row>
    <row r="620" spans="5:5" x14ac:dyDescent="0.3">
      <c r="E620"/>
    </row>
    <row r="621" spans="5:5" x14ac:dyDescent="0.3">
      <c r="E621"/>
    </row>
    <row r="622" spans="5:5" x14ac:dyDescent="0.3">
      <c r="E622"/>
    </row>
    <row r="623" spans="5:5" x14ac:dyDescent="0.3">
      <c r="E623"/>
    </row>
    <row r="624" spans="5:5" x14ac:dyDescent="0.3">
      <c r="E624"/>
    </row>
    <row r="625" spans="5:5" x14ac:dyDescent="0.3">
      <c r="E625"/>
    </row>
    <row r="626" spans="5:5" x14ac:dyDescent="0.3">
      <c r="E626"/>
    </row>
    <row r="627" spans="5:5" x14ac:dyDescent="0.3">
      <c r="E627"/>
    </row>
    <row r="628" spans="5:5" x14ac:dyDescent="0.3">
      <c r="E628"/>
    </row>
    <row r="629" spans="5:5" x14ac:dyDescent="0.3">
      <c r="E629"/>
    </row>
    <row r="630" spans="5:5" x14ac:dyDescent="0.3">
      <c r="E630"/>
    </row>
    <row r="631" spans="5:5" x14ac:dyDescent="0.3">
      <c r="E631"/>
    </row>
    <row r="632" spans="5:5" x14ac:dyDescent="0.3">
      <c r="E632"/>
    </row>
    <row r="633" spans="5:5" x14ac:dyDescent="0.3">
      <c r="E633"/>
    </row>
    <row r="634" spans="5:5" x14ac:dyDescent="0.3">
      <c r="E634"/>
    </row>
    <row r="635" spans="5:5" x14ac:dyDescent="0.3">
      <c r="E635"/>
    </row>
    <row r="636" spans="5:5" x14ac:dyDescent="0.3">
      <c r="E636"/>
    </row>
    <row r="637" spans="5:5" x14ac:dyDescent="0.3">
      <c r="E637"/>
    </row>
    <row r="638" spans="5:5" x14ac:dyDescent="0.3">
      <c r="E638"/>
    </row>
    <row r="639" spans="5:5" x14ac:dyDescent="0.3">
      <c r="E639"/>
    </row>
    <row r="640" spans="5:5" x14ac:dyDescent="0.3">
      <c r="E640"/>
    </row>
    <row r="641" spans="5:5" x14ac:dyDescent="0.3">
      <c r="E641"/>
    </row>
    <row r="642" spans="5:5" x14ac:dyDescent="0.3">
      <c r="E642"/>
    </row>
    <row r="643" spans="5:5" x14ac:dyDescent="0.3">
      <c r="E643"/>
    </row>
    <row r="644" spans="5:5" x14ac:dyDescent="0.3">
      <c r="E644"/>
    </row>
    <row r="645" spans="5:5" x14ac:dyDescent="0.3">
      <c r="E645"/>
    </row>
    <row r="646" spans="5:5" x14ac:dyDescent="0.3">
      <c r="E646"/>
    </row>
    <row r="647" spans="5:5" x14ac:dyDescent="0.3">
      <c r="E647"/>
    </row>
    <row r="648" spans="5:5" x14ac:dyDescent="0.3">
      <c r="E648"/>
    </row>
    <row r="649" spans="5:5" x14ac:dyDescent="0.3">
      <c r="E649"/>
    </row>
    <row r="650" spans="5:5" x14ac:dyDescent="0.3">
      <c r="E650"/>
    </row>
    <row r="651" spans="5:5" x14ac:dyDescent="0.3">
      <c r="E651"/>
    </row>
    <row r="652" spans="5:5" x14ac:dyDescent="0.3">
      <c r="E652"/>
    </row>
    <row r="653" spans="5:5" x14ac:dyDescent="0.3">
      <c r="E653"/>
    </row>
    <row r="654" spans="5:5" x14ac:dyDescent="0.3">
      <c r="E654"/>
    </row>
    <row r="655" spans="5:5" x14ac:dyDescent="0.3">
      <c r="E655"/>
    </row>
    <row r="656" spans="5:5" x14ac:dyDescent="0.3">
      <c r="E656"/>
    </row>
    <row r="657" spans="5:5" x14ac:dyDescent="0.3">
      <c r="E657"/>
    </row>
    <row r="658" spans="5:5" x14ac:dyDescent="0.3">
      <c r="E658"/>
    </row>
    <row r="659" spans="5:5" x14ac:dyDescent="0.3">
      <c r="E659"/>
    </row>
    <row r="660" spans="5:5" x14ac:dyDescent="0.3">
      <c r="E660"/>
    </row>
    <row r="661" spans="5:5" x14ac:dyDescent="0.3">
      <c r="E661"/>
    </row>
    <row r="662" spans="5:5" x14ac:dyDescent="0.3">
      <c r="E662"/>
    </row>
    <row r="663" spans="5:5" x14ac:dyDescent="0.3">
      <c r="E663"/>
    </row>
    <row r="664" spans="5:5" x14ac:dyDescent="0.3">
      <c r="E664"/>
    </row>
    <row r="665" spans="5:5" x14ac:dyDescent="0.3">
      <c r="E665"/>
    </row>
    <row r="666" spans="5:5" x14ac:dyDescent="0.3">
      <c r="E666"/>
    </row>
    <row r="667" spans="5:5" x14ac:dyDescent="0.3">
      <c r="E667"/>
    </row>
    <row r="668" spans="5:5" x14ac:dyDescent="0.3">
      <c r="E668"/>
    </row>
    <row r="669" spans="5:5" x14ac:dyDescent="0.3">
      <c r="E669"/>
    </row>
    <row r="670" spans="5:5" x14ac:dyDescent="0.3">
      <c r="E670"/>
    </row>
    <row r="671" spans="5:5" x14ac:dyDescent="0.3">
      <c r="E671"/>
    </row>
    <row r="672" spans="5:5" x14ac:dyDescent="0.3">
      <c r="E672"/>
    </row>
    <row r="673" spans="5:5" x14ac:dyDescent="0.3">
      <c r="E673"/>
    </row>
    <row r="674" spans="5:5" x14ac:dyDescent="0.3">
      <c r="E674"/>
    </row>
    <row r="675" spans="5:5" x14ac:dyDescent="0.3">
      <c r="E675"/>
    </row>
    <row r="676" spans="5:5" x14ac:dyDescent="0.3">
      <c r="E676"/>
    </row>
    <row r="677" spans="5:5" x14ac:dyDescent="0.3">
      <c r="E677"/>
    </row>
    <row r="678" spans="5:5" x14ac:dyDescent="0.3">
      <c r="E678"/>
    </row>
    <row r="679" spans="5:5" x14ac:dyDescent="0.3">
      <c r="E679"/>
    </row>
    <row r="680" spans="5:5" x14ac:dyDescent="0.3">
      <c r="E680"/>
    </row>
    <row r="681" spans="5:5" x14ac:dyDescent="0.3">
      <c r="E681"/>
    </row>
    <row r="682" spans="5:5" x14ac:dyDescent="0.3">
      <c r="E682"/>
    </row>
    <row r="683" spans="5:5" x14ac:dyDescent="0.3">
      <c r="E683"/>
    </row>
    <row r="684" spans="5:5" x14ac:dyDescent="0.3">
      <c r="E684"/>
    </row>
    <row r="685" spans="5:5" x14ac:dyDescent="0.3">
      <c r="E685"/>
    </row>
    <row r="686" spans="5:5" x14ac:dyDescent="0.3">
      <c r="E686"/>
    </row>
    <row r="687" spans="5:5" x14ac:dyDescent="0.3">
      <c r="E687"/>
    </row>
    <row r="688" spans="5:5" x14ac:dyDescent="0.3">
      <c r="E688"/>
    </row>
    <row r="689" spans="5:5" x14ac:dyDescent="0.3">
      <c r="E689"/>
    </row>
    <row r="690" spans="5:5" x14ac:dyDescent="0.3">
      <c r="E690"/>
    </row>
    <row r="691" spans="5:5" x14ac:dyDescent="0.3">
      <c r="E691"/>
    </row>
    <row r="692" spans="5:5" x14ac:dyDescent="0.3">
      <c r="E692"/>
    </row>
    <row r="693" spans="5:5" x14ac:dyDescent="0.3">
      <c r="E693"/>
    </row>
    <row r="694" spans="5:5" x14ac:dyDescent="0.3">
      <c r="E694"/>
    </row>
    <row r="695" spans="5:5" x14ac:dyDescent="0.3">
      <c r="E695"/>
    </row>
    <row r="696" spans="5:5" x14ac:dyDescent="0.3">
      <c r="E696"/>
    </row>
    <row r="697" spans="5:5" x14ac:dyDescent="0.3">
      <c r="E697"/>
    </row>
    <row r="698" spans="5:5" x14ac:dyDescent="0.3">
      <c r="E698"/>
    </row>
    <row r="699" spans="5:5" x14ac:dyDescent="0.3">
      <c r="E699"/>
    </row>
    <row r="700" spans="5:5" x14ac:dyDescent="0.3">
      <c r="E700"/>
    </row>
    <row r="701" spans="5:5" x14ac:dyDescent="0.3">
      <c r="E701"/>
    </row>
    <row r="702" spans="5:5" x14ac:dyDescent="0.3">
      <c r="E702"/>
    </row>
    <row r="703" spans="5:5" x14ac:dyDescent="0.3">
      <c r="E703"/>
    </row>
    <row r="704" spans="5:5" x14ac:dyDescent="0.3">
      <c r="E704"/>
    </row>
    <row r="705" spans="5:5" x14ac:dyDescent="0.3">
      <c r="E705"/>
    </row>
    <row r="706" spans="5:5" x14ac:dyDescent="0.3">
      <c r="E706"/>
    </row>
    <row r="707" spans="5:5" x14ac:dyDescent="0.3">
      <c r="E707"/>
    </row>
    <row r="708" spans="5:5" x14ac:dyDescent="0.3">
      <c r="E708"/>
    </row>
    <row r="709" spans="5:5" x14ac:dyDescent="0.3">
      <c r="E709"/>
    </row>
    <row r="710" spans="5:5" x14ac:dyDescent="0.3">
      <c r="E710"/>
    </row>
    <row r="711" spans="5:5" x14ac:dyDescent="0.3">
      <c r="E711"/>
    </row>
    <row r="712" spans="5:5" x14ac:dyDescent="0.3">
      <c r="E712"/>
    </row>
    <row r="713" spans="5:5" x14ac:dyDescent="0.3">
      <c r="E713"/>
    </row>
    <row r="714" spans="5:5" x14ac:dyDescent="0.3">
      <c r="E714"/>
    </row>
    <row r="715" spans="5:5" x14ac:dyDescent="0.3">
      <c r="E715"/>
    </row>
    <row r="716" spans="5:5" x14ac:dyDescent="0.3">
      <c r="E716"/>
    </row>
    <row r="717" spans="5:5" x14ac:dyDescent="0.3">
      <c r="E717"/>
    </row>
    <row r="718" spans="5:5" x14ac:dyDescent="0.3">
      <c r="E718"/>
    </row>
    <row r="719" spans="5:5" x14ac:dyDescent="0.3">
      <c r="E719"/>
    </row>
    <row r="720" spans="5:5" x14ac:dyDescent="0.3">
      <c r="E720"/>
    </row>
    <row r="721" spans="5:5" x14ac:dyDescent="0.3">
      <c r="E721"/>
    </row>
    <row r="722" spans="5:5" x14ac:dyDescent="0.3">
      <c r="E722"/>
    </row>
    <row r="723" spans="5:5" x14ac:dyDescent="0.3">
      <c r="E723"/>
    </row>
    <row r="724" spans="5:5" x14ac:dyDescent="0.3">
      <c r="E724"/>
    </row>
    <row r="725" spans="5:5" x14ac:dyDescent="0.3">
      <c r="E725"/>
    </row>
    <row r="726" spans="5:5" x14ac:dyDescent="0.3">
      <c r="E726"/>
    </row>
    <row r="727" spans="5:5" x14ac:dyDescent="0.3">
      <c r="E727"/>
    </row>
    <row r="728" spans="5:5" x14ac:dyDescent="0.3">
      <c r="E728"/>
    </row>
    <row r="729" spans="5:5" x14ac:dyDescent="0.3">
      <c r="E729"/>
    </row>
    <row r="730" spans="5:5" x14ac:dyDescent="0.3">
      <c r="E730"/>
    </row>
    <row r="731" spans="5:5" x14ac:dyDescent="0.3">
      <c r="E731"/>
    </row>
    <row r="732" spans="5:5" x14ac:dyDescent="0.3">
      <c r="E732"/>
    </row>
    <row r="733" spans="5:5" x14ac:dyDescent="0.3">
      <c r="E733"/>
    </row>
    <row r="734" spans="5:5" x14ac:dyDescent="0.3">
      <c r="E734"/>
    </row>
    <row r="735" spans="5:5" x14ac:dyDescent="0.3">
      <c r="E735"/>
    </row>
    <row r="736" spans="5:5" x14ac:dyDescent="0.3">
      <c r="E736"/>
    </row>
    <row r="737" spans="5:5" x14ac:dyDescent="0.3">
      <c r="E737"/>
    </row>
    <row r="738" spans="5:5" x14ac:dyDescent="0.3">
      <c r="E738"/>
    </row>
    <row r="739" spans="5:5" x14ac:dyDescent="0.3">
      <c r="E739"/>
    </row>
    <row r="740" spans="5:5" x14ac:dyDescent="0.3">
      <c r="E740"/>
    </row>
    <row r="741" spans="5:5" x14ac:dyDescent="0.3">
      <c r="E741"/>
    </row>
    <row r="742" spans="5:5" x14ac:dyDescent="0.3">
      <c r="E742"/>
    </row>
    <row r="743" spans="5:5" x14ac:dyDescent="0.3">
      <c r="E743"/>
    </row>
    <row r="744" spans="5:5" x14ac:dyDescent="0.3">
      <c r="E744"/>
    </row>
    <row r="745" spans="5:5" x14ac:dyDescent="0.3">
      <c r="E745"/>
    </row>
    <row r="746" spans="5:5" x14ac:dyDescent="0.3">
      <c r="E746"/>
    </row>
    <row r="747" spans="5:5" x14ac:dyDescent="0.3">
      <c r="E747"/>
    </row>
    <row r="748" spans="5:5" x14ac:dyDescent="0.3">
      <c r="E748"/>
    </row>
    <row r="749" spans="5:5" x14ac:dyDescent="0.3">
      <c r="E749"/>
    </row>
    <row r="750" spans="5:5" x14ac:dyDescent="0.3">
      <c r="E750"/>
    </row>
    <row r="751" spans="5:5" x14ac:dyDescent="0.3">
      <c r="E751"/>
    </row>
    <row r="752" spans="5:5" x14ac:dyDescent="0.3">
      <c r="E752"/>
    </row>
    <row r="753" spans="5:5" x14ac:dyDescent="0.3">
      <c r="E753"/>
    </row>
    <row r="754" spans="5:5" x14ac:dyDescent="0.3">
      <c r="E754"/>
    </row>
    <row r="755" spans="5:5" x14ac:dyDescent="0.3">
      <c r="E755"/>
    </row>
    <row r="756" spans="5:5" x14ac:dyDescent="0.3">
      <c r="E756"/>
    </row>
    <row r="757" spans="5:5" x14ac:dyDescent="0.3">
      <c r="E757"/>
    </row>
    <row r="758" spans="5:5" x14ac:dyDescent="0.3">
      <c r="E758"/>
    </row>
    <row r="759" spans="5:5" x14ac:dyDescent="0.3">
      <c r="E759"/>
    </row>
    <row r="760" spans="5:5" x14ac:dyDescent="0.3">
      <c r="E760"/>
    </row>
    <row r="761" spans="5:5" x14ac:dyDescent="0.3">
      <c r="E761"/>
    </row>
    <row r="762" spans="5:5" x14ac:dyDescent="0.3">
      <c r="E762"/>
    </row>
    <row r="763" spans="5:5" x14ac:dyDescent="0.3">
      <c r="E763"/>
    </row>
    <row r="764" spans="5:5" x14ac:dyDescent="0.3">
      <c r="E764"/>
    </row>
    <row r="765" spans="5:5" x14ac:dyDescent="0.3">
      <c r="E765"/>
    </row>
    <row r="766" spans="5:5" x14ac:dyDescent="0.3">
      <c r="E766"/>
    </row>
    <row r="767" spans="5:5" x14ac:dyDescent="0.3">
      <c r="E767"/>
    </row>
    <row r="768" spans="5:5" x14ac:dyDescent="0.3">
      <c r="E768"/>
    </row>
    <row r="769" spans="5:5" x14ac:dyDescent="0.3">
      <c r="E769"/>
    </row>
    <row r="770" spans="5:5" x14ac:dyDescent="0.3">
      <c r="E770"/>
    </row>
    <row r="771" spans="5:5" x14ac:dyDescent="0.3">
      <c r="E771"/>
    </row>
    <row r="772" spans="5:5" x14ac:dyDescent="0.3">
      <c r="E772"/>
    </row>
    <row r="773" spans="5:5" x14ac:dyDescent="0.3">
      <c r="E773"/>
    </row>
    <row r="774" spans="5:5" x14ac:dyDescent="0.3">
      <c r="E774"/>
    </row>
    <row r="775" spans="5:5" x14ac:dyDescent="0.3">
      <c r="E775"/>
    </row>
    <row r="776" spans="5:5" x14ac:dyDescent="0.3">
      <c r="E776"/>
    </row>
    <row r="777" spans="5:5" x14ac:dyDescent="0.3">
      <c r="E777"/>
    </row>
    <row r="778" spans="5:5" x14ac:dyDescent="0.3">
      <c r="E778"/>
    </row>
    <row r="779" spans="5:5" x14ac:dyDescent="0.3">
      <c r="E779"/>
    </row>
    <row r="780" spans="5:5" x14ac:dyDescent="0.3">
      <c r="E780"/>
    </row>
    <row r="781" spans="5:5" x14ac:dyDescent="0.3">
      <c r="E781"/>
    </row>
    <row r="782" spans="5:5" x14ac:dyDescent="0.3">
      <c r="E782"/>
    </row>
    <row r="783" spans="5:5" x14ac:dyDescent="0.3">
      <c r="E783"/>
    </row>
    <row r="784" spans="5:5" x14ac:dyDescent="0.3">
      <c r="E784"/>
    </row>
    <row r="785" spans="5:5" x14ac:dyDescent="0.3">
      <c r="E785"/>
    </row>
    <row r="786" spans="5:5" x14ac:dyDescent="0.3">
      <c r="E786"/>
    </row>
    <row r="787" spans="5:5" x14ac:dyDescent="0.3">
      <c r="E787"/>
    </row>
    <row r="788" spans="5:5" x14ac:dyDescent="0.3">
      <c r="E788"/>
    </row>
    <row r="789" spans="5:5" x14ac:dyDescent="0.3">
      <c r="E789"/>
    </row>
    <row r="790" spans="5:5" x14ac:dyDescent="0.3">
      <c r="E790"/>
    </row>
    <row r="791" spans="5:5" x14ac:dyDescent="0.3">
      <c r="E791"/>
    </row>
    <row r="792" spans="5:5" x14ac:dyDescent="0.3">
      <c r="E792"/>
    </row>
    <row r="793" spans="5:5" x14ac:dyDescent="0.3">
      <c r="E793"/>
    </row>
    <row r="794" spans="5:5" x14ac:dyDescent="0.3">
      <c r="E794"/>
    </row>
    <row r="795" spans="5:5" x14ac:dyDescent="0.3">
      <c r="E795"/>
    </row>
    <row r="796" spans="5:5" x14ac:dyDescent="0.3">
      <c r="E796"/>
    </row>
    <row r="797" spans="5:5" x14ac:dyDescent="0.3">
      <c r="E797"/>
    </row>
    <row r="798" spans="5:5" x14ac:dyDescent="0.3">
      <c r="E798"/>
    </row>
    <row r="799" spans="5:5" x14ac:dyDescent="0.3">
      <c r="E799"/>
    </row>
    <row r="800" spans="5:5" x14ac:dyDescent="0.3">
      <c r="E800"/>
    </row>
    <row r="801" spans="5:5" x14ac:dyDescent="0.3">
      <c r="E801"/>
    </row>
    <row r="802" spans="5:5" x14ac:dyDescent="0.3">
      <c r="E802"/>
    </row>
    <row r="803" spans="5:5" x14ac:dyDescent="0.3">
      <c r="E803"/>
    </row>
    <row r="804" spans="5:5" x14ac:dyDescent="0.3">
      <c r="E804"/>
    </row>
    <row r="805" spans="5:5" x14ac:dyDescent="0.3">
      <c r="E805"/>
    </row>
    <row r="806" spans="5:5" x14ac:dyDescent="0.3">
      <c r="E806"/>
    </row>
    <row r="807" spans="5:5" x14ac:dyDescent="0.3">
      <c r="E807"/>
    </row>
    <row r="808" spans="5:5" x14ac:dyDescent="0.3">
      <c r="E808"/>
    </row>
    <row r="809" spans="5:5" x14ac:dyDescent="0.3">
      <c r="E809"/>
    </row>
    <row r="810" spans="5:5" x14ac:dyDescent="0.3">
      <c r="E810"/>
    </row>
    <row r="811" spans="5:5" x14ac:dyDescent="0.3">
      <c r="E811"/>
    </row>
    <row r="812" spans="5:5" x14ac:dyDescent="0.3">
      <c r="E812"/>
    </row>
    <row r="813" spans="5:5" x14ac:dyDescent="0.3">
      <c r="E813"/>
    </row>
    <row r="814" spans="5:5" x14ac:dyDescent="0.3">
      <c r="E814"/>
    </row>
    <row r="815" spans="5:5" x14ac:dyDescent="0.3">
      <c r="E815"/>
    </row>
    <row r="816" spans="5:5" x14ac:dyDescent="0.3">
      <c r="E816"/>
    </row>
    <row r="817" spans="5:5" x14ac:dyDescent="0.3">
      <c r="E817"/>
    </row>
    <row r="818" spans="5:5" x14ac:dyDescent="0.3">
      <c r="E818"/>
    </row>
    <row r="819" spans="5:5" x14ac:dyDescent="0.3">
      <c r="E819"/>
    </row>
    <row r="820" spans="5:5" x14ac:dyDescent="0.3">
      <c r="E820"/>
    </row>
    <row r="821" spans="5:5" x14ac:dyDescent="0.3">
      <c r="E821"/>
    </row>
    <row r="822" spans="5:5" x14ac:dyDescent="0.3">
      <c r="E822"/>
    </row>
    <row r="823" spans="5:5" x14ac:dyDescent="0.3">
      <c r="E823"/>
    </row>
    <row r="824" spans="5:5" x14ac:dyDescent="0.3">
      <c r="E824"/>
    </row>
    <row r="825" spans="5:5" x14ac:dyDescent="0.3">
      <c r="E825"/>
    </row>
    <row r="826" spans="5:5" x14ac:dyDescent="0.3">
      <c r="E826"/>
    </row>
    <row r="827" spans="5:5" x14ac:dyDescent="0.3">
      <c r="E827"/>
    </row>
    <row r="828" spans="5:5" x14ac:dyDescent="0.3">
      <c r="E828"/>
    </row>
    <row r="829" spans="5:5" x14ac:dyDescent="0.3">
      <c r="E829"/>
    </row>
    <row r="830" spans="5:5" x14ac:dyDescent="0.3">
      <c r="E830"/>
    </row>
    <row r="831" spans="5:5" x14ac:dyDescent="0.3">
      <c r="E831"/>
    </row>
    <row r="832" spans="5:5" x14ac:dyDescent="0.3">
      <c r="E832"/>
    </row>
    <row r="833" spans="5:5" x14ac:dyDescent="0.3">
      <c r="E833"/>
    </row>
    <row r="834" spans="5:5" x14ac:dyDescent="0.3">
      <c r="E834"/>
    </row>
    <row r="835" spans="5:5" x14ac:dyDescent="0.3">
      <c r="E835"/>
    </row>
    <row r="836" spans="5:5" x14ac:dyDescent="0.3">
      <c r="E836"/>
    </row>
    <row r="837" spans="5:5" x14ac:dyDescent="0.3">
      <c r="E837"/>
    </row>
    <row r="838" spans="5:5" x14ac:dyDescent="0.3">
      <c r="E838"/>
    </row>
    <row r="839" spans="5:5" x14ac:dyDescent="0.3">
      <c r="E839"/>
    </row>
    <row r="840" spans="5:5" x14ac:dyDescent="0.3">
      <c r="E840"/>
    </row>
    <row r="841" spans="5:5" x14ac:dyDescent="0.3">
      <c r="E841"/>
    </row>
    <row r="842" spans="5:5" x14ac:dyDescent="0.3">
      <c r="E842"/>
    </row>
    <row r="843" spans="5:5" x14ac:dyDescent="0.3">
      <c r="E843"/>
    </row>
    <row r="844" spans="5:5" x14ac:dyDescent="0.3">
      <c r="E844"/>
    </row>
    <row r="845" spans="5:5" x14ac:dyDescent="0.3">
      <c r="E845"/>
    </row>
    <row r="846" spans="5:5" x14ac:dyDescent="0.3">
      <c r="E846"/>
    </row>
    <row r="847" spans="5:5" x14ac:dyDescent="0.3">
      <c r="E847"/>
    </row>
    <row r="848" spans="5:5" x14ac:dyDescent="0.3">
      <c r="E848"/>
    </row>
    <row r="849" spans="5:5" x14ac:dyDescent="0.3">
      <c r="E849"/>
    </row>
    <row r="850" spans="5:5" x14ac:dyDescent="0.3">
      <c r="E850"/>
    </row>
    <row r="851" spans="5:5" x14ac:dyDescent="0.3">
      <c r="E851"/>
    </row>
    <row r="852" spans="5:5" x14ac:dyDescent="0.3">
      <c r="E852"/>
    </row>
    <row r="853" spans="5:5" x14ac:dyDescent="0.3">
      <c r="E853"/>
    </row>
    <row r="854" spans="5:5" x14ac:dyDescent="0.3">
      <c r="E854"/>
    </row>
    <row r="855" spans="5:5" x14ac:dyDescent="0.3">
      <c r="E855"/>
    </row>
    <row r="856" spans="5:5" x14ac:dyDescent="0.3">
      <c r="E856"/>
    </row>
    <row r="857" spans="5:5" x14ac:dyDescent="0.3">
      <c r="E857"/>
    </row>
    <row r="858" spans="5:5" x14ac:dyDescent="0.3">
      <c r="E858"/>
    </row>
    <row r="859" spans="5:5" x14ac:dyDescent="0.3">
      <c r="E859"/>
    </row>
    <row r="860" spans="5:5" x14ac:dyDescent="0.3">
      <c r="E860"/>
    </row>
    <row r="861" spans="5:5" x14ac:dyDescent="0.3">
      <c r="E861"/>
    </row>
    <row r="862" spans="5:5" x14ac:dyDescent="0.3">
      <c r="E862"/>
    </row>
    <row r="863" spans="5:5" x14ac:dyDescent="0.3">
      <c r="E863"/>
    </row>
    <row r="864" spans="5:5" x14ac:dyDescent="0.3">
      <c r="E864"/>
    </row>
    <row r="865" spans="5:5" x14ac:dyDescent="0.3">
      <c r="E865"/>
    </row>
    <row r="866" spans="5:5" x14ac:dyDescent="0.3">
      <c r="E866"/>
    </row>
    <row r="867" spans="5:5" x14ac:dyDescent="0.3">
      <c r="E867"/>
    </row>
    <row r="868" spans="5:5" x14ac:dyDescent="0.3">
      <c r="E868"/>
    </row>
    <row r="869" spans="5:5" x14ac:dyDescent="0.3">
      <c r="E869"/>
    </row>
    <row r="870" spans="5:5" x14ac:dyDescent="0.3">
      <c r="E870"/>
    </row>
    <row r="871" spans="5:5" x14ac:dyDescent="0.3">
      <c r="E871"/>
    </row>
    <row r="872" spans="5:5" x14ac:dyDescent="0.3">
      <c r="E872"/>
    </row>
    <row r="873" spans="5:5" x14ac:dyDescent="0.3">
      <c r="E873"/>
    </row>
    <row r="874" spans="5:5" x14ac:dyDescent="0.3">
      <c r="E874"/>
    </row>
    <row r="875" spans="5:5" x14ac:dyDescent="0.3">
      <c r="E875"/>
    </row>
    <row r="876" spans="5:5" x14ac:dyDescent="0.3">
      <c r="E876"/>
    </row>
    <row r="877" spans="5:5" x14ac:dyDescent="0.3">
      <c r="E877"/>
    </row>
    <row r="878" spans="5:5" x14ac:dyDescent="0.3">
      <c r="E878"/>
    </row>
    <row r="879" spans="5:5" x14ac:dyDescent="0.3">
      <c r="E879"/>
    </row>
    <row r="880" spans="5:5" x14ac:dyDescent="0.3">
      <c r="E880"/>
    </row>
    <row r="881" spans="5:5" x14ac:dyDescent="0.3">
      <c r="E881"/>
    </row>
    <row r="882" spans="5:5" x14ac:dyDescent="0.3">
      <c r="E882"/>
    </row>
    <row r="883" spans="5:5" x14ac:dyDescent="0.3">
      <c r="E883"/>
    </row>
    <row r="884" spans="5:5" x14ac:dyDescent="0.3">
      <c r="E884"/>
    </row>
    <row r="885" spans="5:5" x14ac:dyDescent="0.3">
      <c r="E885"/>
    </row>
    <row r="886" spans="5:5" x14ac:dyDescent="0.3">
      <c r="E886"/>
    </row>
    <row r="887" spans="5:5" x14ac:dyDescent="0.3">
      <c r="E887"/>
    </row>
    <row r="888" spans="5:5" x14ac:dyDescent="0.3">
      <c r="E888"/>
    </row>
    <row r="889" spans="5:5" x14ac:dyDescent="0.3">
      <c r="E889"/>
    </row>
    <row r="890" spans="5:5" x14ac:dyDescent="0.3">
      <c r="E890"/>
    </row>
    <row r="891" spans="5:5" x14ac:dyDescent="0.3">
      <c r="E891"/>
    </row>
    <row r="892" spans="5:5" x14ac:dyDescent="0.3">
      <c r="E892"/>
    </row>
    <row r="893" spans="5:5" x14ac:dyDescent="0.3">
      <c r="E893"/>
    </row>
    <row r="894" spans="5:5" x14ac:dyDescent="0.3">
      <c r="E894"/>
    </row>
    <row r="895" spans="5:5" x14ac:dyDescent="0.3">
      <c r="E895"/>
    </row>
    <row r="896" spans="5:5" x14ac:dyDescent="0.3">
      <c r="E896"/>
    </row>
    <row r="897" spans="5:5" x14ac:dyDescent="0.3">
      <c r="E897"/>
    </row>
    <row r="898" spans="5:5" x14ac:dyDescent="0.3">
      <c r="E898"/>
    </row>
    <row r="899" spans="5:5" x14ac:dyDescent="0.3">
      <c r="E899"/>
    </row>
    <row r="900" spans="5:5" x14ac:dyDescent="0.3">
      <c r="E900"/>
    </row>
    <row r="901" spans="5:5" x14ac:dyDescent="0.3">
      <c r="E901"/>
    </row>
    <row r="902" spans="5:5" x14ac:dyDescent="0.3">
      <c r="E902"/>
    </row>
    <row r="903" spans="5:5" x14ac:dyDescent="0.3">
      <c r="E903"/>
    </row>
    <row r="904" spans="5:5" x14ac:dyDescent="0.3">
      <c r="E904"/>
    </row>
    <row r="905" spans="5:5" x14ac:dyDescent="0.3">
      <c r="E905"/>
    </row>
    <row r="906" spans="5:5" x14ac:dyDescent="0.3">
      <c r="E906"/>
    </row>
    <row r="907" spans="5:5" x14ac:dyDescent="0.3">
      <c r="E907"/>
    </row>
    <row r="908" spans="5:5" x14ac:dyDescent="0.3">
      <c r="E908"/>
    </row>
    <row r="909" spans="5:5" x14ac:dyDescent="0.3">
      <c r="E909"/>
    </row>
    <row r="910" spans="5:5" x14ac:dyDescent="0.3">
      <c r="E910"/>
    </row>
    <row r="911" spans="5:5" x14ac:dyDescent="0.3">
      <c r="E911"/>
    </row>
    <row r="912" spans="5:5" x14ac:dyDescent="0.3">
      <c r="E912"/>
    </row>
    <row r="913" spans="5:5" x14ac:dyDescent="0.3">
      <c r="E913"/>
    </row>
    <row r="914" spans="5:5" x14ac:dyDescent="0.3">
      <c r="E914"/>
    </row>
    <row r="915" spans="5:5" x14ac:dyDescent="0.3">
      <c r="E915"/>
    </row>
    <row r="916" spans="5:5" x14ac:dyDescent="0.3">
      <c r="E916"/>
    </row>
    <row r="917" spans="5:5" x14ac:dyDescent="0.3">
      <c r="E917"/>
    </row>
    <row r="918" spans="5:5" x14ac:dyDescent="0.3">
      <c r="E918"/>
    </row>
    <row r="919" spans="5:5" x14ac:dyDescent="0.3">
      <c r="E919"/>
    </row>
    <row r="920" spans="5:5" x14ac:dyDescent="0.3">
      <c r="E920"/>
    </row>
    <row r="921" spans="5:5" x14ac:dyDescent="0.3">
      <c r="E921"/>
    </row>
    <row r="922" spans="5:5" x14ac:dyDescent="0.3">
      <c r="E922"/>
    </row>
    <row r="923" spans="5:5" x14ac:dyDescent="0.3">
      <c r="E923"/>
    </row>
    <row r="924" spans="5:5" x14ac:dyDescent="0.3">
      <c r="E924"/>
    </row>
    <row r="925" spans="5:5" x14ac:dyDescent="0.3">
      <c r="E925"/>
    </row>
    <row r="926" spans="5:5" x14ac:dyDescent="0.3">
      <c r="E926"/>
    </row>
    <row r="927" spans="5:5" x14ac:dyDescent="0.3">
      <c r="E927"/>
    </row>
    <row r="928" spans="5:5" x14ac:dyDescent="0.3">
      <c r="E928"/>
    </row>
    <row r="929" spans="5:5" x14ac:dyDescent="0.3">
      <c r="E929"/>
    </row>
    <row r="930" spans="5:5" x14ac:dyDescent="0.3">
      <c r="E930"/>
    </row>
    <row r="931" spans="5:5" x14ac:dyDescent="0.3">
      <c r="E931"/>
    </row>
    <row r="932" spans="5:5" x14ac:dyDescent="0.3">
      <c r="E932"/>
    </row>
    <row r="933" spans="5:5" x14ac:dyDescent="0.3">
      <c r="E933"/>
    </row>
    <row r="934" spans="5:5" x14ac:dyDescent="0.3">
      <c r="E934"/>
    </row>
    <row r="935" spans="5:5" x14ac:dyDescent="0.3">
      <c r="E935"/>
    </row>
    <row r="936" spans="5:5" x14ac:dyDescent="0.3">
      <c r="E936"/>
    </row>
    <row r="937" spans="5:5" x14ac:dyDescent="0.3">
      <c r="E937"/>
    </row>
    <row r="938" spans="5:5" x14ac:dyDescent="0.3">
      <c r="E938"/>
    </row>
    <row r="939" spans="5:5" x14ac:dyDescent="0.3">
      <c r="E939"/>
    </row>
    <row r="940" spans="5:5" x14ac:dyDescent="0.3">
      <c r="E940"/>
    </row>
    <row r="941" spans="5:5" x14ac:dyDescent="0.3">
      <c r="E941"/>
    </row>
    <row r="942" spans="5:5" x14ac:dyDescent="0.3">
      <c r="E942"/>
    </row>
    <row r="943" spans="5:5" x14ac:dyDescent="0.3">
      <c r="E943"/>
    </row>
    <row r="944" spans="5:5" x14ac:dyDescent="0.3">
      <c r="E944"/>
    </row>
    <row r="945" spans="5:5" x14ac:dyDescent="0.3">
      <c r="E945"/>
    </row>
    <row r="946" spans="5:5" x14ac:dyDescent="0.3">
      <c r="E946"/>
    </row>
    <row r="947" spans="5:5" x14ac:dyDescent="0.3">
      <c r="E947"/>
    </row>
    <row r="948" spans="5:5" x14ac:dyDescent="0.3">
      <c r="E948"/>
    </row>
    <row r="949" spans="5:5" x14ac:dyDescent="0.3">
      <c r="E949"/>
    </row>
    <row r="950" spans="5:5" x14ac:dyDescent="0.3">
      <c r="E950"/>
    </row>
    <row r="951" spans="5:5" x14ac:dyDescent="0.3">
      <c r="E951"/>
    </row>
    <row r="952" spans="5:5" x14ac:dyDescent="0.3">
      <c r="E952"/>
    </row>
    <row r="953" spans="5:5" x14ac:dyDescent="0.3">
      <c r="E953"/>
    </row>
    <row r="954" spans="5:5" x14ac:dyDescent="0.3">
      <c r="E954"/>
    </row>
    <row r="955" spans="5:5" x14ac:dyDescent="0.3">
      <c r="E955"/>
    </row>
    <row r="956" spans="5:5" x14ac:dyDescent="0.3">
      <c r="E956"/>
    </row>
    <row r="957" spans="5:5" x14ac:dyDescent="0.3">
      <c r="E957"/>
    </row>
    <row r="958" spans="5:5" x14ac:dyDescent="0.3">
      <c r="E958"/>
    </row>
    <row r="959" spans="5:5" x14ac:dyDescent="0.3">
      <c r="E959"/>
    </row>
    <row r="960" spans="5:5" x14ac:dyDescent="0.3">
      <c r="E960"/>
    </row>
    <row r="961" spans="5:5" x14ac:dyDescent="0.3">
      <c r="E961"/>
    </row>
    <row r="962" spans="5:5" x14ac:dyDescent="0.3">
      <c r="E962"/>
    </row>
    <row r="963" spans="5:5" x14ac:dyDescent="0.3">
      <c r="E963"/>
    </row>
    <row r="964" spans="5:5" x14ac:dyDescent="0.3">
      <c r="E964"/>
    </row>
    <row r="965" spans="5:5" x14ac:dyDescent="0.3">
      <c r="E965"/>
    </row>
    <row r="966" spans="5:5" x14ac:dyDescent="0.3">
      <c r="E966"/>
    </row>
    <row r="967" spans="5:5" x14ac:dyDescent="0.3">
      <c r="E967"/>
    </row>
    <row r="968" spans="5:5" x14ac:dyDescent="0.3">
      <c r="E968"/>
    </row>
    <row r="969" spans="5:5" x14ac:dyDescent="0.3">
      <c r="E969"/>
    </row>
    <row r="970" spans="5:5" x14ac:dyDescent="0.3">
      <c r="E970"/>
    </row>
    <row r="971" spans="5:5" x14ac:dyDescent="0.3">
      <c r="E971"/>
    </row>
    <row r="972" spans="5:5" x14ac:dyDescent="0.3">
      <c r="E972"/>
    </row>
    <row r="973" spans="5:5" x14ac:dyDescent="0.3">
      <c r="E973"/>
    </row>
    <row r="974" spans="5:5" x14ac:dyDescent="0.3">
      <c r="E974"/>
    </row>
    <row r="975" spans="5:5" x14ac:dyDescent="0.3">
      <c r="E975"/>
    </row>
    <row r="976" spans="5:5" x14ac:dyDescent="0.3">
      <c r="E976"/>
    </row>
    <row r="977" spans="5:5" x14ac:dyDescent="0.3">
      <c r="E977"/>
    </row>
    <row r="978" spans="5:5" x14ac:dyDescent="0.3">
      <c r="E978"/>
    </row>
    <row r="979" spans="5:5" x14ac:dyDescent="0.3">
      <c r="E979"/>
    </row>
    <row r="980" spans="5:5" x14ac:dyDescent="0.3">
      <c r="E980"/>
    </row>
    <row r="981" spans="5:5" x14ac:dyDescent="0.3">
      <c r="E981"/>
    </row>
    <row r="982" spans="5:5" x14ac:dyDescent="0.3">
      <c r="E982"/>
    </row>
    <row r="983" spans="5:5" x14ac:dyDescent="0.3">
      <c r="E983"/>
    </row>
    <row r="984" spans="5:5" x14ac:dyDescent="0.3">
      <c r="E984"/>
    </row>
    <row r="985" spans="5:5" x14ac:dyDescent="0.3">
      <c r="E985"/>
    </row>
    <row r="986" spans="5:5" x14ac:dyDescent="0.3">
      <c r="E986"/>
    </row>
    <row r="987" spans="5:5" x14ac:dyDescent="0.3">
      <c r="E987"/>
    </row>
    <row r="988" spans="5:5" x14ac:dyDescent="0.3">
      <c r="E988"/>
    </row>
    <row r="989" spans="5:5" x14ac:dyDescent="0.3">
      <c r="E989"/>
    </row>
    <row r="990" spans="5:5" x14ac:dyDescent="0.3">
      <c r="E990"/>
    </row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9638-F716-490F-A533-8FBC85A560E1}">
  <sheetPr published="0" codeName="Hoja4"/>
  <dimension ref="A1:O624"/>
  <sheetViews>
    <sheetView showGridLines="0" zoomScale="85" zoomScaleNormal="85" workbookViewId="0">
      <selection activeCell="E16" sqref="E16"/>
    </sheetView>
  </sheetViews>
  <sheetFormatPr baseColWidth="10" defaultRowHeight="14.4" x14ac:dyDescent="0.3"/>
  <cols>
    <col min="1" max="1" width="44" customWidth="1"/>
    <col min="2" max="2" width="15" customWidth="1"/>
    <col min="3" max="3" width="19" customWidth="1"/>
    <col min="4" max="4" width="35.44140625" customWidth="1"/>
    <col min="5" max="5" width="23" style="8" bestFit="1" customWidth="1"/>
    <col min="6" max="6" width="20" bestFit="1" customWidth="1"/>
    <col min="7" max="7" width="20" style="8" customWidth="1"/>
    <col min="8" max="8" width="20" bestFit="1" customWidth="1"/>
    <col min="9" max="132" width="14.5546875" bestFit="1" customWidth="1"/>
    <col min="133" max="260" width="15.5546875" bestFit="1" customWidth="1"/>
    <col min="261" max="261" width="12.5546875" bestFit="1" customWidth="1"/>
    <col min="262" max="262" width="20.5546875" bestFit="1" customWidth="1"/>
    <col min="263" max="263" width="17.5546875" bestFit="1" customWidth="1"/>
    <col min="264" max="264" width="20.5546875" bestFit="1" customWidth="1"/>
    <col min="265" max="265" width="17.5546875" bestFit="1" customWidth="1"/>
    <col min="266" max="266" width="20.5546875" bestFit="1" customWidth="1"/>
    <col min="267" max="267" width="17.5546875" bestFit="1" customWidth="1"/>
    <col min="268" max="268" width="20.5546875" bestFit="1" customWidth="1"/>
    <col min="269" max="269" width="17.5546875" bestFit="1" customWidth="1"/>
    <col min="270" max="270" width="20.5546875" bestFit="1" customWidth="1"/>
    <col min="271" max="271" width="17.5546875" bestFit="1" customWidth="1"/>
    <col min="272" max="272" width="20.5546875" bestFit="1" customWidth="1"/>
    <col min="273" max="273" width="17.5546875" bestFit="1" customWidth="1"/>
    <col min="274" max="274" width="20.5546875" bestFit="1" customWidth="1"/>
    <col min="275" max="275" width="17.5546875" bestFit="1" customWidth="1"/>
    <col min="276" max="276" width="20.5546875" bestFit="1" customWidth="1"/>
    <col min="277" max="277" width="17.5546875" bestFit="1" customWidth="1"/>
    <col min="278" max="278" width="20.5546875" bestFit="1" customWidth="1"/>
    <col min="279" max="279" width="17.5546875" bestFit="1" customWidth="1"/>
    <col min="280" max="280" width="20.5546875" bestFit="1" customWidth="1"/>
    <col min="281" max="281" width="17.5546875" bestFit="1" customWidth="1"/>
    <col min="282" max="282" width="20.5546875" bestFit="1" customWidth="1"/>
    <col min="283" max="283" width="17.5546875" bestFit="1" customWidth="1"/>
    <col min="284" max="284" width="20.5546875" bestFit="1" customWidth="1"/>
    <col min="285" max="285" width="17.5546875" bestFit="1" customWidth="1"/>
    <col min="286" max="286" width="20.5546875" bestFit="1" customWidth="1"/>
    <col min="287" max="287" width="17.5546875" bestFit="1" customWidth="1"/>
    <col min="288" max="288" width="20.5546875" bestFit="1" customWidth="1"/>
    <col min="289" max="289" width="17.5546875" bestFit="1" customWidth="1"/>
    <col min="290" max="290" width="20.5546875" bestFit="1" customWidth="1"/>
    <col min="291" max="291" width="17.5546875" bestFit="1" customWidth="1"/>
    <col min="292" max="292" width="20.5546875" bestFit="1" customWidth="1"/>
    <col min="293" max="293" width="17.5546875" bestFit="1" customWidth="1"/>
    <col min="294" max="294" width="20.5546875" bestFit="1" customWidth="1"/>
    <col min="295" max="295" width="17.5546875" bestFit="1" customWidth="1"/>
    <col min="296" max="296" width="20.5546875" bestFit="1" customWidth="1"/>
    <col min="297" max="297" width="17.5546875" bestFit="1" customWidth="1"/>
    <col min="298" max="298" width="20.5546875" bestFit="1" customWidth="1"/>
    <col min="299" max="299" width="17.5546875" bestFit="1" customWidth="1"/>
    <col min="300" max="300" width="20.5546875" bestFit="1" customWidth="1"/>
    <col min="301" max="301" width="17.5546875" bestFit="1" customWidth="1"/>
    <col min="302" max="302" width="20.5546875" bestFit="1" customWidth="1"/>
    <col min="303" max="303" width="17.5546875" bestFit="1" customWidth="1"/>
    <col min="304" max="304" width="20.5546875" bestFit="1" customWidth="1"/>
    <col min="305" max="305" width="17.5546875" bestFit="1" customWidth="1"/>
    <col min="306" max="306" width="20.5546875" bestFit="1" customWidth="1"/>
    <col min="307" max="307" width="17.5546875" bestFit="1" customWidth="1"/>
    <col min="308" max="308" width="20.5546875" bestFit="1" customWidth="1"/>
    <col min="309" max="309" width="17.5546875" bestFit="1" customWidth="1"/>
    <col min="310" max="310" width="20.5546875" bestFit="1" customWidth="1"/>
    <col min="311" max="311" width="17.5546875" bestFit="1" customWidth="1"/>
    <col min="312" max="312" width="20.5546875" bestFit="1" customWidth="1"/>
    <col min="313" max="313" width="17.5546875" bestFit="1" customWidth="1"/>
    <col min="314" max="314" width="20.5546875" bestFit="1" customWidth="1"/>
    <col min="315" max="315" width="17.5546875" bestFit="1" customWidth="1"/>
    <col min="316" max="316" width="20.5546875" bestFit="1" customWidth="1"/>
    <col min="317" max="317" width="17.5546875" bestFit="1" customWidth="1"/>
    <col min="318" max="318" width="20.5546875" bestFit="1" customWidth="1"/>
    <col min="319" max="319" width="17.5546875" bestFit="1" customWidth="1"/>
    <col min="320" max="320" width="20.5546875" bestFit="1" customWidth="1"/>
    <col min="321" max="321" width="17.5546875" bestFit="1" customWidth="1"/>
    <col min="322" max="322" width="20.5546875" bestFit="1" customWidth="1"/>
    <col min="323" max="323" width="17.5546875" bestFit="1" customWidth="1"/>
    <col min="324" max="324" width="20.5546875" bestFit="1" customWidth="1"/>
    <col min="325" max="325" width="17.5546875" bestFit="1" customWidth="1"/>
    <col min="326" max="326" width="20.5546875" bestFit="1" customWidth="1"/>
    <col min="327" max="327" width="17.5546875" bestFit="1" customWidth="1"/>
    <col min="328" max="328" width="20.5546875" bestFit="1" customWidth="1"/>
    <col min="329" max="329" width="17.5546875" bestFit="1" customWidth="1"/>
    <col min="330" max="330" width="20.5546875" bestFit="1" customWidth="1"/>
    <col min="331" max="331" width="17.5546875" bestFit="1" customWidth="1"/>
    <col min="332" max="332" width="20.5546875" bestFit="1" customWidth="1"/>
    <col min="333" max="333" width="17.5546875" bestFit="1" customWidth="1"/>
    <col min="334" max="334" width="20.5546875" bestFit="1" customWidth="1"/>
    <col min="335" max="335" width="17.5546875" bestFit="1" customWidth="1"/>
    <col min="336" max="336" width="20.5546875" bestFit="1" customWidth="1"/>
    <col min="337" max="337" width="17.5546875" bestFit="1" customWidth="1"/>
    <col min="338" max="338" width="15.5546875" bestFit="1" customWidth="1"/>
    <col min="339" max="339" width="20.5546875" bestFit="1" customWidth="1"/>
    <col min="340" max="340" width="17.5546875" bestFit="1" customWidth="1"/>
    <col min="341" max="341" width="20.5546875" bestFit="1" customWidth="1"/>
    <col min="342" max="342" width="17.5546875" bestFit="1" customWidth="1"/>
    <col min="343" max="343" width="20.5546875" bestFit="1" customWidth="1"/>
    <col min="344" max="344" width="17.5546875" bestFit="1" customWidth="1"/>
    <col min="345" max="345" width="15.5546875" bestFit="1" customWidth="1"/>
    <col min="346" max="346" width="20.5546875" bestFit="1" customWidth="1"/>
    <col min="347" max="347" width="17.5546875" bestFit="1" customWidth="1"/>
    <col min="348" max="348" width="20.5546875" bestFit="1" customWidth="1"/>
    <col min="349" max="349" width="17.5546875" bestFit="1" customWidth="1"/>
    <col min="350" max="350" width="20.5546875" bestFit="1" customWidth="1"/>
    <col min="351" max="351" width="17.5546875" bestFit="1" customWidth="1"/>
    <col min="352" max="352" width="20.5546875" bestFit="1" customWidth="1"/>
    <col min="353" max="353" width="17.5546875" bestFit="1" customWidth="1"/>
    <col min="354" max="354" width="20.5546875" bestFit="1" customWidth="1"/>
    <col min="355" max="355" width="17.5546875" bestFit="1" customWidth="1"/>
    <col min="356" max="356" width="20.5546875" bestFit="1" customWidth="1"/>
    <col min="357" max="357" width="17.5546875" bestFit="1" customWidth="1"/>
    <col min="358" max="358" width="20.5546875" bestFit="1" customWidth="1"/>
    <col min="359" max="359" width="17.5546875" bestFit="1" customWidth="1"/>
    <col min="360" max="360" width="20.5546875" bestFit="1" customWidth="1"/>
    <col min="361" max="361" width="17.5546875" bestFit="1" customWidth="1"/>
    <col min="362" max="362" width="20.5546875" bestFit="1" customWidth="1"/>
    <col min="363" max="363" width="17.5546875" bestFit="1" customWidth="1"/>
    <col min="364" max="364" width="20.5546875" bestFit="1" customWidth="1"/>
    <col min="365" max="365" width="17.5546875" bestFit="1" customWidth="1"/>
    <col min="366" max="366" width="20.5546875" bestFit="1" customWidth="1"/>
    <col min="367" max="367" width="17.5546875" bestFit="1" customWidth="1"/>
    <col min="368" max="368" width="20.5546875" bestFit="1" customWidth="1"/>
    <col min="369" max="369" width="17.5546875" bestFit="1" customWidth="1"/>
    <col min="370" max="370" width="20.5546875" bestFit="1" customWidth="1"/>
    <col min="371" max="371" width="17.5546875" bestFit="1" customWidth="1"/>
    <col min="372" max="372" width="20.5546875" bestFit="1" customWidth="1"/>
    <col min="373" max="373" width="17.5546875" bestFit="1" customWidth="1"/>
    <col min="374" max="374" width="20.5546875" bestFit="1" customWidth="1"/>
    <col min="375" max="375" width="17.5546875" bestFit="1" customWidth="1"/>
    <col min="376" max="376" width="20.5546875" bestFit="1" customWidth="1"/>
    <col min="377" max="377" width="17.5546875" bestFit="1" customWidth="1"/>
    <col min="378" max="378" width="20.5546875" bestFit="1" customWidth="1"/>
    <col min="379" max="379" width="17.5546875" bestFit="1" customWidth="1"/>
    <col min="380" max="380" width="20.5546875" bestFit="1" customWidth="1"/>
    <col min="381" max="381" width="17.5546875" bestFit="1" customWidth="1"/>
    <col min="382" max="382" width="20.5546875" bestFit="1" customWidth="1"/>
    <col min="383" max="383" width="17.5546875" bestFit="1" customWidth="1"/>
    <col min="384" max="384" width="20.5546875" bestFit="1" customWidth="1"/>
    <col min="385" max="385" width="17.5546875" bestFit="1" customWidth="1"/>
    <col min="386" max="386" width="20.5546875" bestFit="1" customWidth="1"/>
    <col min="387" max="387" width="17.5546875" bestFit="1" customWidth="1"/>
    <col min="388" max="388" width="20.5546875" bestFit="1" customWidth="1"/>
    <col min="389" max="389" width="17.5546875" bestFit="1" customWidth="1"/>
    <col min="390" max="390" width="20.5546875" bestFit="1" customWidth="1"/>
    <col min="391" max="391" width="17.5546875" bestFit="1" customWidth="1"/>
    <col min="392" max="392" width="20.5546875" bestFit="1" customWidth="1"/>
    <col min="393" max="393" width="17.5546875" bestFit="1" customWidth="1"/>
    <col min="394" max="394" width="15.5546875" bestFit="1" customWidth="1"/>
    <col min="395" max="395" width="20.5546875" bestFit="1" customWidth="1"/>
    <col min="396" max="396" width="17.5546875" bestFit="1" customWidth="1"/>
    <col min="397" max="397" width="20.5546875" bestFit="1" customWidth="1"/>
    <col min="398" max="398" width="17.5546875" bestFit="1" customWidth="1"/>
    <col min="399" max="399" width="20.5546875" bestFit="1" customWidth="1"/>
    <col min="400" max="400" width="17.5546875" bestFit="1" customWidth="1"/>
    <col min="401" max="401" width="15.5546875" bestFit="1" customWidth="1"/>
    <col min="402" max="402" width="20.5546875" bestFit="1" customWidth="1"/>
    <col min="403" max="403" width="17.5546875" bestFit="1" customWidth="1"/>
    <col min="404" max="404" width="20.5546875" bestFit="1" customWidth="1"/>
    <col min="405" max="405" width="17.5546875" bestFit="1" customWidth="1"/>
    <col min="406" max="406" width="20.5546875" bestFit="1" customWidth="1"/>
    <col min="407" max="407" width="17.5546875" bestFit="1" customWidth="1"/>
    <col min="408" max="408" width="20.5546875" bestFit="1" customWidth="1"/>
    <col min="409" max="409" width="17.5546875" bestFit="1" customWidth="1"/>
    <col min="410" max="410" width="20.5546875" bestFit="1" customWidth="1"/>
    <col min="411" max="411" width="17.5546875" bestFit="1" customWidth="1"/>
    <col min="412" max="412" width="20.5546875" bestFit="1" customWidth="1"/>
    <col min="413" max="413" width="17.5546875" bestFit="1" customWidth="1"/>
    <col min="414" max="414" width="20.5546875" bestFit="1" customWidth="1"/>
    <col min="415" max="415" width="17.5546875" bestFit="1" customWidth="1"/>
    <col min="416" max="416" width="20.5546875" bestFit="1" customWidth="1"/>
    <col min="417" max="417" width="17.5546875" bestFit="1" customWidth="1"/>
    <col min="418" max="418" width="20.5546875" bestFit="1" customWidth="1"/>
    <col min="419" max="419" width="17.5546875" bestFit="1" customWidth="1"/>
    <col min="420" max="420" width="20.5546875" bestFit="1" customWidth="1"/>
    <col min="421" max="421" width="17.5546875" bestFit="1" customWidth="1"/>
    <col min="422" max="422" width="20.5546875" bestFit="1" customWidth="1"/>
    <col min="423" max="423" width="17.5546875" bestFit="1" customWidth="1"/>
    <col min="424" max="424" width="20.5546875" bestFit="1" customWidth="1"/>
    <col min="425" max="425" width="17.5546875" bestFit="1" customWidth="1"/>
    <col min="426" max="426" width="20.5546875" bestFit="1" customWidth="1"/>
    <col min="427" max="427" width="17.5546875" bestFit="1" customWidth="1"/>
    <col min="428" max="428" width="20.5546875" bestFit="1" customWidth="1"/>
    <col min="429" max="429" width="17.5546875" bestFit="1" customWidth="1"/>
    <col min="430" max="430" width="20.5546875" bestFit="1" customWidth="1"/>
    <col min="431" max="431" width="17.5546875" bestFit="1" customWidth="1"/>
    <col min="432" max="432" width="20.5546875" bestFit="1" customWidth="1"/>
    <col min="433" max="433" width="17.5546875" bestFit="1" customWidth="1"/>
    <col min="434" max="434" width="20.5546875" bestFit="1" customWidth="1"/>
    <col min="435" max="435" width="17.5546875" bestFit="1" customWidth="1"/>
    <col min="436" max="436" width="20.5546875" bestFit="1" customWidth="1"/>
    <col min="437" max="437" width="17.5546875" bestFit="1" customWidth="1"/>
    <col min="438" max="438" width="20.5546875" bestFit="1" customWidth="1"/>
    <col min="439" max="439" width="17.5546875" bestFit="1" customWidth="1"/>
    <col min="440" max="440" width="20.5546875" bestFit="1" customWidth="1"/>
    <col min="441" max="441" width="17.5546875" bestFit="1" customWidth="1"/>
    <col min="442" max="442" width="20.5546875" bestFit="1" customWidth="1"/>
    <col min="443" max="443" width="17.5546875" bestFit="1" customWidth="1"/>
    <col min="444" max="444" width="20.5546875" bestFit="1" customWidth="1"/>
    <col min="445" max="445" width="17.5546875" bestFit="1" customWidth="1"/>
    <col min="446" max="446" width="20.5546875" bestFit="1" customWidth="1"/>
    <col min="447" max="447" width="17.5546875" bestFit="1" customWidth="1"/>
    <col min="448" max="448" width="20.5546875" bestFit="1" customWidth="1"/>
    <col min="449" max="449" width="17.5546875" bestFit="1" customWidth="1"/>
    <col min="450" max="450" width="20.5546875" bestFit="1" customWidth="1"/>
    <col min="451" max="451" width="17.5546875" bestFit="1" customWidth="1"/>
    <col min="452" max="452" width="20.5546875" bestFit="1" customWidth="1"/>
    <col min="453" max="453" width="17.5546875" bestFit="1" customWidth="1"/>
    <col min="454" max="454" width="20.5546875" bestFit="1" customWidth="1"/>
    <col min="455" max="455" width="17.5546875" bestFit="1" customWidth="1"/>
    <col min="456" max="456" width="20.5546875" bestFit="1" customWidth="1"/>
    <col min="457" max="457" width="17.5546875" bestFit="1" customWidth="1"/>
    <col min="458" max="458" width="20.5546875" bestFit="1" customWidth="1"/>
    <col min="459" max="459" width="17.5546875" bestFit="1" customWidth="1"/>
    <col min="460" max="460" width="20.5546875" bestFit="1" customWidth="1"/>
    <col min="461" max="461" width="17.5546875" bestFit="1" customWidth="1"/>
    <col min="462" max="462" width="20.5546875" bestFit="1" customWidth="1"/>
    <col min="463" max="463" width="17.5546875" bestFit="1" customWidth="1"/>
    <col min="464" max="464" width="20.5546875" bestFit="1" customWidth="1"/>
    <col min="465" max="465" width="17.5546875" bestFit="1" customWidth="1"/>
    <col min="466" max="466" width="20.5546875" bestFit="1" customWidth="1"/>
    <col min="467" max="467" width="17.5546875" bestFit="1" customWidth="1"/>
    <col min="468" max="468" width="20.5546875" bestFit="1" customWidth="1"/>
    <col min="469" max="469" width="17.5546875" bestFit="1" customWidth="1"/>
    <col min="470" max="470" width="20.5546875" bestFit="1" customWidth="1"/>
    <col min="471" max="471" width="17.5546875" bestFit="1" customWidth="1"/>
    <col min="472" max="472" width="20.5546875" bestFit="1" customWidth="1"/>
    <col min="473" max="473" width="17.5546875" bestFit="1" customWidth="1"/>
    <col min="474" max="474" width="20.5546875" bestFit="1" customWidth="1"/>
    <col min="475" max="475" width="17.5546875" bestFit="1" customWidth="1"/>
    <col min="476" max="476" width="20.5546875" bestFit="1" customWidth="1"/>
    <col min="477" max="477" width="17.5546875" bestFit="1" customWidth="1"/>
    <col min="478" max="478" width="20.5546875" bestFit="1" customWidth="1"/>
    <col min="479" max="479" width="17.5546875" bestFit="1" customWidth="1"/>
    <col min="480" max="480" width="20.5546875" bestFit="1" customWidth="1"/>
    <col min="481" max="481" width="17.5546875" bestFit="1" customWidth="1"/>
    <col min="482" max="482" width="20.5546875" bestFit="1" customWidth="1"/>
    <col min="483" max="483" width="17.5546875" bestFit="1" customWidth="1"/>
    <col min="484" max="484" width="20.5546875" bestFit="1" customWidth="1"/>
    <col min="485" max="485" width="17.5546875" bestFit="1" customWidth="1"/>
    <col min="486" max="486" width="20.5546875" bestFit="1" customWidth="1"/>
    <col min="487" max="487" width="17.5546875" bestFit="1" customWidth="1"/>
    <col min="488" max="488" width="20.5546875" bestFit="1" customWidth="1"/>
    <col min="489" max="489" width="17.5546875" bestFit="1" customWidth="1"/>
    <col min="490" max="490" width="20.5546875" bestFit="1" customWidth="1"/>
    <col min="491" max="491" width="17.5546875" bestFit="1" customWidth="1"/>
    <col min="492" max="492" width="20.5546875" bestFit="1" customWidth="1"/>
    <col min="493" max="493" width="12.5546875" bestFit="1" customWidth="1"/>
  </cols>
  <sheetData>
    <row r="1" spans="1:15" x14ac:dyDescent="0.3">
      <c r="A1" s="6"/>
    </row>
    <row r="5" spans="1:15" x14ac:dyDescent="0.3">
      <c r="B5" s="7" t="s">
        <v>193</v>
      </c>
      <c r="C5" s="8" t="s">
        <v>206</v>
      </c>
      <c r="D5" s="8" t="s">
        <v>202</v>
      </c>
      <c r="E5" s="8" t="s">
        <v>205</v>
      </c>
      <c r="F5" s="8" t="s">
        <v>207</v>
      </c>
    </row>
    <row r="6" spans="1:15" x14ac:dyDescent="0.3">
      <c r="B6" s="6" t="s">
        <v>179</v>
      </c>
      <c r="C6" s="45">
        <v>123</v>
      </c>
      <c r="D6" s="45">
        <v>123</v>
      </c>
      <c r="E6" s="45">
        <v>0</v>
      </c>
      <c r="F6" s="16">
        <v>0</v>
      </c>
    </row>
    <row r="7" spans="1:15" x14ac:dyDescent="0.3">
      <c r="B7" s="6" t="s">
        <v>178</v>
      </c>
      <c r="C7" s="45">
        <v>277</v>
      </c>
      <c r="D7" s="45">
        <v>273</v>
      </c>
      <c r="E7" s="45">
        <v>4</v>
      </c>
      <c r="F7" s="16">
        <v>1.3377926421404682E-2</v>
      </c>
    </row>
    <row r="8" spans="1:15" x14ac:dyDescent="0.3">
      <c r="B8" s="6" t="s">
        <v>177</v>
      </c>
      <c r="C8" s="45">
        <v>284</v>
      </c>
      <c r="D8" s="45">
        <v>281</v>
      </c>
      <c r="E8" s="45">
        <v>3</v>
      </c>
      <c r="F8" s="16">
        <v>9.4936708860759497E-3</v>
      </c>
    </row>
    <row r="9" spans="1:15" x14ac:dyDescent="0.3">
      <c r="B9" s="6" t="s">
        <v>223</v>
      </c>
      <c r="C9" s="45">
        <v>11</v>
      </c>
      <c r="D9" s="45">
        <v>11</v>
      </c>
      <c r="E9" s="45">
        <v>0</v>
      </c>
      <c r="F9" s="16">
        <v>0</v>
      </c>
    </row>
    <row r="10" spans="1:15" x14ac:dyDescent="0.3">
      <c r="B10" s="6" t="s">
        <v>560</v>
      </c>
      <c r="C10" s="45">
        <v>11</v>
      </c>
      <c r="D10" s="45">
        <v>11</v>
      </c>
      <c r="E10" s="45">
        <v>0</v>
      </c>
      <c r="F10" s="16">
        <v>0</v>
      </c>
    </row>
    <row r="11" spans="1:15" x14ac:dyDescent="0.3">
      <c r="B11" s="6" t="s">
        <v>163</v>
      </c>
      <c r="C11" s="45">
        <v>2</v>
      </c>
      <c r="D11" s="45">
        <v>2</v>
      </c>
      <c r="E11" s="45">
        <v>0</v>
      </c>
      <c r="F11" s="16">
        <v>0</v>
      </c>
    </row>
    <row r="12" spans="1:15" x14ac:dyDescent="0.3">
      <c r="B12" s="6" t="s">
        <v>3381</v>
      </c>
      <c r="C12" s="45">
        <v>2</v>
      </c>
      <c r="D12" s="45">
        <v>2</v>
      </c>
      <c r="E12" s="45">
        <v>0</v>
      </c>
      <c r="F12" s="16">
        <v>0</v>
      </c>
      <c r="H12" s="32"/>
    </row>
    <row r="13" spans="1:15" x14ac:dyDescent="0.3">
      <c r="B13" s="6" t="s">
        <v>184</v>
      </c>
      <c r="C13" s="45">
        <v>710</v>
      </c>
      <c r="D13" s="45">
        <v>703</v>
      </c>
      <c r="E13" s="45">
        <v>7</v>
      </c>
      <c r="F13" s="16">
        <v>9.0673575129533671E-3</v>
      </c>
    </row>
    <row r="14" spans="1:15" x14ac:dyDescent="0.3">
      <c r="B14" s="6"/>
      <c r="C14" s="8"/>
      <c r="D14" s="8"/>
      <c r="F14" s="16"/>
    </row>
    <row r="15" spans="1:15" x14ac:dyDescent="0.3">
      <c r="B15" s="5" t="s">
        <v>176</v>
      </c>
      <c r="C15" s="5" t="s">
        <v>0</v>
      </c>
      <c r="D15" s="5" t="s">
        <v>2</v>
      </c>
      <c r="E15" s="7" t="s">
        <v>180</v>
      </c>
      <c r="F15" s="5" t="s">
        <v>181</v>
      </c>
      <c r="G15"/>
      <c r="O15" t="s">
        <v>1856</v>
      </c>
    </row>
    <row r="16" spans="1:15" x14ac:dyDescent="0.3">
      <c r="B16" t="s">
        <v>178</v>
      </c>
      <c r="C16" t="s">
        <v>1342</v>
      </c>
      <c r="D16" t="s">
        <v>1343</v>
      </c>
      <c r="E16" s="2">
        <v>45922.373703703706</v>
      </c>
      <c r="F16" t="s">
        <v>183</v>
      </c>
      <c r="G16"/>
    </row>
    <row r="17" spans="2:7" x14ac:dyDescent="0.3">
      <c r="B17" t="s">
        <v>178</v>
      </c>
      <c r="C17" t="s">
        <v>1714</v>
      </c>
      <c r="D17" t="s">
        <v>1715</v>
      </c>
      <c r="E17" s="2">
        <v>45922.37090277778</v>
      </c>
      <c r="F17" t="s">
        <v>183</v>
      </c>
      <c r="G17"/>
    </row>
    <row r="18" spans="2:7" x14ac:dyDescent="0.3">
      <c r="B18" t="s">
        <v>178</v>
      </c>
      <c r="C18" t="s">
        <v>1907</v>
      </c>
      <c r="D18" t="s">
        <v>1908</v>
      </c>
      <c r="E18" s="2">
        <v>45922.379479166666</v>
      </c>
      <c r="F18" t="s">
        <v>183</v>
      </c>
      <c r="G18"/>
    </row>
    <row r="19" spans="2:7" x14ac:dyDescent="0.3">
      <c r="B19" t="s">
        <v>178</v>
      </c>
      <c r="C19" t="s">
        <v>3157</v>
      </c>
      <c r="D19" t="s">
        <v>3158</v>
      </c>
      <c r="E19" s="2">
        <v>45922.650601851848</v>
      </c>
      <c r="F19" t="s">
        <v>183</v>
      </c>
      <c r="G19"/>
    </row>
    <row r="20" spans="2:7" x14ac:dyDescent="0.3">
      <c r="B20" t="s">
        <v>177</v>
      </c>
      <c r="C20" t="s">
        <v>1579</v>
      </c>
      <c r="D20" t="s">
        <v>1580</v>
      </c>
      <c r="E20" s="2">
        <v>45922.465115740742</v>
      </c>
      <c r="F20" t="s">
        <v>183</v>
      </c>
      <c r="G20"/>
    </row>
    <row r="21" spans="2:7" x14ac:dyDescent="0.3">
      <c r="B21" t="s">
        <v>177</v>
      </c>
      <c r="C21" t="s">
        <v>2929</v>
      </c>
      <c r="D21" t="s">
        <v>2930</v>
      </c>
      <c r="E21" s="2">
        <v>45922.601018518515</v>
      </c>
      <c r="F21" t="s">
        <v>183</v>
      </c>
      <c r="G21"/>
    </row>
    <row r="22" spans="2:7" x14ac:dyDescent="0.3">
      <c r="B22" t="s">
        <v>177</v>
      </c>
      <c r="C22" t="s">
        <v>3603</v>
      </c>
      <c r="D22" t="s">
        <v>3604</v>
      </c>
      <c r="E22" s="2">
        <v>45922.547349537039</v>
      </c>
      <c r="F22" t="s">
        <v>183</v>
      </c>
      <c r="G22"/>
    </row>
    <row r="23" spans="2:7" x14ac:dyDescent="0.3">
      <c r="B23" s="8" t="s">
        <v>184</v>
      </c>
      <c r="C23" s="8"/>
      <c r="D23" s="8"/>
      <c r="F23" s="8"/>
      <c r="G23"/>
    </row>
    <row r="24" spans="2:7" x14ac:dyDescent="0.3">
      <c r="E24"/>
      <c r="G24"/>
    </row>
    <row r="25" spans="2:7" x14ac:dyDescent="0.3">
      <c r="E25"/>
      <c r="G25"/>
    </row>
    <row r="26" spans="2:7" x14ac:dyDescent="0.3">
      <c r="E26"/>
      <c r="G26"/>
    </row>
    <row r="27" spans="2:7" x14ac:dyDescent="0.3">
      <c r="E27"/>
      <c r="G27"/>
    </row>
    <row r="28" spans="2:7" x14ac:dyDescent="0.3">
      <c r="E28"/>
      <c r="G28"/>
    </row>
    <row r="29" spans="2:7" x14ac:dyDescent="0.3">
      <c r="E29"/>
      <c r="G29"/>
    </row>
    <row r="30" spans="2:7" x14ac:dyDescent="0.3">
      <c r="E30"/>
      <c r="G30"/>
    </row>
    <row r="31" spans="2:7" x14ac:dyDescent="0.3">
      <c r="E31"/>
      <c r="G31"/>
    </row>
    <row r="32" spans="2:7" x14ac:dyDescent="0.3">
      <c r="E32"/>
      <c r="G32"/>
    </row>
    <row r="33" spans="5:7" x14ac:dyDescent="0.3">
      <c r="E33"/>
      <c r="G33"/>
    </row>
    <row r="34" spans="5:7" x14ac:dyDescent="0.3">
      <c r="E34"/>
      <c r="G34"/>
    </row>
    <row r="35" spans="5:7" x14ac:dyDescent="0.3">
      <c r="E35"/>
      <c r="G35"/>
    </row>
    <row r="36" spans="5:7" x14ac:dyDescent="0.3">
      <c r="E36"/>
      <c r="G36"/>
    </row>
    <row r="37" spans="5:7" x14ac:dyDescent="0.3">
      <c r="E37"/>
      <c r="G37"/>
    </row>
    <row r="38" spans="5:7" x14ac:dyDescent="0.3">
      <c r="E38"/>
      <c r="G38"/>
    </row>
    <row r="39" spans="5:7" x14ac:dyDescent="0.3">
      <c r="E39"/>
      <c r="G39"/>
    </row>
    <row r="40" spans="5:7" x14ac:dyDescent="0.3">
      <c r="E40"/>
      <c r="G40"/>
    </row>
    <row r="41" spans="5:7" x14ac:dyDescent="0.3">
      <c r="E41"/>
      <c r="G41"/>
    </row>
    <row r="42" spans="5:7" x14ac:dyDescent="0.3">
      <c r="E42"/>
      <c r="G42"/>
    </row>
    <row r="43" spans="5:7" x14ac:dyDescent="0.3">
      <c r="E43"/>
      <c r="G43"/>
    </row>
    <row r="44" spans="5:7" x14ac:dyDescent="0.3">
      <c r="E44"/>
      <c r="G44"/>
    </row>
    <row r="45" spans="5:7" x14ac:dyDescent="0.3">
      <c r="E45"/>
      <c r="G45"/>
    </row>
    <row r="46" spans="5:7" x14ac:dyDescent="0.3">
      <c r="E46"/>
      <c r="G46"/>
    </row>
    <row r="47" spans="5:7" x14ac:dyDescent="0.3">
      <c r="E47"/>
      <c r="G47"/>
    </row>
    <row r="48" spans="5:7" x14ac:dyDescent="0.3">
      <c r="E48"/>
      <c r="G48"/>
    </row>
    <row r="49" spans="5:7" x14ac:dyDescent="0.3">
      <c r="E49"/>
      <c r="G49"/>
    </row>
    <row r="50" spans="5:7" x14ac:dyDescent="0.3">
      <c r="E50"/>
      <c r="G50"/>
    </row>
    <row r="51" spans="5:7" x14ac:dyDescent="0.3">
      <c r="E51"/>
      <c r="G51"/>
    </row>
    <row r="52" spans="5:7" x14ac:dyDescent="0.3">
      <c r="E52"/>
      <c r="G52"/>
    </row>
    <row r="53" spans="5:7" x14ac:dyDescent="0.3">
      <c r="E53"/>
      <c r="G53"/>
    </row>
    <row r="54" spans="5:7" x14ac:dyDescent="0.3">
      <c r="E54"/>
      <c r="G54"/>
    </row>
    <row r="55" spans="5:7" x14ac:dyDescent="0.3">
      <c r="E55"/>
      <c r="G55"/>
    </row>
    <row r="56" spans="5:7" x14ac:dyDescent="0.3">
      <c r="E56"/>
      <c r="G56"/>
    </row>
    <row r="57" spans="5:7" x14ac:dyDescent="0.3">
      <c r="E57"/>
      <c r="G57"/>
    </row>
    <row r="58" spans="5:7" x14ac:dyDescent="0.3">
      <c r="E58"/>
      <c r="G58"/>
    </row>
    <row r="59" spans="5:7" x14ac:dyDescent="0.3">
      <c r="E59"/>
      <c r="G59"/>
    </row>
    <row r="60" spans="5:7" x14ac:dyDescent="0.3">
      <c r="E60"/>
      <c r="G60"/>
    </row>
    <row r="61" spans="5:7" x14ac:dyDescent="0.3">
      <c r="E61"/>
      <c r="G61"/>
    </row>
    <row r="62" spans="5:7" x14ac:dyDescent="0.3">
      <c r="E62"/>
      <c r="G62"/>
    </row>
    <row r="63" spans="5:7" x14ac:dyDescent="0.3">
      <c r="E63"/>
      <c r="G63"/>
    </row>
    <row r="64" spans="5:7" x14ac:dyDescent="0.3">
      <c r="E64"/>
      <c r="G64"/>
    </row>
    <row r="65" spans="5:7" x14ac:dyDescent="0.3">
      <c r="E65"/>
      <c r="G65"/>
    </row>
    <row r="66" spans="5:7" x14ac:dyDescent="0.3">
      <c r="E66"/>
      <c r="G66"/>
    </row>
    <row r="67" spans="5:7" x14ac:dyDescent="0.3">
      <c r="E67"/>
      <c r="G67"/>
    </row>
    <row r="68" spans="5:7" x14ac:dyDescent="0.3">
      <c r="E68"/>
      <c r="G68"/>
    </row>
    <row r="69" spans="5:7" x14ac:dyDescent="0.3">
      <c r="E69"/>
      <c r="G69"/>
    </row>
    <row r="70" spans="5:7" x14ac:dyDescent="0.3">
      <c r="E70"/>
      <c r="G70"/>
    </row>
    <row r="71" spans="5:7" x14ac:dyDescent="0.3">
      <c r="E71"/>
      <c r="G71"/>
    </row>
    <row r="72" spans="5:7" x14ac:dyDescent="0.3">
      <c r="E72"/>
      <c r="G72"/>
    </row>
    <row r="73" spans="5:7" x14ac:dyDescent="0.3">
      <c r="E73"/>
      <c r="G73"/>
    </row>
    <row r="74" spans="5:7" x14ac:dyDescent="0.3">
      <c r="E74"/>
      <c r="G74"/>
    </row>
    <row r="75" spans="5:7" x14ac:dyDescent="0.3">
      <c r="E75"/>
      <c r="G75"/>
    </row>
    <row r="76" spans="5:7" x14ac:dyDescent="0.3">
      <c r="E76"/>
      <c r="G76"/>
    </row>
    <row r="77" spans="5:7" x14ac:dyDescent="0.3">
      <c r="E77"/>
      <c r="G77"/>
    </row>
    <row r="78" spans="5:7" x14ac:dyDescent="0.3">
      <c r="E78"/>
      <c r="G78"/>
    </row>
    <row r="79" spans="5:7" x14ac:dyDescent="0.3">
      <c r="E79"/>
      <c r="G79"/>
    </row>
    <row r="80" spans="5:7" x14ac:dyDescent="0.3">
      <c r="E80"/>
      <c r="G80"/>
    </row>
    <row r="81" spans="5:7" x14ac:dyDescent="0.3">
      <c r="E81"/>
      <c r="G81"/>
    </row>
    <row r="82" spans="5:7" x14ac:dyDescent="0.3">
      <c r="E82"/>
      <c r="G82"/>
    </row>
    <row r="83" spans="5:7" x14ac:dyDescent="0.3">
      <c r="E83"/>
      <c r="G83"/>
    </row>
    <row r="84" spans="5:7" x14ac:dyDescent="0.3">
      <c r="E84"/>
      <c r="G84"/>
    </row>
    <row r="85" spans="5:7" x14ac:dyDescent="0.3">
      <c r="E85"/>
      <c r="G85"/>
    </row>
    <row r="86" spans="5:7" x14ac:dyDescent="0.3">
      <c r="E86"/>
      <c r="G86"/>
    </row>
    <row r="87" spans="5:7" x14ac:dyDescent="0.3">
      <c r="E87"/>
      <c r="G87"/>
    </row>
    <row r="88" spans="5:7" x14ac:dyDescent="0.3">
      <c r="E88"/>
      <c r="G88"/>
    </row>
    <row r="89" spans="5:7" x14ac:dyDescent="0.3">
      <c r="E89"/>
      <c r="G89"/>
    </row>
    <row r="90" spans="5:7" x14ac:dyDescent="0.3">
      <c r="E90"/>
      <c r="G90"/>
    </row>
    <row r="91" spans="5:7" x14ac:dyDescent="0.3">
      <c r="E91"/>
      <c r="G91"/>
    </row>
    <row r="92" spans="5:7" x14ac:dyDescent="0.3">
      <c r="E92"/>
      <c r="G92"/>
    </row>
    <row r="93" spans="5:7" x14ac:dyDescent="0.3">
      <c r="E93"/>
      <c r="G93"/>
    </row>
    <row r="94" spans="5:7" x14ac:dyDescent="0.3">
      <c r="E94"/>
      <c r="G94"/>
    </row>
    <row r="95" spans="5:7" x14ac:dyDescent="0.3">
      <c r="E95"/>
      <c r="G95"/>
    </row>
    <row r="96" spans="5:7" x14ac:dyDescent="0.3">
      <c r="E96"/>
      <c r="G96"/>
    </row>
    <row r="97" spans="5:7" x14ac:dyDescent="0.3">
      <c r="E97"/>
      <c r="G97"/>
    </row>
    <row r="98" spans="5:7" x14ac:dyDescent="0.3">
      <c r="E98"/>
      <c r="G98"/>
    </row>
    <row r="99" spans="5:7" x14ac:dyDescent="0.3">
      <c r="E99"/>
      <c r="G99"/>
    </row>
    <row r="100" spans="5:7" x14ac:dyDescent="0.3">
      <c r="E100"/>
      <c r="G100"/>
    </row>
    <row r="101" spans="5:7" x14ac:dyDescent="0.3">
      <c r="E101"/>
      <c r="G101"/>
    </row>
    <row r="102" spans="5:7" x14ac:dyDescent="0.3">
      <c r="E102"/>
      <c r="G102"/>
    </row>
    <row r="103" spans="5:7" x14ac:dyDescent="0.3">
      <c r="E103"/>
      <c r="G103"/>
    </row>
    <row r="104" spans="5:7" x14ac:dyDescent="0.3">
      <c r="E104"/>
      <c r="G104"/>
    </row>
    <row r="105" spans="5:7" x14ac:dyDescent="0.3">
      <c r="E105"/>
      <c r="G105"/>
    </row>
    <row r="106" spans="5:7" x14ac:dyDescent="0.3">
      <c r="E106"/>
      <c r="G106"/>
    </row>
    <row r="107" spans="5:7" x14ac:dyDescent="0.3">
      <c r="E107"/>
      <c r="G107"/>
    </row>
    <row r="108" spans="5:7" x14ac:dyDescent="0.3">
      <c r="E108"/>
      <c r="G108"/>
    </row>
    <row r="109" spans="5:7" x14ac:dyDescent="0.3">
      <c r="E109"/>
      <c r="G109"/>
    </row>
    <row r="110" spans="5:7" x14ac:dyDescent="0.3">
      <c r="E110"/>
      <c r="G110"/>
    </row>
    <row r="111" spans="5:7" x14ac:dyDescent="0.3">
      <c r="E111"/>
      <c r="G111"/>
    </row>
    <row r="112" spans="5:7" x14ac:dyDescent="0.3">
      <c r="E112"/>
      <c r="G112"/>
    </row>
    <row r="113" spans="5:7" x14ac:dyDescent="0.3">
      <c r="E113"/>
      <c r="G113"/>
    </row>
    <row r="114" spans="5:7" x14ac:dyDescent="0.3">
      <c r="E114"/>
      <c r="G114"/>
    </row>
    <row r="115" spans="5:7" x14ac:dyDescent="0.3">
      <c r="E115"/>
      <c r="G115"/>
    </row>
    <row r="116" spans="5:7" x14ac:dyDescent="0.3">
      <c r="E116"/>
      <c r="G116"/>
    </row>
    <row r="117" spans="5:7" x14ac:dyDescent="0.3">
      <c r="E117"/>
      <c r="G117"/>
    </row>
    <row r="118" spans="5:7" x14ac:dyDescent="0.3">
      <c r="E118"/>
      <c r="G118"/>
    </row>
    <row r="119" spans="5:7" x14ac:dyDescent="0.3">
      <c r="E119"/>
      <c r="G119"/>
    </row>
    <row r="120" spans="5:7" x14ac:dyDescent="0.3">
      <c r="E120"/>
      <c r="G120"/>
    </row>
    <row r="121" spans="5:7" x14ac:dyDescent="0.3">
      <c r="E121"/>
      <c r="G121"/>
    </row>
    <row r="122" spans="5:7" x14ac:dyDescent="0.3">
      <c r="E122"/>
      <c r="G122"/>
    </row>
    <row r="123" spans="5:7" x14ac:dyDescent="0.3">
      <c r="E123"/>
      <c r="G123"/>
    </row>
    <row r="124" spans="5:7" x14ac:dyDescent="0.3">
      <c r="E124"/>
      <c r="G124"/>
    </row>
    <row r="125" spans="5:7" x14ac:dyDescent="0.3">
      <c r="E125"/>
      <c r="G125"/>
    </row>
    <row r="126" spans="5:7" x14ac:dyDescent="0.3">
      <c r="E126"/>
      <c r="G126"/>
    </row>
    <row r="127" spans="5:7" x14ac:dyDescent="0.3">
      <c r="E127"/>
      <c r="G127"/>
    </row>
    <row r="128" spans="5:7" x14ac:dyDescent="0.3">
      <c r="E128"/>
      <c r="G128"/>
    </row>
    <row r="129" spans="5:7" x14ac:dyDescent="0.3">
      <c r="E129"/>
      <c r="G129"/>
    </row>
    <row r="130" spans="5:7" x14ac:dyDescent="0.3">
      <c r="E130"/>
      <c r="G130"/>
    </row>
    <row r="131" spans="5:7" x14ac:dyDescent="0.3">
      <c r="E131"/>
      <c r="G131"/>
    </row>
    <row r="132" spans="5:7" x14ac:dyDescent="0.3">
      <c r="E132"/>
      <c r="G132"/>
    </row>
    <row r="133" spans="5:7" x14ac:dyDescent="0.3">
      <c r="E133"/>
      <c r="G133"/>
    </row>
    <row r="134" spans="5:7" x14ac:dyDescent="0.3">
      <c r="E134"/>
      <c r="G134"/>
    </row>
    <row r="135" spans="5:7" x14ac:dyDescent="0.3">
      <c r="E135"/>
      <c r="G135"/>
    </row>
    <row r="136" spans="5:7" x14ac:dyDescent="0.3">
      <c r="E136"/>
      <c r="G136"/>
    </row>
    <row r="137" spans="5:7" x14ac:dyDescent="0.3">
      <c r="E137"/>
      <c r="G137"/>
    </row>
    <row r="138" spans="5:7" x14ac:dyDescent="0.3">
      <c r="E138"/>
      <c r="G138"/>
    </row>
    <row r="139" spans="5:7" x14ac:dyDescent="0.3">
      <c r="E139"/>
      <c r="G139"/>
    </row>
    <row r="140" spans="5:7" x14ac:dyDescent="0.3">
      <c r="E140"/>
      <c r="G140"/>
    </row>
    <row r="141" spans="5:7" x14ac:dyDescent="0.3">
      <c r="E141"/>
      <c r="G141"/>
    </row>
    <row r="142" spans="5:7" x14ac:dyDescent="0.3">
      <c r="E142"/>
      <c r="G142"/>
    </row>
    <row r="143" spans="5:7" x14ac:dyDescent="0.3">
      <c r="E143"/>
      <c r="G143"/>
    </row>
    <row r="144" spans="5:7" x14ac:dyDescent="0.3">
      <c r="E144"/>
      <c r="G144"/>
    </row>
    <row r="145" spans="5:7" x14ac:dyDescent="0.3">
      <c r="E145"/>
      <c r="G145"/>
    </row>
    <row r="146" spans="5:7" x14ac:dyDescent="0.3">
      <c r="E146"/>
      <c r="G146"/>
    </row>
    <row r="147" spans="5:7" x14ac:dyDescent="0.3">
      <c r="E147"/>
      <c r="G147"/>
    </row>
    <row r="148" spans="5:7" x14ac:dyDescent="0.3">
      <c r="E148"/>
      <c r="G148"/>
    </row>
    <row r="149" spans="5:7" x14ac:dyDescent="0.3">
      <c r="E149"/>
      <c r="G149"/>
    </row>
    <row r="150" spans="5:7" x14ac:dyDescent="0.3">
      <c r="E150"/>
      <c r="G150"/>
    </row>
    <row r="151" spans="5:7" x14ac:dyDescent="0.3">
      <c r="E151"/>
      <c r="G151"/>
    </row>
    <row r="152" spans="5:7" x14ac:dyDescent="0.3">
      <c r="E152"/>
      <c r="G152"/>
    </row>
    <row r="153" spans="5:7" x14ac:dyDescent="0.3">
      <c r="E153"/>
      <c r="G153"/>
    </row>
    <row r="154" spans="5:7" x14ac:dyDescent="0.3">
      <c r="E154"/>
      <c r="G154"/>
    </row>
    <row r="155" spans="5:7" x14ac:dyDescent="0.3">
      <c r="E155"/>
      <c r="G155"/>
    </row>
    <row r="156" spans="5:7" x14ac:dyDescent="0.3">
      <c r="E156"/>
      <c r="G156"/>
    </row>
    <row r="157" spans="5:7" x14ac:dyDescent="0.3">
      <c r="E157"/>
      <c r="G157"/>
    </row>
    <row r="158" spans="5:7" x14ac:dyDescent="0.3">
      <c r="E158"/>
      <c r="G158"/>
    </row>
    <row r="159" spans="5:7" x14ac:dyDescent="0.3">
      <c r="E159"/>
      <c r="G159"/>
    </row>
    <row r="160" spans="5:7" x14ac:dyDescent="0.3">
      <c r="E160"/>
      <c r="G160"/>
    </row>
    <row r="161" spans="5:7" x14ac:dyDescent="0.3">
      <c r="E161"/>
      <c r="G161"/>
    </row>
    <row r="162" spans="5:7" x14ac:dyDescent="0.3">
      <c r="E162"/>
      <c r="G162"/>
    </row>
    <row r="163" spans="5:7" x14ac:dyDescent="0.3">
      <c r="E163"/>
      <c r="G163"/>
    </row>
    <row r="164" spans="5:7" x14ac:dyDescent="0.3">
      <c r="E164"/>
      <c r="G164"/>
    </row>
    <row r="165" spans="5:7" x14ac:dyDescent="0.3">
      <c r="E165"/>
      <c r="G165"/>
    </row>
    <row r="166" spans="5:7" x14ac:dyDescent="0.3">
      <c r="E166"/>
      <c r="G166"/>
    </row>
    <row r="167" spans="5:7" x14ac:dyDescent="0.3">
      <c r="E167"/>
      <c r="G167"/>
    </row>
    <row r="168" spans="5:7" x14ac:dyDescent="0.3">
      <c r="E168"/>
      <c r="G168"/>
    </row>
    <row r="169" spans="5:7" x14ac:dyDescent="0.3">
      <c r="E169"/>
      <c r="G169"/>
    </row>
    <row r="170" spans="5:7" x14ac:dyDescent="0.3">
      <c r="E170"/>
      <c r="G170"/>
    </row>
    <row r="171" spans="5:7" x14ac:dyDescent="0.3">
      <c r="E171"/>
      <c r="G171"/>
    </row>
    <row r="172" spans="5:7" x14ac:dyDescent="0.3">
      <c r="E172"/>
      <c r="G172"/>
    </row>
    <row r="173" spans="5:7" x14ac:dyDescent="0.3">
      <c r="E173"/>
      <c r="G173"/>
    </row>
    <row r="174" spans="5:7" x14ac:dyDescent="0.3">
      <c r="E174"/>
      <c r="G174"/>
    </row>
    <row r="175" spans="5:7" x14ac:dyDescent="0.3">
      <c r="E175"/>
      <c r="G175"/>
    </row>
    <row r="176" spans="5:7" x14ac:dyDescent="0.3">
      <c r="E176"/>
      <c r="G176"/>
    </row>
    <row r="177" spans="5:7" x14ac:dyDescent="0.3">
      <c r="E177"/>
      <c r="G177"/>
    </row>
    <row r="178" spans="5:7" x14ac:dyDescent="0.3">
      <c r="E178"/>
      <c r="G178"/>
    </row>
    <row r="179" spans="5:7" x14ac:dyDescent="0.3">
      <c r="E179"/>
      <c r="G179"/>
    </row>
    <row r="180" spans="5:7" x14ac:dyDescent="0.3">
      <c r="E180"/>
      <c r="G180"/>
    </row>
    <row r="181" spans="5:7" x14ac:dyDescent="0.3">
      <c r="E181"/>
      <c r="G181"/>
    </row>
    <row r="182" spans="5:7" x14ac:dyDescent="0.3">
      <c r="E182"/>
      <c r="G182"/>
    </row>
    <row r="183" spans="5:7" x14ac:dyDescent="0.3">
      <c r="E183"/>
      <c r="G183"/>
    </row>
    <row r="184" spans="5:7" x14ac:dyDescent="0.3">
      <c r="E184"/>
      <c r="G184"/>
    </row>
    <row r="185" spans="5:7" x14ac:dyDescent="0.3">
      <c r="E185"/>
      <c r="G185"/>
    </row>
    <row r="186" spans="5:7" x14ac:dyDescent="0.3">
      <c r="E186"/>
      <c r="G186"/>
    </row>
    <row r="187" spans="5:7" x14ac:dyDescent="0.3">
      <c r="E187"/>
      <c r="G187"/>
    </row>
    <row r="188" spans="5:7" x14ac:dyDescent="0.3">
      <c r="E188"/>
      <c r="G188"/>
    </row>
    <row r="189" spans="5:7" x14ac:dyDescent="0.3">
      <c r="E189"/>
      <c r="G189"/>
    </row>
    <row r="190" spans="5:7" x14ac:dyDescent="0.3">
      <c r="E190"/>
      <c r="G190"/>
    </row>
    <row r="191" spans="5:7" x14ac:dyDescent="0.3">
      <c r="E191"/>
      <c r="G191"/>
    </row>
    <row r="192" spans="5:7" x14ac:dyDescent="0.3">
      <c r="E192"/>
      <c r="G192"/>
    </row>
    <row r="193" spans="5:7" x14ac:dyDescent="0.3">
      <c r="E193"/>
      <c r="G193"/>
    </row>
    <row r="194" spans="5:7" x14ac:dyDescent="0.3">
      <c r="E194"/>
      <c r="G194"/>
    </row>
    <row r="195" spans="5:7" x14ac:dyDescent="0.3">
      <c r="E195"/>
      <c r="G195"/>
    </row>
    <row r="196" spans="5:7" x14ac:dyDescent="0.3">
      <c r="E196"/>
      <c r="G196"/>
    </row>
    <row r="197" spans="5:7" x14ac:dyDescent="0.3">
      <c r="E197"/>
      <c r="G197"/>
    </row>
    <row r="198" spans="5:7" x14ac:dyDescent="0.3">
      <c r="E198"/>
      <c r="G198"/>
    </row>
    <row r="199" spans="5:7" x14ac:dyDescent="0.3">
      <c r="E199"/>
      <c r="G199"/>
    </row>
    <row r="200" spans="5:7" x14ac:dyDescent="0.3">
      <c r="E200"/>
      <c r="G200"/>
    </row>
    <row r="201" spans="5:7" x14ac:dyDescent="0.3">
      <c r="E201"/>
      <c r="G201"/>
    </row>
    <row r="202" spans="5:7" x14ac:dyDescent="0.3">
      <c r="E202"/>
      <c r="G202"/>
    </row>
    <row r="203" spans="5:7" x14ac:dyDescent="0.3">
      <c r="E203"/>
      <c r="G203"/>
    </row>
    <row r="204" spans="5:7" x14ac:dyDescent="0.3">
      <c r="E204"/>
      <c r="G204"/>
    </row>
    <row r="205" spans="5:7" x14ac:dyDescent="0.3">
      <c r="E205"/>
      <c r="G205"/>
    </row>
    <row r="206" spans="5:7" x14ac:dyDescent="0.3">
      <c r="E206"/>
      <c r="G206"/>
    </row>
    <row r="207" spans="5:7" x14ac:dyDescent="0.3">
      <c r="E207"/>
      <c r="G207"/>
    </row>
    <row r="208" spans="5:7" x14ac:dyDescent="0.3">
      <c r="E208"/>
      <c r="G208"/>
    </row>
    <row r="209" spans="5:7" x14ac:dyDescent="0.3">
      <c r="E209"/>
      <c r="G209"/>
    </row>
    <row r="210" spans="5:7" x14ac:dyDescent="0.3">
      <c r="E210"/>
      <c r="G210"/>
    </row>
    <row r="211" spans="5:7" x14ac:dyDescent="0.3">
      <c r="E211"/>
      <c r="G211"/>
    </row>
    <row r="212" spans="5:7" x14ac:dyDescent="0.3">
      <c r="E212"/>
      <c r="G212"/>
    </row>
    <row r="213" spans="5:7" x14ac:dyDescent="0.3">
      <c r="E213"/>
      <c r="G213"/>
    </row>
    <row r="214" spans="5:7" x14ac:dyDescent="0.3">
      <c r="E214"/>
      <c r="G214"/>
    </row>
    <row r="215" spans="5:7" x14ac:dyDescent="0.3">
      <c r="E215"/>
      <c r="G215"/>
    </row>
    <row r="216" spans="5:7" x14ac:dyDescent="0.3">
      <c r="E216"/>
      <c r="G216"/>
    </row>
    <row r="217" spans="5:7" x14ac:dyDescent="0.3">
      <c r="E217"/>
      <c r="G217"/>
    </row>
    <row r="218" spans="5:7" x14ac:dyDescent="0.3">
      <c r="E218"/>
      <c r="G218"/>
    </row>
    <row r="219" spans="5:7" x14ac:dyDescent="0.3">
      <c r="E219"/>
      <c r="G219"/>
    </row>
    <row r="220" spans="5:7" x14ac:dyDescent="0.3">
      <c r="E220"/>
      <c r="G220"/>
    </row>
    <row r="221" spans="5:7" x14ac:dyDescent="0.3">
      <c r="E221"/>
      <c r="G221"/>
    </row>
    <row r="222" spans="5:7" x14ac:dyDescent="0.3">
      <c r="E222"/>
      <c r="G222"/>
    </row>
    <row r="223" spans="5:7" x14ac:dyDescent="0.3">
      <c r="E223"/>
      <c r="G223"/>
    </row>
    <row r="224" spans="5:7" x14ac:dyDescent="0.3">
      <c r="E224"/>
      <c r="G224"/>
    </row>
    <row r="225" spans="5:7" x14ac:dyDescent="0.3">
      <c r="E225"/>
      <c r="G225"/>
    </row>
    <row r="226" spans="5:7" x14ac:dyDescent="0.3">
      <c r="E226"/>
      <c r="G226"/>
    </row>
    <row r="227" spans="5:7" x14ac:dyDescent="0.3">
      <c r="E227"/>
      <c r="G227"/>
    </row>
    <row r="228" spans="5:7" x14ac:dyDescent="0.3">
      <c r="E228"/>
      <c r="G228"/>
    </row>
    <row r="229" spans="5:7" x14ac:dyDescent="0.3">
      <c r="E229"/>
      <c r="G229"/>
    </row>
    <row r="230" spans="5:7" x14ac:dyDescent="0.3">
      <c r="E230"/>
      <c r="G230"/>
    </row>
    <row r="231" spans="5:7" x14ac:dyDescent="0.3">
      <c r="E231"/>
      <c r="G231"/>
    </row>
    <row r="232" spans="5:7" x14ac:dyDescent="0.3">
      <c r="E232"/>
      <c r="G232"/>
    </row>
    <row r="233" spans="5:7" x14ac:dyDescent="0.3">
      <c r="E233"/>
      <c r="G233"/>
    </row>
    <row r="234" spans="5:7" x14ac:dyDescent="0.3">
      <c r="E234"/>
      <c r="G234"/>
    </row>
    <row r="235" spans="5:7" x14ac:dyDescent="0.3">
      <c r="E235"/>
      <c r="G235"/>
    </row>
    <row r="236" spans="5:7" x14ac:dyDescent="0.3">
      <c r="E236"/>
      <c r="G236"/>
    </row>
    <row r="237" spans="5:7" x14ac:dyDescent="0.3">
      <c r="E237"/>
      <c r="G237"/>
    </row>
    <row r="238" spans="5:7" x14ac:dyDescent="0.3">
      <c r="E238"/>
      <c r="G238"/>
    </row>
    <row r="239" spans="5:7" x14ac:dyDescent="0.3">
      <c r="E239"/>
      <c r="G239"/>
    </row>
    <row r="240" spans="5:7" x14ac:dyDescent="0.3">
      <c r="E240"/>
      <c r="G240"/>
    </row>
    <row r="241" spans="5:7" x14ac:dyDescent="0.3">
      <c r="E241"/>
      <c r="G241"/>
    </row>
    <row r="242" spans="5:7" x14ac:dyDescent="0.3">
      <c r="E242"/>
      <c r="G242"/>
    </row>
    <row r="243" spans="5:7" x14ac:dyDescent="0.3">
      <c r="E243"/>
      <c r="G243"/>
    </row>
    <row r="244" spans="5:7" x14ac:dyDescent="0.3">
      <c r="E244"/>
      <c r="G244"/>
    </row>
    <row r="245" spans="5:7" x14ac:dyDescent="0.3">
      <c r="E245"/>
      <c r="G245"/>
    </row>
    <row r="246" spans="5:7" x14ac:dyDescent="0.3">
      <c r="E246"/>
      <c r="G246"/>
    </row>
    <row r="247" spans="5:7" x14ac:dyDescent="0.3">
      <c r="E247"/>
      <c r="G247"/>
    </row>
    <row r="248" spans="5:7" x14ac:dyDescent="0.3">
      <c r="E248"/>
      <c r="G248"/>
    </row>
    <row r="249" spans="5:7" x14ac:dyDescent="0.3">
      <c r="E249"/>
      <c r="G249"/>
    </row>
    <row r="250" spans="5:7" x14ac:dyDescent="0.3">
      <c r="E250"/>
      <c r="G250"/>
    </row>
    <row r="251" spans="5:7" x14ac:dyDescent="0.3">
      <c r="E251"/>
      <c r="G251"/>
    </row>
    <row r="252" spans="5:7" x14ac:dyDescent="0.3">
      <c r="E252"/>
      <c r="G252"/>
    </row>
    <row r="253" spans="5:7" x14ac:dyDescent="0.3">
      <c r="E253"/>
      <c r="G253"/>
    </row>
    <row r="254" spans="5:7" x14ac:dyDescent="0.3">
      <c r="E254"/>
      <c r="G254"/>
    </row>
    <row r="255" spans="5:7" x14ac:dyDescent="0.3">
      <c r="E255"/>
      <c r="G255"/>
    </row>
    <row r="256" spans="5:7" x14ac:dyDescent="0.3">
      <c r="E256"/>
      <c r="G256"/>
    </row>
    <row r="257" spans="5:7" x14ac:dyDescent="0.3">
      <c r="E257"/>
      <c r="G257"/>
    </row>
    <row r="258" spans="5:7" x14ac:dyDescent="0.3">
      <c r="E258"/>
      <c r="G258"/>
    </row>
    <row r="259" spans="5:7" x14ac:dyDescent="0.3">
      <c r="E259"/>
      <c r="G259"/>
    </row>
    <row r="260" spans="5:7" x14ac:dyDescent="0.3">
      <c r="E260"/>
      <c r="G260"/>
    </row>
    <row r="261" spans="5:7" x14ac:dyDescent="0.3">
      <c r="E261"/>
      <c r="G261"/>
    </row>
    <row r="262" spans="5:7" x14ac:dyDescent="0.3">
      <c r="E262"/>
      <c r="G262"/>
    </row>
    <row r="263" spans="5:7" x14ac:dyDescent="0.3">
      <c r="E263"/>
      <c r="G263"/>
    </row>
    <row r="264" spans="5:7" x14ac:dyDescent="0.3">
      <c r="E264"/>
      <c r="G264"/>
    </row>
    <row r="265" spans="5:7" x14ac:dyDescent="0.3">
      <c r="E265"/>
      <c r="G265"/>
    </row>
    <row r="266" spans="5:7" x14ac:dyDescent="0.3">
      <c r="E266"/>
      <c r="G266"/>
    </row>
    <row r="267" spans="5:7" x14ac:dyDescent="0.3">
      <c r="E267"/>
      <c r="G267"/>
    </row>
    <row r="268" spans="5:7" x14ac:dyDescent="0.3">
      <c r="E268"/>
      <c r="G268"/>
    </row>
    <row r="269" spans="5:7" x14ac:dyDescent="0.3">
      <c r="E269"/>
      <c r="G269"/>
    </row>
    <row r="270" spans="5:7" x14ac:dyDescent="0.3">
      <c r="E270"/>
      <c r="G270"/>
    </row>
    <row r="271" spans="5:7" x14ac:dyDescent="0.3">
      <c r="E271"/>
      <c r="G271"/>
    </row>
    <row r="272" spans="5:7" x14ac:dyDescent="0.3">
      <c r="E272"/>
      <c r="G272"/>
    </row>
    <row r="273" spans="5:7" x14ac:dyDescent="0.3">
      <c r="E273"/>
      <c r="G273"/>
    </row>
    <row r="274" spans="5:7" x14ac:dyDescent="0.3">
      <c r="E274"/>
      <c r="G274"/>
    </row>
    <row r="275" spans="5:7" x14ac:dyDescent="0.3">
      <c r="E275"/>
      <c r="G275"/>
    </row>
    <row r="276" spans="5:7" x14ac:dyDescent="0.3">
      <c r="E276"/>
      <c r="G276"/>
    </row>
    <row r="277" spans="5:7" x14ac:dyDescent="0.3">
      <c r="E277"/>
      <c r="G277"/>
    </row>
    <row r="278" spans="5:7" x14ac:dyDescent="0.3">
      <c r="E278"/>
      <c r="G278"/>
    </row>
    <row r="279" spans="5:7" x14ac:dyDescent="0.3">
      <c r="E279"/>
      <c r="G279"/>
    </row>
    <row r="280" spans="5:7" x14ac:dyDescent="0.3">
      <c r="E280"/>
      <c r="G280"/>
    </row>
    <row r="281" spans="5:7" x14ac:dyDescent="0.3">
      <c r="E281"/>
      <c r="G281"/>
    </row>
    <row r="282" spans="5:7" x14ac:dyDescent="0.3">
      <c r="E282"/>
      <c r="G282"/>
    </row>
    <row r="283" spans="5:7" x14ac:dyDescent="0.3">
      <c r="E283"/>
      <c r="G283"/>
    </row>
    <row r="284" spans="5:7" x14ac:dyDescent="0.3">
      <c r="E284"/>
      <c r="G284"/>
    </row>
    <row r="285" spans="5:7" x14ac:dyDescent="0.3">
      <c r="E285"/>
      <c r="G285"/>
    </row>
    <row r="286" spans="5:7" x14ac:dyDescent="0.3">
      <c r="E286"/>
      <c r="G286"/>
    </row>
    <row r="287" spans="5:7" x14ac:dyDescent="0.3">
      <c r="E287"/>
      <c r="G287"/>
    </row>
    <row r="288" spans="5:7" x14ac:dyDescent="0.3">
      <c r="E288"/>
      <c r="G288"/>
    </row>
    <row r="289" spans="5:7" x14ac:dyDescent="0.3">
      <c r="E289"/>
      <c r="G289"/>
    </row>
    <row r="290" spans="5:7" x14ac:dyDescent="0.3">
      <c r="E290"/>
      <c r="G290"/>
    </row>
    <row r="291" spans="5:7" x14ac:dyDescent="0.3">
      <c r="E291"/>
      <c r="G291"/>
    </row>
    <row r="292" spans="5:7" x14ac:dyDescent="0.3">
      <c r="E292"/>
      <c r="G292"/>
    </row>
    <row r="293" spans="5:7" x14ac:dyDescent="0.3">
      <c r="E293"/>
      <c r="G293"/>
    </row>
    <row r="294" spans="5:7" x14ac:dyDescent="0.3">
      <c r="E294"/>
      <c r="G294"/>
    </row>
    <row r="295" spans="5:7" x14ac:dyDescent="0.3">
      <c r="E295"/>
      <c r="G295"/>
    </row>
    <row r="296" spans="5:7" x14ac:dyDescent="0.3">
      <c r="E296"/>
      <c r="G296"/>
    </row>
    <row r="297" spans="5:7" x14ac:dyDescent="0.3">
      <c r="E297"/>
      <c r="G297"/>
    </row>
    <row r="298" spans="5:7" x14ac:dyDescent="0.3">
      <c r="E298"/>
      <c r="G298"/>
    </row>
    <row r="299" spans="5:7" x14ac:dyDescent="0.3">
      <c r="E299"/>
      <c r="G299"/>
    </row>
    <row r="300" spans="5:7" x14ac:dyDescent="0.3">
      <c r="E300"/>
      <c r="G300"/>
    </row>
    <row r="301" spans="5:7" x14ac:dyDescent="0.3">
      <c r="E301"/>
      <c r="G301"/>
    </row>
    <row r="302" spans="5:7" x14ac:dyDescent="0.3">
      <c r="E302"/>
      <c r="G302"/>
    </row>
    <row r="303" spans="5:7" x14ac:dyDescent="0.3">
      <c r="E303"/>
      <c r="G303"/>
    </row>
    <row r="304" spans="5:7" x14ac:dyDescent="0.3">
      <c r="E304"/>
      <c r="G304"/>
    </row>
    <row r="305" spans="5:7" x14ac:dyDescent="0.3">
      <c r="E305"/>
      <c r="G305"/>
    </row>
    <row r="306" spans="5:7" x14ac:dyDescent="0.3">
      <c r="E306"/>
      <c r="G306"/>
    </row>
    <row r="307" spans="5:7" x14ac:dyDescent="0.3">
      <c r="E307"/>
      <c r="G307"/>
    </row>
    <row r="308" spans="5:7" x14ac:dyDescent="0.3">
      <c r="E308"/>
      <c r="G308"/>
    </row>
    <row r="309" spans="5:7" x14ac:dyDescent="0.3">
      <c r="E309"/>
      <c r="G309"/>
    </row>
    <row r="310" spans="5:7" x14ac:dyDescent="0.3">
      <c r="E310"/>
      <c r="G310"/>
    </row>
    <row r="311" spans="5:7" x14ac:dyDescent="0.3">
      <c r="E311"/>
      <c r="G311"/>
    </row>
    <row r="312" spans="5:7" x14ac:dyDescent="0.3">
      <c r="E312"/>
      <c r="G312"/>
    </row>
    <row r="313" spans="5:7" x14ac:dyDescent="0.3">
      <c r="E313"/>
      <c r="G313"/>
    </row>
    <row r="314" spans="5:7" x14ac:dyDescent="0.3">
      <c r="E314"/>
      <c r="G314"/>
    </row>
    <row r="315" spans="5:7" x14ac:dyDescent="0.3">
      <c r="E315"/>
      <c r="G315"/>
    </row>
    <row r="316" spans="5:7" x14ac:dyDescent="0.3">
      <c r="E316"/>
      <c r="G316"/>
    </row>
    <row r="317" spans="5:7" x14ac:dyDescent="0.3">
      <c r="E317"/>
      <c r="G317"/>
    </row>
    <row r="318" spans="5:7" x14ac:dyDescent="0.3">
      <c r="E318"/>
      <c r="G318"/>
    </row>
    <row r="319" spans="5:7" x14ac:dyDescent="0.3">
      <c r="E319"/>
      <c r="G319"/>
    </row>
    <row r="320" spans="5:7" x14ac:dyDescent="0.3">
      <c r="E320"/>
      <c r="G320"/>
    </row>
    <row r="321" spans="5:7" x14ac:dyDescent="0.3">
      <c r="E321"/>
      <c r="G321"/>
    </row>
    <row r="322" spans="5:7" x14ac:dyDescent="0.3">
      <c r="E322"/>
      <c r="G322"/>
    </row>
    <row r="323" spans="5:7" x14ac:dyDescent="0.3">
      <c r="E323"/>
      <c r="G323"/>
    </row>
    <row r="324" spans="5:7" x14ac:dyDescent="0.3">
      <c r="E324"/>
      <c r="G324"/>
    </row>
    <row r="325" spans="5:7" x14ac:dyDescent="0.3">
      <c r="E325"/>
      <c r="G325"/>
    </row>
    <row r="326" spans="5:7" x14ac:dyDescent="0.3">
      <c r="E326"/>
      <c r="G326"/>
    </row>
    <row r="327" spans="5:7" x14ac:dyDescent="0.3">
      <c r="E327"/>
      <c r="G327"/>
    </row>
    <row r="328" spans="5:7" x14ac:dyDescent="0.3">
      <c r="E328"/>
      <c r="G328"/>
    </row>
    <row r="329" spans="5:7" x14ac:dyDescent="0.3">
      <c r="E329"/>
      <c r="G329"/>
    </row>
    <row r="330" spans="5:7" x14ac:dyDescent="0.3">
      <c r="E330"/>
      <c r="G330"/>
    </row>
    <row r="331" spans="5:7" x14ac:dyDescent="0.3">
      <c r="E331"/>
      <c r="G331"/>
    </row>
    <row r="332" spans="5:7" x14ac:dyDescent="0.3">
      <c r="E332"/>
      <c r="G332"/>
    </row>
    <row r="333" spans="5:7" x14ac:dyDescent="0.3">
      <c r="E333"/>
      <c r="G333"/>
    </row>
    <row r="334" spans="5:7" x14ac:dyDescent="0.3">
      <c r="E334"/>
      <c r="G334"/>
    </row>
    <row r="335" spans="5:7" x14ac:dyDescent="0.3">
      <c r="E335"/>
      <c r="G335"/>
    </row>
    <row r="336" spans="5:7" x14ac:dyDescent="0.3">
      <c r="E336"/>
      <c r="G336"/>
    </row>
    <row r="337" spans="5:7" x14ac:dyDescent="0.3">
      <c r="E337"/>
      <c r="G337"/>
    </row>
    <row r="338" spans="5:7" x14ac:dyDescent="0.3">
      <c r="E338"/>
      <c r="G338"/>
    </row>
    <row r="339" spans="5:7" x14ac:dyDescent="0.3">
      <c r="E339"/>
      <c r="G339"/>
    </row>
    <row r="340" spans="5:7" x14ac:dyDescent="0.3">
      <c r="E340"/>
      <c r="G340"/>
    </row>
    <row r="341" spans="5:7" x14ac:dyDescent="0.3">
      <c r="E341"/>
      <c r="G341"/>
    </row>
    <row r="342" spans="5:7" x14ac:dyDescent="0.3">
      <c r="E342"/>
      <c r="G342"/>
    </row>
    <row r="343" spans="5:7" x14ac:dyDescent="0.3">
      <c r="E343"/>
      <c r="G343"/>
    </row>
    <row r="344" spans="5:7" x14ac:dyDescent="0.3">
      <c r="E344"/>
      <c r="G344"/>
    </row>
    <row r="345" spans="5:7" x14ac:dyDescent="0.3">
      <c r="E345"/>
      <c r="G345"/>
    </row>
    <row r="346" spans="5:7" x14ac:dyDescent="0.3">
      <c r="E346"/>
      <c r="G346"/>
    </row>
    <row r="347" spans="5:7" x14ac:dyDescent="0.3">
      <c r="E347"/>
      <c r="G347"/>
    </row>
    <row r="348" spans="5:7" x14ac:dyDescent="0.3">
      <c r="E348"/>
      <c r="G348"/>
    </row>
    <row r="349" spans="5:7" x14ac:dyDescent="0.3">
      <c r="E349"/>
      <c r="G349"/>
    </row>
    <row r="350" spans="5:7" x14ac:dyDescent="0.3">
      <c r="E350"/>
      <c r="G350"/>
    </row>
    <row r="351" spans="5:7" x14ac:dyDescent="0.3">
      <c r="E351"/>
      <c r="G351"/>
    </row>
    <row r="352" spans="5:7" x14ac:dyDescent="0.3">
      <c r="E352"/>
      <c r="G352"/>
    </row>
    <row r="353" spans="5:7" x14ac:dyDescent="0.3">
      <c r="E353"/>
      <c r="G353"/>
    </row>
    <row r="354" spans="5:7" x14ac:dyDescent="0.3">
      <c r="E354"/>
      <c r="G354"/>
    </row>
    <row r="355" spans="5:7" x14ac:dyDescent="0.3">
      <c r="E355"/>
      <c r="G355"/>
    </row>
    <row r="356" spans="5:7" x14ac:dyDescent="0.3">
      <c r="E356"/>
      <c r="G356"/>
    </row>
    <row r="357" spans="5:7" x14ac:dyDescent="0.3">
      <c r="E357"/>
      <c r="G357"/>
    </row>
    <row r="358" spans="5:7" x14ac:dyDescent="0.3">
      <c r="E358"/>
      <c r="G358"/>
    </row>
    <row r="359" spans="5:7" x14ac:dyDescent="0.3">
      <c r="E359"/>
      <c r="G359"/>
    </row>
    <row r="360" spans="5:7" x14ac:dyDescent="0.3">
      <c r="E360"/>
      <c r="G360"/>
    </row>
    <row r="361" spans="5:7" x14ac:dyDescent="0.3">
      <c r="E361"/>
      <c r="G361"/>
    </row>
    <row r="362" spans="5:7" x14ac:dyDescent="0.3">
      <c r="E362"/>
      <c r="G362"/>
    </row>
    <row r="363" spans="5:7" x14ac:dyDescent="0.3">
      <c r="E363"/>
      <c r="G363"/>
    </row>
    <row r="364" spans="5:7" x14ac:dyDescent="0.3">
      <c r="E364"/>
      <c r="G364"/>
    </row>
    <row r="365" spans="5:7" x14ac:dyDescent="0.3">
      <c r="E365"/>
      <c r="G365"/>
    </row>
    <row r="366" spans="5:7" x14ac:dyDescent="0.3">
      <c r="E366"/>
      <c r="G366"/>
    </row>
    <row r="367" spans="5:7" x14ac:dyDescent="0.3">
      <c r="E367"/>
      <c r="G367"/>
    </row>
    <row r="368" spans="5:7" x14ac:dyDescent="0.3">
      <c r="E368"/>
      <c r="G368"/>
    </row>
    <row r="369" spans="5:7" x14ac:dyDescent="0.3">
      <c r="E369"/>
      <c r="G369"/>
    </row>
    <row r="370" spans="5:7" x14ac:dyDescent="0.3">
      <c r="E370"/>
      <c r="G370"/>
    </row>
    <row r="371" spans="5:7" x14ac:dyDescent="0.3">
      <c r="E371"/>
      <c r="G371"/>
    </row>
    <row r="372" spans="5:7" x14ac:dyDescent="0.3">
      <c r="E372"/>
      <c r="G372"/>
    </row>
    <row r="373" spans="5:7" x14ac:dyDescent="0.3">
      <c r="E373"/>
      <c r="G373"/>
    </row>
    <row r="374" spans="5:7" x14ac:dyDescent="0.3">
      <c r="E374"/>
      <c r="G374"/>
    </row>
    <row r="375" spans="5:7" x14ac:dyDescent="0.3">
      <c r="E375"/>
      <c r="G375"/>
    </row>
    <row r="376" spans="5:7" x14ac:dyDescent="0.3">
      <c r="E376"/>
      <c r="G376"/>
    </row>
    <row r="377" spans="5:7" x14ac:dyDescent="0.3">
      <c r="E377"/>
      <c r="G377"/>
    </row>
    <row r="378" spans="5:7" x14ac:dyDescent="0.3">
      <c r="E378"/>
      <c r="G378"/>
    </row>
    <row r="379" spans="5:7" x14ac:dyDescent="0.3">
      <c r="E379"/>
      <c r="G379"/>
    </row>
    <row r="380" spans="5:7" x14ac:dyDescent="0.3">
      <c r="E380"/>
      <c r="G380"/>
    </row>
    <row r="381" spans="5:7" x14ac:dyDescent="0.3">
      <c r="E381"/>
      <c r="G381"/>
    </row>
    <row r="382" spans="5:7" x14ac:dyDescent="0.3">
      <c r="E382"/>
      <c r="G382"/>
    </row>
    <row r="383" spans="5:7" x14ac:dyDescent="0.3">
      <c r="E383"/>
      <c r="G383"/>
    </row>
    <row r="384" spans="5:7" x14ac:dyDescent="0.3">
      <c r="E384"/>
      <c r="G384"/>
    </row>
    <row r="385" spans="5:7" x14ac:dyDescent="0.3">
      <c r="E385"/>
      <c r="G385"/>
    </row>
    <row r="386" spans="5:7" x14ac:dyDescent="0.3">
      <c r="E386"/>
      <c r="G386"/>
    </row>
    <row r="387" spans="5:7" x14ac:dyDescent="0.3">
      <c r="E387"/>
      <c r="G387"/>
    </row>
    <row r="388" spans="5:7" x14ac:dyDescent="0.3">
      <c r="E388"/>
      <c r="G388"/>
    </row>
    <row r="389" spans="5:7" x14ac:dyDescent="0.3">
      <c r="E389"/>
      <c r="G389"/>
    </row>
    <row r="390" spans="5:7" x14ac:dyDescent="0.3">
      <c r="E390"/>
      <c r="G390"/>
    </row>
    <row r="391" spans="5:7" x14ac:dyDescent="0.3">
      <c r="E391"/>
      <c r="G391"/>
    </row>
    <row r="392" spans="5:7" x14ac:dyDescent="0.3">
      <c r="E392"/>
      <c r="G392"/>
    </row>
    <row r="393" spans="5:7" x14ac:dyDescent="0.3">
      <c r="E393"/>
      <c r="G393"/>
    </row>
    <row r="394" spans="5:7" x14ac:dyDescent="0.3">
      <c r="E394"/>
      <c r="G394"/>
    </row>
    <row r="395" spans="5:7" x14ac:dyDescent="0.3">
      <c r="E395"/>
      <c r="G395"/>
    </row>
    <row r="396" spans="5:7" x14ac:dyDescent="0.3">
      <c r="E396"/>
      <c r="G396"/>
    </row>
    <row r="397" spans="5:7" x14ac:dyDescent="0.3">
      <c r="E397"/>
      <c r="G397"/>
    </row>
    <row r="398" spans="5:7" x14ac:dyDescent="0.3">
      <c r="E398"/>
      <c r="G398"/>
    </row>
    <row r="399" spans="5:7" x14ac:dyDescent="0.3">
      <c r="E399"/>
      <c r="G399"/>
    </row>
    <row r="400" spans="5:7" x14ac:dyDescent="0.3">
      <c r="E400"/>
      <c r="G400"/>
    </row>
    <row r="401" spans="5:7" x14ac:dyDescent="0.3">
      <c r="E401"/>
      <c r="G401"/>
    </row>
    <row r="402" spans="5:7" x14ac:dyDescent="0.3">
      <c r="E402"/>
      <c r="G402"/>
    </row>
    <row r="403" spans="5:7" x14ac:dyDescent="0.3">
      <c r="E403"/>
      <c r="G403"/>
    </row>
    <row r="404" spans="5:7" x14ac:dyDescent="0.3">
      <c r="E404"/>
      <c r="G404"/>
    </row>
    <row r="405" spans="5:7" x14ac:dyDescent="0.3">
      <c r="E405"/>
      <c r="G405"/>
    </row>
    <row r="406" spans="5:7" x14ac:dyDescent="0.3">
      <c r="E406"/>
      <c r="G406"/>
    </row>
    <row r="407" spans="5:7" x14ac:dyDescent="0.3">
      <c r="E407"/>
      <c r="G407"/>
    </row>
    <row r="408" spans="5:7" x14ac:dyDescent="0.3">
      <c r="E408"/>
      <c r="G408"/>
    </row>
    <row r="409" spans="5:7" x14ac:dyDescent="0.3">
      <c r="E409"/>
      <c r="G409"/>
    </row>
    <row r="410" spans="5:7" x14ac:dyDescent="0.3">
      <c r="E410"/>
      <c r="G410"/>
    </row>
    <row r="411" spans="5:7" x14ac:dyDescent="0.3">
      <c r="E411"/>
      <c r="G411"/>
    </row>
    <row r="412" spans="5:7" x14ac:dyDescent="0.3">
      <c r="E412"/>
      <c r="G412"/>
    </row>
    <row r="413" spans="5:7" x14ac:dyDescent="0.3">
      <c r="E413"/>
      <c r="G413"/>
    </row>
    <row r="414" spans="5:7" x14ac:dyDescent="0.3">
      <c r="E414"/>
      <c r="G414"/>
    </row>
    <row r="415" spans="5:7" x14ac:dyDescent="0.3">
      <c r="E415"/>
      <c r="G415"/>
    </row>
    <row r="416" spans="5:7" x14ac:dyDescent="0.3">
      <c r="E416"/>
      <c r="G416"/>
    </row>
    <row r="417" spans="5:7" x14ac:dyDescent="0.3">
      <c r="E417"/>
      <c r="G417"/>
    </row>
    <row r="418" spans="5:7" x14ac:dyDescent="0.3">
      <c r="E418"/>
      <c r="G418"/>
    </row>
    <row r="419" spans="5:7" x14ac:dyDescent="0.3">
      <c r="E419"/>
      <c r="G419"/>
    </row>
    <row r="420" spans="5:7" x14ac:dyDescent="0.3">
      <c r="E420"/>
      <c r="G420"/>
    </row>
    <row r="421" spans="5:7" x14ac:dyDescent="0.3">
      <c r="E421"/>
      <c r="G421"/>
    </row>
    <row r="422" spans="5:7" x14ac:dyDescent="0.3">
      <c r="E422"/>
      <c r="G422"/>
    </row>
    <row r="423" spans="5:7" x14ac:dyDescent="0.3">
      <c r="E423"/>
      <c r="G423"/>
    </row>
    <row r="424" spans="5:7" x14ac:dyDescent="0.3">
      <c r="E424"/>
      <c r="G424"/>
    </row>
    <row r="425" spans="5:7" x14ac:dyDescent="0.3">
      <c r="E425"/>
      <c r="G425"/>
    </row>
    <row r="426" spans="5:7" x14ac:dyDescent="0.3">
      <c r="E426"/>
      <c r="G426"/>
    </row>
    <row r="427" spans="5:7" x14ac:dyDescent="0.3">
      <c r="E427"/>
      <c r="G427"/>
    </row>
    <row r="428" spans="5:7" x14ac:dyDescent="0.3">
      <c r="E428"/>
      <c r="G428"/>
    </row>
    <row r="429" spans="5:7" x14ac:dyDescent="0.3">
      <c r="E429"/>
      <c r="G429"/>
    </row>
    <row r="430" spans="5:7" x14ac:dyDescent="0.3">
      <c r="E430"/>
      <c r="G430"/>
    </row>
    <row r="431" spans="5:7" x14ac:dyDescent="0.3">
      <c r="E431"/>
      <c r="G431"/>
    </row>
    <row r="432" spans="5:7" x14ac:dyDescent="0.3">
      <c r="E432"/>
      <c r="G432"/>
    </row>
    <row r="433" spans="5:7" x14ac:dyDescent="0.3">
      <c r="E433"/>
      <c r="G433"/>
    </row>
    <row r="434" spans="5:7" x14ac:dyDescent="0.3">
      <c r="E434"/>
      <c r="G434"/>
    </row>
    <row r="435" spans="5:7" x14ac:dyDescent="0.3">
      <c r="E435"/>
      <c r="G435"/>
    </row>
    <row r="436" spans="5:7" x14ac:dyDescent="0.3">
      <c r="E436"/>
      <c r="G436"/>
    </row>
    <row r="437" spans="5:7" x14ac:dyDescent="0.3">
      <c r="E437"/>
      <c r="G437"/>
    </row>
    <row r="438" spans="5:7" x14ac:dyDescent="0.3">
      <c r="E438"/>
      <c r="G438"/>
    </row>
    <row r="439" spans="5:7" x14ac:dyDescent="0.3">
      <c r="E439"/>
      <c r="G439"/>
    </row>
    <row r="440" spans="5:7" x14ac:dyDescent="0.3">
      <c r="E440"/>
      <c r="G440"/>
    </row>
    <row r="441" spans="5:7" x14ac:dyDescent="0.3">
      <c r="E441"/>
      <c r="G441"/>
    </row>
    <row r="442" spans="5:7" x14ac:dyDescent="0.3">
      <c r="E442"/>
      <c r="G442"/>
    </row>
    <row r="443" spans="5:7" x14ac:dyDescent="0.3">
      <c r="E443"/>
      <c r="G443"/>
    </row>
    <row r="444" spans="5:7" x14ac:dyDescent="0.3">
      <c r="E444"/>
      <c r="G444"/>
    </row>
    <row r="445" spans="5:7" x14ac:dyDescent="0.3">
      <c r="E445"/>
      <c r="G445"/>
    </row>
    <row r="446" spans="5:7" x14ac:dyDescent="0.3">
      <c r="E446"/>
      <c r="G446"/>
    </row>
    <row r="447" spans="5:7" x14ac:dyDescent="0.3">
      <c r="E447"/>
      <c r="G447"/>
    </row>
    <row r="448" spans="5:7" x14ac:dyDescent="0.3">
      <c r="E448"/>
      <c r="G448"/>
    </row>
    <row r="449" spans="5:7" x14ac:dyDescent="0.3">
      <c r="E449"/>
      <c r="G449"/>
    </row>
    <row r="450" spans="5:7" x14ac:dyDescent="0.3">
      <c r="E450"/>
      <c r="G450"/>
    </row>
    <row r="451" spans="5:7" x14ac:dyDescent="0.3">
      <c r="E451"/>
      <c r="G451"/>
    </row>
    <row r="452" spans="5:7" x14ac:dyDescent="0.3">
      <c r="E452"/>
      <c r="G452"/>
    </row>
    <row r="453" spans="5:7" x14ac:dyDescent="0.3">
      <c r="E453"/>
      <c r="G453"/>
    </row>
    <row r="454" spans="5:7" x14ac:dyDescent="0.3">
      <c r="E454"/>
      <c r="G454"/>
    </row>
    <row r="455" spans="5:7" x14ac:dyDescent="0.3">
      <c r="E455"/>
      <c r="G455"/>
    </row>
    <row r="456" spans="5:7" x14ac:dyDescent="0.3">
      <c r="E456"/>
      <c r="G456"/>
    </row>
    <row r="457" spans="5:7" x14ac:dyDescent="0.3">
      <c r="E457"/>
      <c r="G457"/>
    </row>
    <row r="458" spans="5:7" x14ac:dyDescent="0.3">
      <c r="E458"/>
      <c r="G458"/>
    </row>
    <row r="459" spans="5:7" x14ac:dyDescent="0.3">
      <c r="E459"/>
      <c r="G459"/>
    </row>
    <row r="460" spans="5:7" x14ac:dyDescent="0.3">
      <c r="E460"/>
      <c r="G460"/>
    </row>
    <row r="461" spans="5:7" x14ac:dyDescent="0.3">
      <c r="E461"/>
      <c r="G461"/>
    </row>
    <row r="462" spans="5:7" x14ac:dyDescent="0.3">
      <c r="E462"/>
      <c r="G462"/>
    </row>
    <row r="463" spans="5:7" x14ac:dyDescent="0.3">
      <c r="E463"/>
      <c r="G463"/>
    </row>
    <row r="464" spans="5:7" x14ac:dyDescent="0.3">
      <c r="E464"/>
      <c r="G464"/>
    </row>
    <row r="465" spans="5:7" x14ac:dyDescent="0.3">
      <c r="E465"/>
      <c r="G465"/>
    </row>
    <row r="466" spans="5:7" x14ac:dyDescent="0.3">
      <c r="E466"/>
      <c r="G466"/>
    </row>
    <row r="467" spans="5:7" x14ac:dyDescent="0.3">
      <c r="E467"/>
      <c r="G467"/>
    </row>
    <row r="468" spans="5:7" x14ac:dyDescent="0.3">
      <c r="E468"/>
      <c r="G468"/>
    </row>
    <row r="469" spans="5:7" x14ac:dyDescent="0.3">
      <c r="E469"/>
      <c r="G469"/>
    </row>
    <row r="470" spans="5:7" x14ac:dyDescent="0.3">
      <c r="E470"/>
      <c r="G470"/>
    </row>
    <row r="471" spans="5:7" x14ac:dyDescent="0.3">
      <c r="E471"/>
      <c r="G471"/>
    </row>
    <row r="472" spans="5:7" x14ac:dyDescent="0.3">
      <c r="E472"/>
      <c r="G472"/>
    </row>
    <row r="473" spans="5:7" x14ac:dyDescent="0.3">
      <c r="E473"/>
      <c r="G473"/>
    </row>
    <row r="474" spans="5:7" x14ac:dyDescent="0.3">
      <c r="E474"/>
      <c r="G474"/>
    </row>
    <row r="475" spans="5:7" x14ac:dyDescent="0.3">
      <c r="E475"/>
      <c r="G475"/>
    </row>
    <row r="476" spans="5:7" x14ac:dyDescent="0.3">
      <c r="E476"/>
      <c r="G476"/>
    </row>
    <row r="477" spans="5:7" x14ac:dyDescent="0.3">
      <c r="E477"/>
      <c r="G477"/>
    </row>
    <row r="478" spans="5:7" x14ac:dyDescent="0.3">
      <c r="E478"/>
      <c r="G478"/>
    </row>
    <row r="479" spans="5:7" x14ac:dyDescent="0.3">
      <c r="E479"/>
      <c r="G479"/>
    </row>
    <row r="480" spans="5:7" x14ac:dyDescent="0.3">
      <c r="E480"/>
      <c r="G480"/>
    </row>
    <row r="481" spans="5:7" x14ac:dyDescent="0.3">
      <c r="E481"/>
      <c r="G481"/>
    </row>
    <row r="482" spans="5:7" x14ac:dyDescent="0.3">
      <c r="E482"/>
      <c r="G482"/>
    </row>
    <row r="483" spans="5:7" x14ac:dyDescent="0.3">
      <c r="E483"/>
      <c r="G483"/>
    </row>
    <row r="484" spans="5:7" x14ac:dyDescent="0.3">
      <c r="E484"/>
      <c r="G484"/>
    </row>
    <row r="485" spans="5:7" x14ac:dyDescent="0.3">
      <c r="E485"/>
      <c r="G485"/>
    </row>
    <row r="486" spans="5:7" x14ac:dyDescent="0.3">
      <c r="E486"/>
      <c r="G486"/>
    </row>
    <row r="487" spans="5:7" x14ac:dyDescent="0.3">
      <c r="E487"/>
      <c r="G487"/>
    </row>
    <row r="488" spans="5:7" x14ac:dyDescent="0.3">
      <c r="E488"/>
      <c r="G488"/>
    </row>
    <row r="489" spans="5:7" x14ac:dyDescent="0.3">
      <c r="E489"/>
      <c r="G489"/>
    </row>
    <row r="490" spans="5:7" x14ac:dyDescent="0.3">
      <c r="E490"/>
      <c r="G490"/>
    </row>
    <row r="491" spans="5:7" x14ac:dyDescent="0.3">
      <c r="E491"/>
      <c r="G491"/>
    </row>
    <row r="492" spans="5:7" x14ac:dyDescent="0.3">
      <c r="E492"/>
      <c r="G492"/>
    </row>
    <row r="493" spans="5:7" x14ac:dyDescent="0.3">
      <c r="E493"/>
      <c r="G493"/>
    </row>
    <row r="494" spans="5:7" x14ac:dyDescent="0.3">
      <c r="E494"/>
      <c r="G494"/>
    </row>
    <row r="495" spans="5:7" x14ac:dyDescent="0.3">
      <c r="E495"/>
      <c r="G495"/>
    </row>
    <row r="496" spans="5:7" x14ac:dyDescent="0.3">
      <c r="E496"/>
      <c r="G496"/>
    </row>
    <row r="497" spans="5:7" x14ac:dyDescent="0.3">
      <c r="E497"/>
      <c r="G497"/>
    </row>
    <row r="498" spans="5:7" x14ac:dyDescent="0.3">
      <c r="E498"/>
      <c r="G498"/>
    </row>
    <row r="499" spans="5:7" x14ac:dyDescent="0.3">
      <c r="E499"/>
      <c r="G499"/>
    </row>
    <row r="500" spans="5:7" x14ac:dyDescent="0.3">
      <c r="E500"/>
      <c r="G500"/>
    </row>
    <row r="501" spans="5:7" x14ac:dyDescent="0.3">
      <c r="E501"/>
      <c r="G501"/>
    </row>
    <row r="502" spans="5:7" x14ac:dyDescent="0.3">
      <c r="E502"/>
      <c r="G502"/>
    </row>
    <row r="503" spans="5:7" x14ac:dyDescent="0.3">
      <c r="E503"/>
      <c r="G503"/>
    </row>
    <row r="504" spans="5:7" x14ac:dyDescent="0.3">
      <c r="E504"/>
      <c r="G504"/>
    </row>
    <row r="505" spans="5:7" x14ac:dyDescent="0.3">
      <c r="E505"/>
      <c r="G505"/>
    </row>
    <row r="506" spans="5:7" x14ac:dyDescent="0.3">
      <c r="E506"/>
      <c r="G506"/>
    </row>
    <row r="507" spans="5:7" x14ac:dyDescent="0.3">
      <c r="E507"/>
      <c r="G507"/>
    </row>
    <row r="508" spans="5:7" x14ac:dyDescent="0.3">
      <c r="E508"/>
      <c r="G508"/>
    </row>
    <row r="509" spans="5:7" x14ac:dyDescent="0.3">
      <c r="E509"/>
      <c r="G509"/>
    </row>
    <row r="510" spans="5:7" x14ac:dyDescent="0.3">
      <c r="E510"/>
      <c r="G510"/>
    </row>
    <row r="511" spans="5:7" x14ac:dyDescent="0.3">
      <c r="E511"/>
      <c r="G511"/>
    </row>
    <row r="512" spans="5:7" x14ac:dyDescent="0.3">
      <c r="E512"/>
      <c r="G512"/>
    </row>
    <row r="513" spans="5:7" x14ac:dyDescent="0.3">
      <c r="E513"/>
      <c r="G513"/>
    </row>
    <row r="514" spans="5:7" x14ac:dyDescent="0.3">
      <c r="E514"/>
      <c r="G514"/>
    </row>
    <row r="515" spans="5:7" x14ac:dyDescent="0.3">
      <c r="E515"/>
      <c r="G515"/>
    </row>
    <row r="516" spans="5:7" x14ac:dyDescent="0.3">
      <c r="E516"/>
      <c r="G516"/>
    </row>
    <row r="517" spans="5:7" x14ac:dyDescent="0.3">
      <c r="E517"/>
      <c r="G517"/>
    </row>
    <row r="518" spans="5:7" x14ac:dyDescent="0.3">
      <c r="E518"/>
      <c r="G518"/>
    </row>
    <row r="519" spans="5:7" x14ac:dyDescent="0.3">
      <c r="E519"/>
      <c r="G519"/>
    </row>
    <row r="520" spans="5:7" x14ac:dyDescent="0.3">
      <c r="E520"/>
      <c r="G520"/>
    </row>
    <row r="521" spans="5:7" x14ac:dyDescent="0.3">
      <c r="E521"/>
      <c r="G521"/>
    </row>
    <row r="522" spans="5:7" x14ac:dyDescent="0.3">
      <c r="E522"/>
      <c r="G522"/>
    </row>
    <row r="523" spans="5:7" x14ac:dyDescent="0.3">
      <c r="E523"/>
      <c r="G523"/>
    </row>
    <row r="524" spans="5:7" x14ac:dyDescent="0.3">
      <c r="E524"/>
      <c r="G524"/>
    </row>
    <row r="525" spans="5:7" x14ac:dyDescent="0.3">
      <c r="E525"/>
      <c r="G525"/>
    </row>
    <row r="526" spans="5:7" x14ac:dyDescent="0.3">
      <c r="E526"/>
      <c r="G526"/>
    </row>
    <row r="527" spans="5:7" x14ac:dyDescent="0.3">
      <c r="E527"/>
      <c r="G527"/>
    </row>
    <row r="528" spans="5:7" x14ac:dyDescent="0.3">
      <c r="E528"/>
      <c r="G528"/>
    </row>
    <row r="529" spans="5:7" x14ac:dyDescent="0.3">
      <c r="E529"/>
      <c r="G529"/>
    </row>
    <row r="530" spans="5:7" x14ac:dyDescent="0.3">
      <c r="E530"/>
      <c r="G530"/>
    </row>
    <row r="531" spans="5:7" x14ac:dyDescent="0.3">
      <c r="E531"/>
      <c r="G531"/>
    </row>
    <row r="532" spans="5:7" x14ac:dyDescent="0.3">
      <c r="E532"/>
      <c r="G532"/>
    </row>
    <row r="533" spans="5:7" x14ac:dyDescent="0.3">
      <c r="E533"/>
      <c r="G533"/>
    </row>
    <row r="534" spans="5:7" x14ac:dyDescent="0.3">
      <c r="E534"/>
      <c r="G534"/>
    </row>
    <row r="535" spans="5:7" x14ac:dyDescent="0.3">
      <c r="E535"/>
      <c r="G535"/>
    </row>
    <row r="536" spans="5:7" x14ac:dyDescent="0.3">
      <c r="E536"/>
      <c r="G536"/>
    </row>
    <row r="537" spans="5:7" x14ac:dyDescent="0.3">
      <c r="E537"/>
      <c r="G537"/>
    </row>
    <row r="538" spans="5:7" x14ac:dyDescent="0.3">
      <c r="E538"/>
      <c r="G538"/>
    </row>
    <row r="539" spans="5:7" x14ac:dyDescent="0.3">
      <c r="E539"/>
      <c r="G539"/>
    </row>
    <row r="540" spans="5:7" x14ac:dyDescent="0.3">
      <c r="E540"/>
      <c r="G540"/>
    </row>
    <row r="541" spans="5:7" x14ac:dyDescent="0.3">
      <c r="E541"/>
      <c r="G541"/>
    </row>
    <row r="542" spans="5:7" x14ac:dyDescent="0.3">
      <c r="E542"/>
      <c r="G542"/>
    </row>
    <row r="543" spans="5:7" x14ac:dyDescent="0.3">
      <c r="E543"/>
      <c r="G543"/>
    </row>
    <row r="544" spans="5:7" x14ac:dyDescent="0.3">
      <c r="E544"/>
      <c r="G544"/>
    </row>
    <row r="545" spans="5:7" x14ac:dyDescent="0.3">
      <c r="E545"/>
      <c r="G545"/>
    </row>
    <row r="546" spans="5:7" x14ac:dyDescent="0.3">
      <c r="E546"/>
      <c r="G546"/>
    </row>
    <row r="547" spans="5:7" x14ac:dyDescent="0.3">
      <c r="E547"/>
      <c r="G547"/>
    </row>
    <row r="548" spans="5:7" x14ac:dyDescent="0.3">
      <c r="E548"/>
      <c r="G548"/>
    </row>
    <row r="549" spans="5:7" x14ac:dyDescent="0.3">
      <c r="E549"/>
      <c r="G549"/>
    </row>
    <row r="550" spans="5:7" x14ac:dyDescent="0.3">
      <c r="E550"/>
      <c r="G550"/>
    </row>
    <row r="551" spans="5:7" x14ac:dyDescent="0.3">
      <c r="E551"/>
      <c r="G551"/>
    </row>
    <row r="552" spans="5:7" x14ac:dyDescent="0.3">
      <c r="E552"/>
      <c r="G552"/>
    </row>
    <row r="553" spans="5:7" x14ac:dyDescent="0.3">
      <c r="E553"/>
      <c r="G553"/>
    </row>
    <row r="554" spans="5:7" x14ac:dyDescent="0.3">
      <c r="E554"/>
      <c r="G554"/>
    </row>
    <row r="555" spans="5:7" x14ac:dyDescent="0.3">
      <c r="E555"/>
      <c r="G555"/>
    </row>
    <row r="556" spans="5:7" x14ac:dyDescent="0.3">
      <c r="E556"/>
      <c r="G556"/>
    </row>
    <row r="557" spans="5:7" x14ac:dyDescent="0.3">
      <c r="E557"/>
      <c r="G557"/>
    </row>
    <row r="558" spans="5:7" x14ac:dyDescent="0.3">
      <c r="E558"/>
      <c r="G558"/>
    </row>
    <row r="559" spans="5:7" x14ac:dyDescent="0.3">
      <c r="E559"/>
      <c r="G559"/>
    </row>
    <row r="560" spans="5:7" x14ac:dyDescent="0.3">
      <c r="E560"/>
      <c r="G560"/>
    </row>
    <row r="561" spans="5:7" x14ac:dyDescent="0.3">
      <c r="E561"/>
      <c r="G561"/>
    </row>
    <row r="562" spans="5:7" x14ac:dyDescent="0.3">
      <c r="E562"/>
      <c r="G562"/>
    </row>
    <row r="563" spans="5:7" x14ac:dyDescent="0.3">
      <c r="E563"/>
      <c r="G563"/>
    </row>
    <row r="564" spans="5:7" x14ac:dyDescent="0.3">
      <c r="E564"/>
      <c r="G564"/>
    </row>
    <row r="565" spans="5:7" x14ac:dyDescent="0.3">
      <c r="E565"/>
      <c r="G565"/>
    </row>
    <row r="566" spans="5:7" x14ac:dyDescent="0.3">
      <c r="E566"/>
      <c r="G566"/>
    </row>
    <row r="567" spans="5:7" x14ac:dyDescent="0.3">
      <c r="E567"/>
      <c r="G567"/>
    </row>
    <row r="568" spans="5:7" x14ac:dyDescent="0.3">
      <c r="E568"/>
      <c r="G568"/>
    </row>
    <row r="569" spans="5:7" x14ac:dyDescent="0.3">
      <c r="E569"/>
      <c r="G569"/>
    </row>
    <row r="570" spans="5:7" x14ac:dyDescent="0.3">
      <c r="E570"/>
      <c r="G570"/>
    </row>
    <row r="571" spans="5:7" x14ac:dyDescent="0.3">
      <c r="E571"/>
      <c r="G571"/>
    </row>
    <row r="572" spans="5:7" x14ac:dyDescent="0.3">
      <c r="E572"/>
      <c r="G572"/>
    </row>
    <row r="573" spans="5:7" x14ac:dyDescent="0.3">
      <c r="E573"/>
      <c r="G573"/>
    </row>
    <row r="574" spans="5:7" x14ac:dyDescent="0.3">
      <c r="E574"/>
      <c r="G574"/>
    </row>
    <row r="575" spans="5:7" x14ac:dyDescent="0.3">
      <c r="E575"/>
      <c r="G575"/>
    </row>
    <row r="576" spans="5:7" x14ac:dyDescent="0.3">
      <c r="E576"/>
      <c r="G576"/>
    </row>
    <row r="577" spans="5:7" x14ac:dyDescent="0.3">
      <c r="E577"/>
      <c r="G577"/>
    </row>
    <row r="578" spans="5:7" x14ac:dyDescent="0.3">
      <c r="E578"/>
      <c r="G578"/>
    </row>
    <row r="579" spans="5:7" x14ac:dyDescent="0.3">
      <c r="E579"/>
      <c r="G579"/>
    </row>
    <row r="580" spans="5:7" x14ac:dyDescent="0.3">
      <c r="E580"/>
      <c r="G580"/>
    </row>
    <row r="581" spans="5:7" x14ac:dyDescent="0.3">
      <c r="E581"/>
      <c r="G581"/>
    </row>
    <row r="582" spans="5:7" x14ac:dyDescent="0.3">
      <c r="E582"/>
      <c r="G582"/>
    </row>
    <row r="583" spans="5:7" x14ac:dyDescent="0.3">
      <c r="E583"/>
      <c r="G583"/>
    </row>
    <row r="584" spans="5:7" x14ac:dyDescent="0.3">
      <c r="E584"/>
      <c r="G584"/>
    </row>
    <row r="585" spans="5:7" x14ac:dyDescent="0.3">
      <c r="E585"/>
      <c r="G585"/>
    </row>
    <row r="586" spans="5:7" x14ac:dyDescent="0.3">
      <c r="E586"/>
      <c r="G586"/>
    </row>
    <row r="587" spans="5:7" x14ac:dyDescent="0.3">
      <c r="E587"/>
      <c r="G587"/>
    </row>
    <row r="588" spans="5:7" x14ac:dyDescent="0.3">
      <c r="E588"/>
      <c r="G588"/>
    </row>
    <row r="589" spans="5:7" x14ac:dyDescent="0.3">
      <c r="E589"/>
      <c r="G589"/>
    </row>
    <row r="590" spans="5:7" x14ac:dyDescent="0.3">
      <c r="E590"/>
      <c r="G590"/>
    </row>
    <row r="591" spans="5:7" x14ac:dyDescent="0.3">
      <c r="E591"/>
      <c r="G591"/>
    </row>
    <row r="592" spans="5:7" x14ac:dyDescent="0.3">
      <c r="E592"/>
      <c r="G592"/>
    </row>
    <row r="593" spans="5:7" x14ac:dyDescent="0.3">
      <c r="E593"/>
      <c r="G593"/>
    </row>
    <row r="594" spans="5:7" x14ac:dyDescent="0.3">
      <c r="E594"/>
      <c r="G594"/>
    </row>
    <row r="595" spans="5:7" x14ac:dyDescent="0.3">
      <c r="E595"/>
      <c r="G595"/>
    </row>
    <row r="596" spans="5:7" x14ac:dyDescent="0.3">
      <c r="E596"/>
      <c r="G596"/>
    </row>
    <row r="597" spans="5:7" x14ac:dyDescent="0.3">
      <c r="E597"/>
      <c r="G597"/>
    </row>
    <row r="598" spans="5:7" x14ac:dyDescent="0.3">
      <c r="E598"/>
      <c r="G598"/>
    </row>
    <row r="599" spans="5:7" x14ac:dyDescent="0.3">
      <c r="E599"/>
      <c r="G599"/>
    </row>
    <row r="600" spans="5:7" x14ac:dyDescent="0.3">
      <c r="E600"/>
      <c r="G600"/>
    </row>
    <row r="601" spans="5:7" x14ac:dyDescent="0.3">
      <c r="E601"/>
      <c r="G601"/>
    </row>
    <row r="602" spans="5:7" x14ac:dyDescent="0.3">
      <c r="E602"/>
      <c r="G602"/>
    </row>
    <row r="603" spans="5:7" x14ac:dyDescent="0.3">
      <c r="E603"/>
      <c r="G603"/>
    </row>
    <row r="604" spans="5:7" x14ac:dyDescent="0.3">
      <c r="E604"/>
      <c r="G604"/>
    </row>
    <row r="605" spans="5:7" x14ac:dyDescent="0.3">
      <c r="E605"/>
      <c r="G605"/>
    </row>
    <row r="606" spans="5:7" x14ac:dyDescent="0.3">
      <c r="E606"/>
      <c r="G606"/>
    </row>
    <row r="607" spans="5:7" x14ac:dyDescent="0.3">
      <c r="E607"/>
      <c r="G607"/>
    </row>
    <row r="608" spans="5:7" x14ac:dyDescent="0.3">
      <c r="E608"/>
      <c r="G608"/>
    </row>
    <row r="609" spans="5:7" x14ac:dyDescent="0.3">
      <c r="E609"/>
      <c r="G609"/>
    </row>
    <row r="610" spans="5:7" x14ac:dyDescent="0.3">
      <c r="E610"/>
    </row>
    <row r="611" spans="5:7" x14ac:dyDescent="0.3">
      <c r="E611"/>
    </row>
    <row r="612" spans="5:7" x14ac:dyDescent="0.3">
      <c r="E612"/>
    </row>
    <row r="613" spans="5:7" x14ac:dyDescent="0.3">
      <c r="E613"/>
    </row>
    <row r="614" spans="5:7" x14ac:dyDescent="0.3">
      <c r="E614"/>
    </row>
    <row r="615" spans="5:7" x14ac:dyDescent="0.3">
      <c r="E615"/>
    </row>
    <row r="616" spans="5:7" x14ac:dyDescent="0.3">
      <c r="E616"/>
    </row>
    <row r="617" spans="5:7" x14ac:dyDescent="0.3">
      <c r="E617"/>
    </row>
    <row r="618" spans="5:7" x14ac:dyDescent="0.3">
      <c r="E618"/>
    </row>
    <row r="619" spans="5:7" x14ac:dyDescent="0.3">
      <c r="E619"/>
    </row>
    <row r="620" spans="5:7" x14ac:dyDescent="0.3">
      <c r="E620"/>
    </row>
    <row r="621" spans="5:7" x14ac:dyDescent="0.3">
      <c r="E621"/>
    </row>
    <row r="622" spans="5:7" x14ac:dyDescent="0.3">
      <c r="E622"/>
    </row>
    <row r="623" spans="5:7" x14ac:dyDescent="0.3">
      <c r="E623"/>
    </row>
    <row r="624" spans="5:7" x14ac:dyDescent="0.3">
      <c r="E624"/>
    </row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44CC-12E1-407E-98E0-4991BE63AADF}">
  <sheetPr published="0"/>
  <dimension ref="B8:J4539"/>
  <sheetViews>
    <sheetView showGridLines="0" zoomScale="90" zoomScaleNormal="90" workbookViewId="0">
      <pane xSplit="1" ySplit="10" topLeftCell="B11" activePane="bottomRight" state="frozen"/>
      <selection pane="topRight" activeCell="B1" sqref="B1"/>
      <selection pane="bottomLeft" activeCell="A7" sqref="A7"/>
      <selection pane="bottomRight" activeCell="C11" sqref="C11"/>
    </sheetView>
  </sheetViews>
  <sheetFormatPr baseColWidth="10" defaultRowHeight="14.4" x14ac:dyDescent="0.3"/>
  <cols>
    <col min="1" max="1" width="13.5546875" customWidth="1"/>
    <col min="2" max="2" width="35" bestFit="1" customWidth="1"/>
    <col min="3" max="3" width="22.5546875" bestFit="1" customWidth="1"/>
    <col min="4" max="4" width="27.33203125" bestFit="1" customWidth="1"/>
    <col min="5" max="5" width="15.33203125" bestFit="1" customWidth="1"/>
    <col min="6" max="6" width="14" bestFit="1" customWidth="1"/>
    <col min="7" max="8" width="15.33203125" style="8" bestFit="1" customWidth="1"/>
    <col min="9" max="9" width="16" style="8" customWidth="1"/>
    <col min="10" max="10" width="39.21875" bestFit="1" customWidth="1"/>
  </cols>
  <sheetData>
    <row r="8" spans="2:10" hidden="1" x14ac:dyDescent="0.3">
      <c r="B8" s="5" t="s">
        <v>622</v>
      </c>
      <c r="C8" t="s">
        <v>623</v>
      </c>
    </row>
    <row r="10" spans="2:10" x14ac:dyDescent="0.3">
      <c r="B10" s="5" t="s">
        <v>463</v>
      </c>
      <c r="C10" s="7" t="s">
        <v>2</v>
      </c>
      <c r="D10" s="7" t="s">
        <v>461</v>
      </c>
      <c r="E10" s="7" t="s">
        <v>462</v>
      </c>
      <c r="F10" s="7" t="s">
        <v>485</v>
      </c>
      <c r="G10" s="7" t="s">
        <v>486</v>
      </c>
      <c r="H10" s="7" t="s">
        <v>479</v>
      </c>
      <c r="I10" s="7" t="s">
        <v>478</v>
      </c>
      <c r="J10" s="7" t="s">
        <v>480</v>
      </c>
    </row>
    <row r="11" spans="2:10" x14ac:dyDescent="0.3">
      <c r="B11" t="s">
        <v>125</v>
      </c>
      <c r="C11" t="s">
        <v>1013</v>
      </c>
      <c r="D11" t="s">
        <v>466</v>
      </c>
      <c r="E11" t="s">
        <v>317</v>
      </c>
      <c r="F11" s="3">
        <v>45922</v>
      </c>
      <c r="G11" s="3">
        <v>45922</v>
      </c>
      <c r="H11" s="8">
        <v>540</v>
      </c>
      <c r="I11" s="8">
        <v>540</v>
      </c>
      <c r="J11" t="s">
        <v>1045</v>
      </c>
    </row>
    <row r="12" spans="2:10" x14ac:dyDescent="0.3">
      <c r="B12" t="s">
        <v>115</v>
      </c>
      <c r="C12" t="s">
        <v>1008</v>
      </c>
      <c r="D12" t="s">
        <v>471</v>
      </c>
      <c r="E12" t="s">
        <v>647</v>
      </c>
      <c r="F12" s="3">
        <v>45922</v>
      </c>
      <c r="G12" s="3">
        <v>45922</v>
      </c>
      <c r="H12" s="8">
        <v>60</v>
      </c>
      <c r="I12" s="8">
        <v>60</v>
      </c>
      <c r="J12" t="s">
        <v>2226</v>
      </c>
    </row>
    <row r="13" spans="2:10" x14ac:dyDescent="0.3">
      <c r="B13" t="s">
        <v>105</v>
      </c>
      <c r="C13" t="s">
        <v>1005</v>
      </c>
      <c r="D13" t="s">
        <v>466</v>
      </c>
      <c r="E13" t="s">
        <v>859</v>
      </c>
      <c r="F13" s="3">
        <v>45919</v>
      </c>
      <c r="G13" s="3">
        <v>45930</v>
      </c>
      <c r="H13" s="8">
        <v>5040</v>
      </c>
      <c r="I13" s="8">
        <v>540</v>
      </c>
      <c r="J13" t="s">
        <v>977</v>
      </c>
    </row>
    <row r="14" spans="2:10" x14ac:dyDescent="0.3">
      <c r="B14" t="s">
        <v>98</v>
      </c>
      <c r="C14" t="s">
        <v>1002</v>
      </c>
      <c r="D14" t="s">
        <v>601</v>
      </c>
      <c r="E14" t="s">
        <v>1506</v>
      </c>
      <c r="F14" s="3">
        <v>45922</v>
      </c>
      <c r="G14" s="3">
        <v>45922</v>
      </c>
      <c r="H14" s="8">
        <v>60</v>
      </c>
      <c r="I14" s="8">
        <v>60</v>
      </c>
      <c r="J14" t="s">
        <v>1043</v>
      </c>
    </row>
    <row r="15" spans="2:10" x14ac:dyDescent="0.3">
      <c r="B15" t="s">
        <v>69</v>
      </c>
      <c r="C15" t="s">
        <v>1122</v>
      </c>
      <c r="D15" t="s">
        <v>471</v>
      </c>
      <c r="E15" t="s">
        <v>472</v>
      </c>
      <c r="F15" s="3">
        <v>45922</v>
      </c>
      <c r="G15" s="3">
        <v>45922</v>
      </c>
      <c r="H15" s="8">
        <v>540</v>
      </c>
      <c r="I15" s="8">
        <v>540</v>
      </c>
      <c r="J15" t="s">
        <v>1133</v>
      </c>
    </row>
    <row r="16" spans="2:10" x14ac:dyDescent="0.3">
      <c r="B16" t="s">
        <v>85</v>
      </c>
      <c r="C16" t="s">
        <v>997</v>
      </c>
      <c r="D16" t="s">
        <v>471</v>
      </c>
      <c r="E16" t="s">
        <v>496</v>
      </c>
      <c r="F16" s="3">
        <v>45922</v>
      </c>
      <c r="G16" s="3">
        <v>45922</v>
      </c>
      <c r="H16" s="8">
        <v>540</v>
      </c>
      <c r="I16" s="8">
        <v>540</v>
      </c>
      <c r="J16" t="s">
        <v>1026</v>
      </c>
    </row>
    <row r="17" spans="2:10" x14ac:dyDescent="0.3">
      <c r="B17" t="s">
        <v>74</v>
      </c>
      <c r="C17" t="s">
        <v>968</v>
      </c>
      <c r="D17" t="s">
        <v>465</v>
      </c>
      <c r="E17" t="s">
        <v>621</v>
      </c>
      <c r="F17" s="3">
        <v>45922</v>
      </c>
      <c r="G17" s="3">
        <v>45922</v>
      </c>
      <c r="H17" s="8">
        <v>120</v>
      </c>
      <c r="I17" s="8">
        <v>120</v>
      </c>
      <c r="J17" t="s">
        <v>1863</v>
      </c>
    </row>
    <row r="18" spans="2:10" x14ac:dyDescent="0.3">
      <c r="B18" t="s">
        <v>59</v>
      </c>
      <c r="C18" t="s">
        <v>962</v>
      </c>
      <c r="D18" t="s">
        <v>466</v>
      </c>
      <c r="E18" t="s">
        <v>859</v>
      </c>
      <c r="F18" s="3">
        <v>45917</v>
      </c>
      <c r="G18" s="3">
        <v>45925</v>
      </c>
      <c r="H18" s="8">
        <v>3780</v>
      </c>
      <c r="I18" s="8">
        <v>540</v>
      </c>
      <c r="J18" t="s">
        <v>973</v>
      </c>
    </row>
    <row r="19" spans="2:10" x14ac:dyDescent="0.3">
      <c r="B19" t="s">
        <v>52</v>
      </c>
      <c r="C19" t="s">
        <v>960</v>
      </c>
      <c r="D19" t="s">
        <v>466</v>
      </c>
      <c r="E19" t="s">
        <v>859</v>
      </c>
      <c r="F19" s="3">
        <v>45915</v>
      </c>
      <c r="G19" s="3">
        <v>45931</v>
      </c>
      <c r="H19" s="8">
        <v>7140</v>
      </c>
      <c r="I19" s="8">
        <v>540</v>
      </c>
      <c r="J19" t="s">
        <v>974</v>
      </c>
    </row>
    <row r="20" spans="2:10" x14ac:dyDescent="0.3">
      <c r="B20" t="s">
        <v>90</v>
      </c>
      <c r="C20" t="s">
        <v>1123</v>
      </c>
      <c r="D20" t="s">
        <v>471</v>
      </c>
      <c r="E20" t="s">
        <v>472</v>
      </c>
      <c r="F20" s="3">
        <v>45922</v>
      </c>
      <c r="G20" s="3">
        <v>45922</v>
      </c>
      <c r="H20" s="8">
        <v>300</v>
      </c>
      <c r="I20" s="8">
        <v>300</v>
      </c>
      <c r="J20" t="s">
        <v>981</v>
      </c>
    </row>
    <row r="21" spans="2:10" x14ac:dyDescent="0.3">
      <c r="B21" t="s">
        <v>90</v>
      </c>
      <c r="C21" t="s">
        <v>1123</v>
      </c>
      <c r="D21" t="s">
        <v>471</v>
      </c>
      <c r="E21" t="s">
        <v>2286</v>
      </c>
      <c r="F21" s="3">
        <v>45922</v>
      </c>
      <c r="G21" s="3">
        <v>45922</v>
      </c>
      <c r="H21" s="8">
        <v>240</v>
      </c>
      <c r="I21" s="8">
        <v>240</v>
      </c>
      <c r="J21" t="s">
        <v>981</v>
      </c>
    </row>
    <row r="22" spans="2:10" x14ac:dyDescent="0.3">
      <c r="B22" t="s">
        <v>78</v>
      </c>
      <c r="C22" t="s">
        <v>970</v>
      </c>
      <c r="D22" t="s">
        <v>465</v>
      </c>
      <c r="E22" t="s">
        <v>469</v>
      </c>
      <c r="F22" s="3">
        <v>45922</v>
      </c>
      <c r="G22" s="3">
        <v>45922</v>
      </c>
      <c r="H22" s="8">
        <v>540</v>
      </c>
      <c r="I22" s="8">
        <v>540</v>
      </c>
      <c r="J22" t="s">
        <v>973</v>
      </c>
    </row>
    <row r="23" spans="2:10" x14ac:dyDescent="0.3">
      <c r="B23" t="s">
        <v>96</v>
      </c>
      <c r="C23" t="s">
        <v>1001</v>
      </c>
      <c r="D23" t="s">
        <v>471</v>
      </c>
      <c r="E23" t="s">
        <v>472</v>
      </c>
      <c r="F23" s="3">
        <v>45922</v>
      </c>
      <c r="G23" s="3">
        <v>45922</v>
      </c>
      <c r="H23" s="8">
        <v>540</v>
      </c>
      <c r="I23" s="8">
        <v>540</v>
      </c>
      <c r="J23" t="s">
        <v>979</v>
      </c>
    </row>
    <row r="24" spans="2:10" x14ac:dyDescent="0.3">
      <c r="B24" t="s">
        <v>32</v>
      </c>
      <c r="C24" t="s">
        <v>1360</v>
      </c>
      <c r="D24" t="s">
        <v>471</v>
      </c>
      <c r="E24" t="s">
        <v>472</v>
      </c>
      <c r="F24" s="3">
        <v>45922</v>
      </c>
      <c r="G24" s="3">
        <v>45922</v>
      </c>
      <c r="H24" s="8">
        <v>540</v>
      </c>
      <c r="I24" s="8">
        <v>540</v>
      </c>
      <c r="J24" t="s">
        <v>1133</v>
      </c>
    </row>
    <row r="25" spans="2:10" x14ac:dyDescent="0.3">
      <c r="B25" t="s">
        <v>94</v>
      </c>
      <c r="C25" t="s">
        <v>1000</v>
      </c>
      <c r="D25" t="s">
        <v>466</v>
      </c>
      <c r="E25" t="s">
        <v>859</v>
      </c>
      <c r="F25" s="3">
        <v>45918</v>
      </c>
      <c r="G25" s="3">
        <v>45927</v>
      </c>
      <c r="H25" s="8">
        <v>4200</v>
      </c>
      <c r="I25" s="8">
        <v>540</v>
      </c>
      <c r="J25" t="s">
        <v>1863</v>
      </c>
    </row>
    <row r="26" spans="2:10" x14ac:dyDescent="0.3">
      <c r="B26" t="s">
        <v>21</v>
      </c>
      <c r="C26" t="s">
        <v>951</v>
      </c>
      <c r="D26" t="s">
        <v>476</v>
      </c>
      <c r="E26" t="s">
        <v>491</v>
      </c>
      <c r="F26" s="3">
        <v>45922</v>
      </c>
      <c r="G26" s="3">
        <v>45922</v>
      </c>
      <c r="H26" s="8">
        <v>30</v>
      </c>
      <c r="I26" s="8">
        <v>30</v>
      </c>
      <c r="J26" t="s">
        <v>1863</v>
      </c>
    </row>
    <row r="27" spans="2:10" x14ac:dyDescent="0.3">
      <c r="B27" t="s">
        <v>256</v>
      </c>
      <c r="C27" t="s">
        <v>926</v>
      </c>
      <c r="D27" t="s">
        <v>465</v>
      </c>
      <c r="E27" t="s">
        <v>521</v>
      </c>
      <c r="F27" s="3">
        <v>45922</v>
      </c>
      <c r="G27" s="3">
        <v>45922</v>
      </c>
      <c r="H27" s="8">
        <v>60</v>
      </c>
      <c r="I27" s="8">
        <v>60</v>
      </c>
      <c r="J27" t="s">
        <v>1045</v>
      </c>
    </row>
    <row r="28" spans="2:10" x14ac:dyDescent="0.3">
      <c r="B28" t="s">
        <v>341</v>
      </c>
      <c r="C28" t="s">
        <v>1221</v>
      </c>
      <c r="D28" t="s">
        <v>468</v>
      </c>
      <c r="E28" t="s">
        <v>469</v>
      </c>
      <c r="F28" s="3">
        <v>45922</v>
      </c>
      <c r="G28" s="3">
        <v>45922</v>
      </c>
      <c r="H28" s="8">
        <v>540</v>
      </c>
      <c r="I28" s="8">
        <v>540</v>
      </c>
      <c r="J28" t="s">
        <v>973</v>
      </c>
    </row>
    <row r="29" spans="2:10" x14ac:dyDescent="0.3">
      <c r="B29" t="s">
        <v>1904</v>
      </c>
      <c r="C29" t="s">
        <v>1905</v>
      </c>
      <c r="D29" t="s">
        <v>468</v>
      </c>
      <c r="E29" t="s">
        <v>469</v>
      </c>
      <c r="F29" s="3">
        <v>45922</v>
      </c>
      <c r="G29" s="3">
        <v>45922</v>
      </c>
      <c r="H29" s="8">
        <v>540</v>
      </c>
      <c r="I29" s="8">
        <v>540</v>
      </c>
      <c r="J29" t="s">
        <v>1105</v>
      </c>
    </row>
    <row r="30" spans="2:10" x14ac:dyDescent="0.3">
      <c r="B30" t="s">
        <v>194</v>
      </c>
      <c r="C30" t="s">
        <v>938</v>
      </c>
      <c r="D30" t="s">
        <v>471</v>
      </c>
      <c r="E30" t="s">
        <v>493</v>
      </c>
      <c r="F30" s="3">
        <v>45922</v>
      </c>
      <c r="G30" s="3">
        <v>45922</v>
      </c>
      <c r="H30" s="8">
        <v>60</v>
      </c>
      <c r="I30" s="8">
        <v>60</v>
      </c>
      <c r="J30" t="s">
        <v>1105</v>
      </c>
    </row>
    <row r="31" spans="2:10" x14ac:dyDescent="0.3">
      <c r="B31" t="s">
        <v>375</v>
      </c>
      <c r="C31" t="s">
        <v>1208</v>
      </c>
      <c r="D31" t="s">
        <v>477</v>
      </c>
      <c r="E31" t="s">
        <v>3837</v>
      </c>
      <c r="F31" s="3">
        <v>45915</v>
      </c>
      <c r="G31" s="3">
        <v>45930</v>
      </c>
      <c r="H31" s="8">
        <v>6720</v>
      </c>
      <c r="I31" s="8">
        <v>540</v>
      </c>
      <c r="J31" t="s">
        <v>2767</v>
      </c>
    </row>
    <row r="32" spans="2:10" x14ac:dyDescent="0.3">
      <c r="B32" t="s">
        <v>378</v>
      </c>
      <c r="C32" t="s">
        <v>1099</v>
      </c>
      <c r="D32" t="s">
        <v>471</v>
      </c>
      <c r="E32" t="s">
        <v>472</v>
      </c>
      <c r="F32" s="3">
        <v>45922</v>
      </c>
      <c r="G32" s="3">
        <v>45922</v>
      </c>
      <c r="H32" s="8">
        <v>540</v>
      </c>
      <c r="I32" s="8">
        <v>540</v>
      </c>
      <c r="J32" t="s">
        <v>1133</v>
      </c>
    </row>
    <row r="33" spans="2:10" x14ac:dyDescent="0.3">
      <c r="B33" t="s">
        <v>297</v>
      </c>
      <c r="C33" t="s">
        <v>914</v>
      </c>
      <c r="D33" t="s">
        <v>465</v>
      </c>
      <c r="E33" t="s">
        <v>474</v>
      </c>
      <c r="F33" s="3">
        <v>45922</v>
      </c>
      <c r="G33" s="3">
        <v>45922</v>
      </c>
      <c r="H33" s="8">
        <v>540</v>
      </c>
      <c r="I33" s="8">
        <v>540</v>
      </c>
      <c r="J33" t="s">
        <v>1128</v>
      </c>
    </row>
    <row r="34" spans="2:10" x14ac:dyDescent="0.3">
      <c r="B34" t="s">
        <v>363</v>
      </c>
      <c r="C34" t="s">
        <v>1100</v>
      </c>
      <c r="D34" t="s">
        <v>601</v>
      </c>
      <c r="E34" t="s">
        <v>3817</v>
      </c>
      <c r="F34" s="3">
        <v>45922</v>
      </c>
      <c r="G34" s="3">
        <v>45922</v>
      </c>
      <c r="H34" s="8">
        <v>540</v>
      </c>
      <c r="I34" s="8">
        <v>540</v>
      </c>
      <c r="J34" t="s">
        <v>976</v>
      </c>
    </row>
    <row r="35" spans="2:10" x14ac:dyDescent="0.3">
      <c r="B35" t="s">
        <v>288</v>
      </c>
      <c r="C35" t="s">
        <v>1104</v>
      </c>
      <c r="D35" t="s">
        <v>471</v>
      </c>
      <c r="E35" t="s">
        <v>496</v>
      </c>
      <c r="F35" s="3">
        <v>45922</v>
      </c>
      <c r="G35" s="3">
        <v>45922</v>
      </c>
      <c r="H35" s="8">
        <v>540</v>
      </c>
      <c r="I35" s="8">
        <v>540</v>
      </c>
      <c r="J35" t="s">
        <v>1026</v>
      </c>
    </row>
    <row r="36" spans="2:10" x14ac:dyDescent="0.3">
      <c r="B36" t="s">
        <v>242</v>
      </c>
      <c r="C36" t="s">
        <v>990</v>
      </c>
      <c r="D36" t="s">
        <v>471</v>
      </c>
      <c r="E36" t="s">
        <v>472</v>
      </c>
      <c r="F36" s="3">
        <v>45922</v>
      </c>
      <c r="G36" s="3">
        <v>45922</v>
      </c>
      <c r="H36" s="8">
        <v>540</v>
      </c>
      <c r="I36" s="8">
        <v>540</v>
      </c>
      <c r="J36" t="s">
        <v>976</v>
      </c>
    </row>
    <row r="37" spans="2:10" x14ac:dyDescent="0.3">
      <c r="B37" t="s">
        <v>240</v>
      </c>
      <c r="C37" t="s">
        <v>931</v>
      </c>
      <c r="D37" t="s">
        <v>465</v>
      </c>
      <c r="E37" t="s">
        <v>2276</v>
      </c>
      <c r="F37" s="3">
        <v>45922</v>
      </c>
      <c r="G37" s="3">
        <v>45922</v>
      </c>
      <c r="H37" s="8">
        <v>60</v>
      </c>
      <c r="I37" s="8">
        <v>60</v>
      </c>
      <c r="J37" t="s">
        <v>1983</v>
      </c>
    </row>
    <row r="38" spans="2:10" x14ac:dyDescent="0.3">
      <c r="B38" t="s">
        <v>332</v>
      </c>
      <c r="C38" t="s">
        <v>1222</v>
      </c>
      <c r="D38" t="s">
        <v>477</v>
      </c>
      <c r="E38" t="s">
        <v>1866</v>
      </c>
      <c r="F38" s="3">
        <v>45922</v>
      </c>
      <c r="G38" s="3">
        <v>45922</v>
      </c>
      <c r="H38" s="8">
        <v>600</v>
      </c>
      <c r="I38" s="8">
        <v>540</v>
      </c>
      <c r="J38" t="s">
        <v>2210</v>
      </c>
    </row>
    <row r="39" spans="2:10" x14ac:dyDescent="0.3">
      <c r="B39" t="s">
        <v>301</v>
      </c>
      <c r="C39" t="s">
        <v>988</v>
      </c>
      <c r="D39" t="s">
        <v>471</v>
      </c>
      <c r="E39" t="s">
        <v>2054</v>
      </c>
      <c r="F39" s="3">
        <v>45922</v>
      </c>
      <c r="G39" s="3">
        <v>45922</v>
      </c>
      <c r="H39" s="8">
        <v>540</v>
      </c>
      <c r="I39" s="8">
        <v>540</v>
      </c>
      <c r="J39" t="s">
        <v>983</v>
      </c>
    </row>
    <row r="40" spans="2:10" x14ac:dyDescent="0.3">
      <c r="B40" t="s">
        <v>197</v>
      </c>
      <c r="C40" t="s">
        <v>937</v>
      </c>
      <c r="D40" t="s">
        <v>465</v>
      </c>
      <c r="E40" t="s">
        <v>467</v>
      </c>
      <c r="F40" s="3">
        <v>45922</v>
      </c>
      <c r="G40" s="3">
        <v>45922</v>
      </c>
      <c r="H40" s="8">
        <v>1380</v>
      </c>
      <c r="I40" s="8">
        <v>540</v>
      </c>
      <c r="J40" t="s">
        <v>974</v>
      </c>
    </row>
    <row r="41" spans="2:10" x14ac:dyDescent="0.3">
      <c r="B41" t="s">
        <v>258</v>
      </c>
      <c r="C41" t="s">
        <v>924</v>
      </c>
      <c r="D41" t="s">
        <v>601</v>
      </c>
      <c r="E41" t="s">
        <v>602</v>
      </c>
      <c r="F41" s="3">
        <v>45922</v>
      </c>
      <c r="G41" s="3">
        <v>45922</v>
      </c>
      <c r="H41" s="8">
        <v>60</v>
      </c>
      <c r="I41" s="8">
        <v>60</v>
      </c>
      <c r="J41" t="s">
        <v>1043</v>
      </c>
    </row>
    <row r="42" spans="2:10" x14ac:dyDescent="0.3">
      <c r="B42" t="s">
        <v>246</v>
      </c>
      <c r="C42" t="s">
        <v>929</v>
      </c>
      <c r="D42" t="s">
        <v>477</v>
      </c>
      <c r="E42" t="s">
        <v>1866</v>
      </c>
      <c r="F42" s="3">
        <v>45922</v>
      </c>
      <c r="G42" s="3">
        <v>45922</v>
      </c>
      <c r="H42" s="8">
        <v>540</v>
      </c>
      <c r="I42" s="8">
        <v>540</v>
      </c>
      <c r="J42" t="s">
        <v>1040</v>
      </c>
    </row>
    <row r="43" spans="2:10" x14ac:dyDescent="0.3">
      <c r="B43" t="s">
        <v>384</v>
      </c>
      <c r="C43" t="s">
        <v>1204</v>
      </c>
      <c r="D43" t="s">
        <v>471</v>
      </c>
      <c r="E43" t="s">
        <v>472</v>
      </c>
      <c r="F43" s="3">
        <v>45922</v>
      </c>
      <c r="G43" s="3">
        <v>45922</v>
      </c>
      <c r="H43" s="8">
        <v>240</v>
      </c>
      <c r="I43" s="8">
        <v>240</v>
      </c>
      <c r="J43" t="s">
        <v>981</v>
      </c>
    </row>
    <row r="44" spans="2:10" x14ac:dyDescent="0.3">
      <c r="B44" t="s">
        <v>384</v>
      </c>
      <c r="C44" t="s">
        <v>1204</v>
      </c>
      <c r="D44" t="s">
        <v>471</v>
      </c>
      <c r="E44" t="s">
        <v>670</v>
      </c>
      <c r="F44" s="3">
        <v>45922</v>
      </c>
      <c r="G44" s="3">
        <v>45922</v>
      </c>
      <c r="H44" s="8">
        <v>240</v>
      </c>
      <c r="I44" s="8">
        <v>240</v>
      </c>
      <c r="J44" t="s">
        <v>981</v>
      </c>
    </row>
    <row r="45" spans="2:10" x14ac:dyDescent="0.3">
      <c r="B45" t="s">
        <v>347</v>
      </c>
      <c r="C45" t="s">
        <v>1101</v>
      </c>
      <c r="D45" t="s">
        <v>471</v>
      </c>
      <c r="E45" t="s">
        <v>496</v>
      </c>
      <c r="F45" s="3">
        <v>45922</v>
      </c>
      <c r="G45" s="3">
        <v>45922</v>
      </c>
      <c r="H45" s="8">
        <v>540</v>
      </c>
      <c r="I45" s="8">
        <v>540</v>
      </c>
      <c r="J45" t="s">
        <v>983</v>
      </c>
    </row>
    <row r="46" spans="2:10" x14ac:dyDescent="0.3">
      <c r="B46" t="s">
        <v>369</v>
      </c>
      <c r="C46" t="s">
        <v>1211</v>
      </c>
      <c r="D46" t="s">
        <v>471</v>
      </c>
      <c r="E46" t="s">
        <v>621</v>
      </c>
      <c r="F46" s="3">
        <v>45922</v>
      </c>
      <c r="G46" s="3">
        <v>45922</v>
      </c>
      <c r="H46" s="8">
        <v>30</v>
      </c>
      <c r="I46" s="8">
        <v>30</v>
      </c>
      <c r="J46" t="s">
        <v>3716</v>
      </c>
    </row>
    <row r="47" spans="2:10" x14ac:dyDescent="0.3">
      <c r="B47" t="s">
        <v>203</v>
      </c>
      <c r="C47" t="s">
        <v>936</v>
      </c>
      <c r="D47" t="s">
        <v>601</v>
      </c>
      <c r="E47" t="s">
        <v>602</v>
      </c>
      <c r="F47" s="3">
        <v>45922</v>
      </c>
      <c r="G47" s="3">
        <v>45922</v>
      </c>
      <c r="H47" s="8">
        <v>60</v>
      </c>
      <c r="I47" s="8">
        <v>60</v>
      </c>
      <c r="J47" t="s">
        <v>973</v>
      </c>
    </row>
    <row r="48" spans="2:10" x14ac:dyDescent="0.3">
      <c r="B48" t="s">
        <v>385</v>
      </c>
      <c r="C48" t="s">
        <v>1203</v>
      </c>
      <c r="D48" t="s">
        <v>466</v>
      </c>
      <c r="E48" t="s">
        <v>2735</v>
      </c>
      <c r="F48" s="3">
        <v>45909</v>
      </c>
      <c r="G48" s="3">
        <v>45925</v>
      </c>
      <c r="H48" s="8">
        <v>7140</v>
      </c>
      <c r="I48" s="8">
        <v>540</v>
      </c>
      <c r="J48" t="s">
        <v>974</v>
      </c>
    </row>
    <row r="49" spans="2:10" x14ac:dyDescent="0.3">
      <c r="B49" t="s">
        <v>409</v>
      </c>
      <c r="C49" t="s">
        <v>1095</v>
      </c>
      <c r="D49" t="s">
        <v>471</v>
      </c>
      <c r="E49" t="s">
        <v>496</v>
      </c>
      <c r="F49" s="3">
        <v>45922</v>
      </c>
      <c r="G49" s="3">
        <v>45922</v>
      </c>
      <c r="H49" s="8">
        <v>540</v>
      </c>
      <c r="I49" s="8">
        <v>540</v>
      </c>
      <c r="J49" t="s">
        <v>983</v>
      </c>
    </row>
    <row r="50" spans="2:10" x14ac:dyDescent="0.3">
      <c r="B50" t="s">
        <v>407</v>
      </c>
      <c r="C50" t="s">
        <v>1196</v>
      </c>
      <c r="D50" t="s">
        <v>2667</v>
      </c>
      <c r="E50" t="s">
        <v>2668</v>
      </c>
      <c r="F50" s="3">
        <v>45901</v>
      </c>
      <c r="G50" s="3">
        <v>45998</v>
      </c>
      <c r="H50" s="8">
        <v>41160</v>
      </c>
      <c r="I50" s="8">
        <v>540</v>
      </c>
      <c r="J50" t="s">
        <v>1975</v>
      </c>
    </row>
    <row r="51" spans="2:10" x14ac:dyDescent="0.3">
      <c r="B51" t="s">
        <v>250</v>
      </c>
      <c r="C51" t="s">
        <v>928</v>
      </c>
      <c r="D51" t="s">
        <v>465</v>
      </c>
      <c r="E51" t="s">
        <v>1404</v>
      </c>
      <c r="F51" s="3">
        <v>45922</v>
      </c>
      <c r="G51" s="3">
        <v>45922</v>
      </c>
      <c r="H51" s="8">
        <v>60</v>
      </c>
      <c r="I51" s="8">
        <v>60</v>
      </c>
      <c r="J51" t="s">
        <v>1983</v>
      </c>
    </row>
    <row r="52" spans="2:10" x14ac:dyDescent="0.3">
      <c r="B52" t="s">
        <v>230</v>
      </c>
      <c r="C52" t="s">
        <v>1121</v>
      </c>
      <c r="D52" t="s">
        <v>471</v>
      </c>
      <c r="E52" t="s">
        <v>496</v>
      </c>
      <c r="F52" s="3">
        <v>45922</v>
      </c>
      <c r="G52" s="3">
        <v>45922</v>
      </c>
      <c r="H52" s="8">
        <v>540</v>
      </c>
      <c r="I52" s="8">
        <v>540</v>
      </c>
      <c r="J52" t="s">
        <v>983</v>
      </c>
    </row>
    <row r="53" spans="2:10" x14ac:dyDescent="0.3">
      <c r="B53" t="s">
        <v>226</v>
      </c>
      <c r="C53" t="s">
        <v>1120</v>
      </c>
      <c r="D53" t="s">
        <v>471</v>
      </c>
      <c r="E53" t="s">
        <v>496</v>
      </c>
      <c r="F53" s="3">
        <v>45922</v>
      </c>
      <c r="G53" s="3">
        <v>45922</v>
      </c>
      <c r="H53" s="8">
        <v>540</v>
      </c>
      <c r="I53" s="8">
        <v>540</v>
      </c>
      <c r="J53" t="s">
        <v>983</v>
      </c>
    </row>
    <row r="54" spans="2:10" x14ac:dyDescent="0.3">
      <c r="B54" t="s">
        <v>228</v>
      </c>
      <c r="C54" t="s">
        <v>993</v>
      </c>
      <c r="D54" t="s">
        <v>471</v>
      </c>
      <c r="E54" t="s">
        <v>2016</v>
      </c>
      <c r="F54" s="3">
        <v>45922</v>
      </c>
      <c r="G54" s="3">
        <v>45922</v>
      </c>
      <c r="H54" s="8">
        <v>540</v>
      </c>
      <c r="I54" s="8">
        <v>540</v>
      </c>
      <c r="J54" t="s">
        <v>983</v>
      </c>
    </row>
    <row r="55" spans="2:10" x14ac:dyDescent="0.3">
      <c r="B55" t="s">
        <v>224</v>
      </c>
      <c r="C55" t="s">
        <v>992</v>
      </c>
      <c r="D55" t="s">
        <v>471</v>
      </c>
      <c r="E55" t="s">
        <v>496</v>
      </c>
      <c r="F55" s="3">
        <v>45922</v>
      </c>
      <c r="G55" s="3">
        <v>45922</v>
      </c>
      <c r="H55" s="8">
        <v>540</v>
      </c>
      <c r="I55" s="8">
        <v>540</v>
      </c>
      <c r="J55" t="s">
        <v>983</v>
      </c>
    </row>
    <row r="56" spans="2:10" x14ac:dyDescent="0.3">
      <c r="B56" t="s">
        <v>221</v>
      </c>
      <c r="C56" t="s">
        <v>991</v>
      </c>
      <c r="D56" t="s">
        <v>471</v>
      </c>
      <c r="E56" t="s">
        <v>3147</v>
      </c>
      <c r="F56" s="3">
        <v>45922</v>
      </c>
      <c r="G56" s="3">
        <v>45922</v>
      </c>
      <c r="H56" s="8">
        <v>540</v>
      </c>
      <c r="I56" s="8">
        <v>540</v>
      </c>
      <c r="J56" t="s">
        <v>983</v>
      </c>
    </row>
    <row r="57" spans="2:10" x14ac:dyDescent="0.3">
      <c r="B57" t="s">
        <v>353</v>
      </c>
      <c r="C57" t="s">
        <v>1216</v>
      </c>
      <c r="D57" t="s">
        <v>601</v>
      </c>
      <c r="E57" t="s">
        <v>3427</v>
      </c>
      <c r="F57" s="3">
        <v>45922</v>
      </c>
      <c r="G57" s="3">
        <v>45922</v>
      </c>
      <c r="H57" s="8">
        <v>540</v>
      </c>
      <c r="I57" s="8">
        <v>540</v>
      </c>
      <c r="J57" t="s">
        <v>1040</v>
      </c>
    </row>
    <row r="58" spans="2:10" x14ac:dyDescent="0.3">
      <c r="B58" t="s">
        <v>307</v>
      </c>
      <c r="C58" t="s">
        <v>1230</v>
      </c>
      <c r="D58" t="s">
        <v>601</v>
      </c>
      <c r="E58" t="s">
        <v>621</v>
      </c>
      <c r="F58" s="3">
        <v>45922</v>
      </c>
      <c r="G58" s="3">
        <v>45922</v>
      </c>
      <c r="H58" s="8">
        <v>60</v>
      </c>
      <c r="I58" s="8">
        <v>60</v>
      </c>
      <c r="J58" t="s">
        <v>973</v>
      </c>
    </row>
    <row r="59" spans="2:10" x14ac:dyDescent="0.3">
      <c r="B59" t="s">
        <v>391</v>
      </c>
      <c r="C59" t="s">
        <v>1098</v>
      </c>
      <c r="D59" t="s">
        <v>471</v>
      </c>
      <c r="E59" t="s">
        <v>1865</v>
      </c>
      <c r="F59" s="3">
        <v>45922</v>
      </c>
      <c r="G59" s="3">
        <v>45922</v>
      </c>
      <c r="H59" s="8">
        <v>600</v>
      </c>
      <c r="I59" s="8">
        <v>540</v>
      </c>
      <c r="J59" t="s">
        <v>984</v>
      </c>
    </row>
    <row r="60" spans="2:10" x14ac:dyDescent="0.3">
      <c r="B60" t="s">
        <v>325</v>
      </c>
      <c r="C60" t="s">
        <v>1225</v>
      </c>
      <c r="D60" t="s">
        <v>465</v>
      </c>
      <c r="E60" t="s">
        <v>842</v>
      </c>
      <c r="F60" s="3">
        <v>45922</v>
      </c>
      <c r="G60" s="3">
        <v>45922</v>
      </c>
      <c r="H60" s="8">
        <v>60</v>
      </c>
      <c r="I60" s="8">
        <v>60</v>
      </c>
      <c r="J60" t="s">
        <v>1051</v>
      </c>
    </row>
    <row r="61" spans="2:10" x14ac:dyDescent="0.3">
      <c r="B61" t="s">
        <v>373</v>
      </c>
      <c r="C61" t="s">
        <v>1209</v>
      </c>
      <c r="D61" t="s">
        <v>471</v>
      </c>
      <c r="E61" t="s">
        <v>496</v>
      </c>
      <c r="F61" s="3">
        <v>45922</v>
      </c>
      <c r="G61" s="3">
        <v>45922</v>
      </c>
      <c r="H61" s="8">
        <v>600</v>
      </c>
      <c r="I61" s="8">
        <v>540</v>
      </c>
      <c r="J61" t="s">
        <v>972</v>
      </c>
    </row>
    <row r="62" spans="2:10" x14ac:dyDescent="0.3">
      <c r="B62" t="s">
        <v>326</v>
      </c>
      <c r="C62" t="s">
        <v>329</v>
      </c>
      <c r="D62" t="s">
        <v>465</v>
      </c>
      <c r="E62" t="s">
        <v>1323</v>
      </c>
      <c r="F62" s="3">
        <v>45922</v>
      </c>
      <c r="G62" s="3">
        <v>45922</v>
      </c>
      <c r="H62" s="8">
        <v>60</v>
      </c>
      <c r="I62" s="8">
        <v>60</v>
      </c>
      <c r="J62" t="s">
        <v>1043</v>
      </c>
    </row>
    <row r="63" spans="2:10" x14ac:dyDescent="0.3">
      <c r="B63" t="s">
        <v>413</v>
      </c>
      <c r="C63" t="s">
        <v>1194</v>
      </c>
      <c r="D63" t="s">
        <v>465</v>
      </c>
      <c r="E63" t="s">
        <v>469</v>
      </c>
      <c r="F63" s="3">
        <v>45922</v>
      </c>
      <c r="G63" s="3">
        <v>45922</v>
      </c>
      <c r="H63" s="8">
        <v>540</v>
      </c>
      <c r="I63" s="8">
        <v>540</v>
      </c>
      <c r="J63" t="s">
        <v>1128</v>
      </c>
    </row>
    <row r="64" spans="2:10" x14ac:dyDescent="0.3">
      <c r="B64" t="s">
        <v>279</v>
      </c>
      <c r="C64" t="s">
        <v>920</v>
      </c>
      <c r="D64" t="s">
        <v>471</v>
      </c>
      <c r="E64" t="s">
        <v>3849</v>
      </c>
      <c r="F64" s="3">
        <v>45922</v>
      </c>
      <c r="G64" s="3">
        <v>45922</v>
      </c>
      <c r="H64" s="8">
        <v>60</v>
      </c>
      <c r="I64" s="8">
        <v>60</v>
      </c>
      <c r="J64" t="s">
        <v>980</v>
      </c>
    </row>
    <row r="65" spans="2:10" x14ac:dyDescent="0.3">
      <c r="B65" t="s">
        <v>453</v>
      </c>
      <c r="C65" t="s">
        <v>1093</v>
      </c>
      <c r="D65" t="s">
        <v>471</v>
      </c>
      <c r="E65" t="s">
        <v>3397</v>
      </c>
      <c r="F65" s="3">
        <v>45922</v>
      </c>
      <c r="G65" s="3">
        <v>45922</v>
      </c>
      <c r="H65" s="8">
        <v>540</v>
      </c>
      <c r="I65" s="8">
        <v>540</v>
      </c>
      <c r="J65" t="s">
        <v>1025</v>
      </c>
    </row>
    <row r="66" spans="2:10" x14ac:dyDescent="0.3">
      <c r="B66" t="s">
        <v>455</v>
      </c>
      <c r="C66" t="s">
        <v>1092</v>
      </c>
      <c r="D66" t="s">
        <v>471</v>
      </c>
      <c r="E66" t="s">
        <v>510</v>
      </c>
      <c r="F66" s="3">
        <v>45922</v>
      </c>
      <c r="G66" s="3">
        <v>45922</v>
      </c>
      <c r="H66" s="8">
        <v>180</v>
      </c>
      <c r="I66" s="8">
        <v>180</v>
      </c>
      <c r="J66" t="s">
        <v>1027</v>
      </c>
    </row>
    <row r="67" spans="2:10" x14ac:dyDescent="0.3">
      <c r="B67" t="s">
        <v>437</v>
      </c>
      <c r="C67" t="s">
        <v>1094</v>
      </c>
      <c r="D67" t="s">
        <v>471</v>
      </c>
      <c r="E67" t="s">
        <v>472</v>
      </c>
      <c r="F67" s="3">
        <v>45922</v>
      </c>
      <c r="G67" s="3">
        <v>45922</v>
      </c>
      <c r="H67" s="8">
        <v>540</v>
      </c>
      <c r="I67" s="8">
        <v>540</v>
      </c>
      <c r="J67" t="s">
        <v>983</v>
      </c>
    </row>
    <row r="68" spans="2:10" x14ac:dyDescent="0.3">
      <c r="B68" t="s">
        <v>439</v>
      </c>
      <c r="C68" t="s">
        <v>1184</v>
      </c>
      <c r="D68" t="s">
        <v>468</v>
      </c>
      <c r="E68" t="s">
        <v>467</v>
      </c>
      <c r="F68" s="3">
        <v>45922</v>
      </c>
      <c r="G68" s="3">
        <v>45922</v>
      </c>
      <c r="H68" s="8">
        <v>540</v>
      </c>
      <c r="I68" s="8">
        <v>540</v>
      </c>
      <c r="J68" t="s">
        <v>1045</v>
      </c>
    </row>
    <row r="69" spans="2:10" x14ac:dyDescent="0.3">
      <c r="B69" t="s">
        <v>447</v>
      </c>
      <c r="C69" t="s">
        <v>1180</v>
      </c>
      <c r="D69" t="s">
        <v>465</v>
      </c>
      <c r="E69" t="s">
        <v>493</v>
      </c>
      <c r="F69" s="3">
        <v>45922</v>
      </c>
      <c r="G69" s="3">
        <v>45922</v>
      </c>
      <c r="H69" s="8">
        <v>60</v>
      </c>
      <c r="I69" s="8">
        <v>60</v>
      </c>
      <c r="J69" t="s">
        <v>2226</v>
      </c>
    </row>
    <row r="70" spans="2:10" x14ac:dyDescent="0.3">
      <c r="B70" t="s">
        <v>449</v>
      </c>
      <c r="C70" t="s">
        <v>1179</v>
      </c>
      <c r="D70" t="s">
        <v>465</v>
      </c>
      <c r="E70" t="s">
        <v>1545</v>
      </c>
      <c r="F70" s="3">
        <v>45922</v>
      </c>
      <c r="G70" s="3">
        <v>45922</v>
      </c>
      <c r="H70" s="8">
        <v>510</v>
      </c>
      <c r="I70" s="8">
        <v>510</v>
      </c>
      <c r="J70" t="s">
        <v>1843</v>
      </c>
    </row>
    <row r="71" spans="2:10" x14ac:dyDescent="0.3">
      <c r="B71" t="s">
        <v>63</v>
      </c>
      <c r="C71" t="s">
        <v>964</v>
      </c>
      <c r="D71" t="s">
        <v>468</v>
      </c>
      <c r="E71" t="s">
        <v>2682</v>
      </c>
      <c r="F71" s="3">
        <v>45922</v>
      </c>
      <c r="G71" s="3">
        <v>45922</v>
      </c>
      <c r="H71" s="8">
        <v>120</v>
      </c>
      <c r="I71" s="8">
        <v>120</v>
      </c>
      <c r="J71" t="s">
        <v>1032</v>
      </c>
    </row>
    <row r="72" spans="2:10" x14ac:dyDescent="0.3">
      <c r="B72" t="s">
        <v>48</v>
      </c>
      <c r="C72" t="s">
        <v>1243</v>
      </c>
      <c r="D72" t="s">
        <v>465</v>
      </c>
      <c r="E72" t="s">
        <v>670</v>
      </c>
      <c r="F72" s="3">
        <v>45922</v>
      </c>
      <c r="G72" s="3">
        <v>45922</v>
      </c>
      <c r="H72" s="8">
        <v>60</v>
      </c>
      <c r="I72" s="8">
        <v>60</v>
      </c>
      <c r="J72" t="s">
        <v>1503</v>
      </c>
    </row>
    <row r="73" spans="2:10" x14ac:dyDescent="0.3">
      <c r="B73" t="s">
        <v>199</v>
      </c>
      <c r="C73" t="s">
        <v>1241</v>
      </c>
      <c r="D73" t="s">
        <v>468</v>
      </c>
      <c r="E73" t="s">
        <v>2055</v>
      </c>
      <c r="F73" s="3">
        <v>45922</v>
      </c>
      <c r="G73" s="3">
        <v>45922</v>
      </c>
      <c r="H73" s="8">
        <v>60</v>
      </c>
      <c r="I73" s="8">
        <v>60</v>
      </c>
      <c r="J73" t="s">
        <v>1503</v>
      </c>
    </row>
    <row r="74" spans="2:10" x14ac:dyDescent="0.3">
      <c r="B74" t="s">
        <v>50</v>
      </c>
      <c r="C74" t="s">
        <v>1244</v>
      </c>
      <c r="D74" t="s">
        <v>468</v>
      </c>
      <c r="E74" t="s">
        <v>474</v>
      </c>
      <c r="F74" s="3">
        <v>45922</v>
      </c>
      <c r="G74" s="3">
        <v>45922</v>
      </c>
      <c r="H74" s="8">
        <v>540</v>
      </c>
      <c r="I74" s="8">
        <v>540</v>
      </c>
      <c r="J74" t="s">
        <v>974</v>
      </c>
    </row>
    <row r="75" spans="2:10" x14ac:dyDescent="0.3">
      <c r="B75" t="s">
        <v>457</v>
      </c>
      <c r="C75" t="s">
        <v>1177</v>
      </c>
      <c r="D75" t="s">
        <v>601</v>
      </c>
      <c r="E75" t="s">
        <v>670</v>
      </c>
      <c r="F75" s="3">
        <v>45922</v>
      </c>
      <c r="G75" s="3">
        <v>45922</v>
      </c>
      <c r="H75" s="8">
        <v>120</v>
      </c>
      <c r="I75" s="8">
        <v>120</v>
      </c>
      <c r="J75" t="s">
        <v>973</v>
      </c>
    </row>
    <row r="76" spans="2:10" x14ac:dyDescent="0.3">
      <c r="B76" t="s">
        <v>323</v>
      </c>
      <c r="C76" t="s">
        <v>1226</v>
      </c>
      <c r="D76" t="s">
        <v>468</v>
      </c>
      <c r="E76" t="s">
        <v>469</v>
      </c>
      <c r="F76" s="3">
        <v>45922</v>
      </c>
      <c r="G76" s="3">
        <v>45922</v>
      </c>
      <c r="H76" s="8">
        <v>480</v>
      </c>
      <c r="I76" s="8">
        <v>480</v>
      </c>
      <c r="J76" t="s">
        <v>974</v>
      </c>
    </row>
    <row r="77" spans="2:10" x14ac:dyDescent="0.3">
      <c r="B77" t="s">
        <v>505</v>
      </c>
      <c r="C77" t="s">
        <v>1174</v>
      </c>
      <c r="D77" t="s">
        <v>468</v>
      </c>
      <c r="E77" t="s">
        <v>503</v>
      </c>
      <c r="F77" s="3">
        <v>45922</v>
      </c>
      <c r="G77" s="3">
        <v>45922</v>
      </c>
      <c r="H77" s="8">
        <v>540</v>
      </c>
      <c r="I77" s="8">
        <v>540</v>
      </c>
      <c r="J77" t="s">
        <v>1032</v>
      </c>
    </row>
    <row r="78" spans="2:10" x14ac:dyDescent="0.3">
      <c r="B78" t="s">
        <v>61</v>
      </c>
      <c r="C78" t="s">
        <v>963</v>
      </c>
      <c r="D78" t="s">
        <v>465</v>
      </c>
      <c r="E78" t="s">
        <v>511</v>
      </c>
      <c r="F78" s="3">
        <v>45922</v>
      </c>
      <c r="G78" s="3">
        <v>45922</v>
      </c>
      <c r="H78" s="8">
        <v>60</v>
      </c>
      <c r="I78" s="8">
        <v>60</v>
      </c>
      <c r="J78" t="s">
        <v>1032</v>
      </c>
    </row>
    <row r="79" spans="2:10" x14ac:dyDescent="0.3">
      <c r="B79" t="s">
        <v>25</v>
      </c>
      <c r="C79" t="s">
        <v>953</v>
      </c>
      <c r="D79" t="s">
        <v>465</v>
      </c>
      <c r="E79" t="s">
        <v>2966</v>
      </c>
      <c r="F79" s="3">
        <v>45922</v>
      </c>
      <c r="G79" s="3">
        <v>45922</v>
      </c>
      <c r="H79" s="8">
        <v>60</v>
      </c>
      <c r="I79" s="8">
        <v>60</v>
      </c>
      <c r="J79" t="s">
        <v>1045</v>
      </c>
    </row>
    <row r="80" spans="2:10" x14ac:dyDescent="0.3">
      <c r="B80" t="s">
        <v>65</v>
      </c>
      <c r="C80" t="s">
        <v>965</v>
      </c>
      <c r="D80" t="s">
        <v>471</v>
      </c>
      <c r="E80" t="s">
        <v>469</v>
      </c>
      <c r="F80" s="3">
        <v>45922</v>
      </c>
      <c r="G80" s="3">
        <v>45922</v>
      </c>
      <c r="H80" s="8">
        <v>60</v>
      </c>
      <c r="I80" s="8">
        <v>60</v>
      </c>
      <c r="J80" t="s">
        <v>2226</v>
      </c>
    </row>
    <row r="81" spans="2:10" x14ac:dyDescent="0.3">
      <c r="B81" t="s">
        <v>399</v>
      </c>
      <c r="C81" t="s">
        <v>1096</v>
      </c>
      <c r="D81" t="s">
        <v>471</v>
      </c>
      <c r="E81" t="s">
        <v>3858</v>
      </c>
      <c r="F81" s="3">
        <v>45922</v>
      </c>
      <c r="G81" s="3">
        <v>45922</v>
      </c>
      <c r="H81" s="8">
        <v>540</v>
      </c>
      <c r="I81" s="8">
        <v>540</v>
      </c>
      <c r="J81" t="s">
        <v>1025</v>
      </c>
    </row>
    <row r="82" spans="2:10" x14ac:dyDescent="0.3">
      <c r="B82" t="s">
        <v>343</v>
      </c>
      <c r="C82" t="s">
        <v>1219</v>
      </c>
      <c r="D82" t="s">
        <v>465</v>
      </c>
      <c r="E82" t="s">
        <v>469</v>
      </c>
      <c r="F82" s="3">
        <v>45922</v>
      </c>
      <c r="G82" s="3">
        <v>45922</v>
      </c>
      <c r="H82" s="8">
        <v>540</v>
      </c>
      <c r="I82" s="8">
        <v>540</v>
      </c>
      <c r="J82" t="s">
        <v>1051</v>
      </c>
    </row>
    <row r="83" spans="2:10" x14ac:dyDescent="0.3">
      <c r="B83" t="s">
        <v>103</v>
      </c>
      <c r="C83" t="s">
        <v>1004</v>
      </c>
      <c r="D83" t="s">
        <v>465</v>
      </c>
      <c r="E83" t="s">
        <v>520</v>
      </c>
      <c r="F83" s="3">
        <v>45922</v>
      </c>
      <c r="G83" s="3">
        <v>45922</v>
      </c>
      <c r="H83" s="8">
        <v>60</v>
      </c>
      <c r="I83" s="8">
        <v>60</v>
      </c>
      <c r="J83" t="s">
        <v>1045</v>
      </c>
    </row>
    <row r="84" spans="2:10" x14ac:dyDescent="0.3">
      <c r="B84" t="s">
        <v>512</v>
      </c>
      <c r="C84" t="s">
        <v>1312</v>
      </c>
      <c r="D84" t="s">
        <v>466</v>
      </c>
      <c r="E84" t="s">
        <v>2739</v>
      </c>
      <c r="F84" s="3">
        <v>45922</v>
      </c>
      <c r="G84" s="3">
        <v>45922</v>
      </c>
      <c r="H84" s="8">
        <v>540</v>
      </c>
      <c r="I84" s="8">
        <v>540</v>
      </c>
      <c r="J84" t="s">
        <v>1487</v>
      </c>
    </row>
    <row r="85" spans="2:10" x14ac:dyDescent="0.3">
      <c r="B85" t="s">
        <v>337</v>
      </c>
      <c r="C85" t="s">
        <v>1102</v>
      </c>
      <c r="D85" t="s">
        <v>465</v>
      </c>
      <c r="E85" t="s">
        <v>3545</v>
      </c>
      <c r="F85" s="3">
        <v>45922</v>
      </c>
      <c r="G85" s="3">
        <v>45922</v>
      </c>
      <c r="H85" s="8">
        <v>540</v>
      </c>
      <c r="I85" s="8">
        <v>540</v>
      </c>
      <c r="J85" t="s">
        <v>1015</v>
      </c>
    </row>
    <row r="86" spans="2:10" x14ac:dyDescent="0.3">
      <c r="B86" t="s">
        <v>92</v>
      </c>
      <c r="C86" t="s">
        <v>999</v>
      </c>
      <c r="D86" t="s">
        <v>471</v>
      </c>
      <c r="E86" t="s">
        <v>496</v>
      </c>
      <c r="F86" s="3">
        <v>45922</v>
      </c>
      <c r="G86" s="3">
        <v>45922</v>
      </c>
      <c r="H86" s="8">
        <v>540</v>
      </c>
      <c r="I86" s="8">
        <v>540</v>
      </c>
      <c r="J86" t="s">
        <v>1133</v>
      </c>
    </row>
    <row r="87" spans="2:10" x14ac:dyDescent="0.3">
      <c r="B87" t="s">
        <v>123</v>
      </c>
      <c r="C87" t="s">
        <v>1012</v>
      </c>
      <c r="D87" t="s">
        <v>465</v>
      </c>
      <c r="E87" t="s">
        <v>3636</v>
      </c>
      <c r="F87" s="3">
        <v>45922</v>
      </c>
      <c r="G87" s="3">
        <v>45922</v>
      </c>
      <c r="H87" s="8">
        <v>540</v>
      </c>
      <c r="I87" s="8">
        <v>540</v>
      </c>
      <c r="J87" t="s">
        <v>1487</v>
      </c>
    </row>
    <row r="88" spans="2:10" x14ac:dyDescent="0.3">
      <c r="B88" t="s">
        <v>536</v>
      </c>
      <c r="C88" t="s">
        <v>1090</v>
      </c>
      <c r="D88" t="s">
        <v>466</v>
      </c>
      <c r="E88" t="s">
        <v>317</v>
      </c>
      <c r="F88" s="3">
        <v>45922</v>
      </c>
      <c r="G88" s="3">
        <v>45922</v>
      </c>
      <c r="H88" s="8">
        <v>540</v>
      </c>
      <c r="I88" s="8">
        <v>540</v>
      </c>
      <c r="J88" t="s">
        <v>1026</v>
      </c>
    </row>
    <row r="89" spans="2:10" x14ac:dyDescent="0.3">
      <c r="B89" t="s">
        <v>530</v>
      </c>
      <c r="C89" t="s">
        <v>1303</v>
      </c>
      <c r="D89" t="s">
        <v>465</v>
      </c>
      <c r="E89" t="s">
        <v>2360</v>
      </c>
      <c r="F89" s="3">
        <v>45922</v>
      </c>
      <c r="G89" s="3">
        <v>45922</v>
      </c>
      <c r="H89" s="8">
        <v>60</v>
      </c>
      <c r="I89" s="8">
        <v>60</v>
      </c>
      <c r="J89" t="s">
        <v>1032</v>
      </c>
    </row>
    <row r="90" spans="2:10" x14ac:dyDescent="0.3">
      <c r="B90" t="s">
        <v>550</v>
      </c>
      <c r="C90" t="s">
        <v>1087</v>
      </c>
      <c r="D90" t="s">
        <v>471</v>
      </c>
      <c r="E90" t="s">
        <v>1708</v>
      </c>
      <c r="F90" s="3">
        <v>45922</v>
      </c>
      <c r="G90" s="3">
        <v>45922</v>
      </c>
      <c r="H90" s="8">
        <v>180</v>
      </c>
      <c r="I90" s="8">
        <v>180</v>
      </c>
      <c r="J90" t="s">
        <v>1027</v>
      </c>
    </row>
    <row r="91" spans="2:10" x14ac:dyDescent="0.3">
      <c r="B91" t="s">
        <v>543</v>
      </c>
      <c r="C91" t="s">
        <v>1089</v>
      </c>
      <c r="D91" t="s">
        <v>471</v>
      </c>
      <c r="E91" t="s">
        <v>1865</v>
      </c>
      <c r="F91" s="3">
        <v>45922</v>
      </c>
      <c r="G91" s="3">
        <v>45922</v>
      </c>
      <c r="H91" s="8">
        <v>540</v>
      </c>
      <c r="I91" s="8">
        <v>540</v>
      </c>
      <c r="J91" t="s">
        <v>984</v>
      </c>
    </row>
    <row r="92" spans="2:10" x14ac:dyDescent="0.3">
      <c r="B92" t="s">
        <v>540</v>
      </c>
      <c r="C92" t="s">
        <v>1301</v>
      </c>
      <c r="D92" t="s">
        <v>471</v>
      </c>
      <c r="E92" t="s">
        <v>493</v>
      </c>
      <c r="F92" s="3">
        <v>45922</v>
      </c>
      <c r="G92" s="3">
        <v>45922</v>
      </c>
      <c r="H92" s="8">
        <v>60</v>
      </c>
      <c r="I92" s="8">
        <v>60</v>
      </c>
      <c r="J92" t="s">
        <v>1105</v>
      </c>
    </row>
    <row r="93" spans="2:10" x14ac:dyDescent="0.3">
      <c r="B93" t="s">
        <v>518</v>
      </c>
      <c r="C93" t="s">
        <v>1310</v>
      </c>
      <c r="D93" t="s">
        <v>465</v>
      </c>
      <c r="E93" t="s">
        <v>3254</v>
      </c>
      <c r="F93" s="3">
        <v>45922</v>
      </c>
      <c r="G93" s="3">
        <v>45922</v>
      </c>
      <c r="H93" s="8">
        <v>60</v>
      </c>
      <c r="I93" s="8">
        <v>60</v>
      </c>
      <c r="J93" t="s">
        <v>1051</v>
      </c>
    </row>
    <row r="94" spans="2:10" x14ac:dyDescent="0.3">
      <c r="B94" t="s">
        <v>555</v>
      </c>
      <c r="C94" t="s">
        <v>1297</v>
      </c>
      <c r="D94" t="s">
        <v>465</v>
      </c>
      <c r="E94" t="s">
        <v>3850</v>
      </c>
      <c r="F94" s="3">
        <v>45922</v>
      </c>
      <c r="G94" s="3">
        <v>45922</v>
      </c>
      <c r="H94" s="8">
        <v>30</v>
      </c>
      <c r="I94" s="8">
        <v>30</v>
      </c>
      <c r="J94" t="s">
        <v>980</v>
      </c>
    </row>
    <row r="95" spans="2:10" x14ac:dyDescent="0.3">
      <c r="B95" t="s">
        <v>563</v>
      </c>
      <c r="C95" t="s">
        <v>987</v>
      </c>
      <c r="D95" t="s">
        <v>471</v>
      </c>
      <c r="E95" t="s">
        <v>472</v>
      </c>
      <c r="F95" s="3">
        <v>45922</v>
      </c>
      <c r="G95" s="3">
        <v>45922</v>
      </c>
      <c r="H95" s="8">
        <v>540</v>
      </c>
      <c r="I95" s="8">
        <v>540</v>
      </c>
      <c r="J95" t="s">
        <v>559</v>
      </c>
    </row>
    <row r="96" spans="2:10" x14ac:dyDescent="0.3">
      <c r="B96" t="s">
        <v>571</v>
      </c>
      <c r="C96" t="s">
        <v>1003</v>
      </c>
      <c r="D96" t="s">
        <v>471</v>
      </c>
      <c r="E96" t="s">
        <v>3832</v>
      </c>
      <c r="F96" s="3">
        <v>45922</v>
      </c>
      <c r="G96" s="3">
        <v>45922</v>
      </c>
      <c r="H96" s="8">
        <v>540</v>
      </c>
      <c r="I96" s="8">
        <v>540</v>
      </c>
      <c r="J96" t="s">
        <v>559</v>
      </c>
    </row>
    <row r="97" spans="2:10" x14ac:dyDescent="0.3">
      <c r="B97" t="s">
        <v>561</v>
      </c>
      <c r="C97" t="s">
        <v>986</v>
      </c>
      <c r="D97" t="s">
        <v>471</v>
      </c>
      <c r="E97" t="s">
        <v>3857</v>
      </c>
      <c r="F97" s="3">
        <v>45922</v>
      </c>
      <c r="G97" s="3">
        <v>45922</v>
      </c>
      <c r="H97" s="8">
        <v>540</v>
      </c>
      <c r="I97" s="8">
        <v>540</v>
      </c>
      <c r="J97" t="s">
        <v>559</v>
      </c>
    </row>
    <row r="98" spans="2:10" x14ac:dyDescent="0.3">
      <c r="B98" t="s">
        <v>567</v>
      </c>
      <c r="C98" t="s">
        <v>989</v>
      </c>
      <c r="D98" t="s">
        <v>471</v>
      </c>
      <c r="E98" t="s">
        <v>472</v>
      </c>
      <c r="F98" s="3">
        <v>45922</v>
      </c>
      <c r="G98" s="3">
        <v>45922</v>
      </c>
      <c r="H98" s="8">
        <v>540</v>
      </c>
      <c r="I98" s="8">
        <v>540</v>
      </c>
      <c r="J98" t="s">
        <v>559</v>
      </c>
    </row>
    <row r="99" spans="2:10" x14ac:dyDescent="0.3">
      <c r="B99" t="s">
        <v>565</v>
      </c>
      <c r="C99" t="s">
        <v>1134</v>
      </c>
      <c r="D99" t="s">
        <v>471</v>
      </c>
      <c r="E99" t="s">
        <v>3207</v>
      </c>
      <c r="F99" s="3">
        <v>45922</v>
      </c>
      <c r="G99" s="3">
        <v>45922</v>
      </c>
      <c r="H99" s="8">
        <v>540</v>
      </c>
      <c r="I99" s="8">
        <v>540</v>
      </c>
      <c r="J99" t="s">
        <v>559</v>
      </c>
    </row>
    <row r="100" spans="2:10" x14ac:dyDescent="0.3">
      <c r="B100" t="s">
        <v>526</v>
      </c>
      <c r="C100" t="s">
        <v>1306</v>
      </c>
      <c r="D100" t="s">
        <v>468</v>
      </c>
      <c r="E100" t="s">
        <v>469</v>
      </c>
      <c r="F100" s="3">
        <v>45922</v>
      </c>
      <c r="G100" s="3">
        <v>45922</v>
      </c>
      <c r="H100" s="8">
        <v>540</v>
      </c>
      <c r="I100" s="8">
        <v>540</v>
      </c>
      <c r="J100" t="s">
        <v>1105</v>
      </c>
    </row>
    <row r="101" spans="2:10" x14ac:dyDescent="0.3">
      <c r="B101" t="s">
        <v>43</v>
      </c>
      <c r="C101" t="s">
        <v>958</v>
      </c>
      <c r="D101" t="s">
        <v>471</v>
      </c>
      <c r="E101" t="s">
        <v>493</v>
      </c>
      <c r="F101" s="3">
        <v>45922</v>
      </c>
      <c r="G101" s="3">
        <v>45922</v>
      </c>
      <c r="H101" s="8">
        <v>60</v>
      </c>
      <c r="I101" s="8">
        <v>60</v>
      </c>
      <c r="J101" t="s">
        <v>2226</v>
      </c>
    </row>
    <row r="102" spans="2:10" x14ac:dyDescent="0.3">
      <c r="B102" t="s">
        <v>578</v>
      </c>
      <c r="C102" t="s">
        <v>1289</v>
      </c>
      <c r="D102" t="s">
        <v>468</v>
      </c>
      <c r="E102" t="s">
        <v>3846</v>
      </c>
      <c r="F102" s="3">
        <v>45922</v>
      </c>
      <c r="G102" s="3">
        <v>45922</v>
      </c>
      <c r="H102" s="8">
        <v>540</v>
      </c>
      <c r="I102" s="8">
        <v>540</v>
      </c>
      <c r="J102" t="s">
        <v>1503</v>
      </c>
    </row>
    <row r="103" spans="2:10" x14ac:dyDescent="0.3">
      <c r="B103" t="s">
        <v>548</v>
      </c>
      <c r="C103" t="s">
        <v>1299</v>
      </c>
      <c r="D103" t="s">
        <v>465</v>
      </c>
      <c r="E103" t="s">
        <v>842</v>
      </c>
      <c r="F103" s="3">
        <v>45922</v>
      </c>
      <c r="G103" s="3">
        <v>45922</v>
      </c>
      <c r="H103" s="8">
        <v>60</v>
      </c>
      <c r="I103" s="8">
        <v>60</v>
      </c>
      <c r="J103" t="s">
        <v>1051</v>
      </c>
    </row>
    <row r="104" spans="2:10" x14ac:dyDescent="0.3">
      <c r="B104" t="s">
        <v>569</v>
      </c>
      <c r="C104" t="s">
        <v>1135</v>
      </c>
      <c r="D104" t="s">
        <v>471</v>
      </c>
      <c r="E104" t="s">
        <v>3840</v>
      </c>
      <c r="F104" s="3">
        <v>45922</v>
      </c>
      <c r="G104" s="3">
        <v>45922</v>
      </c>
      <c r="H104" s="8">
        <v>480</v>
      </c>
      <c r="I104" s="8">
        <v>480</v>
      </c>
      <c r="J104" t="s">
        <v>559</v>
      </c>
    </row>
    <row r="105" spans="2:10" x14ac:dyDescent="0.3">
      <c r="B105" t="s">
        <v>583</v>
      </c>
      <c r="C105" t="s">
        <v>1287</v>
      </c>
      <c r="D105" t="s">
        <v>465</v>
      </c>
      <c r="E105" t="s">
        <v>2807</v>
      </c>
      <c r="F105" s="3">
        <v>45922</v>
      </c>
      <c r="G105" s="3">
        <v>45922</v>
      </c>
      <c r="H105" s="8">
        <v>60</v>
      </c>
      <c r="I105" s="8">
        <v>60</v>
      </c>
      <c r="J105" t="s">
        <v>3716</v>
      </c>
    </row>
    <row r="106" spans="2:10" x14ac:dyDescent="0.3">
      <c r="B106" t="s">
        <v>440</v>
      </c>
      <c r="C106" t="s">
        <v>1181</v>
      </c>
      <c r="D106" t="s">
        <v>465</v>
      </c>
      <c r="E106" t="s">
        <v>2088</v>
      </c>
      <c r="F106" s="3">
        <v>45922</v>
      </c>
      <c r="G106" s="3">
        <v>45922</v>
      </c>
      <c r="H106" s="8">
        <v>60</v>
      </c>
      <c r="I106" s="8">
        <v>60</v>
      </c>
      <c r="J106" t="s">
        <v>1051</v>
      </c>
    </row>
    <row r="107" spans="2:10" x14ac:dyDescent="0.3">
      <c r="B107" t="s">
        <v>541</v>
      </c>
      <c r="C107" t="s">
        <v>1088</v>
      </c>
      <c r="D107" t="s">
        <v>471</v>
      </c>
      <c r="E107" t="s">
        <v>496</v>
      </c>
      <c r="F107" s="3">
        <v>45922</v>
      </c>
      <c r="G107" s="3">
        <v>45922</v>
      </c>
      <c r="H107" s="8">
        <v>540</v>
      </c>
      <c r="I107" s="8">
        <v>540</v>
      </c>
      <c r="J107" t="s">
        <v>559</v>
      </c>
    </row>
    <row r="108" spans="2:10" x14ac:dyDescent="0.3">
      <c r="B108" t="s">
        <v>591</v>
      </c>
      <c r="C108" t="s">
        <v>1282</v>
      </c>
      <c r="D108" t="s">
        <v>468</v>
      </c>
      <c r="E108" t="s">
        <v>1995</v>
      </c>
      <c r="F108" s="3">
        <v>45922</v>
      </c>
      <c r="G108" s="3">
        <v>45922</v>
      </c>
      <c r="H108" s="8">
        <v>60</v>
      </c>
      <c r="I108" s="8">
        <v>60</v>
      </c>
      <c r="J108" t="s">
        <v>1503</v>
      </c>
    </row>
    <row r="109" spans="2:10" x14ac:dyDescent="0.3">
      <c r="B109" t="s">
        <v>595</v>
      </c>
      <c r="C109" t="s">
        <v>1279</v>
      </c>
      <c r="D109" t="s">
        <v>465</v>
      </c>
      <c r="E109" t="s">
        <v>520</v>
      </c>
      <c r="F109" s="3">
        <v>45922</v>
      </c>
      <c r="G109" s="3">
        <v>45922</v>
      </c>
      <c r="H109" s="8">
        <v>60</v>
      </c>
      <c r="I109" s="8">
        <v>60</v>
      </c>
      <c r="J109" t="s">
        <v>1045</v>
      </c>
    </row>
    <row r="110" spans="2:10" x14ac:dyDescent="0.3">
      <c r="B110" t="s">
        <v>331</v>
      </c>
      <c r="C110" t="s">
        <v>1223</v>
      </c>
      <c r="D110" t="s">
        <v>471</v>
      </c>
      <c r="E110" t="s">
        <v>712</v>
      </c>
      <c r="F110" s="3">
        <v>45922</v>
      </c>
      <c r="G110" s="3">
        <v>45922</v>
      </c>
      <c r="H110" s="8">
        <v>60</v>
      </c>
      <c r="I110" s="8">
        <v>60</v>
      </c>
      <c r="J110" t="s">
        <v>2226</v>
      </c>
    </row>
    <row r="111" spans="2:10" x14ac:dyDescent="0.3">
      <c r="B111" t="s">
        <v>603</v>
      </c>
      <c r="C111" t="s">
        <v>1278</v>
      </c>
      <c r="D111" t="s">
        <v>601</v>
      </c>
      <c r="E111" t="s">
        <v>621</v>
      </c>
      <c r="F111" s="3">
        <v>45922</v>
      </c>
      <c r="G111" s="3">
        <v>45922</v>
      </c>
      <c r="H111" s="8">
        <v>120</v>
      </c>
      <c r="I111" s="8">
        <v>120</v>
      </c>
      <c r="J111" t="s">
        <v>973</v>
      </c>
    </row>
    <row r="112" spans="2:10" x14ac:dyDescent="0.3">
      <c r="B112" t="s">
        <v>585</v>
      </c>
      <c r="C112" t="s">
        <v>1285</v>
      </c>
      <c r="D112" t="s">
        <v>601</v>
      </c>
      <c r="E112" t="s">
        <v>621</v>
      </c>
      <c r="F112" s="3">
        <v>45922</v>
      </c>
      <c r="G112" s="3">
        <v>45922</v>
      </c>
      <c r="H112" s="8">
        <v>60</v>
      </c>
      <c r="I112" s="8">
        <v>60</v>
      </c>
      <c r="J112" t="s">
        <v>973</v>
      </c>
    </row>
    <row r="113" spans="2:10" x14ac:dyDescent="0.3">
      <c r="B113" t="s">
        <v>615</v>
      </c>
      <c r="C113" t="s">
        <v>1272</v>
      </c>
      <c r="D113" t="s">
        <v>601</v>
      </c>
      <c r="E113" t="s">
        <v>1669</v>
      </c>
      <c r="F113" s="3">
        <v>45922</v>
      </c>
      <c r="G113" s="3">
        <v>45922</v>
      </c>
      <c r="H113" s="8">
        <v>60</v>
      </c>
      <c r="I113" s="8">
        <v>60</v>
      </c>
      <c r="J113" t="s">
        <v>1043</v>
      </c>
    </row>
    <row r="114" spans="2:10" x14ac:dyDescent="0.3">
      <c r="B114" t="s">
        <v>631</v>
      </c>
      <c r="C114" t="s">
        <v>632</v>
      </c>
      <c r="D114" t="s">
        <v>601</v>
      </c>
      <c r="E114" t="s">
        <v>1506</v>
      </c>
      <c r="F114" s="3">
        <v>45922</v>
      </c>
      <c r="G114" s="3">
        <v>45922</v>
      </c>
      <c r="H114" s="8">
        <v>60</v>
      </c>
      <c r="I114" s="8">
        <v>60</v>
      </c>
      <c r="J114" t="s">
        <v>1043</v>
      </c>
    </row>
    <row r="115" spans="2:10" x14ac:dyDescent="0.3">
      <c r="B115" t="s">
        <v>630</v>
      </c>
      <c r="C115" t="s">
        <v>1266</v>
      </c>
      <c r="D115" t="s">
        <v>465</v>
      </c>
      <c r="E115" t="s">
        <v>2083</v>
      </c>
      <c r="F115" s="3">
        <v>45922</v>
      </c>
      <c r="G115" s="3">
        <v>45922</v>
      </c>
      <c r="H115" s="8">
        <v>420</v>
      </c>
      <c r="I115" s="8">
        <v>420</v>
      </c>
      <c r="J115" t="s">
        <v>974</v>
      </c>
    </row>
    <row r="116" spans="2:10" x14ac:dyDescent="0.3">
      <c r="B116" t="s">
        <v>626</v>
      </c>
      <c r="C116" t="s">
        <v>1268</v>
      </c>
      <c r="D116" t="s">
        <v>471</v>
      </c>
      <c r="E116" t="s">
        <v>2040</v>
      </c>
      <c r="F116" s="3">
        <v>45922</v>
      </c>
      <c r="G116" s="3">
        <v>45922</v>
      </c>
      <c r="H116" s="8">
        <v>60</v>
      </c>
      <c r="I116" s="8">
        <v>60</v>
      </c>
      <c r="J116" t="s">
        <v>2226</v>
      </c>
    </row>
    <row r="117" spans="2:10" x14ac:dyDescent="0.3">
      <c r="B117" t="s">
        <v>628</v>
      </c>
      <c r="C117" t="s">
        <v>1269</v>
      </c>
      <c r="D117" t="s">
        <v>465</v>
      </c>
      <c r="E117" t="s">
        <v>3067</v>
      </c>
      <c r="F117" s="3">
        <v>45922</v>
      </c>
      <c r="G117" s="3">
        <v>45922</v>
      </c>
      <c r="H117" s="8">
        <v>60</v>
      </c>
      <c r="I117" s="8">
        <v>60</v>
      </c>
      <c r="J117" t="s">
        <v>850</v>
      </c>
    </row>
    <row r="118" spans="2:10" x14ac:dyDescent="0.3">
      <c r="B118" t="s">
        <v>607</v>
      </c>
      <c r="C118" t="s">
        <v>1277</v>
      </c>
      <c r="D118" t="s">
        <v>471</v>
      </c>
      <c r="E118" t="s">
        <v>621</v>
      </c>
      <c r="F118" s="3">
        <v>45922</v>
      </c>
      <c r="G118" s="3">
        <v>45922</v>
      </c>
      <c r="H118" s="8">
        <v>60</v>
      </c>
      <c r="I118" s="8">
        <v>60</v>
      </c>
      <c r="J118" t="s">
        <v>972</v>
      </c>
    </row>
    <row r="119" spans="2:10" x14ac:dyDescent="0.3">
      <c r="B119" t="s">
        <v>643</v>
      </c>
      <c r="C119" t="s">
        <v>1263</v>
      </c>
      <c r="D119" t="s">
        <v>471</v>
      </c>
      <c r="E119" t="s">
        <v>493</v>
      </c>
      <c r="F119" s="3">
        <v>45922</v>
      </c>
      <c r="G119" s="3">
        <v>45922</v>
      </c>
      <c r="H119" s="8">
        <v>60</v>
      </c>
      <c r="I119" s="8">
        <v>60</v>
      </c>
      <c r="J119" t="s">
        <v>984</v>
      </c>
    </row>
    <row r="120" spans="2:10" x14ac:dyDescent="0.3">
      <c r="B120" t="s">
        <v>640</v>
      </c>
      <c r="C120" t="s">
        <v>1086</v>
      </c>
      <c r="D120" t="s">
        <v>471</v>
      </c>
      <c r="E120" t="s">
        <v>496</v>
      </c>
      <c r="F120" s="3">
        <v>45922</v>
      </c>
      <c r="G120" s="3">
        <v>45922</v>
      </c>
      <c r="H120" s="8">
        <v>540</v>
      </c>
      <c r="I120" s="8">
        <v>540</v>
      </c>
      <c r="J120" t="s">
        <v>1026</v>
      </c>
    </row>
    <row r="121" spans="2:10" x14ac:dyDescent="0.3">
      <c r="B121" t="s">
        <v>638</v>
      </c>
      <c r="C121" t="s">
        <v>1264</v>
      </c>
      <c r="D121" t="s">
        <v>471</v>
      </c>
      <c r="E121" t="s">
        <v>2331</v>
      </c>
      <c r="F121" s="3">
        <v>45922</v>
      </c>
      <c r="G121" s="3">
        <v>45922</v>
      </c>
      <c r="H121" s="8">
        <v>240</v>
      </c>
      <c r="I121" s="8">
        <v>240</v>
      </c>
      <c r="J121" t="s">
        <v>2210</v>
      </c>
    </row>
    <row r="122" spans="2:10" x14ac:dyDescent="0.3">
      <c r="B122" t="s">
        <v>672</v>
      </c>
      <c r="C122" t="s">
        <v>1252</v>
      </c>
      <c r="D122" t="s">
        <v>468</v>
      </c>
      <c r="E122" t="s">
        <v>1490</v>
      </c>
      <c r="F122" s="3">
        <v>45922</v>
      </c>
      <c r="G122" s="3">
        <v>45922</v>
      </c>
      <c r="H122" s="8">
        <v>60</v>
      </c>
      <c r="I122" s="8">
        <v>60</v>
      </c>
      <c r="J122" t="s">
        <v>1503</v>
      </c>
    </row>
    <row r="123" spans="2:10" x14ac:dyDescent="0.3">
      <c r="B123" t="s">
        <v>649</v>
      </c>
      <c r="C123" t="s">
        <v>1261</v>
      </c>
      <c r="D123" t="s">
        <v>468</v>
      </c>
      <c r="E123" t="s">
        <v>503</v>
      </c>
      <c r="F123" s="3">
        <v>45922</v>
      </c>
      <c r="G123" s="3">
        <v>45922</v>
      </c>
      <c r="H123" s="8">
        <v>540</v>
      </c>
      <c r="I123" s="8">
        <v>540</v>
      </c>
      <c r="J123" t="s">
        <v>1128</v>
      </c>
    </row>
    <row r="124" spans="2:10" x14ac:dyDescent="0.3">
      <c r="B124" t="s">
        <v>683</v>
      </c>
      <c r="C124" t="s">
        <v>684</v>
      </c>
      <c r="D124" t="s">
        <v>471</v>
      </c>
      <c r="E124" t="s">
        <v>1490</v>
      </c>
      <c r="F124" s="3">
        <v>45922</v>
      </c>
      <c r="G124" s="3">
        <v>45922</v>
      </c>
      <c r="H124" s="8">
        <v>60</v>
      </c>
      <c r="I124" s="8">
        <v>60</v>
      </c>
      <c r="J124" t="s">
        <v>2226</v>
      </c>
    </row>
    <row r="125" spans="2:10" x14ac:dyDescent="0.3">
      <c r="B125" t="s">
        <v>676</v>
      </c>
      <c r="C125" t="s">
        <v>1250</v>
      </c>
      <c r="D125" t="s">
        <v>468</v>
      </c>
      <c r="E125" t="s">
        <v>3586</v>
      </c>
      <c r="F125" s="3">
        <v>45922</v>
      </c>
      <c r="G125" s="3">
        <v>45922</v>
      </c>
      <c r="H125" s="8">
        <v>60</v>
      </c>
      <c r="I125" s="8">
        <v>60</v>
      </c>
      <c r="J125" t="s">
        <v>1051</v>
      </c>
    </row>
    <row r="126" spans="2:10" x14ac:dyDescent="0.3">
      <c r="B126" t="s">
        <v>678</v>
      </c>
      <c r="C126" t="s">
        <v>679</v>
      </c>
      <c r="D126" t="s">
        <v>465</v>
      </c>
      <c r="E126" t="s">
        <v>671</v>
      </c>
      <c r="F126" s="3">
        <v>45922</v>
      </c>
      <c r="G126" s="3">
        <v>45922</v>
      </c>
      <c r="H126" s="8">
        <v>60</v>
      </c>
      <c r="I126" s="8">
        <v>60</v>
      </c>
      <c r="J126" t="s">
        <v>2412</v>
      </c>
    </row>
    <row r="127" spans="2:10" x14ac:dyDescent="0.3">
      <c r="B127" t="s">
        <v>692</v>
      </c>
      <c r="C127" t="s">
        <v>1172</v>
      </c>
      <c r="D127" t="s">
        <v>465</v>
      </c>
      <c r="E127" t="s">
        <v>469</v>
      </c>
      <c r="F127" s="3">
        <v>45922</v>
      </c>
      <c r="G127" s="3">
        <v>45922</v>
      </c>
      <c r="H127" s="8">
        <v>540</v>
      </c>
      <c r="I127" s="8">
        <v>540</v>
      </c>
      <c r="J127" t="s">
        <v>973</v>
      </c>
    </row>
    <row r="128" spans="2:10" x14ac:dyDescent="0.3">
      <c r="B128" t="s">
        <v>706</v>
      </c>
      <c r="C128" t="s">
        <v>1164</v>
      </c>
      <c r="D128" t="s">
        <v>465</v>
      </c>
      <c r="E128" t="s">
        <v>1506</v>
      </c>
      <c r="F128" s="3">
        <v>45922</v>
      </c>
      <c r="G128" s="3">
        <v>45922</v>
      </c>
      <c r="H128" s="8">
        <v>60</v>
      </c>
      <c r="I128" s="8">
        <v>60</v>
      </c>
      <c r="J128" t="s">
        <v>1032</v>
      </c>
    </row>
    <row r="129" spans="2:10" x14ac:dyDescent="0.3">
      <c r="B129" t="s">
        <v>704</v>
      </c>
      <c r="C129" t="s">
        <v>1165</v>
      </c>
      <c r="D129" t="s">
        <v>601</v>
      </c>
      <c r="E129" t="s">
        <v>3329</v>
      </c>
      <c r="F129" s="3">
        <v>45922</v>
      </c>
      <c r="G129" s="3">
        <v>45922</v>
      </c>
      <c r="H129" s="8">
        <v>30</v>
      </c>
      <c r="I129" s="8">
        <v>30</v>
      </c>
      <c r="J129" t="s">
        <v>1040</v>
      </c>
    </row>
    <row r="130" spans="2:10" x14ac:dyDescent="0.3">
      <c r="B130" t="s">
        <v>688</v>
      </c>
      <c r="C130" t="s">
        <v>1170</v>
      </c>
      <c r="D130" t="s">
        <v>471</v>
      </c>
      <c r="E130" t="s">
        <v>2027</v>
      </c>
      <c r="F130" s="3">
        <v>45922</v>
      </c>
      <c r="G130" s="3">
        <v>45922</v>
      </c>
      <c r="H130" s="8">
        <v>150</v>
      </c>
      <c r="I130" s="8">
        <v>150</v>
      </c>
      <c r="J130" t="s">
        <v>1577</v>
      </c>
    </row>
    <row r="131" spans="2:10" x14ac:dyDescent="0.3">
      <c r="B131" t="s">
        <v>702</v>
      </c>
      <c r="C131" t="s">
        <v>1166</v>
      </c>
      <c r="D131" t="s">
        <v>466</v>
      </c>
      <c r="E131" t="s">
        <v>317</v>
      </c>
      <c r="F131" s="3">
        <v>45922</v>
      </c>
      <c r="G131" s="3">
        <v>45922</v>
      </c>
      <c r="H131" s="8">
        <v>540</v>
      </c>
      <c r="I131" s="8">
        <v>540</v>
      </c>
      <c r="J131" t="s">
        <v>1105</v>
      </c>
    </row>
    <row r="132" spans="2:10" x14ac:dyDescent="0.3">
      <c r="B132" t="s">
        <v>713</v>
      </c>
      <c r="C132" t="s">
        <v>1158</v>
      </c>
      <c r="D132" t="s">
        <v>468</v>
      </c>
      <c r="E132" t="s">
        <v>469</v>
      </c>
      <c r="F132" s="3">
        <v>45922</v>
      </c>
      <c r="G132" s="3">
        <v>45922</v>
      </c>
      <c r="H132" s="8">
        <v>540</v>
      </c>
      <c r="I132" s="8">
        <v>540</v>
      </c>
      <c r="J132" t="s">
        <v>1032</v>
      </c>
    </row>
    <row r="133" spans="2:10" x14ac:dyDescent="0.3">
      <c r="B133" t="s">
        <v>729</v>
      </c>
      <c r="C133" t="s">
        <v>1085</v>
      </c>
      <c r="D133" t="s">
        <v>471</v>
      </c>
      <c r="E133" t="s">
        <v>3585</v>
      </c>
      <c r="F133" s="3">
        <v>45922</v>
      </c>
      <c r="G133" s="3">
        <v>45922</v>
      </c>
      <c r="H133" s="8">
        <v>540</v>
      </c>
      <c r="I133" s="8">
        <v>540</v>
      </c>
      <c r="J133" t="s">
        <v>972</v>
      </c>
    </row>
    <row r="134" spans="2:10" x14ac:dyDescent="0.3">
      <c r="B134" t="s">
        <v>727</v>
      </c>
      <c r="C134" t="s">
        <v>1154</v>
      </c>
      <c r="D134" t="s">
        <v>465</v>
      </c>
      <c r="E134" t="s">
        <v>3593</v>
      </c>
      <c r="F134" s="3">
        <v>45922</v>
      </c>
      <c r="G134" s="3">
        <v>45922</v>
      </c>
      <c r="H134" s="8">
        <v>180</v>
      </c>
      <c r="I134" s="8">
        <v>180</v>
      </c>
      <c r="J134" t="s">
        <v>1045</v>
      </c>
    </row>
    <row r="135" spans="2:10" x14ac:dyDescent="0.3">
      <c r="B135" t="s">
        <v>731</v>
      </c>
      <c r="C135" t="s">
        <v>1153</v>
      </c>
      <c r="D135" t="s">
        <v>601</v>
      </c>
      <c r="E135" t="s">
        <v>2455</v>
      </c>
      <c r="F135" s="3">
        <v>45922</v>
      </c>
      <c r="G135" s="3">
        <v>45922</v>
      </c>
      <c r="H135" s="8">
        <v>60</v>
      </c>
      <c r="I135" s="8">
        <v>60</v>
      </c>
      <c r="J135" t="s">
        <v>1043</v>
      </c>
    </row>
    <row r="136" spans="2:10" x14ac:dyDescent="0.3">
      <c r="B136" t="s">
        <v>311</v>
      </c>
      <c r="C136" t="s">
        <v>1229</v>
      </c>
      <c r="D136" t="s">
        <v>471</v>
      </c>
      <c r="E136" t="s">
        <v>493</v>
      </c>
      <c r="F136" s="3">
        <v>45922</v>
      </c>
      <c r="G136" s="3">
        <v>45922</v>
      </c>
      <c r="H136" s="8">
        <v>60</v>
      </c>
      <c r="I136" s="8">
        <v>60</v>
      </c>
      <c r="J136" t="s">
        <v>1105</v>
      </c>
    </row>
    <row r="137" spans="2:10" x14ac:dyDescent="0.3">
      <c r="B137" t="s">
        <v>758</v>
      </c>
      <c r="C137" t="s">
        <v>1083</v>
      </c>
      <c r="D137" t="s">
        <v>471</v>
      </c>
      <c r="E137" t="s">
        <v>496</v>
      </c>
      <c r="F137" s="3">
        <v>45922</v>
      </c>
      <c r="G137" s="3">
        <v>45922</v>
      </c>
      <c r="H137" s="8">
        <v>540</v>
      </c>
      <c r="I137" s="8">
        <v>540</v>
      </c>
      <c r="J137" t="s">
        <v>979</v>
      </c>
    </row>
    <row r="138" spans="2:10" x14ac:dyDescent="0.3">
      <c r="B138" t="s">
        <v>773</v>
      </c>
      <c r="C138" t="s">
        <v>1115</v>
      </c>
      <c r="D138" t="s">
        <v>601</v>
      </c>
      <c r="E138" t="s">
        <v>647</v>
      </c>
      <c r="F138" s="3">
        <v>45922</v>
      </c>
      <c r="G138" s="3">
        <v>45922</v>
      </c>
      <c r="H138" s="8">
        <v>120</v>
      </c>
      <c r="I138" s="8">
        <v>120</v>
      </c>
      <c r="J138" t="s">
        <v>973</v>
      </c>
    </row>
    <row r="139" spans="2:10" x14ac:dyDescent="0.3">
      <c r="B139" t="s">
        <v>775</v>
      </c>
      <c r="C139" t="s">
        <v>1116</v>
      </c>
      <c r="D139" t="s">
        <v>465</v>
      </c>
      <c r="E139" t="s">
        <v>664</v>
      </c>
      <c r="F139" s="3">
        <v>45922</v>
      </c>
      <c r="G139" s="3">
        <v>45922</v>
      </c>
      <c r="H139" s="8">
        <v>120</v>
      </c>
      <c r="I139" s="8">
        <v>120</v>
      </c>
      <c r="J139" t="s">
        <v>973</v>
      </c>
    </row>
    <row r="140" spans="2:10" x14ac:dyDescent="0.3">
      <c r="B140" t="s">
        <v>792</v>
      </c>
      <c r="C140" t="s">
        <v>1082</v>
      </c>
      <c r="D140" t="s">
        <v>471</v>
      </c>
      <c r="E140" t="s">
        <v>3859</v>
      </c>
      <c r="F140" s="3">
        <v>45922</v>
      </c>
      <c r="G140" s="3">
        <v>45922</v>
      </c>
      <c r="H140" s="8">
        <v>540</v>
      </c>
      <c r="I140" s="8">
        <v>540</v>
      </c>
      <c r="J140" t="s">
        <v>1025</v>
      </c>
    </row>
    <row r="141" spans="2:10" x14ac:dyDescent="0.3">
      <c r="B141" t="s">
        <v>804</v>
      </c>
      <c r="C141" t="s">
        <v>1079</v>
      </c>
      <c r="D141" t="s">
        <v>471</v>
      </c>
      <c r="E141" t="s">
        <v>493</v>
      </c>
      <c r="F141" s="3">
        <v>45922</v>
      </c>
      <c r="G141" s="3">
        <v>45922</v>
      </c>
      <c r="H141" s="8">
        <v>60</v>
      </c>
      <c r="I141" s="8">
        <v>60</v>
      </c>
      <c r="J141" t="s">
        <v>3716</v>
      </c>
    </row>
    <row r="142" spans="2:10" x14ac:dyDescent="0.3">
      <c r="B142" t="s">
        <v>786</v>
      </c>
      <c r="C142" t="s">
        <v>1129</v>
      </c>
      <c r="D142" t="s">
        <v>471</v>
      </c>
      <c r="E142" t="s">
        <v>3842</v>
      </c>
      <c r="F142" s="3">
        <v>45922</v>
      </c>
      <c r="G142" s="3">
        <v>45922</v>
      </c>
      <c r="H142" s="8">
        <v>540</v>
      </c>
      <c r="I142" s="8">
        <v>540</v>
      </c>
      <c r="J142" t="s">
        <v>559</v>
      </c>
    </row>
    <row r="143" spans="2:10" x14ac:dyDescent="0.3">
      <c r="B143" t="s">
        <v>800</v>
      </c>
      <c r="C143" t="s">
        <v>1081</v>
      </c>
      <c r="D143" t="s">
        <v>465</v>
      </c>
      <c r="E143" t="s">
        <v>2056</v>
      </c>
      <c r="F143" s="3">
        <v>45922</v>
      </c>
      <c r="G143" s="3">
        <v>45922</v>
      </c>
      <c r="H143" s="8">
        <v>120</v>
      </c>
      <c r="I143" s="8">
        <v>120</v>
      </c>
      <c r="J143" t="s">
        <v>1983</v>
      </c>
    </row>
    <row r="144" spans="2:10" x14ac:dyDescent="0.3">
      <c r="B144" t="s">
        <v>806</v>
      </c>
      <c r="C144" t="s">
        <v>1076</v>
      </c>
      <c r="D144" t="s">
        <v>465</v>
      </c>
      <c r="E144" t="s">
        <v>671</v>
      </c>
      <c r="F144" s="3">
        <v>45922</v>
      </c>
      <c r="G144" s="3">
        <v>45922</v>
      </c>
      <c r="H144" s="8">
        <v>60</v>
      </c>
      <c r="I144" s="8">
        <v>60</v>
      </c>
      <c r="J144" t="s">
        <v>2412</v>
      </c>
    </row>
    <row r="145" spans="2:10" x14ac:dyDescent="0.3">
      <c r="B145" t="s">
        <v>810</v>
      </c>
      <c r="C145" t="s">
        <v>1078</v>
      </c>
      <c r="D145" t="s">
        <v>471</v>
      </c>
      <c r="E145" t="s">
        <v>511</v>
      </c>
      <c r="F145" s="3">
        <v>45922</v>
      </c>
      <c r="G145" s="3">
        <v>45922</v>
      </c>
      <c r="H145" s="8">
        <v>120</v>
      </c>
      <c r="I145" s="8">
        <v>120</v>
      </c>
      <c r="J145" t="s">
        <v>1032</v>
      </c>
    </row>
    <row r="146" spans="2:10" x14ac:dyDescent="0.3">
      <c r="B146" t="s">
        <v>808</v>
      </c>
      <c r="C146" t="s">
        <v>1077</v>
      </c>
      <c r="D146" t="s">
        <v>465</v>
      </c>
      <c r="E146" t="s">
        <v>2295</v>
      </c>
      <c r="F146" s="3">
        <v>45922</v>
      </c>
      <c r="G146" s="3">
        <v>45922</v>
      </c>
      <c r="H146" s="8">
        <v>540</v>
      </c>
      <c r="I146" s="8">
        <v>540</v>
      </c>
      <c r="J146" t="s">
        <v>2412</v>
      </c>
    </row>
    <row r="147" spans="2:10" x14ac:dyDescent="0.3">
      <c r="B147" t="s">
        <v>854</v>
      </c>
      <c r="C147" t="s">
        <v>1059</v>
      </c>
      <c r="D147" t="s">
        <v>601</v>
      </c>
      <c r="E147" t="s">
        <v>602</v>
      </c>
      <c r="F147" s="3">
        <v>45922</v>
      </c>
      <c r="G147" s="3">
        <v>45922</v>
      </c>
      <c r="H147" s="8">
        <v>60</v>
      </c>
      <c r="I147" s="8">
        <v>60</v>
      </c>
      <c r="J147" t="s">
        <v>1043</v>
      </c>
    </row>
    <row r="148" spans="2:10" x14ac:dyDescent="0.3">
      <c r="B148" t="s">
        <v>845</v>
      </c>
      <c r="C148" t="s">
        <v>846</v>
      </c>
      <c r="D148" t="s">
        <v>471</v>
      </c>
      <c r="E148" t="s">
        <v>472</v>
      </c>
      <c r="F148" s="3">
        <v>45922</v>
      </c>
      <c r="G148" s="3">
        <v>45922</v>
      </c>
      <c r="H148" s="8">
        <v>300</v>
      </c>
      <c r="I148" s="8">
        <v>300</v>
      </c>
      <c r="J148" t="s">
        <v>1025</v>
      </c>
    </row>
    <row r="149" spans="2:10" x14ac:dyDescent="0.3">
      <c r="B149" t="s">
        <v>898</v>
      </c>
      <c r="C149" t="s">
        <v>1038</v>
      </c>
      <c r="D149" t="s">
        <v>465</v>
      </c>
      <c r="E149" t="s">
        <v>3834</v>
      </c>
      <c r="F149" s="3">
        <v>45922</v>
      </c>
      <c r="G149" s="3">
        <v>45922</v>
      </c>
      <c r="H149" s="8">
        <v>30</v>
      </c>
      <c r="I149" s="8">
        <v>30</v>
      </c>
      <c r="J149" t="s">
        <v>1128</v>
      </c>
    </row>
    <row r="150" spans="2:10" x14ac:dyDescent="0.3">
      <c r="B150" t="s">
        <v>852</v>
      </c>
      <c r="C150" t="s">
        <v>1058</v>
      </c>
      <c r="D150" t="s">
        <v>471</v>
      </c>
      <c r="E150" t="s">
        <v>602</v>
      </c>
      <c r="F150" s="3">
        <v>45922</v>
      </c>
      <c r="G150" s="3">
        <v>45922</v>
      </c>
      <c r="H150" s="8">
        <v>60</v>
      </c>
      <c r="I150" s="8">
        <v>60</v>
      </c>
      <c r="J150" t="s">
        <v>1359</v>
      </c>
    </row>
    <row r="151" spans="2:10" x14ac:dyDescent="0.3">
      <c r="B151" t="s">
        <v>891</v>
      </c>
      <c r="C151" t="s">
        <v>892</v>
      </c>
      <c r="D151" t="s">
        <v>465</v>
      </c>
      <c r="E151" t="s">
        <v>1490</v>
      </c>
      <c r="F151" s="3">
        <v>45922</v>
      </c>
      <c r="G151" s="3">
        <v>45922</v>
      </c>
      <c r="H151" s="8">
        <v>60</v>
      </c>
      <c r="I151" s="8">
        <v>60</v>
      </c>
      <c r="J151" t="s">
        <v>1032</v>
      </c>
    </row>
    <row r="152" spans="2:10" x14ac:dyDescent="0.3">
      <c r="B152" t="s">
        <v>779</v>
      </c>
      <c r="C152" t="s">
        <v>1118</v>
      </c>
      <c r="D152" t="s">
        <v>468</v>
      </c>
      <c r="E152" t="s">
        <v>469</v>
      </c>
      <c r="F152" s="3">
        <v>45922</v>
      </c>
      <c r="G152" s="3">
        <v>45922</v>
      </c>
      <c r="H152" s="8">
        <v>540</v>
      </c>
      <c r="I152" s="8">
        <v>540</v>
      </c>
      <c r="J152" t="s">
        <v>1487</v>
      </c>
    </row>
    <row r="153" spans="2:10" x14ac:dyDescent="0.3">
      <c r="B153" t="s">
        <v>856</v>
      </c>
      <c r="C153" t="s">
        <v>857</v>
      </c>
      <c r="D153" t="s">
        <v>601</v>
      </c>
      <c r="E153" t="s">
        <v>647</v>
      </c>
      <c r="F153" s="3">
        <v>45922</v>
      </c>
      <c r="G153" s="3">
        <v>45922</v>
      </c>
      <c r="H153" s="8">
        <v>180</v>
      </c>
      <c r="I153" s="8">
        <v>180</v>
      </c>
      <c r="J153" t="s">
        <v>1045</v>
      </c>
    </row>
    <row r="154" spans="2:10" x14ac:dyDescent="0.3">
      <c r="B154" t="s">
        <v>831</v>
      </c>
      <c r="C154" t="s">
        <v>1069</v>
      </c>
      <c r="D154" t="s">
        <v>601</v>
      </c>
      <c r="E154" t="s">
        <v>621</v>
      </c>
      <c r="F154" s="3">
        <v>45922</v>
      </c>
      <c r="G154" s="3">
        <v>45922</v>
      </c>
      <c r="H154" s="8">
        <v>120</v>
      </c>
      <c r="I154" s="8">
        <v>120</v>
      </c>
      <c r="J154" t="s">
        <v>973</v>
      </c>
    </row>
    <row r="155" spans="2:10" x14ac:dyDescent="0.3">
      <c r="B155" t="s">
        <v>1159</v>
      </c>
      <c r="C155" t="s">
        <v>1160</v>
      </c>
      <c r="D155" t="s">
        <v>465</v>
      </c>
      <c r="E155" t="s">
        <v>647</v>
      </c>
      <c r="F155" s="3">
        <v>45922</v>
      </c>
      <c r="G155" s="3">
        <v>45922</v>
      </c>
      <c r="H155" s="8">
        <v>120</v>
      </c>
      <c r="I155" s="8">
        <v>120</v>
      </c>
      <c r="J155" t="s">
        <v>1983</v>
      </c>
    </row>
    <row r="156" spans="2:10" x14ac:dyDescent="0.3">
      <c r="B156" t="s">
        <v>405</v>
      </c>
      <c r="C156" t="s">
        <v>1195</v>
      </c>
      <c r="D156" t="s">
        <v>471</v>
      </c>
      <c r="E156" t="s">
        <v>493</v>
      </c>
      <c r="F156" s="3">
        <v>45922</v>
      </c>
      <c r="G156" s="3">
        <v>45922</v>
      </c>
      <c r="H156" s="8">
        <v>60</v>
      </c>
      <c r="I156" s="8">
        <v>60</v>
      </c>
      <c r="J156" t="s">
        <v>1105</v>
      </c>
    </row>
    <row r="157" spans="2:10" x14ac:dyDescent="0.3">
      <c r="B157" t="s">
        <v>1348</v>
      </c>
      <c r="C157" t="s">
        <v>1349</v>
      </c>
      <c r="D157" t="s">
        <v>465</v>
      </c>
      <c r="E157" t="s">
        <v>3567</v>
      </c>
      <c r="F157" s="3">
        <v>45922</v>
      </c>
      <c r="G157" s="3">
        <v>45922</v>
      </c>
      <c r="H157" s="8">
        <v>540</v>
      </c>
      <c r="I157" s="8">
        <v>540</v>
      </c>
      <c r="J157" t="s">
        <v>1032</v>
      </c>
    </row>
    <row r="158" spans="2:10" x14ac:dyDescent="0.3">
      <c r="B158" t="s">
        <v>1336</v>
      </c>
      <c r="C158" t="s">
        <v>1337</v>
      </c>
      <c r="D158" t="s">
        <v>465</v>
      </c>
      <c r="E158" t="s">
        <v>621</v>
      </c>
      <c r="F158" s="3">
        <v>45922</v>
      </c>
      <c r="G158" s="3">
        <v>45922</v>
      </c>
      <c r="H158" s="8">
        <v>60</v>
      </c>
      <c r="I158" s="8">
        <v>60</v>
      </c>
      <c r="J158" t="s">
        <v>2210</v>
      </c>
    </row>
    <row r="159" spans="2:10" x14ac:dyDescent="0.3">
      <c r="B159" t="s">
        <v>1356</v>
      </c>
      <c r="C159" t="s">
        <v>1357</v>
      </c>
      <c r="D159" t="s">
        <v>465</v>
      </c>
      <c r="E159" t="s">
        <v>520</v>
      </c>
      <c r="F159" s="3">
        <v>45922</v>
      </c>
      <c r="G159" s="3">
        <v>45922</v>
      </c>
      <c r="H159" s="8">
        <v>60</v>
      </c>
      <c r="I159" s="8">
        <v>60</v>
      </c>
      <c r="J159" t="s">
        <v>1045</v>
      </c>
    </row>
    <row r="160" spans="2:10" x14ac:dyDescent="0.3">
      <c r="B160" t="s">
        <v>1400</v>
      </c>
      <c r="C160" t="s">
        <v>1401</v>
      </c>
      <c r="D160" t="s">
        <v>465</v>
      </c>
      <c r="E160" t="s">
        <v>2405</v>
      </c>
      <c r="F160" s="3">
        <v>45922</v>
      </c>
      <c r="G160" s="3">
        <v>45922</v>
      </c>
      <c r="H160" s="8">
        <v>540</v>
      </c>
      <c r="I160" s="8">
        <v>540</v>
      </c>
      <c r="J160" t="s">
        <v>1045</v>
      </c>
    </row>
    <row r="161" spans="2:10" x14ac:dyDescent="0.3">
      <c r="B161" t="s">
        <v>1388</v>
      </c>
      <c r="C161" t="s">
        <v>1389</v>
      </c>
      <c r="D161" t="s">
        <v>471</v>
      </c>
      <c r="E161" t="s">
        <v>3464</v>
      </c>
      <c r="F161" s="3">
        <v>45922</v>
      </c>
      <c r="G161" s="3">
        <v>45922</v>
      </c>
      <c r="H161" s="8">
        <v>540</v>
      </c>
      <c r="I161" s="8">
        <v>540</v>
      </c>
      <c r="J161" t="s">
        <v>559</v>
      </c>
    </row>
    <row r="162" spans="2:10" x14ac:dyDescent="0.3">
      <c r="B162" t="s">
        <v>1391</v>
      </c>
      <c r="C162" t="s">
        <v>1392</v>
      </c>
      <c r="D162" t="s">
        <v>471</v>
      </c>
      <c r="E162" t="s">
        <v>3843</v>
      </c>
      <c r="F162" s="3">
        <v>45922</v>
      </c>
      <c r="G162" s="3">
        <v>45922</v>
      </c>
      <c r="H162" s="8">
        <v>360</v>
      </c>
      <c r="I162" s="8">
        <v>360</v>
      </c>
      <c r="J162" t="s">
        <v>559</v>
      </c>
    </row>
    <row r="163" spans="2:10" x14ac:dyDescent="0.3">
      <c r="B163" t="s">
        <v>1345</v>
      </c>
      <c r="C163" t="s">
        <v>1346</v>
      </c>
      <c r="D163" t="s">
        <v>465</v>
      </c>
      <c r="E163" t="s">
        <v>2057</v>
      </c>
      <c r="F163" s="3">
        <v>45922</v>
      </c>
      <c r="G163" s="3">
        <v>45922</v>
      </c>
      <c r="H163" s="8">
        <v>60</v>
      </c>
      <c r="I163" s="8">
        <v>60</v>
      </c>
      <c r="J163" t="s">
        <v>1487</v>
      </c>
    </row>
    <row r="164" spans="2:10" x14ac:dyDescent="0.3">
      <c r="B164" t="s">
        <v>1453</v>
      </c>
      <c r="C164" t="s">
        <v>1454</v>
      </c>
      <c r="D164" t="s">
        <v>601</v>
      </c>
      <c r="E164" t="s">
        <v>647</v>
      </c>
      <c r="F164" s="3">
        <v>45922</v>
      </c>
      <c r="G164" s="3">
        <v>45922</v>
      </c>
      <c r="H164" s="8">
        <v>120</v>
      </c>
      <c r="I164" s="8">
        <v>120</v>
      </c>
      <c r="J164" t="s">
        <v>973</v>
      </c>
    </row>
    <row r="165" spans="2:10" x14ac:dyDescent="0.3">
      <c r="B165" t="s">
        <v>1450</v>
      </c>
      <c r="C165" t="s">
        <v>1451</v>
      </c>
      <c r="D165" t="s">
        <v>468</v>
      </c>
      <c r="E165" t="s">
        <v>520</v>
      </c>
      <c r="F165" s="3">
        <v>45922</v>
      </c>
      <c r="G165" s="3">
        <v>45922</v>
      </c>
      <c r="H165" s="8">
        <v>60</v>
      </c>
      <c r="I165" s="8">
        <v>60</v>
      </c>
      <c r="J165" t="s">
        <v>1128</v>
      </c>
    </row>
    <row r="166" spans="2:10" x14ac:dyDescent="0.3">
      <c r="B166" t="s">
        <v>1460</v>
      </c>
      <c r="C166" t="s">
        <v>1461</v>
      </c>
      <c r="D166" t="s">
        <v>476</v>
      </c>
      <c r="E166" t="s">
        <v>491</v>
      </c>
      <c r="F166" s="3">
        <v>45922</v>
      </c>
      <c r="G166" s="3">
        <v>45922</v>
      </c>
      <c r="H166" s="8">
        <v>30</v>
      </c>
      <c r="I166" s="8">
        <v>30</v>
      </c>
      <c r="J166" t="s">
        <v>1863</v>
      </c>
    </row>
    <row r="167" spans="2:10" x14ac:dyDescent="0.3">
      <c r="B167" t="s">
        <v>1412</v>
      </c>
      <c r="C167" t="s">
        <v>1413</v>
      </c>
      <c r="D167" t="s">
        <v>601</v>
      </c>
      <c r="E167" t="s">
        <v>1506</v>
      </c>
      <c r="F167" s="3">
        <v>45922</v>
      </c>
      <c r="G167" s="3">
        <v>45922</v>
      </c>
      <c r="H167" s="8">
        <v>60</v>
      </c>
      <c r="I167" s="8">
        <v>60</v>
      </c>
      <c r="J167" t="s">
        <v>1043</v>
      </c>
    </row>
    <row r="168" spans="2:10" x14ac:dyDescent="0.3">
      <c r="B168" t="s">
        <v>1437</v>
      </c>
      <c r="C168" t="s">
        <v>1438</v>
      </c>
      <c r="D168" t="s">
        <v>601</v>
      </c>
      <c r="E168" t="s">
        <v>621</v>
      </c>
      <c r="F168" s="3">
        <v>45922</v>
      </c>
      <c r="G168" s="3">
        <v>45922</v>
      </c>
      <c r="H168" s="8">
        <v>60</v>
      </c>
      <c r="I168" s="8">
        <v>60</v>
      </c>
      <c r="J168" t="s">
        <v>973</v>
      </c>
    </row>
    <row r="169" spans="2:10" x14ac:dyDescent="0.3">
      <c r="B169" t="s">
        <v>1417</v>
      </c>
      <c r="C169" t="s">
        <v>1418</v>
      </c>
      <c r="D169" t="s">
        <v>601</v>
      </c>
      <c r="E169" t="s">
        <v>664</v>
      </c>
      <c r="F169" s="3">
        <v>45922</v>
      </c>
      <c r="G169" s="3">
        <v>45922</v>
      </c>
      <c r="H169" s="8">
        <v>120</v>
      </c>
      <c r="I169" s="8">
        <v>120</v>
      </c>
      <c r="J169" t="s">
        <v>973</v>
      </c>
    </row>
    <row r="170" spans="2:10" x14ac:dyDescent="0.3">
      <c r="B170" t="s">
        <v>1513</v>
      </c>
      <c r="C170" t="s">
        <v>1514</v>
      </c>
      <c r="D170" t="s">
        <v>471</v>
      </c>
      <c r="E170" t="s">
        <v>3015</v>
      </c>
      <c r="F170" s="3">
        <v>45922</v>
      </c>
      <c r="G170" s="3">
        <v>45922</v>
      </c>
      <c r="H170" s="8">
        <v>30</v>
      </c>
      <c r="I170" s="8">
        <v>30</v>
      </c>
      <c r="J170" t="s">
        <v>980</v>
      </c>
    </row>
    <row r="171" spans="2:10" x14ac:dyDescent="0.3">
      <c r="B171" t="s">
        <v>1513</v>
      </c>
      <c r="C171" t="s">
        <v>1514</v>
      </c>
      <c r="D171" t="s">
        <v>476</v>
      </c>
      <c r="E171" t="s">
        <v>3015</v>
      </c>
      <c r="F171" s="3">
        <v>45922</v>
      </c>
      <c r="G171" s="3">
        <v>45922</v>
      </c>
      <c r="H171" s="8">
        <v>90</v>
      </c>
      <c r="I171" s="8">
        <v>90</v>
      </c>
      <c r="J171" t="s">
        <v>980</v>
      </c>
    </row>
    <row r="172" spans="2:10" x14ac:dyDescent="0.3">
      <c r="B172" t="s">
        <v>1489</v>
      </c>
      <c r="C172" t="s">
        <v>1495</v>
      </c>
      <c r="D172" t="s">
        <v>471</v>
      </c>
      <c r="E172" t="s">
        <v>3835</v>
      </c>
      <c r="F172" s="3">
        <v>45922</v>
      </c>
      <c r="G172" s="3">
        <v>45922</v>
      </c>
      <c r="H172" s="8">
        <v>180</v>
      </c>
      <c r="I172" s="8">
        <v>180</v>
      </c>
      <c r="J172" t="s">
        <v>1577</v>
      </c>
    </row>
    <row r="173" spans="2:10" x14ac:dyDescent="0.3">
      <c r="B173" t="s">
        <v>1484</v>
      </c>
      <c r="C173" t="s">
        <v>1485</v>
      </c>
      <c r="D173" t="s">
        <v>601</v>
      </c>
      <c r="E173" t="s">
        <v>1545</v>
      </c>
      <c r="F173" s="3">
        <v>45922</v>
      </c>
      <c r="G173" s="3">
        <v>45922</v>
      </c>
      <c r="H173" s="8">
        <v>1380</v>
      </c>
      <c r="I173" s="8">
        <v>540</v>
      </c>
      <c r="J173" t="s">
        <v>1105</v>
      </c>
    </row>
    <row r="174" spans="2:10" x14ac:dyDescent="0.3">
      <c r="B174" t="s">
        <v>1364</v>
      </c>
      <c r="C174" t="s">
        <v>1365</v>
      </c>
      <c r="D174" t="s">
        <v>471</v>
      </c>
      <c r="E174" t="s">
        <v>1995</v>
      </c>
      <c r="F174" s="3">
        <v>45922</v>
      </c>
      <c r="G174" s="3">
        <v>45922</v>
      </c>
      <c r="H174" s="8">
        <v>60</v>
      </c>
      <c r="I174" s="8">
        <v>60</v>
      </c>
      <c r="J174" t="s">
        <v>1105</v>
      </c>
    </row>
    <row r="175" spans="2:10" x14ac:dyDescent="0.3">
      <c r="B175" t="s">
        <v>1456</v>
      </c>
      <c r="C175" t="s">
        <v>1457</v>
      </c>
      <c r="D175" t="s">
        <v>601</v>
      </c>
      <c r="E175" t="s">
        <v>493</v>
      </c>
      <c r="F175" s="3">
        <v>45922</v>
      </c>
      <c r="G175" s="3">
        <v>45922</v>
      </c>
      <c r="H175" s="8">
        <v>60</v>
      </c>
      <c r="I175" s="8">
        <v>60</v>
      </c>
      <c r="J175" t="s">
        <v>1043</v>
      </c>
    </row>
    <row r="176" spans="2:10" x14ac:dyDescent="0.3">
      <c r="B176" t="s">
        <v>1500</v>
      </c>
      <c r="C176" t="s">
        <v>1501</v>
      </c>
      <c r="D176" t="s">
        <v>471</v>
      </c>
      <c r="E176" t="s">
        <v>1669</v>
      </c>
      <c r="F176" s="3">
        <v>45922</v>
      </c>
      <c r="G176" s="3">
        <v>45922</v>
      </c>
      <c r="H176" s="8">
        <v>60</v>
      </c>
      <c r="I176" s="8">
        <v>60</v>
      </c>
      <c r="J176" t="s">
        <v>1105</v>
      </c>
    </row>
    <row r="177" spans="2:10" x14ac:dyDescent="0.3">
      <c r="B177" t="s">
        <v>1530</v>
      </c>
      <c r="C177" t="s">
        <v>1531</v>
      </c>
      <c r="D177" t="s">
        <v>471</v>
      </c>
      <c r="E177" t="s">
        <v>1629</v>
      </c>
      <c r="F177" s="3">
        <v>45922</v>
      </c>
      <c r="G177" s="3">
        <v>45922</v>
      </c>
      <c r="H177" s="8">
        <v>60</v>
      </c>
      <c r="I177" s="8">
        <v>60</v>
      </c>
      <c r="J177" t="s">
        <v>1105</v>
      </c>
    </row>
    <row r="178" spans="2:10" x14ac:dyDescent="0.3">
      <c r="B178" t="s">
        <v>1536</v>
      </c>
      <c r="C178" t="s">
        <v>1537</v>
      </c>
      <c r="D178" t="s">
        <v>471</v>
      </c>
      <c r="E178" t="s">
        <v>493</v>
      </c>
      <c r="F178" s="3">
        <v>45922</v>
      </c>
      <c r="G178" s="3">
        <v>45922</v>
      </c>
      <c r="H178" s="8">
        <v>60</v>
      </c>
      <c r="I178" s="8">
        <v>60</v>
      </c>
      <c r="J178" t="s">
        <v>2226</v>
      </c>
    </row>
    <row r="179" spans="2:10" x14ac:dyDescent="0.3">
      <c r="B179" t="s">
        <v>1574</v>
      </c>
      <c r="C179" t="s">
        <v>1575</v>
      </c>
      <c r="D179" t="s">
        <v>468</v>
      </c>
      <c r="E179" t="s">
        <v>3730</v>
      </c>
      <c r="F179" s="3">
        <v>45922</v>
      </c>
      <c r="G179" s="3">
        <v>45922</v>
      </c>
      <c r="H179" s="8">
        <v>540</v>
      </c>
      <c r="I179" s="8">
        <v>540</v>
      </c>
      <c r="J179" t="s">
        <v>850</v>
      </c>
    </row>
    <row r="180" spans="2:10" x14ac:dyDescent="0.3">
      <c r="B180" t="s">
        <v>1585</v>
      </c>
      <c r="C180" t="s">
        <v>1586</v>
      </c>
      <c r="D180" t="s">
        <v>468</v>
      </c>
      <c r="E180" t="s">
        <v>469</v>
      </c>
      <c r="F180" s="3">
        <v>45922</v>
      </c>
      <c r="G180" s="3">
        <v>45922</v>
      </c>
      <c r="H180" s="8">
        <v>480</v>
      </c>
      <c r="I180" s="8">
        <v>480</v>
      </c>
      <c r="J180" t="s">
        <v>974</v>
      </c>
    </row>
    <row r="181" spans="2:10" x14ac:dyDescent="0.3">
      <c r="B181" t="s">
        <v>1592</v>
      </c>
      <c r="C181" t="s">
        <v>1593</v>
      </c>
      <c r="D181" t="s">
        <v>601</v>
      </c>
      <c r="E181" t="s">
        <v>1506</v>
      </c>
      <c r="F181" s="3">
        <v>45922</v>
      </c>
      <c r="G181" s="3">
        <v>45922</v>
      </c>
      <c r="H181" s="8">
        <v>60</v>
      </c>
      <c r="I181" s="8">
        <v>60</v>
      </c>
      <c r="J181" t="s">
        <v>1043</v>
      </c>
    </row>
    <row r="182" spans="2:10" x14ac:dyDescent="0.3">
      <c r="B182" t="s">
        <v>1588</v>
      </c>
      <c r="C182" t="s">
        <v>1589</v>
      </c>
      <c r="D182" t="s">
        <v>471</v>
      </c>
      <c r="E182" t="s">
        <v>2856</v>
      </c>
      <c r="F182" s="3">
        <v>45922</v>
      </c>
      <c r="G182" s="3">
        <v>45922</v>
      </c>
      <c r="H182" s="8">
        <v>180</v>
      </c>
      <c r="I182" s="8">
        <v>180</v>
      </c>
      <c r="J182" t="s">
        <v>559</v>
      </c>
    </row>
    <row r="183" spans="2:10" x14ac:dyDescent="0.3">
      <c r="B183" t="s">
        <v>1596</v>
      </c>
      <c r="C183" t="s">
        <v>1597</v>
      </c>
      <c r="D183" t="s">
        <v>465</v>
      </c>
      <c r="E183" t="s">
        <v>2299</v>
      </c>
      <c r="F183" s="3">
        <v>45922</v>
      </c>
      <c r="G183" s="3">
        <v>45922</v>
      </c>
      <c r="H183" s="8">
        <v>60</v>
      </c>
      <c r="I183" s="8">
        <v>60</v>
      </c>
      <c r="J183" t="s">
        <v>1487</v>
      </c>
    </row>
    <row r="184" spans="2:10" x14ac:dyDescent="0.3">
      <c r="B184" t="s">
        <v>1599</v>
      </c>
      <c r="C184" t="s">
        <v>1600</v>
      </c>
      <c r="D184" t="s">
        <v>468</v>
      </c>
      <c r="E184" t="s">
        <v>469</v>
      </c>
      <c r="F184" s="3">
        <v>45922</v>
      </c>
      <c r="G184" s="3">
        <v>45922</v>
      </c>
      <c r="H184" s="8">
        <v>540</v>
      </c>
      <c r="I184" s="8">
        <v>540</v>
      </c>
      <c r="J184" t="s">
        <v>1503</v>
      </c>
    </row>
    <row r="185" spans="2:10" x14ac:dyDescent="0.3">
      <c r="B185" t="s">
        <v>1582</v>
      </c>
      <c r="C185" t="s">
        <v>1583</v>
      </c>
      <c r="D185" t="s">
        <v>468</v>
      </c>
      <c r="E185" t="s">
        <v>493</v>
      </c>
      <c r="F185" s="3">
        <v>45922</v>
      </c>
      <c r="G185" s="3">
        <v>45922</v>
      </c>
      <c r="H185" s="8">
        <v>60</v>
      </c>
      <c r="I185" s="8">
        <v>60</v>
      </c>
      <c r="J185" t="s">
        <v>1503</v>
      </c>
    </row>
    <row r="186" spans="2:10" x14ac:dyDescent="0.3">
      <c r="B186" t="s">
        <v>1609</v>
      </c>
      <c r="C186" t="s">
        <v>1610</v>
      </c>
      <c r="D186" t="s">
        <v>471</v>
      </c>
      <c r="E186" t="s">
        <v>493</v>
      </c>
      <c r="F186" s="3">
        <v>45922</v>
      </c>
      <c r="G186" s="3">
        <v>45922</v>
      </c>
      <c r="H186" s="8">
        <v>60</v>
      </c>
      <c r="I186" s="8">
        <v>60</v>
      </c>
      <c r="J186" t="s">
        <v>2226</v>
      </c>
    </row>
    <row r="187" spans="2:10" x14ac:dyDescent="0.3">
      <c r="B187" t="s">
        <v>1423</v>
      </c>
      <c r="C187" t="s">
        <v>1424</v>
      </c>
      <c r="D187" t="s">
        <v>468</v>
      </c>
      <c r="E187" t="s">
        <v>1653</v>
      </c>
      <c r="F187" s="3">
        <v>45922</v>
      </c>
      <c r="G187" s="3">
        <v>45922</v>
      </c>
      <c r="H187" s="8">
        <v>540</v>
      </c>
      <c r="I187" s="8">
        <v>540</v>
      </c>
      <c r="J187" t="s">
        <v>1503</v>
      </c>
    </row>
    <row r="188" spans="2:10" x14ac:dyDescent="0.3">
      <c r="B188" t="s">
        <v>839</v>
      </c>
      <c r="C188" t="s">
        <v>1064</v>
      </c>
      <c r="D188" t="s">
        <v>468</v>
      </c>
      <c r="E188" t="s">
        <v>469</v>
      </c>
      <c r="F188" s="3">
        <v>45922</v>
      </c>
      <c r="G188" s="3">
        <v>45922</v>
      </c>
      <c r="H188" s="8">
        <v>60</v>
      </c>
      <c r="I188" s="8">
        <v>60</v>
      </c>
      <c r="J188" t="s">
        <v>1503</v>
      </c>
    </row>
    <row r="189" spans="2:10" x14ac:dyDescent="0.3">
      <c r="B189" t="s">
        <v>1606</v>
      </c>
      <c r="C189" t="s">
        <v>1607</v>
      </c>
      <c r="D189" t="s">
        <v>465</v>
      </c>
      <c r="E189" t="s">
        <v>469</v>
      </c>
      <c r="F189" s="3">
        <v>45922</v>
      </c>
      <c r="G189" s="3">
        <v>45922</v>
      </c>
      <c r="H189" s="8">
        <v>540</v>
      </c>
      <c r="I189" s="8">
        <v>540</v>
      </c>
      <c r="J189" t="s">
        <v>1128</v>
      </c>
    </row>
    <row r="190" spans="2:10" x14ac:dyDescent="0.3">
      <c r="B190" t="s">
        <v>624</v>
      </c>
      <c r="C190" t="s">
        <v>1267</v>
      </c>
      <c r="D190" t="s">
        <v>465</v>
      </c>
      <c r="E190" t="s">
        <v>577</v>
      </c>
      <c r="F190" s="3">
        <v>45922</v>
      </c>
      <c r="G190" s="3">
        <v>45922</v>
      </c>
      <c r="H190" s="8">
        <v>60</v>
      </c>
      <c r="I190" s="8">
        <v>60</v>
      </c>
      <c r="J190" t="s">
        <v>1503</v>
      </c>
    </row>
    <row r="191" spans="2:10" x14ac:dyDescent="0.3">
      <c r="B191" t="s">
        <v>794</v>
      </c>
      <c r="C191" t="s">
        <v>1107</v>
      </c>
      <c r="D191" t="s">
        <v>601</v>
      </c>
      <c r="E191" t="s">
        <v>3470</v>
      </c>
      <c r="F191" s="3">
        <v>45922</v>
      </c>
      <c r="G191" s="3">
        <v>45922</v>
      </c>
      <c r="H191" s="8">
        <v>540</v>
      </c>
      <c r="I191" s="8">
        <v>540</v>
      </c>
      <c r="J191" t="s">
        <v>1503</v>
      </c>
    </row>
    <row r="192" spans="2:10" x14ac:dyDescent="0.3">
      <c r="B192" t="s">
        <v>1644</v>
      </c>
      <c r="C192" t="s">
        <v>1645</v>
      </c>
      <c r="D192" t="s">
        <v>471</v>
      </c>
      <c r="E192" t="s">
        <v>2080</v>
      </c>
      <c r="F192" s="3">
        <v>45922</v>
      </c>
      <c r="G192" s="3">
        <v>45922</v>
      </c>
      <c r="H192" s="8">
        <v>60</v>
      </c>
      <c r="I192" s="8">
        <v>60</v>
      </c>
      <c r="J192" t="s">
        <v>1105</v>
      </c>
    </row>
    <row r="193" spans="2:10" x14ac:dyDescent="0.3">
      <c r="B193" t="s">
        <v>1647</v>
      </c>
      <c r="C193" t="s">
        <v>1648</v>
      </c>
      <c r="D193" t="s">
        <v>471</v>
      </c>
      <c r="E193" t="s">
        <v>3800</v>
      </c>
      <c r="F193" s="3">
        <v>45922</v>
      </c>
      <c r="G193" s="3">
        <v>45922</v>
      </c>
      <c r="H193" s="8">
        <v>540</v>
      </c>
      <c r="I193" s="8">
        <v>540</v>
      </c>
      <c r="J193" t="s">
        <v>1040</v>
      </c>
    </row>
    <row r="194" spans="2:10" x14ac:dyDescent="0.3">
      <c r="B194" t="s">
        <v>1626</v>
      </c>
      <c r="C194" t="s">
        <v>1627</v>
      </c>
      <c r="D194" t="s">
        <v>468</v>
      </c>
      <c r="E194" t="s">
        <v>469</v>
      </c>
      <c r="F194" s="3">
        <v>45922</v>
      </c>
      <c r="G194" s="3">
        <v>45922</v>
      </c>
      <c r="H194" s="8">
        <v>0</v>
      </c>
      <c r="I194" s="8">
        <v>0</v>
      </c>
      <c r="J194" t="s">
        <v>974</v>
      </c>
    </row>
    <row r="195" spans="2:10" x14ac:dyDescent="0.3">
      <c r="B195" t="s">
        <v>1666</v>
      </c>
      <c r="C195" t="s">
        <v>1667</v>
      </c>
      <c r="D195" t="s">
        <v>601</v>
      </c>
      <c r="E195" t="s">
        <v>621</v>
      </c>
      <c r="F195" s="3">
        <v>45922</v>
      </c>
      <c r="G195" s="3">
        <v>45922</v>
      </c>
      <c r="H195" s="8">
        <v>60</v>
      </c>
      <c r="I195" s="8">
        <v>60</v>
      </c>
      <c r="J195" t="s">
        <v>973</v>
      </c>
    </row>
    <row r="196" spans="2:10" x14ac:dyDescent="0.3">
      <c r="B196" t="s">
        <v>1670</v>
      </c>
      <c r="C196" t="s">
        <v>1671</v>
      </c>
      <c r="D196" t="s">
        <v>465</v>
      </c>
      <c r="E196" t="s">
        <v>1900</v>
      </c>
      <c r="F196" s="3">
        <v>45922</v>
      </c>
      <c r="G196" s="3">
        <v>45922</v>
      </c>
      <c r="H196" s="8">
        <v>180</v>
      </c>
      <c r="I196" s="8">
        <v>180</v>
      </c>
      <c r="J196" t="s">
        <v>1045</v>
      </c>
    </row>
    <row r="197" spans="2:10" x14ac:dyDescent="0.3">
      <c r="B197" t="s">
        <v>1663</v>
      </c>
      <c r="C197" t="s">
        <v>1664</v>
      </c>
      <c r="D197" t="s">
        <v>2667</v>
      </c>
      <c r="E197" t="s">
        <v>470</v>
      </c>
      <c r="F197" s="3">
        <v>45922</v>
      </c>
      <c r="G197" s="3">
        <v>45922</v>
      </c>
      <c r="H197" s="8">
        <v>540</v>
      </c>
      <c r="I197" s="8">
        <v>540</v>
      </c>
      <c r="J197" t="s">
        <v>1128</v>
      </c>
    </row>
    <row r="198" spans="2:10" x14ac:dyDescent="0.3">
      <c r="B198" t="s">
        <v>1700</v>
      </c>
      <c r="C198" t="s">
        <v>1701</v>
      </c>
      <c r="D198" t="s">
        <v>468</v>
      </c>
      <c r="E198" t="s">
        <v>469</v>
      </c>
      <c r="F198" s="3">
        <v>45922</v>
      </c>
      <c r="G198" s="3">
        <v>45922</v>
      </c>
      <c r="H198" s="8">
        <v>540</v>
      </c>
      <c r="I198" s="8">
        <v>540</v>
      </c>
      <c r="J198" t="s">
        <v>1043</v>
      </c>
    </row>
    <row r="199" spans="2:10" x14ac:dyDescent="0.3">
      <c r="B199" t="s">
        <v>1703</v>
      </c>
      <c r="C199" t="s">
        <v>1704</v>
      </c>
      <c r="D199" t="s">
        <v>601</v>
      </c>
      <c r="E199" t="s">
        <v>3247</v>
      </c>
      <c r="F199" s="3">
        <v>45922</v>
      </c>
      <c r="G199" s="3">
        <v>45922</v>
      </c>
      <c r="H199" s="8">
        <v>120</v>
      </c>
      <c r="I199" s="8">
        <v>120</v>
      </c>
      <c r="J199" t="s">
        <v>973</v>
      </c>
    </row>
    <row r="200" spans="2:10" x14ac:dyDescent="0.3">
      <c r="B200" t="s">
        <v>1726</v>
      </c>
      <c r="C200" t="s">
        <v>1727</v>
      </c>
      <c r="D200" t="s">
        <v>465</v>
      </c>
      <c r="E200" t="s">
        <v>469</v>
      </c>
      <c r="F200" s="3">
        <v>45922</v>
      </c>
      <c r="G200" s="3">
        <v>45922</v>
      </c>
      <c r="H200" s="8">
        <v>540</v>
      </c>
      <c r="I200" s="8">
        <v>540</v>
      </c>
      <c r="J200" t="s">
        <v>1045</v>
      </c>
    </row>
    <row r="201" spans="2:10" x14ac:dyDescent="0.3">
      <c r="B201" t="s">
        <v>1720</v>
      </c>
      <c r="C201" t="s">
        <v>1721</v>
      </c>
      <c r="D201" t="s">
        <v>601</v>
      </c>
      <c r="E201" t="s">
        <v>671</v>
      </c>
      <c r="F201" s="3">
        <v>45922</v>
      </c>
      <c r="G201" s="3">
        <v>45922</v>
      </c>
      <c r="H201" s="8">
        <v>120</v>
      </c>
      <c r="I201" s="8">
        <v>120</v>
      </c>
      <c r="J201" t="s">
        <v>1983</v>
      </c>
    </row>
    <row r="202" spans="2:10" x14ac:dyDescent="0.3">
      <c r="B202" t="s">
        <v>1723</v>
      </c>
      <c r="C202" t="s">
        <v>1724</v>
      </c>
      <c r="D202" t="s">
        <v>477</v>
      </c>
      <c r="E202" t="s">
        <v>215</v>
      </c>
      <c r="F202" s="3">
        <v>45910</v>
      </c>
      <c r="G202" s="3">
        <v>45923</v>
      </c>
      <c r="H202" s="8">
        <v>5880</v>
      </c>
      <c r="I202" s="8">
        <v>540</v>
      </c>
      <c r="J202" t="s">
        <v>1863</v>
      </c>
    </row>
    <row r="203" spans="2:10" x14ac:dyDescent="0.3">
      <c r="B203" t="s">
        <v>1773</v>
      </c>
      <c r="C203" t="s">
        <v>1774</v>
      </c>
      <c r="D203" t="s">
        <v>471</v>
      </c>
      <c r="E203" t="s">
        <v>2656</v>
      </c>
      <c r="F203" s="3">
        <v>45922</v>
      </c>
      <c r="G203" s="3">
        <v>45922</v>
      </c>
      <c r="H203" s="8">
        <v>60</v>
      </c>
      <c r="I203" s="8">
        <v>60</v>
      </c>
      <c r="J203" t="s">
        <v>1105</v>
      </c>
    </row>
    <row r="204" spans="2:10" x14ac:dyDescent="0.3">
      <c r="B204" t="s">
        <v>1751</v>
      </c>
      <c r="C204" t="s">
        <v>1752</v>
      </c>
      <c r="D204" t="s">
        <v>465</v>
      </c>
      <c r="E204" t="s">
        <v>3861</v>
      </c>
      <c r="F204" s="3">
        <v>45922</v>
      </c>
      <c r="G204" s="3">
        <v>45922</v>
      </c>
      <c r="H204" s="8">
        <v>540</v>
      </c>
      <c r="I204" s="8">
        <v>540</v>
      </c>
      <c r="J204" t="s">
        <v>1128</v>
      </c>
    </row>
    <row r="205" spans="2:10" x14ac:dyDescent="0.3">
      <c r="B205" t="s">
        <v>1679</v>
      </c>
      <c r="C205" t="s">
        <v>1680</v>
      </c>
      <c r="D205" t="s">
        <v>465</v>
      </c>
      <c r="E205" t="s">
        <v>642</v>
      </c>
      <c r="F205" s="3">
        <v>45922</v>
      </c>
      <c r="G205" s="3">
        <v>45922</v>
      </c>
      <c r="H205" s="8">
        <v>120</v>
      </c>
      <c r="I205" s="8">
        <v>120</v>
      </c>
      <c r="J205" t="s">
        <v>2412</v>
      </c>
    </row>
    <row r="206" spans="2:10" x14ac:dyDescent="0.3">
      <c r="B206" t="s">
        <v>1802</v>
      </c>
      <c r="C206" t="s">
        <v>1803</v>
      </c>
      <c r="D206" t="s">
        <v>465</v>
      </c>
      <c r="E206" t="s">
        <v>493</v>
      </c>
      <c r="F206" s="3">
        <v>45922</v>
      </c>
      <c r="G206" s="3">
        <v>45922</v>
      </c>
      <c r="H206" s="8">
        <v>60</v>
      </c>
      <c r="I206" s="8">
        <v>60</v>
      </c>
      <c r="J206" t="s">
        <v>974</v>
      </c>
    </row>
    <row r="207" spans="2:10" x14ac:dyDescent="0.3">
      <c r="B207" t="s">
        <v>1814</v>
      </c>
      <c r="C207" t="s">
        <v>1815</v>
      </c>
      <c r="D207" t="s">
        <v>465</v>
      </c>
      <c r="E207" t="s">
        <v>3649</v>
      </c>
      <c r="F207" s="3">
        <v>45922</v>
      </c>
      <c r="G207" s="3">
        <v>45922</v>
      </c>
      <c r="H207" s="8">
        <v>60</v>
      </c>
      <c r="I207" s="8">
        <v>60</v>
      </c>
      <c r="J207" t="s">
        <v>1032</v>
      </c>
    </row>
    <row r="208" spans="2:10" x14ac:dyDescent="0.3">
      <c r="B208" t="s">
        <v>1808</v>
      </c>
      <c r="C208" t="s">
        <v>1809</v>
      </c>
      <c r="D208" t="s">
        <v>465</v>
      </c>
      <c r="E208" t="s">
        <v>493</v>
      </c>
      <c r="F208" s="3">
        <v>45922</v>
      </c>
      <c r="G208" s="3">
        <v>45922</v>
      </c>
      <c r="H208" s="8">
        <v>60</v>
      </c>
      <c r="I208" s="8">
        <v>60</v>
      </c>
      <c r="J208" t="s">
        <v>1983</v>
      </c>
    </row>
    <row r="209" spans="2:10" x14ac:dyDescent="0.3">
      <c r="B209" t="s">
        <v>1793</v>
      </c>
      <c r="C209" t="s">
        <v>1794</v>
      </c>
      <c r="D209" t="s">
        <v>468</v>
      </c>
      <c r="E209" t="s">
        <v>469</v>
      </c>
      <c r="F209" s="3">
        <v>45922</v>
      </c>
      <c r="G209" s="3">
        <v>45922</v>
      </c>
      <c r="H209" s="8">
        <v>540</v>
      </c>
      <c r="I209" s="8">
        <v>540</v>
      </c>
      <c r="J209" t="s">
        <v>1487</v>
      </c>
    </row>
    <row r="210" spans="2:10" x14ac:dyDescent="0.3">
      <c r="B210" t="s">
        <v>1819</v>
      </c>
      <c r="C210" t="s">
        <v>1820</v>
      </c>
      <c r="D210" t="s">
        <v>471</v>
      </c>
      <c r="E210" t="s">
        <v>3844</v>
      </c>
      <c r="F210" s="3">
        <v>45922</v>
      </c>
      <c r="G210" s="3">
        <v>45922</v>
      </c>
      <c r="H210" s="8">
        <v>60</v>
      </c>
      <c r="I210" s="8">
        <v>60</v>
      </c>
      <c r="J210" t="s">
        <v>972</v>
      </c>
    </row>
    <row r="211" spans="2:10" x14ac:dyDescent="0.3">
      <c r="B211" t="s">
        <v>1735</v>
      </c>
      <c r="C211" t="s">
        <v>1736</v>
      </c>
      <c r="D211" t="s">
        <v>471</v>
      </c>
      <c r="E211" t="s">
        <v>493</v>
      </c>
      <c r="F211" s="3">
        <v>45922</v>
      </c>
      <c r="G211" s="3">
        <v>45922</v>
      </c>
      <c r="H211" s="8">
        <v>60</v>
      </c>
      <c r="I211" s="8">
        <v>60</v>
      </c>
      <c r="J211" t="s">
        <v>1105</v>
      </c>
    </row>
    <row r="212" spans="2:10" x14ac:dyDescent="0.3">
      <c r="B212" t="s">
        <v>1799</v>
      </c>
      <c r="C212" t="s">
        <v>1800</v>
      </c>
      <c r="D212" t="s">
        <v>471</v>
      </c>
      <c r="E212" t="s">
        <v>493</v>
      </c>
      <c r="F212" s="3">
        <v>45922</v>
      </c>
      <c r="G212" s="3">
        <v>45922</v>
      </c>
      <c r="H212" s="8">
        <v>60</v>
      </c>
      <c r="I212" s="8">
        <v>60</v>
      </c>
      <c r="J212" t="s">
        <v>1105</v>
      </c>
    </row>
    <row r="213" spans="2:10" x14ac:dyDescent="0.3">
      <c r="B213" t="s">
        <v>1850</v>
      </c>
      <c r="C213" t="s">
        <v>1851</v>
      </c>
      <c r="D213" t="s">
        <v>471</v>
      </c>
      <c r="E213" t="s">
        <v>1595</v>
      </c>
      <c r="F213" s="3">
        <v>45922</v>
      </c>
      <c r="G213" s="3">
        <v>45922</v>
      </c>
      <c r="H213" s="8">
        <v>540</v>
      </c>
      <c r="I213" s="8">
        <v>540</v>
      </c>
      <c r="J213" t="s">
        <v>1040</v>
      </c>
    </row>
    <row r="214" spans="2:10" x14ac:dyDescent="0.3">
      <c r="B214" t="s">
        <v>1729</v>
      </c>
      <c r="C214" t="s">
        <v>1730</v>
      </c>
      <c r="D214" t="s">
        <v>465</v>
      </c>
      <c r="E214" t="s">
        <v>842</v>
      </c>
      <c r="F214" s="3">
        <v>45922</v>
      </c>
      <c r="G214" s="3">
        <v>45922</v>
      </c>
      <c r="H214" s="8">
        <v>60</v>
      </c>
      <c r="I214" s="8">
        <v>60</v>
      </c>
      <c r="J214" t="s">
        <v>1051</v>
      </c>
    </row>
    <row r="215" spans="2:10" x14ac:dyDescent="0.3">
      <c r="B215" t="s">
        <v>1860</v>
      </c>
      <c r="C215" t="s">
        <v>1110</v>
      </c>
      <c r="D215" t="s">
        <v>471</v>
      </c>
      <c r="E215" t="s">
        <v>2388</v>
      </c>
      <c r="F215" s="3">
        <v>45922</v>
      </c>
      <c r="G215" s="3">
        <v>45922</v>
      </c>
      <c r="H215" s="8">
        <v>180</v>
      </c>
      <c r="I215" s="8">
        <v>180</v>
      </c>
      <c r="J215" t="s">
        <v>995</v>
      </c>
    </row>
    <row r="216" spans="2:10" x14ac:dyDescent="0.3">
      <c r="B216" t="s">
        <v>1897</v>
      </c>
      <c r="C216" t="s">
        <v>1898</v>
      </c>
      <c r="D216" t="s">
        <v>601</v>
      </c>
      <c r="E216" t="s">
        <v>842</v>
      </c>
      <c r="F216" s="3">
        <v>45922</v>
      </c>
      <c r="G216" s="3">
        <v>45922</v>
      </c>
      <c r="H216" s="8">
        <v>60</v>
      </c>
      <c r="I216" s="8">
        <v>60</v>
      </c>
      <c r="J216" t="s">
        <v>1043</v>
      </c>
    </row>
    <row r="217" spans="2:10" x14ac:dyDescent="0.3">
      <c r="B217" t="s">
        <v>1891</v>
      </c>
      <c r="C217" t="s">
        <v>1892</v>
      </c>
      <c r="D217" t="s">
        <v>601</v>
      </c>
      <c r="E217" t="s">
        <v>664</v>
      </c>
      <c r="F217" s="3">
        <v>45922</v>
      </c>
      <c r="G217" s="3">
        <v>45922</v>
      </c>
      <c r="H217" s="8">
        <v>480</v>
      </c>
      <c r="I217" s="8">
        <v>480</v>
      </c>
      <c r="J217" t="s">
        <v>973</v>
      </c>
    </row>
    <row r="218" spans="2:10" x14ac:dyDescent="0.3">
      <c r="B218" t="s">
        <v>1867</v>
      </c>
      <c r="C218" t="s">
        <v>1868</v>
      </c>
      <c r="D218" t="s">
        <v>468</v>
      </c>
      <c r="E218" t="s">
        <v>469</v>
      </c>
      <c r="F218" s="3">
        <v>45922</v>
      </c>
      <c r="G218" s="3">
        <v>45922</v>
      </c>
      <c r="H218" s="8">
        <v>1410</v>
      </c>
      <c r="I218" s="8">
        <v>540</v>
      </c>
      <c r="J218" t="s">
        <v>1105</v>
      </c>
    </row>
    <row r="219" spans="2:10" x14ac:dyDescent="0.3">
      <c r="B219" t="s">
        <v>1901</v>
      </c>
      <c r="C219" t="s">
        <v>1902</v>
      </c>
      <c r="D219" t="s">
        <v>465</v>
      </c>
      <c r="E219" t="s">
        <v>467</v>
      </c>
      <c r="F219" s="3">
        <v>45922</v>
      </c>
      <c r="G219" s="3">
        <v>45922</v>
      </c>
      <c r="H219" s="8">
        <v>1410</v>
      </c>
      <c r="I219" s="8">
        <v>540</v>
      </c>
      <c r="J219" t="s">
        <v>1105</v>
      </c>
    </row>
    <row r="220" spans="2:10" x14ac:dyDescent="0.3">
      <c r="B220" t="s">
        <v>1913</v>
      </c>
      <c r="C220" t="s">
        <v>1914</v>
      </c>
      <c r="D220" t="s">
        <v>3049</v>
      </c>
      <c r="E220" t="s">
        <v>3771</v>
      </c>
      <c r="F220" s="3">
        <v>45922</v>
      </c>
      <c r="G220" s="3">
        <v>45922</v>
      </c>
      <c r="H220" s="8">
        <v>540</v>
      </c>
      <c r="I220" s="8">
        <v>540</v>
      </c>
      <c r="J220" t="s">
        <v>1034</v>
      </c>
    </row>
    <row r="221" spans="2:10" x14ac:dyDescent="0.3">
      <c r="B221" t="s">
        <v>1885</v>
      </c>
      <c r="C221" t="s">
        <v>1886</v>
      </c>
      <c r="D221" t="s">
        <v>471</v>
      </c>
      <c r="E221" t="s">
        <v>472</v>
      </c>
      <c r="F221" s="3">
        <v>45922</v>
      </c>
      <c r="G221" s="3">
        <v>45922</v>
      </c>
      <c r="H221" s="8">
        <v>540</v>
      </c>
      <c r="I221" s="8">
        <v>540</v>
      </c>
      <c r="J221" t="s">
        <v>983</v>
      </c>
    </row>
    <row r="222" spans="2:10" x14ac:dyDescent="0.3">
      <c r="B222" t="s">
        <v>1888</v>
      </c>
      <c r="C222" t="s">
        <v>1889</v>
      </c>
      <c r="D222" t="s">
        <v>471</v>
      </c>
      <c r="E222" t="s">
        <v>472</v>
      </c>
      <c r="F222" s="3">
        <v>45922</v>
      </c>
      <c r="G222" s="3">
        <v>45922</v>
      </c>
      <c r="H222" s="8">
        <v>540</v>
      </c>
      <c r="I222" s="8">
        <v>540</v>
      </c>
      <c r="J222" t="s">
        <v>983</v>
      </c>
    </row>
    <row r="223" spans="2:10" x14ac:dyDescent="0.3">
      <c r="B223" t="s">
        <v>1925</v>
      </c>
      <c r="C223" t="s">
        <v>1926</v>
      </c>
      <c r="D223" t="s">
        <v>471</v>
      </c>
      <c r="E223" t="s">
        <v>3329</v>
      </c>
      <c r="F223" s="3">
        <v>45922</v>
      </c>
      <c r="G223" s="3">
        <v>45922</v>
      </c>
      <c r="H223" s="8">
        <v>120</v>
      </c>
      <c r="I223" s="8">
        <v>120</v>
      </c>
      <c r="J223" t="s">
        <v>1975</v>
      </c>
    </row>
    <row r="224" spans="2:10" x14ac:dyDescent="0.3">
      <c r="B224" t="s">
        <v>1916</v>
      </c>
      <c r="C224" t="s">
        <v>1917</v>
      </c>
      <c r="D224" t="s">
        <v>471</v>
      </c>
      <c r="E224" t="s">
        <v>621</v>
      </c>
      <c r="F224" s="3">
        <v>45922</v>
      </c>
      <c r="G224" s="3">
        <v>45922</v>
      </c>
      <c r="H224" s="8">
        <v>120</v>
      </c>
      <c r="I224" s="8">
        <v>120</v>
      </c>
      <c r="J224" t="s">
        <v>2210</v>
      </c>
    </row>
    <row r="225" spans="2:10" x14ac:dyDescent="0.3">
      <c r="B225" t="s">
        <v>1937</v>
      </c>
      <c r="C225" t="s">
        <v>1938</v>
      </c>
      <c r="D225" t="s">
        <v>477</v>
      </c>
      <c r="E225" t="s">
        <v>1866</v>
      </c>
      <c r="F225" s="3">
        <v>45922</v>
      </c>
      <c r="G225" s="3">
        <v>45922</v>
      </c>
      <c r="H225" s="8">
        <v>540</v>
      </c>
      <c r="I225" s="8">
        <v>540</v>
      </c>
      <c r="J225" t="s">
        <v>1040</v>
      </c>
    </row>
    <row r="226" spans="2:10" x14ac:dyDescent="0.3">
      <c r="B226" t="s">
        <v>660</v>
      </c>
      <c r="C226" t="s">
        <v>1255</v>
      </c>
      <c r="D226" t="s">
        <v>465</v>
      </c>
      <c r="E226" t="s">
        <v>493</v>
      </c>
      <c r="F226" s="3">
        <v>45922</v>
      </c>
      <c r="G226" s="3">
        <v>45922</v>
      </c>
      <c r="H226" s="8">
        <v>480</v>
      </c>
      <c r="I226" s="8">
        <v>480</v>
      </c>
      <c r="J226" t="s">
        <v>1487</v>
      </c>
    </row>
    <row r="227" spans="2:10" x14ac:dyDescent="0.3">
      <c r="B227" t="s">
        <v>1910</v>
      </c>
      <c r="C227" t="s">
        <v>1911</v>
      </c>
      <c r="D227" t="s">
        <v>465</v>
      </c>
      <c r="E227" t="s">
        <v>602</v>
      </c>
      <c r="F227" s="3">
        <v>45922</v>
      </c>
      <c r="G227" s="3">
        <v>45922</v>
      </c>
      <c r="H227" s="8">
        <v>60</v>
      </c>
      <c r="I227" s="8">
        <v>60</v>
      </c>
      <c r="J227" t="s">
        <v>2412</v>
      </c>
    </row>
    <row r="228" spans="2:10" x14ac:dyDescent="0.3">
      <c r="B228" t="s">
        <v>1950</v>
      </c>
      <c r="C228" t="s">
        <v>1951</v>
      </c>
      <c r="D228" t="s">
        <v>471</v>
      </c>
      <c r="E228" t="s">
        <v>1602</v>
      </c>
      <c r="F228" s="3">
        <v>45922</v>
      </c>
      <c r="G228" s="3">
        <v>45922</v>
      </c>
      <c r="H228" s="8">
        <v>540</v>
      </c>
      <c r="I228" s="8">
        <v>540</v>
      </c>
      <c r="J228" t="s">
        <v>2768</v>
      </c>
    </row>
    <row r="229" spans="2:10" x14ac:dyDescent="0.3">
      <c r="B229" t="s">
        <v>1972</v>
      </c>
      <c r="C229" t="s">
        <v>1973</v>
      </c>
      <c r="D229" t="s">
        <v>471</v>
      </c>
      <c r="E229" t="s">
        <v>2088</v>
      </c>
      <c r="F229" s="3">
        <v>45922</v>
      </c>
      <c r="G229" s="3">
        <v>45922</v>
      </c>
      <c r="H229" s="8">
        <v>60</v>
      </c>
      <c r="I229" s="8">
        <v>60</v>
      </c>
      <c r="J229" t="s">
        <v>2226</v>
      </c>
    </row>
    <row r="230" spans="2:10" x14ac:dyDescent="0.3">
      <c r="B230" t="s">
        <v>1969</v>
      </c>
      <c r="C230" t="s">
        <v>1970</v>
      </c>
      <c r="D230" t="s">
        <v>471</v>
      </c>
      <c r="E230" t="s">
        <v>1490</v>
      </c>
      <c r="F230" s="3">
        <v>45922</v>
      </c>
      <c r="G230" s="3">
        <v>45922</v>
      </c>
      <c r="H230" s="8">
        <v>60</v>
      </c>
      <c r="I230" s="8">
        <v>60</v>
      </c>
      <c r="J230" t="s">
        <v>1105</v>
      </c>
    </row>
    <row r="231" spans="2:10" x14ac:dyDescent="0.3">
      <c r="B231" t="s">
        <v>2003</v>
      </c>
      <c r="C231" t="s">
        <v>2004</v>
      </c>
      <c r="D231" t="s">
        <v>465</v>
      </c>
      <c r="E231" t="s">
        <v>493</v>
      </c>
      <c r="F231" s="3">
        <v>45922</v>
      </c>
      <c r="G231" s="3">
        <v>45922</v>
      </c>
      <c r="H231" s="8">
        <v>60</v>
      </c>
      <c r="I231" s="8">
        <v>60</v>
      </c>
      <c r="J231" t="s">
        <v>977</v>
      </c>
    </row>
    <row r="232" spans="2:10" x14ac:dyDescent="0.3">
      <c r="B232" t="s">
        <v>2024</v>
      </c>
      <c r="C232" t="s">
        <v>2025</v>
      </c>
      <c r="D232" t="s">
        <v>476</v>
      </c>
      <c r="E232" t="s">
        <v>2084</v>
      </c>
      <c r="F232" s="3">
        <v>45922</v>
      </c>
      <c r="G232" s="3">
        <v>45922</v>
      </c>
      <c r="H232" s="8">
        <v>30</v>
      </c>
      <c r="I232" s="8">
        <v>30</v>
      </c>
      <c r="J232" t="s">
        <v>1863</v>
      </c>
    </row>
    <row r="233" spans="2:10" x14ac:dyDescent="0.3">
      <c r="B233" t="s">
        <v>1639</v>
      </c>
      <c r="C233" t="s">
        <v>1640</v>
      </c>
      <c r="D233" t="s">
        <v>468</v>
      </c>
      <c r="E233" t="s">
        <v>621</v>
      </c>
      <c r="F233" s="3">
        <v>45922</v>
      </c>
      <c r="G233" s="3">
        <v>45922</v>
      </c>
      <c r="H233" s="8">
        <v>480</v>
      </c>
      <c r="I233" s="8">
        <v>480</v>
      </c>
      <c r="J233" t="s">
        <v>1033</v>
      </c>
    </row>
    <row r="234" spans="2:10" x14ac:dyDescent="0.3">
      <c r="B234" t="s">
        <v>2036</v>
      </c>
      <c r="C234" t="s">
        <v>2037</v>
      </c>
      <c r="D234" t="s">
        <v>471</v>
      </c>
      <c r="E234" t="s">
        <v>621</v>
      </c>
      <c r="F234" s="3">
        <v>45922</v>
      </c>
      <c r="G234" s="3">
        <v>45922</v>
      </c>
      <c r="H234" s="8">
        <v>180</v>
      </c>
      <c r="I234" s="8">
        <v>180</v>
      </c>
      <c r="J234" t="s">
        <v>972</v>
      </c>
    </row>
    <row r="235" spans="2:10" x14ac:dyDescent="0.3">
      <c r="B235" t="s">
        <v>1711</v>
      </c>
      <c r="C235" t="s">
        <v>1712</v>
      </c>
      <c r="D235" t="s">
        <v>465</v>
      </c>
      <c r="E235" t="s">
        <v>647</v>
      </c>
      <c r="F235" s="3">
        <v>45922</v>
      </c>
      <c r="G235" s="3">
        <v>45922</v>
      </c>
      <c r="H235" s="8">
        <v>60</v>
      </c>
      <c r="I235" s="8">
        <v>60</v>
      </c>
      <c r="J235" t="s">
        <v>1487</v>
      </c>
    </row>
    <row r="236" spans="2:10" x14ac:dyDescent="0.3">
      <c r="B236" t="s">
        <v>2089</v>
      </c>
      <c r="C236" t="s">
        <v>2108</v>
      </c>
      <c r="D236" t="s">
        <v>471</v>
      </c>
      <c r="E236" t="s">
        <v>3468</v>
      </c>
      <c r="F236" s="3">
        <v>45922</v>
      </c>
      <c r="G236" s="3">
        <v>45922</v>
      </c>
      <c r="H236" s="8">
        <v>60</v>
      </c>
      <c r="I236" s="8">
        <v>60</v>
      </c>
      <c r="J236" t="s">
        <v>1105</v>
      </c>
    </row>
    <row r="237" spans="2:10" x14ac:dyDescent="0.3">
      <c r="B237" t="s">
        <v>2074</v>
      </c>
      <c r="C237" t="s">
        <v>2075</v>
      </c>
      <c r="D237" t="s">
        <v>471</v>
      </c>
      <c r="E237" t="s">
        <v>1506</v>
      </c>
      <c r="F237" s="3">
        <v>45922</v>
      </c>
      <c r="G237" s="3">
        <v>45922</v>
      </c>
      <c r="H237" s="8">
        <v>60</v>
      </c>
      <c r="I237" s="8">
        <v>60</v>
      </c>
      <c r="J237" t="s">
        <v>1046</v>
      </c>
    </row>
    <row r="238" spans="2:10" x14ac:dyDescent="0.3">
      <c r="B238" t="s">
        <v>2096</v>
      </c>
      <c r="C238" t="s">
        <v>2097</v>
      </c>
      <c r="D238" t="s">
        <v>477</v>
      </c>
      <c r="E238" t="s">
        <v>1866</v>
      </c>
      <c r="F238" s="3">
        <v>45922</v>
      </c>
      <c r="G238" s="3">
        <v>45924</v>
      </c>
      <c r="H238" s="8">
        <v>1260</v>
      </c>
      <c r="I238" s="8">
        <v>540</v>
      </c>
      <c r="J238" t="s">
        <v>1863</v>
      </c>
    </row>
    <row r="239" spans="2:10" x14ac:dyDescent="0.3">
      <c r="B239" t="s">
        <v>2096</v>
      </c>
      <c r="C239" t="s">
        <v>2097</v>
      </c>
      <c r="D239" t="s">
        <v>476</v>
      </c>
      <c r="E239" t="s">
        <v>491</v>
      </c>
      <c r="F239" s="3">
        <v>45922</v>
      </c>
      <c r="G239" s="3">
        <v>45922</v>
      </c>
      <c r="H239" s="8">
        <v>30</v>
      </c>
      <c r="I239" s="8">
        <v>30</v>
      </c>
      <c r="J239" t="s">
        <v>1863</v>
      </c>
    </row>
    <row r="240" spans="2:10" x14ac:dyDescent="0.3">
      <c r="B240" t="s">
        <v>2110</v>
      </c>
      <c r="C240" t="s">
        <v>2111</v>
      </c>
      <c r="D240" t="s">
        <v>471</v>
      </c>
      <c r="E240" t="s">
        <v>493</v>
      </c>
      <c r="F240" s="3">
        <v>45922</v>
      </c>
      <c r="G240" s="3">
        <v>45922</v>
      </c>
      <c r="H240" s="8">
        <v>60</v>
      </c>
      <c r="I240" s="8">
        <v>60</v>
      </c>
      <c r="J240" t="s">
        <v>1105</v>
      </c>
    </row>
    <row r="241" spans="2:10" x14ac:dyDescent="0.3">
      <c r="B241" t="s">
        <v>2136</v>
      </c>
      <c r="C241" t="s">
        <v>2137</v>
      </c>
      <c r="D241" t="s">
        <v>601</v>
      </c>
      <c r="E241" t="s">
        <v>647</v>
      </c>
      <c r="F241" s="3">
        <v>45922</v>
      </c>
      <c r="G241" s="3">
        <v>45922</v>
      </c>
      <c r="H241" s="8">
        <v>420</v>
      </c>
      <c r="I241" s="8">
        <v>420</v>
      </c>
      <c r="J241" t="s">
        <v>973</v>
      </c>
    </row>
    <row r="242" spans="2:10" x14ac:dyDescent="0.3">
      <c r="B242" t="s">
        <v>2051</v>
      </c>
      <c r="C242" t="s">
        <v>2052</v>
      </c>
      <c r="D242" t="s">
        <v>465</v>
      </c>
      <c r="E242" t="s">
        <v>493</v>
      </c>
      <c r="F242" s="3">
        <v>45922</v>
      </c>
      <c r="G242" s="3">
        <v>45922</v>
      </c>
      <c r="H242" s="8">
        <v>60</v>
      </c>
      <c r="I242" s="8">
        <v>60</v>
      </c>
      <c r="J242" t="s">
        <v>1487</v>
      </c>
    </row>
    <row r="243" spans="2:10" x14ac:dyDescent="0.3">
      <c r="B243" t="s">
        <v>2171</v>
      </c>
      <c r="C243" t="s">
        <v>2172</v>
      </c>
      <c r="D243" t="s">
        <v>468</v>
      </c>
      <c r="E243" t="s">
        <v>3350</v>
      </c>
      <c r="F243" s="3">
        <v>45922</v>
      </c>
      <c r="G243" s="3">
        <v>45922</v>
      </c>
      <c r="H243" s="8">
        <v>240</v>
      </c>
      <c r="I243" s="8">
        <v>240</v>
      </c>
      <c r="J243" t="s">
        <v>1503</v>
      </c>
    </row>
    <row r="244" spans="2:10" x14ac:dyDescent="0.3">
      <c r="B244" t="s">
        <v>2201</v>
      </c>
      <c r="C244" t="s">
        <v>2202</v>
      </c>
      <c r="D244" t="s">
        <v>471</v>
      </c>
      <c r="E244" t="s">
        <v>602</v>
      </c>
      <c r="F244" s="3">
        <v>45922</v>
      </c>
      <c r="G244" s="3">
        <v>45922</v>
      </c>
      <c r="H244" s="8">
        <v>480</v>
      </c>
      <c r="I244" s="8">
        <v>480</v>
      </c>
      <c r="J244" t="s">
        <v>1983</v>
      </c>
    </row>
    <row r="245" spans="2:10" x14ac:dyDescent="0.3">
      <c r="B245" t="s">
        <v>2174</v>
      </c>
      <c r="C245" t="s">
        <v>2175</v>
      </c>
      <c r="D245" t="s">
        <v>468</v>
      </c>
      <c r="E245" t="s">
        <v>3113</v>
      </c>
      <c r="F245" s="3">
        <v>45922</v>
      </c>
      <c r="G245" s="3">
        <v>45922</v>
      </c>
      <c r="H245" s="8">
        <v>540</v>
      </c>
      <c r="I245" s="8">
        <v>540</v>
      </c>
      <c r="J245" t="s">
        <v>1487</v>
      </c>
    </row>
    <row r="246" spans="2:10" x14ac:dyDescent="0.3">
      <c r="B246" t="s">
        <v>2090</v>
      </c>
      <c r="C246" t="s">
        <v>2091</v>
      </c>
      <c r="D246" t="s">
        <v>468</v>
      </c>
      <c r="E246" t="s">
        <v>493</v>
      </c>
      <c r="F246" s="3">
        <v>45922</v>
      </c>
      <c r="G246" s="3">
        <v>45922</v>
      </c>
      <c r="H246" s="8">
        <v>60</v>
      </c>
      <c r="I246" s="8">
        <v>60</v>
      </c>
      <c r="J246" t="s">
        <v>974</v>
      </c>
    </row>
    <row r="247" spans="2:10" x14ac:dyDescent="0.3">
      <c r="B247" t="s">
        <v>2211</v>
      </c>
      <c r="C247" t="s">
        <v>2212</v>
      </c>
      <c r="D247" t="s">
        <v>465</v>
      </c>
      <c r="E247" t="s">
        <v>469</v>
      </c>
      <c r="F247" s="3">
        <v>45922</v>
      </c>
      <c r="G247" s="3">
        <v>45922</v>
      </c>
      <c r="H247" s="8">
        <v>480</v>
      </c>
      <c r="I247" s="8">
        <v>480</v>
      </c>
      <c r="J247" t="s">
        <v>974</v>
      </c>
    </row>
    <row r="248" spans="2:10" x14ac:dyDescent="0.3">
      <c r="B248" t="s">
        <v>2214</v>
      </c>
      <c r="C248" t="s">
        <v>2215</v>
      </c>
      <c r="D248" t="s">
        <v>465</v>
      </c>
      <c r="E248" t="s">
        <v>3337</v>
      </c>
      <c r="F248" s="3">
        <v>45922</v>
      </c>
      <c r="G248" s="3">
        <v>45922</v>
      </c>
      <c r="H248" s="8">
        <v>60</v>
      </c>
      <c r="I248" s="8">
        <v>60</v>
      </c>
      <c r="J248" t="s">
        <v>974</v>
      </c>
    </row>
    <row r="249" spans="2:10" x14ac:dyDescent="0.3">
      <c r="B249" t="s">
        <v>2316</v>
      </c>
      <c r="C249" t="s">
        <v>2317</v>
      </c>
      <c r="D249" t="s">
        <v>477</v>
      </c>
      <c r="E249" t="s">
        <v>1866</v>
      </c>
      <c r="F249" s="3">
        <v>45922</v>
      </c>
      <c r="G249" s="3">
        <v>45922</v>
      </c>
      <c r="H249" s="8">
        <v>540</v>
      </c>
      <c r="I249" s="8">
        <v>540</v>
      </c>
      <c r="J249" t="s">
        <v>1040</v>
      </c>
    </row>
    <row r="250" spans="2:10" x14ac:dyDescent="0.3">
      <c r="B250" t="s">
        <v>2223</v>
      </c>
      <c r="C250" t="s">
        <v>2224</v>
      </c>
      <c r="D250" t="s">
        <v>471</v>
      </c>
      <c r="E250" t="s">
        <v>521</v>
      </c>
      <c r="F250" s="3">
        <v>45922</v>
      </c>
      <c r="G250" s="3">
        <v>45922</v>
      </c>
      <c r="H250" s="8">
        <v>60</v>
      </c>
      <c r="I250" s="8">
        <v>60</v>
      </c>
      <c r="J250" t="s">
        <v>2226</v>
      </c>
    </row>
    <row r="251" spans="2:10" x14ac:dyDescent="0.3">
      <c r="B251" t="s">
        <v>2310</v>
      </c>
      <c r="C251" t="s">
        <v>2311</v>
      </c>
      <c r="D251" t="s">
        <v>476</v>
      </c>
      <c r="E251" t="s">
        <v>491</v>
      </c>
      <c r="F251" s="3">
        <v>45922</v>
      </c>
      <c r="G251" s="3">
        <v>45922</v>
      </c>
      <c r="H251" s="8">
        <v>30</v>
      </c>
      <c r="I251" s="8">
        <v>30</v>
      </c>
      <c r="J251" t="s">
        <v>1863</v>
      </c>
    </row>
    <row r="252" spans="2:10" x14ac:dyDescent="0.3">
      <c r="B252" t="s">
        <v>2325</v>
      </c>
      <c r="C252" t="s">
        <v>2326</v>
      </c>
      <c r="D252" t="s">
        <v>471</v>
      </c>
      <c r="E252" t="s">
        <v>1404</v>
      </c>
      <c r="F252" s="3">
        <v>45922</v>
      </c>
      <c r="G252" s="3">
        <v>45922</v>
      </c>
      <c r="H252" s="8">
        <v>60</v>
      </c>
      <c r="I252" s="8">
        <v>60</v>
      </c>
      <c r="J252" t="s">
        <v>1503</v>
      </c>
    </row>
    <row r="253" spans="2:10" x14ac:dyDescent="0.3">
      <c r="B253" t="s">
        <v>2336</v>
      </c>
      <c r="C253" t="s">
        <v>2337</v>
      </c>
      <c r="D253" t="s">
        <v>601</v>
      </c>
      <c r="E253" t="s">
        <v>3329</v>
      </c>
      <c r="F253" s="3">
        <v>45922</v>
      </c>
      <c r="G253" s="3">
        <v>45922</v>
      </c>
      <c r="H253" s="8">
        <v>210</v>
      </c>
      <c r="I253" s="8">
        <v>210</v>
      </c>
      <c r="J253" t="s">
        <v>1975</v>
      </c>
    </row>
    <row r="254" spans="2:10" x14ac:dyDescent="0.3">
      <c r="B254" t="s">
        <v>2256</v>
      </c>
      <c r="C254" t="s">
        <v>2257</v>
      </c>
      <c r="D254" t="s">
        <v>465</v>
      </c>
      <c r="E254" t="s">
        <v>520</v>
      </c>
      <c r="F254" s="3">
        <v>45922</v>
      </c>
      <c r="G254" s="3">
        <v>45922</v>
      </c>
      <c r="H254" s="8">
        <v>60</v>
      </c>
      <c r="I254" s="8">
        <v>60</v>
      </c>
      <c r="J254" t="s">
        <v>1487</v>
      </c>
    </row>
    <row r="255" spans="2:10" x14ac:dyDescent="0.3">
      <c r="B255" t="s">
        <v>2353</v>
      </c>
      <c r="C255" t="s">
        <v>2354</v>
      </c>
      <c r="D255" t="s">
        <v>471</v>
      </c>
      <c r="E255" t="s">
        <v>602</v>
      </c>
      <c r="F255" s="3">
        <v>45922</v>
      </c>
      <c r="G255" s="3">
        <v>45922</v>
      </c>
      <c r="H255" s="8">
        <v>60</v>
      </c>
      <c r="I255" s="8">
        <v>60</v>
      </c>
      <c r="J255" t="s">
        <v>2226</v>
      </c>
    </row>
    <row r="256" spans="2:10" x14ac:dyDescent="0.3">
      <c r="B256" t="s">
        <v>2253</v>
      </c>
      <c r="C256" t="s">
        <v>2254</v>
      </c>
      <c r="D256" t="s">
        <v>476</v>
      </c>
      <c r="E256" t="s">
        <v>491</v>
      </c>
      <c r="F256" s="3">
        <v>45922</v>
      </c>
      <c r="G256" s="3">
        <v>45922</v>
      </c>
      <c r="H256" s="8">
        <v>540</v>
      </c>
      <c r="I256" s="8">
        <v>540</v>
      </c>
      <c r="J256" t="s">
        <v>1036</v>
      </c>
    </row>
    <row r="257" spans="2:10" x14ac:dyDescent="0.3">
      <c r="B257" t="s">
        <v>2230</v>
      </c>
      <c r="C257" t="s">
        <v>2231</v>
      </c>
      <c r="D257" t="s">
        <v>465</v>
      </c>
      <c r="E257" t="s">
        <v>1900</v>
      </c>
      <c r="F257" s="3">
        <v>45922</v>
      </c>
      <c r="G257" s="3">
        <v>45922</v>
      </c>
      <c r="H257" s="8">
        <v>120</v>
      </c>
      <c r="I257" s="8">
        <v>120</v>
      </c>
      <c r="J257" t="s">
        <v>1045</v>
      </c>
    </row>
    <row r="258" spans="2:10" x14ac:dyDescent="0.3">
      <c r="B258" t="s">
        <v>2419</v>
      </c>
      <c r="C258" t="s">
        <v>2420</v>
      </c>
      <c r="D258" t="s">
        <v>465</v>
      </c>
      <c r="E258" t="s">
        <v>503</v>
      </c>
      <c r="F258" s="3">
        <v>45922</v>
      </c>
      <c r="G258" s="3">
        <v>45922</v>
      </c>
      <c r="H258" s="8">
        <v>1410</v>
      </c>
      <c r="I258" s="8">
        <v>540</v>
      </c>
      <c r="J258" t="s">
        <v>1105</v>
      </c>
    </row>
    <row r="259" spans="2:10" x14ac:dyDescent="0.3">
      <c r="B259" t="s">
        <v>2416</v>
      </c>
      <c r="C259" t="s">
        <v>2417</v>
      </c>
      <c r="D259" t="s">
        <v>476</v>
      </c>
      <c r="E259" t="s">
        <v>1669</v>
      </c>
      <c r="F259" s="3">
        <v>45922</v>
      </c>
      <c r="G259" s="3">
        <v>45922</v>
      </c>
      <c r="H259" s="8">
        <v>60</v>
      </c>
      <c r="I259" s="8">
        <v>60</v>
      </c>
      <c r="J259" t="s">
        <v>1032</v>
      </c>
    </row>
    <row r="260" spans="2:10" x14ac:dyDescent="0.3">
      <c r="B260" t="s">
        <v>2367</v>
      </c>
      <c r="C260" t="s">
        <v>2368</v>
      </c>
      <c r="D260" t="s">
        <v>1757</v>
      </c>
      <c r="E260" t="s">
        <v>621</v>
      </c>
      <c r="F260" s="3">
        <v>45922</v>
      </c>
      <c r="G260" s="3">
        <v>45922</v>
      </c>
      <c r="H260" s="8">
        <v>60</v>
      </c>
      <c r="I260" s="8">
        <v>60</v>
      </c>
      <c r="J260" t="s">
        <v>2146</v>
      </c>
    </row>
    <row r="261" spans="2:10" x14ac:dyDescent="0.3">
      <c r="B261" t="s">
        <v>2425</v>
      </c>
      <c r="C261" t="s">
        <v>2426</v>
      </c>
      <c r="D261" t="s">
        <v>471</v>
      </c>
      <c r="E261" t="s">
        <v>2573</v>
      </c>
      <c r="F261" s="3">
        <v>45922</v>
      </c>
      <c r="G261" s="3">
        <v>45922</v>
      </c>
      <c r="H261" s="8">
        <v>60</v>
      </c>
      <c r="I261" s="8">
        <v>60</v>
      </c>
      <c r="J261" t="s">
        <v>2226</v>
      </c>
    </row>
    <row r="262" spans="2:10" x14ac:dyDescent="0.3">
      <c r="B262" t="s">
        <v>2436</v>
      </c>
      <c r="C262" t="s">
        <v>2437</v>
      </c>
      <c r="D262" t="s">
        <v>601</v>
      </c>
      <c r="E262" t="s">
        <v>647</v>
      </c>
      <c r="F262" s="3">
        <v>45922</v>
      </c>
      <c r="G262" s="3">
        <v>45922</v>
      </c>
      <c r="H262" s="8">
        <v>120</v>
      </c>
      <c r="I262" s="8">
        <v>120</v>
      </c>
      <c r="J262" t="s">
        <v>973</v>
      </c>
    </row>
    <row r="263" spans="2:10" x14ac:dyDescent="0.3">
      <c r="B263" t="s">
        <v>2413</v>
      </c>
      <c r="C263" t="s">
        <v>2414</v>
      </c>
      <c r="D263" t="s">
        <v>465</v>
      </c>
      <c r="E263" t="s">
        <v>469</v>
      </c>
      <c r="F263" s="3">
        <v>45922</v>
      </c>
      <c r="G263" s="3">
        <v>45922</v>
      </c>
      <c r="H263" s="8">
        <v>480</v>
      </c>
      <c r="I263" s="8">
        <v>480</v>
      </c>
      <c r="J263" t="s">
        <v>1051</v>
      </c>
    </row>
    <row r="264" spans="2:10" x14ac:dyDescent="0.3">
      <c r="B264" t="s">
        <v>2442</v>
      </c>
      <c r="C264" t="s">
        <v>2443</v>
      </c>
      <c r="D264" t="s">
        <v>476</v>
      </c>
      <c r="E264" t="s">
        <v>2276</v>
      </c>
      <c r="F264" s="3">
        <v>45922</v>
      </c>
      <c r="G264" s="3">
        <v>45922</v>
      </c>
      <c r="H264" s="8">
        <v>60</v>
      </c>
      <c r="I264" s="8">
        <v>60</v>
      </c>
      <c r="J264" t="s">
        <v>1032</v>
      </c>
    </row>
    <row r="265" spans="2:10" x14ac:dyDescent="0.3">
      <c r="B265" t="s">
        <v>2433</v>
      </c>
      <c r="C265" t="s">
        <v>2434</v>
      </c>
      <c r="D265" t="s">
        <v>601</v>
      </c>
      <c r="E265" t="s">
        <v>2290</v>
      </c>
      <c r="F265" s="3">
        <v>45922</v>
      </c>
      <c r="G265" s="3">
        <v>45922</v>
      </c>
      <c r="H265" s="8">
        <v>120</v>
      </c>
      <c r="I265" s="8">
        <v>120</v>
      </c>
      <c r="J265" t="s">
        <v>973</v>
      </c>
    </row>
    <row r="266" spans="2:10" x14ac:dyDescent="0.3">
      <c r="B266" t="s">
        <v>2406</v>
      </c>
      <c r="C266" t="s">
        <v>2407</v>
      </c>
      <c r="D266" t="s">
        <v>601</v>
      </c>
      <c r="E266" t="s">
        <v>493</v>
      </c>
      <c r="F266" s="3">
        <v>45922</v>
      </c>
      <c r="G266" s="3">
        <v>45922</v>
      </c>
      <c r="H266" s="8">
        <v>60</v>
      </c>
      <c r="I266" s="8">
        <v>60</v>
      </c>
      <c r="J266" t="s">
        <v>1503</v>
      </c>
    </row>
    <row r="267" spans="2:10" x14ac:dyDescent="0.3">
      <c r="B267" t="s">
        <v>2502</v>
      </c>
      <c r="C267" t="s">
        <v>2503</v>
      </c>
      <c r="D267" t="s">
        <v>465</v>
      </c>
      <c r="E267" t="s">
        <v>3845</v>
      </c>
      <c r="F267" s="3">
        <v>45922</v>
      </c>
      <c r="G267" s="3">
        <v>45922</v>
      </c>
      <c r="H267" s="8">
        <v>240</v>
      </c>
      <c r="I267" s="8">
        <v>240</v>
      </c>
      <c r="J267" t="s">
        <v>1843</v>
      </c>
    </row>
    <row r="268" spans="2:10" x14ac:dyDescent="0.3">
      <c r="B268" t="s">
        <v>2422</v>
      </c>
      <c r="C268" t="s">
        <v>2423</v>
      </c>
      <c r="D268" t="s">
        <v>471</v>
      </c>
      <c r="E268" t="s">
        <v>1669</v>
      </c>
      <c r="F268" s="3">
        <v>45922</v>
      </c>
      <c r="G268" s="3">
        <v>45922</v>
      </c>
      <c r="H268" s="8">
        <v>60</v>
      </c>
      <c r="I268" s="8">
        <v>60</v>
      </c>
      <c r="J268" t="s">
        <v>1105</v>
      </c>
    </row>
    <row r="269" spans="2:10" x14ac:dyDescent="0.3">
      <c r="B269" t="s">
        <v>2500</v>
      </c>
      <c r="C269" t="s">
        <v>2541</v>
      </c>
      <c r="D269" t="s">
        <v>468</v>
      </c>
      <c r="E269" t="s">
        <v>467</v>
      </c>
      <c r="F269" s="3">
        <v>45922</v>
      </c>
      <c r="G269" s="3">
        <v>45922</v>
      </c>
      <c r="H269" s="8">
        <v>540</v>
      </c>
      <c r="I269" s="8">
        <v>540</v>
      </c>
      <c r="J269" t="s">
        <v>1503</v>
      </c>
    </row>
    <row r="270" spans="2:10" x14ac:dyDescent="0.3">
      <c r="B270" t="s">
        <v>2512</v>
      </c>
      <c r="C270" t="s">
        <v>2513</v>
      </c>
      <c r="D270" t="s">
        <v>468</v>
      </c>
      <c r="E270" t="s">
        <v>469</v>
      </c>
      <c r="F270" s="3">
        <v>45922</v>
      </c>
      <c r="G270" s="3">
        <v>45922</v>
      </c>
      <c r="H270" s="8">
        <v>480</v>
      </c>
      <c r="I270" s="8">
        <v>480</v>
      </c>
      <c r="J270" t="s">
        <v>1031</v>
      </c>
    </row>
    <row r="271" spans="2:10" x14ac:dyDescent="0.3">
      <c r="B271" t="s">
        <v>2518</v>
      </c>
      <c r="C271" t="s">
        <v>2519</v>
      </c>
      <c r="D271" t="s">
        <v>465</v>
      </c>
      <c r="E271" t="s">
        <v>493</v>
      </c>
      <c r="F271" s="3">
        <v>45922</v>
      </c>
      <c r="G271" s="3">
        <v>45922</v>
      </c>
      <c r="H271" s="8">
        <v>480</v>
      </c>
      <c r="I271" s="8">
        <v>480</v>
      </c>
      <c r="J271" t="s">
        <v>1487</v>
      </c>
    </row>
    <row r="272" spans="2:10" x14ac:dyDescent="0.3">
      <c r="B272" t="s">
        <v>2491</v>
      </c>
      <c r="C272" t="s">
        <v>2492</v>
      </c>
      <c r="D272" t="s">
        <v>471</v>
      </c>
      <c r="E272" t="s">
        <v>493</v>
      </c>
      <c r="F272" s="3">
        <v>45922</v>
      </c>
      <c r="G272" s="3">
        <v>45922</v>
      </c>
      <c r="H272" s="8">
        <v>0</v>
      </c>
      <c r="I272" s="8">
        <v>0</v>
      </c>
      <c r="J272" t="s">
        <v>1105</v>
      </c>
    </row>
    <row r="273" spans="2:10" x14ac:dyDescent="0.3">
      <c r="B273" t="s">
        <v>2488</v>
      </c>
      <c r="C273" t="s">
        <v>2489</v>
      </c>
      <c r="D273" t="s">
        <v>465</v>
      </c>
      <c r="E273" t="s">
        <v>3838</v>
      </c>
      <c r="F273" s="3">
        <v>45922</v>
      </c>
      <c r="G273" s="3">
        <v>45922</v>
      </c>
      <c r="H273" s="8">
        <v>540</v>
      </c>
      <c r="I273" s="8">
        <v>540</v>
      </c>
      <c r="J273" t="s">
        <v>1051</v>
      </c>
    </row>
    <row r="274" spans="2:10" x14ac:dyDescent="0.3">
      <c r="B274" t="s">
        <v>2558</v>
      </c>
      <c r="C274" t="s">
        <v>2559</v>
      </c>
      <c r="D274" t="s">
        <v>465</v>
      </c>
      <c r="E274" t="s">
        <v>521</v>
      </c>
      <c r="F274" s="3">
        <v>45922</v>
      </c>
      <c r="G274" s="3">
        <v>45922</v>
      </c>
      <c r="H274" s="8">
        <v>60</v>
      </c>
      <c r="I274" s="8">
        <v>60</v>
      </c>
      <c r="J274" t="s">
        <v>850</v>
      </c>
    </row>
    <row r="275" spans="2:10" x14ac:dyDescent="0.3">
      <c r="B275" t="s">
        <v>2526</v>
      </c>
      <c r="C275" t="s">
        <v>2527</v>
      </c>
      <c r="D275" t="s">
        <v>601</v>
      </c>
      <c r="E275" t="s">
        <v>2290</v>
      </c>
      <c r="F275" s="3">
        <v>45922</v>
      </c>
      <c r="G275" s="3">
        <v>45922</v>
      </c>
      <c r="H275" s="8">
        <v>60</v>
      </c>
      <c r="I275" s="8">
        <v>60</v>
      </c>
      <c r="J275" t="s">
        <v>1043</v>
      </c>
    </row>
    <row r="276" spans="2:10" x14ac:dyDescent="0.3">
      <c r="B276" t="s">
        <v>2526</v>
      </c>
      <c r="C276" t="s">
        <v>2527</v>
      </c>
      <c r="D276" t="s">
        <v>601</v>
      </c>
      <c r="E276" t="s">
        <v>2290</v>
      </c>
      <c r="F276" s="3">
        <v>45922</v>
      </c>
      <c r="G276" s="3">
        <v>45922</v>
      </c>
      <c r="H276" s="8">
        <v>540</v>
      </c>
      <c r="I276" s="8">
        <v>540</v>
      </c>
      <c r="J276" t="s">
        <v>1043</v>
      </c>
    </row>
    <row r="277" spans="2:10" x14ac:dyDescent="0.3">
      <c r="B277" t="s">
        <v>2570</v>
      </c>
      <c r="C277" t="s">
        <v>2571</v>
      </c>
      <c r="D277" t="s">
        <v>465</v>
      </c>
      <c r="E277" t="s">
        <v>493</v>
      </c>
      <c r="F277" s="3">
        <v>45922</v>
      </c>
      <c r="G277" s="3">
        <v>45922</v>
      </c>
      <c r="H277" s="8">
        <v>480</v>
      </c>
      <c r="I277" s="8">
        <v>480</v>
      </c>
      <c r="J277" t="s">
        <v>1503</v>
      </c>
    </row>
    <row r="278" spans="2:10" x14ac:dyDescent="0.3">
      <c r="B278" t="s">
        <v>2561</v>
      </c>
      <c r="C278" t="s">
        <v>2562</v>
      </c>
      <c r="D278" t="s">
        <v>465</v>
      </c>
      <c r="E278" t="s">
        <v>655</v>
      </c>
      <c r="F278" s="3">
        <v>45922</v>
      </c>
      <c r="G278" s="3">
        <v>45922</v>
      </c>
      <c r="H278" s="8">
        <v>120</v>
      </c>
      <c r="I278" s="8">
        <v>120</v>
      </c>
      <c r="J278" t="s">
        <v>850</v>
      </c>
    </row>
    <row r="279" spans="2:10" x14ac:dyDescent="0.3">
      <c r="B279" t="s">
        <v>2529</v>
      </c>
      <c r="C279" t="s">
        <v>2530</v>
      </c>
      <c r="D279" t="s">
        <v>601</v>
      </c>
      <c r="E279" t="s">
        <v>621</v>
      </c>
      <c r="F279" s="3">
        <v>45922</v>
      </c>
      <c r="G279" s="3">
        <v>45922</v>
      </c>
      <c r="H279" s="8">
        <v>60</v>
      </c>
      <c r="I279" s="8">
        <v>60</v>
      </c>
      <c r="J279" t="s">
        <v>1043</v>
      </c>
    </row>
    <row r="280" spans="2:10" x14ac:dyDescent="0.3">
      <c r="B280" t="s">
        <v>2586</v>
      </c>
      <c r="C280" t="s">
        <v>2587</v>
      </c>
      <c r="D280" t="s">
        <v>468</v>
      </c>
      <c r="E280" t="s">
        <v>3770</v>
      </c>
      <c r="F280" s="3">
        <v>45922</v>
      </c>
      <c r="G280" s="3">
        <v>45922</v>
      </c>
      <c r="H280" s="8">
        <v>540</v>
      </c>
      <c r="I280" s="8">
        <v>540</v>
      </c>
      <c r="J280" t="s">
        <v>1045</v>
      </c>
    </row>
    <row r="281" spans="2:10" x14ac:dyDescent="0.3">
      <c r="B281" t="s">
        <v>2564</v>
      </c>
      <c r="C281" t="s">
        <v>2565</v>
      </c>
      <c r="D281" t="s">
        <v>465</v>
      </c>
      <c r="E281" t="s">
        <v>1490</v>
      </c>
      <c r="F281" s="3">
        <v>45922</v>
      </c>
      <c r="G281" s="3">
        <v>45922</v>
      </c>
      <c r="H281" s="8">
        <v>60</v>
      </c>
      <c r="I281" s="8">
        <v>60</v>
      </c>
      <c r="J281" t="s">
        <v>1032</v>
      </c>
    </row>
    <row r="282" spans="2:10" x14ac:dyDescent="0.3">
      <c r="B282" t="s">
        <v>2926</v>
      </c>
      <c r="C282" t="s">
        <v>2927</v>
      </c>
      <c r="D282" t="s">
        <v>601</v>
      </c>
      <c r="E282" t="s">
        <v>1875</v>
      </c>
      <c r="F282" s="3">
        <v>45922</v>
      </c>
      <c r="G282" s="3">
        <v>45922</v>
      </c>
      <c r="H282" s="8">
        <v>120</v>
      </c>
      <c r="I282" s="8">
        <v>120</v>
      </c>
      <c r="J282" t="s">
        <v>973</v>
      </c>
    </row>
    <row r="283" spans="2:10" x14ac:dyDescent="0.3">
      <c r="B283" t="s">
        <v>2923</v>
      </c>
      <c r="C283" t="s">
        <v>2924</v>
      </c>
      <c r="D283" t="s">
        <v>465</v>
      </c>
      <c r="E283" t="s">
        <v>469</v>
      </c>
      <c r="F283" s="3">
        <v>45922</v>
      </c>
      <c r="G283" s="3">
        <v>45922</v>
      </c>
      <c r="H283" s="8">
        <v>720</v>
      </c>
      <c r="I283" s="8">
        <v>540</v>
      </c>
      <c r="J283" t="s">
        <v>973</v>
      </c>
    </row>
    <row r="284" spans="2:10" x14ac:dyDescent="0.3">
      <c r="B284" t="s">
        <v>2914</v>
      </c>
      <c r="C284" t="s">
        <v>2915</v>
      </c>
      <c r="D284" t="s">
        <v>468</v>
      </c>
      <c r="E284" t="s">
        <v>497</v>
      </c>
      <c r="F284" s="3">
        <v>45922</v>
      </c>
      <c r="G284" s="3">
        <v>45922</v>
      </c>
      <c r="H284" s="8">
        <v>540</v>
      </c>
      <c r="I284" s="8">
        <v>540</v>
      </c>
      <c r="J284" t="s">
        <v>2226</v>
      </c>
    </row>
    <row r="285" spans="2:10" x14ac:dyDescent="0.3">
      <c r="B285" t="s">
        <v>2920</v>
      </c>
      <c r="C285" t="s">
        <v>2921</v>
      </c>
      <c r="D285" t="s">
        <v>601</v>
      </c>
      <c r="E285" t="s">
        <v>842</v>
      </c>
      <c r="F285" s="3">
        <v>45922</v>
      </c>
      <c r="G285" s="3">
        <v>45922</v>
      </c>
      <c r="H285" s="8">
        <v>60</v>
      </c>
      <c r="I285" s="8">
        <v>60</v>
      </c>
      <c r="J285" t="s">
        <v>1043</v>
      </c>
    </row>
    <row r="286" spans="2:10" x14ac:dyDescent="0.3">
      <c r="B286" t="s">
        <v>2920</v>
      </c>
      <c r="C286" t="s">
        <v>2921</v>
      </c>
      <c r="D286" t="s">
        <v>601</v>
      </c>
      <c r="E286" t="s">
        <v>842</v>
      </c>
      <c r="F286" s="3">
        <v>45922</v>
      </c>
      <c r="G286" s="3">
        <v>45922</v>
      </c>
      <c r="H286" s="8">
        <v>540</v>
      </c>
      <c r="I286" s="8">
        <v>540</v>
      </c>
      <c r="J286" t="s">
        <v>1043</v>
      </c>
    </row>
    <row r="287" spans="2:10" x14ac:dyDescent="0.3">
      <c r="B287" t="s">
        <v>2917</v>
      </c>
      <c r="C287" t="s">
        <v>2918</v>
      </c>
      <c r="D287" t="s">
        <v>468</v>
      </c>
      <c r="E287" t="s">
        <v>467</v>
      </c>
      <c r="F287" s="3">
        <v>45922</v>
      </c>
      <c r="G287" s="3">
        <v>45922</v>
      </c>
      <c r="H287" s="8">
        <v>1410</v>
      </c>
      <c r="I287" s="8">
        <v>540</v>
      </c>
      <c r="J287" t="s">
        <v>2226</v>
      </c>
    </row>
    <row r="288" spans="2:10" x14ac:dyDescent="0.3">
      <c r="B288" t="s">
        <v>2593</v>
      </c>
      <c r="C288" t="s">
        <v>2594</v>
      </c>
      <c r="D288" t="s">
        <v>465</v>
      </c>
      <c r="E288" t="s">
        <v>469</v>
      </c>
      <c r="F288" s="3">
        <v>45922</v>
      </c>
      <c r="G288" s="3">
        <v>45922</v>
      </c>
      <c r="H288" s="8">
        <v>540</v>
      </c>
      <c r="I288" s="8">
        <v>540</v>
      </c>
      <c r="J288" t="s">
        <v>1487</v>
      </c>
    </row>
    <row r="289" spans="2:10" x14ac:dyDescent="0.3">
      <c r="B289" t="s">
        <v>3515</v>
      </c>
      <c r="C289" t="s">
        <v>3516</v>
      </c>
      <c r="D289" t="s">
        <v>471</v>
      </c>
      <c r="E289" t="s">
        <v>647</v>
      </c>
      <c r="F289" s="3">
        <v>45922</v>
      </c>
      <c r="G289" s="3">
        <v>45922</v>
      </c>
      <c r="H289" s="8">
        <v>60</v>
      </c>
      <c r="I289" s="8">
        <v>60</v>
      </c>
      <c r="J289" t="s">
        <v>2146</v>
      </c>
    </row>
    <row r="290" spans="2:10" x14ac:dyDescent="0.3">
      <c r="B290" t="s">
        <v>3512</v>
      </c>
      <c r="C290" t="s">
        <v>3513</v>
      </c>
      <c r="D290" t="s">
        <v>465</v>
      </c>
      <c r="E290" t="s">
        <v>1669</v>
      </c>
      <c r="F290" s="3">
        <v>45922</v>
      </c>
      <c r="G290" s="3">
        <v>45922</v>
      </c>
      <c r="H290" s="8">
        <v>480</v>
      </c>
      <c r="I290" s="8">
        <v>480</v>
      </c>
      <c r="J290" t="s">
        <v>1487</v>
      </c>
    </row>
    <row r="291" spans="2:10" x14ac:dyDescent="0.3">
      <c r="B291" t="s">
        <v>3377</v>
      </c>
      <c r="C291" t="s">
        <v>3378</v>
      </c>
      <c r="D291" t="s">
        <v>468</v>
      </c>
      <c r="E291" t="s">
        <v>470</v>
      </c>
      <c r="F291" s="3">
        <v>45922</v>
      </c>
      <c r="G291" s="3">
        <v>45922</v>
      </c>
      <c r="H291" s="8">
        <v>480</v>
      </c>
      <c r="I291" s="8">
        <v>480</v>
      </c>
      <c r="J291" t="s">
        <v>3380</v>
      </c>
    </row>
    <row r="292" spans="2:10" x14ac:dyDescent="0.3">
      <c r="B292" t="s">
        <v>3710</v>
      </c>
      <c r="C292" t="s">
        <v>3711</v>
      </c>
      <c r="D292" t="s">
        <v>601</v>
      </c>
      <c r="E292" t="s">
        <v>493</v>
      </c>
      <c r="F292" s="3">
        <v>45922</v>
      </c>
      <c r="G292" s="3">
        <v>45922</v>
      </c>
      <c r="H292" s="8">
        <v>60</v>
      </c>
      <c r="I292" s="8">
        <v>60</v>
      </c>
      <c r="J292" t="s">
        <v>1043</v>
      </c>
    </row>
    <row r="293" spans="2:10" x14ac:dyDescent="0.3">
      <c r="B293" t="s">
        <v>3609</v>
      </c>
      <c r="C293" t="s">
        <v>3610</v>
      </c>
      <c r="D293" t="s">
        <v>465</v>
      </c>
      <c r="E293" t="s">
        <v>3681</v>
      </c>
      <c r="F293" s="3">
        <v>45922</v>
      </c>
      <c r="G293" s="3">
        <v>45922</v>
      </c>
      <c r="H293" s="8">
        <v>60</v>
      </c>
      <c r="I293" s="8">
        <v>60</v>
      </c>
      <c r="J293" t="s">
        <v>984</v>
      </c>
    </row>
    <row r="294" spans="2:10" x14ac:dyDescent="0.3">
      <c r="B294" t="s">
        <v>3692</v>
      </c>
      <c r="C294" t="s">
        <v>3693</v>
      </c>
      <c r="D294" t="s">
        <v>468</v>
      </c>
      <c r="E294" t="s">
        <v>469</v>
      </c>
      <c r="F294" s="3">
        <v>45922</v>
      </c>
      <c r="G294" s="3">
        <v>45922</v>
      </c>
      <c r="H294" s="8">
        <v>540</v>
      </c>
      <c r="I294" s="8">
        <v>540</v>
      </c>
      <c r="J294" t="s">
        <v>850</v>
      </c>
    </row>
    <row r="295" spans="2:10" x14ac:dyDescent="0.3">
      <c r="B295" t="s">
        <v>3739</v>
      </c>
      <c r="C295" t="s">
        <v>3740</v>
      </c>
      <c r="D295" t="s">
        <v>468</v>
      </c>
      <c r="E295" t="s">
        <v>469</v>
      </c>
      <c r="F295" s="3">
        <v>45922</v>
      </c>
      <c r="G295" s="3">
        <v>45922</v>
      </c>
      <c r="H295" s="8">
        <v>1380</v>
      </c>
      <c r="I295" s="8">
        <v>540</v>
      </c>
      <c r="J295" t="s">
        <v>3380</v>
      </c>
    </row>
    <row r="296" spans="2:10" x14ac:dyDescent="0.3">
      <c r="B296" t="s">
        <v>3707</v>
      </c>
      <c r="C296" t="s">
        <v>3708</v>
      </c>
      <c r="D296" t="s">
        <v>471</v>
      </c>
      <c r="E296" t="s">
        <v>472</v>
      </c>
      <c r="F296" s="3">
        <v>45922</v>
      </c>
      <c r="G296" s="3">
        <v>45922</v>
      </c>
      <c r="H296" s="8">
        <v>540</v>
      </c>
      <c r="I296" s="8">
        <v>540</v>
      </c>
      <c r="J296" t="s">
        <v>984</v>
      </c>
    </row>
    <row r="297" spans="2:10" x14ac:dyDescent="0.3">
      <c r="B297" t="s">
        <v>3352</v>
      </c>
      <c r="C297" t="s">
        <v>3356</v>
      </c>
      <c r="D297" t="s">
        <v>468</v>
      </c>
      <c r="E297" t="s">
        <v>469</v>
      </c>
      <c r="F297" s="3">
        <v>45922</v>
      </c>
      <c r="G297" s="3">
        <v>45922</v>
      </c>
      <c r="H297" s="8">
        <v>1410</v>
      </c>
      <c r="I297" s="8">
        <v>540</v>
      </c>
      <c r="J297" t="s">
        <v>2226</v>
      </c>
    </row>
    <row r="298" spans="2:10" x14ac:dyDescent="0.3">
      <c r="G298"/>
      <c r="H298"/>
      <c r="I298"/>
    </row>
    <row r="299" spans="2:10" x14ac:dyDescent="0.3">
      <c r="G299"/>
      <c r="H299"/>
      <c r="I299"/>
    </row>
    <row r="300" spans="2:10" x14ac:dyDescent="0.3">
      <c r="G300"/>
      <c r="H300"/>
      <c r="I300"/>
    </row>
    <row r="301" spans="2:10" x14ac:dyDescent="0.3">
      <c r="G301"/>
      <c r="H301"/>
      <c r="I301"/>
    </row>
    <row r="302" spans="2:10" x14ac:dyDescent="0.3">
      <c r="G302"/>
      <c r="H302"/>
      <c r="I302"/>
    </row>
    <row r="303" spans="2:10" x14ac:dyDescent="0.3">
      <c r="G303"/>
      <c r="H303"/>
      <c r="I303"/>
    </row>
    <row r="304" spans="2:10" x14ac:dyDescent="0.3">
      <c r="G304"/>
      <c r="H304"/>
      <c r="I304"/>
    </row>
    <row r="305" spans="7:9" x14ac:dyDescent="0.3">
      <c r="G305"/>
      <c r="H305"/>
      <c r="I305"/>
    </row>
    <row r="306" spans="7:9" x14ac:dyDescent="0.3">
      <c r="G306"/>
      <c r="H306"/>
      <c r="I306"/>
    </row>
    <row r="307" spans="7:9" x14ac:dyDescent="0.3">
      <c r="G307"/>
      <c r="H307"/>
      <c r="I307"/>
    </row>
    <row r="308" spans="7:9" x14ac:dyDescent="0.3">
      <c r="G308"/>
      <c r="H308"/>
      <c r="I308"/>
    </row>
    <row r="309" spans="7:9" x14ac:dyDescent="0.3">
      <c r="G309"/>
      <c r="H309"/>
      <c r="I309"/>
    </row>
    <row r="310" spans="7:9" x14ac:dyDescent="0.3">
      <c r="G310"/>
      <c r="H310"/>
      <c r="I310"/>
    </row>
    <row r="311" spans="7:9" x14ac:dyDescent="0.3">
      <c r="G311"/>
      <c r="H311"/>
      <c r="I311"/>
    </row>
    <row r="312" spans="7:9" x14ac:dyDescent="0.3">
      <c r="G312"/>
      <c r="H312"/>
      <c r="I312"/>
    </row>
    <row r="313" spans="7:9" x14ac:dyDescent="0.3">
      <c r="G313"/>
      <c r="H313"/>
      <c r="I313"/>
    </row>
    <row r="314" spans="7:9" x14ac:dyDescent="0.3">
      <c r="G314"/>
      <c r="H314"/>
      <c r="I314"/>
    </row>
    <row r="315" spans="7:9" x14ac:dyDescent="0.3">
      <c r="G315"/>
      <c r="H315"/>
      <c r="I315"/>
    </row>
    <row r="316" spans="7:9" x14ac:dyDescent="0.3">
      <c r="G316"/>
      <c r="H316"/>
      <c r="I316"/>
    </row>
    <row r="317" spans="7:9" x14ac:dyDescent="0.3">
      <c r="G317"/>
      <c r="H317"/>
      <c r="I317"/>
    </row>
    <row r="318" spans="7:9" x14ac:dyDescent="0.3">
      <c r="G318"/>
      <c r="H318"/>
      <c r="I318"/>
    </row>
    <row r="319" spans="7:9" x14ac:dyDescent="0.3">
      <c r="G319"/>
      <c r="H319"/>
      <c r="I319"/>
    </row>
    <row r="320" spans="7:9" x14ac:dyDescent="0.3">
      <c r="G320"/>
      <c r="H320"/>
      <c r="I320"/>
    </row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  <row r="1974" customFormat="1" x14ac:dyDescent="0.3"/>
    <row r="1975" customFormat="1" x14ac:dyDescent="0.3"/>
    <row r="1976" customFormat="1" x14ac:dyDescent="0.3"/>
    <row r="1977" customFormat="1" x14ac:dyDescent="0.3"/>
    <row r="1978" customFormat="1" x14ac:dyDescent="0.3"/>
    <row r="1979" customFormat="1" x14ac:dyDescent="0.3"/>
    <row r="1980" customFormat="1" x14ac:dyDescent="0.3"/>
    <row r="1981" customFormat="1" x14ac:dyDescent="0.3"/>
    <row r="1982" customFormat="1" x14ac:dyDescent="0.3"/>
    <row r="1983" customFormat="1" x14ac:dyDescent="0.3"/>
    <row r="1984" customFormat="1" x14ac:dyDescent="0.3"/>
    <row r="1985" customFormat="1" x14ac:dyDescent="0.3"/>
    <row r="1986" customFormat="1" x14ac:dyDescent="0.3"/>
    <row r="1987" customFormat="1" x14ac:dyDescent="0.3"/>
    <row r="1988" customFormat="1" x14ac:dyDescent="0.3"/>
    <row r="1989" customFormat="1" x14ac:dyDescent="0.3"/>
    <row r="1990" customFormat="1" x14ac:dyDescent="0.3"/>
    <row r="1991" customFormat="1" x14ac:dyDescent="0.3"/>
    <row r="1992" customFormat="1" x14ac:dyDescent="0.3"/>
    <row r="1993" customFormat="1" x14ac:dyDescent="0.3"/>
    <row r="1994" customFormat="1" x14ac:dyDescent="0.3"/>
    <row r="1995" customFormat="1" x14ac:dyDescent="0.3"/>
    <row r="1996" customFormat="1" x14ac:dyDescent="0.3"/>
    <row r="1997" customFormat="1" x14ac:dyDescent="0.3"/>
    <row r="1998" customFormat="1" x14ac:dyDescent="0.3"/>
    <row r="1999" customFormat="1" x14ac:dyDescent="0.3"/>
    <row r="2000" customFormat="1" x14ac:dyDescent="0.3"/>
    <row r="2001" customFormat="1" x14ac:dyDescent="0.3"/>
    <row r="2002" customFormat="1" x14ac:dyDescent="0.3"/>
    <row r="2003" customFormat="1" x14ac:dyDescent="0.3"/>
    <row r="2004" customFormat="1" x14ac:dyDescent="0.3"/>
    <row r="2005" customFormat="1" x14ac:dyDescent="0.3"/>
    <row r="2006" customFormat="1" x14ac:dyDescent="0.3"/>
    <row r="2007" customFormat="1" x14ac:dyDescent="0.3"/>
    <row r="2008" customFormat="1" x14ac:dyDescent="0.3"/>
    <row r="2009" customFormat="1" x14ac:dyDescent="0.3"/>
    <row r="2010" customFormat="1" x14ac:dyDescent="0.3"/>
    <row r="2011" customFormat="1" x14ac:dyDescent="0.3"/>
    <row r="2012" customFormat="1" x14ac:dyDescent="0.3"/>
    <row r="2013" customFormat="1" x14ac:dyDescent="0.3"/>
    <row r="2014" customFormat="1" x14ac:dyDescent="0.3"/>
    <row r="2015" customFormat="1" x14ac:dyDescent="0.3"/>
    <row r="2016" customFormat="1" x14ac:dyDescent="0.3"/>
    <row r="2017" customFormat="1" x14ac:dyDescent="0.3"/>
    <row r="2018" customFormat="1" x14ac:dyDescent="0.3"/>
    <row r="2019" customFormat="1" x14ac:dyDescent="0.3"/>
    <row r="2020" customFormat="1" x14ac:dyDescent="0.3"/>
    <row r="2021" customFormat="1" x14ac:dyDescent="0.3"/>
    <row r="2022" customFormat="1" x14ac:dyDescent="0.3"/>
    <row r="2023" customFormat="1" x14ac:dyDescent="0.3"/>
    <row r="2024" customFormat="1" x14ac:dyDescent="0.3"/>
    <row r="2025" customFormat="1" x14ac:dyDescent="0.3"/>
    <row r="2026" customFormat="1" x14ac:dyDescent="0.3"/>
    <row r="2027" customFormat="1" x14ac:dyDescent="0.3"/>
    <row r="2028" customFormat="1" x14ac:dyDescent="0.3"/>
    <row r="2029" customFormat="1" x14ac:dyDescent="0.3"/>
    <row r="2030" customFormat="1" x14ac:dyDescent="0.3"/>
    <row r="2031" customFormat="1" x14ac:dyDescent="0.3"/>
    <row r="2032" customFormat="1" x14ac:dyDescent="0.3"/>
    <row r="2033" customFormat="1" x14ac:dyDescent="0.3"/>
    <row r="2034" customFormat="1" x14ac:dyDescent="0.3"/>
    <row r="2035" customFormat="1" x14ac:dyDescent="0.3"/>
    <row r="2036" customFormat="1" x14ac:dyDescent="0.3"/>
    <row r="2037" customFormat="1" x14ac:dyDescent="0.3"/>
    <row r="2038" customFormat="1" x14ac:dyDescent="0.3"/>
    <row r="2039" customFormat="1" x14ac:dyDescent="0.3"/>
    <row r="2040" customFormat="1" x14ac:dyDescent="0.3"/>
    <row r="2041" customFormat="1" x14ac:dyDescent="0.3"/>
    <row r="2042" customFormat="1" x14ac:dyDescent="0.3"/>
    <row r="2043" customFormat="1" x14ac:dyDescent="0.3"/>
    <row r="2044" customFormat="1" x14ac:dyDescent="0.3"/>
    <row r="2045" customFormat="1" x14ac:dyDescent="0.3"/>
    <row r="2046" customFormat="1" x14ac:dyDescent="0.3"/>
    <row r="2047" customFormat="1" x14ac:dyDescent="0.3"/>
    <row r="2048" customFormat="1" x14ac:dyDescent="0.3"/>
    <row r="2049" customFormat="1" x14ac:dyDescent="0.3"/>
    <row r="2050" customFormat="1" x14ac:dyDescent="0.3"/>
    <row r="2051" customFormat="1" x14ac:dyDescent="0.3"/>
    <row r="2052" customFormat="1" x14ac:dyDescent="0.3"/>
    <row r="2053" customFormat="1" x14ac:dyDescent="0.3"/>
    <row r="2054" customFormat="1" x14ac:dyDescent="0.3"/>
    <row r="2055" customFormat="1" x14ac:dyDescent="0.3"/>
    <row r="2056" customFormat="1" x14ac:dyDescent="0.3"/>
    <row r="2057" customFormat="1" x14ac:dyDescent="0.3"/>
    <row r="2058" customFormat="1" x14ac:dyDescent="0.3"/>
    <row r="2059" customFormat="1" x14ac:dyDescent="0.3"/>
    <row r="2060" customFormat="1" x14ac:dyDescent="0.3"/>
    <row r="2061" customFormat="1" x14ac:dyDescent="0.3"/>
    <row r="2062" customFormat="1" x14ac:dyDescent="0.3"/>
    <row r="2063" customFormat="1" x14ac:dyDescent="0.3"/>
    <row r="2064" customFormat="1" x14ac:dyDescent="0.3"/>
    <row r="2065" customFormat="1" x14ac:dyDescent="0.3"/>
    <row r="2066" customFormat="1" x14ac:dyDescent="0.3"/>
    <row r="2067" customFormat="1" x14ac:dyDescent="0.3"/>
    <row r="2068" customFormat="1" x14ac:dyDescent="0.3"/>
    <row r="2069" customFormat="1" x14ac:dyDescent="0.3"/>
    <row r="2070" customFormat="1" x14ac:dyDescent="0.3"/>
    <row r="2071" customFormat="1" x14ac:dyDescent="0.3"/>
    <row r="2072" customFormat="1" x14ac:dyDescent="0.3"/>
    <row r="2073" customFormat="1" x14ac:dyDescent="0.3"/>
    <row r="2074" customFormat="1" x14ac:dyDescent="0.3"/>
    <row r="2075" customFormat="1" x14ac:dyDescent="0.3"/>
    <row r="2076" customFormat="1" x14ac:dyDescent="0.3"/>
    <row r="2077" customFormat="1" x14ac:dyDescent="0.3"/>
    <row r="2078" customFormat="1" x14ac:dyDescent="0.3"/>
    <row r="2079" customFormat="1" x14ac:dyDescent="0.3"/>
    <row r="2080" customFormat="1" x14ac:dyDescent="0.3"/>
    <row r="2081" customFormat="1" x14ac:dyDescent="0.3"/>
    <row r="2082" customFormat="1" x14ac:dyDescent="0.3"/>
    <row r="2083" customFormat="1" x14ac:dyDescent="0.3"/>
    <row r="2084" customFormat="1" x14ac:dyDescent="0.3"/>
    <row r="2085" customFormat="1" x14ac:dyDescent="0.3"/>
    <row r="2086" customFormat="1" x14ac:dyDescent="0.3"/>
    <row r="2087" customFormat="1" x14ac:dyDescent="0.3"/>
    <row r="2088" customFormat="1" x14ac:dyDescent="0.3"/>
    <row r="2089" customFormat="1" x14ac:dyDescent="0.3"/>
    <row r="2090" customFormat="1" x14ac:dyDescent="0.3"/>
    <row r="2091" customFormat="1" x14ac:dyDescent="0.3"/>
    <row r="2092" customFormat="1" x14ac:dyDescent="0.3"/>
    <row r="2093" customFormat="1" x14ac:dyDescent="0.3"/>
    <row r="2094" customFormat="1" x14ac:dyDescent="0.3"/>
    <row r="2095" customFormat="1" x14ac:dyDescent="0.3"/>
    <row r="2096" customFormat="1" x14ac:dyDescent="0.3"/>
    <row r="2097" customFormat="1" x14ac:dyDescent="0.3"/>
    <row r="2098" customFormat="1" x14ac:dyDescent="0.3"/>
    <row r="2099" customFormat="1" x14ac:dyDescent="0.3"/>
    <row r="2100" customFormat="1" x14ac:dyDescent="0.3"/>
    <row r="2101" customFormat="1" x14ac:dyDescent="0.3"/>
    <row r="2102" customFormat="1" x14ac:dyDescent="0.3"/>
    <row r="2103" customFormat="1" x14ac:dyDescent="0.3"/>
    <row r="2104" customFormat="1" x14ac:dyDescent="0.3"/>
    <row r="2105" customFormat="1" x14ac:dyDescent="0.3"/>
    <row r="2106" customFormat="1" x14ac:dyDescent="0.3"/>
    <row r="2107" customFormat="1" x14ac:dyDescent="0.3"/>
    <row r="2108" customFormat="1" x14ac:dyDescent="0.3"/>
    <row r="2109" customFormat="1" x14ac:dyDescent="0.3"/>
    <row r="2110" customFormat="1" x14ac:dyDescent="0.3"/>
    <row r="2111" customFormat="1" x14ac:dyDescent="0.3"/>
    <row r="2112" customFormat="1" x14ac:dyDescent="0.3"/>
    <row r="2113" customFormat="1" x14ac:dyDescent="0.3"/>
    <row r="2114" customFormat="1" x14ac:dyDescent="0.3"/>
    <row r="2115" customFormat="1" x14ac:dyDescent="0.3"/>
    <row r="2116" customFormat="1" x14ac:dyDescent="0.3"/>
    <row r="2117" customFormat="1" x14ac:dyDescent="0.3"/>
    <row r="2118" customFormat="1" x14ac:dyDescent="0.3"/>
    <row r="2119" customFormat="1" x14ac:dyDescent="0.3"/>
    <row r="2120" customFormat="1" x14ac:dyDescent="0.3"/>
    <row r="2121" customFormat="1" x14ac:dyDescent="0.3"/>
    <row r="2122" customFormat="1" x14ac:dyDescent="0.3"/>
    <row r="2123" customFormat="1" x14ac:dyDescent="0.3"/>
    <row r="2124" customFormat="1" x14ac:dyDescent="0.3"/>
    <row r="2125" customFormat="1" x14ac:dyDescent="0.3"/>
    <row r="2126" customFormat="1" x14ac:dyDescent="0.3"/>
    <row r="2127" customFormat="1" x14ac:dyDescent="0.3"/>
    <row r="2128" customFormat="1" x14ac:dyDescent="0.3"/>
    <row r="2129" customFormat="1" x14ac:dyDescent="0.3"/>
    <row r="2130" customFormat="1" x14ac:dyDescent="0.3"/>
    <row r="2131" customFormat="1" x14ac:dyDescent="0.3"/>
    <row r="2132" customFormat="1" x14ac:dyDescent="0.3"/>
    <row r="2133" customFormat="1" x14ac:dyDescent="0.3"/>
    <row r="2134" customFormat="1" x14ac:dyDescent="0.3"/>
    <row r="2135" customFormat="1" x14ac:dyDescent="0.3"/>
    <row r="2136" customFormat="1" x14ac:dyDescent="0.3"/>
    <row r="2137" customFormat="1" x14ac:dyDescent="0.3"/>
    <row r="2138" customFormat="1" x14ac:dyDescent="0.3"/>
    <row r="2139" customFormat="1" x14ac:dyDescent="0.3"/>
    <row r="2140" customFormat="1" x14ac:dyDescent="0.3"/>
    <row r="2141" customFormat="1" x14ac:dyDescent="0.3"/>
    <row r="2142" customFormat="1" x14ac:dyDescent="0.3"/>
    <row r="2143" customFormat="1" x14ac:dyDescent="0.3"/>
    <row r="2144" customFormat="1" x14ac:dyDescent="0.3"/>
    <row r="2145" customFormat="1" x14ac:dyDescent="0.3"/>
    <row r="2146" customFormat="1" x14ac:dyDescent="0.3"/>
    <row r="2147" customFormat="1" x14ac:dyDescent="0.3"/>
    <row r="2148" customFormat="1" x14ac:dyDescent="0.3"/>
    <row r="2149" customFormat="1" x14ac:dyDescent="0.3"/>
    <row r="2150" customFormat="1" x14ac:dyDescent="0.3"/>
    <row r="2151" customFormat="1" x14ac:dyDescent="0.3"/>
    <row r="2152" customFormat="1" x14ac:dyDescent="0.3"/>
    <row r="2153" customFormat="1" x14ac:dyDescent="0.3"/>
    <row r="2154" customFormat="1" x14ac:dyDescent="0.3"/>
    <row r="2155" customFormat="1" x14ac:dyDescent="0.3"/>
    <row r="2156" customFormat="1" x14ac:dyDescent="0.3"/>
    <row r="2157" customFormat="1" x14ac:dyDescent="0.3"/>
    <row r="2158" customFormat="1" x14ac:dyDescent="0.3"/>
    <row r="2159" customFormat="1" x14ac:dyDescent="0.3"/>
    <row r="2160" customFormat="1" x14ac:dyDescent="0.3"/>
    <row r="2161" customFormat="1" x14ac:dyDescent="0.3"/>
    <row r="2162" customFormat="1" x14ac:dyDescent="0.3"/>
    <row r="2163" customFormat="1" x14ac:dyDescent="0.3"/>
    <row r="2164" customFormat="1" x14ac:dyDescent="0.3"/>
    <row r="2165" customFormat="1" x14ac:dyDescent="0.3"/>
    <row r="2166" customFormat="1" x14ac:dyDescent="0.3"/>
    <row r="2167" customFormat="1" x14ac:dyDescent="0.3"/>
    <row r="2168" customFormat="1" x14ac:dyDescent="0.3"/>
    <row r="2169" customFormat="1" x14ac:dyDescent="0.3"/>
    <row r="2170" customFormat="1" x14ac:dyDescent="0.3"/>
    <row r="2171" customFormat="1" x14ac:dyDescent="0.3"/>
    <row r="2172" customFormat="1" x14ac:dyDescent="0.3"/>
    <row r="2173" customFormat="1" x14ac:dyDescent="0.3"/>
    <row r="2174" customFormat="1" x14ac:dyDescent="0.3"/>
    <row r="2175" customFormat="1" x14ac:dyDescent="0.3"/>
    <row r="2176" customFormat="1" x14ac:dyDescent="0.3"/>
    <row r="2177" customFormat="1" x14ac:dyDescent="0.3"/>
    <row r="2178" customFormat="1" x14ac:dyDescent="0.3"/>
    <row r="2179" customFormat="1" x14ac:dyDescent="0.3"/>
    <row r="2180" customFormat="1" x14ac:dyDescent="0.3"/>
    <row r="2181" customFormat="1" x14ac:dyDescent="0.3"/>
    <row r="2182" customFormat="1" x14ac:dyDescent="0.3"/>
    <row r="2183" customFormat="1" x14ac:dyDescent="0.3"/>
    <row r="2184" customFormat="1" x14ac:dyDescent="0.3"/>
    <row r="2185" customFormat="1" x14ac:dyDescent="0.3"/>
    <row r="2186" customFormat="1" x14ac:dyDescent="0.3"/>
    <row r="2187" customFormat="1" x14ac:dyDescent="0.3"/>
    <row r="2188" customFormat="1" x14ac:dyDescent="0.3"/>
    <row r="2189" customFormat="1" x14ac:dyDescent="0.3"/>
    <row r="2190" customFormat="1" x14ac:dyDescent="0.3"/>
    <row r="2191" customFormat="1" x14ac:dyDescent="0.3"/>
    <row r="2192" customFormat="1" x14ac:dyDescent="0.3"/>
    <row r="2193" customFormat="1" x14ac:dyDescent="0.3"/>
    <row r="2194" customFormat="1" x14ac:dyDescent="0.3"/>
    <row r="2195" customFormat="1" x14ac:dyDescent="0.3"/>
    <row r="2196" customFormat="1" x14ac:dyDescent="0.3"/>
    <row r="2197" customFormat="1" x14ac:dyDescent="0.3"/>
    <row r="2198" customFormat="1" x14ac:dyDescent="0.3"/>
    <row r="2199" customFormat="1" x14ac:dyDescent="0.3"/>
    <row r="2200" customFormat="1" x14ac:dyDescent="0.3"/>
    <row r="2201" customFormat="1" x14ac:dyDescent="0.3"/>
    <row r="2202" customFormat="1" x14ac:dyDescent="0.3"/>
    <row r="2203" customFormat="1" x14ac:dyDescent="0.3"/>
    <row r="2204" customFormat="1" x14ac:dyDescent="0.3"/>
    <row r="2205" customFormat="1" x14ac:dyDescent="0.3"/>
    <row r="2206" customFormat="1" x14ac:dyDescent="0.3"/>
    <row r="2207" customFormat="1" x14ac:dyDescent="0.3"/>
    <row r="2208" customFormat="1" x14ac:dyDescent="0.3"/>
    <row r="2209" customFormat="1" x14ac:dyDescent="0.3"/>
    <row r="2210" customFormat="1" x14ac:dyDescent="0.3"/>
    <row r="2211" customFormat="1" x14ac:dyDescent="0.3"/>
    <row r="2212" customFormat="1" x14ac:dyDescent="0.3"/>
    <row r="2213" customFormat="1" x14ac:dyDescent="0.3"/>
    <row r="2214" customFormat="1" x14ac:dyDescent="0.3"/>
    <row r="2215" customFormat="1" x14ac:dyDescent="0.3"/>
    <row r="2216" customFormat="1" x14ac:dyDescent="0.3"/>
    <row r="2217" customFormat="1" x14ac:dyDescent="0.3"/>
    <row r="2218" customFormat="1" x14ac:dyDescent="0.3"/>
    <row r="2219" customFormat="1" x14ac:dyDescent="0.3"/>
    <row r="2220" customFormat="1" x14ac:dyDescent="0.3"/>
    <row r="2221" customFormat="1" x14ac:dyDescent="0.3"/>
    <row r="2222" customFormat="1" x14ac:dyDescent="0.3"/>
    <row r="2223" customFormat="1" x14ac:dyDescent="0.3"/>
    <row r="2224" customFormat="1" x14ac:dyDescent="0.3"/>
    <row r="2225" customFormat="1" x14ac:dyDescent="0.3"/>
    <row r="2226" customFormat="1" x14ac:dyDescent="0.3"/>
    <row r="2227" customFormat="1" x14ac:dyDescent="0.3"/>
    <row r="2228" customFormat="1" x14ac:dyDescent="0.3"/>
    <row r="2229" customFormat="1" x14ac:dyDescent="0.3"/>
    <row r="2230" customFormat="1" x14ac:dyDescent="0.3"/>
    <row r="2231" customFormat="1" x14ac:dyDescent="0.3"/>
    <row r="2232" customFormat="1" x14ac:dyDescent="0.3"/>
    <row r="2233" customFormat="1" x14ac:dyDescent="0.3"/>
    <row r="2234" customFormat="1" x14ac:dyDescent="0.3"/>
    <row r="2235" customFormat="1" x14ac:dyDescent="0.3"/>
    <row r="2236" customFormat="1" x14ac:dyDescent="0.3"/>
    <row r="2237" customFormat="1" x14ac:dyDescent="0.3"/>
    <row r="2238" customFormat="1" x14ac:dyDescent="0.3"/>
    <row r="2239" customFormat="1" x14ac:dyDescent="0.3"/>
    <row r="2240" customFormat="1" x14ac:dyDescent="0.3"/>
    <row r="2241" customFormat="1" x14ac:dyDescent="0.3"/>
    <row r="2242" customFormat="1" x14ac:dyDescent="0.3"/>
    <row r="2243" customFormat="1" x14ac:dyDescent="0.3"/>
    <row r="2244" customFormat="1" x14ac:dyDescent="0.3"/>
    <row r="2245" customFormat="1" x14ac:dyDescent="0.3"/>
    <row r="2246" customFormat="1" x14ac:dyDescent="0.3"/>
    <row r="2247" customFormat="1" x14ac:dyDescent="0.3"/>
    <row r="2248" customFormat="1" x14ac:dyDescent="0.3"/>
    <row r="2249" customFormat="1" x14ac:dyDescent="0.3"/>
    <row r="2250" customFormat="1" x14ac:dyDescent="0.3"/>
    <row r="2251" customFormat="1" x14ac:dyDescent="0.3"/>
    <row r="2252" customFormat="1" x14ac:dyDescent="0.3"/>
    <row r="2253" customFormat="1" x14ac:dyDescent="0.3"/>
    <row r="2254" customFormat="1" x14ac:dyDescent="0.3"/>
    <row r="2255" customFormat="1" x14ac:dyDescent="0.3"/>
    <row r="2256" customFormat="1" x14ac:dyDescent="0.3"/>
    <row r="2257" customFormat="1" x14ac:dyDescent="0.3"/>
    <row r="2258" customFormat="1" x14ac:dyDescent="0.3"/>
    <row r="2259" customFormat="1" x14ac:dyDescent="0.3"/>
    <row r="2260" customFormat="1" x14ac:dyDescent="0.3"/>
    <row r="2261" customFormat="1" x14ac:dyDescent="0.3"/>
    <row r="2262" customFormat="1" x14ac:dyDescent="0.3"/>
    <row r="2263" customFormat="1" x14ac:dyDescent="0.3"/>
    <row r="2264" customFormat="1" x14ac:dyDescent="0.3"/>
    <row r="2265" customFormat="1" x14ac:dyDescent="0.3"/>
    <row r="2266" customFormat="1" x14ac:dyDescent="0.3"/>
    <row r="2267" customFormat="1" x14ac:dyDescent="0.3"/>
    <row r="2268" customFormat="1" x14ac:dyDescent="0.3"/>
    <row r="2269" customFormat="1" x14ac:dyDescent="0.3"/>
    <row r="2270" customFormat="1" x14ac:dyDescent="0.3"/>
    <row r="2271" customFormat="1" x14ac:dyDescent="0.3"/>
    <row r="2272" customFormat="1" x14ac:dyDescent="0.3"/>
    <row r="2273" customFormat="1" x14ac:dyDescent="0.3"/>
    <row r="2274" customFormat="1" x14ac:dyDescent="0.3"/>
    <row r="2275" customFormat="1" x14ac:dyDescent="0.3"/>
    <row r="2276" customFormat="1" x14ac:dyDescent="0.3"/>
    <row r="2277" customFormat="1" x14ac:dyDescent="0.3"/>
    <row r="2278" customFormat="1" x14ac:dyDescent="0.3"/>
    <row r="2279" customFormat="1" x14ac:dyDescent="0.3"/>
    <row r="2280" customFormat="1" x14ac:dyDescent="0.3"/>
    <row r="2281" customFormat="1" x14ac:dyDescent="0.3"/>
    <row r="2282" customFormat="1" x14ac:dyDescent="0.3"/>
    <row r="2283" customFormat="1" x14ac:dyDescent="0.3"/>
    <row r="2284" customFormat="1" x14ac:dyDescent="0.3"/>
    <row r="2285" customFormat="1" x14ac:dyDescent="0.3"/>
    <row r="2286" customFormat="1" x14ac:dyDescent="0.3"/>
    <row r="2287" customFormat="1" x14ac:dyDescent="0.3"/>
    <row r="2288" customFormat="1" x14ac:dyDescent="0.3"/>
    <row r="2289" customFormat="1" x14ac:dyDescent="0.3"/>
    <row r="2290" customFormat="1" x14ac:dyDescent="0.3"/>
    <row r="2291" customFormat="1" x14ac:dyDescent="0.3"/>
    <row r="2292" customFormat="1" x14ac:dyDescent="0.3"/>
    <row r="2293" customFormat="1" x14ac:dyDescent="0.3"/>
    <row r="2294" customFormat="1" x14ac:dyDescent="0.3"/>
    <row r="2295" customFormat="1" x14ac:dyDescent="0.3"/>
    <row r="2296" customFormat="1" x14ac:dyDescent="0.3"/>
    <row r="2297" customFormat="1" x14ac:dyDescent="0.3"/>
    <row r="2298" customFormat="1" x14ac:dyDescent="0.3"/>
    <row r="2299" customFormat="1" x14ac:dyDescent="0.3"/>
    <row r="2300" customFormat="1" x14ac:dyDescent="0.3"/>
    <row r="2301" customFormat="1" x14ac:dyDescent="0.3"/>
    <row r="2302" customFormat="1" x14ac:dyDescent="0.3"/>
    <row r="2303" customFormat="1" x14ac:dyDescent="0.3"/>
    <row r="2304" customFormat="1" x14ac:dyDescent="0.3"/>
    <row r="2305" customFormat="1" x14ac:dyDescent="0.3"/>
    <row r="2306" customFormat="1" x14ac:dyDescent="0.3"/>
    <row r="2307" customFormat="1" x14ac:dyDescent="0.3"/>
    <row r="2308" customFormat="1" x14ac:dyDescent="0.3"/>
    <row r="2309" customFormat="1" x14ac:dyDescent="0.3"/>
    <row r="2310" customFormat="1" x14ac:dyDescent="0.3"/>
    <row r="2311" customFormat="1" x14ac:dyDescent="0.3"/>
    <row r="2312" customFormat="1" x14ac:dyDescent="0.3"/>
    <row r="2313" customFormat="1" x14ac:dyDescent="0.3"/>
    <row r="2314" customFormat="1" x14ac:dyDescent="0.3"/>
    <row r="2315" customFormat="1" x14ac:dyDescent="0.3"/>
    <row r="2316" customFormat="1" x14ac:dyDescent="0.3"/>
    <row r="2317" customFormat="1" x14ac:dyDescent="0.3"/>
    <row r="2318" customFormat="1" x14ac:dyDescent="0.3"/>
    <row r="2319" customFormat="1" x14ac:dyDescent="0.3"/>
    <row r="2320" customFormat="1" x14ac:dyDescent="0.3"/>
    <row r="2321" customFormat="1" x14ac:dyDescent="0.3"/>
    <row r="2322" customFormat="1" x14ac:dyDescent="0.3"/>
    <row r="2323" customFormat="1" x14ac:dyDescent="0.3"/>
    <row r="2324" customFormat="1" x14ac:dyDescent="0.3"/>
    <row r="2325" customFormat="1" x14ac:dyDescent="0.3"/>
    <row r="2326" customFormat="1" x14ac:dyDescent="0.3"/>
    <row r="2327" customFormat="1" x14ac:dyDescent="0.3"/>
    <row r="2328" customFormat="1" x14ac:dyDescent="0.3"/>
    <row r="2329" customFormat="1" x14ac:dyDescent="0.3"/>
    <row r="2330" customFormat="1" x14ac:dyDescent="0.3"/>
    <row r="2331" customFormat="1" x14ac:dyDescent="0.3"/>
    <row r="2332" customFormat="1" x14ac:dyDescent="0.3"/>
    <row r="2333" customFormat="1" x14ac:dyDescent="0.3"/>
    <row r="2334" customFormat="1" x14ac:dyDescent="0.3"/>
    <row r="2335" customFormat="1" x14ac:dyDescent="0.3"/>
    <row r="2336" customFormat="1" x14ac:dyDescent="0.3"/>
    <row r="2337" customFormat="1" x14ac:dyDescent="0.3"/>
    <row r="2338" customFormat="1" x14ac:dyDescent="0.3"/>
    <row r="2339" customFormat="1" x14ac:dyDescent="0.3"/>
    <row r="2340" customFormat="1" x14ac:dyDescent="0.3"/>
    <row r="2341" customFormat="1" x14ac:dyDescent="0.3"/>
    <row r="2342" customFormat="1" x14ac:dyDescent="0.3"/>
    <row r="2343" customFormat="1" x14ac:dyDescent="0.3"/>
    <row r="2344" customFormat="1" x14ac:dyDescent="0.3"/>
    <row r="2345" customFormat="1" x14ac:dyDescent="0.3"/>
    <row r="2346" customFormat="1" x14ac:dyDescent="0.3"/>
    <row r="2347" customFormat="1" x14ac:dyDescent="0.3"/>
    <row r="2348" customFormat="1" x14ac:dyDescent="0.3"/>
    <row r="2349" customFormat="1" x14ac:dyDescent="0.3"/>
    <row r="2350" customFormat="1" x14ac:dyDescent="0.3"/>
    <row r="2351" customFormat="1" x14ac:dyDescent="0.3"/>
    <row r="2352" customFormat="1" x14ac:dyDescent="0.3"/>
    <row r="2353" customFormat="1" x14ac:dyDescent="0.3"/>
    <row r="2354" customFormat="1" x14ac:dyDescent="0.3"/>
    <row r="2355" customFormat="1" x14ac:dyDescent="0.3"/>
    <row r="2356" customFormat="1" x14ac:dyDescent="0.3"/>
    <row r="2357" customFormat="1" x14ac:dyDescent="0.3"/>
    <row r="2358" customFormat="1" x14ac:dyDescent="0.3"/>
    <row r="2359" customFormat="1" x14ac:dyDescent="0.3"/>
    <row r="2360" customFormat="1" x14ac:dyDescent="0.3"/>
    <row r="2361" customFormat="1" x14ac:dyDescent="0.3"/>
    <row r="2362" customFormat="1" x14ac:dyDescent="0.3"/>
    <row r="2363" customFormat="1" x14ac:dyDescent="0.3"/>
    <row r="2364" customFormat="1" x14ac:dyDescent="0.3"/>
    <row r="2365" customFormat="1" x14ac:dyDescent="0.3"/>
    <row r="2366" customFormat="1" x14ac:dyDescent="0.3"/>
    <row r="2367" customFormat="1" x14ac:dyDescent="0.3"/>
    <row r="2368" customFormat="1" x14ac:dyDescent="0.3"/>
    <row r="2369" customFormat="1" x14ac:dyDescent="0.3"/>
    <row r="2370" customFormat="1" x14ac:dyDescent="0.3"/>
    <row r="2371" customFormat="1" x14ac:dyDescent="0.3"/>
    <row r="2372" customFormat="1" x14ac:dyDescent="0.3"/>
    <row r="2373" customFormat="1" x14ac:dyDescent="0.3"/>
    <row r="2374" customFormat="1" x14ac:dyDescent="0.3"/>
    <row r="2375" customFormat="1" x14ac:dyDescent="0.3"/>
    <row r="2376" customFormat="1" x14ac:dyDescent="0.3"/>
    <row r="2377" customFormat="1" x14ac:dyDescent="0.3"/>
    <row r="2378" customFormat="1" x14ac:dyDescent="0.3"/>
    <row r="2379" customFormat="1" x14ac:dyDescent="0.3"/>
    <row r="2380" customFormat="1" x14ac:dyDescent="0.3"/>
    <row r="2381" customFormat="1" x14ac:dyDescent="0.3"/>
    <row r="2382" customFormat="1" x14ac:dyDescent="0.3"/>
    <row r="2383" customFormat="1" x14ac:dyDescent="0.3"/>
    <row r="2384" customFormat="1" x14ac:dyDescent="0.3"/>
    <row r="2385" customFormat="1" x14ac:dyDescent="0.3"/>
    <row r="2386" customFormat="1" x14ac:dyDescent="0.3"/>
    <row r="2387" customFormat="1" x14ac:dyDescent="0.3"/>
    <row r="2388" customFormat="1" x14ac:dyDescent="0.3"/>
    <row r="2389" customFormat="1" x14ac:dyDescent="0.3"/>
    <row r="2390" customFormat="1" x14ac:dyDescent="0.3"/>
    <row r="2391" customFormat="1" x14ac:dyDescent="0.3"/>
    <row r="2392" customFormat="1" x14ac:dyDescent="0.3"/>
    <row r="2393" customFormat="1" x14ac:dyDescent="0.3"/>
    <row r="2394" customFormat="1" x14ac:dyDescent="0.3"/>
    <row r="2395" customFormat="1" x14ac:dyDescent="0.3"/>
    <row r="2396" customFormat="1" x14ac:dyDescent="0.3"/>
    <row r="2397" customFormat="1" x14ac:dyDescent="0.3"/>
    <row r="2398" customFormat="1" x14ac:dyDescent="0.3"/>
    <row r="2399" customFormat="1" x14ac:dyDescent="0.3"/>
    <row r="2400" customFormat="1" x14ac:dyDescent="0.3"/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  <row r="2636" customFormat="1" x14ac:dyDescent="0.3"/>
    <row r="2637" customFormat="1" x14ac:dyDescent="0.3"/>
    <row r="2638" customFormat="1" x14ac:dyDescent="0.3"/>
    <row r="2639" customFormat="1" x14ac:dyDescent="0.3"/>
    <row r="2640" customFormat="1" x14ac:dyDescent="0.3"/>
    <row r="2641" customFormat="1" x14ac:dyDescent="0.3"/>
    <row r="2642" customFormat="1" x14ac:dyDescent="0.3"/>
    <row r="2643" customFormat="1" x14ac:dyDescent="0.3"/>
    <row r="2644" customFormat="1" x14ac:dyDescent="0.3"/>
    <row r="2645" customFormat="1" x14ac:dyDescent="0.3"/>
    <row r="2646" customFormat="1" x14ac:dyDescent="0.3"/>
    <row r="2647" customFormat="1" x14ac:dyDescent="0.3"/>
    <row r="2648" customFormat="1" x14ac:dyDescent="0.3"/>
    <row r="2649" customFormat="1" x14ac:dyDescent="0.3"/>
    <row r="2650" customFormat="1" x14ac:dyDescent="0.3"/>
    <row r="2651" customFormat="1" x14ac:dyDescent="0.3"/>
    <row r="2652" customFormat="1" x14ac:dyDescent="0.3"/>
    <row r="2653" customFormat="1" x14ac:dyDescent="0.3"/>
    <row r="2654" customFormat="1" x14ac:dyDescent="0.3"/>
    <row r="2655" customFormat="1" x14ac:dyDescent="0.3"/>
    <row r="2656" customFormat="1" x14ac:dyDescent="0.3"/>
    <row r="2657" customFormat="1" x14ac:dyDescent="0.3"/>
    <row r="2658" customFormat="1" x14ac:dyDescent="0.3"/>
    <row r="2659" customFormat="1" x14ac:dyDescent="0.3"/>
    <row r="2660" customFormat="1" x14ac:dyDescent="0.3"/>
    <row r="2661" customFormat="1" x14ac:dyDescent="0.3"/>
    <row r="2662" customFormat="1" x14ac:dyDescent="0.3"/>
    <row r="2663" customFormat="1" x14ac:dyDescent="0.3"/>
    <row r="2664" customFormat="1" x14ac:dyDescent="0.3"/>
    <row r="2665" customFormat="1" x14ac:dyDescent="0.3"/>
    <row r="2666" customFormat="1" x14ac:dyDescent="0.3"/>
    <row r="2667" customFormat="1" x14ac:dyDescent="0.3"/>
    <row r="2668" customFormat="1" x14ac:dyDescent="0.3"/>
    <row r="2669" customFormat="1" x14ac:dyDescent="0.3"/>
    <row r="2670" customFormat="1" x14ac:dyDescent="0.3"/>
    <row r="2671" customFormat="1" x14ac:dyDescent="0.3"/>
    <row r="2672" customFormat="1" x14ac:dyDescent="0.3"/>
    <row r="2673" customFormat="1" x14ac:dyDescent="0.3"/>
    <row r="2674" customFormat="1" x14ac:dyDescent="0.3"/>
    <row r="2675" customFormat="1" x14ac:dyDescent="0.3"/>
    <row r="2676" customFormat="1" x14ac:dyDescent="0.3"/>
    <row r="2677" customFormat="1" x14ac:dyDescent="0.3"/>
    <row r="2678" customFormat="1" x14ac:dyDescent="0.3"/>
    <row r="2679" customFormat="1" x14ac:dyDescent="0.3"/>
    <row r="2680" customFormat="1" x14ac:dyDescent="0.3"/>
    <row r="2681" customFormat="1" x14ac:dyDescent="0.3"/>
    <row r="2682" customFormat="1" x14ac:dyDescent="0.3"/>
    <row r="2683" customFormat="1" x14ac:dyDescent="0.3"/>
    <row r="2684" customFormat="1" x14ac:dyDescent="0.3"/>
    <row r="2685" customFormat="1" x14ac:dyDescent="0.3"/>
    <row r="2686" customFormat="1" x14ac:dyDescent="0.3"/>
    <row r="2687" customFormat="1" x14ac:dyDescent="0.3"/>
    <row r="2688" customFormat="1" x14ac:dyDescent="0.3"/>
    <row r="2689" customFormat="1" x14ac:dyDescent="0.3"/>
    <row r="2690" customFormat="1" x14ac:dyDescent="0.3"/>
    <row r="2691" customFormat="1" x14ac:dyDescent="0.3"/>
    <row r="2692" customFormat="1" x14ac:dyDescent="0.3"/>
    <row r="2693" customFormat="1" x14ac:dyDescent="0.3"/>
    <row r="2694" customFormat="1" x14ac:dyDescent="0.3"/>
    <row r="2695" customFormat="1" x14ac:dyDescent="0.3"/>
    <row r="2696" customFormat="1" x14ac:dyDescent="0.3"/>
    <row r="2697" customFormat="1" x14ac:dyDescent="0.3"/>
    <row r="2698" customFormat="1" x14ac:dyDescent="0.3"/>
    <row r="2699" customFormat="1" x14ac:dyDescent="0.3"/>
    <row r="2700" customFormat="1" x14ac:dyDescent="0.3"/>
    <row r="2701" customFormat="1" x14ac:dyDescent="0.3"/>
    <row r="2702" customFormat="1" x14ac:dyDescent="0.3"/>
    <row r="2703" customFormat="1" x14ac:dyDescent="0.3"/>
    <row r="2704" customFormat="1" x14ac:dyDescent="0.3"/>
    <row r="2705" customFormat="1" x14ac:dyDescent="0.3"/>
    <row r="2706" customFormat="1" x14ac:dyDescent="0.3"/>
    <row r="2707" customFormat="1" x14ac:dyDescent="0.3"/>
    <row r="2708" customFormat="1" x14ac:dyDescent="0.3"/>
    <row r="2709" customFormat="1" x14ac:dyDescent="0.3"/>
    <row r="2710" customFormat="1" x14ac:dyDescent="0.3"/>
    <row r="2711" customFormat="1" x14ac:dyDescent="0.3"/>
    <row r="2712" customFormat="1" x14ac:dyDescent="0.3"/>
    <row r="2713" customFormat="1" x14ac:dyDescent="0.3"/>
    <row r="2714" customFormat="1" x14ac:dyDescent="0.3"/>
    <row r="2715" customFormat="1" x14ac:dyDescent="0.3"/>
    <row r="2716" customFormat="1" x14ac:dyDescent="0.3"/>
    <row r="2717" customFormat="1" x14ac:dyDescent="0.3"/>
    <row r="2718" customFormat="1" x14ac:dyDescent="0.3"/>
    <row r="2719" customFormat="1" x14ac:dyDescent="0.3"/>
    <row r="2720" customFormat="1" x14ac:dyDescent="0.3"/>
    <row r="2721" customFormat="1" x14ac:dyDescent="0.3"/>
    <row r="2722" customFormat="1" x14ac:dyDescent="0.3"/>
    <row r="2723" customFormat="1" x14ac:dyDescent="0.3"/>
    <row r="2724" customFormat="1" x14ac:dyDescent="0.3"/>
    <row r="2725" customFormat="1" x14ac:dyDescent="0.3"/>
    <row r="2726" customFormat="1" x14ac:dyDescent="0.3"/>
    <row r="2727" customFormat="1" x14ac:dyDescent="0.3"/>
    <row r="2728" customFormat="1" x14ac:dyDescent="0.3"/>
    <row r="2729" customFormat="1" x14ac:dyDescent="0.3"/>
    <row r="2730" customFormat="1" x14ac:dyDescent="0.3"/>
    <row r="2731" customFormat="1" x14ac:dyDescent="0.3"/>
    <row r="2732" customFormat="1" x14ac:dyDescent="0.3"/>
    <row r="2733" customFormat="1" x14ac:dyDescent="0.3"/>
    <row r="2734" customFormat="1" x14ac:dyDescent="0.3"/>
    <row r="2735" customFormat="1" x14ac:dyDescent="0.3"/>
    <row r="2736" customFormat="1" x14ac:dyDescent="0.3"/>
    <row r="2737" customFormat="1" x14ac:dyDescent="0.3"/>
    <row r="2738" customFormat="1" x14ac:dyDescent="0.3"/>
    <row r="2739" customFormat="1" x14ac:dyDescent="0.3"/>
    <row r="2740" customFormat="1" x14ac:dyDescent="0.3"/>
    <row r="2741" customFormat="1" x14ac:dyDescent="0.3"/>
    <row r="2742" customFormat="1" x14ac:dyDescent="0.3"/>
    <row r="2743" customFormat="1" x14ac:dyDescent="0.3"/>
    <row r="2744" customFormat="1" x14ac:dyDescent="0.3"/>
    <row r="2745" customFormat="1" x14ac:dyDescent="0.3"/>
    <row r="2746" customFormat="1" x14ac:dyDescent="0.3"/>
    <row r="2747" customFormat="1" x14ac:dyDescent="0.3"/>
    <row r="2748" customFormat="1" x14ac:dyDescent="0.3"/>
    <row r="2749" customFormat="1" x14ac:dyDescent="0.3"/>
    <row r="2750" customFormat="1" x14ac:dyDescent="0.3"/>
    <row r="2751" customFormat="1" x14ac:dyDescent="0.3"/>
    <row r="2752" customFormat="1" x14ac:dyDescent="0.3"/>
    <row r="2753" customFormat="1" x14ac:dyDescent="0.3"/>
    <row r="2754" customFormat="1" x14ac:dyDescent="0.3"/>
    <row r="2755" customFormat="1" x14ac:dyDescent="0.3"/>
    <row r="2756" customFormat="1" x14ac:dyDescent="0.3"/>
    <row r="2757" customFormat="1" x14ac:dyDescent="0.3"/>
    <row r="2758" customFormat="1" x14ac:dyDescent="0.3"/>
    <row r="2759" customFormat="1" x14ac:dyDescent="0.3"/>
    <row r="2760" customFormat="1" x14ac:dyDescent="0.3"/>
    <row r="2761" customFormat="1" x14ac:dyDescent="0.3"/>
    <row r="2762" customFormat="1" x14ac:dyDescent="0.3"/>
    <row r="2763" customFormat="1" x14ac:dyDescent="0.3"/>
    <row r="2764" customFormat="1" x14ac:dyDescent="0.3"/>
    <row r="2765" customFormat="1" x14ac:dyDescent="0.3"/>
    <row r="2766" customFormat="1" x14ac:dyDescent="0.3"/>
    <row r="2767" customFormat="1" x14ac:dyDescent="0.3"/>
    <row r="2768" customFormat="1" x14ac:dyDescent="0.3"/>
    <row r="2769" customFormat="1" x14ac:dyDescent="0.3"/>
    <row r="2770" customFormat="1" x14ac:dyDescent="0.3"/>
    <row r="2771" customFormat="1" x14ac:dyDescent="0.3"/>
    <row r="2772" customFormat="1" x14ac:dyDescent="0.3"/>
    <row r="2773" customFormat="1" x14ac:dyDescent="0.3"/>
    <row r="2774" customFormat="1" x14ac:dyDescent="0.3"/>
    <row r="2775" customFormat="1" x14ac:dyDescent="0.3"/>
    <row r="2776" customFormat="1" x14ac:dyDescent="0.3"/>
    <row r="2777" customFormat="1" x14ac:dyDescent="0.3"/>
    <row r="2778" customFormat="1" x14ac:dyDescent="0.3"/>
    <row r="2779" customFormat="1" x14ac:dyDescent="0.3"/>
    <row r="2780" customFormat="1" x14ac:dyDescent="0.3"/>
    <row r="2781" customFormat="1" x14ac:dyDescent="0.3"/>
    <row r="2782" customFormat="1" x14ac:dyDescent="0.3"/>
    <row r="2783" customFormat="1" x14ac:dyDescent="0.3"/>
    <row r="2784" customFormat="1" x14ac:dyDescent="0.3"/>
    <row r="2785" customFormat="1" x14ac:dyDescent="0.3"/>
    <row r="2786" customFormat="1" x14ac:dyDescent="0.3"/>
    <row r="2787" customFormat="1" x14ac:dyDescent="0.3"/>
    <row r="2788" customFormat="1" x14ac:dyDescent="0.3"/>
    <row r="2789" customFormat="1" x14ac:dyDescent="0.3"/>
    <row r="2790" customFormat="1" x14ac:dyDescent="0.3"/>
    <row r="2791" customFormat="1" x14ac:dyDescent="0.3"/>
    <row r="2792" customFormat="1" x14ac:dyDescent="0.3"/>
    <row r="2793" customFormat="1" x14ac:dyDescent="0.3"/>
    <row r="2794" customFormat="1" x14ac:dyDescent="0.3"/>
    <row r="2795" customFormat="1" x14ac:dyDescent="0.3"/>
    <row r="2796" customFormat="1" x14ac:dyDescent="0.3"/>
    <row r="2797" customFormat="1" x14ac:dyDescent="0.3"/>
    <row r="2798" customFormat="1" x14ac:dyDescent="0.3"/>
    <row r="2799" customFormat="1" x14ac:dyDescent="0.3"/>
    <row r="2800" customFormat="1" x14ac:dyDescent="0.3"/>
    <row r="2801" customFormat="1" x14ac:dyDescent="0.3"/>
    <row r="2802" customFormat="1" x14ac:dyDescent="0.3"/>
    <row r="2803" customFormat="1" x14ac:dyDescent="0.3"/>
    <row r="2804" customFormat="1" x14ac:dyDescent="0.3"/>
    <row r="2805" customFormat="1" x14ac:dyDescent="0.3"/>
    <row r="2806" customFormat="1" x14ac:dyDescent="0.3"/>
    <row r="2807" customFormat="1" x14ac:dyDescent="0.3"/>
    <row r="2808" customFormat="1" x14ac:dyDescent="0.3"/>
    <row r="2809" customFormat="1" x14ac:dyDescent="0.3"/>
    <row r="2810" customFormat="1" x14ac:dyDescent="0.3"/>
    <row r="2811" customFormat="1" x14ac:dyDescent="0.3"/>
    <row r="2812" customFormat="1" x14ac:dyDescent="0.3"/>
    <row r="2813" customFormat="1" x14ac:dyDescent="0.3"/>
    <row r="2814" customFormat="1" x14ac:dyDescent="0.3"/>
    <row r="2815" customFormat="1" x14ac:dyDescent="0.3"/>
    <row r="2816" customFormat="1" x14ac:dyDescent="0.3"/>
    <row r="2817" customFormat="1" x14ac:dyDescent="0.3"/>
    <row r="2818" customFormat="1" x14ac:dyDescent="0.3"/>
    <row r="2819" customFormat="1" x14ac:dyDescent="0.3"/>
    <row r="2820" customFormat="1" x14ac:dyDescent="0.3"/>
    <row r="2821" customFormat="1" x14ac:dyDescent="0.3"/>
    <row r="2822" customFormat="1" x14ac:dyDescent="0.3"/>
    <row r="2823" customFormat="1" x14ac:dyDescent="0.3"/>
    <row r="2824" customFormat="1" x14ac:dyDescent="0.3"/>
    <row r="2825" customFormat="1" x14ac:dyDescent="0.3"/>
    <row r="2826" customFormat="1" x14ac:dyDescent="0.3"/>
    <row r="2827" customFormat="1" x14ac:dyDescent="0.3"/>
    <row r="2828" customFormat="1" x14ac:dyDescent="0.3"/>
    <row r="2829" customFormat="1" x14ac:dyDescent="0.3"/>
    <row r="2830" customFormat="1" x14ac:dyDescent="0.3"/>
    <row r="2831" customFormat="1" x14ac:dyDescent="0.3"/>
    <row r="2832" customFormat="1" x14ac:dyDescent="0.3"/>
    <row r="2833" customFormat="1" x14ac:dyDescent="0.3"/>
    <row r="2834" customFormat="1" x14ac:dyDescent="0.3"/>
    <row r="2835" customFormat="1" x14ac:dyDescent="0.3"/>
    <row r="2836" customFormat="1" x14ac:dyDescent="0.3"/>
    <row r="2837" customFormat="1" x14ac:dyDescent="0.3"/>
    <row r="2838" customFormat="1" x14ac:dyDescent="0.3"/>
    <row r="2839" customFormat="1" x14ac:dyDescent="0.3"/>
    <row r="2840" customFormat="1" x14ac:dyDescent="0.3"/>
    <row r="2841" customFormat="1" x14ac:dyDescent="0.3"/>
    <row r="2842" customFormat="1" x14ac:dyDescent="0.3"/>
    <row r="2843" customFormat="1" x14ac:dyDescent="0.3"/>
    <row r="2844" customFormat="1" x14ac:dyDescent="0.3"/>
    <row r="2845" customFormat="1" x14ac:dyDescent="0.3"/>
    <row r="2846" customFormat="1" x14ac:dyDescent="0.3"/>
    <row r="2847" customFormat="1" x14ac:dyDescent="0.3"/>
    <row r="2848" customFormat="1" x14ac:dyDescent="0.3"/>
    <row r="2849" customFormat="1" x14ac:dyDescent="0.3"/>
    <row r="2850" customFormat="1" x14ac:dyDescent="0.3"/>
    <row r="2851" customFormat="1" x14ac:dyDescent="0.3"/>
    <row r="2852" customFormat="1" x14ac:dyDescent="0.3"/>
    <row r="2853" customFormat="1" x14ac:dyDescent="0.3"/>
    <row r="2854" customFormat="1" x14ac:dyDescent="0.3"/>
    <row r="2855" customFormat="1" x14ac:dyDescent="0.3"/>
    <row r="2856" customFormat="1" x14ac:dyDescent="0.3"/>
    <row r="2857" customFormat="1" x14ac:dyDescent="0.3"/>
    <row r="2858" customFormat="1" x14ac:dyDescent="0.3"/>
    <row r="2859" customFormat="1" x14ac:dyDescent="0.3"/>
    <row r="2860" customFormat="1" x14ac:dyDescent="0.3"/>
    <row r="2861" customFormat="1" x14ac:dyDescent="0.3"/>
    <row r="2862" customFormat="1" x14ac:dyDescent="0.3"/>
    <row r="2863" customFormat="1" x14ac:dyDescent="0.3"/>
    <row r="2864" customFormat="1" x14ac:dyDescent="0.3"/>
    <row r="2865" customFormat="1" x14ac:dyDescent="0.3"/>
    <row r="2866" customFormat="1" x14ac:dyDescent="0.3"/>
    <row r="2867" customFormat="1" x14ac:dyDescent="0.3"/>
    <row r="2868" customFormat="1" x14ac:dyDescent="0.3"/>
    <row r="2869" customFormat="1" x14ac:dyDescent="0.3"/>
    <row r="2870" customFormat="1" x14ac:dyDescent="0.3"/>
    <row r="2871" customFormat="1" x14ac:dyDescent="0.3"/>
    <row r="2872" customFormat="1" x14ac:dyDescent="0.3"/>
    <row r="2873" customFormat="1" x14ac:dyDescent="0.3"/>
    <row r="2874" customFormat="1" x14ac:dyDescent="0.3"/>
    <row r="2875" customFormat="1" x14ac:dyDescent="0.3"/>
    <row r="2876" customFormat="1" x14ac:dyDescent="0.3"/>
    <row r="2877" customFormat="1" x14ac:dyDescent="0.3"/>
    <row r="2878" customFormat="1" x14ac:dyDescent="0.3"/>
    <row r="2879" customFormat="1" x14ac:dyDescent="0.3"/>
    <row r="2880" customFormat="1" x14ac:dyDescent="0.3"/>
    <row r="2881" customFormat="1" x14ac:dyDescent="0.3"/>
    <row r="2882" customFormat="1" x14ac:dyDescent="0.3"/>
    <row r="2883" customFormat="1" x14ac:dyDescent="0.3"/>
    <row r="2884" customFormat="1" x14ac:dyDescent="0.3"/>
    <row r="2885" customFormat="1" x14ac:dyDescent="0.3"/>
    <row r="2886" customFormat="1" x14ac:dyDescent="0.3"/>
    <row r="2887" customFormat="1" x14ac:dyDescent="0.3"/>
    <row r="2888" customFormat="1" x14ac:dyDescent="0.3"/>
    <row r="2889" customFormat="1" x14ac:dyDescent="0.3"/>
    <row r="2890" customFormat="1" x14ac:dyDescent="0.3"/>
    <row r="2891" customFormat="1" x14ac:dyDescent="0.3"/>
    <row r="2892" customFormat="1" x14ac:dyDescent="0.3"/>
    <row r="2893" customFormat="1" x14ac:dyDescent="0.3"/>
    <row r="2894" customFormat="1" x14ac:dyDescent="0.3"/>
    <row r="2895" customFormat="1" x14ac:dyDescent="0.3"/>
    <row r="2896" customFormat="1" x14ac:dyDescent="0.3"/>
    <row r="2897" customFormat="1" x14ac:dyDescent="0.3"/>
    <row r="2898" customFormat="1" x14ac:dyDescent="0.3"/>
    <row r="2899" customFormat="1" x14ac:dyDescent="0.3"/>
    <row r="2900" customFormat="1" x14ac:dyDescent="0.3"/>
    <row r="2901" customFormat="1" x14ac:dyDescent="0.3"/>
    <row r="2902" customFormat="1" x14ac:dyDescent="0.3"/>
    <row r="2903" customFormat="1" x14ac:dyDescent="0.3"/>
    <row r="2904" customFormat="1" x14ac:dyDescent="0.3"/>
    <row r="2905" customFormat="1" x14ac:dyDescent="0.3"/>
    <row r="2906" customFormat="1" x14ac:dyDescent="0.3"/>
    <row r="2907" customFormat="1" x14ac:dyDescent="0.3"/>
    <row r="2908" customFormat="1" x14ac:dyDescent="0.3"/>
    <row r="2909" customFormat="1" x14ac:dyDescent="0.3"/>
    <row r="2910" customFormat="1" x14ac:dyDescent="0.3"/>
    <row r="2911" customFormat="1" x14ac:dyDescent="0.3"/>
    <row r="2912" customFormat="1" x14ac:dyDescent="0.3"/>
    <row r="2913" customFormat="1" x14ac:dyDescent="0.3"/>
    <row r="2914" customFormat="1" x14ac:dyDescent="0.3"/>
    <row r="2915" customFormat="1" x14ac:dyDescent="0.3"/>
    <row r="2916" customFormat="1" x14ac:dyDescent="0.3"/>
    <row r="2917" customFormat="1" x14ac:dyDescent="0.3"/>
    <row r="2918" customFormat="1" x14ac:dyDescent="0.3"/>
    <row r="2919" customFormat="1" x14ac:dyDescent="0.3"/>
    <row r="2920" customFormat="1" x14ac:dyDescent="0.3"/>
    <row r="2921" customFormat="1" x14ac:dyDescent="0.3"/>
    <row r="2922" customFormat="1" x14ac:dyDescent="0.3"/>
    <row r="2923" customFormat="1" x14ac:dyDescent="0.3"/>
    <row r="2924" customFormat="1" x14ac:dyDescent="0.3"/>
    <row r="2925" customFormat="1" x14ac:dyDescent="0.3"/>
    <row r="2926" customFormat="1" x14ac:dyDescent="0.3"/>
    <row r="2927" customFormat="1" x14ac:dyDescent="0.3"/>
    <row r="2928" customFormat="1" x14ac:dyDescent="0.3"/>
    <row r="2929" customFormat="1" x14ac:dyDescent="0.3"/>
    <row r="2930" customFormat="1" x14ac:dyDescent="0.3"/>
    <row r="2931" customFormat="1" x14ac:dyDescent="0.3"/>
    <row r="2932" customFormat="1" x14ac:dyDescent="0.3"/>
    <row r="2933" customFormat="1" x14ac:dyDescent="0.3"/>
    <row r="2934" customFormat="1" x14ac:dyDescent="0.3"/>
    <row r="2935" customFormat="1" x14ac:dyDescent="0.3"/>
    <row r="2936" customFormat="1" x14ac:dyDescent="0.3"/>
    <row r="2937" customFormat="1" x14ac:dyDescent="0.3"/>
    <row r="2938" customFormat="1" x14ac:dyDescent="0.3"/>
    <row r="2939" customFormat="1" x14ac:dyDescent="0.3"/>
    <row r="2940" customFormat="1" x14ac:dyDescent="0.3"/>
    <row r="2941" customFormat="1" x14ac:dyDescent="0.3"/>
    <row r="2942" customFormat="1" x14ac:dyDescent="0.3"/>
    <row r="2943" customFormat="1" x14ac:dyDescent="0.3"/>
    <row r="2944" customFormat="1" x14ac:dyDescent="0.3"/>
    <row r="2945" customFormat="1" x14ac:dyDescent="0.3"/>
    <row r="2946" customFormat="1" x14ac:dyDescent="0.3"/>
    <row r="2947" customFormat="1" x14ac:dyDescent="0.3"/>
    <row r="2948" customFormat="1" x14ac:dyDescent="0.3"/>
    <row r="2949" customFormat="1" x14ac:dyDescent="0.3"/>
    <row r="2950" customFormat="1" x14ac:dyDescent="0.3"/>
    <row r="2951" customFormat="1" x14ac:dyDescent="0.3"/>
    <row r="2952" customFormat="1" x14ac:dyDescent="0.3"/>
    <row r="2953" customFormat="1" x14ac:dyDescent="0.3"/>
    <row r="2954" customFormat="1" x14ac:dyDescent="0.3"/>
    <row r="2955" customFormat="1" x14ac:dyDescent="0.3"/>
    <row r="2956" customFormat="1" x14ac:dyDescent="0.3"/>
    <row r="2957" customFormat="1" x14ac:dyDescent="0.3"/>
    <row r="2958" customFormat="1" x14ac:dyDescent="0.3"/>
    <row r="2959" customFormat="1" x14ac:dyDescent="0.3"/>
    <row r="2960" customFormat="1" x14ac:dyDescent="0.3"/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  <row r="3474" customFormat="1" x14ac:dyDescent="0.3"/>
    <row r="3475" customFormat="1" x14ac:dyDescent="0.3"/>
    <row r="3476" customFormat="1" x14ac:dyDescent="0.3"/>
    <row r="3477" customFormat="1" x14ac:dyDescent="0.3"/>
    <row r="3478" customFormat="1" x14ac:dyDescent="0.3"/>
    <row r="3479" customFormat="1" x14ac:dyDescent="0.3"/>
    <row r="3480" customFormat="1" x14ac:dyDescent="0.3"/>
    <row r="3481" customFormat="1" x14ac:dyDescent="0.3"/>
    <row r="3482" customFormat="1" x14ac:dyDescent="0.3"/>
    <row r="3483" customFormat="1" x14ac:dyDescent="0.3"/>
    <row r="3484" customFormat="1" x14ac:dyDescent="0.3"/>
    <row r="3485" customFormat="1" x14ac:dyDescent="0.3"/>
    <row r="3486" customFormat="1" x14ac:dyDescent="0.3"/>
    <row r="3487" customFormat="1" x14ac:dyDescent="0.3"/>
    <row r="3488" customFormat="1" x14ac:dyDescent="0.3"/>
    <row r="3489" customFormat="1" x14ac:dyDescent="0.3"/>
    <row r="3490" customFormat="1" x14ac:dyDescent="0.3"/>
    <row r="3491" customFormat="1" x14ac:dyDescent="0.3"/>
    <row r="3492" customFormat="1" x14ac:dyDescent="0.3"/>
    <row r="3493" customFormat="1" x14ac:dyDescent="0.3"/>
    <row r="3494" customFormat="1" x14ac:dyDescent="0.3"/>
    <row r="3495" customFormat="1" x14ac:dyDescent="0.3"/>
    <row r="3496" customFormat="1" x14ac:dyDescent="0.3"/>
    <row r="3497" customFormat="1" x14ac:dyDescent="0.3"/>
    <row r="3498" customFormat="1" x14ac:dyDescent="0.3"/>
    <row r="3499" customFormat="1" x14ac:dyDescent="0.3"/>
    <row r="3500" customFormat="1" x14ac:dyDescent="0.3"/>
    <row r="3501" customFormat="1" x14ac:dyDescent="0.3"/>
    <row r="3502" customFormat="1" x14ac:dyDescent="0.3"/>
    <row r="3503" customFormat="1" x14ac:dyDescent="0.3"/>
    <row r="3504" customFormat="1" x14ac:dyDescent="0.3"/>
    <row r="3505" customFormat="1" x14ac:dyDescent="0.3"/>
    <row r="3506" customFormat="1" x14ac:dyDescent="0.3"/>
    <row r="3507" customFormat="1" x14ac:dyDescent="0.3"/>
    <row r="3508" customFormat="1" x14ac:dyDescent="0.3"/>
    <row r="3509" customFormat="1" x14ac:dyDescent="0.3"/>
    <row r="3510" customFormat="1" x14ac:dyDescent="0.3"/>
    <row r="3511" customFormat="1" x14ac:dyDescent="0.3"/>
    <row r="3512" customFormat="1" x14ac:dyDescent="0.3"/>
    <row r="3513" customFormat="1" x14ac:dyDescent="0.3"/>
    <row r="3514" customFormat="1" x14ac:dyDescent="0.3"/>
    <row r="3515" customFormat="1" x14ac:dyDescent="0.3"/>
    <row r="3516" customFormat="1" x14ac:dyDescent="0.3"/>
    <row r="3517" customFormat="1" x14ac:dyDescent="0.3"/>
    <row r="3518" customFormat="1" x14ac:dyDescent="0.3"/>
    <row r="3519" customFormat="1" x14ac:dyDescent="0.3"/>
    <row r="3520" customFormat="1" x14ac:dyDescent="0.3"/>
    <row r="3521" customFormat="1" x14ac:dyDescent="0.3"/>
    <row r="3522" customFormat="1" x14ac:dyDescent="0.3"/>
    <row r="3523" customFormat="1" x14ac:dyDescent="0.3"/>
    <row r="3524" customFormat="1" x14ac:dyDescent="0.3"/>
    <row r="3525" customFormat="1" x14ac:dyDescent="0.3"/>
    <row r="3526" customFormat="1" x14ac:dyDescent="0.3"/>
    <row r="3527" customFormat="1" x14ac:dyDescent="0.3"/>
    <row r="3528" customFormat="1" x14ac:dyDescent="0.3"/>
    <row r="3529" customFormat="1" x14ac:dyDescent="0.3"/>
    <row r="3530" customFormat="1" x14ac:dyDescent="0.3"/>
    <row r="3531" customFormat="1" x14ac:dyDescent="0.3"/>
    <row r="3532" customFormat="1" x14ac:dyDescent="0.3"/>
    <row r="3533" customFormat="1" x14ac:dyDescent="0.3"/>
    <row r="3534" customFormat="1" x14ac:dyDescent="0.3"/>
    <row r="3535" customFormat="1" x14ac:dyDescent="0.3"/>
    <row r="3536" customFormat="1" x14ac:dyDescent="0.3"/>
    <row r="3537" customFormat="1" x14ac:dyDescent="0.3"/>
    <row r="3538" customFormat="1" x14ac:dyDescent="0.3"/>
    <row r="3539" customFormat="1" x14ac:dyDescent="0.3"/>
    <row r="3540" customFormat="1" x14ac:dyDescent="0.3"/>
    <row r="3541" customFormat="1" x14ac:dyDescent="0.3"/>
    <row r="3542" customFormat="1" x14ac:dyDescent="0.3"/>
    <row r="3543" customFormat="1" x14ac:dyDescent="0.3"/>
    <row r="3544" customFormat="1" x14ac:dyDescent="0.3"/>
    <row r="3545" customFormat="1" x14ac:dyDescent="0.3"/>
    <row r="3546" customFormat="1" x14ac:dyDescent="0.3"/>
    <row r="3547" customFormat="1" x14ac:dyDescent="0.3"/>
    <row r="3548" customFormat="1" x14ac:dyDescent="0.3"/>
    <row r="3549" customFormat="1" x14ac:dyDescent="0.3"/>
    <row r="3550" customFormat="1" x14ac:dyDescent="0.3"/>
    <row r="3551" customFormat="1" x14ac:dyDescent="0.3"/>
    <row r="3552" customFormat="1" x14ac:dyDescent="0.3"/>
    <row r="3553" customFormat="1" x14ac:dyDescent="0.3"/>
    <row r="3554" customFormat="1" x14ac:dyDescent="0.3"/>
    <row r="3555" customFormat="1" x14ac:dyDescent="0.3"/>
    <row r="3556" customFormat="1" x14ac:dyDescent="0.3"/>
    <row r="3557" customFormat="1" x14ac:dyDescent="0.3"/>
    <row r="3558" customFormat="1" x14ac:dyDescent="0.3"/>
    <row r="3559" customFormat="1" x14ac:dyDescent="0.3"/>
    <row r="3560" customFormat="1" x14ac:dyDescent="0.3"/>
    <row r="3561" customFormat="1" x14ac:dyDescent="0.3"/>
    <row r="3562" customFormat="1" x14ac:dyDescent="0.3"/>
    <row r="3563" customFormat="1" x14ac:dyDescent="0.3"/>
    <row r="3564" customFormat="1" x14ac:dyDescent="0.3"/>
    <row r="3565" customFormat="1" x14ac:dyDescent="0.3"/>
    <row r="3566" customFormat="1" x14ac:dyDescent="0.3"/>
    <row r="3567" customFormat="1" x14ac:dyDescent="0.3"/>
    <row r="3568" customFormat="1" x14ac:dyDescent="0.3"/>
    <row r="3569" customFormat="1" x14ac:dyDescent="0.3"/>
    <row r="3570" customFormat="1" x14ac:dyDescent="0.3"/>
    <row r="3571" customFormat="1" x14ac:dyDescent="0.3"/>
    <row r="3572" customFormat="1" x14ac:dyDescent="0.3"/>
    <row r="3573" customFormat="1" x14ac:dyDescent="0.3"/>
    <row r="3574" customFormat="1" x14ac:dyDescent="0.3"/>
    <row r="3575" customFormat="1" x14ac:dyDescent="0.3"/>
    <row r="3576" customFormat="1" x14ac:dyDescent="0.3"/>
    <row r="3577" customFormat="1" x14ac:dyDescent="0.3"/>
    <row r="3578" customFormat="1" x14ac:dyDescent="0.3"/>
    <row r="3579" customFormat="1" x14ac:dyDescent="0.3"/>
    <row r="3580" customFormat="1" x14ac:dyDescent="0.3"/>
    <row r="3581" customFormat="1" x14ac:dyDescent="0.3"/>
    <row r="3582" customFormat="1" x14ac:dyDescent="0.3"/>
    <row r="3583" customFormat="1" x14ac:dyDescent="0.3"/>
    <row r="3584" customFormat="1" x14ac:dyDescent="0.3"/>
    <row r="3585" customFormat="1" x14ac:dyDescent="0.3"/>
    <row r="3586" customFormat="1" x14ac:dyDescent="0.3"/>
    <row r="3587" customFormat="1" x14ac:dyDescent="0.3"/>
    <row r="3588" customFormat="1" x14ac:dyDescent="0.3"/>
    <row r="3589" customFormat="1" x14ac:dyDescent="0.3"/>
    <row r="3590" customFormat="1" x14ac:dyDescent="0.3"/>
    <row r="3591" customFormat="1" x14ac:dyDescent="0.3"/>
    <row r="3592" customFormat="1" x14ac:dyDescent="0.3"/>
    <row r="3593" customFormat="1" x14ac:dyDescent="0.3"/>
    <row r="3594" customFormat="1" x14ac:dyDescent="0.3"/>
    <row r="3595" customFormat="1" x14ac:dyDescent="0.3"/>
    <row r="3596" customFormat="1" x14ac:dyDescent="0.3"/>
    <row r="3597" customFormat="1" x14ac:dyDescent="0.3"/>
    <row r="3598" customFormat="1" x14ac:dyDescent="0.3"/>
    <row r="3599" customFormat="1" x14ac:dyDescent="0.3"/>
    <row r="3600" customFormat="1" x14ac:dyDescent="0.3"/>
    <row r="3601" customFormat="1" x14ac:dyDescent="0.3"/>
    <row r="3602" customFormat="1" x14ac:dyDescent="0.3"/>
    <row r="3603" customFormat="1" x14ac:dyDescent="0.3"/>
    <row r="3604" customFormat="1" x14ac:dyDescent="0.3"/>
    <row r="3605" customFormat="1" x14ac:dyDescent="0.3"/>
    <row r="3606" customFormat="1" x14ac:dyDescent="0.3"/>
    <row r="3607" customFormat="1" x14ac:dyDescent="0.3"/>
    <row r="3608" customFormat="1" x14ac:dyDescent="0.3"/>
    <row r="3609" customFormat="1" x14ac:dyDescent="0.3"/>
    <row r="3610" customFormat="1" x14ac:dyDescent="0.3"/>
    <row r="3611" customFormat="1" x14ac:dyDescent="0.3"/>
    <row r="3612" customFormat="1" x14ac:dyDescent="0.3"/>
    <row r="3613" customFormat="1" x14ac:dyDescent="0.3"/>
    <row r="3614" customFormat="1" x14ac:dyDescent="0.3"/>
    <row r="3615" customFormat="1" x14ac:dyDescent="0.3"/>
    <row r="3616" customFormat="1" x14ac:dyDescent="0.3"/>
    <row r="3617" customFormat="1" x14ac:dyDescent="0.3"/>
    <row r="3618" customFormat="1" x14ac:dyDescent="0.3"/>
    <row r="3619" customFormat="1" x14ac:dyDescent="0.3"/>
    <row r="3620" customFormat="1" x14ac:dyDescent="0.3"/>
    <row r="3621" customFormat="1" x14ac:dyDescent="0.3"/>
    <row r="3622" customFormat="1" x14ac:dyDescent="0.3"/>
    <row r="3623" customFormat="1" x14ac:dyDescent="0.3"/>
    <row r="3624" customFormat="1" x14ac:dyDescent="0.3"/>
    <row r="3625" customFormat="1" x14ac:dyDescent="0.3"/>
    <row r="3626" customFormat="1" x14ac:dyDescent="0.3"/>
    <row r="3627" customFormat="1" x14ac:dyDescent="0.3"/>
    <row r="3628" customFormat="1" x14ac:dyDescent="0.3"/>
    <row r="3629" customFormat="1" x14ac:dyDescent="0.3"/>
    <row r="3630" customFormat="1" x14ac:dyDescent="0.3"/>
    <row r="3631" customFormat="1" x14ac:dyDescent="0.3"/>
    <row r="3632" customFormat="1" x14ac:dyDescent="0.3"/>
    <row r="3633" customFormat="1" x14ac:dyDescent="0.3"/>
    <row r="3634" customFormat="1" x14ac:dyDescent="0.3"/>
    <row r="3635" customFormat="1" x14ac:dyDescent="0.3"/>
    <row r="3636" customFormat="1" x14ac:dyDescent="0.3"/>
    <row r="3637" customFormat="1" x14ac:dyDescent="0.3"/>
    <row r="3638" customFormat="1" x14ac:dyDescent="0.3"/>
    <row r="3639" customFormat="1" x14ac:dyDescent="0.3"/>
    <row r="3640" customFormat="1" x14ac:dyDescent="0.3"/>
    <row r="3641" customFormat="1" x14ac:dyDescent="0.3"/>
    <row r="3642" customFormat="1" x14ac:dyDescent="0.3"/>
    <row r="3643" customFormat="1" x14ac:dyDescent="0.3"/>
    <row r="3644" customFormat="1" x14ac:dyDescent="0.3"/>
    <row r="3645" customFormat="1" x14ac:dyDescent="0.3"/>
    <row r="3646" customFormat="1" x14ac:dyDescent="0.3"/>
    <row r="3647" customFormat="1" x14ac:dyDescent="0.3"/>
    <row r="3648" customFormat="1" x14ac:dyDescent="0.3"/>
    <row r="3649" customFormat="1" x14ac:dyDescent="0.3"/>
    <row r="3650" customFormat="1" x14ac:dyDescent="0.3"/>
    <row r="3651" customFormat="1" x14ac:dyDescent="0.3"/>
    <row r="3652" customFormat="1" x14ac:dyDescent="0.3"/>
    <row r="3653" customFormat="1" x14ac:dyDescent="0.3"/>
    <row r="3654" customFormat="1" x14ac:dyDescent="0.3"/>
    <row r="3655" customFormat="1" x14ac:dyDescent="0.3"/>
    <row r="3656" customFormat="1" x14ac:dyDescent="0.3"/>
    <row r="3657" customFormat="1" x14ac:dyDescent="0.3"/>
    <row r="3658" customFormat="1" x14ac:dyDescent="0.3"/>
    <row r="3659" customFormat="1" x14ac:dyDescent="0.3"/>
    <row r="3660" customFormat="1" x14ac:dyDescent="0.3"/>
    <row r="3661" customFormat="1" x14ac:dyDescent="0.3"/>
    <row r="3662" customFormat="1" x14ac:dyDescent="0.3"/>
    <row r="3663" customFormat="1" x14ac:dyDescent="0.3"/>
    <row r="3664" customFormat="1" x14ac:dyDescent="0.3"/>
    <row r="3665" customFormat="1" x14ac:dyDescent="0.3"/>
    <row r="3666" customFormat="1" x14ac:dyDescent="0.3"/>
    <row r="3667" customFormat="1" x14ac:dyDescent="0.3"/>
    <row r="3668" customFormat="1" x14ac:dyDescent="0.3"/>
    <row r="3669" customFormat="1" x14ac:dyDescent="0.3"/>
    <row r="3670" customFormat="1" x14ac:dyDescent="0.3"/>
    <row r="3671" customFormat="1" x14ac:dyDescent="0.3"/>
    <row r="3672" customFormat="1" x14ac:dyDescent="0.3"/>
    <row r="3673" customFormat="1" x14ac:dyDescent="0.3"/>
    <row r="3674" customFormat="1" x14ac:dyDescent="0.3"/>
    <row r="3675" customFormat="1" x14ac:dyDescent="0.3"/>
    <row r="3676" customFormat="1" x14ac:dyDescent="0.3"/>
    <row r="3677" customFormat="1" x14ac:dyDescent="0.3"/>
    <row r="3678" customFormat="1" x14ac:dyDescent="0.3"/>
    <row r="3679" customFormat="1" x14ac:dyDescent="0.3"/>
    <row r="3680" customFormat="1" x14ac:dyDescent="0.3"/>
    <row r="3681" customFormat="1" x14ac:dyDescent="0.3"/>
    <row r="3682" customFormat="1" x14ac:dyDescent="0.3"/>
    <row r="3683" customFormat="1" x14ac:dyDescent="0.3"/>
    <row r="3684" customFormat="1" x14ac:dyDescent="0.3"/>
    <row r="3685" customFormat="1" x14ac:dyDescent="0.3"/>
    <row r="3686" customFormat="1" x14ac:dyDescent="0.3"/>
    <row r="3687" customFormat="1" x14ac:dyDescent="0.3"/>
    <row r="3688" customFormat="1" x14ac:dyDescent="0.3"/>
    <row r="3689" customFormat="1" x14ac:dyDescent="0.3"/>
    <row r="3690" customFormat="1" x14ac:dyDescent="0.3"/>
    <row r="3691" customFormat="1" x14ac:dyDescent="0.3"/>
    <row r="3692" customFormat="1" x14ac:dyDescent="0.3"/>
    <row r="3693" customFormat="1" x14ac:dyDescent="0.3"/>
    <row r="3694" customFormat="1" x14ac:dyDescent="0.3"/>
    <row r="3695" customFormat="1" x14ac:dyDescent="0.3"/>
    <row r="3696" customFormat="1" x14ac:dyDescent="0.3"/>
    <row r="3697" customFormat="1" x14ac:dyDescent="0.3"/>
    <row r="3698" customFormat="1" x14ac:dyDescent="0.3"/>
    <row r="3699" customFormat="1" x14ac:dyDescent="0.3"/>
    <row r="3700" customFormat="1" x14ac:dyDescent="0.3"/>
    <row r="3701" customFormat="1" x14ac:dyDescent="0.3"/>
    <row r="3702" customFormat="1" x14ac:dyDescent="0.3"/>
    <row r="3703" customFormat="1" x14ac:dyDescent="0.3"/>
    <row r="3704" customFormat="1" x14ac:dyDescent="0.3"/>
    <row r="3705" customFormat="1" x14ac:dyDescent="0.3"/>
    <row r="3706" customFormat="1" x14ac:dyDescent="0.3"/>
    <row r="3707" customFormat="1" x14ac:dyDescent="0.3"/>
    <row r="3708" customFormat="1" x14ac:dyDescent="0.3"/>
    <row r="3709" customFormat="1" x14ac:dyDescent="0.3"/>
    <row r="3710" customFormat="1" x14ac:dyDescent="0.3"/>
    <row r="3711" customFormat="1" x14ac:dyDescent="0.3"/>
    <row r="3712" customFormat="1" x14ac:dyDescent="0.3"/>
    <row r="3713" customFormat="1" x14ac:dyDescent="0.3"/>
    <row r="3714" customFormat="1" x14ac:dyDescent="0.3"/>
    <row r="3715" customFormat="1" x14ac:dyDescent="0.3"/>
    <row r="3716" customFormat="1" x14ac:dyDescent="0.3"/>
    <row r="3717" customFormat="1" x14ac:dyDescent="0.3"/>
    <row r="3718" customFormat="1" x14ac:dyDescent="0.3"/>
    <row r="3719" customFormat="1" x14ac:dyDescent="0.3"/>
    <row r="3720" customFormat="1" x14ac:dyDescent="0.3"/>
    <row r="3721" customFormat="1" x14ac:dyDescent="0.3"/>
    <row r="3722" customFormat="1" x14ac:dyDescent="0.3"/>
    <row r="3723" customFormat="1" x14ac:dyDescent="0.3"/>
    <row r="3724" customFormat="1" x14ac:dyDescent="0.3"/>
    <row r="3725" customFormat="1" x14ac:dyDescent="0.3"/>
    <row r="3726" customFormat="1" x14ac:dyDescent="0.3"/>
    <row r="3727" customFormat="1" x14ac:dyDescent="0.3"/>
    <row r="3728" customFormat="1" x14ac:dyDescent="0.3"/>
    <row r="3729" customFormat="1" x14ac:dyDescent="0.3"/>
    <row r="3730" customFormat="1" x14ac:dyDescent="0.3"/>
    <row r="3731" customFormat="1" x14ac:dyDescent="0.3"/>
    <row r="3732" customFormat="1" x14ac:dyDescent="0.3"/>
    <row r="3733" customFormat="1" x14ac:dyDescent="0.3"/>
    <row r="3734" customFormat="1" x14ac:dyDescent="0.3"/>
    <row r="3735" customFormat="1" x14ac:dyDescent="0.3"/>
    <row r="3736" customFormat="1" x14ac:dyDescent="0.3"/>
    <row r="3737" customFormat="1" x14ac:dyDescent="0.3"/>
    <row r="3738" customFormat="1" x14ac:dyDescent="0.3"/>
    <row r="3739" customFormat="1" x14ac:dyDescent="0.3"/>
    <row r="3740" customFormat="1" x14ac:dyDescent="0.3"/>
    <row r="3741" customFormat="1" x14ac:dyDescent="0.3"/>
    <row r="3742" customFormat="1" x14ac:dyDescent="0.3"/>
    <row r="3743" customFormat="1" x14ac:dyDescent="0.3"/>
    <row r="3744" customFormat="1" x14ac:dyDescent="0.3"/>
    <row r="3745" customFormat="1" x14ac:dyDescent="0.3"/>
    <row r="3746" customFormat="1" x14ac:dyDescent="0.3"/>
    <row r="3747" customFormat="1" x14ac:dyDescent="0.3"/>
    <row r="3748" customFormat="1" x14ac:dyDescent="0.3"/>
    <row r="3749" customFormat="1" x14ac:dyDescent="0.3"/>
    <row r="3750" customFormat="1" x14ac:dyDescent="0.3"/>
    <row r="3751" customFormat="1" x14ac:dyDescent="0.3"/>
    <row r="3752" customFormat="1" x14ac:dyDescent="0.3"/>
    <row r="3753" customFormat="1" x14ac:dyDescent="0.3"/>
    <row r="3754" customFormat="1" x14ac:dyDescent="0.3"/>
    <row r="3755" customFormat="1" x14ac:dyDescent="0.3"/>
    <row r="3756" customFormat="1" x14ac:dyDescent="0.3"/>
    <row r="3757" customFormat="1" x14ac:dyDescent="0.3"/>
    <row r="3758" customFormat="1" x14ac:dyDescent="0.3"/>
    <row r="3759" customFormat="1" x14ac:dyDescent="0.3"/>
    <row r="3760" customFormat="1" x14ac:dyDescent="0.3"/>
    <row r="3761" customFormat="1" x14ac:dyDescent="0.3"/>
    <row r="3762" customFormat="1" x14ac:dyDescent="0.3"/>
    <row r="3763" customFormat="1" x14ac:dyDescent="0.3"/>
    <row r="3764" customFormat="1" x14ac:dyDescent="0.3"/>
    <row r="3765" customFormat="1" x14ac:dyDescent="0.3"/>
    <row r="3766" customFormat="1" x14ac:dyDescent="0.3"/>
    <row r="3767" customFormat="1" x14ac:dyDescent="0.3"/>
    <row r="3768" customFormat="1" x14ac:dyDescent="0.3"/>
    <row r="3769" customFormat="1" x14ac:dyDescent="0.3"/>
    <row r="3770" customFormat="1" x14ac:dyDescent="0.3"/>
    <row r="3771" customFormat="1" x14ac:dyDescent="0.3"/>
    <row r="3772" customFormat="1" x14ac:dyDescent="0.3"/>
    <row r="3773" customFormat="1" x14ac:dyDescent="0.3"/>
    <row r="3774" customFormat="1" x14ac:dyDescent="0.3"/>
    <row r="3775" customFormat="1" x14ac:dyDescent="0.3"/>
    <row r="3776" customFormat="1" x14ac:dyDescent="0.3"/>
    <row r="3777" customFormat="1" x14ac:dyDescent="0.3"/>
    <row r="3778" customFormat="1" x14ac:dyDescent="0.3"/>
    <row r="3779" customFormat="1" x14ac:dyDescent="0.3"/>
    <row r="3780" customFormat="1" x14ac:dyDescent="0.3"/>
    <row r="3781" customFormat="1" x14ac:dyDescent="0.3"/>
    <row r="3782" customFormat="1" x14ac:dyDescent="0.3"/>
    <row r="3783" customFormat="1" x14ac:dyDescent="0.3"/>
    <row r="3784" customFormat="1" x14ac:dyDescent="0.3"/>
    <row r="3785" customFormat="1" x14ac:dyDescent="0.3"/>
    <row r="3786" customFormat="1" x14ac:dyDescent="0.3"/>
    <row r="3787" customFormat="1" x14ac:dyDescent="0.3"/>
    <row r="3788" customFormat="1" x14ac:dyDescent="0.3"/>
    <row r="3789" customFormat="1" x14ac:dyDescent="0.3"/>
    <row r="3790" customFormat="1" x14ac:dyDescent="0.3"/>
    <row r="3791" customFormat="1" x14ac:dyDescent="0.3"/>
    <row r="3792" customFormat="1" x14ac:dyDescent="0.3"/>
    <row r="3793" customFormat="1" x14ac:dyDescent="0.3"/>
    <row r="3794" customFormat="1" x14ac:dyDescent="0.3"/>
    <row r="3795" customFormat="1" x14ac:dyDescent="0.3"/>
    <row r="3796" customFormat="1" x14ac:dyDescent="0.3"/>
    <row r="3797" customFormat="1" x14ac:dyDescent="0.3"/>
    <row r="3798" customFormat="1" x14ac:dyDescent="0.3"/>
    <row r="3799" customFormat="1" x14ac:dyDescent="0.3"/>
    <row r="3800" customFormat="1" x14ac:dyDescent="0.3"/>
    <row r="3801" customFormat="1" x14ac:dyDescent="0.3"/>
    <row r="3802" customFormat="1" x14ac:dyDescent="0.3"/>
    <row r="3803" customFormat="1" x14ac:dyDescent="0.3"/>
    <row r="3804" customFormat="1" x14ac:dyDescent="0.3"/>
    <row r="3805" customFormat="1" x14ac:dyDescent="0.3"/>
    <row r="3806" customFormat="1" x14ac:dyDescent="0.3"/>
    <row r="3807" customFormat="1" x14ac:dyDescent="0.3"/>
    <row r="3808" customFormat="1" x14ac:dyDescent="0.3"/>
    <row r="3809" customFormat="1" x14ac:dyDescent="0.3"/>
    <row r="3810" customFormat="1" x14ac:dyDescent="0.3"/>
    <row r="3811" customFormat="1" x14ac:dyDescent="0.3"/>
    <row r="3812" customFormat="1" x14ac:dyDescent="0.3"/>
    <row r="3813" customFormat="1" x14ac:dyDescent="0.3"/>
    <row r="3814" customFormat="1" x14ac:dyDescent="0.3"/>
    <row r="3815" customFormat="1" x14ac:dyDescent="0.3"/>
    <row r="3816" customFormat="1" x14ac:dyDescent="0.3"/>
    <row r="3817" customFormat="1" x14ac:dyDescent="0.3"/>
    <row r="3818" customFormat="1" x14ac:dyDescent="0.3"/>
    <row r="3819" customFormat="1" x14ac:dyDescent="0.3"/>
    <row r="3820" customFormat="1" x14ac:dyDescent="0.3"/>
    <row r="3821" customFormat="1" x14ac:dyDescent="0.3"/>
    <row r="3822" customFormat="1" x14ac:dyDescent="0.3"/>
    <row r="3823" customFormat="1" x14ac:dyDescent="0.3"/>
    <row r="3824" customFormat="1" x14ac:dyDescent="0.3"/>
    <row r="3825" customFormat="1" x14ac:dyDescent="0.3"/>
    <row r="3826" customFormat="1" x14ac:dyDescent="0.3"/>
    <row r="3827" customFormat="1" x14ac:dyDescent="0.3"/>
    <row r="3828" customFormat="1" x14ac:dyDescent="0.3"/>
    <row r="3829" customFormat="1" x14ac:dyDescent="0.3"/>
    <row r="3830" customFormat="1" x14ac:dyDescent="0.3"/>
    <row r="3831" customFormat="1" x14ac:dyDescent="0.3"/>
    <row r="3832" customFormat="1" x14ac:dyDescent="0.3"/>
    <row r="3833" customFormat="1" x14ac:dyDescent="0.3"/>
    <row r="3834" customFormat="1" x14ac:dyDescent="0.3"/>
    <row r="3835" customFormat="1" x14ac:dyDescent="0.3"/>
    <row r="3836" customFormat="1" x14ac:dyDescent="0.3"/>
    <row r="3837" customFormat="1" x14ac:dyDescent="0.3"/>
    <row r="3838" customFormat="1" x14ac:dyDescent="0.3"/>
    <row r="3839" customFormat="1" x14ac:dyDescent="0.3"/>
    <row r="3840" customFormat="1" x14ac:dyDescent="0.3"/>
    <row r="3841" customFormat="1" x14ac:dyDescent="0.3"/>
    <row r="3842" customFormat="1" x14ac:dyDescent="0.3"/>
    <row r="3843" customFormat="1" x14ac:dyDescent="0.3"/>
    <row r="3844" customFormat="1" x14ac:dyDescent="0.3"/>
    <row r="3845" customFormat="1" x14ac:dyDescent="0.3"/>
    <row r="3846" customFormat="1" x14ac:dyDescent="0.3"/>
    <row r="3847" customFormat="1" x14ac:dyDescent="0.3"/>
    <row r="3848" customFormat="1" x14ac:dyDescent="0.3"/>
    <row r="3849" customFormat="1" x14ac:dyDescent="0.3"/>
    <row r="3850" customFormat="1" x14ac:dyDescent="0.3"/>
    <row r="3851" customFormat="1" x14ac:dyDescent="0.3"/>
    <row r="3852" customFormat="1" x14ac:dyDescent="0.3"/>
    <row r="3853" customFormat="1" x14ac:dyDescent="0.3"/>
    <row r="3854" customFormat="1" x14ac:dyDescent="0.3"/>
    <row r="3855" customFormat="1" x14ac:dyDescent="0.3"/>
    <row r="3856" customFormat="1" x14ac:dyDescent="0.3"/>
    <row r="3857" customFormat="1" x14ac:dyDescent="0.3"/>
    <row r="3858" customFormat="1" x14ac:dyDescent="0.3"/>
    <row r="3859" customFormat="1" x14ac:dyDescent="0.3"/>
    <row r="3860" customFormat="1" x14ac:dyDescent="0.3"/>
    <row r="3861" customFormat="1" x14ac:dyDescent="0.3"/>
    <row r="3862" customFormat="1" x14ac:dyDescent="0.3"/>
    <row r="3863" customFormat="1" x14ac:dyDescent="0.3"/>
    <row r="3864" customFormat="1" x14ac:dyDescent="0.3"/>
    <row r="3865" customFormat="1" x14ac:dyDescent="0.3"/>
    <row r="3866" customFormat="1" x14ac:dyDescent="0.3"/>
    <row r="3867" customFormat="1" x14ac:dyDescent="0.3"/>
    <row r="3868" customFormat="1" x14ac:dyDescent="0.3"/>
    <row r="3869" customFormat="1" x14ac:dyDescent="0.3"/>
    <row r="3870" customFormat="1" x14ac:dyDescent="0.3"/>
    <row r="3871" customFormat="1" x14ac:dyDescent="0.3"/>
    <row r="3872" customFormat="1" x14ac:dyDescent="0.3"/>
    <row r="3873" customFormat="1" x14ac:dyDescent="0.3"/>
    <row r="3874" customFormat="1" x14ac:dyDescent="0.3"/>
    <row r="3875" customFormat="1" x14ac:dyDescent="0.3"/>
    <row r="3876" customFormat="1" x14ac:dyDescent="0.3"/>
    <row r="3877" customFormat="1" x14ac:dyDescent="0.3"/>
    <row r="3878" customFormat="1" x14ac:dyDescent="0.3"/>
    <row r="3879" customFormat="1" x14ac:dyDescent="0.3"/>
    <row r="3880" customFormat="1" x14ac:dyDescent="0.3"/>
    <row r="3881" customFormat="1" x14ac:dyDescent="0.3"/>
    <row r="3882" customFormat="1" x14ac:dyDescent="0.3"/>
    <row r="3883" customFormat="1" x14ac:dyDescent="0.3"/>
    <row r="3884" customFormat="1" x14ac:dyDescent="0.3"/>
    <row r="3885" customFormat="1" x14ac:dyDescent="0.3"/>
    <row r="3886" customFormat="1" x14ac:dyDescent="0.3"/>
    <row r="3887" customFormat="1" x14ac:dyDescent="0.3"/>
    <row r="3888" customFormat="1" x14ac:dyDescent="0.3"/>
    <row r="3889" customFormat="1" x14ac:dyDescent="0.3"/>
    <row r="3890" customFormat="1" x14ac:dyDescent="0.3"/>
    <row r="3891" customFormat="1" x14ac:dyDescent="0.3"/>
    <row r="3892" customFormat="1" x14ac:dyDescent="0.3"/>
    <row r="3893" customFormat="1" x14ac:dyDescent="0.3"/>
    <row r="3894" customFormat="1" x14ac:dyDescent="0.3"/>
    <row r="3895" customFormat="1" x14ac:dyDescent="0.3"/>
    <row r="3896" customFormat="1" x14ac:dyDescent="0.3"/>
    <row r="3897" customFormat="1" x14ac:dyDescent="0.3"/>
    <row r="3898" customFormat="1" x14ac:dyDescent="0.3"/>
    <row r="3899" customFormat="1" x14ac:dyDescent="0.3"/>
    <row r="3900" customFormat="1" x14ac:dyDescent="0.3"/>
    <row r="3901" customFormat="1" x14ac:dyDescent="0.3"/>
    <row r="3902" customFormat="1" x14ac:dyDescent="0.3"/>
    <row r="3903" customFormat="1" x14ac:dyDescent="0.3"/>
    <row r="3904" customFormat="1" x14ac:dyDescent="0.3"/>
    <row r="3905" customFormat="1" x14ac:dyDescent="0.3"/>
    <row r="3906" customFormat="1" x14ac:dyDescent="0.3"/>
    <row r="3907" customFormat="1" x14ac:dyDescent="0.3"/>
    <row r="3908" customFormat="1" x14ac:dyDescent="0.3"/>
    <row r="3909" customFormat="1" x14ac:dyDescent="0.3"/>
    <row r="3910" customFormat="1" x14ac:dyDescent="0.3"/>
    <row r="3911" customFormat="1" x14ac:dyDescent="0.3"/>
    <row r="3912" customFormat="1" x14ac:dyDescent="0.3"/>
    <row r="3913" customFormat="1" x14ac:dyDescent="0.3"/>
    <row r="3914" customFormat="1" x14ac:dyDescent="0.3"/>
    <row r="3915" customFormat="1" x14ac:dyDescent="0.3"/>
    <row r="3916" customFormat="1" x14ac:dyDescent="0.3"/>
    <row r="3917" customFormat="1" x14ac:dyDescent="0.3"/>
    <row r="3918" customFormat="1" x14ac:dyDescent="0.3"/>
    <row r="3919" customFormat="1" x14ac:dyDescent="0.3"/>
    <row r="3920" customFormat="1" x14ac:dyDescent="0.3"/>
    <row r="3921" customFormat="1" x14ac:dyDescent="0.3"/>
    <row r="3922" customFormat="1" x14ac:dyDescent="0.3"/>
    <row r="3923" customFormat="1" x14ac:dyDescent="0.3"/>
    <row r="3924" customFormat="1" x14ac:dyDescent="0.3"/>
    <row r="3925" customFormat="1" x14ac:dyDescent="0.3"/>
    <row r="3926" customFormat="1" x14ac:dyDescent="0.3"/>
    <row r="3927" customFormat="1" x14ac:dyDescent="0.3"/>
    <row r="3928" customFormat="1" x14ac:dyDescent="0.3"/>
    <row r="3929" customFormat="1" x14ac:dyDescent="0.3"/>
    <row r="3930" customFormat="1" x14ac:dyDescent="0.3"/>
    <row r="3931" customFormat="1" x14ac:dyDescent="0.3"/>
    <row r="3932" customFormat="1" x14ac:dyDescent="0.3"/>
    <row r="3933" customFormat="1" x14ac:dyDescent="0.3"/>
    <row r="3934" customFormat="1" x14ac:dyDescent="0.3"/>
    <row r="3935" customFormat="1" x14ac:dyDescent="0.3"/>
    <row r="3936" customFormat="1" x14ac:dyDescent="0.3"/>
    <row r="3937" customFormat="1" x14ac:dyDescent="0.3"/>
    <row r="3938" customFormat="1" x14ac:dyDescent="0.3"/>
    <row r="3939" customFormat="1" x14ac:dyDescent="0.3"/>
    <row r="3940" customFormat="1" x14ac:dyDescent="0.3"/>
    <row r="3941" customFormat="1" x14ac:dyDescent="0.3"/>
    <row r="3942" customFormat="1" x14ac:dyDescent="0.3"/>
    <row r="3943" customFormat="1" x14ac:dyDescent="0.3"/>
    <row r="3944" customFormat="1" x14ac:dyDescent="0.3"/>
    <row r="3945" customFormat="1" x14ac:dyDescent="0.3"/>
    <row r="3946" customFormat="1" x14ac:dyDescent="0.3"/>
    <row r="3947" customFormat="1" x14ac:dyDescent="0.3"/>
    <row r="3948" customFormat="1" x14ac:dyDescent="0.3"/>
    <row r="3949" customFormat="1" x14ac:dyDescent="0.3"/>
    <row r="3950" customFormat="1" x14ac:dyDescent="0.3"/>
    <row r="3951" customFormat="1" x14ac:dyDescent="0.3"/>
    <row r="3952" customFormat="1" x14ac:dyDescent="0.3"/>
    <row r="3953" customFormat="1" x14ac:dyDescent="0.3"/>
    <row r="3954" customFormat="1" x14ac:dyDescent="0.3"/>
    <row r="3955" customFormat="1" x14ac:dyDescent="0.3"/>
    <row r="3956" customFormat="1" x14ac:dyDescent="0.3"/>
    <row r="3957" customFormat="1" x14ac:dyDescent="0.3"/>
    <row r="3958" customFormat="1" x14ac:dyDescent="0.3"/>
    <row r="3959" customFormat="1" x14ac:dyDescent="0.3"/>
    <row r="3960" customFormat="1" x14ac:dyDescent="0.3"/>
    <row r="3961" customFormat="1" x14ac:dyDescent="0.3"/>
    <row r="3962" customFormat="1" x14ac:dyDescent="0.3"/>
    <row r="3963" customFormat="1" x14ac:dyDescent="0.3"/>
    <row r="3964" customFormat="1" x14ac:dyDescent="0.3"/>
    <row r="3965" customFormat="1" x14ac:dyDescent="0.3"/>
    <row r="3966" customFormat="1" x14ac:dyDescent="0.3"/>
    <row r="3967" customFormat="1" x14ac:dyDescent="0.3"/>
    <row r="3968" customFormat="1" x14ac:dyDescent="0.3"/>
    <row r="3969" customFormat="1" x14ac:dyDescent="0.3"/>
    <row r="3970" customFormat="1" x14ac:dyDescent="0.3"/>
    <row r="3971" customFormat="1" x14ac:dyDescent="0.3"/>
    <row r="3972" customFormat="1" x14ac:dyDescent="0.3"/>
    <row r="3973" customFormat="1" x14ac:dyDescent="0.3"/>
    <row r="3974" customFormat="1" x14ac:dyDescent="0.3"/>
    <row r="3975" customFormat="1" x14ac:dyDescent="0.3"/>
    <row r="3976" customFormat="1" x14ac:dyDescent="0.3"/>
    <row r="3977" customFormat="1" x14ac:dyDescent="0.3"/>
    <row r="3978" customFormat="1" x14ac:dyDescent="0.3"/>
    <row r="3979" customFormat="1" x14ac:dyDescent="0.3"/>
    <row r="3980" customFormat="1" x14ac:dyDescent="0.3"/>
    <row r="3981" customFormat="1" x14ac:dyDescent="0.3"/>
    <row r="3982" customFormat="1" x14ac:dyDescent="0.3"/>
    <row r="3983" customFormat="1" x14ac:dyDescent="0.3"/>
    <row r="3984" customFormat="1" x14ac:dyDescent="0.3"/>
    <row r="3985" customFormat="1" x14ac:dyDescent="0.3"/>
    <row r="3986" customFormat="1" x14ac:dyDescent="0.3"/>
    <row r="3987" customFormat="1" x14ac:dyDescent="0.3"/>
    <row r="3988" customFormat="1" x14ac:dyDescent="0.3"/>
    <row r="3989" customFormat="1" x14ac:dyDescent="0.3"/>
    <row r="3990" customFormat="1" x14ac:dyDescent="0.3"/>
    <row r="3991" customFormat="1" x14ac:dyDescent="0.3"/>
    <row r="3992" customFormat="1" x14ac:dyDescent="0.3"/>
    <row r="3993" customFormat="1" x14ac:dyDescent="0.3"/>
    <row r="3994" customFormat="1" x14ac:dyDescent="0.3"/>
    <row r="3995" customFormat="1" x14ac:dyDescent="0.3"/>
    <row r="3996" customFormat="1" x14ac:dyDescent="0.3"/>
    <row r="3997" customFormat="1" x14ac:dyDescent="0.3"/>
    <row r="3998" customFormat="1" x14ac:dyDescent="0.3"/>
    <row r="3999" customFormat="1" x14ac:dyDescent="0.3"/>
    <row r="4000" customFormat="1" x14ac:dyDescent="0.3"/>
    <row r="4001" customFormat="1" x14ac:dyDescent="0.3"/>
    <row r="4002" customFormat="1" x14ac:dyDescent="0.3"/>
    <row r="4003" customFormat="1" x14ac:dyDescent="0.3"/>
    <row r="4004" customFormat="1" x14ac:dyDescent="0.3"/>
    <row r="4005" customFormat="1" x14ac:dyDescent="0.3"/>
    <row r="4006" customFormat="1" x14ac:dyDescent="0.3"/>
    <row r="4007" customFormat="1" x14ac:dyDescent="0.3"/>
    <row r="4008" customFormat="1" x14ac:dyDescent="0.3"/>
    <row r="4009" customFormat="1" x14ac:dyDescent="0.3"/>
    <row r="4010" customFormat="1" x14ac:dyDescent="0.3"/>
    <row r="4011" customFormat="1" x14ac:dyDescent="0.3"/>
    <row r="4012" customFormat="1" x14ac:dyDescent="0.3"/>
    <row r="4013" customFormat="1" x14ac:dyDescent="0.3"/>
    <row r="4014" customFormat="1" x14ac:dyDescent="0.3"/>
    <row r="4015" customFormat="1" x14ac:dyDescent="0.3"/>
    <row r="4016" customFormat="1" x14ac:dyDescent="0.3"/>
    <row r="4017" customFormat="1" x14ac:dyDescent="0.3"/>
    <row r="4018" customFormat="1" x14ac:dyDescent="0.3"/>
    <row r="4019" customFormat="1" x14ac:dyDescent="0.3"/>
    <row r="4020" customFormat="1" x14ac:dyDescent="0.3"/>
    <row r="4021" customFormat="1" x14ac:dyDescent="0.3"/>
    <row r="4022" customFormat="1" x14ac:dyDescent="0.3"/>
    <row r="4023" customFormat="1" x14ac:dyDescent="0.3"/>
    <row r="4024" customFormat="1" x14ac:dyDescent="0.3"/>
    <row r="4025" customFormat="1" x14ac:dyDescent="0.3"/>
    <row r="4026" customFormat="1" x14ac:dyDescent="0.3"/>
    <row r="4027" customFormat="1" x14ac:dyDescent="0.3"/>
    <row r="4028" customFormat="1" x14ac:dyDescent="0.3"/>
    <row r="4029" customFormat="1" x14ac:dyDescent="0.3"/>
    <row r="4030" customFormat="1" x14ac:dyDescent="0.3"/>
    <row r="4031" customFormat="1" x14ac:dyDescent="0.3"/>
    <row r="4032" customFormat="1" x14ac:dyDescent="0.3"/>
    <row r="4033" customFormat="1" x14ac:dyDescent="0.3"/>
    <row r="4034" customFormat="1" x14ac:dyDescent="0.3"/>
    <row r="4035" customFormat="1" x14ac:dyDescent="0.3"/>
    <row r="4036" customFormat="1" x14ac:dyDescent="0.3"/>
    <row r="4037" customFormat="1" x14ac:dyDescent="0.3"/>
    <row r="4038" customFormat="1" x14ac:dyDescent="0.3"/>
    <row r="4039" customFormat="1" x14ac:dyDescent="0.3"/>
    <row r="4040" customFormat="1" x14ac:dyDescent="0.3"/>
    <row r="4041" customFormat="1" x14ac:dyDescent="0.3"/>
    <row r="4042" customFormat="1" x14ac:dyDescent="0.3"/>
    <row r="4043" customFormat="1" x14ac:dyDescent="0.3"/>
    <row r="4044" customFormat="1" x14ac:dyDescent="0.3"/>
    <row r="4045" customFormat="1" x14ac:dyDescent="0.3"/>
    <row r="4046" customFormat="1" x14ac:dyDescent="0.3"/>
    <row r="4047" customFormat="1" x14ac:dyDescent="0.3"/>
    <row r="4048" customFormat="1" x14ac:dyDescent="0.3"/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  <row r="4113" customFormat="1" x14ac:dyDescent="0.3"/>
    <row r="4114" customFormat="1" x14ac:dyDescent="0.3"/>
    <row r="4115" customFormat="1" x14ac:dyDescent="0.3"/>
    <row r="4116" customFormat="1" x14ac:dyDescent="0.3"/>
    <row r="4117" customFormat="1" x14ac:dyDescent="0.3"/>
    <row r="4118" customFormat="1" x14ac:dyDescent="0.3"/>
    <row r="4119" customFormat="1" x14ac:dyDescent="0.3"/>
    <row r="4120" customFormat="1" x14ac:dyDescent="0.3"/>
    <row r="4121" customFormat="1" x14ac:dyDescent="0.3"/>
    <row r="4122" customFormat="1" x14ac:dyDescent="0.3"/>
    <row r="4123" customFormat="1" x14ac:dyDescent="0.3"/>
    <row r="4124" customFormat="1" x14ac:dyDescent="0.3"/>
    <row r="4125" customFormat="1" x14ac:dyDescent="0.3"/>
    <row r="4126" customFormat="1" x14ac:dyDescent="0.3"/>
    <row r="4127" customFormat="1" x14ac:dyDescent="0.3"/>
    <row r="4128" customFormat="1" x14ac:dyDescent="0.3"/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  <row r="4167" customFormat="1" x14ac:dyDescent="0.3"/>
    <row r="4168" customFormat="1" x14ac:dyDescent="0.3"/>
    <row r="4169" customFormat="1" x14ac:dyDescent="0.3"/>
    <row r="4170" customFormat="1" x14ac:dyDescent="0.3"/>
    <row r="4171" customFormat="1" x14ac:dyDescent="0.3"/>
    <row r="4172" customFormat="1" x14ac:dyDescent="0.3"/>
    <row r="4173" customFormat="1" x14ac:dyDescent="0.3"/>
    <row r="4174" customFormat="1" x14ac:dyDescent="0.3"/>
    <row r="4175" customFormat="1" x14ac:dyDescent="0.3"/>
    <row r="4176" customFormat="1" x14ac:dyDescent="0.3"/>
    <row r="4177" customFormat="1" x14ac:dyDescent="0.3"/>
    <row r="4178" customFormat="1" x14ac:dyDescent="0.3"/>
    <row r="4179" customFormat="1" x14ac:dyDescent="0.3"/>
    <row r="4180" customFormat="1" x14ac:dyDescent="0.3"/>
    <row r="4181" customFormat="1" x14ac:dyDescent="0.3"/>
    <row r="4182" customFormat="1" x14ac:dyDescent="0.3"/>
    <row r="4183" customFormat="1" x14ac:dyDescent="0.3"/>
    <row r="4184" customFormat="1" x14ac:dyDescent="0.3"/>
    <row r="4185" customFormat="1" x14ac:dyDescent="0.3"/>
    <row r="4186" customFormat="1" x14ac:dyDescent="0.3"/>
    <row r="4187" customFormat="1" x14ac:dyDescent="0.3"/>
    <row r="4188" customFormat="1" x14ac:dyDescent="0.3"/>
    <row r="4189" customFormat="1" x14ac:dyDescent="0.3"/>
    <row r="4190" customFormat="1" x14ac:dyDescent="0.3"/>
    <row r="4191" customFormat="1" x14ac:dyDescent="0.3"/>
    <row r="4192" customFormat="1" x14ac:dyDescent="0.3"/>
    <row r="4193" customFormat="1" x14ac:dyDescent="0.3"/>
    <row r="4194" customFormat="1" x14ac:dyDescent="0.3"/>
    <row r="4195" customFormat="1" x14ac:dyDescent="0.3"/>
    <row r="4196" customFormat="1" x14ac:dyDescent="0.3"/>
    <row r="4197" customFormat="1" x14ac:dyDescent="0.3"/>
    <row r="4198" customFormat="1" x14ac:dyDescent="0.3"/>
    <row r="4199" customFormat="1" x14ac:dyDescent="0.3"/>
    <row r="4200" customFormat="1" x14ac:dyDescent="0.3"/>
    <row r="4201" customFormat="1" x14ac:dyDescent="0.3"/>
    <row r="4202" customFormat="1" x14ac:dyDescent="0.3"/>
    <row r="4203" customFormat="1" x14ac:dyDescent="0.3"/>
    <row r="4204" customFormat="1" x14ac:dyDescent="0.3"/>
    <row r="4205" customFormat="1" x14ac:dyDescent="0.3"/>
    <row r="4206" customFormat="1" x14ac:dyDescent="0.3"/>
    <row r="4207" customFormat="1" x14ac:dyDescent="0.3"/>
    <row r="4208" customFormat="1" x14ac:dyDescent="0.3"/>
    <row r="4209" customFormat="1" x14ac:dyDescent="0.3"/>
    <row r="4210" customFormat="1" x14ac:dyDescent="0.3"/>
    <row r="4211" customFormat="1" x14ac:dyDescent="0.3"/>
    <row r="4212" customFormat="1" x14ac:dyDescent="0.3"/>
    <row r="4213" customFormat="1" x14ac:dyDescent="0.3"/>
    <row r="4214" customFormat="1" x14ac:dyDescent="0.3"/>
    <row r="4215" customFormat="1" x14ac:dyDescent="0.3"/>
    <row r="4216" customFormat="1" x14ac:dyDescent="0.3"/>
    <row r="4217" customFormat="1" x14ac:dyDescent="0.3"/>
    <row r="4218" customFormat="1" x14ac:dyDescent="0.3"/>
    <row r="4219" customFormat="1" x14ac:dyDescent="0.3"/>
    <row r="4220" customFormat="1" x14ac:dyDescent="0.3"/>
    <row r="4221" customFormat="1" x14ac:dyDescent="0.3"/>
    <row r="4222" customFormat="1" x14ac:dyDescent="0.3"/>
    <row r="4223" customFormat="1" x14ac:dyDescent="0.3"/>
    <row r="4224" customFormat="1" x14ac:dyDescent="0.3"/>
    <row r="4225" customFormat="1" x14ac:dyDescent="0.3"/>
    <row r="4226" customFormat="1" x14ac:dyDescent="0.3"/>
    <row r="4227" customFormat="1" x14ac:dyDescent="0.3"/>
    <row r="4228" customFormat="1" x14ac:dyDescent="0.3"/>
    <row r="4229" customFormat="1" x14ac:dyDescent="0.3"/>
    <row r="4230" customFormat="1" x14ac:dyDescent="0.3"/>
    <row r="4231" customFormat="1" x14ac:dyDescent="0.3"/>
    <row r="4232" customFormat="1" x14ac:dyDescent="0.3"/>
    <row r="4233" customFormat="1" x14ac:dyDescent="0.3"/>
    <row r="4234" customFormat="1" x14ac:dyDescent="0.3"/>
    <row r="4235" customFormat="1" x14ac:dyDescent="0.3"/>
    <row r="4236" customFormat="1" x14ac:dyDescent="0.3"/>
    <row r="4237" customFormat="1" x14ac:dyDescent="0.3"/>
    <row r="4238" customFormat="1" x14ac:dyDescent="0.3"/>
    <row r="4239" customFormat="1" x14ac:dyDescent="0.3"/>
    <row r="4240" customFormat="1" x14ac:dyDescent="0.3"/>
    <row r="4241" customFormat="1" x14ac:dyDescent="0.3"/>
    <row r="4242" customFormat="1" x14ac:dyDescent="0.3"/>
    <row r="4243" customFormat="1" x14ac:dyDescent="0.3"/>
    <row r="4244" customFormat="1" x14ac:dyDescent="0.3"/>
    <row r="4245" customFormat="1" x14ac:dyDescent="0.3"/>
    <row r="4246" customFormat="1" x14ac:dyDescent="0.3"/>
    <row r="4247" customFormat="1" x14ac:dyDescent="0.3"/>
    <row r="4248" customFormat="1" x14ac:dyDescent="0.3"/>
    <row r="4249" customFormat="1" x14ac:dyDescent="0.3"/>
    <row r="4250" customFormat="1" x14ac:dyDescent="0.3"/>
    <row r="4251" customFormat="1" x14ac:dyDescent="0.3"/>
    <row r="4252" customFormat="1" x14ac:dyDescent="0.3"/>
    <row r="4253" customFormat="1" x14ac:dyDescent="0.3"/>
    <row r="4254" customFormat="1" x14ac:dyDescent="0.3"/>
    <row r="4255" customFormat="1" x14ac:dyDescent="0.3"/>
    <row r="4256" customFormat="1" x14ac:dyDescent="0.3"/>
    <row r="4257" customFormat="1" x14ac:dyDescent="0.3"/>
    <row r="4258" customFormat="1" x14ac:dyDescent="0.3"/>
    <row r="4259" customFormat="1" x14ac:dyDescent="0.3"/>
    <row r="4260" customFormat="1" x14ac:dyDescent="0.3"/>
    <row r="4261" customFormat="1" x14ac:dyDescent="0.3"/>
    <row r="4262" customFormat="1" x14ac:dyDescent="0.3"/>
    <row r="4263" customFormat="1" x14ac:dyDescent="0.3"/>
    <row r="4264" customFormat="1" x14ac:dyDescent="0.3"/>
    <row r="4265" customFormat="1" x14ac:dyDescent="0.3"/>
    <row r="4266" customFormat="1" x14ac:dyDescent="0.3"/>
    <row r="4267" customFormat="1" x14ac:dyDescent="0.3"/>
    <row r="4268" customFormat="1" x14ac:dyDescent="0.3"/>
    <row r="4269" customFormat="1" x14ac:dyDescent="0.3"/>
    <row r="4270" customFormat="1" x14ac:dyDescent="0.3"/>
    <row r="4271" customFormat="1" x14ac:dyDescent="0.3"/>
    <row r="4272" customFormat="1" x14ac:dyDescent="0.3"/>
    <row r="4273" customFormat="1" x14ac:dyDescent="0.3"/>
    <row r="4274" customFormat="1" x14ac:dyDescent="0.3"/>
    <row r="4275" customFormat="1" x14ac:dyDescent="0.3"/>
    <row r="4276" customFormat="1" x14ac:dyDescent="0.3"/>
    <row r="4277" customFormat="1" x14ac:dyDescent="0.3"/>
    <row r="4278" customFormat="1" x14ac:dyDescent="0.3"/>
    <row r="4279" customFormat="1" x14ac:dyDescent="0.3"/>
    <row r="4280" customFormat="1" x14ac:dyDescent="0.3"/>
    <row r="4281" customFormat="1" x14ac:dyDescent="0.3"/>
    <row r="4282" customFormat="1" x14ac:dyDescent="0.3"/>
    <row r="4283" customFormat="1" x14ac:dyDescent="0.3"/>
    <row r="4284" customFormat="1" x14ac:dyDescent="0.3"/>
    <row r="4285" customFormat="1" x14ac:dyDescent="0.3"/>
    <row r="4286" customFormat="1" x14ac:dyDescent="0.3"/>
    <row r="4287" customFormat="1" x14ac:dyDescent="0.3"/>
    <row r="4288" customFormat="1" x14ac:dyDescent="0.3"/>
    <row r="4289" customFormat="1" x14ac:dyDescent="0.3"/>
    <row r="4290" customFormat="1" x14ac:dyDescent="0.3"/>
    <row r="4291" customFormat="1" x14ac:dyDescent="0.3"/>
    <row r="4292" customFormat="1" x14ac:dyDescent="0.3"/>
    <row r="4293" customFormat="1" x14ac:dyDescent="0.3"/>
    <row r="4294" customFormat="1" x14ac:dyDescent="0.3"/>
    <row r="4295" customFormat="1" x14ac:dyDescent="0.3"/>
    <row r="4296" customFormat="1" x14ac:dyDescent="0.3"/>
    <row r="4297" customFormat="1" x14ac:dyDescent="0.3"/>
    <row r="4298" customFormat="1" x14ac:dyDescent="0.3"/>
    <row r="4299" customFormat="1" x14ac:dyDescent="0.3"/>
    <row r="4300" customFormat="1" x14ac:dyDescent="0.3"/>
    <row r="4301" customFormat="1" x14ac:dyDescent="0.3"/>
    <row r="4302" customFormat="1" x14ac:dyDescent="0.3"/>
    <row r="4303" customFormat="1" x14ac:dyDescent="0.3"/>
    <row r="4304" customFormat="1" x14ac:dyDescent="0.3"/>
    <row r="4305" customFormat="1" x14ac:dyDescent="0.3"/>
    <row r="4306" customFormat="1" x14ac:dyDescent="0.3"/>
    <row r="4307" customFormat="1" x14ac:dyDescent="0.3"/>
    <row r="4308" customFormat="1" x14ac:dyDescent="0.3"/>
    <row r="4309" customFormat="1" x14ac:dyDescent="0.3"/>
    <row r="4310" customFormat="1" x14ac:dyDescent="0.3"/>
    <row r="4311" customFormat="1" x14ac:dyDescent="0.3"/>
    <row r="4312" customFormat="1" x14ac:dyDescent="0.3"/>
    <row r="4313" customFormat="1" x14ac:dyDescent="0.3"/>
    <row r="4314" customFormat="1" x14ac:dyDescent="0.3"/>
    <row r="4315" customFormat="1" x14ac:dyDescent="0.3"/>
    <row r="4316" customFormat="1" x14ac:dyDescent="0.3"/>
    <row r="4317" customFormat="1" x14ac:dyDescent="0.3"/>
    <row r="4318" customFormat="1" x14ac:dyDescent="0.3"/>
    <row r="4319" customFormat="1" x14ac:dyDescent="0.3"/>
    <row r="4320" customFormat="1" x14ac:dyDescent="0.3"/>
    <row r="4321" customFormat="1" x14ac:dyDescent="0.3"/>
    <row r="4322" customFormat="1" x14ac:dyDescent="0.3"/>
    <row r="4323" customFormat="1" x14ac:dyDescent="0.3"/>
    <row r="4324" customFormat="1" x14ac:dyDescent="0.3"/>
    <row r="4325" customFormat="1" x14ac:dyDescent="0.3"/>
    <row r="4326" customFormat="1" x14ac:dyDescent="0.3"/>
    <row r="4327" customFormat="1" x14ac:dyDescent="0.3"/>
    <row r="4328" customFormat="1" x14ac:dyDescent="0.3"/>
    <row r="4329" customFormat="1" x14ac:dyDescent="0.3"/>
    <row r="4330" customFormat="1" x14ac:dyDescent="0.3"/>
    <row r="4331" customFormat="1" x14ac:dyDescent="0.3"/>
    <row r="4332" customFormat="1" x14ac:dyDescent="0.3"/>
    <row r="4333" customFormat="1" x14ac:dyDescent="0.3"/>
    <row r="4334" customFormat="1" x14ac:dyDescent="0.3"/>
    <row r="4335" customFormat="1" x14ac:dyDescent="0.3"/>
    <row r="4336" customFormat="1" x14ac:dyDescent="0.3"/>
    <row r="4337" customFormat="1" x14ac:dyDescent="0.3"/>
    <row r="4338" customFormat="1" x14ac:dyDescent="0.3"/>
    <row r="4339" customFormat="1" x14ac:dyDescent="0.3"/>
    <row r="4340" customFormat="1" x14ac:dyDescent="0.3"/>
    <row r="4341" customFormat="1" x14ac:dyDescent="0.3"/>
    <row r="4342" customFormat="1" x14ac:dyDescent="0.3"/>
    <row r="4343" customFormat="1" x14ac:dyDescent="0.3"/>
    <row r="4344" customFormat="1" x14ac:dyDescent="0.3"/>
    <row r="4345" customFormat="1" x14ac:dyDescent="0.3"/>
    <row r="4346" customFormat="1" x14ac:dyDescent="0.3"/>
    <row r="4347" customFormat="1" x14ac:dyDescent="0.3"/>
    <row r="4348" customFormat="1" x14ac:dyDescent="0.3"/>
    <row r="4349" customFormat="1" x14ac:dyDescent="0.3"/>
    <row r="4350" customFormat="1" x14ac:dyDescent="0.3"/>
    <row r="4351" customFormat="1" x14ac:dyDescent="0.3"/>
    <row r="4352" customFormat="1" x14ac:dyDescent="0.3"/>
    <row r="4353" customFormat="1" x14ac:dyDescent="0.3"/>
    <row r="4354" customFormat="1" x14ac:dyDescent="0.3"/>
    <row r="4355" customFormat="1" x14ac:dyDescent="0.3"/>
    <row r="4356" customFormat="1" x14ac:dyDescent="0.3"/>
    <row r="4357" customFormat="1" x14ac:dyDescent="0.3"/>
    <row r="4358" customFormat="1" x14ac:dyDescent="0.3"/>
    <row r="4359" customFormat="1" x14ac:dyDescent="0.3"/>
    <row r="4360" customFormat="1" x14ac:dyDescent="0.3"/>
    <row r="4361" customFormat="1" x14ac:dyDescent="0.3"/>
    <row r="4362" customFormat="1" x14ac:dyDescent="0.3"/>
    <row r="4363" customFormat="1" x14ac:dyDescent="0.3"/>
    <row r="4364" customFormat="1" x14ac:dyDescent="0.3"/>
    <row r="4365" customFormat="1" x14ac:dyDescent="0.3"/>
    <row r="4366" customFormat="1" x14ac:dyDescent="0.3"/>
    <row r="4367" customFormat="1" x14ac:dyDescent="0.3"/>
    <row r="4368" customFormat="1" x14ac:dyDescent="0.3"/>
    <row r="4369" customFormat="1" x14ac:dyDescent="0.3"/>
    <row r="4370" customFormat="1" x14ac:dyDescent="0.3"/>
    <row r="4371" customFormat="1" x14ac:dyDescent="0.3"/>
    <row r="4372" customFormat="1" x14ac:dyDescent="0.3"/>
    <row r="4373" customFormat="1" x14ac:dyDescent="0.3"/>
    <row r="4374" customFormat="1" x14ac:dyDescent="0.3"/>
    <row r="4375" customFormat="1" x14ac:dyDescent="0.3"/>
    <row r="4376" customFormat="1" x14ac:dyDescent="0.3"/>
    <row r="4377" customFormat="1" x14ac:dyDescent="0.3"/>
    <row r="4378" customFormat="1" x14ac:dyDescent="0.3"/>
    <row r="4379" customFormat="1" x14ac:dyDescent="0.3"/>
    <row r="4380" customFormat="1" x14ac:dyDescent="0.3"/>
    <row r="4381" customFormat="1" x14ac:dyDescent="0.3"/>
    <row r="4382" customFormat="1" x14ac:dyDescent="0.3"/>
    <row r="4383" customFormat="1" x14ac:dyDescent="0.3"/>
    <row r="4384" customFormat="1" x14ac:dyDescent="0.3"/>
    <row r="4385" customFormat="1" x14ac:dyDescent="0.3"/>
    <row r="4386" customFormat="1" x14ac:dyDescent="0.3"/>
    <row r="4387" customFormat="1" x14ac:dyDescent="0.3"/>
    <row r="4388" customFormat="1" x14ac:dyDescent="0.3"/>
    <row r="4389" customFormat="1" x14ac:dyDescent="0.3"/>
    <row r="4390" customFormat="1" x14ac:dyDescent="0.3"/>
    <row r="4391" customFormat="1" x14ac:dyDescent="0.3"/>
    <row r="4392" customFormat="1" x14ac:dyDescent="0.3"/>
    <row r="4393" customFormat="1" x14ac:dyDescent="0.3"/>
    <row r="4394" customFormat="1" x14ac:dyDescent="0.3"/>
    <row r="4395" customFormat="1" x14ac:dyDescent="0.3"/>
    <row r="4396" customFormat="1" x14ac:dyDescent="0.3"/>
    <row r="4397" customFormat="1" x14ac:dyDescent="0.3"/>
    <row r="4398" customFormat="1" x14ac:dyDescent="0.3"/>
    <row r="4399" customFormat="1" x14ac:dyDescent="0.3"/>
    <row r="4400" customFormat="1" x14ac:dyDescent="0.3"/>
    <row r="4401" customFormat="1" x14ac:dyDescent="0.3"/>
    <row r="4402" customFormat="1" x14ac:dyDescent="0.3"/>
    <row r="4403" customFormat="1" x14ac:dyDescent="0.3"/>
    <row r="4404" customFormat="1" x14ac:dyDescent="0.3"/>
    <row r="4405" customFormat="1" x14ac:dyDescent="0.3"/>
    <row r="4406" customFormat="1" x14ac:dyDescent="0.3"/>
    <row r="4407" customFormat="1" x14ac:dyDescent="0.3"/>
    <row r="4408" customFormat="1" x14ac:dyDescent="0.3"/>
    <row r="4409" customFormat="1" x14ac:dyDescent="0.3"/>
    <row r="4410" customFormat="1" x14ac:dyDescent="0.3"/>
    <row r="4411" customFormat="1" x14ac:dyDescent="0.3"/>
    <row r="4412" customFormat="1" x14ac:dyDescent="0.3"/>
    <row r="4413" customFormat="1" x14ac:dyDescent="0.3"/>
    <row r="4414" customFormat="1" x14ac:dyDescent="0.3"/>
    <row r="4415" customFormat="1" x14ac:dyDescent="0.3"/>
    <row r="4416" customFormat="1" x14ac:dyDescent="0.3"/>
    <row r="4417" customFormat="1" x14ac:dyDescent="0.3"/>
    <row r="4418" customFormat="1" x14ac:dyDescent="0.3"/>
    <row r="4419" customFormat="1" x14ac:dyDescent="0.3"/>
    <row r="4420" customFormat="1" x14ac:dyDescent="0.3"/>
    <row r="4421" customFormat="1" x14ac:dyDescent="0.3"/>
    <row r="4422" customFormat="1" x14ac:dyDescent="0.3"/>
    <row r="4423" customFormat="1" x14ac:dyDescent="0.3"/>
    <row r="4424" customFormat="1" x14ac:dyDescent="0.3"/>
    <row r="4425" customFormat="1" x14ac:dyDescent="0.3"/>
    <row r="4426" customFormat="1" x14ac:dyDescent="0.3"/>
    <row r="4427" customFormat="1" x14ac:dyDescent="0.3"/>
    <row r="4428" customFormat="1" x14ac:dyDescent="0.3"/>
    <row r="4429" customFormat="1" x14ac:dyDescent="0.3"/>
    <row r="4430" customFormat="1" x14ac:dyDescent="0.3"/>
    <row r="4431" customFormat="1" x14ac:dyDescent="0.3"/>
    <row r="4432" customFormat="1" x14ac:dyDescent="0.3"/>
    <row r="4433" customFormat="1" x14ac:dyDescent="0.3"/>
    <row r="4434" customFormat="1" x14ac:dyDescent="0.3"/>
    <row r="4435" customFormat="1" x14ac:dyDescent="0.3"/>
    <row r="4436" customFormat="1" x14ac:dyDescent="0.3"/>
    <row r="4437" customFormat="1" x14ac:dyDescent="0.3"/>
    <row r="4438" customFormat="1" x14ac:dyDescent="0.3"/>
    <row r="4439" customFormat="1" x14ac:dyDescent="0.3"/>
    <row r="4440" customFormat="1" x14ac:dyDescent="0.3"/>
    <row r="4441" customFormat="1" x14ac:dyDescent="0.3"/>
    <row r="4442" customFormat="1" x14ac:dyDescent="0.3"/>
    <row r="4443" customFormat="1" x14ac:dyDescent="0.3"/>
    <row r="4444" customFormat="1" x14ac:dyDescent="0.3"/>
    <row r="4445" customFormat="1" x14ac:dyDescent="0.3"/>
    <row r="4446" customFormat="1" x14ac:dyDescent="0.3"/>
    <row r="4447" customFormat="1" x14ac:dyDescent="0.3"/>
    <row r="4448" customFormat="1" x14ac:dyDescent="0.3"/>
    <row r="4449" customFormat="1" x14ac:dyDescent="0.3"/>
    <row r="4450" customFormat="1" x14ac:dyDescent="0.3"/>
    <row r="4451" customFormat="1" x14ac:dyDescent="0.3"/>
    <row r="4452" customFormat="1" x14ac:dyDescent="0.3"/>
    <row r="4453" customFormat="1" x14ac:dyDescent="0.3"/>
    <row r="4454" customFormat="1" x14ac:dyDescent="0.3"/>
    <row r="4455" customFormat="1" x14ac:dyDescent="0.3"/>
    <row r="4456" customFormat="1" x14ac:dyDescent="0.3"/>
    <row r="4457" customFormat="1" x14ac:dyDescent="0.3"/>
    <row r="4458" customFormat="1" x14ac:dyDescent="0.3"/>
    <row r="4459" customFormat="1" x14ac:dyDescent="0.3"/>
    <row r="4460" customFormat="1" x14ac:dyDescent="0.3"/>
    <row r="4461" customFormat="1" x14ac:dyDescent="0.3"/>
    <row r="4462" customFormat="1" x14ac:dyDescent="0.3"/>
    <row r="4463" customFormat="1" x14ac:dyDescent="0.3"/>
    <row r="4464" customFormat="1" x14ac:dyDescent="0.3"/>
    <row r="4465" customFormat="1" x14ac:dyDescent="0.3"/>
    <row r="4466" customFormat="1" x14ac:dyDescent="0.3"/>
    <row r="4467" customFormat="1" x14ac:dyDescent="0.3"/>
    <row r="4468" customFormat="1" x14ac:dyDescent="0.3"/>
    <row r="4469" customFormat="1" x14ac:dyDescent="0.3"/>
    <row r="4470" customFormat="1" x14ac:dyDescent="0.3"/>
    <row r="4471" customFormat="1" x14ac:dyDescent="0.3"/>
    <row r="4472" customFormat="1" x14ac:dyDescent="0.3"/>
    <row r="4473" customFormat="1" x14ac:dyDescent="0.3"/>
    <row r="4474" customFormat="1" x14ac:dyDescent="0.3"/>
    <row r="4475" customFormat="1" x14ac:dyDescent="0.3"/>
    <row r="4476" customFormat="1" x14ac:dyDescent="0.3"/>
    <row r="4477" customFormat="1" x14ac:dyDescent="0.3"/>
    <row r="4478" customFormat="1" x14ac:dyDescent="0.3"/>
    <row r="4479" customFormat="1" x14ac:dyDescent="0.3"/>
    <row r="4480" customFormat="1" x14ac:dyDescent="0.3"/>
    <row r="4481" customFormat="1" x14ac:dyDescent="0.3"/>
    <row r="4482" customFormat="1" x14ac:dyDescent="0.3"/>
    <row r="4483" customFormat="1" x14ac:dyDescent="0.3"/>
    <row r="4484" customFormat="1" x14ac:dyDescent="0.3"/>
    <row r="4485" customFormat="1" x14ac:dyDescent="0.3"/>
    <row r="4486" customFormat="1" x14ac:dyDescent="0.3"/>
    <row r="4487" customFormat="1" x14ac:dyDescent="0.3"/>
    <row r="4488" customFormat="1" x14ac:dyDescent="0.3"/>
    <row r="4489" customFormat="1" x14ac:dyDescent="0.3"/>
    <row r="4490" customFormat="1" x14ac:dyDescent="0.3"/>
    <row r="4491" customFormat="1" x14ac:dyDescent="0.3"/>
    <row r="4492" customFormat="1" x14ac:dyDescent="0.3"/>
    <row r="4493" customFormat="1" x14ac:dyDescent="0.3"/>
    <row r="4494" customFormat="1" x14ac:dyDescent="0.3"/>
    <row r="4495" customFormat="1" x14ac:dyDescent="0.3"/>
    <row r="4496" customFormat="1" x14ac:dyDescent="0.3"/>
    <row r="4497" customFormat="1" x14ac:dyDescent="0.3"/>
    <row r="4498" customFormat="1" x14ac:dyDescent="0.3"/>
    <row r="4499" customFormat="1" x14ac:dyDescent="0.3"/>
    <row r="4500" customFormat="1" x14ac:dyDescent="0.3"/>
    <row r="4501" customFormat="1" x14ac:dyDescent="0.3"/>
    <row r="4502" customFormat="1" x14ac:dyDescent="0.3"/>
    <row r="4503" customFormat="1" x14ac:dyDescent="0.3"/>
    <row r="4504" customFormat="1" x14ac:dyDescent="0.3"/>
    <row r="4505" customFormat="1" x14ac:dyDescent="0.3"/>
    <row r="4506" customFormat="1" x14ac:dyDescent="0.3"/>
    <row r="4507" customFormat="1" x14ac:dyDescent="0.3"/>
    <row r="4508" customFormat="1" x14ac:dyDescent="0.3"/>
    <row r="4509" customFormat="1" x14ac:dyDescent="0.3"/>
    <row r="4510" customFormat="1" x14ac:dyDescent="0.3"/>
    <row r="4511" customFormat="1" x14ac:dyDescent="0.3"/>
    <row r="4512" customFormat="1" x14ac:dyDescent="0.3"/>
    <row r="4513" customFormat="1" x14ac:dyDescent="0.3"/>
    <row r="4514" customFormat="1" x14ac:dyDescent="0.3"/>
    <row r="4515" customFormat="1" x14ac:dyDescent="0.3"/>
    <row r="4516" customFormat="1" x14ac:dyDescent="0.3"/>
    <row r="4517" customFormat="1" x14ac:dyDescent="0.3"/>
    <row r="4518" customFormat="1" x14ac:dyDescent="0.3"/>
    <row r="4519" customFormat="1" x14ac:dyDescent="0.3"/>
    <row r="4520" customFormat="1" x14ac:dyDescent="0.3"/>
    <row r="4521" customFormat="1" x14ac:dyDescent="0.3"/>
    <row r="4522" customFormat="1" x14ac:dyDescent="0.3"/>
    <row r="4523" customFormat="1" x14ac:dyDescent="0.3"/>
    <row r="4524" customFormat="1" x14ac:dyDescent="0.3"/>
    <row r="4525" customFormat="1" x14ac:dyDescent="0.3"/>
    <row r="4526" customFormat="1" x14ac:dyDescent="0.3"/>
    <row r="4527" customFormat="1" x14ac:dyDescent="0.3"/>
    <row r="4528" customFormat="1" x14ac:dyDescent="0.3"/>
    <row r="4529" customFormat="1" x14ac:dyDescent="0.3"/>
    <row r="4530" customFormat="1" x14ac:dyDescent="0.3"/>
    <row r="4531" customFormat="1" x14ac:dyDescent="0.3"/>
    <row r="4532" customFormat="1" x14ac:dyDescent="0.3"/>
    <row r="4533" customFormat="1" x14ac:dyDescent="0.3"/>
    <row r="4534" customFormat="1" x14ac:dyDescent="0.3"/>
    <row r="4535" customFormat="1" x14ac:dyDescent="0.3"/>
    <row r="4536" customFormat="1" x14ac:dyDescent="0.3"/>
    <row r="4537" customFormat="1" x14ac:dyDescent="0.3"/>
    <row r="4538" customFormat="1" x14ac:dyDescent="0.3"/>
    <row r="4539" customFormat="1" x14ac:dyDescent="0.3"/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963A2-7FE7-4E3F-9196-88773163B108}">
  <sheetPr published="0" codeName="Hoja5"/>
  <dimension ref="D3:L729"/>
  <sheetViews>
    <sheetView showGridLines="0" zoomScale="80" zoomScaleNormal="80" workbookViewId="0">
      <pane xSplit="3" ySplit="15" topLeftCell="D16" activePane="bottomRight" state="frozen"/>
      <selection pane="topRight" activeCell="B1" sqref="B1"/>
      <selection pane="bottomLeft" activeCell="A14" sqref="A14"/>
      <selection pane="bottomRight" activeCell="G16" sqref="G16"/>
    </sheetView>
  </sheetViews>
  <sheetFormatPr baseColWidth="10" defaultRowHeight="14.4" x14ac:dyDescent="0.3"/>
  <cols>
    <col min="3" max="3" width="5.5546875" customWidth="1"/>
    <col min="4" max="4" width="20" style="8" bestFit="1" customWidth="1"/>
    <col min="5" max="5" width="17" style="8" bestFit="1" customWidth="1"/>
    <col min="6" max="6" width="18" style="8" bestFit="1" customWidth="1"/>
    <col min="7" max="7" width="46.44140625" bestFit="1" customWidth="1"/>
    <col min="8" max="8" width="11.44140625" bestFit="1" customWidth="1"/>
    <col min="9" max="9" width="23" bestFit="1" customWidth="1"/>
    <col min="10" max="10" width="24.44140625" bestFit="1" customWidth="1"/>
    <col min="11" max="11" width="14.33203125" bestFit="1" customWidth="1"/>
    <col min="12" max="12" width="38.5546875" bestFit="1" customWidth="1"/>
    <col min="13" max="13" width="17" bestFit="1" customWidth="1"/>
    <col min="14" max="14" width="24.44140625" bestFit="1" customWidth="1"/>
    <col min="15" max="15" width="16" bestFit="1" customWidth="1"/>
    <col min="16" max="135" width="14.5546875" bestFit="1" customWidth="1"/>
    <col min="136" max="263" width="15.5546875" bestFit="1" customWidth="1"/>
    <col min="264" max="264" width="12.5546875" bestFit="1" customWidth="1"/>
    <col min="265" max="265" width="20.5546875" bestFit="1" customWidth="1"/>
    <col min="266" max="266" width="17.5546875" bestFit="1" customWidth="1"/>
    <col min="267" max="267" width="20.5546875" bestFit="1" customWidth="1"/>
    <col min="268" max="268" width="17.5546875" bestFit="1" customWidth="1"/>
    <col min="269" max="269" width="20.5546875" bestFit="1" customWidth="1"/>
    <col min="270" max="270" width="17.5546875" bestFit="1" customWidth="1"/>
    <col min="271" max="271" width="20.5546875" bestFit="1" customWidth="1"/>
    <col min="272" max="272" width="17.5546875" bestFit="1" customWidth="1"/>
    <col min="273" max="273" width="20.5546875" bestFit="1" customWidth="1"/>
    <col min="274" max="274" width="17.5546875" bestFit="1" customWidth="1"/>
    <col min="275" max="275" width="20.5546875" bestFit="1" customWidth="1"/>
    <col min="276" max="276" width="17.5546875" bestFit="1" customWidth="1"/>
    <col min="277" max="277" width="20.5546875" bestFit="1" customWidth="1"/>
    <col min="278" max="278" width="17.5546875" bestFit="1" customWidth="1"/>
    <col min="279" max="279" width="20.5546875" bestFit="1" customWidth="1"/>
    <col min="280" max="280" width="17.5546875" bestFit="1" customWidth="1"/>
    <col min="281" max="281" width="20.5546875" bestFit="1" customWidth="1"/>
    <col min="282" max="282" width="17.5546875" bestFit="1" customWidth="1"/>
    <col min="283" max="283" width="20.5546875" bestFit="1" customWidth="1"/>
    <col min="284" max="284" width="17.5546875" bestFit="1" customWidth="1"/>
    <col min="285" max="285" width="20.5546875" bestFit="1" customWidth="1"/>
    <col min="286" max="286" width="17.5546875" bestFit="1" customWidth="1"/>
    <col min="287" max="287" width="20.5546875" bestFit="1" customWidth="1"/>
    <col min="288" max="288" width="17.5546875" bestFit="1" customWidth="1"/>
    <col min="289" max="289" width="20.5546875" bestFit="1" customWidth="1"/>
    <col min="290" max="290" width="17.5546875" bestFit="1" customWidth="1"/>
    <col min="291" max="291" width="20.5546875" bestFit="1" customWidth="1"/>
    <col min="292" max="292" width="17.5546875" bestFit="1" customWidth="1"/>
    <col min="293" max="293" width="20.5546875" bestFit="1" customWidth="1"/>
    <col min="294" max="294" width="17.5546875" bestFit="1" customWidth="1"/>
    <col min="295" max="295" width="20.5546875" bestFit="1" customWidth="1"/>
    <col min="296" max="296" width="17.5546875" bestFit="1" customWidth="1"/>
    <col min="297" max="297" width="20.5546875" bestFit="1" customWidth="1"/>
    <col min="298" max="298" width="17.5546875" bestFit="1" customWidth="1"/>
    <col min="299" max="299" width="20.5546875" bestFit="1" customWidth="1"/>
    <col min="300" max="300" width="17.5546875" bestFit="1" customWidth="1"/>
    <col min="301" max="301" width="20.5546875" bestFit="1" customWidth="1"/>
    <col min="302" max="302" width="17.5546875" bestFit="1" customWidth="1"/>
    <col min="303" max="303" width="20.5546875" bestFit="1" customWidth="1"/>
    <col min="304" max="304" width="17.5546875" bestFit="1" customWidth="1"/>
    <col min="305" max="305" width="20.5546875" bestFit="1" customWidth="1"/>
    <col min="306" max="306" width="17.5546875" bestFit="1" customWidth="1"/>
    <col min="307" max="307" width="20.5546875" bestFit="1" customWidth="1"/>
    <col min="308" max="308" width="17.5546875" bestFit="1" customWidth="1"/>
    <col min="309" max="309" width="20.5546875" bestFit="1" customWidth="1"/>
    <col min="310" max="310" width="17.5546875" bestFit="1" customWidth="1"/>
    <col min="311" max="311" width="20.5546875" bestFit="1" customWidth="1"/>
    <col min="312" max="312" width="17.5546875" bestFit="1" customWidth="1"/>
    <col min="313" max="313" width="20.5546875" bestFit="1" customWidth="1"/>
    <col min="314" max="314" width="17.5546875" bestFit="1" customWidth="1"/>
    <col min="315" max="315" width="20.5546875" bestFit="1" customWidth="1"/>
    <col min="316" max="316" width="17.5546875" bestFit="1" customWidth="1"/>
    <col min="317" max="317" width="20.5546875" bestFit="1" customWidth="1"/>
    <col min="318" max="318" width="17.5546875" bestFit="1" customWidth="1"/>
    <col min="319" max="319" width="20.5546875" bestFit="1" customWidth="1"/>
    <col min="320" max="320" width="17.5546875" bestFit="1" customWidth="1"/>
    <col min="321" max="321" width="20.5546875" bestFit="1" customWidth="1"/>
    <col min="322" max="322" width="17.5546875" bestFit="1" customWidth="1"/>
    <col min="323" max="323" width="20.5546875" bestFit="1" customWidth="1"/>
    <col min="324" max="324" width="17.5546875" bestFit="1" customWidth="1"/>
    <col min="325" max="325" width="20.5546875" bestFit="1" customWidth="1"/>
    <col min="326" max="326" width="17.5546875" bestFit="1" customWidth="1"/>
    <col min="327" max="327" width="20.5546875" bestFit="1" customWidth="1"/>
    <col min="328" max="328" width="17.5546875" bestFit="1" customWidth="1"/>
    <col min="329" max="329" width="20.5546875" bestFit="1" customWidth="1"/>
    <col min="330" max="330" width="17.5546875" bestFit="1" customWidth="1"/>
    <col min="331" max="331" width="20.5546875" bestFit="1" customWidth="1"/>
    <col min="332" max="332" width="17.5546875" bestFit="1" customWidth="1"/>
    <col min="333" max="333" width="20.5546875" bestFit="1" customWidth="1"/>
    <col min="334" max="334" width="17.5546875" bestFit="1" customWidth="1"/>
    <col min="335" max="335" width="20.5546875" bestFit="1" customWidth="1"/>
    <col min="336" max="336" width="17.5546875" bestFit="1" customWidth="1"/>
    <col min="337" max="337" width="20.5546875" bestFit="1" customWidth="1"/>
    <col min="338" max="338" width="17.5546875" bestFit="1" customWidth="1"/>
    <col min="339" max="339" width="20.5546875" bestFit="1" customWidth="1"/>
    <col min="340" max="340" width="17.5546875" bestFit="1" customWidth="1"/>
    <col min="341" max="341" width="15.5546875" bestFit="1" customWidth="1"/>
    <col min="342" max="342" width="20.5546875" bestFit="1" customWidth="1"/>
    <col min="343" max="343" width="17.5546875" bestFit="1" customWidth="1"/>
    <col min="344" max="344" width="20.5546875" bestFit="1" customWidth="1"/>
    <col min="345" max="345" width="17.5546875" bestFit="1" customWidth="1"/>
    <col min="346" max="346" width="20.5546875" bestFit="1" customWidth="1"/>
    <col min="347" max="347" width="17.5546875" bestFit="1" customWidth="1"/>
    <col min="348" max="348" width="15.5546875" bestFit="1" customWidth="1"/>
    <col min="349" max="349" width="20.5546875" bestFit="1" customWidth="1"/>
    <col min="350" max="350" width="17.5546875" bestFit="1" customWidth="1"/>
    <col min="351" max="351" width="20.5546875" bestFit="1" customWidth="1"/>
    <col min="352" max="352" width="17.5546875" bestFit="1" customWidth="1"/>
    <col min="353" max="353" width="20.5546875" bestFit="1" customWidth="1"/>
    <col min="354" max="354" width="17.5546875" bestFit="1" customWidth="1"/>
    <col min="355" max="355" width="20.5546875" bestFit="1" customWidth="1"/>
    <col min="356" max="356" width="17.5546875" bestFit="1" customWidth="1"/>
    <col min="357" max="357" width="20.5546875" bestFit="1" customWidth="1"/>
    <col min="358" max="358" width="17.5546875" bestFit="1" customWidth="1"/>
    <col min="359" max="359" width="20.5546875" bestFit="1" customWidth="1"/>
    <col min="360" max="360" width="17.5546875" bestFit="1" customWidth="1"/>
    <col min="361" max="361" width="20.5546875" bestFit="1" customWidth="1"/>
    <col min="362" max="362" width="17.5546875" bestFit="1" customWidth="1"/>
    <col min="363" max="363" width="20.5546875" bestFit="1" customWidth="1"/>
    <col min="364" max="364" width="17.5546875" bestFit="1" customWidth="1"/>
    <col min="365" max="365" width="20.5546875" bestFit="1" customWidth="1"/>
    <col min="366" max="366" width="17.5546875" bestFit="1" customWidth="1"/>
    <col min="367" max="367" width="20.5546875" bestFit="1" customWidth="1"/>
    <col min="368" max="368" width="17.5546875" bestFit="1" customWidth="1"/>
    <col min="369" max="369" width="20.5546875" bestFit="1" customWidth="1"/>
    <col min="370" max="370" width="17.5546875" bestFit="1" customWidth="1"/>
    <col min="371" max="371" width="20.5546875" bestFit="1" customWidth="1"/>
    <col min="372" max="372" width="17.5546875" bestFit="1" customWidth="1"/>
    <col min="373" max="373" width="20.5546875" bestFit="1" customWidth="1"/>
    <col min="374" max="374" width="17.5546875" bestFit="1" customWidth="1"/>
    <col min="375" max="375" width="20.5546875" bestFit="1" customWidth="1"/>
    <col min="376" max="376" width="17.5546875" bestFit="1" customWidth="1"/>
    <col min="377" max="377" width="20.5546875" bestFit="1" customWidth="1"/>
    <col min="378" max="378" width="17.5546875" bestFit="1" customWidth="1"/>
    <col min="379" max="379" width="20.5546875" bestFit="1" customWidth="1"/>
    <col min="380" max="380" width="17.5546875" bestFit="1" customWidth="1"/>
    <col min="381" max="381" width="20.5546875" bestFit="1" customWidth="1"/>
    <col min="382" max="382" width="17.5546875" bestFit="1" customWidth="1"/>
    <col min="383" max="383" width="20.5546875" bestFit="1" customWidth="1"/>
    <col min="384" max="384" width="17.5546875" bestFit="1" customWidth="1"/>
    <col min="385" max="385" width="20.5546875" bestFit="1" customWidth="1"/>
    <col min="386" max="386" width="17.5546875" bestFit="1" customWidth="1"/>
    <col min="387" max="387" width="20.5546875" bestFit="1" customWidth="1"/>
    <col min="388" max="388" width="17.5546875" bestFit="1" customWidth="1"/>
    <col min="389" max="389" width="20.5546875" bestFit="1" customWidth="1"/>
    <col min="390" max="390" width="17.5546875" bestFit="1" customWidth="1"/>
    <col min="391" max="391" width="20.5546875" bestFit="1" customWidth="1"/>
    <col min="392" max="392" width="17.5546875" bestFit="1" customWidth="1"/>
    <col min="393" max="393" width="20.5546875" bestFit="1" customWidth="1"/>
    <col min="394" max="394" width="17.5546875" bestFit="1" customWidth="1"/>
    <col min="395" max="395" width="20.5546875" bestFit="1" customWidth="1"/>
    <col min="396" max="396" width="17.5546875" bestFit="1" customWidth="1"/>
    <col min="397" max="397" width="15.5546875" bestFit="1" customWidth="1"/>
    <col min="398" max="398" width="20.5546875" bestFit="1" customWidth="1"/>
    <col min="399" max="399" width="17.5546875" bestFit="1" customWidth="1"/>
    <col min="400" max="400" width="20.5546875" bestFit="1" customWidth="1"/>
    <col min="401" max="401" width="17.5546875" bestFit="1" customWidth="1"/>
    <col min="402" max="402" width="20.5546875" bestFit="1" customWidth="1"/>
    <col min="403" max="403" width="17.5546875" bestFit="1" customWidth="1"/>
    <col min="404" max="404" width="15.5546875" bestFit="1" customWidth="1"/>
    <col min="405" max="405" width="20.5546875" bestFit="1" customWidth="1"/>
    <col min="406" max="406" width="17.5546875" bestFit="1" customWidth="1"/>
    <col min="407" max="407" width="20.5546875" bestFit="1" customWidth="1"/>
    <col min="408" max="408" width="17.5546875" bestFit="1" customWidth="1"/>
    <col min="409" max="409" width="20.5546875" bestFit="1" customWidth="1"/>
    <col min="410" max="410" width="17.5546875" bestFit="1" customWidth="1"/>
    <col min="411" max="411" width="20.5546875" bestFit="1" customWidth="1"/>
    <col min="412" max="412" width="17.5546875" bestFit="1" customWidth="1"/>
    <col min="413" max="413" width="20.5546875" bestFit="1" customWidth="1"/>
    <col min="414" max="414" width="17.5546875" bestFit="1" customWidth="1"/>
    <col min="415" max="415" width="20.5546875" bestFit="1" customWidth="1"/>
    <col min="416" max="416" width="17.5546875" bestFit="1" customWidth="1"/>
    <col min="417" max="417" width="20.5546875" bestFit="1" customWidth="1"/>
    <col min="418" max="418" width="17.5546875" bestFit="1" customWidth="1"/>
    <col min="419" max="419" width="20.5546875" bestFit="1" customWidth="1"/>
    <col min="420" max="420" width="17.5546875" bestFit="1" customWidth="1"/>
    <col min="421" max="421" width="20.5546875" bestFit="1" customWidth="1"/>
    <col min="422" max="422" width="17.5546875" bestFit="1" customWidth="1"/>
    <col min="423" max="423" width="20.5546875" bestFit="1" customWidth="1"/>
    <col min="424" max="424" width="17.5546875" bestFit="1" customWidth="1"/>
    <col min="425" max="425" width="20.5546875" bestFit="1" customWidth="1"/>
    <col min="426" max="426" width="17.5546875" bestFit="1" customWidth="1"/>
    <col min="427" max="427" width="20.5546875" bestFit="1" customWidth="1"/>
    <col min="428" max="428" width="17.5546875" bestFit="1" customWidth="1"/>
    <col min="429" max="429" width="20.5546875" bestFit="1" customWidth="1"/>
    <col min="430" max="430" width="17.5546875" bestFit="1" customWidth="1"/>
    <col min="431" max="431" width="20.5546875" bestFit="1" customWidth="1"/>
    <col min="432" max="432" width="17.5546875" bestFit="1" customWidth="1"/>
    <col min="433" max="433" width="20.5546875" bestFit="1" customWidth="1"/>
    <col min="434" max="434" width="17.5546875" bestFit="1" customWidth="1"/>
    <col min="435" max="435" width="20.5546875" bestFit="1" customWidth="1"/>
    <col min="436" max="436" width="17.5546875" bestFit="1" customWidth="1"/>
    <col min="437" max="437" width="20.5546875" bestFit="1" customWidth="1"/>
    <col min="438" max="438" width="17.5546875" bestFit="1" customWidth="1"/>
    <col min="439" max="439" width="20.5546875" bestFit="1" customWidth="1"/>
    <col min="440" max="440" width="17.5546875" bestFit="1" customWidth="1"/>
    <col min="441" max="441" width="20.5546875" bestFit="1" customWidth="1"/>
    <col min="442" max="442" width="17.5546875" bestFit="1" customWidth="1"/>
    <col min="443" max="443" width="20.5546875" bestFit="1" customWidth="1"/>
    <col min="444" max="444" width="17.5546875" bestFit="1" customWidth="1"/>
    <col min="445" max="445" width="20.5546875" bestFit="1" customWidth="1"/>
    <col min="446" max="446" width="17.5546875" bestFit="1" customWidth="1"/>
    <col min="447" max="447" width="20.5546875" bestFit="1" customWidth="1"/>
    <col min="448" max="448" width="17.5546875" bestFit="1" customWidth="1"/>
    <col min="449" max="449" width="20.5546875" bestFit="1" customWidth="1"/>
    <col min="450" max="450" width="17.5546875" bestFit="1" customWidth="1"/>
    <col min="451" max="451" width="20.5546875" bestFit="1" customWidth="1"/>
    <col min="452" max="452" width="17.5546875" bestFit="1" customWidth="1"/>
    <col min="453" max="453" width="20.5546875" bestFit="1" customWidth="1"/>
    <col min="454" max="454" width="17.5546875" bestFit="1" customWidth="1"/>
    <col min="455" max="455" width="20.5546875" bestFit="1" customWidth="1"/>
    <col min="456" max="456" width="17.5546875" bestFit="1" customWidth="1"/>
    <col min="457" max="457" width="20.5546875" bestFit="1" customWidth="1"/>
    <col min="458" max="458" width="17.5546875" bestFit="1" customWidth="1"/>
    <col min="459" max="459" width="20.5546875" bestFit="1" customWidth="1"/>
    <col min="460" max="460" width="17.5546875" bestFit="1" customWidth="1"/>
    <col min="461" max="461" width="20.5546875" bestFit="1" customWidth="1"/>
    <col min="462" max="462" width="17.5546875" bestFit="1" customWidth="1"/>
    <col min="463" max="463" width="20.5546875" bestFit="1" customWidth="1"/>
    <col min="464" max="464" width="17.5546875" bestFit="1" customWidth="1"/>
    <col min="465" max="465" width="20.5546875" bestFit="1" customWidth="1"/>
    <col min="466" max="466" width="17.5546875" bestFit="1" customWidth="1"/>
    <col min="467" max="467" width="20.5546875" bestFit="1" customWidth="1"/>
    <col min="468" max="468" width="17.5546875" bestFit="1" customWidth="1"/>
    <col min="469" max="469" width="20.5546875" bestFit="1" customWidth="1"/>
    <col min="470" max="470" width="17.5546875" bestFit="1" customWidth="1"/>
    <col min="471" max="471" width="20.5546875" bestFit="1" customWidth="1"/>
    <col min="472" max="472" width="17.5546875" bestFit="1" customWidth="1"/>
    <col min="473" max="473" width="20.5546875" bestFit="1" customWidth="1"/>
    <col min="474" max="474" width="17.5546875" bestFit="1" customWidth="1"/>
    <col min="475" max="475" width="20.5546875" bestFit="1" customWidth="1"/>
    <col min="476" max="476" width="17.5546875" bestFit="1" customWidth="1"/>
    <col min="477" max="477" width="20.5546875" bestFit="1" customWidth="1"/>
    <col min="478" max="478" width="17.5546875" bestFit="1" customWidth="1"/>
    <col min="479" max="479" width="20.5546875" bestFit="1" customWidth="1"/>
    <col min="480" max="480" width="17.5546875" bestFit="1" customWidth="1"/>
    <col min="481" max="481" width="20.5546875" bestFit="1" customWidth="1"/>
    <col min="482" max="482" width="17.5546875" bestFit="1" customWidth="1"/>
    <col min="483" max="483" width="20.5546875" bestFit="1" customWidth="1"/>
    <col min="484" max="484" width="17.5546875" bestFit="1" customWidth="1"/>
    <col min="485" max="485" width="20.5546875" bestFit="1" customWidth="1"/>
    <col min="486" max="486" width="17.5546875" bestFit="1" customWidth="1"/>
    <col min="487" max="487" width="20.5546875" bestFit="1" customWidth="1"/>
    <col min="488" max="488" width="17.5546875" bestFit="1" customWidth="1"/>
    <col min="489" max="489" width="20.5546875" bestFit="1" customWidth="1"/>
    <col min="490" max="490" width="17.5546875" bestFit="1" customWidth="1"/>
    <col min="491" max="491" width="20.5546875" bestFit="1" customWidth="1"/>
    <col min="492" max="492" width="17.5546875" bestFit="1" customWidth="1"/>
    <col min="493" max="493" width="20.5546875" bestFit="1" customWidth="1"/>
    <col min="494" max="494" width="17.5546875" bestFit="1" customWidth="1"/>
    <col min="495" max="495" width="20.5546875" bestFit="1" customWidth="1"/>
    <col min="496" max="496" width="12.5546875" bestFit="1" customWidth="1"/>
  </cols>
  <sheetData>
    <row r="3" spans="4:12" ht="25.5" customHeight="1" x14ac:dyDescent="0.3"/>
    <row r="4" spans="4:12" hidden="1" x14ac:dyDescent="0.3">
      <c r="E4" s="7" t="s">
        <v>201</v>
      </c>
      <c r="F4"/>
    </row>
    <row r="5" spans="4:12" x14ac:dyDescent="0.3">
      <c r="E5"/>
      <c r="F5" s="8" t="s">
        <v>3687</v>
      </c>
      <c r="G5" s="8" t="s">
        <v>507</v>
      </c>
      <c r="H5" s="8" t="s">
        <v>3688</v>
      </c>
      <c r="I5" s="8" t="s">
        <v>184</v>
      </c>
      <c r="L5" s="8"/>
    </row>
    <row r="6" spans="4:12" x14ac:dyDescent="0.3">
      <c r="E6" s="6" t="s">
        <v>179</v>
      </c>
      <c r="F6" s="45">
        <v>114</v>
      </c>
      <c r="G6" s="45">
        <v>14</v>
      </c>
      <c r="H6" s="45">
        <v>2</v>
      </c>
      <c r="I6" s="45">
        <v>130</v>
      </c>
    </row>
    <row r="7" spans="4:12" x14ac:dyDescent="0.3">
      <c r="E7" s="6" t="s">
        <v>178</v>
      </c>
      <c r="F7" s="45">
        <v>254</v>
      </c>
      <c r="G7" s="45">
        <v>42</v>
      </c>
      <c r="H7" s="45">
        <v>3</v>
      </c>
      <c r="I7" s="45">
        <v>299</v>
      </c>
    </row>
    <row r="8" spans="4:12" x14ac:dyDescent="0.3">
      <c r="E8" s="6" t="s">
        <v>177</v>
      </c>
      <c r="F8" s="45">
        <v>242</v>
      </c>
      <c r="G8" s="45">
        <v>57</v>
      </c>
      <c r="H8" s="45">
        <v>17</v>
      </c>
      <c r="I8" s="45">
        <v>316</v>
      </c>
    </row>
    <row r="9" spans="4:12" x14ac:dyDescent="0.3">
      <c r="E9" s="6" t="s">
        <v>223</v>
      </c>
      <c r="F9" s="45">
        <v>10</v>
      </c>
      <c r="G9" s="45"/>
      <c r="H9" s="45">
        <v>1</v>
      </c>
      <c r="I9" s="45">
        <v>11</v>
      </c>
    </row>
    <row r="10" spans="4:12" x14ac:dyDescent="0.3">
      <c r="E10" s="6" t="s">
        <v>560</v>
      </c>
      <c r="F10" s="45">
        <v>10</v>
      </c>
      <c r="G10" s="45"/>
      <c r="H10" s="45">
        <v>1</v>
      </c>
      <c r="I10" s="45">
        <v>11</v>
      </c>
    </row>
    <row r="11" spans="4:12" x14ac:dyDescent="0.3">
      <c r="E11" s="6" t="s">
        <v>163</v>
      </c>
      <c r="F11" s="45">
        <v>2</v>
      </c>
      <c r="G11" s="45"/>
      <c r="H11" s="45"/>
      <c r="I11" s="45">
        <v>2</v>
      </c>
    </row>
    <row r="12" spans="4:12" x14ac:dyDescent="0.3">
      <c r="E12" s="8" t="s">
        <v>184</v>
      </c>
      <c r="F12" s="45">
        <v>632</v>
      </c>
      <c r="G12" s="45">
        <v>113</v>
      </c>
      <c r="H12" s="45">
        <v>24</v>
      </c>
      <c r="I12" s="45">
        <v>769</v>
      </c>
    </row>
    <row r="13" spans="4:12" ht="16.8" customHeight="1" x14ac:dyDescent="0.3">
      <c r="E13"/>
      <c r="F13"/>
    </row>
    <row r="14" spans="4:12" ht="16.8" customHeight="1" x14ac:dyDescent="0.3">
      <c r="G14" s="8"/>
      <c r="H14" s="8"/>
      <c r="I14" s="8"/>
    </row>
    <row r="15" spans="4:12" x14ac:dyDescent="0.3">
      <c r="D15" s="7" t="s">
        <v>484</v>
      </c>
      <c r="E15" s="37" t="s">
        <v>483</v>
      </c>
      <c r="F15" s="7" t="s">
        <v>508</v>
      </c>
      <c r="G15" s="37" t="s">
        <v>2</v>
      </c>
      <c r="H15" s="5" t="s">
        <v>3</v>
      </c>
      <c r="I15" s="37" t="s">
        <v>180</v>
      </c>
      <c r="J15" s="37" t="s">
        <v>181</v>
      </c>
      <c r="K15" s="5" t="s">
        <v>509</v>
      </c>
    </row>
    <row r="16" spans="4:12" x14ac:dyDescent="0.3">
      <c r="D16" s="26">
        <v>18.783333333333331</v>
      </c>
      <c r="E16" s="26">
        <v>9.7833333333333332</v>
      </c>
      <c r="F16" s="21">
        <v>9</v>
      </c>
      <c r="G16" t="s">
        <v>1951</v>
      </c>
      <c r="H16" t="s">
        <v>6</v>
      </c>
      <c r="I16" s="2">
        <v>45922.413993055554</v>
      </c>
      <c r="J16" s="2">
        <v>45922.821770833332</v>
      </c>
      <c r="K16" s="29">
        <v>0.78263888888888888</v>
      </c>
    </row>
    <row r="17" spans="4:11" x14ac:dyDescent="0.3">
      <c r="D17" s="26">
        <v>18.133333333333333</v>
      </c>
      <c r="E17" s="26">
        <v>8.1333333333333329</v>
      </c>
      <c r="F17" s="21">
        <v>10</v>
      </c>
      <c r="G17" t="s">
        <v>2527</v>
      </c>
      <c r="H17" t="s">
        <v>6</v>
      </c>
      <c r="I17" s="2">
        <v>45922.458715277775</v>
      </c>
      <c r="J17" s="2">
        <v>45922.797858796293</v>
      </c>
      <c r="K17" s="29">
        <v>0.75555555555555554</v>
      </c>
    </row>
    <row r="18" spans="4:11" x14ac:dyDescent="0.3">
      <c r="D18" s="26">
        <v>18.116666666666667</v>
      </c>
      <c r="E18" s="26">
        <v>9.1166666666666671</v>
      </c>
      <c r="F18" s="21">
        <v>9</v>
      </c>
      <c r="G18" t="s">
        <v>3693</v>
      </c>
      <c r="H18" t="s">
        <v>6</v>
      </c>
      <c r="I18" s="2">
        <v>45922.41574074074</v>
      </c>
      <c r="J18" s="2">
        <v>45922.795277777775</v>
      </c>
      <c r="K18" s="29">
        <v>0.75486111111111109</v>
      </c>
    </row>
    <row r="19" spans="4:11" x14ac:dyDescent="0.3">
      <c r="D19" s="26">
        <v>18.05</v>
      </c>
      <c r="E19" s="26">
        <v>8.0500000000000007</v>
      </c>
      <c r="F19" s="21">
        <v>10</v>
      </c>
      <c r="G19" t="s">
        <v>2921</v>
      </c>
      <c r="H19" t="s">
        <v>6</v>
      </c>
      <c r="I19" s="2">
        <v>45922.457407407404</v>
      </c>
      <c r="J19" s="2">
        <v>45922.793067129627</v>
      </c>
      <c r="K19" s="29">
        <v>0.75208333333333333</v>
      </c>
    </row>
    <row r="20" spans="4:11" x14ac:dyDescent="0.3">
      <c r="D20" s="26">
        <v>18.016666666666666</v>
      </c>
      <c r="E20" s="26">
        <v>9.0166666666666675</v>
      </c>
      <c r="F20" s="21">
        <v>9</v>
      </c>
      <c r="G20" t="s">
        <v>1184</v>
      </c>
      <c r="H20" t="s">
        <v>6</v>
      </c>
      <c r="I20" s="2">
        <v>45922.420254629629</v>
      </c>
      <c r="J20" s="2">
        <v>45922.79587962963</v>
      </c>
      <c r="K20" s="29">
        <v>0.75069444444444444</v>
      </c>
    </row>
    <row r="21" spans="4:11" x14ac:dyDescent="0.3">
      <c r="D21" s="26">
        <v>18.016666666666666</v>
      </c>
      <c r="E21" s="26">
        <v>9.0166666666666675</v>
      </c>
      <c r="F21" s="21">
        <v>9</v>
      </c>
      <c r="G21" t="s">
        <v>2254</v>
      </c>
      <c r="H21" t="s">
        <v>6</v>
      </c>
      <c r="I21" s="2">
        <v>45922.332696759258</v>
      </c>
      <c r="J21" s="2">
        <v>45922.708634259259</v>
      </c>
      <c r="K21" s="29">
        <v>0.75069444444444444</v>
      </c>
    </row>
    <row r="22" spans="4:11" x14ac:dyDescent="0.3">
      <c r="D22" s="26">
        <v>18</v>
      </c>
      <c r="E22" s="26">
        <v>0</v>
      </c>
      <c r="F22" s="21">
        <v>18</v>
      </c>
      <c r="G22" t="s">
        <v>988</v>
      </c>
      <c r="H22" t="s">
        <v>84</v>
      </c>
      <c r="I22" t="s">
        <v>471</v>
      </c>
      <c r="J22" t="s">
        <v>471</v>
      </c>
      <c r="K22" s="29">
        <v>0.75</v>
      </c>
    </row>
    <row r="23" spans="4:11" x14ac:dyDescent="0.3">
      <c r="D23" s="26">
        <v>18</v>
      </c>
      <c r="E23" s="26">
        <v>0</v>
      </c>
      <c r="F23" s="21">
        <v>18</v>
      </c>
      <c r="G23" t="s">
        <v>1724</v>
      </c>
      <c r="H23" t="s">
        <v>6</v>
      </c>
      <c r="I23" t="s">
        <v>477</v>
      </c>
      <c r="J23" t="s">
        <v>477</v>
      </c>
      <c r="K23" s="29">
        <v>0.75</v>
      </c>
    </row>
    <row r="24" spans="4:11" x14ac:dyDescent="0.3">
      <c r="D24" s="26">
        <v>17.983333333333334</v>
      </c>
      <c r="E24" s="26">
        <v>8.9833333333333325</v>
      </c>
      <c r="F24" s="21">
        <v>9</v>
      </c>
      <c r="G24" t="s">
        <v>2489</v>
      </c>
      <c r="H24" t="s">
        <v>6</v>
      </c>
      <c r="I24" s="2">
        <v>45922.432951388888</v>
      </c>
      <c r="J24" s="2">
        <v>45922.807372685187</v>
      </c>
      <c r="K24" s="29">
        <v>0.74930555555555556</v>
      </c>
    </row>
    <row r="25" spans="4:11" x14ac:dyDescent="0.3">
      <c r="D25" s="26">
        <v>17.5</v>
      </c>
      <c r="E25" s="26">
        <v>8.5</v>
      </c>
      <c r="F25" s="21">
        <v>9</v>
      </c>
      <c r="G25" t="s">
        <v>1349</v>
      </c>
      <c r="H25" t="s">
        <v>6</v>
      </c>
      <c r="I25" s="2">
        <v>45922.453796296293</v>
      </c>
      <c r="J25" s="2">
        <v>45922.807905092595</v>
      </c>
      <c r="K25" s="29">
        <v>0.72916666666666663</v>
      </c>
    </row>
    <row r="26" spans="4:11" x14ac:dyDescent="0.3">
      <c r="D26" s="26">
        <v>17.3</v>
      </c>
      <c r="E26" s="26">
        <v>8.3000000000000007</v>
      </c>
      <c r="F26" s="21">
        <v>9</v>
      </c>
      <c r="G26" t="s">
        <v>962</v>
      </c>
      <c r="H26" t="s">
        <v>6</v>
      </c>
      <c r="I26" s="2">
        <v>45922.412488425929</v>
      </c>
      <c r="J26" s="2">
        <v>45922.75849537037</v>
      </c>
      <c r="K26" s="29">
        <v>0.72083333333333333</v>
      </c>
    </row>
    <row r="27" spans="4:11" x14ac:dyDescent="0.3">
      <c r="D27" s="26">
        <v>17.233333333333334</v>
      </c>
      <c r="E27" s="26">
        <v>8.2333333333333325</v>
      </c>
      <c r="F27" s="21">
        <v>9</v>
      </c>
      <c r="G27" t="s">
        <v>1107</v>
      </c>
      <c r="H27" t="s">
        <v>6</v>
      </c>
      <c r="I27" s="2">
        <v>45922.316412037035</v>
      </c>
      <c r="J27" s="2">
        <v>45922.659583333334</v>
      </c>
      <c r="K27" s="29">
        <v>0.71805555555555556</v>
      </c>
    </row>
    <row r="28" spans="4:11" x14ac:dyDescent="0.3">
      <c r="D28" s="26">
        <v>17.133333333333333</v>
      </c>
      <c r="E28" s="26">
        <v>8.1333333333333329</v>
      </c>
      <c r="F28" s="21">
        <v>9</v>
      </c>
      <c r="G28" t="s">
        <v>1600</v>
      </c>
      <c r="H28" t="s">
        <v>6</v>
      </c>
      <c r="I28" s="2">
        <v>45922.500381944446</v>
      </c>
      <c r="J28" s="2">
        <v>45922.83898148148</v>
      </c>
      <c r="K28" s="29">
        <v>0.71388888888888891</v>
      </c>
    </row>
    <row r="29" spans="4:11" x14ac:dyDescent="0.3">
      <c r="D29" s="26">
        <v>16.333333333333336</v>
      </c>
      <c r="E29" s="26">
        <v>8.3333333333333339</v>
      </c>
      <c r="F29" s="21">
        <v>8</v>
      </c>
      <c r="G29" t="s">
        <v>1892</v>
      </c>
      <c r="H29" t="s">
        <v>6</v>
      </c>
      <c r="I29" s="2">
        <v>45922.44672453704</v>
      </c>
      <c r="J29" s="2">
        <v>45922.793599537035</v>
      </c>
      <c r="K29" s="29">
        <v>0.68055555555555558</v>
      </c>
    </row>
    <row r="30" spans="4:11" x14ac:dyDescent="0.3">
      <c r="D30" s="26">
        <v>16.283333333333331</v>
      </c>
      <c r="E30" s="26">
        <v>8.2833333333333332</v>
      </c>
      <c r="F30" s="21">
        <v>8</v>
      </c>
      <c r="G30" t="s">
        <v>2571</v>
      </c>
      <c r="H30" t="s">
        <v>6</v>
      </c>
      <c r="I30" s="2">
        <v>45922.324259259258</v>
      </c>
      <c r="J30" s="2">
        <v>45922.669189814813</v>
      </c>
      <c r="K30" s="29">
        <v>0.67847222222222225</v>
      </c>
    </row>
    <row r="31" spans="4:11" x14ac:dyDescent="0.3">
      <c r="D31" s="26">
        <v>16.25</v>
      </c>
      <c r="E31" s="26">
        <v>8.25</v>
      </c>
      <c r="F31" s="21">
        <v>8</v>
      </c>
      <c r="G31" t="s">
        <v>2202</v>
      </c>
      <c r="H31" t="s">
        <v>6</v>
      </c>
      <c r="I31" s="2">
        <v>45922.449525462966</v>
      </c>
      <c r="J31" s="2">
        <v>45922.793368055558</v>
      </c>
      <c r="K31" s="29">
        <v>0.67708333333333337</v>
      </c>
    </row>
    <row r="32" spans="4:11" x14ac:dyDescent="0.3">
      <c r="D32" s="26">
        <v>16.2</v>
      </c>
      <c r="E32" s="26">
        <v>8.1999999999999993</v>
      </c>
      <c r="F32" s="21">
        <v>8</v>
      </c>
      <c r="G32" t="s">
        <v>2513</v>
      </c>
      <c r="H32" t="s">
        <v>6</v>
      </c>
      <c r="I32" s="2">
        <v>45922.454780092594</v>
      </c>
      <c r="J32" s="2">
        <v>45922.796249999999</v>
      </c>
      <c r="K32" s="29">
        <v>0.67500000000000004</v>
      </c>
    </row>
    <row r="33" spans="4:11" x14ac:dyDescent="0.3">
      <c r="D33" s="26">
        <v>16.2</v>
      </c>
      <c r="E33" s="26">
        <v>8.1999999999999993</v>
      </c>
      <c r="F33" s="21">
        <v>8</v>
      </c>
      <c r="G33" t="s">
        <v>2519</v>
      </c>
      <c r="H33" t="s">
        <v>6</v>
      </c>
      <c r="I33" s="2">
        <v>45922.455451388887</v>
      </c>
      <c r="J33" s="2">
        <v>45922.797037037039</v>
      </c>
      <c r="K33" s="29">
        <v>0.67500000000000004</v>
      </c>
    </row>
    <row r="34" spans="4:11" x14ac:dyDescent="0.3">
      <c r="D34" s="26">
        <v>16.133333333333333</v>
      </c>
      <c r="E34" s="26">
        <v>8.1333333333333329</v>
      </c>
      <c r="F34" s="21">
        <v>8</v>
      </c>
      <c r="G34" t="s">
        <v>1640</v>
      </c>
      <c r="H34" t="s">
        <v>6</v>
      </c>
      <c r="I34" s="2">
        <v>45922.369270833333</v>
      </c>
      <c r="J34" s="2">
        <v>45922.708379629628</v>
      </c>
      <c r="K34" s="29">
        <v>0.67222222222222228</v>
      </c>
    </row>
    <row r="35" spans="4:11" x14ac:dyDescent="0.3">
      <c r="D35" s="26">
        <v>16.066666666666666</v>
      </c>
      <c r="E35" s="26">
        <v>8.0666666666666664</v>
      </c>
      <c r="F35" s="21">
        <v>8</v>
      </c>
      <c r="G35" t="s">
        <v>2212</v>
      </c>
      <c r="H35" t="s">
        <v>1744</v>
      </c>
      <c r="I35" s="2">
        <v>45922.466064814813</v>
      </c>
      <c r="J35" s="2">
        <v>45922.802395833336</v>
      </c>
      <c r="K35" s="29">
        <v>0.6694444444444444</v>
      </c>
    </row>
    <row r="36" spans="4:11" x14ac:dyDescent="0.3">
      <c r="D36" s="26">
        <v>16.016666666666666</v>
      </c>
      <c r="E36" s="26">
        <v>8.0166666666666675</v>
      </c>
      <c r="F36" s="21">
        <v>8</v>
      </c>
      <c r="G36" t="s">
        <v>1255</v>
      </c>
      <c r="H36" t="s">
        <v>6</v>
      </c>
      <c r="I36" s="2">
        <v>45922.500138888892</v>
      </c>
      <c r="J36" s="2">
        <v>45922.834456018521</v>
      </c>
      <c r="K36" s="29">
        <v>0.66736111111111107</v>
      </c>
    </row>
    <row r="37" spans="4:11" x14ac:dyDescent="0.3">
      <c r="D37" s="26">
        <v>15.683333333333334</v>
      </c>
      <c r="E37" s="26">
        <v>6.6833333333333336</v>
      </c>
      <c r="F37" s="21">
        <v>9</v>
      </c>
      <c r="G37" t="s">
        <v>986</v>
      </c>
      <c r="H37" t="s">
        <v>4</v>
      </c>
      <c r="I37" s="2">
        <v>45922.332986111112</v>
      </c>
      <c r="J37" s="2">
        <v>45922.611516203702</v>
      </c>
      <c r="K37" s="29">
        <v>0.65347222222222223</v>
      </c>
    </row>
    <row r="38" spans="4:11" x14ac:dyDescent="0.3">
      <c r="D38" s="26">
        <v>14.066666666666666</v>
      </c>
      <c r="E38" s="26">
        <v>7.0666666666666664</v>
      </c>
      <c r="F38" s="21">
        <v>7</v>
      </c>
      <c r="G38" t="s">
        <v>2137</v>
      </c>
      <c r="H38" t="s">
        <v>6</v>
      </c>
      <c r="I38" s="2">
        <v>45922.499351851853</v>
      </c>
      <c r="J38" s="2">
        <v>45922.793842592589</v>
      </c>
      <c r="K38" s="29">
        <v>0.58611111111111114</v>
      </c>
    </row>
    <row r="39" spans="4:11" x14ac:dyDescent="0.3">
      <c r="D39" s="26">
        <v>12.266666666666667</v>
      </c>
      <c r="E39" s="26">
        <v>12.266666666666667</v>
      </c>
      <c r="F39" s="21">
        <v>0</v>
      </c>
      <c r="G39" t="s">
        <v>2260</v>
      </c>
      <c r="H39" t="s">
        <v>6</v>
      </c>
      <c r="I39" s="2">
        <v>45922.457754629628</v>
      </c>
      <c r="J39" s="2">
        <v>45922.968946759262</v>
      </c>
      <c r="K39" s="29">
        <v>0.51111111111111107</v>
      </c>
    </row>
    <row r="40" spans="4:11" x14ac:dyDescent="0.3">
      <c r="D40" s="26">
        <v>11.966666666666667</v>
      </c>
      <c r="E40" s="26">
        <v>2.9666666666666668</v>
      </c>
      <c r="F40" s="21">
        <v>9</v>
      </c>
      <c r="G40" t="s">
        <v>1648</v>
      </c>
      <c r="H40" t="s">
        <v>6</v>
      </c>
      <c r="I40" s="2">
        <v>45922.608229166668</v>
      </c>
      <c r="J40" s="2">
        <v>45922.732002314813</v>
      </c>
      <c r="K40" s="29">
        <v>0.49861111111111112</v>
      </c>
    </row>
    <row r="41" spans="4:11" x14ac:dyDescent="0.3">
      <c r="D41" s="26">
        <v>11.483333333333333</v>
      </c>
      <c r="E41" s="26">
        <v>11.483333333333333</v>
      </c>
      <c r="F41" s="21">
        <v>0</v>
      </c>
      <c r="G41" t="s">
        <v>994</v>
      </c>
      <c r="H41" t="s">
        <v>84</v>
      </c>
      <c r="I41" s="2">
        <v>45922.372129629628</v>
      </c>
      <c r="J41" s="2">
        <v>45922.851793981485</v>
      </c>
      <c r="K41" s="29">
        <v>0.47847222222222224</v>
      </c>
    </row>
    <row r="42" spans="4:11" x14ac:dyDescent="0.3">
      <c r="D42" s="26">
        <v>11.216666666666667</v>
      </c>
      <c r="E42" s="26">
        <v>11.216666666666667</v>
      </c>
      <c r="F42" s="21">
        <v>0</v>
      </c>
      <c r="G42" t="s">
        <v>1112</v>
      </c>
      <c r="H42" t="s">
        <v>6</v>
      </c>
      <c r="I42" s="2">
        <v>45922.374710648146</v>
      </c>
      <c r="J42" s="2">
        <v>45922.842164351852</v>
      </c>
      <c r="K42" s="29">
        <v>0.46736111111111112</v>
      </c>
    </row>
    <row r="43" spans="4:11" x14ac:dyDescent="0.3">
      <c r="D43" s="26">
        <v>10.966666666666667</v>
      </c>
      <c r="E43" s="26">
        <v>1.9666666666666666</v>
      </c>
      <c r="F43" s="21">
        <v>9</v>
      </c>
      <c r="G43" t="s">
        <v>987</v>
      </c>
      <c r="H43" t="s">
        <v>4</v>
      </c>
      <c r="I43" s="2">
        <v>45922.345914351848</v>
      </c>
      <c r="J43" s="2">
        <v>45922.428020833337</v>
      </c>
      <c r="K43" s="29">
        <v>0.45694444444444443</v>
      </c>
    </row>
    <row r="44" spans="4:11" x14ac:dyDescent="0.3">
      <c r="D44" s="26">
        <v>10.766666666666667</v>
      </c>
      <c r="E44" s="26">
        <v>10.766666666666667</v>
      </c>
      <c r="F44" s="21">
        <v>0</v>
      </c>
      <c r="G44" t="s">
        <v>1140</v>
      </c>
      <c r="H44" t="s">
        <v>6</v>
      </c>
      <c r="I44" s="2">
        <v>45922.363206018519</v>
      </c>
      <c r="J44" s="2">
        <v>45922.811666666668</v>
      </c>
      <c r="K44" s="29">
        <v>0.44861111111111113</v>
      </c>
    </row>
    <row r="45" spans="4:11" x14ac:dyDescent="0.3">
      <c r="D45" s="26">
        <v>10.733333333333333</v>
      </c>
      <c r="E45" s="26">
        <v>9.7333333333333325</v>
      </c>
      <c r="F45" s="21">
        <v>1</v>
      </c>
      <c r="G45" t="s">
        <v>2257</v>
      </c>
      <c r="H45" t="s">
        <v>6</v>
      </c>
      <c r="I45" s="2">
        <v>45922.412581018521</v>
      </c>
      <c r="J45" s="2">
        <v>45922.817800925928</v>
      </c>
      <c r="K45" s="29">
        <v>0.44722222222222224</v>
      </c>
    </row>
    <row r="46" spans="4:11" x14ac:dyDescent="0.3">
      <c r="D46" s="26">
        <v>10.7</v>
      </c>
      <c r="E46" s="26">
        <v>9.6999999999999993</v>
      </c>
      <c r="F46" s="21">
        <v>1</v>
      </c>
      <c r="G46" t="s">
        <v>1451</v>
      </c>
      <c r="H46" t="s">
        <v>6</v>
      </c>
      <c r="I46" s="2">
        <v>45922.378807870373</v>
      </c>
      <c r="J46" s="2">
        <v>45922.782777777778</v>
      </c>
      <c r="K46" s="29">
        <v>0.44583333333333336</v>
      </c>
    </row>
    <row r="47" spans="4:11" x14ac:dyDescent="0.3">
      <c r="D47" s="26">
        <v>10.633333333333333</v>
      </c>
      <c r="E47" s="26">
        <v>10.633333333333333</v>
      </c>
      <c r="F47" s="21">
        <v>0</v>
      </c>
      <c r="G47" t="s">
        <v>2022</v>
      </c>
      <c r="H47" t="s">
        <v>6</v>
      </c>
      <c r="I47" s="2">
        <v>45922.389074074075</v>
      </c>
      <c r="J47" s="2">
        <v>45922.831909722219</v>
      </c>
      <c r="K47" s="29">
        <v>0.44305555555555554</v>
      </c>
    </row>
    <row r="48" spans="4:11" x14ac:dyDescent="0.3">
      <c r="D48" s="26">
        <v>10.616666666666667</v>
      </c>
      <c r="E48" s="26">
        <v>9.6166666666666671</v>
      </c>
      <c r="F48" s="21">
        <v>1</v>
      </c>
      <c r="G48" t="s">
        <v>2215</v>
      </c>
      <c r="H48" t="s">
        <v>1744</v>
      </c>
      <c r="I48" s="2">
        <v>45922.451249999998</v>
      </c>
      <c r="J48" s="2">
        <v>45922.852060185185</v>
      </c>
      <c r="K48" s="29">
        <v>0.44236111111111109</v>
      </c>
    </row>
    <row r="49" spans="4:11" x14ac:dyDescent="0.3">
      <c r="D49" s="26">
        <v>10.6</v>
      </c>
      <c r="E49" s="26">
        <v>2.6</v>
      </c>
      <c r="F49" s="21">
        <v>8</v>
      </c>
      <c r="G49" t="s">
        <v>1135</v>
      </c>
      <c r="H49" t="s">
        <v>4</v>
      </c>
      <c r="I49" s="2">
        <v>45922.418298611112</v>
      </c>
      <c r="J49" s="2">
        <v>45922.551006944443</v>
      </c>
      <c r="K49" s="29">
        <v>0.44166666666666665</v>
      </c>
    </row>
    <row r="50" spans="4:11" x14ac:dyDescent="0.3">
      <c r="D50" s="26">
        <v>10.466666666666667</v>
      </c>
      <c r="E50" s="26">
        <v>9.4666666666666668</v>
      </c>
      <c r="F50" s="21">
        <v>1</v>
      </c>
      <c r="G50" t="s">
        <v>1357</v>
      </c>
      <c r="H50" t="s">
        <v>6</v>
      </c>
      <c r="I50" s="2">
        <v>45922.449641203704</v>
      </c>
      <c r="J50" s="2">
        <v>45922.84375</v>
      </c>
      <c r="K50" s="29">
        <v>0.43611111111111112</v>
      </c>
    </row>
    <row r="51" spans="4:11" x14ac:dyDescent="0.3">
      <c r="D51" s="26">
        <v>10.45</v>
      </c>
      <c r="E51" s="26">
        <v>7.45</v>
      </c>
      <c r="F51" s="21">
        <v>3</v>
      </c>
      <c r="G51" t="s">
        <v>1092</v>
      </c>
      <c r="H51" t="s">
        <v>84</v>
      </c>
      <c r="I51" s="2">
        <v>45922.329317129632</v>
      </c>
      <c r="J51" s="2">
        <v>45922.659409722219</v>
      </c>
      <c r="K51" s="29">
        <v>0.43541666666666667</v>
      </c>
    </row>
    <row r="52" spans="4:11" x14ac:dyDescent="0.3">
      <c r="D52" s="26">
        <v>10.383333333333333</v>
      </c>
      <c r="E52" s="26">
        <v>9.3833333333333329</v>
      </c>
      <c r="F52" s="21">
        <v>1</v>
      </c>
      <c r="G52" t="s">
        <v>1337</v>
      </c>
      <c r="H52" t="s">
        <v>6</v>
      </c>
      <c r="I52" s="2">
        <v>45922.404004629629</v>
      </c>
      <c r="J52" s="2">
        <v>45922.794861111113</v>
      </c>
      <c r="K52" s="29">
        <v>0.43263888888888891</v>
      </c>
    </row>
    <row r="53" spans="4:11" x14ac:dyDescent="0.3">
      <c r="D53" s="26">
        <v>10.316666666666666</v>
      </c>
      <c r="E53" s="26">
        <v>10.316666666666666</v>
      </c>
      <c r="F53" s="21">
        <v>0</v>
      </c>
      <c r="G53" t="s">
        <v>935</v>
      </c>
      <c r="H53" t="s">
        <v>6</v>
      </c>
      <c r="I53" s="2">
        <v>45922.34888888889</v>
      </c>
      <c r="J53" s="2">
        <v>45922.778726851851</v>
      </c>
      <c r="K53" s="29">
        <v>0.42986111111111114</v>
      </c>
    </row>
    <row r="54" spans="4:11" x14ac:dyDescent="0.3">
      <c r="D54" s="26">
        <v>10.266666666666667</v>
      </c>
      <c r="E54" s="26">
        <v>10.266666666666667</v>
      </c>
      <c r="F54" s="21">
        <v>0</v>
      </c>
      <c r="G54" t="s">
        <v>58</v>
      </c>
      <c r="H54" t="s">
        <v>6</v>
      </c>
      <c r="I54" s="2">
        <v>45922.406851851854</v>
      </c>
      <c r="J54" s="2">
        <v>45922.834814814814</v>
      </c>
      <c r="K54" s="29">
        <v>0.42777777777777776</v>
      </c>
    </row>
    <row r="55" spans="4:11" x14ac:dyDescent="0.3">
      <c r="D55" s="26">
        <v>10.266666666666667</v>
      </c>
      <c r="E55" s="26">
        <v>10.266666666666667</v>
      </c>
      <c r="F55" s="21">
        <v>0</v>
      </c>
      <c r="G55" t="s">
        <v>1014</v>
      </c>
      <c r="H55" t="s">
        <v>6</v>
      </c>
      <c r="I55" s="2">
        <v>45922.462638888886</v>
      </c>
      <c r="J55" s="2">
        <v>45922.890069444446</v>
      </c>
      <c r="K55" s="29">
        <v>0.42777777777777776</v>
      </c>
    </row>
    <row r="56" spans="4:11" x14ac:dyDescent="0.3">
      <c r="D56" s="26">
        <v>10.25</v>
      </c>
      <c r="E56" s="26">
        <v>9.25</v>
      </c>
      <c r="F56" s="21">
        <v>1</v>
      </c>
      <c r="G56" t="s">
        <v>1303</v>
      </c>
      <c r="H56" t="s">
        <v>6</v>
      </c>
      <c r="I56" s="2">
        <v>45922.448981481481</v>
      </c>
      <c r="J56" s="2">
        <v>45922.834409722222</v>
      </c>
      <c r="K56" s="29">
        <v>0.42708333333333331</v>
      </c>
    </row>
    <row r="57" spans="4:11" x14ac:dyDescent="0.3">
      <c r="D57" s="26">
        <v>10.233333333333333</v>
      </c>
      <c r="E57" s="26">
        <v>10.233333333333333</v>
      </c>
      <c r="F57" s="21">
        <v>0</v>
      </c>
      <c r="G57" t="s">
        <v>1315</v>
      </c>
      <c r="H57" t="s">
        <v>6</v>
      </c>
      <c r="I57" s="2">
        <v>45922.422002314815</v>
      </c>
      <c r="J57" s="2">
        <v>45922.848449074074</v>
      </c>
      <c r="K57" s="29">
        <v>0.42638888888888887</v>
      </c>
    </row>
    <row r="58" spans="4:11" x14ac:dyDescent="0.3">
      <c r="D58" s="26">
        <v>10.199999999999999</v>
      </c>
      <c r="E58" s="26">
        <v>10.199999999999999</v>
      </c>
      <c r="F58" s="21">
        <v>0</v>
      </c>
      <c r="G58" t="s">
        <v>1464</v>
      </c>
      <c r="H58" t="s">
        <v>6</v>
      </c>
      <c r="I58" s="2">
        <v>45922.33016203704</v>
      </c>
      <c r="J58" s="2">
        <v>45922.754849537036</v>
      </c>
      <c r="K58" s="29">
        <v>0.42499999999999999</v>
      </c>
    </row>
    <row r="59" spans="4:11" x14ac:dyDescent="0.3">
      <c r="D59" s="26">
        <v>10.199999999999999</v>
      </c>
      <c r="E59" s="26">
        <v>9.1999999999999993</v>
      </c>
      <c r="F59" s="21">
        <v>1</v>
      </c>
      <c r="G59" t="s">
        <v>1079</v>
      </c>
      <c r="H59" t="s">
        <v>6</v>
      </c>
      <c r="I59" s="2">
        <v>45922.395277777781</v>
      </c>
      <c r="J59" s="2">
        <v>45922.778460648151</v>
      </c>
      <c r="K59" s="29">
        <v>0.42499999999999999</v>
      </c>
    </row>
    <row r="60" spans="4:11" x14ac:dyDescent="0.3">
      <c r="D60" s="26">
        <v>10.166666666666666</v>
      </c>
      <c r="E60" s="26">
        <v>10.166666666666666</v>
      </c>
      <c r="F60" s="21">
        <v>0</v>
      </c>
      <c r="G60" t="s">
        <v>2460</v>
      </c>
      <c r="H60" t="s">
        <v>6</v>
      </c>
      <c r="I60" s="2">
        <v>45922.331620370373</v>
      </c>
      <c r="J60" s="2">
        <v>45922.755393518521</v>
      </c>
      <c r="K60" s="29">
        <v>0.4236111111111111</v>
      </c>
    </row>
    <row r="61" spans="4:11" x14ac:dyDescent="0.3">
      <c r="D61" s="26">
        <v>10.166666666666666</v>
      </c>
      <c r="E61" s="26">
        <v>9.1666666666666661</v>
      </c>
      <c r="F61" s="21">
        <v>1</v>
      </c>
      <c r="G61" t="s">
        <v>1610</v>
      </c>
      <c r="H61" t="s">
        <v>6</v>
      </c>
      <c r="I61" s="2">
        <v>45922.464537037034</v>
      </c>
      <c r="J61" s="2">
        <v>45922.846782407411</v>
      </c>
      <c r="K61" s="29">
        <v>0.4236111111111111</v>
      </c>
    </row>
    <row r="62" spans="4:11" x14ac:dyDescent="0.3">
      <c r="D62" s="26">
        <v>10.116666666666667</v>
      </c>
      <c r="E62" s="26">
        <v>10.116666666666667</v>
      </c>
      <c r="F62" s="21">
        <v>0</v>
      </c>
      <c r="G62" t="s">
        <v>2187</v>
      </c>
      <c r="H62" t="s">
        <v>6</v>
      </c>
      <c r="I62" s="2">
        <v>45922.329293981478</v>
      </c>
      <c r="J62" s="2">
        <v>45922.751087962963</v>
      </c>
      <c r="K62" s="29">
        <v>0.42152777777777778</v>
      </c>
    </row>
    <row r="63" spans="4:11" x14ac:dyDescent="0.3">
      <c r="D63" s="26">
        <v>10.1</v>
      </c>
      <c r="E63" s="26">
        <v>10.1</v>
      </c>
      <c r="F63" s="21">
        <v>0</v>
      </c>
      <c r="G63" t="s">
        <v>1131</v>
      </c>
      <c r="H63" t="s">
        <v>6</v>
      </c>
      <c r="I63" s="2">
        <v>45922.330601851849</v>
      </c>
      <c r="J63" s="2">
        <v>45922.751307870371</v>
      </c>
      <c r="K63" s="29">
        <v>0.42083333333333334</v>
      </c>
    </row>
    <row r="64" spans="4:11" x14ac:dyDescent="0.3">
      <c r="D64" s="26">
        <v>10.066666666666666</v>
      </c>
      <c r="E64" s="26">
        <v>10.066666666666666</v>
      </c>
      <c r="F64" s="21">
        <v>0</v>
      </c>
      <c r="G64" t="s">
        <v>1564</v>
      </c>
      <c r="H64" t="s">
        <v>130</v>
      </c>
      <c r="I64" s="2">
        <v>45922.332986111112</v>
      </c>
      <c r="J64" s="2">
        <v>45922.752280092594</v>
      </c>
      <c r="K64" s="29">
        <v>0.41944444444444445</v>
      </c>
    </row>
    <row r="65" spans="4:11" x14ac:dyDescent="0.3">
      <c r="D65" s="26">
        <v>10.066666666666666</v>
      </c>
      <c r="E65" s="26">
        <v>10.066666666666666</v>
      </c>
      <c r="F65" s="21">
        <v>0</v>
      </c>
      <c r="G65" t="s">
        <v>2486</v>
      </c>
      <c r="H65" t="s">
        <v>6</v>
      </c>
      <c r="I65" s="2">
        <v>45922.371898148151</v>
      </c>
      <c r="J65" s="2">
        <v>45922.791388888887</v>
      </c>
      <c r="K65" s="29">
        <v>0.41944444444444445</v>
      </c>
    </row>
    <row r="66" spans="4:11" x14ac:dyDescent="0.3">
      <c r="D66" s="26">
        <v>10.050000000000001</v>
      </c>
      <c r="E66" s="26">
        <v>10.050000000000001</v>
      </c>
      <c r="F66" s="21">
        <v>0</v>
      </c>
      <c r="G66" t="s">
        <v>1039</v>
      </c>
      <c r="H66" t="s">
        <v>6</v>
      </c>
      <c r="I66" s="2">
        <v>45922.313217592593</v>
      </c>
      <c r="J66" s="2">
        <v>45922.732175925928</v>
      </c>
      <c r="K66" s="29">
        <v>0.41875000000000001</v>
      </c>
    </row>
    <row r="67" spans="4:11" x14ac:dyDescent="0.3">
      <c r="D67" s="26">
        <v>10.050000000000001</v>
      </c>
      <c r="E67" s="26">
        <v>6.05</v>
      </c>
      <c r="F67" s="21">
        <v>4</v>
      </c>
      <c r="G67" t="s">
        <v>2503</v>
      </c>
      <c r="H67" t="s">
        <v>6</v>
      </c>
      <c r="I67" s="2">
        <v>45922.500335648147</v>
      </c>
      <c r="J67" s="2">
        <v>45922.752488425926</v>
      </c>
      <c r="K67" s="29">
        <v>0.41875000000000001</v>
      </c>
    </row>
    <row r="68" spans="4:11" x14ac:dyDescent="0.3">
      <c r="D68" s="26">
        <v>10.033333333333333</v>
      </c>
      <c r="E68" s="26">
        <v>10.033333333333333</v>
      </c>
      <c r="F68" s="21">
        <v>0</v>
      </c>
      <c r="G68" t="s">
        <v>2169</v>
      </c>
      <c r="H68" t="s">
        <v>6</v>
      </c>
      <c r="I68" s="2">
        <v>45922.346388888887</v>
      </c>
      <c r="J68" s="2">
        <v>45922.764224537037</v>
      </c>
      <c r="K68" s="29">
        <v>0.41805555555555557</v>
      </c>
    </row>
    <row r="69" spans="4:11" x14ac:dyDescent="0.3">
      <c r="D69" s="26">
        <v>10.016666666666667</v>
      </c>
      <c r="E69" s="26">
        <v>9.0166666666666675</v>
      </c>
      <c r="F69" s="21">
        <v>1</v>
      </c>
      <c r="G69" t="s">
        <v>1223</v>
      </c>
      <c r="H69" t="s">
        <v>6</v>
      </c>
      <c r="I69" s="2">
        <v>45922.454710648148</v>
      </c>
      <c r="J69" s="2">
        <v>45922.830138888887</v>
      </c>
      <c r="K69" s="29">
        <v>0.41736111111111113</v>
      </c>
    </row>
    <row r="70" spans="4:11" x14ac:dyDescent="0.3">
      <c r="D70" s="26">
        <v>10</v>
      </c>
      <c r="E70" s="26">
        <v>9</v>
      </c>
      <c r="F70" s="21">
        <v>1</v>
      </c>
      <c r="G70" t="s">
        <v>2326</v>
      </c>
      <c r="H70" t="s">
        <v>6</v>
      </c>
      <c r="I70" s="2">
        <v>45922.417129629626</v>
      </c>
      <c r="J70" s="2">
        <v>45922.792256944442</v>
      </c>
      <c r="K70" s="29">
        <v>0.41666666666666669</v>
      </c>
    </row>
    <row r="71" spans="4:11" x14ac:dyDescent="0.3">
      <c r="D71" s="26">
        <v>9.9833333333333325</v>
      </c>
      <c r="E71" s="26">
        <v>9.9833333333333325</v>
      </c>
      <c r="F71" s="21">
        <v>0</v>
      </c>
      <c r="G71" t="s">
        <v>1830</v>
      </c>
      <c r="H71" t="s">
        <v>6</v>
      </c>
      <c r="I71" s="2">
        <v>45922.41920138889</v>
      </c>
      <c r="J71" s="2">
        <v>45922.834872685184</v>
      </c>
      <c r="K71" s="29">
        <v>0.41597222222222224</v>
      </c>
    </row>
    <row r="72" spans="4:11" x14ac:dyDescent="0.3">
      <c r="D72" s="26">
        <v>9.9499999999999993</v>
      </c>
      <c r="E72" s="26">
        <v>9.9499999999999993</v>
      </c>
      <c r="F72" s="21">
        <v>0</v>
      </c>
      <c r="G72" t="s">
        <v>969</v>
      </c>
      <c r="H72" t="s">
        <v>6</v>
      </c>
      <c r="I72" s="2">
        <v>45922.354861111111</v>
      </c>
      <c r="J72" s="2">
        <v>45922.76966435185</v>
      </c>
      <c r="K72" s="29">
        <v>0.41458333333333336</v>
      </c>
    </row>
    <row r="73" spans="4:11" x14ac:dyDescent="0.3">
      <c r="D73" s="26">
        <v>9.9333333333333336</v>
      </c>
      <c r="E73" s="26">
        <v>9.9333333333333336</v>
      </c>
      <c r="F73" s="21">
        <v>0</v>
      </c>
      <c r="G73" t="s">
        <v>3658</v>
      </c>
      <c r="H73" t="s">
        <v>6</v>
      </c>
      <c r="I73" s="2">
        <v>45922.418576388889</v>
      </c>
      <c r="J73" s="2">
        <v>45922.832615740743</v>
      </c>
      <c r="K73" s="29">
        <v>0.41388888888888886</v>
      </c>
    </row>
    <row r="74" spans="4:11" x14ac:dyDescent="0.3">
      <c r="D74" s="26">
        <v>9.9166666666666661</v>
      </c>
      <c r="E74" s="26">
        <v>9.9166666666666661</v>
      </c>
      <c r="F74" s="21">
        <v>0</v>
      </c>
      <c r="G74" t="s">
        <v>1202</v>
      </c>
      <c r="H74" t="s">
        <v>6</v>
      </c>
      <c r="I74" s="2">
        <v>45922.325254629628</v>
      </c>
      <c r="J74" s="2">
        <v>45922.738136574073</v>
      </c>
      <c r="K74" s="29">
        <v>0.41319444444444442</v>
      </c>
    </row>
    <row r="75" spans="4:11" x14ac:dyDescent="0.3">
      <c r="D75" s="26">
        <v>9.9166666666666661</v>
      </c>
      <c r="E75" s="26">
        <v>9.9166666666666661</v>
      </c>
      <c r="F75" s="21">
        <v>0</v>
      </c>
      <c r="G75" t="s">
        <v>2396</v>
      </c>
      <c r="H75" t="s">
        <v>6</v>
      </c>
      <c r="I75" s="2">
        <v>45922.36645833333</v>
      </c>
      <c r="J75" s="2">
        <v>45922.779594907406</v>
      </c>
      <c r="K75" s="29">
        <v>0.41319444444444442</v>
      </c>
    </row>
    <row r="76" spans="4:11" x14ac:dyDescent="0.3">
      <c r="D76" s="26">
        <v>9.9</v>
      </c>
      <c r="E76" s="26">
        <v>9.9</v>
      </c>
      <c r="F76" s="21">
        <v>0</v>
      </c>
      <c r="G76" t="s">
        <v>1162</v>
      </c>
      <c r="H76" t="s">
        <v>130</v>
      </c>
      <c r="I76" s="2">
        <v>45922.346932870372</v>
      </c>
      <c r="J76" s="2">
        <v>45922.759270833332</v>
      </c>
      <c r="K76" s="29">
        <v>0.41249999999999998</v>
      </c>
    </row>
    <row r="77" spans="4:11" x14ac:dyDescent="0.3">
      <c r="D77" s="26">
        <v>9.9</v>
      </c>
      <c r="E77" s="26">
        <v>9.9</v>
      </c>
      <c r="F77" s="21">
        <v>0</v>
      </c>
      <c r="G77" t="s">
        <v>1280</v>
      </c>
      <c r="H77" t="s">
        <v>6</v>
      </c>
      <c r="I77" s="2">
        <v>45922.329513888886</v>
      </c>
      <c r="J77" s="2">
        <v>45922.742094907408</v>
      </c>
      <c r="K77" s="29">
        <v>0.41249999999999998</v>
      </c>
    </row>
    <row r="78" spans="4:11" x14ac:dyDescent="0.3">
      <c r="D78" s="26">
        <v>9.9</v>
      </c>
      <c r="E78" s="26">
        <v>9.9</v>
      </c>
      <c r="F78" s="21">
        <v>0</v>
      </c>
      <c r="G78" t="s">
        <v>1427</v>
      </c>
      <c r="H78" t="s">
        <v>6</v>
      </c>
      <c r="I78" s="2">
        <v>45922.38</v>
      </c>
      <c r="J78" s="2">
        <v>45922.792546296296</v>
      </c>
      <c r="K78" s="29">
        <v>0.41249999999999998</v>
      </c>
    </row>
    <row r="79" spans="4:11" x14ac:dyDescent="0.3">
      <c r="D79" s="26">
        <v>9.8333333333333339</v>
      </c>
      <c r="E79" s="26">
        <v>9.8333333333333339</v>
      </c>
      <c r="F79" s="21">
        <v>0</v>
      </c>
      <c r="G79" t="s">
        <v>1251</v>
      </c>
      <c r="H79" t="s">
        <v>6</v>
      </c>
      <c r="I79" s="2">
        <v>45922.374143518522</v>
      </c>
      <c r="J79" s="2">
        <v>45922.784085648149</v>
      </c>
      <c r="K79" s="29">
        <v>0.40972222222222221</v>
      </c>
    </row>
    <row r="80" spans="4:11" x14ac:dyDescent="0.3">
      <c r="D80" s="26">
        <v>9.8000000000000007</v>
      </c>
      <c r="E80" s="26">
        <v>8.8000000000000007</v>
      </c>
      <c r="F80" s="21">
        <v>1</v>
      </c>
      <c r="G80" t="s">
        <v>920</v>
      </c>
      <c r="H80" t="s">
        <v>6</v>
      </c>
      <c r="I80" s="2">
        <v>45922.40216435185</v>
      </c>
      <c r="J80" s="2">
        <v>45922.768587962964</v>
      </c>
      <c r="K80" s="29">
        <v>0.40833333333333333</v>
      </c>
    </row>
    <row r="81" spans="4:11" x14ac:dyDescent="0.3">
      <c r="D81" s="26">
        <v>9.8000000000000007</v>
      </c>
      <c r="E81" s="26">
        <v>7.3</v>
      </c>
      <c r="F81" s="21">
        <v>2.5</v>
      </c>
      <c r="G81" t="s">
        <v>1170</v>
      </c>
      <c r="H81" t="s">
        <v>163</v>
      </c>
      <c r="I81" s="2">
        <v>45922.376689814817</v>
      </c>
      <c r="J81" s="2">
        <v>45922.753518518519</v>
      </c>
      <c r="K81" s="29">
        <v>0.40833333333333333</v>
      </c>
    </row>
    <row r="82" spans="4:11" x14ac:dyDescent="0.3">
      <c r="D82" s="26">
        <v>9.7833333333333332</v>
      </c>
      <c r="E82" s="26">
        <v>9.7833333333333332</v>
      </c>
      <c r="F82" s="21">
        <v>0</v>
      </c>
      <c r="G82" t="s">
        <v>954</v>
      </c>
      <c r="H82" t="s">
        <v>6</v>
      </c>
      <c r="I82" s="2">
        <v>45922.411400462966</v>
      </c>
      <c r="J82" s="2">
        <v>45922.819351851853</v>
      </c>
      <c r="K82" s="29">
        <v>0.40763888888888888</v>
      </c>
    </row>
    <row r="83" spans="4:11" x14ac:dyDescent="0.3">
      <c r="D83" s="26">
        <v>9.7833333333333332</v>
      </c>
      <c r="E83" s="26">
        <v>9.7833333333333332</v>
      </c>
      <c r="F83" s="21">
        <v>0</v>
      </c>
      <c r="G83" t="s">
        <v>1371</v>
      </c>
      <c r="H83" t="s">
        <v>6</v>
      </c>
      <c r="I83" s="2">
        <v>45922.397939814815</v>
      </c>
      <c r="J83" s="2">
        <v>45922.805474537039</v>
      </c>
      <c r="K83" s="29">
        <v>0.40763888888888888</v>
      </c>
    </row>
    <row r="84" spans="4:11" x14ac:dyDescent="0.3">
      <c r="D84" s="26">
        <v>9.7833333333333332</v>
      </c>
      <c r="E84" s="26">
        <v>9.7833333333333332</v>
      </c>
      <c r="F84" s="21">
        <v>0</v>
      </c>
      <c r="G84" t="s">
        <v>1493</v>
      </c>
      <c r="H84" t="s">
        <v>130</v>
      </c>
      <c r="I84" s="2">
        <v>45922.339363425926</v>
      </c>
      <c r="J84" s="2">
        <v>45922.747129629628</v>
      </c>
      <c r="K84" s="29">
        <v>0.40763888888888888</v>
      </c>
    </row>
    <row r="85" spans="4:11" x14ac:dyDescent="0.3">
      <c r="D85" s="26">
        <v>9.7833333333333332</v>
      </c>
      <c r="E85" s="26">
        <v>9.7833333333333332</v>
      </c>
      <c r="F85" s="21">
        <v>0</v>
      </c>
      <c r="G85" t="s">
        <v>1779</v>
      </c>
      <c r="H85" t="s">
        <v>6</v>
      </c>
      <c r="I85" s="2">
        <v>45922.356620370374</v>
      </c>
      <c r="J85" s="2">
        <v>45922.764513888891</v>
      </c>
      <c r="K85" s="29">
        <v>0.40763888888888888</v>
      </c>
    </row>
    <row r="86" spans="4:11" x14ac:dyDescent="0.3">
      <c r="D86" s="26">
        <v>9.7833333333333332</v>
      </c>
      <c r="E86" s="26">
        <v>8.7833333333333332</v>
      </c>
      <c r="F86" s="21">
        <v>1</v>
      </c>
      <c r="G86" t="s">
        <v>679</v>
      </c>
      <c r="H86" t="s">
        <v>6</v>
      </c>
      <c r="I86" s="2">
        <v>45922.52611111111</v>
      </c>
      <c r="J86" s="2">
        <v>45922.892222222225</v>
      </c>
      <c r="K86" s="29">
        <v>0.40763888888888888</v>
      </c>
    </row>
    <row r="87" spans="4:11" x14ac:dyDescent="0.3">
      <c r="D87" s="26">
        <v>9.7666666666666675</v>
      </c>
      <c r="E87" s="26">
        <v>9.7666666666666675</v>
      </c>
      <c r="F87" s="21">
        <v>0</v>
      </c>
      <c r="G87" t="s">
        <v>1212</v>
      </c>
      <c r="H87" t="s">
        <v>6</v>
      </c>
      <c r="I87" s="2">
        <v>45922.417141203703</v>
      </c>
      <c r="J87" s="2">
        <v>45922.823912037034</v>
      </c>
      <c r="K87" s="29">
        <v>0.40694444444444444</v>
      </c>
    </row>
    <row r="88" spans="4:11" x14ac:dyDescent="0.3">
      <c r="D88" s="26">
        <v>9.7666666666666675</v>
      </c>
      <c r="E88" s="26">
        <v>9.7666666666666675</v>
      </c>
      <c r="F88" s="21">
        <v>0</v>
      </c>
      <c r="G88" t="s">
        <v>1307</v>
      </c>
      <c r="H88" t="s">
        <v>6</v>
      </c>
      <c r="I88" s="2">
        <v>45922.340879629628</v>
      </c>
      <c r="J88" s="2">
        <v>45922.748090277775</v>
      </c>
      <c r="K88" s="29">
        <v>0.40694444444444444</v>
      </c>
    </row>
    <row r="89" spans="4:11" x14ac:dyDescent="0.3">
      <c r="D89" s="26">
        <v>9.75</v>
      </c>
      <c r="E89" s="26">
        <v>9.75</v>
      </c>
      <c r="F89" s="21">
        <v>0</v>
      </c>
      <c r="G89" t="s">
        <v>2765</v>
      </c>
      <c r="H89" t="s">
        <v>84</v>
      </c>
      <c r="I89" s="2">
        <v>45922.368171296293</v>
      </c>
      <c r="J89" s="2">
        <v>45922.774178240739</v>
      </c>
      <c r="K89" s="29">
        <v>0.40625</v>
      </c>
    </row>
    <row r="90" spans="4:11" x14ac:dyDescent="0.3">
      <c r="D90" s="26">
        <v>9.7333333333333343</v>
      </c>
      <c r="E90" s="26">
        <v>6.7333333333333334</v>
      </c>
      <c r="F90" s="21">
        <v>3</v>
      </c>
      <c r="G90" t="s">
        <v>1154</v>
      </c>
      <c r="H90" t="s">
        <v>6</v>
      </c>
      <c r="I90" s="2">
        <v>45922.329652777778</v>
      </c>
      <c r="J90" s="2">
        <v>45922.61</v>
      </c>
      <c r="K90" s="29">
        <v>0.40555555555555556</v>
      </c>
    </row>
    <row r="91" spans="4:11" x14ac:dyDescent="0.3">
      <c r="D91" s="26">
        <v>9.7333333333333325</v>
      </c>
      <c r="E91" s="26">
        <v>9.7333333333333325</v>
      </c>
      <c r="F91" s="21">
        <v>0</v>
      </c>
      <c r="G91" t="s">
        <v>1151</v>
      </c>
      <c r="H91" t="s">
        <v>6</v>
      </c>
      <c r="I91" s="2">
        <v>45922.419606481482</v>
      </c>
      <c r="J91" s="2">
        <v>45922.825358796297</v>
      </c>
      <c r="K91" s="29">
        <v>0.40555555555555556</v>
      </c>
    </row>
    <row r="92" spans="4:11" x14ac:dyDescent="0.3">
      <c r="D92" s="26">
        <v>9.7333333333333325</v>
      </c>
      <c r="E92" s="26">
        <v>9.7333333333333325</v>
      </c>
      <c r="F92" s="21">
        <v>0</v>
      </c>
      <c r="G92" t="s">
        <v>1762</v>
      </c>
      <c r="H92" t="s">
        <v>1744</v>
      </c>
      <c r="I92" s="2">
        <v>45922.336851851855</v>
      </c>
      <c r="J92" s="2">
        <v>45922.742442129631</v>
      </c>
      <c r="K92" s="29">
        <v>0.40555555555555556</v>
      </c>
    </row>
    <row r="93" spans="4:11" x14ac:dyDescent="0.3">
      <c r="D93" s="26">
        <v>9.7166666666666668</v>
      </c>
      <c r="E93" s="26">
        <v>9.7166666666666668</v>
      </c>
      <c r="F93" s="21">
        <v>0</v>
      </c>
      <c r="G93" t="s">
        <v>921</v>
      </c>
      <c r="H93" t="s">
        <v>6</v>
      </c>
      <c r="I93" s="2">
        <v>45922.388553240744</v>
      </c>
      <c r="J93" s="2">
        <v>45922.793599537035</v>
      </c>
      <c r="K93" s="29">
        <v>0.40486111111111112</v>
      </c>
    </row>
    <row r="94" spans="4:11" x14ac:dyDescent="0.3">
      <c r="D94" s="26">
        <v>9.7166666666666668</v>
      </c>
      <c r="E94" s="26">
        <v>9.7166666666666668</v>
      </c>
      <c r="F94" s="21">
        <v>0</v>
      </c>
      <c r="G94" t="s">
        <v>967</v>
      </c>
      <c r="H94" t="s">
        <v>6</v>
      </c>
      <c r="I94" s="2">
        <v>45922.35701388889</v>
      </c>
      <c r="J94" s="2">
        <v>45922.762013888889</v>
      </c>
      <c r="K94" s="29">
        <v>0.40486111111111112</v>
      </c>
    </row>
    <row r="95" spans="4:11" x14ac:dyDescent="0.3">
      <c r="D95" s="26">
        <v>9.6999999999999993</v>
      </c>
      <c r="E95" s="26">
        <v>9.6999999999999993</v>
      </c>
      <c r="F95" s="21">
        <v>0</v>
      </c>
      <c r="G95" t="s">
        <v>1944</v>
      </c>
      <c r="H95" t="s">
        <v>6</v>
      </c>
      <c r="I95" s="2">
        <v>45922.346712962964</v>
      </c>
      <c r="J95" s="2">
        <v>45922.751064814816</v>
      </c>
      <c r="K95" s="29">
        <v>0.40416666666666667</v>
      </c>
    </row>
    <row r="96" spans="4:11" x14ac:dyDescent="0.3">
      <c r="D96" s="26">
        <v>9.6833333333333336</v>
      </c>
      <c r="E96" s="26">
        <v>9.6833333333333336</v>
      </c>
      <c r="F96" s="21">
        <v>0</v>
      </c>
      <c r="G96" t="s">
        <v>1998</v>
      </c>
      <c r="H96" t="s">
        <v>6</v>
      </c>
      <c r="I96" s="2">
        <v>45922.368854166663</v>
      </c>
      <c r="J96" s="2">
        <v>45922.772499999999</v>
      </c>
      <c r="K96" s="29">
        <v>0.40347222222222223</v>
      </c>
    </row>
    <row r="97" spans="4:11" x14ac:dyDescent="0.3">
      <c r="D97" s="26">
        <v>9.6833333333333336</v>
      </c>
      <c r="E97" s="26">
        <v>9.6833333333333336</v>
      </c>
      <c r="F97" s="21">
        <v>0</v>
      </c>
      <c r="G97" t="s">
        <v>2140</v>
      </c>
      <c r="H97" t="s">
        <v>6</v>
      </c>
      <c r="I97" s="2">
        <v>45922.408761574072</v>
      </c>
      <c r="J97" s="2">
        <v>45922.812523148146</v>
      </c>
      <c r="K97" s="29">
        <v>0.40347222222222223</v>
      </c>
    </row>
    <row r="98" spans="4:11" x14ac:dyDescent="0.3">
      <c r="D98" s="26">
        <v>9.6833333333333336</v>
      </c>
      <c r="E98" s="26">
        <v>9.6833333333333336</v>
      </c>
      <c r="F98" s="21">
        <v>0</v>
      </c>
      <c r="G98" t="s">
        <v>3386</v>
      </c>
      <c r="H98" t="s">
        <v>6</v>
      </c>
      <c r="I98" s="2">
        <v>45922.423946759256</v>
      </c>
      <c r="J98" s="2">
        <v>45922.827488425923</v>
      </c>
      <c r="K98" s="29">
        <v>0.40347222222222223</v>
      </c>
    </row>
    <row r="99" spans="4:11" x14ac:dyDescent="0.3">
      <c r="D99" s="26">
        <v>9.6666666666666661</v>
      </c>
      <c r="E99" s="26">
        <v>9.6666666666666661</v>
      </c>
      <c r="F99" s="21">
        <v>0</v>
      </c>
      <c r="G99" t="s">
        <v>1029</v>
      </c>
      <c r="H99" t="s">
        <v>6</v>
      </c>
      <c r="I99" s="2">
        <v>45922.374293981484</v>
      </c>
      <c r="J99" s="2">
        <v>45922.776921296296</v>
      </c>
      <c r="K99" s="29">
        <v>0.40277777777777779</v>
      </c>
    </row>
    <row r="100" spans="4:11" x14ac:dyDescent="0.3">
      <c r="D100" s="26">
        <v>9.6666666666666661</v>
      </c>
      <c r="E100" s="26">
        <v>9.6666666666666661</v>
      </c>
      <c r="F100" s="21">
        <v>0</v>
      </c>
      <c r="G100" t="s">
        <v>1114</v>
      </c>
      <c r="H100" t="s">
        <v>6</v>
      </c>
      <c r="I100" s="2">
        <v>45922.331111111111</v>
      </c>
      <c r="J100" s="2">
        <v>45922.73400462963</v>
      </c>
      <c r="K100" s="29">
        <v>0.40277777777777779</v>
      </c>
    </row>
    <row r="101" spans="4:11" x14ac:dyDescent="0.3">
      <c r="D101" s="26">
        <v>9.6666666666666661</v>
      </c>
      <c r="E101" s="26">
        <v>9.6666666666666661</v>
      </c>
      <c r="F101" s="21">
        <v>0</v>
      </c>
      <c r="G101" t="s">
        <v>2495</v>
      </c>
      <c r="H101" t="s">
        <v>6</v>
      </c>
      <c r="I101" s="2">
        <v>45922.378240740742</v>
      </c>
      <c r="J101" s="2">
        <v>45922.780995370369</v>
      </c>
      <c r="K101" s="29">
        <v>0.40277777777777779</v>
      </c>
    </row>
    <row r="102" spans="4:11" x14ac:dyDescent="0.3">
      <c r="D102" s="26">
        <v>9.6666666666666661</v>
      </c>
      <c r="E102" s="26">
        <v>8.6666666666666661</v>
      </c>
      <c r="F102" s="21">
        <v>1</v>
      </c>
      <c r="G102" t="s">
        <v>2004</v>
      </c>
      <c r="H102" t="s">
        <v>6</v>
      </c>
      <c r="I102" s="2">
        <v>45922.44158564815</v>
      </c>
      <c r="J102" s="2">
        <v>45922.802777777775</v>
      </c>
      <c r="K102" s="29">
        <v>0.40277777777777779</v>
      </c>
    </row>
    <row r="103" spans="4:11" x14ac:dyDescent="0.3">
      <c r="D103" s="26">
        <v>9.65</v>
      </c>
      <c r="E103" s="26">
        <v>9.65</v>
      </c>
      <c r="F103" s="21">
        <v>0</v>
      </c>
      <c r="G103" t="s">
        <v>1476</v>
      </c>
      <c r="H103" t="s">
        <v>6</v>
      </c>
      <c r="I103" s="2">
        <v>45922.350810185184</v>
      </c>
      <c r="J103" s="2">
        <v>45922.753113425926</v>
      </c>
      <c r="K103" s="29">
        <v>0.40208333333333335</v>
      </c>
    </row>
    <row r="104" spans="4:11" x14ac:dyDescent="0.3">
      <c r="D104" s="26">
        <v>9.65</v>
      </c>
      <c r="E104" s="26">
        <v>9.65</v>
      </c>
      <c r="F104" s="21">
        <v>0</v>
      </c>
      <c r="G104" t="s">
        <v>1848</v>
      </c>
      <c r="H104" t="s">
        <v>6</v>
      </c>
      <c r="I104" s="2">
        <v>45922.340787037036</v>
      </c>
      <c r="J104" s="2">
        <v>45922.742662037039</v>
      </c>
      <c r="K104" s="29">
        <v>0.40208333333333335</v>
      </c>
    </row>
    <row r="105" spans="4:11" x14ac:dyDescent="0.3">
      <c r="D105" s="26">
        <v>9.65</v>
      </c>
      <c r="E105" s="26">
        <v>8.65</v>
      </c>
      <c r="F105" s="21">
        <v>1</v>
      </c>
      <c r="G105" t="s">
        <v>1282</v>
      </c>
      <c r="H105" t="s">
        <v>6</v>
      </c>
      <c r="I105" s="2">
        <v>45922.416134259256</v>
      </c>
      <c r="J105" s="2">
        <v>45922.776354166665</v>
      </c>
      <c r="K105" s="29">
        <v>0.40208333333333335</v>
      </c>
    </row>
    <row r="106" spans="4:11" x14ac:dyDescent="0.3">
      <c r="D106" s="26">
        <v>9.6333333333333329</v>
      </c>
      <c r="E106" s="26">
        <v>9.6333333333333329</v>
      </c>
      <c r="F106" s="21">
        <v>0</v>
      </c>
      <c r="G106" t="s">
        <v>1755</v>
      </c>
      <c r="H106" t="s">
        <v>6</v>
      </c>
      <c r="I106" s="2">
        <v>45922.383043981485</v>
      </c>
      <c r="J106" s="2">
        <v>45922.784444444442</v>
      </c>
      <c r="K106" s="29">
        <v>0.40138888888888891</v>
      </c>
    </row>
    <row r="107" spans="4:11" x14ac:dyDescent="0.3">
      <c r="D107" s="26">
        <v>9.6333333333333329</v>
      </c>
      <c r="E107" s="26">
        <v>6.6333333333333337</v>
      </c>
      <c r="F107" s="21">
        <v>3</v>
      </c>
      <c r="G107" t="s">
        <v>1671</v>
      </c>
      <c r="H107" t="s">
        <v>6</v>
      </c>
      <c r="I107" s="2">
        <v>45922.581979166665</v>
      </c>
      <c r="J107" s="2">
        <v>45922.858217592591</v>
      </c>
      <c r="K107" s="29">
        <v>0.40138888888888891</v>
      </c>
    </row>
    <row r="108" spans="4:11" x14ac:dyDescent="0.3">
      <c r="D108" s="26">
        <v>9.6</v>
      </c>
      <c r="E108" s="26">
        <v>9.6</v>
      </c>
      <c r="F108" s="21">
        <v>0</v>
      </c>
      <c r="G108" t="s">
        <v>1056</v>
      </c>
      <c r="H108" t="s">
        <v>6</v>
      </c>
      <c r="I108" s="2">
        <v>45922.416863425926</v>
      </c>
      <c r="J108" s="2">
        <v>45922.816840277781</v>
      </c>
      <c r="K108" s="29">
        <v>0.4</v>
      </c>
    </row>
    <row r="109" spans="4:11" x14ac:dyDescent="0.3">
      <c r="D109" s="26">
        <v>9.6</v>
      </c>
      <c r="E109" s="26">
        <v>9.6</v>
      </c>
      <c r="F109" s="21">
        <v>0</v>
      </c>
      <c r="G109" t="s">
        <v>1193</v>
      </c>
      <c r="H109" t="s">
        <v>6</v>
      </c>
      <c r="I109" s="2">
        <v>45922.352395833332</v>
      </c>
      <c r="J109" s="2">
        <v>45922.752199074072</v>
      </c>
      <c r="K109" s="29">
        <v>0.4</v>
      </c>
    </row>
    <row r="110" spans="4:11" x14ac:dyDescent="0.3">
      <c r="D110" s="26">
        <v>9.6</v>
      </c>
      <c r="E110" s="26">
        <v>9.6</v>
      </c>
      <c r="F110" s="21">
        <v>0</v>
      </c>
      <c r="G110" t="s">
        <v>1765</v>
      </c>
      <c r="H110" t="s">
        <v>1744</v>
      </c>
      <c r="I110" s="2">
        <v>45922.333310185182</v>
      </c>
      <c r="J110" s="2">
        <v>45922.733634259261</v>
      </c>
      <c r="K110" s="29">
        <v>0.4</v>
      </c>
    </row>
    <row r="111" spans="4:11" x14ac:dyDescent="0.3">
      <c r="D111" s="26">
        <v>9.6</v>
      </c>
      <c r="E111" s="26">
        <v>9.1</v>
      </c>
      <c r="F111" s="21">
        <v>0.5</v>
      </c>
      <c r="G111" t="s">
        <v>1165</v>
      </c>
      <c r="H111" t="s">
        <v>6</v>
      </c>
      <c r="I111" s="2">
        <v>45922.32949074074</v>
      </c>
      <c r="J111" s="2">
        <v>45922.708726851852</v>
      </c>
      <c r="K111" s="29">
        <v>0.4</v>
      </c>
    </row>
    <row r="112" spans="4:11" x14ac:dyDescent="0.3">
      <c r="D112" s="26">
        <v>9.6</v>
      </c>
      <c r="E112" s="26">
        <v>9.1</v>
      </c>
      <c r="F112" s="21">
        <v>0.5</v>
      </c>
      <c r="G112" t="s">
        <v>1461</v>
      </c>
      <c r="H112" t="s">
        <v>6</v>
      </c>
      <c r="I112" s="2">
        <v>45922.340115740742</v>
      </c>
      <c r="J112" s="2">
        <v>45922.719375000001</v>
      </c>
      <c r="K112" s="29">
        <v>0.4</v>
      </c>
    </row>
    <row r="113" spans="4:11" x14ac:dyDescent="0.3">
      <c r="D113" s="26">
        <v>9.5833333333333339</v>
      </c>
      <c r="E113" s="26">
        <v>8.5833333333333339</v>
      </c>
      <c r="F113" s="21">
        <v>1</v>
      </c>
      <c r="G113" t="s">
        <v>1059</v>
      </c>
      <c r="H113" t="s">
        <v>6</v>
      </c>
      <c r="I113" s="2">
        <v>45922.498900462961</v>
      </c>
      <c r="J113" s="2">
        <v>45922.856238425928</v>
      </c>
      <c r="K113" s="29">
        <v>0.39930555555555558</v>
      </c>
    </row>
    <row r="114" spans="4:11" x14ac:dyDescent="0.3">
      <c r="D114" s="26">
        <v>9.5666666666666664</v>
      </c>
      <c r="E114" s="26">
        <v>9.5666666666666664</v>
      </c>
      <c r="F114" s="21">
        <v>0</v>
      </c>
      <c r="G114" t="s">
        <v>998</v>
      </c>
      <c r="H114" t="s">
        <v>6</v>
      </c>
      <c r="I114" s="2">
        <v>45922.354386574072</v>
      </c>
      <c r="J114" s="2">
        <v>45922.752754629626</v>
      </c>
      <c r="K114" s="29">
        <v>0.39861111111111114</v>
      </c>
    </row>
    <row r="115" spans="4:11" x14ac:dyDescent="0.3">
      <c r="D115" s="26">
        <v>9.5666666666666664</v>
      </c>
      <c r="E115" s="26">
        <v>9.5666666666666664</v>
      </c>
      <c r="F115" s="21">
        <v>0</v>
      </c>
      <c r="G115" t="s">
        <v>1284</v>
      </c>
      <c r="H115" t="s">
        <v>6</v>
      </c>
      <c r="I115" s="2">
        <v>45922.437303240738</v>
      </c>
      <c r="J115" s="2">
        <v>45922.835613425923</v>
      </c>
      <c r="K115" s="29">
        <v>0.39861111111111114</v>
      </c>
    </row>
    <row r="116" spans="4:11" x14ac:dyDescent="0.3">
      <c r="D116" s="26">
        <v>9.5666666666666664</v>
      </c>
      <c r="E116" s="26">
        <v>9.5666666666666664</v>
      </c>
      <c r="F116" s="21">
        <v>0</v>
      </c>
      <c r="G116" t="s">
        <v>3265</v>
      </c>
      <c r="H116" t="s">
        <v>6</v>
      </c>
      <c r="I116" s="2">
        <v>45922.37736111111</v>
      </c>
      <c r="J116" s="2">
        <v>45922.776273148149</v>
      </c>
      <c r="K116" s="29">
        <v>0.39861111111111114</v>
      </c>
    </row>
    <row r="117" spans="4:11" x14ac:dyDescent="0.3">
      <c r="D117" s="26">
        <v>9.5500000000000007</v>
      </c>
      <c r="E117" s="26">
        <v>9.5500000000000007</v>
      </c>
      <c r="F117" s="21">
        <v>0</v>
      </c>
      <c r="G117" t="s">
        <v>867</v>
      </c>
      <c r="H117" t="s">
        <v>6</v>
      </c>
      <c r="I117" s="2">
        <v>45922.332233796296</v>
      </c>
      <c r="J117" s="2">
        <v>45922.730208333334</v>
      </c>
      <c r="K117" s="29">
        <v>0.39791666666666664</v>
      </c>
    </row>
    <row r="118" spans="4:11" x14ac:dyDescent="0.3">
      <c r="D118" s="26">
        <v>9.5500000000000007</v>
      </c>
      <c r="E118" s="26">
        <v>9.5500000000000007</v>
      </c>
      <c r="F118" s="21">
        <v>0</v>
      </c>
      <c r="G118" t="s">
        <v>1448</v>
      </c>
      <c r="H118" t="s">
        <v>84</v>
      </c>
      <c r="I118" s="2">
        <v>45922.393969907411</v>
      </c>
      <c r="J118" s="2">
        <v>45922.835324074076</v>
      </c>
      <c r="K118" s="29">
        <v>0.39791666666666664</v>
      </c>
    </row>
    <row r="119" spans="4:11" x14ac:dyDescent="0.3">
      <c r="D119" s="26">
        <v>9.5333333333333332</v>
      </c>
      <c r="E119" s="26">
        <v>9.5333333333333332</v>
      </c>
      <c r="F119" s="21">
        <v>0</v>
      </c>
      <c r="G119" t="s">
        <v>1024</v>
      </c>
      <c r="H119" t="s">
        <v>6</v>
      </c>
      <c r="I119" s="2">
        <v>45922.333912037036</v>
      </c>
      <c r="J119" s="2">
        <v>45922.73101851852</v>
      </c>
      <c r="K119" s="29">
        <v>0.3972222222222222</v>
      </c>
    </row>
    <row r="120" spans="4:11" x14ac:dyDescent="0.3">
      <c r="D120" s="26">
        <v>9.5333333333333332</v>
      </c>
      <c r="E120" s="26">
        <v>9.5333333333333332</v>
      </c>
      <c r="F120" s="21">
        <v>0</v>
      </c>
      <c r="G120" t="s">
        <v>1246</v>
      </c>
      <c r="H120" t="s">
        <v>6</v>
      </c>
      <c r="I120" s="2">
        <v>45922.398275462961</v>
      </c>
      <c r="J120" s="2">
        <v>45922.795486111114</v>
      </c>
      <c r="K120" s="29">
        <v>0.3972222222222222</v>
      </c>
    </row>
    <row r="121" spans="4:11" x14ac:dyDescent="0.3">
      <c r="D121" s="26">
        <v>9.5333333333333332</v>
      </c>
      <c r="E121" s="26">
        <v>9.5333333333333332</v>
      </c>
      <c r="F121" s="21">
        <v>0</v>
      </c>
      <c r="G121" t="s">
        <v>2063</v>
      </c>
      <c r="H121" t="s">
        <v>6</v>
      </c>
      <c r="I121" s="2">
        <v>45922.352812500001</v>
      </c>
      <c r="J121" s="2">
        <v>45922.749884259261</v>
      </c>
      <c r="K121" s="29">
        <v>0.3972222222222222</v>
      </c>
    </row>
    <row r="122" spans="4:11" x14ac:dyDescent="0.3">
      <c r="D122" s="26">
        <v>9.5333333333333332</v>
      </c>
      <c r="E122" s="26">
        <v>9.5333333333333332</v>
      </c>
      <c r="F122" s="21">
        <v>0</v>
      </c>
      <c r="G122" t="s">
        <v>3702</v>
      </c>
      <c r="H122" t="s">
        <v>6</v>
      </c>
      <c r="I122" s="2">
        <v>45922.333055555559</v>
      </c>
      <c r="J122" s="2">
        <v>45922.72997685185</v>
      </c>
      <c r="K122" s="29">
        <v>0.3972222222222222</v>
      </c>
    </row>
    <row r="123" spans="4:11" x14ac:dyDescent="0.3">
      <c r="D123" s="26">
        <v>9.5333333333333332</v>
      </c>
      <c r="E123" s="26">
        <v>8.5333333333333332</v>
      </c>
      <c r="F123" s="21">
        <v>1</v>
      </c>
      <c r="G123" t="s">
        <v>1973</v>
      </c>
      <c r="H123" t="s">
        <v>6</v>
      </c>
      <c r="I123" s="2">
        <v>45922.458715277775</v>
      </c>
      <c r="J123" s="2">
        <v>45922.814259259256</v>
      </c>
      <c r="K123" s="29">
        <v>0.3972222222222222</v>
      </c>
    </row>
    <row r="124" spans="4:11" x14ac:dyDescent="0.3">
      <c r="D124" s="26">
        <v>9.5333333333333332</v>
      </c>
      <c r="E124" s="26">
        <v>7.5333333333333332</v>
      </c>
      <c r="F124" s="21">
        <v>2</v>
      </c>
      <c r="G124" t="s">
        <v>1160</v>
      </c>
      <c r="H124" t="s">
        <v>6</v>
      </c>
      <c r="I124" s="2">
        <v>45922.480937499997</v>
      </c>
      <c r="J124" s="2">
        <v>45922.794652777775</v>
      </c>
      <c r="K124" s="29">
        <v>0.3972222222222222</v>
      </c>
    </row>
    <row r="125" spans="4:11" x14ac:dyDescent="0.3">
      <c r="D125" s="26">
        <v>9.5166666666666675</v>
      </c>
      <c r="E125" s="26">
        <v>9.5166666666666675</v>
      </c>
      <c r="F125" s="21">
        <v>0</v>
      </c>
      <c r="G125" t="s">
        <v>1150</v>
      </c>
      <c r="H125" t="s">
        <v>6</v>
      </c>
      <c r="I125" s="2">
        <v>45922.333668981482</v>
      </c>
      <c r="J125" s="2">
        <v>45922.730046296296</v>
      </c>
      <c r="K125" s="29">
        <v>0.39652777777777776</v>
      </c>
    </row>
    <row r="126" spans="4:11" x14ac:dyDescent="0.3">
      <c r="D126" s="26">
        <v>9.5166666666666675</v>
      </c>
      <c r="E126" s="26">
        <v>9.5166666666666675</v>
      </c>
      <c r="F126" s="21">
        <v>0</v>
      </c>
      <c r="G126" t="s">
        <v>1192</v>
      </c>
      <c r="H126" t="s">
        <v>6</v>
      </c>
      <c r="I126" s="2">
        <v>45922.375740740739</v>
      </c>
      <c r="J126" s="2">
        <v>45922.771990740737</v>
      </c>
      <c r="K126" s="29">
        <v>0.39652777777777776</v>
      </c>
    </row>
    <row r="127" spans="4:11" x14ac:dyDescent="0.3">
      <c r="D127" s="26">
        <v>9.5166666666666675</v>
      </c>
      <c r="E127" s="26">
        <v>9.5166666666666675</v>
      </c>
      <c r="F127" s="21">
        <v>0</v>
      </c>
      <c r="G127" t="s">
        <v>1380</v>
      </c>
      <c r="H127" t="s">
        <v>6</v>
      </c>
      <c r="I127" s="2">
        <v>45922.344976851855</v>
      </c>
      <c r="J127" s="2">
        <v>45922.741678240738</v>
      </c>
      <c r="K127" s="29">
        <v>0.39652777777777776</v>
      </c>
    </row>
    <row r="128" spans="4:11" x14ac:dyDescent="0.3">
      <c r="D128" s="26">
        <v>9.5166666666666675</v>
      </c>
      <c r="E128" s="26">
        <v>8.5166666666666675</v>
      </c>
      <c r="F128" s="21">
        <v>1</v>
      </c>
      <c r="G128" t="s">
        <v>938</v>
      </c>
      <c r="H128" t="s">
        <v>6</v>
      </c>
      <c r="I128" s="2">
        <v>45922.411122685182</v>
      </c>
      <c r="J128" s="2">
        <v>45922.766018518516</v>
      </c>
      <c r="K128" s="29">
        <v>0.39652777777777776</v>
      </c>
    </row>
    <row r="129" spans="4:11" x14ac:dyDescent="0.3">
      <c r="D129" s="26">
        <v>9.5</v>
      </c>
      <c r="E129" s="26">
        <v>9.5</v>
      </c>
      <c r="F129" s="21">
        <v>0</v>
      </c>
      <c r="G129" t="s">
        <v>2094</v>
      </c>
      <c r="H129" t="s">
        <v>1744</v>
      </c>
      <c r="I129" s="2">
        <v>45922.313287037039</v>
      </c>
      <c r="J129" s="2">
        <v>45922.709108796298</v>
      </c>
      <c r="K129" s="29">
        <v>0.39583333333333331</v>
      </c>
    </row>
    <row r="130" spans="4:11" x14ac:dyDescent="0.3">
      <c r="D130" s="26">
        <v>9.5</v>
      </c>
      <c r="E130" s="26">
        <v>8.5</v>
      </c>
      <c r="F130" s="21">
        <v>1</v>
      </c>
      <c r="G130" t="s">
        <v>1263</v>
      </c>
      <c r="H130" t="s">
        <v>6</v>
      </c>
      <c r="I130" s="2">
        <v>45922.370300925926</v>
      </c>
      <c r="J130" s="2">
        <v>45922.724606481483</v>
      </c>
      <c r="K130" s="29">
        <v>0.39583333333333331</v>
      </c>
    </row>
    <row r="131" spans="4:11" x14ac:dyDescent="0.3">
      <c r="D131" s="26">
        <v>9.5</v>
      </c>
      <c r="E131" s="26">
        <v>8.5</v>
      </c>
      <c r="F131" s="21">
        <v>1</v>
      </c>
      <c r="G131" t="s">
        <v>1537</v>
      </c>
      <c r="H131" t="s">
        <v>6</v>
      </c>
      <c r="I131" s="2">
        <v>45922.494953703703</v>
      </c>
      <c r="J131" s="2">
        <v>45922.849328703705</v>
      </c>
      <c r="K131" s="29">
        <v>0.39583333333333331</v>
      </c>
    </row>
    <row r="132" spans="4:11" x14ac:dyDescent="0.3">
      <c r="D132" s="26">
        <v>9.5</v>
      </c>
      <c r="E132" s="26">
        <v>0</v>
      </c>
      <c r="F132" s="21">
        <v>9.5</v>
      </c>
      <c r="G132" t="s">
        <v>2097</v>
      </c>
      <c r="H132" t="s">
        <v>6</v>
      </c>
      <c r="I132" t="s">
        <v>477</v>
      </c>
      <c r="J132" t="s">
        <v>477</v>
      </c>
      <c r="K132" s="29">
        <v>0.39583333333333331</v>
      </c>
    </row>
    <row r="133" spans="4:11" x14ac:dyDescent="0.3">
      <c r="D133" s="26">
        <v>9.4833333333333325</v>
      </c>
      <c r="E133" s="26">
        <v>9.4833333333333325</v>
      </c>
      <c r="F133" s="21">
        <v>0</v>
      </c>
      <c r="G133" t="s">
        <v>1132</v>
      </c>
      <c r="H133" t="s">
        <v>6</v>
      </c>
      <c r="I133" s="2">
        <v>45922.36991898148</v>
      </c>
      <c r="J133" s="2">
        <v>45922.764768518522</v>
      </c>
      <c r="K133" s="29">
        <v>0.39513888888888887</v>
      </c>
    </row>
    <row r="134" spans="4:11" x14ac:dyDescent="0.3">
      <c r="D134" s="26">
        <v>9.4833333333333325</v>
      </c>
      <c r="E134" s="26">
        <v>9.4833333333333325</v>
      </c>
      <c r="F134" s="21">
        <v>0</v>
      </c>
      <c r="G134" t="s">
        <v>2351</v>
      </c>
      <c r="H134" t="s">
        <v>6</v>
      </c>
      <c r="I134" s="2">
        <v>45922.438668981478</v>
      </c>
      <c r="J134" s="2">
        <v>45922.833773148152</v>
      </c>
      <c r="K134" s="29">
        <v>0.39513888888888887</v>
      </c>
    </row>
    <row r="135" spans="4:11" x14ac:dyDescent="0.3">
      <c r="D135" s="26">
        <v>9.4833333333333325</v>
      </c>
      <c r="E135" s="26">
        <v>9.4833333333333325</v>
      </c>
      <c r="F135" s="21">
        <v>0</v>
      </c>
      <c r="G135" t="s">
        <v>2524</v>
      </c>
      <c r="H135" t="s">
        <v>6</v>
      </c>
      <c r="I135" s="2">
        <v>45922.454513888886</v>
      </c>
      <c r="J135" s="2">
        <v>45922.849629629629</v>
      </c>
      <c r="K135" s="29">
        <v>0.39513888888888887</v>
      </c>
    </row>
    <row r="136" spans="4:11" x14ac:dyDescent="0.3">
      <c r="D136" s="26">
        <v>9.4833333333333325</v>
      </c>
      <c r="E136" s="26">
        <v>9.4833333333333325</v>
      </c>
      <c r="F136" s="21">
        <v>0</v>
      </c>
      <c r="G136" t="s">
        <v>3360</v>
      </c>
      <c r="H136" t="s">
        <v>1744</v>
      </c>
      <c r="I136" s="2">
        <v>45922.446956018517</v>
      </c>
      <c r="J136" s="2">
        <v>45922.842303240737</v>
      </c>
      <c r="K136" s="29">
        <v>0.39513888888888887</v>
      </c>
    </row>
    <row r="137" spans="4:11" x14ac:dyDescent="0.3">
      <c r="D137" s="26">
        <v>9.4666666666666668</v>
      </c>
      <c r="E137" s="26">
        <v>9.4666666666666668</v>
      </c>
      <c r="F137" s="21">
        <v>0</v>
      </c>
      <c r="G137" t="s">
        <v>1207</v>
      </c>
      <c r="H137" t="s">
        <v>6</v>
      </c>
      <c r="I137" s="2">
        <v>45922.348541666666</v>
      </c>
      <c r="J137" s="2">
        <v>45922.743263888886</v>
      </c>
      <c r="K137" s="29">
        <v>0.39444444444444443</v>
      </c>
    </row>
    <row r="138" spans="4:11" x14ac:dyDescent="0.3">
      <c r="D138" s="26">
        <v>9.4666666666666668</v>
      </c>
      <c r="E138" s="26">
        <v>9.4666666666666668</v>
      </c>
      <c r="F138" s="21">
        <v>0</v>
      </c>
      <c r="G138" t="s">
        <v>1259</v>
      </c>
      <c r="H138" t="s">
        <v>6</v>
      </c>
      <c r="I138" s="2">
        <v>45922.411053240743</v>
      </c>
      <c r="J138" s="2">
        <v>45922.805833333332</v>
      </c>
      <c r="K138" s="29">
        <v>0.39444444444444443</v>
      </c>
    </row>
    <row r="139" spans="4:11" x14ac:dyDescent="0.3">
      <c r="D139" s="26">
        <v>9.4666666666666668</v>
      </c>
      <c r="E139" s="26">
        <v>9.4666666666666668</v>
      </c>
      <c r="F139" s="21">
        <v>0</v>
      </c>
      <c r="G139" t="s">
        <v>1321</v>
      </c>
      <c r="H139" t="s">
        <v>6</v>
      </c>
      <c r="I139" s="2">
        <v>45922.397824074076</v>
      </c>
      <c r="J139" s="2">
        <v>45922.792002314818</v>
      </c>
      <c r="K139" s="29">
        <v>0.39444444444444443</v>
      </c>
    </row>
    <row r="140" spans="4:11" x14ac:dyDescent="0.3">
      <c r="D140" s="26">
        <v>9.4666666666666668</v>
      </c>
      <c r="E140" s="26">
        <v>8.4666666666666668</v>
      </c>
      <c r="F140" s="21">
        <v>1</v>
      </c>
      <c r="G140" t="s">
        <v>963</v>
      </c>
      <c r="H140" t="s">
        <v>6</v>
      </c>
      <c r="I140" s="2">
        <v>45922.463310185187</v>
      </c>
      <c r="J140" s="2">
        <v>45922.816053240742</v>
      </c>
      <c r="K140" s="29">
        <v>0.39444444444444443</v>
      </c>
    </row>
    <row r="141" spans="4:11" x14ac:dyDescent="0.3">
      <c r="D141" s="26">
        <v>9.4499999999999993</v>
      </c>
      <c r="E141" s="26">
        <v>9.4499999999999993</v>
      </c>
      <c r="F141" s="21">
        <v>0</v>
      </c>
      <c r="G141" t="s">
        <v>1022</v>
      </c>
      <c r="H141" t="s">
        <v>6</v>
      </c>
      <c r="I141" s="2">
        <v>45922.382708333331</v>
      </c>
      <c r="J141" s="2">
        <v>45922.776388888888</v>
      </c>
      <c r="K141" s="29">
        <v>0.39374999999999999</v>
      </c>
    </row>
    <row r="142" spans="4:11" x14ac:dyDescent="0.3">
      <c r="D142" s="26">
        <v>9.4499999999999993</v>
      </c>
      <c r="E142" s="26">
        <v>8.4499999999999993</v>
      </c>
      <c r="F142" s="21">
        <v>1</v>
      </c>
      <c r="G142" t="s">
        <v>1593</v>
      </c>
      <c r="H142" t="s">
        <v>6</v>
      </c>
      <c r="I142" s="2">
        <v>45922.456678240742</v>
      </c>
      <c r="J142" s="2">
        <v>45922.808819444443</v>
      </c>
      <c r="K142" s="29">
        <v>0.39374999999999999</v>
      </c>
    </row>
    <row r="143" spans="4:11" x14ac:dyDescent="0.3">
      <c r="D143" s="26">
        <v>9.4499999999999993</v>
      </c>
      <c r="E143" s="26">
        <v>7.45</v>
      </c>
      <c r="F143" s="21">
        <v>2</v>
      </c>
      <c r="G143" t="s">
        <v>1514</v>
      </c>
      <c r="H143" t="s">
        <v>6</v>
      </c>
      <c r="I143" s="2">
        <v>45922.387511574074</v>
      </c>
      <c r="J143" s="2">
        <v>45922.697743055556</v>
      </c>
      <c r="K143" s="29">
        <v>0.39374999999999999</v>
      </c>
    </row>
    <row r="144" spans="4:11" x14ac:dyDescent="0.3">
      <c r="D144" s="26">
        <v>9.4333333333333336</v>
      </c>
      <c r="E144" s="26">
        <v>9.4333333333333336</v>
      </c>
      <c r="F144" s="21">
        <v>0</v>
      </c>
      <c r="G144" t="s">
        <v>955</v>
      </c>
      <c r="H144" t="s">
        <v>6</v>
      </c>
      <c r="I144" s="2">
        <v>45922.345393518517</v>
      </c>
      <c r="J144" s="2">
        <v>45922.738240740742</v>
      </c>
      <c r="K144" s="29">
        <v>0.39305555555555555</v>
      </c>
    </row>
    <row r="145" spans="4:11" x14ac:dyDescent="0.3">
      <c r="D145" s="26">
        <v>9.4333333333333336</v>
      </c>
      <c r="E145" s="26">
        <v>9.4333333333333336</v>
      </c>
      <c r="F145" s="21">
        <v>0</v>
      </c>
      <c r="G145" t="s">
        <v>1143</v>
      </c>
      <c r="H145" t="s">
        <v>6</v>
      </c>
      <c r="I145" s="2">
        <v>45922.454930555556</v>
      </c>
      <c r="J145" s="2">
        <v>45922.847662037035</v>
      </c>
      <c r="K145" s="29">
        <v>0.39305555555555555</v>
      </c>
    </row>
    <row r="146" spans="4:11" x14ac:dyDescent="0.3">
      <c r="D146" s="26">
        <v>9.4333333333333336</v>
      </c>
      <c r="E146" s="26">
        <v>9.4333333333333336</v>
      </c>
      <c r="F146" s="21">
        <v>0</v>
      </c>
      <c r="G146" t="s">
        <v>3831</v>
      </c>
      <c r="H146" t="s">
        <v>6</v>
      </c>
      <c r="I146" s="2">
        <v>45922.372210648151</v>
      </c>
      <c r="J146" s="2">
        <v>45922.765347222223</v>
      </c>
      <c r="K146" s="29">
        <v>0.39305555555555555</v>
      </c>
    </row>
    <row r="147" spans="4:11" x14ac:dyDescent="0.3">
      <c r="D147" s="26">
        <v>9.4333333333333336</v>
      </c>
      <c r="E147" s="26">
        <v>8.9333333333333336</v>
      </c>
      <c r="F147" s="21">
        <v>0.5</v>
      </c>
      <c r="G147" t="s">
        <v>1211</v>
      </c>
      <c r="H147" t="s">
        <v>6</v>
      </c>
      <c r="I147" s="2">
        <v>45922.375902777778</v>
      </c>
      <c r="J147" s="2">
        <v>45922.748043981483</v>
      </c>
      <c r="K147" s="29">
        <v>0.39305555555555555</v>
      </c>
    </row>
    <row r="148" spans="4:11" x14ac:dyDescent="0.3">
      <c r="D148" s="26">
        <v>9.4333333333333336</v>
      </c>
      <c r="E148" s="26">
        <v>8.4333333333333336</v>
      </c>
      <c r="F148" s="21">
        <v>1</v>
      </c>
      <c r="G148" t="s">
        <v>684</v>
      </c>
      <c r="H148" t="s">
        <v>6</v>
      </c>
      <c r="I148" s="2">
        <v>45922.362719907411</v>
      </c>
      <c r="J148" s="2">
        <v>45922.714120370372</v>
      </c>
      <c r="K148" s="29">
        <v>0.39305555555555555</v>
      </c>
    </row>
    <row r="149" spans="4:11" x14ac:dyDescent="0.3">
      <c r="D149" s="26">
        <v>9.4333333333333336</v>
      </c>
      <c r="E149" s="26">
        <v>8.4333333333333336</v>
      </c>
      <c r="F149" s="21">
        <v>1</v>
      </c>
      <c r="G149" t="s">
        <v>1076</v>
      </c>
      <c r="H149" t="s">
        <v>6</v>
      </c>
      <c r="I149" s="2">
        <v>45922.418090277781</v>
      </c>
      <c r="J149" s="2">
        <v>45922.769618055558</v>
      </c>
      <c r="K149" s="29">
        <v>0.39305555555555555</v>
      </c>
    </row>
    <row r="150" spans="4:11" x14ac:dyDescent="0.3">
      <c r="D150" s="26">
        <v>9.4166666666666679</v>
      </c>
      <c r="E150" s="26">
        <v>7.416666666666667</v>
      </c>
      <c r="F150" s="21">
        <v>2</v>
      </c>
      <c r="G150" t="s">
        <v>1917</v>
      </c>
      <c r="H150" t="s">
        <v>6</v>
      </c>
      <c r="I150" s="2">
        <v>45922.369953703703</v>
      </c>
      <c r="J150" s="2">
        <v>45922.679120370369</v>
      </c>
      <c r="K150" s="29">
        <v>0.3923611111111111</v>
      </c>
    </row>
    <row r="151" spans="4:11" x14ac:dyDescent="0.3">
      <c r="D151" s="26">
        <v>9.4166666666666661</v>
      </c>
      <c r="E151" s="26">
        <v>9.4166666666666661</v>
      </c>
      <c r="F151" s="21">
        <v>0</v>
      </c>
      <c r="G151" t="s">
        <v>1182</v>
      </c>
      <c r="H151" t="s">
        <v>6</v>
      </c>
      <c r="I151" s="2">
        <v>45922.346886574072</v>
      </c>
      <c r="J151" s="2">
        <v>45922.739016203705</v>
      </c>
      <c r="K151" s="29">
        <v>0.3923611111111111</v>
      </c>
    </row>
    <row r="152" spans="4:11" x14ac:dyDescent="0.3">
      <c r="D152" s="26">
        <v>9.4166666666666661</v>
      </c>
      <c r="E152" s="26">
        <v>9.4166666666666661</v>
      </c>
      <c r="F152" s="21">
        <v>0</v>
      </c>
      <c r="G152" t="s">
        <v>1797</v>
      </c>
      <c r="H152" t="s">
        <v>6</v>
      </c>
      <c r="I152" s="2">
        <v>45922.357905092591</v>
      </c>
      <c r="J152" s="2">
        <v>45922.750324074077</v>
      </c>
      <c r="K152" s="29">
        <v>0.3923611111111111</v>
      </c>
    </row>
    <row r="153" spans="4:11" x14ac:dyDescent="0.3">
      <c r="D153" s="26">
        <v>9.4</v>
      </c>
      <c r="E153" s="26">
        <v>9.4</v>
      </c>
      <c r="F153" s="21">
        <v>0</v>
      </c>
      <c r="G153" t="s">
        <v>2205</v>
      </c>
      <c r="H153" t="s">
        <v>6</v>
      </c>
      <c r="I153" s="2">
        <v>45922.333819444444</v>
      </c>
      <c r="J153" s="2">
        <v>45922.725277777776</v>
      </c>
      <c r="K153" s="29">
        <v>0.39166666666666666</v>
      </c>
    </row>
    <row r="154" spans="4:11" x14ac:dyDescent="0.3">
      <c r="D154" s="26">
        <v>9.4</v>
      </c>
      <c r="E154" s="26">
        <v>7.4</v>
      </c>
      <c r="F154" s="21">
        <v>2</v>
      </c>
      <c r="G154" t="s">
        <v>1721</v>
      </c>
      <c r="H154" t="s">
        <v>6</v>
      </c>
      <c r="I154" s="2">
        <v>45922.530659722222</v>
      </c>
      <c r="J154" s="2">
        <v>45922.838761574072</v>
      </c>
      <c r="K154" s="29">
        <v>0.39166666666666666</v>
      </c>
    </row>
    <row r="155" spans="4:11" x14ac:dyDescent="0.3">
      <c r="D155" s="26">
        <v>9.3833333333333329</v>
      </c>
      <c r="E155" s="26">
        <v>9.3833333333333329</v>
      </c>
      <c r="F155" s="21">
        <v>0</v>
      </c>
      <c r="G155" t="s">
        <v>917</v>
      </c>
      <c r="H155" t="s">
        <v>6</v>
      </c>
      <c r="I155" s="2">
        <v>45922.350057870368</v>
      </c>
      <c r="J155" s="2">
        <v>45922.741087962961</v>
      </c>
      <c r="K155" s="29">
        <v>0.39097222222222222</v>
      </c>
    </row>
    <row r="156" spans="4:11" x14ac:dyDescent="0.3">
      <c r="D156" s="26">
        <v>9.3833333333333329</v>
      </c>
      <c r="E156" s="26">
        <v>9.3833333333333329</v>
      </c>
      <c r="F156" s="21">
        <v>0</v>
      </c>
      <c r="G156" t="s">
        <v>1978</v>
      </c>
      <c r="H156" t="s">
        <v>6</v>
      </c>
      <c r="I156" s="2">
        <v>45922.416597222225</v>
      </c>
      <c r="J156" s="2">
        <v>45922.80773148148</v>
      </c>
      <c r="K156" s="29">
        <v>0.39097222222222222</v>
      </c>
    </row>
    <row r="157" spans="4:11" x14ac:dyDescent="0.3">
      <c r="D157" s="26">
        <v>9.3833333333333329</v>
      </c>
      <c r="E157" s="26">
        <v>9.3833333333333329</v>
      </c>
      <c r="F157" s="21">
        <v>0</v>
      </c>
      <c r="G157" t="s">
        <v>2753</v>
      </c>
      <c r="H157" t="s">
        <v>6</v>
      </c>
      <c r="I157" s="2">
        <v>45922.445729166669</v>
      </c>
      <c r="J157" s="2">
        <v>45922.836481481485</v>
      </c>
      <c r="K157" s="29">
        <v>0.39097222222222222</v>
      </c>
    </row>
    <row r="158" spans="4:11" x14ac:dyDescent="0.3">
      <c r="D158" s="26">
        <v>9.3666666666666671</v>
      </c>
      <c r="E158" s="26">
        <v>9.3666666666666671</v>
      </c>
      <c r="F158" s="21">
        <v>0</v>
      </c>
      <c r="G158" t="s">
        <v>905</v>
      </c>
      <c r="H158" t="s">
        <v>6</v>
      </c>
      <c r="I158" s="2">
        <v>45922.330381944441</v>
      </c>
      <c r="J158" s="2">
        <v>45922.720636574071</v>
      </c>
      <c r="K158" s="29">
        <v>0.39027777777777778</v>
      </c>
    </row>
    <row r="159" spans="4:11" x14ac:dyDescent="0.3">
      <c r="D159" s="26">
        <v>9.3666666666666671</v>
      </c>
      <c r="E159" s="26">
        <v>9.3666666666666671</v>
      </c>
      <c r="F159" s="21">
        <v>0</v>
      </c>
      <c r="G159" t="s">
        <v>1049</v>
      </c>
      <c r="H159" t="s">
        <v>6</v>
      </c>
      <c r="I159" s="2">
        <v>45922.446817129632</v>
      </c>
      <c r="J159" s="2">
        <v>45922.837337962963</v>
      </c>
      <c r="K159" s="29">
        <v>0.39027777777777778</v>
      </c>
    </row>
    <row r="160" spans="4:11" x14ac:dyDescent="0.3">
      <c r="D160" s="26">
        <v>9.3666666666666671</v>
      </c>
      <c r="E160" s="26">
        <v>9.3666666666666671</v>
      </c>
      <c r="F160" s="21">
        <v>0</v>
      </c>
      <c r="G160" t="s">
        <v>1686</v>
      </c>
      <c r="H160" t="s">
        <v>6</v>
      </c>
      <c r="I160" s="2">
        <v>45922.364386574074</v>
      </c>
      <c r="J160" s="2">
        <v>45922.75472222222</v>
      </c>
      <c r="K160" s="29">
        <v>0.39027777777777778</v>
      </c>
    </row>
    <row r="161" spans="4:11" x14ac:dyDescent="0.3">
      <c r="D161" s="26">
        <v>9.3666666666666671</v>
      </c>
      <c r="E161" s="26">
        <v>9.3666666666666671</v>
      </c>
      <c r="F161" s="21">
        <v>0</v>
      </c>
      <c r="G161" t="s">
        <v>1929</v>
      </c>
      <c r="H161" t="s">
        <v>6</v>
      </c>
      <c r="I161" s="2">
        <v>45922.342349537037</v>
      </c>
      <c r="J161" s="2">
        <v>45922.732453703706</v>
      </c>
      <c r="K161" s="29">
        <v>0.39027777777777778</v>
      </c>
    </row>
    <row r="162" spans="4:11" x14ac:dyDescent="0.3">
      <c r="D162" s="26">
        <v>9.3666666666666671</v>
      </c>
      <c r="E162" s="26">
        <v>9.3666666666666671</v>
      </c>
      <c r="F162" s="21">
        <v>0</v>
      </c>
      <c r="G162" t="s">
        <v>2069</v>
      </c>
      <c r="H162" t="s">
        <v>6</v>
      </c>
      <c r="I162" s="2">
        <v>45922.369201388887</v>
      </c>
      <c r="J162" s="2">
        <v>45922.759594907409</v>
      </c>
      <c r="K162" s="29">
        <v>0.39027777777777778</v>
      </c>
    </row>
    <row r="163" spans="4:11" x14ac:dyDescent="0.3">
      <c r="D163" s="26">
        <v>9.3666666666666671</v>
      </c>
      <c r="E163" s="26">
        <v>9.3666666666666671</v>
      </c>
      <c r="F163" s="21">
        <v>0</v>
      </c>
      <c r="G163" t="s">
        <v>2584</v>
      </c>
      <c r="H163" t="s">
        <v>6</v>
      </c>
      <c r="I163" s="2">
        <v>45922.459108796298</v>
      </c>
      <c r="J163" s="2">
        <v>45922.84920138889</v>
      </c>
      <c r="K163" s="29">
        <v>0.39027777777777778</v>
      </c>
    </row>
    <row r="164" spans="4:11" x14ac:dyDescent="0.3">
      <c r="D164" s="26">
        <v>9.3666666666666671</v>
      </c>
      <c r="E164" s="26">
        <v>8.3666666666666671</v>
      </c>
      <c r="F164" s="21">
        <v>1</v>
      </c>
      <c r="G164" t="s">
        <v>1267</v>
      </c>
      <c r="H164" t="s">
        <v>6</v>
      </c>
      <c r="I164" s="2">
        <v>45922.457268518519</v>
      </c>
      <c r="J164" s="2">
        <v>45922.805960648147</v>
      </c>
      <c r="K164" s="29">
        <v>0.39027777777777778</v>
      </c>
    </row>
    <row r="165" spans="4:11" x14ac:dyDescent="0.3">
      <c r="D165" s="26">
        <v>9.3666666666666671</v>
      </c>
      <c r="E165" s="26">
        <v>8.3666666666666671</v>
      </c>
      <c r="F165" s="21">
        <v>1</v>
      </c>
      <c r="G165" t="s">
        <v>1730</v>
      </c>
      <c r="H165" t="s">
        <v>6</v>
      </c>
      <c r="I165" s="2">
        <v>45922.413310185184</v>
      </c>
      <c r="J165" s="2">
        <v>45922.761655092596</v>
      </c>
      <c r="K165" s="29">
        <v>0.39027777777777778</v>
      </c>
    </row>
    <row r="166" spans="4:11" x14ac:dyDescent="0.3">
      <c r="D166" s="26">
        <v>9.35</v>
      </c>
      <c r="E166" s="26">
        <v>9.35</v>
      </c>
      <c r="F166" s="21">
        <v>0</v>
      </c>
      <c r="G166" t="s">
        <v>1023</v>
      </c>
      <c r="H166" t="s">
        <v>6</v>
      </c>
      <c r="I166" s="2">
        <v>45922.355752314812</v>
      </c>
      <c r="J166" s="2">
        <v>45922.745509259257</v>
      </c>
      <c r="K166" s="29">
        <v>0.38958333333333334</v>
      </c>
    </row>
    <row r="167" spans="4:11" x14ac:dyDescent="0.3">
      <c r="D167" s="26">
        <v>9.35</v>
      </c>
      <c r="E167" s="26">
        <v>9.35</v>
      </c>
      <c r="F167" s="21">
        <v>0</v>
      </c>
      <c r="G167" t="s">
        <v>1604</v>
      </c>
      <c r="H167" t="s">
        <v>6</v>
      </c>
      <c r="I167" s="2">
        <v>45922.354398148149</v>
      </c>
      <c r="J167" s="2">
        <v>45922.743854166663</v>
      </c>
      <c r="K167" s="29">
        <v>0.38958333333333334</v>
      </c>
    </row>
    <row r="168" spans="4:11" x14ac:dyDescent="0.3">
      <c r="D168" s="26">
        <v>9.35</v>
      </c>
      <c r="E168" s="26">
        <v>9.35</v>
      </c>
      <c r="F168" s="21">
        <v>0</v>
      </c>
      <c r="G168" t="s">
        <v>2128</v>
      </c>
      <c r="H168" t="s">
        <v>6</v>
      </c>
      <c r="I168" s="2">
        <v>45922.379143518519</v>
      </c>
      <c r="J168" s="2">
        <v>45922.768761574072</v>
      </c>
      <c r="K168" s="29">
        <v>0.38958333333333334</v>
      </c>
    </row>
    <row r="169" spans="4:11" x14ac:dyDescent="0.3">
      <c r="D169" s="26">
        <v>9.35</v>
      </c>
      <c r="E169" s="26">
        <v>9.35</v>
      </c>
      <c r="F169" s="21">
        <v>0</v>
      </c>
      <c r="G169" t="s">
        <v>2474</v>
      </c>
      <c r="H169" t="s">
        <v>6</v>
      </c>
      <c r="I169" s="2">
        <v>45922.445613425924</v>
      </c>
      <c r="J169" s="2">
        <v>45922.835393518515</v>
      </c>
      <c r="K169" s="29">
        <v>0.38958333333333334</v>
      </c>
    </row>
    <row r="170" spans="4:11" x14ac:dyDescent="0.3">
      <c r="D170" s="26">
        <v>9.35</v>
      </c>
      <c r="E170" s="26">
        <v>8.35</v>
      </c>
      <c r="F170" s="21">
        <v>1</v>
      </c>
      <c r="G170" t="s">
        <v>1645</v>
      </c>
      <c r="H170" t="s">
        <v>6</v>
      </c>
      <c r="I170" s="2">
        <v>45922.530601851853</v>
      </c>
      <c r="J170" s="2">
        <v>45922.878437500003</v>
      </c>
      <c r="K170" s="29">
        <v>0.38958333333333334</v>
      </c>
    </row>
    <row r="171" spans="4:11" x14ac:dyDescent="0.3">
      <c r="D171" s="26">
        <v>9.3333333333333339</v>
      </c>
      <c r="E171" s="26">
        <v>9.3333333333333339</v>
      </c>
      <c r="F171" s="21">
        <v>0</v>
      </c>
      <c r="G171" t="s">
        <v>716</v>
      </c>
      <c r="H171" t="s">
        <v>6</v>
      </c>
      <c r="I171" s="2">
        <v>45922.355347222219</v>
      </c>
      <c r="J171" s="2">
        <v>45922.744027777779</v>
      </c>
      <c r="K171" s="29">
        <v>0.3888888888888889</v>
      </c>
    </row>
    <row r="172" spans="4:11" x14ac:dyDescent="0.3">
      <c r="D172" s="26">
        <v>9.3333333333333339</v>
      </c>
      <c r="E172" s="26">
        <v>9.3333333333333339</v>
      </c>
      <c r="F172" s="21">
        <v>0</v>
      </c>
      <c r="G172" t="s">
        <v>1148</v>
      </c>
      <c r="H172" t="s">
        <v>6</v>
      </c>
      <c r="I172" s="2">
        <v>45922.348020833335</v>
      </c>
      <c r="J172" s="2">
        <v>45922.736944444441</v>
      </c>
      <c r="K172" s="29">
        <v>0.3888888888888889</v>
      </c>
    </row>
    <row r="173" spans="4:11" x14ac:dyDescent="0.3">
      <c r="D173" s="26">
        <v>9.3333333333333339</v>
      </c>
      <c r="E173" s="26">
        <v>9.3333333333333339</v>
      </c>
      <c r="F173" s="21">
        <v>0</v>
      </c>
      <c r="G173" t="s">
        <v>1201</v>
      </c>
      <c r="H173" t="s">
        <v>6</v>
      </c>
      <c r="I173" s="2">
        <v>45922.350694444445</v>
      </c>
      <c r="J173" s="2">
        <v>45922.739560185182</v>
      </c>
      <c r="K173" s="29">
        <v>0.3888888888888889</v>
      </c>
    </row>
    <row r="174" spans="4:11" x14ac:dyDescent="0.3">
      <c r="D174" s="26">
        <v>9.3333333333333339</v>
      </c>
      <c r="E174" s="26">
        <v>9.3333333333333339</v>
      </c>
      <c r="F174" s="21">
        <v>0</v>
      </c>
      <c r="G174" t="s">
        <v>2744</v>
      </c>
      <c r="H174" t="s">
        <v>6</v>
      </c>
      <c r="I174" s="2">
        <v>45922.373703703706</v>
      </c>
      <c r="J174" s="2">
        <v>45922.762291666666</v>
      </c>
      <c r="K174" s="29">
        <v>0.3888888888888889</v>
      </c>
    </row>
    <row r="175" spans="4:11" x14ac:dyDescent="0.3">
      <c r="D175" s="26">
        <v>9.3333333333333339</v>
      </c>
      <c r="E175" s="26">
        <v>8.3333333333333339</v>
      </c>
      <c r="F175" s="21">
        <v>1</v>
      </c>
      <c r="G175" t="s">
        <v>958</v>
      </c>
      <c r="H175" t="s">
        <v>6</v>
      </c>
      <c r="I175" s="2">
        <v>45922.528784722221</v>
      </c>
      <c r="J175" s="2">
        <v>45922.875671296293</v>
      </c>
      <c r="K175" s="29">
        <v>0.3888888888888889</v>
      </c>
    </row>
    <row r="176" spans="4:11" x14ac:dyDescent="0.3">
      <c r="D176" s="26">
        <v>9.3333333333333321</v>
      </c>
      <c r="E176" s="26">
        <v>7.333333333333333</v>
      </c>
      <c r="F176" s="21">
        <v>2</v>
      </c>
      <c r="G176" t="s">
        <v>1115</v>
      </c>
      <c r="H176" t="s">
        <v>6</v>
      </c>
      <c r="I176" s="2">
        <v>45922.319664351853</v>
      </c>
      <c r="J176" s="2">
        <v>45922.625173611108</v>
      </c>
      <c r="K176" s="29">
        <v>0.3888888888888889</v>
      </c>
    </row>
    <row r="177" spans="4:11" x14ac:dyDescent="0.3">
      <c r="D177" s="26">
        <v>9.3333333333333321</v>
      </c>
      <c r="E177" s="26">
        <v>6.333333333333333</v>
      </c>
      <c r="F177" s="21">
        <v>3</v>
      </c>
      <c r="G177" t="s">
        <v>1495</v>
      </c>
      <c r="H177" t="s">
        <v>163</v>
      </c>
      <c r="I177" s="2">
        <v>45922.369629629633</v>
      </c>
      <c r="J177" s="2">
        <v>45922.738553240742</v>
      </c>
      <c r="K177" s="29">
        <v>0.3888888888888889</v>
      </c>
    </row>
    <row r="178" spans="4:11" x14ac:dyDescent="0.3">
      <c r="D178" s="26">
        <v>9.3166666666666664</v>
      </c>
      <c r="E178" s="26">
        <v>9.3166666666666664</v>
      </c>
      <c r="F178" s="21">
        <v>0</v>
      </c>
      <c r="G178" t="s">
        <v>1063</v>
      </c>
      <c r="H178" t="s">
        <v>6</v>
      </c>
      <c r="I178" s="2">
        <v>45922.37736111111</v>
      </c>
      <c r="J178" s="2">
        <v>45922.765763888892</v>
      </c>
      <c r="K178" s="29">
        <v>0.38819444444444445</v>
      </c>
    </row>
    <row r="179" spans="4:11" x14ac:dyDescent="0.3">
      <c r="D179" s="26">
        <v>9.3166666666666664</v>
      </c>
      <c r="E179" s="26">
        <v>9.3166666666666664</v>
      </c>
      <c r="F179" s="21">
        <v>0</v>
      </c>
      <c r="G179" t="s">
        <v>1186</v>
      </c>
      <c r="H179" t="s">
        <v>6</v>
      </c>
      <c r="I179" s="2">
        <v>45922.383900462963</v>
      </c>
      <c r="J179" s="2">
        <v>45922.772094907406</v>
      </c>
      <c r="K179" s="29">
        <v>0.38819444444444445</v>
      </c>
    </row>
    <row r="180" spans="4:11" x14ac:dyDescent="0.3">
      <c r="D180" s="26">
        <v>9.3166666666666664</v>
      </c>
      <c r="E180" s="26">
        <v>9.3166666666666664</v>
      </c>
      <c r="F180" s="21">
        <v>0</v>
      </c>
      <c r="G180" t="s">
        <v>1228</v>
      </c>
      <c r="H180" t="s">
        <v>6</v>
      </c>
      <c r="I180" s="2">
        <v>45922.365358796298</v>
      </c>
      <c r="J180" s="2">
        <v>45922.753263888888</v>
      </c>
      <c r="K180" s="29">
        <v>0.38819444444444445</v>
      </c>
    </row>
    <row r="181" spans="4:11" x14ac:dyDescent="0.3">
      <c r="D181" s="26">
        <v>9.3166666666666664</v>
      </c>
      <c r="E181" s="26">
        <v>9.3166666666666664</v>
      </c>
      <c r="F181" s="21">
        <v>0</v>
      </c>
      <c r="G181" t="s">
        <v>1655</v>
      </c>
      <c r="H181" t="s">
        <v>130</v>
      </c>
      <c r="I181" s="2">
        <v>45922.361979166664</v>
      </c>
      <c r="J181" s="2">
        <v>45922.750092592592</v>
      </c>
      <c r="K181" s="29">
        <v>0.38819444444444445</v>
      </c>
    </row>
    <row r="182" spans="4:11" x14ac:dyDescent="0.3">
      <c r="D182" s="26">
        <v>9.3166666666666664</v>
      </c>
      <c r="E182" s="26">
        <v>8.3166666666666664</v>
      </c>
      <c r="F182" s="21">
        <v>1</v>
      </c>
      <c r="G182" t="s">
        <v>928</v>
      </c>
      <c r="H182" t="s">
        <v>6</v>
      </c>
      <c r="I182" s="2">
        <v>45922.445335648146</v>
      </c>
      <c r="J182" s="2">
        <v>45922.792199074072</v>
      </c>
      <c r="K182" s="29">
        <v>0.38819444444444445</v>
      </c>
    </row>
    <row r="183" spans="4:11" x14ac:dyDescent="0.3">
      <c r="D183" s="26">
        <v>9.3166666666666664</v>
      </c>
      <c r="E183" s="26">
        <v>8.3166666666666664</v>
      </c>
      <c r="F183" s="21">
        <v>1</v>
      </c>
      <c r="G183" t="s">
        <v>1531</v>
      </c>
      <c r="H183" t="s">
        <v>6</v>
      </c>
      <c r="I183" s="2">
        <v>45922.458680555559</v>
      </c>
      <c r="J183" s="2">
        <v>45922.805358796293</v>
      </c>
      <c r="K183" s="29">
        <v>0.38819444444444445</v>
      </c>
    </row>
    <row r="184" spans="4:11" x14ac:dyDescent="0.3">
      <c r="D184" s="26">
        <v>9.3166666666666664</v>
      </c>
      <c r="E184" s="26">
        <v>8.3166666666666664</v>
      </c>
      <c r="F184" s="21">
        <v>1</v>
      </c>
      <c r="G184" t="s">
        <v>1800</v>
      </c>
      <c r="H184" t="s">
        <v>6</v>
      </c>
      <c r="I184" s="2">
        <v>45922.450173611112</v>
      </c>
      <c r="J184" s="2">
        <v>45922.796643518515</v>
      </c>
      <c r="K184" s="29">
        <v>0.38819444444444445</v>
      </c>
    </row>
    <row r="185" spans="4:11" x14ac:dyDescent="0.3">
      <c r="D185" s="26">
        <v>9.3166666666666664</v>
      </c>
      <c r="E185" s="26">
        <v>8.3166666666666664</v>
      </c>
      <c r="F185" s="21">
        <v>1</v>
      </c>
      <c r="G185" t="s">
        <v>2108</v>
      </c>
      <c r="H185" t="s">
        <v>6</v>
      </c>
      <c r="I185" s="2">
        <v>45922.530949074076</v>
      </c>
      <c r="J185" s="2">
        <v>45922.877500000002</v>
      </c>
      <c r="K185" s="29">
        <v>0.38819444444444445</v>
      </c>
    </row>
    <row r="186" spans="4:11" x14ac:dyDescent="0.3">
      <c r="D186" s="26">
        <v>9.3166666666666664</v>
      </c>
      <c r="E186" s="26">
        <v>7.3166666666666664</v>
      </c>
      <c r="F186" s="21">
        <v>2</v>
      </c>
      <c r="G186" t="s">
        <v>2434</v>
      </c>
      <c r="H186" t="s">
        <v>6</v>
      </c>
      <c r="I186" s="2">
        <v>45922.498414351852</v>
      </c>
      <c r="J186" s="2">
        <v>45922.803090277775</v>
      </c>
      <c r="K186" s="29">
        <v>0.38819444444444445</v>
      </c>
    </row>
    <row r="187" spans="4:11" x14ac:dyDescent="0.3">
      <c r="D187" s="26">
        <v>9.3000000000000007</v>
      </c>
      <c r="E187" s="26">
        <v>9.3000000000000007</v>
      </c>
      <c r="F187" s="21">
        <v>0</v>
      </c>
      <c r="G187" t="s">
        <v>996</v>
      </c>
      <c r="H187" t="s">
        <v>6</v>
      </c>
      <c r="I187" s="2">
        <v>45922.328252314815</v>
      </c>
      <c r="J187" s="2">
        <v>45922.715474537035</v>
      </c>
      <c r="K187" s="29">
        <v>0.38750000000000001</v>
      </c>
    </row>
    <row r="188" spans="4:11" x14ac:dyDescent="0.3">
      <c r="D188" s="26">
        <v>9.3000000000000007</v>
      </c>
      <c r="E188" s="26">
        <v>9.3000000000000007</v>
      </c>
      <c r="F188" s="21">
        <v>0</v>
      </c>
      <c r="G188" t="s">
        <v>1205</v>
      </c>
      <c r="H188" t="s">
        <v>6</v>
      </c>
      <c r="I188" s="2">
        <v>45922.405891203707</v>
      </c>
      <c r="J188" s="2">
        <v>45922.793437499997</v>
      </c>
      <c r="K188" s="29">
        <v>0.38750000000000001</v>
      </c>
    </row>
    <row r="189" spans="4:11" x14ac:dyDescent="0.3">
      <c r="D189" s="26">
        <v>9.3000000000000007</v>
      </c>
      <c r="E189" s="26">
        <v>9.3000000000000007</v>
      </c>
      <c r="F189" s="21">
        <v>0</v>
      </c>
      <c r="G189" t="s">
        <v>3498</v>
      </c>
      <c r="H189" t="s">
        <v>6</v>
      </c>
      <c r="I189" s="2">
        <v>45922.366736111115</v>
      </c>
      <c r="J189" s="2">
        <v>45922.754212962966</v>
      </c>
      <c r="K189" s="29">
        <v>0.38750000000000001</v>
      </c>
    </row>
    <row r="190" spans="4:11" x14ac:dyDescent="0.3">
      <c r="D190" s="26">
        <v>9.3000000000000007</v>
      </c>
      <c r="E190" s="26">
        <v>8.3000000000000007</v>
      </c>
      <c r="F190" s="21">
        <v>1</v>
      </c>
      <c r="G190" t="s">
        <v>1736</v>
      </c>
      <c r="H190" t="s">
        <v>6</v>
      </c>
      <c r="I190" s="2">
        <v>45922.492743055554</v>
      </c>
      <c r="J190" s="2">
        <v>45922.838252314818</v>
      </c>
      <c r="K190" s="29">
        <v>0.38750000000000001</v>
      </c>
    </row>
    <row r="191" spans="4:11" x14ac:dyDescent="0.3">
      <c r="D191" s="26">
        <v>9.3000000000000007</v>
      </c>
      <c r="E191" s="26">
        <v>8.3000000000000007</v>
      </c>
      <c r="F191" s="21">
        <v>1</v>
      </c>
      <c r="G191" t="s">
        <v>2423</v>
      </c>
      <c r="H191" t="s">
        <v>6</v>
      </c>
      <c r="I191" s="2">
        <v>45922.326006944444</v>
      </c>
      <c r="J191" s="2">
        <v>45922.672013888892</v>
      </c>
      <c r="K191" s="29">
        <v>0.38750000000000001</v>
      </c>
    </row>
    <row r="192" spans="4:11" x14ac:dyDescent="0.3">
      <c r="D192" s="26">
        <v>9.2833333333333332</v>
      </c>
      <c r="E192" s="26">
        <v>9.2833333333333332</v>
      </c>
      <c r="F192" s="21">
        <v>0</v>
      </c>
      <c r="G192" t="s">
        <v>1169</v>
      </c>
      <c r="H192" t="s">
        <v>6</v>
      </c>
      <c r="I192" s="2">
        <v>45922.371412037035</v>
      </c>
      <c r="J192" s="2">
        <v>45922.758136574077</v>
      </c>
      <c r="K192" s="29">
        <v>0.38680555555555557</v>
      </c>
    </row>
    <row r="193" spans="4:11" x14ac:dyDescent="0.3">
      <c r="D193" s="26">
        <v>9.2833333333333332</v>
      </c>
      <c r="E193" s="26">
        <v>9.2833333333333332</v>
      </c>
      <c r="F193" s="21">
        <v>0</v>
      </c>
      <c r="G193" t="s">
        <v>1236</v>
      </c>
      <c r="H193" t="s">
        <v>130</v>
      </c>
      <c r="I193" s="2">
        <v>45922.376689814817</v>
      </c>
      <c r="J193" s="2">
        <v>45922.763796296298</v>
      </c>
      <c r="K193" s="29">
        <v>0.38680555555555557</v>
      </c>
    </row>
    <row r="194" spans="4:11" x14ac:dyDescent="0.3">
      <c r="D194" s="26">
        <v>9.2833333333333332</v>
      </c>
      <c r="E194" s="26">
        <v>9.2833333333333332</v>
      </c>
      <c r="F194" s="21">
        <v>0</v>
      </c>
      <c r="G194" t="s">
        <v>1674</v>
      </c>
      <c r="H194" t="s">
        <v>130</v>
      </c>
      <c r="I194" s="2">
        <v>45922.376203703701</v>
      </c>
      <c r="J194" s="2">
        <v>45922.762997685182</v>
      </c>
      <c r="K194" s="29">
        <v>0.38680555555555557</v>
      </c>
    </row>
    <row r="195" spans="4:11" x14ac:dyDescent="0.3">
      <c r="D195" s="26">
        <v>9.2833333333333332</v>
      </c>
      <c r="E195" s="26">
        <v>9.2833333333333332</v>
      </c>
      <c r="F195" s="21">
        <v>0</v>
      </c>
      <c r="G195" t="s">
        <v>1991</v>
      </c>
      <c r="H195" t="s">
        <v>6</v>
      </c>
      <c r="I195" s="2">
        <v>45922.349803240744</v>
      </c>
      <c r="J195" s="2">
        <v>45922.736863425926</v>
      </c>
      <c r="K195" s="29">
        <v>0.38680555555555557</v>
      </c>
    </row>
    <row r="196" spans="4:11" x14ac:dyDescent="0.3">
      <c r="D196" s="26">
        <v>9.2833333333333332</v>
      </c>
      <c r="E196" s="26">
        <v>9.2833333333333332</v>
      </c>
      <c r="F196" s="21">
        <v>0</v>
      </c>
      <c r="G196" t="s">
        <v>2078</v>
      </c>
      <c r="H196" t="s">
        <v>6</v>
      </c>
      <c r="I196" s="2">
        <v>45922.405474537038</v>
      </c>
      <c r="J196" s="2">
        <v>45922.792430555557</v>
      </c>
      <c r="K196" s="29">
        <v>0.38680555555555557</v>
      </c>
    </row>
    <row r="197" spans="4:11" x14ac:dyDescent="0.3">
      <c r="D197" s="26">
        <v>9.2833333333333332</v>
      </c>
      <c r="E197" s="26">
        <v>9.2833333333333332</v>
      </c>
      <c r="F197" s="21">
        <v>0</v>
      </c>
      <c r="G197" t="s">
        <v>2100</v>
      </c>
      <c r="H197" t="s">
        <v>6</v>
      </c>
      <c r="I197" s="2">
        <v>45922.405335648145</v>
      </c>
      <c r="J197" s="2">
        <v>45922.79179398148</v>
      </c>
      <c r="K197" s="29">
        <v>0.38680555555555557</v>
      </c>
    </row>
    <row r="198" spans="4:11" x14ac:dyDescent="0.3">
      <c r="D198" s="26">
        <v>9.2833333333333332</v>
      </c>
      <c r="E198" s="26">
        <v>8.7833333333333332</v>
      </c>
      <c r="F198" s="21">
        <v>0.5</v>
      </c>
      <c r="G198" t="s">
        <v>1038</v>
      </c>
      <c r="H198" t="s">
        <v>6</v>
      </c>
      <c r="I198" s="2">
        <v>45922.371620370373</v>
      </c>
      <c r="J198" s="2">
        <v>45922.737650462965</v>
      </c>
      <c r="K198" s="29">
        <v>0.38680555555555557</v>
      </c>
    </row>
    <row r="199" spans="4:11" x14ac:dyDescent="0.3">
      <c r="D199" s="26">
        <v>9.2833333333333332</v>
      </c>
      <c r="E199" s="26">
        <v>8.2833333333333332</v>
      </c>
      <c r="F199" s="21">
        <v>1</v>
      </c>
      <c r="G199" t="s">
        <v>1413</v>
      </c>
      <c r="H199" t="s">
        <v>6</v>
      </c>
      <c r="I199" s="2">
        <v>45922.494606481479</v>
      </c>
      <c r="J199" s="2">
        <v>45922.839675925927</v>
      </c>
      <c r="K199" s="29">
        <v>0.38680555555555557</v>
      </c>
    </row>
    <row r="200" spans="4:11" x14ac:dyDescent="0.3">
      <c r="D200" s="26">
        <v>9.2833333333333332</v>
      </c>
      <c r="E200" s="26">
        <v>8.2833333333333332</v>
      </c>
      <c r="F200" s="21">
        <v>1</v>
      </c>
      <c r="G200" t="s">
        <v>1820</v>
      </c>
      <c r="H200" t="s">
        <v>6</v>
      </c>
      <c r="I200" s="2">
        <v>45922.375474537039</v>
      </c>
      <c r="J200" s="2">
        <v>45922.720706018517</v>
      </c>
      <c r="K200" s="29">
        <v>0.38680555555555557</v>
      </c>
    </row>
    <row r="201" spans="4:11" x14ac:dyDescent="0.3">
      <c r="D201" s="26">
        <v>9.2833333333333332</v>
      </c>
      <c r="E201" s="26">
        <v>8.2833333333333332</v>
      </c>
      <c r="F201" s="21">
        <v>1</v>
      </c>
      <c r="G201" t="s">
        <v>2111</v>
      </c>
      <c r="H201" t="s">
        <v>6</v>
      </c>
      <c r="I201" s="2">
        <v>45922.414490740739</v>
      </c>
      <c r="J201" s="2">
        <v>45922.759664351855</v>
      </c>
      <c r="K201" s="29">
        <v>0.38680555555555557</v>
      </c>
    </row>
    <row r="202" spans="4:11" x14ac:dyDescent="0.3">
      <c r="D202" s="26">
        <v>9.2666666666666675</v>
      </c>
      <c r="E202" s="26">
        <v>9.2666666666666675</v>
      </c>
      <c r="F202" s="21">
        <v>0</v>
      </c>
      <c r="G202" t="s">
        <v>1075</v>
      </c>
      <c r="H202" t="s">
        <v>6</v>
      </c>
      <c r="I202" s="2">
        <v>45922.370254629626</v>
      </c>
      <c r="J202" s="2">
        <v>45922.756273148145</v>
      </c>
      <c r="K202" s="29">
        <v>0.38611111111111113</v>
      </c>
    </row>
    <row r="203" spans="4:11" x14ac:dyDescent="0.3">
      <c r="D203" s="26">
        <v>9.2666666666666675</v>
      </c>
      <c r="E203" s="26">
        <v>9.2666666666666675</v>
      </c>
      <c r="F203" s="21">
        <v>0</v>
      </c>
      <c r="G203" t="s">
        <v>1441</v>
      </c>
      <c r="H203" t="s">
        <v>130</v>
      </c>
      <c r="I203" s="2">
        <v>45922.406030092592</v>
      </c>
      <c r="J203" s="2">
        <v>45922.792326388888</v>
      </c>
      <c r="K203" s="29">
        <v>0.38611111111111113</v>
      </c>
    </row>
    <row r="204" spans="4:11" x14ac:dyDescent="0.3">
      <c r="D204" s="26">
        <v>9.2666666666666675</v>
      </c>
      <c r="E204" s="26">
        <v>9.2666666666666675</v>
      </c>
      <c r="F204" s="21">
        <v>0</v>
      </c>
      <c r="G204" t="s">
        <v>1692</v>
      </c>
      <c r="H204" t="s">
        <v>6</v>
      </c>
      <c r="I204" s="2">
        <v>45922.412835648145</v>
      </c>
      <c r="J204" s="2">
        <v>45922.798831018517</v>
      </c>
      <c r="K204" s="29">
        <v>0.38611111111111113</v>
      </c>
    </row>
    <row r="205" spans="4:11" x14ac:dyDescent="0.3">
      <c r="D205" s="26">
        <v>9.2666666666666675</v>
      </c>
      <c r="E205" s="26">
        <v>9.2666666666666675</v>
      </c>
      <c r="F205" s="21">
        <v>0</v>
      </c>
      <c r="G205" t="s">
        <v>1695</v>
      </c>
      <c r="H205" t="s">
        <v>6</v>
      </c>
      <c r="I205" s="2">
        <v>45922.367337962962</v>
      </c>
      <c r="J205" s="2">
        <v>45922.753113425926</v>
      </c>
      <c r="K205" s="29">
        <v>0.38611111111111113</v>
      </c>
    </row>
    <row r="206" spans="4:11" x14ac:dyDescent="0.3">
      <c r="D206" s="26">
        <v>9.2666666666666675</v>
      </c>
      <c r="E206" s="26">
        <v>9.2666666666666675</v>
      </c>
      <c r="F206" s="21">
        <v>0</v>
      </c>
      <c r="G206" t="s">
        <v>2117</v>
      </c>
      <c r="H206" t="s">
        <v>6</v>
      </c>
      <c r="I206" s="2">
        <v>45922.365127314813</v>
      </c>
      <c r="J206" s="2">
        <v>45922.751180555555</v>
      </c>
      <c r="K206" s="29">
        <v>0.38611111111111113</v>
      </c>
    </row>
    <row r="207" spans="4:11" x14ac:dyDescent="0.3">
      <c r="D207" s="26">
        <v>9.2666666666666675</v>
      </c>
      <c r="E207" s="26">
        <v>9.2666666666666675</v>
      </c>
      <c r="F207" s="21">
        <v>0</v>
      </c>
      <c r="G207" t="s">
        <v>2936</v>
      </c>
      <c r="H207" t="s">
        <v>6</v>
      </c>
      <c r="I207" s="2">
        <v>45922.350775462961</v>
      </c>
      <c r="J207" s="2">
        <v>45922.73678240741</v>
      </c>
      <c r="K207" s="29">
        <v>0.38611111111111113</v>
      </c>
    </row>
    <row r="208" spans="4:11" x14ac:dyDescent="0.3">
      <c r="D208" s="26">
        <v>9.2666666666666675</v>
      </c>
      <c r="E208" s="26">
        <v>8.7666666666666675</v>
      </c>
      <c r="F208" s="21">
        <v>0.5</v>
      </c>
      <c r="G208" t="s">
        <v>1297</v>
      </c>
      <c r="H208" t="s">
        <v>6</v>
      </c>
      <c r="I208" s="2">
        <v>45922.347650462965</v>
      </c>
      <c r="J208" s="2">
        <v>45922.712708333333</v>
      </c>
      <c r="K208" s="29">
        <v>0.38611111111111113</v>
      </c>
    </row>
    <row r="209" spans="4:11" x14ac:dyDescent="0.3">
      <c r="D209" s="26">
        <v>9.2666666666666675</v>
      </c>
      <c r="E209" s="26">
        <v>8.2666666666666675</v>
      </c>
      <c r="F209" s="21">
        <v>1</v>
      </c>
      <c r="G209" t="s">
        <v>3711</v>
      </c>
      <c r="H209" t="s">
        <v>6</v>
      </c>
      <c r="I209" s="2">
        <v>45922.369305555556</v>
      </c>
      <c r="J209" s="2">
        <v>45922.71365740741</v>
      </c>
      <c r="K209" s="29">
        <v>0.38611111111111113</v>
      </c>
    </row>
    <row r="210" spans="4:11" x14ac:dyDescent="0.3">
      <c r="D210" s="26">
        <v>9.2666666666666657</v>
      </c>
      <c r="E210" s="26">
        <v>6.2666666666666666</v>
      </c>
      <c r="F210" s="21">
        <v>3</v>
      </c>
      <c r="G210" t="s">
        <v>857</v>
      </c>
      <c r="H210" t="s">
        <v>6</v>
      </c>
      <c r="I210" s="2">
        <v>45922.337789351855</v>
      </c>
      <c r="J210" s="2">
        <v>45922.599016203705</v>
      </c>
      <c r="K210" s="29">
        <v>0.38611111111111113</v>
      </c>
    </row>
    <row r="211" spans="4:11" x14ac:dyDescent="0.3">
      <c r="D211" s="26">
        <v>9.25</v>
      </c>
      <c r="E211" s="26">
        <v>9.25</v>
      </c>
      <c r="F211" s="21">
        <v>0</v>
      </c>
      <c r="G211" t="s">
        <v>1217</v>
      </c>
      <c r="H211" t="s">
        <v>6</v>
      </c>
      <c r="I211" s="2">
        <v>45922.328020833331</v>
      </c>
      <c r="J211" s="2">
        <v>45922.713136574072</v>
      </c>
      <c r="K211" s="29">
        <v>0.38541666666666669</v>
      </c>
    </row>
    <row r="212" spans="4:11" x14ac:dyDescent="0.3">
      <c r="D212" s="26">
        <v>9.25</v>
      </c>
      <c r="E212" s="26">
        <v>9.25</v>
      </c>
      <c r="F212" s="21">
        <v>0</v>
      </c>
      <c r="G212" t="s">
        <v>1567</v>
      </c>
      <c r="H212" t="s">
        <v>6</v>
      </c>
      <c r="I212" s="2">
        <v>45922.411909722221</v>
      </c>
      <c r="J212" s="2">
        <v>45922.797175925924</v>
      </c>
      <c r="K212" s="29">
        <v>0.38541666666666669</v>
      </c>
    </row>
    <row r="213" spans="4:11" x14ac:dyDescent="0.3">
      <c r="D213" s="26">
        <v>9.25</v>
      </c>
      <c r="E213" s="26">
        <v>9.25</v>
      </c>
      <c r="F213" s="21">
        <v>0</v>
      </c>
      <c r="G213" t="s">
        <v>2978</v>
      </c>
      <c r="H213" t="s">
        <v>1744</v>
      </c>
      <c r="I213" s="2">
        <v>45922.449097222219</v>
      </c>
      <c r="J213" s="2">
        <v>45922.834583333337</v>
      </c>
      <c r="K213" s="29">
        <v>0.38541666666666669</v>
      </c>
    </row>
    <row r="214" spans="4:11" x14ac:dyDescent="0.3">
      <c r="D214" s="26">
        <v>9.25</v>
      </c>
      <c r="E214" s="26">
        <v>9.25</v>
      </c>
      <c r="F214" s="21">
        <v>0</v>
      </c>
      <c r="G214" t="s">
        <v>3495</v>
      </c>
      <c r="H214" t="s">
        <v>6</v>
      </c>
      <c r="I214" s="2">
        <v>45922.429108796299</v>
      </c>
      <c r="J214" s="2">
        <v>45922.814456018517</v>
      </c>
      <c r="K214" s="29">
        <v>0.38541666666666669</v>
      </c>
    </row>
    <row r="215" spans="4:11" x14ac:dyDescent="0.3">
      <c r="D215" s="26">
        <v>9.25</v>
      </c>
      <c r="E215" s="26">
        <v>8.25</v>
      </c>
      <c r="F215" s="21">
        <v>1</v>
      </c>
      <c r="G215" t="s">
        <v>1153</v>
      </c>
      <c r="H215" t="s">
        <v>6</v>
      </c>
      <c r="I215" s="2">
        <v>45922.497789351852</v>
      </c>
      <c r="J215" s="2">
        <v>45922.84171296296</v>
      </c>
      <c r="K215" s="29">
        <v>0.38541666666666669</v>
      </c>
    </row>
    <row r="216" spans="4:11" x14ac:dyDescent="0.3">
      <c r="D216" s="26">
        <v>9.25</v>
      </c>
      <c r="E216" s="26">
        <v>8.25</v>
      </c>
      <c r="F216" s="21">
        <v>1</v>
      </c>
      <c r="G216" t="s">
        <v>1803</v>
      </c>
      <c r="H216" t="s">
        <v>6</v>
      </c>
      <c r="I216" s="2">
        <v>45922.365312499998</v>
      </c>
      <c r="J216" s="2">
        <v>45922.708749999998</v>
      </c>
      <c r="K216" s="29">
        <v>0.38541666666666669</v>
      </c>
    </row>
    <row r="217" spans="4:11" x14ac:dyDescent="0.3">
      <c r="D217" s="26">
        <v>9.25</v>
      </c>
      <c r="E217" s="26">
        <v>8.25</v>
      </c>
      <c r="F217" s="21">
        <v>1</v>
      </c>
      <c r="G217" t="s">
        <v>2354</v>
      </c>
      <c r="H217" t="s">
        <v>6</v>
      </c>
      <c r="I217" s="2">
        <v>45922.448425925926</v>
      </c>
      <c r="J217" s="2">
        <v>45922.792199074072</v>
      </c>
      <c r="K217" s="29">
        <v>0.38541666666666669</v>
      </c>
    </row>
    <row r="218" spans="4:11" x14ac:dyDescent="0.3">
      <c r="D218" s="26">
        <v>9.25</v>
      </c>
      <c r="E218" s="26">
        <v>6.25</v>
      </c>
      <c r="F218" s="21">
        <v>3</v>
      </c>
      <c r="G218" t="s">
        <v>2037</v>
      </c>
      <c r="H218" t="s">
        <v>6</v>
      </c>
      <c r="I218" s="2">
        <v>45922.352534722224</v>
      </c>
      <c r="J218" s="2">
        <v>45922.613275462965</v>
      </c>
      <c r="K218" s="29">
        <v>0.38541666666666669</v>
      </c>
    </row>
    <row r="219" spans="4:11" x14ac:dyDescent="0.3">
      <c r="D219" s="26">
        <v>9.2333333333333325</v>
      </c>
      <c r="E219" s="26">
        <v>9.2333333333333325</v>
      </c>
      <c r="F219" s="21">
        <v>0</v>
      </c>
      <c r="G219" t="s">
        <v>1080</v>
      </c>
      <c r="H219" t="s">
        <v>6</v>
      </c>
      <c r="I219" s="2">
        <v>45922.354108796295</v>
      </c>
      <c r="J219" s="2">
        <v>45922.738553240742</v>
      </c>
      <c r="K219" s="29">
        <v>0.38472222222222224</v>
      </c>
    </row>
    <row r="220" spans="4:11" x14ac:dyDescent="0.3">
      <c r="D220" s="26">
        <v>9.2333333333333325</v>
      </c>
      <c r="E220" s="26">
        <v>9.2333333333333325</v>
      </c>
      <c r="F220" s="21">
        <v>0</v>
      </c>
      <c r="G220" t="s">
        <v>1249</v>
      </c>
      <c r="H220" t="s">
        <v>6</v>
      </c>
      <c r="I220" s="2">
        <v>45922.355868055558</v>
      </c>
      <c r="J220" s="2">
        <v>45922.740266203706</v>
      </c>
      <c r="K220" s="29">
        <v>0.38472222222222224</v>
      </c>
    </row>
    <row r="221" spans="4:11" x14ac:dyDescent="0.3">
      <c r="D221" s="26">
        <v>9.2333333333333325</v>
      </c>
      <c r="E221" s="26">
        <v>9.2333333333333325</v>
      </c>
      <c r="F221" s="21">
        <v>0</v>
      </c>
      <c r="G221" t="s">
        <v>1833</v>
      </c>
      <c r="H221" t="s">
        <v>6</v>
      </c>
      <c r="I221" s="2">
        <v>45922.449571759258</v>
      </c>
      <c r="J221" s="2">
        <v>45922.834594907406</v>
      </c>
      <c r="K221" s="29">
        <v>0.38472222222222224</v>
      </c>
    </row>
    <row r="222" spans="4:11" x14ac:dyDescent="0.3">
      <c r="D222" s="26">
        <v>9.2333333333333325</v>
      </c>
      <c r="E222" s="26">
        <v>9.2333333333333325</v>
      </c>
      <c r="F222" s="21">
        <v>0</v>
      </c>
      <c r="G222" t="s">
        <v>3395</v>
      </c>
      <c r="H222" t="s">
        <v>6</v>
      </c>
      <c r="I222" s="2">
        <v>45922.345150462963</v>
      </c>
      <c r="J222" s="2">
        <v>45922.729583333334</v>
      </c>
      <c r="K222" s="29">
        <v>0.38472222222222224</v>
      </c>
    </row>
    <row r="223" spans="4:11" x14ac:dyDescent="0.3">
      <c r="D223" s="26">
        <v>9.2333333333333325</v>
      </c>
      <c r="E223" s="26">
        <v>8.2333333333333325</v>
      </c>
      <c r="F223" s="21">
        <v>1</v>
      </c>
      <c r="G223" t="s">
        <v>965</v>
      </c>
      <c r="H223" t="s">
        <v>6</v>
      </c>
      <c r="I223" s="2">
        <v>45922.457060185188</v>
      </c>
      <c r="J223" s="2">
        <v>45922.800370370373</v>
      </c>
      <c r="K223" s="29">
        <v>0.38472222222222224</v>
      </c>
    </row>
    <row r="224" spans="4:11" x14ac:dyDescent="0.3">
      <c r="D224" s="26">
        <v>9.2333333333333325</v>
      </c>
      <c r="E224" s="26">
        <v>8.2333333333333325</v>
      </c>
      <c r="F224" s="21">
        <v>1</v>
      </c>
      <c r="G224" t="s">
        <v>1229</v>
      </c>
      <c r="H224" t="s">
        <v>6</v>
      </c>
      <c r="I224" s="2">
        <v>45922.531875000001</v>
      </c>
      <c r="J224" s="2">
        <v>45922.875057870369</v>
      </c>
      <c r="K224" s="29">
        <v>0.38472222222222224</v>
      </c>
    </row>
    <row r="225" spans="4:11" x14ac:dyDescent="0.3">
      <c r="D225" s="26">
        <v>9.2333333333333325</v>
      </c>
      <c r="E225" s="26">
        <v>8.2333333333333325</v>
      </c>
      <c r="F225" s="21">
        <v>1</v>
      </c>
      <c r="G225" t="s">
        <v>1230</v>
      </c>
      <c r="H225" t="s">
        <v>6</v>
      </c>
      <c r="I225" s="2">
        <v>45922.457233796296</v>
      </c>
      <c r="J225" s="2">
        <v>45922.800138888888</v>
      </c>
      <c r="K225" s="29">
        <v>0.38472222222222224</v>
      </c>
    </row>
    <row r="226" spans="4:11" x14ac:dyDescent="0.3">
      <c r="D226" s="26">
        <v>9.2166666666666668</v>
      </c>
      <c r="E226" s="26">
        <v>9.2166666666666668</v>
      </c>
      <c r="F226" s="21">
        <v>0</v>
      </c>
      <c r="G226" t="s">
        <v>1021</v>
      </c>
      <c r="H226" t="s">
        <v>6</v>
      </c>
      <c r="I226" s="2">
        <v>45922.419930555552</v>
      </c>
      <c r="J226" s="2">
        <v>45922.803611111114</v>
      </c>
      <c r="K226" s="29">
        <v>0.3840277777777778</v>
      </c>
    </row>
    <row r="227" spans="4:11" x14ac:dyDescent="0.3">
      <c r="D227" s="26">
        <v>9.2166666666666668</v>
      </c>
      <c r="E227" s="26">
        <v>9.2166666666666668</v>
      </c>
      <c r="F227" s="21">
        <v>0</v>
      </c>
      <c r="G227" t="s">
        <v>1057</v>
      </c>
      <c r="H227" t="s">
        <v>6</v>
      </c>
      <c r="I227" s="2">
        <v>45922.414780092593</v>
      </c>
      <c r="J227" s="2">
        <v>45922.799097222225</v>
      </c>
      <c r="K227" s="29">
        <v>0.3840277777777778</v>
      </c>
    </row>
    <row r="228" spans="4:11" x14ac:dyDescent="0.3">
      <c r="D228" s="26">
        <v>9.2166666666666668</v>
      </c>
      <c r="E228" s="26">
        <v>9.2166666666666668</v>
      </c>
      <c r="F228" s="21">
        <v>0</v>
      </c>
      <c r="G228" t="s">
        <v>1185</v>
      </c>
      <c r="H228" t="s">
        <v>6</v>
      </c>
      <c r="I228" s="2">
        <v>45922.327997685185</v>
      </c>
      <c r="J228" s="2">
        <v>45922.711898148147</v>
      </c>
      <c r="K228" s="29">
        <v>0.3840277777777778</v>
      </c>
    </row>
    <row r="229" spans="4:11" x14ac:dyDescent="0.3">
      <c r="D229" s="26">
        <v>9.2166666666666668</v>
      </c>
      <c r="E229" s="26">
        <v>9.2166666666666668</v>
      </c>
      <c r="F229" s="21">
        <v>0</v>
      </c>
      <c r="G229" t="s">
        <v>1270</v>
      </c>
      <c r="H229" t="s">
        <v>6</v>
      </c>
      <c r="I229" s="2">
        <v>45922.407453703701</v>
      </c>
      <c r="J229" s="2">
        <v>45922.791805555556</v>
      </c>
      <c r="K229" s="29">
        <v>0.3840277777777778</v>
      </c>
    </row>
    <row r="230" spans="4:11" x14ac:dyDescent="0.3">
      <c r="D230" s="26">
        <v>9.2166666666666668</v>
      </c>
      <c r="E230" s="26">
        <v>9.2166666666666668</v>
      </c>
      <c r="F230" s="21">
        <v>0</v>
      </c>
      <c r="G230" t="s">
        <v>1305</v>
      </c>
      <c r="H230" t="s">
        <v>6</v>
      </c>
      <c r="I230" s="2">
        <v>45922.349074074074</v>
      </c>
      <c r="J230" s="2">
        <v>45922.732951388891</v>
      </c>
      <c r="K230" s="29">
        <v>0.3840277777777778</v>
      </c>
    </row>
    <row r="231" spans="4:11" x14ac:dyDescent="0.3">
      <c r="D231" s="26">
        <v>9.2166666666666668</v>
      </c>
      <c r="E231" s="26">
        <v>9.2166666666666668</v>
      </c>
      <c r="F231" s="21">
        <v>0</v>
      </c>
      <c r="G231" t="s">
        <v>1340</v>
      </c>
      <c r="H231" t="s">
        <v>6</v>
      </c>
      <c r="I231" s="2">
        <v>45922.408148148148</v>
      </c>
      <c r="J231" s="2">
        <v>45922.792442129627</v>
      </c>
      <c r="K231" s="29">
        <v>0.3840277777777778</v>
      </c>
    </row>
    <row r="232" spans="4:11" x14ac:dyDescent="0.3">
      <c r="D232" s="26">
        <v>9.2166666666666668</v>
      </c>
      <c r="E232" s="26">
        <v>9.2166666666666668</v>
      </c>
      <c r="F232" s="21">
        <v>0</v>
      </c>
      <c r="G232" t="s">
        <v>1470</v>
      </c>
      <c r="H232" t="s">
        <v>6</v>
      </c>
      <c r="I232" s="2">
        <v>45922.372025462966</v>
      </c>
      <c r="J232" s="2">
        <v>45922.755810185183</v>
      </c>
      <c r="K232" s="29">
        <v>0.3840277777777778</v>
      </c>
    </row>
    <row r="233" spans="4:11" x14ac:dyDescent="0.3">
      <c r="D233" s="26">
        <v>9.2166666666666668</v>
      </c>
      <c r="E233" s="26">
        <v>9.2166666666666668</v>
      </c>
      <c r="F233" s="21">
        <v>0</v>
      </c>
      <c r="G233" t="s">
        <v>1948</v>
      </c>
      <c r="H233" t="s">
        <v>6</v>
      </c>
      <c r="I233" s="2">
        <v>45922.37091435185</v>
      </c>
      <c r="J233" s="2">
        <v>45922.755162037036</v>
      </c>
      <c r="K233" s="29">
        <v>0.3840277777777778</v>
      </c>
    </row>
    <row r="234" spans="4:11" x14ac:dyDescent="0.3">
      <c r="D234" s="26">
        <v>9.2166666666666668</v>
      </c>
      <c r="E234" s="26">
        <v>9.2166666666666668</v>
      </c>
      <c r="F234" s="21">
        <v>0</v>
      </c>
      <c r="G234" t="s">
        <v>2357</v>
      </c>
      <c r="H234" t="s">
        <v>6</v>
      </c>
      <c r="I234" s="2">
        <v>45922.374108796299</v>
      </c>
      <c r="J234" s="2">
        <v>45922.7578125</v>
      </c>
      <c r="K234" s="29">
        <v>0.3840277777777778</v>
      </c>
    </row>
    <row r="235" spans="4:11" x14ac:dyDescent="0.3">
      <c r="D235" s="26">
        <v>9.2166666666666668</v>
      </c>
      <c r="E235" s="26">
        <v>8.2166666666666668</v>
      </c>
      <c r="F235" s="21">
        <v>1</v>
      </c>
      <c r="G235" t="s">
        <v>329</v>
      </c>
      <c r="H235" t="s">
        <v>6</v>
      </c>
      <c r="I235" s="2">
        <v>45922.410821759258</v>
      </c>
      <c r="J235" s="2">
        <v>45922.753518518519</v>
      </c>
      <c r="K235" s="29">
        <v>0.3840277777777778</v>
      </c>
    </row>
    <row r="236" spans="4:11" x14ac:dyDescent="0.3">
      <c r="D236" s="26">
        <v>9.2166666666666668</v>
      </c>
      <c r="E236" s="26">
        <v>8.2166666666666668</v>
      </c>
      <c r="F236" s="21">
        <v>1</v>
      </c>
      <c r="G236" t="s">
        <v>1002</v>
      </c>
      <c r="H236" t="s">
        <v>6</v>
      </c>
      <c r="I236" s="2">
        <v>45922.45144675926</v>
      </c>
      <c r="J236" s="2">
        <v>45922.793622685182</v>
      </c>
      <c r="K236" s="29">
        <v>0.3840277777777778</v>
      </c>
    </row>
    <row r="237" spans="4:11" x14ac:dyDescent="0.3">
      <c r="D237" s="26">
        <v>9.2166666666666668</v>
      </c>
      <c r="E237" s="26">
        <v>7.2166666666666668</v>
      </c>
      <c r="F237" s="21">
        <v>2</v>
      </c>
      <c r="G237" t="s">
        <v>1704</v>
      </c>
      <c r="H237" t="s">
        <v>6</v>
      </c>
      <c r="I237" s="2">
        <v>45922.553298611114</v>
      </c>
      <c r="J237" s="2">
        <v>45922.85428240741</v>
      </c>
      <c r="K237" s="29">
        <v>0.3840277777777778</v>
      </c>
    </row>
    <row r="238" spans="4:11" x14ac:dyDescent="0.3">
      <c r="D238" s="26">
        <v>9.1999999999999993</v>
      </c>
      <c r="E238" s="26">
        <v>9.1999999999999993</v>
      </c>
      <c r="F238" s="21">
        <v>0</v>
      </c>
      <c r="G238" t="s">
        <v>922</v>
      </c>
      <c r="H238" t="s">
        <v>6</v>
      </c>
      <c r="I238" s="2">
        <v>45922.414675925924</v>
      </c>
      <c r="J238" s="2">
        <v>45922.797719907408</v>
      </c>
      <c r="K238" s="29">
        <v>0.38333333333333336</v>
      </c>
    </row>
    <row r="239" spans="4:11" x14ac:dyDescent="0.3">
      <c r="D239" s="26">
        <v>9.1999999999999993</v>
      </c>
      <c r="E239" s="26">
        <v>9.1999999999999993</v>
      </c>
      <c r="F239" s="21">
        <v>0</v>
      </c>
      <c r="G239" t="s">
        <v>1009</v>
      </c>
      <c r="H239" t="s">
        <v>6</v>
      </c>
      <c r="I239" s="2">
        <v>45922.413877314815</v>
      </c>
      <c r="J239" s="2">
        <v>45922.797488425924</v>
      </c>
      <c r="K239" s="29">
        <v>0.38333333333333336</v>
      </c>
    </row>
    <row r="240" spans="4:11" x14ac:dyDescent="0.3">
      <c r="D240" s="26">
        <v>9.1999999999999993</v>
      </c>
      <c r="E240" s="26">
        <v>9.1999999999999993</v>
      </c>
      <c r="F240" s="21">
        <v>0</v>
      </c>
      <c r="G240" t="s">
        <v>1175</v>
      </c>
      <c r="H240" t="s">
        <v>6</v>
      </c>
      <c r="I240" s="2">
        <v>45922.368807870371</v>
      </c>
      <c r="J240" s="2">
        <v>45922.752280092594</v>
      </c>
      <c r="K240" s="29">
        <v>0.38333333333333336</v>
      </c>
    </row>
    <row r="241" spans="4:11" x14ac:dyDescent="0.3">
      <c r="D241" s="26">
        <v>9.1999999999999993</v>
      </c>
      <c r="E241" s="26">
        <v>9.1999999999999993</v>
      </c>
      <c r="F241" s="21">
        <v>0</v>
      </c>
      <c r="G241" t="s">
        <v>1176</v>
      </c>
      <c r="H241" t="s">
        <v>6</v>
      </c>
      <c r="I241" s="2">
        <v>45922.459918981483</v>
      </c>
      <c r="J241" s="2">
        <v>45922.843009259261</v>
      </c>
      <c r="K241" s="29">
        <v>0.38333333333333336</v>
      </c>
    </row>
    <row r="242" spans="4:11" x14ac:dyDescent="0.3">
      <c r="D242" s="26">
        <v>9.1999999999999993</v>
      </c>
      <c r="E242" s="26">
        <v>9.1999999999999993</v>
      </c>
      <c r="F242" s="21">
        <v>0</v>
      </c>
      <c r="G242" t="s">
        <v>1210</v>
      </c>
      <c r="H242" t="s">
        <v>6</v>
      </c>
      <c r="I242" s="2">
        <v>45922.373877314814</v>
      </c>
      <c r="J242" s="2">
        <v>45922.757372685184</v>
      </c>
      <c r="K242" s="29">
        <v>0.38333333333333336</v>
      </c>
    </row>
    <row r="243" spans="4:11" x14ac:dyDescent="0.3">
      <c r="D243" s="26">
        <v>9.1999999999999993</v>
      </c>
      <c r="E243" s="26">
        <v>9.1999999999999993</v>
      </c>
      <c r="F243" s="21">
        <v>0</v>
      </c>
      <c r="G243" t="s">
        <v>1242</v>
      </c>
      <c r="H243" t="s">
        <v>6</v>
      </c>
      <c r="I243" s="2">
        <v>45922.368194444447</v>
      </c>
      <c r="J243" s="2">
        <v>45922.751261574071</v>
      </c>
      <c r="K243" s="29">
        <v>0.38333333333333336</v>
      </c>
    </row>
    <row r="244" spans="4:11" x14ac:dyDescent="0.3">
      <c r="D244" s="26">
        <v>9.1999999999999993</v>
      </c>
      <c r="E244" s="26">
        <v>9.1999999999999993</v>
      </c>
      <c r="F244" s="21">
        <v>0</v>
      </c>
      <c r="G244" t="s">
        <v>1432</v>
      </c>
      <c r="H244" t="s">
        <v>6</v>
      </c>
      <c r="I244" s="2">
        <v>45922.412847222222</v>
      </c>
      <c r="J244" s="2">
        <v>45922.796377314815</v>
      </c>
      <c r="K244" s="29">
        <v>0.38333333333333336</v>
      </c>
    </row>
    <row r="245" spans="4:11" x14ac:dyDescent="0.3">
      <c r="D245" s="26">
        <v>9.1999999999999993</v>
      </c>
      <c r="E245" s="26">
        <v>9.1999999999999993</v>
      </c>
      <c r="F245" s="21">
        <v>0</v>
      </c>
      <c r="G245" t="s">
        <v>1558</v>
      </c>
      <c r="H245" t="s">
        <v>6</v>
      </c>
      <c r="I245" s="2">
        <v>45922.331817129627</v>
      </c>
      <c r="J245" s="2">
        <v>45922.714930555558</v>
      </c>
      <c r="K245" s="29">
        <v>0.38333333333333336</v>
      </c>
    </row>
    <row r="246" spans="4:11" x14ac:dyDescent="0.3">
      <c r="D246" s="26">
        <v>9.1999999999999993</v>
      </c>
      <c r="E246" s="26">
        <v>9.1999999999999993</v>
      </c>
      <c r="F246" s="21">
        <v>0</v>
      </c>
      <c r="G246" t="s">
        <v>1742</v>
      </c>
      <c r="H246" t="s">
        <v>1744</v>
      </c>
      <c r="I246" s="2">
        <v>45922.366712962961</v>
      </c>
      <c r="J246" s="2">
        <v>45922.750324074077</v>
      </c>
      <c r="K246" s="29">
        <v>0.38333333333333336</v>
      </c>
    </row>
    <row r="247" spans="4:11" x14ac:dyDescent="0.3">
      <c r="D247" s="26">
        <v>9.1999999999999993</v>
      </c>
      <c r="E247" s="26">
        <v>9.1999999999999993</v>
      </c>
      <c r="F247" s="21">
        <v>0</v>
      </c>
      <c r="G247" t="s">
        <v>1964</v>
      </c>
      <c r="H247" t="s">
        <v>1744</v>
      </c>
      <c r="I247" s="2">
        <v>45922.454074074078</v>
      </c>
      <c r="J247" s="2">
        <v>45922.837581018517</v>
      </c>
      <c r="K247" s="29">
        <v>0.38333333333333336</v>
      </c>
    </row>
    <row r="248" spans="4:11" x14ac:dyDescent="0.3">
      <c r="D248" s="26">
        <v>9.1999999999999993</v>
      </c>
      <c r="E248" s="26">
        <v>9.1999999999999993</v>
      </c>
      <c r="F248" s="21">
        <v>0</v>
      </c>
      <c r="G248" t="s">
        <v>2228</v>
      </c>
      <c r="H248" t="s">
        <v>6</v>
      </c>
      <c r="I248" s="2">
        <v>45922.404548611114</v>
      </c>
      <c r="J248" s="2">
        <v>45922.78769675926</v>
      </c>
      <c r="K248" s="29">
        <v>0.38333333333333336</v>
      </c>
    </row>
    <row r="249" spans="4:11" x14ac:dyDescent="0.3">
      <c r="D249" s="26">
        <v>9.1999999999999993</v>
      </c>
      <c r="E249" s="26">
        <v>9.1999999999999993</v>
      </c>
      <c r="F249" s="21">
        <v>0</v>
      </c>
      <c r="G249" t="s">
        <v>2981</v>
      </c>
      <c r="H249" t="s">
        <v>6</v>
      </c>
      <c r="I249" s="2">
        <v>45922.354687500003</v>
      </c>
      <c r="J249" s="2">
        <v>45922.737824074073</v>
      </c>
      <c r="K249" s="29">
        <v>0.38333333333333336</v>
      </c>
    </row>
    <row r="250" spans="4:11" x14ac:dyDescent="0.3">
      <c r="D250" s="26">
        <v>9.1999999999999993</v>
      </c>
      <c r="E250" s="26">
        <v>8.1999999999999993</v>
      </c>
      <c r="F250" s="21">
        <v>1</v>
      </c>
      <c r="G250" t="s">
        <v>2443</v>
      </c>
      <c r="H250" t="s">
        <v>1744</v>
      </c>
      <c r="I250" s="2">
        <v>45922.461944444447</v>
      </c>
      <c r="J250" s="2">
        <v>45922.803888888891</v>
      </c>
      <c r="K250" s="29">
        <v>0.38333333333333336</v>
      </c>
    </row>
    <row r="251" spans="4:11" x14ac:dyDescent="0.3">
      <c r="D251" s="26">
        <v>9.1999999999999993</v>
      </c>
      <c r="E251" s="26">
        <v>7.2</v>
      </c>
      <c r="F251" s="21">
        <v>2</v>
      </c>
      <c r="G251" t="s">
        <v>1418</v>
      </c>
      <c r="H251" t="s">
        <v>6</v>
      </c>
      <c r="I251" s="2">
        <v>45922.541863425926</v>
      </c>
      <c r="J251" s="2">
        <v>45922.841921296298</v>
      </c>
      <c r="K251" s="29">
        <v>0.38333333333333336</v>
      </c>
    </row>
    <row r="252" spans="4:11" x14ac:dyDescent="0.3">
      <c r="D252" s="26">
        <v>9.1833333333333336</v>
      </c>
      <c r="E252" s="26">
        <v>9.1833333333333336</v>
      </c>
      <c r="F252" s="21">
        <v>0</v>
      </c>
      <c r="G252" t="s">
        <v>1146</v>
      </c>
      <c r="H252" t="s">
        <v>130</v>
      </c>
      <c r="I252" s="2">
        <v>45922.3675</v>
      </c>
      <c r="J252" s="2">
        <v>45922.750185185185</v>
      </c>
      <c r="K252" s="29">
        <v>0.38263888888888886</v>
      </c>
    </row>
    <row r="253" spans="4:11" x14ac:dyDescent="0.3">
      <c r="D253" s="26">
        <v>9.1833333333333336</v>
      </c>
      <c r="E253" s="26">
        <v>9.1833333333333336</v>
      </c>
      <c r="F253" s="21">
        <v>0</v>
      </c>
      <c r="G253" t="s">
        <v>1698</v>
      </c>
      <c r="H253" t="s">
        <v>6</v>
      </c>
      <c r="I253" s="2">
        <v>45922.420023148145</v>
      </c>
      <c r="J253" s="2">
        <v>45922.802442129629</v>
      </c>
      <c r="K253" s="29">
        <v>0.38263888888888886</v>
      </c>
    </row>
    <row r="254" spans="4:11" x14ac:dyDescent="0.3">
      <c r="D254" s="26">
        <v>9.1833333333333336</v>
      </c>
      <c r="E254" s="26">
        <v>9.1833333333333336</v>
      </c>
      <c r="F254" s="21">
        <v>0</v>
      </c>
      <c r="G254" t="s">
        <v>1988</v>
      </c>
      <c r="H254" t="s">
        <v>6</v>
      </c>
      <c r="I254" s="2">
        <v>45922.451226851852</v>
      </c>
      <c r="J254" s="2">
        <v>45922.833738425928</v>
      </c>
      <c r="K254" s="29">
        <v>0.38263888888888886</v>
      </c>
    </row>
    <row r="255" spans="4:11" x14ac:dyDescent="0.3">
      <c r="D255" s="26">
        <v>9.1833333333333336</v>
      </c>
      <c r="E255" s="26">
        <v>9.1833333333333336</v>
      </c>
      <c r="F255" s="21">
        <v>0</v>
      </c>
      <c r="G255" t="s">
        <v>3699</v>
      </c>
      <c r="H255" t="s">
        <v>6</v>
      </c>
      <c r="I255" s="2">
        <v>45922.368530092594</v>
      </c>
      <c r="J255" s="2">
        <v>45922.751215277778</v>
      </c>
      <c r="K255" s="29">
        <v>0.38263888888888886</v>
      </c>
    </row>
    <row r="256" spans="4:11" x14ac:dyDescent="0.3">
      <c r="D256" s="26">
        <v>9.1833333333333336</v>
      </c>
      <c r="E256" s="26">
        <v>8.1833333333333336</v>
      </c>
      <c r="F256" s="21">
        <v>1</v>
      </c>
      <c r="G256" t="s">
        <v>1667</v>
      </c>
      <c r="H256" t="s">
        <v>6</v>
      </c>
      <c r="I256" s="2">
        <v>45922.497847222221</v>
      </c>
      <c r="J256" s="2">
        <v>45922.839108796295</v>
      </c>
      <c r="K256" s="29">
        <v>0.38263888888888886</v>
      </c>
    </row>
    <row r="257" spans="4:11" x14ac:dyDescent="0.3">
      <c r="D257" s="26">
        <v>9.1833333333333336</v>
      </c>
      <c r="E257" s="26">
        <v>8.1833333333333336</v>
      </c>
      <c r="F257" s="21">
        <v>1</v>
      </c>
      <c r="G257" t="s">
        <v>1774</v>
      </c>
      <c r="H257" t="s">
        <v>6</v>
      </c>
      <c r="I257" s="2">
        <v>45922.499374999999</v>
      </c>
      <c r="J257" s="2">
        <v>45922.840127314812</v>
      </c>
      <c r="K257" s="29">
        <v>0.38263888888888886</v>
      </c>
    </row>
    <row r="258" spans="4:11" x14ac:dyDescent="0.3">
      <c r="D258" s="26">
        <v>9.1833333333333336</v>
      </c>
      <c r="E258" s="26">
        <v>8.1833333333333336</v>
      </c>
      <c r="F258" s="21">
        <v>1</v>
      </c>
      <c r="G258" t="s">
        <v>2417</v>
      </c>
      <c r="H258" t="s">
        <v>6</v>
      </c>
      <c r="I258" s="2">
        <v>45922.459143518521</v>
      </c>
      <c r="J258" s="2">
        <v>45922.799780092595</v>
      </c>
      <c r="K258" s="29">
        <v>0.38263888888888886</v>
      </c>
    </row>
    <row r="259" spans="4:11" x14ac:dyDescent="0.3">
      <c r="D259" s="26">
        <v>9.1666666666666679</v>
      </c>
      <c r="E259" s="26">
        <v>7.166666666666667</v>
      </c>
      <c r="F259" s="21">
        <v>2</v>
      </c>
      <c r="G259" t="s">
        <v>964</v>
      </c>
      <c r="H259" t="s">
        <v>6</v>
      </c>
      <c r="I259" s="2">
        <v>45922.535694444443</v>
      </c>
      <c r="J259" s="2">
        <v>45922.834490740737</v>
      </c>
      <c r="K259" s="29">
        <v>0.38194444444444442</v>
      </c>
    </row>
    <row r="260" spans="4:11" x14ac:dyDescent="0.3">
      <c r="D260" s="26">
        <v>9.1666666666666661</v>
      </c>
      <c r="E260" s="26">
        <v>9.1666666666666661</v>
      </c>
      <c r="F260" s="21">
        <v>0</v>
      </c>
      <c r="G260" t="s">
        <v>553</v>
      </c>
      <c r="H260" t="s">
        <v>6</v>
      </c>
      <c r="I260" s="2">
        <v>45922.363298611112</v>
      </c>
      <c r="J260" s="2">
        <v>45922.745289351849</v>
      </c>
      <c r="K260" s="29">
        <v>0.38194444444444442</v>
      </c>
    </row>
    <row r="261" spans="4:11" x14ac:dyDescent="0.3">
      <c r="D261" s="26">
        <v>9.1666666666666661</v>
      </c>
      <c r="E261" s="26">
        <v>9.1666666666666661</v>
      </c>
      <c r="F261" s="21">
        <v>0</v>
      </c>
      <c r="G261" t="s">
        <v>1074</v>
      </c>
      <c r="H261" t="s">
        <v>6</v>
      </c>
      <c r="I261" s="2">
        <v>45922.347256944442</v>
      </c>
      <c r="J261" s="2">
        <v>45922.729398148149</v>
      </c>
      <c r="K261" s="29">
        <v>0.38194444444444442</v>
      </c>
    </row>
    <row r="262" spans="4:11" x14ac:dyDescent="0.3">
      <c r="D262" s="26">
        <v>9.1666666666666661</v>
      </c>
      <c r="E262" s="26">
        <v>9.1666666666666661</v>
      </c>
      <c r="F262" s="21">
        <v>0</v>
      </c>
      <c r="G262" t="s">
        <v>1482</v>
      </c>
      <c r="H262" t="s">
        <v>6</v>
      </c>
      <c r="I262" s="2">
        <v>45922.390567129631</v>
      </c>
      <c r="J262" s="2">
        <v>45922.772696759261</v>
      </c>
      <c r="K262" s="29">
        <v>0.38194444444444442</v>
      </c>
    </row>
    <row r="263" spans="4:11" x14ac:dyDescent="0.3">
      <c r="D263" s="26">
        <v>9.1666666666666661</v>
      </c>
      <c r="E263" s="26">
        <v>9.1666666666666661</v>
      </c>
      <c r="F263" s="21">
        <v>0</v>
      </c>
      <c r="G263" t="s">
        <v>1572</v>
      </c>
      <c r="H263" t="s">
        <v>6</v>
      </c>
      <c r="I263" s="2">
        <v>45922.348599537036</v>
      </c>
      <c r="J263" s="2">
        <v>45922.730532407404</v>
      </c>
      <c r="K263" s="29">
        <v>0.38194444444444442</v>
      </c>
    </row>
    <row r="264" spans="4:11" x14ac:dyDescent="0.3">
      <c r="D264" s="26">
        <v>9.1666666666666661</v>
      </c>
      <c r="E264" s="26">
        <v>9.1666666666666661</v>
      </c>
      <c r="F264" s="21">
        <v>0</v>
      </c>
      <c r="G264" t="s">
        <v>1651</v>
      </c>
      <c r="H264" t="s">
        <v>130</v>
      </c>
      <c r="I264" s="2">
        <v>45922.402187500003</v>
      </c>
      <c r="J264" s="2">
        <v>45922.783993055556</v>
      </c>
      <c r="K264" s="29">
        <v>0.38194444444444442</v>
      </c>
    </row>
    <row r="265" spans="4:11" x14ac:dyDescent="0.3">
      <c r="D265" s="26">
        <v>9.1666666666666661</v>
      </c>
      <c r="E265" s="26">
        <v>9.1666666666666661</v>
      </c>
      <c r="F265" s="21">
        <v>0</v>
      </c>
      <c r="G265" t="s">
        <v>2550</v>
      </c>
      <c r="H265" t="s">
        <v>6</v>
      </c>
      <c r="I265" s="2">
        <v>45922.307210648149</v>
      </c>
      <c r="J265" s="2">
        <v>45922.688969907409</v>
      </c>
      <c r="K265" s="29">
        <v>0.38194444444444442</v>
      </c>
    </row>
    <row r="266" spans="4:11" x14ac:dyDescent="0.3">
      <c r="D266" s="26">
        <v>9.1666666666666661</v>
      </c>
      <c r="E266" s="26">
        <v>9.1666666666666661</v>
      </c>
      <c r="F266" s="21">
        <v>0</v>
      </c>
      <c r="G266" t="s">
        <v>3714</v>
      </c>
      <c r="H266" t="s">
        <v>1744</v>
      </c>
      <c r="I266" s="2">
        <v>45922.36818287037</v>
      </c>
      <c r="J266" s="2">
        <v>45922.750451388885</v>
      </c>
      <c r="K266" s="29">
        <v>0.38194444444444442</v>
      </c>
    </row>
    <row r="267" spans="4:11" x14ac:dyDescent="0.3">
      <c r="D267" s="26">
        <v>9.1666666666666661</v>
      </c>
      <c r="E267" s="26">
        <v>8.6666666666666661</v>
      </c>
      <c r="F267" s="21">
        <v>0.5</v>
      </c>
      <c r="G267" t="s">
        <v>951</v>
      </c>
      <c r="H267" t="s">
        <v>6</v>
      </c>
      <c r="I267" s="2">
        <v>45922.349224537036</v>
      </c>
      <c r="J267" s="2">
        <v>45922.710578703707</v>
      </c>
      <c r="K267" s="29">
        <v>0.38194444444444442</v>
      </c>
    </row>
    <row r="268" spans="4:11" x14ac:dyDescent="0.3">
      <c r="D268" s="26">
        <v>9.15</v>
      </c>
      <c r="E268" s="26">
        <v>9.15</v>
      </c>
      <c r="F268" s="21">
        <v>0</v>
      </c>
      <c r="G268" t="s">
        <v>1006</v>
      </c>
      <c r="H268" t="s">
        <v>6</v>
      </c>
      <c r="I268" s="2">
        <v>45922.352719907409</v>
      </c>
      <c r="J268" s="2">
        <v>45922.734166666669</v>
      </c>
      <c r="K268" s="29">
        <v>0.38124999999999998</v>
      </c>
    </row>
    <row r="269" spans="4:11" x14ac:dyDescent="0.3">
      <c r="D269" s="26">
        <v>9.15</v>
      </c>
      <c r="E269" s="26">
        <v>9.15</v>
      </c>
      <c r="F269" s="21">
        <v>0</v>
      </c>
      <c r="G269" t="s">
        <v>1155</v>
      </c>
      <c r="H269" t="s">
        <v>6</v>
      </c>
      <c r="I269" s="2">
        <v>45922.339421296296</v>
      </c>
      <c r="J269" s="2">
        <v>45922.720324074071</v>
      </c>
      <c r="K269" s="29">
        <v>0.38124999999999998</v>
      </c>
    </row>
    <row r="270" spans="4:11" x14ac:dyDescent="0.3">
      <c r="D270" s="26">
        <v>9.15</v>
      </c>
      <c r="E270" s="26">
        <v>9.15</v>
      </c>
      <c r="F270" s="21">
        <v>0</v>
      </c>
      <c r="G270" t="s">
        <v>1183</v>
      </c>
      <c r="H270" t="s">
        <v>6</v>
      </c>
      <c r="I270" s="2">
        <v>45922.368877314817</v>
      </c>
      <c r="J270" s="2">
        <v>45922.750381944446</v>
      </c>
      <c r="K270" s="29">
        <v>0.38124999999999998</v>
      </c>
    </row>
    <row r="271" spans="4:11" x14ac:dyDescent="0.3">
      <c r="D271" s="26">
        <v>9.15</v>
      </c>
      <c r="E271" s="26">
        <v>9.15</v>
      </c>
      <c r="F271" s="21">
        <v>0</v>
      </c>
      <c r="G271" t="s">
        <v>1351</v>
      </c>
      <c r="H271" t="s">
        <v>6</v>
      </c>
      <c r="I271" s="2">
        <v>45922.328275462962</v>
      </c>
      <c r="J271" s="2">
        <v>45922.709189814814</v>
      </c>
      <c r="K271" s="29">
        <v>0.38124999999999998</v>
      </c>
    </row>
    <row r="272" spans="4:11" x14ac:dyDescent="0.3">
      <c r="D272" s="26">
        <v>9.15</v>
      </c>
      <c r="E272" s="26">
        <v>9.15</v>
      </c>
      <c r="F272" s="21">
        <v>0</v>
      </c>
      <c r="G272" t="s">
        <v>1395</v>
      </c>
      <c r="H272" t="s">
        <v>6</v>
      </c>
      <c r="I272" s="2">
        <v>45922.351840277777</v>
      </c>
      <c r="J272" s="2">
        <v>45922.732812499999</v>
      </c>
      <c r="K272" s="29">
        <v>0.38124999999999998</v>
      </c>
    </row>
    <row r="273" spans="4:11" x14ac:dyDescent="0.3">
      <c r="D273" s="26">
        <v>9.15</v>
      </c>
      <c r="E273" s="26">
        <v>9.15</v>
      </c>
      <c r="F273" s="21">
        <v>0</v>
      </c>
      <c r="G273" t="s">
        <v>1479</v>
      </c>
      <c r="H273" t="s">
        <v>6</v>
      </c>
      <c r="I273" s="2">
        <v>45922.413217592592</v>
      </c>
      <c r="J273" s="2">
        <v>45922.794224537036</v>
      </c>
      <c r="K273" s="29">
        <v>0.38124999999999998</v>
      </c>
    </row>
    <row r="274" spans="4:11" x14ac:dyDescent="0.3">
      <c r="D274" s="26">
        <v>9.15</v>
      </c>
      <c r="E274" s="26">
        <v>9.15</v>
      </c>
      <c r="F274" s="21">
        <v>0</v>
      </c>
      <c r="G274" t="s">
        <v>2578</v>
      </c>
      <c r="H274" t="s">
        <v>6</v>
      </c>
      <c r="I274" s="2">
        <v>45922.412233796298</v>
      </c>
      <c r="J274" s="2">
        <v>45922.793171296296</v>
      </c>
      <c r="K274" s="29">
        <v>0.38124999999999998</v>
      </c>
    </row>
    <row r="275" spans="4:11" x14ac:dyDescent="0.3">
      <c r="D275" s="26">
        <v>9.15</v>
      </c>
      <c r="E275" s="26">
        <v>8.15</v>
      </c>
      <c r="F275" s="21">
        <v>1</v>
      </c>
      <c r="G275" t="s">
        <v>632</v>
      </c>
      <c r="H275" t="s">
        <v>6</v>
      </c>
      <c r="I275" s="2">
        <v>45922.537719907406</v>
      </c>
      <c r="J275" s="2">
        <v>45922.877002314817</v>
      </c>
      <c r="K275" s="29">
        <v>0.38124999999999998</v>
      </c>
    </row>
    <row r="276" spans="4:11" x14ac:dyDescent="0.3">
      <c r="D276" s="26">
        <v>9.15</v>
      </c>
      <c r="E276" s="26">
        <v>8.15</v>
      </c>
      <c r="F276" s="21">
        <v>1</v>
      </c>
      <c r="G276" t="s">
        <v>924</v>
      </c>
      <c r="H276" t="s">
        <v>6</v>
      </c>
      <c r="I276" s="2">
        <v>45922.452534722222</v>
      </c>
      <c r="J276" s="2">
        <v>45922.792222222219</v>
      </c>
      <c r="K276" s="29">
        <v>0.38124999999999998</v>
      </c>
    </row>
    <row r="277" spans="4:11" x14ac:dyDescent="0.3">
      <c r="D277" s="26">
        <v>9.15</v>
      </c>
      <c r="E277" s="26">
        <v>8.15</v>
      </c>
      <c r="F277" s="21">
        <v>1</v>
      </c>
      <c r="G277" t="s">
        <v>1911</v>
      </c>
      <c r="H277" t="s">
        <v>1744</v>
      </c>
      <c r="I277" s="2">
        <v>45922.495208333334</v>
      </c>
      <c r="J277" s="2">
        <v>45922.834791666668</v>
      </c>
      <c r="K277" s="29">
        <v>0.38124999999999998</v>
      </c>
    </row>
    <row r="278" spans="4:11" x14ac:dyDescent="0.3">
      <c r="D278" s="26">
        <v>9.15</v>
      </c>
      <c r="E278" s="26">
        <v>7.15</v>
      </c>
      <c r="F278" s="21">
        <v>2</v>
      </c>
      <c r="G278" t="s">
        <v>2562</v>
      </c>
      <c r="H278" t="s">
        <v>6</v>
      </c>
      <c r="I278" s="2">
        <v>45922.536527777775</v>
      </c>
      <c r="J278" s="2">
        <v>45922.834513888891</v>
      </c>
      <c r="K278" s="29">
        <v>0.38124999999999998</v>
      </c>
    </row>
    <row r="279" spans="4:11" x14ac:dyDescent="0.3">
      <c r="D279" s="26">
        <v>9.1333333333333329</v>
      </c>
      <c r="E279" s="26">
        <v>9.1333333333333329</v>
      </c>
      <c r="F279" s="21">
        <v>0</v>
      </c>
      <c r="G279" t="s">
        <v>1168</v>
      </c>
      <c r="H279" t="s">
        <v>6</v>
      </c>
      <c r="I279" s="2">
        <v>45922.328206018516</v>
      </c>
      <c r="J279" s="2">
        <v>45922.708657407406</v>
      </c>
      <c r="K279" s="29">
        <v>0.38055555555555554</v>
      </c>
    </row>
    <row r="280" spans="4:11" x14ac:dyDescent="0.3">
      <c r="D280" s="26">
        <v>9.1333333333333329</v>
      </c>
      <c r="E280" s="26">
        <v>9.1333333333333329</v>
      </c>
      <c r="F280" s="21">
        <v>0</v>
      </c>
      <c r="G280" t="s">
        <v>1877</v>
      </c>
      <c r="H280" t="s">
        <v>6</v>
      </c>
      <c r="I280" s="2">
        <v>45922.377592592595</v>
      </c>
      <c r="J280" s="2">
        <v>45922.758275462962</v>
      </c>
      <c r="K280" s="29">
        <v>0.38055555555555554</v>
      </c>
    </row>
    <row r="281" spans="4:11" x14ac:dyDescent="0.3">
      <c r="D281" s="26">
        <v>9.1333333333333329</v>
      </c>
      <c r="E281" s="26">
        <v>9.1333333333333329</v>
      </c>
      <c r="F281" s="21">
        <v>0</v>
      </c>
      <c r="G281" t="s">
        <v>1958</v>
      </c>
      <c r="H281" t="s">
        <v>6</v>
      </c>
      <c r="I281" s="2">
        <v>45922.394907407404</v>
      </c>
      <c r="J281" s="2">
        <v>45922.775347222225</v>
      </c>
      <c r="K281" s="29">
        <v>0.38055555555555554</v>
      </c>
    </row>
    <row r="282" spans="4:11" x14ac:dyDescent="0.3">
      <c r="D282" s="26">
        <v>9.1333333333333329</v>
      </c>
      <c r="E282" s="26">
        <v>8.1333333333333329</v>
      </c>
      <c r="F282" s="21">
        <v>1</v>
      </c>
      <c r="G282" t="s">
        <v>892</v>
      </c>
      <c r="H282" t="s">
        <v>6</v>
      </c>
      <c r="I282" s="2">
        <v>45922.491678240738</v>
      </c>
      <c r="J282" s="2">
        <v>45922.830277777779</v>
      </c>
      <c r="K282" s="29">
        <v>0.38055555555555554</v>
      </c>
    </row>
    <row r="283" spans="4:11" x14ac:dyDescent="0.3">
      <c r="D283" s="26">
        <v>9.1333333333333329</v>
      </c>
      <c r="E283" s="26">
        <v>8.1333333333333329</v>
      </c>
      <c r="F283" s="21">
        <v>1</v>
      </c>
      <c r="G283" t="s">
        <v>2559</v>
      </c>
      <c r="H283" t="s">
        <v>6</v>
      </c>
      <c r="I283" s="2">
        <v>45922.494305555556</v>
      </c>
      <c r="J283" s="2">
        <v>45922.833437499998</v>
      </c>
      <c r="K283" s="29">
        <v>0.38055555555555554</v>
      </c>
    </row>
    <row r="284" spans="4:11" x14ac:dyDescent="0.3">
      <c r="D284" s="26">
        <v>9.1166666666666671</v>
      </c>
      <c r="E284" s="26">
        <v>9.1166666666666671</v>
      </c>
      <c r="F284" s="21">
        <v>0</v>
      </c>
      <c r="G284" t="s">
        <v>1048</v>
      </c>
      <c r="H284" t="s">
        <v>6</v>
      </c>
      <c r="I284" s="2">
        <v>45922.417222222219</v>
      </c>
      <c r="J284" s="2">
        <v>45922.797233796293</v>
      </c>
      <c r="K284" s="29">
        <v>0.37986111111111109</v>
      </c>
    </row>
    <row r="285" spans="4:11" x14ac:dyDescent="0.3">
      <c r="D285" s="26">
        <v>9.1166666666666671</v>
      </c>
      <c r="E285" s="26">
        <v>9.1166666666666671</v>
      </c>
      <c r="F285" s="21">
        <v>0</v>
      </c>
      <c r="G285" t="s">
        <v>1311</v>
      </c>
      <c r="H285" t="s">
        <v>6</v>
      </c>
      <c r="I285" s="2">
        <v>45922.380613425928</v>
      </c>
      <c r="J285" s="2">
        <v>45922.760601851849</v>
      </c>
      <c r="K285" s="29">
        <v>0.37986111111111109</v>
      </c>
    </row>
    <row r="286" spans="4:11" x14ac:dyDescent="0.3">
      <c r="D286" s="26">
        <v>9.1166666666666671</v>
      </c>
      <c r="E286" s="26">
        <v>9.1166666666666671</v>
      </c>
      <c r="F286" s="21">
        <v>0</v>
      </c>
      <c r="G286" t="s">
        <v>1444</v>
      </c>
      <c r="H286" t="s">
        <v>130</v>
      </c>
      <c r="I286" s="2">
        <v>45922.370138888888</v>
      </c>
      <c r="J286" s="2">
        <v>45922.750150462962</v>
      </c>
      <c r="K286" s="29">
        <v>0.37986111111111109</v>
      </c>
    </row>
    <row r="287" spans="4:11" x14ac:dyDescent="0.3">
      <c r="D287" s="26">
        <v>9.1166666666666671</v>
      </c>
      <c r="E287" s="26">
        <v>9.1166666666666671</v>
      </c>
      <c r="F287" s="21">
        <v>0</v>
      </c>
      <c r="G287" t="s">
        <v>1749</v>
      </c>
      <c r="H287" t="s">
        <v>6</v>
      </c>
      <c r="I287" s="2">
        <v>45922.373773148145</v>
      </c>
      <c r="J287" s="2">
        <v>45922.753553240742</v>
      </c>
      <c r="K287" s="29">
        <v>0.37986111111111109</v>
      </c>
    </row>
    <row r="288" spans="4:11" x14ac:dyDescent="0.3">
      <c r="D288" s="26">
        <v>9.1166666666666671</v>
      </c>
      <c r="E288" s="26">
        <v>9.1166666666666671</v>
      </c>
      <c r="F288" s="21">
        <v>0</v>
      </c>
      <c r="G288" t="s">
        <v>1782</v>
      </c>
      <c r="H288" t="s">
        <v>6</v>
      </c>
      <c r="I288" s="2">
        <v>45922.332951388889</v>
      </c>
      <c r="J288" s="2">
        <v>45922.712939814817</v>
      </c>
      <c r="K288" s="29">
        <v>0.37986111111111109</v>
      </c>
    </row>
    <row r="289" spans="4:11" x14ac:dyDescent="0.3">
      <c r="D289" s="26">
        <v>9.1166666666666671</v>
      </c>
      <c r="E289" s="26">
        <v>9.1166666666666671</v>
      </c>
      <c r="F289" s="21">
        <v>0</v>
      </c>
      <c r="G289" t="s">
        <v>1785</v>
      </c>
      <c r="H289" t="s">
        <v>6</v>
      </c>
      <c r="I289" s="2">
        <v>45922.370636574073</v>
      </c>
      <c r="J289" s="2">
        <v>45922.750567129631</v>
      </c>
      <c r="K289" s="29">
        <v>0.37986111111111109</v>
      </c>
    </row>
    <row r="290" spans="4:11" x14ac:dyDescent="0.3">
      <c r="D290" s="26">
        <v>9.1166666666666671</v>
      </c>
      <c r="E290" s="26">
        <v>9.1166666666666671</v>
      </c>
      <c r="F290" s="21">
        <v>0</v>
      </c>
      <c r="G290" t="s">
        <v>2007</v>
      </c>
      <c r="H290" t="s">
        <v>6</v>
      </c>
      <c r="I290" s="2">
        <v>45922.40960648148</v>
      </c>
      <c r="J290" s="2">
        <v>45922.7893287037</v>
      </c>
      <c r="K290" s="29">
        <v>0.37986111111111109</v>
      </c>
    </row>
    <row r="291" spans="4:11" x14ac:dyDescent="0.3">
      <c r="D291" s="26">
        <v>9.1166666666666671</v>
      </c>
      <c r="E291" s="26">
        <v>9.1166666666666671</v>
      </c>
      <c r="F291" s="21">
        <v>0</v>
      </c>
      <c r="G291" t="s">
        <v>2106</v>
      </c>
      <c r="H291" t="s">
        <v>1744</v>
      </c>
      <c r="I291" s="2">
        <v>45922.372766203705</v>
      </c>
      <c r="J291" s="2">
        <v>45922.752893518518</v>
      </c>
      <c r="K291" s="29">
        <v>0.37986111111111109</v>
      </c>
    </row>
    <row r="292" spans="4:11" x14ac:dyDescent="0.3">
      <c r="D292" s="26">
        <v>9.1166666666666671</v>
      </c>
      <c r="E292" s="26">
        <v>9.1166666666666671</v>
      </c>
      <c r="F292" s="21">
        <v>0</v>
      </c>
      <c r="G292" t="s">
        <v>2131</v>
      </c>
      <c r="H292" t="s">
        <v>6</v>
      </c>
      <c r="I292" s="2">
        <v>45922.375300925924</v>
      </c>
      <c r="J292" s="2">
        <v>45922.755173611113</v>
      </c>
      <c r="K292" s="29">
        <v>0.37986111111111109</v>
      </c>
    </row>
    <row r="293" spans="4:11" x14ac:dyDescent="0.3">
      <c r="D293" s="26">
        <v>9.1166666666666671</v>
      </c>
      <c r="E293" s="26">
        <v>9.1166666666666671</v>
      </c>
      <c r="F293" s="21">
        <v>0</v>
      </c>
      <c r="G293" t="s">
        <v>2308</v>
      </c>
      <c r="H293" t="s">
        <v>6</v>
      </c>
      <c r="I293" s="2">
        <v>45922.414212962962</v>
      </c>
      <c r="J293" s="2">
        <v>45922.794004629628</v>
      </c>
      <c r="K293" s="29">
        <v>0.37986111111111109</v>
      </c>
    </row>
    <row r="294" spans="4:11" x14ac:dyDescent="0.3">
      <c r="D294" s="26">
        <v>9.1166666666666671</v>
      </c>
      <c r="E294" s="26">
        <v>9.1166666666666671</v>
      </c>
      <c r="F294" s="21">
        <v>0</v>
      </c>
      <c r="G294" t="s">
        <v>2507</v>
      </c>
      <c r="H294" t="s">
        <v>6</v>
      </c>
      <c r="I294" s="2">
        <v>45922.375601851854</v>
      </c>
      <c r="J294" s="2">
        <v>45922.755196759259</v>
      </c>
      <c r="K294" s="29">
        <v>0.37986111111111109</v>
      </c>
    </row>
    <row r="295" spans="4:11" x14ac:dyDescent="0.3">
      <c r="D295" s="26">
        <v>9.1166666666666671</v>
      </c>
      <c r="E295" s="26">
        <v>8.1166666666666671</v>
      </c>
      <c r="F295" s="21">
        <v>1</v>
      </c>
      <c r="G295" t="s">
        <v>936</v>
      </c>
      <c r="H295" t="s">
        <v>6</v>
      </c>
      <c r="I295" s="2">
        <v>45922.329918981479</v>
      </c>
      <c r="J295" s="2">
        <v>45922.667847222219</v>
      </c>
      <c r="K295" s="29">
        <v>0.37986111111111109</v>
      </c>
    </row>
    <row r="296" spans="4:11" x14ac:dyDescent="0.3">
      <c r="D296" s="26">
        <v>9.1166666666666671</v>
      </c>
      <c r="E296" s="26">
        <v>8.1166666666666671</v>
      </c>
      <c r="F296" s="21">
        <v>1</v>
      </c>
      <c r="G296" t="s">
        <v>1058</v>
      </c>
      <c r="H296" t="s">
        <v>6</v>
      </c>
      <c r="I296" s="2">
        <v>45922.457118055558</v>
      </c>
      <c r="J296" s="2">
        <v>45922.79546296296</v>
      </c>
      <c r="K296" s="29">
        <v>0.37986111111111109</v>
      </c>
    </row>
    <row r="297" spans="4:11" x14ac:dyDescent="0.3">
      <c r="D297" s="26">
        <v>9.1166666666666671</v>
      </c>
      <c r="E297" s="26">
        <v>8.1166666666666671</v>
      </c>
      <c r="F297" s="21">
        <v>1</v>
      </c>
      <c r="G297" t="s">
        <v>1164</v>
      </c>
      <c r="H297" t="s">
        <v>6</v>
      </c>
      <c r="I297" s="2">
        <v>45922.33189814815</v>
      </c>
      <c r="J297" s="2">
        <v>45922.670092592591</v>
      </c>
      <c r="K297" s="29">
        <v>0.37986111111111109</v>
      </c>
    </row>
    <row r="298" spans="4:11" x14ac:dyDescent="0.3">
      <c r="D298" s="26">
        <v>9.1166666666666671</v>
      </c>
      <c r="E298" s="26">
        <v>8.1166666666666671</v>
      </c>
      <c r="F298" s="21">
        <v>1</v>
      </c>
      <c r="G298" t="s">
        <v>1250</v>
      </c>
      <c r="H298" t="s">
        <v>6</v>
      </c>
      <c r="I298" s="2">
        <v>45922.456990740742</v>
      </c>
      <c r="J298" s="2">
        <v>45922.794942129629</v>
      </c>
      <c r="K298" s="29">
        <v>0.37986111111111109</v>
      </c>
    </row>
    <row r="299" spans="4:11" x14ac:dyDescent="0.3">
      <c r="D299" s="26">
        <v>9.1166666666666671</v>
      </c>
      <c r="E299" s="26">
        <v>8.1166666666666671</v>
      </c>
      <c r="F299" s="21">
        <v>1</v>
      </c>
      <c r="G299" t="s">
        <v>1272</v>
      </c>
      <c r="H299" t="s">
        <v>6</v>
      </c>
      <c r="I299" s="2">
        <v>45922.334722222222</v>
      </c>
      <c r="J299" s="2">
        <v>45922.67287037037</v>
      </c>
      <c r="K299" s="29">
        <v>0.37986111111111109</v>
      </c>
    </row>
    <row r="300" spans="4:11" x14ac:dyDescent="0.3">
      <c r="D300" s="26">
        <v>9.1166666666666671</v>
      </c>
      <c r="E300" s="26">
        <v>8.1166666666666671</v>
      </c>
      <c r="F300" s="21">
        <v>1</v>
      </c>
      <c r="G300" t="s">
        <v>1285</v>
      </c>
      <c r="H300" t="s">
        <v>6</v>
      </c>
      <c r="I300" s="2">
        <v>45922.453692129631</v>
      </c>
      <c r="J300" s="2">
        <v>45922.791724537034</v>
      </c>
      <c r="K300" s="29">
        <v>0.37986111111111109</v>
      </c>
    </row>
    <row r="301" spans="4:11" x14ac:dyDescent="0.3">
      <c r="D301" s="26">
        <v>9.1166666666666671</v>
      </c>
      <c r="E301" s="26">
        <v>8.1166666666666671</v>
      </c>
      <c r="F301" s="21">
        <v>1</v>
      </c>
      <c r="G301" t="s">
        <v>1287</v>
      </c>
      <c r="H301" t="s">
        <v>6</v>
      </c>
      <c r="I301" s="2">
        <v>45922.370555555557</v>
      </c>
      <c r="J301" s="2">
        <v>45922.708553240744</v>
      </c>
      <c r="K301" s="29">
        <v>0.37986111111111109</v>
      </c>
    </row>
    <row r="302" spans="4:11" x14ac:dyDescent="0.3">
      <c r="D302" s="26">
        <v>9.1166666666666671</v>
      </c>
      <c r="E302" s="26">
        <v>8.1166666666666671</v>
      </c>
      <c r="F302" s="21">
        <v>1</v>
      </c>
      <c r="G302" t="s">
        <v>1898</v>
      </c>
      <c r="H302" t="s">
        <v>6</v>
      </c>
      <c r="I302" s="2">
        <v>45922.456180555557</v>
      </c>
      <c r="J302" s="2">
        <v>45922.794432870367</v>
      </c>
      <c r="K302" s="29">
        <v>0.37986111111111109</v>
      </c>
    </row>
    <row r="303" spans="4:11" x14ac:dyDescent="0.3">
      <c r="D303" s="26">
        <v>9.1166666666666671</v>
      </c>
      <c r="E303" s="26">
        <v>8.1166666666666671</v>
      </c>
      <c r="F303" s="21">
        <v>1</v>
      </c>
      <c r="G303" t="s">
        <v>1970</v>
      </c>
      <c r="H303" t="s">
        <v>6</v>
      </c>
      <c r="I303" s="2">
        <v>45922.456226851849</v>
      </c>
      <c r="J303" s="2">
        <v>45922.794710648152</v>
      </c>
      <c r="K303" s="29">
        <v>0.37986111111111109</v>
      </c>
    </row>
    <row r="304" spans="4:11" x14ac:dyDescent="0.3">
      <c r="D304" s="26">
        <v>9.1166666666666671</v>
      </c>
      <c r="E304" s="26">
        <v>8.1166666666666671</v>
      </c>
      <c r="F304" s="21">
        <v>1</v>
      </c>
      <c r="G304" t="s">
        <v>2224</v>
      </c>
      <c r="H304" t="s">
        <v>6</v>
      </c>
      <c r="I304" s="2">
        <v>45922.330208333333</v>
      </c>
      <c r="J304" s="2">
        <v>45922.668078703704</v>
      </c>
      <c r="K304" s="29">
        <v>0.37986111111111109</v>
      </c>
    </row>
    <row r="305" spans="4:11" x14ac:dyDescent="0.3">
      <c r="D305" s="26">
        <v>9.1166666666666671</v>
      </c>
      <c r="E305" s="26">
        <v>7.1166666666666663</v>
      </c>
      <c r="F305" s="21">
        <v>2</v>
      </c>
      <c r="G305" t="s">
        <v>1177</v>
      </c>
      <c r="H305" t="s">
        <v>6</v>
      </c>
      <c r="I305" s="2">
        <v>45922.373993055553</v>
      </c>
      <c r="J305" s="2">
        <v>45922.670289351852</v>
      </c>
      <c r="K305" s="29">
        <v>0.37986111111111109</v>
      </c>
    </row>
    <row r="306" spans="4:11" x14ac:dyDescent="0.3">
      <c r="D306" s="26">
        <v>9.1</v>
      </c>
      <c r="E306" s="26">
        <v>9.1</v>
      </c>
      <c r="F306" s="21">
        <v>0</v>
      </c>
      <c r="G306" t="s">
        <v>952</v>
      </c>
      <c r="H306" t="s">
        <v>6</v>
      </c>
      <c r="I306" s="2">
        <v>45922.342627314814</v>
      </c>
      <c r="J306" s="2">
        <v>45922.721990740742</v>
      </c>
      <c r="K306" s="29">
        <v>0.37916666666666665</v>
      </c>
    </row>
    <row r="307" spans="4:11" x14ac:dyDescent="0.3">
      <c r="D307" s="26">
        <v>9.1</v>
      </c>
      <c r="E307" s="26">
        <v>9.1</v>
      </c>
      <c r="F307" s="21">
        <v>0</v>
      </c>
      <c r="G307" t="s">
        <v>1190</v>
      </c>
      <c r="H307" t="s">
        <v>6</v>
      </c>
      <c r="I307" s="2">
        <v>45922.372708333336</v>
      </c>
      <c r="J307" s="2">
        <v>45922.751666666663</v>
      </c>
      <c r="K307" s="29">
        <v>0.37916666666666665</v>
      </c>
    </row>
    <row r="308" spans="4:11" x14ac:dyDescent="0.3">
      <c r="D308" s="26">
        <v>9.1</v>
      </c>
      <c r="E308" s="26">
        <v>9.1</v>
      </c>
      <c r="F308" s="21">
        <v>0</v>
      </c>
      <c r="G308" t="s">
        <v>1231</v>
      </c>
      <c r="H308" t="s">
        <v>6</v>
      </c>
      <c r="I308" s="2">
        <v>45922.371851851851</v>
      </c>
      <c r="J308" s="2">
        <v>45922.750949074078</v>
      </c>
      <c r="K308" s="29">
        <v>0.37916666666666665</v>
      </c>
    </row>
    <row r="309" spans="4:11" x14ac:dyDescent="0.3">
      <c r="D309" s="26">
        <v>9.1</v>
      </c>
      <c r="E309" s="26">
        <v>9.1</v>
      </c>
      <c r="F309" s="21">
        <v>0</v>
      </c>
      <c r="G309" t="s">
        <v>1300</v>
      </c>
      <c r="H309" t="s">
        <v>6</v>
      </c>
      <c r="I309" s="2">
        <v>45922.370856481481</v>
      </c>
      <c r="J309" s="2">
        <v>45922.750104166669</v>
      </c>
      <c r="K309" s="29">
        <v>0.37916666666666665</v>
      </c>
    </row>
    <row r="310" spans="4:11" x14ac:dyDescent="0.3">
      <c r="D310" s="26">
        <v>9.1</v>
      </c>
      <c r="E310" s="26">
        <v>9.1</v>
      </c>
      <c r="F310" s="21">
        <v>0</v>
      </c>
      <c r="G310" t="s">
        <v>1317</v>
      </c>
      <c r="H310" t="s">
        <v>6</v>
      </c>
      <c r="I310" s="2">
        <v>45922.356435185182</v>
      </c>
      <c r="J310" s="2">
        <v>45922.735567129632</v>
      </c>
      <c r="K310" s="29">
        <v>0.37916666666666665</v>
      </c>
    </row>
    <row r="311" spans="4:11" x14ac:dyDescent="0.3">
      <c r="D311" s="26">
        <v>9.1</v>
      </c>
      <c r="E311" s="26">
        <v>9.1</v>
      </c>
      <c r="F311" s="21">
        <v>0</v>
      </c>
      <c r="G311" t="s">
        <v>1352</v>
      </c>
      <c r="H311" t="s">
        <v>6</v>
      </c>
      <c r="I311" s="2">
        <v>45922.335960648146</v>
      </c>
      <c r="J311" s="2">
        <v>45922.71497685185</v>
      </c>
      <c r="K311" s="29">
        <v>0.37916666666666665</v>
      </c>
    </row>
    <row r="312" spans="4:11" x14ac:dyDescent="0.3">
      <c r="D312" s="26">
        <v>9.1</v>
      </c>
      <c r="E312" s="26">
        <v>9.1</v>
      </c>
      <c r="F312" s="21">
        <v>0</v>
      </c>
      <c r="G312" t="s">
        <v>1791</v>
      </c>
      <c r="H312" t="s">
        <v>6</v>
      </c>
      <c r="I312" s="2">
        <v>45922.350555555553</v>
      </c>
      <c r="J312" s="2">
        <v>45922.729548611111</v>
      </c>
      <c r="K312" s="29">
        <v>0.37916666666666665</v>
      </c>
    </row>
    <row r="313" spans="4:11" x14ac:dyDescent="0.3">
      <c r="D313" s="26">
        <v>9.1</v>
      </c>
      <c r="E313" s="26">
        <v>9.1</v>
      </c>
      <c r="F313" s="21">
        <v>0</v>
      </c>
      <c r="G313" t="s">
        <v>1933</v>
      </c>
      <c r="H313" t="s">
        <v>6</v>
      </c>
      <c r="I313" s="2">
        <v>45922.412962962961</v>
      </c>
      <c r="J313" s="2">
        <v>45922.792199074072</v>
      </c>
      <c r="K313" s="29">
        <v>0.37916666666666665</v>
      </c>
    </row>
    <row r="314" spans="4:11" x14ac:dyDescent="0.3">
      <c r="D314" s="26">
        <v>9.1</v>
      </c>
      <c r="E314" s="26">
        <v>9.1</v>
      </c>
      <c r="F314" s="21">
        <v>0</v>
      </c>
      <c r="G314" t="s">
        <v>1953</v>
      </c>
      <c r="H314" t="s">
        <v>6</v>
      </c>
      <c r="I314" s="2">
        <v>45922.372974537036</v>
      </c>
      <c r="J314" s="2">
        <v>45922.752349537041</v>
      </c>
      <c r="K314" s="29">
        <v>0.37916666666666665</v>
      </c>
    </row>
    <row r="315" spans="4:11" x14ac:dyDescent="0.3">
      <c r="D315" s="26">
        <v>9.1</v>
      </c>
      <c r="E315" s="26">
        <v>8.1</v>
      </c>
      <c r="F315" s="21">
        <v>1</v>
      </c>
      <c r="G315" t="s">
        <v>926</v>
      </c>
      <c r="H315" t="s">
        <v>6</v>
      </c>
      <c r="I315" s="2">
        <v>45922.455324074072</v>
      </c>
      <c r="J315" s="2">
        <v>45922.792928240742</v>
      </c>
      <c r="K315" s="29">
        <v>0.37916666666666665</v>
      </c>
    </row>
    <row r="316" spans="4:11" x14ac:dyDescent="0.3">
      <c r="D316" s="26">
        <v>9.1</v>
      </c>
      <c r="E316" s="26">
        <v>8.1</v>
      </c>
      <c r="F316" s="21">
        <v>1</v>
      </c>
      <c r="G316" t="s">
        <v>1064</v>
      </c>
      <c r="H316" t="s">
        <v>6</v>
      </c>
      <c r="I316" s="2">
        <v>45922.50476851852</v>
      </c>
      <c r="J316" s="2">
        <v>45922.842118055552</v>
      </c>
      <c r="K316" s="29">
        <v>0.37916666666666665</v>
      </c>
    </row>
    <row r="317" spans="4:11" x14ac:dyDescent="0.3">
      <c r="D317" s="26">
        <v>9.1</v>
      </c>
      <c r="E317" s="26">
        <v>8.1</v>
      </c>
      <c r="F317" s="21">
        <v>1</v>
      </c>
      <c r="G317" t="s">
        <v>1181</v>
      </c>
      <c r="H317" t="s">
        <v>6</v>
      </c>
      <c r="I317" s="2">
        <v>45922.541215277779</v>
      </c>
      <c r="J317" s="2">
        <v>45922.878460648149</v>
      </c>
      <c r="K317" s="29">
        <v>0.37916666666666665</v>
      </c>
    </row>
    <row r="318" spans="4:11" x14ac:dyDescent="0.3">
      <c r="D318" s="26">
        <v>9.1</v>
      </c>
      <c r="E318" s="26">
        <v>8.1</v>
      </c>
      <c r="F318" s="21">
        <v>1</v>
      </c>
      <c r="G318" t="s">
        <v>1277</v>
      </c>
      <c r="H318" t="s">
        <v>6</v>
      </c>
      <c r="I318" s="2">
        <v>45922.37226851852</v>
      </c>
      <c r="J318" s="2">
        <v>45922.709722222222</v>
      </c>
      <c r="K318" s="29">
        <v>0.37916666666666665</v>
      </c>
    </row>
    <row r="319" spans="4:11" x14ac:dyDescent="0.3">
      <c r="D319" s="26">
        <v>9.1</v>
      </c>
      <c r="E319" s="26">
        <v>8.1</v>
      </c>
      <c r="F319" s="21">
        <v>1</v>
      </c>
      <c r="G319" t="s">
        <v>1301</v>
      </c>
      <c r="H319" t="s">
        <v>6</v>
      </c>
      <c r="I319" s="2">
        <v>45922.520555555559</v>
      </c>
      <c r="J319" s="2">
        <v>45922.858229166668</v>
      </c>
      <c r="K319" s="29">
        <v>0.37916666666666665</v>
      </c>
    </row>
    <row r="320" spans="4:11" x14ac:dyDescent="0.3">
      <c r="D320" s="26">
        <v>9.1</v>
      </c>
      <c r="E320" s="26">
        <v>7.1</v>
      </c>
      <c r="F320" s="21">
        <v>2</v>
      </c>
      <c r="G320" t="s">
        <v>968</v>
      </c>
      <c r="H320" t="s">
        <v>6</v>
      </c>
      <c r="I320" s="2">
        <v>45922.416412037041</v>
      </c>
      <c r="J320" s="2">
        <v>45922.712337962963</v>
      </c>
      <c r="K320" s="29">
        <v>0.37916666666666665</v>
      </c>
    </row>
    <row r="321" spans="4:11" x14ac:dyDescent="0.3">
      <c r="D321" s="26">
        <v>9.1</v>
      </c>
      <c r="E321" s="26">
        <v>7.1</v>
      </c>
      <c r="F321" s="21">
        <v>2</v>
      </c>
      <c r="G321" t="s">
        <v>1116</v>
      </c>
      <c r="H321" t="s">
        <v>6</v>
      </c>
      <c r="I321" s="2">
        <v>45922.53837962963</v>
      </c>
      <c r="J321" s="2">
        <v>45922.834502314814</v>
      </c>
      <c r="K321" s="29">
        <v>0.37916666666666665</v>
      </c>
    </row>
    <row r="322" spans="4:11" x14ac:dyDescent="0.3">
      <c r="D322" s="26">
        <v>9.0833333333333339</v>
      </c>
      <c r="E322" s="26">
        <v>9.0833333333333339</v>
      </c>
      <c r="F322" s="21">
        <v>0</v>
      </c>
      <c r="G322" t="s">
        <v>1055</v>
      </c>
      <c r="H322" t="s">
        <v>6</v>
      </c>
      <c r="I322" s="2">
        <v>45922.414537037039</v>
      </c>
      <c r="J322" s="2">
        <v>45922.793090277781</v>
      </c>
      <c r="K322" s="29">
        <v>0.37847222222222221</v>
      </c>
    </row>
    <row r="323" spans="4:11" x14ac:dyDescent="0.3">
      <c r="D323" s="26">
        <v>9.0833333333333339</v>
      </c>
      <c r="E323" s="26">
        <v>9.0833333333333339</v>
      </c>
      <c r="F323" s="21">
        <v>0</v>
      </c>
      <c r="G323" t="s">
        <v>1124</v>
      </c>
      <c r="H323" t="s">
        <v>6</v>
      </c>
      <c r="I323" s="2">
        <v>45922.331585648149</v>
      </c>
      <c r="J323" s="2">
        <v>45922.709953703707</v>
      </c>
      <c r="K323" s="29">
        <v>0.37847222222222221</v>
      </c>
    </row>
    <row r="324" spans="4:11" x14ac:dyDescent="0.3">
      <c r="D324" s="26">
        <v>9.0833333333333339</v>
      </c>
      <c r="E324" s="26">
        <v>9.0833333333333339</v>
      </c>
      <c r="F324" s="21">
        <v>0</v>
      </c>
      <c r="G324" t="s">
        <v>1144</v>
      </c>
      <c r="H324" t="s">
        <v>6</v>
      </c>
      <c r="I324" s="2">
        <v>45922.371805555558</v>
      </c>
      <c r="J324" s="2">
        <v>45922.750185185185</v>
      </c>
      <c r="K324" s="29">
        <v>0.37847222222222221</v>
      </c>
    </row>
    <row r="325" spans="4:11" x14ac:dyDescent="0.3">
      <c r="D325" s="26">
        <v>9.0833333333333339</v>
      </c>
      <c r="E325" s="26">
        <v>9.0833333333333339</v>
      </c>
      <c r="F325" s="21">
        <v>0</v>
      </c>
      <c r="G325" t="s">
        <v>1257</v>
      </c>
      <c r="H325" t="s">
        <v>6</v>
      </c>
      <c r="I325" s="2">
        <v>45922.45349537037</v>
      </c>
      <c r="J325" s="2">
        <v>45922.831967592596</v>
      </c>
      <c r="K325" s="29">
        <v>0.37847222222222221</v>
      </c>
    </row>
    <row r="326" spans="4:11" x14ac:dyDescent="0.3">
      <c r="D326" s="26">
        <v>9.0833333333333339</v>
      </c>
      <c r="E326" s="26">
        <v>9.0833333333333339</v>
      </c>
      <c r="F326" s="21">
        <v>0</v>
      </c>
      <c r="G326" t="s">
        <v>1260</v>
      </c>
      <c r="H326" t="s">
        <v>6</v>
      </c>
      <c r="I326" s="2">
        <v>45922.329745370371</v>
      </c>
      <c r="J326" s="2">
        <v>45922.708541666667</v>
      </c>
      <c r="K326" s="29">
        <v>0.37847222222222221</v>
      </c>
    </row>
    <row r="327" spans="4:11" x14ac:dyDescent="0.3">
      <c r="D327" s="26">
        <v>9.0833333333333339</v>
      </c>
      <c r="E327" s="26">
        <v>9.0833333333333339</v>
      </c>
      <c r="F327" s="21">
        <v>0</v>
      </c>
      <c r="G327" t="s">
        <v>1522</v>
      </c>
      <c r="H327" t="s">
        <v>6</v>
      </c>
      <c r="I327" s="2">
        <v>45922.351493055554</v>
      </c>
      <c r="J327" s="2">
        <v>45922.729849537034</v>
      </c>
      <c r="K327" s="29">
        <v>0.37847222222222221</v>
      </c>
    </row>
    <row r="328" spans="4:11" x14ac:dyDescent="0.3">
      <c r="D328" s="26">
        <v>9.0833333333333339</v>
      </c>
      <c r="E328" s="26">
        <v>9.0833333333333339</v>
      </c>
      <c r="F328" s="21">
        <v>0</v>
      </c>
      <c r="G328" t="s">
        <v>1591</v>
      </c>
      <c r="H328" t="s">
        <v>6</v>
      </c>
      <c r="I328" s="2">
        <v>45922.413391203707</v>
      </c>
      <c r="J328" s="2">
        <v>45922.791759259257</v>
      </c>
      <c r="K328" s="29">
        <v>0.37847222222222221</v>
      </c>
    </row>
    <row r="329" spans="4:11" x14ac:dyDescent="0.3">
      <c r="D329" s="26">
        <v>9.0833333333333339</v>
      </c>
      <c r="E329" s="26">
        <v>9.0833333333333339</v>
      </c>
      <c r="F329" s="21">
        <v>0</v>
      </c>
      <c r="G329" t="s">
        <v>1632</v>
      </c>
      <c r="H329" t="s">
        <v>6</v>
      </c>
      <c r="I329" s="2">
        <v>45922.413368055553</v>
      </c>
      <c r="J329" s="2">
        <v>45922.791956018518</v>
      </c>
      <c r="K329" s="29">
        <v>0.37847222222222221</v>
      </c>
    </row>
    <row r="330" spans="4:11" x14ac:dyDescent="0.3">
      <c r="D330" s="26">
        <v>9.0833333333333339</v>
      </c>
      <c r="E330" s="26">
        <v>9.0833333333333339</v>
      </c>
      <c r="F330" s="21">
        <v>0</v>
      </c>
      <c r="G330" t="s">
        <v>1920</v>
      </c>
      <c r="H330" t="s">
        <v>6</v>
      </c>
      <c r="I330" s="2">
        <v>45922.373680555553</v>
      </c>
      <c r="J330" s="2">
        <v>45922.752152777779</v>
      </c>
      <c r="K330" s="29">
        <v>0.37847222222222221</v>
      </c>
    </row>
    <row r="331" spans="4:11" x14ac:dyDescent="0.3">
      <c r="D331" s="26">
        <v>9.0833333333333339</v>
      </c>
      <c r="E331" s="26">
        <v>9.0833333333333339</v>
      </c>
      <c r="F331" s="21">
        <v>0</v>
      </c>
      <c r="G331" t="s">
        <v>2144</v>
      </c>
      <c r="H331" t="s">
        <v>84</v>
      </c>
      <c r="I331" s="2">
        <v>45922.374791666669</v>
      </c>
      <c r="J331" s="2">
        <v>45922.754027777781</v>
      </c>
      <c r="K331" s="29">
        <v>0.37847222222222221</v>
      </c>
    </row>
    <row r="332" spans="4:11" x14ac:dyDescent="0.3">
      <c r="D332" s="26">
        <v>9.0833333333333339</v>
      </c>
      <c r="E332" s="26">
        <v>8.0833333333333339</v>
      </c>
      <c r="F332" s="21">
        <v>1</v>
      </c>
      <c r="G332" t="s">
        <v>1008</v>
      </c>
      <c r="H332" t="s">
        <v>6</v>
      </c>
      <c r="I332" s="2">
        <v>45922.538807870369</v>
      </c>
      <c r="J332" s="2">
        <v>45922.875497685185</v>
      </c>
      <c r="K332" s="29">
        <v>0.37847222222222221</v>
      </c>
    </row>
    <row r="333" spans="4:11" x14ac:dyDescent="0.3">
      <c r="D333" s="26">
        <v>9.0833333333333339</v>
      </c>
      <c r="E333" s="26">
        <v>8.0833333333333339</v>
      </c>
      <c r="F333" s="21">
        <v>1</v>
      </c>
      <c r="G333" t="s">
        <v>1457</v>
      </c>
      <c r="H333" t="s">
        <v>6</v>
      </c>
      <c r="I333" s="2">
        <v>45922.3437962963</v>
      </c>
      <c r="J333" s="2">
        <v>45922.680289351854</v>
      </c>
      <c r="K333" s="29">
        <v>0.37847222222222221</v>
      </c>
    </row>
    <row r="334" spans="4:11" x14ac:dyDescent="0.3">
      <c r="D334" s="26">
        <v>9.0833333333333339</v>
      </c>
      <c r="E334" s="26">
        <v>8.0833333333333339</v>
      </c>
      <c r="F334" s="21">
        <v>1</v>
      </c>
      <c r="G334" t="s">
        <v>1583</v>
      </c>
      <c r="H334" t="s">
        <v>6</v>
      </c>
      <c r="I334" s="2">
        <v>45922.463263888887</v>
      </c>
      <c r="J334" s="2">
        <v>45922.800092592595</v>
      </c>
      <c r="K334" s="29">
        <v>0.37847222222222221</v>
      </c>
    </row>
    <row r="335" spans="4:11" x14ac:dyDescent="0.3">
      <c r="D335" s="26">
        <v>9.0666666666666664</v>
      </c>
      <c r="E335" s="26">
        <v>9.0666666666666664</v>
      </c>
      <c r="F335" s="21">
        <v>0</v>
      </c>
      <c r="G335" t="s">
        <v>1275</v>
      </c>
      <c r="H335" t="s">
        <v>6</v>
      </c>
      <c r="I335" s="2">
        <v>45922.374398148146</v>
      </c>
      <c r="J335" s="2">
        <v>45922.751932870371</v>
      </c>
      <c r="K335" s="29">
        <v>0.37777777777777777</v>
      </c>
    </row>
    <row r="336" spans="4:11" x14ac:dyDescent="0.3">
      <c r="D336" s="26">
        <v>9.0666666666666664</v>
      </c>
      <c r="E336" s="26">
        <v>9.0666666666666664</v>
      </c>
      <c r="F336" s="21">
        <v>0</v>
      </c>
      <c r="G336" t="s">
        <v>1298</v>
      </c>
      <c r="H336" t="s">
        <v>6</v>
      </c>
      <c r="I336" s="2">
        <v>45922.372511574074</v>
      </c>
      <c r="J336" s="2">
        <v>45922.750173611108</v>
      </c>
      <c r="K336" s="29">
        <v>0.37777777777777777</v>
      </c>
    </row>
    <row r="337" spans="4:11" x14ac:dyDescent="0.3">
      <c r="D337" s="26">
        <v>9.0666666666666664</v>
      </c>
      <c r="E337" s="26">
        <v>9.0666666666666664</v>
      </c>
      <c r="F337" s="21">
        <v>0</v>
      </c>
      <c r="G337" t="s">
        <v>1473</v>
      </c>
      <c r="H337" t="s">
        <v>6</v>
      </c>
      <c r="I337" s="2">
        <v>45922.372893518521</v>
      </c>
      <c r="J337" s="2">
        <v>45922.750763888886</v>
      </c>
      <c r="K337" s="29">
        <v>0.37777777777777777</v>
      </c>
    </row>
    <row r="338" spans="4:11" x14ac:dyDescent="0.3">
      <c r="D338" s="26">
        <v>9.0666666666666664</v>
      </c>
      <c r="E338" s="26">
        <v>9.0666666666666664</v>
      </c>
      <c r="F338" s="21">
        <v>0</v>
      </c>
      <c r="G338" t="s">
        <v>2193</v>
      </c>
      <c r="H338" t="s">
        <v>6</v>
      </c>
      <c r="I338" s="2">
        <v>45922.372928240744</v>
      </c>
      <c r="J338" s="2">
        <v>45922.750706018516</v>
      </c>
      <c r="K338" s="29">
        <v>0.37777777777777777</v>
      </c>
    </row>
    <row r="339" spans="4:11" x14ac:dyDescent="0.3">
      <c r="D339" s="26">
        <v>9.0666666666666664</v>
      </c>
      <c r="E339" s="26">
        <v>9.0666666666666664</v>
      </c>
      <c r="F339" s="21">
        <v>0</v>
      </c>
      <c r="G339" t="s">
        <v>2762</v>
      </c>
      <c r="H339" t="s">
        <v>6</v>
      </c>
      <c r="I339" s="2">
        <v>45922.354872685188</v>
      </c>
      <c r="J339" s="2">
        <v>45922.732893518521</v>
      </c>
      <c r="K339" s="29">
        <v>0.37777777777777777</v>
      </c>
    </row>
    <row r="340" spans="4:11" x14ac:dyDescent="0.3">
      <c r="D340" s="26">
        <v>9.0666666666666664</v>
      </c>
      <c r="E340" s="26">
        <v>9.0666666666666664</v>
      </c>
      <c r="F340" s="21">
        <v>0</v>
      </c>
      <c r="G340" t="s">
        <v>3392</v>
      </c>
      <c r="H340" t="s">
        <v>6</v>
      </c>
      <c r="I340" s="2">
        <v>45922.414363425924</v>
      </c>
      <c r="J340" s="2">
        <v>45922.792291666665</v>
      </c>
      <c r="K340" s="29">
        <v>0.37777777777777777</v>
      </c>
    </row>
    <row r="341" spans="4:11" x14ac:dyDescent="0.3">
      <c r="D341" s="26">
        <v>9.0666666666666664</v>
      </c>
      <c r="E341" s="26">
        <v>8.0666666666666664</v>
      </c>
      <c r="F341" s="21">
        <v>1</v>
      </c>
      <c r="G341" t="s">
        <v>1195</v>
      </c>
      <c r="H341" t="s">
        <v>6</v>
      </c>
      <c r="I341" s="2">
        <v>45922.458009259259</v>
      </c>
      <c r="J341" s="2">
        <v>45922.794247685182</v>
      </c>
      <c r="K341" s="29">
        <v>0.37777777777777777</v>
      </c>
    </row>
    <row r="342" spans="4:11" x14ac:dyDescent="0.3">
      <c r="D342" s="26">
        <v>9.0666666666666664</v>
      </c>
      <c r="E342" s="26">
        <v>8.0666666666666664</v>
      </c>
      <c r="F342" s="21">
        <v>1</v>
      </c>
      <c r="G342" t="s">
        <v>1269</v>
      </c>
      <c r="H342" t="s">
        <v>6</v>
      </c>
      <c r="I342" s="2">
        <v>45922.456053240741</v>
      </c>
      <c r="J342" s="2">
        <v>45922.79246527778</v>
      </c>
      <c r="K342" s="29">
        <v>0.37777777777777777</v>
      </c>
    </row>
    <row r="343" spans="4:11" x14ac:dyDescent="0.3">
      <c r="D343" s="26">
        <v>9.0666666666666664</v>
      </c>
      <c r="E343" s="26">
        <v>8.0666666666666664</v>
      </c>
      <c r="F343" s="21">
        <v>1</v>
      </c>
      <c r="G343" t="s">
        <v>1712</v>
      </c>
      <c r="H343" t="s">
        <v>6</v>
      </c>
      <c r="I343" s="2">
        <v>45922.512511574074</v>
      </c>
      <c r="J343" s="2">
        <v>45922.848437499997</v>
      </c>
      <c r="K343" s="29">
        <v>0.37777777777777777</v>
      </c>
    </row>
    <row r="344" spans="4:11" x14ac:dyDescent="0.3">
      <c r="D344" s="26">
        <v>9.0666666666666664</v>
      </c>
      <c r="E344" s="26">
        <v>8.0666666666666664</v>
      </c>
      <c r="F344" s="21">
        <v>1</v>
      </c>
      <c r="G344" t="s">
        <v>2091</v>
      </c>
      <c r="H344" t="s">
        <v>1744</v>
      </c>
      <c r="I344" s="2">
        <v>45922.328923611109</v>
      </c>
      <c r="J344" s="2">
        <v>45922.665312500001</v>
      </c>
      <c r="K344" s="29">
        <v>0.37777777777777777</v>
      </c>
    </row>
    <row r="345" spans="4:11" x14ac:dyDescent="0.3">
      <c r="D345" s="26">
        <v>9.0666666666666664</v>
      </c>
      <c r="E345" s="26">
        <v>8.0666666666666664</v>
      </c>
      <c r="F345" s="21">
        <v>1</v>
      </c>
      <c r="G345" t="s">
        <v>2426</v>
      </c>
      <c r="H345" t="s">
        <v>6</v>
      </c>
      <c r="I345" s="2">
        <v>45922.421180555553</v>
      </c>
      <c r="J345" s="2">
        <v>45922.757384259261</v>
      </c>
      <c r="K345" s="29">
        <v>0.37777777777777777</v>
      </c>
    </row>
    <row r="346" spans="4:11" x14ac:dyDescent="0.3">
      <c r="D346" s="26">
        <v>9.0666666666666664</v>
      </c>
      <c r="E346" s="26">
        <v>7.0666666666666664</v>
      </c>
      <c r="F346" s="21">
        <v>2</v>
      </c>
      <c r="G346" t="s">
        <v>1278</v>
      </c>
      <c r="H346" t="s">
        <v>6</v>
      </c>
      <c r="I346" s="2">
        <v>45922.574166666665</v>
      </c>
      <c r="J346" s="2">
        <v>45922.868773148148</v>
      </c>
      <c r="K346" s="29">
        <v>0.37777777777777777</v>
      </c>
    </row>
    <row r="347" spans="4:11" x14ac:dyDescent="0.3">
      <c r="D347" s="26">
        <v>9.0666666666666664</v>
      </c>
      <c r="E347" s="26">
        <v>7.0666666666666664</v>
      </c>
      <c r="F347" s="21">
        <v>2</v>
      </c>
      <c r="G347" t="s">
        <v>1680</v>
      </c>
      <c r="H347" t="s">
        <v>6</v>
      </c>
      <c r="I347" s="2">
        <v>45922.539293981485</v>
      </c>
      <c r="J347" s="2">
        <v>45922.834050925929</v>
      </c>
      <c r="K347" s="29">
        <v>0.37777777777777777</v>
      </c>
    </row>
    <row r="348" spans="4:11" x14ac:dyDescent="0.3">
      <c r="D348" s="26">
        <v>9.0666666666666664</v>
      </c>
      <c r="E348" s="26">
        <v>5.0666666666666664</v>
      </c>
      <c r="F348" s="21">
        <v>4</v>
      </c>
      <c r="G348" t="s">
        <v>1264</v>
      </c>
      <c r="H348" t="s">
        <v>6</v>
      </c>
      <c r="I348" s="2">
        <v>45922.380891203706</v>
      </c>
      <c r="J348" s="2">
        <v>45922.592199074075</v>
      </c>
      <c r="K348" s="29">
        <v>0.37777777777777777</v>
      </c>
    </row>
    <row r="349" spans="4:11" x14ac:dyDescent="0.3">
      <c r="D349" s="26">
        <v>9.0500000000000007</v>
      </c>
      <c r="E349" s="26">
        <v>9.0500000000000007</v>
      </c>
      <c r="F349" s="21">
        <v>0</v>
      </c>
      <c r="G349" t="s">
        <v>925</v>
      </c>
      <c r="H349" t="s">
        <v>130</v>
      </c>
      <c r="I349" s="2">
        <v>45922.331886574073</v>
      </c>
      <c r="J349" s="2">
        <v>45922.708854166667</v>
      </c>
      <c r="K349" s="29">
        <v>0.37708333333333333</v>
      </c>
    </row>
    <row r="350" spans="4:11" x14ac:dyDescent="0.3">
      <c r="D350" s="26">
        <v>9.0500000000000007</v>
      </c>
      <c r="E350" s="26">
        <v>9.0500000000000007</v>
      </c>
      <c r="F350" s="21">
        <v>0</v>
      </c>
      <c r="G350" t="s">
        <v>1066</v>
      </c>
      <c r="H350" t="s">
        <v>6</v>
      </c>
      <c r="I350" s="2">
        <v>45922.353425925925</v>
      </c>
      <c r="J350" s="2">
        <v>45922.730590277781</v>
      </c>
      <c r="K350" s="29">
        <v>0.37708333333333333</v>
      </c>
    </row>
    <row r="351" spans="4:11" x14ac:dyDescent="0.3">
      <c r="D351" s="26">
        <v>9.0500000000000007</v>
      </c>
      <c r="E351" s="26">
        <v>9.0500000000000007</v>
      </c>
      <c r="F351" s="21">
        <v>0</v>
      </c>
      <c r="G351" t="s">
        <v>1142</v>
      </c>
      <c r="H351" t="s">
        <v>130</v>
      </c>
      <c r="I351" s="2">
        <v>45922.379432870373</v>
      </c>
      <c r="J351" s="2">
        <v>45922.756249999999</v>
      </c>
      <c r="K351" s="29">
        <v>0.37708333333333333</v>
      </c>
    </row>
    <row r="352" spans="4:11" x14ac:dyDescent="0.3">
      <c r="D352" s="26">
        <v>9.0500000000000007</v>
      </c>
      <c r="E352" s="26">
        <v>9.0500000000000007</v>
      </c>
      <c r="F352" s="21">
        <v>0</v>
      </c>
      <c r="G352" t="s">
        <v>1386</v>
      </c>
      <c r="H352" t="s">
        <v>6</v>
      </c>
      <c r="I352" s="2">
        <v>45922.373530092591</v>
      </c>
      <c r="J352" s="2">
        <v>45922.750474537039</v>
      </c>
      <c r="K352" s="29">
        <v>0.37708333333333333</v>
      </c>
    </row>
    <row r="353" spans="4:11" x14ac:dyDescent="0.3">
      <c r="D353" s="26">
        <v>9.0500000000000007</v>
      </c>
      <c r="E353" s="26">
        <v>9.0500000000000007</v>
      </c>
      <c r="F353" s="21">
        <v>0</v>
      </c>
      <c r="G353" t="s">
        <v>2134</v>
      </c>
      <c r="H353" t="s">
        <v>6</v>
      </c>
      <c r="I353" s="2">
        <v>45922.457245370373</v>
      </c>
      <c r="J353" s="2">
        <v>45922.834120370368</v>
      </c>
      <c r="K353" s="29">
        <v>0.37708333333333333</v>
      </c>
    </row>
    <row r="354" spans="4:11" x14ac:dyDescent="0.3">
      <c r="D354" s="26">
        <v>9.0500000000000007</v>
      </c>
      <c r="E354" s="26">
        <v>9.0500000000000007</v>
      </c>
      <c r="F354" s="21">
        <v>0</v>
      </c>
      <c r="G354" t="s">
        <v>2165</v>
      </c>
      <c r="H354" t="s">
        <v>1744</v>
      </c>
      <c r="I354" s="2">
        <v>45922.343402777777</v>
      </c>
      <c r="J354" s="2">
        <v>45922.72078703704</v>
      </c>
      <c r="K354" s="29">
        <v>0.37708333333333333</v>
      </c>
    </row>
    <row r="355" spans="4:11" x14ac:dyDescent="0.3">
      <c r="D355" s="26">
        <v>9.0500000000000007</v>
      </c>
      <c r="E355" s="26">
        <v>9.0500000000000007</v>
      </c>
      <c r="F355" s="21">
        <v>0</v>
      </c>
      <c r="G355" t="s">
        <v>2371</v>
      </c>
      <c r="H355" t="s">
        <v>130</v>
      </c>
      <c r="I355" s="2">
        <v>45922.373831018522</v>
      </c>
      <c r="J355" s="2">
        <v>45922.750601851854</v>
      </c>
      <c r="K355" s="29">
        <v>0.37708333333333333</v>
      </c>
    </row>
    <row r="356" spans="4:11" x14ac:dyDescent="0.3">
      <c r="D356" s="26">
        <v>9.0500000000000007</v>
      </c>
      <c r="E356" s="26">
        <v>9.0500000000000007</v>
      </c>
      <c r="F356" s="21">
        <v>0</v>
      </c>
      <c r="G356" t="s">
        <v>2547</v>
      </c>
      <c r="H356" t="s">
        <v>6</v>
      </c>
      <c r="I356" s="2">
        <v>45922.364421296297</v>
      </c>
      <c r="J356" s="2">
        <v>45922.741354166668</v>
      </c>
      <c r="K356" s="29">
        <v>0.37708333333333333</v>
      </c>
    </row>
    <row r="357" spans="4:11" x14ac:dyDescent="0.3">
      <c r="D357" s="26">
        <v>9.0500000000000007</v>
      </c>
      <c r="E357" s="26">
        <v>8.0500000000000007</v>
      </c>
      <c r="F357" s="21">
        <v>1</v>
      </c>
      <c r="G357" t="s">
        <v>1180</v>
      </c>
      <c r="H357" t="s">
        <v>6</v>
      </c>
      <c r="I357" s="2">
        <v>45922.456909722219</v>
      </c>
      <c r="J357" s="2">
        <v>45922.792395833334</v>
      </c>
      <c r="K357" s="29">
        <v>0.37708333333333333</v>
      </c>
    </row>
    <row r="358" spans="4:11" x14ac:dyDescent="0.3">
      <c r="D358" s="26">
        <v>9.0500000000000007</v>
      </c>
      <c r="E358" s="26">
        <v>8.0500000000000007</v>
      </c>
      <c r="F358" s="21">
        <v>1</v>
      </c>
      <c r="G358" t="s">
        <v>1225</v>
      </c>
      <c r="H358" t="s">
        <v>6</v>
      </c>
      <c r="I358" s="2">
        <v>45922.498298611114</v>
      </c>
      <c r="J358" s="2">
        <v>45922.833923611113</v>
      </c>
      <c r="K358" s="29">
        <v>0.37708333333333333</v>
      </c>
    </row>
    <row r="359" spans="4:11" x14ac:dyDescent="0.3">
      <c r="D359" s="26">
        <v>9.0500000000000007</v>
      </c>
      <c r="E359" s="26">
        <v>8.0500000000000007</v>
      </c>
      <c r="F359" s="21">
        <v>1</v>
      </c>
      <c r="G359" t="s">
        <v>1252</v>
      </c>
      <c r="H359" t="s">
        <v>6</v>
      </c>
      <c r="I359" s="2">
        <v>45922.497939814813</v>
      </c>
      <c r="J359" s="2">
        <v>45922.833460648151</v>
      </c>
      <c r="K359" s="29">
        <v>0.37708333333333333</v>
      </c>
    </row>
    <row r="360" spans="4:11" x14ac:dyDescent="0.3">
      <c r="D360" s="26">
        <v>9.0500000000000007</v>
      </c>
      <c r="E360" s="26">
        <v>8.0500000000000007</v>
      </c>
      <c r="F360" s="21">
        <v>1</v>
      </c>
      <c r="G360" t="s">
        <v>1365</v>
      </c>
      <c r="H360" t="s">
        <v>6</v>
      </c>
      <c r="I360" s="2">
        <v>45922.41578703704</v>
      </c>
      <c r="J360" s="2">
        <v>45922.751122685186</v>
      </c>
      <c r="K360" s="29">
        <v>0.37708333333333333</v>
      </c>
    </row>
    <row r="361" spans="4:11" x14ac:dyDescent="0.3">
      <c r="D361" s="26">
        <v>9.0500000000000007</v>
      </c>
      <c r="E361" s="26">
        <v>8.0500000000000007</v>
      </c>
      <c r="F361" s="21">
        <v>1</v>
      </c>
      <c r="G361" t="s">
        <v>2075</v>
      </c>
      <c r="H361" t="s">
        <v>6</v>
      </c>
      <c r="I361" s="2">
        <v>45922.458865740744</v>
      </c>
      <c r="J361" s="2">
        <v>45922.79446759259</v>
      </c>
      <c r="K361" s="29">
        <v>0.37708333333333333</v>
      </c>
    </row>
    <row r="362" spans="4:11" x14ac:dyDescent="0.3">
      <c r="D362" s="26">
        <v>9.0500000000000007</v>
      </c>
      <c r="E362" s="26">
        <v>8.0500000000000007</v>
      </c>
      <c r="F362" s="21">
        <v>1</v>
      </c>
      <c r="G362" t="s">
        <v>3516</v>
      </c>
      <c r="H362" t="s">
        <v>6</v>
      </c>
      <c r="I362" s="2">
        <v>45922.473773148151</v>
      </c>
      <c r="J362" s="2">
        <v>45922.809108796297</v>
      </c>
      <c r="K362" s="29">
        <v>0.37708333333333333</v>
      </c>
    </row>
    <row r="363" spans="4:11" x14ac:dyDescent="0.3">
      <c r="D363" s="26">
        <v>9.0500000000000007</v>
      </c>
      <c r="E363" s="26">
        <v>7.05</v>
      </c>
      <c r="F363" s="21">
        <v>2</v>
      </c>
      <c r="G363" t="s">
        <v>1078</v>
      </c>
      <c r="H363" t="s">
        <v>6</v>
      </c>
      <c r="I363" s="2">
        <v>45922.416018518517</v>
      </c>
      <c r="J363" s="2">
        <v>45922.709710648145</v>
      </c>
      <c r="K363" s="29">
        <v>0.37708333333333333</v>
      </c>
    </row>
    <row r="364" spans="4:11" x14ac:dyDescent="0.3">
      <c r="D364" s="26">
        <v>9.0500000000000007</v>
      </c>
      <c r="E364" s="26">
        <v>7.05</v>
      </c>
      <c r="F364" s="21">
        <v>2</v>
      </c>
      <c r="G364" t="s">
        <v>2231</v>
      </c>
      <c r="H364" t="s">
        <v>6</v>
      </c>
      <c r="I364" s="2">
        <v>45922.441157407404</v>
      </c>
      <c r="J364" s="2">
        <v>45922.734780092593</v>
      </c>
      <c r="K364" s="29">
        <v>0.37708333333333333</v>
      </c>
    </row>
    <row r="365" spans="4:11" x14ac:dyDescent="0.3">
      <c r="D365" s="26">
        <v>9.0500000000000007</v>
      </c>
      <c r="E365" s="26">
        <v>3.05</v>
      </c>
      <c r="F365" s="21">
        <v>6</v>
      </c>
      <c r="G365" t="s">
        <v>1392</v>
      </c>
      <c r="H365" t="s">
        <v>4</v>
      </c>
      <c r="I365" s="2">
        <v>45922.400034722225</v>
      </c>
      <c r="J365" s="2">
        <v>45922.544872685183</v>
      </c>
      <c r="K365" s="29">
        <v>0.37708333333333333</v>
      </c>
    </row>
    <row r="366" spans="4:11" x14ac:dyDescent="0.3">
      <c r="D366" s="26">
        <v>9.0333333333333332</v>
      </c>
      <c r="E366" s="26">
        <v>9.0333333333333332</v>
      </c>
      <c r="F366" s="21">
        <v>0</v>
      </c>
      <c r="G366" t="s">
        <v>908</v>
      </c>
      <c r="H366" t="s">
        <v>6</v>
      </c>
      <c r="I366" s="2">
        <v>45922.375706018516</v>
      </c>
      <c r="J366" s="2">
        <v>45922.752141203702</v>
      </c>
      <c r="K366" s="29">
        <v>0.37638888888888888</v>
      </c>
    </row>
    <row r="367" spans="4:11" x14ac:dyDescent="0.3">
      <c r="D367" s="26">
        <v>9.0333333333333332</v>
      </c>
      <c r="E367" s="26">
        <v>9.0333333333333332</v>
      </c>
      <c r="F367" s="21">
        <v>0</v>
      </c>
      <c r="G367" t="s">
        <v>1119</v>
      </c>
      <c r="H367" t="s">
        <v>6</v>
      </c>
      <c r="I367" s="2">
        <v>45922.459340277775</v>
      </c>
      <c r="J367" s="2">
        <v>45922.8359837963</v>
      </c>
      <c r="K367" s="29">
        <v>0.37638888888888888</v>
      </c>
    </row>
    <row r="368" spans="4:11" x14ac:dyDescent="0.3">
      <c r="D368" s="26">
        <v>9.0333333333333332</v>
      </c>
      <c r="E368" s="26">
        <v>9.0333333333333332</v>
      </c>
      <c r="F368" s="21">
        <v>0</v>
      </c>
      <c r="G368" t="s">
        <v>1152</v>
      </c>
      <c r="H368" t="s">
        <v>6</v>
      </c>
      <c r="I368" s="2">
        <v>45922.355821759258</v>
      </c>
      <c r="J368" s="2">
        <v>45922.732233796298</v>
      </c>
      <c r="K368" s="29">
        <v>0.37638888888888888</v>
      </c>
    </row>
    <row r="369" spans="4:11" x14ac:dyDescent="0.3">
      <c r="D369" s="26">
        <v>9.0333333333333332</v>
      </c>
      <c r="E369" s="26">
        <v>9.0333333333333332</v>
      </c>
      <c r="F369" s="21">
        <v>0</v>
      </c>
      <c r="G369" t="s">
        <v>1198</v>
      </c>
      <c r="H369" t="s">
        <v>6</v>
      </c>
      <c r="I369" s="2">
        <v>45922.416504629633</v>
      </c>
      <c r="J369" s="2">
        <v>45922.793055555558</v>
      </c>
      <c r="K369" s="29">
        <v>0.37638888888888888</v>
      </c>
    </row>
    <row r="370" spans="4:11" x14ac:dyDescent="0.3">
      <c r="D370" s="26">
        <v>9.0333333333333332</v>
      </c>
      <c r="E370" s="26">
        <v>9.0333333333333332</v>
      </c>
      <c r="F370" s="21">
        <v>0</v>
      </c>
      <c r="G370" t="s">
        <v>1254</v>
      </c>
      <c r="H370" t="s">
        <v>6</v>
      </c>
      <c r="I370" s="2">
        <v>45922.365358796298</v>
      </c>
      <c r="J370" s="2">
        <v>45922.741539351853</v>
      </c>
      <c r="K370" s="29">
        <v>0.37638888888888888</v>
      </c>
    </row>
    <row r="371" spans="4:11" x14ac:dyDescent="0.3">
      <c r="D371" s="26">
        <v>9.0333333333333332</v>
      </c>
      <c r="E371" s="26">
        <v>9.0333333333333332</v>
      </c>
      <c r="F371" s="21">
        <v>0</v>
      </c>
      <c r="G371" t="s">
        <v>1374</v>
      </c>
      <c r="H371" t="s">
        <v>6</v>
      </c>
      <c r="I371" s="2">
        <v>45922.416967592595</v>
      </c>
      <c r="J371" s="2">
        <v>45922.793252314812</v>
      </c>
      <c r="K371" s="29">
        <v>0.37638888888888888</v>
      </c>
    </row>
    <row r="372" spans="4:11" x14ac:dyDescent="0.3">
      <c r="D372" s="26">
        <v>9.0333333333333332</v>
      </c>
      <c r="E372" s="26">
        <v>9.0333333333333332</v>
      </c>
      <c r="F372" s="21">
        <v>0</v>
      </c>
      <c r="G372" t="s">
        <v>1508</v>
      </c>
      <c r="H372" t="s">
        <v>6</v>
      </c>
      <c r="I372" s="2">
        <v>45922.372800925928</v>
      </c>
      <c r="J372" s="2">
        <v>45922.749502314815</v>
      </c>
      <c r="K372" s="29">
        <v>0.37638888888888888</v>
      </c>
    </row>
    <row r="373" spans="4:11" x14ac:dyDescent="0.3">
      <c r="D373" s="26">
        <v>9.0333333333333332</v>
      </c>
      <c r="E373" s="26">
        <v>9.0333333333333332</v>
      </c>
      <c r="F373" s="21">
        <v>0</v>
      </c>
      <c r="G373" t="s">
        <v>1768</v>
      </c>
      <c r="H373" t="s">
        <v>6</v>
      </c>
      <c r="I373" s="2">
        <v>45922.457650462966</v>
      </c>
      <c r="J373" s="2">
        <v>45922.833912037036</v>
      </c>
      <c r="K373" s="29">
        <v>0.37638888888888888</v>
      </c>
    </row>
    <row r="374" spans="4:11" x14ac:dyDescent="0.3">
      <c r="D374" s="26">
        <v>9.0333333333333332</v>
      </c>
      <c r="E374" s="26">
        <v>9.0333333333333332</v>
      </c>
      <c r="F374" s="21">
        <v>0</v>
      </c>
      <c r="G374" t="s">
        <v>1862</v>
      </c>
      <c r="H374" t="s">
        <v>130</v>
      </c>
      <c r="I374" s="2">
        <v>45922.355810185189</v>
      </c>
      <c r="J374" s="2">
        <v>45922.732094907406</v>
      </c>
      <c r="K374" s="29">
        <v>0.37638888888888888</v>
      </c>
    </row>
    <row r="375" spans="4:11" x14ac:dyDescent="0.3">
      <c r="D375" s="26">
        <v>9.0333333333333332</v>
      </c>
      <c r="E375" s="26">
        <v>9.0333333333333332</v>
      </c>
      <c r="F375" s="21">
        <v>0</v>
      </c>
      <c r="G375" t="s">
        <v>2001</v>
      </c>
      <c r="H375" t="s">
        <v>130</v>
      </c>
      <c r="I375" s="2">
        <v>45922.373252314814</v>
      </c>
      <c r="J375" s="2">
        <v>45922.7496875</v>
      </c>
      <c r="K375" s="29">
        <v>0.37638888888888888</v>
      </c>
    </row>
    <row r="376" spans="4:11" x14ac:dyDescent="0.3">
      <c r="D376" s="26">
        <v>9.0333333333333332</v>
      </c>
      <c r="E376" s="26">
        <v>9.0333333333333332</v>
      </c>
      <c r="F376" s="21">
        <v>0</v>
      </c>
      <c r="G376" t="s">
        <v>2221</v>
      </c>
      <c r="H376" t="s">
        <v>6</v>
      </c>
      <c r="I376" s="2">
        <v>45922.415694444448</v>
      </c>
      <c r="J376" s="2">
        <v>45922.791747685187</v>
      </c>
      <c r="K376" s="29">
        <v>0.37638888888888888</v>
      </c>
    </row>
    <row r="377" spans="4:11" x14ac:dyDescent="0.3">
      <c r="D377" s="26">
        <v>9.0333333333333332</v>
      </c>
      <c r="E377" s="26">
        <v>9.0333333333333332</v>
      </c>
      <c r="F377" s="21">
        <v>0</v>
      </c>
      <c r="G377" t="s">
        <v>2340</v>
      </c>
      <c r="H377" t="s">
        <v>1744</v>
      </c>
      <c r="I377" s="2">
        <v>45922.37431712963</v>
      </c>
      <c r="J377" s="2">
        <v>45922.750486111108</v>
      </c>
      <c r="K377" s="29">
        <v>0.37638888888888888</v>
      </c>
    </row>
    <row r="378" spans="4:11" x14ac:dyDescent="0.3">
      <c r="D378" s="26">
        <v>9.0333333333333332</v>
      </c>
      <c r="E378" s="26">
        <v>9.0333333333333332</v>
      </c>
      <c r="F378" s="21">
        <v>0</v>
      </c>
      <c r="G378" t="s">
        <v>2457</v>
      </c>
      <c r="H378" t="s">
        <v>6</v>
      </c>
      <c r="I378" s="2">
        <v>45922.373865740738</v>
      </c>
      <c r="J378" s="2">
        <v>45922.750254629631</v>
      </c>
      <c r="K378" s="29">
        <v>0.37638888888888888</v>
      </c>
    </row>
    <row r="379" spans="4:11" x14ac:dyDescent="0.3">
      <c r="D379" s="26">
        <v>9.0333333333333332</v>
      </c>
      <c r="E379" s="26">
        <v>8.0333333333333332</v>
      </c>
      <c r="F379" s="21">
        <v>1</v>
      </c>
      <c r="G379" t="s">
        <v>2530</v>
      </c>
      <c r="H379" t="s">
        <v>6</v>
      </c>
      <c r="I379" s="2">
        <v>45922.457384259258</v>
      </c>
      <c r="J379" s="2">
        <v>45922.792048611111</v>
      </c>
      <c r="K379" s="29">
        <v>0.37638888888888888</v>
      </c>
    </row>
    <row r="380" spans="4:11" x14ac:dyDescent="0.3">
      <c r="D380" s="26">
        <v>9.0333333333333332</v>
      </c>
      <c r="E380" s="26">
        <v>8.0333333333333332</v>
      </c>
      <c r="F380" s="21">
        <v>1</v>
      </c>
      <c r="G380" t="s">
        <v>3610</v>
      </c>
      <c r="H380" t="s">
        <v>1744</v>
      </c>
      <c r="I380" s="2">
        <v>45922.375509259262</v>
      </c>
      <c r="J380" s="2">
        <v>45922.710023148145</v>
      </c>
      <c r="K380" s="29">
        <v>0.37638888888888888</v>
      </c>
    </row>
    <row r="381" spans="4:11" x14ac:dyDescent="0.3">
      <c r="D381" s="26">
        <v>9.0166666666666675</v>
      </c>
      <c r="E381" s="26">
        <v>9.0166666666666675</v>
      </c>
      <c r="F381" s="21">
        <v>0</v>
      </c>
      <c r="G381" t="s">
        <v>1377</v>
      </c>
      <c r="H381" t="s">
        <v>6</v>
      </c>
      <c r="I381" s="2">
        <v>45922.419374999998</v>
      </c>
      <c r="J381" s="2">
        <v>45922.795277777775</v>
      </c>
      <c r="K381" s="29">
        <v>0.37569444444444444</v>
      </c>
    </row>
    <row r="382" spans="4:11" x14ac:dyDescent="0.3">
      <c r="D382" s="26">
        <v>9.0166666666666675</v>
      </c>
      <c r="E382" s="26">
        <v>9.0166666666666675</v>
      </c>
      <c r="F382" s="21">
        <v>0</v>
      </c>
      <c r="G382" t="s">
        <v>1661</v>
      </c>
      <c r="H382" t="s">
        <v>6</v>
      </c>
      <c r="I382" s="2">
        <v>45922.33421296296</v>
      </c>
      <c r="J382" s="2">
        <v>45922.709907407407</v>
      </c>
      <c r="K382" s="29">
        <v>0.37569444444444444</v>
      </c>
    </row>
    <row r="383" spans="4:11" x14ac:dyDescent="0.3">
      <c r="D383" s="26">
        <v>9.0166666666666675</v>
      </c>
      <c r="E383" s="26">
        <v>9.0166666666666675</v>
      </c>
      <c r="F383" s="21">
        <v>0</v>
      </c>
      <c r="G383" t="s">
        <v>1836</v>
      </c>
      <c r="H383" t="s">
        <v>84</v>
      </c>
      <c r="I383" s="2">
        <v>45922.35125</v>
      </c>
      <c r="J383" s="2">
        <v>45922.73678240741</v>
      </c>
      <c r="K383" s="29">
        <v>0.37569444444444444</v>
      </c>
    </row>
    <row r="384" spans="4:11" x14ac:dyDescent="0.3">
      <c r="D384" s="26">
        <v>9.0166666666666675</v>
      </c>
      <c r="E384" s="26">
        <v>9.0166666666666675</v>
      </c>
      <c r="F384" s="21">
        <v>0</v>
      </c>
      <c r="G384" t="s">
        <v>1941</v>
      </c>
      <c r="H384" t="s">
        <v>6</v>
      </c>
      <c r="I384" s="2">
        <v>45922.374606481484</v>
      </c>
      <c r="J384" s="2">
        <v>45922.75037037037</v>
      </c>
      <c r="K384" s="29">
        <v>0.37569444444444444</v>
      </c>
    </row>
    <row r="385" spans="4:11" x14ac:dyDescent="0.3">
      <c r="D385" s="26">
        <v>9.0166666666666675</v>
      </c>
      <c r="E385" s="26">
        <v>9.0166666666666675</v>
      </c>
      <c r="F385" s="21">
        <v>0</v>
      </c>
      <c r="G385" t="s">
        <v>2142</v>
      </c>
      <c r="H385" t="s">
        <v>6</v>
      </c>
      <c r="I385" s="2">
        <v>45922.371481481481</v>
      </c>
      <c r="J385" s="2">
        <v>45922.746874999997</v>
      </c>
      <c r="K385" s="29">
        <v>0.37569444444444444</v>
      </c>
    </row>
    <row r="386" spans="4:11" x14ac:dyDescent="0.3">
      <c r="D386" s="26">
        <v>9.0166666666666675</v>
      </c>
      <c r="E386" s="26">
        <v>9.0166666666666675</v>
      </c>
      <c r="F386" s="21">
        <v>0</v>
      </c>
      <c r="G386" t="s">
        <v>2302</v>
      </c>
      <c r="H386" t="s">
        <v>6</v>
      </c>
      <c r="I386" s="2">
        <v>45922.416990740741</v>
      </c>
      <c r="J386" s="2">
        <v>45922.79246527778</v>
      </c>
      <c r="K386" s="29">
        <v>0.37569444444444444</v>
      </c>
    </row>
    <row r="387" spans="4:11" x14ac:dyDescent="0.3">
      <c r="D387" s="26">
        <v>9.0166666666666675</v>
      </c>
      <c r="E387" s="26">
        <v>9.0166666666666675</v>
      </c>
      <c r="F387" s="21">
        <v>0</v>
      </c>
      <c r="G387" t="s">
        <v>2480</v>
      </c>
      <c r="H387" t="s">
        <v>6</v>
      </c>
      <c r="I387" s="2">
        <v>45922.414907407408</v>
      </c>
      <c r="J387" s="2">
        <v>45922.790868055556</v>
      </c>
      <c r="K387" s="29">
        <v>0.37569444444444444</v>
      </c>
    </row>
    <row r="388" spans="4:11" x14ac:dyDescent="0.3">
      <c r="D388" s="26">
        <v>9.0166666666666675</v>
      </c>
      <c r="E388" s="26">
        <v>9.0166666666666675</v>
      </c>
      <c r="F388" s="21">
        <v>0</v>
      </c>
      <c r="G388" t="s">
        <v>2533</v>
      </c>
      <c r="H388" t="s">
        <v>6</v>
      </c>
      <c r="I388" s="2">
        <v>45922.35392361111</v>
      </c>
      <c r="J388" s="2">
        <v>45922.729803240742</v>
      </c>
      <c r="K388" s="29">
        <v>0.37569444444444444</v>
      </c>
    </row>
    <row r="389" spans="4:11" x14ac:dyDescent="0.3">
      <c r="D389" s="26">
        <v>9.0166666666666675</v>
      </c>
      <c r="E389" s="26">
        <v>9.0166666666666675</v>
      </c>
      <c r="F389" s="21">
        <v>0</v>
      </c>
      <c r="G389" t="s">
        <v>3375</v>
      </c>
      <c r="H389" t="s">
        <v>6</v>
      </c>
      <c r="I389" s="2">
        <v>45922.381979166668</v>
      </c>
      <c r="J389" s="2">
        <v>45922.757384259261</v>
      </c>
      <c r="K389" s="29">
        <v>0.37569444444444444</v>
      </c>
    </row>
    <row r="390" spans="4:11" x14ac:dyDescent="0.3">
      <c r="D390" s="26">
        <v>9.0166666666666675</v>
      </c>
      <c r="E390" s="26">
        <v>8.0166666666666675</v>
      </c>
      <c r="F390" s="21">
        <v>1</v>
      </c>
      <c r="G390" t="s">
        <v>1809</v>
      </c>
      <c r="H390" t="s">
        <v>6</v>
      </c>
      <c r="I390" s="2">
        <v>45922.378587962965</v>
      </c>
      <c r="J390" s="2">
        <v>45922.712592592594</v>
      </c>
      <c r="K390" s="29">
        <v>0.37569444444444444</v>
      </c>
    </row>
    <row r="391" spans="4:11" x14ac:dyDescent="0.3">
      <c r="D391" s="26">
        <v>9.0166666666666657</v>
      </c>
      <c r="E391" s="26">
        <v>5.0166666666666666</v>
      </c>
      <c r="F391" s="21">
        <v>4</v>
      </c>
      <c r="G391" t="s">
        <v>2172</v>
      </c>
      <c r="H391" t="s">
        <v>6</v>
      </c>
      <c r="I391" s="2">
        <v>45922.625844907408</v>
      </c>
      <c r="J391" s="2">
        <v>45922.835081018522</v>
      </c>
      <c r="K391" s="29">
        <v>0.37569444444444444</v>
      </c>
    </row>
    <row r="392" spans="4:11" x14ac:dyDescent="0.3">
      <c r="D392" s="26">
        <v>9</v>
      </c>
      <c r="E392" s="26">
        <v>9</v>
      </c>
      <c r="F392" s="21">
        <v>0</v>
      </c>
      <c r="G392" t="s">
        <v>864</v>
      </c>
      <c r="H392" t="s">
        <v>6</v>
      </c>
      <c r="I392" s="2">
        <v>45922.354363425926</v>
      </c>
      <c r="J392" s="2">
        <v>45922.729641203703</v>
      </c>
      <c r="K392" s="29">
        <v>0.375</v>
      </c>
    </row>
    <row r="393" spans="4:11" x14ac:dyDescent="0.3">
      <c r="D393" s="26">
        <v>9</v>
      </c>
      <c r="E393" s="26">
        <v>9</v>
      </c>
      <c r="F393" s="21">
        <v>0</v>
      </c>
      <c r="G393" t="s">
        <v>1018</v>
      </c>
      <c r="H393" t="s">
        <v>6</v>
      </c>
      <c r="I393" s="2">
        <v>45922.460358796299</v>
      </c>
      <c r="J393" s="2">
        <v>45922.835127314815</v>
      </c>
      <c r="K393" s="29">
        <v>0.375</v>
      </c>
    </row>
    <row r="394" spans="4:11" x14ac:dyDescent="0.3">
      <c r="D394" s="26">
        <v>9</v>
      </c>
      <c r="E394" s="26">
        <v>9</v>
      </c>
      <c r="F394" s="21">
        <v>0</v>
      </c>
      <c r="G394" t="s">
        <v>1274</v>
      </c>
      <c r="H394" t="s">
        <v>6</v>
      </c>
      <c r="I394" s="2">
        <v>45922.419016203705</v>
      </c>
      <c r="J394" s="2">
        <v>45922.793865740743</v>
      </c>
      <c r="K394" s="29">
        <v>0.375</v>
      </c>
    </row>
    <row r="395" spans="4:11" x14ac:dyDescent="0.3">
      <c r="D395" s="26">
        <v>9</v>
      </c>
      <c r="E395" s="26">
        <v>9</v>
      </c>
      <c r="F395" s="21">
        <v>0</v>
      </c>
      <c r="G395" t="s">
        <v>1309</v>
      </c>
      <c r="H395" t="s">
        <v>6</v>
      </c>
      <c r="I395" s="2">
        <v>45922.378344907411</v>
      </c>
      <c r="J395" s="2">
        <v>45922.753287037034</v>
      </c>
      <c r="K395" s="29">
        <v>0.375</v>
      </c>
    </row>
    <row r="396" spans="4:11" x14ac:dyDescent="0.3">
      <c r="D396" s="26">
        <v>9</v>
      </c>
      <c r="E396" s="26">
        <v>9</v>
      </c>
      <c r="F396" s="21">
        <v>0</v>
      </c>
      <c r="G396" t="s">
        <v>1511</v>
      </c>
      <c r="H396" t="s">
        <v>6</v>
      </c>
      <c r="I396" s="2">
        <v>45922.336608796293</v>
      </c>
      <c r="J396" s="2">
        <v>45922.711898148147</v>
      </c>
      <c r="K396" s="29">
        <v>0.375</v>
      </c>
    </row>
    <row r="397" spans="4:11" x14ac:dyDescent="0.3">
      <c r="D397" s="26">
        <v>9</v>
      </c>
      <c r="E397" s="26">
        <v>9</v>
      </c>
      <c r="F397" s="21">
        <v>0</v>
      </c>
      <c r="G397" t="s">
        <v>1534</v>
      </c>
      <c r="H397" t="s">
        <v>6</v>
      </c>
      <c r="I397" s="2">
        <v>45922.376759259256</v>
      </c>
      <c r="J397" s="2">
        <v>45922.751701388886</v>
      </c>
      <c r="K397" s="29">
        <v>0.375</v>
      </c>
    </row>
    <row r="398" spans="4:11" x14ac:dyDescent="0.3">
      <c r="D398" s="26">
        <v>9</v>
      </c>
      <c r="E398" s="26">
        <v>9</v>
      </c>
      <c r="F398" s="21">
        <v>0</v>
      </c>
      <c r="G398" t="s">
        <v>1746</v>
      </c>
      <c r="H398" t="s">
        <v>1744</v>
      </c>
      <c r="I398" s="2">
        <v>45922.421724537038</v>
      </c>
      <c r="J398" s="2">
        <v>45922.796932870369</v>
      </c>
      <c r="K398" s="29">
        <v>0.375</v>
      </c>
    </row>
    <row r="399" spans="4:11" x14ac:dyDescent="0.3">
      <c r="D399" s="26">
        <v>9</v>
      </c>
      <c r="E399" s="26">
        <v>9</v>
      </c>
      <c r="F399" s="21">
        <v>0</v>
      </c>
      <c r="G399" t="s">
        <v>1949</v>
      </c>
      <c r="H399" t="s">
        <v>6</v>
      </c>
      <c r="I399" s="2">
        <v>45922.445798611108</v>
      </c>
      <c r="J399" s="2">
        <v>45922.820532407408</v>
      </c>
      <c r="K399" s="29">
        <v>0.375</v>
      </c>
    </row>
    <row r="400" spans="4:11" x14ac:dyDescent="0.3">
      <c r="D400" s="26">
        <v>9</v>
      </c>
      <c r="E400" s="26">
        <v>9</v>
      </c>
      <c r="F400" s="21">
        <v>0</v>
      </c>
      <c r="G400" t="s">
        <v>2181</v>
      </c>
      <c r="H400" t="s">
        <v>130</v>
      </c>
      <c r="I400" s="2">
        <v>45922.379791666666</v>
      </c>
      <c r="J400" s="2">
        <v>45922.754872685182</v>
      </c>
      <c r="K400" s="29">
        <v>0.375</v>
      </c>
    </row>
    <row r="401" spans="4:11" x14ac:dyDescent="0.3">
      <c r="D401" s="26">
        <v>9</v>
      </c>
      <c r="E401" s="26">
        <v>9</v>
      </c>
      <c r="F401" s="21">
        <v>0</v>
      </c>
      <c r="G401" t="s">
        <v>2374</v>
      </c>
      <c r="H401" t="s">
        <v>130</v>
      </c>
      <c r="I401" s="2">
        <v>45922.387696759259</v>
      </c>
      <c r="J401" s="2">
        <v>45922.762615740743</v>
      </c>
      <c r="K401" s="29">
        <v>0.375</v>
      </c>
    </row>
    <row r="402" spans="4:11" x14ac:dyDescent="0.3">
      <c r="D402" s="26">
        <v>9</v>
      </c>
      <c r="E402" s="26">
        <v>9</v>
      </c>
      <c r="F402" s="21">
        <v>0</v>
      </c>
      <c r="G402" t="s">
        <v>2553</v>
      </c>
      <c r="H402" t="s">
        <v>6</v>
      </c>
      <c r="I402" s="2">
        <v>45922.357488425929</v>
      </c>
      <c r="J402" s="2">
        <v>45922.732418981483</v>
      </c>
      <c r="K402" s="29">
        <v>0.375</v>
      </c>
    </row>
    <row r="403" spans="4:11" x14ac:dyDescent="0.3">
      <c r="D403" s="26">
        <v>9</v>
      </c>
      <c r="E403" s="26">
        <v>8</v>
      </c>
      <c r="F403" s="21">
        <v>1</v>
      </c>
      <c r="G403" t="s">
        <v>2565</v>
      </c>
      <c r="H403" t="s">
        <v>6</v>
      </c>
      <c r="I403" s="2">
        <v>45922.418749999997</v>
      </c>
      <c r="J403" s="2">
        <v>45922.752268518518</v>
      </c>
      <c r="K403" s="29">
        <v>0.375</v>
      </c>
    </row>
    <row r="404" spans="4:11" x14ac:dyDescent="0.3">
      <c r="D404" s="26">
        <v>9</v>
      </c>
      <c r="E404" s="26">
        <v>7</v>
      </c>
      <c r="F404" s="21">
        <v>2</v>
      </c>
      <c r="G404" t="s">
        <v>1081</v>
      </c>
      <c r="H404" t="s">
        <v>6</v>
      </c>
      <c r="I404" s="2">
        <v>45922.375914351855</v>
      </c>
      <c r="J404" s="2">
        <v>45922.667812500003</v>
      </c>
      <c r="K404" s="29">
        <v>0.375</v>
      </c>
    </row>
    <row r="405" spans="4:11" x14ac:dyDescent="0.3">
      <c r="D405" s="26">
        <v>9</v>
      </c>
      <c r="E405" s="26">
        <v>7</v>
      </c>
      <c r="F405" s="21">
        <v>2</v>
      </c>
      <c r="G405" t="s">
        <v>1454</v>
      </c>
      <c r="H405" t="s">
        <v>6</v>
      </c>
      <c r="I405" s="2">
        <v>45922.333703703705</v>
      </c>
      <c r="J405" s="2">
        <v>45922.625428240739</v>
      </c>
      <c r="K405" s="29">
        <v>0.375</v>
      </c>
    </row>
    <row r="406" spans="4:11" x14ac:dyDescent="0.3">
      <c r="D406" s="26">
        <v>9</v>
      </c>
      <c r="E406" s="26">
        <v>0</v>
      </c>
      <c r="F406" s="21">
        <v>9</v>
      </c>
      <c r="G406" t="s">
        <v>914</v>
      </c>
      <c r="H406" t="s">
        <v>6</v>
      </c>
      <c r="I406" t="s">
        <v>465</v>
      </c>
      <c r="J406" t="s">
        <v>465</v>
      </c>
      <c r="K406" s="29">
        <v>0.375</v>
      </c>
    </row>
    <row r="407" spans="4:11" x14ac:dyDescent="0.3">
      <c r="D407" s="26">
        <v>9</v>
      </c>
      <c r="E407" s="26">
        <v>0</v>
      </c>
      <c r="F407" s="21">
        <v>9</v>
      </c>
      <c r="G407" t="s">
        <v>929</v>
      </c>
      <c r="H407" t="s">
        <v>6</v>
      </c>
      <c r="I407" t="s">
        <v>477</v>
      </c>
      <c r="J407" t="s">
        <v>477</v>
      </c>
      <c r="K407" s="29">
        <v>0.375</v>
      </c>
    </row>
    <row r="408" spans="4:11" x14ac:dyDescent="0.3">
      <c r="D408" s="26">
        <v>9</v>
      </c>
      <c r="E408" s="26">
        <v>0</v>
      </c>
      <c r="F408" s="21">
        <v>9</v>
      </c>
      <c r="G408" t="s">
        <v>937</v>
      </c>
      <c r="H408" t="s">
        <v>6</v>
      </c>
      <c r="I408" t="s">
        <v>465</v>
      </c>
      <c r="J408" t="s">
        <v>465</v>
      </c>
      <c r="K408" s="29">
        <v>0.375</v>
      </c>
    </row>
    <row r="409" spans="4:11" x14ac:dyDescent="0.3">
      <c r="D409" s="26">
        <v>9</v>
      </c>
      <c r="E409" s="26">
        <v>0</v>
      </c>
      <c r="F409" s="21">
        <v>9</v>
      </c>
      <c r="G409" t="s">
        <v>960</v>
      </c>
      <c r="H409" t="s">
        <v>6</v>
      </c>
      <c r="I409" t="s">
        <v>466</v>
      </c>
      <c r="J409" t="s">
        <v>466</v>
      </c>
      <c r="K409" s="29">
        <v>0.375</v>
      </c>
    </row>
    <row r="410" spans="4:11" x14ac:dyDescent="0.3">
      <c r="D410" s="26">
        <v>9</v>
      </c>
      <c r="E410" s="26">
        <v>0</v>
      </c>
      <c r="F410" s="21">
        <v>9</v>
      </c>
      <c r="G410" t="s">
        <v>970</v>
      </c>
      <c r="H410" t="s">
        <v>6</v>
      </c>
      <c r="I410" t="s">
        <v>465</v>
      </c>
      <c r="J410" t="s">
        <v>465</v>
      </c>
      <c r="K410" s="29">
        <v>0.375</v>
      </c>
    </row>
    <row r="411" spans="4:11" x14ac:dyDescent="0.3">
      <c r="D411" s="26">
        <v>9</v>
      </c>
      <c r="E411" s="26">
        <v>0</v>
      </c>
      <c r="F411" s="21">
        <v>9</v>
      </c>
      <c r="G411" t="s">
        <v>989</v>
      </c>
      <c r="H411" t="s">
        <v>4</v>
      </c>
      <c r="I411" t="s">
        <v>471</v>
      </c>
      <c r="J411" t="s">
        <v>471</v>
      </c>
      <c r="K411" s="29">
        <v>0.375</v>
      </c>
    </row>
    <row r="412" spans="4:11" x14ac:dyDescent="0.3">
      <c r="D412" s="26">
        <v>9</v>
      </c>
      <c r="E412" s="26">
        <v>0</v>
      </c>
      <c r="F412" s="21">
        <v>9</v>
      </c>
      <c r="G412" t="s">
        <v>990</v>
      </c>
      <c r="H412" t="s">
        <v>84</v>
      </c>
      <c r="I412" t="s">
        <v>471</v>
      </c>
      <c r="J412" t="s">
        <v>471</v>
      </c>
      <c r="K412" s="29">
        <v>0.375</v>
      </c>
    </row>
    <row r="413" spans="4:11" x14ac:dyDescent="0.3">
      <c r="D413" s="26">
        <v>9</v>
      </c>
      <c r="E413" s="26">
        <v>0</v>
      </c>
      <c r="F413" s="21">
        <v>9</v>
      </c>
      <c r="G413" t="s">
        <v>991</v>
      </c>
      <c r="H413" t="s">
        <v>84</v>
      </c>
      <c r="I413" t="s">
        <v>471</v>
      </c>
      <c r="J413" t="s">
        <v>471</v>
      </c>
      <c r="K413" s="29">
        <v>0.375</v>
      </c>
    </row>
    <row r="414" spans="4:11" x14ac:dyDescent="0.3">
      <c r="D414" s="26">
        <v>9</v>
      </c>
      <c r="E414" s="26">
        <v>0</v>
      </c>
      <c r="F414" s="21">
        <v>9</v>
      </c>
      <c r="G414" t="s">
        <v>992</v>
      </c>
      <c r="H414" t="s">
        <v>84</v>
      </c>
      <c r="I414" t="s">
        <v>471</v>
      </c>
      <c r="J414" t="s">
        <v>471</v>
      </c>
      <c r="K414" s="29">
        <v>0.375</v>
      </c>
    </row>
    <row r="415" spans="4:11" x14ac:dyDescent="0.3">
      <c r="D415" s="26">
        <v>9</v>
      </c>
      <c r="E415" s="26">
        <v>0</v>
      </c>
      <c r="F415" s="21">
        <v>9</v>
      </c>
      <c r="G415" t="s">
        <v>993</v>
      </c>
      <c r="H415" t="s">
        <v>84</v>
      </c>
      <c r="I415" t="s">
        <v>471</v>
      </c>
      <c r="J415" t="s">
        <v>471</v>
      </c>
      <c r="K415" s="29">
        <v>0.375</v>
      </c>
    </row>
    <row r="416" spans="4:11" x14ac:dyDescent="0.3">
      <c r="D416" s="26">
        <v>9</v>
      </c>
      <c r="E416" s="26">
        <v>0</v>
      </c>
      <c r="F416" s="21">
        <v>9</v>
      </c>
      <c r="G416" t="s">
        <v>997</v>
      </c>
      <c r="H416" t="s">
        <v>84</v>
      </c>
      <c r="I416" t="s">
        <v>471</v>
      </c>
      <c r="J416" t="s">
        <v>471</v>
      </c>
      <c r="K416" s="29">
        <v>0.375</v>
      </c>
    </row>
    <row r="417" spans="4:11" x14ac:dyDescent="0.3">
      <c r="D417" s="26">
        <v>9</v>
      </c>
      <c r="E417" s="26">
        <v>0</v>
      </c>
      <c r="F417" s="21">
        <v>9</v>
      </c>
      <c r="G417" t="s">
        <v>999</v>
      </c>
      <c r="H417" t="s">
        <v>84</v>
      </c>
      <c r="I417" t="s">
        <v>471</v>
      </c>
      <c r="J417" t="s">
        <v>471</v>
      </c>
      <c r="K417" s="29">
        <v>0.375</v>
      </c>
    </row>
    <row r="418" spans="4:11" x14ac:dyDescent="0.3">
      <c r="D418" s="26">
        <v>9</v>
      </c>
      <c r="E418" s="26">
        <v>0</v>
      </c>
      <c r="F418" s="21">
        <v>9</v>
      </c>
      <c r="G418" t="s">
        <v>1000</v>
      </c>
      <c r="H418" t="s">
        <v>6</v>
      </c>
      <c r="I418" t="s">
        <v>466</v>
      </c>
      <c r="J418" t="s">
        <v>466</v>
      </c>
      <c r="K418" s="29">
        <v>0.375</v>
      </c>
    </row>
    <row r="419" spans="4:11" x14ac:dyDescent="0.3">
      <c r="D419" s="26">
        <v>9</v>
      </c>
      <c r="E419" s="26">
        <v>0</v>
      </c>
      <c r="F419" s="21">
        <v>9</v>
      </c>
      <c r="G419" t="s">
        <v>1001</v>
      </c>
      <c r="H419" t="s">
        <v>84</v>
      </c>
      <c r="I419" t="s">
        <v>471</v>
      </c>
      <c r="J419" t="s">
        <v>471</v>
      </c>
      <c r="K419" s="29">
        <v>0.375</v>
      </c>
    </row>
    <row r="420" spans="4:11" x14ac:dyDescent="0.3">
      <c r="D420" s="26">
        <v>9</v>
      </c>
      <c r="E420" s="26">
        <v>0</v>
      </c>
      <c r="F420" s="21">
        <v>9</v>
      </c>
      <c r="G420" t="s">
        <v>1003</v>
      </c>
      <c r="H420" t="s">
        <v>4</v>
      </c>
      <c r="I420" t="s">
        <v>471</v>
      </c>
      <c r="J420" t="s">
        <v>471</v>
      </c>
      <c r="K420" s="29">
        <v>0.375</v>
      </c>
    </row>
    <row r="421" spans="4:11" x14ac:dyDescent="0.3">
      <c r="D421" s="26">
        <v>9</v>
      </c>
      <c r="E421" s="26">
        <v>0</v>
      </c>
      <c r="F421" s="21">
        <v>9</v>
      </c>
      <c r="G421" t="s">
        <v>1005</v>
      </c>
      <c r="H421" t="s">
        <v>6</v>
      </c>
      <c r="I421" t="s">
        <v>466</v>
      </c>
      <c r="J421" t="s">
        <v>466</v>
      </c>
      <c r="K421" s="29">
        <v>0.375</v>
      </c>
    </row>
    <row r="422" spans="4:11" x14ac:dyDescent="0.3">
      <c r="D422" s="26">
        <v>9</v>
      </c>
      <c r="E422" s="26">
        <v>0</v>
      </c>
      <c r="F422" s="21">
        <v>9</v>
      </c>
      <c r="G422" t="s">
        <v>1012</v>
      </c>
      <c r="H422" t="s">
        <v>6</v>
      </c>
      <c r="I422" t="s">
        <v>465</v>
      </c>
      <c r="J422" t="s">
        <v>465</v>
      </c>
      <c r="K422" s="29">
        <v>0.375</v>
      </c>
    </row>
    <row r="423" spans="4:11" x14ac:dyDescent="0.3">
      <c r="D423" s="26">
        <v>9</v>
      </c>
      <c r="E423" s="26">
        <v>0</v>
      </c>
      <c r="F423" s="21">
        <v>9</v>
      </c>
      <c r="G423" t="s">
        <v>1013</v>
      </c>
      <c r="H423" t="s">
        <v>6</v>
      </c>
      <c r="I423" t="s">
        <v>466</v>
      </c>
      <c r="J423" t="s">
        <v>466</v>
      </c>
      <c r="K423" s="29">
        <v>0.375</v>
      </c>
    </row>
    <row r="424" spans="4:11" x14ac:dyDescent="0.3">
      <c r="D424" s="26">
        <v>9</v>
      </c>
      <c r="E424" s="26">
        <v>0</v>
      </c>
      <c r="F424" s="21">
        <v>9</v>
      </c>
      <c r="G424" t="s">
        <v>1077</v>
      </c>
      <c r="H424" t="s">
        <v>6</v>
      </c>
      <c r="I424" t="s">
        <v>465</v>
      </c>
      <c r="J424" t="s">
        <v>465</v>
      </c>
      <c r="K424" s="29">
        <v>0.375</v>
      </c>
    </row>
    <row r="425" spans="4:11" x14ac:dyDescent="0.3">
      <c r="D425" s="26">
        <v>9</v>
      </c>
      <c r="E425" s="26">
        <v>0</v>
      </c>
      <c r="F425" s="21">
        <v>9</v>
      </c>
      <c r="G425" t="s">
        <v>1082</v>
      </c>
      <c r="H425" t="s">
        <v>84</v>
      </c>
      <c r="I425" t="s">
        <v>471</v>
      </c>
      <c r="J425" t="s">
        <v>471</v>
      </c>
      <c r="K425" s="29">
        <v>0.375</v>
      </c>
    </row>
    <row r="426" spans="4:11" x14ac:dyDescent="0.3">
      <c r="D426" s="26">
        <v>9</v>
      </c>
      <c r="E426" s="26">
        <v>0</v>
      </c>
      <c r="F426" s="21">
        <v>9</v>
      </c>
      <c r="G426" t="s">
        <v>1083</v>
      </c>
      <c r="H426" t="s">
        <v>84</v>
      </c>
      <c r="I426" t="s">
        <v>471</v>
      </c>
      <c r="J426" t="s">
        <v>471</v>
      </c>
      <c r="K426" s="29">
        <v>0.375</v>
      </c>
    </row>
    <row r="427" spans="4:11" x14ac:dyDescent="0.3">
      <c r="D427" s="26">
        <v>9</v>
      </c>
      <c r="E427" s="26">
        <v>0</v>
      </c>
      <c r="F427" s="21">
        <v>9</v>
      </c>
      <c r="G427" t="s">
        <v>1085</v>
      </c>
      <c r="H427" t="s">
        <v>84</v>
      </c>
      <c r="I427" t="s">
        <v>471</v>
      </c>
      <c r="J427" t="s">
        <v>471</v>
      </c>
      <c r="K427" s="29">
        <v>0.375</v>
      </c>
    </row>
    <row r="428" spans="4:11" x14ac:dyDescent="0.3">
      <c r="D428" s="26">
        <v>9</v>
      </c>
      <c r="E428" s="26">
        <v>0</v>
      </c>
      <c r="F428" s="21">
        <v>9</v>
      </c>
      <c r="G428" t="s">
        <v>1086</v>
      </c>
      <c r="H428" t="s">
        <v>84</v>
      </c>
      <c r="I428" t="s">
        <v>471</v>
      </c>
      <c r="J428" t="s">
        <v>471</v>
      </c>
      <c r="K428" s="29">
        <v>0.375</v>
      </c>
    </row>
    <row r="429" spans="4:11" x14ac:dyDescent="0.3">
      <c r="D429" s="26">
        <v>9</v>
      </c>
      <c r="E429" s="26">
        <v>0</v>
      </c>
      <c r="F429" s="21">
        <v>9</v>
      </c>
      <c r="G429" t="s">
        <v>1088</v>
      </c>
      <c r="H429" t="s">
        <v>4</v>
      </c>
      <c r="I429" t="s">
        <v>471</v>
      </c>
      <c r="J429" t="s">
        <v>471</v>
      </c>
      <c r="K429" s="29">
        <v>0.375</v>
      </c>
    </row>
    <row r="430" spans="4:11" x14ac:dyDescent="0.3">
      <c r="D430" s="26">
        <v>9</v>
      </c>
      <c r="E430" s="26">
        <v>0</v>
      </c>
      <c r="F430" s="21">
        <v>9</v>
      </c>
      <c r="G430" t="s">
        <v>1089</v>
      </c>
      <c r="H430" t="s">
        <v>84</v>
      </c>
      <c r="I430" t="s">
        <v>471</v>
      </c>
      <c r="J430" t="s">
        <v>471</v>
      </c>
      <c r="K430" s="29">
        <v>0.375</v>
      </c>
    </row>
    <row r="431" spans="4:11" x14ac:dyDescent="0.3">
      <c r="D431" s="26">
        <v>9</v>
      </c>
      <c r="E431" s="26">
        <v>0</v>
      </c>
      <c r="F431" s="21">
        <v>9</v>
      </c>
      <c r="G431" t="s">
        <v>1090</v>
      </c>
      <c r="H431" t="s">
        <v>84</v>
      </c>
      <c r="I431" t="s">
        <v>466</v>
      </c>
      <c r="J431" t="s">
        <v>466</v>
      </c>
      <c r="K431" s="29">
        <v>0.375</v>
      </c>
    </row>
    <row r="432" spans="4:11" x14ac:dyDescent="0.3">
      <c r="D432" s="26">
        <v>9</v>
      </c>
      <c r="E432" s="26">
        <v>0</v>
      </c>
      <c r="F432" s="21">
        <v>9</v>
      </c>
      <c r="G432" t="s">
        <v>1093</v>
      </c>
      <c r="H432" t="s">
        <v>84</v>
      </c>
      <c r="I432" t="s">
        <v>471</v>
      </c>
      <c r="J432" t="s">
        <v>471</v>
      </c>
      <c r="K432" s="29">
        <v>0.375</v>
      </c>
    </row>
    <row r="433" spans="4:11" x14ac:dyDescent="0.3">
      <c r="D433" s="26">
        <v>9</v>
      </c>
      <c r="E433" s="26">
        <v>0</v>
      </c>
      <c r="F433" s="21">
        <v>9</v>
      </c>
      <c r="G433" t="s">
        <v>1094</v>
      </c>
      <c r="H433" t="s">
        <v>84</v>
      </c>
      <c r="I433" t="s">
        <v>471</v>
      </c>
      <c r="J433" t="s">
        <v>471</v>
      </c>
      <c r="K433" s="29">
        <v>0.375</v>
      </c>
    </row>
    <row r="434" spans="4:11" x14ac:dyDescent="0.3">
      <c r="D434" s="26">
        <v>9</v>
      </c>
      <c r="E434" s="26">
        <v>0</v>
      </c>
      <c r="F434" s="21">
        <v>9</v>
      </c>
      <c r="G434" t="s">
        <v>1095</v>
      </c>
      <c r="H434" t="s">
        <v>84</v>
      </c>
      <c r="I434" t="s">
        <v>471</v>
      </c>
      <c r="J434" t="s">
        <v>471</v>
      </c>
      <c r="K434" s="29">
        <v>0.375</v>
      </c>
    </row>
    <row r="435" spans="4:11" x14ac:dyDescent="0.3">
      <c r="D435" s="26">
        <v>9</v>
      </c>
      <c r="E435" s="26">
        <v>0</v>
      </c>
      <c r="F435" s="21">
        <v>9</v>
      </c>
      <c r="G435" t="s">
        <v>1096</v>
      </c>
      <c r="H435" t="s">
        <v>84</v>
      </c>
      <c r="I435" t="s">
        <v>471</v>
      </c>
      <c r="J435" t="s">
        <v>471</v>
      </c>
      <c r="K435" s="29">
        <v>0.375</v>
      </c>
    </row>
    <row r="436" spans="4:11" x14ac:dyDescent="0.3">
      <c r="D436" s="26">
        <v>9</v>
      </c>
      <c r="E436" s="26">
        <v>0</v>
      </c>
      <c r="F436" s="21">
        <v>9</v>
      </c>
      <c r="G436" t="s">
        <v>1098</v>
      </c>
      <c r="H436" t="s">
        <v>84</v>
      </c>
      <c r="I436" t="s">
        <v>471</v>
      </c>
      <c r="J436" t="s">
        <v>471</v>
      </c>
      <c r="K436" s="29">
        <v>0.375</v>
      </c>
    </row>
    <row r="437" spans="4:11" x14ac:dyDescent="0.3">
      <c r="D437" s="26">
        <v>9</v>
      </c>
      <c r="E437" s="26">
        <v>0</v>
      </c>
      <c r="F437" s="21">
        <v>9</v>
      </c>
      <c r="G437" t="s">
        <v>1099</v>
      </c>
      <c r="H437" t="s">
        <v>84</v>
      </c>
      <c r="I437" t="s">
        <v>471</v>
      </c>
      <c r="J437" t="s">
        <v>471</v>
      </c>
      <c r="K437" s="29">
        <v>0.375</v>
      </c>
    </row>
    <row r="438" spans="4:11" x14ac:dyDescent="0.3">
      <c r="D438" s="26">
        <v>9</v>
      </c>
      <c r="E438" s="26">
        <v>0</v>
      </c>
      <c r="F438" s="21">
        <v>9</v>
      </c>
      <c r="G438" t="s">
        <v>1100</v>
      </c>
      <c r="H438" t="s">
        <v>84</v>
      </c>
      <c r="I438" t="s">
        <v>601</v>
      </c>
      <c r="J438" t="s">
        <v>601</v>
      </c>
      <c r="K438" s="29">
        <v>0.375</v>
      </c>
    </row>
    <row r="439" spans="4:11" x14ac:dyDescent="0.3">
      <c r="D439" s="26">
        <v>9</v>
      </c>
      <c r="E439" s="26">
        <v>0</v>
      </c>
      <c r="F439" s="21">
        <v>9</v>
      </c>
      <c r="G439" t="s">
        <v>1101</v>
      </c>
      <c r="H439" t="s">
        <v>84</v>
      </c>
      <c r="I439" t="s">
        <v>471</v>
      </c>
      <c r="J439" t="s">
        <v>471</v>
      </c>
      <c r="K439" s="29">
        <v>0.375</v>
      </c>
    </row>
    <row r="440" spans="4:11" x14ac:dyDescent="0.3">
      <c r="D440" s="26">
        <v>9</v>
      </c>
      <c r="E440" s="26">
        <v>0</v>
      </c>
      <c r="F440" s="21">
        <v>9</v>
      </c>
      <c r="G440" t="s">
        <v>1102</v>
      </c>
      <c r="H440" t="s">
        <v>84</v>
      </c>
      <c r="I440" t="s">
        <v>465</v>
      </c>
      <c r="J440" t="s">
        <v>465</v>
      </c>
      <c r="K440" s="29">
        <v>0.375</v>
      </c>
    </row>
    <row r="441" spans="4:11" x14ac:dyDescent="0.3">
      <c r="D441" s="26">
        <v>9</v>
      </c>
      <c r="E441" s="26">
        <v>0</v>
      </c>
      <c r="F441" s="21">
        <v>9</v>
      </c>
      <c r="G441" t="s">
        <v>1104</v>
      </c>
      <c r="H441" t="s">
        <v>84</v>
      </c>
      <c r="I441" t="s">
        <v>471</v>
      </c>
      <c r="J441" t="s">
        <v>471</v>
      </c>
      <c r="K441" s="29">
        <v>0.375</v>
      </c>
    </row>
    <row r="442" spans="4:11" x14ac:dyDescent="0.3">
      <c r="D442" s="26">
        <v>9</v>
      </c>
      <c r="E442" s="26">
        <v>0</v>
      </c>
      <c r="F442" s="21">
        <v>9</v>
      </c>
      <c r="G442" t="s">
        <v>1118</v>
      </c>
      <c r="H442" t="s">
        <v>6</v>
      </c>
      <c r="I442" t="s">
        <v>468</v>
      </c>
      <c r="J442" t="s">
        <v>468</v>
      </c>
      <c r="K442" s="29">
        <v>0.375</v>
      </c>
    </row>
    <row r="443" spans="4:11" x14ac:dyDescent="0.3">
      <c r="D443" s="26">
        <v>9</v>
      </c>
      <c r="E443" s="26">
        <v>0</v>
      </c>
      <c r="F443" s="21">
        <v>9</v>
      </c>
      <c r="G443" t="s">
        <v>1120</v>
      </c>
      <c r="H443" t="s">
        <v>84</v>
      </c>
      <c r="I443" t="s">
        <v>471</v>
      </c>
      <c r="J443" t="s">
        <v>471</v>
      </c>
      <c r="K443" s="29">
        <v>0.375</v>
      </c>
    </row>
    <row r="444" spans="4:11" x14ac:dyDescent="0.3">
      <c r="D444" s="26">
        <v>9</v>
      </c>
      <c r="E444" s="26">
        <v>0</v>
      </c>
      <c r="F444" s="21">
        <v>9</v>
      </c>
      <c r="G444" t="s">
        <v>1121</v>
      </c>
      <c r="H444" t="s">
        <v>84</v>
      </c>
      <c r="I444" t="s">
        <v>471</v>
      </c>
      <c r="J444" t="s">
        <v>471</v>
      </c>
      <c r="K444" s="29">
        <v>0.375</v>
      </c>
    </row>
    <row r="445" spans="4:11" x14ac:dyDescent="0.3">
      <c r="D445" s="26">
        <v>9</v>
      </c>
      <c r="E445" s="26">
        <v>0</v>
      </c>
      <c r="F445" s="21">
        <v>9</v>
      </c>
      <c r="G445" t="s">
        <v>1122</v>
      </c>
      <c r="H445" t="s">
        <v>84</v>
      </c>
      <c r="I445" t="s">
        <v>471</v>
      </c>
      <c r="J445" t="s">
        <v>471</v>
      </c>
      <c r="K445" s="29">
        <v>0.375</v>
      </c>
    </row>
    <row r="446" spans="4:11" x14ac:dyDescent="0.3">
      <c r="D446" s="26">
        <v>9</v>
      </c>
      <c r="E446" s="26">
        <v>0</v>
      </c>
      <c r="F446" s="21">
        <v>9</v>
      </c>
      <c r="G446" t="s">
        <v>1123</v>
      </c>
      <c r="H446" t="s">
        <v>84</v>
      </c>
      <c r="I446" t="s">
        <v>471</v>
      </c>
      <c r="J446" t="s">
        <v>471</v>
      </c>
      <c r="K446" s="29">
        <v>0.375</v>
      </c>
    </row>
    <row r="447" spans="4:11" x14ac:dyDescent="0.3">
      <c r="D447" s="26">
        <v>9</v>
      </c>
      <c r="E447" s="26">
        <v>0</v>
      </c>
      <c r="F447" s="21">
        <v>9</v>
      </c>
      <c r="G447" t="s">
        <v>1129</v>
      </c>
      <c r="H447" t="s">
        <v>4</v>
      </c>
      <c r="I447" t="s">
        <v>471</v>
      </c>
      <c r="J447" t="s">
        <v>471</v>
      </c>
      <c r="K447" s="29">
        <v>0.375</v>
      </c>
    </row>
    <row r="448" spans="4:11" x14ac:dyDescent="0.3">
      <c r="D448" s="26">
        <v>9</v>
      </c>
      <c r="E448" s="26">
        <v>0</v>
      </c>
      <c r="F448" s="21">
        <v>9</v>
      </c>
      <c r="G448" t="s">
        <v>1134</v>
      </c>
      <c r="H448" t="s">
        <v>4</v>
      </c>
      <c r="I448" t="s">
        <v>471</v>
      </c>
      <c r="J448" t="s">
        <v>471</v>
      </c>
      <c r="K448" s="29">
        <v>0.375</v>
      </c>
    </row>
    <row r="449" spans="4:11" x14ac:dyDescent="0.3">
      <c r="D449" s="26">
        <v>9</v>
      </c>
      <c r="E449" s="26">
        <v>0</v>
      </c>
      <c r="F449" s="21">
        <v>9</v>
      </c>
      <c r="G449" t="s">
        <v>1158</v>
      </c>
      <c r="H449" t="s">
        <v>6</v>
      </c>
      <c r="I449" t="s">
        <v>468</v>
      </c>
      <c r="J449" t="s">
        <v>468</v>
      </c>
      <c r="K449" s="29">
        <v>0.375</v>
      </c>
    </row>
    <row r="450" spans="4:11" x14ac:dyDescent="0.3">
      <c r="D450" s="26">
        <v>9</v>
      </c>
      <c r="E450" s="26">
        <v>0</v>
      </c>
      <c r="F450" s="21">
        <v>9</v>
      </c>
      <c r="G450" t="s">
        <v>1166</v>
      </c>
      <c r="H450" t="s">
        <v>6</v>
      </c>
      <c r="I450" t="s">
        <v>466</v>
      </c>
      <c r="J450" t="s">
        <v>466</v>
      </c>
      <c r="K450" s="29">
        <v>0.375</v>
      </c>
    </row>
    <row r="451" spans="4:11" x14ac:dyDescent="0.3">
      <c r="D451" s="26">
        <v>9</v>
      </c>
      <c r="E451" s="26">
        <v>0</v>
      </c>
      <c r="F451" s="21">
        <v>9</v>
      </c>
      <c r="G451" t="s">
        <v>1172</v>
      </c>
      <c r="H451" t="s">
        <v>6</v>
      </c>
      <c r="I451" t="s">
        <v>465</v>
      </c>
      <c r="J451" t="s">
        <v>465</v>
      </c>
      <c r="K451" s="29">
        <v>0.375</v>
      </c>
    </row>
    <row r="452" spans="4:11" x14ac:dyDescent="0.3">
      <c r="D452" s="26">
        <v>9</v>
      </c>
      <c r="E452" s="26">
        <v>0</v>
      </c>
      <c r="F452" s="21">
        <v>9</v>
      </c>
      <c r="G452" t="s">
        <v>1174</v>
      </c>
      <c r="H452" t="s">
        <v>6</v>
      </c>
      <c r="I452" t="s">
        <v>468</v>
      </c>
      <c r="J452" t="s">
        <v>468</v>
      </c>
      <c r="K452" s="29">
        <v>0.375</v>
      </c>
    </row>
    <row r="453" spans="4:11" x14ac:dyDescent="0.3">
      <c r="D453" s="26">
        <v>9</v>
      </c>
      <c r="E453" s="26">
        <v>0</v>
      </c>
      <c r="F453" s="21">
        <v>9</v>
      </c>
      <c r="G453" t="s">
        <v>1194</v>
      </c>
      <c r="H453" t="s">
        <v>6</v>
      </c>
      <c r="I453" t="s">
        <v>465</v>
      </c>
      <c r="J453" t="s">
        <v>465</v>
      </c>
      <c r="K453" s="29">
        <v>0.375</v>
      </c>
    </row>
    <row r="454" spans="4:11" x14ac:dyDescent="0.3">
      <c r="D454" s="26">
        <v>9</v>
      </c>
      <c r="E454" s="26">
        <v>0</v>
      </c>
      <c r="F454" s="21">
        <v>9</v>
      </c>
      <c r="G454" t="s">
        <v>1196</v>
      </c>
      <c r="H454" t="s">
        <v>6</v>
      </c>
      <c r="I454" t="s">
        <v>2667</v>
      </c>
      <c r="J454" t="s">
        <v>2667</v>
      </c>
      <c r="K454" s="29">
        <v>0.375</v>
      </c>
    </row>
    <row r="455" spans="4:11" x14ac:dyDescent="0.3">
      <c r="D455" s="26">
        <v>9</v>
      </c>
      <c r="E455" s="26">
        <v>0</v>
      </c>
      <c r="F455" s="21">
        <v>9</v>
      </c>
      <c r="G455" t="s">
        <v>1203</v>
      </c>
      <c r="H455" t="s">
        <v>6</v>
      </c>
      <c r="I455" t="s">
        <v>466</v>
      </c>
      <c r="J455" t="s">
        <v>466</v>
      </c>
      <c r="K455" s="29">
        <v>0.375</v>
      </c>
    </row>
    <row r="456" spans="4:11" x14ac:dyDescent="0.3">
      <c r="D456" s="26">
        <v>9</v>
      </c>
      <c r="E456" s="26">
        <v>0</v>
      </c>
      <c r="F456" s="21">
        <v>9</v>
      </c>
      <c r="G456" t="s">
        <v>1208</v>
      </c>
      <c r="H456" t="s">
        <v>6</v>
      </c>
      <c r="I456" t="s">
        <v>477</v>
      </c>
      <c r="J456" t="s">
        <v>477</v>
      </c>
      <c r="K456" s="29">
        <v>0.375</v>
      </c>
    </row>
    <row r="457" spans="4:11" x14ac:dyDescent="0.3">
      <c r="D457" s="26">
        <v>9</v>
      </c>
      <c r="E457" s="26">
        <v>0</v>
      </c>
      <c r="F457" s="21">
        <v>9</v>
      </c>
      <c r="G457" t="s">
        <v>1209</v>
      </c>
      <c r="H457" t="s">
        <v>84</v>
      </c>
      <c r="I457" t="s">
        <v>471</v>
      </c>
      <c r="J457" t="s">
        <v>471</v>
      </c>
      <c r="K457" s="29">
        <v>0.375</v>
      </c>
    </row>
    <row r="458" spans="4:11" x14ac:dyDescent="0.3">
      <c r="D458" s="26">
        <v>9</v>
      </c>
      <c r="E458" s="26">
        <v>0</v>
      </c>
      <c r="F458" s="21">
        <v>9</v>
      </c>
      <c r="G458" t="s">
        <v>1216</v>
      </c>
      <c r="H458" t="s">
        <v>6</v>
      </c>
      <c r="I458" t="s">
        <v>601</v>
      </c>
      <c r="J458" t="s">
        <v>601</v>
      </c>
      <c r="K458" s="29">
        <v>0.375</v>
      </c>
    </row>
    <row r="459" spans="4:11" x14ac:dyDescent="0.3">
      <c r="D459" s="26">
        <v>9</v>
      </c>
      <c r="E459" s="26">
        <v>0</v>
      </c>
      <c r="F459" s="21">
        <v>9</v>
      </c>
      <c r="G459" t="s">
        <v>1219</v>
      </c>
      <c r="H459" t="s">
        <v>6</v>
      </c>
      <c r="I459" t="s">
        <v>465</v>
      </c>
      <c r="J459" t="s">
        <v>465</v>
      </c>
      <c r="K459" s="29">
        <v>0.375</v>
      </c>
    </row>
    <row r="460" spans="4:11" x14ac:dyDescent="0.3">
      <c r="D460" s="26">
        <v>9</v>
      </c>
      <c r="E460" s="26">
        <v>0</v>
      </c>
      <c r="F460" s="21">
        <v>9</v>
      </c>
      <c r="G460" t="s">
        <v>1221</v>
      </c>
      <c r="H460" t="s">
        <v>6</v>
      </c>
      <c r="I460" t="s">
        <v>468</v>
      </c>
      <c r="J460" t="s">
        <v>468</v>
      </c>
      <c r="K460" s="29">
        <v>0.375</v>
      </c>
    </row>
    <row r="461" spans="4:11" x14ac:dyDescent="0.3">
      <c r="D461" s="26">
        <v>9</v>
      </c>
      <c r="E461" s="26">
        <v>0</v>
      </c>
      <c r="F461" s="21">
        <v>9</v>
      </c>
      <c r="G461" t="s">
        <v>1222</v>
      </c>
      <c r="H461" t="s">
        <v>6</v>
      </c>
      <c r="I461" t="s">
        <v>477</v>
      </c>
      <c r="J461" t="s">
        <v>477</v>
      </c>
      <c r="K461" s="29">
        <v>0.375</v>
      </c>
    </row>
    <row r="462" spans="4:11" x14ac:dyDescent="0.3">
      <c r="D462" s="26">
        <v>9</v>
      </c>
      <c r="E462" s="26">
        <v>0</v>
      </c>
      <c r="F462" s="21">
        <v>9</v>
      </c>
      <c r="G462" t="s">
        <v>1244</v>
      </c>
      <c r="H462" t="s">
        <v>6</v>
      </c>
      <c r="I462" t="s">
        <v>468</v>
      </c>
      <c r="J462" t="s">
        <v>468</v>
      </c>
      <c r="K462" s="29">
        <v>0.375</v>
      </c>
    </row>
    <row r="463" spans="4:11" x14ac:dyDescent="0.3">
      <c r="D463" s="26">
        <v>9</v>
      </c>
      <c r="E463" s="26">
        <v>0</v>
      </c>
      <c r="F463" s="21">
        <v>9</v>
      </c>
      <c r="G463" t="s">
        <v>1261</v>
      </c>
      <c r="H463" t="s">
        <v>6</v>
      </c>
      <c r="I463" t="s">
        <v>468</v>
      </c>
      <c r="J463" t="s">
        <v>468</v>
      </c>
      <c r="K463" s="29">
        <v>0.375</v>
      </c>
    </row>
    <row r="464" spans="4:11" x14ac:dyDescent="0.3">
      <c r="D464" s="26">
        <v>9</v>
      </c>
      <c r="E464" s="26">
        <v>0</v>
      </c>
      <c r="F464" s="21">
        <v>9</v>
      </c>
      <c r="G464" t="s">
        <v>1289</v>
      </c>
      <c r="H464" t="s">
        <v>6</v>
      </c>
      <c r="I464" t="s">
        <v>468</v>
      </c>
      <c r="J464" t="s">
        <v>468</v>
      </c>
      <c r="K464" s="29">
        <v>0.375</v>
      </c>
    </row>
    <row r="465" spans="4:11" x14ac:dyDescent="0.3">
      <c r="D465" s="26">
        <v>9</v>
      </c>
      <c r="E465" s="26">
        <v>0</v>
      </c>
      <c r="F465" s="21">
        <v>9</v>
      </c>
      <c r="G465" t="s">
        <v>1306</v>
      </c>
      <c r="H465" t="s">
        <v>6</v>
      </c>
      <c r="I465" t="s">
        <v>468</v>
      </c>
      <c r="J465" t="s">
        <v>468</v>
      </c>
      <c r="K465" s="29">
        <v>0.375</v>
      </c>
    </row>
    <row r="466" spans="4:11" x14ac:dyDescent="0.3">
      <c r="D466" s="26">
        <v>9</v>
      </c>
      <c r="E466" s="26">
        <v>0</v>
      </c>
      <c r="F466" s="21">
        <v>9</v>
      </c>
      <c r="G466" t="s">
        <v>1312</v>
      </c>
      <c r="H466" t="s">
        <v>6</v>
      </c>
      <c r="I466" t="s">
        <v>466</v>
      </c>
      <c r="J466" t="s">
        <v>466</v>
      </c>
      <c r="K466" s="29">
        <v>0.375</v>
      </c>
    </row>
    <row r="467" spans="4:11" x14ac:dyDescent="0.3">
      <c r="D467" s="26">
        <v>9</v>
      </c>
      <c r="E467" s="26">
        <v>0</v>
      </c>
      <c r="F467" s="21">
        <v>9</v>
      </c>
      <c r="G467" t="s">
        <v>1360</v>
      </c>
      <c r="H467" t="s">
        <v>84</v>
      </c>
      <c r="I467" t="s">
        <v>471</v>
      </c>
      <c r="J467" t="s">
        <v>471</v>
      </c>
      <c r="K467" s="29">
        <v>0.375</v>
      </c>
    </row>
    <row r="468" spans="4:11" x14ac:dyDescent="0.3">
      <c r="D468" s="26">
        <v>9</v>
      </c>
      <c r="E468" s="26">
        <v>0</v>
      </c>
      <c r="F468" s="21">
        <v>9</v>
      </c>
      <c r="G468" t="s">
        <v>1389</v>
      </c>
      <c r="H468" t="s">
        <v>4</v>
      </c>
      <c r="I468" t="s">
        <v>471</v>
      </c>
      <c r="J468" t="s">
        <v>471</v>
      </c>
      <c r="K468" s="29">
        <v>0.375</v>
      </c>
    </row>
    <row r="469" spans="4:11" x14ac:dyDescent="0.3">
      <c r="D469" s="26">
        <v>9</v>
      </c>
      <c r="E469" s="26">
        <v>0</v>
      </c>
      <c r="F469" s="21">
        <v>9</v>
      </c>
      <c r="G469" t="s">
        <v>1401</v>
      </c>
      <c r="H469" t="s">
        <v>6</v>
      </c>
      <c r="I469" t="s">
        <v>465</v>
      </c>
      <c r="J469" t="s">
        <v>465</v>
      </c>
      <c r="K469" s="29">
        <v>0.375</v>
      </c>
    </row>
    <row r="470" spans="4:11" x14ac:dyDescent="0.3">
      <c r="D470" s="26">
        <v>9</v>
      </c>
      <c r="E470" s="26">
        <v>0</v>
      </c>
      <c r="F470" s="21">
        <v>9</v>
      </c>
      <c r="G470" t="s">
        <v>1424</v>
      </c>
      <c r="H470" t="s">
        <v>6</v>
      </c>
      <c r="I470" t="s">
        <v>468</v>
      </c>
      <c r="J470" t="s">
        <v>468</v>
      </c>
      <c r="K470" s="29">
        <v>0.375</v>
      </c>
    </row>
    <row r="471" spans="4:11" x14ac:dyDescent="0.3">
      <c r="D471" s="26">
        <v>9</v>
      </c>
      <c r="E471" s="26">
        <v>0</v>
      </c>
      <c r="F471" s="21">
        <v>9</v>
      </c>
      <c r="G471" t="s">
        <v>1485</v>
      </c>
      <c r="H471" t="s">
        <v>6</v>
      </c>
      <c r="I471" t="s">
        <v>601</v>
      </c>
      <c r="J471" t="s">
        <v>601</v>
      </c>
      <c r="K471" s="29">
        <v>0.375</v>
      </c>
    </row>
    <row r="472" spans="4:11" x14ac:dyDescent="0.3">
      <c r="D472" s="26">
        <v>9</v>
      </c>
      <c r="E472" s="26">
        <v>0</v>
      </c>
      <c r="F472" s="21">
        <v>9</v>
      </c>
      <c r="G472" t="s">
        <v>1575</v>
      </c>
      <c r="H472" t="s">
        <v>6</v>
      </c>
      <c r="I472" t="s">
        <v>468</v>
      </c>
      <c r="J472" t="s">
        <v>468</v>
      </c>
      <c r="K472" s="29">
        <v>0.375</v>
      </c>
    </row>
    <row r="473" spans="4:11" x14ac:dyDescent="0.3">
      <c r="D473" s="26">
        <v>9</v>
      </c>
      <c r="E473" s="26">
        <v>0</v>
      </c>
      <c r="F473" s="21">
        <v>9</v>
      </c>
      <c r="G473" t="s">
        <v>1607</v>
      </c>
      <c r="H473" t="s">
        <v>6</v>
      </c>
      <c r="I473" t="s">
        <v>465</v>
      </c>
      <c r="J473" t="s">
        <v>465</v>
      </c>
      <c r="K473" s="29">
        <v>0.375</v>
      </c>
    </row>
    <row r="474" spans="4:11" x14ac:dyDescent="0.3">
      <c r="D474" s="26">
        <v>9</v>
      </c>
      <c r="E474" s="26">
        <v>0</v>
      </c>
      <c r="F474" s="21">
        <v>9</v>
      </c>
      <c r="G474" t="s">
        <v>1664</v>
      </c>
      <c r="H474" t="s">
        <v>6</v>
      </c>
      <c r="I474" t="s">
        <v>2667</v>
      </c>
      <c r="J474" t="s">
        <v>2667</v>
      </c>
      <c r="K474" s="29">
        <v>0.375</v>
      </c>
    </row>
    <row r="475" spans="4:11" x14ac:dyDescent="0.3">
      <c r="D475" s="26">
        <v>9</v>
      </c>
      <c r="E475" s="26">
        <v>0</v>
      </c>
      <c r="F475" s="21">
        <v>9</v>
      </c>
      <c r="G475" t="s">
        <v>1701</v>
      </c>
      <c r="H475" t="s">
        <v>6</v>
      </c>
      <c r="I475" t="s">
        <v>468</v>
      </c>
      <c r="J475" t="s">
        <v>468</v>
      </c>
      <c r="K475" s="29">
        <v>0.375</v>
      </c>
    </row>
    <row r="476" spans="4:11" x14ac:dyDescent="0.3">
      <c r="D476" s="26">
        <v>9</v>
      </c>
      <c r="E476" s="26">
        <v>0</v>
      </c>
      <c r="F476" s="21">
        <v>9</v>
      </c>
      <c r="G476" t="s">
        <v>1727</v>
      </c>
      <c r="H476" t="s">
        <v>6</v>
      </c>
      <c r="I476" t="s">
        <v>465</v>
      </c>
      <c r="J476" t="s">
        <v>465</v>
      </c>
      <c r="K476" s="29">
        <v>0.375</v>
      </c>
    </row>
    <row r="477" spans="4:11" x14ac:dyDescent="0.3">
      <c r="D477" s="26">
        <v>9</v>
      </c>
      <c r="E477" s="26">
        <v>0</v>
      </c>
      <c r="F477" s="21">
        <v>9</v>
      </c>
      <c r="G477" t="s">
        <v>1752</v>
      </c>
      <c r="H477" t="s">
        <v>6</v>
      </c>
      <c r="I477" t="s">
        <v>465</v>
      </c>
      <c r="J477" t="s">
        <v>465</v>
      </c>
      <c r="K477" s="29">
        <v>0.375</v>
      </c>
    </row>
    <row r="478" spans="4:11" x14ac:dyDescent="0.3">
      <c r="D478" s="26">
        <v>9</v>
      </c>
      <c r="E478" s="26">
        <v>0</v>
      </c>
      <c r="F478" s="21">
        <v>9</v>
      </c>
      <c r="G478" t="s">
        <v>1794</v>
      </c>
      <c r="H478" t="s">
        <v>6</v>
      </c>
      <c r="I478" t="s">
        <v>468</v>
      </c>
      <c r="J478" t="s">
        <v>468</v>
      </c>
      <c r="K478" s="29">
        <v>0.375</v>
      </c>
    </row>
    <row r="479" spans="4:11" x14ac:dyDescent="0.3">
      <c r="D479" s="26">
        <v>9</v>
      </c>
      <c r="E479" s="26">
        <v>0</v>
      </c>
      <c r="F479" s="21">
        <v>9</v>
      </c>
      <c r="G479" t="s">
        <v>1851</v>
      </c>
      <c r="H479" t="s">
        <v>6</v>
      </c>
      <c r="I479" t="s">
        <v>471</v>
      </c>
      <c r="J479" t="s">
        <v>471</v>
      </c>
      <c r="K479" s="29">
        <v>0.375</v>
      </c>
    </row>
    <row r="480" spans="4:11" x14ac:dyDescent="0.3">
      <c r="D480" s="26">
        <v>9</v>
      </c>
      <c r="E480" s="26">
        <v>0</v>
      </c>
      <c r="F480" s="21">
        <v>9</v>
      </c>
      <c r="G480" t="s">
        <v>1868</v>
      </c>
      <c r="H480" t="s">
        <v>1744</v>
      </c>
      <c r="I480" t="s">
        <v>468</v>
      </c>
      <c r="J480" t="s">
        <v>468</v>
      </c>
      <c r="K480" s="29">
        <v>0.375</v>
      </c>
    </row>
    <row r="481" spans="4:11" x14ac:dyDescent="0.3">
      <c r="D481" s="26">
        <v>9</v>
      </c>
      <c r="E481" s="26">
        <v>0</v>
      </c>
      <c r="F481" s="21">
        <v>9</v>
      </c>
      <c r="G481" t="s">
        <v>1886</v>
      </c>
      <c r="H481" t="s">
        <v>84</v>
      </c>
      <c r="I481" t="s">
        <v>471</v>
      </c>
      <c r="J481" t="s">
        <v>471</v>
      </c>
      <c r="K481" s="29">
        <v>0.375</v>
      </c>
    </row>
    <row r="482" spans="4:11" x14ac:dyDescent="0.3">
      <c r="D482" s="26">
        <v>9</v>
      </c>
      <c r="E482" s="26">
        <v>0</v>
      </c>
      <c r="F482" s="21">
        <v>9</v>
      </c>
      <c r="G482" t="s">
        <v>1889</v>
      </c>
      <c r="H482" t="s">
        <v>84</v>
      </c>
      <c r="I482" t="s">
        <v>471</v>
      </c>
      <c r="J482" t="s">
        <v>471</v>
      </c>
      <c r="K482" s="29">
        <v>0.375</v>
      </c>
    </row>
    <row r="483" spans="4:11" x14ac:dyDescent="0.3">
      <c r="D483" s="26">
        <v>9</v>
      </c>
      <c r="E483" s="26">
        <v>0</v>
      </c>
      <c r="F483" s="21">
        <v>9</v>
      </c>
      <c r="G483" t="s">
        <v>1902</v>
      </c>
      <c r="H483" t="s">
        <v>1744</v>
      </c>
      <c r="I483" t="s">
        <v>465</v>
      </c>
      <c r="J483" t="s">
        <v>465</v>
      </c>
      <c r="K483" s="29">
        <v>0.375</v>
      </c>
    </row>
    <row r="484" spans="4:11" x14ac:dyDescent="0.3">
      <c r="D484" s="26">
        <v>9</v>
      </c>
      <c r="E484" s="26">
        <v>0</v>
      </c>
      <c r="F484" s="21">
        <v>9</v>
      </c>
      <c r="G484" t="s">
        <v>1905</v>
      </c>
      <c r="H484" t="s">
        <v>6</v>
      </c>
      <c r="I484" t="s">
        <v>468</v>
      </c>
      <c r="J484" t="s">
        <v>468</v>
      </c>
      <c r="K484" s="29">
        <v>0.375</v>
      </c>
    </row>
    <row r="485" spans="4:11" x14ac:dyDescent="0.3">
      <c r="D485" s="26">
        <v>9</v>
      </c>
      <c r="E485" s="26">
        <v>0</v>
      </c>
      <c r="F485" s="21">
        <v>9</v>
      </c>
      <c r="G485" t="s">
        <v>1914</v>
      </c>
      <c r="H485" t="s">
        <v>6</v>
      </c>
      <c r="I485" t="s">
        <v>3049</v>
      </c>
      <c r="J485" t="s">
        <v>3049</v>
      </c>
      <c r="K485" s="29">
        <v>0.375</v>
      </c>
    </row>
    <row r="486" spans="4:11" x14ac:dyDescent="0.3">
      <c r="D486" s="26">
        <v>9</v>
      </c>
      <c r="E486" s="26">
        <v>0</v>
      </c>
      <c r="F486" s="21">
        <v>9</v>
      </c>
      <c r="G486" t="s">
        <v>1938</v>
      </c>
      <c r="H486" t="s">
        <v>6</v>
      </c>
      <c r="I486" t="s">
        <v>477</v>
      </c>
      <c r="J486" t="s">
        <v>477</v>
      </c>
      <c r="K486" s="29">
        <v>0.375</v>
      </c>
    </row>
    <row r="487" spans="4:11" x14ac:dyDescent="0.3">
      <c r="D487" s="26">
        <v>9</v>
      </c>
      <c r="E487" s="26">
        <v>0</v>
      </c>
      <c r="F487" s="21">
        <v>9</v>
      </c>
      <c r="G487" t="s">
        <v>2175</v>
      </c>
      <c r="H487" t="s">
        <v>6</v>
      </c>
      <c r="I487" t="s">
        <v>468</v>
      </c>
      <c r="J487" t="s">
        <v>468</v>
      </c>
      <c r="K487" s="29">
        <v>0.375</v>
      </c>
    </row>
    <row r="488" spans="4:11" x14ac:dyDescent="0.3">
      <c r="D488" s="26">
        <v>9</v>
      </c>
      <c r="E488" s="26">
        <v>0</v>
      </c>
      <c r="F488" s="21">
        <v>9</v>
      </c>
      <c r="G488" t="s">
        <v>2317</v>
      </c>
      <c r="H488" t="s">
        <v>6</v>
      </c>
      <c r="I488" t="s">
        <v>477</v>
      </c>
      <c r="J488" t="s">
        <v>477</v>
      </c>
      <c r="K488" s="29">
        <v>0.375</v>
      </c>
    </row>
    <row r="489" spans="4:11" x14ac:dyDescent="0.3">
      <c r="D489" s="26">
        <v>9</v>
      </c>
      <c r="E489" s="26">
        <v>0</v>
      </c>
      <c r="F489" s="21">
        <v>9</v>
      </c>
      <c r="G489" t="s">
        <v>2420</v>
      </c>
      <c r="H489" t="s">
        <v>6</v>
      </c>
      <c r="I489" t="s">
        <v>465</v>
      </c>
      <c r="J489" t="s">
        <v>465</v>
      </c>
      <c r="K489" s="29">
        <v>0.375</v>
      </c>
    </row>
    <row r="490" spans="4:11" x14ac:dyDescent="0.3">
      <c r="D490" s="26">
        <v>9</v>
      </c>
      <c r="E490" s="26">
        <v>0</v>
      </c>
      <c r="F490" s="21">
        <v>9</v>
      </c>
      <c r="G490" t="s">
        <v>2541</v>
      </c>
      <c r="H490" t="s">
        <v>6</v>
      </c>
      <c r="I490" t="s">
        <v>468</v>
      </c>
      <c r="J490" t="s">
        <v>468</v>
      </c>
      <c r="K490" s="29">
        <v>0.375</v>
      </c>
    </row>
    <row r="491" spans="4:11" x14ac:dyDescent="0.3">
      <c r="D491" s="26">
        <v>9</v>
      </c>
      <c r="E491" s="26">
        <v>0</v>
      </c>
      <c r="F491" s="21">
        <v>9</v>
      </c>
      <c r="G491" t="s">
        <v>2587</v>
      </c>
      <c r="H491" t="s">
        <v>6</v>
      </c>
      <c r="I491" t="s">
        <v>468</v>
      </c>
      <c r="J491" t="s">
        <v>468</v>
      </c>
      <c r="K491" s="29">
        <v>0.375</v>
      </c>
    </row>
    <row r="492" spans="4:11" x14ac:dyDescent="0.3">
      <c r="D492" s="26">
        <v>9</v>
      </c>
      <c r="E492" s="26">
        <v>0</v>
      </c>
      <c r="F492" s="21">
        <v>9</v>
      </c>
      <c r="G492" t="s">
        <v>2594</v>
      </c>
      <c r="H492" t="s">
        <v>6</v>
      </c>
      <c r="I492" t="s">
        <v>465</v>
      </c>
      <c r="J492" t="s">
        <v>465</v>
      </c>
      <c r="K492" s="29">
        <v>0.375</v>
      </c>
    </row>
    <row r="493" spans="4:11" x14ac:dyDescent="0.3">
      <c r="D493" s="26">
        <v>9</v>
      </c>
      <c r="E493" s="26">
        <v>0</v>
      </c>
      <c r="F493" s="21">
        <v>9</v>
      </c>
      <c r="G493" t="s">
        <v>2915</v>
      </c>
      <c r="H493" t="s">
        <v>1744</v>
      </c>
      <c r="I493" t="s">
        <v>468</v>
      </c>
      <c r="J493" t="s">
        <v>468</v>
      </c>
      <c r="K493" s="29">
        <v>0.375</v>
      </c>
    </row>
    <row r="494" spans="4:11" x14ac:dyDescent="0.3">
      <c r="D494" s="26">
        <v>9</v>
      </c>
      <c r="E494" s="26">
        <v>0</v>
      </c>
      <c r="F494" s="21">
        <v>9</v>
      </c>
      <c r="G494" t="s">
        <v>2918</v>
      </c>
      <c r="H494" t="s">
        <v>6</v>
      </c>
      <c r="I494" t="s">
        <v>468</v>
      </c>
      <c r="J494" t="s">
        <v>468</v>
      </c>
      <c r="K494" s="29">
        <v>0.375</v>
      </c>
    </row>
    <row r="495" spans="4:11" x14ac:dyDescent="0.3">
      <c r="D495" s="26">
        <v>9</v>
      </c>
      <c r="E495" s="26">
        <v>0</v>
      </c>
      <c r="F495" s="21">
        <v>9</v>
      </c>
      <c r="G495" t="s">
        <v>2924</v>
      </c>
      <c r="H495" t="s">
        <v>6</v>
      </c>
      <c r="I495" t="s">
        <v>465</v>
      </c>
      <c r="J495" t="s">
        <v>465</v>
      </c>
      <c r="K495" s="29">
        <v>0.375</v>
      </c>
    </row>
    <row r="496" spans="4:11" x14ac:dyDescent="0.3">
      <c r="D496" s="26">
        <v>9</v>
      </c>
      <c r="E496" s="26">
        <v>0</v>
      </c>
      <c r="F496" s="21">
        <v>9</v>
      </c>
      <c r="G496" t="s">
        <v>3356</v>
      </c>
      <c r="H496" t="s">
        <v>6</v>
      </c>
      <c r="I496" t="s">
        <v>468</v>
      </c>
      <c r="J496" t="s">
        <v>468</v>
      </c>
      <c r="K496" s="29">
        <v>0.375</v>
      </c>
    </row>
    <row r="497" spans="4:11" x14ac:dyDescent="0.3">
      <c r="D497" s="26">
        <v>9</v>
      </c>
      <c r="E497" s="26">
        <v>0</v>
      </c>
      <c r="F497" s="21">
        <v>9</v>
      </c>
      <c r="G497" t="s">
        <v>3708</v>
      </c>
      <c r="H497" t="s">
        <v>84</v>
      </c>
      <c r="I497" t="s">
        <v>471</v>
      </c>
      <c r="J497" t="s">
        <v>471</v>
      </c>
      <c r="K497" s="29">
        <v>0.375</v>
      </c>
    </row>
    <row r="498" spans="4:11" x14ac:dyDescent="0.3">
      <c r="D498" s="26">
        <v>8.9833333333333343</v>
      </c>
      <c r="E498" s="26">
        <v>7.9833333333333334</v>
      </c>
      <c r="F498" s="21">
        <v>1</v>
      </c>
      <c r="G498" t="s">
        <v>931</v>
      </c>
      <c r="H498" t="s">
        <v>6</v>
      </c>
      <c r="I498" s="2">
        <v>45922.500914351855</v>
      </c>
      <c r="J498" s="2">
        <v>45922.83353009259</v>
      </c>
      <c r="K498" s="29">
        <v>0.37430555555555556</v>
      </c>
    </row>
    <row r="499" spans="4:11" x14ac:dyDescent="0.3">
      <c r="D499" s="26">
        <v>8.9833333333333325</v>
      </c>
      <c r="E499" s="26">
        <v>8.9833333333333325</v>
      </c>
      <c r="F499" s="21">
        <v>0</v>
      </c>
      <c r="G499" t="s">
        <v>1637</v>
      </c>
      <c r="H499" t="s">
        <v>6</v>
      </c>
      <c r="I499" s="2">
        <v>45922.355486111112</v>
      </c>
      <c r="J499" s="2">
        <v>45922.729733796295</v>
      </c>
      <c r="K499" s="29">
        <v>0.37430555555555556</v>
      </c>
    </row>
    <row r="500" spans="4:11" x14ac:dyDescent="0.3">
      <c r="D500" s="26">
        <v>8.9833333333333325</v>
      </c>
      <c r="E500" s="26">
        <v>8.9833333333333325</v>
      </c>
      <c r="F500" s="21">
        <v>0</v>
      </c>
      <c r="G500" t="s">
        <v>2305</v>
      </c>
      <c r="H500" t="s">
        <v>6</v>
      </c>
      <c r="I500" s="2">
        <v>45922.420358796298</v>
      </c>
      <c r="J500" s="2">
        <v>45922.794942129629</v>
      </c>
      <c r="K500" s="29">
        <v>0.37430555555555556</v>
      </c>
    </row>
    <row r="501" spans="4:11" x14ac:dyDescent="0.3">
      <c r="D501" s="26">
        <v>8.9833333333333325</v>
      </c>
      <c r="E501" s="26">
        <v>8.9833333333333325</v>
      </c>
      <c r="F501" s="21">
        <v>0</v>
      </c>
      <c r="G501" t="s">
        <v>3696</v>
      </c>
      <c r="H501" t="s">
        <v>6</v>
      </c>
      <c r="I501" s="2">
        <v>45922.414398148147</v>
      </c>
      <c r="J501" s="2">
        <v>45922.788576388892</v>
      </c>
      <c r="K501" s="29">
        <v>0.37430555555555556</v>
      </c>
    </row>
    <row r="502" spans="4:11" x14ac:dyDescent="0.3">
      <c r="D502" s="26">
        <v>8.9666666666666668</v>
      </c>
      <c r="E502" s="26">
        <v>8.9666666666666668</v>
      </c>
      <c r="F502" s="21">
        <v>0</v>
      </c>
      <c r="G502" t="s">
        <v>940</v>
      </c>
      <c r="H502" t="s">
        <v>6</v>
      </c>
      <c r="I502" s="2">
        <v>45922.354768518519</v>
      </c>
      <c r="J502" s="2">
        <v>45922.728680555556</v>
      </c>
      <c r="K502" s="29">
        <v>0.37361111111111112</v>
      </c>
    </row>
    <row r="503" spans="4:11" x14ac:dyDescent="0.3">
      <c r="D503" s="26">
        <v>8.9666666666666668</v>
      </c>
      <c r="E503" s="26">
        <v>8.9666666666666668</v>
      </c>
      <c r="F503" s="21">
        <v>0</v>
      </c>
      <c r="G503" t="s">
        <v>1137</v>
      </c>
      <c r="H503" t="s">
        <v>6</v>
      </c>
      <c r="I503" s="2">
        <v>45922.351435185185</v>
      </c>
      <c r="J503" s="2">
        <v>45922.724756944444</v>
      </c>
      <c r="K503" s="29">
        <v>0.37361111111111112</v>
      </c>
    </row>
    <row r="504" spans="4:11" x14ac:dyDescent="0.3">
      <c r="D504" s="26">
        <v>8.9666666666666668</v>
      </c>
      <c r="E504" s="26">
        <v>8.9666666666666668</v>
      </c>
      <c r="F504" s="21">
        <v>0</v>
      </c>
      <c r="G504" t="s">
        <v>1163</v>
      </c>
      <c r="H504" t="s">
        <v>130</v>
      </c>
      <c r="I504" s="2">
        <v>45922.353449074071</v>
      </c>
      <c r="J504" s="2">
        <v>45922.726909722223</v>
      </c>
      <c r="K504" s="29">
        <v>0.37361111111111112</v>
      </c>
    </row>
    <row r="505" spans="4:11" x14ac:dyDescent="0.3">
      <c r="D505" s="26">
        <v>8.9666666666666668</v>
      </c>
      <c r="E505" s="26">
        <v>8.9666666666666668</v>
      </c>
      <c r="F505" s="21">
        <v>0</v>
      </c>
      <c r="G505" t="s">
        <v>1188</v>
      </c>
      <c r="H505" t="s">
        <v>6</v>
      </c>
      <c r="I505" s="2">
        <v>45922.418483796297</v>
      </c>
      <c r="J505" s="2">
        <v>45922.791875000003</v>
      </c>
      <c r="K505" s="29">
        <v>0.37361111111111112</v>
      </c>
    </row>
    <row r="506" spans="4:11" x14ac:dyDescent="0.3">
      <c r="D506" s="26">
        <v>8.9666666666666668</v>
      </c>
      <c r="E506" s="26">
        <v>8.9666666666666668</v>
      </c>
      <c r="F506" s="21">
        <v>0</v>
      </c>
      <c r="G506" t="s">
        <v>1218</v>
      </c>
      <c r="H506" t="s">
        <v>6</v>
      </c>
      <c r="I506" s="2">
        <v>45922.333854166667</v>
      </c>
      <c r="J506" s="2">
        <v>45922.708726851852</v>
      </c>
      <c r="K506" s="29">
        <v>0.37361111111111112</v>
      </c>
    </row>
    <row r="507" spans="4:11" x14ac:dyDescent="0.3">
      <c r="D507" s="26">
        <v>8.9666666666666668</v>
      </c>
      <c r="E507" s="26">
        <v>8.9666666666666668</v>
      </c>
      <c r="F507" s="21">
        <v>0</v>
      </c>
      <c r="G507" t="s">
        <v>1410</v>
      </c>
      <c r="H507" t="s">
        <v>6</v>
      </c>
      <c r="I507" s="2">
        <v>45922.321064814816</v>
      </c>
      <c r="J507" s="2">
        <v>45922.69458333333</v>
      </c>
      <c r="K507" s="29">
        <v>0.37361111111111112</v>
      </c>
    </row>
    <row r="508" spans="4:11" x14ac:dyDescent="0.3">
      <c r="D508" s="26">
        <v>8.9666666666666668</v>
      </c>
      <c r="E508" s="26">
        <v>8.9666666666666668</v>
      </c>
      <c r="F508" s="21">
        <v>0</v>
      </c>
      <c r="G508" t="s">
        <v>1689</v>
      </c>
      <c r="H508" t="s">
        <v>6</v>
      </c>
      <c r="I508" s="2">
        <v>45922.419861111113</v>
      </c>
      <c r="J508" s="2">
        <v>45922.793761574074</v>
      </c>
      <c r="K508" s="29">
        <v>0.37361111111111112</v>
      </c>
    </row>
    <row r="509" spans="4:11" x14ac:dyDescent="0.3">
      <c r="D509" s="26">
        <v>8.9666666666666668</v>
      </c>
      <c r="E509" s="26">
        <v>6.9666666666666668</v>
      </c>
      <c r="F509" s="21">
        <v>2</v>
      </c>
      <c r="G509" t="s">
        <v>2437</v>
      </c>
      <c r="H509" t="s">
        <v>6</v>
      </c>
      <c r="I509" s="2">
        <v>45922.440023148149</v>
      </c>
      <c r="J509" s="2">
        <v>45922.730532407404</v>
      </c>
      <c r="K509" s="29">
        <v>0.37361111111111112</v>
      </c>
    </row>
    <row r="510" spans="4:11" x14ac:dyDescent="0.3">
      <c r="D510" s="26">
        <v>8.9333333333333336</v>
      </c>
      <c r="E510" s="26">
        <v>8.9333333333333336</v>
      </c>
      <c r="F510" s="21">
        <v>0</v>
      </c>
      <c r="G510" t="s">
        <v>933</v>
      </c>
      <c r="H510" t="s">
        <v>6</v>
      </c>
      <c r="I510" s="2">
        <v>45922.375659722224</v>
      </c>
      <c r="J510" s="2">
        <v>45922.747627314813</v>
      </c>
      <c r="K510" s="29">
        <v>0.37222222222222223</v>
      </c>
    </row>
    <row r="511" spans="4:11" x14ac:dyDescent="0.3">
      <c r="D511" s="26">
        <v>8.9333333333333336</v>
      </c>
      <c r="E511" s="26">
        <v>8.9333333333333336</v>
      </c>
      <c r="F511" s="21">
        <v>0</v>
      </c>
      <c r="G511" t="s">
        <v>1062</v>
      </c>
      <c r="H511" t="s">
        <v>6</v>
      </c>
      <c r="I511" s="2">
        <v>45922.357152777775</v>
      </c>
      <c r="J511" s="2">
        <v>45922.729537037034</v>
      </c>
      <c r="K511" s="29">
        <v>0.37222222222222223</v>
      </c>
    </row>
    <row r="512" spans="4:11" x14ac:dyDescent="0.3">
      <c r="D512" s="26">
        <v>8.9333333333333336</v>
      </c>
      <c r="E512" s="26">
        <v>8.9333333333333336</v>
      </c>
      <c r="F512" s="21">
        <v>0</v>
      </c>
      <c r="G512" t="s">
        <v>3651</v>
      </c>
      <c r="H512" t="s">
        <v>84</v>
      </c>
      <c r="I512" s="2">
        <v>45922.375717592593</v>
      </c>
      <c r="J512" s="2">
        <v>45922.761064814818</v>
      </c>
      <c r="K512" s="29">
        <v>0.37222222222222223</v>
      </c>
    </row>
    <row r="513" spans="4:11" x14ac:dyDescent="0.3">
      <c r="D513" s="26">
        <v>8.9333333333333336</v>
      </c>
      <c r="E513" s="26">
        <v>7.9333333333333336</v>
      </c>
      <c r="F513" s="21">
        <v>1</v>
      </c>
      <c r="G513" t="s">
        <v>1241</v>
      </c>
      <c r="H513" t="s">
        <v>6</v>
      </c>
      <c r="I513" s="2">
        <v>45922.463437500002</v>
      </c>
      <c r="J513" s="2">
        <v>45922.793958333335</v>
      </c>
      <c r="K513" s="29">
        <v>0.37222222222222223</v>
      </c>
    </row>
    <row r="514" spans="4:11" x14ac:dyDescent="0.3">
      <c r="D514" s="26">
        <v>8.9166666666666679</v>
      </c>
      <c r="E514" s="26">
        <v>5.916666666666667</v>
      </c>
      <c r="F514" s="21">
        <v>3</v>
      </c>
      <c r="G514" t="s">
        <v>1589</v>
      </c>
      <c r="H514" t="s">
        <v>4</v>
      </c>
      <c r="I514" s="2">
        <v>45922.419085648151</v>
      </c>
      <c r="J514" s="2">
        <v>45922.787627314814</v>
      </c>
      <c r="K514" s="29">
        <v>0.37152777777777779</v>
      </c>
    </row>
    <row r="515" spans="4:11" x14ac:dyDescent="0.3">
      <c r="D515" s="26">
        <v>8.9166666666666661</v>
      </c>
      <c r="E515" s="26">
        <v>8.9166666666666661</v>
      </c>
      <c r="F515" s="21">
        <v>0</v>
      </c>
      <c r="G515" t="s">
        <v>1232</v>
      </c>
      <c r="H515" t="s">
        <v>6</v>
      </c>
      <c r="I515" s="2">
        <v>45922.363935185182</v>
      </c>
      <c r="J515" s="2">
        <v>45922.735312500001</v>
      </c>
      <c r="K515" s="29">
        <v>0.37152777777777779</v>
      </c>
    </row>
    <row r="516" spans="4:11" x14ac:dyDescent="0.3">
      <c r="D516" s="26">
        <v>8.9</v>
      </c>
      <c r="E516" s="26">
        <v>7.9</v>
      </c>
      <c r="F516" s="21">
        <v>1</v>
      </c>
      <c r="G516" t="s">
        <v>1346</v>
      </c>
      <c r="H516" t="s">
        <v>6</v>
      </c>
      <c r="I516" s="2">
        <v>45922.44604166667</v>
      </c>
      <c r="J516" s="2">
        <v>45922.775046296294</v>
      </c>
      <c r="K516" s="29">
        <v>0.37083333333333335</v>
      </c>
    </row>
    <row r="517" spans="4:11" x14ac:dyDescent="0.3">
      <c r="D517" s="26">
        <v>8.8833333333333329</v>
      </c>
      <c r="E517" s="26">
        <v>8.8833333333333329</v>
      </c>
      <c r="F517" s="21">
        <v>0</v>
      </c>
      <c r="G517" t="s">
        <v>1060</v>
      </c>
      <c r="H517" t="s">
        <v>6</v>
      </c>
      <c r="I517" s="2">
        <v>45922.360300925924</v>
      </c>
      <c r="J517" s="2">
        <v>45922.730162037034</v>
      </c>
      <c r="K517" s="29">
        <v>0.37013888888888891</v>
      </c>
    </row>
    <row r="518" spans="4:11" x14ac:dyDescent="0.3">
      <c r="D518" s="26">
        <v>8.8833333333333329</v>
      </c>
      <c r="E518" s="26">
        <v>8.8833333333333329</v>
      </c>
      <c r="F518" s="21">
        <v>0</v>
      </c>
      <c r="G518" t="s">
        <v>2234</v>
      </c>
      <c r="H518" t="s">
        <v>1744</v>
      </c>
      <c r="I518" s="2">
        <v>45922.351342592592</v>
      </c>
      <c r="J518" s="2">
        <v>45922.721319444441</v>
      </c>
      <c r="K518" s="29">
        <v>0.37013888888888891</v>
      </c>
    </row>
    <row r="519" spans="4:11" x14ac:dyDescent="0.3">
      <c r="D519" s="26">
        <v>8.8833333333333329</v>
      </c>
      <c r="E519" s="26">
        <v>8.8833333333333329</v>
      </c>
      <c r="F519" s="21">
        <v>0</v>
      </c>
      <c r="G519" t="s">
        <v>2463</v>
      </c>
      <c r="H519" t="s">
        <v>130</v>
      </c>
      <c r="I519" s="2">
        <v>45922.36645833333</v>
      </c>
      <c r="J519" s="2">
        <v>45922.73678240741</v>
      </c>
      <c r="K519" s="29">
        <v>0.37013888888888891</v>
      </c>
    </row>
    <row r="520" spans="4:11" x14ac:dyDescent="0.3">
      <c r="D520" s="26">
        <v>8.8833333333333329</v>
      </c>
      <c r="E520" s="26">
        <v>8.3833333333333329</v>
      </c>
      <c r="F520" s="21">
        <v>0.5</v>
      </c>
      <c r="G520" t="s">
        <v>2025</v>
      </c>
      <c r="H520" t="s">
        <v>6</v>
      </c>
      <c r="I520" s="2">
        <v>45922.364895833336</v>
      </c>
      <c r="J520" s="2">
        <v>45922.713946759257</v>
      </c>
      <c r="K520" s="29">
        <v>0.37013888888888891</v>
      </c>
    </row>
    <row r="521" spans="4:11" x14ac:dyDescent="0.3">
      <c r="D521" s="26">
        <v>8.8666666666666671</v>
      </c>
      <c r="E521" s="26">
        <v>8.8666666666666671</v>
      </c>
      <c r="F521" s="21">
        <v>0</v>
      </c>
      <c r="G521" t="s">
        <v>1173</v>
      </c>
      <c r="H521" t="s">
        <v>6</v>
      </c>
      <c r="I521" s="2">
        <v>45922.387303240743</v>
      </c>
      <c r="J521" s="2">
        <v>45922.756967592592</v>
      </c>
      <c r="K521" s="29">
        <v>0.36944444444444446</v>
      </c>
    </row>
    <row r="522" spans="4:11" x14ac:dyDescent="0.3">
      <c r="D522" s="26">
        <v>8.8666666666666671</v>
      </c>
      <c r="E522" s="26">
        <v>8.8666666666666671</v>
      </c>
      <c r="F522" s="21">
        <v>0</v>
      </c>
      <c r="G522" t="s">
        <v>1235</v>
      </c>
      <c r="H522" t="s">
        <v>6</v>
      </c>
      <c r="I522" s="2">
        <v>45922.456145833334</v>
      </c>
      <c r="J522" s="2">
        <v>45922.825752314813</v>
      </c>
      <c r="K522" s="29">
        <v>0.36944444444444446</v>
      </c>
    </row>
    <row r="523" spans="4:11" x14ac:dyDescent="0.3">
      <c r="D523" s="26">
        <v>8.8666666666666671</v>
      </c>
      <c r="E523" s="26">
        <v>8.8666666666666671</v>
      </c>
      <c r="F523" s="21">
        <v>0</v>
      </c>
      <c r="G523" t="s">
        <v>1398</v>
      </c>
      <c r="H523" t="s">
        <v>6</v>
      </c>
      <c r="I523" s="2">
        <v>45922.349988425929</v>
      </c>
      <c r="J523" s="2">
        <v>45922.719270833331</v>
      </c>
      <c r="K523" s="29">
        <v>0.36944444444444446</v>
      </c>
    </row>
    <row r="524" spans="4:11" x14ac:dyDescent="0.3">
      <c r="D524" s="26">
        <v>8.8666666666666671</v>
      </c>
      <c r="E524" s="26">
        <v>8.8666666666666671</v>
      </c>
      <c r="F524" s="21">
        <v>0</v>
      </c>
      <c r="G524" t="s">
        <v>1551</v>
      </c>
      <c r="H524" t="s">
        <v>6</v>
      </c>
      <c r="I524" s="2">
        <v>45922.384097222224</v>
      </c>
      <c r="J524" s="2">
        <v>45922.753495370373</v>
      </c>
      <c r="K524" s="29">
        <v>0.36944444444444446</v>
      </c>
    </row>
    <row r="525" spans="4:11" x14ac:dyDescent="0.3">
      <c r="D525" s="26">
        <v>8.8666666666666671</v>
      </c>
      <c r="E525" s="26">
        <v>8.8666666666666671</v>
      </c>
      <c r="F525" s="21">
        <v>0</v>
      </c>
      <c r="G525" t="s">
        <v>1718</v>
      </c>
      <c r="H525" t="s">
        <v>6</v>
      </c>
      <c r="I525" s="2">
        <v>45922.42386574074</v>
      </c>
      <c r="J525" s="2">
        <v>45922.793020833335</v>
      </c>
      <c r="K525" s="29">
        <v>0.36944444444444446</v>
      </c>
    </row>
    <row r="526" spans="4:11" x14ac:dyDescent="0.3">
      <c r="D526" s="26">
        <v>8.85</v>
      </c>
      <c r="E526" s="26">
        <v>8.85</v>
      </c>
      <c r="F526" s="21">
        <v>0</v>
      </c>
      <c r="G526" t="s">
        <v>950</v>
      </c>
      <c r="H526" t="s">
        <v>6</v>
      </c>
      <c r="I526" s="2">
        <v>45922.348819444444</v>
      </c>
      <c r="J526" s="2">
        <v>45922.717893518522</v>
      </c>
      <c r="K526" s="29">
        <v>0.36875000000000002</v>
      </c>
    </row>
    <row r="527" spans="4:11" x14ac:dyDescent="0.3">
      <c r="D527" s="26">
        <v>8.85</v>
      </c>
      <c r="E527" s="26">
        <v>8.85</v>
      </c>
      <c r="F527" s="21">
        <v>0</v>
      </c>
      <c r="G527" t="s">
        <v>1239</v>
      </c>
      <c r="H527" t="s">
        <v>6</v>
      </c>
      <c r="I527" s="2">
        <v>45922.42224537037</v>
      </c>
      <c r="J527" s="2">
        <v>45922.790983796294</v>
      </c>
      <c r="K527" s="29">
        <v>0.36875000000000002</v>
      </c>
    </row>
    <row r="528" spans="4:11" x14ac:dyDescent="0.3">
      <c r="D528" s="26">
        <v>8.85</v>
      </c>
      <c r="E528" s="26">
        <v>8.85</v>
      </c>
      <c r="F528" s="21">
        <v>0</v>
      </c>
      <c r="G528" t="s">
        <v>2208</v>
      </c>
      <c r="H528" t="s">
        <v>1744</v>
      </c>
      <c r="I528" s="2">
        <v>45922.368657407409</v>
      </c>
      <c r="J528" s="2">
        <v>45922.737650462965</v>
      </c>
      <c r="K528" s="29">
        <v>0.36875000000000002</v>
      </c>
    </row>
    <row r="529" spans="4:11" x14ac:dyDescent="0.3">
      <c r="D529" s="26">
        <v>8.8333333333333339</v>
      </c>
      <c r="E529" s="26">
        <v>8.8333333333333339</v>
      </c>
      <c r="F529" s="21">
        <v>0</v>
      </c>
      <c r="G529" t="s">
        <v>1258</v>
      </c>
      <c r="H529" t="s">
        <v>6</v>
      </c>
      <c r="I529" s="2">
        <v>45922.390925925924</v>
      </c>
      <c r="J529" s="2">
        <v>45922.758946759262</v>
      </c>
      <c r="K529" s="29">
        <v>0.36805555555555558</v>
      </c>
    </row>
    <row r="530" spans="4:11" x14ac:dyDescent="0.3">
      <c r="D530" s="26">
        <v>8.8333333333333339</v>
      </c>
      <c r="E530" s="26">
        <v>8.8333333333333339</v>
      </c>
      <c r="F530" s="21">
        <v>0</v>
      </c>
      <c r="G530" t="s">
        <v>1976</v>
      </c>
      <c r="H530" t="s">
        <v>6</v>
      </c>
      <c r="I530" s="2">
        <v>45922.494814814818</v>
      </c>
      <c r="J530" s="2">
        <v>45922.862951388888</v>
      </c>
      <c r="K530" s="29">
        <v>0.36805555555555558</v>
      </c>
    </row>
    <row r="531" spans="4:11" x14ac:dyDescent="0.3">
      <c r="D531" s="26">
        <v>8.8166666666666664</v>
      </c>
      <c r="E531" s="26">
        <v>8.8166666666666664</v>
      </c>
      <c r="F531" s="21">
        <v>0</v>
      </c>
      <c r="G531" t="s">
        <v>1117</v>
      </c>
      <c r="H531" t="s">
        <v>6</v>
      </c>
      <c r="I531" s="2">
        <v>45922.461458333331</v>
      </c>
      <c r="J531" s="2">
        <v>45922.828877314816</v>
      </c>
      <c r="K531" s="29">
        <v>0.36736111111111114</v>
      </c>
    </row>
    <row r="532" spans="4:11" x14ac:dyDescent="0.3">
      <c r="D532" s="26">
        <v>8.8000000000000007</v>
      </c>
      <c r="E532" s="26">
        <v>8.8000000000000007</v>
      </c>
      <c r="F532" s="21">
        <v>0</v>
      </c>
      <c r="G532" t="s">
        <v>956</v>
      </c>
      <c r="H532" t="s">
        <v>130</v>
      </c>
      <c r="I532" s="2">
        <v>45922.388009259259</v>
      </c>
      <c r="J532" s="2">
        <v>45922.754548611112</v>
      </c>
      <c r="K532" s="29">
        <v>0.36666666666666664</v>
      </c>
    </row>
    <row r="533" spans="4:11" x14ac:dyDescent="0.3">
      <c r="D533" s="26">
        <v>8.8000000000000007</v>
      </c>
      <c r="E533" s="26">
        <v>8.8000000000000007</v>
      </c>
      <c r="F533" s="21">
        <v>0</v>
      </c>
      <c r="G533" t="s">
        <v>2334</v>
      </c>
      <c r="H533" t="s">
        <v>6</v>
      </c>
      <c r="I533" s="2">
        <v>45922.341678240744</v>
      </c>
      <c r="J533" s="2">
        <v>45922.708460648151</v>
      </c>
      <c r="K533" s="29">
        <v>0.36666666666666664</v>
      </c>
    </row>
    <row r="534" spans="4:11" x14ac:dyDescent="0.3">
      <c r="D534" s="26">
        <v>8.7833333333333332</v>
      </c>
      <c r="E534" s="26">
        <v>8.7833333333333332</v>
      </c>
      <c r="F534" s="21">
        <v>0</v>
      </c>
      <c r="G534" t="s">
        <v>1189</v>
      </c>
      <c r="H534" t="s">
        <v>6</v>
      </c>
      <c r="I534" s="2">
        <v>45922.385752314818</v>
      </c>
      <c r="J534" s="2">
        <v>45922.751666666663</v>
      </c>
      <c r="K534" s="29">
        <v>0.3659722222222222</v>
      </c>
    </row>
    <row r="535" spans="4:11" x14ac:dyDescent="0.3">
      <c r="D535" s="26">
        <v>8.7666666666666675</v>
      </c>
      <c r="E535" s="26">
        <v>8.7666666666666675</v>
      </c>
      <c r="F535" s="21">
        <v>0</v>
      </c>
      <c r="G535" t="s">
        <v>1683</v>
      </c>
      <c r="H535" t="s">
        <v>6</v>
      </c>
      <c r="I535" s="2">
        <v>45922.365937499999</v>
      </c>
      <c r="J535" s="2">
        <v>45922.731400462966</v>
      </c>
      <c r="K535" s="29">
        <v>0.36527777777777776</v>
      </c>
    </row>
    <row r="536" spans="4:11" x14ac:dyDescent="0.3">
      <c r="D536" s="26">
        <v>8.7666666666666657</v>
      </c>
      <c r="E536" s="26">
        <v>7.7666666666666666</v>
      </c>
      <c r="F536" s="21">
        <v>1</v>
      </c>
      <c r="G536" t="s">
        <v>2368</v>
      </c>
      <c r="H536" t="s">
        <v>6</v>
      </c>
      <c r="I536" s="2">
        <v>45922.471134259256</v>
      </c>
      <c r="J536" s="2">
        <v>45922.794409722221</v>
      </c>
      <c r="K536" s="29">
        <v>0.36527777777777776</v>
      </c>
    </row>
    <row r="537" spans="4:11" x14ac:dyDescent="0.3">
      <c r="D537" s="26">
        <v>8.75</v>
      </c>
      <c r="E537" s="26">
        <v>8.75</v>
      </c>
      <c r="F537" s="21">
        <v>0</v>
      </c>
      <c r="G537" t="s">
        <v>1858</v>
      </c>
      <c r="H537" t="s">
        <v>1744</v>
      </c>
      <c r="I537" s="2">
        <v>45922.426979166667</v>
      </c>
      <c r="J537" s="2">
        <v>45922.791712962964</v>
      </c>
      <c r="K537" s="29">
        <v>0.36458333333333331</v>
      </c>
    </row>
    <row r="538" spans="4:11" x14ac:dyDescent="0.3">
      <c r="D538" s="26">
        <v>8.7333333333333343</v>
      </c>
      <c r="E538" s="26">
        <v>6.7333333333333334</v>
      </c>
      <c r="F538" s="21">
        <v>2</v>
      </c>
      <c r="G538" t="s">
        <v>1926</v>
      </c>
      <c r="H538" t="s">
        <v>6</v>
      </c>
      <c r="I538" s="2">
        <v>45922.345254629632</v>
      </c>
      <c r="J538" s="2">
        <v>45922.626111111109</v>
      </c>
      <c r="K538" s="29">
        <v>0.36388888888888887</v>
      </c>
    </row>
    <row r="539" spans="4:11" x14ac:dyDescent="0.3">
      <c r="D539" s="26">
        <v>8.7166666666666668</v>
      </c>
      <c r="E539" s="26">
        <v>8.7166666666666668</v>
      </c>
      <c r="F539" s="21">
        <v>0</v>
      </c>
      <c r="G539" t="s">
        <v>2010</v>
      </c>
      <c r="H539" t="s">
        <v>6</v>
      </c>
      <c r="I539" s="2">
        <v>45922.377013888887</v>
      </c>
      <c r="J539" s="2">
        <v>45922.740335648145</v>
      </c>
      <c r="K539" s="29">
        <v>0.36319444444444443</v>
      </c>
    </row>
    <row r="540" spans="4:11" x14ac:dyDescent="0.3">
      <c r="D540" s="26">
        <v>8.7166666666666668</v>
      </c>
      <c r="E540" s="26">
        <v>8.7166666666666668</v>
      </c>
      <c r="F540" s="21">
        <v>0</v>
      </c>
      <c r="G540" t="s">
        <v>2103</v>
      </c>
      <c r="H540" t="s">
        <v>6</v>
      </c>
      <c r="I540" s="2">
        <v>45922.439340277779</v>
      </c>
      <c r="J540" s="2">
        <v>45922.802511574075</v>
      </c>
      <c r="K540" s="29">
        <v>0.36319444444444443</v>
      </c>
    </row>
    <row r="541" spans="4:11" x14ac:dyDescent="0.3">
      <c r="D541" s="26">
        <v>8.7166666666666668</v>
      </c>
      <c r="E541" s="26">
        <v>8.7166666666666668</v>
      </c>
      <c r="F541" s="21">
        <v>0</v>
      </c>
      <c r="G541" t="s">
        <v>2320</v>
      </c>
      <c r="H541" t="s">
        <v>6</v>
      </c>
      <c r="I541" s="2">
        <v>45922.356458333335</v>
      </c>
      <c r="J541" s="2">
        <v>45922.719884259262</v>
      </c>
      <c r="K541" s="29">
        <v>0.36319444444444443</v>
      </c>
    </row>
    <row r="542" spans="4:11" x14ac:dyDescent="0.3">
      <c r="D542" s="26">
        <v>8.6999999999999993</v>
      </c>
      <c r="E542" s="26">
        <v>8.6999999999999993</v>
      </c>
      <c r="F542" s="21">
        <v>0</v>
      </c>
      <c r="G542" t="s">
        <v>1149</v>
      </c>
      <c r="H542" t="s">
        <v>6</v>
      </c>
      <c r="I542" s="2">
        <v>45922.373738425929</v>
      </c>
      <c r="J542" s="2">
        <v>45922.735891203702</v>
      </c>
      <c r="K542" s="29">
        <v>0.36249999999999999</v>
      </c>
    </row>
    <row r="543" spans="4:11" x14ac:dyDescent="0.3">
      <c r="D543" s="26">
        <v>8.6999999999999993</v>
      </c>
      <c r="E543" s="26">
        <v>8.6999999999999993</v>
      </c>
      <c r="F543" s="21">
        <v>0</v>
      </c>
      <c r="G543" t="s">
        <v>1759</v>
      </c>
      <c r="H543" t="s">
        <v>1744</v>
      </c>
      <c r="I543" s="2">
        <v>45922.366400462961</v>
      </c>
      <c r="J543" s="2">
        <v>45922.729062500002</v>
      </c>
      <c r="K543" s="29">
        <v>0.36249999999999999</v>
      </c>
    </row>
    <row r="544" spans="4:11" x14ac:dyDescent="0.3">
      <c r="D544" s="26">
        <v>8.6666666666666661</v>
      </c>
      <c r="E544" s="26">
        <v>8.6666666666666661</v>
      </c>
      <c r="F544" s="21">
        <v>0</v>
      </c>
      <c r="G544" t="s">
        <v>1362</v>
      </c>
      <c r="H544" t="s">
        <v>6</v>
      </c>
      <c r="I544" s="2">
        <v>45922.501296296294</v>
      </c>
      <c r="J544" s="2">
        <v>45922.862615740742</v>
      </c>
      <c r="K544" s="29">
        <v>0.3611111111111111</v>
      </c>
    </row>
    <row r="545" spans="4:11" x14ac:dyDescent="0.3">
      <c r="D545" s="26">
        <v>8.6666666666666661</v>
      </c>
      <c r="E545" s="26">
        <v>8.6666666666666661</v>
      </c>
      <c r="F545" s="21">
        <v>0</v>
      </c>
      <c r="G545" t="s">
        <v>1880</v>
      </c>
      <c r="H545" t="s">
        <v>6</v>
      </c>
      <c r="I545" s="2">
        <v>45922.43173611111</v>
      </c>
      <c r="J545" s="2">
        <v>45922.793009259258</v>
      </c>
      <c r="K545" s="29">
        <v>0.3611111111111111</v>
      </c>
    </row>
    <row r="546" spans="4:11" x14ac:dyDescent="0.3">
      <c r="D546" s="26">
        <v>8.6666666666666661</v>
      </c>
      <c r="E546" s="26">
        <v>8.6666666666666661</v>
      </c>
      <c r="F546" s="21">
        <v>0</v>
      </c>
      <c r="G546" t="s">
        <v>3389</v>
      </c>
      <c r="H546" t="s">
        <v>6</v>
      </c>
      <c r="I546" s="2">
        <v>45922.476354166669</v>
      </c>
      <c r="J546" s="2">
        <v>45922.837164351855</v>
      </c>
      <c r="K546" s="29">
        <v>0.3611111111111111</v>
      </c>
    </row>
    <row r="547" spans="4:11" x14ac:dyDescent="0.3">
      <c r="D547" s="26">
        <v>8.65</v>
      </c>
      <c r="E547" s="26">
        <v>8.65</v>
      </c>
      <c r="F547" s="21">
        <v>0</v>
      </c>
      <c r="G547" t="s">
        <v>1555</v>
      </c>
      <c r="H547" t="s">
        <v>6</v>
      </c>
      <c r="I547" s="2">
        <v>45922.397233796299</v>
      </c>
      <c r="J547" s="2">
        <v>45922.7575</v>
      </c>
      <c r="K547" s="29">
        <v>0.36041666666666666</v>
      </c>
    </row>
    <row r="548" spans="4:11" x14ac:dyDescent="0.3">
      <c r="D548" s="26">
        <v>8.65</v>
      </c>
      <c r="E548" s="26">
        <v>8.65</v>
      </c>
      <c r="F548" s="21">
        <v>0</v>
      </c>
      <c r="G548" t="s">
        <v>1658</v>
      </c>
      <c r="H548" t="s">
        <v>6</v>
      </c>
      <c r="I548" s="2">
        <v>45922.350138888891</v>
      </c>
      <c r="J548" s="2">
        <v>45922.710312499999</v>
      </c>
      <c r="K548" s="29">
        <v>0.36041666666666666</v>
      </c>
    </row>
    <row r="549" spans="4:11" x14ac:dyDescent="0.3">
      <c r="D549" s="26">
        <v>8.65</v>
      </c>
      <c r="E549" s="26">
        <v>8.65</v>
      </c>
      <c r="F549" s="21">
        <v>0</v>
      </c>
      <c r="G549" t="s">
        <v>1955</v>
      </c>
      <c r="H549" t="s">
        <v>6</v>
      </c>
      <c r="I549" s="2">
        <v>45922.527025462965</v>
      </c>
      <c r="J549" s="2">
        <v>45922.887129629627</v>
      </c>
      <c r="K549" s="29">
        <v>0.36041666666666666</v>
      </c>
    </row>
    <row r="550" spans="4:11" x14ac:dyDescent="0.3">
      <c r="D550" s="26">
        <v>8.65</v>
      </c>
      <c r="E550" s="26">
        <v>8.65</v>
      </c>
      <c r="F550" s="21">
        <v>0</v>
      </c>
      <c r="G550" t="s">
        <v>1967</v>
      </c>
      <c r="H550" t="s">
        <v>6</v>
      </c>
      <c r="I550" s="2">
        <v>45922.388240740744</v>
      </c>
      <c r="J550" s="2">
        <v>45922.748425925929</v>
      </c>
      <c r="K550" s="29">
        <v>0.36041666666666666</v>
      </c>
    </row>
    <row r="551" spans="4:11" x14ac:dyDescent="0.3">
      <c r="D551" s="26">
        <v>8.6333333333333329</v>
      </c>
      <c r="E551" s="26">
        <v>8.6333333333333329</v>
      </c>
      <c r="F551" s="21">
        <v>0</v>
      </c>
      <c r="G551" t="s">
        <v>923</v>
      </c>
      <c r="H551" t="s">
        <v>6</v>
      </c>
      <c r="I551" s="2">
        <v>45922.432743055557</v>
      </c>
      <c r="J551" s="2">
        <v>45922.792442129627</v>
      </c>
      <c r="K551" s="29">
        <v>0.35972222222222222</v>
      </c>
    </row>
    <row r="552" spans="4:11" x14ac:dyDescent="0.3">
      <c r="D552" s="26">
        <v>8.6333333333333329</v>
      </c>
      <c r="E552" s="26">
        <v>8.6333333333333329</v>
      </c>
      <c r="F552" s="21">
        <v>0</v>
      </c>
      <c r="G552" t="s">
        <v>1276</v>
      </c>
      <c r="H552" t="s">
        <v>6</v>
      </c>
      <c r="I552" s="2">
        <v>45922.46025462963</v>
      </c>
      <c r="J552" s="2">
        <v>45922.8200462963</v>
      </c>
      <c r="K552" s="29">
        <v>0.35972222222222222</v>
      </c>
    </row>
    <row r="553" spans="4:11" x14ac:dyDescent="0.3">
      <c r="D553" s="26">
        <v>8.6166666666666671</v>
      </c>
      <c r="E553" s="26">
        <v>8.6166666666666671</v>
      </c>
      <c r="F553" s="21">
        <v>0</v>
      </c>
      <c r="G553" t="s">
        <v>1113</v>
      </c>
      <c r="H553" t="s">
        <v>6</v>
      </c>
      <c r="I553" s="2">
        <v>45922.497303240743</v>
      </c>
      <c r="J553" s="2">
        <v>45922.856064814812</v>
      </c>
      <c r="K553" s="29">
        <v>0.35902777777777778</v>
      </c>
    </row>
    <row r="554" spans="4:11" x14ac:dyDescent="0.3">
      <c r="D554" s="26">
        <v>8.6166666666666671</v>
      </c>
      <c r="E554" s="26">
        <v>8.6166666666666671</v>
      </c>
      <c r="F554" s="21">
        <v>0</v>
      </c>
      <c r="G554" t="s">
        <v>1498</v>
      </c>
      <c r="H554" t="s">
        <v>6</v>
      </c>
      <c r="I554" s="2">
        <v>45922.435567129629</v>
      </c>
      <c r="J554" s="2">
        <v>45922.794641203705</v>
      </c>
      <c r="K554" s="29">
        <v>0.35902777777777778</v>
      </c>
    </row>
    <row r="555" spans="4:11" x14ac:dyDescent="0.3">
      <c r="D555" s="26">
        <v>8.6166666666666671</v>
      </c>
      <c r="E555" s="26">
        <v>5.1166666666666663</v>
      </c>
      <c r="F555" s="21">
        <v>3.5</v>
      </c>
      <c r="G555" t="s">
        <v>2337</v>
      </c>
      <c r="H555" t="s">
        <v>6</v>
      </c>
      <c r="I555" s="2">
        <v>45922.502152777779</v>
      </c>
      <c r="J555" s="2">
        <v>45922.715266203704</v>
      </c>
      <c r="K555" s="29">
        <v>0.35902777777777778</v>
      </c>
    </row>
    <row r="556" spans="4:11" x14ac:dyDescent="0.3">
      <c r="D556" s="26">
        <v>8.6</v>
      </c>
      <c r="E556" s="26">
        <v>8.6</v>
      </c>
      <c r="F556" s="21">
        <v>0</v>
      </c>
      <c r="G556" t="s">
        <v>1248</v>
      </c>
      <c r="H556" t="s">
        <v>6</v>
      </c>
      <c r="I556" s="2">
        <v>45922.394652777781</v>
      </c>
      <c r="J556" s="2">
        <v>45922.752858796295</v>
      </c>
      <c r="K556" s="29">
        <v>0.35833333333333334</v>
      </c>
    </row>
    <row r="557" spans="4:11" x14ac:dyDescent="0.3">
      <c r="D557" s="26">
        <v>8.6</v>
      </c>
      <c r="E557" s="26">
        <v>8.6</v>
      </c>
      <c r="F557" s="21">
        <v>0</v>
      </c>
      <c r="G557" t="s">
        <v>1788</v>
      </c>
      <c r="H557" t="s">
        <v>1744</v>
      </c>
      <c r="I557" s="2">
        <v>45922.41302083333</v>
      </c>
      <c r="J557" s="2">
        <v>45922.77107638889</v>
      </c>
      <c r="K557" s="29">
        <v>0.35833333333333334</v>
      </c>
    </row>
    <row r="558" spans="4:11" x14ac:dyDescent="0.3">
      <c r="D558" s="26">
        <v>8.6</v>
      </c>
      <c r="E558" s="26">
        <v>8.6</v>
      </c>
      <c r="F558" s="21">
        <v>0</v>
      </c>
      <c r="G558" t="s">
        <v>3501</v>
      </c>
      <c r="H558" t="s">
        <v>130</v>
      </c>
      <c r="I558" s="2">
        <v>45922.399780092594</v>
      </c>
      <c r="J558" s="2">
        <v>45922.758032407408</v>
      </c>
      <c r="K558" s="29">
        <v>0.35833333333333334</v>
      </c>
    </row>
    <row r="559" spans="4:11" x14ac:dyDescent="0.3">
      <c r="D559" s="26">
        <v>8.5833333333333339</v>
      </c>
      <c r="E559" s="26">
        <v>8.5833333333333339</v>
      </c>
      <c r="F559" s="21">
        <v>0</v>
      </c>
      <c r="G559" t="s">
        <v>1407</v>
      </c>
      <c r="H559" t="s">
        <v>6</v>
      </c>
      <c r="I559" s="2">
        <v>45922.359016203707</v>
      </c>
      <c r="J559" s="2">
        <v>45922.716805555552</v>
      </c>
      <c r="K559" s="29">
        <v>0.3576388888888889</v>
      </c>
    </row>
    <row r="560" spans="4:11" x14ac:dyDescent="0.3">
      <c r="D560" s="26">
        <v>8.5833333333333321</v>
      </c>
      <c r="E560" s="26">
        <v>7.583333333333333</v>
      </c>
      <c r="F560" s="21">
        <v>1</v>
      </c>
      <c r="G560" t="s">
        <v>1501</v>
      </c>
      <c r="H560" t="s">
        <v>6</v>
      </c>
      <c r="I560" s="2">
        <v>45922.324317129627</v>
      </c>
      <c r="J560" s="2">
        <v>45922.640416666669</v>
      </c>
      <c r="K560" s="29">
        <v>0.3576388888888889</v>
      </c>
    </row>
    <row r="561" spans="4:11" x14ac:dyDescent="0.3">
      <c r="D561" s="26">
        <v>8.5666666666666664</v>
      </c>
      <c r="E561" s="26">
        <v>8.5666666666666664</v>
      </c>
      <c r="F561" s="21">
        <v>0</v>
      </c>
      <c r="G561" t="s">
        <v>2066</v>
      </c>
      <c r="H561" t="s">
        <v>6</v>
      </c>
      <c r="I561" s="2">
        <v>45922.394768518519</v>
      </c>
      <c r="J561" s="2">
        <v>45922.751770833333</v>
      </c>
      <c r="K561" s="29">
        <v>0.35694444444444445</v>
      </c>
    </row>
    <row r="562" spans="4:11" x14ac:dyDescent="0.3">
      <c r="D562" s="26">
        <v>8.5500000000000007</v>
      </c>
      <c r="E562" s="26">
        <v>8.5500000000000007</v>
      </c>
      <c r="F562" s="21">
        <v>0</v>
      </c>
      <c r="G562" t="s">
        <v>1435</v>
      </c>
      <c r="H562" t="s">
        <v>6</v>
      </c>
      <c r="I562" s="2">
        <v>45922.436736111114</v>
      </c>
      <c r="J562" s="2">
        <v>45922.793275462966</v>
      </c>
      <c r="K562" s="29">
        <v>0.35625000000000001</v>
      </c>
    </row>
    <row r="563" spans="4:11" x14ac:dyDescent="0.3">
      <c r="D563" s="26">
        <v>8.5500000000000007</v>
      </c>
      <c r="E563" s="26">
        <v>8.5500000000000007</v>
      </c>
      <c r="F563" s="21">
        <v>0</v>
      </c>
      <c r="G563" t="s">
        <v>2399</v>
      </c>
      <c r="H563" t="s">
        <v>6</v>
      </c>
      <c r="I563" s="2">
        <v>45922.436562499999</v>
      </c>
      <c r="J563" s="2">
        <v>45922.792881944442</v>
      </c>
      <c r="K563" s="29">
        <v>0.35625000000000001</v>
      </c>
    </row>
    <row r="564" spans="4:11" x14ac:dyDescent="0.3">
      <c r="D564" s="26">
        <v>8.5166666666666675</v>
      </c>
      <c r="E564" s="26">
        <v>8.5166666666666675</v>
      </c>
      <c r="F564" s="21">
        <v>0</v>
      </c>
      <c r="G564" t="s">
        <v>915</v>
      </c>
      <c r="H564" t="s">
        <v>6</v>
      </c>
      <c r="I564" s="2">
        <v>45922.404687499999</v>
      </c>
      <c r="J564" s="2">
        <v>45922.759236111109</v>
      </c>
      <c r="K564" s="29">
        <v>0.35486111111111113</v>
      </c>
    </row>
    <row r="565" spans="4:11" x14ac:dyDescent="0.3">
      <c r="D565" s="26">
        <v>8.5166666666666675</v>
      </c>
      <c r="E565" s="26">
        <v>8.5166666666666675</v>
      </c>
      <c r="F565" s="21">
        <v>0</v>
      </c>
      <c r="G565" t="s">
        <v>1206</v>
      </c>
      <c r="H565" t="s">
        <v>6</v>
      </c>
      <c r="I565" s="2">
        <v>45922.377118055556</v>
      </c>
      <c r="J565" s="2">
        <v>45922.731921296298</v>
      </c>
      <c r="K565" s="29">
        <v>0.35486111111111113</v>
      </c>
    </row>
    <row r="566" spans="4:11" x14ac:dyDescent="0.3">
      <c r="D566" s="26">
        <v>8.5166666666666675</v>
      </c>
      <c r="E566" s="26">
        <v>8.5166666666666675</v>
      </c>
      <c r="F566" s="21">
        <v>0</v>
      </c>
      <c r="G566" t="s">
        <v>1237</v>
      </c>
      <c r="H566" t="s">
        <v>6</v>
      </c>
      <c r="I566" s="2">
        <v>45922.457592592589</v>
      </c>
      <c r="J566" s="2">
        <v>45922.812789351854</v>
      </c>
      <c r="K566" s="29">
        <v>0.35486111111111113</v>
      </c>
    </row>
    <row r="567" spans="4:11" x14ac:dyDescent="0.3">
      <c r="D567" s="26">
        <v>8.5</v>
      </c>
      <c r="E567" s="26">
        <v>8.5</v>
      </c>
      <c r="F567" s="21">
        <v>0</v>
      </c>
      <c r="G567" t="s">
        <v>1187</v>
      </c>
      <c r="H567" t="s">
        <v>6</v>
      </c>
      <c r="I567" s="2">
        <v>45922.376273148147</v>
      </c>
      <c r="J567" s="2">
        <v>45922.730624999997</v>
      </c>
      <c r="K567" s="29">
        <v>0.35416666666666669</v>
      </c>
    </row>
    <row r="568" spans="4:11" x14ac:dyDescent="0.3">
      <c r="D568" s="26">
        <v>8.5</v>
      </c>
      <c r="E568" s="26">
        <v>8.5</v>
      </c>
      <c r="F568" s="21">
        <v>0</v>
      </c>
      <c r="G568" t="s">
        <v>1733</v>
      </c>
      <c r="H568" t="s">
        <v>6</v>
      </c>
      <c r="I568" s="2">
        <v>45922.480682870373</v>
      </c>
      <c r="J568" s="2">
        <v>45922.83494212963</v>
      </c>
      <c r="K568" s="29">
        <v>0.35416666666666669</v>
      </c>
    </row>
    <row r="569" spans="4:11" x14ac:dyDescent="0.3">
      <c r="D569" s="26">
        <v>8.5</v>
      </c>
      <c r="E569" s="26">
        <v>8.5</v>
      </c>
      <c r="F569" s="21">
        <v>0</v>
      </c>
      <c r="G569" t="s">
        <v>2581</v>
      </c>
      <c r="H569" t="s">
        <v>1744</v>
      </c>
      <c r="I569" s="2">
        <v>45922.329675925925</v>
      </c>
      <c r="J569" s="2">
        <v>45922.684131944443</v>
      </c>
      <c r="K569" s="29">
        <v>0.35416666666666669</v>
      </c>
    </row>
    <row r="570" spans="4:11" x14ac:dyDescent="0.3">
      <c r="D570" s="26">
        <v>8.5</v>
      </c>
      <c r="E570" s="26">
        <v>0</v>
      </c>
      <c r="F570" s="21">
        <v>8.5</v>
      </c>
      <c r="G570" t="s">
        <v>1179</v>
      </c>
      <c r="H570" t="s">
        <v>6</v>
      </c>
      <c r="I570" t="s">
        <v>465</v>
      </c>
      <c r="J570" t="s">
        <v>465</v>
      </c>
      <c r="K570" s="29">
        <v>0.35416666666666669</v>
      </c>
    </row>
    <row r="571" spans="4:11" x14ac:dyDescent="0.3">
      <c r="D571" s="26">
        <v>8.4666666666666668</v>
      </c>
      <c r="E571" s="26">
        <v>8.4666666666666668</v>
      </c>
      <c r="F571" s="21">
        <v>0</v>
      </c>
      <c r="G571" t="s">
        <v>2759</v>
      </c>
      <c r="H571" t="s">
        <v>6</v>
      </c>
      <c r="I571" s="2">
        <v>45922.400000000001</v>
      </c>
      <c r="J571" s="2">
        <v>45922.75277777778</v>
      </c>
      <c r="K571" s="29">
        <v>0.3527777777777778</v>
      </c>
    </row>
    <row r="572" spans="4:11" x14ac:dyDescent="0.3">
      <c r="D572" s="26">
        <v>8.4499999999999993</v>
      </c>
      <c r="E572" s="26">
        <v>8.4499999999999993</v>
      </c>
      <c r="F572" s="21">
        <v>0</v>
      </c>
      <c r="G572" t="s">
        <v>1271</v>
      </c>
      <c r="H572" t="s">
        <v>6</v>
      </c>
      <c r="I572" s="2">
        <v>45922.325856481482</v>
      </c>
      <c r="J572" s="2">
        <v>45922.677916666667</v>
      </c>
      <c r="K572" s="29">
        <v>0.35208333333333336</v>
      </c>
    </row>
    <row r="573" spans="4:11" x14ac:dyDescent="0.3">
      <c r="D573" s="26">
        <v>8.4499999999999993</v>
      </c>
      <c r="E573" s="26">
        <v>8.4499999999999993</v>
      </c>
      <c r="F573" s="21">
        <v>0</v>
      </c>
      <c r="G573" t="s">
        <v>2034</v>
      </c>
      <c r="H573" t="s">
        <v>6</v>
      </c>
      <c r="I573" s="2">
        <v>45922.401446759257</v>
      </c>
      <c r="J573" s="2">
        <v>45922.753333333334</v>
      </c>
      <c r="K573" s="29">
        <v>0.35208333333333336</v>
      </c>
    </row>
    <row r="574" spans="4:11" x14ac:dyDescent="0.3">
      <c r="D574" s="26">
        <v>8.4333333333333336</v>
      </c>
      <c r="E574" s="26">
        <v>8.4333333333333336</v>
      </c>
      <c r="F574" s="21">
        <v>0</v>
      </c>
      <c r="G574" t="s">
        <v>949</v>
      </c>
      <c r="H574" t="s">
        <v>6</v>
      </c>
      <c r="I574" s="2">
        <v>45922.509062500001</v>
      </c>
      <c r="J574" s="2">
        <v>45922.86078703704</v>
      </c>
      <c r="K574" s="29">
        <v>0.35138888888888886</v>
      </c>
    </row>
    <row r="575" spans="4:11" x14ac:dyDescent="0.3">
      <c r="D575" s="26">
        <v>8.4333333333333336</v>
      </c>
      <c r="E575" s="26">
        <v>8.4333333333333336</v>
      </c>
      <c r="F575" s="21">
        <v>0</v>
      </c>
      <c r="G575" t="s">
        <v>1825</v>
      </c>
      <c r="H575" t="s">
        <v>1744</v>
      </c>
      <c r="I575" s="2">
        <v>45922.460277777776</v>
      </c>
      <c r="J575" s="2">
        <v>45922.811747685184</v>
      </c>
      <c r="K575" s="29">
        <v>0.35138888888888886</v>
      </c>
    </row>
    <row r="576" spans="4:11" x14ac:dyDescent="0.3">
      <c r="D576" s="26">
        <v>8.4333333333333336</v>
      </c>
      <c r="E576" s="26">
        <v>8.4333333333333336</v>
      </c>
      <c r="F576" s="21">
        <v>0</v>
      </c>
      <c r="G576" t="s">
        <v>2466</v>
      </c>
      <c r="H576" t="s">
        <v>6</v>
      </c>
      <c r="I576" s="2">
        <v>45922.422812500001</v>
      </c>
      <c r="J576" s="2">
        <v>45922.774375000001</v>
      </c>
      <c r="K576" s="29">
        <v>0.35138888888888886</v>
      </c>
    </row>
    <row r="577" spans="4:11" x14ac:dyDescent="0.3">
      <c r="D577" s="26">
        <v>8.4166666666666679</v>
      </c>
      <c r="E577" s="26">
        <v>7.416666666666667</v>
      </c>
      <c r="F577" s="21">
        <v>1</v>
      </c>
      <c r="G577" t="s">
        <v>1279</v>
      </c>
      <c r="H577" t="s">
        <v>6</v>
      </c>
      <c r="I577" s="2">
        <v>45922.570775462962</v>
      </c>
      <c r="J577" s="2">
        <v>45922.879826388889</v>
      </c>
      <c r="K577" s="29">
        <v>0.35069444444444442</v>
      </c>
    </row>
    <row r="578" spans="4:11" x14ac:dyDescent="0.3">
      <c r="D578" s="26">
        <v>8.4166666666666661</v>
      </c>
      <c r="E578" s="26">
        <v>8.4166666666666661</v>
      </c>
      <c r="F578" s="21">
        <v>0</v>
      </c>
      <c r="G578" t="s">
        <v>1291</v>
      </c>
      <c r="H578" t="s">
        <v>6</v>
      </c>
      <c r="I578" s="2">
        <v>45922.364930555559</v>
      </c>
      <c r="J578" s="2">
        <v>45922.71565972222</v>
      </c>
      <c r="K578" s="29">
        <v>0.35069444444444442</v>
      </c>
    </row>
    <row r="579" spans="4:11" x14ac:dyDescent="0.3">
      <c r="D579" s="26">
        <v>8.4166666666666661</v>
      </c>
      <c r="E579" s="26">
        <v>8.4166666666666661</v>
      </c>
      <c r="F579" s="21">
        <v>0</v>
      </c>
      <c r="G579" t="s">
        <v>1304</v>
      </c>
      <c r="H579" t="s">
        <v>6</v>
      </c>
      <c r="I579" s="2">
        <v>45922.420115740744</v>
      </c>
      <c r="J579" s="2">
        <v>45922.770810185182</v>
      </c>
      <c r="K579" s="29">
        <v>0.35069444444444442</v>
      </c>
    </row>
    <row r="580" spans="4:11" x14ac:dyDescent="0.3">
      <c r="D580" s="26">
        <v>8.4</v>
      </c>
      <c r="E580" s="26">
        <v>8.4</v>
      </c>
      <c r="F580" s="21">
        <v>0</v>
      </c>
      <c r="G580" t="s">
        <v>2498</v>
      </c>
      <c r="H580" t="s">
        <v>6</v>
      </c>
      <c r="I580" s="2">
        <v>45922.487800925926</v>
      </c>
      <c r="J580" s="2">
        <v>45922.83792824074</v>
      </c>
      <c r="K580" s="29">
        <v>0.35</v>
      </c>
    </row>
    <row r="581" spans="4:11" x14ac:dyDescent="0.3">
      <c r="D581" s="26">
        <v>8.4</v>
      </c>
      <c r="E581" s="26">
        <v>8.4</v>
      </c>
      <c r="F581" s="21">
        <v>0</v>
      </c>
      <c r="G581" t="s">
        <v>3507</v>
      </c>
      <c r="H581" t="s">
        <v>6</v>
      </c>
      <c r="I581" s="2">
        <v>45922.459398148145</v>
      </c>
      <c r="J581" s="2">
        <v>45922.809502314813</v>
      </c>
      <c r="K581" s="29">
        <v>0.35</v>
      </c>
    </row>
    <row r="582" spans="4:11" x14ac:dyDescent="0.3">
      <c r="D582" s="26">
        <v>8.3833333333333329</v>
      </c>
      <c r="E582" s="26">
        <v>8.3833333333333329</v>
      </c>
      <c r="F582" s="21">
        <v>0</v>
      </c>
      <c r="G582" t="s">
        <v>1071</v>
      </c>
      <c r="H582" t="s">
        <v>6</v>
      </c>
      <c r="I582" s="2">
        <v>45922.466805555552</v>
      </c>
      <c r="J582" s="2">
        <v>45922.816435185188</v>
      </c>
      <c r="K582" s="29">
        <v>0.34930555555555554</v>
      </c>
    </row>
    <row r="583" spans="4:11" x14ac:dyDescent="0.3">
      <c r="D583" s="26">
        <v>8.3666666666666671</v>
      </c>
      <c r="E583" s="26">
        <v>8.3666666666666671</v>
      </c>
      <c r="F583" s="21">
        <v>0</v>
      </c>
      <c r="G583" t="s">
        <v>1233</v>
      </c>
      <c r="H583" t="s">
        <v>6</v>
      </c>
      <c r="I583" s="2">
        <v>45922.498252314814</v>
      </c>
      <c r="J583" s="2">
        <v>45922.846759259257</v>
      </c>
      <c r="K583" s="29">
        <v>0.34861111111111109</v>
      </c>
    </row>
    <row r="584" spans="4:11" x14ac:dyDescent="0.3">
      <c r="D584" s="26">
        <v>8.35</v>
      </c>
      <c r="E584" s="26">
        <v>8.35</v>
      </c>
      <c r="F584" s="21">
        <v>0</v>
      </c>
      <c r="G584" t="s">
        <v>1286</v>
      </c>
      <c r="H584" t="s">
        <v>6</v>
      </c>
      <c r="I584" s="2">
        <v>45922.376747685186</v>
      </c>
      <c r="J584" s="2">
        <v>45922.724664351852</v>
      </c>
      <c r="K584" s="29">
        <v>0.34791666666666665</v>
      </c>
    </row>
    <row r="585" spans="4:11" x14ac:dyDescent="0.3">
      <c r="D585" s="26">
        <v>8.35</v>
      </c>
      <c r="E585" s="26">
        <v>8.35</v>
      </c>
      <c r="F585" s="21">
        <v>0</v>
      </c>
      <c r="G585" t="s">
        <v>2020</v>
      </c>
      <c r="H585" t="s">
        <v>6</v>
      </c>
      <c r="I585" s="2">
        <v>45922.322326388887</v>
      </c>
      <c r="J585" s="2">
        <v>45922.670092592591</v>
      </c>
      <c r="K585" s="29">
        <v>0.34791666666666665</v>
      </c>
    </row>
    <row r="586" spans="4:11" x14ac:dyDescent="0.3">
      <c r="D586" s="26">
        <v>8.3333333333333339</v>
      </c>
      <c r="E586" s="26">
        <v>8.3333333333333339</v>
      </c>
      <c r="F586" s="21">
        <v>0</v>
      </c>
      <c r="G586" t="s">
        <v>1302</v>
      </c>
      <c r="H586" t="s">
        <v>6</v>
      </c>
      <c r="I586" s="2">
        <v>45922.455810185187</v>
      </c>
      <c r="J586" s="2">
        <v>45922.803229166668</v>
      </c>
      <c r="K586" s="29">
        <v>0.34722222222222221</v>
      </c>
    </row>
    <row r="587" spans="4:11" x14ac:dyDescent="0.3">
      <c r="D587" s="26">
        <v>8.3333333333333339</v>
      </c>
      <c r="E587" s="26">
        <v>8.3333333333333339</v>
      </c>
      <c r="F587" s="21">
        <v>0</v>
      </c>
      <c r="G587" t="s">
        <v>2440</v>
      </c>
      <c r="H587" t="s">
        <v>6</v>
      </c>
      <c r="I587" s="2">
        <v>45922.460416666669</v>
      </c>
      <c r="J587" s="2">
        <v>45922.807534722226</v>
      </c>
      <c r="K587" s="29">
        <v>0.34722222222222221</v>
      </c>
    </row>
    <row r="588" spans="4:11" x14ac:dyDescent="0.3">
      <c r="D588" s="26">
        <v>8.3166666666666664</v>
      </c>
      <c r="E588" s="26">
        <v>8.3166666666666664</v>
      </c>
      <c r="F588" s="21">
        <v>0</v>
      </c>
      <c r="G588" t="s">
        <v>2013</v>
      </c>
      <c r="H588" t="s">
        <v>6</v>
      </c>
      <c r="I588" s="2">
        <v>45922.446215277778</v>
      </c>
      <c r="J588" s="2">
        <v>45922.792754629627</v>
      </c>
      <c r="K588" s="29">
        <v>0.34652777777777777</v>
      </c>
    </row>
    <row r="589" spans="4:11" x14ac:dyDescent="0.3">
      <c r="D589" s="26">
        <v>8.3166666666666664</v>
      </c>
      <c r="E589" s="26">
        <v>8.3166666666666664</v>
      </c>
      <c r="F589" s="21">
        <v>0</v>
      </c>
      <c r="G589" t="s">
        <v>2314</v>
      </c>
      <c r="H589" t="s">
        <v>6</v>
      </c>
      <c r="I589" s="2">
        <v>45922.456747685188</v>
      </c>
      <c r="J589" s="2">
        <v>45922.803530092591</v>
      </c>
      <c r="K589" s="29">
        <v>0.34652777777777777</v>
      </c>
    </row>
    <row r="590" spans="4:11" x14ac:dyDescent="0.3">
      <c r="D590" s="26">
        <v>8.3000000000000007</v>
      </c>
      <c r="E590" s="26">
        <v>8.3000000000000007</v>
      </c>
      <c r="F590" s="21">
        <v>0</v>
      </c>
      <c r="G590" t="s">
        <v>916</v>
      </c>
      <c r="H590" t="s">
        <v>6</v>
      </c>
      <c r="I590" s="2">
        <v>45922.335659722223</v>
      </c>
      <c r="J590" s="2">
        <v>45922.681643518517</v>
      </c>
      <c r="K590" s="29">
        <v>0.34583333333333333</v>
      </c>
    </row>
    <row r="591" spans="4:11" x14ac:dyDescent="0.3">
      <c r="D591" s="26">
        <v>8.3000000000000007</v>
      </c>
      <c r="E591" s="26">
        <v>8.3000000000000007</v>
      </c>
      <c r="F591" s="21">
        <v>0</v>
      </c>
      <c r="G591" t="s">
        <v>1156</v>
      </c>
      <c r="H591" t="s">
        <v>6</v>
      </c>
      <c r="I591" s="2">
        <v>45922.451805555553</v>
      </c>
      <c r="J591" s="2">
        <v>45922.797685185185</v>
      </c>
      <c r="K591" s="29">
        <v>0.34583333333333333</v>
      </c>
    </row>
    <row r="592" spans="4:11" x14ac:dyDescent="0.3">
      <c r="D592" s="26">
        <v>8.3000000000000007</v>
      </c>
      <c r="E592" s="26">
        <v>8.3000000000000007</v>
      </c>
      <c r="F592" s="21">
        <v>0</v>
      </c>
      <c r="G592" t="s">
        <v>2178</v>
      </c>
      <c r="H592" t="s">
        <v>6</v>
      </c>
      <c r="I592" s="2">
        <v>45922.413101851853</v>
      </c>
      <c r="J592" s="2">
        <v>45922.758622685185</v>
      </c>
      <c r="K592" s="29">
        <v>0.34583333333333333</v>
      </c>
    </row>
    <row r="593" spans="4:11" x14ac:dyDescent="0.3">
      <c r="D593" s="26">
        <v>8.2833333333333332</v>
      </c>
      <c r="E593" s="26">
        <v>8.2833333333333332</v>
      </c>
      <c r="F593" s="21">
        <v>0</v>
      </c>
      <c r="G593" t="s">
        <v>943</v>
      </c>
      <c r="H593" t="s">
        <v>6</v>
      </c>
      <c r="I593" s="2">
        <v>45922.505312499998</v>
      </c>
      <c r="J593" s="2">
        <v>45922.85015046296</v>
      </c>
      <c r="K593" s="29">
        <v>0.34513888888888888</v>
      </c>
    </row>
    <row r="594" spans="4:11" x14ac:dyDescent="0.3">
      <c r="D594" s="26">
        <v>8.2833333333333332</v>
      </c>
      <c r="E594" s="26">
        <v>7.2833333333333332</v>
      </c>
      <c r="F594" s="21">
        <v>1</v>
      </c>
      <c r="G594" t="s">
        <v>953</v>
      </c>
      <c r="H594" t="s">
        <v>6</v>
      </c>
      <c r="I594" s="2">
        <v>45922.578229166669</v>
      </c>
      <c r="J594" s="2">
        <v>45922.881435185183</v>
      </c>
      <c r="K594" s="29">
        <v>0.34513888888888888</v>
      </c>
    </row>
    <row r="595" spans="4:11" x14ac:dyDescent="0.3">
      <c r="D595" s="26">
        <v>8.2666666666666675</v>
      </c>
      <c r="E595" s="26">
        <v>8.2666666666666675</v>
      </c>
      <c r="F595" s="21">
        <v>0</v>
      </c>
      <c r="G595" t="s">
        <v>1191</v>
      </c>
      <c r="H595" t="s">
        <v>6</v>
      </c>
      <c r="I595" s="2">
        <v>45922.367546296293</v>
      </c>
      <c r="J595" s="2">
        <v>45922.711759259262</v>
      </c>
      <c r="K595" s="29">
        <v>0.34444444444444444</v>
      </c>
    </row>
    <row r="596" spans="4:11" x14ac:dyDescent="0.3">
      <c r="D596" s="26">
        <v>8.2666666666666675</v>
      </c>
      <c r="E596" s="26">
        <v>8.2666666666666675</v>
      </c>
      <c r="F596" s="21">
        <v>0</v>
      </c>
      <c r="G596" t="s">
        <v>1771</v>
      </c>
      <c r="H596" t="s">
        <v>6</v>
      </c>
      <c r="I596" s="2">
        <v>45922.497569444444</v>
      </c>
      <c r="J596" s="2">
        <v>45922.841944444444</v>
      </c>
      <c r="K596" s="29">
        <v>0.34444444444444444</v>
      </c>
    </row>
    <row r="597" spans="4:11" x14ac:dyDescent="0.3">
      <c r="D597" s="26">
        <v>8.2666666666666675</v>
      </c>
      <c r="E597" s="26">
        <v>8.2666666666666675</v>
      </c>
      <c r="F597" s="21">
        <v>0</v>
      </c>
      <c r="G597" t="s">
        <v>3690</v>
      </c>
      <c r="H597" t="s">
        <v>6</v>
      </c>
      <c r="I597" s="2">
        <v>45922.424513888887</v>
      </c>
      <c r="J597" s="2">
        <v>45922.769097222219</v>
      </c>
      <c r="K597" s="29">
        <v>0.34444444444444444</v>
      </c>
    </row>
    <row r="598" spans="4:11" x14ac:dyDescent="0.3">
      <c r="D598" s="26">
        <v>8.2333333333333325</v>
      </c>
      <c r="E598" s="26">
        <v>8.2333333333333325</v>
      </c>
      <c r="F598" s="21">
        <v>0</v>
      </c>
      <c r="G598" t="s">
        <v>959</v>
      </c>
      <c r="H598" t="s">
        <v>6</v>
      </c>
      <c r="I598" s="2">
        <v>45922.496805555558</v>
      </c>
      <c r="J598" s="2">
        <v>45922.840162037035</v>
      </c>
      <c r="K598" s="29">
        <v>0.34305555555555556</v>
      </c>
    </row>
    <row r="599" spans="4:11" x14ac:dyDescent="0.3">
      <c r="D599" s="26">
        <v>8.2333333333333325</v>
      </c>
      <c r="E599" s="26">
        <v>8.2333333333333325</v>
      </c>
      <c r="F599" s="21">
        <v>0</v>
      </c>
      <c r="G599" t="s">
        <v>1308</v>
      </c>
      <c r="H599" t="s">
        <v>6</v>
      </c>
      <c r="I599" s="2">
        <v>45922.411585648151</v>
      </c>
      <c r="J599" s="2">
        <v>45922.754942129628</v>
      </c>
      <c r="K599" s="29">
        <v>0.34305555555555556</v>
      </c>
    </row>
    <row r="600" spans="4:11" x14ac:dyDescent="0.3">
      <c r="D600" s="26">
        <v>8.2333333333333325</v>
      </c>
      <c r="E600" s="26">
        <v>8.2333333333333325</v>
      </c>
      <c r="F600" s="21">
        <v>0</v>
      </c>
      <c r="G600" t="s">
        <v>2536</v>
      </c>
      <c r="H600" t="s">
        <v>6</v>
      </c>
      <c r="I600" s="2">
        <v>45922.414409722223</v>
      </c>
      <c r="J600" s="2">
        <v>45922.757777777777</v>
      </c>
      <c r="K600" s="29">
        <v>0.34305555555555556</v>
      </c>
    </row>
    <row r="601" spans="4:11" x14ac:dyDescent="0.3">
      <c r="D601" s="26">
        <v>8.2333333333333325</v>
      </c>
      <c r="E601" s="26">
        <v>8.2333333333333325</v>
      </c>
      <c r="F601" s="21">
        <v>0</v>
      </c>
      <c r="G601" t="s">
        <v>3155</v>
      </c>
      <c r="H601" t="s">
        <v>6</v>
      </c>
      <c r="I601" s="2">
        <v>45922.422442129631</v>
      </c>
      <c r="J601" s="2">
        <v>45922.765381944446</v>
      </c>
      <c r="K601" s="29">
        <v>0.34305555555555556</v>
      </c>
    </row>
    <row r="602" spans="4:11" x14ac:dyDescent="0.3">
      <c r="D602" s="26">
        <v>8.2166666666666668</v>
      </c>
      <c r="E602" s="26">
        <v>8.2166666666666668</v>
      </c>
      <c r="F602" s="21">
        <v>0</v>
      </c>
      <c r="G602" t="s">
        <v>2124</v>
      </c>
      <c r="H602" t="s">
        <v>6</v>
      </c>
      <c r="I602" s="2">
        <v>45922.540937500002</v>
      </c>
      <c r="J602" s="2">
        <v>45922.883125</v>
      </c>
      <c r="K602" s="29">
        <v>0.34236111111111112</v>
      </c>
    </row>
    <row r="603" spans="4:11" x14ac:dyDescent="0.3">
      <c r="D603" s="26">
        <v>8.1999999999999993</v>
      </c>
      <c r="E603" s="26">
        <v>8.1999999999999993</v>
      </c>
      <c r="F603" s="21">
        <v>0</v>
      </c>
      <c r="G603" t="s">
        <v>966</v>
      </c>
      <c r="H603" t="s">
        <v>6</v>
      </c>
      <c r="I603" s="2">
        <v>45922.3671412037</v>
      </c>
      <c r="J603" s="2">
        <v>45922.709097222221</v>
      </c>
      <c r="K603" s="29">
        <v>0.34166666666666667</v>
      </c>
    </row>
    <row r="604" spans="4:11" x14ac:dyDescent="0.3">
      <c r="D604" s="26">
        <v>8.1999999999999993</v>
      </c>
      <c r="E604" s="26">
        <v>8.1999999999999993</v>
      </c>
      <c r="F604" s="21">
        <v>0</v>
      </c>
      <c r="G604" t="s">
        <v>1200</v>
      </c>
      <c r="H604" t="s">
        <v>6</v>
      </c>
      <c r="I604" s="2">
        <v>45922.492256944446</v>
      </c>
      <c r="J604" s="2">
        <v>45922.834016203706</v>
      </c>
      <c r="K604" s="29">
        <v>0.34166666666666667</v>
      </c>
    </row>
    <row r="605" spans="4:11" x14ac:dyDescent="0.3">
      <c r="D605" s="26">
        <v>8.1999999999999993</v>
      </c>
      <c r="E605" s="26">
        <v>8.1999999999999993</v>
      </c>
      <c r="F605" s="21">
        <v>0</v>
      </c>
      <c r="G605" t="s">
        <v>1214</v>
      </c>
      <c r="H605" t="s">
        <v>6</v>
      </c>
      <c r="I605" s="2">
        <v>45922.374791666669</v>
      </c>
      <c r="J605" s="2">
        <v>45922.716620370367</v>
      </c>
      <c r="K605" s="29">
        <v>0.34166666666666667</v>
      </c>
    </row>
    <row r="606" spans="4:11" x14ac:dyDescent="0.3">
      <c r="D606" s="26">
        <v>8.1999999999999993</v>
      </c>
      <c r="E606" s="26">
        <v>8.1999999999999993</v>
      </c>
      <c r="F606" s="21">
        <v>0</v>
      </c>
      <c r="G606" t="s">
        <v>1215</v>
      </c>
      <c r="H606" t="s">
        <v>6</v>
      </c>
      <c r="I606" s="2">
        <v>45922.454259259262</v>
      </c>
      <c r="J606" s="2">
        <v>45922.795856481483</v>
      </c>
      <c r="K606" s="29">
        <v>0.34166666666666667</v>
      </c>
    </row>
    <row r="607" spans="4:11" x14ac:dyDescent="0.3">
      <c r="D607" s="26">
        <v>8.1999999999999993</v>
      </c>
      <c r="E607" s="26">
        <v>8.1999999999999993</v>
      </c>
      <c r="F607" s="21">
        <v>0</v>
      </c>
      <c r="G607" t="s">
        <v>1621</v>
      </c>
      <c r="H607" t="s">
        <v>6</v>
      </c>
      <c r="I607" s="2">
        <v>45922.411666666667</v>
      </c>
      <c r="J607" s="2">
        <v>45922.753460648149</v>
      </c>
      <c r="K607" s="29">
        <v>0.34166666666666667</v>
      </c>
    </row>
    <row r="608" spans="4:11" x14ac:dyDescent="0.3">
      <c r="D608" s="26">
        <v>8.1999999999999993</v>
      </c>
      <c r="E608" s="26">
        <v>8.1999999999999993</v>
      </c>
      <c r="F608" s="21">
        <v>0</v>
      </c>
      <c r="G608" t="s">
        <v>1883</v>
      </c>
      <c r="H608" t="s">
        <v>6</v>
      </c>
      <c r="I608" s="2">
        <v>45922.548715277779</v>
      </c>
      <c r="J608" s="2">
        <v>45922.890474537038</v>
      </c>
      <c r="K608" s="29">
        <v>0.34166666666666667</v>
      </c>
    </row>
    <row r="609" spans="4:11" x14ac:dyDescent="0.3">
      <c r="D609" s="26">
        <v>8.1833333333333336</v>
      </c>
      <c r="E609" s="26">
        <v>8.1833333333333336</v>
      </c>
      <c r="F609" s="21">
        <v>0</v>
      </c>
      <c r="G609" t="s">
        <v>927</v>
      </c>
      <c r="H609" t="s">
        <v>6</v>
      </c>
      <c r="I609" s="2">
        <v>45922.452152777776</v>
      </c>
      <c r="J609" s="2">
        <v>45922.793032407404</v>
      </c>
      <c r="K609" s="29">
        <v>0.34097222222222223</v>
      </c>
    </row>
    <row r="610" spans="4:11" x14ac:dyDescent="0.3">
      <c r="D610" s="26">
        <v>8.1833333333333336</v>
      </c>
      <c r="E610" s="26">
        <v>8.1833333333333336</v>
      </c>
      <c r="F610" s="21">
        <v>0</v>
      </c>
      <c r="G610" t="s">
        <v>1197</v>
      </c>
      <c r="H610" t="s">
        <v>6</v>
      </c>
      <c r="I610" s="2">
        <v>45922.496886574074</v>
      </c>
      <c r="J610" s="2">
        <v>45922.837835648148</v>
      </c>
      <c r="K610" s="29">
        <v>0.34097222222222223</v>
      </c>
    </row>
    <row r="611" spans="4:11" x14ac:dyDescent="0.3">
      <c r="D611" s="26">
        <v>8.1833333333333336</v>
      </c>
      <c r="E611" s="26">
        <v>8.1833333333333336</v>
      </c>
      <c r="F611" s="21">
        <v>0</v>
      </c>
      <c r="G611" t="s">
        <v>1256</v>
      </c>
      <c r="H611" t="s">
        <v>6</v>
      </c>
      <c r="I611" s="2">
        <v>45922.540011574078</v>
      </c>
      <c r="J611" s="2">
        <v>45922.881226851852</v>
      </c>
      <c r="K611" s="29">
        <v>0.34097222222222223</v>
      </c>
    </row>
    <row r="612" spans="4:11" x14ac:dyDescent="0.3">
      <c r="D612" s="26">
        <v>8.1833333333333336</v>
      </c>
      <c r="E612" s="26">
        <v>8.1833333333333336</v>
      </c>
      <c r="F612" s="21">
        <v>0</v>
      </c>
      <c r="G612" t="s">
        <v>1421</v>
      </c>
      <c r="H612" t="s">
        <v>6</v>
      </c>
      <c r="I612" s="2">
        <v>45922.332569444443</v>
      </c>
      <c r="J612" s="2">
        <v>45922.673761574071</v>
      </c>
      <c r="K612" s="29">
        <v>0.34097222222222223</v>
      </c>
    </row>
    <row r="613" spans="4:11" x14ac:dyDescent="0.3">
      <c r="D613" s="26">
        <v>8.1666666666666679</v>
      </c>
      <c r="E613" s="26">
        <v>7.166666666666667</v>
      </c>
      <c r="F613" s="21">
        <v>1</v>
      </c>
      <c r="G613" t="s">
        <v>1299</v>
      </c>
      <c r="H613" t="s">
        <v>6</v>
      </c>
      <c r="I613" s="2">
        <v>45922.580428240741</v>
      </c>
      <c r="J613" s="2">
        <v>45922.879027777781</v>
      </c>
      <c r="K613" s="29">
        <v>0.34027777777777779</v>
      </c>
    </row>
    <row r="614" spans="4:11" x14ac:dyDescent="0.3">
      <c r="D614" s="26">
        <v>8.1666666666666661</v>
      </c>
      <c r="E614" s="26">
        <v>8.1666666666666661</v>
      </c>
      <c r="F614" s="21">
        <v>0</v>
      </c>
      <c r="G614" t="s">
        <v>1067</v>
      </c>
      <c r="H614" t="s">
        <v>6</v>
      </c>
      <c r="I614" s="2">
        <v>45922.498807870368</v>
      </c>
      <c r="J614" s="2">
        <v>45922.839363425926</v>
      </c>
      <c r="K614" s="29">
        <v>0.34027777777777779</v>
      </c>
    </row>
    <row r="615" spans="4:11" x14ac:dyDescent="0.3">
      <c r="D615" s="26">
        <v>8.1666666666666661</v>
      </c>
      <c r="E615" s="26">
        <v>8.1666666666666661</v>
      </c>
      <c r="F615" s="21">
        <v>0</v>
      </c>
      <c r="G615" t="s">
        <v>1167</v>
      </c>
      <c r="H615" t="s">
        <v>6</v>
      </c>
      <c r="I615" s="2">
        <v>45922.337210648147</v>
      </c>
      <c r="J615" s="2">
        <v>45922.67728009259</v>
      </c>
      <c r="K615" s="29">
        <v>0.34027777777777779</v>
      </c>
    </row>
    <row r="616" spans="4:11" x14ac:dyDescent="0.3">
      <c r="D616" s="26">
        <v>8.1666666666666661</v>
      </c>
      <c r="E616" s="26">
        <v>8.1666666666666661</v>
      </c>
      <c r="F616" s="21">
        <v>0</v>
      </c>
      <c r="G616" t="s">
        <v>1525</v>
      </c>
      <c r="H616" t="s">
        <v>6</v>
      </c>
      <c r="I616" s="2">
        <v>45922.410613425927</v>
      </c>
      <c r="J616" s="2">
        <v>45922.751226851855</v>
      </c>
      <c r="K616" s="29">
        <v>0.34027777777777779</v>
      </c>
    </row>
    <row r="617" spans="4:11" x14ac:dyDescent="0.3">
      <c r="D617" s="26">
        <v>8.1666666666666661</v>
      </c>
      <c r="E617" s="26">
        <v>8.1666666666666661</v>
      </c>
      <c r="F617" s="21">
        <v>0</v>
      </c>
      <c r="G617" t="s">
        <v>2492</v>
      </c>
      <c r="H617" t="s">
        <v>6</v>
      </c>
      <c r="I617" s="2">
        <v>45922.435046296298</v>
      </c>
      <c r="J617" s="2">
        <v>45922.775358796294</v>
      </c>
      <c r="K617" s="29">
        <v>0.34027777777777779</v>
      </c>
    </row>
    <row r="618" spans="4:11" x14ac:dyDescent="0.3">
      <c r="D618" s="26">
        <v>8.15</v>
      </c>
      <c r="E618" s="26">
        <v>8.15</v>
      </c>
      <c r="F618" s="21">
        <v>0</v>
      </c>
      <c r="G618" t="s">
        <v>2544</v>
      </c>
      <c r="H618" t="s">
        <v>6</v>
      </c>
      <c r="I618" s="2">
        <v>45922.412569444445</v>
      </c>
      <c r="J618" s="2">
        <v>45922.751909722225</v>
      </c>
      <c r="K618" s="29">
        <v>0.33958333333333335</v>
      </c>
    </row>
    <row r="619" spans="4:11" x14ac:dyDescent="0.3">
      <c r="D619" s="26">
        <v>8.1333333333333329</v>
      </c>
      <c r="E619" s="26">
        <v>8.1333333333333329</v>
      </c>
      <c r="F619" s="21">
        <v>0</v>
      </c>
      <c r="G619" t="s">
        <v>1073</v>
      </c>
      <c r="H619" t="s">
        <v>6</v>
      </c>
      <c r="I619" s="2">
        <v>45922.412523148145</v>
      </c>
      <c r="J619" s="2">
        <v>45922.751493055555</v>
      </c>
      <c r="K619" s="29">
        <v>0.33888888888888891</v>
      </c>
    </row>
    <row r="620" spans="4:11" x14ac:dyDescent="0.3">
      <c r="D620" s="26">
        <v>8.1333333333333329</v>
      </c>
      <c r="E620" s="26">
        <v>8.1333333333333329</v>
      </c>
      <c r="F620" s="21">
        <v>0</v>
      </c>
      <c r="G620" t="s">
        <v>1561</v>
      </c>
      <c r="H620" t="s">
        <v>84</v>
      </c>
      <c r="I620" s="2">
        <v>45922.332557870373</v>
      </c>
      <c r="J620" s="2">
        <v>45922.716863425929</v>
      </c>
      <c r="K620" s="29">
        <v>0.33888888888888891</v>
      </c>
    </row>
    <row r="621" spans="4:11" x14ac:dyDescent="0.3">
      <c r="D621" s="26">
        <v>8.1333333333333329</v>
      </c>
      <c r="E621" s="26">
        <v>8.1333333333333329</v>
      </c>
      <c r="F621" s="21">
        <v>0</v>
      </c>
      <c r="G621" t="s">
        <v>2477</v>
      </c>
      <c r="H621" t="s">
        <v>6</v>
      </c>
      <c r="I621" s="2">
        <v>45922.455671296295</v>
      </c>
      <c r="J621" s="2">
        <v>45922.794803240744</v>
      </c>
      <c r="K621" s="29">
        <v>0.33888888888888891</v>
      </c>
    </row>
    <row r="622" spans="4:11" x14ac:dyDescent="0.3">
      <c r="D622" s="26">
        <v>8.1166666666666671</v>
      </c>
      <c r="E622" s="26">
        <v>8.1166666666666671</v>
      </c>
      <c r="F622" s="21">
        <v>0</v>
      </c>
      <c r="G622" t="s">
        <v>812</v>
      </c>
      <c r="H622" t="s">
        <v>6</v>
      </c>
      <c r="I622" s="2">
        <v>45922.414074074077</v>
      </c>
      <c r="J622" s="2">
        <v>45922.752199074072</v>
      </c>
      <c r="K622" s="29">
        <v>0.33819444444444446</v>
      </c>
    </row>
    <row r="623" spans="4:11" x14ac:dyDescent="0.3">
      <c r="D623" s="26">
        <v>8.1166666666666671</v>
      </c>
      <c r="E623" s="26">
        <v>8.1166666666666671</v>
      </c>
      <c r="F623" s="21">
        <v>0</v>
      </c>
      <c r="G623" t="s">
        <v>1065</v>
      </c>
      <c r="H623" t="s">
        <v>6</v>
      </c>
      <c r="I623" s="2">
        <v>45922.393078703702</v>
      </c>
      <c r="J623" s="2">
        <v>45922.731585648151</v>
      </c>
      <c r="K623" s="29">
        <v>0.33819444444444446</v>
      </c>
    </row>
    <row r="624" spans="4:11" x14ac:dyDescent="0.3">
      <c r="D624" s="26">
        <v>8.1166666666666671</v>
      </c>
      <c r="E624" s="26">
        <v>8.1166666666666671</v>
      </c>
      <c r="F624" s="21">
        <v>0</v>
      </c>
      <c r="G624" t="s">
        <v>1528</v>
      </c>
      <c r="H624" t="s">
        <v>6</v>
      </c>
      <c r="I624" s="2">
        <v>45922.333923611113</v>
      </c>
      <c r="J624" s="2">
        <v>45922.672083333331</v>
      </c>
      <c r="K624" s="29">
        <v>0.33819444444444446</v>
      </c>
    </row>
    <row r="625" spans="4:11" x14ac:dyDescent="0.3">
      <c r="D625" s="26">
        <v>8.1166666666666671</v>
      </c>
      <c r="E625" s="26">
        <v>8.1166666666666671</v>
      </c>
      <c r="F625" s="21">
        <v>0</v>
      </c>
      <c r="G625" t="s">
        <v>2120</v>
      </c>
      <c r="H625" t="s">
        <v>6</v>
      </c>
      <c r="I625" s="2">
        <v>45922.412002314813</v>
      </c>
      <c r="J625" s="2">
        <v>45922.750196759262</v>
      </c>
      <c r="K625" s="29">
        <v>0.33819444444444446</v>
      </c>
    </row>
    <row r="626" spans="4:11" x14ac:dyDescent="0.3">
      <c r="D626" s="26">
        <v>8.1166666666666671</v>
      </c>
      <c r="E626" s="26">
        <v>8.1166666666666671</v>
      </c>
      <c r="F626" s="21">
        <v>0</v>
      </c>
      <c r="G626" t="s">
        <v>2393</v>
      </c>
      <c r="H626" t="s">
        <v>6</v>
      </c>
      <c r="I626" s="2">
        <v>45922.373067129629</v>
      </c>
      <c r="J626" s="2">
        <v>45922.711458333331</v>
      </c>
      <c r="K626" s="29">
        <v>0.33819444444444446</v>
      </c>
    </row>
    <row r="627" spans="4:11" x14ac:dyDescent="0.3">
      <c r="D627" s="26">
        <v>8.1166666666666671</v>
      </c>
      <c r="E627" s="26">
        <v>7.1166666666666663</v>
      </c>
      <c r="F627" s="21">
        <v>1</v>
      </c>
      <c r="G627" t="s">
        <v>1243</v>
      </c>
      <c r="H627" t="s">
        <v>6</v>
      </c>
      <c r="I627" s="2">
        <v>45922.540243055555</v>
      </c>
      <c r="J627" s="2">
        <v>45922.836655092593</v>
      </c>
      <c r="K627" s="29">
        <v>0.33819444444444446</v>
      </c>
    </row>
    <row r="628" spans="4:11" x14ac:dyDescent="0.3">
      <c r="D628" s="26">
        <v>8.1</v>
      </c>
      <c r="E628" s="26">
        <v>8.1</v>
      </c>
      <c r="F628" s="21">
        <v>0</v>
      </c>
      <c r="G628" t="s">
        <v>1007</v>
      </c>
      <c r="H628" t="s">
        <v>6</v>
      </c>
      <c r="I628" s="2">
        <v>45922.456261574072</v>
      </c>
      <c r="J628" s="2">
        <v>45922.793912037036</v>
      </c>
      <c r="K628" s="29">
        <v>0.33750000000000002</v>
      </c>
    </row>
    <row r="629" spans="4:11" x14ac:dyDescent="0.3">
      <c r="D629" s="26">
        <v>8.1</v>
      </c>
      <c r="E629" s="26">
        <v>8.1</v>
      </c>
      <c r="F629" s="21">
        <v>0</v>
      </c>
      <c r="G629" t="s">
        <v>2539</v>
      </c>
      <c r="H629" t="s">
        <v>6</v>
      </c>
      <c r="I629" s="2">
        <v>45922.418715277781</v>
      </c>
      <c r="J629" s="2">
        <v>45922.756006944444</v>
      </c>
      <c r="K629" s="29">
        <v>0.33750000000000002</v>
      </c>
    </row>
    <row r="630" spans="4:11" x14ac:dyDescent="0.3">
      <c r="D630" s="26">
        <v>8.1</v>
      </c>
      <c r="E630" s="26">
        <v>8.1</v>
      </c>
      <c r="F630" s="21">
        <v>0</v>
      </c>
      <c r="G630" t="s">
        <v>2568</v>
      </c>
      <c r="H630" t="s">
        <v>6</v>
      </c>
      <c r="I630" s="2">
        <v>45922.456006944441</v>
      </c>
      <c r="J630" s="2">
        <v>45922.793368055558</v>
      </c>
      <c r="K630" s="29">
        <v>0.33750000000000002</v>
      </c>
    </row>
    <row r="631" spans="4:11" x14ac:dyDescent="0.3">
      <c r="D631" s="26">
        <v>8.0833333333333339</v>
      </c>
      <c r="E631" s="26">
        <v>8.0833333333333339</v>
      </c>
      <c r="F631" s="21">
        <v>0</v>
      </c>
      <c r="G631" t="s">
        <v>918</v>
      </c>
      <c r="H631" t="s">
        <v>6</v>
      </c>
      <c r="I631" s="2">
        <v>45922.457465277781</v>
      </c>
      <c r="J631" s="2">
        <v>45922.794212962966</v>
      </c>
      <c r="K631" s="29">
        <v>0.33680555555555558</v>
      </c>
    </row>
    <row r="632" spans="4:11" x14ac:dyDescent="0.3">
      <c r="D632" s="26">
        <v>8.0833333333333339</v>
      </c>
      <c r="E632" s="26">
        <v>8.0833333333333339</v>
      </c>
      <c r="F632" s="21">
        <v>0</v>
      </c>
      <c r="G632" t="s">
        <v>1044</v>
      </c>
      <c r="H632" t="s">
        <v>6</v>
      </c>
      <c r="I632" s="2">
        <v>45922.538599537038</v>
      </c>
      <c r="J632" s="2">
        <v>45922.875219907408</v>
      </c>
      <c r="K632" s="29">
        <v>0.33680555555555558</v>
      </c>
    </row>
    <row r="633" spans="4:11" x14ac:dyDescent="0.3">
      <c r="D633" s="26">
        <v>8.0833333333333339</v>
      </c>
      <c r="E633" s="26">
        <v>8.0833333333333339</v>
      </c>
      <c r="F633" s="21">
        <v>0</v>
      </c>
      <c r="G633" t="s">
        <v>1313</v>
      </c>
      <c r="H633" t="s">
        <v>6</v>
      </c>
      <c r="I633" s="2">
        <v>45922.4141087963</v>
      </c>
      <c r="J633" s="2">
        <v>45922.750949074078</v>
      </c>
      <c r="K633" s="29">
        <v>0.33680555555555558</v>
      </c>
    </row>
    <row r="634" spans="4:11" x14ac:dyDescent="0.3">
      <c r="D634" s="26">
        <v>8.0833333333333339</v>
      </c>
      <c r="E634" s="26">
        <v>8.0833333333333339</v>
      </c>
      <c r="F634" s="21">
        <v>0</v>
      </c>
      <c r="G634" t="s">
        <v>3164</v>
      </c>
      <c r="H634" t="s">
        <v>6</v>
      </c>
      <c r="I634" s="2">
        <v>45922.455763888887</v>
      </c>
      <c r="J634" s="2">
        <v>45922.792233796295</v>
      </c>
      <c r="K634" s="29">
        <v>0.33680555555555558</v>
      </c>
    </row>
    <row r="635" spans="4:11" x14ac:dyDescent="0.3">
      <c r="D635" s="26">
        <v>8.0666666666666664</v>
      </c>
      <c r="E635" s="26">
        <v>8.0666666666666664</v>
      </c>
      <c r="F635" s="21">
        <v>0</v>
      </c>
      <c r="G635" t="s">
        <v>1052</v>
      </c>
      <c r="H635" t="s">
        <v>6</v>
      </c>
      <c r="I635" s="2">
        <v>45922.500983796293</v>
      </c>
      <c r="J635" s="2">
        <v>45922.837083333332</v>
      </c>
      <c r="K635" s="29">
        <v>0.33611111111111114</v>
      </c>
    </row>
    <row r="636" spans="4:11" x14ac:dyDescent="0.3">
      <c r="D636" s="26">
        <v>8.0666666666666664</v>
      </c>
      <c r="E636" s="26">
        <v>8.0666666666666664</v>
      </c>
      <c r="F636" s="21">
        <v>0</v>
      </c>
      <c r="G636" t="s">
        <v>1812</v>
      </c>
      <c r="H636" t="s">
        <v>6</v>
      </c>
      <c r="I636" s="2">
        <v>45922.497407407405</v>
      </c>
      <c r="J636" s="2">
        <v>45922.833668981482</v>
      </c>
      <c r="K636" s="29">
        <v>0.33611111111111114</v>
      </c>
    </row>
    <row r="637" spans="4:11" x14ac:dyDescent="0.3">
      <c r="D637" s="26">
        <v>8.0666666666666664</v>
      </c>
      <c r="E637" s="26">
        <v>8.0666666666666664</v>
      </c>
      <c r="F637" s="21">
        <v>0</v>
      </c>
      <c r="G637" t="s">
        <v>2190</v>
      </c>
      <c r="H637" t="s">
        <v>1744</v>
      </c>
      <c r="I637" s="2">
        <v>45922.421168981484</v>
      </c>
      <c r="J637" s="2">
        <v>45922.757453703707</v>
      </c>
      <c r="K637" s="29">
        <v>0.33611111111111114</v>
      </c>
    </row>
    <row r="638" spans="4:11" x14ac:dyDescent="0.3">
      <c r="D638" s="26">
        <v>8.0666666666666664</v>
      </c>
      <c r="E638" s="26">
        <v>8.0666666666666664</v>
      </c>
      <c r="F638" s="21">
        <v>0</v>
      </c>
      <c r="G638" t="s">
        <v>2556</v>
      </c>
      <c r="H638" t="s">
        <v>6</v>
      </c>
      <c r="I638" s="2">
        <v>45922.466909722221</v>
      </c>
      <c r="J638" s="2">
        <v>45922.802870370368</v>
      </c>
      <c r="K638" s="29">
        <v>0.33611111111111114</v>
      </c>
    </row>
    <row r="639" spans="4:11" x14ac:dyDescent="0.3">
      <c r="D639" s="26">
        <v>8.0666666666666664</v>
      </c>
      <c r="E639" s="26">
        <v>7.0666666666666664</v>
      </c>
      <c r="F639" s="21">
        <v>1</v>
      </c>
      <c r="G639" t="s">
        <v>1004</v>
      </c>
      <c r="H639" t="s">
        <v>6</v>
      </c>
      <c r="I639" s="2">
        <v>45922.581574074073</v>
      </c>
      <c r="J639" s="2">
        <v>45922.875937500001</v>
      </c>
      <c r="K639" s="29">
        <v>0.33611111111111114</v>
      </c>
    </row>
    <row r="640" spans="4:11" x14ac:dyDescent="0.3">
      <c r="D640" s="26">
        <v>8.0500000000000007</v>
      </c>
      <c r="E640" s="26">
        <v>8.0500000000000007</v>
      </c>
      <c r="F640" s="21">
        <v>0</v>
      </c>
      <c r="G640" t="s">
        <v>1050</v>
      </c>
      <c r="H640" t="s">
        <v>130</v>
      </c>
      <c r="I640" s="2">
        <v>45922.404953703706</v>
      </c>
      <c r="J640" s="2">
        <v>45922.740034722221</v>
      </c>
      <c r="K640" s="29">
        <v>0.33541666666666664</v>
      </c>
    </row>
    <row r="641" spans="4:11" x14ac:dyDescent="0.3">
      <c r="D641" s="26">
        <v>8.0500000000000007</v>
      </c>
      <c r="E641" s="26">
        <v>8.0500000000000007</v>
      </c>
      <c r="F641" s="21">
        <v>0</v>
      </c>
      <c r="G641" t="s">
        <v>1224</v>
      </c>
      <c r="H641" t="s">
        <v>6</v>
      </c>
      <c r="I641" s="2">
        <v>45922.335601851853</v>
      </c>
      <c r="J641" s="2">
        <v>45922.671122685184</v>
      </c>
      <c r="K641" s="29">
        <v>0.33541666666666664</v>
      </c>
    </row>
    <row r="642" spans="4:11" x14ac:dyDescent="0.3">
      <c r="D642" s="26">
        <v>8.0500000000000007</v>
      </c>
      <c r="E642" s="26">
        <v>8.0500000000000007</v>
      </c>
      <c r="F642" s="21">
        <v>0</v>
      </c>
      <c r="G642" t="s">
        <v>1227</v>
      </c>
      <c r="H642" t="s">
        <v>6</v>
      </c>
      <c r="I642" s="2">
        <v>45922.500439814816</v>
      </c>
      <c r="J642" s="2">
        <v>45922.836145833331</v>
      </c>
      <c r="K642" s="29">
        <v>0.33541666666666664</v>
      </c>
    </row>
    <row r="643" spans="4:11" x14ac:dyDescent="0.3">
      <c r="D643" s="26">
        <v>8.0500000000000007</v>
      </c>
      <c r="E643" s="26">
        <v>8.0500000000000007</v>
      </c>
      <c r="F643" s="21">
        <v>0</v>
      </c>
      <c r="G643" t="s">
        <v>2072</v>
      </c>
      <c r="H643" t="s">
        <v>6</v>
      </c>
      <c r="I643" s="2">
        <v>45922.340671296297</v>
      </c>
      <c r="J643" s="2">
        <v>45922.676354166666</v>
      </c>
      <c r="K643" s="29">
        <v>0.33541666666666664</v>
      </c>
    </row>
    <row r="644" spans="4:11" x14ac:dyDescent="0.3">
      <c r="D644" s="26">
        <v>8.0500000000000007</v>
      </c>
      <c r="E644" s="26">
        <v>8.0500000000000007</v>
      </c>
      <c r="F644" s="21">
        <v>0</v>
      </c>
      <c r="G644" t="s">
        <v>2756</v>
      </c>
      <c r="H644" t="s">
        <v>1744</v>
      </c>
      <c r="I644" s="2">
        <v>45922.374861111108</v>
      </c>
      <c r="J644" s="2">
        <v>45922.709976851853</v>
      </c>
      <c r="K644" s="29">
        <v>0.33541666666666664</v>
      </c>
    </row>
    <row r="645" spans="4:11" x14ac:dyDescent="0.3">
      <c r="D645" s="26">
        <v>8.0500000000000007</v>
      </c>
      <c r="E645" s="26">
        <v>8.0500000000000007</v>
      </c>
      <c r="F645" s="21">
        <v>0</v>
      </c>
      <c r="G645" t="s">
        <v>3504</v>
      </c>
      <c r="H645" t="s">
        <v>6</v>
      </c>
      <c r="I645" s="2">
        <v>45922.457974537036</v>
      </c>
      <c r="J645" s="2">
        <v>45922.793587962966</v>
      </c>
      <c r="K645" s="29">
        <v>0.33541666666666664</v>
      </c>
    </row>
    <row r="646" spans="4:11" x14ac:dyDescent="0.3">
      <c r="D646" s="26">
        <v>8.0333333333333332</v>
      </c>
      <c r="E646" s="26">
        <v>8.0333333333333332</v>
      </c>
      <c r="F646" s="21">
        <v>0</v>
      </c>
      <c r="G646" t="s">
        <v>1108</v>
      </c>
      <c r="H646" t="s">
        <v>6</v>
      </c>
      <c r="I646" s="2">
        <v>45922.493946759256</v>
      </c>
      <c r="J646" s="2">
        <v>45922.828553240739</v>
      </c>
      <c r="K646" s="29">
        <v>0.3347222222222222</v>
      </c>
    </row>
    <row r="647" spans="4:11" x14ac:dyDescent="0.3">
      <c r="D647" s="26">
        <v>8.0333333333333332</v>
      </c>
      <c r="E647" s="26">
        <v>8.0333333333333332</v>
      </c>
      <c r="F647" s="21">
        <v>0</v>
      </c>
      <c r="G647" t="s">
        <v>1262</v>
      </c>
      <c r="H647" t="s">
        <v>6</v>
      </c>
      <c r="I647" s="2">
        <v>45922.46466435185</v>
      </c>
      <c r="J647" s="2">
        <v>45922.799131944441</v>
      </c>
      <c r="K647" s="29">
        <v>0.3347222222222222</v>
      </c>
    </row>
    <row r="648" spans="4:11" x14ac:dyDescent="0.3">
      <c r="D648" s="26">
        <v>8.0333333333333332</v>
      </c>
      <c r="E648" s="26">
        <v>8.0333333333333332</v>
      </c>
      <c r="F648" s="21">
        <v>0</v>
      </c>
      <c r="G648" t="s">
        <v>1383</v>
      </c>
      <c r="H648" t="s">
        <v>6</v>
      </c>
      <c r="I648" s="2">
        <v>45922.416909722226</v>
      </c>
      <c r="J648" s="2">
        <v>45922.751342592594</v>
      </c>
      <c r="K648" s="29">
        <v>0.3347222222222222</v>
      </c>
    </row>
    <row r="649" spans="4:11" x14ac:dyDescent="0.3">
      <c r="D649" s="26">
        <v>8.0333333333333332</v>
      </c>
      <c r="E649" s="26">
        <v>8.0333333333333332</v>
      </c>
      <c r="F649" s="21">
        <v>0</v>
      </c>
      <c r="G649" t="s">
        <v>2043</v>
      </c>
      <c r="H649" t="s">
        <v>6</v>
      </c>
      <c r="I649" s="2">
        <v>45922.458333333336</v>
      </c>
      <c r="J649" s="2">
        <v>45922.79315972222</v>
      </c>
      <c r="K649" s="29">
        <v>0.3347222222222222</v>
      </c>
    </row>
    <row r="650" spans="4:11" x14ac:dyDescent="0.3">
      <c r="D650" s="26">
        <v>8.0333333333333332</v>
      </c>
      <c r="E650" s="26">
        <v>8.0333333333333332</v>
      </c>
      <c r="F650" s="21">
        <v>0</v>
      </c>
      <c r="G650" t="s">
        <v>3510</v>
      </c>
      <c r="H650" t="s">
        <v>6</v>
      </c>
      <c r="I650" s="2">
        <v>45922.472442129627</v>
      </c>
      <c r="J650" s="2">
        <v>45922.807118055556</v>
      </c>
      <c r="K650" s="29">
        <v>0.3347222222222222</v>
      </c>
    </row>
    <row r="651" spans="4:11" x14ac:dyDescent="0.3">
      <c r="D651" s="26">
        <v>8.0166666666666675</v>
      </c>
      <c r="E651" s="26">
        <v>8.0166666666666675</v>
      </c>
      <c r="F651" s="21">
        <v>0</v>
      </c>
      <c r="G651" t="s">
        <v>932</v>
      </c>
      <c r="H651" t="s">
        <v>6</v>
      </c>
      <c r="I651" s="2">
        <v>45922.468923611108</v>
      </c>
      <c r="J651" s="2">
        <v>45922.803124999999</v>
      </c>
      <c r="K651" s="29">
        <v>0.33402777777777776</v>
      </c>
    </row>
    <row r="652" spans="4:11" x14ac:dyDescent="0.3">
      <c r="D652" s="26">
        <v>8.0166666666666675</v>
      </c>
      <c r="E652" s="26">
        <v>8.0166666666666675</v>
      </c>
      <c r="F652" s="21">
        <v>0</v>
      </c>
      <c r="G652" t="s">
        <v>1010</v>
      </c>
      <c r="H652" t="s">
        <v>6</v>
      </c>
      <c r="I652" s="2">
        <v>45922.376793981479</v>
      </c>
      <c r="J652" s="2">
        <v>45922.710590277777</v>
      </c>
      <c r="K652" s="29">
        <v>0.33402777777777776</v>
      </c>
    </row>
    <row r="653" spans="4:11" x14ac:dyDescent="0.3">
      <c r="D653" s="26">
        <v>8.0166666666666675</v>
      </c>
      <c r="E653" s="26">
        <v>8.0166666666666675</v>
      </c>
      <c r="F653" s="21">
        <v>0</v>
      </c>
      <c r="G653" t="s">
        <v>1273</v>
      </c>
      <c r="H653" t="s">
        <v>6</v>
      </c>
      <c r="I653" s="2">
        <v>45922.332465277781</v>
      </c>
      <c r="J653" s="2">
        <v>45922.666759259257</v>
      </c>
      <c r="K653" s="29">
        <v>0.33402777777777776</v>
      </c>
    </row>
    <row r="654" spans="4:11" x14ac:dyDescent="0.3">
      <c r="D654" s="26">
        <v>8.0166666666666675</v>
      </c>
      <c r="E654" s="26">
        <v>8.0166666666666675</v>
      </c>
      <c r="F654" s="21">
        <v>0</v>
      </c>
      <c r="G654" t="s">
        <v>2516</v>
      </c>
      <c r="H654" t="s">
        <v>6</v>
      </c>
      <c r="I654" s="2">
        <v>45922.4997337963</v>
      </c>
      <c r="J654" s="2">
        <v>45922.833460648151</v>
      </c>
      <c r="K654" s="29">
        <v>0.33402777777777776</v>
      </c>
    </row>
    <row r="655" spans="4:11" x14ac:dyDescent="0.3">
      <c r="D655" s="26">
        <v>8.0166666666666675</v>
      </c>
      <c r="E655" s="26">
        <v>8.0166666666666675</v>
      </c>
      <c r="F655" s="21">
        <v>0</v>
      </c>
      <c r="G655" t="s">
        <v>3358</v>
      </c>
      <c r="H655" t="s">
        <v>6</v>
      </c>
      <c r="I655" s="2">
        <v>45922.457511574074</v>
      </c>
      <c r="J655" s="2">
        <v>45922.791828703703</v>
      </c>
      <c r="K655" s="29">
        <v>0.33402777777777776</v>
      </c>
    </row>
    <row r="656" spans="4:11" x14ac:dyDescent="0.3">
      <c r="D656" s="26">
        <v>8</v>
      </c>
      <c r="E656" s="26">
        <v>8</v>
      </c>
      <c r="F656" s="21">
        <v>0</v>
      </c>
      <c r="G656" t="s">
        <v>1739</v>
      </c>
      <c r="H656" t="s">
        <v>6</v>
      </c>
      <c r="I656" s="2">
        <v>45922.501886574071</v>
      </c>
      <c r="J656" s="2">
        <v>45922.835011574076</v>
      </c>
      <c r="K656" s="29">
        <v>0.33333333333333331</v>
      </c>
    </row>
    <row r="657" spans="4:11" x14ac:dyDescent="0.3">
      <c r="D657" s="26">
        <v>8</v>
      </c>
      <c r="E657" s="26">
        <v>8</v>
      </c>
      <c r="F657" s="21">
        <v>0</v>
      </c>
      <c r="G657" t="s">
        <v>2510</v>
      </c>
      <c r="H657" t="s">
        <v>6</v>
      </c>
      <c r="I657" s="2">
        <v>45922.47934027778</v>
      </c>
      <c r="J657" s="2">
        <v>45922.812997685185</v>
      </c>
      <c r="K657" s="29">
        <v>0.33333333333333331</v>
      </c>
    </row>
    <row r="658" spans="4:11" x14ac:dyDescent="0.3">
      <c r="D658" s="26">
        <v>8</v>
      </c>
      <c r="E658" s="26">
        <v>0</v>
      </c>
      <c r="F658" s="21">
        <v>8</v>
      </c>
      <c r="G658" t="s">
        <v>1204</v>
      </c>
      <c r="H658" t="s">
        <v>84</v>
      </c>
      <c r="I658" t="s">
        <v>471</v>
      </c>
      <c r="J658" t="s">
        <v>471</v>
      </c>
      <c r="K658" s="29">
        <v>0.33333333333333331</v>
      </c>
    </row>
    <row r="659" spans="4:11" x14ac:dyDescent="0.3">
      <c r="D659" s="26">
        <v>8</v>
      </c>
      <c r="E659" s="26">
        <v>0</v>
      </c>
      <c r="F659" s="21">
        <v>8</v>
      </c>
      <c r="G659" t="s">
        <v>1226</v>
      </c>
      <c r="H659" t="s">
        <v>6</v>
      </c>
      <c r="I659" t="s">
        <v>468</v>
      </c>
      <c r="J659" t="s">
        <v>468</v>
      </c>
      <c r="K659" s="29">
        <v>0.33333333333333331</v>
      </c>
    </row>
    <row r="660" spans="4:11" x14ac:dyDescent="0.3">
      <c r="D660" s="26">
        <v>8</v>
      </c>
      <c r="E660" s="26">
        <v>0</v>
      </c>
      <c r="F660" s="21">
        <v>8</v>
      </c>
      <c r="G660" t="s">
        <v>1586</v>
      </c>
      <c r="H660" t="s">
        <v>6</v>
      </c>
      <c r="I660" t="s">
        <v>468</v>
      </c>
      <c r="J660" t="s">
        <v>468</v>
      </c>
      <c r="K660" s="29">
        <v>0.33333333333333331</v>
      </c>
    </row>
    <row r="661" spans="4:11" x14ac:dyDescent="0.3">
      <c r="D661" s="26">
        <v>8</v>
      </c>
      <c r="E661" s="26">
        <v>0</v>
      </c>
      <c r="F661" s="21">
        <v>8</v>
      </c>
      <c r="G661" t="s">
        <v>2414</v>
      </c>
      <c r="H661" t="s">
        <v>6</v>
      </c>
      <c r="I661" t="s">
        <v>465</v>
      </c>
      <c r="J661" t="s">
        <v>465</v>
      </c>
      <c r="K661" s="29">
        <v>0.33333333333333331</v>
      </c>
    </row>
    <row r="662" spans="4:11" x14ac:dyDescent="0.3">
      <c r="D662" s="26">
        <v>8</v>
      </c>
      <c r="E662" s="26">
        <v>0</v>
      </c>
      <c r="F662" s="21">
        <v>8</v>
      </c>
      <c r="G662" t="s">
        <v>3513</v>
      </c>
      <c r="H662" t="s">
        <v>6</v>
      </c>
      <c r="I662" t="s">
        <v>465</v>
      </c>
      <c r="J662" t="s">
        <v>465</v>
      </c>
      <c r="K662" s="29">
        <v>0.33333333333333331</v>
      </c>
    </row>
    <row r="663" spans="4:11" x14ac:dyDescent="0.3">
      <c r="D663" s="26">
        <v>7.9833333333333334</v>
      </c>
      <c r="E663" s="26">
        <v>7.9833333333333334</v>
      </c>
      <c r="F663" s="21">
        <v>0</v>
      </c>
      <c r="G663" t="s">
        <v>1238</v>
      </c>
      <c r="H663" t="s">
        <v>6</v>
      </c>
      <c r="I663" s="2">
        <v>45922.543368055558</v>
      </c>
      <c r="J663" s="2">
        <v>45922.875821759262</v>
      </c>
      <c r="K663" s="29">
        <v>0.33263888888888887</v>
      </c>
    </row>
    <row r="664" spans="4:11" x14ac:dyDescent="0.3">
      <c r="D664" s="26">
        <v>7.9833333333333334</v>
      </c>
      <c r="E664" s="26">
        <v>7.9833333333333334</v>
      </c>
      <c r="F664" s="21">
        <v>0</v>
      </c>
      <c r="G664" t="s">
        <v>2933</v>
      </c>
      <c r="H664" t="s">
        <v>1744</v>
      </c>
      <c r="I664" s="2">
        <v>45922.470555555556</v>
      </c>
      <c r="J664" s="2">
        <v>45922.803483796299</v>
      </c>
      <c r="K664" s="29">
        <v>0.33263888888888887</v>
      </c>
    </row>
    <row r="665" spans="4:11" x14ac:dyDescent="0.3">
      <c r="D665" s="26">
        <v>7.9833333333333334</v>
      </c>
      <c r="E665" s="26">
        <v>6.9833333333333334</v>
      </c>
      <c r="F665" s="21">
        <v>1</v>
      </c>
      <c r="G665" t="s">
        <v>1438</v>
      </c>
      <c r="H665" t="s">
        <v>6</v>
      </c>
      <c r="I665" s="2">
        <v>45922.512395833335</v>
      </c>
      <c r="J665" s="2">
        <v>45922.803680555553</v>
      </c>
      <c r="K665" s="29">
        <v>0.33263888888888887</v>
      </c>
    </row>
    <row r="666" spans="4:11" x14ac:dyDescent="0.3">
      <c r="D666" s="26">
        <v>7.9666666666666668</v>
      </c>
      <c r="E666" s="26">
        <v>7.9666666666666668</v>
      </c>
      <c r="F666" s="21">
        <v>0</v>
      </c>
      <c r="G666" t="s">
        <v>1618</v>
      </c>
      <c r="H666" t="s">
        <v>6</v>
      </c>
      <c r="I666" s="2">
        <v>45922.421990740739</v>
      </c>
      <c r="J666" s="2">
        <v>45922.753587962965</v>
      </c>
      <c r="K666" s="29">
        <v>0.33194444444444443</v>
      </c>
    </row>
    <row r="667" spans="4:11" x14ac:dyDescent="0.3">
      <c r="D667" s="26">
        <v>7.95</v>
      </c>
      <c r="E667" s="26">
        <v>7.95</v>
      </c>
      <c r="F667" s="21">
        <v>0</v>
      </c>
      <c r="G667" t="s">
        <v>1147</v>
      </c>
      <c r="H667" t="s">
        <v>6</v>
      </c>
      <c r="I667" s="2">
        <v>45922.41909722222</v>
      </c>
      <c r="J667" s="2">
        <v>45922.750289351854</v>
      </c>
      <c r="K667" s="29">
        <v>0.33124999999999999</v>
      </c>
    </row>
    <row r="668" spans="4:11" x14ac:dyDescent="0.3">
      <c r="D668" s="26">
        <v>7.9333333333333336</v>
      </c>
      <c r="E668" s="26">
        <v>7.9333333333333336</v>
      </c>
      <c r="F668" s="21">
        <v>0</v>
      </c>
      <c r="G668" t="s">
        <v>1517</v>
      </c>
      <c r="H668" t="s">
        <v>6</v>
      </c>
      <c r="I668" s="2">
        <v>45922.420856481483</v>
      </c>
      <c r="J668" s="2">
        <v>45922.75172453704</v>
      </c>
      <c r="K668" s="29">
        <v>0.33055555555555555</v>
      </c>
    </row>
    <row r="669" spans="4:11" x14ac:dyDescent="0.3">
      <c r="D669" s="26">
        <v>7.85</v>
      </c>
      <c r="E669" s="26">
        <v>7.85</v>
      </c>
      <c r="F669" s="21">
        <v>0</v>
      </c>
      <c r="G669" t="s">
        <v>1213</v>
      </c>
      <c r="H669" t="s">
        <v>6</v>
      </c>
      <c r="I669" s="2">
        <v>45922.423460648148</v>
      </c>
      <c r="J669" s="2">
        <v>45922.750821759262</v>
      </c>
      <c r="K669" s="29">
        <v>0.32708333333333334</v>
      </c>
    </row>
    <row r="670" spans="4:11" x14ac:dyDescent="0.3">
      <c r="D670" s="26">
        <v>7.833333333333333</v>
      </c>
      <c r="E670" s="26">
        <v>7.833333333333333</v>
      </c>
      <c r="F670" s="21">
        <v>0</v>
      </c>
      <c r="G670" t="s">
        <v>2942</v>
      </c>
      <c r="H670" t="s">
        <v>6</v>
      </c>
      <c r="I670" s="2">
        <v>45922.341851851852</v>
      </c>
      <c r="J670" s="2">
        <v>45922.668483796297</v>
      </c>
      <c r="K670" s="29">
        <v>0.3263888888888889</v>
      </c>
    </row>
    <row r="671" spans="4:11" x14ac:dyDescent="0.3">
      <c r="D671" s="26">
        <v>7.8166666666666664</v>
      </c>
      <c r="E671" s="26">
        <v>7.8166666666666664</v>
      </c>
      <c r="F671" s="21">
        <v>0</v>
      </c>
      <c r="G671" t="s">
        <v>1677</v>
      </c>
      <c r="H671" t="s">
        <v>6</v>
      </c>
      <c r="I671" s="2">
        <v>45922.425682870373</v>
      </c>
      <c r="J671" s="2">
        <v>45922.751666666663</v>
      </c>
      <c r="K671" s="29">
        <v>0.32569444444444445</v>
      </c>
    </row>
    <row r="672" spans="4:11" x14ac:dyDescent="0.3">
      <c r="D672" s="26">
        <v>7.7333333333333334</v>
      </c>
      <c r="E672" s="26">
        <v>7.7333333333333334</v>
      </c>
      <c r="F672" s="21">
        <v>0</v>
      </c>
      <c r="G672" t="s">
        <v>2747</v>
      </c>
      <c r="H672" t="s">
        <v>6</v>
      </c>
      <c r="I672" s="2">
        <v>45922.411898148152</v>
      </c>
      <c r="J672" s="2">
        <v>45922.734201388892</v>
      </c>
      <c r="K672" s="29">
        <v>0.32222222222222224</v>
      </c>
    </row>
    <row r="673" spans="4:11" x14ac:dyDescent="0.3">
      <c r="D673" s="26">
        <v>7.7333333333333334</v>
      </c>
      <c r="E673" s="26">
        <v>7.7333333333333334</v>
      </c>
      <c r="F673" s="21">
        <v>0</v>
      </c>
      <c r="G673" t="s">
        <v>2939</v>
      </c>
      <c r="H673" t="s">
        <v>6</v>
      </c>
      <c r="I673" s="2">
        <v>45922.407812500001</v>
      </c>
      <c r="J673" s="2">
        <v>45922.729930555557</v>
      </c>
      <c r="K673" s="29">
        <v>0.32222222222222224</v>
      </c>
    </row>
    <row r="674" spans="4:11" x14ac:dyDescent="0.3">
      <c r="D674" s="26">
        <v>7.7333333333333334</v>
      </c>
      <c r="E674" s="26">
        <v>6.7333333333333334</v>
      </c>
      <c r="F674" s="21">
        <v>1</v>
      </c>
      <c r="G674" t="s">
        <v>2407</v>
      </c>
      <c r="H674" t="s">
        <v>1744</v>
      </c>
      <c r="I674" s="2">
        <v>45922.596030092594</v>
      </c>
      <c r="J674" s="2">
        <v>45922.876898148148</v>
      </c>
      <c r="K674" s="29">
        <v>0.32222222222222224</v>
      </c>
    </row>
    <row r="675" spans="4:11" x14ac:dyDescent="0.3">
      <c r="D675" s="26">
        <v>7.7</v>
      </c>
      <c r="E675" s="26">
        <v>7.7</v>
      </c>
      <c r="F675" s="21">
        <v>0</v>
      </c>
      <c r="G675" t="s">
        <v>934</v>
      </c>
      <c r="H675" t="s">
        <v>6</v>
      </c>
      <c r="I675" s="2">
        <v>45922.34851851852</v>
      </c>
      <c r="J675" s="2">
        <v>45922.669386574074</v>
      </c>
      <c r="K675" s="29">
        <v>0.32083333333333336</v>
      </c>
    </row>
    <row r="676" spans="4:11" x14ac:dyDescent="0.3">
      <c r="D676" s="26">
        <v>7.6333333333333337</v>
      </c>
      <c r="E676" s="26">
        <v>7.6333333333333337</v>
      </c>
      <c r="F676" s="21">
        <v>0</v>
      </c>
      <c r="G676" t="s">
        <v>971</v>
      </c>
      <c r="H676" t="s">
        <v>6</v>
      </c>
      <c r="I676" s="2">
        <v>45922.554340277777</v>
      </c>
      <c r="J676" s="2">
        <v>45922.872650462959</v>
      </c>
      <c r="K676" s="29">
        <v>0.31805555555555554</v>
      </c>
    </row>
    <row r="677" spans="4:11" x14ac:dyDescent="0.3">
      <c r="D677" s="26">
        <v>7.583333333333333</v>
      </c>
      <c r="E677" s="26">
        <v>7.583333333333333</v>
      </c>
      <c r="F677" s="21">
        <v>0</v>
      </c>
      <c r="G677" t="s">
        <v>2345</v>
      </c>
      <c r="H677" t="s">
        <v>6</v>
      </c>
      <c r="I677" s="2">
        <v>45922.404780092591</v>
      </c>
      <c r="J677" s="2">
        <v>45922.720902777779</v>
      </c>
      <c r="K677" s="29">
        <v>0.31597222222222221</v>
      </c>
    </row>
    <row r="678" spans="4:11" x14ac:dyDescent="0.3">
      <c r="D678" s="26">
        <v>7.5166666666666666</v>
      </c>
      <c r="E678" s="26">
        <v>7.5166666666666666</v>
      </c>
      <c r="F678" s="21">
        <v>0</v>
      </c>
      <c r="G678" t="s">
        <v>1070</v>
      </c>
      <c r="H678" t="s">
        <v>6</v>
      </c>
      <c r="I678" s="2">
        <v>45922.568969907406</v>
      </c>
      <c r="J678" s="2">
        <v>45922.882141203707</v>
      </c>
      <c r="K678" s="29">
        <v>0.31319444444444444</v>
      </c>
    </row>
    <row r="679" spans="4:11" x14ac:dyDescent="0.3">
      <c r="D679" s="26">
        <v>7.4</v>
      </c>
      <c r="E679" s="26">
        <v>7.4</v>
      </c>
      <c r="F679" s="21">
        <v>0</v>
      </c>
      <c r="G679" t="s">
        <v>919</v>
      </c>
      <c r="H679" t="s">
        <v>6</v>
      </c>
      <c r="I679" s="2">
        <v>45922.568310185183</v>
      </c>
      <c r="J679" s="2">
        <v>45922.876817129632</v>
      </c>
      <c r="K679" s="29">
        <v>0.30833333333333335</v>
      </c>
    </row>
    <row r="680" spans="4:11" x14ac:dyDescent="0.3">
      <c r="D680" s="26">
        <v>7.3833333333333337</v>
      </c>
      <c r="E680" s="26">
        <v>7.3833333333333337</v>
      </c>
      <c r="F680" s="21">
        <v>0</v>
      </c>
      <c r="G680" t="s">
        <v>1295</v>
      </c>
      <c r="H680" t="s">
        <v>6</v>
      </c>
      <c r="I680" s="2">
        <v>45922.488530092596</v>
      </c>
      <c r="J680" s="2">
        <v>45922.796469907407</v>
      </c>
      <c r="K680" s="29">
        <v>0.30763888888888891</v>
      </c>
    </row>
    <row r="681" spans="4:11" x14ac:dyDescent="0.3">
      <c r="D681" s="26">
        <v>7.35</v>
      </c>
      <c r="E681" s="26">
        <v>7.35</v>
      </c>
      <c r="F681" s="21">
        <v>0</v>
      </c>
      <c r="G681" t="s">
        <v>1130</v>
      </c>
      <c r="H681" t="s">
        <v>6</v>
      </c>
      <c r="I681" s="2">
        <v>45922.453750000001</v>
      </c>
      <c r="J681" s="2">
        <v>45922.75984953704</v>
      </c>
      <c r="K681" s="29">
        <v>0.30625000000000002</v>
      </c>
    </row>
    <row r="682" spans="4:11" x14ac:dyDescent="0.3">
      <c r="D682" s="26">
        <v>7.2666666666666666</v>
      </c>
      <c r="E682" s="26">
        <v>7.2666666666666666</v>
      </c>
      <c r="F682" s="21">
        <v>0</v>
      </c>
      <c r="G682" t="s">
        <v>948</v>
      </c>
      <c r="H682" t="s">
        <v>6</v>
      </c>
      <c r="I682" s="2">
        <v>45922.332453703704</v>
      </c>
      <c r="J682" s="2">
        <v>45922.63548611111</v>
      </c>
      <c r="K682" s="29">
        <v>0.30277777777777776</v>
      </c>
    </row>
    <row r="683" spans="4:11" x14ac:dyDescent="0.3">
      <c r="D683" s="26">
        <v>7.2666666666666666</v>
      </c>
      <c r="E683" s="26">
        <v>7.2666666666666666</v>
      </c>
      <c r="F683" s="21">
        <v>0</v>
      </c>
      <c r="G683" t="s">
        <v>1614</v>
      </c>
      <c r="H683" t="s">
        <v>6</v>
      </c>
      <c r="I683" s="2">
        <v>45922.333807870367</v>
      </c>
      <c r="J683" s="2">
        <v>45922.636238425926</v>
      </c>
      <c r="K683" s="29">
        <v>0.30277777777777776</v>
      </c>
    </row>
    <row r="684" spans="4:11" x14ac:dyDescent="0.3">
      <c r="D684" s="26">
        <v>7.2333333333333334</v>
      </c>
      <c r="E684" s="26">
        <v>7.2333333333333334</v>
      </c>
      <c r="F684" s="21">
        <v>0</v>
      </c>
      <c r="G684" t="s">
        <v>3167</v>
      </c>
      <c r="H684" t="s">
        <v>6</v>
      </c>
      <c r="I684" s="2">
        <v>45922.451724537037</v>
      </c>
      <c r="J684" s="2">
        <v>45922.752847222226</v>
      </c>
      <c r="K684" s="29">
        <v>0.30138888888888887</v>
      </c>
    </row>
    <row r="685" spans="4:11" x14ac:dyDescent="0.3">
      <c r="D685" s="26">
        <v>7.1333333333333337</v>
      </c>
      <c r="E685" s="26">
        <v>7.1333333333333337</v>
      </c>
      <c r="F685" s="21">
        <v>0</v>
      </c>
      <c r="G685" t="s">
        <v>930</v>
      </c>
      <c r="H685" t="s">
        <v>6</v>
      </c>
      <c r="I685" s="2">
        <v>45922.415625000001</v>
      </c>
      <c r="J685" s="2">
        <v>45922.712916666664</v>
      </c>
      <c r="K685" s="29">
        <v>0.29722222222222222</v>
      </c>
    </row>
    <row r="686" spans="4:11" x14ac:dyDescent="0.3">
      <c r="D686" s="26">
        <v>7.1</v>
      </c>
      <c r="E686" s="26">
        <v>7.1</v>
      </c>
      <c r="F686" s="21">
        <v>0</v>
      </c>
      <c r="G686" t="s">
        <v>1329</v>
      </c>
      <c r="H686" t="s">
        <v>6</v>
      </c>
      <c r="I686" s="2">
        <v>45922.585138888891</v>
      </c>
      <c r="J686" s="2">
        <v>45922.881157407406</v>
      </c>
      <c r="K686" s="29">
        <v>0.29583333333333334</v>
      </c>
    </row>
    <row r="687" spans="4:11" x14ac:dyDescent="0.3">
      <c r="D687" s="26">
        <v>7.083333333333333</v>
      </c>
      <c r="E687" s="26">
        <v>7.083333333333333</v>
      </c>
      <c r="F687" s="21">
        <v>0</v>
      </c>
      <c r="G687" t="s">
        <v>2218</v>
      </c>
      <c r="H687" t="s">
        <v>1744</v>
      </c>
      <c r="I687" s="2">
        <v>45922.382395833331</v>
      </c>
      <c r="J687" s="2">
        <v>45922.677476851852</v>
      </c>
      <c r="K687" s="29">
        <v>0.2951388888888889</v>
      </c>
    </row>
    <row r="688" spans="4:11" x14ac:dyDescent="0.3">
      <c r="D688" s="26">
        <v>7.0666666666666664</v>
      </c>
      <c r="E688" s="26">
        <v>7.0666666666666664</v>
      </c>
      <c r="F688" s="21">
        <v>0</v>
      </c>
      <c r="G688" t="s">
        <v>1296</v>
      </c>
      <c r="H688" t="s">
        <v>6</v>
      </c>
      <c r="I688" s="2">
        <v>45922.538680555554</v>
      </c>
      <c r="J688" s="2">
        <v>45922.833449074074</v>
      </c>
      <c r="K688" s="29">
        <v>0.29444444444444445</v>
      </c>
    </row>
    <row r="689" spans="4:11" x14ac:dyDescent="0.3">
      <c r="D689" s="26">
        <v>7</v>
      </c>
      <c r="E689" s="26">
        <v>0</v>
      </c>
      <c r="F689" s="21">
        <v>7</v>
      </c>
      <c r="G689" t="s">
        <v>1266</v>
      </c>
      <c r="H689" t="s">
        <v>6</v>
      </c>
      <c r="I689" t="s">
        <v>465</v>
      </c>
      <c r="J689" t="s">
        <v>465</v>
      </c>
      <c r="K689" s="29">
        <v>0.29166666666666669</v>
      </c>
    </row>
    <row r="690" spans="4:11" x14ac:dyDescent="0.3">
      <c r="D690" s="26">
        <v>6.833333333333333</v>
      </c>
      <c r="E690" s="26">
        <v>6.833333333333333</v>
      </c>
      <c r="F690" s="21">
        <v>0</v>
      </c>
      <c r="G690" t="s">
        <v>947</v>
      </c>
      <c r="H690" t="s">
        <v>6</v>
      </c>
      <c r="I690" s="2">
        <v>45922.59784722222</v>
      </c>
      <c r="J690" s="2">
        <v>45922.882870370369</v>
      </c>
      <c r="K690" s="29">
        <v>0.28472222222222221</v>
      </c>
    </row>
    <row r="691" spans="4:11" x14ac:dyDescent="0.3">
      <c r="D691" s="26">
        <v>6.7166666666666668</v>
      </c>
      <c r="E691" s="26">
        <v>6.7166666666666668</v>
      </c>
      <c r="F691" s="21">
        <v>0</v>
      </c>
      <c r="G691" t="s">
        <v>1334</v>
      </c>
      <c r="H691" t="s">
        <v>6</v>
      </c>
      <c r="I691" s="2">
        <v>45922.375567129631</v>
      </c>
      <c r="J691" s="2">
        <v>45922.655694444446</v>
      </c>
      <c r="K691" s="29">
        <v>0.27986111111111112</v>
      </c>
    </row>
    <row r="692" spans="4:11" x14ac:dyDescent="0.3">
      <c r="D692" s="26">
        <v>6.7166666666666668</v>
      </c>
      <c r="E692" s="26">
        <v>6.7166666666666668</v>
      </c>
      <c r="F692" s="21">
        <v>0</v>
      </c>
      <c r="G692" t="s">
        <v>2049</v>
      </c>
      <c r="H692" t="s">
        <v>6</v>
      </c>
      <c r="I692" s="2">
        <v>45922.484814814816</v>
      </c>
      <c r="J692" s="2">
        <v>45922.76494212963</v>
      </c>
      <c r="K692" s="29">
        <v>0.27986111111111112</v>
      </c>
    </row>
    <row r="693" spans="4:11" x14ac:dyDescent="0.3">
      <c r="D693" s="26">
        <v>6.4833333333333334</v>
      </c>
      <c r="E693" s="26">
        <v>6.4833333333333334</v>
      </c>
      <c r="F693" s="21">
        <v>0</v>
      </c>
      <c r="G693" t="s">
        <v>1072</v>
      </c>
      <c r="H693" t="s">
        <v>6</v>
      </c>
      <c r="I693" s="2">
        <v>45922.411712962959</v>
      </c>
      <c r="J693" s="2">
        <v>45922.681817129633</v>
      </c>
      <c r="K693" s="29">
        <v>0.27013888888888887</v>
      </c>
    </row>
    <row r="694" spans="4:11" x14ac:dyDescent="0.3">
      <c r="D694" s="26">
        <v>6.2</v>
      </c>
      <c r="E694" s="26">
        <v>3.2</v>
      </c>
      <c r="F694" s="21">
        <v>3</v>
      </c>
      <c r="G694" t="s">
        <v>1110</v>
      </c>
      <c r="H694" t="s">
        <v>84</v>
      </c>
      <c r="I694" s="2">
        <v>45922.553229166668</v>
      </c>
      <c r="J694" s="2">
        <v>45922.723634259259</v>
      </c>
      <c r="K694" s="29">
        <v>0.25833333333333336</v>
      </c>
    </row>
    <row r="695" spans="4:11" x14ac:dyDescent="0.3">
      <c r="D695" s="26">
        <v>6.1333333333333337</v>
      </c>
      <c r="E695" s="26">
        <v>6.1333333333333337</v>
      </c>
      <c r="F695" s="21">
        <v>0</v>
      </c>
      <c r="G695" t="s">
        <v>3752</v>
      </c>
      <c r="H695" t="s">
        <v>6</v>
      </c>
      <c r="I695" s="2">
        <v>45922.497685185182</v>
      </c>
      <c r="J695" s="2">
        <v>45922.753564814811</v>
      </c>
      <c r="K695" s="29">
        <v>0.25555555555555554</v>
      </c>
    </row>
    <row r="696" spans="4:11" x14ac:dyDescent="0.3">
      <c r="D696" s="26">
        <v>6.1</v>
      </c>
      <c r="E696" s="26">
        <v>6.1</v>
      </c>
      <c r="F696" s="21">
        <v>0</v>
      </c>
      <c r="G696" t="s">
        <v>1220</v>
      </c>
      <c r="H696" t="s">
        <v>6</v>
      </c>
      <c r="I696" s="2">
        <v>45922.37872685185</v>
      </c>
      <c r="J696" s="2">
        <v>45922.632569444446</v>
      </c>
      <c r="K696" s="29">
        <v>0.25416666666666665</v>
      </c>
    </row>
    <row r="697" spans="4:11" x14ac:dyDescent="0.3">
      <c r="D697" s="26">
        <v>6.0333333333333332</v>
      </c>
      <c r="E697" s="26">
        <v>6.0333333333333332</v>
      </c>
      <c r="F697" s="21">
        <v>0</v>
      </c>
      <c r="G697" t="s">
        <v>3607</v>
      </c>
      <c r="H697" t="s">
        <v>6</v>
      </c>
      <c r="I697" s="2">
        <v>45922.495879629627</v>
      </c>
      <c r="J697" s="2">
        <v>45922.747199074074</v>
      </c>
      <c r="K697" s="29">
        <v>0.25138888888888888</v>
      </c>
    </row>
    <row r="698" spans="4:11" x14ac:dyDescent="0.3">
      <c r="D698" s="26">
        <v>5.75</v>
      </c>
      <c r="E698" s="26">
        <v>5.75</v>
      </c>
      <c r="F698" s="21">
        <v>0</v>
      </c>
      <c r="G698" t="s">
        <v>1541</v>
      </c>
      <c r="H698" t="s">
        <v>6</v>
      </c>
      <c r="I698" s="2">
        <v>45922.417210648149</v>
      </c>
      <c r="J698" s="2">
        <v>45922.656574074077</v>
      </c>
      <c r="K698" s="29">
        <v>0.23958333333333334</v>
      </c>
    </row>
    <row r="699" spans="4:11" x14ac:dyDescent="0.3">
      <c r="D699" s="26">
        <v>5.5333333333333332</v>
      </c>
      <c r="E699" s="26">
        <v>5.5333333333333332</v>
      </c>
      <c r="F699" s="21">
        <v>0</v>
      </c>
      <c r="G699" t="s">
        <v>957</v>
      </c>
      <c r="H699" t="s">
        <v>6</v>
      </c>
      <c r="I699" s="2">
        <v>45922.488553240742</v>
      </c>
      <c r="J699" s="2">
        <v>45922.719131944446</v>
      </c>
      <c r="K699" s="29">
        <v>0.23055555555555557</v>
      </c>
    </row>
    <row r="700" spans="4:11" x14ac:dyDescent="0.3">
      <c r="D700" s="26">
        <v>5</v>
      </c>
      <c r="E700" s="26">
        <v>0</v>
      </c>
      <c r="F700" s="21">
        <v>5</v>
      </c>
      <c r="G700" t="s">
        <v>846</v>
      </c>
      <c r="H700" t="s">
        <v>84</v>
      </c>
      <c r="I700" t="s">
        <v>471</v>
      </c>
      <c r="J700" t="s">
        <v>471</v>
      </c>
      <c r="K700" s="29">
        <v>0.20833333333333334</v>
      </c>
    </row>
    <row r="701" spans="4:11" x14ac:dyDescent="0.3">
      <c r="D701" s="26">
        <v>4.7666666666666666</v>
      </c>
      <c r="E701" s="26">
        <v>4.7666666666666666</v>
      </c>
      <c r="F701" s="21">
        <v>0</v>
      </c>
      <c r="G701" t="s">
        <v>3743</v>
      </c>
      <c r="H701" t="s">
        <v>1744</v>
      </c>
      <c r="I701" s="2">
        <v>45922.580625000002</v>
      </c>
      <c r="J701" s="2">
        <v>45922.779340277775</v>
      </c>
      <c r="K701" s="29">
        <v>0.1986111111111111</v>
      </c>
    </row>
    <row r="702" spans="4:11" x14ac:dyDescent="0.3">
      <c r="D702" s="26">
        <v>4.583333333333333</v>
      </c>
      <c r="E702" s="26">
        <v>4.583333333333333</v>
      </c>
      <c r="F702" s="21">
        <v>0</v>
      </c>
      <c r="G702" t="s">
        <v>1097</v>
      </c>
      <c r="H702" t="s">
        <v>84</v>
      </c>
      <c r="I702" s="2">
        <v>45922.427164351851</v>
      </c>
      <c r="J702" s="2">
        <v>45922.617858796293</v>
      </c>
      <c r="K702" s="29">
        <v>0.19097222222222221</v>
      </c>
    </row>
    <row r="703" spans="4:11" x14ac:dyDescent="0.3">
      <c r="D703" s="26">
        <v>3</v>
      </c>
      <c r="E703" s="26">
        <v>0</v>
      </c>
      <c r="F703" s="21">
        <v>3</v>
      </c>
      <c r="G703" t="s">
        <v>1087</v>
      </c>
      <c r="H703" t="s">
        <v>84</v>
      </c>
      <c r="I703" t="s">
        <v>471</v>
      </c>
      <c r="J703" t="s">
        <v>471</v>
      </c>
      <c r="K703" s="29">
        <v>0.125</v>
      </c>
    </row>
    <row r="704" spans="4:11" x14ac:dyDescent="0.3">
      <c r="D704" s="26">
        <v>2</v>
      </c>
      <c r="E704" s="26">
        <v>0</v>
      </c>
      <c r="F704" s="21">
        <v>2</v>
      </c>
      <c r="G704" t="s">
        <v>1069</v>
      </c>
      <c r="H704" t="s">
        <v>6</v>
      </c>
      <c r="I704" t="s">
        <v>601</v>
      </c>
      <c r="J704" t="s">
        <v>601</v>
      </c>
      <c r="K704" s="29">
        <v>8.3333333333333329E-2</v>
      </c>
    </row>
    <row r="705" spans="4:11" x14ac:dyDescent="0.3">
      <c r="D705" s="26">
        <v>2</v>
      </c>
      <c r="E705" s="26">
        <v>0</v>
      </c>
      <c r="F705" s="21">
        <v>2</v>
      </c>
      <c r="G705" t="s">
        <v>2927</v>
      </c>
      <c r="H705" t="s">
        <v>6</v>
      </c>
      <c r="I705" t="s">
        <v>601</v>
      </c>
      <c r="J705" t="s">
        <v>601</v>
      </c>
      <c r="K705" s="29">
        <v>8.3333333333333329E-2</v>
      </c>
    </row>
    <row r="706" spans="4:11" x14ac:dyDescent="0.3">
      <c r="D706" s="26">
        <v>1</v>
      </c>
      <c r="E706" s="26">
        <v>0</v>
      </c>
      <c r="F706" s="21">
        <v>1</v>
      </c>
      <c r="G706" t="s">
        <v>1268</v>
      </c>
      <c r="H706" t="s">
        <v>6</v>
      </c>
      <c r="I706" t="s">
        <v>471</v>
      </c>
      <c r="J706" t="s">
        <v>471</v>
      </c>
      <c r="K706" s="29">
        <v>4.1666666666666664E-2</v>
      </c>
    </row>
    <row r="707" spans="4:11" x14ac:dyDescent="0.3">
      <c r="D707" s="26">
        <v>1</v>
      </c>
      <c r="E707" s="26">
        <v>0</v>
      </c>
      <c r="F707" s="21">
        <v>1</v>
      </c>
      <c r="G707" t="s">
        <v>1310</v>
      </c>
      <c r="H707" t="s">
        <v>6</v>
      </c>
      <c r="I707" t="s">
        <v>465</v>
      </c>
      <c r="J707" t="s">
        <v>465</v>
      </c>
      <c r="K707" s="29">
        <v>4.1666666666666664E-2</v>
      </c>
    </row>
    <row r="708" spans="4:11" x14ac:dyDescent="0.3">
      <c r="D708" s="26">
        <v>1</v>
      </c>
      <c r="E708" s="26">
        <v>0</v>
      </c>
      <c r="F708" s="21">
        <v>1</v>
      </c>
      <c r="G708" t="s">
        <v>1597</v>
      </c>
      <c r="H708" t="s">
        <v>6</v>
      </c>
      <c r="I708" t="s">
        <v>465</v>
      </c>
      <c r="J708" t="s">
        <v>465</v>
      </c>
      <c r="K708" s="29">
        <v>4.1666666666666664E-2</v>
      </c>
    </row>
    <row r="709" spans="4:11" x14ac:dyDescent="0.3">
      <c r="D709" s="26">
        <v>1</v>
      </c>
      <c r="E709" s="26">
        <v>0</v>
      </c>
      <c r="F709" s="21">
        <v>1</v>
      </c>
      <c r="G709" t="s">
        <v>1815</v>
      </c>
      <c r="H709" t="s">
        <v>6</v>
      </c>
      <c r="I709" t="s">
        <v>465</v>
      </c>
      <c r="J709" t="s">
        <v>465</v>
      </c>
      <c r="K709" s="29">
        <v>4.1666666666666664E-2</v>
      </c>
    </row>
    <row r="710" spans="4:11" x14ac:dyDescent="0.3">
      <c r="D710" s="26">
        <v>1</v>
      </c>
      <c r="E710" s="26">
        <v>0</v>
      </c>
      <c r="F710" s="21">
        <v>1</v>
      </c>
      <c r="G710" t="s">
        <v>2052</v>
      </c>
      <c r="H710" t="s">
        <v>6</v>
      </c>
      <c r="I710" t="s">
        <v>465</v>
      </c>
      <c r="J710" t="s">
        <v>465</v>
      </c>
      <c r="K710" s="29">
        <v>4.1666666666666664E-2</v>
      </c>
    </row>
    <row r="711" spans="4:11" x14ac:dyDescent="0.3">
      <c r="D711" s="26">
        <v>0.5</v>
      </c>
      <c r="E711" s="26">
        <v>0</v>
      </c>
      <c r="F711" s="21">
        <v>0.5</v>
      </c>
      <c r="G711" t="s">
        <v>2311</v>
      </c>
      <c r="H711" t="s">
        <v>6</v>
      </c>
      <c r="I711" t="s">
        <v>476</v>
      </c>
      <c r="J711" t="s">
        <v>476</v>
      </c>
      <c r="K711" s="29">
        <v>2.0833333333333332E-2</v>
      </c>
    </row>
    <row r="712" spans="4:11" x14ac:dyDescent="0.3">
      <c r="D712" s="26">
        <v>0</v>
      </c>
      <c r="E712" s="26">
        <v>0</v>
      </c>
      <c r="F712" s="21">
        <v>0</v>
      </c>
      <c r="G712" t="s">
        <v>1234</v>
      </c>
      <c r="H712" t="s">
        <v>6</v>
      </c>
      <c r="I712" s="2">
        <v>45922.354930555557</v>
      </c>
      <c r="J712" s="2">
        <v>45922.708333333336</v>
      </c>
      <c r="K712" s="29">
        <v>0</v>
      </c>
    </row>
    <row r="713" spans="4:11" x14ac:dyDescent="0.3">
      <c r="D713" s="26">
        <v>0</v>
      </c>
      <c r="E713" s="26">
        <v>0</v>
      </c>
      <c r="F713" s="21">
        <v>0</v>
      </c>
      <c r="G713" t="s">
        <v>1627</v>
      </c>
      <c r="H713" t="s">
        <v>6</v>
      </c>
      <c r="I713" t="s">
        <v>468</v>
      </c>
      <c r="J713" t="s">
        <v>468</v>
      </c>
      <c r="K713" s="29">
        <v>0</v>
      </c>
    </row>
    <row r="714" spans="4:11" x14ac:dyDescent="0.3">
      <c r="D714" s="45" t="s">
        <v>184</v>
      </c>
      <c r="E714" s="45"/>
      <c r="F714" s="45"/>
      <c r="G714" s="45"/>
      <c r="H714" s="45"/>
      <c r="I714" s="45"/>
      <c r="J714" s="45"/>
      <c r="K714" s="45"/>
    </row>
    <row r="715" spans="4:11" x14ac:dyDescent="0.3">
      <c r="D715"/>
      <c r="E715"/>
      <c r="F715"/>
    </row>
    <row r="716" spans="4:11" x14ac:dyDescent="0.3">
      <c r="D716"/>
      <c r="E716"/>
      <c r="F716"/>
    </row>
    <row r="717" spans="4:11" x14ac:dyDescent="0.3">
      <c r="D717"/>
      <c r="E717"/>
      <c r="F717"/>
    </row>
    <row r="718" spans="4:11" x14ac:dyDescent="0.3">
      <c r="D718"/>
      <c r="E718"/>
      <c r="F718"/>
    </row>
    <row r="719" spans="4:11" x14ac:dyDescent="0.3">
      <c r="D719"/>
      <c r="E719"/>
      <c r="F719"/>
    </row>
    <row r="720" spans="4:11" x14ac:dyDescent="0.3">
      <c r="D720"/>
      <c r="E720"/>
      <c r="F720"/>
    </row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</sheetData>
  <sheetProtection pivotTables="0"/>
  <pageMargins left="0.7" right="0.7" top="0.75" bottom="0.75" header="0.3" footer="0.3"/>
  <pageSetup orientation="portrait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A2B68243-E42B-4EF8-B0D7-5ADEAD1536B6}">
            <x14:iconSet custom="1">
              <x14:cfvo type="percent">
                <xm:f>0</xm:f>
              </x14:cfvo>
              <x14:cfvo type="num">
                <xm:f>7.8</xm:f>
              </x14:cfvo>
              <x14:cfvo type="num">
                <xm:f>18</xm:f>
              </x14:cfvo>
              <x14:cfIcon iconSet="3TrafficLights1" iconId="0"/>
              <x14:cfIcon iconSet="3TrafficLights1" iconId="2"/>
              <x14:cfIcon iconSet="3TrafficLights1" iconId="0"/>
            </x14:iconSet>
          </x14:cfRule>
          <xm:sqref>D16:D694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3389-460E-4BAD-8C60-DB45CE01149D}">
  <sheetPr published="0" codeName="Hoja6"/>
  <dimension ref="B1:I220"/>
  <sheetViews>
    <sheetView showGridLines="0" zoomScale="70" zoomScaleNormal="70" workbookViewId="0">
      <pane xSplit="2" ySplit="8" topLeftCell="C9" activePane="bottomRight" state="frozen"/>
      <selection activeCell="H25" sqref="H25"/>
      <selection pane="topRight" activeCell="H25" sqref="H25"/>
      <selection pane="bottomLeft" activeCell="H25" sqref="H25"/>
      <selection pane="bottomRight" activeCell="C9" sqref="C9"/>
    </sheetView>
  </sheetViews>
  <sheetFormatPr baseColWidth="10" defaultRowHeight="14.4" x14ac:dyDescent="0.3"/>
  <cols>
    <col min="1" max="1" width="34" customWidth="1"/>
    <col min="2" max="2" width="25.44140625" bestFit="1" customWidth="1"/>
    <col min="3" max="3" width="29.33203125" bestFit="1" customWidth="1"/>
    <col min="4" max="4" width="49.5546875" bestFit="1" customWidth="1"/>
    <col min="5" max="5" width="15.5546875" bestFit="1" customWidth="1"/>
    <col min="6" max="6" width="23.44140625" bestFit="1" customWidth="1"/>
    <col min="7" max="7" width="12.21875" bestFit="1" customWidth="1"/>
    <col min="8" max="8" width="43" style="19" bestFit="1" customWidth="1"/>
    <col min="9" max="9" width="43" style="19" customWidth="1"/>
    <col min="10" max="10" width="21" bestFit="1" customWidth="1"/>
    <col min="11" max="11" width="61.5546875" customWidth="1"/>
    <col min="21" max="21" width="19" bestFit="1" customWidth="1"/>
    <col min="22" max="23" width="15.5546875" bestFit="1" customWidth="1"/>
  </cols>
  <sheetData>
    <row r="1" spans="2:9" x14ac:dyDescent="0.3">
      <c r="B1" s="33">
        <f>COUNTIFS(User[[#All],[Descuento]],"Si")</f>
        <v>111</v>
      </c>
      <c r="H1"/>
      <c r="I1"/>
    </row>
    <row r="2" spans="2:9" x14ac:dyDescent="0.3">
      <c r="H2"/>
      <c r="I2"/>
    </row>
    <row r="3" spans="2:9" x14ac:dyDescent="0.3">
      <c r="H3"/>
      <c r="I3"/>
    </row>
    <row r="4" spans="2:9" x14ac:dyDescent="0.3">
      <c r="H4"/>
      <c r="I4"/>
    </row>
    <row r="5" spans="2:9" x14ac:dyDescent="0.3">
      <c r="H5"/>
      <c r="I5"/>
    </row>
    <row r="6" spans="2:9" hidden="1" x14ac:dyDescent="0.3">
      <c r="B6" s="5" t="s">
        <v>213</v>
      </c>
      <c r="C6" t="s">
        <v>335</v>
      </c>
      <c r="H6"/>
      <c r="I6"/>
    </row>
    <row r="7" spans="2:9" x14ac:dyDescent="0.3">
      <c r="B7" s="17"/>
      <c r="C7" s="31"/>
      <c r="H7"/>
      <c r="I7"/>
    </row>
    <row r="8" spans="2:9" x14ac:dyDescent="0.3">
      <c r="B8" s="7" t="s">
        <v>176</v>
      </c>
      <c r="C8" s="7" t="s">
        <v>0</v>
      </c>
      <c r="D8" s="7" t="s">
        <v>2</v>
      </c>
      <c r="E8" s="7" t="s">
        <v>3</v>
      </c>
      <c r="F8" s="7" t="s">
        <v>318</v>
      </c>
      <c r="G8" s="5" t="s">
        <v>212</v>
      </c>
      <c r="H8" s="9" t="s">
        <v>319</v>
      </c>
      <c r="I8" s="9" t="s">
        <v>189</v>
      </c>
    </row>
    <row r="9" spans="2:9" x14ac:dyDescent="0.3">
      <c r="B9" s="30" t="s">
        <v>179</v>
      </c>
      <c r="C9" t="s">
        <v>403</v>
      </c>
      <c r="D9" t="s">
        <v>1097</v>
      </c>
      <c r="E9" t="s">
        <v>84</v>
      </c>
      <c r="F9" t="s">
        <v>322</v>
      </c>
      <c r="G9">
        <v>1020472323</v>
      </c>
      <c r="H9" s="18"/>
      <c r="I9" s="18"/>
    </row>
    <row r="10" spans="2:9" x14ac:dyDescent="0.3">
      <c r="B10" s="30" t="s">
        <v>179</v>
      </c>
      <c r="C10" t="s">
        <v>550</v>
      </c>
      <c r="D10" t="s">
        <v>1087</v>
      </c>
      <c r="E10" t="s">
        <v>84</v>
      </c>
      <c r="F10" t="s">
        <v>322</v>
      </c>
      <c r="G10">
        <v>94527906</v>
      </c>
      <c r="H10" s="18"/>
      <c r="I10" s="20"/>
    </row>
    <row r="11" spans="2:9" x14ac:dyDescent="0.3">
      <c r="B11" s="30" t="s">
        <v>179</v>
      </c>
      <c r="C11" t="s">
        <v>1805</v>
      </c>
      <c r="D11" t="s">
        <v>1806</v>
      </c>
      <c r="E11" t="s">
        <v>6</v>
      </c>
      <c r="F11" t="s">
        <v>320</v>
      </c>
      <c r="G11">
        <v>1014478163</v>
      </c>
      <c r="H11" s="18"/>
      <c r="I11" s="18"/>
    </row>
    <row r="12" spans="2:9" x14ac:dyDescent="0.3">
      <c r="B12" s="30" t="s">
        <v>179</v>
      </c>
      <c r="C12" t="s">
        <v>1860</v>
      </c>
      <c r="D12" t="s">
        <v>1110</v>
      </c>
      <c r="E12" t="s">
        <v>84</v>
      </c>
      <c r="F12" t="s">
        <v>322</v>
      </c>
      <c r="G12">
        <v>1140831809</v>
      </c>
      <c r="H12" s="18"/>
      <c r="I12" s="18"/>
    </row>
    <row r="13" spans="2:9" x14ac:dyDescent="0.3">
      <c r="B13" s="30" t="s">
        <v>179</v>
      </c>
      <c r="C13" t="s">
        <v>1980</v>
      </c>
      <c r="D13" t="s">
        <v>1981</v>
      </c>
      <c r="E13" t="s">
        <v>84</v>
      </c>
      <c r="F13" t="s">
        <v>320</v>
      </c>
      <c r="G13">
        <v>80048209</v>
      </c>
      <c r="H13" s="18"/>
      <c r="I13" s="18"/>
    </row>
    <row r="14" spans="2:9" x14ac:dyDescent="0.3">
      <c r="B14" s="30" t="s">
        <v>179</v>
      </c>
      <c r="C14" t="s">
        <v>2195</v>
      </c>
      <c r="D14" t="s">
        <v>2196</v>
      </c>
      <c r="E14" t="s">
        <v>6</v>
      </c>
      <c r="F14" t="s">
        <v>320</v>
      </c>
      <c r="G14">
        <v>1070946895</v>
      </c>
      <c r="H14" s="18"/>
      <c r="I14" s="18"/>
    </row>
    <row r="15" spans="2:9" x14ac:dyDescent="0.3">
      <c r="B15" s="30" t="s">
        <v>179</v>
      </c>
      <c r="C15" t="s">
        <v>2198</v>
      </c>
      <c r="D15" t="s">
        <v>2199</v>
      </c>
      <c r="E15" t="s">
        <v>6</v>
      </c>
      <c r="F15" t="s">
        <v>320</v>
      </c>
      <c r="G15">
        <v>1032477518</v>
      </c>
      <c r="H15" s="18"/>
      <c r="I15" s="18"/>
    </row>
    <row r="16" spans="2:9" x14ac:dyDescent="0.3">
      <c r="B16" s="30" t="s">
        <v>179</v>
      </c>
      <c r="C16" t="s">
        <v>2310</v>
      </c>
      <c r="D16" t="s">
        <v>2311</v>
      </c>
      <c r="E16" t="s">
        <v>6</v>
      </c>
      <c r="F16" t="s">
        <v>322</v>
      </c>
      <c r="G16">
        <v>1043634346</v>
      </c>
      <c r="H16" s="18"/>
      <c r="I16" s="18"/>
    </row>
    <row r="17" spans="2:9" x14ac:dyDescent="0.3">
      <c r="B17" s="30" t="s">
        <v>179</v>
      </c>
      <c r="C17" t="s">
        <v>2322</v>
      </c>
      <c r="D17" t="s">
        <v>2323</v>
      </c>
      <c r="E17" t="s">
        <v>6</v>
      </c>
      <c r="F17" t="s">
        <v>320</v>
      </c>
      <c r="G17">
        <v>1022416614</v>
      </c>
      <c r="H17" s="18"/>
      <c r="I17" s="18"/>
    </row>
    <row r="18" spans="2:9" x14ac:dyDescent="0.3">
      <c r="B18" s="30" t="s">
        <v>179</v>
      </c>
      <c r="C18" t="s">
        <v>2401</v>
      </c>
      <c r="D18" t="s">
        <v>2402</v>
      </c>
      <c r="E18" t="s">
        <v>6</v>
      </c>
      <c r="F18" t="s">
        <v>320</v>
      </c>
      <c r="G18">
        <v>1019120609</v>
      </c>
      <c r="H18" s="18"/>
      <c r="I18" s="18"/>
    </row>
    <row r="19" spans="2:9" x14ac:dyDescent="0.3">
      <c r="B19" s="30" t="s">
        <v>179</v>
      </c>
      <c r="C19" t="s">
        <v>2938</v>
      </c>
      <c r="D19" t="s">
        <v>2939</v>
      </c>
      <c r="E19" t="s">
        <v>6</v>
      </c>
      <c r="F19" t="s">
        <v>322</v>
      </c>
      <c r="G19">
        <v>1110565082</v>
      </c>
      <c r="H19" s="18"/>
      <c r="I19" s="18"/>
    </row>
    <row r="20" spans="2:9" x14ac:dyDescent="0.3">
      <c r="B20" s="30" t="s">
        <v>179</v>
      </c>
      <c r="C20" t="s">
        <v>3166</v>
      </c>
      <c r="D20" t="s">
        <v>3167</v>
      </c>
      <c r="E20" t="s">
        <v>6</v>
      </c>
      <c r="F20" t="s">
        <v>322</v>
      </c>
      <c r="G20">
        <v>80111984</v>
      </c>
      <c r="H20" s="18"/>
      <c r="I20" s="18"/>
    </row>
    <row r="21" spans="2:9" x14ac:dyDescent="0.3">
      <c r="B21" s="30" t="s">
        <v>179</v>
      </c>
      <c r="C21" t="s">
        <v>3606</v>
      </c>
      <c r="D21" t="s">
        <v>3607</v>
      </c>
      <c r="E21" t="s">
        <v>6</v>
      </c>
      <c r="F21" t="s">
        <v>322</v>
      </c>
      <c r="G21">
        <v>1007435513</v>
      </c>
      <c r="H21" s="18"/>
      <c r="I21" s="18"/>
    </row>
    <row r="22" spans="2:9" x14ac:dyDescent="0.3">
      <c r="B22" s="30" t="s">
        <v>179</v>
      </c>
      <c r="C22" t="s">
        <v>3704</v>
      </c>
      <c r="D22" t="s">
        <v>3705</v>
      </c>
      <c r="E22" t="s">
        <v>6</v>
      </c>
      <c r="F22" t="s">
        <v>320</v>
      </c>
      <c r="G22">
        <v>1024484785</v>
      </c>
      <c r="H22" s="18"/>
      <c r="I22" s="18"/>
    </row>
    <row r="23" spans="2:9" x14ac:dyDescent="0.3">
      <c r="B23" t="s">
        <v>178</v>
      </c>
      <c r="C23" t="s">
        <v>41</v>
      </c>
      <c r="D23" t="s">
        <v>957</v>
      </c>
      <c r="E23" t="s">
        <v>6</v>
      </c>
      <c r="F23" t="s">
        <v>322</v>
      </c>
      <c r="G23">
        <v>1005540360</v>
      </c>
      <c r="H23" s="18"/>
      <c r="I23" s="18"/>
    </row>
    <row r="24" spans="2:9" x14ac:dyDescent="0.3">
      <c r="B24" t="s">
        <v>178</v>
      </c>
      <c r="C24" t="s">
        <v>238</v>
      </c>
      <c r="D24" t="s">
        <v>930</v>
      </c>
      <c r="E24" t="s">
        <v>6</v>
      </c>
      <c r="F24" t="s">
        <v>322</v>
      </c>
      <c r="G24">
        <v>1076321808</v>
      </c>
      <c r="H24" s="18"/>
      <c r="I24" s="18"/>
    </row>
    <row r="25" spans="2:9" x14ac:dyDescent="0.3">
      <c r="B25" t="s">
        <v>178</v>
      </c>
      <c r="C25" t="s">
        <v>299</v>
      </c>
      <c r="D25" t="s">
        <v>1234</v>
      </c>
      <c r="E25" t="s">
        <v>6</v>
      </c>
      <c r="F25" t="s">
        <v>322</v>
      </c>
      <c r="G25">
        <v>1116549257</v>
      </c>
      <c r="H25" s="18"/>
      <c r="I25" s="18"/>
    </row>
    <row r="26" spans="2:9" x14ac:dyDescent="0.3">
      <c r="B26" t="s">
        <v>178</v>
      </c>
      <c r="C26" t="s">
        <v>232</v>
      </c>
      <c r="D26" t="s">
        <v>934</v>
      </c>
      <c r="E26" t="s">
        <v>6</v>
      </c>
      <c r="F26" t="s">
        <v>322</v>
      </c>
      <c r="G26">
        <v>1050946846</v>
      </c>
      <c r="H26" s="18"/>
      <c r="I26" s="18"/>
    </row>
    <row r="27" spans="2:9" x14ac:dyDescent="0.3">
      <c r="B27" t="s">
        <v>178</v>
      </c>
      <c r="C27" t="s">
        <v>339</v>
      </c>
      <c r="D27" t="s">
        <v>1103</v>
      </c>
      <c r="E27" t="s">
        <v>84</v>
      </c>
      <c r="F27" t="s">
        <v>320</v>
      </c>
      <c r="G27">
        <v>1010071034</v>
      </c>
      <c r="H27" s="18"/>
      <c r="I27" s="18"/>
    </row>
    <row r="28" spans="2:9" x14ac:dyDescent="0.3">
      <c r="B28" t="s">
        <v>178</v>
      </c>
      <c r="C28" t="s">
        <v>344</v>
      </c>
      <c r="D28" t="s">
        <v>1220</v>
      </c>
      <c r="E28" t="s">
        <v>6</v>
      </c>
      <c r="F28" t="s">
        <v>322</v>
      </c>
      <c r="G28">
        <v>1067943482</v>
      </c>
      <c r="H28" s="18"/>
      <c r="I28" s="18"/>
    </row>
    <row r="29" spans="2:9" x14ac:dyDescent="0.3">
      <c r="B29" t="s">
        <v>178</v>
      </c>
      <c r="C29" t="s">
        <v>393</v>
      </c>
      <c r="D29" t="s">
        <v>1199</v>
      </c>
      <c r="E29" t="s">
        <v>6</v>
      </c>
      <c r="F29" t="s">
        <v>320</v>
      </c>
      <c r="G29">
        <v>1054560652</v>
      </c>
      <c r="H29" s="18"/>
      <c r="I29" s="18"/>
    </row>
    <row r="30" spans="2:9" x14ac:dyDescent="0.3">
      <c r="B30" t="s">
        <v>178</v>
      </c>
      <c r="C30" t="s">
        <v>451</v>
      </c>
      <c r="D30" t="s">
        <v>1178</v>
      </c>
      <c r="E30" t="s">
        <v>6</v>
      </c>
      <c r="F30" t="s">
        <v>320</v>
      </c>
      <c r="G30">
        <v>1113526652</v>
      </c>
      <c r="H30" s="18"/>
      <c r="I30" s="18"/>
    </row>
    <row r="31" spans="2:9" x14ac:dyDescent="0.3">
      <c r="B31" t="s">
        <v>178</v>
      </c>
      <c r="C31" t="s">
        <v>574</v>
      </c>
      <c r="D31" t="s">
        <v>1295</v>
      </c>
      <c r="E31" t="s">
        <v>6</v>
      </c>
      <c r="F31" t="s">
        <v>322</v>
      </c>
      <c r="G31">
        <v>7423179</v>
      </c>
      <c r="H31" s="18"/>
      <c r="I31" s="18"/>
    </row>
    <row r="32" spans="2:9" x14ac:dyDescent="0.3">
      <c r="B32" t="s">
        <v>178</v>
      </c>
      <c r="C32" t="s">
        <v>667</v>
      </c>
      <c r="D32" t="s">
        <v>1253</v>
      </c>
      <c r="E32" t="s">
        <v>6</v>
      </c>
      <c r="F32" t="s">
        <v>320</v>
      </c>
      <c r="G32">
        <v>1047480858</v>
      </c>
      <c r="H32" s="18"/>
      <c r="I32" s="18"/>
    </row>
    <row r="33" spans="2:9" x14ac:dyDescent="0.3">
      <c r="B33" t="s">
        <v>178</v>
      </c>
      <c r="C33" t="s">
        <v>760</v>
      </c>
      <c r="D33" t="s">
        <v>1084</v>
      </c>
      <c r="E33" t="s">
        <v>84</v>
      </c>
      <c r="F33" t="s">
        <v>320</v>
      </c>
      <c r="G33">
        <v>1092344728</v>
      </c>
      <c r="H33" s="18"/>
      <c r="I33" s="18"/>
    </row>
    <row r="34" spans="2:9" x14ac:dyDescent="0.3">
      <c r="B34" t="s">
        <v>178</v>
      </c>
      <c r="C34" t="s">
        <v>762</v>
      </c>
      <c r="D34" t="s">
        <v>1130</v>
      </c>
      <c r="E34" t="s">
        <v>6</v>
      </c>
      <c r="F34" t="s">
        <v>322</v>
      </c>
      <c r="G34">
        <v>1066728588</v>
      </c>
      <c r="H34" s="18"/>
      <c r="I34" s="18"/>
    </row>
    <row r="35" spans="2:9" x14ac:dyDescent="0.3">
      <c r="B35" t="s">
        <v>178</v>
      </c>
      <c r="C35" t="s">
        <v>1125</v>
      </c>
      <c r="D35" t="s">
        <v>1126</v>
      </c>
      <c r="E35" t="s">
        <v>6</v>
      </c>
      <c r="F35" t="s">
        <v>320</v>
      </c>
      <c r="G35">
        <v>1019103636</v>
      </c>
      <c r="H35" s="18"/>
      <c r="I35" s="18"/>
    </row>
    <row r="36" spans="2:9" x14ac:dyDescent="0.3">
      <c r="B36" t="s">
        <v>178</v>
      </c>
      <c r="C36" t="s">
        <v>1333</v>
      </c>
      <c r="D36" t="s">
        <v>1334</v>
      </c>
      <c r="E36" t="s">
        <v>6</v>
      </c>
      <c r="F36" t="s">
        <v>322</v>
      </c>
      <c r="G36">
        <v>1067886874</v>
      </c>
      <c r="H36" s="18"/>
      <c r="I36" s="18"/>
    </row>
    <row r="37" spans="2:9" x14ac:dyDescent="0.3">
      <c r="B37" t="s">
        <v>178</v>
      </c>
      <c r="C37" t="s">
        <v>1342</v>
      </c>
      <c r="D37" t="s">
        <v>1343</v>
      </c>
      <c r="E37" t="s">
        <v>6</v>
      </c>
      <c r="F37" t="s">
        <v>321</v>
      </c>
      <c r="G37">
        <v>1028012995</v>
      </c>
      <c r="H37" s="18"/>
      <c r="I37" s="18"/>
    </row>
    <row r="38" spans="2:9" x14ac:dyDescent="0.3">
      <c r="B38" t="s">
        <v>178</v>
      </c>
      <c r="C38" t="s">
        <v>1353</v>
      </c>
      <c r="D38" t="s">
        <v>1354</v>
      </c>
      <c r="E38" t="s">
        <v>84</v>
      </c>
      <c r="F38" t="s">
        <v>320</v>
      </c>
      <c r="G38">
        <v>1020828207</v>
      </c>
      <c r="H38" s="18"/>
      <c r="I38" s="18"/>
    </row>
    <row r="39" spans="2:9" x14ac:dyDescent="0.3">
      <c r="B39" t="s">
        <v>178</v>
      </c>
      <c r="C39" t="s">
        <v>1466</v>
      </c>
      <c r="D39" t="s">
        <v>1467</v>
      </c>
      <c r="E39" t="s">
        <v>6</v>
      </c>
      <c r="F39" t="s">
        <v>320</v>
      </c>
      <c r="G39">
        <v>1065838018</v>
      </c>
      <c r="H39" s="18"/>
      <c r="I39" s="18"/>
    </row>
    <row r="40" spans="2:9" x14ac:dyDescent="0.3">
      <c r="B40" t="s">
        <v>178</v>
      </c>
      <c r="C40" t="s">
        <v>1540</v>
      </c>
      <c r="D40" t="s">
        <v>1541</v>
      </c>
      <c r="E40" t="s">
        <v>6</v>
      </c>
      <c r="F40" t="s">
        <v>322</v>
      </c>
      <c r="G40">
        <v>1000005913</v>
      </c>
      <c r="H40" s="18"/>
      <c r="I40" s="18"/>
    </row>
    <row r="41" spans="2:9" x14ac:dyDescent="0.3">
      <c r="B41" t="s">
        <v>178</v>
      </c>
      <c r="C41" t="s">
        <v>1546</v>
      </c>
      <c r="D41" t="s">
        <v>1547</v>
      </c>
      <c r="E41" t="s">
        <v>6</v>
      </c>
      <c r="F41" t="s">
        <v>320</v>
      </c>
      <c r="G41">
        <v>1030622006</v>
      </c>
      <c r="H41" s="18"/>
      <c r="I41" s="18"/>
    </row>
    <row r="42" spans="2:9" x14ac:dyDescent="0.3">
      <c r="B42" t="s">
        <v>178</v>
      </c>
      <c r="C42" t="s">
        <v>1623</v>
      </c>
      <c r="D42" t="s">
        <v>1624</v>
      </c>
      <c r="E42" t="s">
        <v>6</v>
      </c>
      <c r="F42" t="s">
        <v>320</v>
      </c>
      <c r="G42">
        <v>1013661029</v>
      </c>
      <c r="H42" s="18"/>
      <c r="I42" s="18"/>
    </row>
    <row r="43" spans="2:9" x14ac:dyDescent="0.3">
      <c r="B43" t="s">
        <v>178</v>
      </c>
      <c r="C43" t="s">
        <v>1714</v>
      </c>
      <c r="D43" t="s">
        <v>1715</v>
      </c>
      <c r="E43" t="s">
        <v>6</v>
      </c>
      <c r="F43" t="s">
        <v>321</v>
      </c>
      <c r="G43">
        <v>1129527594</v>
      </c>
      <c r="H43" s="18"/>
      <c r="I43" s="18"/>
    </row>
    <row r="44" spans="2:9" x14ac:dyDescent="0.3">
      <c r="B44" t="s">
        <v>178</v>
      </c>
      <c r="C44" t="s">
        <v>1907</v>
      </c>
      <c r="D44" t="s">
        <v>1908</v>
      </c>
      <c r="E44" t="s">
        <v>6</v>
      </c>
      <c r="F44" t="s">
        <v>321</v>
      </c>
      <c r="G44">
        <v>1057390103</v>
      </c>
      <c r="H44" s="18"/>
      <c r="I44" s="18"/>
    </row>
    <row r="45" spans="2:9" x14ac:dyDescent="0.3">
      <c r="B45" t="s">
        <v>178</v>
      </c>
      <c r="C45" t="s">
        <v>1960</v>
      </c>
      <c r="D45" t="s">
        <v>1961</v>
      </c>
      <c r="E45" t="s">
        <v>6</v>
      </c>
      <c r="F45" t="s">
        <v>320</v>
      </c>
      <c r="G45">
        <v>7572875</v>
      </c>
      <c r="H45" s="18"/>
      <c r="I45" s="18"/>
    </row>
    <row r="46" spans="2:9" x14ac:dyDescent="0.3">
      <c r="B46" t="s">
        <v>178</v>
      </c>
      <c r="C46" t="s">
        <v>1984</v>
      </c>
      <c r="D46" t="s">
        <v>1985</v>
      </c>
      <c r="E46" t="s">
        <v>84</v>
      </c>
      <c r="F46" t="s">
        <v>320</v>
      </c>
      <c r="G46">
        <v>458011</v>
      </c>
      <c r="H46" s="18"/>
      <c r="I46" s="18"/>
    </row>
    <row r="47" spans="2:9" x14ac:dyDescent="0.3">
      <c r="B47" t="s">
        <v>178</v>
      </c>
      <c r="C47" t="s">
        <v>2183</v>
      </c>
      <c r="D47" t="s">
        <v>2184</v>
      </c>
      <c r="E47" t="s">
        <v>130</v>
      </c>
      <c r="F47" t="s">
        <v>320</v>
      </c>
      <c r="G47">
        <v>1074908179</v>
      </c>
      <c r="H47" s="18"/>
      <c r="I47" s="18"/>
    </row>
    <row r="48" spans="2:9" x14ac:dyDescent="0.3">
      <c r="B48" t="s">
        <v>178</v>
      </c>
      <c r="C48" t="s">
        <v>2217</v>
      </c>
      <c r="D48" t="s">
        <v>2218</v>
      </c>
      <c r="E48" t="s">
        <v>1744</v>
      </c>
      <c r="F48" t="s">
        <v>322</v>
      </c>
      <c r="G48">
        <v>1010005470</v>
      </c>
      <c r="H48" s="18"/>
      <c r="I48" s="18"/>
    </row>
    <row r="49" spans="2:9" x14ac:dyDescent="0.3">
      <c r="B49" t="s">
        <v>178</v>
      </c>
      <c r="C49" t="s">
        <v>2347</v>
      </c>
      <c r="D49" t="s">
        <v>2348</v>
      </c>
      <c r="E49" t="s">
        <v>6</v>
      </c>
      <c r="F49" t="s">
        <v>320</v>
      </c>
      <c r="G49">
        <v>1109185311</v>
      </c>
      <c r="H49" s="18"/>
      <c r="I49" s="18"/>
    </row>
    <row r="50" spans="2:9" x14ac:dyDescent="0.3">
      <c r="B50" t="s">
        <v>178</v>
      </c>
      <c r="C50" t="s">
        <v>2364</v>
      </c>
      <c r="D50" t="s">
        <v>2365</v>
      </c>
      <c r="E50" t="s">
        <v>6</v>
      </c>
      <c r="F50" t="s">
        <v>320</v>
      </c>
      <c r="G50">
        <v>1143465778</v>
      </c>
      <c r="H50" s="18"/>
      <c r="I50" s="18"/>
    </row>
    <row r="51" spans="2:9" x14ac:dyDescent="0.3">
      <c r="B51" t="s">
        <v>178</v>
      </c>
      <c r="C51" t="s">
        <v>2746</v>
      </c>
      <c r="D51" t="s">
        <v>2747</v>
      </c>
      <c r="E51" t="s">
        <v>6</v>
      </c>
      <c r="F51" t="s">
        <v>322</v>
      </c>
      <c r="G51">
        <v>1045078433</v>
      </c>
      <c r="H51" s="18"/>
      <c r="I51" s="18"/>
    </row>
    <row r="52" spans="2:9" x14ac:dyDescent="0.3">
      <c r="B52" t="s">
        <v>178</v>
      </c>
      <c r="C52" t="s">
        <v>2749</v>
      </c>
      <c r="D52" t="s">
        <v>2750</v>
      </c>
      <c r="E52" t="s">
        <v>84</v>
      </c>
      <c r="F52" t="s">
        <v>320</v>
      </c>
      <c r="G52">
        <v>1026302873</v>
      </c>
      <c r="H52" s="18"/>
      <c r="I52" s="18"/>
    </row>
    <row r="53" spans="2:9" x14ac:dyDescent="0.3">
      <c r="B53" t="s">
        <v>178</v>
      </c>
      <c r="C53" t="s">
        <v>3157</v>
      </c>
      <c r="D53" t="s">
        <v>3158</v>
      </c>
      <c r="E53" t="s">
        <v>6</v>
      </c>
      <c r="F53" t="s">
        <v>321</v>
      </c>
      <c r="G53">
        <v>1103214185</v>
      </c>
      <c r="H53" s="18"/>
      <c r="I53" s="18"/>
    </row>
    <row r="54" spans="2:9" x14ac:dyDescent="0.3">
      <c r="B54" t="s">
        <v>178</v>
      </c>
      <c r="C54" t="s">
        <v>3654</v>
      </c>
      <c r="D54" t="s">
        <v>3655</v>
      </c>
      <c r="E54" t="s">
        <v>6</v>
      </c>
      <c r="F54" t="s">
        <v>320</v>
      </c>
      <c r="G54">
        <v>14326390</v>
      </c>
      <c r="H54" s="18"/>
      <c r="I54" s="18"/>
    </row>
    <row r="55" spans="2:9" x14ac:dyDescent="0.3">
      <c r="B55" t="s">
        <v>178</v>
      </c>
      <c r="C55" t="s">
        <v>3660</v>
      </c>
      <c r="D55" t="s">
        <v>3661</v>
      </c>
      <c r="E55" t="s">
        <v>6</v>
      </c>
      <c r="F55" t="s">
        <v>320</v>
      </c>
      <c r="G55">
        <v>1069737987</v>
      </c>
      <c r="H55" s="18"/>
      <c r="I55" s="18"/>
    </row>
    <row r="56" spans="2:9" x14ac:dyDescent="0.3">
      <c r="B56" t="s">
        <v>178</v>
      </c>
      <c r="C56" t="s">
        <v>3742</v>
      </c>
      <c r="D56" t="s">
        <v>3743</v>
      </c>
      <c r="E56" t="s">
        <v>1744</v>
      </c>
      <c r="F56" t="s">
        <v>322</v>
      </c>
      <c r="G56">
        <v>1022326987</v>
      </c>
      <c r="H56" s="18"/>
      <c r="I56" s="18"/>
    </row>
    <row r="57" spans="2:9" x14ac:dyDescent="0.3">
      <c r="B57" t="s">
        <v>178</v>
      </c>
      <c r="C57" t="s">
        <v>3745</v>
      </c>
      <c r="D57" t="s">
        <v>3746</v>
      </c>
      <c r="E57" t="s">
        <v>6</v>
      </c>
      <c r="F57" t="s">
        <v>320</v>
      </c>
      <c r="G57">
        <v>1012421464</v>
      </c>
      <c r="H57" s="18"/>
      <c r="I57" s="18"/>
    </row>
    <row r="58" spans="2:9" x14ac:dyDescent="0.3">
      <c r="B58" t="s">
        <v>178</v>
      </c>
      <c r="C58" t="s">
        <v>3748</v>
      </c>
      <c r="D58" t="s">
        <v>3749</v>
      </c>
      <c r="E58" t="s">
        <v>6</v>
      </c>
      <c r="F58" t="s">
        <v>320</v>
      </c>
      <c r="G58">
        <v>1073630201</v>
      </c>
      <c r="H58" s="18"/>
      <c r="I58" s="18"/>
    </row>
    <row r="59" spans="2:9" x14ac:dyDescent="0.3">
      <c r="B59" t="s">
        <v>178</v>
      </c>
      <c r="C59" t="s">
        <v>3751</v>
      </c>
      <c r="D59" t="s">
        <v>3752</v>
      </c>
      <c r="E59" t="s">
        <v>6</v>
      </c>
      <c r="F59" t="s">
        <v>322</v>
      </c>
      <c r="G59">
        <v>1121146180</v>
      </c>
      <c r="H59" s="18"/>
      <c r="I59" s="18"/>
    </row>
    <row r="60" spans="2:9" x14ac:dyDescent="0.3">
      <c r="B60" t="s">
        <v>178</v>
      </c>
      <c r="C60" t="s">
        <v>3754</v>
      </c>
      <c r="D60" t="s">
        <v>3755</v>
      </c>
      <c r="E60" t="s">
        <v>6</v>
      </c>
      <c r="F60" t="s">
        <v>320</v>
      </c>
      <c r="G60">
        <v>1020826751</v>
      </c>
      <c r="H60" s="18"/>
      <c r="I60" s="18"/>
    </row>
    <row r="61" spans="2:9" x14ac:dyDescent="0.3">
      <c r="B61" t="s">
        <v>178</v>
      </c>
      <c r="C61" t="s">
        <v>3757</v>
      </c>
      <c r="D61" t="s">
        <v>3758</v>
      </c>
      <c r="E61" t="s">
        <v>6</v>
      </c>
      <c r="F61" t="s">
        <v>320</v>
      </c>
      <c r="G61">
        <v>1024522634</v>
      </c>
      <c r="H61" s="18"/>
      <c r="I61" s="18"/>
    </row>
    <row r="62" spans="2:9" x14ac:dyDescent="0.3">
      <c r="B62" t="s">
        <v>177</v>
      </c>
      <c r="C62" t="s">
        <v>121</v>
      </c>
      <c r="D62" t="s">
        <v>1011</v>
      </c>
      <c r="E62" t="s">
        <v>84</v>
      </c>
      <c r="F62" t="s">
        <v>320</v>
      </c>
      <c r="G62">
        <v>6070549</v>
      </c>
      <c r="H62" s="18"/>
      <c r="I62" s="18"/>
    </row>
    <row r="63" spans="2:9" x14ac:dyDescent="0.3">
      <c r="B63" t="s">
        <v>177</v>
      </c>
      <c r="C63" t="s">
        <v>100</v>
      </c>
      <c r="D63" t="s">
        <v>1488</v>
      </c>
      <c r="E63" t="s">
        <v>84</v>
      </c>
      <c r="F63" t="s">
        <v>320</v>
      </c>
      <c r="G63">
        <v>1016051676</v>
      </c>
      <c r="H63" s="18"/>
      <c r="I63" s="18"/>
    </row>
    <row r="64" spans="2:9" x14ac:dyDescent="0.3">
      <c r="B64" t="s">
        <v>177</v>
      </c>
      <c r="C64" t="s">
        <v>54</v>
      </c>
      <c r="D64" t="s">
        <v>961</v>
      </c>
      <c r="E64" t="s">
        <v>6</v>
      </c>
      <c r="F64" t="s">
        <v>320</v>
      </c>
      <c r="G64">
        <v>36306925</v>
      </c>
      <c r="H64" s="18"/>
      <c r="I64" s="18"/>
    </row>
    <row r="65" spans="2:9" x14ac:dyDescent="0.3">
      <c r="B65" t="s">
        <v>177</v>
      </c>
      <c r="C65" t="s">
        <v>45</v>
      </c>
      <c r="D65" t="s">
        <v>47</v>
      </c>
      <c r="E65" t="s">
        <v>6</v>
      </c>
      <c r="F65" t="s">
        <v>320</v>
      </c>
      <c r="G65">
        <v>1143841701</v>
      </c>
      <c r="H65" s="18"/>
      <c r="I65" s="18"/>
    </row>
    <row r="66" spans="2:9" x14ac:dyDescent="0.3">
      <c r="B66" t="s">
        <v>177</v>
      </c>
      <c r="C66" t="s">
        <v>80</v>
      </c>
      <c r="D66" t="s">
        <v>971</v>
      </c>
      <c r="E66" t="s">
        <v>6</v>
      </c>
      <c r="F66" t="s">
        <v>322</v>
      </c>
      <c r="G66">
        <v>1129580472</v>
      </c>
      <c r="H66" s="18"/>
      <c r="I66" s="18"/>
    </row>
    <row r="67" spans="2:9" x14ac:dyDescent="0.3">
      <c r="B67" t="s">
        <v>177</v>
      </c>
      <c r="C67" t="s">
        <v>15</v>
      </c>
      <c r="D67" t="s">
        <v>948</v>
      </c>
      <c r="E67" t="s">
        <v>6</v>
      </c>
      <c r="F67" t="s">
        <v>322</v>
      </c>
      <c r="G67">
        <v>1018482309</v>
      </c>
      <c r="H67" s="18"/>
      <c r="I67" s="18"/>
    </row>
    <row r="68" spans="2:9" x14ac:dyDescent="0.3">
      <c r="B68" t="s">
        <v>177</v>
      </c>
      <c r="C68" t="s">
        <v>13</v>
      </c>
      <c r="D68" t="s">
        <v>947</v>
      </c>
      <c r="E68" t="s">
        <v>6</v>
      </c>
      <c r="F68" t="s">
        <v>322</v>
      </c>
      <c r="G68">
        <v>1007170101</v>
      </c>
      <c r="H68" s="18"/>
      <c r="I68" s="18"/>
    </row>
    <row r="69" spans="2:9" x14ac:dyDescent="0.3">
      <c r="B69" t="s">
        <v>177</v>
      </c>
      <c r="C69" t="s">
        <v>11</v>
      </c>
      <c r="D69" t="s">
        <v>946</v>
      </c>
      <c r="E69" t="s">
        <v>6</v>
      </c>
      <c r="F69" t="s">
        <v>320</v>
      </c>
      <c r="G69">
        <v>1121899752</v>
      </c>
      <c r="H69" s="18"/>
      <c r="I69" s="18"/>
    </row>
    <row r="70" spans="2:9" x14ac:dyDescent="0.3">
      <c r="B70" t="s">
        <v>177</v>
      </c>
      <c r="C70" t="s">
        <v>9</v>
      </c>
      <c r="D70" t="s">
        <v>945</v>
      </c>
      <c r="E70" t="s">
        <v>6</v>
      </c>
      <c r="F70" t="s">
        <v>320</v>
      </c>
      <c r="G70">
        <v>1130600362</v>
      </c>
      <c r="H70" s="18"/>
      <c r="I70" s="18"/>
    </row>
    <row r="71" spans="2:9" x14ac:dyDescent="0.3">
      <c r="B71" t="s">
        <v>177</v>
      </c>
      <c r="C71" t="s">
        <v>290</v>
      </c>
      <c r="D71" t="s">
        <v>919</v>
      </c>
      <c r="E71" t="s">
        <v>6</v>
      </c>
      <c r="F71" t="s">
        <v>322</v>
      </c>
      <c r="G71">
        <v>64696799</v>
      </c>
      <c r="H71" s="18"/>
      <c r="I71" s="18"/>
    </row>
    <row r="72" spans="2:9" x14ac:dyDescent="0.3">
      <c r="B72" t="s">
        <v>177</v>
      </c>
      <c r="C72" t="s">
        <v>253</v>
      </c>
      <c r="D72" t="s">
        <v>1240</v>
      </c>
      <c r="E72" t="s">
        <v>6</v>
      </c>
      <c r="F72" t="s">
        <v>320</v>
      </c>
      <c r="G72">
        <v>1095837870</v>
      </c>
      <c r="H72" s="18"/>
      <c r="I72" s="18"/>
    </row>
    <row r="73" spans="2:9" x14ac:dyDescent="0.3">
      <c r="B73" t="s">
        <v>177</v>
      </c>
      <c r="C73" t="s">
        <v>423</v>
      </c>
      <c r="D73" t="s">
        <v>1504</v>
      </c>
      <c r="E73" t="s">
        <v>84</v>
      </c>
      <c r="F73" t="s">
        <v>320</v>
      </c>
      <c r="G73">
        <v>1095921869</v>
      </c>
      <c r="H73" s="18"/>
      <c r="I73" s="18"/>
    </row>
    <row r="74" spans="2:9" x14ac:dyDescent="0.3">
      <c r="B74" t="s">
        <v>177</v>
      </c>
      <c r="C74" t="s">
        <v>518</v>
      </c>
      <c r="D74" t="s">
        <v>1310</v>
      </c>
      <c r="E74" t="s">
        <v>6</v>
      </c>
      <c r="F74" t="s">
        <v>322</v>
      </c>
      <c r="G74">
        <v>1003616883</v>
      </c>
      <c r="H74" s="18"/>
      <c r="I74" s="18"/>
    </row>
    <row r="75" spans="2:9" x14ac:dyDescent="0.3">
      <c r="B75" t="s">
        <v>177</v>
      </c>
      <c r="C75" t="s">
        <v>573</v>
      </c>
      <c r="D75" t="s">
        <v>1296</v>
      </c>
      <c r="E75" t="s">
        <v>6</v>
      </c>
      <c r="F75" t="s">
        <v>322</v>
      </c>
      <c r="G75">
        <v>1094897548</v>
      </c>
      <c r="H75" s="18"/>
      <c r="I75" s="18"/>
    </row>
    <row r="76" spans="2:9" x14ac:dyDescent="0.3">
      <c r="B76" t="s">
        <v>177</v>
      </c>
      <c r="C76" t="s">
        <v>589</v>
      </c>
      <c r="D76" t="s">
        <v>1283</v>
      </c>
      <c r="E76" t="s">
        <v>6</v>
      </c>
      <c r="F76" t="s">
        <v>320</v>
      </c>
      <c r="G76">
        <v>1019112765</v>
      </c>
      <c r="H76" s="18"/>
      <c r="I76" s="18"/>
    </row>
    <row r="77" spans="2:9" x14ac:dyDescent="0.3">
      <c r="B77" t="s">
        <v>177</v>
      </c>
      <c r="C77" t="s">
        <v>593</v>
      </c>
      <c r="D77" t="s">
        <v>1281</v>
      </c>
      <c r="E77" t="s">
        <v>6</v>
      </c>
      <c r="F77" t="s">
        <v>320</v>
      </c>
      <c r="G77">
        <v>53009818</v>
      </c>
      <c r="H77" s="18"/>
      <c r="I77" s="18"/>
    </row>
    <row r="78" spans="2:9" x14ac:dyDescent="0.3">
      <c r="B78" t="s">
        <v>177</v>
      </c>
      <c r="C78" t="s">
        <v>626</v>
      </c>
      <c r="D78" t="s">
        <v>1268</v>
      </c>
      <c r="E78" t="s">
        <v>6</v>
      </c>
      <c r="F78" t="s">
        <v>322</v>
      </c>
      <c r="G78">
        <v>1233907341</v>
      </c>
      <c r="H78" s="18"/>
      <c r="I78" s="18"/>
    </row>
    <row r="79" spans="2:9" x14ac:dyDescent="0.3">
      <c r="B79" t="s">
        <v>177</v>
      </c>
      <c r="C79" t="s">
        <v>630</v>
      </c>
      <c r="D79" t="s">
        <v>1266</v>
      </c>
      <c r="E79" t="s">
        <v>6</v>
      </c>
      <c r="F79" t="s">
        <v>322</v>
      </c>
      <c r="G79">
        <v>1095788791</v>
      </c>
      <c r="H79" s="18"/>
      <c r="I79" s="18"/>
    </row>
    <row r="80" spans="2:9" x14ac:dyDescent="0.3">
      <c r="B80" t="s">
        <v>177</v>
      </c>
      <c r="C80" t="s">
        <v>636</v>
      </c>
      <c r="D80" t="s">
        <v>1265</v>
      </c>
      <c r="E80" t="s">
        <v>6</v>
      </c>
      <c r="F80" t="s">
        <v>320</v>
      </c>
      <c r="G80">
        <v>1013592826</v>
      </c>
      <c r="H80" s="18"/>
      <c r="I80" s="18"/>
    </row>
    <row r="81" spans="2:9" x14ac:dyDescent="0.3">
      <c r="B81" t="s">
        <v>177</v>
      </c>
      <c r="C81" t="s">
        <v>690</v>
      </c>
      <c r="D81" t="s">
        <v>1171</v>
      </c>
      <c r="E81" t="s">
        <v>6</v>
      </c>
      <c r="F81" t="s">
        <v>320</v>
      </c>
      <c r="G81">
        <v>1079941888</v>
      </c>
      <c r="H81" s="18"/>
      <c r="I81" s="18"/>
    </row>
    <row r="82" spans="2:9" x14ac:dyDescent="0.3">
      <c r="B82" t="s">
        <v>177</v>
      </c>
      <c r="C82" t="s">
        <v>718</v>
      </c>
      <c r="D82" t="s">
        <v>1157</v>
      </c>
      <c r="E82" t="s">
        <v>6</v>
      </c>
      <c r="F82" t="s">
        <v>320</v>
      </c>
      <c r="G82">
        <v>1014478544</v>
      </c>
      <c r="H82" s="18"/>
      <c r="I82" s="18"/>
    </row>
    <row r="83" spans="2:9" x14ac:dyDescent="0.3">
      <c r="B83" t="s">
        <v>177</v>
      </c>
      <c r="C83" t="s">
        <v>744</v>
      </c>
      <c r="D83" t="s">
        <v>1145</v>
      </c>
      <c r="E83" t="s">
        <v>6</v>
      </c>
      <c r="F83" t="s">
        <v>320</v>
      </c>
      <c r="G83">
        <v>1140900686</v>
      </c>
      <c r="H83" s="18"/>
      <c r="I83" s="18"/>
    </row>
    <row r="84" spans="2:9" x14ac:dyDescent="0.3">
      <c r="B84" t="s">
        <v>177</v>
      </c>
      <c r="C84" t="s">
        <v>788</v>
      </c>
      <c r="D84" t="s">
        <v>1111</v>
      </c>
      <c r="E84" t="s">
        <v>6</v>
      </c>
      <c r="F84" t="s">
        <v>320</v>
      </c>
      <c r="G84">
        <v>1114726092</v>
      </c>
      <c r="H84" s="18"/>
      <c r="I84" s="18"/>
    </row>
    <row r="85" spans="2:9" x14ac:dyDescent="0.3">
      <c r="B85" t="s">
        <v>177</v>
      </c>
      <c r="C85" t="s">
        <v>790</v>
      </c>
      <c r="D85" t="s">
        <v>1109</v>
      </c>
      <c r="E85" t="s">
        <v>6</v>
      </c>
      <c r="F85" t="s">
        <v>320</v>
      </c>
      <c r="G85">
        <v>1030653728</v>
      </c>
      <c r="H85" s="18"/>
      <c r="I85" s="18"/>
    </row>
    <row r="86" spans="2:9" x14ac:dyDescent="0.3">
      <c r="B86" t="s">
        <v>177</v>
      </c>
      <c r="C86" t="s">
        <v>813</v>
      </c>
      <c r="D86" t="s">
        <v>1070</v>
      </c>
      <c r="E86" t="s">
        <v>6</v>
      </c>
      <c r="F86" t="s">
        <v>322</v>
      </c>
      <c r="G86">
        <v>1085313015</v>
      </c>
      <c r="H86" s="18"/>
      <c r="I86" s="18"/>
    </row>
    <row r="87" spans="2:9" x14ac:dyDescent="0.3">
      <c r="B87" t="s">
        <v>177</v>
      </c>
      <c r="C87" t="s">
        <v>817</v>
      </c>
      <c r="D87" t="s">
        <v>1072</v>
      </c>
      <c r="E87" t="s">
        <v>6</v>
      </c>
      <c r="F87" t="s">
        <v>322</v>
      </c>
      <c r="G87">
        <v>1067859234</v>
      </c>
      <c r="H87" s="18"/>
      <c r="I87" s="18"/>
    </row>
    <row r="88" spans="2:9" x14ac:dyDescent="0.3">
      <c r="B88" t="s">
        <v>177</v>
      </c>
      <c r="C88" t="s">
        <v>829</v>
      </c>
      <c r="D88" t="s">
        <v>1068</v>
      </c>
      <c r="E88" t="s">
        <v>6</v>
      </c>
      <c r="F88" t="s">
        <v>320</v>
      </c>
      <c r="G88">
        <v>1000255877</v>
      </c>
      <c r="H88" s="18"/>
      <c r="I88" s="18"/>
    </row>
    <row r="89" spans="2:9" x14ac:dyDescent="0.3">
      <c r="B89" t="s">
        <v>177</v>
      </c>
      <c r="C89" t="s">
        <v>831</v>
      </c>
      <c r="D89" t="s">
        <v>1069</v>
      </c>
      <c r="E89" t="s">
        <v>6</v>
      </c>
      <c r="F89" t="s">
        <v>322</v>
      </c>
      <c r="G89">
        <v>1000396801</v>
      </c>
      <c r="H89" s="18"/>
      <c r="I89" s="18"/>
    </row>
    <row r="90" spans="2:9" x14ac:dyDescent="0.3">
      <c r="B90" t="s">
        <v>177</v>
      </c>
      <c r="C90" t="s">
        <v>845</v>
      </c>
      <c r="D90" t="s">
        <v>846</v>
      </c>
      <c r="E90" t="s">
        <v>84</v>
      </c>
      <c r="F90" t="s">
        <v>322</v>
      </c>
      <c r="G90">
        <v>94421703</v>
      </c>
      <c r="H90" s="18"/>
      <c r="I90" s="18"/>
    </row>
    <row r="91" spans="2:9" x14ac:dyDescent="0.3">
      <c r="B91" t="s">
        <v>177</v>
      </c>
      <c r="C91" t="s">
        <v>848</v>
      </c>
      <c r="D91" t="s">
        <v>1061</v>
      </c>
      <c r="E91" t="s">
        <v>6</v>
      </c>
      <c r="F91" t="s">
        <v>320</v>
      </c>
      <c r="G91">
        <v>1064988961</v>
      </c>
      <c r="H91" s="18"/>
      <c r="I91" s="18"/>
    </row>
    <row r="92" spans="2:9" x14ac:dyDescent="0.3">
      <c r="B92" t="s">
        <v>177</v>
      </c>
      <c r="C92" t="s">
        <v>879</v>
      </c>
      <c r="D92" t="s">
        <v>1053</v>
      </c>
      <c r="E92" t="s">
        <v>6</v>
      </c>
      <c r="F92" t="s">
        <v>320</v>
      </c>
      <c r="G92">
        <v>1092364446</v>
      </c>
      <c r="H92" s="18"/>
      <c r="I92" s="18"/>
    </row>
    <row r="93" spans="2:9" x14ac:dyDescent="0.3">
      <c r="B93" t="s">
        <v>177</v>
      </c>
      <c r="C93" t="s">
        <v>881</v>
      </c>
      <c r="D93" t="s">
        <v>1054</v>
      </c>
      <c r="E93" t="s">
        <v>6</v>
      </c>
      <c r="F93" t="s">
        <v>320</v>
      </c>
      <c r="G93">
        <v>1002203533</v>
      </c>
      <c r="H93" s="18"/>
      <c r="I93" s="18"/>
    </row>
    <row r="94" spans="2:9" x14ac:dyDescent="0.3">
      <c r="B94" t="s">
        <v>177</v>
      </c>
      <c r="C94" t="s">
        <v>910</v>
      </c>
      <c r="D94" t="s">
        <v>1020</v>
      </c>
      <c r="E94" t="s">
        <v>6</v>
      </c>
      <c r="F94" t="s">
        <v>320</v>
      </c>
      <c r="G94">
        <v>1069264020</v>
      </c>
      <c r="H94" s="18"/>
      <c r="I94" s="18"/>
    </row>
    <row r="95" spans="2:9" x14ac:dyDescent="0.3">
      <c r="B95" t="s">
        <v>177</v>
      </c>
      <c r="C95" t="s">
        <v>1328</v>
      </c>
      <c r="D95" t="s">
        <v>1329</v>
      </c>
      <c r="E95" t="s">
        <v>6</v>
      </c>
      <c r="F95" t="s">
        <v>322</v>
      </c>
      <c r="G95">
        <v>1086500236</v>
      </c>
      <c r="H95" s="18"/>
      <c r="I95" s="18"/>
    </row>
    <row r="96" spans="2:9" x14ac:dyDescent="0.3">
      <c r="B96" t="s">
        <v>177</v>
      </c>
      <c r="C96" t="s">
        <v>1367</v>
      </c>
      <c r="D96" t="s">
        <v>1368</v>
      </c>
      <c r="E96" t="s">
        <v>6</v>
      </c>
      <c r="F96" t="s">
        <v>320</v>
      </c>
      <c r="G96">
        <v>1143832561</v>
      </c>
      <c r="H96" s="18"/>
      <c r="I96" s="18"/>
    </row>
    <row r="97" spans="2:9" x14ac:dyDescent="0.3">
      <c r="B97" t="s">
        <v>177</v>
      </c>
      <c r="C97" t="s">
        <v>1579</v>
      </c>
      <c r="D97" t="s">
        <v>1580</v>
      </c>
      <c r="E97" t="s">
        <v>6</v>
      </c>
      <c r="F97" t="s">
        <v>321</v>
      </c>
      <c r="G97">
        <v>1000623808</v>
      </c>
      <c r="H97" s="18"/>
      <c r="I97" s="18"/>
    </row>
    <row r="98" spans="2:9" x14ac:dyDescent="0.3">
      <c r="B98" t="s">
        <v>177</v>
      </c>
      <c r="C98" t="s">
        <v>1596</v>
      </c>
      <c r="D98" t="s">
        <v>1597</v>
      </c>
      <c r="E98" t="s">
        <v>6</v>
      </c>
      <c r="F98" t="s">
        <v>322</v>
      </c>
      <c r="G98">
        <v>1003614616</v>
      </c>
      <c r="H98" s="18"/>
      <c r="I98" s="18"/>
    </row>
    <row r="99" spans="2:9" x14ac:dyDescent="0.3">
      <c r="B99" t="s">
        <v>177</v>
      </c>
      <c r="C99" t="s">
        <v>1613</v>
      </c>
      <c r="D99" t="s">
        <v>1614</v>
      </c>
      <c r="E99" t="s">
        <v>6</v>
      </c>
      <c r="F99" t="s">
        <v>322</v>
      </c>
      <c r="G99">
        <v>1107062231</v>
      </c>
      <c r="H99" s="18"/>
      <c r="I99" s="18"/>
    </row>
    <row r="100" spans="2:9" x14ac:dyDescent="0.3">
      <c r="B100" t="s">
        <v>177</v>
      </c>
      <c r="C100" t="s">
        <v>1626</v>
      </c>
      <c r="D100" t="s">
        <v>1627</v>
      </c>
      <c r="E100" t="s">
        <v>6</v>
      </c>
      <c r="F100" t="s">
        <v>322</v>
      </c>
      <c r="G100">
        <v>1067974909</v>
      </c>
      <c r="H100" s="18"/>
      <c r="I100" s="18"/>
    </row>
    <row r="101" spans="2:9" x14ac:dyDescent="0.3">
      <c r="B101" t="s">
        <v>177</v>
      </c>
      <c r="C101" t="s">
        <v>1814</v>
      </c>
      <c r="D101" t="s">
        <v>1815</v>
      </c>
      <c r="E101" t="s">
        <v>6</v>
      </c>
      <c r="F101" t="s">
        <v>322</v>
      </c>
      <c r="G101">
        <v>1007694313</v>
      </c>
      <c r="H101" s="18"/>
      <c r="I101" s="18"/>
    </row>
    <row r="102" spans="2:9" x14ac:dyDescent="0.3">
      <c r="B102" t="s">
        <v>177</v>
      </c>
      <c r="C102" t="s">
        <v>1817</v>
      </c>
      <c r="D102" t="s">
        <v>1288</v>
      </c>
      <c r="E102" t="s">
        <v>6</v>
      </c>
      <c r="F102" t="s">
        <v>320</v>
      </c>
      <c r="G102">
        <v>1005873507</v>
      </c>
      <c r="H102" s="18"/>
      <c r="I102" s="18"/>
    </row>
    <row r="103" spans="2:9" x14ac:dyDescent="0.3">
      <c r="B103" t="s">
        <v>177</v>
      </c>
      <c r="C103" t="s">
        <v>1822</v>
      </c>
      <c r="D103" t="s">
        <v>1827</v>
      </c>
      <c r="E103" t="s">
        <v>1744</v>
      </c>
      <c r="F103" t="s">
        <v>320</v>
      </c>
      <c r="G103">
        <v>1005828381</v>
      </c>
      <c r="H103" s="18"/>
      <c r="I103" s="18"/>
    </row>
    <row r="104" spans="2:9" x14ac:dyDescent="0.3">
      <c r="B104" t="s">
        <v>177</v>
      </c>
      <c r="C104" t="s">
        <v>1844</v>
      </c>
      <c r="D104" t="s">
        <v>1845</v>
      </c>
      <c r="E104" t="s">
        <v>6</v>
      </c>
      <c r="F104" t="s">
        <v>320</v>
      </c>
      <c r="G104">
        <v>1085946233</v>
      </c>
      <c r="H104" s="18"/>
      <c r="I104" s="18"/>
    </row>
    <row r="105" spans="2:9" x14ac:dyDescent="0.3">
      <c r="B105" t="s">
        <v>177</v>
      </c>
      <c r="C105" t="s">
        <v>1922</v>
      </c>
      <c r="D105" t="s">
        <v>1923</v>
      </c>
      <c r="E105" t="s">
        <v>6</v>
      </c>
      <c r="F105" t="s">
        <v>320</v>
      </c>
      <c r="G105">
        <v>1031142671</v>
      </c>
      <c r="H105" s="18"/>
      <c r="I105" s="18"/>
    </row>
    <row r="106" spans="2:9" x14ac:dyDescent="0.3">
      <c r="B106" t="s">
        <v>177</v>
      </c>
      <c r="C106" t="s">
        <v>2048</v>
      </c>
      <c r="D106" t="s">
        <v>2049</v>
      </c>
      <c r="E106" t="s">
        <v>6</v>
      </c>
      <c r="F106" t="s">
        <v>322</v>
      </c>
      <c r="G106">
        <v>1012407056</v>
      </c>
      <c r="H106" s="18"/>
      <c r="I106" s="18"/>
    </row>
    <row r="107" spans="2:9" x14ac:dyDescent="0.3">
      <c r="B107" t="s">
        <v>177</v>
      </c>
      <c r="C107" t="s">
        <v>2051</v>
      </c>
      <c r="D107" t="s">
        <v>2052</v>
      </c>
      <c r="E107" t="s">
        <v>6</v>
      </c>
      <c r="F107" t="s">
        <v>322</v>
      </c>
      <c r="G107">
        <v>1000002020</v>
      </c>
      <c r="H107" s="18"/>
      <c r="I107" s="18"/>
    </row>
    <row r="108" spans="2:9" x14ac:dyDescent="0.3">
      <c r="B108" t="s">
        <v>177</v>
      </c>
      <c r="C108" t="s">
        <v>2344</v>
      </c>
      <c r="D108" t="s">
        <v>2345</v>
      </c>
      <c r="E108" t="s">
        <v>6</v>
      </c>
      <c r="F108" t="s">
        <v>322</v>
      </c>
      <c r="G108">
        <v>1085322658</v>
      </c>
      <c r="H108" s="18"/>
      <c r="I108" s="18"/>
    </row>
    <row r="109" spans="2:9" x14ac:dyDescent="0.3">
      <c r="B109" t="s">
        <v>177</v>
      </c>
      <c r="C109" t="s">
        <v>2406</v>
      </c>
      <c r="D109" t="s">
        <v>2407</v>
      </c>
      <c r="E109" t="s">
        <v>1744</v>
      </c>
      <c r="F109" t="s">
        <v>322</v>
      </c>
      <c r="G109">
        <v>1005325833</v>
      </c>
      <c r="H109" s="18"/>
      <c r="I109" s="18"/>
    </row>
    <row r="110" spans="2:9" x14ac:dyDescent="0.3">
      <c r="B110" t="s">
        <v>177</v>
      </c>
      <c r="C110" t="s">
        <v>2409</v>
      </c>
      <c r="D110" t="s">
        <v>2410</v>
      </c>
      <c r="E110" t="s">
        <v>6</v>
      </c>
      <c r="F110" t="s">
        <v>320</v>
      </c>
      <c r="G110">
        <v>1014183294</v>
      </c>
      <c r="H110" s="18"/>
      <c r="I110" s="18"/>
    </row>
    <row r="111" spans="2:9" x14ac:dyDescent="0.3">
      <c r="B111" t="s">
        <v>177</v>
      </c>
      <c r="C111" t="s">
        <v>2428</v>
      </c>
      <c r="D111" t="s">
        <v>2429</v>
      </c>
      <c r="E111" t="s">
        <v>84</v>
      </c>
      <c r="F111" t="s">
        <v>320</v>
      </c>
      <c r="G111">
        <v>1019112390</v>
      </c>
      <c r="H111" s="18"/>
      <c r="I111" s="18"/>
    </row>
    <row r="112" spans="2:9" x14ac:dyDescent="0.3">
      <c r="B112" t="s">
        <v>177</v>
      </c>
      <c r="C112" t="s">
        <v>2574</v>
      </c>
      <c r="D112" t="s">
        <v>2575</v>
      </c>
      <c r="E112" t="s">
        <v>6</v>
      </c>
      <c r="F112" t="s">
        <v>320</v>
      </c>
      <c r="G112">
        <v>67025484</v>
      </c>
      <c r="H112" s="18"/>
      <c r="I112" s="18"/>
    </row>
    <row r="113" spans="2:9" x14ac:dyDescent="0.3">
      <c r="B113" t="s">
        <v>177</v>
      </c>
      <c r="C113" t="s">
        <v>2590</v>
      </c>
      <c r="D113" t="s">
        <v>2591</v>
      </c>
      <c r="E113" t="s">
        <v>6</v>
      </c>
      <c r="F113" t="s">
        <v>320</v>
      </c>
      <c r="G113">
        <v>1032677203</v>
      </c>
      <c r="H113" s="18"/>
      <c r="I113" s="18"/>
    </row>
    <row r="114" spans="2:9" x14ac:dyDescent="0.3">
      <c r="B114" t="s">
        <v>177</v>
      </c>
      <c r="C114" t="s">
        <v>2926</v>
      </c>
      <c r="D114" t="s">
        <v>2927</v>
      </c>
      <c r="E114" t="s">
        <v>6</v>
      </c>
      <c r="F114" t="s">
        <v>322</v>
      </c>
      <c r="G114">
        <v>1143390066</v>
      </c>
      <c r="H114" s="18"/>
      <c r="I114" s="18"/>
    </row>
    <row r="115" spans="2:9" x14ac:dyDescent="0.3">
      <c r="B115" t="s">
        <v>177</v>
      </c>
      <c r="C115" t="s">
        <v>2929</v>
      </c>
      <c r="D115" t="s">
        <v>2930</v>
      </c>
      <c r="E115" t="s">
        <v>6</v>
      </c>
      <c r="F115" t="s">
        <v>321</v>
      </c>
      <c r="G115">
        <v>1044921225</v>
      </c>
      <c r="H115" s="18"/>
      <c r="I115" s="18"/>
    </row>
    <row r="116" spans="2:9" x14ac:dyDescent="0.3">
      <c r="B116" t="s">
        <v>177</v>
      </c>
      <c r="C116" t="s">
        <v>3160</v>
      </c>
      <c r="D116" t="s">
        <v>3161</v>
      </c>
      <c r="E116" t="s">
        <v>6</v>
      </c>
      <c r="F116" t="s">
        <v>320</v>
      </c>
      <c r="G116">
        <v>1000338758</v>
      </c>
      <c r="H116" s="18"/>
      <c r="I116" s="18"/>
    </row>
    <row r="117" spans="2:9" x14ac:dyDescent="0.3">
      <c r="B117" t="s">
        <v>177</v>
      </c>
      <c r="C117" t="s">
        <v>3600</v>
      </c>
      <c r="D117" t="s">
        <v>3601</v>
      </c>
      <c r="E117" t="s">
        <v>6</v>
      </c>
      <c r="F117" t="s">
        <v>320</v>
      </c>
      <c r="G117">
        <v>1010069595</v>
      </c>
      <c r="H117" s="18"/>
      <c r="I117" s="18"/>
    </row>
    <row r="118" spans="2:9" x14ac:dyDescent="0.3">
      <c r="B118" t="s">
        <v>177</v>
      </c>
      <c r="C118" t="s">
        <v>3603</v>
      </c>
      <c r="D118" t="s">
        <v>3604</v>
      </c>
      <c r="E118" t="s">
        <v>6</v>
      </c>
      <c r="F118" t="s">
        <v>321</v>
      </c>
      <c r="G118">
        <v>1193094485</v>
      </c>
      <c r="H118" s="18"/>
      <c r="I118" s="18"/>
    </row>
    <row r="119" spans="2:9" x14ac:dyDescent="0.3">
      <c r="B119" t="s">
        <v>3381</v>
      </c>
      <c r="C119" t="s">
        <v>3382</v>
      </c>
      <c r="D119" t="s">
        <v>3383</v>
      </c>
      <c r="E119" t="s">
        <v>6</v>
      </c>
      <c r="F119" t="s">
        <v>320</v>
      </c>
      <c r="G119">
        <v>1015400134</v>
      </c>
      <c r="H119" s="18"/>
      <c r="I119" s="18"/>
    </row>
    <row r="120" spans="2:9" x14ac:dyDescent="0.3">
      <c r="H120" s="18"/>
      <c r="I120" s="18"/>
    </row>
    <row r="121" spans="2:9" x14ac:dyDescent="0.3">
      <c r="H121" s="18"/>
      <c r="I121" s="18"/>
    </row>
    <row r="122" spans="2:9" x14ac:dyDescent="0.3">
      <c r="H122" s="18"/>
      <c r="I122" s="18"/>
    </row>
    <row r="123" spans="2:9" x14ac:dyDescent="0.3">
      <c r="H123" s="18"/>
      <c r="I123" s="18"/>
    </row>
    <row r="124" spans="2:9" x14ac:dyDescent="0.3">
      <c r="H124" s="18"/>
      <c r="I124" s="18"/>
    </row>
    <row r="125" spans="2:9" x14ac:dyDescent="0.3">
      <c r="H125" s="18"/>
      <c r="I125" s="18"/>
    </row>
    <row r="126" spans="2:9" x14ac:dyDescent="0.3">
      <c r="H126" s="18"/>
      <c r="I126" s="18"/>
    </row>
    <row r="127" spans="2:9" x14ac:dyDescent="0.3">
      <c r="H127" s="18"/>
      <c r="I127" s="18"/>
    </row>
    <row r="128" spans="2:9" x14ac:dyDescent="0.3">
      <c r="H128" s="18"/>
      <c r="I128" s="18"/>
    </row>
    <row r="129" spans="8:9" x14ac:dyDescent="0.3">
      <c r="H129" s="18"/>
      <c r="I129" s="18"/>
    </row>
    <row r="130" spans="8:9" x14ac:dyDescent="0.3">
      <c r="H130" s="18"/>
      <c r="I130" s="18"/>
    </row>
    <row r="131" spans="8:9" x14ac:dyDescent="0.3">
      <c r="H131" s="18"/>
      <c r="I131" s="18"/>
    </row>
    <row r="132" spans="8:9" x14ac:dyDescent="0.3">
      <c r="H132" s="18"/>
      <c r="I132" s="18"/>
    </row>
    <row r="133" spans="8:9" x14ac:dyDescent="0.3">
      <c r="H133" s="18"/>
      <c r="I133" s="18"/>
    </row>
    <row r="134" spans="8:9" x14ac:dyDescent="0.3">
      <c r="H134" s="18"/>
      <c r="I134" s="18"/>
    </row>
    <row r="135" spans="8:9" x14ac:dyDescent="0.3">
      <c r="H135" s="18"/>
      <c r="I135" s="18"/>
    </row>
    <row r="136" spans="8:9" x14ac:dyDescent="0.3">
      <c r="H136" s="18"/>
      <c r="I136" s="18"/>
    </row>
    <row r="137" spans="8:9" x14ac:dyDescent="0.3">
      <c r="H137" s="18"/>
      <c r="I137" s="18"/>
    </row>
    <row r="138" spans="8:9" x14ac:dyDescent="0.3">
      <c r="H138" s="18"/>
      <c r="I138" s="18"/>
    </row>
    <row r="139" spans="8:9" x14ac:dyDescent="0.3">
      <c r="H139" s="18"/>
      <c r="I139" s="18"/>
    </row>
    <row r="140" spans="8:9" x14ac:dyDescent="0.3">
      <c r="H140" s="18"/>
      <c r="I140" s="18"/>
    </row>
    <row r="141" spans="8:9" x14ac:dyDescent="0.3">
      <c r="H141" s="18"/>
      <c r="I141" s="18"/>
    </row>
    <row r="142" spans="8:9" x14ac:dyDescent="0.3">
      <c r="H142" s="18"/>
      <c r="I142" s="18"/>
    </row>
    <row r="143" spans="8:9" x14ac:dyDescent="0.3">
      <c r="H143" s="18"/>
      <c r="I143" s="18"/>
    </row>
    <row r="144" spans="8:9" x14ac:dyDescent="0.3">
      <c r="H144" s="18"/>
      <c r="I144" s="18"/>
    </row>
    <row r="145" spans="8:9" x14ac:dyDescent="0.3">
      <c r="H145" s="18"/>
      <c r="I145" s="18"/>
    </row>
    <row r="146" spans="8:9" x14ac:dyDescent="0.3">
      <c r="H146" s="18"/>
      <c r="I146" s="18"/>
    </row>
    <row r="147" spans="8:9" x14ac:dyDescent="0.3">
      <c r="H147" s="18"/>
      <c r="I147" s="18"/>
    </row>
    <row r="148" spans="8:9" x14ac:dyDescent="0.3">
      <c r="H148" s="18"/>
      <c r="I148" s="18"/>
    </row>
    <row r="149" spans="8:9" x14ac:dyDescent="0.3">
      <c r="H149" s="18"/>
      <c r="I149" s="18"/>
    </row>
    <row r="150" spans="8:9" x14ac:dyDescent="0.3">
      <c r="H150" s="18"/>
      <c r="I150" s="18"/>
    </row>
    <row r="151" spans="8:9" x14ac:dyDescent="0.3">
      <c r="H151" s="18"/>
      <c r="I151" s="18"/>
    </row>
    <row r="152" spans="8:9" x14ac:dyDescent="0.3">
      <c r="H152" s="18"/>
      <c r="I152" s="18"/>
    </row>
    <row r="153" spans="8:9" x14ac:dyDescent="0.3">
      <c r="H153" s="18"/>
      <c r="I153" s="18"/>
    </row>
    <row r="154" spans="8:9" x14ac:dyDescent="0.3">
      <c r="H154" s="18"/>
      <c r="I154" s="18"/>
    </row>
    <row r="155" spans="8:9" x14ac:dyDescent="0.3">
      <c r="H155" s="18"/>
      <c r="I155" s="18"/>
    </row>
    <row r="156" spans="8:9" x14ac:dyDescent="0.3">
      <c r="H156" s="18"/>
      <c r="I156" s="18"/>
    </row>
    <row r="157" spans="8:9" x14ac:dyDescent="0.3">
      <c r="H157" s="18"/>
      <c r="I157" s="18"/>
    </row>
    <row r="158" spans="8:9" x14ac:dyDescent="0.3">
      <c r="H158" s="18"/>
      <c r="I158" s="18"/>
    </row>
    <row r="159" spans="8:9" x14ac:dyDescent="0.3">
      <c r="H159" s="18"/>
      <c r="I159" s="18"/>
    </row>
    <row r="160" spans="8:9" x14ac:dyDescent="0.3">
      <c r="H160" s="18"/>
      <c r="I160" s="18"/>
    </row>
    <row r="161" spans="8:9" x14ac:dyDescent="0.3">
      <c r="H161" s="18"/>
      <c r="I161" s="18"/>
    </row>
    <row r="162" spans="8:9" x14ac:dyDescent="0.3">
      <c r="H162" s="18"/>
      <c r="I162" s="18"/>
    </row>
    <row r="163" spans="8:9" x14ac:dyDescent="0.3">
      <c r="H163" s="18"/>
      <c r="I163" s="18"/>
    </row>
    <row r="164" spans="8:9" x14ac:dyDescent="0.3">
      <c r="H164" s="18"/>
      <c r="I164" s="18"/>
    </row>
    <row r="165" spans="8:9" x14ac:dyDescent="0.3">
      <c r="H165" s="18"/>
      <c r="I165" s="18"/>
    </row>
    <row r="166" spans="8:9" x14ac:dyDescent="0.3">
      <c r="H166" s="18"/>
      <c r="I166" s="18"/>
    </row>
    <row r="167" spans="8:9" x14ac:dyDescent="0.3">
      <c r="H167" s="18"/>
      <c r="I167" s="18"/>
    </row>
    <row r="168" spans="8:9" x14ac:dyDescent="0.3">
      <c r="H168" s="18"/>
      <c r="I168" s="18"/>
    </row>
    <row r="169" spans="8:9" x14ac:dyDescent="0.3">
      <c r="H169" s="18"/>
      <c r="I169" s="18"/>
    </row>
    <row r="170" spans="8:9" x14ac:dyDescent="0.3">
      <c r="H170" s="18"/>
      <c r="I170" s="18"/>
    </row>
    <row r="171" spans="8:9" x14ac:dyDescent="0.3">
      <c r="H171" s="18"/>
      <c r="I171" s="18"/>
    </row>
    <row r="172" spans="8:9" x14ac:dyDescent="0.3">
      <c r="H172" s="18"/>
      <c r="I172" s="18"/>
    </row>
    <row r="173" spans="8:9" x14ac:dyDescent="0.3">
      <c r="H173" s="18"/>
      <c r="I173" s="18"/>
    </row>
    <row r="174" spans="8:9" x14ac:dyDescent="0.3">
      <c r="H174" s="18"/>
      <c r="I174" s="18"/>
    </row>
    <row r="175" spans="8:9" x14ac:dyDescent="0.3">
      <c r="H175" s="18"/>
      <c r="I175" s="18"/>
    </row>
    <row r="176" spans="8:9" x14ac:dyDescent="0.3">
      <c r="H176" s="18"/>
      <c r="I176" s="18"/>
    </row>
    <row r="177" spans="8:9" x14ac:dyDescent="0.3">
      <c r="H177" s="18"/>
      <c r="I177" s="18"/>
    </row>
    <row r="178" spans="8:9" x14ac:dyDescent="0.3">
      <c r="H178" s="18"/>
      <c r="I178" s="18"/>
    </row>
    <row r="179" spans="8:9" x14ac:dyDescent="0.3">
      <c r="H179" s="18"/>
      <c r="I179" s="18"/>
    </row>
    <row r="180" spans="8:9" x14ac:dyDescent="0.3">
      <c r="H180" s="18"/>
      <c r="I180" s="18"/>
    </row>
    <row r="181" spans="8:9" x14ac:dyDescent="0.3">
      <c r="H181" s="18"/>
      <c r="I181" s="18"/>
    </row>
    <row r="182" spans="8:9" x14ac:dyDescent="0.3">
      <c r="H182" s="18"/>
      <c r="I182" s="18"/>
    </row>
    <row r="183" spans="8:9" x14ac:dyDescent="0.3">
      <c r="H183" s="18"/>
      <c r="I183" s="18"/>
    </row>
    <row r="184" spans="8:9" x14ac:dyDescent="0.3">
      <c r="H184" s="18"/>
      <c r="I184" s="18"/>
    </row>
    <row r="185" spans="8:9" x14ac:dyDescent="0.3">
      <c r="H185" s="18"/>
      <c r="I185" s="18"/>
    </row>
    <row r="186" spans="8:9" x14ac:dyDescent="0.3">
      <c r="H186" s="18"/>
      <c r="I186" s="18"/>
    </row>
    <row r="187" spans="8:9" x14ac:dyDescent="0.3">
      <c r="H187" s="18"/>
      <c r="I187" s="18"/>
    </row>
    <row r="188" spans="8:9" x14ac:dyDescent="0.3">
      <c r="H188" s="18"/>
      <c r="I188" s="18"/>
    </row>
    <row r="189" spans="8:9" x14ac:dyDescent="0.3">
      <c r="H189" s="18"/>
      <c r="I189" s="18"/>
    </row>
    <row r="190" spans="8:9" x14ac:dyDescent="0.3">
      <c r="H190" s="18"/>
      <c r="I190" s="18"/>
    </row>
    <row r="191" spans="8:9" x14ac:dyDescent="0.3">
      <c r="H191" s="18"/>
      <c r="I191" s="18"/>
    </row>
    <row r="192" spans="8:9" x14ac:dyDescent="0.3">
      <c r="H192" s="18"/>
      <c r="I192" s="18"/>
    </row>
    <row r="193" spans="8:9" x14ac:dyDescent="0.3">
      <c r="H193" s="18"/>
      <c r="I193" s="18"/>
    </row>
    <row r="194" spans="8:9" x14ac:dyDescent="0.3">
      <c r="H194" s="18"/>
      <c r="I194" s="18"/>
    </row>
    <row r="195" spans="8:9" x14ac:dyDescent="0.3">
      <c r="H195" s="18"/>
      <c r="I195" s="18"/>
    </row>
    <row r="196" spans="8:9" x14ac:dyDescent="0.3">
      <c r="H196" s="18"/>
      <c r="I196" s="18"/>
    </row>
    <row r="197" spans="8:9" x14ac:dyDescent="0.3">
      <c r="H197" s="18"/>
      <c r="I197" s="18"/>
    </row>
    <row r="198" spans="8:9" x14ac:dyDescent="0.3">
      <c r="H198" s="18"/>
      <c r="I198" s="18"/>
    </row>
    <row r="199" spans="8:9" x14ac:dyDescent="0.3">
      <c r="H199" s="18"/>
      <c r="I199" s="18"/>
    </row>
    <row r="200" spans="8:9" x14ac:dyDescent="0.3">
      <c r="H200" s="18"/>
      <c r="I200" s="18"/>
    </row>
    <row r="201" spans="8:9" x14ac:dyDescent="0.3">
      <c r="H201" s="18"/>
      <c r="I201" s="18"/>
    </row>
    <row r="202" spans="8:9" x14ac:dyDescent="0.3">
      <c r="H202" s="18"/>
      <c r="I202" s="18"/>
    </row>
    <row r="203" spans="8:9" x14ac:dyDescent="0.3">
      <c r="H203" s="18"/>
      <c r="I203" s="18"/>
    </row>
    <row r="204" spans="8:9" x14ac:dyDescent="0.3">
      <c r="H204" s="18"/>
      <c r="I204" s="18"/>
    </row>
    <row r="205" spans="8:9" x14ac:dyDescent="0.3">
      <c r="H205" s="18"/>
      <c r="I205" s="18"/>
    </row>
    <row r="206" spans="8:9" x14ac:dyDescent="0.3">
      <c r="H206" s="18"/>
      <c r="I206" s="18"/>
    </row>
    <row r="207" spans="8:9" x14ac:dyDescent="0.3">
      <c r="H207" s="18"/>
      <c r="I207" s="18"/>
    </row>
    <row r="208" spans="8:9" x14ac:dyDescent="0.3">
      <c r="H208" s="18"/>
      <c r="I208" s="18"/>
    </row>
    <row r="209" spans="8:9" x14ac:dyDescent="0.3">
      <c r="H209" s="18"/>
      <c r="I209" s="18"/>
    </row>
    <row r="210" spans="8:9" x14ac:dyDescent="0.3">
      <c r="H210" s="18"/>
      <c r="I210" s="18"/>
    </row>
    <row r="211" spans="8:9" x14ac:dyDescent="0.3">
      <c r="H211" s="18"/>
      <c r="I211" s="18"/>
    </row>
    <row r="212" spans="8:9" x14ac:dyDescent="0.3">
      <c r="H212" s="18"/>
      <c r="I212" s="18"/>
    </row>
    <row r="213" spans="8:9" x14ac:dyDescent="0.3">
      <c r="H213" s="18"/>
      <c r="I213" s="18"/>
    </row>
    <row r="214" spans="8:9" x14ac:dyDescent="0.3">
      <c r="H214" s="18"/>
      <c r="I214" s="18"/>
    </row>
    <row r="215" spans="8:9" x14ac:dyDescent="0.3">
      <c r="H215" s="18"/>
      <c r="I215" s="18"/>
    </row>
    <row r="216" spans="8:9" x14ac:dyDescent="0.3">
      <c r="H216" s="18"/>
      <c r="I216" s="18"/>
    </row>
    <row r="217" spans="8:9" x14ac:dyDescent="0.3">
      <c r="H217" s="18"/>
      <c r="I217" s="18"/>
    </row>
    <row r="218" spans="8:9" x14ac:dyDescent="0.3">
      <c r="H218" s="18"/>
      <c r="I218" s="18"/>
    </row>
    <row r="219" spans="8:9" x14ac:dyDescent="0.3">
      <c r="H219" s="18"/>
      <c r="I219" s="18"/>
    </row>
    <row r="220" spans="8:9" x14ac:dyDescent="0.3">
      <c r="H220" s="18"/>
      <c r="I220" s="18"/>
    </row>
  </sheetData>
  <sheetProtection pivotTables="0"/>
  <conditionalFormatting sqref="H9:I1048576">
    <cfRule type="containsBlanks" dxfId="408" priority="3">
      <formula>LEN(TRIM(H9))=0</formula>
    </cfRule>
  </conditionalFormatting>
  <dataValidations count="1">
    <dataValidation type="list" allowBlank="1" showInputMessage="1" showErrorMessage="1" sqref="H9:H469" xr:uid="{2794611F-3132-421C-8444-478F89D9402B}">
      <formula1>INDIRECT($F9)</formula1>
    </dataValidation>
  </dataValidations>
  <pageMargins left="0.7" right="0.7" top="0.75" bottom="0.75" header="0.3" footer="0.3"/>
  <pageSetup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1252-B584-43B6-A51C-A1FA51E39E82}">
  <sheetPr published="0"/>
  <dimension ref="A1:I601"/>
  <sheetViews>
    <sheetView zoomScale="80" zoomScaleNormal="80" workbookViewId="0"/>
  </sheetViews>
  <sheetFormatPr baseColWidth="10" defaultRowHeight="14.4" x14ac:dyDescent="0.3"/>
  <cols>
    <col min="1" max="1" width="12.5546875" bestFit="1" customWidth="1"/>
    <col min="2" max="2" width="19.44140625" customWidth="1"/>
    <col min="3" max="3" width="17.44140625" bestFit="1" customWidth="1"/>
    <col min="4" max="4" width="39.44140625" bestFit="1" customWidth="1"/>
    <col min="5" max="5" width="22" bestFit="1" customWidth="1"/>
    <col min="6" max="6" width="21.21875" bestFit="1" customWidth="1"/>
    <col min="7" max="7" width="11" bestFit="1" customWidth="1"/>
    <col min="8" max="8" width="29.44140625" bestFit="1" customWidth="1"/>
    <col min="9" max="9" width="34.109375" bestFit="1" customWidth="1"/>
  </cols>
  <sheetData>
    <row r="1" spans="1:9" x14ac:dyDescent="0.3">
      <c r="A1" t="s">
        <v>176</v>
      </c>
      <c r="B1" t="s">
        <v>1570</v>
      </c>
      <c r="C1" t="s">
        <v>0</v>
      </c>
      <c r="D1" t="s">
        <v>2</v>
      </c>
      <c r="E1" t="s">
        <v>3</v>
      </c>
      <c r="F1" t="s">
        <v>318</v>
      </c>
      <c r="G1" t="s">
        <v>212</v>
      </c>
      <c r="H1" s="9" t="s">
        <v>319</v>
      </c>
      <c r="I1" s="9" t="s">
        <v>189</v>
      </c>
    </row>
    <row r="2" spans="1:9" x14ac:dyDescent="0.3">
      <c r="A2" s="34" t="str">
        <f>IF(ISBLANK(Justificar!B9),"",Justificar!B9)</f>
        <v>Carriers</v>
      </c>
      <c r="B2" s="34" t="str" cm="1">
        <f t="array" ref="B2">_xlfn.XLOOKUP(TablaJust[[#This Row],[User Code]],User[[#All],[User Code]],User[[#All],[CM]],"")</f>
        <v>NAVAS VELASQUEZ ANDRES JULIAN</v>
      </c>
      <c r="C2" s="34" t="str">
        <f>IF(ISBLANK(Justificar!C9),"",Justificar!C9)</f>
        <v>MIE2023101113280</v>
      </c>
      <c r="D2" s="35" t="str">
        <f>IF(ISBLANK(Justificar!D9),"",Justificar!D9)</f>
        <v>PAMPLONA QUINTERO CAROLINA</v>
      </c>
      <c r="E2" s="34" t="str">
        <f>IF(ISBLANK(Justificar!E9),"",Justificar!E9)</f>
        <v>Supervisor</v>
      </c>
      <c r="F2" s="35" t="str">
        <f>IF(ISBLANK(Justificar!F9),"",Justificar!F9)</f>
        <v>No_cumple_el_Tiempo</v>
      </c>
      <c r="G2" s="35">
        <f>IF(ISBLANK(Justificar!G9),"",Justificar!G9)</f>
        <v>1020472323</v>
      </c>
    </row>
    <row r="3" spans="1:9" x14ac:dyDescent="0.3">
      <c r="A3" s="34" t="str">
        <f>IF(ISBLANK(Justificar!B10),"",Justificar!B10)</f>
        <v>Carriers</v>
      </c>
      <c r="B3" s="34" t="str" cm="1">
        <f t="array" ref="B3">_xlfn.XLOOKUP(TablaJust[[#This Row],[User Code]],User[[#All],[User Code]],User[[#All],[CM]],"")</f>
        <v>CUCHUMBE PATIÑO JENY ANDREA</v>
      </c>
      <c r="C3" s="34" t="str">
        <f>IF(ISBLANK(Justificar!C10),"",Justificar!C10)</f>
        <v>MIE2024230415224</v>
      </c>
      <c r="D3" s="35" t="str">
        <f>IF(ISBLANK(Justificar!D10),"",Justificar!D10)</f>
        <v>CAICEDO MILTON ARNOL</v>
      </c>
      <c r="E3" s="34" t="str">
        <f>IF(ISBLANK(Justificar!E10),"",Justificar!E10)</f>
        <v>Supervisor</v>
      </c>
      <c r="F3" s="35" t="str">
        <f>IF(ISBLANK(Justificar!F10),"",Justificar!F10)</f>
        <v>No_cumple_el_Tiempo</v>
      </c>
      <c r="G3" s="35">
        <f>IF(ISBLANK(Justificar!G10),"",Justificar!G10)</f>
        <v>94527906</v>
      </c>
    </row>
    <row r="4" spans="1:9" x14ac:dyDescent="0.3">
      <c r="A4" s="34" t="str">
        <f>IF(ISBLANK(Justificar!B11),"",Justificar!B11)</f>
        <v>Carriers</v>
      </c>
      <c r="B4" s="34" t="str" cm="1">
        <f t="array" ref="B4">_xlfn.XLOOKUP(TablaJust[[#This Row],[User Code]],User[[#All],[User Code]],User[[#All],[CM]],"")</f>
        <v>PARRA MANCERA KAREN ANGELICA</v>
      </c>
      <c r="C4" s="34" t="str">
        <f>IF(ISBLANK(Justificar!C11),"",Justificar!C11)</f>
        <v>MIE2025150523067</v>
      </c>
      <c r="D4" s="35" t="str">
        <f>IF(ISBLANK(Justificar!D11),"",Justificar!D11)</f>
        <v>ROCHA CASTRO DANNA VALENTINA</v>
      </c>
      <c r="E4" s="34" t="str">
        <f>IF(ISBLANK(Justificar!E11),"",Justificar!E11)</f>
        <v>Promoter</v>
      </c>
      <c r="F4" s="35" t="str">
        <f>IF(ISBLANK(Justificar!F11),"",Justificar!F11)</f>
        <v>Sin_Registro_In_Out</v>
      </c>
      <c r="G4" s="35">
        <f>IF(ISBLANK(Justificar!G11),"",Justificar!G11)</f>
        <v>1014478163</v>
      </c>
    </row>
    <row r="5" spans="1:9" x14ac:dyDescent="0.3">
      <c r="A5" s="34" t="str">
        <f>IF(ISBLANK(Justificar!B12),"",Justificar!B12)</f>
        <v>Carriers</v>
      </c>
      <c r="B5" s="34" t="str" cm="1">
        <f t="array" ref="B5">_xlfn.XLOOKUP(TablaJust[[#This Row],[User Code]],User[[#All],[User Code]],User[[#All],[CM]],"")</f>
        <v>NAVAS CASAS JULIO JULIO</v>
      </c>
      <c r="C5" s="34" t="str">
        <f>IF(ISBLANK(Justificar!C12),"",Justificar!C12)</f>
        <v>MIE2025030623274</v>
      </c>
      <c r="D5" s="35" t="str">
        <f>IF(ISBLANK(Justificar!D12),"",Justificar!D12)</f>
        <v>LEITON CASTELAR ORLANDO ENRIQUE</v>
      </c>
      <c r="E5" s="34" t="str">
        <f>IF(ISBLANK(Justificar!E12),"",Justificar!E12)</f>
        <v>Supervisor</v>
      </c>
      <c r="F5" s="35" t="str">
        <f>IF(ISBLANK(Justificar!F12),"",Justificar!F12)</f>
        <v>No_cumple_el_Tiempo</v>
      </c>
      <c r="G5" s="35">
        <f>IF(ISBLANK(Justificar!G12),"",Justificar!G12)</f>
        <v>1140831809</v>
      </c>
    </row>
    <row r="6" spans="1:9" x14ac:dyDescent="0.3">
      <c r="A6" s="34" t="str">
        <f>IF(ISBLANK(Justificar!B13),"",Justificar!B13)</f>
        <v>Carriers</v>
      </c>
      <c r="B6" s="34" t="str" cm="1">
        <f t="array" ref="B6">_xlfn.XLOOKUP(TablaJust[[#This Row],[User Code]],User[[#All],[User Code]],User[[#All],[CM]],"")</f>
        <v>PARRA MANCERA KAREN ANGELICA</v>
      </c>
      <c r="C6" s="34" t="str">
        <f>IF(ISBLANK(Justificar!C13),"",Justificar!C13)</f>
        <v>MIE2025270623507</v>
      </c>
      <c r="D6" s="35" t="str">
        <f>IF(ISBLANK(Justificar!D13),"",Justificar!D13)</f>
        <v>HERRERA CARRILLO DIEGO ALEXANDER</v>
      </c>
      <c r="E6" s="34" t="str">
        <f>IF(ISBLANK(Justificar!E13),"",Justificar!E13)</f>
        <v>Supervisor</v>
      </c>
      <c r="F6" s="35" t="str">
        <f>IF(ISBLANK(Justificar!F13),"",Justificar!F13)</f>
        <v>Sin_Registro_In_Out</v>
      </c>
      <c r="G6" s="35">
        <f>IF(ISBLANK(Justificar!G13),"",Justificar!G13)</f>
        <v>80048209</v>
      </c>
    </row>
    <row r="7" spans="1:9" x14ac:dyDescent="0.3">
      <c r="A7" s="34" t="str">
        <f>IF(ISBLANK(Justificar!B14),"",Justificar!B14)</f>
        <v>Carriers</v>
      </c>
      <c r="B7" s="34" t="str" cm="1">
        <f t="array" ref="B7">_xlfn.XLOOKUP(TablaJust[[#This Row],[User Code]],User[[#All],[User Code]],User[[#All],[CM]],"")</f>
        <v>ARISMENDI DIAZ EFRAIN ANDRES</v>
      </c>
      <c r="C7" s="34" t="str">
        <f>IF(ISBLANK(Justificar!C14),"",Justificar!C14)</f>
        <v>MIE2025290723861</v>
      </c>
      <c r="D7" s="35" t="str">
        <f>IF(ISBLANK(Justificar!D14),"",Justificar!D14)</f>
        <v>BERNAL NUÑEZ WILMAR ORLANDO</v>
      </c>
      <c r="E7" s="34" t="str">
        <f>IF(ISBLANK(Justificar!E14),"",Justificar!E14)</f>
        <v>Promoter</v>
      </c>
      <c r="F7" s="35" t="str">
        <f>IF(ISBLANK(Justificar!F14),"",Justificar!F14)</f>
        <v>Sin_Registro_In_Out</v>
      </c>
      <c r="G7" s="35">
        <f>IF(ISBLANK(Justificar!G14),"",Justificar!G14)</f>
        <v>1070946895</v>
      </c>
    </row>
    <row r="8" spans="1:9" x14ac:dyDescent="0.3">
      <c r="A8" s="34" t="str">
        <f>IF(ISBLANK(Justificar!B15),"",Justificar!B15)</f>
        <v>Carriers</v>
      </c>
      <c r="B8" s="34" t="str" cm="1">
        <f t="array" ref="B8">_xlfn.XLOOKUP(TablaJust[[#This Row],[User Code]],User[[#All],[User Code]],User[[#All],[CM]],"")</f>
        <v>ARISMENDI DIAZ EFRAIN ANDRES</v>
      </c>
      <c r="C8" s="34" t="str">
        <f>IF(ISBLANK(Justificar!C15),"",Justificar!C15)</f>
        <v>MIE2025290723860</v>
      </c>
      <c r="D8" s="35" t="str">
        <f>IF(ISBLANK(Justificar!D15),"",Justificar!D15)</f>
        <v>SOTO JENNY KATHERINE</v>
      </c>
      <c r="E8" s="34" t="str">
        <f>IF(ISBLANK(Justificar!E15),"",Justificar!E15)</f>
        <v>Promoter</v>
      </c>
      <c r="F8" s="35" t="str">
        <f>IF(ISBLANK(Justificar!F15),"",Justificar!F15)</f>
        <v>Sin_Registro_In_Out</v>
      </c>
      <c r="G8" s="35">
        <f>IF(ISBLANK(Justificar!G15),"",Justificar!G15)</f>
        <v>1032477518</v>
      </c>
    </row>
    <row r="9" spans="1:9" x14ac:dyDescent="0.3">
      <c r="A9" s="34" t="str">
        <f>IF(ISBLANK(Justificar!B16),"",Justificar!B16)</f>
        <v>Carriers</v>
      </c>
      <c r="B9" s="34" t="str" cm="1">
        <f t="array" ref="B9">_xlfn.XLOOKUP(TablaJust[[#This Row],[User Code]],User[[#All],[User Code]],User[[#All],[CM]],"")</f>
        <v>NAVAS CASAS JULIO JULIO</v>
      </c>
      <c r="C9" s="34" t="str">
        <f>IF(ISBLANK(Justificar!C16),"",Justificar!C16)</f>
        <v>MIE2025060823932</v>
      </c>
      <c r="D9" s="35" t="str">
        <f>IF(ISBLANK(Justificar!D16),"",Justificar!D16)</f>
        <v>CABARCAS MATURANA JESUS DAVID</v>
      </c>
      <c r="E9" s="34" t="str">
        <f>IF(ISBLANK(Justificar!E16),"",Justificar!E16)</f>
        <v>Promoter</v>
      </c>
      <c r="F9" s="35" t="str">
        <f>IF(ISBLANK(Justificar!F16),"",Justificar!F16)</f>
        <v>No_cumple_el_Tiempo</v>
      </c>
      <c r="G9" s="35">
        <f>IF(ISBLANK(Justificar!G16),"",Justificar!G16)</f>
        <v>1043634346</v>
      </c>
    </row>
    <row r="10" spans="1:9" x14ac:dyDescent="0.3">
      <c r="A10" s="34" t="str">
        <f>IF(ISBLANK(Justificar!B17),"",Justificar!B17)</f>
        <v>Carriers</v>
      </c>
      <c r="B10" s="34" t="str" cm="1">
        <f t="array" ref="B10">_xlfn.XLOOKUP(TablaJust[[#This Row],[User Code]],User[[#All],[User Code]],User[[#All],[CM]],"")</f>
        <v>ARISMENDI DIAZ EFRAIN ANDRES</v>
      </c>
      <c r="C10" s="34" t="str">
        <f>IF(ISBLANK(Justificar!C17),"",Justificar!C17)</f>
        <v>MIE2025050823914</v>
      </c>
      <c r="D10" s="35" t="str">
        <f>IF(ISBLANK(Justificar!D17),"",Justificar!D17)</f>
        <v>PAEZ ORTIZ GERALDINE</v>
      </c>
      <c r="E10" s="34" t="str">
        <f>IF(ISBLANK(Justificar!E17),"",Justificar!E17)</f>
        <v>Promoter</v>
      </c>
      <c r="F10" s="35" t="str">
        <f>IF(ISBLANK(Justificar!F17),"",Justificar!F17)</f>
        <v>Sin_Registro_In_Out</v>
      </c>
      <c r="G10" s="35">
        <f>IF(ISBLANK(Justificar!G17),"",Justificar!G17)</f>
        <v>1022416614</v>
      </c>
    </row>
    <row r="11" spans="1:9" x14ac:dyDescent="0.3">
      <c r="A11" s="34" t="str">
        <f>IF(ISBLANK(Justificar!B18),"",Justificar!B18)</f>
        <v>Carriers</v>
      </c>
      <c r="B11" s="34" t="str" cm="1">
        <f t="array" ref="B11">_xlfn.XLOOKUP(TablaJust[[#This Row],[User Code]],User[[#All],[User Code]],User[[#All],[CM]],"")</f>
        <v>PARRA MANCERA KAREN ANGELICA</v>
      </c>
      <c r="C11" s="34" t="str">
        <f>IF(ISBLANK(Justificar!C18),"",Justificar!C18)</f>
        <v>MIE2025120824038</v>
      </c>
      <c r="D11" s="35" t="str">
        <f>IF(ISBLANK(Justificar!D18),"",Justificar!D18)</f>
        <v>DIAZ DUARTE ERNESTO MANUEL</v>
      </c>
      <c r="E11" s="34" t="str">
        <f>IF(ISBLANK(Justificar!E18),"",Justificar!E18)</f>
        <v>Promoter</v>
      </c>
      <c r="F11" s="35" t="str">
        <f>IF(ISBLANK(Justificar!F18),"",Justificar!F18)</f>
        <v>Sin_Registro_In_Out</v>
      </c>
      <c r="G11" s="35">
        <f>IF(ISBLANK(Justificar!G18),"",Justificar!G18)</f>
        <v>1019120609</v>
      </c>
    </row>
    <row r="12" spans="1:9" x14ac:dyDescent="0.3">
      <c r="A12" s="34" t="str">
        <f>IF(ISBLANK(Justificar!B19),"",Justificar!B19)</f>
        <v>Carriers</v>
      </c>
      <c r="B12" s="34" t="str" cm="1">
        <f t="array" ref="B12">_xlfn.XLOOKUP(TablaJust[[#This Row],[User Code]],User[[#All],[User Code]],User[[#All],[CM]],"")</f>
        <v>PARRA MANCERA KAREN ANGELICA</v>
      </c>
      <c r="C12" s="34" t="str">
        <f>IF(ISBLANK(Justificar!C19),"",Justificar!C19)</f>
        <v>MIE2025030924291</v>
      </c>
      <c r="D12" s="35" t="str">
        <f>IF(ISBLANK(Justificar!D19),"",Justificar!D19)</f>
        <v>LEON PRIETO KLINSMAN DAVID</v>
      </c>
      <c r="E12" s="34" t="str">
        <f>IF(ISBLANK(Justificar!E19),"",Justificar!E19)</f>
        <v>Promoter</v>
      </c>
      <c r="F12" s="35" t="str">
        <f>IF(ISBLANK(Justificar!F19),"",Justificar!F19)</f>
        <v>No_cumple_el_Tiempo</v>
      </c>
      <c r="G12" s="35">
        <f>IF(ISBLANK(Justificar!G19),"",Justificar!G19)</f>
        <v>1110565082</v>
      </c>
    </row>
    <row r="13" spans="1:9" x14ac:dyDescent="0.3">
      <c r="A13" s="34" t="str">
        <f>IF(ISBLANK(Justificar!B20),"",Justificar!B20)</f>
        <v>Carriers</v>
      </c>
      <c r="B13" s="34" t="str" cm="1">
        <f t="array" ref="B13">_xlfn.XLOOKUP(TablaJust[[#This Row],[User Code]],User[[#All],[User Code]],User[[#All],[CM]],"")</f>
        <v>ARISMENDI DIAZ EFRAIN ANDRES</v>
      </c>
      <c r="C13" s="34" t="str">
        <f>IF(ISBLANK(Justificar!C20),"",Justificar!C20)</f>
        <v>MIE2025080924323</v>
      </c>
      <c r="D13" s="35" t="str">
        <f>IF(ISBLANK(Justificar!D20),"",Justificar!D20)</f>
        <v>AYALA CUNCANCHUM EDISON</v>
      </c>
      <c r="E13" s="34" t="str">
        <f>IF(ISBLANK(Justificar!E20),"",Justificar!E20)</f>
        <v>Promoter</v>
      </c>
      <c r="F13" s="35" t="str">
        <f>IF(ISBLANK(Justificar!F20),"",Justificar!F20)</f>
        <v>No_cumple_el_Tiempo</v>
      </c>
      <c r="G13" s="35">
        <f>IF(ISBLANK(Justificar!G20),"",Justificar!G20)</f>
        <v>80111984</v>
      </c>
    </row>
    <row r="14" spans="1:9" x14ac:dyDescent="0.3">
      <c r="A14" s="34" t="str">
        <f>IF(ISBLANK(Justificar!B21),"",Justificar!B21)</f>
        <v>Carriers</v>
      </c>
      <c r="B14" s="34" t="str" cm="1">
        <f t="array" ref="B14">_xlfn.XLOOKUP(TablaJust[[#This Row],[User Code]],User[[#All],[User Code]],User[[#All],[CM]],"")</f>
        <v>PARRA MANCERA KAREN ANGELICA</v>
      </c>
      <c r="C14" s="34" t="str">
        <f>IF(ISBLANK(Justificar!C21),"",Justificar!C21)</f>
        <v>MIE2025160924469</v>
      </c>
      <c r="D14" s="35" t="str">
        <f>IF(ISBLANK(Justificar!D21),"",Justificar!D21)</f>
        <v>SUAREZ GERRERO BRAYAN STEVEN</v>
      </c>
      <c r="E14" s="34" t="str">
        <f>IF(ISBLANK(Justificar!E21),"",Justificar!E21)</f>
        <v>Promoter</v>
      </c>
      <c r="F14" s="35" t="str">
        <f>IF(ISBLANK(Justificar!F21),"",Justificar!F21)</f>
        <v>No_cumple_el_Tiempo</v>
      </c>
      <c r="G14" s="35">
        <f>IF(ISBLANK(Justificar!G21),"",Justificar!G21)</f>
        <v>1007435513</v>
      </c>
    </row>
    <row r="15" spans="1:9" x14ac:dyDescent="0.3">
      <c r="A15" s="34" t="str">
        <f>IF(ISBLANK(Justificar!B22),"",Justificar!B22)</f>
        <v>Carriers</v>
      </c>
      <c r="B15" s="34" t="str" cm="1">
        <f t="array" ref="B15">_xlfn.XLOOKUP(TablaJust[[#This Row],[User Code]],User[[#All],[User Code]],User[[#All],[CM]],"")</f>
        <v>PARRA MANCERA KAREN ANGELICA</v>
      </c>
      <c r="C15" s="34" t="str">
        <f>IF(ISBLANK(Justificar!C22),"",Justificar!C22)</f>
        <v>MIE2025180924517</v>
      </c>
      <c r="D15" s="35" t="str">
        <f>IF(ISBLANK(Justificar!D22),"",Justificar!D22)</f>
        <v>RODRIGUEZ GARCIA GEAN PIERE</v>
      </c>
      <c r="E15" s="34" t="str">
        <f>IF(ISBLANK(Justificar!E22),"",Justificar!E22)</f>
        <v>Promoter</v>
      </c>
      <c r="F15" s="35" t="str">
        <f>IF(ISBLANK(Justificar!F22),"",Justificar!F22)</f>
        <v>Sin_Registro_In_Out</v>
      </c>
      <c r="G15" s="35">
        <f>IF(ISBLANK(Justificar!G22),"",Justificar!G22)</f>
        <v>1024484785</v>
      </c>
    </row>
    <row r="16" spans="1:9" x14ac:dyDescent="0.3">
      <c r="A16" s="34" t="str">
        <f>IF(ISBLANK(Justificar!B23),"",Justificar!B23)</f>
        <v>Claro</v>
      </c>
      <c r="B16" s="34" t="str" cm="1">
        <f t="array" ref="B16">_xlfn.XLOOKUP(TablaJust[[#This Row],[User Code]],User[[#All],[User Code]],User[[#All],[CM]],"")</f>
        <v>GIRALDO RAMIREZ ESTEFANIA</v>
      </c>
      <c r="C16" s="34" t="str">
        <f>IF(ISBLANK(Justificar!C23),"",Justificar!C23)</f>
        <v>MIE202224109224</v>
      </c>
      <c r="D16" s="35" t="str">
        <f>IF(ISBLANK(Justificar!D23),"",Justificar!D23)</f>
        <v>TORRES ROJAS MELISSA</v>
      </c>
      <c r="E16" s="34" t="str">
        <f>IF(ISBLANK(Justificar!E23),"",Justificar!E23)</f>
        <v>Promoter</v>
      </c>
      <c r="F16" s="35" t="str">
        <f>IF(ISBLANK(Justificar!F23),"",Justificar!F23)</f>
        <v>No_cumple_el_Tiempo</v>
      </c>
      <c r="G16" s="35">
        <f>IF(ISBLANK(Justificar!G23),"",Justificar!G23)</f>
        <v>1005540360</v>
      </c>
    </row>
    <row r="17" spans="1:7" x14ac:dyDescent="0.3">
      <c r="A17" s="34" t="str">
        <f>IF(ISBLANK(Justificar!B24),"",Justificar!B24)</f>
        <v>Claro</v>
      </c>
      <c r="B17" s="34" t="str" cm="1">
        <f t="array" ref="B17">_xlfn.XLOOKUP(TablaJust[[#This Row],[User Code]],User[[#All],[User Code]],User[[#All],[CM]],"")</f>
        <v>GIRALDO RAMIREZ ESTEFANIA</v>
      </c>
      <c r="C17" s="34" t="str">
        <f>IF(ISBLANK(Justificar!C24),"",Justificar!C24)</f>
        <v>MIE2023080210282</v>
      </c>
      <c r="D17" s="35" t="str">
        <f>IF(ISBLANK(Justificar!D24),"",Justificar!D24)</f>
        <v>HURTADO QUINTO DEIMER</v>
      </c>
      <c r="E17" s="34" t="str">
        <f>IF(ISBLANK(Justificar!E24),"",Justificar!E24)</f>
        <v>Promoter</v>
      </c>
      <c r="F17" s="35" t="str">
        <f>IF(ISBLANK(Justificar!F24),"",Justificar!F24)</f>
        <v>No_cumple_el_Tiempo</v>
      </c>
      <c r="G17" s="35">
        <f>IF(ISBLANK(Justificar!G24),"",Justificar!G24)</f>
        <v>1076321808</v>
      </c>
    </row>
    <row r="18" spans="1:7" x14ac:dyDescent="0.3">
      <c r="A18" s="34" t="str">
        <f>IF(ISBLANK(Justificar!B25),"",Justificar!B25)</f>
        <v>Claro</v>
      </c>
      <c r="B18" s="34" t="str" cm="1">
        <f t="array" ref="B18">_xlfn.XLOOKUP(TablaJust[[#This Row],[User Code]],User[[#All],[User Code]],User[[#All],[CM]],"")</f>
        <v>ESTERLIN CARLOS ARMANDO</v>
      </c>
      <c r="C18" s="34" t="str">
        <f>IF(ISBLANK(Justificar!C25),"",Justificar!C25)</f>
        <v>MIE2023090511243</v>
      </c>
      <c r="D18" s="35" t="str">
        <f>IF(ISBLANK(Justificar!D25),"",Justificar!D25)</f>
        <v>CASTRO MONTAÑEZ GIOVANY ALEXIS</v>
      </c>
      <c r="E18" s="34" t="str">
        <f>IF(ISBLANK(Justificar!E25),"",Justificar!E25)</f>
        <v>Promoter</v>
      </c>
      <c r="F18" s="35" t="str">
        <f>IF(ISBLANK(Justificar!F25),"",Justificar!F25)</f>
        <v>No_cumple_el_Tiempo</v>
      </c>
      <c r="G18" s="35">
        <f>IF(ISBLANK(Justificar!G25),"",Justificar!G25)</f>
        <v>1116549257</v>
      </c>
    </row>
    <row r="19" spans="1:7" x14ac:dyDescent="0.3">
      <c r="A19" s="34" t="str">
        <f>IF(ISBLANK(Justificar!B26),"",Justificar!B26)</f>
        <v>Claro</v>
      </c>
      <c r="B19" s="34" t="str" cm="1">
        <f t="array" ref="B19">_xlfn.XLOOKUP(TablaJust[[#This Row],[User Code]],User[[#All],[User Code]],User[[#All],[CM]],"")</f>
        <v>HERRERA OLIVERA NATALIA</v>
      </c>
      <c r="C19" s="34" t="str">
        <f>IF(ISBLANK(Justificar!C26),"",Justificar!C26)</f>
        <v>MIE2023230110095</v>
      </c>
      <c r="D19" s="35" t="str">
        <f>IF(ISBLANK(Justificar!D26),"",Justificar!D26)</f>
        <v>MARTINEZ PUELLO DARLING</v>
      </c>
      <c r="E19" s="34" t="str">
        <f>IF(ISBLANK(Justificar!E26),"",Justificar!E26)</f>
        <v>Promoter</v>
      </c>
      <c r="F19" s="35" t="str">
        <f>IF(ISBLANK(Justificar!F26),"",Justificar!F26)</f>
        <v>No_cumple_el_Tiempo</v>
      </c>
      <c r="G19" s="35">
        <f>IF(ISBLANK(Justificar!G26),"",Justificar!G26)</f>
        <v>1050946846</v>
      </c>
    </row>
    <row r="20" spans="1:7" x14ac:dyDescent="0.3">
      <c r="A20" s="34" t="str">
        <f>IF(ISBLANK(Justificar!B27),"",Justificar!B27)</f>
        <v>Claro</v>
      </c>
      <c r="B20" s="34" t="str" cm="1">
        <f t="array" ref="B20">_xlfn.XLOOKUP(TablaJust[[#This Row],[User Code]],User[[#All],[User Code]],User[[#All],[CM]],"")</f>
        <v>GIRALDO RAMIREZ ESTEFANIA</v>
      </c>
      <c r="C20" s="34" t="str">
        <f>IF(ISBLANK(Justificar!C27),"",Justificar!C27)</f>
        <v>MIE2023240712016</v>
      </c>
      <c r="D20" s="35" t="str">
        <f>IF(ISBLANK(Justificar!D27),"",Justificar!D27)</f>
        <v>MOSQUERA NICOLAS</v>
      </c>
      <c r="E20" s="34" t="str">
        <f>IF(ISBLANK(Justificar!E27),"",Justificar!E27)</f>
        <v>Supervisor</v>
      </c>
      <c r="F20" s="35" t="str">
        <f>IF(ISBLANK(Justificar!F27),"",Justificar!F27)</f>
        <v>Sin_Registro_In_Out</v>
      </c>
      <c r="G20" s="35">
        <f>IF(ISBLANK(Justificar!G27),"",Justificar!G27)</f>
        <v>1010071034</v>
      </c>
    </row>
    <row r="21" spans="1:7" x14ac:dyDescent="0.3">
      <c r="A21" s="34" t="str">
        <f>IF(ISBLANK(Justificar!B28),"",Justificar!B28)</f>
        <v>Claro</v>
      </c>
      <c r="B21" s="34" t="str" cm="1">
        <f t="array" ref="B21">_xlfn.XLOOKUP(TablaJust[[#This Row],[User Code]],User[[#All],[User Code]],User[[#All],[CM]],"")</f>
        <v>HERRERA OLIVERA NATALIA</v>
      </c>
      <c r="C21" s="34" t="str">
        <f>IF(ISBLANK(Justificar!C28),"",Justificar!C28)</f>
        <v>MIE2023080812170</v>
      </c>
      <c r="D21" s="35" t="str">
        <f>IF(ISBLANK(Justificar!D28),"",Justificar!D28)</f>
        <v>BENITEZ MONTES YENIS</v>
      </c>
      <c r="E21" s="34" t="str">
        <f>IF(ISBLANK(Justificar!E28),"",Justificar!E28)</f>
        <v>Promoter</v>
      </c>
      <c r="F21" s="35" t="str">
        <f>IF(ISBLANK(Justificar!F28),"",Justificar!F28)</f>
        <v>No_cumple_el_Tiempo</v>
      </c>
      <c r="G21" s="35">
        <f>IF(ISBLANK(Justificar!G28),"",Justificar!G28)</f>
        <v>1067943482</v>
      </c>
    </row>
    <row r="22" spans="1:7" x14ac:dyDescent="0.3">
      <c r="A22" s="34" t="str">
        <f>IF(ISBLANK(Justificar!B29),"",Justificar!B29)</f>
        <v>Claro</v>
      </c>
      <c r="B22" s="34" t="str" cm="1">
        <f t="array" ref="B22">_xlfn.XLOOKUP(TablaJust[[#This Row],[User Code]],User[[#All],[User Code]],User[[#All],[CM]],"")</f>
        <v>GIRALDO RAMIREZ ESTEFANIA</v>
      </c>
      <c r="C22" s="34" t="str">
        <f>IF(ISBLANK(Justificar!C29),"",Justificar!C29)</f>
        <v>MIE2023081113265</v>
      </c>
      <c r="D22" s="35" t="str">
        <f>IF(ISBLANK(Justificar!D29),"",Justificar!D29)</f>
        <v>LOZADA RESTREPO JULIETH ALEJANDRA</v>
      </c>
      <c r="E22" s="34" t="str">
        <f>IF(ISBLANK(Justificar!E29),"",Justificar!E29)</f>
        <v>Promoter</v>
      </c>
      <c r="F22" s="35" t="str">
        <f>IF(ISBLANK(Justificar!F29),"",Justificar!F29)</f>
        <v>Sin_Registro_In_Out</v>
      </c>
      <c r="G22" s="35">
        <f>IF(ISBLANK(Justificar!G29),"",Justificar!G29)</f>
        <v>1054560652</v>
      </c>
    </row>
    <row r="23" spans="1:7" x14ac:dyDescent="0.3">
      <c r="A23" s="34" t="str">
        <f>IF(ISBLANK(Justificar!B30),"",Justificar!B30)</f>
        <v>Claro</v>
      </c>
      <c r="B23" s="34" t="str" cm="1">
        <f t="array" ref="B23">_xlfn.XLOOKUP(TablaJust[[#This Row],[User Code]],User[[#All],[User Code]],User[[#All],[CM]],"")</f>
        <v>MONTAÑO MEDINA DIANA CAROLINA</v>
      </c>
      <c r="C23" s="34" t="str">
        <f>IF(ISBLANK(Justificar!C30),"",Justificar!C30)</f>
        <v>MIE2024010314548</v>
      </c>
      <c r="D23" s="35" t="str">
        <f>IF(ISBLANK(Justificar!D30),"",Justificar!D30)</f>
        <v>MORALES VALERO GLORIA VIVIANA</v>
      </c>
      <c r="E23" s="34" t="str">
        <f>IF(ISBLANK(Justificar!E30),"",Justificar!E30)</f>
        <v>Promoter</v>
      </c>
      <c r="F23" s="35" t="str">
        <f>IF(ISBLANK(Justificar!F30),"",Justificar!F30)</f>
        <v>Sin_Registro_In_Out</v>
      </c>
      <c r="G23" s="35">
        <f>IF(ISBLANK(Justificar!G30),"",Justificar!G30)</f>
        <v>1113526652</v>
      </c>
    </row>
    <row r="24" spans="1:7" x14ac:dyDescent="0.3">
      <c r="A24" s="34" t="str">
        <f>IF(ISBLANK(Justificar!B31),"",Justificar!B31)</f>
        <v>Claro</v>
      </c>
      <c r="B24" s="34" t="str" cm="1">
        <f t="array" ref="B24">_xlfn.XLOOKUP(TablaJust[[#This Row],[User Code]],User[[#All],[User Code]],User[[#All],[CM]],"")</f>
        <v>RICO OSSA JOSE NOEL</v>
      </c>
      <c r="C24" s="34" t="str">
        <f>IF(ISBLANK(Justificar!C31),"",Justificar!C31)</f>
        <v>MIE2024300415325</v>
      </c>
      <c r="D24" s="35" t="str">
        <f>IF(ISBLANK(Justificar!D31),"",Justificar!D31)</f>
        <v>ROJAS HENDER ORLANDO</v>
      </c>
      <c r="E24" s="34" t="str">
        <f>IF(ISBLANK(Justificar!E31),"",Justificar!E31)</f>
        <v>Promoter</v>
      </c>
      <c r="F24" s="35" t="str">
        <f>IF(ISBLANK(Justificar!F31),"",Justificar!F31)</f>
        <v>No_cumple_el_Tiempo</v>
      </c>
      <c r="G24" s="35">
        <f>IF(ISBLANK(Justificar!G31),"",Justificar!G31)</f>
        <v>7423179</v>
      </c>
    </row>
    <row r="25" spans="1:7" x14ac:dyDescent="0.3">
      <c r="A25" s="34" t="str">
        <f>IF(ISBLANK(Justificar!B32),"",Justificar!B32)</f>
        <v>Claro</v>
      </c>
      <c r="B25" s="34" t="str" cm="1">
        <f t="array" ref="B25">_xlfn.XLOOKUP(TablaJust[[#This Row],[User Code]],User[[#All],[User Code]],User[[#All],[CM]],"")</f>
        <v>RICO OSSA JOSE NOEL</v>
      </c>
      <c r="C25" s="34" t="str">
        <f>IF(ISBLANK(Justificar!C32),"",Justificar!C32)</f>
        <v>MIE2024020816985</v>
      </c>
      <c r="D25" s="35" t="str">
        <f>IF(ISBLANK(Justificar!D32),"",Justificar!D32)</f>
        <v>PATERNINA MARTINEZ YULIETH PAOLA</v>
      </c>
      <c r="E25" s="34" t="str">
        <f>IF(ISBLANK(Justificar!E32),"",Justificar!E32)</f>
        <v>Promoter</v>
      </c>
      <c r="F25" s="35" t="str">
        <f>IF(ISBLANK(Justificar!F32),"",Justificar!F32)</f>
        <v>Sin_Registro_In_Out</v>
      </c>
      <c r="G25" s="35">
        <f>IF(ISBLANK(Justificar!G32),"",Justificar!G32)</f>
        <v>1047480858</v>
      </c>
    </row>
    <row r="26" spans="1:7" x14ac:dyDescent="0.3">
      <c r="A26" s="34" t="str">
        <f>IF(ISBLANK(Justificar!B33),"",Justificar!B33)</f>
        <v>Claro</v>
      </c>
      <c r="B26" s="34" t="str" cm="1">
        <f t="array" ref="B26">_xlfn.XLOOKUP(TablaJust[[#This Row],[User Code]],User[[#All],[User Code]],User[[#All],[CM]],"")</f>
        <v>HERRERA OLIVERA NATALIA</v>
      </c>
      <c r="C26" s="34" t="str">
        <f>IF(ISBLANK(Justificar!C33),"",Justificar!C33)</f>
        <v>MIE2024291017969</v>
      </c>
      <c r="D26" s="35" t="str">
        <f>IF(ISBLANK(Justificar!D33),"",Justificar!D33)</f>
        <v>HERNANDEZ SUAREZ TANIA YORLIANY</v>
      </c>
      <c r="E26" s="34" t="str">
        <f>IF(ISBLANK(Justificar!E33),"",Justificar!E33)</f>
        <v>Supervisor</v>
      </c>
      <c r="F26" s="35" t="str">
        <f>IF(ISBLANK(Justificar!F33),"",Justificar!F33)</f>
        <v>Sin_Registro_In_Out</v>
      </c>
      <c r="G26" s="35">
        <f>IF(ISBLANK(Justificar!G33),"",Justificar!G33)</f>
        <v>1092344728</v>
      </c>
    </row>
    <row r="27" spans="1:7" x14ac:dyDescent="0.3">
      <c r="A27" s="34" t="str">
        <f>IF(ISBLANK(Justificar!B34),"",Justificar!B34)</f>
        <v>Claro</v>
      </c>
      <c r="B27" s="34" t="str" cm="1">
        <f t="array" ref="B27">_xlfn.XLOOKUP(TablaJust[[#This Row],[User Code]],User[[#All],[User Code]],User[[#All],[CM]],"")</f>
        <v>RICO OSSA JOSE NOEL</v>
      </c>
      <c r="C27" s="34" t="str">
        <f>IF(ISBLANK(Justificar!C34),"",Justificar!C34)</f>
        <v>MIE2024301017984</v>
      </c>
      <c r="D27" s="35" t="str">
        <f>IF(ISBLANK(Justificar!D34),"",Justificar!D34)</f>
        <v>MARQUEZ MONTERROSA NERLYS PATRICIA</v>
      </c>
      <c r="E27" s="34" t="str">
        <f>IF(ISBLANK(Justificar!E34),"",Justificar!E34)</f>
        <v>Promoter</v>
      </c>
      <c r="F27" s="35" t="str">
        <f>IF(ISBLANK(Justificar!F34),"",Justificar!F34)</f>
        <v>No_cumple_el_Tiempo</v>
      </c>
      <c r="G27" s="35">
        <f>IF(ISBLANK(Justificar!G34),"",Justificar!G34)</f>
        <v>1066728588</v>
      </c>
    </row>
    <row r="28" spans="1:7" x14ac:dyDescent="0.3">
      <c r="A28" s="34" t="str">
        <f>IF(ISBLANK(Justificar!B35),"",Justificar!B35)</f>
        <v>Claro</v>
      </c>
      <c r="B28" s="34" t="str" cm="1">
        <f t="array" ref="B28">_xlfn.XLOOKUP(TablaJust[[#This Row],[User Code]],User[[#All],[User Code]],User[[#All],[CM]],"")</f>
        <v>RICO OSSA JOSE NOEL</v>
      </c>
      <c r="C28" s="34" t="str">
        <f>IF(ISBLANK(Justificar!C35),"",Justificar!C35)</f>
        <v>MIE2024261220095</v>
      </c>
      <c r="D28" s="35" t="str">
        <f>IF(ISBLANK(Justificar!D35),"",Justificar!D35)</f>
        <v>RODRÍGUEZ CRUZ JONATHAN FERNANDO</v>
      </c>
      <c r="E28" s="34" t="str">
        <f>IF(ISBLANK(Justificar!E35),"",Justificar!E35)</f>
        <v>Promoter</v>
      </c>
      <c r="F28" s="35" t="str">
        <f>IF(ISBLANK(Justificar!F35),"",Justificar!F35)</f>
        <v>Sin_Registro_In_Out</v>
      </c>
      <c r="G28" s="35">
        <f>IF(ISBLANK(Justificar!G35),"",Justificar!G35)</f>
        <v>1019103636</v>
      </c>
    </row>
    <row r="29" spans="1:7" x14ac:dyDescent="0.3">
      <c r="A29" s="34" t="str">
        <f>IF(ISBLANK(Justificar!B36),"",Justificar!B36)</f>
        <v>Claro</v>
      </c>
      <c r="B29" s="34" t="str" cm="1">
        <f t="array" ref="B29">_xlfn.XLOOKUP(TablaJust[[#This Row],[User Code]],User[[#All],[User Code]],User[[#All],[CM]],"")</f>
        <v>HERRERA OLIVERA NATALIA</v>
      </c>
      <c r="C29" s="34" t="str">
        <f>IF(ISBLANK(Justificar!C36),"",Justificar!C36)</f>
        <v>MIE2025140120269</v>
      </c>
      <c r="D29" s="35" t="str">
        <f>IF(ISBLANK(Justificar!D36),"",Justificar!D36)</f>
        <v>VILLALOBOS LOPEZ YUNERYS MAKOL</v>
      </c>
      <c r="E29" s="34" t="str">
        <f>IF(ISBLANK(Justificar!E36),"",Justificar!E36)</f>
        <v>Promoter</v>
      </c>
      <c r="F29" s="35" t="str">
        <f>IF(ISBLANK(Justificar!F36),"",Justificar!F36)</f>
        <v>No_cumple_el_Tiempo</v>
      </c>
      <c r="G29" s="35">
        <f>IF(ISBLANK(Justificar!G36),"",Justificar!G36)</f>
        <v>1067886874</v>
      </c>
    </row>
    <row r="30" spans="1:7" x14ac:dyDescent="0.3">
      <c r="A30" s="34" t="str">
        <f>IF(ISBLANK(Justificar!B37),"",Justificar!B37)</f>
        <v>Claro</v>
      </c>
      <c r="B30" s="34" t="str" cm="1">
        <f t="array" ref="B30">_xlfn.XLOOKUP(TablaJust[[#This Row],[User Code]],User[[#All],[User Code]],User[[#All],[CM]],"")</f>
        <v>GIRALDO RAMIREZ ESTEFANIA</v>
      </c>
      <c r="C30" s="34" t="str">
        <f>IF(ISBLANK(Justificar!C37),"",Justificar!C37)</f>
        <v>MIE2025170120390</v>
      </c>
      <c r="D30" s="35" t="str">
        <f>IF(ISBLANK(Justificar!D37),"",Justificar!D37)</f>
        <v>ARBELAEZ VILLA LAURA LIZETH</v>
      </c>
      <c r="E30" s="34" t="str">
        <f>IF(ISBLANK(Justificar!E37),"",Justificar!E37)</f>
        <v>Promoter</v>
      </c>
      <c r="F30" s="35" t="str">
        <f>IF(ISBLANK(Justificar!F37),"",Justificar!F37)</f>
        <v>No_Realizo_Salida</v>
      </c>
      <c r="G30" s="35">
        <f>IF(ISBLANK(Justificar!G37),"",Justificar!G37)</f>
        <v>1028012995</v>
      </c>
    </row>
    <row r="31" spans="1:7" x14ac:dyDescent="0.3">
      <c r="A31" s="34" t="str">
        <f>IF(ISBLANK(Justificar!B38),"",Justificar!B38)</f>
        <v>Claro</v>
      </c>
      <c r="B31" s="34" t="str" cm="1">
        <f t="array" ref="B31">_xlfn.XLOOKUP(TablaJust[[#This Row],[User Code]],User[[#All],[User Code]],User[[#All],[CM]],"")</f>
        <v>JOHN HENRY JIMENEZ VEGA</v>
      </c>
      <c r="C31" s="34" t="str">
        <f>IF(ISBLANK(Justificar!C38),"",Justificar!C38)</f>
        <v>MIE2025240120585</v>
      </c>
      <c r="D31" s="35" t="str">
        <f>IF(ISBLANK(Justificar!D38),"",Justificar!D38)</f>
        <v>ORTIZ SANCHEZ LAURA TATIANA</v>
      </c>
      <c r="E31" s="34" t="str">
        <f>IF(ISBLANK(Justificar!E38),"",Justificar!E38)</f>
        <v>Supervisor</v>
      </c>
      <c r="F31" s="35" t="str">
        <f>IF(ISBLANK(Justificar!F38),"",Justificar!F38)</f>
        <v>Sin_Registro_In_Out</v>
      </c>
      <c r="G31" s="35">
        <f>IF(ISBLANK(Justificar!G38),"",Justificar!G38)</f>
        <v>1020828207</v>
      </c>
    </row>
    <row r="32" spans="1:7" x14ac:dyDescent="0.3">
      <c r="A32" s="34" t="str">
        <f>IF(ISBLANK(Justificar!B39),"",Justificar!B39)</f>
        <v>Claro</v>
      </c>
      <c r="B32" s="34" t="str" cm="1">
        <f t="array" ref="B32">_xlfn.XLOOKUP(TablaJust[[#This Row],[User Code]],User[[#All],[User Code]],User[[#All],[CM]],"")</f>
        <v>HERRERA OLIVERA NATALIA</v>
      </c>
      <c r="C32" s="34" t="str">
        <f>IF(ISBLANK(Justificar!C39),"",Justificar!C39)</f>
        <v>MIE2025250221076</v>
      </c>
      <c r="D32" s="35" t="str">
        <f>IF(ISBLANK(Justificar!D39),"",Justificar!D39)</f>
        <v>ACOSTA FLOREZ LEYDIS PAOLA</v>
      </c>
      <c r="E32" s="34" t="str">
        <f>IF(ISBLANK(Justificar!E39),"",Justificar!E39)</f>
        <v>Promoter</v>
      </c>
      <c r="F32" s="35" t="str">
        <f>IF(ISBLANK(Justificar!F39),"",Justificar!F39)</f>
        <v>Sin_Registro_In_Out</v>
      </c>
      <c r="G32" s="35">
        <f>IF(ISBLANK(Justificar!G39),"",Justificar!G39)</f>
        <v>1065838018</v>
      </c>
    </row>
    <row r="33" spans="1:7" x14ac:dyDescent="0.3">
      <c r="A33" s="34" t="str">
        <f>IF(ISBLANK(Justificar!B40),"",Justificar!B40)</f>
        <v>Claro</v>
      </c>
      <c r="B33" s="34" t="str" cm="1">
        <f t="array" ref="B33">_xlfn.XLOOKUP(TablaJust[[#This Row],[User Code]],User[[#All],[User Code]],User[[#All],[CM]],"")</f>
        <v>RICO OSSA JOSE NOEL</v>
      </c>
      <c r="C33" s="34" t="str">
        <f>IF(ISBLANK(Justificar!C40),"",Justificar!C40)</f>
        <v>MIE2025100321492</v>
      </c>
      <c r="D33" s="35" t="str">
        <f>IF(ISBLANK(Justificar!D40),"",Justificar!D40)</f>
        <v>GUTIERREZ ESPITIA DEIBYD RODRIGO</v>
      </c>
      <c r="E33" s="34" t="str">
        <f>IF(ISBLANK(Justificar!E40),"",Justificar!E40)</f>
        <v>Promoter</v>
      </c>
      <c r="F33" s="35" t="str">
        <f>IF(ISBLANK(Justificar!F40),"",Justificar!F40)</f>
        <v>No_cumple_el_Tiempo</v>
      </c>
      <c r="G33" s="35">
        <f>IF(ISBLANK(Justificar!G40),"",Justificar!G40)</f>
        <v>1000005913</v>
      </c>
    </row>
    <row r="34" spans="1:7" x14ac:dyDescent="0.3">
      <c r="A34" s="34" t="str">
        <f>IF(ISBLANK(Justificar!B41),"",Justificar!B41)</f>
        <v>Claro</v>
      </c>
      <c r="B34" s="34" t="str" cm="1">
        <f t="array" ref="B34">_xlfn.XLOOKUP(TablaJust[[#This Row],[User Code]],User[[#All],[User Code]],User[[#All],[CM]],"")</f>
        <v>RICO OSSA JOSE NOEL</v>
      </c>
      <c r="C34" s="34" t="str">
        <f>IF(ISBLANK(Justificar!C41),"",Justificar!C41)</f>
        <v>MIE2025120321625</v>
      </c>
      <c r="D34" s="35" t="str">
        <f>IF(ISBLANK(Justificar!D41),"",Justificar!D41)</f>
        <v>ORDOÑEZ CASTIBLANCO JORGE CAMILO</v>
      </c>
      <c r="E34" s="34" t="str">
        <f>IF(ISBLANK(Justificar!E41),"",Justificar!E41)</f>
        <v>Promoter</v>
      </c>
      <c r="F34" s="35" t="str">
        <f>IF(ISBLANK(Justificar!F41),"",Justificar!F41)</f>
        <v>Sin_Registro_In_Out</v>
      </c>
      <c r="G34" s="35">
        <f>IF(ISBLANK(Justificar!G41),"",Justificar!G41)</f>
        <v>1030622006</v>
      </c>
    </row>
    <row r="35" spans="1:7" x14ac:dyDescent="0.3">
      <c r="A35" s="34" t="str">
        <f>IF(ISBLANK(Justificar!B42),"",Justificar!B42)</f>
        <v>Claro</v>
      </c>
      <c r="B35" s="34" t="str" cm="1">
        <f t="array" ref="B35">_xlfn.XLOOKUP(TablaJust[[#This Row],[User Code]],User[[#All],[User Code]],User[[#All],[CM]],"")</f>
        <v>RICO OSSA JOSE NOEL</v>
      </c>
      <c r="C35" s="34" t="str">
        <f>IF(ISBLANK(Justificar!C42),"",Justificar!C42)</f>
        <v>MIE2025070422168</v>
      </c>
      <c r="D35" s="35" t="str">
        <f>IF(ISBLANK(Justificar!D42),"",Justificar!D42)</f>
        <v>MILLAN TRUJILLO LEIDY CAROLINA</v>
      </c>
      <c r="E35" s="34" t="str">
        <f>IF(ISBLANK(Justificar!E42),"",Justificar!E42)</f>
        <v>Promoter</v>
      </c>
      <c r="F35" s="35" t="str">
        <f>IF(ISBLANK(Justificar!F42),"",Justificar!F42)</f>
        <v>Sin_Registro_In_Out</v>
      </c>
      <c r="G35" s="35">
        <f>IF(ISBLANK(Justificar!G42),"",Justificar!G42)</f>
        <v>1013661029</v>
      </c>
    </row>
    <row r="36" spans="1:7" x14ac:dyDescent="0.3">
      <c r="A36" s="34" t="str">
        <f>IF(ISBLANK(Justificar!B43),"",Justificar!B43)</f>
        <v>Claro</v>
      </c>
      <c r="B36" s="34" t="str" cm="1">
        <f t="array" ref="B36">_xlfn.XLOOKUP(TablaJust[[#This Row],[User Code]],User[[#All],[User Code]],User[[#All],[CM]],"")</f>
        <v>HERRERA OLIVERA NATALIA</v>
      </c>
      <c r="C36" s="34" t="str">
        <f>IF(ISBLANK(Justificar!C43),"",Justificar!C43)</f>
        <v>MIE2025070522970</v>
      </c>
      <c r="D36" s="35" t="str">
        <f>IF(ISBLANK(Justificar!D43),"",Justificar!D43)</f>
        <v>LEON TRIANA RAFAEL AUGUSTO</v>
      </c>
      <c r="E36" s="34" t="str">
        <f>IF(ISBLANK(Justificar!E43),"",Justificar!E43)</f>
        <v>Promoter</v>
      </c>
      <c r="F36" s="35" t="str">
        <f>IF(ISBLANK(Justificar!F43),"",Justificar!F43)</f>
        <v>No_Realizo_Salida</v>
      </c>
      <c r="G36" s="35">
        <f>IF(ISBLANK(Justificar!G43),"",Justificar!G43)</f>
        <v>1129527594</v>
      </c>
    </row>
    <row r="37" spans="1:7" x14ac:dyDescent="0.3">
      <c r="A37" s="34" t="str">
        <f>IF(ISBLANK(Justificar!B44),"",Justificar!B44)</f>
        <v>Claro</v>
      </c>
      <c r="B37" s="34" t="str" cm="1">
        <f t="array" ref="B37">_xlfn.XLOOKUP(TablaJust[[#This Row],[User Code]],User[[#All],[User Code]],User[[#All],[CM]],"")</f>
        <v>RICO OSSA JOSE NOEL</v>
      </c>
      <c r="C37" s="34" t="str">
        <f>IF(ISBLANK(Justificar!C44),"",Justificar!C44)</f>
        <v>MIE2025170623404</v>
      </c>
      <c r="D37" s="35" t="str">
        <f>IF(ISBLANK(Justificar!D44),"",Justificar!D44)</f>
        <v>AGUILAR DELGADO LUIS CARLOS</v>
      </c>
      <c r="E37" s="34" t="str">
        <f>IF(ISBLANK(Justificar!E44),"",Justificar!E44)</f>
        <v>Promoter</v>
      </c>
      <c r="F37" s="35" t="str">
        <f>IF(ISBLANK(Justificar!F44),"",Justificar!F44)</f>
        <v>No_Realizo_Salida</v>
      </c>
      <c r="G37" s="35">
        <f>IF(ISBLANK(Justificar!G44),"",Justificar!G44)</f>
        <v>1057390103</v>
      </c>
    </row>
    <row r="38" spans="1:7" x14ac:dyDescent="0.3">
      <c r="A38" s="34" t="str">
        <f>IF(ISBLANK(Justificar!B45),"",Justificar!B45)</f>
        <v>Claro</v>
      </c>
      <c r="B38" s="34" t="str" cm="1">
        <f t="array" ref="B38">_xlfn.XLOOKUP(TablaJust[[#This Row],[User Code]],User[[#All],[User Code]],User[[#All],[CM]],"")</f>
        <v>RICO OSSA JOSE NOEL</v>
      </c>
      <c r="C38" s="34" t="str">
        <f>IF(ISBLANK(Justificar!C45),"",Justificar!C45)</f>
        <v>MIE2025250623486</v>
      </c>
      <c r="D38" s="35" t="str">
        <f>IF(ISBLANK(Justificar!D45),"",Justificar!D45)</f>
        <v>ARIZA GONZALES MARLON ALONSO</v>
      </c>
      <c r="E38" s="34" t="str">
        <f>IF(ISBLANK(Justificar!E45),"",Justificar!E45)</f>
        <v>Promoter</v>
      </c>
      <c r="F38" s="35" t="str">
        <f>IF(ISBLANK(Justificar!F45),"",Justificar!F45)</f>
        <v>Sin_Registro_In_Out</v>
      </c>
      <c r="G38" s="35">
        <f>IF(ISBLANK(Justificar!G45),"",Justificar!G45)</f>
        <v>7572875</v>
      </c>
    </row>
    <row r="39" spans="1:7" x14ac:dyDescent="0.3">
      <c r="A39" s="34" t="str">
        <f>IF(ISBLANK(Justificar!B46),"",Justificar!B46)</f>
        <v>Claro</v>
      </c>
      <c r="B39" s="34" t="str" cm="1">
        <f t="array" ref="B39">_xlfn.XLOOKUP(TablaJust[[#This Row],[User Code]],User[[#All],[User Code]],User[[#All],[CM]],"")</f>
        <v>JOHN HENRY JIMENEZ VEGA</v>
      </c>
      <c r="C39" s="34" t="str">
        <f>IF(ISBLANK(Justificar!C46),"",Justificar!C46)</f>
        <v>MIE2025010723525</v>
      </c>
      <c r="D39" s="35" t="str">
        <f>IF(ISBLANK(Justificar!D46),"",Justificar!D46)</f>
        <v>PORTOCARRERO ROJAS JESUS ARMANDO</v>
      </c>
      <c r="E39" s="34" t="str">
        <f>IF(ISBLANK(Justificar!E46),"",Justificar!E46)</f>
        <v>Supervisor</v>
      </c>
      <c r="F39" s="35" t="str">
        <f>IF(ISBLANK(Justificar!F46),"",Justificar!F46)</f>
        <v>Sin_Registro_In_Out</v>
      </c>
      <c r="G39" s="35">
        <f>IF(ISBLANK(Justificar!G46),"",Justificar!G46)</f>
        <v>458011</v>
      </c>
    </row>
    <row r="40" spans="1:7" x14ac:dyDescent="0.3">
      <c r="A40" s="34" t="str">
        <f>IF(ISBLANK(Justificar!B47),"",Justificar!B47)</f>
        <v>Claro</v>
      </c>
      <c r="B40" s="34" t="str" cm="1">
        <f t="array" ref="B40">_xlfn.XLOOKUP(TablaJust[[#This Row],[User Code]],User[[#All],[User Code]],User[[#All],[CM]],"")</f>
        <v>JOHN HENRY JIMENEZ VEGA</v>
      </c>
      <c r="C40" s="34" t="str">
        <f>IF(ISBLANK(Justificar!C47),"",Justificar!C47)</f>
        <v>MIE2025280723850</v>
      </c>
      <c r="D40" s="35" t="str">
        <f>IF(ISBLANK(Justificar!D47),"",Justificar!D47)</f>
        <v>HERNANDEZ LOPEZ CRISTIAN ALIRIO</v>
      </c>
      <c r="E40" s="34" t="str">
        <f>IF(ISBLANK(Justificar!E47),"",Justificar!E47)</f>
        <v>Area Manager</v>
      </c>
      <c r="F40" s="35" t="str">
        <f>IF(ISBLANK(Justificar!F47),"",Justificar!F47)</f>
        <v>Sin_Registro_In_Out</v>
      </c>
      <c r="G40" s="35">
        <f>IF(ISBLANK(Justificar!G47),"",Justificar!G47)</f>
        <v>1074908179</v>
      </c>
    </row>
    <row r="41" spans="1:7" x14ac:dyDescent="0.3">
      <c r="A41" s="34" t="str">
        <f>IF(ISBLANK(Justificar!B48),"",Justificar!B48)</f>
        <v>Claro</v>
      </c>
      <c r="B41" s="34" t="str" cm="1">
        <f t="array" ref="B41">_xlfn.XLOOKUP(TablaJust[[#This Row],[User Code]],User[[#All],[User Code]],User[[#All],[CM]],"")</f>
        <v>RICO OSSA JOSE NOEL</v>
      </c>
      <c r="C41" s="34" t="str">
        <f>IF(ISBLANK(Justificar!C48),"",Justificar!C48)</f>
        <v>MIE2025300723873</v>
      </c>
      <c r="D41" s="35" t="str">
        <f>IF(ISBLANK(Justificar!D48),"",Justificar!D48)</f>
        <v>BOHORQUEZ ROCHA GINETH CRISTINA</v>
      </c>
      <c r="E41" s="34" t="str">
        <f>IF(ISBLANK(Justificar!E48),"",Justificar!E48)</f>
        <v>Temporary Promoter</v>
      </c>
      <c r="F41" s="35" t="str">
        <f>IF(ISBLANK(Justificar!F48),"",Justificar!F48)</f>
        <v>No_cumple_el_Tiempo</v>
      </c>
      <c r="G41" s="35">
        <f>IF(ISBLANK(Justificar!G48),"",Justificar!G48)</f>
        <v>1010005470</v>
      </c>
    </row>
    <row r="42" spans="1:7" x14ac:dyDescent="0.3">
      <c r="A42" s="34" t="str">
        <f>IF(ISBLANK(Justificar!B49),"",Justificar!B49)</f>
        <v>Claro</v>
      </c>
      <c r="B42" s="34" t="str" cm="1">
        <f t="array" ref="B42">_xlfn.XLOOKUP(TablaJust[[#This Row],[User Code]],User[[#All],[User Code]],User[[#All],[CM]],"")</f>
        <v>MONTAÑO MEDINA DIANA CAROLINA</v>
      </c>
      <c r="C42" s="34" t="str">
        <f>IF(ISBLANK(Justificar!C49),"",Justificar!C49)</f>
        <v>MIE2025080823987</v>
      </c>
      <c r="D42" s="35" t="str">
        <f>IF(ISBLANK(Justificar!D49),"",Justificar!D49)</f>
        <v>CRIOLLO ARANGO LAURA</v>
      </c>
      <c r="E42" s="34" t="str">
        <f>IF(ISBLANK(Justificar!E49),"",Justificar!E49)</f>
        <v>Promoter</v>
      </c>
      <c r="F42" s="35" t="str">
        <f>IF(ISBLANK(Justificar!F49),"",Justificar!F49)</f>
        <v>Sin_Registro_In_Out</v>
      </c>
      <c r="G42" s="35">
        <f>IF(ISBLANK(Justificar!G49),"",Justificar!G49)</f>
        <v>1109185311</v>
      </c>
    </row>
    <row r="43" spans="1:7" x14ac:dyDescent="0.3">
      <c r="A43" s="34" t="str">
        <f>IF(ISBLANK(Justificar!B50),"",Justificar!B50)</f>
        <v>Claro</v>
      </c>
      <c r="B43" s="34" t="str" cm="1">
        <f t="array" ref="B43">_xlfn.XLOOKUP(TablaJust[[#This Row],[User Code]],User[[#All],[User Code]],User[[#All],[CM]],"")</f>
        <v>RICO OSSA JOSE NOEL</v>
      </c>
      <c r="C43" s="34" t="str">
        <f>IF(ISBLANK(Justificar!C50),"",Justificar!C50)</f>
        <v>MIE2025120824037</v>
      </c>
      <c r="D43" s="35" t="str">
        <f>IF(ISBLANK(Justificar!D50),"",Justificar!D50)</f>
        <v>PARDO RODRIGUEZ JUAN CAMILO</v>
      </c>
      <c r="E43" s="34" t="str">
        <f>IF(ISBLANK(Justificar!E50),"",Justificar!E50)</f>
        <v>Promoter</v>
      </c>
      <c r="F43" s="35" t="str">
        <f>IF(ISBLANK(Justificar!F50),"",Justificar!F50)</f>
        <v>Sin_Registro_In_Out</v>
      </c>
      <c r="G43" s="35">
        <f>IF(ISBLANK(Justificar!G50),"",Justificar!G50)</f>
        <v>1143465778</v>
      </c>
    </row>
    <row r="44" spans="1:7" x14ac:dyDescent="0.3">
      <c r="A44" s="34" t="str">
        <f>IF(ISBLANK(Justificar!B51),"",Justificar!B51)</f>
        <v>Claro</v>
      </c>
      <c r="B44" s="34" t="str" cm="1">
        <f t="array" ref="B44">_xlfn.XLOOKUP(TablaJust[[#This Row],[User Code]],User[[#All],[User Code]],User[[#All],[CM]],"")</f>
        <v>GIRALDO RAMIREZ ESTEFANIA</v>
      </c>
      <c r="C44" s="34" t="str">
        <f>IF(ISBLANK(Justificar!C51),"",Justificar!C51)</f>
        <v>MIE2025020924278</v>
      </c>
      <c r="D44" s="35" t="str">
        <f>IF(ISBLANK(Justificar!D51),"",Justificar!D51)</f>
        <v>MARIN MOLINA CAMILA</v>
      </c>
      <c r="E44" s="34" t="str">
        <f>IF(ISBLANK(Justificar!E51),"",Justificar!E51)</f>
        <v>Promoter</v>
      </c>
      <c r="F44" s="35" t="str">
        <f>IF(ISBLANK(Justificar!F51),"",Justificar!F51)</f>
        <v>No_cumple_el_Tiempo</v>
      </c>
      <c r="G44" s="35">
        <f>IF(ISBLANK(Justificar!G51),"",Justificar!G51)</f>
        <v>1045078433</v>
      </c>
    </row>
    <row r="45" spans="1:7" x14ac:dyDescent="0.3">
      <c r="A45" s="34" t="str">
        <f>IF(ISBLANK(Justificar!B52),"",Justificar!B52)</f>
        <v>Claro</v>
      </c>
      <c r="B45" s="34" t="str" cm="1">
        <f t="array" ref="B45">_xlfn.XLOOKUP(TablaJust[[#This Row],[User Code]],User[[#All],[User Code]],User[[#All],[CM]],"")</f>
        <v>MONTAÑO MEDINA DIANA CAROLINA</v>
      </c>
      <c r="C45" s="34" t="str">
        <f>IF(ISBLANK(Justificar!C52),"",Justificar!C52)</f>
        <v>MIE2025020924277</v>
      </c>
      <c r="D45" s="35" t="str">
        <f>IF(ISBLANK(Justificar!D52),"",Justificar!D52)</f>
        <v>CHAVEZ CAMPO JUAN SEBASTIAN</v>
      </c>
      <c r="E45" s="34" t="str">
        <f>IF(ISBLANK(Justificar!E52),"",Justificar!E52)</f>
        <v>Supervisor</v>
      </c>
      <c r="F45" s="35" t="str">
        <f>IF(ISBLANK(Justificar!F52),"",Justificar!F52)</f>
        <v>Sin_Registro_In_Out</v>
      </c>
      <c r="G45" s="35">
        <f>IF(ISBLANK(Justificar!G52),"",Justificar!G52)</f>
        <v>1026302873</v>
      </c>
    </row>
    <row r="46" spans="1:7" x14ac:dyDescent="0.3">
      <c r="A46" s="34" t="str">
        <f>IF(ISBLANK(Justificar!B53),"",Justificar!B53)</f>
        <v>Claro</v>
      </c>
      <c r="B46" s="34" t="str" cm="1">
        <f t="array" ref="B46">_xlfn.XLOOKUP(TablaJust[[#This Row],[User Code]],User[[#All],[User Code]],User[[#All],[CM]],"")</f>
        <v>ESTERLIN CARLOS ARMANDO</v>
      </c>
      <c r="C46" s="34" t="str">
        <f>IF(ISBLANK(Justificar!C53),"",Justificar!C53)</f>
        <v>MIE2025080924342</v>
      </c>
      <c r="D46" s="35" t="str">
        <f>IF(ISBLANK(Justificar!D53),"",Justificar!D53)</f>
        <v>GOMEZ RODRIGUEZ VIVIANA LUCIA</v>
      </c>
      <c r="E46" s="34" t="str">
        <f>IF(ISBLANK(Justificar!E53),"",Justificar!E53)</f>
        <v>Promoter</v>
      </c>
      <c r="F46" s="35" t="str">
        <f>IF(ISBLANK(Justificar!F53),"",Justificar!F53)</f>
        <v>No_Realizo_Salida</v>
      </c>
      <c r="G46" s="35">
        <f>IF(ISBLANK(Justificar!G53),"",Justificar!G53)</f>
        <v>1103214185</v>
      </c>
    </row>
    <row r="47" spans="1:7" x14ac:dyDescent="0.3">
      <c r="A47" s="34" t="str">
        <f>IF(ISBLANK(Justificar!B54),"",Justificar!B54)</f>
        <v>Claro</v>
      </c>
      <c r="B47" s="34" t="str" cm="1">
        <f t="array" ref="B47">_xlfn.XLOOKUP(TablaJust[[#This Row],[User Code]],User[[#All],[User Code]],User[[#All],[CM]],"")</f>
        <v>RICO OSSA JOSE NOEL</v>
      </c>
      <c r="C47" s="34" t="str">
        <f>IF(ISBLANK(Justificar!C54),"",Justificar!C54)</f>
        <v>MIE2025170924481</v>
      </c>
      <c r="D47" s="35" t="str">
        <f>IF(ISBLANK(Justificar!D54),"",Justificar!D54)</f>
        <v>CARVAJAL HERNANDEZ OSCAR ORLANDO</v>
      </c>
      <c r="E47" s="34" t="str">
        <f>IF(ISBLANK(Justificar!E54),"",Justificar!E54)</f>
        <v>Promoter</v>
      </c>
      <c r="F47" s="35" t="str">
        <f>IF(ISBLANK(Justificar!F54),"",Justificar!F54)</f>
        <v>Sin_Registro_In_Out</v>
      </c>
      <c r="G47" s="35">
        <f>IF(ISBLANK(Justificar!G54),"",Justificar!G54)</f>
        <v>14326390</v>
      </c>
    </row>
    <row r="48" spans="1:7" x14ac:dyDescent="0.3">
      <c r="A48" s="34" t="str">
        <f>IF(ISBLANK(Justificar!B55),"",Justificar!B55)</f>
        <v>Claro</v>
      </c>
      <c r="B48" s="34" t="str" cm="1">
        <f t="array" ref="B48">_xlfn.XLOOKUP(TablaJust[[#This Row],[User Code]],User[[#All],[User Code]],User[[#All],[CM]],"")</f>
        <v>RICO OSSA JOSE NOEL</v>
      </c>
      <c r="C48" s="34" t="str">
        <f>IF(ISBLANK(Justificar!C55),"",Justificar!C55)</f>
        <v>MIE2025170924479</v>
      </c>
      <c r="D48" s="35" t="str">
        <f>IF(ISBLANK(Justificar!D55),"",Justificar!D55)</f>
        <v>MORA LADINO NADYA XIOMARA</v>
      </c>
      <c r="E48" s="34" t="str">
        <f>IF(ISBLANK(Justificar!E55),"",Justificar!E55)</f>
        <v>Promoter</v>
      </c>
      <c r="F48" s="35" t="str">
        <f>IF(ISBLANK(Justificar!F55),"",Justificar!F55)</f>
        <v>Sin_Registro_In_Out</v>
      </c>
      <c r="G48" s="35">
        <f>IF(ISBLANK(Justificar!G55),"",Justificar!G55)</f>
        <v>1069737987</v>
      </c>
    </row>
    <row r="49" spans="1:7" x14ac:dyDescent="0.3">
      <c r="A49" s="34" t="str">
        <f>IF(ISBLANK(Justificar!B56),"",Justificar!B56)</f>
        <v>Claro</v>
      </c>
      <c r="B49" s="34" t="str" cm="1">
        <f t="array" ref="B49">_xlfn.XLOOKUP(TablaJust[[#This Row],[User Code]],User[[#All],[User Code]],User[[#All],[CM]],"")</f>
        <v>RICO OSSA JOSE NOEL</v>
      </c>
      <c r="C49" s="34" t="str">
        <f>IF(ISBLANK(Justificar!C56),"",Justificar!C56)</f>
        <v>MIE2025190924532</v>
      </c>
      <c r="D49" s="35" t="str">
        <f>IF(ISBLANK(Justificar!D56),"",Justificar!D56)</f>
        <v>AVELLA MORENO DILAN EXNEIDER</v>
      </c>
      <c r="E49" s="34" t="str">
        <f>IF(ISBLANK(Justificar!E56),"",Justificar!E56)</f>
        <v>Temporary Promoter</v>
      </c>
      <c r="F49" s="35" t="str">
        <f>IF(ISBLANK(Justificar!F56),"",Justificar!F56)</f>
        <v>No_cumple_el_Tiempo</v>
      </c>
      <c r="G49" s="35">
        <f>IF(ISBLANK(Justificar!G56),"",Justificar!G56)</f>
        <v>1022326987</v>
      </c>
    </row>
    <row r="50" spans="1:7" x14ac:dyDescent="0.3">
      <c r="A50" s="34" t="str">
        <f>IF(ISBLANK(Justificar!B57),"",Justificar!B57)</f>
        <v>Claro</v>
      </c>
      <c r="B50" s="34" t="str" cm="1">
        <f t="array" ref="B50">_xlfn.XLOOKUP(TablaJust[[#This Row],[User Code]],User[[#All],[User Code]],User[[#All],[CM]],"")</f>
        <v>RICO OSSA JOSE NOEL</v>
      </c>
      <c r="C50" s="34" t="str">
        <f>IF(ISBLANK(Justificar!C57),"",Justificar!C57)</f>
        <v>MIE2025190924531</v>
      </c>
      <c r="D50" s="35" t="str">
        <f>IF(ISBLANK(Justificar!D57),"",Justificar!D57)</f>
        <v>GARCIA MAYORGA LINA FERNANDA</v>
      </c>
      <c r="E50" s="34" t="str">
        <f>IF(ISBLANK(Justificar!E57),"",Justificar!E57)</f>
        <v>Promoter</v>
      </c>
      <c r="F50" s="35" t="str">
        <f>IF(ISBLANK(Justificar!F57),"",Justificar!F57)</f>
        <v>Sin_Registro_In_Out</v>
      </c>
      <c r="G50" s="35">
        <f>IF(ISBLANK(Justificar!G57),"",Justificar!G57)</f>
        <v>1012421464</v>
      </c>
    </row>
    <row r="51" spans="1:7" x14ac:dyDescent="0.3">
      <c r="A51" s="34" t="str">
        <f>IF(ISBLANK(Justificar!B58),"",Justificar!B58)</f>
        <v>Claro</v>
      </c>
      <c r="B51" s="34" t="str" cm="1">
        <f t="array" ref="B51">_xlfn.XLOOKUP(TablaJust[[#This Row],[User Code]],User[[#All],[User Code]],User[[#All],[CM]],"")</f>
        <v>RICO OSSA JOSE NOEL</v>
      </c>
      <c r="C51" s="34" t="str">
        <f>IF(ISBLANK(Justificar!C58),"",Justificar!C58)</f>
        <v>MIE2025190924530</v>
      </c>
      <c r="D51" s="35" t="str">
        <f>IF(ISBLANK(Justificar!D58),"",Justificar!D58)</f>
        <v>VILLALBA FONSECA MONICA LIZETH</v>
      </c>
      <c r="E51" s="34" t="str">
        <f>IF(ISBLANK(Justificar!E58),"",Justificar!E58)</f>
        <v>Promoter</v>
      </c>
      <c r="F51" s="35" t="str">
        <f>IF(ISBLANK(Justificar!F58),"",Justificar!F58)</f>
        <v>Sin_Registro_In_Out</v>
      </c>
      <c r="G51" s="35">
        <f>IF(ISBLANK(Justificar!G58),"",Justificar!G58)</f>
        <v>1073630201</v>
      </c>
    </row>
    <row r="52" spans="1:7" x14ac:dyDescent="0.3">
      <c r="A52" s="34" t="str">
        <f>IF(ISBLANK(Justificar!B59),"",Justificar!B59)</f>
        <v>Claro</v>
      </c>
      <c r="B52" s="34" t="str" cm="1">
        <f t="array" ref="B52">_xlfn.XLOOKUP(TablaJust[[#This Row],[User Code]],User[[#All],[User Code]],User[[#All],[CM]],"")</f>
        <v>RICO OSSA JOSE NOEL</v>
      </c>
      <c r="C52" s="34" t="str">
        <f>IF(ISBLANK(Justificar!C59),"",Justificar!C59)</f>
        <v>MIE2025190924529</v>
      </c>
      <c r="D52" s="35" t="str">
        <f>IF(ISBLANK(Justificar!D59),"",Justificar!D59)</f>
        <v>FRANCO CALDERÓN HEIDY CAMILA</v>
      </c>
      <c r="E52" s="34" t="str">
        <f>IF(ISBLANK(Justificar!E59),"",Justificar!E59)</f>
        <v>Promoter</v>
      </c>
      <c r="F52" s="35" t="str">
        <f>IF(ISBLANK(Justificar!F59),"",Justificar!F59)</f>
        <v>No_cumple_el_Tiempo</v>
      </c>
      <c r="G52" s="35">
        <f>IF(ISBLANK(Justificar!G59),"",Justificar!G59)</f>
        <v>1121146180</v>
      </c>
    </row>
    <row r="53" spans="1:7" x14ac:dyDescent="0.3">
      <c r="A53" s="34" t="str">
        <f>IF(ISBLANK(Justificar!B60),"",Justificar!B60)</f>
        <v>Claro</v>
      </c>
      <c r="B53" s="34" t="str" cm="1">
        <f t="array" ref="B53">_xlfn.XLOOKUP(TablaJust[[#This Row],[User Code]],User[[#All],[User Code]],User[[#All],[CM]],"")</f>
        <v>RICO OSSA JOSE NOEL</v>
      </c>
      <c r="C53" s="34" t="str">
        <f>IF(ISBLANK(Justificar!C60),"",Justificar!C60)</f>
        <v>MIE2025190924528</v>
      </c>
      <c r="D53" s="35" t="str">
        <f>IF(ISBLANK(Justificar!D60),"",Justificar!D60)</f>
        <v>IBAÑEZ DIAZ DIEGO ANDRES</v>
      </c>
      <c r="E53" s="34" t="str">
        <f>IF(ISBLANK(Justificar!E60),"",Justificar!E60)</f>
        <v>Promoter</v>
      </c>
      <c r="F53" s="35" t="str">
        <f>IF(ISBLANK(Justificar!F60),"",Justificar!F60)</f>
        <v>Sin_Registro_In_Out</v>
      </c>
      <c r="G53" s="35">
        <f>IF(ISBLANK(Justificar!G60),"",Justificar!G60)</f>
        <v>1020826751</v>
      </c>
    </row>
    <row r="54" spans="1:7" x14ac:dyDescent="0.3">
      <c r="A54" s="34" t="str">
        <f>IF(ISBLANK(Justificar!B61),"",Justificar!B61)</f>
        <v>Claro</v>
      </c>
      <c r="B54" s="34" t="str" cm="1">
        <f t="array" ref="B54">_xlfn.XLOOKUP(TablaJust[[#This Row],[User Code]],User[[#All],[User Code]],User[[#All],[CM]],"")</f>
        <v>RICO OSSA JOSE NOEL</v>
      </c>
      <c r="C54" s="34" t="str">
        <f>IF(ISBLANK(Justificar!C61),"",Justificar!C61)</f>
        <v>MIE2025190924527</v>
      </c>
      <c r="D54" s="35" t="str">
        <f>IF(ISBLANK(Justificar!D61),"",Justificar!D61)</f>
        <v>MARTINEZ LUGO ANGELA PATRICIA</v>
      </c>
      <c r="E54" s="34" t="str">
        <f>IF(ISBLANK(Justificar!E61),"",Justificar!E61)</f>
        <v>Promoter</v>
      </c>
      <c r="F54" s="35" t="str">
        <f>IF(ISBLANK(Justificar!F61),"",Justificar!F61)</f>
        <v>Sin_Registro_In_Out</v>
      </c>
      <c r="G54" s="35">
        <f>IF(ISBLANK(Justificar!G61),"",Justificar!G61)</f>
        <v>1024522634</v>
      </c>
    </row>
    <row r="55" spans="1:7" x14ac:dyDescent="0.3">
      <c r="A55" s="34" t="str">
        <f>IF(ISBLANK(Justificar!B62),"",Justificar!B62)</f>
        <v>Open Market</v>
      </c>
      <c r="B55" s="34" t="str" cm="1">
        <f t="array" ref="B55">_xlfn.XLOOKUP(TablaJust[[#This Row],[User Code]],User[[#All],[User Code]],User[[#All],[CM]],"")</f>
        <v>TOVAR JOSE RAMON</v>
      </c>
      <c r="C55" s="34" t="str">
        <f>IF(ISBLANK(Justificar!C62),"",Justificar!C62)</f>
        <v>MIE202102072037</v>
      </c>
      <c r="D55" s="35" t="str">
        <f>IF(ISBLANK(Justificar!D62),"",Justificar!D62)</f>
        <v>MORILLO HEREO ALEJANDRO ALFONSO</v>
      </c>
      <c r="E55" s="34" t="str">
        <f>IF(ISBLANK(Justificar!E62),"",Justificar!E62)</f>
        <v>Supervisor</v>
      </c>
      <c r="F55" s="35" t="str">
        <f>IF(ISBLANK(Justificar!F62),"",Justificar!F62)</f>
        <v>Sin_Registro_In_Out</v>
      </c>
      <c r="G55" s="35">
        <f>IF(ISBLANK(Justificar!G62),"",Justificar!G62)</f>
        <v>6070549</v>
      </c>
    </row>
    <row r="56" spans="1:7" x14ac:dyDescent="0.3">
      <c r="A56" s="34" t="str">
        <f>IF(ISBLANK(Justificar!B63),"",Justificar!B63)</f>
        <v>Open Market</v>
      </c>
      <c r="B56" s="34" t="str" cm="1">
        <f t="array" ref="B56">_xlfn.XLOOKUP(TablaJust[[#This Row],[User Code]],User[[#All],[User Code]],User[[#All],[CM]],"")</f>
        <v>MARTINEZ PINZON JESUS ANTONIO</v>
      </c>
      <c r="C56" s="34" t="str">
        <f>IF(ISBLANK(Justificar!C63),"",Justificar!C63)</f>
        <v>MIE202129124803</v>
      </c>
      <c r="D56" s="35" t="str">
        <f>IF(ISBLANK(Justificar!D63),"",Justificar!D63)</f>
        <v>MORENO PARDO JOHANA MILENA</v>
      </c>
      <c r="E56" s="34" t="str">
        <f>IF(ISBLANK(Justificar!E63),"",Justificar!E63)</f>
        <v>Supervisor</v>
      </c>
      <c r="F56" s="35" t="str">
        <f>IF(ISBLANK(Justificar!F63),"",Justificar!F63)</f>
        <v>Sin_Registro_In_Out</v>
      </c>
      <c r="G56" s="35">
        <f>IF(ISBLANK(Justificar!G63),"",Justificar!G63)</f>
        <v>1016051676</v>
      </c>
    </row>
    <row r="57" spans="1:7" x14ac:dyDescent="0.3">
      <c r="A57" s="34" t="str">
        <f>IF(ISBLANK(Justificar!B64),"",Justificar!B64)</f>
        <v>Open Market</v>
      </c>
      <c r="B57" s="34" t="str" cm="1">
        <f t="array" ref="B57">_xlfn.XLOOKUP(TablaJust[[#This Row],[User Code]],User[[#All],[User Code]],User[[#All],[CM]],"")</f>
        <v>MARTINEZ PINZON JESUS ANTONIO</v>
      </c>
      <c r="C57" s="34" t="str">
        <f>IF(ISBLANK(Justificar!C64),"",Justificar!C64)</f>
        <v>MIE202214109028</v>
      </c>
      <c r="D57" s="35" t="str">
        <f>IF(ISBLANK(Justificar!D64),"",Justificar!D64)</f>
        <v>REYNOSO ESCOBAR YULY PILAR</v>
      </c>
      <c r="E57" s="34" t="str">
        <f>IF(ISBLANK(Justificar!E64),"",Justificar!E64)</f>
        <v>Promoter</v>
      </c>
      <c r="F57" s="35" t="str">
        <f>IF(ISBLANK(Justificar!F64),"",Justificar!F64)</f>
        <v>Sin_Registro_In_Out</v>
      </c>
      <c r="G57" s="35">
        <f>IF(ISBLANK(Justificar!G64),"",Justificar!G64)</f>
        <v>36306925</v>
      </c>
    </row>
    <row r="58" spans="1:7" x14ac:dyDescent="0.3">
      <c r="A58" s="34" t="str">
        <f>IF(ISBLANK(Justificar!B65),"",Justificar!B65)</f>
        <v>Open Market</v>
      </c>
      <c r="B58" s="34" t="str" cm="1">
        <f t="array" ref="B58">_xlfn.XLOOKUP(TablaJust[[#This Row],[User Code]],User[[#All],[User Code]],User[[#All],[CM]],"")</f>
        <v>SALAZAR GOMEZ OSCAR</v>
      </c>
      <c r="C58" s="34" t="str">
        <f>IF(ISBLANK(Justificar!C65),"",Justificar!C65)</f>
        <v>MIE202214109053</v>
      </c>
      <c r="D58" s="35" t="str">
        <f>IF(ISBLANK(Justificar!D65),"",Justificar!D65)</f>
        <v>OLVI ALVAREZ MENESES</v>
      </c>
      <c r="E58" s="34" t="str">
        <f>IF(ISBLANK(Justificar!E65),"",Justificar!E65)</f>
        <v>Promoter</v>
      </c>
      <c r="F58" s="35" t="str">
        <f>IF(ISBLANK(Justificar!F65),"",Justificar!F65)</f>
        <v>Sin_Registro_In_Out</v>
      </c>
      <c r="G58" s="35">
        <f>IF(ISBLANK(Justificar!G65),"",Justificar!G65)</f>
        <v>1143841701</v>
      </c>
    </row>
    <row r="59" spans="1:7" x14ac:dyDescent="0.3">
      <c r="A59" s="34" t="str">
        <f>IF(ISBLANK(Justificar!B66),"",Justificar!B66)</f>
        <v>Open Market</v>
      </c>
      <c r="B59" s="34" t="str" cm="1">
        <f t="array" ref="B59">_xlfn.XLOOKUP(TablaJust[[#This Row],[User Code]],User[[#All],[User Code]],User[[#All],[CM]],"")</f>
        <v>TOVAR JOSE RAMON</v>
      </c>
      <c r="C59" s="34" t="str">
        <f>IF(ISBLANK(Justificar!C66),"",Justificar!C66)</f>
        <v>MIE202215067206</v>
      </c>
      <c r="D59" s="35" t="str">
        <f>IF(ISBLANK(Justificar!D66),"",Justificar!D66)</f>
        <v>ROPERO GALVIS SINDI PAOLA</v>
      </c>
      <c r="E59" s="34" t="str">
        <f>IF(ISBLANK(Justificar!E66),"",Justificar!E66)</f>
        <v>Promoter</v>
      </c>
      <c r="F59" s="35" t="str">
        <f>IF(ISBLANK(Justificar!F66),"",Justificar!F66)</f>
        <v>No_cumple_el_Tiempo</v>
      </c>
      <c r="G59" s="35">
        <f>IF(ISBLANK(Justificar!G66),"",Justificar!G66)</f>
        <v>1129580472</v>
      </c>
    </row>
    <row r="60" spans="1:7" x14ac:dyDescent="0.3">
      <c r="A60" s="34" t="str">
        <f>IF(ISBLANK(Justificar!B67),"",Justificar!B67)</f>
        <v>Open Market</v>
      </c>
      <c r="B60" s="34" t="str" cm="1">
        <f t="array" ref="B60">_xlfn.XLOOKUP(TablaJust[[#This Row],[User Code]],User[[#All],[User Code]],User[[#All],[CM]],"")</f>
        <v>TOVAR JOSE RAMON</v>
      </c>
      <c r="C60" s="34" t="str">
        <f>IF(ISBLANK(Justificar!C67),"",Justificar!C67)</f>
        <v>MIE202216129697</v>
      </c>
      <c r="D60" s="35" t="str">
        <f>IF(ISBLANK(Justificar!D67),"",Justificar!D67)</f>
        <v>OLIVERO SIERRA LINDA MARINA</v>
      </c>
      <c r="E60" s="34" t="str">
        <f>IF(ISBLANK(Justificar!E67),"",Justificar!E67)</f>
        <v>Promoter</v>
      </c>
      <c r="F60" s="35" t="str">
        <f>IF(ISBLANK(Justificar!F67),"",Justificar!F67)</f>
        <v>No_cumple_el_Tiempo</v>
      </c>
      <c r="G60" s="35">
        <f>IF(ISBLANK(Justificar!G67),"",Justificar!G67)</f>
        <v>1018482309</v>
      </c>
    </row>
    <row r="61" spans="1:7" x14ac:dyDescent="0.3">
      <c r="A61" s="34" t="str">
        <f>IF(ISBLANK(Justificar!B68),"",Justificar!B68)</f>
        <v>Open Market</v>
      </c>
      <c r="B61" s="34" t="str" cm="1">
        <f t="array" ref="B61">_xlfn.XLOOKUP(TablaJust[[#This Row],[User Code]],User[[#All],[User Code]],User[[#All],[CM]],"")</f>
        <v>TOVAR JOSE RAMON</v>
      </c>
      <c r="C61" s="34" t="str">
        <f>IF(ISBLANK(Justificar!C68),"",Justificar!C68)</f>
        <v>MIE202216129718</v>
      </c>
      <c r="D61" s="35" t="str">
        <f>IF(ISBLANK(Justificar!D68),"",Justificar!D68)</f>
        <v>MENDOZA BONFANTE LENNYS</v>
      </c>
      <c r="E61" s="34" t="str">
        <f>IF(ISBLANK(Justificar!E68),"",Justificar!E68)</f>
        <v>Promoter</v>
      </c>
      <c r="F61" s="35" t="str">
        <f>IF(ISBLANK(Justificar!F68),"",Justificar!F68)</f>
        <v>No_cumple_el_Tiempo</v>
      </c>
      <c r="G61" s="35">
        <f>IF(ISBLANK(Justificar!G68),"",Justificar!G68)</f>
        <v>1007170101</v>
      </c>
    </row>
    <row r="62" spans="1:7" x14ac:dyDescent="0.3">
      <c r="A62" s="34" t="str">
        <f>IF(ISBLANK(Justificar!B69),"",Justificar!B69)</f>
        <v>Open Market</v>
      </c>
      <c r="B62" s="34" t="str" cm="1">
        <f t="array" ref="B62">_xlfn.XLOOKUP(TablaJust[[#This Row],[User Code]],User[[#All],[User Code]],User[[#All],[CM]],"")</f>
        <v>MARTINEZ PINZON JESUS ANTONIO</v>
      </c>
      <c r="C62" s="34" t="str">
        <f>IF(ISBLANK(Justificar!C69),"",Justificar!C69)</f>
        <v>MIE202216129742</v>
      </c>
      <c r="D62" s="35" t="str">
        <f>IF(ISBLANK(Justificar!D69),"",Justificar!D69)</f>
        <v>GOMEZ HURTADO PAOLA ANDREA</v>
      </c>
      <c r="E62" s="34" t="str">
        <f>IF(ISBLANK(Justificar!E69),"",Justificar!E69)</f>
        <v>Promoter</v>
      </c>
      <c r="F62" s="35" t="str">
        <f>IF(ISBLANK(Justificar!F69),"",Justificar!F69)</f>
        <v>Sin_Registro_In_Out</v>
      </c>
      <c r="G62" s="35">
        <f>IF(ISBLANK(Justificar!G69),"",Justificar!G69)</f>
        <v>1121899752</v>
      </c>
    </row>
    <row r="63" spans="1:7" x14ac:dyDescent="0.3">
      <c r="A63" s="34" t="str">
        <f>IF(ISBLANK(Justificar!B70),"",Justificar!B70)</f>
        <v>Open Market</v>
      </c>
      <c r="B63" s="34" t="str" cm="1">
        <f t="array" ref="B63">_xlfn.XLOOKUP(TablaJust[[#This Row],[User Code]],User[[#All],[User Code]],User[[#All],[CM]],"")</f>
        <v>MEJIA LONDOÑO HAROLD</v>
      </c>
      <c r="C63" s="34" t="str">
        <f>IF(ISBLANK(Justificar!C70),"",Justificar!C70)</f>
        <v>MIE202216129751</v>
      </c>
      <c r="D63" s="35" t="str">
        <f>IF(ISBLANK(Justificar!D70),"",Justificar!D70)</f>
        <v>GONZALEZ PERLAZA JANETH</v>
      </c>
      <c r="E63" s="34" t="str">
        <f>IF(ISBLANK(Justificar!E70),"",Justificar!E70)</f>
        <v>Promoter</v>
      </c>
      <c r="F63" s="35" t="str">
        <f>IF(ISBLANK(Justificar!F70),"",Justificar!F70)</f>
        <v>Sin_Registro_In_Out</v>
      </c>
      <c r="G63" s="35">
        <f>IF(ISBLANK(Justificar!G70),"",Justificar!G70)</f>
        <v>1130600362</v>
      </c>
    </row>
    <row r="64" spans="1:7" x14ac:dyDescent="0.3">
      <c r="A64" s="34" t="str">
        <f>IF(ISBLANK(Justificar!B71),"",Justificar!B71)</f>
        <v>Open Market</v>
      </c>
      <c r="B64" s="34" t="str" cm="1">
        <f t="array" ref="B64">_xlfn.XLOOKUP(TablaJust[[#This Row],[User Code]],User[[#All],[User Code]],User[[#All],[CM]],"")</f>
        <v>TOVAR JOSE RAMON</v>
      </c>
      <c r="C64" s="34" t="str">
        <f>IF(ISBLANK(Justificar!C71),"",Justificar!C71)</f>
        <v>MIE2023030410899</v>
      </c>
      <c r="D64" s="35" t="str">
        <f>IF(ISBLANK(Justificar!D71),"",Justificar!D71)</f>
        <v>PATERNINA CARRASCAL ISABEL CRISTINA</v>
      </c>
      <c r="E64" s="34" t="str">
        <f>IF(ISBLANK(Justificar!E71),"",Justificar!E71)</f>
        <v>Promoter</v>
      </c>
      <c r="F64" s="35" t="str">
        <f>IF(ISBLANK(Justificar!F71),"",Justificar!F71)</f>
        <v>No_cumple_el_Tiempo</v>
      </c>
      <c r="G64" s="35">
        <f>IF(ISBLANK(Justificar!G71),"",Justificar!G71)</f>
        <v>64696799</v>
      </c>
    </row>
    <row r="65" spans="1:7" x14ac:dyDescent="0.3">
      <c r="A65" s="34" t="str">
        <f>IF(ISBLANK(Justificar!B72),"",Justificar!B72)</f>
        <v>Open Market</v>
      </c>
      <c r="B65" s="34" t="str" cm="1">
        <f t="array" ref="B65">_xlfn.XLOOKUP(TablaJust[[#This Row],[User Code]],User[[#All],[User Code]],User[[#All],[CM]],"")</f>
        <v>SALAZAR GOMEZ OSCAR</v>
      </c>
      <c r="C65" s="34" t="str">
        <f>IF(ISBLANK(Justificar!C72),"",Justificar!C72)</f>
        <v>MIE2023270210457</v>
      </c>
      <c r="D65" s="35" t="str">
        <f>IF(ISBLANK(Justificar!D72),"",Justificar!D72)</f>
        <v>RODRIGUEZ JOSE SEBASTIAN</v>
      </c>
      <c r="E65" s="34" t="str">
        <f>IF(ISBLANK(Justificar!E72),"",Justificar!E72)</f>
        <v>Promoter</v>
      </c>
      <c r="F65" s="35" t="str">
        <f>IF(ISBLANK(Justificar!F72),"",Justificar!F72)</f>
        <v>Sin_Registro_In_Out</v>
      </c>
      <c r="G65" s="35">
        <f>IF(ISBLANK(Justificar!G72),"",Justificar!G72)</f>
        <v>1095837870</v>
      </c>
    </row>
    <row r="66" spans="1:7" x14ac:dyDescent="0.3">
      <c r="A66" s="34" t="str">
        <f>IF(ISBLANK(Justificar!B73),"",Justificar!B73)</f>
        <v>Open Market</v>
      </c>
      <c r="B66" s="34" t="str" cm="1">
        <f t="array" ref="B66">_xlfn.XLOOKUP(TablaJust[[#This Row],[User Code]],User[[#All],[User Code]],User[[#All],[CM]],"")</f>
        <v>SALAZAR GOMEZ OSCAR</v>
      </c>
      <c r="C66" s="34" t="str">
        <f>IF(ISBLANK(Justificar!C73),"",Justificar!C73)</f>
        <v>MIE2024170114040</v>
      </c>
      <c r="D66" s="35" t="str">
        <f>IF(ISBLANK(Justificar!D73),"",Justificar!D73)</f>
        <v>MEJIA RAMIREZ MERLY YURLEY</v>
      </c>
      <c r="E66" s="34" t="str">
        <f>IF(ISBLANK(Justificar!E73),"",Justificar!E73)</f>
        <v>Supervisor</v>
      </c>
      <c r="F66" s="35" t="str">
        <f>IF(ISBLANK(Justificar!F73),"",Justificar!F73)</f>
        <v>Sin_Registro_In_Out</v>
      </c>
      <c r="G66" s="35">
        <f>IF(ISBLANK(Justificar!G73),"",Justificar!G73)</f>
        <v>1095921869</v>
      </c>
    </row>
    <row r="67" spans="1:7" x14ac:dyDescent="0.3">
      <c r="A67" s="34" t="str">
        <f>IF(ISBLANK(Justificar!B74),"",Justificar!B74)</f>
        <v>Open Market</v>
      </c>
      <c r="B67" s="34" t="str" cm="1">
        <f t="array" ref="B67">_xlfn.XLOOKUP(TablaJust[[#This Row],[User Code]],User[[#All],[User Code]],User[[#All],[CM]],"")</f>
        <v>SALAZAR GOMEZ OSCAR</v>
      </c>
      <c r="C67" s="34" t="str">
        <f>IF(ISBLANK(Justificar!C74),"",Justificar!C74)</f>
        <v>MIE2024090414932</v>
      </c>
      <c r="D67" s="35" t="str">
        <f>IF(ISBLANK(Justificar!D74),"",Justificar!D74)</f>
        <v>RUEDA MARROQUIN MARITZA</v>
      </c>
      <c r="E67" s="34" t="str">
        <f>IF(ISBLANK(Justificar!E74),"",Justificar!E74)</f>
        <v>Promoter</v>
      </c>
      <c r="F67" s="35" t="str">
        <f>IF(ISBLANK(Justificar!F74),"",Justificar!F74)</f>
        <v>No_cumple_el_Tiempo</v>
      </c>
      <c r="G67" s="35">
        <f>IF(ISBLANK(Justificar!G74),"",Justificar!G74)</f>
        <v>1003616883</v>
      </c>
    </row>
    <row r="68" spans="1:7" x14ac:dyDescent="0.3">
      <c r="A68" s="34" t="str">
        <f>IF(ISBLANK(Justificar!B75),"",Justificar!B75)</f>
        <v>Open Market</v>
      </c>
      <c r="B68" s="34" t="str" cm="1">
        <f t="array" ref="B68">_xlfn.XLOOKUP(TablaJust[[#This Row],[User Code]],User[[#All],[User Code]],User[[#All],[CM]],"")</f>
        <v>MEJIA LONDOÑO HAROLD</v>
      </c>
      <c r="C68" s="34" t="str">
        <f>IF(ISBLANK(Justificar!C75),"",Justificar!C75)</f>
        <v>MIE2024290415306</v>
      </c>
      <c r="D68" s="35" t="str">
        <f>IF(ISBLANK(Justificar!D75),"",Justificar!D75)</f>
        <v>RAMIREZ VALENCIA ANDRES MAURICIO</v>
      </c>
      <c r="E68" s="34" t="str">
        <f>IF(ISBLANK(Justificar!E75),"",Justificar!E75)</f>
        <v>Promoter</v>
      </c>
      <c r="F68" s="35" t="str">
        <f>IF(ISBLANK(Justificar!F75),"",Justificar!F75)</f>
        <v>No_cumple_el_Tiempo</v>
      </c>
      <c r="G68" s="35">
        <f>IF(ISBLANK(Justificar!G75),"",Justificar!G75)</f>
        <v>1094897548</v>
      </c>
    </row>
    <row r="69" spans="1:7" x14ac:dyDescent="0.3">
      <c r="A69" s="34" t="str">
        <f>IF(ISBLANK(Justificar!B76),"",Justificar!B76)</f>
        <v>Open Market</v>
      </c>
      <c r="B69" s="34" t="str" cm="1">
        <f t="array" ref="B69">_xlfn.XLOOKUP(TablaJust[[#This Row],[User Code]],User[[#All],[User Code]],User[[#All],[CM]],"")</f>
        <v>MEJIA LONDOÑO HAROLD</v>
      </c>
      <c r="C69" s="34" t="str">
        <f>IF(ISBLANK(Justificar!C76),"",Justificar!C76)</f>
        <v>MIE2024240515836</v>
      </c>
      <c r="D69" s="35" t="str">
        <f>IF(ISBLANK(Justificar!D76),"",Justificar!D76)</f>
        <v>PULSITAR VICKY LILIANA</v>
      </c>
      <c r="E69" s="34" t="str">
        <f>IF(ISBLANK(Justificar!E76),"",Justificar!E76)</f>
        <v>Promoter</v>
      </c>
      <c r="F69" s="35" t="str">
        <f>IF(ISBLANK(Justificar!F76),"",Justificar!F76)</f>
        <v>Sin_Registro_In_Out</v>
      </c>
      <c r="G69" s="35">
        <f>IF(ISBLANK(Justificar!G76),"",Justificar!G76)</f>
        <v>1019112765</v>
      </c>
    </row>
    <row r="70" spans="1:7" x14ac:dyDescent="0.3">
      <c r="A70" s="34" t="str">
        <f>IF(ISBLANK(Justificar!B77),"",Justificar!B77)</f>
        <v>Open Market</v>
      </c>
      <c r="B70" s="34" t="str" cm="1">
        <f t="array" ref="B70">_xlfn.XLOOKUP(TablaJust[[#This Row],[User Code]],User[[#All],[User Code]],User[[#All],[CM]],"")</f>
        <v>SALAZAR GOMEZ OSCAR</v>
      </c>
      <c r="C70" s="34" t="str">
        <f>IF(ISBLANK(Justificar!C77),"",Justificar!C77)</f>
        <v>MIE2024300515933</v>
      </c>
      <c r="D70" s="35" t="str">
        <f>IF(ISBLANK(Justificar!D77),"",Justificar!D77)</f>
        <v>BARRUETO MORA FANNY</v>
      </c>
      <c r="E70" s="34" t="str">
        <f>IF(ISBLANK(Justificar!E77),"",Justificar!E77)</f>
        <v>Promoter</v>
      </c>
      <c r="F70" s="35" t="str">
        <f>IF(ISBLANK(Justificar!F77),"",Justificar!F77)</f>
        <v>Sin_Registro_In_Out</v>
      </c>
      <c r="G70" s="35">
        <f>IF(ISBLANK(Justificar!G77),"",Justificar!G77)</f>
        <v>53009818</v>
      </c>
    </row>
    <row r="71" spans="1:7" x14ac:dyDescent="0.3">
      <c r="A71" s="34" t="str">
        <f>IF(ISBLANK(Justificar!B78),"",Justificar!B78)</f>
        <v>Open Market</v>
      </c>
      <c r="B71" s="34" t="str" cm="1">
        <f t="array" ref="B71">_xlfn.XLOOKUP(TablaJust[[#This Row],[User Code]],User[[#All],[User Code]],User[[#All],[CM]],"")</f>
        <v>GARCIA BELLO JORGE ANDRES</v>
      </c>
      <c r="C71" s="34" t="str">
        <f>IF(ISBLANK(Justificar!C78),"",Justificar!C78)</f>
        <v>MIE2024240616182</v>
      </c>
      <c r="D71" s="35" t="str">
        <f>IF(ISBLANK(Justificar!D78),"",Justificar!D78)</f>
        <v>OTALORA DUARTE LUZ ADRIANA</v>
      </c>
      <c r="E71" s="34" t="str">
        <f>IF(ISBLANK(Justificar!E78),"",Justificar!E78)</f>
        <v>Promoter</v>
      </c>
      <c r="F71" s="35" t="str">
        <f>IF(ISBLANK(Justificar!F78),"",Justificar!F78)</f>
        <v>No_cumple_el_Tiempo</v>
      </c>
      <c r="G71" s="35">
        <f>IF(ISBLANK(Justificar!G78),"",Justificar!G78)</f>
        <v>1233907341</v>
      </c>
    </row>
    <row r="72" spans="1:7" x14ac:dyDescent="0.3">
      <c r="A72" s="34" t="str">
        <f>IF(ISBLANK(Justificar!B79),"",Justificar!B79)</f>
        <v>Open Market</v>
      </c>
      <c r="B72" s="34" t="str" cm="1">
        <f t="array" ref="B72">_xlfn.XLOOKUP(TablaJust[[#This Row],[User Code]],User[[#All],[User Code]],User[[#All],[CM]],"")</f>
        <v>TOVAR JOSE RAMON</v>
      </c>
      <c r="C72" s="34" t="str">
        <f>IF(ISBLANK(Justificar!C79),"",Justificar!C79)</f>
        <v>MIE2024280616254</v>
      </c>
      <c r="D72" s="35" t="str">
        <f>IF(ISBLANK(Justificar!D79),"",Justificar!D79)</f>
        <v>HERNANDEZ MURILLO NICOLAS</v>
      </c>
      <c r="E72" s="34" t="str">
        <f>IF(ISBLANK(Justificar!E79),"",Justificar!E79)</f>
        <v>Promoter</v>
      </c>
      <c r="F72" s="35" t="str">
        <f>IF(ISBLANK(Justificar!F79),"",Justificar!F79)</f>
        <v>No_cumple_el_Tiempo</v>
      </c>
      <c r="G72" s="35">
        <f>IF(ISBLANK(Justificar!G79),"",Justificar!G79)</f>
        <v>1095788791</v>
      </c>
    </row>
    <row r="73" spans="1:7" x14ac:dyDescent="0.3">
      <c r="A73" s="34" t="str">
        <f>IF(ISBLANK(Justificar!B80),"",Justificar!B80)</f>
        <v>Open Market</v>
      </c>
      <c r="B73" s="34" t="str" cm="1">
        <f t="array" ref="B73">_xlfn.XLOOKUP(TablaJust[[#This Row],[User Code]],User[[#All],[User Code]],User[[#All],[CM]],"")</f>
        <v>MARTINEZ PINZON JESUS ANTONIO</v>
      </c>
      <c r="C73" s="34" t="str">
        <f>IF(ISBLANK(Justificar!C80),"",Justificar!C80)</f>
        <v>MIE2024030716322</v>
      </c>
      <c r="D73" s="35" t="str">
        <f>IF(ISBLANK(Justificar!D80),"",Justificar!D80)</f>
        <v>ACOSTA ANDRES FELIPE</v>
      </c>
      <c r="E73" s="34" t="str">
        <f>IF(ISBLANK(Justificar!E80),"",Justificar!E80)</f>
        <v>Promoter</v>
      </c>
      <c r="F73" s="35" t="str">
        <f>IF(ISBLANK(Justificar!F80),"",Justificar!F80)</f>
        <v>Sin_Registro_In_Out</v>
      </c>
      <c r="G73" s="35">
        <f>IF(ISBLANK(Justificar!G80),"",Justificar!G80)</f>
        <v>1013592826</v>
      </c>
    </row>
    <row r="74" spans="1:7" x14ac:dyDescent="0.3">
      <c r="A74" s="34" t="str">
        <f>IF(ISBLANK(Justificar!B81),"",Justificar!B81)</f>
        <v>Open Market</v>
      </c>
      <c r="B74" s="34" t="str" cm="1">
        <f t="array" ref="B74">_xlfn.XLOOKUP(TablaJust[[#This Row],[User Code]],User[[#All],[User Code]],User[[#All],[CM]],"")</f>
        <v>TOVAR JOSE RAMON</v>
      </c>
      <c r="C74" s="34" t="str">
        <f>IF(ISBLANK(Justificar!C81),"",Justificar!C81)</f>
        <v>MIE2024200817207</v>
      </c>
      <c r="D74" s="35" t="str">
        <f>IF(ISBLANK(Justificar!D81),"",Justificar!D81)</f>
        <v>MANOTAS URICOECHEA KATY PAOLA</v>
      </c>
      <c r="E74" s="34" t="str">
        <f>IF(ISBLANK(Justificar!E81),"",Justificar!E81)</f>
        <v>Promoter</v>
      </c>
      <c r="F74" s="35" t="str">
        <f>IF(ISBLANK(Justificar!F81),"",Justificar!F81)</f>
        <v>Sin_Registro_In_Out</v>
      </c>
      <c r="G74" s="35">
        <f>IF(ISBLANK(Justificar!G81),"",Justificar!G81)</f>
        <v>1079941888</v>
      </c>
    </row>
    <row r="75" spans="1:7" x14ac:dyDescent="0.3">
      <c r="A75" s="34" t="str">
        <f>IF(ISBLANK(Justificar!B82),"",Justificar!B82)</f>
        <v>Open Market</v>
      </c>
      <c r="B75" s="34" t="str" cm="1">
        <f t="array" ref="B75">_xlfn.XLOOKUP(TablaJust[[#This Row],[User Code]],User[[#All],[User Code]],User[[#All],[CM]],"")</f>
        <v>MARTINEZ PINZON JESUS ANTONIO</v>
      </c>
      <c r="C75" s="34" t="str">
        <f>IF(ISBLANK(Justificar!C82),"",Justificar!C82)</f>
        <v>MIE2024240917672</v>
      </c>
      <c r="D75" s="35" t="str">
        <f>IF(ISBLANK(Justificar!D82),"",Justificar!D82)</f>
        <v>GAONA BERNAL ANA MARIA</v>
      </c>
      <c r="E75" s="34" t="str">
        <f>IF(ISBLANK(Justificar!E82),"",Justificar!E82)</f>
        <v>Promoter</v>
      </c>
      <c r="F75" s="35" t="str">
        <f>IF(ISBLANK(Justificar!F82),"",Justificar!F82)</f>
        <v>Sin_Registro_In_Out</v>
      </c>
      <c r="G75" s="35">
        <f>IF(ISBLANK(Justificar!G82),"",Justificar!G82)</f>
        <v>1014478544</v>
      </c>
    </row>
    <row r="76" spans="1:7" x14ac:dyDescent="0.3">
      <c r="A76" s="34" t="str">
        <f>IF(ISBLANK(Justificar!B83),"",Justificar!B83)</f>
        <v>Open Market</v>
      </c>
      <c r="B76" s="34" t="str" cm="1">
        <f t="array" ref="B76">_xlfn.XLOOKUP(TablaJust[[#This Row],[User Code]],User[[#All],[User Code]],User[[#All],[CM]],"")</f>
        <v>TOVAR JOSE RAMON</v>
      </c>
      <c r="C76" s="34" t="str">
        <f>IF(ISBLANK(Justificar!C83),"",Justificar!C83)</f>
        <v>MIE2024111017822</v>
      </c>
      <c r="D76" s="35" t="str">
        <f>IF(ISBLANK(Justificar!D83),"",Justificar!D83)</f>
        <v>AYCARDI MEZA JULIETH PAOLA</v>
      </c>
      <c r="E76" s="34" t="str">
        <f>IF(ISBLANK(Justificar!E83),"",Justificar!E83)</f>
        <v>Promoter</v>
      </c>
      <c r="F76" s="35" t="str">
        <f>IF(ISBLANK(Justificar!F83),"",Justificar!F83)</f>
        <v>Sin_Registro_In_Out</v>
      </c>
      <c r="G76" s="35">
        <f>IF(ISBLANK(Justificar!G83),"",Justificar!G83)</f>
        <v>1140900686</v>
      </c>
    </row>
    <row r="77" spans="1:7" x14ac:dyDescent="0.3">
      <c r="A77" s="34" t="str">
        <f>IF(ISBLANK(Justificar!B84),"",Justificar!B84)</f>
        <v>Open Market</v>
      </c>
      <c r="B77" s="34" t="str" cm="1">
        <f t="array" ref="B77">_xlfn.XLOOKUP(TablaJust[[#This Row],[User Code]],User[[#All],[User Code]],User[[#All],[CM]],"")</f>
        <v>MEJIA LONDOÑO HAROLD</v>
      </c>
      <c r="C77" s="34" t="str">
        <f>IF(ISBLANK(Justificar!C84),"",Justificar!C84)</f>
        <v>MIE2024141118225</v>
      </c>
      <c r="D77" s="35" t="str">
        <f>IF(ISBLANK(Justificar!D84),"",Justificar!D84)</f>
        <v>MORAN RIVERA ANGIE JULIETH</v>
      </c>
      <c r="E77" s="34" t="str">
        <f>IF(ISBLANK(Justificar!E84),"",Justificar!E84)</f>
        <v>Promoter</v>
      </c>
      <c r="F77" s="35" t="str">
        <f>IF(ISBLANK(Justificar!F84),"",Justificar!F84)</f>
        <v>Sin_Registro_In_Out</v>
      </c>
      <c r="G77" s="35">
        <f>IF(ISBLANK(Justificar!G84),"",Justificar!G84)</f>
        <v>1114726092</v>
      </c>
    </row>
    <row r="78" spans="1:7" x14ac:dyDescent="0.3">
      <c r="A78" s="34" t="str">
        <f>IF(ISBLANK(Justificar!B85),"",Justificar!B85)</f>
        <v>Open Market</v>
      </c>
      <c r="B78" s="34" t="str" cm="1">
        <f t="array" ref="B78">_xlfn.XLOOKUP(TablaJust[[#This Row],[User Code]],User[[#All],[User Code]],User[[#All],[CM]],"")</f>
        <v>MEJIA LONDOÑO HAROLD</v>
      </c>
      <c r="C78" s="34" t="str">
        <f>IF(ISBLANK(Justificar!C85),"",Justificar!C85)</f>
        <v>MIE2024181118255</v>
      </c>
      <c r="D78" s="35" t="str">
        <f>IF(ISBLANK(Justificar!D85),"",Justificar!D85)</f>
        <v>ALVAREZ MANCERA BRAYAN ESTYD</v>
      </c>
      <c r="E78" s="34" t="str">
        <f>IF(ISBLANK(Justificar!E85),"",Justificar!E85)</f>
        <v>Promoter</v>
      </c>
      <c r="F78" s="35" t="str">
        <f>IF(ISBLANK(Justificar!F85),"",Justificar!F85)</f>
        <v>Sin_Registro_In_Out</v>
      </c>
      <c r="G78" s="35">
        <f>IF(ISBLANK(Justificar!G85),"",Justificar!G85)</f>
        <v>1030653728</v>
      </c>
    </row>
    <row r="79" spans="1:7" x14ac:dyDescent="0.3">
      <c r="A79" s="34" t="str">
        <f>IF(ISBLANK(Justificar!B86),"",Justificar!B86)</f>
        <v>Open Market</v>
      </c>
      <c r="B79" s="34" t="str" cm="1">
        <f t="array" ref="B79">_xlfn.XLOOKUP(TablaJust[[#This Row],[User Code]],User[[#All],[User Code]],User[[#All],[CM]],"")</f>
        <v>MEJIA LONDOÑO HAROLD</v>
      </c>
      <c r="C79" s="34" t="str">
        <f>IF(ISBLANK(Justificar!C86),"",Justificar!C86)</f>
        <v>MIE2024261118433</v>
      </c>
      <c r="D79" s="35" t="str">
        <f>IF(ISBLANK(Justificar!D86),"",Justificar!D86)</f>
        <v>INSUASTI NARVAEZ JUAN ESTEBAN</v>
      </c>
      <c r="E79" s="34" t="str">
        <f>IF(ISBLANK(Justificar!E86),"",Justificar!E86)</f>
        <v>Promoter</v>
      </c>
      <c r="F79" s="35" t="str">
        <f>IF(ISBLANK(Justificar!F86),"",Justificar!F86)</f>
        <v>No_cumple_el_Tiempo</v>
      </c>
      <c r="G79" s="35">
        <f>IF(ISBLANK(Justificar!G86),"",Justificar!G86)</f>
        <v>1085313015</v>
      </c>
    </row>
    <row r="80" spans="1:7" x14ac:dyDescent="0.3">
      <c r="A80" s="34" t="str">
        <f>IF(ISBLANK(Justificar!B87),"",Justificar!B87)</f>
        <v>Open Market</v>
      </c>
      <c r="B80" s="34" t="str" cm="1">
        <f t="array" ref="B80">_xlfn.XLOOKUP(TablaJust[[#This Row],[User Code]],User[[#All],[User Code]],User[[#All],[CM]],"")</f>
        <v>TOVAR JOSE RAMON</v>
      </c>
      <c r="C80" s="34" t="str">
        <f>IF(ISBLANK(Justificar!C87),"",Justificar!C87)</f>
        <v>MIE2024261118431</v>
      </c>
      <c r="D80" s="35" t="str">
        <f>IF(ISBLANK(Justificar!D87),"",Justificar!D87)</f>
        <v>GARCES AYALA MAOLIS</v>
      </c>
      <c r="E80" s="34" t="str">
        <f>IF(ISBLANK(Justificar!E87),"",Justificar!E87)</f>
        <v>Promoter</v>
      </c>
      <c r="F80" s="35" t="str">
        <f>IF(ISBLANK(Justificar!F87),"",Justificar!F87)</f>
        <v>No_cumple_el_Tiempo</v>
      </c>
      <c r="G80" s="35">
        <f>IF(ISBLANK(Justificar!G87),"",Justificar!G87)</f>
        <v>1067859234</v>
      </c>
    </row>
    <row r="81" spans="1:7" x14ac:dyDescent="0.3">
      <c r="A81" s="34" t="str">
        <f>IF(ISBLANK(Justificar!B88),"",Justificar!B88)</f>
        <v>Open Market</v>
      </c>
      <c r="B81" s="34" t="str" cm="1">
        <f t="array" ref="B81">_xlfn.XLOOKUP(TablaJust[[#This Row],[User Code]],User[[#All],[User Code]],User[[#All],[CM]],"")</f>
        <v>MARTINEZ PINZON JESUS ANTONIO</v>
      </c>
      <c r="C81" s="34" t="str">
        <f>IF(ISBLANK(Justificar!C88),"",Justificar!C88)</f>
        <v>MIE2024291118485</v>
      </c>
      <c r="D81" s="35" t="str">
        <f>IF(ISBLANK(Justificar!D88),"",Justificar!D88)</f>
        <v>ROJAS NOVOA KAREN NATALIA</v>
      </c>
      <c r="E81" s="34" t="str">
        <f>IF(ISBLANK(Justificar!E88),"",Justificar!E88)</f>
        <v>Promoter</v>
      </c>
      <c r="F81" s="35" t="str">
        <f>IF(ISBLANK(Justificar!F88),"",Justificar!F88)</f>
        <v>Sin_Registro_In_Out</v>
      </c>
      <c r="G81" s="35">
        <f>IF(ISBLANK(Justificar!G88),"",Justificar!G88)</f>
        <v>1000255877</v>
      </c>
    </row>
    <row r="82" spans="1:7" x14ac:dyDescent="0.3">
      <c r="A82" s="34" t="str">
        <f>IF(ISBLANK(Justificar!B89),"",Justificar!B89)</f>
        <v>Open Market</v>
      </c>
      <c r="B82" s="34" t="str" cm="1">
        <f t="array" ref="B82">_xlfn.XLOOKUP(TablaJust[[#This Row],[User Code]],User[[#All],[User Code]],User[[#All],[CM]],"")</f>
        <v>TORRES JOSE RICARDO</v>
      </c>
      <c r="C82" s="34" t="str">
        <f>IF(ISBLANK(Justificar!C89),"",Justificar!C89)</f>
        <v>MIE2024291118482</v>
      </c>
      <c r="D82" s="35" t="str">
        <f>IF(ISBLANK(Justificar!D89),"",Justificar!D89)</f>
        <v>RAMIREZ JULIAN DAVID</v>
      </c>
      <c r="E82" s="34" t="str">
        <f>IF(ISBLANK(Justificar!E89),"",Justificar!E89)</f>
        <v>Promoter</v>
      </c>
      <c r="F82" s="35" t="str">
        <f>IF(ISBLANK(Justificar!F89),"",Justificar!F89)</f>
        <v>No_cumple_el_Tiempo</v>
      </c>
      <c r="G82" s="35">
        <f>IF(ISBLANK(Justificar!G89),"",Justificar!G89)</f>
        <v>1000396801</v>
      </c>
    </row>
    <row r="83" spans="1:7" x14ac:dyDescent="0.3">
      <c r="A83" s="34" t="str">
        <f>IF(ISBLANK(Justificar!B90),"",Justificar!B90)</f>
        <v>Open Market</v>
      </c>
      <c r="B83" s="34" t="str" cm="1">
        <f t="array" ref="B83">_xlfn.XLOOKUP(TablaJust[[#This Row],[User Code]],User[[#All],[User Code]],User[[#All],[CM]],"")</f>
        <v>MEJIA LONDOÑO HAROLD</v>
      </c>
      <c r="C83" s="34" t="str">
        <f>IF(ISBLANK(Justificar!C90),"",Justificar!C90)</f>
        <v>MIE2024041218569</v>
      </c>
      <c r="D83" s="35" t="str">
        <f>IF(ISBLANK(Justificar!D90),"",Justificar!D90)</f>
        <v>SAAVEDRA CALVO JOVANNY ALBERTO</v>
      </c>
      <c r="E83" s="34" t="str">
        <f>IF(ISBLANK(Justificar!E90),"",Justificar!E90)</f>
        <v>Supervisor</v>
      </c>
      <c r="F83" s="35" t="str">
        <f>IF(ISBLANK(Justificar!F90),"",Justificar!F90)</f>
        <v>No_cumple_el_Tiempo</v>
      </c>
      <c r="G83" s="35">
        <f>IF(ISBLANK(Justificar!G90),"",Justificar!G90)</f>
        <v>94421703</v>
      </c>
    </row>
    <row r="84" spans="1:7" x14ac:dyDescent="0.3">
      <c r="A84" s="34" t="str">
        <f>IF(ISBLANK(Justificar!B91),"",Justificar!B91)</f>
        <v>Open Market</v>
      </c>
      <c r="B84" s="34" t="str" cm="1">
        <f t="array" ref="B84">_xlfn.XLOOKUP(TablaJust[[#This Row],[User Code]],User[[#All],[User Code]],User[[#All],[CM]],"")</f>
        <v>TORRES JOSE RICARDO</v>
      </c>
      <c r="C84" s="34" t="str">
        <f>IF(ISBLANK(Justificar!C91),"",Justificar!C91)</f>
        <v>MIE2024041218564</v>
      </c>
      <c r="D84" s="35" t="str">
        <f>IF(ISBLANK(Justificar!D91),"",Justificar!D91)</f>
        <v>SUAREZ SOTO YUVIANIS MARIA</v>
      </c>
      <c r="E84" s="34" t="str">
        <f>IF(ISBLANK(Justificar!E91),"",Justificar!E91)</f>
        <v>Promoter</v>
      </c>
      <c r="F84" s="35" t="str">
        <f>IF(ISBLANK(Justificar!F91),"",Justificar!F91)</f>
        <v>Sin_Registro_In_Out</v>
      </c>
      <c r="G84" s="35">
        <f>IF(ISBLANK(Justificar!G91),"",Justificar!G91)</f>
        <v>1064988961</v>
      </c>
    </row>
    <row r="85" spans="1:7" x14ac:dyDescent="0.3">
      <c r="A85" s="34" t="str">
        <f>IF(ISBLANK(Justificar!B92),"",Justificar!B92)</f>
        <v>Open Market</v>
      </c>
      <c r="B85" s="34" t="str" cm="1">
        <f t="array" ref="B85">_xlfn.XLOOKUP(TablaJust[[#This Row],[User Code]],User[[#All],[User Code]],User[[#All],[CM]],"")</f>
        <v>MARTINEZ PINZON JESUS ANTONIO</v>
      </c>
      <c r="C85" s="34" t="str">
        <f>IF(ISBLANK(Justificar!C92),"",Justificar!C92)</f>
        <v>MIE2024101219080</v>
      </c>
      <c r="D85" s="35" t="str">
        <f>IF(ISBLANK(Justificar!D92),"",Justificar!D92)</f>
        <v>RAMIREZ CALDERON JORGE STIVEN</v>
      </c>
      <c r="E85" s="34" t="str">
        <f>IF(ISBLANK(Justificar!E92),"",Justificar!E92)</f>
        <v>Promoter</v>
      </c>
      <c r="F85" s="35" t="str">
        <f>IF(ISBLANK(Justificar!F92),"",Justificar!F92)</f>
        <v>Sin_Registro_In_Out</v>
      </c>
      <c r="G85" s="35">
        <f>IF(ISBLANK(Justificar!G92),"",Justificar!G92)</f>
        <v>1092364446</v>
      </c>
    </row>
    <row r="86" spans="1:7" x14ac:dyDescent="0.3">
      <c r="A86" s="34" t="str">
        <f>IF(ISBLANK(Justificar!B93),"",Justificar!B93)</f>
        <v>Open Market</v>
      </c>
      <c r="B86" s="34" t="str" cm="1">
        <f t="array" ref="B86">_xlfn.XLOOKUP(TablaJust[[#This Row],[User Code]],User[[#All],[User Code]],User[[#All],[CM]],"")</f>
        <v>TOVAR JOSE RAMON</v>
      </c>
      <c r="C86" s="34" t="str">
        <f>IF(ISBLANK(Justificar!C93),"",Justificar!C93)</f>
        <v>MIE2024101219074</v>
      </c>
      <c r="D86" s="35" t="str">
        <f>IF(ISBLANK(Justificar!D93),"",Justificar!D93)</f>
        <v>CARMONA ALTAMIRANDA KEILA MARGARITA</v>
      </c>
      <c r="E86" s="34" t="str">
        <f>IF(ISBLANK(Justificar!E93),"",Justificar!E93)</f>
        <v>Promoter</v>
      </c>
      <c r="F86" s="35" t="str">
        <f>IF(ISBLANK(Justificar!F93),"",Justificar!F93)</f>
        <v>Sin_Registro_In_Out</v>
      </c>
      <c r="G86" s="35">
        <f>IF(ISBLANK(Justificar!G93),"",Justificar!G93)</f>
        <v>1002203533</v>
      </c>
    </row>
    <row r="87" spans="1:7" x14ac:dyDescent="0.3">
      <c r="A87" s="34" t="str">
        <f>IF(ISBLANK(Justificar!B94),"",Justificar!B94)</f>
        <v>Open Market</v>
      </c>
      <c r="B87" s="34" t="str" cm="1">
        <f t="array" ref="B87">_xlfn.XLOOKUP(TablaJust[[#This Row],[User Code]],User[[#All],[User Code]],User[[#All],[CM]],"")</f>
        <v>MARTINEZ PINZON JESUS ANTONIO</v>
      </c>
      <c r="C87" s="34" t="str">
        <f>IF(ISBLANK(Justificar!C94),"",Justificar!C94)</f>
        <v>MIE2024161219956</v>
      </c>
      <c r="D87" s="35" t="str">
        <f>IF(ISBLANK(Justificar!D94),"",Justificar!D94)</f>
        <v>CASTAÑEDA MIGUEL ANGEL</v>
      </c>
      <c r="E87" s="34" t="str">
        <f>IF(ISBLANK(Justificar!E94),"",Justificar!E94)</f>
        <v>Promoter</v>
      </c>
      <c r="F87" s="35" t="str">
        <f>IF(ISBLANK(Justificar!F94),"",Justificar!F94)</f>
        <v>Sin_Registro_In_Out</v>
      </c>
      <c r="G87" s="35">
        <f>IF(ISBLANK(Justificar!G94),"",Justificar!G94)</f>
        <v>1069264020</v>
      </c>
    </row>
    <row r="88" spans="1:7" x14ac:dyDescent="0.3">
      <c r="A88" s="34" t="str">
        <f>IF(ISBLANK(Justificar!B95),"",Justificar!B95)</f>
        <v>Open Market</v>
      </c>
      <c r="B88" s="34" t="str" cm="1">
        <f t="array" ref="B88">_xlfn.XLOOKUP(TablaJust[[#This Row],[User Code]],User[[#All],[User Code]],User[[#All],[CM]],"")</f>
        <v>MEJIA LONDOÑO HAROLD</v>
      </c>
      <c r="C88" s="34" t="str">
        <f>IF(ISBLANK(Justificar!C95),"",Justificar!C95)</f>
        <v>MIE2025140120261</v>
      </c>
      <c r="D88" s="35" t="str">
        <f>IF(ISBLANK(Justificar!D95),"",Justificar!D95)</f>
        <v>ERASO ESTRADA ERIKA ELIZABETH</v>
      </c>
      <c r="E88" s="34" t="str">
        <f>IF(ISBLANK(Justificar!E95),"",Justificar!E95)</f>
        <v>Promoter</v>
      </c>
      <c r="F88" s="35" t="str">
        <f>IF(ISBLANK(Justificar!F95),"",Justificar!F95)</f>
        <v>No_cumple_el_Tiempo</v>
      </c>
      <c r="G88" s="35">
        <f>IF(ISBLANK(Justificar!G95),"",Justificar!G95)</f>
        <v>1086500236</v>
      </c>
    </row>
    <row r="89" spans="1:7" x14ac:dyDescent="0.3">
      <c r="A89" s="34" t="str">
        <f>IF(ISBLANK(Justificar!B96),"",Justificar!B96)</f>
        <v>Open Market</v>
      </c>
      <c r="B89" s="34" t="str" cm="1">
        <f t="array" ref="B89">_xlfn.XLOOKUP(TablaJust[[#This Row],[User Code]],User[[#All],[User Code]],User[[#All],[CM]],"")</f>
        <v>MEJIA LONDOÑO HAROLD</v>
      </c>
      <c r="C89" s="34" t="str">
        <f>IF(ISBLANK(Justificar!C96),"",Justificar!C96)</f>
        <v>MIE2025310120681</v>
      </c>
      <c r="D89" s="35" t="str">
        <f>IF(ISBLANK(Justificar!D96),"",Justificar!D96)</f>
        <v>PEREZ LOPEZ STEPHANY</v>
      </c>
      <c r="E89" s="34" t="str">
        <f>IF(ISBLANK(Justificar!E96),"",Justificar!E96)</f>
        <v>Promoter</v>
      </c>
      <c r="F89" s="35" t="str">
        <f>IF(ISBLANK(Justificar!F96),"",Justificar!F96)</f>
        <v>Sin_Registro_In_Out</v>
      </c>
      <c r="G89" s="35">
        <f>IF(ISBLANK(Justificar!G96),"",Justificar!G96)</f>
        <v>1143832561</v>
      </c>
    </row>
    <row r="90" spans="1:7" x14ac:dyDescent="0.3">
      <c r="A90" s="34" t="str">
        <f>IF(ISBLANK(Justificar!B97),"",Justificar!B97)</f>
        <v>Open Market</v>
      </c>
      <c r="B90" s="34" t="str" cm="1">
        <f t="array" ref="B90">_xlfn.XLOOKUP(TablaJust[[#This Row],[User Code]],User[[#All],[User Code]],User[[#All],[CM]],"")</f>
        <v>MARTINEZ PINZON JESUS ANTONIO</v>
      </c>
      <c r="C90" s="34" t="str">
        <f>IF(ISBLANK(Justificar!C97),"",Justificar!C97)</f>
        <v>MIE2025250321843</v>
      </c>
      <c r="D90" s="35" t="str">
        <f>IF(ISBLANK(Justificar!D97),"",Justificar!D97)</f>
        <v>GARCIA MARTINEZ LAURA KATHERINE</v>
      </c>
      <c r="E90" s="34" t="str">
        <f>IF(ISBLANK(Justificar!E97),"",Justificar!E97)</f>
        <v>Promoter</v>
      </c>
      <c r="F90" s="35" t="str">
        <f>IF(ISBLANK(Justificar!F97),"",Justificar!F97)</f>
        <v>No_Realizo_Salida</v>
      </c>
      <c r="G90" s="35">
        <f>IF(ISBLANK(Justificar!G97),"",Justificar!G97)</f>
        <v>1000623808</v>
      </c>
    </row>
    <row r="91" spans="1:7" x14ac:dyDescent="0.3">
      <c r="A91" s="34" t="str">
        <f>IF(ISBLANK(Justificar!B98),"",Justificar!B98)</f>
        <v>Open Market</v>
      </c>
      <c r="B91" s="34" t="str" cm="1">
        <f t="array" ref="B91">_xlfn.XLOOKUP(TablaJust[[#This Row],[User Code]],User[[#All],[User Code]],User[[#All],[CM]],"")</f>
        <v>MARTINEZ PINZON JESUS ANTONIO</v>
      </c>
      <c r="C91" s="34" t="str">
        <f>IF(ISBLANK(Justificar!C98),"",Justificar!C98)</f>
        <v>MIE2025020422053</v>
      </c>
      <c r="D91" s="35" t="str">
        <f>IF(ISBLANK(Justificar!D98),"",Justificar!D98)</f>
        <v>CRUZ ORTIZ ANDRES FELIPE</v>
      </c>
      <c r="E91" s="34" t="str">
        <f>IF(ISBLANK(Justificar!E98),"",Justificar!E98)</f>
        <v>Promoter</v>
      </c>
      <c r="F91" s="35" t="str">
        <f>IF(ISBLANK(Justificar!F98),"",Justificar!F98)</f>
        <v>No_cumple_el_Tiempo</v>
      </c>
      <c r="G91" s="35">
        <f>IF(ISBLANK(Justificar!G98),"",Justificar!G98)</f>
        <v>1003614616</v>
      </c>
    </row>
    <row r="92" spans="1:7" x14ac:dyDescent="0.3">
      <c r="A92" s="34" t="str">
        <f>IF(ISBLANK(Justificar!B99),"",Justificar!B99)</f>
        <v>Open Market</v>
      </c>
      <c r="B92" s="34" t="str" cm="1">
        <f t="array" ref="B92">_xlfn.XLOOKUP(TablaJust[[#This Row],[User Code]],User[[#All],[User Code]],User[[#All],[CM]],"")</f>
        <v>MEJIA LONDOÑO HAROLD</v>
      </c>
      <c r="C92" s="34" t="str">
        <f>IF(ISBLANK(Justificar!C99),"",Justificar!C99)</f>
        <v>MIE2025040422163</v>
      </c>
      <c r="D92" s="35" t="str">
        <f>IF(ISBLANK(Justificar!D99),"",Justificar!D99)</f>
        <v>PATIÑO MADRID ALEXANDER</v>
      </c>
      <c r="E92" s="34" t="str">
        <f>IF(ISBLANK(Justificar!E99),"",Justificar!E99)</f>
        <v>Promoter</v>
      </c>
      <c r="F92" s="35" t="str">
        <f>IF(ISBLANK(Justificar!F99),"",Justificar!F99)</f>
        <v>No_cumple_el_Tiempo</v>
      </c>
      <c r="G92" s="35">
        <f>IF(ISBLANK(Justificar!G99),"",Justificar!G99)</f>
        <v>1107062231</v>
      </c>
    </row>
    <row r="93" spans="1:7" x14ac:dyDescent="0.3">
      <c r="A93" s="34" t="str">
        <f>IF(ISBLANK(Justificar!B100),"",Justificar!B100)</f>
        <v>Open Market</v>
      </c>
      <c r="B93" s="34" t="str" cm="1">
        <f t="array" ref="B93">_xlfn.XLOOKUP(TablaJust[[#This Row],[User Code]],User[[#All],[User Code]],User[[#All],[CM]],"")</f>
        <v>TOVAR JOSE RAMON</v>
      </c>
      <c r="C93" s="34" t="str">
        <f>IF(ISBLANK(Justificar!C100),"",Justificar!C100)</f>
        <v>MIE2025070422165</v>
      </c>
      <c r="D93" s="35" t="str">
        <f>IF(ISBLANK(Justificar!D100),"",Justificar!D100)</f>
        <v>ESPITIA VILLERA ANDREINA BEATRIZ</v>
      </c>
      <c r="E93" s="34" t="str">
        <f>IF(ISBLANK(Justificar!E100),"",Justificar!E100)</f>
        <v>Promoter</v>
      </c>
      <c r="F93" s="35" t="str">
        <f>IF(ISBLANK(Justificar!F100),"",Justificar!F100)</f>
        <v>No_cumple_el_Tiempo</v>
      </c>
      <c r="G93" s="35">
        <f>IF(ISBLANK(Justificar!G100),"",Justificar!G100)</f>
        <v>1067974909</v>
      </c>
    </row>
    <row r="94" spans="1:7" x14ac:dyDescent="0.3">
      <c r="A94" s="34" t="str">
        <f>IF(ISBLANK(Justificar!B101),"",Justificar!B101)</f>
        <v>Open Market</v>
      </c>
      <c r="B94" s="34" t="str" cm="1">
        <f t="array" ref="B94">_xlfn.XLOOKUP(TablaJust[[#This Row],[User Code]],User[[#All],[User Code]],User[[#All],[CM]],"")</f>
        <v>MEJIA LONDOÑO HAROLD</v>
      </c>
      <c r="C94" s="34" t="str">
        <f>IF(ISBLANK(Justificar!C101),"",Justificar!C101)</f>
        <v>MIE2025160523073</v>
      </c>
      <c r="D94" s="35" t="str">
        <f>IF(ISBLANK(Justificar!D101),"",Justificar!D101)</f>
        <v>NAVARRO HERNANDEZ HECTOR AUGUSTO</v>
      </c>
      <c r="E94" s="34" t="str">
        <f>IF(ISBLANK(Justificar!E101),"",Justificar!E101)</f>
        <v>Promoter</v>
      </c>
      <c r="F94" s="35" t="str">
        <f>IF(ISBLANK(Justificar!F101),"",Justificar!F101)</f>
        <v>No_cumple_el_Tiempo</v>
      </c>
      <c r="G94" s="35">
        <f>IF(ISBLANK(Justificar!G101),"",Justificar!G101)</f>
        <v>1007694313</v>
      </c>
    </row>
    <row r="95" spans="1:7" x14ac:dyDescent="0.3">
      <c r="A95" s="34" t="str">
        <f>IF(ISBLANK(Justificar!B102),"",Justificar!B102)</f>
        <v>Open Market</v>
      </c>
      <c r="B95" s="34" t="str" cm="1">
        <f t="array" ref="B95">_xlfn.XLOOKUP(TablaJust[[#This Row],[User Code]],User[[#All],[User Code]],User[[#All],[CM]],"")</f>
        <v>MEJIA LONDOÑO HAROLD</v>
      </c>
      <c r="C95" s="34" t="str">
        <f>IF(ISBLANK(Justificar!C102),"",Justificar!C102)</f>
        <v>MIE2025200523150</v>
      </c>
      <c r="D95" s="35" t="str">
        <f>IF(ISBLANK(Justificar!D102),"",Justificar!D102)</f>
        <v>PERDOMO ANDREA LILIANA</v>
      </c>
      <c r="E95" s="34" t="str">
        <f>IF(ISBLANK(Justificar!E102),"",Justificar!E102)</f>
        <v>Promoter</v>
      </c>
      <c r="F95" s="35" t="str">
        <f>IF(ISBLANK(Justificar!F102),"",Justificar!F102)</f>
        <v>Sin_Registro_In_Out</v>
      </c>
      <c r="G95" s="35">
        <f>IF(ISBLANK(Justificar!G102),"",Justificar!G102)</f>
        <v>1005873507</v>
      </c>
    </row>
    <row r="96" spans="1:7" x14ac:dyDescent="0.3">
      <c r="A96" s="34" t="str">
        <f>IF(ISBLANK(Justificar!B103),"",Justificar!B103)</f>
        <v>Open Market</v>
      </c>
      <c r="B96" s="34" t="str" cm="1">
        <f t="array" ref="B96">_xlfn.XLOOKUP(TablaJust[[#This Row],[User Code]],User[[#All],[User Code]],User[[#All],[CM]],"")</f>
        <v>SALAZAR GOMEZ OSCAR</v>
      </c>
      <c r="C96" s="34" t="str">
        <f>IF(ISBLANK(Justificar!C103),"",Justificar!C103)</f>
        <v>MIE2025220523172</v>
      </c>
      <c r="D96" s="35" t="str">
        <f>IF(ISBLANK(Justificar!D103),"",Justificar!D103)</f>
        <v>VERGEL SANDOVAL JUAN SEBASTIAN</v>
      </c>
      <c r="E96" s="34" t="str">
        <f>IF(ISBLANK(Justificar!E103),"",Justificar!E103)</f>
        <v>Temporary Promoter</v>
      </c>
      <c r="F96" s="35" t="str">
        <f>IF(ISBLANK(Justificar!F103),"",Justificar!F103)</f>
        <v>Sin_Registro_In_Out</v>
      </c>
      <c r="G96" s="35">
        <f>IF(ISBLANK(Justificar!G103),"",Justificar!G103)</f>
        <v>1005828381</v>
      </c>
    </row>
    <row r="97" spans="1:7" x14ac:dyDescent="0.3">
      <c r="A97" s="34" t="str">
        <f>IF(ISBLANK(Justificar!B104),"",Justificar!B104)</f>
        <v>Open Market</v>
      </c>
      <c r="B97" s="34" t="str" cm="1">
        <f t="array" ref="B97">_xlfn.XLOOKUP(TablaJust[[#This Row],[User Code]],User[[#All],[User Code]],User[[#All],[CM]],"")</f>
        <v>MEJIA LONDOÑO HAROLD</v>
      </c>
      <c r="C97" s="34" t="str">
        <f>IF(ISBLANK(Justificar!C104),"",Justificar!C104)</f>
        <v>MIE2025310523260</v>
      </c>
      <c r="D97" s="35" t="str">
        <f>IF(ISBLANK(Justificar!D104),"",Justificar!D104)</f>
        <v>SANCHEZ MALLAMA MONICA ESTEFANIA</v>
      </c>
      <c r="E97" s="34" t="str">
        <f>IF(ISBLANK(Justificar!E104),"",Justificar!E104)</f>
        <v>Promoter</v>
      </c>
      <c r="F97" s="35" t="str">
        <f>IF(ISBLANK(Justificar!F104),"",Justificar!F104)</f>
        <v>Sin_Registro_In_Out</v>
      </c>
      <c r="G97" s="35">
        <f>IF(ISBLANK(Justificar!G104),"",Justificar!G104)</f>
        <v>1085946233</v>
      </c>
    </row>
    <row r="98" spans="1:7" x14ac:dyDescent="0.3">
      <c r="A98" s="34" t="str">
        <f>IF(ISBLANK(Justificar!B105),"",Justificar!B105)</f>
        <v>Open Market</v>
      </c>
      <c r="B98" s="34" t="str" cm="1">
        <f t="array" ref="B98">_xlfn.XLOOKUP(TablaJust[[#This Row],[User Code]],User[[#All],[User Code]],User[[#All],[CM]],"")</f>
        <v>MARTINEZ PINZON JESUS ANTONIO</v>
      </c>
      <c r="C98" s="34" t="str">
        <f>IF(ISBLANK(Justificar!C105),"",Justificar!C105)</f>
        <v>MIE2025160623386</v>
      </c>
      <c r="D98" s="35" t="str">
        <f>IF(ISBLANK(Justificar!D105),"",Justificar!D105)</f>
        <v>GARCÍA MEJÍA JEISSON DARLEY</v>
      </c>
      <c r="E98" s="34" t="str">
        <f>IF(ISBLANK(Justificar!E105),"",Justificar!E105)</f>
        <v>Promoter</v>
      </c>
      <c r="F98" s="35" t="str">
        <f>IF(ISBLANK(Justificar!F105),"",Justificar!F105)</f>
        <v>Sin_Registro_In_Out</v>
      </c>
      <c r="G98" s="35">
        <f>IF(ISBLANK(Justificar!G105),"",Justificar!G105)</f>
        <v>1031142671</v>
      </c>
    </row>
    <row r="99" spans="1:7" x14ac:dyDescent="0.3">
      <c r="A99" s="34" t="str">
        <f>IF(ISBLANK(Justificar!B106),"",Justificar!B106)</f>
        <v>Open Market</v>
      </c>
      <c r="B99" s="34" t="str" cm="1">
        <f t="array" ref="B99">_xlfn.XLOOKUP(TablaJust[[#This Row],[User Code]],User[[#All],[User Code]],User[[#All],[CM]],"")</f>
        <v>SALAZAR GOMEZ OSCAR</v>
      </c>
      <c r="C99" s="34" t="str">
        <f>IF(ISBLANK(Justificar!C106),"",Justificar!C106)</f>
        <v>MIE2025110723646</v>
      </c>
      <c r="D99" s="35" t="str">
        <f>IF(ISBLANK(Justificar!D106),"",Justificar!D106)</f>
        <v>HOLGUIN VIDALES ZULLENY LICETH</v>
      </c>
      <c r="E99" s="34" t="str">
        <f>IF(ISBLANK(Justificar!E106),"",Justificar!E106)</f>
        <v>Promoter</v>
      </c>
      <c r="F99" s="35" t="str">
        <f>IF(ISBLANK(Justificar!F106),"",Justificar!F106)</f>
        <v>No_cumple_el_Tiempo</v>
      </c>
      <c r="G99" s="35">
        <f>IF(ISBLANK(Justificar!G106),"",Justificar!G106)</f>
        <v>1012407056</v>
      </c>
    </row>
    <row r="100" spans="1:7" x14ac:dyDescent="0.3">
      <c r="A100" s="34" t="str">
        <f>IF(ISBLANK(Justificar!B107),"",Justificar!B107)</f>
        <v>Open Market</v>
      </c>
      <c r="B100" s="34" t="str" cm="1">
        <f t="array" ref="B100">_xlfn.XLOOKUP(TablaJust[[#This Row],[User Code]],User[[#All],[User Code]],User[[#All],[CM]],"")</f>
        <v>MARTINEZ PINZON JESUS ANTONIO</v>
      </c>
      <c r="C100" s="34" t="str">
        <f>IF(ISBLANK(Justificar!C107),"",Justificar!C107)</f>
        <v>MIE2025110723645</v>
      </c>
      <c r="D100" s="35" t="str">
        <f>IF(ISBLANK(Justificar!D107),"",Justificar!D107)</f>
        <v>GARZON FRANCO CRISTIAN ESNEIDER</v>
      </c>
      <c r="E100" s="34" t="str">
        <f>IF(ISBLANK(Justificar!E107),"",Justificar!E107)</f>
        <v>Promoter</v>
      </c>
      <c r="F100" s="35" t="str">
        <f>IF(ISBLANK(Justificar!F107),"",Justificar!F107)</f>
        <v>No_cumple_el_Tiempo</v>
      </c>
      <c r="G100" s="35">
        <f>IF(ISBLANK(Justificar!G107),"",Justificar!G107)</f>
        <v>1000002020</v>
      </c>
    </row>
    <row r="101" spans="1:7" x14ac:dyDescent="0.3">
      <c r="A101" s="34" t="str">
        <f>IF(ISBLANK(Justificar!B108),"",Justificar!B108)</f>
        <v>Open Market</v>
      </c>
      <c r="B101" s="34" t="str" cm="1">
        <f t="array" ref="B101">_xlfn.XLOOKUP(TablaJust[[#This Row],[User Code]],User[[#All],[User Code]],User[[#All],[CM]],"")</f>
        <v>MEJIA LONDOÑO HAROLD</v>
      </c>
      <c r="C101" s="34" t="str">
        <f>IF(ISBLANK(Justificar!C108),"",Justificar!C108)</f>
        <v>MIE2025080823988</v>
      </c>
      <c r="D101" s="35" t="str">
        <f>IF(ISBLANK(Justificar!D108),"",Justificar!D108)</f>
        <v>PAZ QUINTERO JOSE ARMANDO</v>
      </c>
      <c r="E101" s="34" t="str">
        <f>IF(ISBLANK(Justificar!E108),"",Justificar!E108)</f>
        <v>Promoter</v>
      </c>
      <c r="F101" s="35" t="str">
        <f>IF(ISBLANK(Justificar!F108),"",Justificar!F108)</f>
        <v>No_cumple_el_Tiempo</v>
      </c>
      <c r="G101" s="35">
        <f>IF(ISBLANK(Justificar!G108),"",Justificar!G108)</f>
        <v>1085322658</v>
      </c>
    </row>
    <row r="102" spans="1:7" x14ac:dyDescent="0.3">
      <c r="A102" s="34" t="str">
        <f>IF(ISBLANK(Justificar!B109),"",Justificar!B109)</f>
        <v>Open Market</v>
      </c>
      <c r="B102" s="34" t="str" cm="1">
        <f t="array" ref="B102">_xlfn.XLOOKUP(TablaJust[[#This Row],[User Code]],User[[#All],[User Code]],User[[#All],[CM]],"")</f>
        <v>SALAZAR GOMEZ OSCAR</v>
      </c>
      <c r="C102" s="34" t="str">
        <f>IF(ISBLANK(Justificar!C109),"",Justificar!C109)</f>
        <v>MIE2025130824074</v>
      </c>
      <c r="D102" s="35" t="str">
        <f>IF(ISBLANK(Justificar!D109),"",Justificar!D109)</f>
        <v>FERNANDO APARICIO JONATHAN ARLEY</v>
      </c>
      <c r="E102" s="34" t="str">
        <f>IF(ISBLANK(Justificar!E109),"",Justificar!E109)</f>
        <v>Temporary Promoter</v>
      </c>
      <c r="F102" s="35" t="str">
        <f>IF(ISBLANK(Justificar!F109),"",Justificar!F109)</f>
        <v>No_cumple_el_Tiempo</v>
      </c>
      <c r="G102" s="35">
        <f>IF(ISBLANK(Justificar!G109),"",Justificar!G109)</f>
        <v>1005325833</v>
      </c>
    </row>
    <row r="103" spans="1:7" x14ac:dyDescent="0.3">
      <c r="A103" s="34" t="str">
        <f>IF(ISBLANK(Justificar!B110),"",Justificar!B110)</f>
        <v>Open Market</v>
      </c>
      <c r="B103" s="34" t="str" cm="1">
        <f t="array" ref="B103">_xlfn.XLOOKUP(TablaJust[[#This Row],[User Code]],User[[#All],[User Code]],User[[#All],[CM]],"")</f>
        <v>SALAZAR GOMEZ OSCAR</v>
      </c>
      <c r="C103" s="34" t="str">
        <f>IF(ISBLANK(Justificar!C110),"",Justificar!C110)</f>
        <v>MIE2025130824072</v>
      </c>
      <c r="D103" s="35" t="str">
        <f>IF(ISBLANK(Justificar!D110),"",Justificar!D110)</f>
        <v>ROJAS PINTO PAUL</v>
      </c>
      <c r="E103" s="34" t="str">
        <f>IF(ISBLANK(Justificar!E110),"",Justificar!E110)</f>
        <v>Promoter</v>
      </c>
      <c r="F103" s="35" t="str">
        <f>IF(ISBLANK(Justificar!F110),"",Justificar!F110)</f>
        <v>Sin_Registro_In_Out</v>
      </c>
      <c r="G103" s="35">
        <f>IF(ISBLANK(Justificar!G110),"",Justificar!G110)</f>
        <v>1014183294</v>
      </c>
    </row>
    <row r="104" spans="1:7" x14ac:dyDescent="0.3">
      <c r="A104" s="34" t="str">
        <f>IF(ISBLANK(Justificar!B111),"",Justificar!B111)</f>
        <v>Open Market</v>
      </c>
      <c r="B104" s="34" t="str" cm="1">
        <f t="array" ref="B104">_xlfn.XLOOKUP(TablaJust[[#This Row],[User Code]],User[[#All],[User Code]],User[[#All],[CM]],"")</f>
        <v>SALAZAR GOMEZ OSCAR</v>
      </c>
      <c r="C104" s="34" t="str">
        <f>IF(ISBLANK(Justificar!C111),"",Justificar!C111)</f>
        <v>MIE2025130824048</v>
      </c>
      <c r="D104" s="35" t="str">
        <f>IF(ISBLANK(Justificar!D111),"",Justificar!D111)</f>
        <v>RUIZ MAYORGA MARIA CHIRLEY</v>
      </c>
      <c r="E104" s="34" t="str">
        <f>IF(ISBLANK(Justificar!E111),"",Justificar!E111)</f>
        <v>Supervisor</v>
      </c>
      <c r="F104" s="35" t="str">
        <f>IF(ISBLANK(Justificar!F111),"",Justificar!F111)</f>
        <v>Sin_Registro_In_Out</v>
      </c>
      <c r="G104" s="35">
        <f>IF(ISBLANK(Justificar!G111),"",Justificar!G111)</f>
        <v>1019112390</v>
      </c>
    </row>
    <row r="105" spans="1:7" x14ac:dyDescent="0.3">
      <c r="A105" s="34" t="str">
        <f>IF(ISBLANK(Justificar!B112),"",Justificar!B112)</f>
        <v>Open Market</v>
      </c>
      <c r="B105" s="34" t="str" cm="1">
        <f t="array" ref="B105">_xlfn.XLOOKUP(TablaJust[[#This Row],[User Code]],User[[#All],[User Code]],User[[#All],[CM]],"")</f>
        <v>MEJIA LONDOÑO HAROLD</v>
      </c>
      <c r="C105" s="34" t="str">
        <f>IF(ISBLANK(Justificar!C112),"",Justificar!C112)</f>
        <v>MIE2025010924258</v>
      </c>
      <c r="D105" s="35" t="str">
        <f>IF(ISBLANK(Justificar!D112),"",Justificar!D112)</f>
        <v>NAVARRO ANAYA JENNIFER</v>
      </c>
      <c r="E105" s="34" t="str">
        <f>IF(ISBLANK(Justificar!E112),"",Justificar!E112)</f>
        <v>Promoter</v>
      </c>
      <c r="F105" s="35" t="str">
        <f>IF(ISBLANK(Justificar!F112),"",Justificar!F112)</f>
        <v>Sin_Registro_In_Out</v>
      </c>
      <c r="G105" s="35">
        <f>IF(ISBLANK(Justificar!G112),"",Justificar!G112)</f>
        <v>67025484</v>
      </c>
    </row>
    <row r="106" spans="1:7" x14ac:dyDescent="0.3">
      <c r="A106" s="34" t="str">
        <f>IF(ISBLANK(Justificar!B113),"",Justificar!B113)</f>
        <v>Open Market</v>
      </c>
      <c r="B106" s="34" t="str" cm="1">
        <f t="array" ref="B106">_xlfn.XLOOKUP(TablaJust[[#This Row],[User Code]],User[[#All],[User Code]],User[[#All],[CM]],"")</f>
        <v>MARTINEZ PINZON JESUS ANTONIO</v>
      </c>
      <c r="C106" s="34" t="str">
        <f>IF(ISBLANK(Justificar!C113),"",Justificar!C113)</f>
        <v>MIE2025010924262</v>
      </c>
      <c r="D106" s="35" t="str">
        <f>IF(ISBLANK(Justificar!D113),"",Justificar!D113)</f>
        <v>ESCOBAR BASTO MAICOL STIVEN</v>
      </c>
      <c r="E106" s="34" t="str">
        <f>IF(ISBLANK(Justificar!E113),"",Justificar!E113)</f>
        <v>Promoter</v>
      </c>
      <c r="F106" s="35" t="str">
        <f>IF(ISBLANK(Justificar!F113),"",Justificar!F113)</f>
        <v>Sin_Registro_In_Out</v>
      </c>
      <c r="G106" s="35">
        <f>IF(ISBLANK(Justificar!G113),"",Justificar!G113)</f>
        <v>1032677203</v>
      </c>
    </row>
    <row r="107" spans="1:7" x14ac:dyDescent="0.3">
      <c r="A107" s="34" t="str">
        <f>IF(ISBLANK(Justificar!B114),"",Justificar!B114)</f>
        <v>Open Market</v>
      </c>
      <c r="B107" s="34" t="str" cm="1">
        <f t="array" ref="B107">_xlfn.XLOOKUP(TablaJust[[#This Row],[User Code]],User[[#All],[User Code]],User[[#All],[CM]],"")</f>
        <v>TORRES JOSE RICARDO</v>
      </c>
      <c r="C107" s="34" t="str">
        <f>IF(ISBLANK(Justificar!C114),"",Justificar!C114)</f>
        <v>MIE2025040924297</v>
      </c>
      <c r="D107" s="35" t="str">
        <f>IF(ISBLANK(Justificar!D114),"",Justificar!D114)</f>
        <v>BARRIOS MACIA ALVARO JAVIER</v>
      </c>
      <c r="E107" s="34" t="str">
        <f>IF(ISBLANK(Justificar!E114),"",Justificar!E114)</f>
        <v>Promoter</v>
      </c>
      <c r="F107" s="35" t="str">
        <f>IF(ISBLANK(Justificar!F114),"",Justificar!F114)</f>
        <v>No_cumple_el_Tiempo</v>
      </c>
      <c r="G107" s="35">
        <f>IF(ISBLANK(Justificar!G114),"",Justificar!G114)</f>
        <v>1143390066</v>
      </c>
    </row>
    <row r="108" spans="1:7" x14ac:dyDescent="0.3">
      <c r="A108" s="34" t="str">
        <f>IF(ISBLANK(Justificar!B115),"",Justificar!B115)</f>
        <v>Open Market</v>
      </c>
      <c r="B108" s="34" t="str" cm="1">
        <f t="array" ref="B108">_xlfn.XLOOKUP(TablaJust[[#This Row],[User Code]],User[[#All],[User Code]],User[[#All],[CM]],"")</f>
        <v>SALAZAR GOMEZ OSCAR</v>
      </c>
      <c r="C108" s="34" t="str">
        <f>IF(ISBLANK(Justificar!C115),"",Justificar!C115)</f>
        <v>MIE2025040924295</v>
      </c>
      <c r="D108" s="35" t="str">
        <f>IF(ISBLANK(Justificar!D115),"",Justificar!D115)</f>
        <v>LIGARDO MEZA JARLIN AUGUSTO</v>
      </c>
      <c r="E108" s="34" t="str">
        <f>IF(ISBLANK(Justificar!E115),"",Justificar!E115)</f>
        <v>Promoter</v>
      </c>
      <c r="F108" s="35" t="str">
        <f>IF(ISBLANK(Justificar!F115),"",Justificar!F115)</f>
        <v>No_Realizo_Salida</v>
      </c>
      <c r="G108" s="35">
        <f>IF(ISBLANK(Justificar!G115),"",Justificar!G115)</f>
        <v>1044921225</v>
      </c>
    </row>
    <row r="109" spans="1:7" x14ac:dyDescent="0.3">
      <c r="A109" s="34" t="str">
        <f>IF(ISBLANK(Justificar!B116),"",Justificar!B116)</f>
        <v>Open Market</v>
      </c>
      <c r="B109" s="34" t="str" cm="1">
        <f t="array" ref="B109">_xlfn.XLOOKUP(TablaJust[[#This Row],[User Code]],User[[#All],[User Code]],User[[#All],[CM]],"")</f>
        <v>MARTINEZ PINZON JESUS ANTONIO</v>
      </c>
      <c r="C109" s="34" t="str">
        <f>IF(ISBLANK(Justificar!C116),"",Justificar!C116)</f>
        <v>MIE2025080924341</v>
      </c>
      <c r="D109" s="35" t="str">
        <f>IF(ISBLANK(Justificar!D116),"",Justificar!D116)</f>
        <v>BARRETO BURITICA SERGIO GABRIEL</v>
      </c>
      <c r="E109" s="34" t="str">
        <f>IF(ISBLANK(Justificar!E116),"",Justificar!E116)</f>
        <v>Promoter</v>
      </c>
      <c r="F109" s="35" t="str">
        <f>IF(ISBLANK(Justificar!F116),"",Justificar!F116)</f>
        <v>Sin_Registro_In_Out</v>
      </c>
      <c r="G109" s="35">
        <f>IF(ISBLANK(Justificar!G116),"",Justificar!G116)</f>
        <v>1000338758</v>
      </c>
    </row>
    <row r="110" spans="1:7" x14ac:dyDescent="0.3">
      <c r="A110" s="34" t="str">
        <f>IF(ISBLANK(Justificar!B117),"",Justificar!B117)</f>
        <v>Open Market</v>
      </c>
      <c r="B110" s="34" t="str" cm="1">
        <f t="array" ref="B110">_xlfn.XLOOKUP(TablaJust[[#This Row],[User Code]],User[[#All],[User Code]],User[[#All],[CM]],"")</f>
        <v>SALAZAR GOMEZ OSCAR</v>
      </c>
      <c r="C110" s="34" t="str">
        <f>IF(ISBLANK(Justificar!C117),"",Justificar!C117)</f>
        <v>MIE2025160924471</v>
      </c>
      <c r="D110" s="35" t="str">
        <f>IF(ISBLANK(Justificar!D117),"",Justificar!D117)</f>
        <v>ESPARTA DIAZ JUAN SEBASTIAN</v>
      </c>
      <c r="E110" s="34" t="str">
        <f>IF(ISBLANK(Justificar!E117),"",Justificar!E117)</f>
        <v>Promoter</v>
      </c>
      <c r="F110" s="35" t="str">
        <f>IF(ISBLANK(Justificar!F117),"",Justificar!F117)</f>
        <v>Sin_Registro_In_Out</v>
      </c>
      <c r="G110" s="35">
        <f>IF(ISBLANK(Justificar!G117),"",Justificar!G117)</f>
        <v>1010069595</v>
      </c>
    </row>
    <row r="111" spans="1:7" x14ac:dyDescent="0.3">
      <c r="A111" s="34" t="str">
        <f>IF(ISBLANK(Justificar!B118),"",Justificar!B118)</f>
        <v>Open Market</v>
      </c>
      <c r="B111" s="34" t="str" cm="1">
        <f t="array" ref="B111">_xlfn.XLOOKUP(TablaJust[[#This Row],[User Code]],User[[#All],[User Code]],User[[#All],[CM]],"")</f>
        <v>SALAZAR GOMEZ OSCAR</v>
      </c>
      <c r="C111" s="34" t="str">
        <f>IF(ISBLANK(Justificar!C118),"",Justificar!C118)</f>
        <v>MIE2025160924470</v>
      </c>
      <c r="D111" s="35" t="str">
        <f>IF(ISBLANK(Justificar!D118),"",Justificar!D118)</f>
        <v>LLANOS ORTEGON NIKOLL YAZAIRA</v>
      </c>
      <c r="E111" s="34" t="str">
        <f>IF(ISBLANK(Justificar!E118),"",Justificar!E118)</f>
        <v>Promoter</v>
      </c>
      <c r="F111" s="35" t="str">
        <f>IF(ISBLANK(Justificar!F118),"",Justificar!F118)</f>
        <v>No_Realizo_Salida</v>
      </c>
      <c r="G111" s="35">
        <f>IF(ISBLANK(Justificar!G118),"",Justificar!G118)</f>
        <v>1193094485</v>
      </c>
    </row>
    <row r="112" spans="1:7" x14ac:dyDescent="0.3">
      <c r="A112" s="34" t="str">
        <f>IF(ISBLANK(Justificar!B119),"",Justificar!B119)</f>
        <v>Xiaomi Store</v>
      </c>
      <c r="B112" s="34" t="str" cm="1">
        <f t="array" ref="B112">_xlfn.XLOOKUP(TablaJust[[#This Row],[User Code]],User[[#All],[User Code]],User[[#All],[CM]],"")</f>
        <v>CALDERON FONSECA IVAN CAMILO</v>
      </c>
      <c r="C112" s="34" t="str">
        <f>IF(ISBLANK(Justificar!C119),"",Justificar!C119)</f>
        <v>MIE2025120924422</v>
      </c>
      <c r="D112" s="35" t="str">
        <f>IF(ISBLANK(Justificar!D119),"",Justificar!D119)</f>
        <v>PÉREZ LEANDRO LILIANA ROCIO</v>
      </c>
      <c r="E112" s="34" t="str">
        <f>IF(ISBLANK(Justificar!E119),"",Justificar!E119)</f>
        <v>Promoter</v>
      </c>
      <c r="F112" s="35" t="str">
        <f>IF(ISBLANK(Justificar!F119),"",Justificar!F119)</f>
        <v>Sin_Registro_In_Out</v>
      </c>
      <c r="G112" s="35">
        <f>IF(ISBLANK(Justificar!G119),"",Justificar!G119)</f>
        <v>1015400134</v>
      </c>
    </row>
    <row r="113" spans="1:7" x14ac:dyDescent="0.3">
      <c r="A113" s="34" t="str">
        <f>IF(ISBLANK(Justificar!B120),"",Justificar!B120)</f>
        <v/>
      </c>
      <c r="B113" s="34" t="str" cm="1">
        <f t="array" ref="B113">_xlfn.XLOOKUP(TablaJust[[#This Row],[User Code]],User[[#All],[User Code]],User[[#All],[CM]],"")</f>
        <v/>
      </c>
      <c r="C113" s="34" t="str">
        <f>IF(ISBLANK(Justificar!C120),"",Justificar!C120)</f>
        <v/>
      </c>
      <c r="D113" s="35" t="str">
        <f>IF(ISBLANK(Justificar!D120),"",Justificar!D120)</f>
        <v/>
      </c>
      <c r="E113" s="34" t="str">
        <f>IF(ISBLANK(Justificar!E120),"",Justificar!E120)</f>
        <v/>
      </c>
      <c r="F113" s="35" t="str">
        <f>IF(ISBLANK(Justificar!F120),"",Justificar!F120)</f>
        <v/>
      </c>
      <c r="G113" s="35" t="str">
        <f>IF(ISBLANK(Justificar!G120),"",Justificar!G120)</f>
        <v/>
      </c>
    </row>
    <row r="114" spans="1:7" x14ac:dyDescent="0.3">
      <c r="A114" s="34" t="str">
        <f>IF(ISBLANK(Justificar!B121),"",Justificar!B121)</f>
        <v/>
      </c>
      <c r="B114" s="34" t="str" cm="1">
        <f t="array" ref="B114">_xlfn.XLOOKUP(TablaJust[[#This Row],[User Code]],User[[#All],[User Code]],User[[#All],[CM]],"")</f>
        <v/>
      </c>
      <c r="C114" s="34" t="str">
        <f>IF(ISBLANK(Justificar!C121),"",Justificar!C121)</f>
        <v/>
      </c>
      <c r="D114" s="35" t="str">
        <f>IF(ISBLANK(Justificar!D121),"",Justificar!D121)</f>
        <v/>
      </c>
      <c r="E114" s="34" t="str">
        <f>IF(ISBLANK(Justificar!E121),"",Justificar!E121)</f>
        <v/>
      </c>
      <c r="F114" s="35" t="str">
        <f>IF(ISBLANK(Justificar!F121),"",Justificar!F121)</f>
        <v/>
      </c>
      <c r="G114" s="35" t="str">
        <f>IF(ISBLANK(Justificar!G121),"",Justificar!G121)</f>
        <v/>
      </c>
    </row>
    <row r="115" spans="1:7" x14ac:dyDescent="0.3">
      <c r="A115" s="34" t="str">
        <f>IF(ISBLANK(Justificar!B122),"",Justificar!B122)</f>
        <v/>
      </c>
      <c r="B115" s="34" t="str" cm="1">
        <f t="array" ref="B115">_xlfn.XLOOKUP(TablaJust[[#This Row],[User Code]],User[[#All],[User Code]],User[[#All],[CM]],"")</f>
        <v/>
      </c>
      <c r="C115" s="34" t="str">
        <f>IF(ISBLANK(Justificar!C122),"",Justificar!C122)</f>
        <v/>
      </c>
      <c r="D115" s="35" t="str">
        <f>IF(ISBLANK(Justificar!D122),"",Justificar!D122)</f>
        <v/>
      </c>
      <c r="E115" s="34" t="str">
        <f>IF(ISBLANK(Justificar!E122),"",Justificar!E122)</f>
        <v/>
      </c>
      <c r="F115" s="35" t="str">
        <f>IF(ISBLANK(Justificar!F122),"",Justificar!F122)</f>
        <v/>
      </c>
      <c r="G115" s="35" t="str">
        <f>IF(ISBLANK(Justificar!G122),"",Justificar!G122)</f>
        <v/>
      </c>
    </row>
    <row r="116" spans="1:7" x14ac:dyDescent="0.3">
      <c r="A116" s="34" t="str">
        <f>IF(ISBLANK(Justificar!B123),"",Justificar!B123)</f>
        <v/>
      </c>
      <c r="B116" s="34" t="str" cm="1">
        <f t="array" ref="B116">_xlfn.XLOOKUP(TablaJust[[#This Row],[User Code]],User[[#All],[User Code]],User[[#All],[CM]],"")</f>
        <v/>
      </c>
      <c r="C116" s="34" t="str">
        <f>IF(ISBLANK(Justificar!C123),"",Justificar!C123)</f>
        <v/>
      </c>
      <c r="D116" s="35" t="str">
        <f>IF(ISBLANK(Justificar!D123),"",Justificar!D123)</f>
        <v/>
      </c>
      <c r="E116" s="34" t="str">
        <f>IF(ISBLANK(Justificar!E123),"",Justificar!E123)</f>
        <v/>
      </c>
      <c r="F116" s="35" t="str">
        <f>IF(ISBLANK(Justificar!F123),"",Justificar!F123)</f>
        <v/>
      </c>
      <c r="G116" s="35" t="str">
        <f>IF(ISBLANK(Justificar!G123),"",Justificar!G123)</f>
        <v/>
      </c>
    </row>
    <row r="117" spans="1:7" x14ac:dyDescent="0.3">
      <c r="A117" s="34" t="str">
        <f>IF(ISBLANK(Justificar!B124),"",Justificar!B124)</f>
        <v/>
      </c>
      <c r="B117" s="34" t="str" cm="1">
        <f t="array" ref="B117">_xlfn.XLOOKUP(TablaJust[[#This Row],[User Code]],User[[#All],[User Code]],User[[#All],[CM]],"")</f>
        <v/>
      </c>
      <c r="C117" s="34" t="str">
        <f>IF(ISBLANK(Justificar!C124),"",Justificar!C124)</f>
        <v/>
      </c>
      <c r="D117" s="35" t="str">
        <f>IF(ISBLANK(Justificar!D124),"",Justificar!D124)</f>
        <v/>
      </c>
      <c r="E117" s="34" t="str">
        <f>IF(ISBLANK(Justificar!E124),"",Justificar!E124)</f>
        <v/>
      </c>
      <c r="F117" s="35" t="str">
        <f>IF(ISBLANK(Justificar!F124),"",Justificar!F124)</f>
        <v/>
      </c>
      <c r="G117" s="35" t="str">
        <f>IF(ISBLANK(Justificar!G124),"",Justificar!G124)</f>
        <v/>
      </c>
    </row>
    <row r="118" spans="1:7" x14ac:dyDescent="0.3">
      <c r="A118" s="34" t="str">
        <f>IF(ISBLANK(Justificar!B125),"",Justificar!B125)</f>
        <v/>
      </c>
      <c r="B118" s="34" t="str" cm="1">
        <f t="array" ref="B118">_xlfn.XLOOKUP(TablaJust[[#This Row],[User Code]],User[[#All],[User Code]],User[[#All],[CM]],"")</f>
        <v/>
      </c>
      <c r="C118" s="34" t="str">
        <f>IF(ISBLANK(Justificar!C125),"",Justificar!C125)</f>
        <v/>
      </c>
      <c r="D118" s="35" t="str">
        <f>IF(ISBLANK(Justificar!D125),"",Justificar!D125)</f>
        <v/>
      </c>
      <c r="E118" s="34" t="str">
        <f>IF(ISBLANK(Justificar!E125),"",Justificar!E125)</f>
        <v/>
      </c>
      <c r="F118" s="35" t="str">
        <f>IF(ISBLANK(Justificar!F125),"",Justificar!F125)</f>
        <v/>
      </c>
      <c r="G118" s="35" t="str">
        <f>IF(ISBLANK(Justificar!G125),"",Justificar!G125)</f>
        <v/>
      </c>
    </row>
    <row r="119" spans="1:7" x14ac:dyDescent="0.3">
      <c r="A119" s="34" t="str">
        <f>IF(ISBLANK(Justificar!B126),"",Justificar!B126)</f>
        <v/>
      </c>
      <c r="B119" s="34" t="str" cm="1">
        <f t="array" ref="B119">_xlfn.XLOOKUP(TablaJust[[#This Row],[User Code]],User[[#All],[User Code]],User[[#All],[CM]],"")</f>
        <v/>
      </c>
      <c r="C119" s="34" t="str">
        <f>IF(ISBLANK(Justificar!C126),"",Justificar!C126)</f>
        <v/>
      </c>
      <c r="D119" s="35" t="str">
        <f>IF(ISBLANK(Justificar!D126),"",Justificar!D126)</f>
        <v/>
      </c>
      <c r="E119" s="34" t="str">
        <f>IF(ISBLANK(Justificar!E126),"",Justificar!E126)</f>
        <v/>
      </c>
      <c r="F119" s="35" t="str">
        <f>IF(ISBLANK(Justificar!F126),"",Justificar!F126)</f>
        <v/>
      </c>
      <c r="G119" s="35" t="str">
        <f>IF(ISBLANK(Justificar!G126),"",Justificar!G126)</f>
        <v/>
      </c>
    </row>
    <row r="120" spans="1:7" x14ac:dyDescent="0.3">
      <c r="A120" s="34" t="str">
        <f>IF(ISBLANK(Justificar!B127),"",Justificar!B127)</f>
        <v/>
      </c>
      <c r="B120" s="34" t="str" cm="1">
        <f t="array" ref="B120">_xlfn.XLOOKUP(TablaJust[[#This Row],[User Code]],User[[#All],[User Code]],User[[#All],[CM]],"")</f>
        <v/>
      </c>
      <c r="C120" s="34" t="str">
        <f>IF(ISBLANK(Justificar!C127),"",Justificar!C127)</f>
        <v/>
      </c>
      <c r="D120" s="35" t="str">
        <f>IF(ISBLANK(Justificar!D127),"",Justificar!D127)</f>
        <v/>
      </c>
      <c r="E120" s="34" t="str">
        <f>IF(ISBLANK(Justificar!E127),"",Justificar!E127)</f>
        <v/>
      </c>
      <c r="F120" s="35" t="str">
        <f>IF(ISBLANK(Justificar!F127),"",Justificar!F127)</f>
        <v/>
      </c>
      <c r="G120" s="35" t="str">
        <f>IF(ISBLANK(Justificar!G127),"",Justificar!G127)</f>
        <v/>
      </c>
    </row>
    <row r="121" spans="1:7" x14ac:dyDescent="0.3">
      <c r="A121" s="34" t="str">
        <f>IF(ISBLANK(Justificar!B128),"",Justificar!B128)</f>
        <v/>
      </c>
      <c r="B121" s="34" t="str" cm="1">
        <f t="array" ref="B121">_xlfn.XLOOKUP(TablaJust[[#This Row],[User Code]],User[[#All],[User Code]],User[[#All],[CM]],"")</f>
        <v/>
      </c>
      <c r="C121" s="34" t="str">
        <f>IF(ISBLANK(Justificar!C128),"",Justificar!C128)</f>
        <v/>
      </c>
      <c r="D121" s="35" t="str">
        <f>IF(ISBLANK(Justificar!D128),"",Justificar!D128)</f>
        <v/>
      </c>
      <c r="E121" s="34" t="str">
        <f>IF(ISBLANK(Justificar!E128),"",Justificar!E128)</f>
        <v/>
      </c>
      <c r="F121" s="35" t="str">
        <f>IF(ISBLANK(Justificar!F128),"",Justificar!F128)</f>
        <v/>
      </c>
      <c r="G121" s="35" t="str">
        <f>IF(ISBLANK(Justificar!G128),"",Justificar!G128)</f>
        <v/>
      </c>
    </row>
    <row r="122" spans="1:7" x14ac:dyDescent="0.3">
      <c r="A122" s="34" t="str">
        <f>IF(ISBLANK(Justificar!B129),"",Justificar!B129)</f>
        <v/>
      </c>
      <c r="B122" s="34" t="str" cm="1">
        <f t="array" ref="B122">_xlfn.XLOOKUP(TablaJust[[#This Row],[User Code]],User[[#All],[User Code]],User[[#All],[CM]],"")</f>
        <v/>
      </c>
      <c r="C122" s="34" t="str">
        <f>IF(ISBLANK(Justificar!C129),"",Justificar!C129)</f>
        <v/>
      </c>
      <c r="D122" s="35" t="str">
        <f>IF(ISBLANK(Justificar!D129),"",Justificar!D129)</f>
        <v/>
      </c>
      <c r="E122" s="34" t="str">
        <f>IF(ISBLANK(Justificar!E129),"",Justificar!E129)</f>
        <v/>
      </c>
      <c r="F122" s="35" t="str">
        <f>IF(ISBLANK(Justificar!F129),"",Justificar!F129)</f>
        <v/>
      </c>
      <c r="G122" s="35" t="str">
        <f>IF(ISBLANK(Justificar!G129),"",Justificar!G129)</f>
        <v/>
      </c>
    </row>
    <row r="123" spans="1:7" x14ac:dyDescent="0.3">
      <c r="A123" s="34" t="str">
        <f>IF(ISBLANK(Justificar!B130),"",Justificar!B130)</f>
        <v/>
      </c>
      <c r="B123" s="34" t="str" cm="1">
        <f t="array" ref="B123">_xlfn.XLOOKUP(TablaJust[[#This Row],[User Code]],User[[#All],[User Code]],User[[#All],[CM]],"")</f>
        <v/>
      </c>
      <c r="C123" s="34" t="str">
        <f>IF(ISBLANK(Justificar!C130),"",Justificar!C130)</f>
        <v/>
      </c>
      <c r="D123" s="35" t="str">
        <f>IF(ISBLANK(Justificar!D130),"",Justificar!D130)</f>
        <v/>
      </c>
      <c r="E123" s="34" t="str">
        <f>IF(ISBLANK(Justificar!E130),"",Justificar!E130)</f>
        <v/>
      </c>
      <c r="F123" s="35" t="str">
        <f>IF(ISBLANK(Justificar!F130),"",Justificar!F130)</f>
        <v/>
      </c>
      <c r="G123" s="35" t="str">
        <f>IF(ISBLANK(Justificar!G130),"",Justificar!G130)</f>
        <v/>
      </c>
    </row>
    <row r="124" spans="1:7" x14ac:dyDescent="0.3">
      <c r="A124" s="34" t="str">
        <f>IF(ISBLANK(Justificar!B131),"",Justificar!B131)</f>
        <v/>
      </c>
      <c r="B124" s="34" t="str" cm="1">
        <f t="array" ref="B124">_xlfn.XLOOKUP(TablaJust[[#This Row],[User Code]],User[[#All],[User Code]],User[[#All],[CM]],"")</f>
        <v/>
      </c>
      <c r="C124" s="34" t="str">
        <f>IF(ISBLANK(Justificar!C131),"",Justificar!C131)</f>
        <v/>
      </c>
      <c r="D124" s="35" t="str">
        <f>IF(ISBLANK(Justificar!D131),"",Justificar!D131)</f>
        <v/>
      </c>
      <c r="E124" s="34" t="str">
        <f>IF(ISBLANK(Justificar!E131),"",Justificar!E131)</f>
        <v/>
      </c>
      <c r="F124" s="35" t="str">
        <f>IF(ISBLANK(Justificar!F131),"",Justificar!F131)</f>
        <v/>
      </c>
      <c r="G124" s="35" t="str">
        <f>IF(ISBLANK(Justificar!G131),"",Justificar!G131)</f>
        <v/>
      </c>
    </row>
    <row r="125" spans="1:7" x14ac:dyDescent="0.3">
      <c r="A125" s="34" t="str">
        <f>IF(ISBLANK(Justificar!B132),"",Justificar!B132)</f>
        <v/>
      </c>
      <c r="B125" s="34" t="str" cm="1">
        <f t="array" ref="B125">_xlfn.XLOOKUP(TablaJust[[#This Row],[User Code]],User[[#All],[User Code]],User[[#All],[CM]],"")</f>
        <v/>
      </c>
      <c r="C125" s="34" t="str">
        <f>IF(ISBLANK(Justificar!C132),"",Justificar!C132)</f>
        <v/>
      </c>
      <c r="D125" s="35" t="str">
        <f>IF(ISBLANK(Justificar!D132),"",Justificar!D132)</f>
        <v/>
      </c>
      <c r="E125" s="34" t="str">
        <f>IF(ISBLANK(Justificar!E132),"",Justificar!E132)</f>
        <v/>
      </c>
      <c r="F125" s="35" t="str">
        <f>IF(ISBLANK(Justificar!F132),"",Justificar!F132)</f>
        <v/>
      </c>
      <c r="G125" s="35" t="str">
        <f>IF(ISBLANK(Justificar!G132),"",Justificar!G132)</f>
        <v/>
      </c>
    </row>
    <row r="126" spans="1:7" x14ac:dyDescent="0.3">
      <c r="A126" s="34" t="str">
        <f>IF(ISBLANK(Justificar!B133),"",Justificar!B133)</f>
        <v/>
      </c>
      <c r="B126" s="34" t="str" cm="1">
        <f t="array" ref="B126">_xlfn.XLOOKUP(TablaJust[[#This Row],[User Code]],User[[#All],[User Code]],User[[#All],[CM]],"")</f>
        <v/>
      </c>
      <c r="C126" s="34" t="str">
        <f>IF(ISBLANK(Justificar!C133),"",Justificar!C133)</f>
        <v/>
      </c>
      <c r="D126" s="35" t="str">
        <f>IF(ISBLANK(Justificar!D133),"",Justificar!D133)</f>
        <v/>
      </c>
      <c r="E126" s="34" t="str">
        <f>IF(ISBLANK(Justificar!E133),"",Justificar!E133)</f>
        <v/>
      </c>
      <c r="F126" s="35" t="str">
        <f>IF(ISBLANK(Justificar!F133),"",Justificar!F133)</f>
        <v/>
      </c>
      <c r="G126" s="35" t="str">
        <f>IF(ISBLANK(Justificar!G133),"",Justificar!G133)</f>
        <v/>
      </c>
    </row>
    <row r="127" spans="1:7" x14ac:dyDescent="0.3">
      <c r="A127" s="34" t="str">
        <f>IF(ISBLANK(Justificar!B134),"",Justificar!B134)</f>
        <v/>
      </c>
      <c r="B127" s="34" t="str" cm="1">
        <f t="array" ref="B127">_xlfn.XLOOKUP(TablaJust[[#This Row],[User Code]],User[[#All],[User Code]],User[[#All],[CM]],"")</f>
        <v/>
      </c>
      <c r="C127" s="34" t="str">
        <f>IF(ISBLANK(Justificar!C134),"",Justificar!C134)</f>
        <v/>
      </c>
      <c r="D127" s="35" t="str">
        <f>IF(ISBLANK(Justificar!D134),"",Justificar!D134)</f>
        <v/>
      </c>
      <c r="E127" s="34" t="str">
        <f>IF(ISBLANK(Justificar!E134),"",Justificar!E134)</f>
        <v/>
      </c>
      <c r="F127" s="35" t="str">
        <f>IF(ISBLANK(Justificar!F134),"",Justificar!F134)</f>
        <v/>
      </c>
      <c r="G127" s="35" t="str">
        <f>IF(ISBLANK(Justificar!G134),"",Justificar!G134)</f>
        <v/>
      </c>
    </row>
    <row r="128" spans="1:7" x14ac:dyDescent="0.3">
      <c r="A128" s="34" t="str">
        <f>IF(ISBLANK(Justificar!B135),"",Justificar!B135)</f>
        <v/>
      </c>
      <c r="B128" s="34" t="str" cm="1">
        <f t="array" ref="B128">_xlfn.XLOOKUP(TablaJust[[#This Row],[User Code]],User[[#All],[User Code]],User[[#All],[CM]],"")</f>
        <v/>
      </c>
      <c r="C128" s="34" t="str">
        <f>IF(ISBLANK(Justificar!C135),"",Justificar!C135)</f>
        <v/>
      </c>
      <c r="D128" s="35" t="str">
        <f>IF(ISBLANK(Justificar!D135),"",Justificar!D135)</f>
        <v/>
      </c>
      <c r="E128" s="34" t="str">
        <f>IF(ISBLANK(Justificar!E135),"",Justificar!E135)</f>
        <v/>
      </c>
      <c r="F128" s="35" t="str">
        <f>IF(ISBLANK(Justificar!F135),"",Justificar!F135)</f>
        <v/>
      </c>
      <c r="G128" s="35" t="str">
        <f>IF(ISBLANK(Justificar!G135),"",Justificar!G135)</f>
        <v/>
      </c>
    </row>
    <row r="129" spans="1:7" x14ac:dyDescent="0.3">
      <c r="A129" s="34" t="str">
        <f>IF(ISBLANK(Justificar!B136),"",Justificar!B136)</f>
        <v/>
      </c>
      <c r="B129" s="34" t="str" cm="1">
        <f t="array" ref="B129">_xlfn.XLOOKUP(TablaJust[[#This Row],[User Code]],User[[#All],[User Code]],User[[#All],[CM]],"")</f>
        <v/>
      </c>
      <c r="C129" s="34" t="str">
        <f>IF(ISBLANK(Justificar!C136),"",Justificar!C136)</f>
        <v/>
      </c>
      <c r="D129" s="35" t="str">
        <f>IF(ISBLANK(Justificar!D136),"",Justificar!D136)</f>
        <v/>
      </c>
      <c r="E129" s="34" t="str">
        <f>IF(ISBLANK(Justificar!E136),"",Justificar!E136)</f>
        <v/>
      </c>
      <c r="F129" s="35" t="str">
        <f>IF(ISBLANK(Justificar!F136),"",Justificar!F136)</f>
        <v/>
      </c>
      <c r="G129" s="35" t="str">
        <f>IF(ISBLANK(Justificar!G136),"",Justificar!G136)</f>
        <v/>
      </c>
    </row>
    <row r="130" spans="1:7" x14ac:dyDescent="0.3">
      <c r="A130" s="34" t="str">
        <f>IF(ISBLANK(Justificar!B137),"",Justificar!B137)</f>
        <v/>
      </c>
      <c r="B130" s="34" t="str" cm="1">
        <f t="array" ref="B130">_xlfn.XLOOKUP(TablaJust[[#This Row],[User Code]],User[[#All],[User Code]],User[[#All],[CM]],"")</f>
        <v/>
      </c>
      <c r="C130" s="34" t="str">
        <f>IF(ISBLANK(Justificar!C137),"",Justificar!C137)</f>
        <v/>
      </c>
      <c r="D130" s="35" t="str">
        <f>IF(ISBLANK(Justificar!D137),"",Justificar!D137)</f>
        <v/>
      </c>
      <c r="E130" s="34" t="str">
        <f>IF(ISBLANK(Justificar!E137),"",Justificar!E137)</f>
        <v/>
      </c>
      <c r="F130" s="35" t="str">
        <f>IF(ISBLANK(Justificar!F137),"",Justificar!F137)</f>
        <v/>
      </c>
      <c r="G130" s="35" t="str">
        <f>IF(ISBLANK(Justificar!G137),"",Justificar!G137)</f>
        <v/>
      </c>
    </row>
    <row r="131" spans="1:7" x14ac:dyDescent="0.3">
      <c r="A131" s="34" t="str">
        <f>IF(ISBLANK(Justificar!B138),"",Justificar!B138)</f>
        <v/>
      </c>
      <c r="B131" s="34" t="str" cm="1">
        <f t="array" ref="B131">_xlfn.XLOOKUP(TablaJust[[#This Row],[User Code]],User[[#All],[User Code]],User[[#All],[CM]],"")</f>
        <v/>
      </c>
      <c r="C131" s="34" t="str">
        <f>IF(ISBLANK(Justificar!C138),"",Justificar!C138)</f>
        <v/>
      </c>
      <c r="D131" s="35" t="str">
        <f>IF(ISBLANK(Justificar!D138),"",Justificar!D138)</f>
        <v/>
      </c>
      <c r="E131" s="34" t="str">
        <f>IF(ISBLANK(Justificar!E138),"",Justificar!E138)</f>
        <v/>
      </c>
      <c r="F131" s="35" t="str">
        <f>IF(ISBLANK(Justificar!F138),"",Justificar!F138)</f>
        <v/>
      </c>
      <c r="G131" s="35" t="str">
        <f>IF(ISBLANK(Justificar!G138),"",Justificar!G138)</f>
        <v/>
      </c>
    </row>
    <row r="132" spans="1:7" x14ac:dyDescent="0.3">
      <c r="A132" s="34" t="str">
        <f>IF(ISBLANK(Justificar!B139),"",Justificar!B139)</f>
        <v/>
      </c>
      <c r="B132" s="34" t="str" cm="1">
        <f t="array" ref="B132">_xlfn.XLOOKUP(TablaJust[[#This Row],[User Code]],User[[#All],[User Code]],User[[#All],[CM]],"")</f>
        <v/>
      </c>
      <c r="C132" s="34" t="str">
        <f>IF(ISBLANK(Justificar!C139),"",Justificar!C139)</f>
        <v/>
      </c>
      <c r="D132" s="35" t="str">
        <f>IF(ISBLANK(Justificar!D139),"",Justificar!D139)</f>
        <v/>
      </c>
      <c r="E132" s="34" t="str">
        <f>IF(ISBLANK(Justificar!E139),"",Justificar!E139)</f>
        <v/>
      </c>
      <c r="F132" s="35" t="str">
        <f>IF(ISBLANK(Justificar!F139),"",Justificar!F139)</f>
        <v/>
      </c>
      <c r="G132" s="35" t="str">
        <f>IF(ISBLANK(Justificar!G139),"",Justificar!G139)</f>
        <v/>
      </c>
    </row>
    <row r="133" spans="1:7" x14ac:dyDescent="0.3">
      <c r="A133" s="34" t="str">
        <f>IF(ISBLANK(Justificar!B140),"",Justificar!B140)</f>
        <v/>
      </c>
      <c r="B133" s="34" t="str" cm="1">
        <f t="array" ref="B133">_xlfn.XLOOKUP(TablaJust[[#This Row],[User Code]],User[[#All],[User Code]],User[[#All],[CM]],"")</f>
        <v/>
      </c>
      <c r="C133" s="34" t="str">
        <f>IF(ISBLANK(Justificar!C140),"",Justificar!C140)</f>
        <v/>
      </c>
      <c r="D133" s="35" t="str">
        <f>IF(ISBLANK(Justificar!D140),"",Justificar!D140)</f>
        <v/>
      </c>
      <c r="E133" s="34" t="str">
        <f>IF(ISBLANK(Justificar!E140),"",Justificar!E140)</f>
        <v/>
      </c>
      <c r="F133" s="35" t="str">
        <f>IF(ISBLANK(Justificar!F140),"",Justificar!F140)</f>
        <v/>
      </c>
      <c r="G133" s="35" t="str">
        <f>IF(ISBLANK(Justificar!G140),"",Justificar!G140)</f>
        <v/>
      </c>
    </row>
    <row r="134" spans="1:7" x14ac:dyDescent="0.3">
      <c r="A134" s="34" t="str">
        <f>IF(ISBLANK(Justificar!B141),"",Justificar!B141)</f>
        <v/>
      </c>
      <c r="B134" s="34" t="str" cm="1">
        <f t="array" ref="B134">_xlfn.XLOOKUP(TablaJust[[#This Row],[User Code]],User[[#All],[User Code]],User[[#All],[CM]],"")</f>
        <v/>
      </c>
      <c r="C134" s="34" t="str">
        <f>IF(ISBLANK(Justificar!C141),"",Justificar!C141)</f>
        <v/>
      </c>
      <c r="D134" s="35" t="str">
        <f>IF(ISBLANK(Justificar!D141),"",Justificar!D141)</f>
        <v/>
      </c>
      <c r="E134" s="34" t="str">
        <f>IF(ISBLANK(Justificar!E141),"",Justificar!E141)</f>
        <v/>
      </c>
      <c r="F134" s="35" t="str">
        <f>IF(ISBLANK(Justificar!F141),"",Justificar!F141)</f>
        <v/>
      </c>
      <c r="G134" s="35" t="str">
        <f>IF(ISBLANK(Justificar!G141),"",Justificar!G141)</f>
        <v/>
      </c>
    </row>
    <row r="135" spans="1:7" x14ac:dyDescent="0.3">
      <c r="A135" s="34" t="str">
        <f>IF(ISBLANK(Justificar!B142),"",Justificar!B142)</f>
        <v/>
      </c>
      <c r="B135" s="34" t="str" cm="1">
        <f t="array" ref="B135">_xlfn.XLOOKUP(TablaJust[[#This Row],[User Code]],User[[#All],[User Code]],User[[#All],[CM]],"")</f>
        <v/>
      </c>
      <c r="C135" s="34" t="str">
        <f>IF(ISBLANK(Justificar!C142),"",Justificar!C142)</f>
        <v/>
      </c>
      <c r="D135" s="35" t="str">
        <f>IF(ISBLANK(Justificar!D142),"",Justificar!D142)</f>
        <v/>
      </c>
      <c r="E135" s="34" t="str">
        <f>IF(ISBLANK(Justificar!E142),"",Justificar!E142)</f>
        <v/>
      </c>
      <c r="F135" s="35" t="str">
        <f>IF(ISBLANK(Justificar!F142),"",Justificar!F142)</f>
        <v/>
      </c>
      <c r="G135" s="35" t="str">
        <f>IF(ISBLANK(Justificar!G142),"",Justificar!G142)</f>
        <v/>
      </c>
    </row>
    <row r="136" spans="1:7" x14ac:dyDescent="0.3">
      <c r="A136" s="34" t="str">
        <f>IF(ISBLANK(Justificar!B143),"",Justificar!B143)</f>
        <v/>
      </c>
      <c r="B136" s="34" t="str" cm="1">
        <f t="array" ref="B136">_xlfn.XLOOKUP(TablaJust[[#This Row],[User Code]],User[[#All],[User Code]],User[[#All],[CM]],"")</f>
        <v/>
      </c>
      <c r="C136" s="34" t="str">
        <f>IF(ISBLANK(Justificar!C143),"",Justificar!C143)</f>
        <v/>
      </c>
      <c r="D136" s="35" t="str">
        <f>IF(ISBLANK(Justificar!D143),"",Justificar!D143)</f>
        <v/>
      </c>
      <c r="E136" s="34" t="str">
        <f>IF(ISBLANK(Justificar!E143),"",Justificar!E143)</f>
        <v/>
      </c>
      <c r="F136" s="35" t="str">
        <f>IF(ISBLANK(Justificar!F143),"",Justificar!F143)</f>
        <v/>
      </c>
      <c r="G136" s="35" t="str">
        <f>IF(ISBLANK(Justificar!G143),"",Justificar!G143)</f>
        <v/>
      </c>
    </row>
    <row r="137" spans="1:7" x14ac:dyDescent="0.3">
      <c r="A137" s="34" t="str">
        <f>IF(ISBLANK(Justificar!B144),"",Justificar!B144)</f>
        <v/>
      </c>
      <c r="B137" s="34" t="str" cm="1">
        <f t="array" ref="B137">_xlfn.XLOOKUP(TablaJust[[#This Row],[User Code]],User[[#All],[User Code]],User[[#All],[CM]],"")</f>
        <v/>
      </c>
      <c r="C137" s="34" t="str">
        <f>IF(ISBLANK(Justificar!C144),"",Justificar!C144)</f>
        <v/>
      </c>
      <c r="D137" s="35" t="str">
        <f>IF(ISBLANK(Justificar!D144),"",Justificar!D144)</f>
        <v/>
      </c>
      <c r="E137" s="34" t="str">
        <f>IF(ISBLANK(Justificar!E144),"",Justificar!E144)</f>
        <v/>
      </c>
      <c r="F137" s="35" t="str">
        <f>IF(ISBLANK(Justificar!F144),"",Justificar!F144)</f>
        <v/>
      </c>
      <c r="G137" s="35" t="str">
        <f>IF(ISBLANK(Justificar!G144),"",Justificar!G144)</f>
        <v/>
      </c>
    </row>
    <row r="138" spans="1:7" x14ac:dyDescent="0.3">
      <c r="A138" s="34" t="str">
        <f>IF(ISBLANK(Justificar!B145),"",Justificar!B145)</f>
        <v/>
      </c>
      <c r="B138" s="34" t="str" cm="1">
        <f t="array" ref="B138">_xlfn.XLOOKUP(TablaJust[[#This Row],[User Code]],User[[#All],[User Code]],User[[#All],[CM]],"")</f>
        <v/>
      </c>
      <c r="C138" s="34" t="str">
        <f>IF(ISBLANK(Justificar!C145),"",Justificar!C145)</f>
        <v/>
      </c>
      <c r="D138" s="35" t="str">
        <f>IF(ISBLANK(Justificar!D145),"",Justificar!D145)</f>
        <v/>
      </c>
      <c r="E138" s="34" t="str">
        <f>IF(ISBLANK(Justificar!E145),"",Justificar!E145)</f>
        <v/>
      </c>
      <c r="F138" s="35" t="str">
        <f>IF(ISBLANK(Justificar!F145),"",Justificar!F145)</f>
        <v/>
      </c>
      <c r="G138" s="35" t="str">
        <f>IF(ISBLANK(Justificar!G145),"",Justificar!G145)</f>
        <v/>
      </c>
    </row>
    <row r="139" spans="1:7" x14ac:dyDescent="0.3">
      <c r="A139" s="34" t="str">
        <f>IF(ISBLANK(Justificar!B146),"",Justificar!B146)</f>
        <v/>
      </c>
      <c r="B139" s="34" t="str" cm="1">
        <f t="array" ref="B139">_xlfn.XLOOKUP(TablaJust[[#This Row],[User Code]],User[[#All],[User Code]],User[[#All],[CM]],"")</f>
        <v/>
      </c>
      <c r="C139" s="34" t="str">
        <f>IF(ISBLANK(Justificar!C146),"",Justificar!C146)</f>
        <v/>
      </c>
      <c r="D139" s="35" t="str">
        <f>IF(ISBLANK(Justificar!D146),"",Justificar!D146)</f>
        <v/>
      </c>
      <c r="E139" s="34" t="str">
        <f>IF(ISBLANK(Justificar!E146),"",Justificar!E146)</f>
        <v/>
      </c>
      <c r="F139" s="35" t="str">
        <f>IF(ISBLANK(Justificar!F146),"",Justificar!F146)</f>
        <v/>
      </c>
      <c r="G139" s="35" t="str">
        <f>IF(ISBLANK(Justificar!G146),"",Justificar!G146)</f>
        <v/>
      </c>
    </row>
    <row r="140" spans="1:7" x14ac:dyDescent="0.3">
      <c r="A140" s="34" t="str">
        <f>IF(ISBLANK(Justificar!B147),"",Justificar!B147)</f>
        <v/>
      </c>
      <c r="B140" s="34" t="str" cm="1">
        <f t="array" ref="B140">_xlfn.XLOOKUP(TablaJust[[#This Row],[User Code]],User[[#All],[User Code]],User[[#All],[CM]],"")</f>
        <v/>
      </c>
      <c r="C140" s="34" t="str">
        <f>IF(ISBLANK(Justificar!C147),"",Justificar!C147)</f>
        <v/>
      </c>
      <c r="D140" s="35" t="str">
        <f>IF(ISBLANK(Justificar!D147),"",Justificar!D147)</f>
        <v/>
      </c>
      <c r="E140" s="34" t="str">
        <f>IF(ISBLANK(Justificar!E147),"",Justificar!E147)</f>
        <v/>
      </c>
      <c r="F140" s="35" t="str">
        <f>IF(ISBLANK(Justificar!F147),"",Justificar!F147)</f>
        <v/>
      </c>
      <c r="G140" s="35" t="str">
        <f>IF(ISBLANK(Justificar!G147),"",Justificar!G147)</f>
        <v/>
      </c>
    </row>
    <row r="141" spans="1:7" x14ac:dyDescent="0.3">
      <c r="A141" s="34" t="str">
        <f>IF(ISBLANK(Justificar!B148),"",Justificar!B148)</f>
        <v/>
      </c>
      <c r="B141" s="34" t="str" cm="1">
        <f t="array" ref="B141">_xlfn.XLOOKUP(TablaJust[[#This Row],[User Code]],User[[#All],[User Code]],User[[#All],[CM]],"")</f>
        <v/>
      </c>
      <c r="C141" s="34" t="str">
        <f>IF(ISBLANK(Justificar!C148),"",Justificar!C148)</f>
        <v/>
      </c>
      <c r="D141" s="35" t="str">
        <f>IF(ISBLANK(Justificar!D148),"",Justificar!D148)</f>
        <v/>
      </c>
      <c r="E141" s="34" t="str">
        <f>IF(ISBLANK(Justificar!E148),"",Justificar!E148)</f>
        <v/>
      </c>
      <c r="F141" s="35" t="str">
        <f>IF(ISBLANK(Justificar!F148),"",Justificar!F148)</f>
        <v/>
      </c>
      <c r="G141" s="35" t="str">
        <f>IF(ISBLANK(Justificar!G148),"",Justificar!G148)</f>
        <v/>
      </c>
    </row>
    <row r="142" spans="1:7" x14ac:dyDescent="0.3">
      <c r="A142" s="34" t="str">
        <f>IF(ISBLANK(Justificar!B149),"",Justificar!B149)</f>
        <v/>
      </c>
      <c r="B142" s="34" t="str" cm="1">
        <f t="array" ref="B142">_xlfn.XLOOKUP(TablaJust[[#This Row],[User Code]],User[[#All],[User Code]],User[[#All],[CM]],"")</f>
        <v/>
      </c>
      <c r="C142" s="34" t="str">
        <f>IF(ISBLANK(Justificar!C149),"",Justificar!C149)</f>
        <v/>
      </c>
      <c r="D142" s="35" t="str">
        <f>IF(ISBLANK(Justificar!D149),"",Justificar!D149)</f>
        <v/>
      </c>
      <c r="E142" s="34" t="str">
        <f>IF(ISBLANK(Justificar!E149),"",Justificar!E149)</f>
        <v/>
      </c>
      <c r="F142" s="35" t="str">
        <f>IF(ISBLANK(Justificar!F149),"",Justificar!F149)</f>
        <v/>
      </c>
      <c r="G142" s="35" t="str">
        <f>IF(ISBLANK(Justificar!G149),"",Justificar!G149)</f>
        <v/>
      </c>
    </row>
    <row r="143" spans="1:7" x14ac:dyDescent="0.3">
      <c r="A143" s="34" t="str">
        <f>IF(ISBLANK(Justificar!B150),"",Justificar!B150)</f>
        <v/>
      </c>
      <c r="B143" s="34" t="str" cm="1">
        <f t="array" ref="B143">_xlfn.XLOOKUP(TablaJust[[#This Row],[User Code]],User[[#All],[User Code]],User[[#All],[CM]],"")</f>
        <v/>
      </c>
      <c r="C143" s="34" t="str">
        <f>IF(ISBLANK(Justificar!C150),"",Justificar!C150)</f>
        <v/>
      </c>
      <c r="D143" s="35" t="str">
        <f>IF(ISBLANK(Justificar!D150),"",Justificar!D150)</f>
        <v/>
      </c>
      <c r="E143" s="34" t="str">
        <f>IF(ISBLANK(Justificar!E150),"",Justificar!E150)</f>
        <v/>
      </c>
      <c r="F143" s="35" t="str">
        <f>IF(ISBLANK(Justificar!F150),"",Justificar!F150)</f>
        <v/>
      </c>
      <c r="G143" s="35" t="str">
        <f>IF(ISBLANK(Justificar!G150),"",Justificar!G150)</f>
        <v/>
      </c>
    </row>
    <row r="144" spans="1:7" x14ac:dyDescent="0.3">
      <c r="A144" s="34" t="str">
        <f>IF(ISBLANK(Justificar!B151),"",Justificar!B151)</f>
        <v/>
      </c>
      <c r="B144" s="34" t="str" cm="1">
        <f t="array" ref="B144">_xlfn.XLOOKUP(TablaJust[[#This Row],[User Code]],User[[#All],[User Code]],User[[#All],[CM]],"")</f>
        <v/>
      </c>
      <c r="C144" s="34" t="str">
        <f>IF(ISBLANK(Justificar!C151),"",Justificar!C151)</f>
        <v/>
      </c>
      <c r="D144" s="35" t="str">
        <f>IF(ISBLANK(Justificar!D151),"",Justificar!D151)</f>
        <v/>
      </c>
      <c r="E144" s="34" t="str">
        <f>IF(ISBLANK(Justificar!E151),"",Justificar!E151)</f>
        <v/>
      </c>
      <c r="F144" s="35" t="str">
        <f>IF(ISBLANK(Justificar!F151),"",Justificar!F151)</f>
        <v/>
      </c>
      <c r="G144" s="35" t="str">
        <f>IF(ISBLANK(Justificar!G151),"",Justificar!G151)</f>
        <v/>
      </c>
    </row>
    <row r="145" spans="1:7" x14ac:dyDescent="0.3">
      <c r="A145" s="34" t="str">
        <f>IF(ISBLANK(Justificar!B152),"",Justificar!B152)</f>
        <v/>
      </c>
      <c r="B145" s="34" t="str" cm="1">
        <f t="array" ref="B145">_xlfn.XLOOKUP(TablaJust[[#This Row],[User Code]],User[[#All],[User Code]],User[[#All],[CM]],"")</f>
        <v/>
      </c>
      <c r="C145" s="34" t="str">
        <f>IF(ISBLANK(Justificar!C152),"",Justificar!C152)</f>
        <v/>
      </c>
      <c r="D145" s="35" t="str">
        <f>IF(ISBLANK(Justificar!D152),"",Justificar!D152)</f>
        <v/>
      </c>
      <c r="E145" s="34" t="str">
        <f>IF(ISBLANK(Justificar!E152),"",Justificar!E152)</f>
        <v/>
      </c>
      <c r="F145" s="35" t="str">
        <f>IF(ISBLANK(Justificar!F152),"",Justificar!F152)</f>
        <v/>
      </c>
      <c r="G145" s="35" t="str">
        <f>IF(ISBLANK(Justificar!G152),"",Justificar!G152)</f>
        <v/>
      </c>
    </row>
    <row r="146" spans="1:7" x14ac:dyDescent="0.3">
      <c r="A146" s="34" t="str">
        <f>IF(ISBLANK(Justificar!B153),"",Justificar!B153)</f>
        <v/>
      </c>
      <c r="B146" s="34" t="str" cm="1">
        <f t="array" ref="B146">_xlfn.XLOOKUP(TablaJust[[#This Row],[User Code]],User[[#All],[User Code]],User[[#All],[CM]],"")</f>
        <v/>
      </c>
      <c r="C146" s="34" t="str">
        <f>IF(ISBLANK(Justificar!C153),"",Justificar!C153)</f>
        <v/>
      </c>
      <c r="D146" s="35" t="str">
        <f>IF(ISBLANK(Justificar!D153),"",Justificar!D153)</f>
        <v/>
      </c>
      <c r="E146" s="34" t="str">
        <f>IF(ISBLANK(Justificar!E153),"",Justificar!E153)</f>
        <v/>
      </c>
      <c r="F146" s="35" t="str">
        <f>IF(ISBLANK(Justificar!F153),"",Justificar!F153)</f>
        <v/>
      </c>
      <c r="G146" s="35" t="str">
        <f>IF(ISBLANK(Justificar!G153),"",Justificar!G153)</f>
        <v/>
      </c>
    </row>
    <row r="147" spans="1:7" x14ac:dyDescent="0.3">
      <c r="A147" s="34" t="str">
        <f>IF(ISBLANK(Justificar!B154),"",Justificar!B154)</f>
        <v/>
      </c>
      <c r="B147" s="34" t="str" cm="1">
        <f t="array" ref="B147">_xlfn.XLOOKUP(TablaJust[[#This Row],[User Code]],User[[#All],[User Code]],User[[#All],[CM]],"")</f>
        <v/>
      </c>
      <c r="C147" s="34" t="str">
        <f>IF(ISBLANK(Justificar!C154),"",Justificar!C154)</f>
        <v/>
      </c>
      <c r="D147" s="35" t="str">
        <f>IF(ISBLANK(Justificar!D154),"",Justificar!D154)</f>
        <v/>
      </c>
      <c r="E147" s="34" t="str">
        <f>IF(ISBLANK(Justificar!E154),"",Justificar!E154)</f>
        <v/>
      </c>
      <c r="F147" s="35" t="str">
        <f>IF(ISBLANK(Justificar!F154),"",Justificar!F154)</f>
        <v/>
      </c>
      <c r="G147" s="35" t="str">
        <f>IF(ISBLANK(Justificar!G154),"",Justificar!G154)</f>
        <v/>
      </c>
    </row>
    <row r="148" spans="1:7" x14ac:dyDescent="0.3">
      <c r="A148" s="34" t="str">
        <f>IF(ISBLANK(Justificar!B155),"",Justificar!B155)</f>
        <v/>
      </c>
      <c r="B148" s="34" t="str" cm="1">
        <f t="array" ref="B148">_xlfn.XLOOKUP(TablaJust[[#This Row],[User Code]],User[[#All],[User Code]],User[[#All],[CM]],"")</f>
        <v/>
      </c>
      <c r="C148" s="34" t="str">
        <f>IF(ISBLANK(Justificar!C155),"",Justificar!C155)</f>
        <v/>
      </c>
      <c r="D148" s="35" t="str">
        <f>IF(ISBLANK(Justificar!D155),"",Justificar!D155)</f>
        <v/>
      </c>
      <c r="E148" s="34" t="str">
        <f>IF(ISBLANK(Justificar!E155),"",Justificar!E155)</f>
        <v/>
      </c>
      <c r="F148" s="35" t="str">
        <f>IF(ISBLANK(Justificar!F155),"",Justificar!F155)</f>
        <v/>
      </c>
      <c r="G148" s="35" t="str">
        <f>IF(ISBLANK(Justificar!G155),"",Justificar!G155)</f>
        <v/>
      </c>
    </row>
    <row r="149" spans="1:7" x14ac:dyDescent="0.3">
      <c r="A149" s="34" t="str">
        <f>IF(ISBLANK(Justificar!B156),"",Justificar!B156)</f>
        <v/>
      </c>
      <c r="B149" s="34" t="str" cm="1">
        <f t="array" ref="B149">_xlfn.XLOOKUP(TablaJust[[#This Row],[User Code]],User[[#All],[User Code]],User[[#All],[CM]],"")</f>
        <v/>
      </c>
      <c r="C149" s="34" t="str">
        <f>IF(ISBLANK(Justificar!C156),"",Justificar!C156)</f>
        <v/>
      </c>
      <c r="D149" s="35" t="str">
        <f>IF(ISBLANK(Justificar!D156),"",Justificar!D156)</f>
        <v/>
      </c>
      <c r="E149" s="34" t="str">
        <f>IF(ISBLANK(Justificar!E156),"",Justificar!E156)</f>
        <v/>
      </c>
      <c r="F149" s="35" t="str">
        <f>IF(ISBLANK(Justificar!F156),"",Justificar!F156)</f>
        <v/>
      </c>
      <c r="G149" s="35" t="str">
        <f>IF(ISBLANK(Justificar!G156),"",Justificar!G156)</f>
        <v/>
      </c>
    </row>
    <row r="150" spans="1:7" x14ac:dyDescent="0.3">
      <c r="A150" s="34" t="str">
        <f>IF(ISBLANK(Justificar!B157),"",Justificar!B157)</f>
        <v/>
      </c>
      <c r="B150" s="34" t="str" cm="1">
        <f t="array" ref="B150">_xlfn.XLOOKUP(TablaJust[[#This Row],[User Code]],User[[#All],[User Code]],User[[#All],[CM]],"")</f>
        <v/>
      </c>
      <c r="C150" s="34" t="str">
        <f>IF(ISBLANK(Justificar!C157),"",Justificar!C157)</f>
        <v/>
      </c>
      <c r="D150" s="35" t="str">
        <f>IF(ISBLANK(Justificar!D157),"",Justificar!D157)</f>
        <v/>
      </c>
      <c r="E150" s="34" t="str">
        <f>IF(ISBLANK(Justificar!E157),"",Justificar!E157)</f>
        <v/>
      </c>
      <c r="F150" s="35" t="str">
        <f>IF(ISBLANK(Justificar!F157),"",Justificar!F157)</f>
        <v/>
      </c>
      <c r="G150" s="35" t="str">
        <f>IF(ISBLANK(Justificar!G157),"",Justificar!G157)</f>
        <v/>
      </c>
    </row>
    <row r="151" spans="1:7" x14ac:dyDescent="0.3">
      <c r="A151" s="34" t="str">
        <f>IF(ISBLANK(Justificar!B158),"",Justificar!B158)</f>
        <v/>
      </c>
      <c r="B151" s="34" t="str" cm="1">
        <f t="array" ref="B151">_xlfn.XLOOKUP(TablaJust[[#This Row],[User Code]],User[[#All],[User Code]],User[[#All],[CM]],"")</f>
        <v/>
      </c>
      <c r="C151" s="34" t="str">
        <f>IF(ISBLANK(Justificar!C158),"",Justificar!C158)</f>
        <v/>
      </c>
      <c r="D151" s="35" t="str">
        <f>IF(ISBLANK(Justificar!D158),"",Justificar!D158)</f>
        <v/>
      </c>
      <c r="E151" s="34" t="str">
        <f>IF(ISBLANK(Justificar!E158),"",Justificar!E158)</f>
        <v/>
      </c>
      <c r="F151" s="35" t="str">
        <f>IF(ISBLANK(Justificar!F158),"",Justificar!F158)</f>
        <v/>
      </c>
      <c r="G151" s="35" t="str">
        <f>IF(ISBLANK(Justificar!G158),"",Justificar!G158)</f>
        <v/>
      </c>
    </row>
    <row r="152" spans="1:7" x14ac:dyDescent="0.3">
      <c r="A152" s="34" t="str">
        <f>IF(ISBLANK(Justificar!B159),"",Justificar!B159)</f>
        <v/>
      </c>
      <c r="B152" s="34" t="str" cm="1">
        <f t="array" ref="B152">_xlfn.XLOOKUP(TablaJust[[#This Row],[User Code]],User[[#All],[User Code]],User[[#All],[CM]],"")</f>
        <v/>
      </c>
      <c r="C152" s="34" t="str">
        <f>IF(ISBLANK(Justificar!C159),"",Justificar!C159)</f>
        <v/>
      </c>
      <c r="D152" s="35" t="str">
        <f>IF(ISBLANK(Justificar!D159),"",Justificar!D159)</f>
        <v/>
      </c>
      <c r="E152" s="34" t="str">
        <f>IF(ISBLANK(Justificar!E159),"",Justificar!E159)</f>
        <v/>
      </c>
      <c r="F152" s="35" t="str">
        <f>IF(ISBLANK(Justificar!F159),"",Justificar!F159)</f>
        <v/>
      </c>
      <c r="G152" s="35" t="str">
        <f>IF(ISBLANK(Justificar!G159),"",Justificar!G159)</f>
        <v/>
      </c>
    </row>
    <row r="153" spans="1:7" x14ac:dyDescent="0.3">
      <c r="A153" t="str">
        <f>IF(ISBLANK(Justificar!B160),"",Justificar!B160)</f>
        <v/>
      </c>
      <c r="B153" t="str" cm="1">
        <f t="array" ref="B153">_xlfn.XLOOKUP(TablaJust[[#This Row],[User Code]],User[[#All],[User Code]],User[[#All],[CM]],"")</f>
        <v/>
      </c>
      <c r="C153" t="str">
        <f>IF(ISBLANK(Justificar!C160),"",Justificar!C160)</f>
        <v/>
      </c>
      <c r="D153" t="str">
        <f>IF(ISBLANK(Justificar!D160),"",Justificar!D160)</f>
        <v/>
      </c>
      <c r="E153" t="str">
        <f>IF(ISBLANK(Justificar!E160),"",Justificar!E160)</f>
        <v/>
      </c>
      <c r="F153" t="str">
        <f>IF(ISBLANK(Justificar!F160),"",Justificar!F160)</f>
        <v/>
      </c>
      <c r="G153" s="35" t="str">
        <f>IF(ISBLANK(Justificar!G160),"",Justificar!G160)</f>
        <v/>
      </c>
    </row>
    <row r="154" spans="1:7" x14ac:dyDescent="0.3">
      <c r="A154" t="str">
        <f>IF(ISBLANK(Justificar!B161),"",Justificar!B161)</f>
        <v/>
      </c>
      <c r="B154" t="str" cm="1">
        <f t="array" ref="B154">_xlfn.XLOOKUP(TablaJust[[#This Row],[User Code]],User[[#All],[User Code]],User[[#All],[CM]],"")</f>
        <v/>
      </c>
      <c r="C154" t="str">
        <f>IF(ISBLANK(Justificar!C161),"",Justificar!C161)</f>
        <v/>
      </c>
      <c r="D154" t="str">
        <f>IF(ISBLANK(Justificar!D161),"",Justificar!D161)</f>
        <v/>
      </c>
      <c r="E154" t="str">
        <f>IF(ISBLANK(Justificar!E161),"",Justificar!E161)</f>
        <v/>
      </c>
      <c r="F154" t="str">
        <f>IF(ISBLANK(Justificar!F161),"",Justificar!F161)</f>
        <v/>
      </c>
    </row>
    <row r="155" spans="1:7" x14ac:dyDescent="0.3">
      <c r="A155" t="str">
        <f>IF(ISBLANK(Justificar!B162),"",Justificar!B162)</f>
        <v/>
      </c>
      <c r="B155" t="str" cm="1">
        <f t="array" ref="B155">_xlfn.XLOOKUP(TablaJust[[#This Row],[User Code]],User[[#All],[User Code]],User[[#All],[CM]],"")</f>
        <v/>
      </c>
      <c r="C155" t="str">
        <f>IF(ISBLANK(Justificar!C162),"",Justificar!C162)</f>
        <v/>
      </c>
      <c r="D155" t="str">
        <f>IF(ISBLANK(Justificar!D162),"",Justificar!D162)</f>
        <v/>
      </c>
      <c r="E155" t="str">
        <f>IF(ISBLANK(Justificar!E162),"",Justificar!E162)</f>
        <v/>
      </c>
      <c r="F155" t="str">
        <f>IF(ISBLANK(Justificar!F162),"",Justificar!F162)</f>
        <v/>
      </c>
    </row>
    <row r="156" spans="1:7" x14ac:dyDescent="0.3">
      <c r="A156" t="str">
        <f>IF(ISBLANK(Justificar!B163),"",Justificar!B163)</f>
        <v/>
      </c>
      <c r="B156" t="str" cm="1">
        <f t="array" ref="B156">_xlfn.XLOOKUP(TablaJust[[#This Row],[User Code]],User[[#All],[User Code]],User[[#All],[CM]],"")</f>
        <v/>
      </c>
      <c r="C156" t="str">
        <f>IF(ISBLANK(Justificar!C163),"",Justificar!C163)</f>
        <v/>
      </c>
      <c r="D156" t="str">
        <f>IF(ISBLANK(Justificar!D163),"",Justificar!D163)</f>
        <v/>
      </c>
      <c r="E156" t="str">
        <f>IF(ISBLANK(Justificar!E163),"",Justificar!E163)</f>
        <v/>
      </c>
      <c r="F156" t="str">
        <f>IF(ISBLANK(Justificar!F163),"",Justificar!F163)</f>
        <v/>
      </c>
    </row>
    <row r="157" spans="1:7" x14ac:dyDescent="0.3">
      <c r="A157" t="str">
        <f>IF(ISBLANK(Justificar!B164),"",Justificar!B164)</f>
        <v/>
      </c>
      <c r="B157" t="str" cm="1">
        <f t="array" ref="B157">_xlfn.XLOOKUP(TablaJust[[#This Row],[User Code]],User[[#All],[User Code]],User[[#All],[CM]],"")</f>
        <v/>
      </c>
      <c r="C157" t="str">
        <f>IF(ISBLANK(Justificar!C164),"",Justificar!C164)</f>
        <v/>
      </c>
      <c r="D157" t="str">
        <f>IF(ISBLANK(Justificar!D164),"",Justificar!D164)</f>
        <v/>
      </c>
      <c r="E157" t="str">
        <f>IF(ISBLANK(Justificar!E164),"",Justificar!E164)</f>
        <v/>
      </c>
      <c r="F157" t="str">
        <f>IF(ISBLANK(Justificar!F164),"",Justificar!F164)</f>
        <v/>
      </c>
    </row>
    <row r="158" spans="1:7" x14ac:dyDescent="0.3">
      <c r="A158" t="str">
        <f>IF(ISBLANK(Justificar!B165),"",Justificar!B165)</f>
        <v/>
      </c>
      <c r="B158" t="str" cm="1">
        <f t="array" ref="B158">_xlfn.XLOOKUP(TablaJust[[#This Row],[User Code]],User[[#All],[User Code]],User[[#All],[CM]],"")</f>
        <v/>
      </c>
      <c r="C158" t="str">
        <f>IF(ISBLANK(Justificar!C165),"",Justificar!C165)</f>
        <v/>
      </c>
      <c r="D158" t="str">
        <f>IF(ISBLANK(Justificar!D165),"",Justificar!D165)</f>
        <v/>
      </c>
      <c r="E158" t="str">
        <f>IF(ISBLANK(Justificar!E165),"",Justificar!E165)</f>
        <v/>
      </c>
      <c r="F158" t="str">
        <f>IF(ISBLANK(Justificar!F165),"",Justificar!F165)</f>
        <v/>
      </c>
    </row>
    <row r="159" spans="1:7" x14ac:dyDescent="0.3">
      <c r="A159" t="str">
        <f>IF(ISBLANK(Justificar!B166),"",Justificar!B166)</f>
        <v/>
      </c>
      <c r="B159" t="str" cm="1">
        <f t="array" ref="B159">_xlfn.XLOOKUP(TablaJust[[#This Row],[User Code]],User[[#All],[User Code]],User[[#All],[CM]],"")</f>
        <v/>
      </c>
      <c r="C159" t="str">
        <f>IF(ISBLANK(Justificar!C166),"",Justificar!C166)</f>
        <v/>
      </c>
      <c r="D159" t="str">
        <f>IF(ISBLANK(Justificar!D166),"",Justificar!D166)</f>
        <v/>
      </c>
      <c r="E159" t="str">
        <f>IF(ISBLANK(Justificar!E166),"",Justificar!E166)</f>
        <v/>
      </c>
      <c r="F159" t="str">
        <f>IF(ISBLANK(Justificar!F166),"",Justificar!F166)</f>
        <v/>
      </c>
    </row>
    <row r="160" spans="1:7" x14ac:dyDescent="0.3">
      <c r="A160" t="str">
        <f>IF(ISBLANK(Justificar!B167),"",Justificar!B167)</f>
        <v/>
      </c>
      <c r="B160" t="str" cm="1">
        <f t="array" ref="B160">_xlfn.XLOOKUP(TablaJust[[#This Row],[User Code]],User[[#All],[User Code]],User[[#All],[CM]],"")</f>
        <v/>
      </c>
      <c r="C160" t="str">
        <f>IF(ISBLANK(Justificar!C167),"",Justificar!C167)</f>
        <v/>
      </c>
      <c r="D160" t="str">
        <f>IF(ISBLANK(Justificar!D167),"",Justificar!D167)</f>
        <v/>
      </c>
      <c r="E160" t="str">
        <f>IF(ISBLANK(Justificar!E167),"",Justificar!E167)</f>
        <v/>
      </c>
      <c r="F160" t="str">
        <f>IF(ISBLANK(Justificar!F167),"",Justificar!F167)</f>
        <v/>
      </c>
    </row>
    <row r="161" spans="1:6" x14ac:dyDescent="0.3">
      <c r="A161" t="str">
        <f>IF(ISBLANK(Justificar!B168),"",Justificar!B168)</f>
        <v/>
      </c>
      <c r="B161" t="str" cm="1">
        <f t="array" ref="B161">_xlfn.XLOOKUP(TablaJust[[#This Row],[User Code]],User[[#All],[User Code]],User[[#All],[CM]],"")</f>
        <v/>
      </c>
      <c r="C161" t="str">
        <f>IF(ISBLANK(Justificar!C168),"",Justificar!C168)</f>
        <v/>
      </c>
      <c r="D161" t="str">
        <f>IF(ISBLANK(Justificar!D168),"",Justificar!D168)</f>
        <v/>
      </c>
      <c r="E161" t="str">
        <f>IF(ISBLANK(Justificar!E168),"",Justificar!E168)</f>
        <v/>
      </c>
      <c r="F161" t="str">
        <f>IF(ISBLANK(Justificar!F168),"",Justificar!F168)</f>
        <v/>
      </c>
    </row>
    <row r="162" spans="1:6" x14ac:dyDescent="0.3">
      <c r="A162" t="str">
        <f>IF(ISBLANK(Justificar!B169),"",Justificar!B169)</f>
        <v/>
      </c>
      <c r="B162" t="str" cm="1">
        <f t="array" ref="B162">_xlfn.XLOOKUP(TablaJust[[#This Row],[User Code]],User[[#All],[User Code]],User[[#All],[CM]],"")</f>
        <v/>
      </c>
      <c r="C162" t="str">
        <f>IF(ISBLANK(Justificar!C169),"",Justificar!C169)</f>
        <v/>
      </c>
      <c r="D162" t="str">
        <f>IF(ISBLANK(Justificar!D169),"",Justificar!D169)</f>
        <v/>
      </c>
      <c r="E162" t="str">
        <f>IF(ISBLANK(Justificar!E169),"",Justificar!E169)</f>
        <v/>
      </c>
      <c r="F162" t="str">
        <f>IF(ISBLANK(Justificar!F169),"",Justificar!F169)</f>
        <v/>
      </c>
    </row>
    <row r="163" spans="1:6" x14ac:dyDescent="0.3">
      <c r="A163" t="str">
        <f>IF(ISBLANK(Justificar!B170),"",Justificar!B170)</f>
        <v/>
      </c>
      <c r="B163" t="str" cm="1">
        <f t="array" ref="B163">_xlfn.XLOOKUP(TablaJust[[#This Row],[User Code]],User[[#All],[User Code]],User[[#All],[CM]],"")</f>
        <v/>
      </c>
      <c r="C163" t="str">
        <f>IF(ISBLANK(Justificar!C170),"",Justificar!C170)</f>
        <v/>
      </c>
      <c r="D163" t="str">
        <f>IF(ISBLANK(Justificar!D170),"",Justificar!D170)</f>
        <v/>
      </c>
      <c r="E163" t="str">
        <f>IF(ISBLANK(Justificar!E170),"",Justificar!E170)</f>
        <v/>
      </c>
      <c r="F163" t="str">
        <f>IF(ISBLANK(Justificar!F170),"",Justificar!F170)</f>
        <v/>
      </c>
    </row>
    <row r="164" spans="1:6" x14ac:dyDescent="0.3">
      <c r="A164" t="str">
        <f>IF(ISBLANK(Justificar!B171),"",Justificar!B171)</f>
        <v/>
      </c>
      <c r="B164" t="str" cm="1">
        <f t="array" ref="B164">_xlfn.XLOOKUP(TablaJust[[#This Row],[User Code]],User[[#All],[User Code]],User[[#All],[CM]],"")</f>
        <v/>
      </c>
      <c r="C164" t="str">
        <f>IF(ISBLANK(Justificar!C171),"",Justificar!C171)</f>
        <v/>
      </c>
      <c r="D164" t="str">
        <f>IF(ISBLANK(Justificar!D171),"",Justificar!D171)</f>
        <v/>
      </c>
      <c r="E164" t="str">
        <f>IF(ISBLANK(Justificar!E171),"",Justificar!E171)</f>
        <v/>
      </c>
      <c r="F164" t="str">
        <f>IF(ISBLANK(Justificar!F171),"",Justificar!F171)</f>
        <v/>
      </c>
    </row>
    <row r="165" spans="1:6" x14ac:dyDescent="0.3">
      <c r="A165" t="str">
        <f>IF(ISBLANK(Justificar!B172),"",Justificar!B172)</f>
        <v/>
      </c>
      <c r="B165" t="str" cm="1">
        <f t="array" ref="B165">_xlfn.XLOOKUP(TablaJust[[#This Row],[User Code]],User[[#All],[User Code]],User[[#All],[CM]],"")</f>
        <v/>
      </c>
      <c r="C165" t="str">
        <f>IF(ISBLANK(Justificar!C172),"",Justificar!C172)</f>
        <v/>
      </c>
      <c r="D165" t="str">
        <f>IF(ISBLANK(Justificar!D172),"",Justificar!D172)</f>
        <v/>
      </c>
      <c r="E165" t="str">
        <f>IF(ISBLANK(Justificar!E172),"",Justificar!E172)</f>
        <v/>
      </c>
      <c r="F165" t="str">
        <f>IF(ISBLANK(Justificar!F172),"",Justificar!F172)</f>
        <v/>
      </c>
    </row>
    <row r="166" spans="1:6" x14ac:dyDescent="0.3">
      <c r="A166" t="str">
        <f>IF(ISBLANK(Justificar!B173),"",Justificar!B173)</f>
        <v/>
      </c>
      <c r="B166" t="str" cm="1">
        <f t="array" ref="B166">_xlfn.XLOOKUP(TablaJust[[#This Row],[User Code]],User[[#All],[User Code]],User[[#All],[CM]],"")</f>
        <v/>
      </c>
      <c r="C166" t="str">
        <f>IF(ISBLANK(Justificar!C173),"",Justificar!C173)</f>
        <v/>
      </c>
      <c r="D166" t="str">
        <f>IF(ISBLANK(Justificar!D173),"",Justificar!D173)</f>
        <v/>
      </c>
      <c r="E166" t="str">
        <f>IF(ISBLANK(Justificar!E173),"",Justificar!E173)</f>
        <v/>
      </c>
      <c r="F166" t="str">
        <f>IF(ISBLANK(Justificar!F173),"",Justificar!F173)</f>
        <v/>
      </c>
    </row>
    <row r="167" spans="1:6" x14ac:dyDescent="0.3">
      <c r="A167" t="str">
        <f>IF(ISBLANK(Justificar!B174),"",Justificar!B174)</f>
        <v/>
      </c>
      <c r="B167" t="str" cm="1">
        <f t="array" ref="B167">_xlfn.XLOOKUP(TablaJust[[#This Row],[User Code]],User[[#All],[User Code]],User[[#All],[CM]],"")</f>
        <v/>
      </c>
      <c r="C167" t="str">
        <f>IF(ISBLANK(Justificar!C174),"",Justificar!C174)</f>
        <v/>
      </c>
      <c r="D167" t="str">
        <f>IF(ISBLANK(Justificar!D174),"",Justificar!D174)</f>
        <v/>
      </c>
      <c r="E167" t="str">
        <f>IF(ISBLANK(Justificar!E174),"",Justificar!E174)</f>
        <v/>
      </c>
      <c r="F167" t="str">
        <f>IF(ISBLANK(Justificar!F174),"",Justificar!F174)</f>
        <v/>
      </c>
    </row>
    <row r="168" spans="1:6" x14ac:dyDescent="0.3">
      <c r="A168" t="str">
        <f>IF(ISBLANK(Justificar!B175),"",Justificar!B175)</f>
        <v/>
      </c>
      <c r="B168" t="str" cm="1">
        <f t="array" ref="B168">_xlfn.XLOOKUP(TablaJust[[#This Row],[User Code]],User[[#All],[User Code]],User[[#All],[CM]],"")</f>
        <v/>
      </c>
      <c r="C168" t="str">
        <f>IF(ISBLANK(Justificar!C175),"",Justificar!C175)</f>
        <v/>
      </c>
      <c r="D168" t="str">
        <f>IF(ISBLANK(Justificar!D175),"",Justificar!D175)</f>
        <v/>
      </c>
      <c r="E168" t="str">
        <f>IF(ISBLANK(Justificar!E175),"",Justificar!E175)</f>
        <v/>
      </c>
      <c r="F168" t="str">
        <f>IF(ISBLANK(Justificar!F175),"",Justificar!F175)</f>
        <v/>
      </c>
    </row>
    <row r="169" spans="1:6" x14ac:dyDescent="0.3">
      <c r="A169" t="str">
        <f>IF(ISBLANK(Justificar!B176),"",Justificar!B176)</f>
        <v/>
      </c>
      <c r="B169" t="str" cm="1">
        <f t="array" ref="B169">_xlfn.XLOOKUP(TablaJust[[#This Row],[User Code]],User[[#All],[User Code]],User[[#All],[CM]],"")</f>
        <v/>
      </c>
      <c r="C169" t="str">
        <f>IF(ISBLANK(Justificar!C176),"",Justificar!C176)</f>
        <v/>
      </c>
      <c r="D169" t="str">
        <f>IF(ISBLANK(Justificar!D176),"",Justificar!D176)</f>
        <v/>
      </c>
      <c r="E169" t="str">
        <f>IF(ISBLANK(Justificar!E176),"",Justificar!E176)</f>
        <v/>
      </c>
      <c r="F169" t="str">
        <f>IF(ISBLANK(Justificar!F176),"",Justificar!F176)</f>
        <v/>
      </c>
    </row>
    <row r="170" spans="1:6" x14ac:dyDescent="0.3">
      <c r="A170" t="str">
        <f>IF(ISBLANK(Justificar!B177),"",Justificar!B177)</f>
        <v/>
      </c>
      <c r="B170" t="str" cm="1">
        <f t="array" ref="B170">_xlfn.XLOOKUP(TablaJust[[#This Row],[User Code]],User[[#All],[User Code]],User[[#All],[CM]],"")</f>
        <v/>
      </c>
      <c r="C170" t="str">
        <f>IF(ISBLANK(Justificar!C177),"",Justificar!C177)</f>
        <v/>
      </c>
      <c r="D170" t="str">
        <f>IF(ISBLANK(Justificar!D177),"",Justificar!D177)</f>
        <v/>
      </c>
      <c r="E170" t="str">
        <f>IF(ISBLANK(Justificar!E177),"",Justificar!E177)</f>
        <v/>
      </c>
      <c r="F170" t="str">
        <f>IF(ISBLANK(Justificar!F177),"",Justificar!F177)</f>
        <v/>
      </c>
    </row>
    <row r="171" spans="1:6" x14ac:dyDescent="0.3">
      <c r="A171" t="str">
        <f>IF(ISBLANK(Justificar!B178),"",Justificar!B178)</f>
        <v/>
      </c>
      <c r="B171" t="str" cm="1">
        <f t="array" ref="B171">_xlfn.XLOOKUP(TablaJust[[#This Row],[User Code]],User[[#All],[User Code]],User[[#All],[CM]],"")</f>
        <v/>
      </c>
      <c r="C171" t="str">
        <f>IF(ISBLANK(Justificar!C178),"",Justificar!C178)</f>
        <v/>
      </c>
      <c r="D171" t="str">
        <f>IF(ISBLANK(Justificar!D178),"",Justificar!D178)</f>
        <v/>
      </c>
      <c r="E171" t="str">
        <f>IF(ISBLANK(Justificar!E178),"",Justificar!E178)</f>
        <v/>
      </c>
      <c r="F171" t="str">
        <f>IF(ISBLANK(Justificar!F178),"",Justificar!F178)</f>
        <v/>
      </c>
    </row>
    <row r="172" spans="1:6" x14ac:dyDescent="0.3">
      <c r="A172" t="str">
        <f>IF(ISBLANK(Justificar!B179),"",Justificar!B179)</f>
        <v/>
      </c>
      <c r="B172" t="str" cm="1">
        <f t="array" ref="B172">_xlfn.XLOOKUP(TablaJust[[#This Row],[User Code]],User[[#All],[User Code]],User[[#All],[CM]],"")</f>
        <v/>
      </c>
      <c r="C172" t="str">
        <f>IF(ISBLANK(Justificar!C179),"",Justificar!C179)</f>
        <v/>
      </c>
      <c r="D172" t="str">
        <f>IF(ISBLANK(Justificar!D179),"",Justificar!D179)</f>
        <v/>
      </c>
      <c r="E172" t="str">
        <f>IF(ISBLANK(Justificar!E179),"",Justificar!E179)</f>
        <v/>
      </c>
      <c r="F172" t="str">
        <f>IF(ISBLANK(Justificar!F179),"",Justificar!F179)</f>
        <v/>
      </c>
    </row>
    <row r="173" spans="1:6" x14ac:dyDescent="0.3">
      <c r="A173" t="str">
        <f>IF(ISBLANK(Justificar!B180),"",Justificar!B180)</f>
        <v/>
      </c>
      <c r="B173" t="str" cm="1">
        <f t="array" ref="B173">_xlfn.XLOOKUP(TablaJust[[#This Row],[User Code]],User[[#All],[User Code]],User[[#All],[CM]],"")</f>
        <v/>
      </c>
      <c r="C173" t="str">
        <f>IF(ISBLANK(Justificar!C180),"",Justificar!C180)</f>
        <v/>
      </c>
      <c r="D173" t="str">
        <f>IF(ISBLANK(Justificar!D180),"",Justificar!D180)</f>
        <v/>
      </c>
      <c r="E173" t="str">
        <f>IF(ISBLANK(Justificar!E180),"",Justificar!E180)</f>
        <v/>
      </c>
      <c r="F173" t="str">
        <f>IF(ISBLANK(Justificar!F180),"",Justificar!F180)</f>
        <v/>
      </c>
    </row>
    <row r="174" spans="1:6" x14ac:dyDescent="0.3">
      <c r="A174" t="str">
        <f>IF(ISBLANK(Justificar!B181),"",Justificar!B181)</f>
        <v/>
      </c>
      <c r="B174" t="str" cm="1">
        <f t="array" ref="B174">_xlfn.XLOOKUP(TablaJust[[#This Row],[User Code]],User[[#All],[User Code]],User[[#All],[CM]],"")</f>
        <v/>
      </c>
      <c r="C174" t="str">
        <f>IF(ISBLANK(Justificar!C181),"",Justificar!C181)</f>
        <v/>
      </c>
      <c r="D174" t="str">
        <f>IF(ISBLANK(Justificar!D181),"",Justificar!D181)</f>
        <v/>
      </c>
      <c r="E174" t="str">
        <f>IF(ISBLANK(Justificar!E181),"",Justificar!E181)</f>
        <v/>
      </c>
      <c r="F174" t="str">
        <f>IF(ISBLANK(Justificar!F181),"",Justificar!F181)</f>
        <v/>
      </c>
    </row>
    <row r="175" spans="1:6" x14ac:dyDescent="0.3">
      <c r="A175" t="str">
        <f>IF(ISBLANK(Justificar!B182),"",Justificar!B182)</f>
        <v/>
      </c>
      <c r="B175" t="str" cm="1">
        <f t="array" ref="B175">_xlfn.XLOOKUP(TablaJust[[#This Row],[User Code]],User[[#All],[User Code]],User[[#All],[CM]],"")</f>
        <v/>
      </c>
      <c r="C175" t="str">
        <f>IF(ISBLANK(Justificar!C182),"",Justificar!C182)</f>
        <v/>
      </c>
      <c r="D175" t="str">
        <f>IF(ISBLANK(Justificar!D182),"",Justificar!D182)</f>
        <v/>
      </c>
      <c r="E175" t="str">
        <f>IF(ISBLANK(Justificar!E182),"",Justificar!E182)</f>
        <v/>
      </c>
      <c r="F175" t="str">
        <f>IF(ISBLANK(Justificar!F182),"",Justificar!F182)</f>
        <v/>
      </c>
    </row>
    <row r="176" spans="1:6" x14ac:dyDescent="0.3">
      <c r="A176" t="str">
        <f>IF(ISBLANK(Justificar!B183),"",Justificar!B183)</f>
        <v/>
      </c>
      <c r="B176" t="str" cm="1">
        <f t="array" ref="B176">_xlfn.XLOOKUP(TablaJust[[#This Row],[User Code]],User[[#All],[User Code]],User[[#All],[CM]],"")</f>
        <v/>
      </c>
      <c r="C176" t="str">
        <f>IF(ISBLANK(Justificar!C183),"",Justificar!C183)</f>
        <v/>
      </c>
      <c r="D176" t="str">
        <f>IF(ISBLANK(Justificar!D183),"",Justificar!D183)</f>
        <v/>
      </c>
      <c r="E176" t="str">
        <f>IF(ISBLANK(Justificar!E183),"",Justificar!E183)</f>
        <v/>
      </c>
      <c r="F176" t="str">
        <f>IF(ISBLANK(Justificar!F183),"",Justificar!F183)</f>
        <v/>
      </c>
    </row>
    <row r="177" spans="1:6" x14ac:dyDescent="0.3">
      <c r="A177" t="str">
        <f>IF(ISBLANK(Justificar!B184),"",Justificar!B184)</f>
        <v/>
      </c>
      <c r="B177" t="str" cm="1">
        <f t="array" ref="B177">_xlfn.XLOOKUP(TablaJust[[#This Row],[User Code]],User[[#All],[User Code]],User[[#All],[CM]],"")</f>
        <v/>
      </c>
      <c r="C177" t="str">
        <f>IF(ISBLANK(Justificar!C184),"",Justificar!C184)</f>
        <v/>
      </c>
      <c r="D177" t="str">
        <f>IF(ISBLANK(Justificar!D184),"",Justificar!D184)</f>
        <v/>
      </c>
      <c r="E177" t="str">
        <f>IF(ISBLANK(Justificar!E184),"",Justificar!E184)</f>
        <v/>
      </c>
      <c r="F177" t="str">
        <f>IF(ISBLANK(Justificar!F184),"",Justificar!F184)</f>
        <v/>
      </c>
    </row>
    <row r="178" spans="1:6" x14ac:dyDescent="0.3">
      <c r="A178" t="str">
        <f>IF(ISBLANK(Justificar!B185),"",Justificar!B185)</f>
        <v/>
      </c>
      <c r="B178" t="str" cm="1">
        <f t="array" ref="B178">_xlfn.XLOOKUP(TablaJust[[#This Row],[User Code]],User[[#All],[User Code]],User[[#All],[CM]],"")</f>
        <v/>
      </c>
      <c r="C178" t="str">
        <f>IF(ISBLANK(Justificar!C185),"",Justificar!C185)</f>
        <v/>
      </c>
      <c r="D178" t="str">
        <f>IF(ISBLANK(Justificar!D185),"",Justificar!D185)</f>
        <v/>
      </c>
      <c r="E178" t="str">
        <f>IF(ISBLANK(Justificar!E185),"",Justificar!E185)</f>
        <v/>
      </c>
      <c r="F178" t="str">
        <f>IF(ISBLANK(Justificar!F185),"",Justificar!F185)</f>
        <v/>
      </c>
    </row>
    <row r="179" spans="1:6" x14ac:dyDescent="0.3">
      <c r="A179" t="str">
        <f>IF(ISBLANK(Justificar!B186),"",Justificar!B186)</f>
        <v/>
      </c>
      <c r="B179" t="str" cm="1">
        <f t="array" ref="B179">_xlfn.XLOOKUP(TablaJust[[#This Row],[User Code]],User[[#All],[User Code]],User[[#All],[CM]],"")</f>
        <v/>
      </c>
      <c r="C179" t="str">
        <f>IF(ISBLANK(Justificar!C186),"",Justificar!C186)</f>
        <v/>
      </c>
      <c r="D179" t="str">
        <f>IF(ISBLANK(Justificar!D186),"",Justificar!D186)</f>
        <v/>
      </c>
      <c r="E179" t="str">
        <f>IF(ISBLANK(Justificar!E186),"",Justificar!E186)</f>
        <v/>
      </c>
      <c r="F179" t="str">
        <f>IF(ISBLANK(Justificar!F186),"",Justificar!F186)</f>
        <v/>
      </c>
    </row>
    <row r="180" spans="1:6" x14ac:dyDescent="0.3">
      <c r="A180" t="str">
        <f>IF(ISBLANK(Justificar!B187),"",Justificar!B187)</f>
        <v/>
      </c>
      <c r="B180" t="str" cm="1">
        <f t="array" ref="B180">_xlfn.XLOOKUP(TablaJust[[#This Row],[User Code]],User[[#All],[User Code]],User[[#All],[CM]],"")</f>
        <v/>
      </c>
      <c r="C180" t="str">
        <f>IF(ISBLANK(Justificar!C187),"",Justificar!C187)</f>
        <v/>
      </c>
      <c r="D180" t="str">
        <f>IF(ISBLANK(Justificar!D187),"",Justificar!D187)</f>
        <v/>
      </c>
      <c r="E180" t="str">
        <f>IF(ISBLANK(Justificar!E187),"",Justificar!E187)</f>
        <v/>
      </c>
      <c r="F180" t="str">
        <f>IF(ISBLANK(Justificar!F187),"",Justificar!F187)</f>
        <v/>
      </c>
    </row>
    <row r="181" spans="1:6" x14ac:dyDescent="0.3">
      <c r="A181" t="str">
        <f>IF(ISBLANK(Justificar!B188),"",Justificar!B188)</f>
        <v/>
      </c>
      <c r="B181" t="str" cm="1">
        <f t="array" ref="B181">_xlfn.XLOOKUP(TablaJust[[#This Row],[User Code]],User[[#All],[User Code]],User[[#All],[CM]],"")</f>
        <v/>
      </c>
      <c r="C181" t="str">
        <f>IF(ISBLANK(Justificar!C188),"",Justificar!C188)</f>
        <v/>
      </c>
      <c r="D181" t="str">
        <f>IF(ISBLANK(Justificar!D188),"",Justificar!D188)</f>
        <v/>
      </c>
      <c r="E181" t="str">
        <f>IF(ISBLANK(Justificar!E188),"",Justificar!E188)</f>
        <v/>
      </c>
      <c r="F181" t="str">
        <f>IF(ISBLANK(Justificar!F188),"",Justificar!F188)</f>
        <v/>
      </c>
    </row>
    <row r="182" spans="1:6" x14ac:dyDescent="0.3">
      <c r="A182" t="str">
        <f>IF(ISBLANK(Justificar!B189),"",Justificar!B189)</f>
        <v/>
      </c>
      <c r="B182" t="str" cm="1">
        <f t="array" ref="B182">_xlfn.XLOOKUP(TablaJust[[#This Row],[User Code]],User[[#All],[User Code]],User[[#All],[CM]],"")</f>
        <v/>
      </c>
      <c r="C182" t="str">
        <f>IF(ISBLANK(Justificar!C189),"",Justificar!C189)</f>
        <v/>
      </c>
      <c r="D182" t="str">
        <f>IF(ISBLANK(Justificar!D189),"",Justificar!D189)</f>
        <v/>
      </c>
      <c r="E182" t="str">
        <f>IF(ISBLANK(Justificar!E189),"",Justificar!E189)</f>
        <v/>
      </c>
      <c r="F182" t="str">
        <f>IF(ISBLANK(Justificar!F189),"",Justificar!F189)</f>
        <v/>
      </c>
    </row>
    <row r="183" spans="1:6" x14ac:dyDescent="0.3">
      <c r="A183" t="str">
        <f>IF(ISBLANK(Justificar!B190),"",Justificar!B190)</f>
        <v/>
      </c>
      <c r="B183" t="str" cm="1">
        <f t="array" ref="B183">_xlfn.XLOOKUP(TablaJust[[#This Row],[User Code]],User[[#All],[User Code]],User[[#All],[CM]],"")</f>
        <v/>
      </c>
      <c r="C183" t="str">
        <f>IF(ISBLANK(Justificar!C190),"",Justificar!C190)</f>
        <v/>
      </c>
      <c r="D183" t="str">
        <f>IF(ISBLANK(Justificar!D190),"",Justificar!D190)</f>
        <v/>
      </c>
      <c r="E183" t="str">
        <f>IF(ISBLANK(Justificar!E190),"",Justificar!E190)</f>
        <v/>
      </c>
      <c r="F183" t="str">
        <f>IF(ISBLANK(Justificar!F190),"",Justificar!F190)</f>
        <v/>
      </c>
    </row>
    <row r="184" spans="1:6" x14ac:dyDescent="0.3">
      <c r="A184" t="str">
        <f>IF(ISBLANK(Justificar!B191),"",Justificar!B191)</f>
        <v/>
      </c>
      <c r="B184" t="str" cm="1">
        <f t="array" ref="B184">_xlfn.XLOOKUP(TablaJust[[#This Row],[User Code]],User[[#All],[User Code]],User[[#All],[CM]],"")</f>
        <v/>
      </c>
      <c r="C184" t="str">
        <f>IF(ISBLANK(Justificar!C191),"",Justificar!C191)</f>
        <v/>
      </c>
      <c r="D184" t="str">
        <f>IF(ISBLANK(Justificar!D191),"",Justificar!D191)</f>
        <v/>
      </c>
      <c r="E184" t="str">
        <f>IF(ISBLANK(Justificar!E191),"",Justificar!E191)</f>
        <v/>
      </c>
      <c r="F184" t="str">
        <f>IF(ISBLANK(Justificar!F191),"",Justificar!F191)</f>
        <v/>
      </c>
    </row>
    <row r="185" spans="1:6" x14ac:dyDescent="0.3">
      <c r="A185" t="str">
        <f>IF(ISBLANK(Justificar!B192),"",Justificar!B192)</f>
        <v/>
      </c>
      <c r="B185" t="str" cm="1">
        <f t="array" ref="B185">_xlfn.XLOOKUP(TablaJust[[#This Row],[User Code]],User[[#All],[User Code]],User[[#All],[CM]],"")</f>
        <v/>
      </c>
      <c r="C185" t="str">
        <f>IF(ISBLANK(Justificar!C192),"",Justificar!C192)</f>
        <v/>
      </c>
      <c r="D185" t="str">
        <f>IF(ISBLANK(Justificar!D192),"",Justificar!D192)</f>
        <v/>
      </c>
      <c r="E185" t="str">
        <f>IF(ISBLANK(Justificar!E192),"",Justificar!E192)</f>
        <v/>
      </c>
      <c r="F185" t="str">
        <f>IF(ISBLANK(Justificar!F192),"",Justificar!F192)</f>
        <v/>
      </c>
    </row>
    <row r="186" spans="1:6" x14ac:dyDescent="0.3">
      <c r="A186" t="str">
        <f>IF(ISBLANK(Justificar!B193),"",Justificar!B193)</f>
        <v/>
      </c>
      <c r="B186" t="str" cm="1">
        <f t="array" ref="B186">_xlfn.XLOOKUP(TablaJust[[#This Row],[User Code]],User[[#All],[User Code]],User[[#All],[CM]],"")</f>
        <v/>
      </c>
      <c r="C186" t="str">
        <f>IF(ISBLANK(Justificar!C193),"",Justificar!C193)</f>
        <v/>
      </c>
      <c r="D186" t="str">
        <f>IF(ISBLANK(Justificar!D193),"",Justificar!D193)</f>
        <v/>
      </c>
      <c r="E186" t="str">
        <f>IF(ISBLANK(Justificar!E193),"",Justificar!E193)</f>
        <v/>
      </c>
      <c r="F186" t="str">
        <f>IF(ISBLANK(Justificar!F193),"",Justificar!F193)</f>
        <v/>
      </c>
    </row>
    <row r="187" spans="1:6" x14ac:dyDescent="0.3">
      <c r="A187" t="str">
        <f>IF(ISBLANK(Justificar!B194),"",Justificar!B194)</f>
        <v/>
      </c>
      <c r="B187" t="str" cm="1">
        <f t="array" ref="B187">_xlfn.XLOOKUP(TablaJust[[#This Row],[User Code]],User[[#All],[User Code]],User[[#All],[CM]],"")</f>
        <v/>
      </c>
      <c r="C187" t="str">
        <f>IF(ISBLANK(Justificar!C194),"",Justificar!C194)</f>
        <v/>
      </c>
      <c r="D187" t="str">
        <f>IF(ISBLANK(Justificar!D194),"",Justificar!D194)</f>
        <v/>
      </c>
      <c r="E187" t="str">
        <f>IF(ISBLANK(Justificar!E194),"",Justificar!E194)</f>
        <v/>
      </c>
      <c r="F187" t="str">
        <f>IF(ISBLANK(Justificar!F194),"",Justificar!F194)</f>
        <v/>
      </c>
    </row>
    <row r="188" spans="1:6" x14ac:dyDescent="0.3">
      <c r="A188" t="str">
        <f>IF(ISBLANK(Justificar!B195),"",Justificar!B195)</f>
        <v/>
      </c>
      <c r="B188" t="str" cm="1">
        <f t="array" ref="B188">_xlfn.XLOOKUP(TablaJust[[#This Row],[User Code]],User[[#All],[User Code]],User[[#All],[CM]],"")</f>
        <v/>
      </c>
      <c r="C188" t="str">
        <f>IF(ISBLANK(Justificar!C195),"",Justificar!C195)</f>
        <v/>
      </c>
      <c r="D188" t="str">
        <f>IF(ISBLANK(Justificar!D195),"",Justificar!D195)</f>
        <v/>
      </c>
      <c r="E188" t="str">
        <f>IF(ISBLANK(Justificar!E195),"",Justificar!E195)</f>
        <v/>
      </c>
      <c r="F188" t="str">
        <f>IF(ISBLANK(Justificar!F195),"",Justificar!F195)</f>
        <v/>
      </c>
    </row>
    <row r="189" spans="1:6" x14ac:dyDescent="0.3">
      <c r="A189" t="str">
        <f>IF(ISBLANK(Justificar!B196),"",Justificar!B196)</f>
        <v/>
      </c>
      <c r="B189" t="str" cm="1">
        <f t="array" ref="B189">_xlfn.XLOOKUP(TablaJust[[#This Row],[User Code]],User[[#All],[User Code]],User[[#All],[CM]],"")</f>
        <v/>
      </c>
      <c r="C189" t="str">
        <f>IF(ISBLANK(Justificar!C196),"",Justificar!C196)</f>
        <v/>
      </c>
      <c r="D189" t="str">
        <f>IF(ISBLANK(Justificar!D196),"",Justificar!D196)</f>
        <v/>
      </c>
      <c r="E189" t="str">
        <f>IF(ISBLANK(Justificar!E196),"",Justificar!E196)</f>
        <v/>
      </c>
      <c r="F189" t="str">
        <f>IF(ISBLANK(Justificar!F196),"",Justificar!F196)</f>
        <v/>
      </c>
    </row>
    <row r="190" spans="1:6" x14ac:dyDescent="0.3">
      <c r="A190" t="str">
        <f>IF(ISBLANK(Justificar!B197),"",Justificar!B197)</f>
        <v/>
      </c>
      <c r="B190" t="str" cm="1">
        <f t="array" ref="B190">_xlfn.XLOOKUP(TablaJust[[#This Row],[User Code]],User[[#All],[User Code]],User[[#All],[CM]],"")</f>
        <v/>
      </c>
      <c r="C190" t="str">
        <f>IF(ISBLANK(Justificar!C197),"",Justificar!C197)</f>
        <v/>
      </c>
      <c r="D190" t="str">
        <f>IF(ISBLANK(Justificar!D197),"",Justificar!D197)</f>
        <v/>
      </c>
      <c r="E190" t="str">
        <f>IF(ISBLANK(Justificar!E197),"",Justificar!E197)</f>
        <v/>
      </c>
      <c r="F190" t="str">
        <f>IF(ISBLANK(Justificar!F197),"",Justificar!F197)</f>
        <v/>
      </c>
    </row>
    <row r="191" spans="1:6" x14ac:dyDescent="0.3">
      <c r="A191" t="str">
        <f>IF(ISBLANK(Justificar!B198),"",Justificar!B198)</f>
        <v/>
      </c>
      <c r="B191" t="str" cm="1">
        <f t="array" ref="B191">_xlfn.XLOOKUP(TablaJust[[#This Row],[User Code]],User[[#All],[User Code]],User[[#All],[CM]],"")</f>
        <v/>
      </c>
      <c r="C191" t="str">
        <f>IF(ISBLANK(Justificar!C198),"",Justificar!C198)</f>
        <v/>
      </c>
      <c r="D191" t="str">
        <f>IF(ISBLANK(Justificar!D198),"",Justificar!D198)</f>
        <v/>
      </c>
      <c r="E191" t="str">
        <f>IF(ISBLANK(Justificar!E198),"",Justificar!E198)</f>
        <v/>
      </c>
      <c r="F191" t="str">
        <f>IF(ISBLANK(Justificar!F198),"",Justificar!F198)</f>
        <v/>
      </c>
    </row>
    <row r="192" spans="1:6" x14ac:dyDescent="0.3">
      <c r="A192" t="str">
        <f>IF(ISBLANK(Justificar!B199),"",Justificar!B199)</f>
        <v/>
      </c>
      <c r="B192" t="str" cm="1">
        <f t="array" ref="B192">_xlfn.XLOOKUP(TablaJust[[#This Row],[User Code]],User[[#All],[User Code]],User[[#All],[CM]],"")</f>
        <v/>
      </c>
      <c r="C192" t="str">
        <f>IF(ISBLANK(Justificar!C199),"",Justificar!C199)</f>
        <v/>
      </c>
      <c r="D192" t="str">
        <f>IF(ISBLANK(Justificar!D199),"",Justificar!D199)</f>
        <v/>
      </c>
      <c r="E192" t="str">
        <f>IF(ISBLANK(Justificar!E199),"",Justificar!E199)</f>
        <v/>
      </c>
      <c r="F192" t="str">
        <f>IF(ISBLANK(Justificar!F199),"",Justificar!F199)</f>
        <v/>
      </c>
    </row>
    <row r="193" spans="1:6" x14ac:dyDescent="0.3">
      <c r="A193" t="str">
        <f>IF(ISBLANK(Justificar!B200),"",Justificar!B200)</f>
        <v/>
      </c>
      <c r="B193" t="str" cm="1">
        <f t="array" ref="B193">_xlfn.XLOOKUP(TablaJust[[#This Row],[User Code]],User[[#All],[User Code]],User[[#All],[CM]],"")</f>
        <v/>
      </c>
      <c r="C193" t="str">
        <f>IF(ISBLANK(Justificar!C200),"",Justificar!C200)</f>
        <v/>
      </c>
      <c r="D193" t="str">
        <f>IF(ISBLANK(Justificar!D200),"",Justificar!D200)</f>
        <v/>
      </c>
      <c r="E193" t="str">
        <f>IF(ISBLANK(Justificar!E200),"",Justificar!E200)</f>
        <v/>
      </c>
      <c r="F193" t="str">
        <f>IF(ISBLANK(Justificar!F200),"",Justificar!F200)</f>
        <v/>
      </c>
    </row>
    <row r="194" spans="1:6" x14ac:dyDescent="0.3">
      <c r="A194" t="str">
        <f>IF(ISBLANK(Justificar!B201),"",Justificar!B201)</f>
        <v/>
      </c>
      <c r="B194" t="str" cm="1">
        <f t="array" ref="B194">_xlfn.XLOOKUP(TablaJust[[#This Row],[User Code]],User[[#All],[User Code]],User[[#All],[CM]],"")</f>
        <v/>
      </c>
      <c r="C194" t="str">
        <f>IF(ISBLANK(Justificar!C201),"",Justificar!C201)</f>
        <v/>
      </c>
      <c r="D194" t="str">
        <f>IF(ISBLANK(Justificar!D201),"",Justificar!D201)</f>
        <v/>
      </c>
      <c r="E194" t="str">
        <f>IF(ISBLANK(Justificar!E201),"",Justificar!E201)</f>
        <v/>
      </c>
      <c r="F194" t="str">
        <f>IF(ISBLANK(Justificar!F201),"",Justificar!F201)</f>
        <v/>
      </c>
    </row>
    <row r="195" spans="1:6" x14ac:dyDescent="0.3">
      <c r="A195" t="str">
        <f>IF(ISBLANK(Justificar!B202),"",Justificar!B202)</f>
        <v/>
      </c>
      <c r="B195" t="str" cm="1">
        <f t="array" ref="B195">_xlfn.XLOOKUP(TablaJust[[#This Row],[User Code]],User[[#All],[User Code]],User[[#All],[CM]],"")</f>
        <v/>
      </c>
      <c r="C195" t="str">
        <f>IF(ISBLANK(Justificar!C202),"",Justificar!C202)</f>
        <v/>
      </c>
      <c r="D195" t="str">
        <f>IF(ISBLANK(Justificar!D202),"",Justificar!D202)</f>
        <v/>
      </c>
      <c r="E195" t="str">
        <f>IF(ISBLANK(Justificar!E202),"",Justificar!E202)</f>
        <v/>
      </c>
      <c r="F195" t="str">
        <f>IF(ISBLANK(Justificar!F202),"",Justificar!F202)</f>
        <v/>
      </c>
    </row>
    <row r="196" spans="1:6" x14ac:dyDescent="0.3">
      <c r="A196" t="str">
        <f>IF(ISBLANK(Justificar!B203),"",Justificar!B203)</f>
        <v/>
      </c>
      <c r="B196" t="str" cm="1">
        <f t="array" ref="B196">_xlfn.XLOOKUP(TablaJust[[#This Row],[User Code]],User[[#All],[User Code]],User[[#All],[CM]],"")</f>
        <v/>
      </c>
      <c r="C196" t="str">
        <f>IF(ISBLANK(Justificar!C203),"",Justificar!C203)</f>
        <v/>
      </c>
      <c r="D196" t="str">
        <f>IF(ISBLANK(Justificar!D203),"",Justificar!D203)</f>
        <v/>
      </c>
      <c r="E196" t="str">
        <f>IF(ISBLANK(Justificar!E203),"",Justificar!E203)</f>
        <v/>
      </c>
      <c r="F196" t="str">
        <f>IF(ISBLANK(Justificar!F203),"",Justificar!F203)</f>
        <v/>
      </c>
    </row>
    <row r="197" spans="1:6" x14ac:dyDescent="0.3">
      <c r="A197" t="str">
        <f>IF(ISBLANK(Justificar!B204),"",Justificar!B204)</f>
        <v/>
      </c>
      <c r="B197" t="str" cm="1">
        <f t="array" ref="B197">_xlfn.XLOOKUP(TablaJust[[#This Row],[User Code]],User[[#All],[User Code]],User[[#All],[CM]],"")</f>
        <v/>
      </c>
      <c r="C197" t="str">
        <f>IF(ISBLANK(Justificar!C204),"",Justificar!C204)</f>
        <v/>
      </c>
      <c r="D197" t="str">
        <f>IF(ISBLANK(Justificar!D204),"",Justificar!D204)</f>
        <v/>
      </c>
      <c r="E197" t="str">
        <f>IF(ISBLANK(Justificar!E204),"",Justificar!E204)</f>
        <v/>
      </c>
      <c r="F197" t="str">
        <f>IF(ISBLANK(Justificar!F204),"",Justificar!F204)</f>
        <v/>
      </c>
    </row>
    <row r="198" spans="1:6" x14ac:dyDescent="0.3">
      <c r="A198" t="str">
        <f>IF(ISBLANK(Justificar!B205),"",Justificar!B205)</f>
        <v/>
      </c>
      <c r="B198" t="str" cm="1">
        <f t="array" ref="B198">_xlfn.XLOOKUP(TablaJust[[#This Row],[User Code]],User[[#All],[User Code]],User[[#All],[CM]],"")</f>
        <v/>
      </c>
      <c r="C198" t="str">
        <f>IF(ISBLANK(Justificar!C205),"",Justificar!C205)</f>
        <v/>
      </c>
      <c r="D198" t="str">
        <f>IF(ISBLANK(Justificar!D205),"",Justificar!D205)</f>
        <v/>
      </c>
      <c r="E198" t="str">
        <f>IF(ISBLANK(Justificar!E205),"",Justificar!E205)</f>
        <v/>
      </c>
      <c r="F198" t="str">
        <f>IF(ISBLANK(Justificar!F205),"",Justificar!F205)</f>
        <v/>
      </c>
    </row>
    <row r="199" spans="1:6" x14ac:dyDescent="0.3">
      <c r="A199" t="str">
        <f>IF(ISBLANK(Justificar!B206),"",Justificar!B206)</f>
        <v/>
      </c>
      <c r="B199" t="str" cm="1">
        <f t="array" ref="B199">_xlfn.XLOOKUP(TablaJust[[#This Row],[User Code]],User[[#All],[User Code]],User[[#All],[CM]],"")</f>
        <v/>
      </c>
      <c r="C199" t="str">
        <f>IF(ISBLANK(Justificar!C206),"",Justificar!C206)</f>
        <v/>
      </c>
      <c r="D199" t="str">
        <f>IF(ISBLANK(Justificar!D206),"",Justificar!D206)</f>
        <v/>
      </c>
      <c r="E199" t="str">
        <f>IF(ISBLANK(Justificar!E206),"",Justificar!E206)</f>
        <v/>
      </c>
      <c r="F199" t="str">
        <f>IF(ISBLANK(Justificar!F206),"",Justificar!F206)</f>
        <v/>
      </c>
    </row>
    <row r="200" spans="1:6" x14ac:dyDescent="0.3">
      <c r="A200" t="str">
        <f>IF(ISBLANK(Justificar!B207),"",Justificar!B207)</f>
        <v/>
      </c>
      <c r="B200" t="str" cm="1">
        <f t="array" ref="B200">_xlfn.XLOOKUP(TablaJust[[#This Row],[User Code]],User[[#All],[User Code]],User[[#All],[CM]],"")</f>
        <v/>
      </c>
      <c r="C200" t="str">
        <f>IF(ISBLANK(Justificar!C207),"",Justificar!C207)</f>
        <v/>
      </c>
      <c r="D200" t="str">
        <f>IF(ISBLANK(Justificar!D207),"",Justificar!D207)</f>
        <v/>
      </c>
      <c r="E200" t="str">
        <f>IF(ISBLANK(Justificar!E207),"",Justificar!E207)</f>
        <v/>
      </c>
      <c r="F200" t="str">
        <f>IF(ISBLANK(Justificar!F207),"",Justificar!F207)</f>
        <v/>
      </c>
    </row>
    <row r="201" spans="1:6" x14ac:dyDescent="0.3">
      <c r="A201" t="str">
        <f>IF(ISBLANK(Justificar!B208),"",Justificar!B208)</f>
        <v/>
      </c>
      <c r="B201" t="str" cm="1">
        <f t="array" ref="B201">_xlfn.XLOOKUP(TablaJust[[#This Row],[User Code]],User[[#All],[User Code]],User[[#All],[CM]],"")</f>
        <v/>
      </c>
      <c r="C201" t="str">
        <f>IF(ISBLANK(Justificar!C208),"",Justificar!C208)</f>
        <v/>
      </c>
      <c r="D201" t="str">
        <f>IF(ISBLANK(Justificar!D208),"",Justificar!D208)</f>
        <v/>
      </c>
      <c r="E201" t="str">
        <f>IF(ISBLANK(Justificar!E208),"",Justificar!E208)</f>
        <v/>
      </c>
      <c r="F201" t="str">
        <f>IF(ISBLANK(Justificar!F208),"",Justificar!F208)</f>
        <v/>
      </c>
    </row>
    <row r="202" spans="1:6" x14ac:dyDescent="0.3">
      <c r="A202" t="str">
        <f>IF(ISBLANK(Justificar!B209),"",Justificar!B209)</f>
        <v/>
      </c>
      <c r="B202" t="str" cm="1">
        <f t="array" ref="B202">_xlfn.XLOOKUP(TablaJust[[#This Row],[User Code]],User[[#All],[User Code]],User[[#All],[CM]],"")</f>
        <v/>
      </c>
      <c r="C202" t="str">
        <f>IF(ISBLANK(Justificar!C209),"",Justificar!C209)</f>
        <v/>
      </c>
      <c r="D202" t="str">
        <f>IF(ISBLANK(Justificar!D209),"",Justificar!D209)</f>
        <v/>
      </c>
      <c r="E202" t="str">
        <f>IF(ISBLANK(Justificar!E209),"",Justificar!E209)</f>
        <v/>
      </c>
      <c r="F202" t="str">
        <f>IF(ISBLANK(Justificar!F209),"",Justificar!F209)</f>
        <v/>
      </c>
    </row>
    <row r="203" spans="1:6" x14ac:dyDescent="0.3">
      <c r="A203" t="str">
        <f>IF(ISBLANK(Justificar!B210),"",Justificar!B210)</f>
        <v/>
      </c>
      <c r="B203" t="str" cm="1">
        <f t="array" ref="B203">_xlfn.XLOOKUP(TablaJust[[#This Row],[User Code]],User[[#All],[User Code]],User[[#All],[CM]],"")</f>
        <v/>
      </c>
      <c r="C203" t="str">
        <f>IF(ISBLANK(Justificar!C210),"",Justificar!C210)</f>
        <v/>
      </c>
      <c r="D203" t="str">
        <f>IF(ISBLANK(Justificar!D210),"",Justificar!D210)</f>
        <v/>
      </c>
      <c r="E203" t="str">
        <f>IF(ISBLANK(Justificar!E210),"",Justificar!E210)</f>
        <v/>
      </c>
      <c r="F203" t="str">
        <f>IF(ISBLANK(Justificar!F210),"",Justificar!F210)</f>
        <v/>
      </c>
    </row>
    <row r="204" spans="1:6" x14ac:dyDescent="0.3">
      <c r="A204" t="str">
        <f>IF(ISBLANK(Justificar!B211),"",Justificar!B211)</f>
        <v/>
      </c>
      <c r="B204" t="str" cm="1">
        <f t="array" ref="B204">_xlfn.XLOOKUP(TablaJust[[#This Row],[User Code]],User[[#All],[User Code]],User[[#All],[CM]],"")</f>
        <v/>
      </c>
      <c r="C204" t="str">
        <f>IF(ISBLANK(Justificar!C211),"",Justificar!C211)</f>
        <v/>
      </c>
      <c r="D204" t="str">
        <f>IF(ISBLANK(Justificar!D211),"",Justificar!D211)</f>
        <v/>
      </c>
      <c r="E204" t="str">
        <f>IF(ISBLANK(Justificar!E211),"",Justificar!E211)</f>
        <v/>
      </c>
      <c r="F204" t="str">
        <f>IF(ISBLANK(Justificar!F211),"",Justificar!F211)</f>
        <v/>
      </c>
    </row>
    <row r="205" spans="1:6" x14ac:dyDescent="0.3">
      <c r="A205" t="str">
        <f>IF(ISBLANK(Justificar!B212),"",Justificar!B212)</f>
        <v/>
      </c>
      <c r="B205" t="str" cm="1">
        <f t="array" ref="B205">_xlfn.XLOOKUP(TablaJust[[#This Row],[User Code]],User[[#All],[User Code]],User[[#All],[CM]],"")</f>
        <v/>
      </c>
      <c r="C205" t="str">
        <f>IF(ISBLANK(Justificar!C212),"",Justificar!C212)</f>
        <v/>
      </c>
      <c r="D205" t="str">
        <f>IF(ISBLANK(Justificar!D212),"",Justificar!D212)</f>
        <v/>
      </c>
      <c r="E205" t="str">
        <f>IF(ISBLANK(Justificar!E212),"",Justificar!E212)</f>
        <v/>
      </c>
      <c r="F205" t="str">
        <f>IF(ISBLANK(Justificar!F212),"",Justificar!F212)</f>
        <v/>
      </c>
    </row>
    <row r="206" spans="1:6" x14ac:dyDescent="0.3">
      <c r="A206" t="str">
        <f>IF(ISBLANK(Justificar!B213),"",Justificar!B213)</f>
        <v/>
      </c>
      <c r="B206" t="str" cm="1">
        <f t="array" ref="B206">_xlfn.XLOOKUP(TablaJust[[#This Row],[User Code]],User[[#All],[User Code]],User[[#All],[CM]],"")</f>
        <v/>
      </c>
      <c r="C206" t="str">
        <f>IF(ISBLANK(Justificar!C213),"",Justificar!C213)</f>
        <v/>
      </c>
      <c r="D206" t="str">
        <f>IF(ISBLANK(Justificar!D213),"",Justificar!D213)</f>
        <v/>
      </c>
      <c r="E206" t="str">
        <f>IF(ISBLANK(Justificar!E213),"",Justificar!E213)</f>
        <v/>
      </c>
      <c r="F206" t="str">
        <f>IF(ISBLANK(Justificar!F213),"",Justificar!F213)</f>
        <v/>
      </c>
    </row>
    <row r="207" spans="1:6" x14ac:dyDescent="0.3">
      <c r="A207" t="str">
        <f>IF(ISBLANK(Justificar!B214),"",Justificar!B214)</f>
        <v/>
      </c>
      <c r="B207" t="str" cm="1">
        <f t="array" ref="B207">_xlfn.XLOOKUP(TablaJust[[#This Row],[User Code]],User[[#All],[User Code]],User[[#All],[CM]],"")</f>
        <v/>
      </c>
      <c r="C207" t="str">
        <f>IF(ISBLANK(Justificar!C214),"",Justificar!C214)</f>
        <v/>
      </c>
      <c r="D207" t="str">
        <f>IF(ISBLANK(Justificar!D214),"",Justificar!D214)</f>
        <v/>
      </c>
      <c r="E207" t="str">
        <f>IF(ISBLANK(Justificar!E214),"",Justificar!E214)</f>
        <v/>
      </c>
      <c r="F207" t="str">
        <f>IF(ISBLANK(Justificar!F214),"",Justificar!F214)</f>
        <v/>
      </c>
    </row>
    <row r="208" spans="1:6" x14ac:dyDescent="0.3">
      <c r="A208" t="str">
        <f>IF(ISBLANK(Justificar!B215),"",Justificar!B215)</f>
        <v/>
      </c>
      <c r="B208" t="str" cm="1">
        <f t="array" ref="B208">_xlfn.XLOOKUP(TablaJust[[#This Row],[User Code]],User[[#All],[User Code]],User[[#All],[CM]],"")</f>
        <v/>
      </c>
      <c r="C208" t="str">
        <f>IF(ISBLANK(Justificar!C215),"",Justificar!C215)</f>
        <v/>
      </c>
      <c r="D208" t="str">
        <f>IF(ISBLANK(Justificar!D215),"",Justificar!D215)</f>
        <v/>
      </c>
      <c r="E208" t="str">
        <f>IF(ISBLANK(Justificar!E215),"",Justificar!E215)</f>
        <v/>
      </c>
      <c r="F208" t="str">
        <f>IF(ISBLANK(Justificar!F215),"",Justificar!F215)</f>
        <v/>
      </c>
    </row>
    <row r="209" spans="1:6" x14ac:dyDescent="0.3">
      <c r="A209" t="str">
        <f>IF(ISBLANK(Justificar!B216),"",Justificar!B216)</f>
        <v/>
      </c>
      <c r="B209" t="str" cm="1">
        <f t="array" ref="B209">_xlfn.XLOOKUP(TablaJust[[#This Row],[User Code]],User[[#All],[User Code]],User[[#All],[CM]],"")</f>
        <v/>
      </c>
      <c r="C209" t="str">
        <f>IF(ISBLANK(Justificar!C216),"",Justificar!C216)</f>
        <v/>
      </c>
      <c r="D209" t="str">
        <f>IF(ISBLANK(Justificar!D216),"",Justificar!D216)</f>
        <v/>
      </c>
      <c r="E209" t="str">
        <f>IF(ISBLANK(Justificar!E216),"",Justificar!E216)</f>
        <v/>
      </c>
      <c r="F209" t="str">
        <f>IF(ISBLANK(Justificar!F216),"",Justificar!F216)</f>
        <v/>
      </c>
    </row>
    <row r="210" spans="1:6" x14ac:dyDescent="0.3">
      <c r="A210" t="str">
        <f>IF(ISBLANK(Justificar!B217),"",Justificar!B217)</f>
        <v/>
      </c>
      <c r="B210" t="str" cm="1">
        <f t="array" ref="B210">_xlfn.XLOOKUP(TablaJust[[#This Row],[User Code]],User[[#All],[User Code]],User[[#All],[CM]],"")</f>
        <v/>
      </c>
      <c r="C210" t="str">
        <f>IF(ISBLANK(Justificar!C217),"",Justificar!C217)</f>
        <v/>
      </c>
      <c r="D210" t="str">
        <f>IF(ISBLANK(Justificar!D217),"",Justificar!D217)</f>
        <v/>
      </c>
      <c r="E210" t="str">
        <f>IF(ISBLANK(Justificar!E217),"",Justificar!E217)</f>
        <v/>
      </c>
      <c r="F210" t="str">
        <f>IF(ISBLANK(Justificar!F217),"",Justificar!F217)</f>
        <v/>
      </c>
    </row>
    <row r="211" spans="1:6" x14ac:dyDescent="0.3">
      <c r="A211" t="str">
        <f>IF(ISBLANK(Justificar!B218),"",Justificar!B218)</f>
        <v/>
      </c>
      <c r="B211" t="str" cm="1">
        <f t="array" ref="B211">_xlfn.XLOOKUP(TablaJust[[#This Row],[User Code]],User[[#All],[User Code]],User[[#All],[CM]],"")</f>
        <v/>
      </c>
      <c r="C211" t="str">
        <f>IF(ISBLANK(Justificar!C218),"",Justificar!C218)</f>
        <v/>
      </c>
      <c r="D211" t="str">
        <f>IF(ISBLANK(Justificar!D218),"",Justificar!D218)</f>
        <v/>
      </c>
      <c r="E211" t="str">
        <f>IF(ISBLANK(Justificar!E218),"",Justificar!E218)</f>
        <v/>
      </c>
      <c r="F211" t="str">
        <f>IF(ISBLANK(Justificar!F218),"",Justificar!F218)</f>
        <v/>
      </c>
    </row>
    <row r="212" spans="1:6" x14ac:dyDescent="0.3">
      <c r="A212" t="str">
        <f>IF(ISBLANK(Justificar!B219),"",Justificar!B219)</f>
        <v/>
      </c>
      <c r="B212" t="str" cm="1">
        <f t="array" ref="B212">_xlfn.XLOOKUP(TablaJust[[#This Row],[User Code]],User[[#All],[User Code]],User[[#All],[CM]],"")</f>
        <v/>
      </c>
      <c r="C212" t="str">
        <f>IF(ISBLANK(Justificar!C219),"",Justificar!C219)</f>
        <v/>
      </c>
      <c r="D212" t="str">
        <f>IF(ISBLANK(Justificar!D219),"",Justificar!D219)</f>
        <v/>
      </c>
      <c r="E212" t="str">
        <f>IF(ISBLANK(Justificar!E219),"",Justificar!E219)</f>
        <v/>
      </c>
      <c r="F212" t="str">
        <f>IF(ISBLANK(Justificar!F219),"",Justificar!F219)</f>
        <v/>
      </c>
    </row>
    <row r="213" spans="1:6" x14ac:dyDescent="0.3">
      <c r="A213" t="str">
        <f>IF(ISBLANK(Justificar!B220),"",Justificar!B220)</f>
        <v/>
      </c>
      <c r="B213" t="str" cm="1">
        <f t="array" ref="B213">_xlfn.XLOOKUP(TablaJust[[#This Row],[User Code]],User[[#All],[User Code]],User[[#All],[CM]],"")</f>
        <v/>
      </c>
      <c r="C213" t="str">
        <f>IF(ISBLANK(Justificar!C220),"",Justificar!C220)</f>
        <v/>
      </c>
      <c r="D213" t="str">
        <f>IF(ISBLANK(Justificar!D220),"",Justificar!D220)</f>
        <v/>
      </c>
      <c r="E213" t="str">
        <f>IF(ISBLANK(Justificar!E220),"",Justificar!E220)</f>
        <v/>
      </c>
      <c r="F213" t="str">
        <f>IF(ISBLANK(Justificar!F220),"",Justificar!F220)</f>
        <v/>
      </c>
    </row>
    <row r="214" spans="1:6" x14ac:dyDescent="0.3">
      <c r="A214" t="str">
        <f>IF(ISBLANK(Justificar!B221),"",Justificar!B221)</f>
        <v/>
      </c>
      <c r="B214" t="str" cm="1">
        <f t="array" ref="B214">_xlfn.XLOOKUP(TablaJust[[#This Row],[User Code]],User[[#All],[User Code]],User[[#All],[CM]],"")</f>
        <v/>
      </c>
      <c r="C214" t="str">
        <f>IF(ISBLANK(Justificar!C221),"",Justificar!C221)</f>
        <v/>
      </c>
      <c r="D214" t="str">
        <f>IF(ISBLANK(Justificar!D221),"",Justificar!D221)</f>
        <v/>
      </c>
      <c r="E214" t="str">
        <f>IF(ISBLANK(Justificar!E221),"",Justificar!E221)</f>
        <v/>
      </c>
      <c r="F214" t="str">
        <f>IF(ISBLANK(Justificar!F221),"",Justificar!F221)</f>
        <v/>
      </c>
    </row>
    <row r="215" spans="1:6" x14ac:dyDescent="0.3">
      <c r="A215" t="str">
        <f>IF(ISBLANK(Justificar!B222),"",Justificar!B222)</f>
        <v/>
      </c>
      <c r="B215" t="str" cm="1">
        <f t="array" ref="B215">_xlfn.XLOOKUP(TablaJust[[#This Row],[User Code]],User[[#All],[User Code]],User[[#All],[CM]],"")</f>
        <v/>
      </c>
      <c r="C215" t="str">
        <f>IF(ISBLANK(Justificar!C222),"",Justificar!C222)</f>
        <v/>
      </c>
      <c r="D215" t="str">
        <f>IF(ISBLANK(Justificar!D222),"",Justificar!D222)</f>
        <v/>
      </c>
      <c r="E215" t="str">
        <f>IF(ISBLANK(Justificar!E222),"",Justificar!E222)</f>
        <v/>
      </c>
      <c r="F215" t="str">
        <f>IF(ISBLANK(Justificar!F222),"",Justificar!F222)</f>
        <v/>
      </c>
    </row>
    <row r="216" spans="1:6" x14ac:dyDescent="0.3">
      <c r="A216" t="str">
        <f>IF(ISBLANK(Justificar!B223),"",Justificar!B223)</f>
        <v/>
      </c>
      <c r="B216" t="str" cm="1">
        <f t="array" ref="B216">_xlfn.XLOOKUP(TablaJust[[#This Row],[User Code]],User[[#All],[User Code]],User[[#All],[CM]],"")</f>
        <v/>
      </c>
      <c r="C216" t="str">
        <f>IF(ISBLANK(Justificar!C223),"",Justificar!C223)</f>
        <v/>
      </c>
      <c r="D216" t="str">
        <f>IF(ISBLANK(Justificar!D223),"",Justificar!D223)</f>
        <v/>
      </c>
      <c r="E216" t="str">
        <f>IF(ISBLANK(Justificar!E223),"",Justificar!E223)</f>
        <v/>
      </c>
      <c r="F216" t="str">
        <f>IF(ISBLANK(Justificar!F223),"",Justificar!F223)</f>
        <v/>
      </c>
    </row>
    <row r="217" spans="1:6" x14ac:dyDescent="0.3">
      <c r="A217" t="str">
        <f>IF(ISBLANK(Justificar!B224),"",Justificar!B224)</f>
        <v/>
      </c>
      <c r="B217" t="str" cm="1">
        <f t="array" ref="B217">_xlfn.XLOOKUP(TablaJust[[#This Row],[User Code]],User[[#All],[User Code]],User[[#All],[CM]],"")</f>
        <v/>
      </c>
      <c r="C217" t="str">
        <f>IF(ISBLANK(Justificar!C224),"",Justificar!C224)</f>
        <v/>
      </c>
      <c r="D217" t="str">
        <f>IF(ISBLANK(Justificar!D224),"",Justificar!D224)</f>
        <v/>
      </c>
      <c r="E217" t="str">
        <f>IF(ISBLANK(Justificar!E224),"",Justificar!E224)</f>
        <v/>
      </c>
      <c r="F217" t="str">
        <f>IF(ISBLANK(Justificar!F224),"",Justificar!F224)</f>
        <v/>
      </c>
    </row>
    <row r="218" spans="1:6" x14ac:dyDescent="0.3">
      <c r="A218" t="str">
        <f>IF(ISBLANK(Justificar!B225),"",Justificar!B225)</f>
        <v/>
      </c>
      <c r="B218" t="str" cm="1">
        <f t="array" ref="B218">_xlfn.XLOOKUP(TablaJust[[#This Row],[User Code]],User[[#All],[User Code]],User[[#All],[CM]],"")</f>
        <v/>
      </c>
      <c r="C218" t="str">
        <f>IF(ISBLANK(Justificar!C225),"",Justificar!C225)</f>
        <v/>
      </c>
      <c r="D218" t="str">
        <f>IF(ISBLANK(Justificar!D225),"",Justificar!D225)</f>
        <v/>
      </c>
      <c r="E218" t="str">
        <f>IF(ISBLANK(Justificar!E225),"",Justificar!E225)</f>
        <v/>
      </c>
      <c r="F218" t="str">
        <f>IF(ISBLANK(Justificar!F225),"",Justificar!F225)</f>
        <v/>
      </c>
    </row>
    <row r="219" spans="1:6" x14ac:dyDescent="0.3">
      <c r="A219" t="str">
        <f>IF(ISBLANK(Justificar!B226),"",Justificar!B226)</f>
        <v/>
      </c>
      <c r="B219" t="str" cm="1">
        <f t="array" ref="B219">_xlfn.XLOOKUP(TablaJust[[#This Row],[User Code]],User[[#All],[User Code]],User[[#All],[CM]],"")</f>
        <v/>
      </c>
      <c r="C219" t="str">
        <f>IF(ISBLANK(Justificar!C226),"",Justificar!C226)</f>
        <v/>
      </c>
      <c r="D219" t="str">
        <f>IF(ISBLANK(Justificar!D226),"",Justificar!D226)</f>
        <v/>
      </c>
      <c r="E219" t="str">
        <f>IF(ISBLANK(Justificar!E226),"",Justificar!E226)</f>
        <v/>
      </c>
      <c r="F219" t="str">
        <f>IF(ISBLANK(Justificar!F226),"",Justificar!F226)</f>
        <v/>
      </c>
    </row>
    <row r="220" spans="1:6" x14ac:dyDescent="0.3">
      <c r="A220" t="str">
        <f>IF(ISBLANK(Justificar!B227),"",Justificar!B227)</f>
        <v/>
      </c>
      <c r="B220" t="str" cm="1">
        <f t="array" ref="B220">_xlfn.XLOOKUP(TablaJust[[#This Row],[User Code]],User[[#All],[User Code]],User[[#All],[CM]],"")</f>
        <v/>
      </c>
      <c r="C220" t="str">
        <f>IF(ISBLANK(Justificar!C227),"",Justificar!C227)</f>
        <v/>
      </c>
      <c r="D220" t="str">
        <f>IF(ISBLANK(Justificar!D227),"",Justificar!D227)</f>
        <v/>
      </c>
      <c r="E220" t="str">
        <f>IF(ISBLANK(Justificar!E227),"",Justificar!E227)</f>
        <v/>
      </c>
      <c r="F220" t="str">
        <f>IF(ISBLANK(Justificar!F227),"",Justificar!F227)</f>
        <v/>
      </c>
    </row>
    <row r="221" spans="1:6" x14ac:dyDescent="0.3">
      <c r="A221" t="str">
        <f>IF(ISBLANK(Justificar!B228),"",Justificar!B228)</f>
        <v/>
      </c>
      <c r="B221" t="str" cm="1">
        <f t="array" ref="B221">_xlfn.XLOOKUP(TablaJust[[#This Row],[User Code]],User[[#All],[User Code]],User[[#All],[CM]],"")</f>
        <v/>
      </c>
      <c r="C221" t="str">
        <f>IF(ISBLANK(Justificar!C228),"",Justificar!C228)</f>
        <v/>
      </c>
      <c r="D221" t="str">
        <f>IF(ISBLANK(Justificar!D228),"",Justificar!D228)</f>
        <v/>
      </c>
      <c r="E221" t="str">
        <f>IF(ISBLANK(Justificar!E228),"",Justificar!E228)</f>
        <v/>
      </c>
      <c r="F221" t="str">
        <f>IF(ISBLANK(Justificar!F228),"",Justificar!F228)</f>
        <v/>
      </c>
    </row>
    <row r="222" spans="1:6" x14ac:dyDescent="0.3">
      <c r="A222" t="str">
        <f>IF(ISBLANK(Justificar!B229),"",Justificar!B229)</f>
        <v/>
      </c>
      <c r="B222" t="str" cm="1">
        <f t="array" ref="B222">_xlfn.XLOOKUP(TablaJust[[#This Row],[User Code]],User[[#All],[User Code]],User[[#All],[CM]],"")</f>
        <v/>
      </c>
      <c r="C222" t="str">
        <f>IF(ISBLANK(Justificar!C229),"",Justificar!C229)</f>
        <v/>
      </c>
      <c r="D222" t="str">
        <f>IF(ISBLANK(Justificar!D229),"",Justificar!D229)</f>
        <v/>
      </c>
      <c r="E222" t="str">
        <f>IF(ISBLANK(Justificar!E229),"",Justificar!E229)</f>
        <v/>
      </c>
      <c r="F222" t="str">
        <f>IF(ISBLANK(Justificar!F229),"",Justificar!F229)</f>
        <v/>
      </c>
    </row>
    <row r="223" spans="1:6" x14ac:dyDescent="0.3">
      <c r="A223" t="str">
        <f>IF(ISBLANK(Justificar!B230),"",Justificar!B230)</f>
        <v/>
      </c>
      <c r="B223" t="str" cm="1">
        <f t="array" ref="B223">_xlfn.XLOOKUP(TablaJust[[#This Row],[User Code]],User[[#All],[User Code]],User[[#All],[CM]],"")</f>
        <v/>
      </c>
      <c r="C223" t="str">
        <f>IF(ISBLANK(Justificar!C230),"",Justificar!C230)</f>
        <v/>
      </c>
      <c r="D223" t="str">
        <f>IF(ISBLANK(Justificar!D230),"",Justificar!D230)</f>
        <v/>
      </c>
      <c r="E223" t="str">
        <f>IF(ISBLANK(Justificar!E230),"",Justificar!E230)</f>
        <v/>
      </c>
      <c r="F223" t="str">
        <f>IF(ISBLANK(Justificar!F230),"",Justificar!F230)</f>
        <v/>
      </c>
    </row>
    <row r="224" spans="1:6" x14ac:dyDescent="0.3">
      <c r="A224" t="str">
        <f>IF(ISBLANK(Justificar!B231),"",Justificar!B231)</f>
        <v/>
      </c>
      <c r="B224" t="str" cm="1">
        <f t="array" ref="B224">_xlfn.XLOOKUP(TablaJust[[#This Row],[User Code]],User[[#All],[User Code]],User[[#All],[CM]],"")</f>
        <v/>
      </c>
      <c r="C224" t="str">
        <f>IF(ISBLANK(Justificar!C231),"",Justificar!C231)</f>
        <v/>
      </c>
      <c r="D224" t="str">
        <f>IF(ISBLANK(Justificar!D231),"",Justificar!D231)</f>
        <v/>
      </c>
      <c r="E224" t="str">
        <f>IF(ISBLANK(Justificar!E231),"",Justificar!E231)</f>
        <v/>
      </c>
      <c r="F224" t="str">
        <f>IF(ISBLANK(Justificar!F231),"",Justificar!F231)</f>
        <v/>
      </c>
    </row>
    <row r="225" spans="1:6" x14ac:dyDescent="0.3">
      <c r="A225" t="str">
        <f>IF(ISBLANK(Justificar!B232),"",Justificar!B232)</f>
        <v/>
      </c>
      <c r="B225" t="str" cm="1">
        <f t="array" ref="B225">_xlfn.XLOOKUP(TablaJust[[#This Row],[User Code]],User[[#All],[User Code]],User[[#All],[CM]],"")</f>
        <v/>
      </c>
      <c r="C225" t="str">
        <f>IF(ISBLANK(Justificar!C232),"",Justificar!C232)</f>
        <v/>
      </c>
      <c r="D225" t="str">
        <f>IF(ISBLANK(Justificar!D232),"",Justificar!D232)</f>
        <v/>
      </c>
      <c r="E225" t="str">
        <f>IF(ISBLANK(Justificar!E232),"",Justificar!E232)</f>
        <v/>
      </c>
      <c r="F225" t="str">
        <f>IF(ISBLANK(Justificar!F232),"",Justificar!F232)</f>
        <v/>
      </c>
    </row>
    <row r="226" spans="1:6" x14ac:dyDescent="0.3">
      <c r="A226" t="str">
        <f>IF(ISBLANK(Justificar!B233),"",Justificar!B233)</f>
        <v/>
      </c>
      <c r="B226" t="str" cm="1">
        <f t="array" ref="B226">_xlfn.XLOOKUP(TablaJust[[#This Row],[User Code]],User[[#All],[User Code]],User[[#All],[CM]],"")</f>
        <v/>
      </c>
      <c r="C226" t="str">
        <f>IF(ISBLANK(Justificar!C233),"",Justificar!C233)</f>
        <v/>
      </c>
      <c r="D226" t="str">
        <f>IF(ISBLANK(Justificar!D233),"",Justificar!D233)</f>
        <v/>
      </c>
      <c r="E226" t="str">
        <f>IF(ISBLANK(Justificar!E233),"",Justificar!E233)</f>
        <v/>
      </c>
      <c r="F226" t="str">
        <f>IF(ISBLANK(Justificar!F233),"",Justificar!F233)</f>
        <v/>
      </c>
    </row>
    <row r="227" spans="1:6" x14ac:dyDescent="0.3">
      <c r="A227" t="str">
        <f>IF(ISBLANK(Justificar!B234),"",Justificar!B234)</f>
        <v/>
      </c>
      <c r="B227" t="str" cm="1">
        <f t="array" ref="B227">_xlfn.XLOOKUP(TablaJust[[#This Row],[User Code]],User[[#All],[User Code]],User[[#All],[CM]],"")</f>
        <v/>
      </c>
      <c r="C227" t="str">
        <f>IF(ISBLANK(Justificar!C234),"",Justificar!C234)</f>
        <v/>
      </c>
      <c r="D227" t="str">
        <f>IF(ISBLANK(Justificar!D234),"",Justificar!D234)</f>
        <v/>
      </c>
      <c r="E227" t="str">
        <f>IF(ISBLANK(Justificar!E234),"",Justificar!E234)</f>
        <v/>
      </c>
      <c r="F227" t="str">
        <f>IF(ISBLANK(Justificar!F234),"",Justificar!F234)</f>
        <v/>
      </c>
    </row>
    <row r="228" spans="1:6" x14ac:dyDescent="0.3">
      <c r="A228" t="str">
        <f>IF(ISBLANK(Justificar!B235),"",Justificar!B235)</f>
        <v/>
      </c>
      <c r="B228" t="str" cm="1">
        <f t="array" ref="B228">_xlfn.XLOOKUP(TablaJust[[#This Row],[User Code]],User[[#All],[User Code]],User[[#All],[CM]],"")</f>
        <v/>
      </c>
      <c r="C228" t="str">
        <f>IF(ISBLANK(Justificar!C235),"",Justificar!C235)</f>
        <v/>
      </c>
      <c r="D228" t="str">
        <f>IF(ISBLANK(Justificar!D235),"",Justificar!D235)</f>
        <v/>
      </c>
      <c r="E228" t="str">
        <f>IF(ISBLANK(Justificar!E235),"",Justificar!E235)</f>
        <v/>
      </c>
      <c r="F228" t="str">
        <f>IF(ISBLANK(Justificar!F235),"",Justificar!F235)</f>
        <v/>
      </c>
    </row>
    <row r="229" spans="1:6" x14ac:dyDescent="0.3">
      <c r="A229" t="str">
        <f>IF(ISBLANK(Justificar!B236),"",Justificar!B236)</f>
        <v/>
      </c>
      <c r="B229" t="str" cm="1">
        <f t="array" ref="B229">_xlfn.XLOOKUP(TablaJust[[#This Row],[User Code]],User[[#All],[User Code]],User[[#All],[CM]],"")</f>
        <v/>
      </c>
      <c r="C229" t="str">
        <f>IF(ISBLANK(Justificar!C236),"",Justificar!C236)</f>
        <v/>
      </c>
      <c r="D229" t="str">
        <f>IF(ISBLANK(Justificar!D236),"",Justificar!D236)</f>
        <v/>
      </c>
      <c r="E229" t="str">
        <f>IF(ISBLANK(Justificar!E236),"",Justificar!E236)</f>
        <v/>
      </c>
      <c r="F229" t="str">
        <f>IF(ISBLANK(Justificar!F236),"",Justificar!F236)</f>
        <v/>
      </c>
    </row>
    <row r="230" spans="1:6" x14ac:dyDescent="0.3">
      <c r="A230" t="str">
        <f>IF(ISBLANK(Justificar!B237),"",Justificar!B237)</f>
        <v/>
      </c>
      <c r="B230" t="str" cm="1">
        <f t="array" ref="B230">_xlfn.XLOOKUP(TablaJust[[#This Row],[User Code]],User[[#All],[User Code]],User[[#All],[CM]],"")</f>
        <v/>
      </c>
      <c r="C230" t="str">
        <f>IF(ISBLANK(Justificar!C237),"",Justificar!C237)</f>
        <v/>
      </c>
      <c r="D230" t="str">
        <f>IF(ISBLANK(Justificar!D237),"",Justificar!D237)</f>
        <v/>
      </c>
      <c r="E230" t="str">
        <f>IF(ISBLANK(Justificar!E237),"",Justificar!E237)</f>
        <v/>
      </c>
      <c r="F230" t="str">
        <f>IF(ISBLANK(Justificar!F237),"",Justificar!F237)</f>
        <v/>
      </c>
    </row>
    <row r="231" spans="1:6" x14ac:dyDescent="0.3">
      <c r="A231" t="str">
        <f>IF(ISBLANK(Justificar!B238),"",Justificar!B238)</f>
        <v/>
      </c>
      <c r="B231" t="str" cm="1">
        <f t="array" ref="B231">_xlfn.XLOOKUP(TablaJust[[#This Row],[User Code]],User[[#All],[User Code]],User[[#All],[CM]],"")</f>
        <v/>
      </c>
      <c r="C231" t="str">
        <f>IF(ISBLANK(Justificar!C238),"",Justificar!C238)</f>
        <v/>
      </c>
      <c r="D231" t="str">
        <f>IF(ISBLANK(Justificar!D238),"",Justificar!D238)</f>
        <v/>
      </c>
      <c r="E231" t="str">
        <f>IF(ISBLANK(Justificar!E238),"",Justificar!E238)</f>
        <v/>
      </c>
      <c r="F231" t="str">
        <f>IF(ISBLANK(Justificar!F238),"",Justificar!F238)</f>
        <v/>
      </c>
    </row>
    <row r="232" spans="1:6" x14ac:dyDescent="0.3">
      <c r="A232" t="str">
        <f>IF(ISBLANK(Justificar!B239),"",Justificar!B239)</f>
        <v/>
      </c>
      <c r="B232" t="str" cm="1">
        <f t="array" ref="B232">_xlfn.XLOOKUP(TablaJust[[#This Row],[User Code]],User[[#All],[User Code]],User[[#All],[CM]],"")</f>
        <v/>
      </c>
      <c r="C232" t="str">
        <f>IF(ISBLANK(Justificar!C239),"",Justificar!C239)</f>
        <v/>
      </c>
      <c r="D232" t="str">
        <f>IF(ISBLANK(Justificar!D239),"",Justificar!D239)</f>
        <v/>
      </c>
      <c r="E232" t="str">
        <f>IF(ISBLANK(Justificar!E239),"",Justificar!E239)</f>
        <v/>
      </c>
      <c r="F232" t="str">
        <f>IF(ISBLANK(Justificar!F239),"",Justificar!F239)</f>
        <v/>
      </c>
    </row>
    <row r="233" spans="1:6" x14ac:dyDescent="0.3">
      <c r="A233" t="str">
        <f>IF(ISBLANK(Justificar!B240),"",Justificar!B240)</f>
        <v/>
      </c>
      <c r="B233" t="str" cm="1">
        <f t="array" ref="B233">_xlfn.XLOOKUP(TablaJust[[#This Row],[User Code]],User[[#All],[User Code]],User[[#All],[CM]],"")</f>
        <v/>
      </c>
      <c r="C233" t="str">
        <f>IF(ISBLANK(Justificar!C240),"",Justificar!C240)</f>
        <v/>
      </c>
      <c r="D233" t="str">
        <f>IF(ISBLANK(Justificar!D240),"",Justificar!D240)</f>
        <v/>
      </c>
      <c r="E233" t="str">
        <f>IF(ISBLANK(Justificar!E240),"",Justificar!E240)</f>
        <v/>
      </c>
      <c r="F233" t="str">
        <f>IF(ISBLANK(Justificar!F240),"",Justificar!F240)</f>
        <v/>
      </c>
    </row>
    <row r="234" spans="1:6" x14ac:dyDescent="0.3">
      <c r="A234" t="str">
        <f>IF(ISBLANK(Justificar!B241),"",Justificar!B241)</f>
        <v/>
      </c>
      <c r="B234" t="str" cm="1">
        <f t="array" ref="B234">_xlfn.XLOOKUP(TablaJust[[#This Row],[User Code]],User[[#All],[User Code]],User[[#All],[CM]],"")</f>
        <v/>
      </c>
      <c r="C234" t="str">
        <f>IF(ISBLANK(Justificar!C241),"",Justificar!C241)</f>
        <v/>
      </c>
      <c r="D234" t="str">
        <f>IF(ISBLANK(Justificar!D241),"",Justificar!D241)</f>
        <v/>
      </c>
      <c r="E234" t="str">
        <f>IF(ISBLANK(Justificar!E241),"",Justificar!E241)</f>
        <v/>
      </c>
      <c r="F234" t="str">
        <f>IF(ISBLANK(Justificar!F241),"",Justificar!F241)</f>
        <v/>
      </c>
    </row>
    <row r="235" spans="1:6" x14ac:dyDescent="0.3">
      <c r="A235" t="str">
        <f>IF(ISBLANK(Justificar!B242),"",Justificar!B242)</f>
        <v/>
      </c>
      <c r="B235" t="str" cm="1">
        <f t="array" ref="B235">_xlfn.XLOOKUP(TablaJust[[#This Row],[User Code]],User[[#All],[User Code]],User[[#All],[CM]],"")</f>
        <v/>
      </c>
      <c r="C235" t="str">
        <f>IF(ISBLANK(Justificar!C242),"",Justificar!C242)</f>
        <v/>
      </c>
      <c r="D235" t="str">
        <f>IF(ISBLANK(Justificar!D242),"",Justificar!D242)</f>
        <v/>
      </c>
      <c r="E235" t="str">
        <f>IF(ISBLANK(Justificar!E242),"",Justificar!E242)</f>
        <v/>
      </c>
      <c r="F235" t="str">
        <f>IF(ISBLANK(Justificar!F242),"",Justificar!F242)</f>
        <v/>
      </c>
    </row>
    <row r="236" spans="1:6" x14ac:dyDescent="0.3">
      <c r="A236" t="str">
        <f>IF(ISBLANK(Justificar!B243),"",Justificar!B243)</f>
        <v/>
      </c>
      <c r="B236" t="str" cm="1">
        <f t="array" ref="B236">_xlfn.XLOOKUP(TablaJust[[#This Row],[User Code]],User[[#All],[User Code]],User[[#All],[CM]],"")</f>
        <v/>
      </c>
      <c r="C236" t="str">
        <f>IF(ISBLANK(Justificar!C243),"",Justificar!C243)</f>
        <v/>
      </c>
      <c r="D236" t="str">
        <f>IF(ISBLANK(Justificar!D243),"",Justificar!D243)</f>
        <v/>
      </c>
      <c r="E236" t="str">
        <f>IF(ISBLANK(Justificar!E243),"",Justificar!E243)</f>
        <v/>
      </c>
      <c r="F236" t="str">
        <f>IF(ISBLANK(Justificar!F243),"",Justificar!F243)</f>
        <v/>
      </c>
    </row>
    <row r="237" spans="1:6" x14ac:dyDescent="0.3">
      <c r="A237" t="str">
        <f>IF(ISBLANK(Justificar!B244),"",Justificar!B244)</f>
        <v/>
      </c>
      <c r="B237" t="str" cm="1">
        <f t="array" ref="B237">_xlfn.XLOOKUP(TablaJust[[#This Row],[User Code]],User[[#All],[User Code]],User[[#All],[CM]],"")</f>
        <v/>
      </c>
      <c r="C237" t="str">
        <f>IF(ISBLANK(Justificar!C244),"",Justificar!C244)</f>
        <v/>
      </c>
      <c r="D237" t="str">
        <f>IF(ISBLANK(Justificar!D244),"",Justificar!D244)</f>
        <v/>
      </c>
      <c r="E237" t="str">
        <f>IF(ISBLANK(Justificar!E244),"",Justificar!E244)</f>
        <v/>
      </c>
      <c r="F237" t="str">
        <f>IF(ISBLANK(Justificar!F244),"",Justificar!F244)</f>
        <v/>
      </c>
    </row>
    <row r="238" spans="1:6" x14ac:dyDescent="0.3">
      <c r="A238" t="str">
        <f>IF(ISBLANK(Justificar!B245),"",Justificar!B245)</f>
        <v/>
      </c>
      <c r="B238" t="str" cm="1">
        <f t="array" ref="B238">_xlfn.XLOOKUP(TablaJust[[#This Row],[User Code]],User[[#All],[User Code]],User[[#All],[CM]],"")</f>
        <v/>
      </c>
      <c r="C238" t="str">
        <f>IF(ISBLANK(Justificar!C245),"",Justificar!C245)</f>
        <v/>
      </c>
      <c r="D238" t="str">
        <f>IF(ISBLANK(Justificar!D245),"",Justificar!D245)</f>
        <v/>
      </c>
      <c r="E238" t="str">
        <f>IF(ISBLANK(Justificar!E245),"",Justificar!E245)</f>
        <v/>
      </c>
      <c r="F238" t="str">
        <f>IF(ISBLANK(Justificar!F245),"",Justificar!F245)</f>
        <v/>
      </c>
    </row>
    <row r="239" spans="1:6" x14ac:dyDescent="0.3">
      <c r="A239" t="str">
        <f>IF(ISBLANK(Justificar!B246),"",Justificar!B246)</f>
        <v/>
      </c>
      <c r="B239" t="str" cm="1">
        <f t="array" ref="B239">_xlfn.XLOOKUP(TablaJust[[#This Row],[User Code]],User[[#All],[User Code]],User[[#All],[CM]],"")</f>
        <v/>
      </c>
      <c r="C239" t="str">
        <f>IF(ISBLANK(Justificar!C246),"",Justificar!C246)</f>
        <v/>
      </c>
      <c r="D239" t="str">
        <f>IF(ISBLANK(Justificar!D246),"",Justificar!D246)</f>
        <v/>
      </c>
      <c r="E239" t="str">
        <f>IF(ISBLANK(Justificar!E246),"",Justificar!E246)</f>
        <v/>
      </c>
      <c r="F239" t="str">
        <f>IF(ISBLANK(Justificar!F246),"",Justificar!F246)</f>
        <v/>
      </c>
    </row>
    <row r="240" spans="1:6" x14ac:dyDescent="0.3">
      <c r="A240" t="str">
        <f>IF(ISBLANK(Justificar!B247),"",Justificar!B247)</f>
        <v/>
      </c>
      <c r="B240" t="str" cm="1">
        <f t="array" ref="B240">_xlfn.XLOOKUP(TablaJust[[#This Row],[User Code]],User[[#All],[User Code]],User[[#All],[CM]],"")</f>
        <v/>
      </c>
      <c r="C240" t="str">
        <f>IF(ISBLANK(Justificar!C247),"",Justificar!C247)</f>
        <v/>
      </c>
      <c r="D240" t="str">
        <f>IF(ISBLANK(Justificar!D247),"",Justificar!D247)</f>
        <v/>
      </c>
      <c r="E240" t="str">
        <f>IF(ISBLANK(Justificar!E247),"",Justificar!E247)</f>
        <v/>
      </c>
      <c r="F240" t="str">
        <f>IF(ISBLANK(Justificar!F247),"",Justificar!F247)</f>
        <v/>
      </c>
    </row>
    <row r="241" spans="1:6" x14ac:dyDescent="0.3">
      <c r="A241" t="str">
        <f>IF(ISBLANK(Justificar!B248),"",Justificar!B248)</f>
        <v/>
      </c>
      <c r="B241" t="str" cm="1">
        <f t="array" ref="B241">_xlfn.XLOOKUP(TablaJust[[#This Row],[User Code]],User[[#All],[User Code]],User[[#All],[CM]],"")</f>
        <v/>
      </c>
      <c r="C241" t="str">
        <f>IF(ISBLANK(Justificar!C248),"",Justificar!C248)</f>
        <v/>
      </c>
      <c r="D241" t="str">
        <f>IF(ISBLANK(Justificar!D248),"",Justificar!D248)</f>
        <v/>
      </c>
      <c r="E241" t="str">
        <f>IF(ISBLANK(Justificar!E248),"",Justificar!E248)</f>
        <v/>
      </c>
      <c r="F241" t="str">
        <f>IF(ISBLANK(Justificar!F248),"",Justificar!F248)</f>
        <v/>
      </c>
    </row>
    <row r="242" spans="1:6" x14ac:dyDescent="0.3">
      <c r="A242" t="str">
        <f>IF(ISBLANK(Justificar!B249),"",Justificar!B249)</f>
        <v/>
      </c>
      <c r="B242" t="str" cm="1">
        <f t="array" ref="B242">_xlfn.XLOOKUP(TablaJust[[#This Row],[User Code]],User[[#All],[User Code]],User[[#All],[CM]],"")</f>
        <v/>
      </c>
      <c r="C242" t="str">
        <f>IF(ISBLANK(Justificar!C249),"",Justificar!C249)</f>
        <v/>
      </c>
      <c r="D242" t="str">
        <f>IF(ISBLANK(Justificar!D249),"",Justificar!D249)</f>
        <v/>
      </c>
      <c r="E242" t="str">
        <f>IF(ISBLANK(Justificar!E249),"",Justificar!E249)</f>
        <v/>
      </c>
      <c r="F242" t="str">
        <f>IF(ISBLANK(Justificar!F249),"",Justificar!F249)</f>
        <v/>
      </c>
    </row>
    <row r="243" spans="1:6" x14ac:dyDescent="0.3">
      <c r="A243" t="str">
        <f>IF(ISBLANK(Justificar!B250),"",Justificar!B250)</f>
        <v/>
      </c>
      <c r="B243" t="str" cm="1">
        <f t="array" ref="B243">_xlfn.XLOOKUP(TablaJust[[#This Row],[User Code]],User[[#All],[User Code]],User[[#All],[CM]],"")</f>
        <v/>
      </c>
      <c r="C243" t="str">
        <f>IF(ISBLANK(Justificar!C250),"",Justificar!C250)</f>
        <v/>
      </c>
      <c r="D243" t="str">
        <f>IF(ISBLANK(Justificar!D250),"",Justificar!D250)</f>
        <v/>
      </c>
      <c r="E243" t="str">
        <f>IF(ISBLANK(Justificar!E250),"",Justificar!E250)</f>
        <v/>
      </c>
      <c r="F243" t="str">
        <f>IF(ISBLANK(Justificar!F250),"",Justificar!F250)</f>
        <v/>
      </c>
    </row>
    <row r="244" spans="1:6" x14ac:dyDescent="0.3">
      <c r="A244" t="str">
        <f>IF(ISBLANK(Justificar!B251),"",Justificar!B251)</f>
        <v/>
      </c>
      <c r="B244" t="str" cm="1">
        <f t="array" ref="B244">_xlfn.XLOOKUP(TablaJust[[#This Row],[User Code]],User[[#All],[User Code]],User[[#All],[CM]],"")</f>
        <v/>
      </c>
      <c r="C244" t="str">
        <f>IF(ISBLANK(Justificar!C251),"",Justificar!C251)</f>
        <v/>
      </c>
      <c r="D244" t="str">
        <f>IF(ISBLANK(Justificar!D251),"",Justificar!D251)</f>
        <v/>
      </c>
      <c r="E244" t="str">
        <f>IF(ISBLANK(Justificar!E251),"",Justificar!E251)</f>
        <v/>
      </c>
      <c r="F244" t="str">
        <f>IF(ISBLANK(Justificar!F251),"",Justificar!F251)</f>
        <v/>
      </c>
    </row>
    <row r="245" spans="1:6" x14ac:dyDescent="0.3">
      <c r="A245" t="str">
        <f>IF(ISBLANK(Justificar!B252),"",Justificar!B252)</f>
        <v/>
      </c>
      <c r="B245" t="str" cm="1">
        <f t="array" ref="B245">_xlfn.XLOOKUP(TablaJust[[#This Row],[User Code]],User[[#All],[User Code]],User[[#All],[CM]],"")</f>
        <v/>
      </c>
      <c r="C245" t="str">
        <f>IF(ISBLANK(Justificar!C252),"",Justificar!C252)</f>
        <v/>
      </c>
      <c r="D245" t="str">
        <f>IF(ISBLANK(Justificar!D252),"",Justificar!D252)</f>
        <v/>
      </c>
      <c r="E245" t="str">
        <f>IF(ISBLANK(Justificar!E252),"",Justificar!E252)</f>
        <v/>
      </c>
      <c r="F245" t="str">
        <f>IF(ISBLANK(Justificar!F252),"",Justificar!F252)</f>
        <v/>
      </c>
    </row>
    <row r="246" spans="1:6" x14ac:dyDescent="0.3">
      <c r="A246" t="str">
        <f>IF(ISBLANK(Justificar!B253),"",Justificar!B253)</f>
        <v/>
      </c>
      <c r="B246" t="str" cm="1">
        <f t="array" ref="B246">_xlfn.XLOOKUP(TablaJust[[#This Row],[User Code]],User[[#All],[User Code]],User[[#All],[CM]],"")</f>
        <v/>
      </c>
      <c r="C246" t="str">
        <f>IF(ISBLANK(Justificar!C253),"",Justificar!C253)</f>
        <v/>
      </c>
      <c r="D246" t="str">
        <f>IF(ISBLANK(Justificar!D253),"",Justificar!D253)</f>
        <v/>
      </c>
      <c r="E246" t="str">
        <f>IF(ISBLANK(Justificar!E253),"",Justificar!E253)</f>
        <v/>
      </c>
      <c r="F246" t="str">
        <f>IF(ISBLANK(Justificar!F253),"",Justificar!F253)</f>
        <v/>
      </c>
    </row>
    <row r="247" spans="1:6" x14ac:dyDescent="0.3">
      <c r="A247" t="str">
        <f>IF(ISBLANK(Justificar!B254),"",Justificar!B254)</f>
        <v/>
      </c>
      <c r="B247" t="str" cm="1">
        <f t="array" ref="B247">_xlfn.XLOOKUP(TablaJust[[#This Row],[User Code]],User[[#All],[User Code]],User[[#All],[CM]],"")</f>
        <v/>
      </c>
      <c r="C247" t="str">
        <f>IF(ISBLANK(Justificar!C254),"",Justificar!C254)</f>
        <v/>
      </c>
      <c r="D247" t="str">
        <f>IF(ISBLANK(Justificar!D254),"",Justificar!D254)</f>
        <v/>
      </c>
      <c r="E247" t="str">
        <f>IF(ISBLANK(Justificar!E254),"",Justificar!E254)</f>
        <v/>
      </c>
      <c r="F247" t="str">
        <f>IF(ISBLANK(Justificar!F254),"",Justificar!F254)</f>
        <v/>
      </c>
    </row>
    <row r="248" spans="1:6" x14ac:dyDescent="0.3">
      <c r="A248" t="str">
        <f>IF(ISBLANK(Justificar!B255),"",Justificar!B255)</f>
        <v/>
      </c>
      <c r="B248" t="str" cm="1">
        <f t="array" ref="B248">_xlfn.XLOOKUP(TablaJust[[#This Row],[User Code]],User[[#All],[User Code]],User[[#All],[CM]],"")</f>
        <v/>
      </c>
      <c r="C248" t="str">
        <f>IF(ISBLANK(Justificar!C255),"",Justificar!C255)</f>
        <v/>
      </c>
      <c r="D248" t="str">
        <f>IF(ISBLANK(Justificar!D255),"",Justificar!D255)</f>
        <v/>
      </c>
      <c r="E248" t="str">
        <f>IF(ISBLANK(Justificar!E255),"",Justificar!E255)</f>
        <v/>
      </c>
      <c r="F248" t="str">
        <f>IF(ISBLANK(Justificar!F255),"",Justificar!F255)</f>
        <v/>
      </c>
    </row>
    <row r="249" spans="1:6" x14ac:dyDescent="0.3">
      <c r="A249" t="str">
        <f>IF(ISBLANK(Justificar!B256),"",Justificar!B256)</f>
        <v/>
      </c>
      <c r="B249" t="str" cm="1">
        <f t="array" ref="B249">_xlfn.XLOOKUP(TablaJust[[#This Row],[User Code]],User[[#All],[User Code]],User[[#All],[CM]],"")</f>
        <v/>
      </c>
      <c r="C249" t="str">
        <f>IF(ISBLANK(Justificar!C256),"",Justificar!C256)</f>
        <v/>
      </c>
      <c r="D249" t="str">
        <f>IF(ISBLANK(Justificar!D256),"",Justificar!D256)</f>
        <v/>
      </c>
      <c r="E249" t="str">
        <f>IF(ISBLANK(Justificar!E256),"",Justificar!E256)</f>
        <v/>
      </c>
      <c r="F249" t="str">
        <f>IF(ISBLANK(Justificar!F256),"",Justificar!F256)</f>
        <v/>
      </c>
    </row>
    <row r="250" spans="1:6" x14ac:dyDescent="0.3">
      <c r="A250" t="str">
        <f>IF(ISBLANK(Justificar!B257),"",Justificar!B257)</f>
        <v/>
      </c>
      <c r="B250" t="str" cm="1">
        <f t="array" ref="B250">_xlfn.XLOOKUP(TablaJust[[#This Row],[User Code]],User[[#All],[User Code]],User[[#All],[CM]],"")</f>
        <v/>
      </c>
      <c r="C250" t="str">
        <f>IF(ISBLANK(Justificar!C257),"",Justificar!C257)</f>
        <v/>
      </c>
      <c r="D250" t="str">
        <f>IF(ISBLANK(Justificar!D257),"",Justificar!D257)</f>
        <v/>
      </c>
      <c r="E250" t="str">
        <f>IF(ISBLANK(Justificar!E257),"",Justificar!E257)</f>
        <v/>
      </c>
      <c r="F250" t="str">
        <f>IF(ISBLANK(Justificar!F257),"",Justificar!F257)</f>
        <v/>
      </c>
    </row>
    <row r="251" spans="1:6" x14ac:dyDescent="0.3">
      <c r="A251" t="str">
        <f>IF(ISBLANK(Justificar!B258),"",Justificar!B258)</f>
        <v/>
      </c>
      <c r="B251" t="str" cm="1">
        <f t="array" ref="B251">_xlfn.XLOOKUP(TablaJust[[#This Row],[User Code]],User[[#All],[User Code]],User[[#All],[CM]],"")</f>
        <v/>
      </c>
      <c r="C251" t="str">
        <f>IF(ISBLANK(Justificar!C258),"",Justificar!C258)</f>
        <v/>
      </c>
      <c r="D251" t="str">
        <f>IF(ISBLANK(Justificar!D258),"",Justificar!D258)</f>
        <v/>
      </c>
      <c r="E251" t="str">
        <f>IF(ISBLANK(Justificar!E258),"",Justificar!E258)</f>
        <v/>
      </c>
      <c r="F251" t="str">
        <f>IF(ISBLANK(Justificar!F258),"",Justificar!F258)</f>
        <v/>
      </c>
    </row>
    <row r="252" spans="1:6" x14ac:dyDescent="0.3">
      <c r="A252" t="str">
        <f>IF(ISBLANK(Justificar!B259),"",Justificar!B259)</f>
        <v/>
      </c>
      <c r="B252" t="str" cm="1">
        <f t="array" ref="B252">_xlfn.XLOOKUP(TablaJust[[#This Row],[User Code]],User[[#All],[User Code]],User[[#All],[CM]],"")</f>
        <v/>
      </c>
      <c r="C252" t="str">
        <f>IF(ISBLANK(Justificar!C259),"",Justificar!C259)</f>
        <v/>
      </c>
      <c r="D252" t="str">
        <f>IF(ISBLANK(Justificar!D259),"",Justificar!D259)</f>
        <v/>
      </c>
      <c r="E252" t="str">
        <f>IF(ISBLANK(Justificar!E259),"",Justificar!E259)</f>
        <v/>
      </c>
      <c r="F252" t="str">
        <f>IF(ISBLANK(Justificar!F259),"",Justificar!F259)</f>
        <v/>
      </c>
    </row>
    <row r="253" spans="1:6" x14ac:dyDescent="0.3">
      <c r="A253" t="str">
        <f>IF(ISBLANK(Justificar!B260),"",Justificar!B260)</f>
        <v/>
      </c>
      <c r="B253" t="str" cm="1">
        <f t="array" ref="B253">_xlfn.XLOOKUP(TablaJust[[#This Row],[User Code]],User[[#All],[User Code]],User[[#All],[CM]],"")</f>
        <v/>
      </c>
      <c r="C253" t="str">
        <f>IF(ISBLANK(Justificar!C260),"",Justificar!C260)</f>
        <v/>
      </c>
      <c r="D253" t="str">
        <f>IF(ISBLANK(Justificar!D260),"",Justificar!D260)</f>
        <v/>
      </c>
      <c r="E253" t="str">
        <f>IF(ISBLANK(Justificar!E260),"",Justificar!E260)</f>
        <v/>
      </c>
      <c r="F253" t="str">
        <f>IF(ISBLANK(Justificar!F260),"",Justificar!F260)</f>
        <v/>
      </c>
    </row>
    <row r="254" spans="1:6" x14ac:dyDescent="0.3">
      <c r="A254" t="str">
        <f>IF(ISBLANK(Justificar!B261),"",Justificar!B261)</f>
        <v/>
      </c>
      <c r="B254" t="str" cm="1">
        <f t="array" ref="B254">_xlfn.XLOOKUP(TablaJust[[#This Row],[User Code]],User[[#All],[User Code]],User[[#All],[CM]],"")</f>
        <v/>
      </c>
      <c r="C254" t="str">
        <f>IF(ISBLANK(Justificar!C261),"",Justificar!C261)</f>
        <v/>
      </c>
      <c r="D254" t="str">
        <f>IF(ISBLANK(Justificar!D261),"",Justificar!D261)</f>
        <v/>
      </c>
      <c r="E254" t="str">
        <f>IF(ISBLANK(Justificar!E261),"",Justificar!E261)</f>
        <v/>
      </c>
      <c r="F254" t="str">
        <f>IF(ISBLANK(Justificar!F261),"",Justificar!F261)</f>
        <v/>
      </c>
    </row>
    <row r="255" spans="1:6" x14ac:dyDescent="0.3">
      <c r="A255" t="str">
        <f>IF(ISBLANK(Justificar!B262),"",Justificar!B262)</f>
        <v/>
      </c>
      <c r="B255" t="str" cm="1">
        <f t="array" ref="B255">_xlfn.XLOOKUP(TablaJust[[#This Row],[User Code]],User[[#All],[User Code]],User[[#All],[CM]],"")</f>
        <v/>
      </c>
      <c r="C255" t="str">
        <f>IF(ISBLANK(Justificar!C262),"",Justificar!C262)</f>
        <v/>
      </c>
      <c r="D255" t="str">
        <f>IF(ISBLANK(Justificar!D262),"",Justificar!D262)</f>
        <v/>
      </c>
      <c r="E255" t="str">
        <f>IF(ISBLANK(Justificar!E262),"",Justificar!E262)</f>
        <v/>
      </c>
      <c r="F255" t="str">
        <f>IF(ISBLANK(Justificar!F262),"",Justificar!F262)</f>
        <v/>
      </c>
    </row>
    <row r="256" spans="1:6" x14ac:dyDescent="0.3">
      <c r="A256" t="str">
        <f>IF(ISBLANK(Justificar!B263),"",Justificar!B263)</f>
        <v/>
      </c>
      <c r="B256" t="str" cm="1">
        <f t="array" ref="B256">_xlfn.XLOOKUP(TablaJust[[#This Row],[User Code]],User[[#All],[User Code]],User[[#All],[CM]],"")</f>
        <v/>
      </c>
      <c r="C256" t="str">
        <f>IF(ISBLANK(Justificar!C263),"",Justificar!C263)</f>
        <v/>
      </c>
      <c r="D256" t="str">
        <f>IF(ISBLANK(Justificar!D263),"",Justificar!D263)</f>
        <v/>
      </c>
      <c r="E256" t="str">
        <f>IF(ISBLANK(Justificar!E263),"",Justificar!E263)</f>
        <v/>
      </c>
      <c r="F256" t="str">
        <f>IF(ISBLANK(Justificar!F263),"",Justificar!F263)</f>
        <v/>
      </c>
    </row>
    <row r="257" spans="1:6" x14ac:dyDescent="0.3">
      <c r="A257" t="str">
        <f>IF(ISBLANK(Justificar!B264),"",Justificar!B264)</f>
        <v/>
      </c>
      <c r="B257" t="str" cm="1">
        <f t="array" ref="B257">_xlfn.XLOOKUP(TablaJust[[#This Row],[User Code]],User[[#All],[User Code]],User[[#All],[CM]],"")</f>
        <v/>
      </c>
      <c r="C257" t="str">
        <f>IF(ISBLANK(Justificar!C264),"",Justificar!C264)</f>
        <v/>
      </c>
      <c r="D257" t="str">
        <f>IF(ISBLANK(Justificar!D264),"",Justificar!D264)</f>
        <v/>
      </c>
      <c r="E257" t="str">
        <f>IF(ISBLANK(Justificar!E264),"",Justificar!E264)</f>
        <v/>
      </c>
      <c r="F257" t="str">
        <f>IF(ISBLANK(Justificar!F264),"",Justificar!F264)</f>
        <v/>
      </c>
    </row>
    <row r="258" spans="1:6" x14ac:dyDescent="0.3">
      <c r="A258" t="str">
        <f>IF(ISBLANK(Justificar!B265),"",Justificar!B265)</f>
        <v/>
      </c>
      <c r="B258" t="str" cm="1">
        <f t="array" ref="B258">_xlfn.XLOOKUP(TablaJust[[#This Row],[User Code]],User[[#All],[User Code]],User[[#All],[CM]],"")</f>
        <v/>
      </c>
      <c r="C258" t="str">
        <f>IF(ISBLANK(Justificar!C265),"",Justificar!C265)</f>
        <v/>
      </c>
      <c r="D258" t="str">
        <f>IF(ISBLANK(Justificar!D265),"",Justificar!D265)</f>
        <v/>
      </c>
      <c r="E258" t="str">
        <f>IF(ISBLANK(Justificar!E265),"",Justificar!E265)</f>
        <v/>
      </c>
      <c r="F258" t="str">
        <f>IF(ISBLANK(Justificar!F265),"",Justificar!F265)</f>
        <v/>
      </c>
    </row>
    <row r="259" spans="1:6" x14ac:dyDescent="0.3">
      <c r="A259" t="str">
        <f>IF(ISBLANK(Justificar!B266),"",Justificar!B266)</f>
        <v/>
      </c>
      <c r="B259" t="str" cm="1">
        <f t="array" ref="B259">_xlfn.XLOOKUP(TablaJust[[#This Row],[User Code]],User[[#All],[User Code]],User[[#All],[CM]],"")</f>
        <v/>
      </c>
      <c r="C259" t="str">
        <f>IF(ISBLANK(Justificar!C266),"",Justificar!C266)</f>
        <v/>
      </c>
      <c r="D259" t="str">
        <f>IF(ISBLANK(Justificar!D266),"",Justificar!D266)</f>
        <v/>
      </c>
      <c r="E259" t="str">
        <f>IF(ISBLANK(Justificar!E266),"",Justificar!E266)</f>
        <v/>
      </c>
      <c r="F259" t="str">
        <f>IF(ISBLANK(Justificar!F266),"",Justificar!F266)</f>
        <v/>
      </c>
    </row>
    <row r="260" spans="1:6" x14ac:dyDescent="0.3">
      <c r="A260" t="str">
        <f>IF(ISBLANK(Justificar!B267),"",Justificar!B267)</f>
        <v/>
      </c>
      <c r="B260" t="str" cm="1">
        <f t="array" ref="B260">_xlfn.XLOOKUP(TablaJust[[#This Row],[User Code]],User[[#All],[User Code]],User[[#All],[CM]],"")</f>
        <v/>
      </c>
      <c r="C260" t="str">
        <f>IF(ISBLANK(Justificar!C267),"",Justificar!C267)</f>
        <v/>
      </c>
      <c r="D260" t="str">
        <f>IF(ISBLANK(Justificar!D267),"",Justificar!D267)</f>
        <v/>
      </c>
      <c r="E260" t="str">
        <f>IF(ISBLANK(Justificar!E267),"",Justificar!E267)</f>
        <v/>
      </c>
      <c r="F260" t="str">
        <f>IF(ISBLANK(Justificar!F267),"",Justificar!F267)</f>
        <v/>
      </c>
    </row>
    <row r="261" spans="1:6" x14ac:dyDescent="0.3">
      <c r="A261" t="str">
        <f>IF(ISBLANK(Justificar!B268),"",Justificar!B268)</f>
        <v/>
      </c>
      <c r="B261" t="str" cm="1">
        <f t="array" ref="B261">_xlfn.XLOOKUP(TablaJust[[#This Row],[User Code]],User[[#All],[User Code]],User[[#All],[CM]],"")</f>
        <v/>
      </c>
      <c r="C261" t="str">
        <f>IF(ISBLANK(Justificar!C268),"",Justificar!C268)</f>
        <v/>
      </c>
      <c r="D261" t="str">
        <f>IF(ISBLANK(Justificar!D268),"",Justificar!D268)</f>
        <v/>
      </c>
      <c r="E261" t="str">
        <f>IF(ISBLANK(Justificar!E268),"",Justificar!E268)</f>
        <v/>
      </c>
      <c r="F261" t="str">
        <f>IF(ISBLANK(Justificar!F268),"",Justificar!F268)</f>
        <v/>
      </c>
    </row>
    <row r="262" spans="1:6" x14ac:dyDescent="0.3">
      <c r="A262" t="str">
        <f>IF(ISBLANK(Justificar!B269),"",Justificar!B269)</f>
        <v/>
      </c>
      <c r="B262" t="str" cm="1">
        <f t="array" ref="B262">_xlfn.XLOOKUP(TablaJust[[#This Row],[User Code]],User[[#All],[User Code]],User[[#All],[CM]],"")</f>
        <v/>
      </c>
      <c r="C262" t="str">
        <f>IF(ISBLANK(Justificar!C269),"",Justificar!C269)</f>
        <v/>
      </c>
      <c r="D262" t="str">
        <f>IF(ISBLANK(Justificar!D269),"",Justificar!D269)</f>
        <v/>
      </c>
      <c r="E262" t="str">
        <f>IF(ISBLANK(Justificar!E269),"",Justificar!E269)</f>
        <v/>
      </c>
      <c r="F262" t="str">
        <f>IF(ISBLANK(Justificar!F269),"",Justificar!F269)</f>
        <v/>
      </c>
    </row>
    <row r="263" spans="1:6" x14ac:dyDescent="0.3">
      <c r="A263" t="str">
        <f>IF(ISBLANK(Justificar!B270),"",Justificar!B270)</f>
        <v/>
      </c>
      <c r="B263" t="str" cm="1">
        <f t="array" ref="B263">_xlfn.XLOOKUP(TablaJust[[#This Row],[User Code]],User[[#All],[User Code]],User[[#All],[CM]],"")</f>
        <v/>
      </c>
      <c r="C263" t="str">
        <f>IF(ISBLANK(Justificar!C270),"",Justificar!C270)</f>
        <v/>
      </c>
      <c r="D263" t="str">
        <f>IF(ISBLANK(Justificar!D270),"",Justificar!D270)</f>
        <v/>
      </c>
      <c r="E263" t="str">
        <f>IF(ISBLANK(Justificar!E270),"",Justificar!E270)</f>
        <v/>
      </c>
      <c r="F263" t="str">
        <f>IF(ISBLANK(Justificar!F270),"",Justificar!F270)</f>
        <v/>
      </c>
    </row>
    <row r="264" spans="1:6" x14ac:dyDescent="0.3">
      <c r="A264" t="str">
        <f>IF(ISBLANK(Justificar!B271),"",Justificar!B271)</f>
        <v/>
      </c>
      <c r="B264" t="str" cm="1">
        <f t="array" ref="B264">_xlfn.XLOOKUP(TablaJust[[#This Row],[User Code]],User[[#All],[User Code]],User[[#All],[CM]],"")</f>
        <v/>
      </c>
      <c r="C264" t="str">
        <f>IF(ISBLANK(Justificar!C271),"",Justificar!C271)</f>
        <v/>
      </c>
      <c r="D264" t="str">
        <f>IF(ISBLANK(Justificar!D271),"",Justificar!D271)</f>
        <v/>
      </c>
      <c r="E264" t="str">
        <f>IF(ISBLANK(Justificar!E271),"",Justificar!E271)</f>
        <v/>
      </c>
      <c r="F264" t="str">
        <f>IF(ISBLANK(Justificar!F271),"",Justificar!F271)</f>
        <v/>
      </c>
    </row>
    <row r="265" spans="1:6" x14ac:dyDescent="0.3">
      <c r="A265" t="str">
        <f>IF(ISBLANK(Justificar!B272),"",Justificar!B272)</f>
        <v/>
      </c>
      <c r="B265" t="str" cm="1">
        <f t="array" ref="B265">_xlfn.XLOOKUP(TablaJust[[#This Row],[User Code]],User[[#All],[User Code]],User[[#All],[CM]],"")</f>
        <v/>
      </c>
      <c r="C265" t="str">
        <f>IF(ISBLANK(Justificar!C272),"",Justificar!C272)</f>
        <v/>
      </c>
      <c r="D265" t="str">
        <f>IF(ISBLANK(Justificar!D272),"",Justificar!D272)</f>
        <v/>
      </c>
      <c r="E265" t="str">
        <f>IF(ISBLANK(Justificar!E272),"",Justificar!E272)</f>
        <v/>
      </c>
      <c r="F265" t="str">
        <f>IF(ISBLANK(Justificar!F272),"",Justificar!F272)</f>
        <v/>
      </c>
    </row>
    <row r="266" spans="1:6" x14ac:dyDescent="0.3">
      <c r="A266" t="str">
        <f>IF(ISBLANK(Justificar!B273),"",Justificar!B273)</f>
        <v/>
      </c>
      <c r="B266" t="str" cm="1">
        <f t="array" ref="B266">_xlfn.XLOOKUP(TablaJust[[#This Row],[User Code]],User[[#All],[User Code]],User[[#All],[CM]],"")</f>
        <v/>
      </c>
      <c r="C266" t="str">
        <f>IF(ISBLANK(Justificar!C273),"",Justificar!C273)</f>
        <v/>
      </c>
      <c r="D266" t="str">
        <f>IF(ISBLANK(Justificar!D273),"",Justificar!D273)</f>
        <v/>
      </c>
      <c r="E266" t="str">
        <f>IF(ISBLANK(Justificar!E273),"",Justificar!E273)</f>
        <v/>
      </c>
      <c r="F266" t="str">
        <f>IF(ISBLANK(Justificar!F273),"",Justificar!F273)</f>
        <v/>
      </c>
    </row>
    <row r="267" spans="1:6" x14ac:dyDescent="0.3">
      <c r="A267" t="str">
        <f>IF(ISBLANK(Justificar!B274),"",Justificar!B274)</f>
        <v/>
      </c>
      <c r="B267" t="str" cm="1">
        <f t="array" ref="B267">_xlfn.XLOOKUP(TablaJust[[#This Row],[User Code]],User[[#All],[User Code]],User[[#All],[CM]],"")</f>
        <v/>
      </c>
      <c r="C267" t="str">
        <f>IF(ISBLANK(Justificar!C274),"",Justificar!C274)</f>
        <v/>
      </c>
      <c r="D267" t="str">
        <f>IF(ISBLANK(Justificar!D274),"",Justificar!D274)</f>
        <v/>
      </c>
      <c r="E267" t="str">
        <f>IF(ISBLANK(Justificar!E274),"",Justificar!E274)</f>
        <v/>
      </c>
      <c r="F267" t="str">
        <f>IF(ISBLANK(Justificar!F274),"",Justificar!F274)</f>
        <v/>
      </c>
    </row>
    <row r="268" spans="1:6" x14ac:dyDescent="0.3">
      <c r="A268" t="str">
        <f>IF(ISBLANK(Justificar!B275),"",Justificar!B275)</f>
        <v/>
      </c>
      <c r="B268" t="str" cm="1">
        <f t="array" ref="B268">_xlfn.XLOOKUP(TablaJust[[#This Row],[User Code]],User[[#All],[User Code]],User[[#All],[CM]],"")</f>
        <v/>
      </c>
      <c r="C268" t="str">
        <f>IF(ISBLANK(Justificar!C275),"",Justificar!C275)</f>
        <v/>
      </c>
      <c r="D268" t="str">
        <f>IF(ISBLANK(Justificar!D275),"",Justificar!D275)</f>
        <v/>
      </c>
      <c r="E268" t="str">
        <f>IF(ISBLANK(Justificar!E275),"",Justificar!E275)</f>
        <v/>
      </c>
      <c r="F268" t="str">
        <f>IF(ISBLANK(Justificar!F275),"",Justificar!F275)</f>
        <v/>
      </c>
    </row>
    <row r="269" spans="1:6" x14ac:dyDescent="0.3">
      <c r="A269" t="str">
        <f>IF(ISBLANK(Justificar!B276),"",Justificar!B276)</f>
        <v/>
      </c>
      <c r="B269" t="str" cm="1">
        <f t="array" ref="B269">_xlfn.XLOOKUP(TablaJust[[#This Row],[User Code]],User[[#All],[User Code]],User[[#All],[CM]],"")</f>
        <v/>
      </c>
      <c r="C269" t="str">
        <f>IF(ISBLANK(Justificar!C276),"",Justificar!C276)</f>
        <v/>
      </c>
      <c r="D269" t="str">
        <f>IF(ISBLANK(Justificar!D276),"",Justificar!D276)</f>
        <v/>
      </c>
      <c r="E269" t="str">
        <f>IF(ISBLANK(Justificar!E276),"",Justificar!E276)</f>
        <v/>
      </c>
      <c r="F269" t="str">
        <f>IF(ISBLANK(Justificar!F276),"",Justificar!F276)</f>
        <v/>
      </c>
    </row>
    <row r="270" spans="1:6" x14ac:dyDescent="0.3">
      <c r="A270" t="str">
        <f>IF(ISBLANK(Justificar!B277),"",Justificar!B277)</f>
        <v/>
      </c>
      <c r="B270" t="str" cm="1">
        <f t="array" ref="B270">_xlfn.XLOOKUP(TablaJust[[#This Row],[User Code]],User[[#All],[User Code]],User[[#All],[CM]],"")</f>
        <v/>
      </c>
      <c r="C270" t="str">
        <f>IF(ISBLANK(Justificar!C277),"",Justificar!C277)</f>
        <v/>
      </c>
      <c r="D270" t="str">
        <f>IF(ISBLANK(Justificar!D277),"",Justificar!D277)</f>
        <v/>
      </c>
      <c r="E270" t="str">
        <f>IF(ISBLANK(Justificar!E277),"",Justificar!E277)</f>
        <v/>
      </c>
      <c r="F270" t="str">
        <f>IF(ISBLANK(Justificar!F277),"",Justificar!F277)</f>
        <v/>
      </c>
    </row>
    <row r="271" spans="1:6" x14ac:dyDescent="0.3">
      <c r="A271" t="str">
        <f>IF(ISBLANK(Justificar!B278),"",Justificar!B278)</f>
        <v/>
      </c>
      <c r="B271" t="str" cm="1">
        <f t="array" ref="B271">_xlfn.XLOOKUP(TablaJust[[#This Row],[User Code]],User[[#All],[User Code]],User[[#All],[CM]],"")</f>
        <v/>
      </c>
      <c r="C271" t="str">
        <f>IF(ISBLANK(Justificar!C278),"",Justificar!C278)</f>
        <v/>
      </c>
      <c r="D271" t="str">
        <f>IF(ISBLANK(Justificar!D278),"",Justificar!D278)</f>
        <v/>
      </c>
      <c r="E271" t="str">
        <f>IF(ISBLANK(Justificar!E278),"",Justificar!E278)</f>
        <v/>
      </c>
      <c r="F271" t="str">
        <f>IF(ISBLANK(Justificar!F278),"",Justificar!F278)</f>
        <v/>
      </c>
    </row>
    <row r="272" spans="1:6" x14ac:dyDescent="0.3">
      <c r="A272" t="str">
        <f>IF(ISBLANK(Justificar!B279),"",Justificar!B279)</f>
        <v/>
      </c>
      <c r="B272" t="str" cm="1">
        <f t="array" ref="B272">_xlfn.XLOOKUP(TablaJust[[#This Row],[User Code]],User[[#All],[User Code]],User[[#All],[CM]],"")</f>
        <v/>
      </c>
      <c r="C272" t="str">
        <f>IF(ISBLANK(Justificar!C279),"",Justificar!C279)</f>
        <v/>
      </c>
      <c r="D272" t="str">
        <f>IF(ISBLANK(Justificar!D279),"",Justificar!D279)</f>
        <v/>
      </c>
      <c r="E272" t="str">
        <f>IF(ISBLANK(Justificar!E279),"",Justificar!E279)</f>
        <v/>
      </c>
      <c r="F272" t="str">
        <f>IF(ISBLANK(Justificar!F279),"",Justificar!F279)</f>
        <v/>
      </c>
    </row>
    <row r="273" spans="1:6" x14ac:dyDescent="0.3">
      <c r="A273" t="str">
        <f>IF(ISBLANK(Justificar!B280),"",Justificar!B280)</f>
        <v/>
      </c>
      <c r="B273" t="str" cm="1">
        <f t="array" ref="B273">_xlfn.XLOOKUP(TablaJust[[#This Row],[User Code]],User[[#All],[User Code]],User[[#All],[CM]],"")</f>
        <v/>
      </c>
      <c r="C273" t="str">
        <f>IF(ISBLANK(Justificar!C280),"",Justificar!C280)</f>
        <v/>
      </c>
      <c r="D273" t="str">
        <f>IF(ISBLANK(Justificar!D280),"",Justificar!D280)</f>
        <v/>
      </c>
      <c r="E273" t="str">
        <f>IF(ISBLANK(Justificar!E280),"",Justificar!E280)</f>
        <v/>
      </c>
      <c r="F273" t="str">
        <f>IF(ISBLANK(Justificar!F280),"",Justificar!F280)</f>
        <v/>
      </c>
    </row>
    <row r="274" spans="1:6" x14ac:dyDescent="0.3">
      <c r="A274" t="str">
        <f>IF(ISBLANK(Justificar!B281),"",Justificar!B281)</f>
        <v/>
      </c>
      <c r="B274" t="str" cm="1">
        <f t="array" ref="B274">_xlfn.XLOOKUP(TablaJust[[#This Row],[User Code]],User[[#All],[User Code]],User[[#All],[CM]],"")</f>
        <v/>
      </c>
      <c r="C274" t="str">
        <f>IF(ISBLANK(Justificar!C281),"",Justificar!C281)</f>
        <v/>
      </c>
      <c r="D274" t="str">
        <f>IF(ISBLANK(Justificar!D281),"",Justificar!D281)</f>
        <v/>
      </c>
      <c r="E274" t="str">
        <f>IF(ISBLANK(Justificar!E281),"",Justificar!E281)</f>
        <v/>
      </c>
      <c r="F274" t="str">
        <f>IF(ISBLANK(Justificar!F281),"",Justificar!F281)</f>
        <v/>
      </c>
    </row>
    <row r="275" spans="1:6" x14ac:dyDescent="0.3">
      <c r="A275" t="str">
        <f>IF(ISBLANK(Justificar!B282),"",Justificar!B282)</f>
        <v/>
      </c>
      <c r="B275" t="str" cm="1">
        <f t="array" ref="B275">_xlfn.XLOOKUP(TablaJust[[#This Row],[User Code]],User[[#All],[User Code]],User[[#All],[CM]],"")</f>
        <v/>
      </c>
      <c r="C275" t="str">
        <f>IF(ISBLANK(Justificar!C282),"",Justificar!C282)</f>
        <v/>
      </c>
      <c r="D275" t="str">
        <f>IF(ISBLANK(Justificar!D282),"",Justificar!D282)</f>
        <v/>
      </c>
      <c r="E275" t="str">
        <f>IF(ISBLANK(Justificar!E282),"",Justificar!E282)</f>
        <v/>
      </c>
      <c r="F275" t="str">
        <f>IF(ISBLANK(Justificar!F282),"",Justificar!F282)</f>
        <v/>
      </c>
    </row>
    <row r="276" spans="1:6" x14ac:dyDescent="0.3">
      <c r="A276" t="str">
        <f>IF(ISBLANK(Justificar!B283),"",Justificar!B283)</f>
        <v/>
      </c>
      <c r="B276" t="str" cm="1">
        <f t="array" ref="B276">_xlfn.XLOOKUP(TablaJust[[#This Row],[User Code]],User[[#All],[User Code]],User[[#All],[CM]],"")</f>
        <v/>
      </c>
      <c r="C276" t="str">
        <f>IF(ISBLANK(Justificar!C283),"",Justificar!C283)</f>
        <v/>
      </c>
      <c r="D276" t="str">
        <f>IF(ISBLANK(Justificar!D283),"",Justificar!D283)</f>
        <v/>
      </c>
      <c r="E276" t="str">
        <f>IF(ISBLANK(Justificar!E283),"",Justificar!E283)</f>
        <v/>
      </c>
      <c r="F276" t="str">
        <f>IF(ISBLANK(Justificar!F283),"",Justificar!F283)</f>
        <v/>
      </c>
    </row>
    <row r="277" spans="1:6" x14ac:dyDescent="0.3">
      <c r="A277" t="str">
        <f>IF(ISBLANK(Justificar!B284),"",Justificar!B284)</f>
        <v/>
      </c>
      <c r="B277" t="str" cm="1">
        <f t="array" ref="B277">_xlfn.XLOOKUP(TablaJust[[#This Row],[User Code]],User[[#All],[User Code]],User[[#All],[CM]],"")</f>
        <v/>
      </c>
      <c r="C277" t="str">
        <f>IF(ISBLANK(Justificar!C284),"",Justificar!C284)</f>
        <v/>
      </c>
      <c r="D277" t="str">
        <f>IF(ISBLANK(Justificar!D284),"",Justificar!D284)</f>
        <v/>
      </c>
      <c r="E277" t="str">
        <f>IF(ISBLANK(Justificar!E284),"",Justificar!E284)</f>
        <v/>
      </c>
      <c r="F277" t="str">
        <f>IF(ISBLANK(Justificar!F284),"",Justificar!F284)</f>
        <v/>
      </c>
    </row>
    <row r="278" spans="1:6" x14ac:dyDescent="0.3">
      <c r="A278" t="str">
        <f>IF(ISBLANK(Justificar!B285),"",Justificar!B285)</f>
        <v/>
      </c>
      <c r="B278" t="str" cm="1">
        <f t="array" ref="B278">_xlfn.XLOOKUP(TablaJust[[#This Row],[User Code]],User[[#All],[User Code]],User[[#All],[CM]],"")</f>
        <v/>
      </c>
      <c r="C278" t="str">
        <f>IF(ISBLANK(Justificar!C285),"",Justificar!C285)</f>
        <v/>
      </c>
      <c r="D278" t="str">
        <f>IF(ISBLANK(Justificar!D285),"",Justificar!D285)</f>
        <v/>
      </c>
      <c r="E278" t="str">
        <f>IF(ISBLANK(Justificar!E285),"",Justificar!E285)</f>
        <v/>
      </c>
      <c r="F278" t="str">
        <f>IF(ISBLANK(Justificar!F285),"",Justificar!F285)</f>
        <v/>
      </c>
    </row>
    <row r="279" spans="1:6" x14ac:dyDescent="0.3">
      <c r="A279" t="str">
        <f>IF(ISBLANK(Justificar!B286),"",Justificar!B286)</f>
        <v/>
      </c>
      <c r="B279" t="str" cm="1">
        <f t="array" ref="B279">_xlfn.XLOOKUP(TablaJust[[#This Row],[User Code]],User[[#All],[User Code]],User[[#All],[CM]],"")</f>
        <v/>
      </c>
      <c r="C279" t="str">
        <f>IF(ISBLANK(Justificar!C286),"",Justificar!C286)</f>
        <v/>
      </c>
      <c r="D279" t="str">
        <f>IF(ISBLANK(Justificar!D286),"",Justificar!D286)</f>
        <v/>
      </c>
      <c r="E279" t="str">
        <f>IF(ISBLANK(Justificar!E286),"",Justificar!E286)</f>
        <v/>
      </c>
      <c r="F279" t="str">
        <f>IF(ISBLANK(Justificar!F286),"",Justificar!F286)</f>
        <v/>
      </c>
    </row>
    <row r="280" spans="1:6" x14ac:dyDescent="0.3">
      <c r="A280" t="str">
        <f>IF(ISBLANK(Justificar!B287),"",Justificar!B287)</f>
        <v/>
      </c>
      <c r="B280" t="str" cm="1">
        <f t="array" ref="B280">_xlfn.XLOOKUP(TablaJust[[#This Row],[User Code]],User[[#All],[User Code]],User[[#All],[CM]],"")</f>
        <v/>
      </c>
      <c r="C280" t="str">
        <f>IF(ISBLANK(Justificar!C287),"",Justificar!C287)</f>
        <v/>
      </c>
      <c r="D280" t="str">
        <f>IF(ISBLANK(Justificar!D287),"",Justificar!D287)</f>
        <v/>
      </c>
      <c r="E280" t="str">
        <f>IF(ISBLANK(Justificar!E287),"",Justificar!E287)</f>
        <v/>
      </c>
      <c r="F280" t="str">
        <f>IF(ISBLANK(Justificar!F287),"",Justificar!F287)</f>
        <v/>
      </c>
    </row>
    <row r="281" spans="1:6" x14ac:dyDescent="0.3">
      <c r="A281" t="str">
        <f>IF(ISBLANK(Justificar!B288),"",Justificar!B288)</f>
        <v/>
      </c>
      <c r="B281" t="str" cm="1">
        <f t="array" ref="B281">_xlfn.XLOOKUP(TablaJust[[#This Row],[User Code]],User[[#All],[User Code]],User[[#All],[CM]],"")</f>
        <v/>
      </c>
      <c r="C281" t="str">
        <f>IF(ISBLANK(Justificar!C288),"",Justificar!C288)</f>
        <v/>
      </c>
      <c r="D281" t="str">
        <f>IF(ISBLANK(Justificar!D288),"",Justificar!D288)</f>
        <v/>
      </c>
      <c r="E281" t="str">
        <f>IF(ISBLANK(Justificar!E288),"",Justificar!E288)</f>
        <v/>
      </c>
      <c r="F281" t="str">
        <f>IF(ISBLANK(Justificar!F288),"",Justificar!F288)</f>
        <v/>
      </c>
    </row>
    <row r="282" spans="1:6" x14ac:dyDescent="0.3">
      <c r="A282" t="str">
        <f>IF(ISBLANK(Justificar!B289),"",Justificar!B289)</f>
        <v/>
      </c>
      <c r="B282" t="str" cm="1">
        <f t="array" ref="B282">_xlfn.XLOOKUP(TablaJust[[#This Row],[User Code]],User[[#All],[User Code]],User[[#All],[CM]],"")</f>
        <v/>
      </c>
      <c r="C282" t="str">
        <f>IF(ISBLANK(Justificar!C289),"",Justificar!C289)</f>
        <v/>
      </c>
      <c r="D282" t="str">
        <f>IF(ISBLANK(Justificar!D289),"",Justificar!D289)</f>
        <v/>
      </c>
      <c r="E282" t="str">
        <f>IF(ISBLANK(Justificar!E289),"",Justificar!E289)</f>
        <v/>
      </c>
      <c r="F282" t="str">
        <f>IF(ISBLANK(Justificar!F289),"",Justificar!F289)</f>
        <v/>
      </c>
    </row>
    <row r="283" spans="1:6" x14ac:dyDescent="0.3">
      <c r="A283" t="str">
        <f>IF(ISBLANK(Justificar!B290),"",Justificar!B290)</f>
        <v/>
      </c>
      <c r="B283" t="str" cm="1">
        <f t="array" ref="B283">_xlfn.XLOOKUP(TablaJust[[#This Row],[User Code]],User[[#All],[User Code]],User[[#All],[CM]],"")</f>
        <v/>
      </c>
      <c r="C283" t="str">
        <f>IF(ISBLANK(Justificar!C290),"",Justificar!C290)</f>
        <v/>
      </c>
      <c r="D283" t="str">
        <f>IF(ISBLANK(Justificar!D290),"",Justificar!D290)</f>
        <v/>
      </c>
      <c r="E283" t="str">
        <f>IF(ISBLANK(Justificar!E290),"",Justificar!E290)</f>
        <v/>
      </c>
      <c r="F283" t="str">
        <f>IF(ISBLANK(Justificar!F290),"",Justificar!F290)</f>
        <v/>
      </c>
    </row>
    <row r="284" spans="1:6" x14ac:dyDescent="0.3">
      <c r="A284" t="str">
        <f>IF(ISBLANK(Justificar!B291),"",Justificar!B291)</f>
        <v/>
      </c>
      <c r="B284" t="str" cm="1">
        <f t="array" ref="B284">_xlfn.XLOOKUP(TablaJust[[#This Row],[User Code]],User[[#All],[User Code]],User[[#All],[CM]],"")</f>
        <v/>
      </c>
      <c r="C284" t="str">
        <f>IF(ISBLANK(Justificar!C291),"",Justificar!C291)</f>
        <v/>
      </c>
      <c r="D284" t="str">
        <f>IF(ISBLANK(Justificar!D291),"",Justificar!D291)</f>
        <v/>
      </c>
      <c r="E284" t="str">
        <f>IF(ISBLANK(Justificar!E291),"",Justificar!E291)</f>
        <v/>
      </c>
      <c r="F284" t="str">
        <f>IF(ISBLANK(Justificar!F291),"",Justificar!F291)</f>
        <v/>
      </c>
    </row>
    <row r="285" spans="1:6" x14ac:dyDescent="0.3">
      <c r="A285" t="str">
        <f>IF(ISBLANK(Justificar!B292),"",Justificar!B292)</f>
        <v/>
      </c>
      <c r="B285" t="str" cm="1">
        <f t="array" ref="B285">_xlfn.XLOOKUP(TablaJust[[#This Row],[User Code]],User[[#All],[User Code]],User[[#All],[CM]],"")</f>
        <v/>
      </c>
      <c r="C285" t="str">
        <f>IF(ISBLANK(Justificar!C292),"",Justificar!C292)</f>
        <v/>
      </c>
      <c r="D285" t="str">
        <f>IF(ISBLANK(Justificar!D292),"",Justificar!D292)</f>
        <v/>
      </c>
      <c r="E285" t="str">
        <f>IF(ISBLANK(Justificar!E292),"",Justificar!E292)</f>
        <v/>
      </c>
      <c r="F285" t="str">
        <f>IF(ISBLANK(Justificar!F292),"",Justificar!F292)</f>
        <v/>
      </c>
    </row>
    <row r="286" spans="1:6" x14ac:dyDescent="0.3">
      <c r="A286" t="str">
        <f>IF(ISBLANK(Justificar!B293),"",Justificar!B293)</f>
        <v/>
      </c>
      <c r="B286" t="str" cm="1">
        <f t="array" ref="B286">_xlfn.XLOOKUP(TablaJust[[#This Row],[User Code]],User[[#All],[User Code]],User[[#All],[CM]],"")</f>
        <v/>
      </c>
      <c r="C286" t="str">
        <f>IF(ISBLANK(Justificar!C293),"",Justificar!C293)</f>
        <v/>
      </c>
      <c r="D286" t="str">
        <f>IF(ISBLANK(Justificar!D293),"",Justificar!D293)</f>
        <v/>
      </c>
      <c r="E286" t="str">
        <f>IF(ISBLANK(Justificar!E293),"",Justificar!E293)</f>
        <v/>
      </c>
      <c r="F286" t="str">
        <f>IF(ISBLANK(Justificar!F293),"",Justificar!F293)</f>
        <v/>
      </c>
    </row>
    <row r="287" spans="1:6" x14ac:dyDescent="0.3">
      <c r="A287" t="str">
        <f>IF(ISBLANK(Justificar!B294),"",Justificar!B294)</f>
        <v/>
      </c>
      <c r="B287" t="str" cm="1">
        <f t="array" ref="B287">_xlfn.XLOOKUP(TablaJust[[#This Row],[User Code]],User[[#All],[User Code]],User[[#All],[CM]],"")</f>
        <v/>
      </c>
      <c r="C287" t="str">
        <f>IF(ISBLANK(Justificar!C294),"",Justificar!C294)</f>
        <v/>
      </c>
      <c r="D287" t="str">
        <f>IF(ISBLANK(Justificar!D294),"",Justificar!D294)</f>
        <v/>
      </c>
      <c r="E287" t="str">
        <f>IF(ISBLANK(Justificar!E294),"",Justificar!E294)</f>
        <v/>
      </c>
      <c r="F287" t="str">
        <f>IF(ISBLANK(Justificar!F294),"",Justificar!F294)</f>
        <v/>
      </c>
    </row>
    <row r="288" spans="1:6" x14ac:dyDescent="0.3">
      <c r="A288" t="str">
        <f>IF(ISBLANK(Justificar!B295),"",Justificar!B295)</f>
        <v/>
      </c>
      <c r="B288" t="str" cm="1">
        <f t="array" ref="B288">_xlfn.XLOOKUP(TablaJust[[#This Row],[User Code]],User[[#All],[User Code]],User[[#All],[CM]],"")</f>
        <v/>
      </c>
      <c r="C288" t="str">
        <f>IF(ISBLANK(Justificar!C295),"",Justificar!C295)</f>
        <v/>
      </c>
      <c r="D288" t="str">
        <f>IF(ISBLANK(Justificar!D295),"",Justificar!D295)</f>
        <v/>
      </c>
      <c r="E288" t="str">
        <f>IF(ISBLANK(Justificar!E295),"",Justificar!E295)</f>
        <v/>
      </c>
      <c r="F288" t="str">
        <f>IF(ISBLANK(Justificar!F295),"",Justificar!F295)</f>
        <v/>
      </c>
    </row>
    <row r="289" spans="1:6" x14ac:dyDescent="0.3">
      <c r="A289" t="str">
        <f>IF(ISBLANK(Justificar!B296),"",Justificar!B296)</f>
        <v/>
      </c>
      <c r="B289" t="str" cm="1">
        <f t="array" ref="B289">_xlfn.XLOOKUP(TablaJust[[#This Row],[User Code]],User[[#All],[User Code]],User[[#All],[CM]],"")</f>
        <v/>
      </c>
      <c r="C289" t="str">
        <f>IF(ISBLANK(Justificar!C296),"",Justificar!C296)</f>
        <v/>
      </c>
      <c r="D289" t="str">
        <f>IF(ISBLANK(Justificar!D296),"",Justificar!D296)</f>
        <v/>
      </c>
      <c r="E289" t="str">
        <f>IF(ISBLANK(Justificar!E296),"",Justificar!E296)</f>
        <v/>
      </c>
      <c r="F289" t="str">
        <f>IF(ISBLANK(Justificar!F296),"",Justificar!F296)</f>
        <v/>
      </c>
    </row>
    <row r="290" spans="1:6" x14ac:dyDescent="0.3">
      <c r="A290" t="str">
        <f>IF(ISBLANK(Justificar!B297),"",Justificar!B297)</f>
        <v/>
      </c>
      <c r="B290" t="str" cm="1">
        <f t="array" ref="B290">_xlfn.XLOOKUP(TablaJust[[#This Row],[User Code]],User[[#All],[User Code]],User[[#All],[CM]],"")</f>
        <v/>
      </c>
      <c r="C290" t="str">
        <f>IF(ISBLANK(Justificar!C297),"",Justificar!C297)</f>
        <v/>
      </c>
      <c r="D290" t="str">
        <f>IF(ISBLANK(Justificar!D297),"",Justificar!D297)</f>
        <v/>
      </c>
      <c r="E290" t="str">
        <f>IF(ISBLANK(Justificar!E297),"",Justificar!E297)</f>
        <v/>
      </c>
      <c r="F290" t="str">
        <f>IF(ISBLANK(Justificar!F297),"",Justificar!F297)</f>
        <v/>
      </c>
    </row>
    <row r="291" spans="1:6" x14ac:dyDescent="0.3">
      <c r="A291" t="str">
        <f>IF(ISBLANK(Justificar!B298),"",Justificar!B298)</f>
        <v/>
      </c>
      <c r="B291" t="str" cm="1">
        <f t="array" ref="B291">_xlfn.XLOOKUP(TablaJust[[#This Row],[User Code]],User[[#All],[User Code]],User[[#All],[CM]],"")</f>
        <v/>
      </c>
      <c r="C291" t="str">
        <f>IF(ISBLANK(Justificar!C298),"",Justificar!C298)</f>
        <v/>
      </c>
      <c r="D291" t="str">
        <f>IF(ISBLANK(Justificar!D298),"",Justificar!D298)</f>
        <v/>
      </c>
      <c r="E291" t="str">
        <f>IF(ISBLANK(Justificar!E298),"",Justificar!E298)</f>
        <v/>
      </c>
      <c r="F291" t="str">
        <f>IF(ISBLANK(Justificar!F298),"",Justificar!F298)</f>
        <v/>
      </c>
    </row>
    <row r="292" spans="1:6" x14ac:dyDescent="0.3">
      <c r="A292" t="str">
        <f>IF(ISBLANK(Justificar!B299),"",Justificar!B299)</f>
        <v/>
      </c>
      <c r="B292" t="str" cm="1">
        <f t="array" ref="B292">_xlfn.XLOOKUP(TablaJust[[#This Row],[User Code]],User[[#All],[User Code]],User[[#All],[CM]],"")</f>
        <v/>
      </c>
      <c r="C292" t="str">
        <f>IF(ISBLANK(Justificar!C299),"",Justificar!C299)</f>
        <v/>
      </c>
      <c r="D292" t="str">
        <f>IF(ISBLANK(Justificar!D299),"",Justificar!D299)</f>
        <v/>
      </c>
      <c r="E292" t="str">
        <f>IF(ISBLANK(Justificar!E299),"",Justificar!E299)</f>
        <v/>
      </c>
      <c r="F292" t="str">
        <f>IF(ISBLANK(Justificar!F299),"",Justificar!F299)</f>
        <v/>
      </c>
    </row>
    <row r="293" spans="1:6" x14ac:dyDescent="0.3">
      <c r="A293" t="str">
        <f>IF(ISBLANK(Justificar!B300),"",Justificar!B300)</f>
        <v/>
      </c>
      <c r="B293" t="str" cm="1">
        <f t="array" ref="B293">_xlfn.XLOOKUP(TablaJust[[#This Row],[User Code]],User[[#All],[User Code]],User[[#All],[CM]],"")</f>
        <v/>
      </c>
      <c r="C293" t="str">
        <f>IF(ISBLANK(Justificar!C300),"",Justificar!C300)</f>
        <v/>
      </c>
      <c r="D293" t="str">
        <f>IF(ISBLANK(Justificar!D300),"",Justificar!D300)</f>
        <v/>
      </c>
      <c r="E293" t="str">
        <f>IF(ISBLANK(Justificar!E300),"",Justificar!E300)</f>
        <v/>
      </c>
      <c r="F293" t="str">
        <f>IF(ISBLANK(Justificar!F300),"",Justificar!F300)</f>
        <v/>
      </c>
    </row>
    <row r="294" spans="1:6" x14ac:dyDescent="0.3">
      <c r="A294" t="str">
        <f>IF(ISBLANK(Justificar!B301),"",Justificar!B301)</f>
        <v/>
      </c>
      <c r="B294" t="str" cm="1">
        <f t="array" ref="B294">_xlfn.XLOOKUP(TablaJust[[#This Row],[User Code]],User[[#All],[User Code]],User[[#All],[CM]],"")</f>
        <v/>
      </c>
      <c r="C294" t="str">
        <f>IF(ISBLANK(Justificar!C301),"",Justificar!C301)</f>
        <v/>
      </c>
      <c r="D294" t="str">
        <f>IF(ISBLANK(Justificar!D301),"",Justificar!D301)</f>
        <v/>
      </c>
      <c r="E294" t="str">
        <f>IF(ISBLANK(Justificar!E301),"",Justificar!E301)</f>
        <v/>
      </c>
      <c r="F294" t="str">
        <f>IF(ISBLANK(Justificar!F301),"",Justificar!F301)</f>
        <v/>
      </c>
    </row>
    <row r="295" spans="1:6" x14ac:dyDescent="0.3">
      <c r="A295" t="str">
        <f>IF(ISBLANK(Justificar!B302),"",Justificar!B302)</f>
        <v/>
      </c>
      <c r="B295" t="str" cm="1">
        <f t="array" ref="B295">_xlfn.XLOOKUP(TablaJust[[#This Row],[User Code]],User[[#All],[User Code]],User[[#All],[CM]],"")</f>
        <v/>
      </c>
      <c r="C295" t="str">
        <f>IF(ISBLANK(Justificar!C302),"",Justificar!C302)</f>
        <v/>
      </c>
      <c r="D295" t="str">
        <f>IF(ISBLANK(Justificar!D302),"",Justificar!D302)</f>
        <v/>
      </c>
      <c r="E295" t="str">
        <f>IF(ISBLANK(Justificar!E302),"",Justificar!E302)</f>
        <v/>
      </c>
      <c r="F295" t="str">
        <f>IF(ISBLANK(Justificar!F302),"",Justificar!F302)</f>
        <v/>
      </c>
    </row>
    <row r="296" spans="1:6" x14ac:dyDescent="0.3">
      <c r="A296" t="str">
        <f>IF(ISBLANK(Justificar!B303),"",Justificar!B303)</f>
        <v/>
      </c>
      <c r="B296" t="str" cm="1">
        <f t="array" ref="B296">_xlfn.XLOOKUP(TablaJust[[#This Row],[User Code]],User[[#All],[User Code]],User[[#All],[CM]],"")</f>
        <v/>
      </c>
      <c r="C296" t="str">
        <f>IF(ISBLANK(Justificar!C303),"",Justificar!C303)</f>
        <v/>
      </c>
      <c r="D296" t="str">
        <f>IF(ISBLANK(Justificar!D303),"",Justificar!D303)</f>
        <v/>
      </c>
      <c r="E296" t="str">
        <f>IF(ISBLANK(Justificar!E303),"",Justificar!E303)</f>
        <v/>
      </c>
      <c r="F296" t="str">
        <f>IF(ISBLANK(Justificar!F303),"",Justificar!F303)</f>
        <v/>
      </c>
    </row>
    <row r="297" spans="1:6" x14ac:dyDescent="0.3">
      <c r="A297" t="str">
        <f>IF(ISBLANK(Justificar!B304),"",Justificar!B304)</f>
        <v/>
      </c>
      <c r="B297" t="str" cm="1">
        <f t="array" ref="B297">_xlfn.XLOOKUP(TablaJust[[#This Row],[User Code]],User[[#All],[User Code]],User[[#All],[CM]],"")</f>
        <v/>
      </c>
      <c r="C297" t="str">
        <f>IF(ISBLANK(Justificar!C304),"",Justificar!C304)</f>
        <v/>
      </c>
      <c r="D297" t="str">
        <f>IF(ISBLANK(Justificar!D304),"",Justificar!D304)</f>
        <v/>
      </c>
      <c r="E297" t="str">
        <f>IF(ISBLANK(Justificar!E304),"",Justificar!E304)</f>
        <v/>
      </c>
      <c r="F297" t="str">
        <f>IF(ISBLANK(Justificar!F304),"",Justificar!F304)</f>
        <v/>
      </c>
    </row>
    <row r="298" spans="1:6" x14ac:dyDescent="0.3">
      <c r="A298" t="str">
        <f>IF(ISBLANK(Justificar!B305),"",Justificar!B305)</f>
        <v/>
      </c>
      <c r="B298" t="str" cm="1">
        <f t="array" ref="B298">_xlfn.XLOOKUP(TablaJust[[#This Row],[User Code]],User[[#All],[User Code]],User[[#All],[CM]],"")</f>
        <v/>
      </c>
      <c r="C298" t="str">
        <f>IF(ISBLANK(Justificar!C305),"",Justificar!C305)</f>
        <v/>
      </c>
      <c r="D298" t="str">
        <f>IF(ISBLANK(Justificar!D305),"",Justificar!D305)</f>
        <v/>
      </c>
      <c r="E298" t="str">
        <f>IF(ISBLANK(Justificar!E305),"",Justificar!E305)</f>
        <v/>
      </c>
      <c r="F298" t="str">
        <f>IF(ISBLANK(Justificar!F305),"",Justificar!F305)</f>
        <v/>
      </c>
    </row>
    <row r="299" spans="1:6" x14ac:dyDescent="0.3">
      <c r="A299" t="str">
        <f>IF(ISBLANK(Justificar!B306),"",Justificar!B306)</f>
        <v/>
      </c>
      <c r="B299" t="str" cm="1">
        <f t="array" ref="B299">_xlfn.XLOOKUP(TablaJust[[#This Row],[User Code]],User[[#All],[User Code]],User[[#All],[CM]],"")</f>
        <v/>
      </c>
      <c r="C299" t="str">
        <f>IF(ISBLANK(Justificar!C306),"",Justificar!C306)</f>
        <v/>
      </c>
      <c r="D299" t="str">
        <f>IF(ISBLANK(Justificar!D306),"",Justificar!D306)</f>
        <v/>
      </c>
      <c r="E299" t="str">
        <f>IF(ISBLANK(Justificar!E306),"",Justificar!E306)</f>
        <v/>
      </c>
      <c r="F299" t="str">
        <f>IF(ISBLANK(Justificar!F306),"",Justificar!F306)</f>
        <v/>
      </c>
    </row>
    <row r="300" spans="1:6" x14ac:dyDescent="0.3">
      <c r="A300" t="str">
        <f>IF(ISBLANK(Justificar!B307),"",Justificar!B307)</f>
        <v/>
      </c>
      <c r="B300" t="str" cm="1">
        <f t="array" ref="B300">_xlfn.XLOOKUP(TablaJust[[#This Row],[User Code]],User[[#All],[User Code]],User[[#All],[CM]],"")</f>
        <v/>
      </c>
      <c r="C300" t="str">
        <f>IF(ISBLANK(Justificar!C307),"",Justificar!C307)</f>
        <v/>
      </c>
      <c r="D300" t="str">
        <f>IF(ISBLANK(Justificar!D307),"",Justificar!D307)</f>
        <v/>
      </c>
      <c r="E300" t="str">
        <f>IF(ISBLANK(Justificar!E307),"",Justificar!E307)</f>
        <v/>
      </c>
      <c r="F300" t="str">
        <f>IF(ISBLANK(Justificar!F307),"",Justificar!F307)</f>
        <v/>
      </c>
    </row>
    <row r="301" spans="1:6" x14ac:dyDescent="0.3">
      <c r="A301" t="str">
        <f>IF(ISBLANK(Justificar!B308),"",Justificar!B308)</f>
        <v/>
      </c>
      <c r="B301" t="str" cm="1">
        <f t="array" ref="B301">_xlfn.XLOOKUP(TablaJust[[#This Row],[User Code]],User[[#All],[User Code]],User[[#All],[CM]],"")</f>
        <v/>
      </c>
      <c r="C301" t="str">
        <f>IF(ISBLANK(Justificar!C308),"",Justificar!C308)</f>
        <v/>
      </c>
      <c r="D301" t="str">
        <f>IF(ISBLANK(Justificar!D308),"",Justificar!D308)</f>
        <v/>
      </c>
      <c r="E301" t="str">
        <f>IF(ISBLANK(Justificar!E308),"",Justificar!E308)</f>
        <v/>
      </c>
      <c r="F301" t="str">
        <f>IF(ISBLANK(Justificar!F308),"",Justificar!F308)</f>
        <v/>
      </c>
    </row>
    <row r="302" spans="1:6" x14ac:dyDescent="0.3">
      <c r="A302" t="str">
        <f>IF(ISBLANK(Justificar!B309),"",Justificar!B309)</f>
        <v/>
      </c>
      <c r="B302" t="str" cm="1">
        <f t="array" ref="B302">_xlfn.XLOOKUP(TablaJust[[#This Row],[User Code]],User[[#All],[User Code]],User[[#All],[CM]],"")</f>
        <v/>
      </c>
      <c r="C302" t="str">
        <f>IF(ISBLANK(Justificar!C309),"",Justificar!C309)</f>
        <v/>
      </c>
      <c r="D302" t="str">
        <f>IF(ISBLANK(Justificar!D309),"",Justificar!D309)</f>
        <v/>
      </c>
      <c r="E302" t="str">
        <f>IF(ISBLANK(Justificar!E309),"",Justificar!E309)</f>
        <v/>
      </c>
      <c r="F302" t="str">
        <f>IF(ISBLANK(Justificar!F309),"",Justificar!F309)</f>
        <v/>
      </c>
    </row>
    <row r="303" spans="1:6" x14ac:dyDescent="0.3">
      <c r="A303" t="str">
        <f>IF(ISBLANK(Justificar!B310),"",Justificar!B310)</f>
        <v/>
      </c>
      <c r="B303" t="str" cm="1">
        <f t="array" ref="B303">_xlfn.XLOOKUP(TablaJust[[#This Row],[User Code]],User[[#All],[User Code]],User[[#All],[CM]],"")</f>
        <v/>
      </c>
      <c r="C303" t="str">
        <f>IF(ISBLANK(Justificar!C310),"",Justificar!C310)</f>
        <v/>
      </c>
      <c r="D303" t="str">
        <f>IF(ISBLANK(Justificar!D310),"",Justificar!D310)</f>
        <v/>
      </c>
      <c r="E303" t="str">
        <f>IF(ISBLANK(Justificar!E310),"",Justificar!E310)</f>
        <v/>
      </c>
      <c r="F303" t="str">
        <f>IF(ISBLANK(Justificar!F310),"",Justificar!F310)</f>
        <v/>
      </c>
    </row>
    <row r="304" spans="1:6" x14ac:dyDescent="0.3">
      <c r="A304" t="str">
        <f>IF(ISBLANK(Justificar!B311),"",Justificar!B311)</f>
        <v/>
      </c>
      <c r="B304" t="str" cm="1">
        <f t="array" ref="B304">_xlfn.XLOOKUP(TablaJust[[#This Row],[User Code]],User[[#All],[User Code]],User[[#All],[CM]],"")</f>
        <v/>
      </c>
      <c r="C304" t="str">
        <f>IF(ISBLANK(Justificar!C311),"",Justificar!C311)</f>
        <v/>
      </c>
      <c r="D304" t="str">
        <f>IF(ISBLANK(Justificar!D311),"",Justificar!D311)</f>
        <v/>
      </c>
      <c r="E304" t="str">
        <f>IF(ISBLANK(Justificar!E311),"",Justificar!E311)</f>
        <v/>
      </c>
      <c r="F304" t="str">
        <f>IF(ISBLANK(Justificar!F311),"",Justificar!F311)</f>
        <v/>
      </c>
    </row>
    <row r="305" spans="1:6" x14ac:dyDescent="0.3">
      <c r="A305" t="str">
        <f>IF(ISBLANK(Justificar!B312),"",Justificar!B312)</f>
        <v/>
      </c>
      <c r="B305" t="str" cm="1">
        <f t="array" ref="B305">_xlfn.XLOOKUP(TablaJust[[#This Row],[User Code]],User[[#All],[User Code]],User[[#All],[CM]],"")</f>
        <v/>
      </c>
      <c r="C305" t="str">
        <f>IF(ISBLANK(Justificar!C312),"",Justificar!C312)</f>
        <v/>
      </c>
      <c r="D305" t="str">
        <f>IF(ISBLANK(Justificar!D312),"",Justificar!D312)</f>
        <v/>
      </c>
      <c r="E305" t="str">
        <f>IF(ISBLANK(Justificar!E312),"",Justificar!E312)</f>
        <v/>
      </c>
      <c r="F305" t="str">
        <f>IF(ISBLANK(Justificar!F312),"",Justificar!F312)</f>
        <v/>
      </c>
    </row>
    <row r="306" spans="1:6" x14ac:dyDescent="0.3">
      <c r="A306" t="str">
        <f>IF(ISBLANK(Justificar!B313),"",Justificar!B313)</f>
        <v/>
      </c>
      <c r="B306" t="str" cm="1">
        <f t="array" ref="B306">_xlfn.XLOOKUP(TablaJust[[#This Row],[User Code]],User[[#All],[User Code]],User[[#All],[CM]],"")</f>
        <v/>
      </c>
      <c r="C306" t="str">
        <f>IF(ISBLANK(Justificar!C313),"",Justificar!C313)</f>
        <v/>
      </c>
      <c r="D306" t="str">
        <f>IF(ISBLANK(Justificar!D313),"",Justificar!D313)</f>
        <v/>
      </c>
      <c r="E306" t="str">
        <f>IF(ISBLANK(Justificar!E313),"",Justificar!E313)</f>
        <v/>
      </c>
      <c r="F306" t="str">
        <f>IF(ISBLANK(Justificar!F313),"",Justificar!F313)</f>
        <v/>
      </c>
    </row>
    <row r="307" spans="1:6" x14ac:dyDescent="0.3">
      <c r="A307" t="str">
        <f>IF(ISBLANK(Justificar!B314),"",Justificar!B314)</f>
        <v/>
      </c>
      <c r="B307" t="str" cm="1">
        <f t="array" ref="B307">_xlfn.XLOOKUP(TablaJust[[#This Row],[User Code]],User[[#All],[User Code]],User[[#All],[CM]],"")</f>
        <v/>
      </c>
      <c r="C307" t="str">
        <f>IF(ISBLANK(Justificar!C314),"",Justificar!C314)</f>
        <v/>
      </c>
      <c r="D307" t="str">
        <f>IF(ISBLANK(Justificar!D314),"",Justificar!D314)</f>
        <v/>
      </c>
      <c r="E307" t="str">
        <f>IF(ISBLANK(Justificar!E314),"",Justificar!E314)</f>
        <v/>
      </c>
      <c r="F307" t="str">
        <f>IF(ISBLANK(Justificar!F314),"",Justificar!F314)</f>
        <v/>
      </c>
    </row>
    <row r="308" spans="1:6" x14ac:dyDescent="0.3">
      <c r="A308" t="str">
        <f>IF(ISBLANK(Justificar!B315),"",Justificar!B315)</f>
        <v/>
      </c>
      <c r="B308" t="str" cm="1">
        <f t="array" ref="B308">_xlfn.XLOOKUP(TablaJust[[#This Row],[User Code]],User[[#All],[User Code]],User[[#All],[CM]],"")</f>
        <v/>
      </c>
      <c r="C308" t="str">
        <f>IF(ISBLANK(Justificar!C315),"",Justificar!C315)</f>
        <v/>
      </c>
      <c r="D308" t="str">
        <f>IF(ISBLANK(Justificar!D315),"",Justificar!D315)</f>
        <v/>
      </c>
      <c r="E308" t="str">
        <f>IF(ISBLANK(Justificar!E315),"",Justificar!E315)</f>
        <v/>
      </c>
      <c r="F308" t="str">
        <f>IF(ISBLANK(Justificar!F315),"",Justificar!F315)</f>
        <v/>
      </c>
    </row>
    <row r="309" spans="1:6" x14ac:dyDescent="0.3">
      <c r="A309" t="str">
        <f>IF(ISBLANK(Justificar!B316),"",Justificar!B316)</f>
        <v/>
      </c>
      <c r="B309" t="str" cm="1">
        <f t="array" ref="B309">_xlfn.XLOOKUP(TablaJust[[#This Row],[User Code]],User[[#All],[User Code]],User[[#All],[CM]],"")</f>
        <v/>
      </c>
      <c r="C309" t="str">
        <f>IF(ISBLANK(Justificar!C316),"",Justificar!C316)</f>
        <v/>
      </c>
      <c r="D309" t="str">
        <f>IF(ISBLANK(Justificar!D316),"",Justificar!D316)</f>
        <v/>
      </c>
      <c r="E309" t="str">
        <f>IF(ISBLANK(Justificar!E316),"",Justificar!E316)</f>
        <v/>
      </c>
      <c r="F309" t="str">
        <f>IF(ISBLANK(Justificar!F316),"",Justificar!F316)</f>
        <v/>
      </c>
    </row>
    <row r="310" spans="1:6" x14ac:dyDescent="0.3">
      <c r="A310" t="str">
        <f>IF(ISBLANK(Justificar!B317),"",Justificar!B317)</f>
        <v/>
      </c>
      <c r="B310" t="str" cm="1">
        <f t="array" ref="B310">_xlfn.XLOOKUP(TablaJust[[#This Row],[User Code]],User[[#All],[User Code]],User[[#All],[CM]],"")</f>
        <v/>
      </c>
      <c r="C310" t="str">
        <f>IF(ISBLANK(Justificar!C317),"",Justificar!C317)</f>
        <v/>
      </c>
      <c r="D310" t="str">
        <f>IF(ISBLANK(Justificar!D317),"",Justificar!D317)</f>
        <v/>
      </c>
      <c r="E310" t="str">
        <f>IF(ISBLANK(Justificar!E317),"",Justificar!E317)</f>
        <v/>
      </c>
      <c r="F310" t="str">
        <f>IF(ISBLANK(Justificar!F317),"",Justificar!F317)</f>
        <v/>
      </c>
    </row>
    <row r="311" spans="1:6" x14ac:dyDescent="0.3">
      <c r="A311" t="str">
        <f>IF(ISBLANK(Justificar!B318),"",Justificar!B318)</f>
        <v/>
      </c>
      <c r="B311" t="str" cm="1">
        <f t="array" ref="B311">_xlfn.XLOOKUP(TablaJust[[#This Row],[User Code]],User[[#All],[User Code]],User[[#All],[CM]],"")</f>
        <v/>
      </c>
      <c r="C311" t="str">
        <f>IF(ISBLANK(Justificar!C318),"",Justificar!C318)</f>
        <v/>
      </c>
      <c r="D311" t="str">
        <f>IF(ISBLANK(Justificar!D318),"",Justificar!D318)</f>
        <v/>
      </c>
      <c r="E311" t="str">
        <f>IF(ISBLANK(Justificar!E318),"",Justificar!E318)</f>
        <v/>
      </c>
      <c r="F311" t="str">
        <f>IF(ISBLANK(Justificar!F318),"",Justificar!F318)</f>
        <v/>
      </c>
    </row>
    <row r="312" spans="1:6" x14ac:dyDescent="0.3">
      <c r="A312" t="str">
        <f>IF(ISBLANK(Justificar!B319),"",Justificar!B319)</f>
        <v/>
      </c>
      <c r="B312" t="str" cm="1">
        <f t="array" ref="B312">_xlfn.XLOOKUP(TablaJust[[#This Row],[User Code]],User[[#All],[User Code]],User[[#All],[CM]],"")</f>
        <v/>
      </c>
      <c r="C312" t="str">
        <f>IF(ISBLANK(Justificar!C319),"",Justificar!C319)</f>
        <v/>
      </c>
      <c r="D312" t="str">
        <f>IF(ISBLANK(Justificar!D319),"",Justificar!D319)</f>
        <v/>
      </c>
      <c r="E312" t="str">
        <f>IF(ISBLANK(Justificar!E319),"",Justificar!E319)</f>
        <v/>
      </c>
      <c r="F312" t="str">
        <f>IF(ISBLANK(Justificar!F319),"",Justificar!F319)</f>
        <v/>
      </c>
    </row>
    <row r="313" spans="1:6" x14ac:dyDescent="0.3">
      <c r="A313" t="str">
        <f>IF(ISBLANK(Justificar!B320),"",Justificar!B320)</f>
        <v/>
      </c>
      <c r="B313" t="str" cm="1">
        <f t="array" ref="B313">_xlfn.XLOOKUP(TablaJust[[#This Row],[User Code]],User[[#All],[User Code]],User[[#All],[CM]],"")</f>
        <v/>
      </c>
      <c r="C313" t="str">
        <f>IF(ISBLANK(Justificar!C320),"",Justificar!C320)</f>
        <v/>
      </c>
      <c r="D313" t="str">
        <f>IF(ISBLANK(Justificar!D320),"",Justificar!D320)</f>
        <v/>
      </c>
      <c r="E313" t="str">
        <f>IF(ISBLANK(Justificar!E320),"",Justificar!E320)</f>
        <v/>
      </c>
      <c r="F313" t="str">
        <f>IF(ISBLANK(Justificar!F320),"",Justificar!F320)</f>
        <v/>
      </c>
    </row>
    <row r="314" spans="1:6" x14ac:dyDescent="0.3">
      <c r="A314" t="str">
        <f>IF(ISBLANK(Justificar!B321),"",Justificar!B321)</f>
        <v/>
      </c>
      <c r="B314" t="str" cm="1">
        <f t="array" ref="B314">_xlfn.XLOOKUP(TablaJust[[#This Row],[User Code]],User[[#All],[User Code]],User[[#All],[CM]],"")</f>
        <v/>
      </c>
      <c r="C314" t="str">
        <f>IF(ISBLANK(Justificar!C321),"",Justificar!C321)</f>
        <v/>
      </c>
      <c r="D314" t="str">
        <f>IF(ISBLANK(Justificar!D321),"",Justificar!D321)</f>
        <v/>
      </c>
      <c r="E314" t="str">
        <f>IF(ISBLANK(Justificar!E321),"",Justificar!E321)</f>
        <v/>
      </c>
      <c r="F314" t="str">
        <f>IF(ISBLANK(Justificar!F321),"",Justificar!F321)</f>
        <v/>
      </c>
    </row>
    <row r="315" spans="1:6" x14ac:dyDescent="0.3">
      <c r="A315" t="str">
        <f>IF(ISBLANK(Justificar!B322),"",Justificar!B322)</f>
        <v/>
      </c>
      <c r="B315" t="str" cm="1">
        <f t="array" ref="B315">_xlfn.XLOOKUP(TablaJust[[#This Row],[User Code]],User[[#All],[User Code]],User[[#All],[CM]],"")</f>
        <v/>
      </c>
      <c r="C315" t="str">
        <f>IF(ISBLANK(Justificar!C322),"",Justificar!C322)</f>
        <v/>
      </c>
      <c r="D315" t="str">
        <f>IF(ISBLANK(Justificar!D322),"",Justificar!D322)</f>
        <v/>
      </c>
      <c r="E315" t="str">
        <f>IF(ISBLANK(Justificar!E322),"",Justificar!E322)</f>
        <v/>
      </c>
      <c r="F315" t="str">
        <f>IF(ISBLANK(Justificar!F322),"",Justificar!F322)</f>
        <v/>
      </c>
    </row>
    <row r="316" spans="1:6" x14ac:dyDescent="0.3">
      <c r="A316" t="str">
        <f>IF(ISBLANK(Justificar!B323),"",Justificar!B323)</f>
        <v/>
      </c>
      <c r="B316" t="str" cm="1">
        <f t="array" ref="B316">_xlfn.XLOOKUP(TablaJust[[#This Row],[User Code]],User[[#All],[User Code]],User[[#All],[CM]],"")</f>
        <v/>
      </c>
      <c r="C316" t="str">
        <f>IF(ISBLANK(Justificar!C323),"",Justificar!C323)</f>
        <v/>
      </c>
      <c r="D316" t="str">
        <f>IF(ISBLANK(Justificar!D323),"",Justificar!D323)</f>
        <v/>
      </c>
      <c r="E316" t="str">
        <f>IF(ISBLANK(Justificar!E323),"",Justificar!E323)</f>
        <v/>
      </c>
      <c r="F316" t="str">
        <f>IF(ISBLANK(Justificar!F323),"",Justificar!F323)</f>
        <v/>
      </c>
    </row>
    <row r="317" spans="1:6" x14ac:dyDescent="0.3">
      <c r="A317" t="str">
        <f>IF(ISBLANK(Justificar!B324),"",Justificar!B324)</f>
        <v/>
      </c>
      <c r="B317" t="str" cm="1">
        <f t="array" ref="B317">_xlfn.XLOOKUP(TablaJust[[#This Row],[User Code]],User[[#All],[User Code]],User[[#All],[CM]],"")</f>
        <v/>
      </c>
      <c r="C317" t="str">
        <f>IF(ISBLANK(Justificar!C324),"",Justificar!C324)</f>
        <v/>
      </c>
      <c r="D317" t="str">
        <f>IF(ISBLANK(Justificar!D324),"",Justificar!D324)</f>
        <v/>
      </c>
      <c r="E317" t="str">
        <f>IF(ISBLANK(Justificar!E324),"",Justificar!E324)</f>
        <v/>
      </c>
      <c r="F317" t="str">
        <f>IF(ISBLANK(Justificar!F324),"",Justificar!F324)</f>
        <v/>
      </c>
    </row>
    <row r="318" spans="1:6" x14ac:dyDescent="0.3">
      <c r="A318" t="str">
        <f>IF(ISBLANK(Justificar!B325),"",Justificar!B325)</f>
        <v/>
      </c>
      <c r="B318" t="str" cm="1">
        <f t="array" ref="B318">_xlfn.XLOOKUP(TablaJust[[#This Row],[User Code]],User[[#All],[User Code]],User[[#All],[CM]],"")</f>
        <v/>
      </c>
      <c r="C318" t="str">
        <f>IF(ISBLANK(Justificar!C325),"",Justificar!C325)</f>
        <v/>
      </c>
      <c r="D318" t="str">
        <f>IF(ISBLANK(Justificar!D325),"",Justificar!D325)</f>
        <v/>
      </c>
      <c r="E318" t="str">
        <f>IF(ISBLANK(Justificar!E325),"",Justificar!E325)</f>
        <v/>
      </c>
      <c r="F318" t="str">
        <f>IF(ISBLANK(Justificar!F325),"",Justificar!F325)</f>
        <v/>
      </c>
    </row>
    <row r="319" spans="1:6" x14ac:dyDescent="0.3">
      <c r="A319" t="str">
        <f>IF(ISBLANK(Justificar!B326),"",Justificar!B326)</f>
        <v/>
      </c>
      <c r="B319" t="str" cm="1">
        <f t="array" ref="B319">_xlfn.XLOOKUP(TablaJust[[#This Row],[User Code]],User[[#All],[User Code]],User[[#All],[CM]],"")</f>
        <v/>
      </c>
      <c r="C319" t="str">
        <f>IF(ISBLANK(Justificar!C326),"",Justificar!C326)</f>
        <v/>
      </c>
      <c r="D319" t="str">
        <f>IF(ISBLANK(Justificar!D326),"",Justificar!D326)</f>
        <v/>
      </c>
      <c r="E319" t="str">
        <f>IF(ISBLANK(Justificar!E326),"",Justificar!E326)</f>
        <v/>
      </c>
      <c r="F319" t="str">
        <f>IF(ISBLANK(Justificar!F326),"",Justificar!F326)</f>
        <v/>
      </c>
    </row>
    <row r="320" spans="1:6" x14ac:dyDescent="0.3">
      <c r="A320" t="str">
        <f>IF(ISBLANK(Justificar!B327),"",Justificar!B327)</f>
        <v/>
      </c>
      <c r="B320" t="str" cm="1">
        <f t="array" ref="B320">_xlfn.XLOOKUP(TablaJust[[#This Row],[User Code]],User[[#All],[User Code]],User[[#All],[CM]],"")</f>
        <v/>
      </c>
      <c r="C320" t="str">
        <f>IF(ISBLANK(Justificar!C327),"",Justificar!C327)</f>
        <v/>
      </c>
      <c r="D320" t="str">
        <f>IF(ISBLANK(Justificar!D327),"",Justificar!D327)</f>
        <v/>
      </c>
      <c r="E320" t="str">
        <f>IF(ISBLANK(Justificar!E327),"",Justificar!E327)</f>
        <v/>
      </c>
      <c r="F320" t="str">
        <f>IF(ISBLANK(Justificar!F327),"",Justificar!F327)</f>
        <v/>
      </c>
    </row>
    <row r="321" spans="1:6" x14ac:dyDescent="0.3">
      <c r="A321" t="str">
        <f>IF(ISBLANK(Justificar!B328),"",Justificar!B328)</f>
        <v/>
      </c>
      <c r="B321" t="str" cm="1">
        <f t="array" ref="B321">_xlfn.XLOOKUP(TablaJust[[#This Row],[User Code]],User[[#All],[User Code]],User[[#All],[CM]],"")</f>
        <v/>
      </c>
      <c r="C321" t="str">
        <f>IF(ISBLANK(Justificar!C328),"",Justificar!C328)</f>
        <v/>
      </c>
      <c r="D321" t="str">
        <f>IF(ISBLANK(Justificar!D328),"",Justificar!D328)</f>
        <v/>
      </c>
      <c r="E321" t="str">
        <f>IF(ISBLANK(Justificar!E328),"",Justificar!E328)</f>
        <v/>
      </c>
      <c r="F321" t="str">
        <f>IF(ISBLANK(Justificar!F328),"",Justificar!F328)</f>
        <v/>
      </c>
    </row>
    <row r="322" spans="1:6" x14ac:dyDescent="0.3">
      <c r="A322" t="str">
        <f>IF(ISBLANK(Justificar!B329),"",Justificar!B329)</f>
        <v/>
      </c>
      <c r="B322" t="str" cm="1">
        <f t="array" ref="B322">_xlfn.XLOOKUP(TablaJust[[#This Row],[User Code]],User[[#All],[User Code]],User[[#All],[CM]],"")</f>
        <v/>
      </c>
      <c r="C322" t="str">
        <f>IF(ISBLANK(Justificar!C329),"",Justificar!C329)</f>
        <v/>
      </c>
      <c r="D322" t="str">
        <f>IF(ISBLANK(Justificar!D329),"",Justificar!D329)</f>
        <v/>
      </c>
      <c r="E322" t="str">
        <f>IF(ISBLANK(Justificar!E329),"",Justificar!E329)</f>
        <v/>
      </c>
      <c r="F322" t="str">
        <f>IF(ISBLANK(Justificar!F329),"",Justificar!F329)</f>
        <v/>
      </c>
    </row>
    <row r="323" spans="1:6" x14ac:dyDescent="0.3">
      <c r="A323" t="str">
        <f>IF(ISBLANK(Justificar!B330),"",Justificar!B330)</f>
        <v/>
      </c>
      <c r="B323" t="str" cm="1">
        <f t="array" ref="B323">_xlfn.XLOOKUP(TablaJust[[#This Row],[User Code]],User[[#All],[User Code]],User[[#All],[CM]],"")</f>
        <v/>
      </c>
      <c r="C323" t="str">
        <f>IF(ISBLANK(Justificar!C330),"",Justificar!C330)</f>
        <v/>
      </c>
      <c r="D323" t="str">
        <f>IF(ISBLANK(Justificar!D330),"",Justificar!D330)</f>
        <v/>
      </c>
      <c r="E323" t="str">
        <f>IF(ISBLANK(Justificar!E330),"",Justificar!E330)</f>
        <v/>
      </c>
      <c r="F323" t="str">
        <f>IF(ISBLANK(Justificar!F330),"",Justificar!F330)</f>
        <v/>
      </c>
    </row>
    <row r="324" spans="1:6" x14ac:dyDescent="0.3">
      <c r="A324" t="str">
        <f>IF(ISBLANK(Justificar!B331),"",Justificar!B331)</f>
        <v/>
      </c>
      <c r="B324" t="str" cm="1">
        <f t="array" ref="B324">_xlfn.XLOOKUP(TablaJust[[#This Row],[User Code]],User[[#All],[User Code]],User[[#All],[CM]],"")</f>
        <v/>
      </c>
      <c r="C324" t="str">
        <f>IF(ISBLANK(Justificar!C331),"",Justificar!C331)</f>
        <v/>
      </c>
      <c r="D324" t="str">
        <f>IF(ISBLANK(Justificar!D331),"",Justificar!D331)</f>
        <v/>
      </c>
      <c r="E324" t="str">
        <f>IF(ISBLANK(Justificar!E331),"",Justificar!E331)</f>
        <v/>
      </c>
      <c r="F324" t="str">
        <f>IF(ISBLANK(Justificar!F331),"",Justificar!F331)</f>
        <v/>
      </c>
    </row>
    <row r="325" spans="1:6" x14ac:dyDescent="0.3">
      <c r="A325" t="str">
        <f>IF(ISBLANK(Justificar!B332),"",Justificar!B332)</f>
        <v/>
      </c>
      <c r="B325" t="str" cm="1">
        <f t="array" ref="B325">_xlfn.XLOOKUP(TablaJust[[#This Row],[User Code]],User[[#All],[User Code]],User[[#All],[CM]],"")</f>
        <v/>
      </c>
      <c r="C325" t="str">
        <f>IF(ISBLANK(Justificar!C332),"",Justificar!C332)</f>
        <v/>
      </c>
      <c r="D325" t="str">
        <f>IF(ISBLANK(Justificar!D332),"",Justificar!D332)</f>
        <v/>
      </c>
      <c r="E325" t="str">
        <f>IF(ISBLANK(Justificar!E332),"",Justificar!E332)</f>
        <v/>
      </c>
      <c r="F325" t="str">
        <f>IF(ISBLANK(Justificar!F332),"",Justificar!F332)</f>
        <v/>
      </c>
    </row>
    <row r="326" spans="1:6" x14ac:dyDescent="0.3">
      <c r="A326" t="str">
        <f>IF(ISBLANK(Justificar!B333),"",Justificar!B333)</f>
        <v/>
      </c>
      <c r="B326" t="str" cm="1">
        <f t="array" ref="B326">_xlfn.XLOOKUP(TablaJust[[#This Row],[User Code]],User[[#All],[User Code]],User[[#All],[CM]],"")</f>
        <v/>
      </c>
      <c r="C326" t="str">
        <f>IF(ISBLANK(Justificar!C333),"",Justificar!C333)</f>
        <v/>
      </c>
      <c r="D326" t="str">
        <f>IF(ISBLANK(Justificar!D333),"",Justificar!D333)</f>
        <v/>
      </c>
      <c r="E326" t="str">
        <f>IF(ISBLANK(Justificar!E333),"",Justificar!E333)</f>
        <v/>
      </c>
      <c r="F326" t="str">
        <f>IF(ISBLANK(Justificar!F333),"",Justificar!F333)</f>
        <v/>
      </c>
    </row>
    <row r="327" spans="1:6" x14ac:dyDescent="0.3">
      <c r="A327" t="str">
        <f>IF(ISBLANK(Justificar!B334),"",Justificar!B334)</f>
        <v/>
      </c>
      <c r="B327" t="str" cm="1">
        <f t="array" ref="B327">_xlfn.XLOOKUP(TablaJust[[#This Row],[User Code]],User[[#All],[User Code]],User[[#All],[CM]],"")</f>
        <v/>
      </c>
      <c r="C327" t="str">
        <f>IF(ISBLANK(Justificar!C334),"",Justificar!C334)</f>
        <v/>
      </c>
      <c r="D327" t="str">
        <f>IF(ISBLANK(Justificar!D334),"",Justificar!D334)</f>
        <v/>
      </c>
      <c r="E327" t="str">
        <f>IF(ISBLANK(Justificar!E334),"",Justificar!E334)</f>
        <v/>
      </c>
      <c r="F327" t="str">
        <f>IF(ISBLANK(Justificar!F334),"",Justificar!F334)</f>
        <v/>
      </c>
    </row>
    <row r="328" spans="1:6" x14ac:dyDescent="0.3">
      <c r="A328" t="str">
        <f>IF(ISBLANK(Justificar!B335),"",Justificar!B335)</f>
        <v/>
      </c>
      <c r="B328" t="str" cm="1">
        <f t="array" ref="B328">_xlfn.XLOOKUP(TablaJust[[#This Row],[User Code]],User[[#All],[User Code]],User[[#All],[CM]],"")</f>
        <v/>
      </c>
      <c r="C328" t="str">
        <f>IF(ISBLANK(Justificar!C335),"",Justificar!C335)</f>
        <v/>
      </c>
      <c r="D328" t="str">
        <f>IF(ISBLANK(Justificar!D335),"",Justificar!D335)</f>
        <v/>
      </c>
      <c r="E328" t="str">
        <f>IF(ISBLANK(Justificar!E335),"",Justificar!E335)</f>
        <v/>
      </c>
      <c r="F328" t="str">
        <f>IF(ISBLANK(Justificar!F335),"",Justificar!F335)</f>
        <v/>
      </c>
    </row>
    <row r="329" spans="1:6" x14ac:dyDescent="0.3">
      <c r="A329" t="str">
        <f>IF(ISBLANK(Justificar!B336),"",Justificar!B336)</f>
        <v/>
      </c>
      <c r="B329" t="str" cm="1">
        <f t="array" ref="B329">_xlfn.XLOOKUP(TablaJust[[#This Row],[User Code]],User[[#All],[User Code]],User[[#All],[CM]],"")</f>
        <v/>
      </c>
      <c r="C329" t="str">
        <f>IF(ISBLANK(Justificar!C336),"",Justificar!C336)</f>
        <v/>
      </c>
      <c r="D329" t="str">
        <f>IF(ISBLANK(Justificar!D336),"",Justificar!D336)</f>
        <v/>
      </c>
      <c r="E329" t="str">
        <f>IF(ISBLANK(Justificar!E336),"",Justificar!E336)</f>
        <v/>
      </c>
      <c r="F329" t="str">
        <f>IF(ISBLANK(Justificar!F336),"",Justificar!F336)</f>
        <v/>
      </c>
    </row>
    <row r="330" spans="1:6" x14ac:dyDescent="0.3">
      <c r="A330" t="str">
        <f>IF(ISBLANK(Justificar!B337),"",Justificar!B337)</f>
        <v/>
      </c>
      <c r="B330" t="str" cm="1">
        <f t="array" ref="B330">_xlfn.XLOOKUP(TablaJust[[#This Row],[User Code]],User[[#All],[User Code]],User[[#All],[CM]],"")</f>
        <v/>
      </c>
      <c r="C330" t="str">
        <f>IF(ISBLANK(Justificar!C337),"",Justificar!C337)</f>
        <v/>
      </c>
      <c r="D330" t="str">
        <f>IF(ISBLANK(Justificar!D337),"",Justificar!D337)</f>
        <v/>
      </c>
      <c r="E330" t="str">
        <f>IF(ISBLANK(Justificar!E337),"",Justificar!E337)</f>
        <v/>
      </c>
      <c r="F330" t="str">
        <f>IF(ISBLANK(Justificar!F337),"",Justificar!F337)</f>
        <v/>
      </c>
    </row>
    <row r="331" spans="1:6" x14ac:dyDescent="0.3">
      <c r="A331" t="str">
        <f>IF(ISBLANK(Justificar!B338),"",Justificar!B338)</f>
        <v/>
      </c>
      <c r="B331" t="str" cm="1">
        <f t="array" ref="B331">_xlfn.XLOOKUP(TablaJust[[#This Row],[User Code]],User[[#All],[User Code]],User[[#All],[CM]],"")</f>
        <v/>
      </c>
      <c r="C331" t="str">
        <f>IF(ISBLANK(Justificar!C338),"",Justificar!C338)</f>
        <v/>
      </c>
      <c r="D331" t="str">
        <f>IF(ISBLANK(Justificar!D338),"",Justificar!D338)</f>
        <v/>
      </c>
      <c r="E331" t="str">
        <f>IF(ISBLANK(Justificar!E338),"",Justificar!E338)</f>
        <v/>
      </c>
      <c r="F331" t="str">
        <f>IF(ISBLANK(Justificar!F338),"",Justificar!F338)</f>
        <v/>
      </c>
    </row>
    <row r="332" spans="1:6" x14ac:dyDescent="0.3">
      <c r="A332" t="str">
        <f>IF(ISBLANK(Justificar!B339),"",Justificar!B339)</f>
        <v/>
      </c>
      <c r="B332" t="str" cm="1">
        <f t="array" ref="B332">_xlfn.XLOOKUP(TablaJust[[#This Row],[User Code]],User[[#All],[User Code]],User[[#All],[CM]],"")</f>
        <v/>
      </c>
      <c r="C332" t="str">
        <f>IF(ISBLANK(Justificar!C339),"",Justificar!C339)</f>
        <v/>
      </c>
      <c r="D332" t="str">
        <f>IF(ISBLANK(Justificar!D339),"",Justificar!D339)</f>
        <v/>
      </c>
      <c r="E332" t="str">
        <f>IF(ISBLANK(Justificar!E339),"",Justificar!E339)</f>
        <v/>
      </c>
      <c r="F332" t="str">
        <f>IF(ISBLANK(Justificar!F339),"",Justificar!F339)</f>
        <v/>
      </c>
    </row>
    <row r="333" spans="1:6" x14ac:dyDescent="0.3">
      <c r="A333" t="str">
        <f>IF(ISBLANK(Justificar!B340),"",Justificar!B340)</f>
        <v/>
      </c>
      <c r="B333" t="str" cm="1">
        <f t="array" ref="B333">_xlfn.XLOOKUP(TablaJust[[#This Row],[User Code]],User[[#All],[User Code]],User[[#All],[CM]],"")</f>
        <v/>
      </c>
      <c r="C333" t="str">
        <f>IF(ISBLANK(Justificar!C340),"",Justificar!C340)</f>
        <v/>
      </c>
      <c r="D333" t="str">
        <f>IF(ISBLANK(Justificar!D340),"",Justificar!D340)</f>
        <v/>
      </c>
      <c r="E333" t="str">
        <f>IF(ISBLANK(Justificar!E340),"",Justificar!E340)</f>
        <v/>
      </c>
      <c r="F333" t="str">
        <f>IF(ISBLANK(Justificar!F340),"",Justificar!F340)</f>
        <v/>
      </c>
    </row>
    <row r="334" spans="1:6" x14ac:dyDescent="0.3">
      <c r="A334" t="str">
        <f>IF(ISBLANK(Justificar!B341),"",Justificar!B341)</f>
        <v/>
      </c>
      <c r="B334" t="str" cm="1">
        <f t="array" ref="B334">_xlfn.XLOOKUP(TablaJust[[#This Row],[User Code]],User[[#All],[User Code]],User[[#All],[CM]],"")</f>
        <v/>
      </c>
      <c r="C334" t="str">
        <f>IF(ISBLANK(Justificar!C341),"",Justificar!C341)</f>
        <v/>
      </c>
      <c r="D334" t="str">
        <f>IF(ISBLANK(Justificar!D341),"",Justificar!D341)</f>
        <v/>
      </c>
      <c r="E334" t="str">
        <f>IF(ISBLANK(Justificar!E341),"",Justificar!E341)</f>
        <v/>
      </c>
      <c r="F334" t="str">
        <f>IF(ISBLANK(Justificar!F341),"",Justificar!F341)</f>
        <v/>
      </c>
    </row>
    <row r="335" spans="1:6" x14ac:dyDescent="0.3">
      <c r="A335" t="str">
        <f>IF(ISBLANK(Justificar!B342),"",Justificar!B342)</f>
        <v/>
      </c>
      <c r="B335" t="str" cm="1">
        <f t="array" ref="B335">_xlfn.XLOOKUP(TablaJust[[#This Row],[User Code]],User[[#All],[User Code]],User[[#All],[CM]],"")</f>
        <v/>
      </c>
      <c r="C335" t="str">
        <f>IF(ISBLANK(Justificar!C342),"",Justificar!C342)</f>
        <v/>
      </c>
      <c r="D335" t="str">
        <f>IF(ISBLANK(Justificar!D342),"",Justificar!D342)</f>
        <v/>
      </c>
      <c r="E335" t="str">
        <f>IF(ISBLANK(Justificar!E342),"",Justificar!E342)</f>
        <v/>
      </c>
      <c r="F335" t="str">
        <f>IF(ISBLANK(Justificar!F342),"",Justificar!F342)</f>
        <v/>
      </c>
    </row>
    <row r="336" spans="1:6" x14ac:dyDescent="0.3">
      <c r="A336" t="str">
        <f>IF(ISBLANK(Justificar!B343),"",Justificar!B343)</f>
        <v/>
      </c>
      <c r="B336" t="str" cm="1">
        <f t="array" ref="B336">_xlfn.XLOOKUP(TablaJust[[#This Row],[User Code]],User[[#All],[User Code]],User[[#All],[CM]],"")</f>
        <v/>
      </c>
      <c r="C336" t="str">
        <f>IF(ISBLANK(Justificar!C343),"",Justificar!C343)</f>
        <v/>
      </c>
      <c r="D336" t="str">
        <f>IF(ISBLANK(Justificar!D343),"",Justificar!D343)</f>
        <v/>
      </c>
      <c r="E336" t="str">
        <f>IF(ISBLANK(Justificar!E343),"",Justificar!E343)</f>
        <v/>
      </c>
      <c r="F336" t="str">
        <f>IF(ISBLANK(Justificar!F343),"",Justificar!F343)</f>
        <v/>
      </c>
    </row>
    <row r="337" spans="1:6" x14ac:dyDescent="0.3">
      <c r="A337" t="str">
        <f>IF(ISBLANK(Justificar!B344),"",Justificar!B344)</f>
        <v/>
      </c>
      <c r="B337" t="str" cm="1">
        <f t="array" ref="B337">_xlfn.XLOOKUP(TablaJust[[#This Row],[User Code]],User[[#All],[User Code]],User[[#All],[CM]],"")</f>
        <v/>
      </c>
      <c r="C337" t="str">
        <f>IF(ISBLANK(Justificar!C344),"",Justificar!C344)</f>
        <v/>
      </c>
      <c r="D337" t="str">
        <f>IF(ISBLANK(Justificar!D344),"",Justificar!D344)</f>
        <v/>
      </c>
      <c r="E337" t="str">
        <f>IF(ISBLANK(Justificar!E344),"",Justificar!E344)</f>
        <v/>
      </c>
      <c r="F337" t="str">
        <f>IF(ISBLANK(Justificar!F344),"",Justificar!F344)</f>
        <v/>
      </c>
    </row>
    <row r="338" spans="1:6" x14ac:dyDescent="0.3">
      <c r="A338" t="str">
        <f>IF(ISBLANK(Justificar!B345),"",Justificar!B345)</f>
        <v/>
      </c>
      <c r="B338" t="str" cm="1">
        <f t="array" ref="B338">_xlfn.XLOOKUP(TablaJust[[#This Row],[User Code]],User[[#All],[User Code]],User[[#All],[CM]],"")</f>
        <v/>
      </c>
      <c r="C338" t="str">
        <f>IF(ISBLANK(Justificar!C345),"",Justificar!C345)</f>
        <v/>
      </c>
      <c r="D338" t="str">
        <f>IF(ISBLANK(Justificar!D345),"",Justificar!D345)</f>
        <v/>
      </c>
      <c r="E338" t="str">
        <f>IF(ISBLANK(Justificar!E345),"",Justificar!E345)</f>
        <v/>
      </c>
      <c r="F338" t="str">
        <f>IF(ISBLANK(Justificar!F345),"",Justificar!F345)</f>
        <v/>
      </c>
    </row>
    <row r="339" spans="1:6" x14ac:dyDescent="0.3">
      <c r="A339" t="str">
        <f>IF(ISBLANK(Justificar!B346),"",Justificar!B346)</f>
        <v/>
      </c>
      <c r="B339" t="str" cm="1">
        <f t="array" ref="B339">_xlfn.XLOOKUP(TablaJust[[#This Row],[User Code]],User[[#All],[User Code]],User[[#All],[CM]],"")</f>
        <v/>
      </c>
      <c r="C339" t="str">
        <f>IF(ISBLANK(Justificar!C346),"",Justificar!C346)</f>
        <v/>
      </c>
      <c r="D339" t="str">
        <f>IF(ISBLANK(Justificar!D346),"",Justificar!D346)</f>
        <v/>
      </c>
      <c r="E339" t="str">
        <f>IF(ISBLANK(Justificar!E346),"",Justificar!E346)</f>
        <v/>
      </c>
      <c r="F339" t="str">
        <f>IF(ISBLANK(Justificar!F346),"",Justificar!F346)</f>
        <v/>
      </c>
    </row>
    <row r="340" spans="1:6" x14ac:dyDescent="0.3">
      <c r="A340" t="str">
        <f>IF(ISBLANK(Justificar!B347),"",Justificar!B347)</f>
        <v/>
      </c>
      <c r="B340" t="str" cm="1">
        <f t="array" ref="B340">_xlfn.XLOOKUP(TablaJust[[#This Row],[User Code]],User[[#All],[User Code]],User[[#All],[CM]],"")</f>
        <v/>
      </c>
      <c r="C340" t="str">
        <f>IF(ISBLANK(Justificar!C347),"",Justificar!C347)</f>
        <v/>
      </c>
      <c r="D340" t="str">
        <f>IF(ISBLANK(Justificar!D347),"",Justificar!D347)</f>
        <v/>
      </c>
      <c r="E340" t="str">
        <f>IF(ISBLANK(Justificar!E347),"",Justificar!E347)</f>
        <v/>
      </c>
      <c r="F340" t="str">
        <f>IF(ISBLANK(Justificar!F347),"",Justificar!F347)</f>
        <v/>
      </c>
    </row>
    <row r="341" spans="1:6" x14ac:dyDescent="0.3">
      <c r="A341" t="str">
        <f>IF(ISBLANK(Justificar!B348),"",Justificar!B348)</f>
        <v/>
      </c>
      <c r="B341" t="str" cm="1">
        <f t="array" ref="B341">_xlfn.XLOOKUP(TablaJust[[#This Row],[User Code]],User[[#All],[User Code]],User[[#All],[CM]],"")</f>
        <v/>
      </c>
      <c r="C341" t="str">
        <f>IF(ISBLANK(Justificar!C348),"",Justificar!C348)</f>
        <v/>
      </c>
      <c r="D341" t="str">
        <f>IF(ISBLANK(Justificar!D348),"",Justificar!D348)</f>
        <v/>
      </c>
      <c r="E341" t="str">
        <f>IF(ISBLANK(Justificar!E348),"",Justificar!E348)</f>
        <v/>
      </c>
      <c r="F341" t="str">
        <f>IF(ISBLANK(Justificar!F348),"",Justificar!F348)</f>
        <v/>
      </c>
    </row>
    <row r="342" spans="1:6" x14ac:dyDescent="0.3">
      <c r="A342" t="str">
        <f>IF(ISBLANK(Justificar!B349),"",Justificar!B349)</f>
        <v/>
      </c>
      <c r="B342" t="str" cm="1">
        <f t="array" ref="B342">_xlfn.XLOOKUP(TablaJust[[#This Row],[User Code]],User[[#All],[User Code]],User[[#All],[CM]],"")</f>
        <v/>
      </c>
      <c r="C342" t="str">
        <f>IF(ISBLANK(Justificar!C349),"",Justificar!C349)</f>
        <v/>
      </c>
      <c r="D342" t="str">
        <f>IF(ISBLANK(Justificar!D349),"",Justificar!D349)</f>
        <v/>
      </c>
      <c r="E342" t="str">
        <f>IF(ISBLANK(Justificar!E349),"",Justificar!E349)</f>
        <v/>
      </c>
      <c r="F342" t="str">
        <f>IF(ISBLANK(Justificar!F349),"",Justificar!F349)</f>
        <v/>
      </c>
    </row>
    <row r="343" spans="1:6" x14ac:dyDescent="0.3">
      <c r="A343" t="str">
        <f>IF(ISBLANK(Justificar!B350),"",Justificar!B350)</f>
        <v/>
      </c>
      <c r="B343" t="str" cm="1">
        <f t="array" ref="B343">_xlfn.XLOOKUP(TablaJust[[#This Row],[User Code]],User[[#All],[User Code]],User[[#All],[CM]],"")</f>
        <v/>
      </c>
      <c r="C343" t="str">
        <f>IF(ISBLANK(Justificar!C350),"",Justificar!C350)</f>
        <v/>
      </c>
      <c r="D343" t="str">
        <f>IF(ISBLANK(Justificar!D350),"",Justificar!D350)</f>
        <v/>
      </c>
      <c r="E343" t="str">
        <f>IF(ISBLANK(Justificar!E350),"",Justificar!E350)</f>
        <v/>
      </c>
      <c r="F343" t="str">
        <f>IF(ISBLANK(Justificar!F350),"",Justificar!F350)</f>
        <v/>
      </c>
    </row>
    <row r="344" spans="1:6" x14ac:dyDescent="0.3">
      <c r="A344" t="str">
        <f>IF(ISBLANK(Justificar!B351),"",Justificar!B351)</f>
        <v/>
      </c>
      <c r="B344" t="str" cm="1">
        <f t="array" ref="B344">_xlfn.XLOOKUP(TablaJust[[#This Row],[User Code]],User[[#All],[User Code]],User[[#All],[CM]],"")</f>
        <v/>
      </c>
      <c r="C344" t="str">
        <f>IF(ISBLANK(Justificar!C351),"",Justificar!C351)</f>
        <v/>
      </c>
      <c r="D344" t="str">
        <f>IF(ISBLANK(Justificar!D351),"",Justificar!D351)</f>
        <v/>
      </c>
      <c r="E344" t="str">
        <f>IF(ISBLANK(Justificar!E351),"",Justificar!E351)</f>
        <v/>
      </c>
      <c r="F344" t="str">
        <f>IF(ISBLANK(Justificar!F351),"",Justificar!F351)</f>
        <v/>
      </c>
    </row>
    <row r="345" spans="1:6" x14ac:dyDescent="0.3">
      <c r="A345" t="str">
        <f>IF(ISBLANK(Justificar!B352),"",Justificar!B352)</f>
        <v/>
      </c>
      <c r="B345" t="str" cm="1">
        <f t="array" ref="B345">_xlfn.XLOOKUP(TablaJust[[#This Row],[User Code]],User[[#All],[User Code]],User[[#All],[CM]],"")</f>
        <v/>
      </c>
      <c r="C345" t="str">
        <f>IF(ISBLANK(Justificar!C352),"",Justificar!C352)</f>
        <v/>
      </c>
      <c r="D345" t="str">
        <f>IF(ISBLANK(Justificar!D352),"",Justificar!D352)</f>
        <v/>
      </c>
      <c r="E345" t="str">
        <f>IF(ISBLANK(Justificar!E352),"",Justificar!E352)</f>
        <v/>
      </c>
      <c r="F345" t="str">
        <f>IF(ISBLANK(Justificar!F352),"",Justificar!F352)</f>
        <v/>
      </c>
    </row>
    <row r="346" spans="1:6" x14ac:dyDescent="0.3">
      <c r="A346" t="str">
        <f>IF(ISBLANK(Justificar!B353),"",Justificar!B353)</f>
        <v/>
      </c>
      <c r="B346" t="str" cm="1">
        <f t="array" ref="B346">_xlfn.XLOOKUP(TablaJust[[#This Row],[User Code]],User[[#All],[User Code]],User[[#All],[CM]],"")</f>
        <v/>
      </c>
      <c r="C346" t="str">
        <f>IF(ISBLANK(Justificar!C353),"",Justificar!C353)</f>
        <v/>
      </c>
      <c r="D346" t="str">
        <f>IF(ISBLANK(Justificar!D353),"",Justificar!D353)</f>
        <v/>
      </c>
      <c r="E346" t="str">
        <f>IF(ISBLANK(Justificar!E353),"",Justificar!E353)</f>
        <v/>
      </c>
      <c r="F346" t="str">
        <f>IF(ISBLANK(Justificar!F353),"",Justificar!F353)</f>
        <v/>
      </c>
    </row>
    <row r="347" spans="1:6" x14ac:dyDescent="0.3">
      <c r="A347" t="str">
        <f>IF(ISBLANK(Justificar!B354),"",Justificar!B354)</f>
        <v/>
      </c>
      <c r="B347" t="str" cm="1">
        <f t="array" ref="B347">_xlfn.XLOOKUP(TablaJust[[#This Row],[User Code]],User[[#All],[User Code]],User[[#All],[CM]],"")</f>
        <v/>
      </c>
      <c r="C347" t="str">
        <f>IF(ISBLANK(Justificar!C354),"",Justificar!C354)</f>
        <v/>
      </c>
      <c r="D347" t="str">
        <f>IF(ISBLANK(Justificar!D354),"",Justificar!D354)</f>
        <v/>
      </c>
      <c r="E347" t="str">
        <f>IF(ISBLANK(Justificar!E354),"",Justificar!E354)</f>
        <v/>
      </c>
      <c r="F347" t="str">
        <f>IF(ISBLANK(Justificar!F354),"",Justificar!F354)</f>
        <v/>
      </c>
    </row>
    <row r="348" spans="1:6" x14ac:dyDescent="0.3">
      <c r="A348" t="str">
        <f>IF(ISBLANK(Justificar!B355),"",Justificar!B355)</f>
        <v/>
      </c>
      <c r="B348" t="str" cm="1">
        <f t="array" ref="B348">_xlfn.XLOOKUP(TablaJust[[#This Row],[User Code]],User[[#All],[User Code]],User[[#All],[CM]],"")</f>
        <v/>
      </c>
      <c r="C348" t="str">
        <f>IF(ISBLANK(Justificar!C355),"",Justificar!C355)</f>
        <v/>
      </c>
      <c r="D348" t="str">
        <f>IF(ISBLANK(Justificar!D355),"",Justificar!D355)</f>
        <v/>
      </c>
      <c r="E348" t="str">
        <f>IF(ISBLANK(Justificar!E355),"",Justificar!E355)</f>
        <v/>
      </c>
      <c r="F348" t="str">
        <f>IF(ISBLANK(Justificar!F355),"",Justificar!F355)</f>
        <v/>
      </c>
    </row>
    <row r="349" spans="1:6" x14ac:dyDescent="0.3">
      <c r="A349" t="str">
        <f>IF(ISBLANK(Justificar!B356),"",Justificar!B356)</f>
        <v/>
      </c>
      <c r="B349" t="str" cm="1">
        <f t="array" ref="B349">_xlfn.XLOOKUP(TablaJust[[#This Row],[User Code]],User[[#All],[User Code]],User[[#All],[CM]],"")</f>
        <v/>
      </c>
      <c r="C349" t="str">
        <f>IF(ISBLANK(Justificar!C356),"",Justificar!C356)</f>
        <v/>
      </c>
      <c r="D349" t="str">
        <f>IF(ISBLANK(Justificar!D356),"",Justificar!D356)</f>
        <v/>
      </c>
      <c r="E349" t="str">
        <f>IF(ISBLANK(Justificar!E356),"",Justificar!E356)</f>
        <v/>
      </c>
      <c r="F349" t="str">
        <f>IF(ISBLANK(Justificar!F356),"",Justificar!F356)</f>
        <v/>
      </c>
    </row>
    <row r="350" spans="1:6" x14ac:dyDescent="0.3">
      <c r="A350" t="str">
        <f>IF(ISBLANK(Justificar!B357),"",Justificar!B357)</f>
        <v/>
      </c>
      <c r="B350" t="str" cm="1">
        <f t="array" ref="B350">_xlfn.XLOOKUP(TablaJust[[#This Row],[User Code]],User[[#All],[User Code]],User[[#All],[CM]],"")</f>
        <v/>
      </c>
      <c r="C350" t="str">
        <f>IF(ISBLANK(Justificar!C357),"",Justificar!C357)</f>
        <v/>
      </c>
      <c r="D350" t="str">
        <f>IF(ISBLANK(Justificar!D357),"",Justificar!D357)</f>
        <v/>
      </c>
      <c r="E350" t="str">
        <f>IF(ISBLANK(Justificar!E357),"",Justificar!E357)</f>
        <v/>
      </c>
      <c r="F350" t="str">
        <f>IF(ISBLANK(Justificar!F357),"",Justificar!F357)</f>
        <v/>
      </c>
    </row>
    <row r="351" spans="1:6" x14ac:dyDescent="0.3">
      <c r="A351" t="str">
        <f>IF(ISBLANK(Justificar!B358),"",Justificar!B358)</f>
        <v/>
      </c>
      <c r="B351" t="str" cm="1">
        <f t="array" ref="B351">_xlfn.XLOOKUP(TablaJust[[#This Row],[User Code]],User[[#All],[User Code]],User[[#All],[CM]],"")</f>
        <v/>
      </c>
      <c r="C351" t="str">
        <f>IF(ISBLANK(Justificar!C358),"",Justificar!C358)</f>
        <v/>
      </c>
      <c r="D351" t="str">
        <f>IF(ISBLANK(Justificar!D358),"",Justificar!D358)</f>
        <v/>
      </c>
      <c r="E351" t="str">
        <f>IF(ISBLANK(Justificar!E358),"",Justificar!E358)</f>
        <v/>
      </c>
      <c r="F351" t="str">
        <f>IF(ISBLANK(Justificar!F358),"",Justificar!F358)</f>
        <v/>
      </c>
    </row>
    <row r="352" spans="1:6" x14ac:dyDescent="0.3">
      <c r="A352" t="str">
        <f>IF(ISBLANK(Justificar!B359),"",Justificar!B359)</f>
        <v/>
      </c>
      <c r="B352" t="str" cm="1">
        <f t="array" ref="B352">_xlfn.XLOOKUP(TablaJust[[#This Row],[User Code]],User[[#All],[User Code]],User[[#All],[CM]],"")</f>
        <v/>
      </c>
      <c r="C352" t="str">
        <f>IF(ISBLANK(Justificar!C359),"",Justificar!C359)</f>
        <v/>
      </c>
      <c r="D352" t="str">
        <f>IF(ISBLANK(Justificar!D359),"",Justificar!D359)</f>
        <v/>
      </c>
      <c r="E352" t="str">
        <f>IF(ISBLANK(Justificar!E359),"",Justificar!E359)</f>
        <v/>
      </c>
      <c r="F352" t="str">
        <f>IF(ISBLANK(Justificar!F359),"",Justificar!F359)</f>
        <v/>
      </c>
    </row>
    <row r="353" spans="1:6" x14ac:dyDescent="0.3">
      <c r="A353" t="str">
        <f>IF(ISBLANK(Justificar!B360),"",Justificar!B360)</f>
        <v/>
      </c>
      <c r="B353" t="str" cm="1">
        <f t="array" ref="B353">_xlfn.XLOOKUP(TablaJust[[#This Row],[User Code]],User[[#All],[User Code]],User[[#All],[CM]],"")</f>
        <v/>
      </c>
      <c r="C353" t="str">
        <f>IF(ISBLANK(Justificar!C360),"",Justificar!C360)</f>
        <v/>
      </c>
      <c r="D353" t="str">
        <f>IF(ISBLANK(Justificar!D360),"",Justificar!D360)</f>
        <v/>
      </c>
      <c r="E353" t="str">
        <f>IF(ISBLANK(Justificar!E360),"",Justificar!E360)</f>
        <v/>
      </c>
      <c r="F353" t="str">
        <f>IF(ISBLANK(Justificar!F360),"",Justificar!F360)</f>
        <v/>
      </c>
    </row>
    <row r="354" spans="1:6" x14ac:dyDescent="0.3">
      <c r="A354" t="str">
        <f>IF(ISBLANK(Justificar!B361),"",Justificar!B361)</f>
        <v/>
      </c>
      <c r="B354" t="str" cm="1">
        <f t="array" ref="B354">_xlfn.XLOOKUP(TablaJust[[#This Row],[User Code]],User[[#All],[User Code]],User[[#All],[CM]],"")</f>
        <v/>
      </c>
      <c r="C354" t="str">
        <f>IF(ISBLANK(Justificar!C361),"",Justificar!C361)</f>
        <v/>
      </c>
      <c r="D354" t="str">
        <f>IF(ISBLANK(Justificar!D361),"",Justificar!D361)</f>
        <v/>
      </c>
      <c r="E354" t="str">
        <f>IF(ISBLANK(Justificar!E361),"",Justificar!E361)</f>
        <v/>
      </c>
      <c r="F354" t="str">
        <f>IF(ISBLANK(Justificar!F361),"",Justificar!F361)</f>
        <v/>
      </c>
    </row>
    <row r="355" spans="1:6" x14ac:dyDescent="0.3">
      <c r="A355" t="str">
        <f>IF(ISBLANK(Justificar!B362),"",Justificar!B362)</f>
        <v/>
      </c>
      <c r="B355" t="str" cm="1">
        <f t="array" ref="B355">_xlfn.XLOOKUP(TablaJust[[#This Row],[User Code]],User[[#All],[User Code]],User[[#All],[CM]],"")</f>
        <v/>
      </c>
      <c r="C355" t="str">
        <f>IF(ISBLANK(Justificar!C362),"",Justificar!C362)</f>
        <v/>
      </c>
      <c r="D355" t="str">
        <f>IF(ISBLANK(Justificar!D362),"",Justificar!D362)</f>
        <v/>
      </c>
      <c r="E355" t="str">
        <f>IF(ISBLANK(Justificar!E362),"",Justificar!E362)</f>
        <v/>
      </c>
      <c r="F355" t="str">
        <f>IF(ISBLANK(Justificar!F362),"",Justificar!F362)</f>
        <v/>
      </c>
    </row>
    <row r="356" spans="1:6" x14ac:dyDescent="0.3">
      <c r="A356" t="str">
        <f>IF(ISBLANK(Justificar!B363),"",Justificar!B363)</f>
        <v/>
      </c>
      <c r="B356" t="str" cm="1">
        <f t="array" ref="B356">_xlfn.XLOOKUP(TablaJust[[#This Row],[User Code]],User[[#All],[User Code]],User[[#All],[CM]],"")</f>
        <v/>
      </c>
      <c r="C356" t="str">
        <f>IF(ISBLANK(Justificar!C363),"",Justificar!C363)</f>
        <v/>
      </c>
      <c r="D356" t="str">
        <f>IF(ISBLANK(Justificar!D363),"",Justificar!D363)</f>
        <v/>
      </c>
      <c r="E356" t="str">
        <f>IF(ISBLANK(Justificar!E363),"",Justificar!E363)</f>
        <v/>
      </c>
      <c r="F356" t="str">
        <f>IF(ISBLANK(Justificar!F363),"",Justificar!F363)</f>
        <v/>
      </c>
    </row>
    <row r="357" spans="1:6" x14ac:dyDescent="0.3">
      <c r="A357" t="str">
        <f>IF(ISBLANK(Justificar!B364),"",Justificar!B364)</f>
        <v/>
      </c>
      <c r="B357" t="str" cm="1">
        <f t="array" ref="B357">_xlfn.XLOOKUP(TablaJust[[#This Row],[User Code]],User[[#All],[User Code]],User[[#All],[CM]],"")</f>
        <v/>
      </c>
      <c r="C357" t="str">
        <f>IF(ISBLANK(Justificar!C364),"",Justificar!C364)</f>
        <v/>
      </c>
      <c r="D357" t="str">
        <f>IF(ISBLANK(Justificar!D364),"",Justificar!D364)</f>
        <v/>
      </c>
      <c r="E357" t="str">
        <f>IF(ISBLANK(Justificar!E364),"",Justificar!E364)</f>
        <v/>
      </c>
      <c r="F357" t="str">
        <f>IF(ISBLANK(Justificar!F364),"",Justificar!F364)</f>
        <v/>
      </c>
    </row>
    <row r="358" spans="1:6" x14ac:dyDescent="0.3">
      <c r="A358" t="str">
        <f>IF(ISBLANK(Justificar!B365),"",Justificar!B365)</f>
        <v/>
      </c>
      <c r="B358" t="str" cm="1">
        <f t="array" ref="B358">_xlfn.XLOOKUP(TablaJust[[#This Row],[User Code]],User[[#All],[User Code]],User[[#All],[CM]],"")</f>
        <v/>
      </c>
      <c r="C358" t="str">
        <f>IF(ISBLANK(Justificar!C365),"",Justificar!C365)</f>
        <v/>
      </c>
      <c r="D358" t="str">
        <f>IF(ISBLANK(Justificar!D365),"",Justificar!D365)</f>
        <v/>
      </c>
      <c r="E358" t="str">
        <f>IF(ISBLANK(Justificar!E365),"",Justificar!E365)</f>
        <v/>
      </c>
      <c r="F358" t="str">
        <f>IF(ISBLANK(Justificar!F365),"",Justificar!F365)</f>
        <v/>
      </c>
    </row>
    <row r="359" spans="1:6" x14ac:dyDescent="0.3">
      <c r="A359" t="str">
        <f>IF(ISBLANK(Justificar!B366),"",Justificar!B366)</f>
        <v/>
      </c>
      <c r="B359" t="str" cm="1">
        <f t="array" ref="B359">_xlfn.XLOOKUP(TablaJust[[#This Row],[User Code]],User[[#All],[User Code]],User[[#All],[CM]],"")</f>
        <v/>
      </c>
      <c r="C359" t="str">
        <f>IF(ISBLANK(Justificar!C366),"",Justificar!C366)</f>
        <v/>
      </c>
      <c r="D359" t="str">
        <f>IF(ISBLANK(Justificar!D366),"",Justificar!D366)</f>
        <v/>
      </c>
      <c r="E359" t="str">
        <f>IF(ISBLANK(Justificar!E366),"",Justificar!E366)</f>
        <v/>
      </c>
      <c r="F359" t="str">
        <f>IF(ISBLANK(Justificar!F366),"",Justificar!F366)</f>
        <v/>
      </c>
    </row>
    <row r="360" spans="1:6" x14ac:dyDescent="0.3">
      <c r="A360" t="str">
        <f>IF(ISBLANK(Justificar!B367),"",Justificar!B367)</f>
        <v/>
      </c>
      <c r="B360" t="str" cm="1">
        <f t="array" ref="B360">_xlfn.XLOOKUP(TablaJust[[#This Row],[User Code]],User[[#All],[User Code]],User[[#All],[CM]],"")</f>
        <v/>
      </c>
      <c r="C360" t="str">
        <f>IF(ISBLANK(Justificar!C367),"",Justificar!C367)</f>
        <v/>
      </c>
      <c r="D360" t="str">
        <f>IF(ISBLANK(Justificar!D367),"",Justificar!D367)</f>
        <v/>
      </c>
      <c r="E360" t="str">
        <f>IF(ISBLANK(Justificar!E367),"",Justificar!E367)</f>
        <v/>
      </c>
      <c r="F360" t="str">
        <f>IF(ISBLANK(Justificar!F367),"",Justificar!F367)</f>
        <v/>
      </c>
    </row>
    <row r="361" spans="1:6" x14ac:dyDescent="0.3">
      <c r="A361" t="str">
        <f>IF(ISBLANK(Justificar!B368),"",Justificar!B368)</f>
        <v/>
      </c>
      <c r="B361" t="str" cm="1">
        <f t="array" ref="B361">_xlfn.XLOOKUP(TablaJust[[#This Row],[User Code]],User[[#All],[User Code]],User[[#All],[CM]],"")</f>
        <v/>
      </c>
      <c r="C361" t="str">
        <f>IF(ISBLANK(Justificar!C368),"",Justificar!C368)</f>
        <v/>
      </c>
      <c r="D361" t="str">
        <f>IF(ISBLANK(Justificar!D368),"",Justificar!D368)</f>
        <v/>
      </c>
      <c r="E361" t="str">
        <f>IF(ISBLANK(Justificar!E368),"",Justificar!E368)</f>
        <v/>
      </c>
      <c r="F361" t="str">
        <f>IF(ISBLANK(Justificar!F368),"",Justificar!F368)</f>
        <v/>
      </c>
    </row>
    <row r="362" spans="1:6" x14ac:dyDescent="0.3">
      <c r="A362" t="str">
        <f>IF(ISBLANK(Justificar!B369),"",Justificar!B369)</f>
        <v/>
      </c>
      <c r="B362" t="str" cm="1">
        <f t="array" ref="B362">_xlfn.XLOOKUP(TablaJust[[#This Row],[User Code]],User[[#All],[User Code]],User[[#All],[CM]],"")</f>
        <v/>
      </c>
      <c r="C362" t="str">
        <f>IF(ISBLANK(Justificar!C369),"",Justificar!C369)</f>
        <v/>
      </c>
      <c r="D362" t="str">
        <f>IF(ISBLANK(Justificar!D369),"",Justificar!D369)</f>
        <v/>
      </c>
      <c r="E362" t="str">
        <f>IF(ISBLANK(Justificar!E369),"",Justificar!E369)</f>
        <v/>
      </c>
      <c r="F362" t="str">
        <f>IF(ISBLANK(Justificar!F369),"",Justificar!F369)</f>
        <v/>
      </c>
    </row>
    <row r="363" spans="1:6" x14ac:dyDescent="0.3">
      <c r="A363" t="str">
        <f>IF(ISBLANK(Justificar!B370),"",Justificar!B370)</f>
        <v/>
      </c>
      <c r="B363" t="str" cm="1">
        <f t="array" ref="B363">_xlfn.XLOOKUP(TablaJust[[#This Row],[User Code]],User[[#All],[User Code]],User[[#All],[CM]],"")</f>
        <v/>
      </c>
      <c r="C363" t="str">
        <f>IF(ISBLANK(Justificar!C370),"",Justificar!C370)</f>
        <v/>
      </c>
      <c r="D363" t="str">
        <f>IF(ISBLANK(Justificar!D370),"",Justificar!D370)</f>
        <v/>
      </c>
      <c r="E363" t="str">
        <f>IF(ISBLANK(Justificar!E370),"",Justificar!E370)</f>
        <v/>
      </c>
      <c r="F363" t="str">
        <f>IF(ISBLANK(Justificar!F370),"",Justificar!F370)</f>
        <v/>
      </c>
    </row>
    <row r="364" spans="1:6" x14ac:dyDescent="0.3">
      <c r="A364" t="str">
        <f>IF(ISBLANK(Justificar!B371),"",Justificar!B371)</f>
        <v/>
      </c>
      <c r="B364" t="str" cm="1">
        <f t="array" ref="B364">_xlfn.XLOOKUP(TablaJust[[#This Row],[User Code]],User[[#All],[User Code]],User[[#All],[CM]],"")</f>
        <v/>
      </c>
      <c r="C364" t="str">
        <f>IF(ISBLANK(Justificar!C371),"",Justificar!C371)</f>
        <v/>
      </c>
      <c r="D364" t="str">
        <f>IF(ISBLANK(Justificar!D371),"",Justificar!D371)</f>
        <v/>
      </c>
      <c r="E364" t="str">
        <f>IF(ISBLANK(Justificar!E371),"",Justificar!E371)</f>
        <v/>
      </c>
      <c r="F364" t="str">
        <f>IF(ISBLANK(Justificar!F371),"",Justificar!F371)</f>
        <v/>
      </c>
    </row>
    <row r="365" spans="1:6" x14ac:dyDescent="0.3">
      <c r="A365" t="str">
        <f>IF(ISBLANK(Justificar!B372),"",Justificar!B372)</f>
        <v/>
      </c>
      <c r="B365" t="str" cm="1">
        <f t="array" ref="B365">_xlfn.XLOOKUP(TablaJust[[#This Row],[User Code]],User[[#All],[User Code]],User[[#All],[CM]],"")</f>
        <v/>
      </c>
      <c r="C365" t="str">
        <f>IF(ISBLANK(Justificar!C372),"",Justificar!C372)</f>
        <v/>
      </c>
      <c r="D365" t="str">
        <f>IF(ISBLANK(Justificar!D372),"",Justificar!D372)</f>
        <v/>
      </c>
      <c r="E365" t="str">
        <f>IF(ISBLANK(Justificar!E372),"",Justificar!E372)</f>
        <v/>
      </c>
      <c r="F365" t="str">
        <f>IF(ISBLANK(Justificar!F372),"",Justificar!F372)</f>
        <v/>
      </c>
    </row>
    <row r="366" spans="1:6" x14ac:dyDescent="0.3">
      <c r="A366" t="str">
        <f>IF(ISBLANK(Justificar!B373),"",Justificar!B373)</f>
        <v/>
      </c>
      <c r="B366" t="str" cm="1">
        <f t="array" ref="B366">_xlfn.XLOOKUP(TablaJust[[#This Row],[User Code]],User[[#All],[User Code]],User[[#All],[CM]],"")</f>
        <v/>
      </c>
      <c r="C366" t="str">
        <f>IF(ISBLANK(Justificar!C373),"",Justificar!C373)</f>
        <v/>
      </c>
      <c r="D366" t="str">
        <f>IF(ISBLANK(Justificar!D373),"",Justificar!D373)</f>
        <v/>
      </c>
      <c r="E366" t="str">
        <f>IF(ISBLANK(Justificar!E373),"",Justificar!E373)</f>
        <v/>
      </c>
      <c r="F366" t="str">
        <f>IF(ISBLANK(Justificar!F373),"",Justificar!F373)</f>
        <v/>
      </c>
    </row>
    <row r="367" spans="1:6" x14ac:dyDescent="0.3">
      <c r="A367" t="str">
        <f>IF(ISBLANK(Justificar!B374),"",Justificar!B374)</f>
        <v/>
      </c>
      <c r="B367" t="str" cm="1">
        <f t="array" ref="B367">_xlfn.XLOOKUP(TablaJust[[#This Row],[User Code]],User[[#All],[User Code]],User[[#All],[CM]],"")</f>
        <v/>
      </c>
      <c r="C367" t="str">
        <f>IF(ISBLANK(Justificar!C374),"",Justificar!C374)</f>
        <v/>
      </c>
      <c r="D367" t="str">
        <f>IF(ISBLANK(Justificar!D374),"",Justificar!D374)</f>
        <v/>
      </c>
      <c r="E367" t="str">
        <f>IF(ISBLANK(Justificar!E374),"",Justificar!E374)</f>
        <v/>
      </c>
      <c r="F367" t="str">
        <f>IF(ISBLANK(Justificar!F374),"",Justificar!F374)</f>
        <v/>
      </c>
    </row>
    <row r="368" spans="1:6" x14ac:dyDescent="0.3">
      <c r="A368" t="str">
        <f>IF(ISBLANK(Justificar!B375),"",Justificar!B375)</f>
        <v/>
      </c>
      <c r="B368" t="str" cm="1">
        <f t="array" ref="B368">_xlfn.XLOOKUP(TablaJust[[#This Row],[User Code]],User[[#All],[User Code]],User[[#All],[CM]],"")</f>
        <v/>
      </c>
      <c r="C368" t="str">
        <f>IF(ISBLANK(Justificar!C375),"",Justificar!C375)</f>
        <v/>
      </c>
      <c r="D368" t="str">
        <f>IF(ISBLANK(Justificar!D375),"",Justificar!D375)</f>
        <v/>
      </c>
      <c r="E368" t="str">
        <f>IF(ISBLANK(Justificar!E375),"",Justificar!E375)</f>
        <v/>
      </c>
      <c r="F368" t="str">
        <f>IF(ISBLANK(Justificar!F375),"",Justificar!F375)</f>
        <v/>
      </c>
    </row>
    <row r="369" spans="1:6" x14ac:dyDescent="0.3">
      <c r="A369" t="str">
        <f>IF(ISBLANK(Justificar!B376),"",Justificar!B376)</f>
        <v/>
      </c>
      <c r="B369" t="str" cm="1">
        <f t="array" ref="B369">_xlfn.XLOOKUP(TablaJust[[#This Row],[User Code]],User[[#All],[User Code]],User[[#All],[CM]],"")</f>
        <v/>
      </c>
      <c r="C369" t="str">
        <f>IF(ISBLANK(Justificar!C376),"",Justificar!C376)</f>
        <v/>
      </c>
      <c r="D369" t="str">
        <f>IF(ISBLANK(Justificar!D376),"",Justificar!D376)</f>
        <v/>
      </c>
      <c r="E369" t="str">
        <f>IF(ISBLANK(Justificar!E376),"",Justificar!E376)</f>
        <v/>
      </c>
      <c r="F369" t="str">
        <f>IF(ISBLANK(Justificar!F376),"",Justificar!F376)</f>
        <v/>
      </c>
    </row>
    <row r="370" spans="1:6" x14ac:dyDescent="0.3">
      <c r="A370" t="str">
        <f>IF(ISBLANK(Justificar!B377),"",Justificar!B377)</f>
        <v/>
      </c>
      <c r="B370" t="str" cm="1">
        <f t="array" ref="B370">_xlfn.XLOOKUP(TablaJust[[#This Row],[User Code]],User[[#All],[User Code]],User[[#All],[CM]],"")</f>
        <v/>
      </c>
      <c r="C370" t="str">
        <f>IF(ISBLANK(Justificar!C377),"",Justificar!C377)</f>
        <v/>
      </c>
      <c r="D370" t="str">
        <f>IF(ISBLANK(Justificar!D377),"",Justificar!D377)</f>
        <v/>
      </c>
      <c r="E370" t="str">
        <f>IF(ISBLANK(Justificar!E377),"",Justificar!E377)</f>
        <v/>
      </c>
      <c r="F370" t="str">
        <f>IF(ISBLANK(Justificar!F377),"",Justificar!F377)</f>
        <v/>
      </c>
    </row>
    <row r="371" spans="1:6" x14ac:dyDescent="0.3">
      <c r="A371" t="str">
        <f>IF(ISBLANK(Justificar!B378),"",Justificar!B378)</f>
        <v/>
      </c>
      <c r="B371" t="str" cm="1">
        <f t="array" ref="B371">_xlfn.XLOOKUP(TablaJust[[#This Row],[User Code]],User[[#All],[User Code]],User[[#All],[CM]],"")</f>
        <v/>
      </c>
      <c r="C371" t="str">
        <f>IF(ISBLANK(Justificar!C378),"",Justificar!C378)</f>
        <v/>
      </c>
      <c r="D371" t="str">
        <f>IF(ISBLANK(Justificar!D378),"",Justificar!D378)</f>
        <v/>
      </c>
      <c r="E371" t="str">
        <f>IF(ISBLANK(Justificar!E378),"",Justificar!E378)</f>
        <v/>
      </c>
      <c r="F371" t="str">
        <f>IF(ISBLANK(Justificar!F378),"",Justificar!F378)</f>
        <v/>
      </c>
    </row>
    <row r="372" spans="1:6" x14ac:dyDescent="0.3">
      <c r="A372" t="str">
        <f>IF(ISBLANK(Justificar!B379),"",Justificar!B379)</f>
        <v/>
      </c>
      <c r="B372" t="str" cm="1">
        <f t="array" ref="B372">_xlfn.XLOOKUP(TablaJust[[#This Row],[User Code]],User[[#All],[User Code]],User[[#All],[CM]],"")</f>
        <v/>
      </c>
      <c r="C372" t="str">
        <f>IF(ISBLANK(Justificar!C379),"",Justificar!C379)</f>
        <v/>
      </c>
      <c r="D372" t="str">
        <f>IF(ISBLANK(Justificar!D379),"",Justificar!D379)</f>
        <v/>
      </c>
      <c r="E372" t="str">
        <f>IF(ISBLANK(Justificar!E379),"",Justificar!E379)</f>
        <v/>
      </c>
      <c r="F372" t="str">
        <f>IF(ISBLANK(Justificar!F379),"",Justificar!F379)</f>
        <v/>
      </c>
    </row>
    <row r="373" spans="1:6" x14ac:dyDescent="0.3">
      <c r="A373" t="str">
        <f>IF(ISBLANK(Justificar!B380),"",Justificar!B380)</f>
        <v/>
      </c>
      <c r="B373" t="str" cm="1">
        <f t="array" ref="B373">_xlfn.XLOOKUP(TablaJust[[#This Row],[User Code]],User[[#All],[User Code]],User[[#All],[CM]],"")</f>
        <v/>
      </c>
      <c r="C373" t="str">
        <f>IF(ISBLANK(Justificar!C380),"",Justificar!C380)</f>
        <v/>
      </c>
      <c r="D373" t="str">
        <f>IF(ISBLANK(Justificar!D380),"",Justificar!D380)</f>
        <v/>
      </c>
      <c r="E373" t="str">
        <f>IF(ISBLANK(Justificar!E380),"",Justificar!E380)</f>
        <v/>
      </c>
      <c r="F373" t="str">
        <f>IF(ISBLANK(Justificar!F380),"",Justificar!F380)</f>
        <v/>
      </c>
    </row>
    <row r="374" spans="1:6" x14ac:dyDescent="0.3">
      <c r="A374" t="str">
        <f>IF(ISBLANK(Justificar!B381),"",Justificar!B381)</f>
        <v/>
      </c>
      <c r="B374" t="str" cm="1">
        <f t="array" ref="B374">_xlfn.XLOOKUP(TablaJust[[#This Row],[User Code]],User[[#All],[User Code]],User[[#All],[CM]],"")</f>
        <v/>
      </c>
      <c r="C374" t="str">
        <f>IF(ISBLANK(Justificar!C381),"",Justificar!C381)</f>
        <v/>
      </c>
      <c r="D374" t="str">
        <f>IF(ISBLANK(Justificar!D381),"",Justificar!D381)</f>
        <v/>
      </c>
      <c r="E374" t="str">
        <f>IF(ISBLANK(Justificar!E381),"",Justificar!E381)</f>
        <v/>
      </c>
      <c r="F374" t="str">
        <f>IF(ISBLANK(Justificar!F381),"",Justificar!F381)</f>
        <v/>
      </c>
    </row>
    <row r="375" spans="1:6" x14ac:dyDescent="0.3">
      <c r="A375" t="str">
        <f>IF(ISBLANK(Justificar!B382),"",Justificar!B382)</f>
        <v/>
      </c>
      <c r="B375" t="str" cm="1">
        <f t="array" ref="B375">_xlfn.XLOOKUP(TablaJust[[#This Row],[User Code]],User[[#All],[User Code]],User[[#All],[CM]],"")</f>
        <v/>
      </c>
      <c r="C375" t="str">
        <f>IF(ISBLANK(Justificar!C382),"",Justificar!C382)</f>
        <v/>
      </c>
      <c r="D375" t="str">
        <f>IF(ISBLANK(Justificar!D382),"",Justificar!D382)</f>
        <v/>
      </c>
      <c r="E375" t="str">
        <f>IF(ISBLANK(Justificar!E382),"",Justificar!E382)</f>
        <v/>
      </c>
      <c r="F375" t="str">
        <f>IF(ISBLANK(Justificar!F382),"",Justificar!F382)</f>
        <v/>
      </c>
    </row>
    <row r="376" spans="1:6" x14ac:dyDescent="0.3">
      <c r="A376" t="str">
        <f>IF(ISBLANK(Justificar!B383),"",Justificar!B383)</f>
        <v/>
      </c>
      <c r="B376" t="str" cm="1">
        <f t="array" ref="B376">_xlfn.XLOOKUP(TablaJust[[#This Row],[User Code]],User[[#All],[User Code]],User[[#All],[CM]],"")</f>
        <v/>
      </c>
      <c r="C376" t="str">
        <f>IF(ISBLANK(Justificar!C383),"",Justificar!C383)</f>
        <v/>
      </c>
      <c r="D376" t="str">
        <f>IF(ISBLANK(Justificar!D383),"",Justificar!D383)</f>
        <v/>
      </c>
      <c r="E376" t="str">
        <f>IF(ISBLANK(Justificar!E383),"",Justificar!E383)</f>
        <v/>
      </c>
      <c r="F376" t="str">
        <f>IF(ISBLANK(Justificar!F383),"",Justificar!F383)</f>
        <v/>
      </c>
    </row>
    <row r="377" spans="1:6" x14ac:dyDescent="0.3">
      <c r="A377" t="str">
        <f>IF(ISBLANK(Justificar!B384),"",Justificar!B384)</f>
        <v/>
      </c>
      <c r="B377" t="str" cm="1">
        <f t="array" ref="B377">_xlfn.XLOOKUP(TablaJust[[#This Row],[User Code]],User[[#All],[User Code]],User[[#All],[CM]],"")</f>
        <v/>
      </c>
      <c r="C377" t="str">
        <f>IF(ISBLANK(Justificar!C384),"",Justificar!C384)</f>
        <v/>
      </c>
      <c r="D377" t="str">
        <f>IF(ISBLANK(Justificar!D384),"",Justificar!D384)</f>
        <v/>
      </c>
      <c r="E377" t="str">
        <f>IF(ISBLANK(Justificar!E384),"",Justificar!E384)</f>
        <v/>
      </c>
      <c r="F377" t="str">
        <f>IF(ISBLANK(Justificar!F384),"",Justificar!F384)</f>
        <v/>
      </c>
    </row>
    <row r="378" spans="1:6" x14ac:dyDescent="0.3">
      <c r="A378" t="str">
        <f>IF(ISBLANK(Justificar!B385),"",Justificar!B385)</f>
        <v/>
      </c>
      <c r="B378" t="str" cm="1">
        <f t="array" ref="B378">_xlfn.XLOOKUP(TablaJust[[#This Row],[User Code]],User[[#All],[User Code]],User[[#All],[CM]],"")</f>
        <v/>
      </c>
      <c r="C378" t="str">
        <f>IF(ISBLANK(Justificar!C385),"",Justificar!C385)</f>
        <v/>
      </c>
      <c r="D378" t="str">
        <f>IF(ISBLANK(Justificar!D385),"",Justificar!D385)</f>
        <v/>
      </c>
      <c r="E378" t="str">
        <f>IF(ISBLANK(Justificar!E385),"",Justificar!E385)</f>
        <v/>
      </c>
      <c r="F378" t="str">
        <f>IF(ISBLANK(Justificar!F385),"",Justificar!F385)</f>
        <v/>
      </c>
    </row>
    <row r="379" spans="1:6" x14ac:dyDescent="0.3">
      <c r="A379" t="str">
        <f>IF(ISBLANK(Justificar!B386),"",Justificar!B386)</f>
        <v/>
      </c>
      <c r="B379" t="str" cm="1">
        <f t="array" ref="B379">_xlfn.XLOOKUP(TablaJust[[#This Row],[User Code]],User[[#All],[User Code]],User[[#All],[CM]],"")</f>
        <v/>
      </c>
      <c r="C379" t="str">
        <f>IF(ISBLANK(Justificar!C386),"",Justificar!C386)</f>
        <v/>
      </c>
      <c r="D379" t="str">
        <f>IF(ISBLANK(Justificar!D386),"",Justificar!D386)</f>
        <v/>
      </c>
      <c r="E379" t="str">
        <f>IF(ISBLANK(Justificar!E386),"",Justificar!E386)</f>
        <v/>
      </c>
      <c r="F379" t="str">
        <f>IF(ISBLANK(Justificar!F386),"",Justificar!F386)</f>
        <v/>
      </c>
    </row>
    <row r="380" spans="1:6" x14ac:dyDescent="0.3">
      <c r="A380" t="str">
        <f>IF(ISBLANK(Justificar!B387),"",Justificar!B387)</f>
        <v/>
      </c>
      <c r="B380" t="str" cm="1">
        <f t="array" ref="B380">_xlfn.XLOOKUP(TablaJust[[#This Row],[User Code]],User[[#All],[User Code]],User[[#All],[CM]],"")</f>
        <v/>
      </c>
      <c r="C380" t="str">
        <f>IF(ISBLANK(Justificar!C387),"",Justificar!C387)</f>
        <v/>
      </c>
      <c r="D380" t="str">
        <f>IF(ISBLANK(Justificar!D387),"",Justificar!D387)</f>
        <v/>
      </c>
      <c r="E380" t="str">
        <f>IF(ISBLANK(Justificar!E387),"",Justificar!E387)</f>
        <v/>
      </c>
      <c r="F380" t="str">
        <f>IF(ISBLANK(Justificar!F387),"",Justificar!F387)</f>
        <v/>
      </c>
    </row>
    <row r="381" spans="1:6" x14ac:dyDescent="0.3">
      <c r="A381" t="str">
        <f>IF(ISBLANK(Justificar!B388),"",Justificar!B388)</f>
        <v/>
      </c>
      <c r="B381" t="str" cm="1">
        <f t="array" ref="B381">_xlfn.XLOOKUP(TablaJust[[#This Row],[User Code]],User[[#All],[User Code]],User[[#All],[CM]],"")</f>
        <v/>
      </c>
      <c r="C381" t="str">
        <f>IF(ISBLANK(Justificar!C388),"",Justificar!C388)</f>
        <v/>
      </c>
      <c r="D381" t="str">
        <f>IF(ISBLANK(Justificar!D388),"",Justificar!D388)</f>
        <v/>
      </c>
      <c r="E381" t="str">
        <f>IF(ISBLANK(Justificar!E388),"",Justificar!E388)</f>
        <v/>
      </c>
      <c r="F381" t="str">
        <f>IF(ISBLANK(Justificar!F388),"",Justificar!F388)</f>
        <v/>
      </c>
    </row>
    <row r="382" spans="1:6" x14ac:dyDescent="0.3">
      <c r="A382" t="str">
        <f>IF(ISBLANK(Justificar!B389),"",Justificar!B389)</f>
        <v/>
      </c>
      <c r="B382" t="str" cm="1">
        <f t="array" ref="B382">_xlfn.XLOOKUP(TablaJust[[#This Row],[User Code]],User[[#All],[User Code]],User[[#All],[CM]],"")</f>
        <v/>
      </c>
      <c r="C382" t="str">
        <f>IF(ISBLANK(Justificar!C389),"",Justificar!C389)</f>
        <v/>
      </c>
      <c r="D382" t="str">
        <f>IF(ISBLANK(Justificar!D389),"",Justificar!D389)</f>
        <v/>
      </c>
      <c r="E382" t="str">
        <f>IF(ISBLANK(Justificar!E389),"",Justificar!E389)</f>
        <v/>
      </c>
      <c r="F382" t="str">
        <f>IF(ISBLANK(Justificar!F389),"",Justificar!F389)</f>
        <v/>
      </c>
    </row>
    <row r="383" spans="1:6" x14ac:dyDescent="0.3">
      <c r="A383" t="str">
        <f>IF(ISBLANK(Justificar!B390),"",Justificar!B390)</f>
        <v/>
      </c>
      <c r="B383" t="str" cm="1">
        <f t="array" ref="B383">_xlfn.XLOOKUP(TablaJust[[#This Row],[User Code]],User[[#All],[User Code]],User[[#All],[CM]],"")</f>
        <v/>
      </c>
      <c r="C383" t="str">
        <f>IF(ISBLANK(Justificar!C390),"",Justificar!C390)</f>
        <v/>
      </c>
      <c r="D383" t="str">
        <f>IF(ISBLANK(Justificar!D390),"",Justificar!D390)</f>
        <v/>
      </c>
      <c r="E383" t="str">
        <f>IF(ISBLANK(Justificar!E390),"",Justificar!E390)</f>
        <v/>
      </c>
      <c r="F383" t="str">
        <f>IF(ISBLANK(Justificar!F390),"",Justificar!F390)</f>
        <v/>
      </c>
    </row>
    <row r="384" spans="1:6" x14ac:dyDescent="0.3">
      <c r="A384" t="str">
        <f>IF(ISBLANK(Justificar!B391),"",Justificar!B391)</f>
        <v/>
      </c>
      <c r="B384" t="str" cm="1">
        <f t="array" ref="B384">_xlfn.XLOOKUP(TablaJust[[#This Row],[User Code]],User[[#All],[User Code]],User[[#All],[CM]],"")</f>
        <v/>
      </c>
      <c r="C384" t="str">
        <f>IF(ISBLANK(Justificar!C391),"",Justificar!C391)</f>
        <v/>
      </c>
      <c r="D384" t="str">
        <f>IF(ISBLANK(Justificar!D391),"",Justificar!D391)</f>
        <v/>
      </c>
      <c r="E384" t="str">
        <f>IF(ISBLANK(Justificar!E391),"",Justificar!E391)</f>
        <v/>
      </c>
      <c r="F384" t="str">
        <f>IF(ISBLANK(Justificar!F391),"",Justificar!F391)</f>
        <v/>
      </c>
    </row>
    <row r="385" spans="1:6" x14ac:dyDescent="0.3">
      <c r="A385" t="str">
        <f>IF(ISBLANK(Justificar!B392),"",Justificar!B392)</f>
        <v/>
      </c>
      <c r="B385" t="str" cm="1">
        <f t="array" ref="B385">_xlfn.XLOOKUP(TablaJust[[#This Row],[User Code]],User[[#All],[User Code]],User[[#All],[CM]],"")</f>
        <v/>
      </c>
      <c r="C385" t="str">
        <f>IF(ISBLANK(Justificar!C392),"",Justificar!C392)</f>
        <v/>
      </c>
      <c r="D385" t="str">
        <f>IF(ISBLANK(Justificar!D392),"",Justificar!D392)</f>
        <v/>
      </c>
      <c r="E385" t="str">
        <f>IF(ISBLANK(Justificar!E392),"",Justificar!E392)</f>
        <v/>
      </c>
      <c r="F385" t="str">
        <f>IF(ISBLANK(Justificar!F392),"",Justificar!F392)</f>
        <v/>
      </c>
    </row>
    <row r="386" spans="1:6" x14ac:dyDescent="0.3">
      <c r="A386" t="str">
        <f>IF(ISBLANK(Justificar!B393),"",Justificar!B393)</f>
        <v/>
      </c>
      <c r="B386" t="str" cm="1">
        <f t="array" ref="B386">_xlfn.XLOOKUP(TablaJust[[#This Row],[User Code]],User[[#All],[User Code]],User[[#All],[CM]],"")</f>
        <v/>
      </c>
      <c r="C386" t="str">
        <f>IF(ISBLANK(Justificar!C393),"",Justificar!C393)</f>
        <v/>
      </c>
      <c r="D386" t="str">
        <f>IF(ISBLANK(Justificar!D393),"",Justificar!D393)</f>
        <v/>
      </c>
      <c r="E386" t="str">
        <f>IF(ISBLANK(Justificar!E393),"",Justificar!E393)</f>
        <v/>
      </c>
      <c r="F386" t="str">
        <f>IF(ISBLANK(Justificar!F393),"",Justificar!F393)</f>
        <v/>
      </c>
    </row>
    <row r="387" spans="1:6" x14ac:dyDescent="0.3">
      <c r="A387" t="str">
        <f>IF(ISBLANK(Justificar!B394),"",Justificar!B394)</f>
        <v/>
      </c>
      <c r="B387" t="str" cm="1">
        <f t="array" ref="B387">_xlfn.XLOOKUP(TablaJust[[#This Row],[User Code]],User[[#All],[User Code]],User[[#All],[CM]],"")</f>
        <v/>
      </c>
      <c r="C387" t="str">
        <f>IF(ISBLANK(Justificar!C394),"",Justificar!C394)</f>
        <v/>
      </c>
      <c r="D387" t="str">
        <f>IF(ISBLANK(Justificar!D394),"",Justificar!D394)</f>
        <v/>
      </c>
      <c r="E387" t="str">
        <f>IF(ISBLANK(Justificar!E394),"",Justificar!E394)</f>
        <v/>
      </c>
      <c r="F387" t="str">
        <f>IF(ISBLANK(Justificar!F394),"",Justificar!F394)</f>
        <v/>
      </c>
    </row>
    <row r="388" spans="1:6" x14ac:dyDescent="0.3">
      <c r="A388" t="str">
        <f>IF(ISBLANK(Justificar!B395),"",Justificar!B395)</f>
        <v/>
      </c>
      <c r="B388" t="str" cm="1">
        <f t="array" ref="B388">_xlfn.XLOOKUP(TablaJust[[#This Row],[User Code]],User[[#All],[User Code]],User[[#All],[CM]],"")</f>
        <v/>
      </c>
      <c r="C388" t="str">
        <f>IF(ISBLANK(Justificar!C395),"",Justificar!C395)</f>
        <v/>
      </c>
      <c r="D388" t="str">
        <f>IF(ISBLANK(Justificar!D395),"",Justificar!D395)</f>
        <v/>
      </c>
      <c r="E388" t="str">
        <f>IF(ISBLANK(Justificar!E395),"",Justificar!E395)</f>
        <v/>
      </c>
      <c r="F388" t="str">
        <f>IF(ISBLANK(Justificar!F395),"",Justificar!F395)</f>
        <v/>
      </c>
    </row>
    <row r="389" spans="1:6" x14ac:dyDescent="0.3">
      <c r="A389" t="str">
        <f>IF(ISBLANK(Justificar!B396),"",Justificar!B396)</f>
        <v/>
      </c>
      <c r="B389" t="str" cm="1">
        <f t="array" ref="B389">_xlfn.XLOOKUP(TablaJust[[#This Row],[User Code]],User[[#All],[User Code]],User[[#All],[CM]],"")</f>
        <v/>
      </c>
      <c r="C389" t="str">
        <f>IF(ISBLANK(Justificar!C396),"",Justificar!C396)</f>
        <v/>
      </c>
      <c r="D389" t="str">
        <f>IF(ISBLANK(Justificar!D396),"",Justificar!D396)</f>
        <v/>
      </c>
      <c r="E389" t="str">
        <f>IF(ISBLANK(Justificar!E396),"",Justificar!E396)</f>
        <v/>
      </c>
      <c r="F389" t="str">
        <f>IF(ISBLANK(Justificar!F396),"",Justificar!F396)</f>
        <v/>
      </c>
    </row>
    <row r="390" spans="1:6" x14ac:dyDescent="0.3">
      <c r="A390" t="str">
        <f>IF(ISBLANK(Justificar!B397),"",Justificar!B397)</f>
        <v/>
      </c>
      <c r="B390" t="str" cm="1">
        <f t="array" ref="B390">_xlfn.XLOOKUP(TablaJust[[#This Row],[User Code]],User[[#All],[User Code]],User[[#All],[CM]],"")</f>
        <v/>
      </c>
      <c r="C390" t="str">
        <f>IF(ISBLANK(Justificar!C397),"",Justificar!C397)</f>
        <v/>
      </c>
      <c r="D390" t="str">
        <f>IF(ISBLANK(Justificar!D397),"",Justificar!D397)</f>
        <v/>
      </c>
      <c r="E390" t="str">
        <f>IF(ISBLANK(Justificar!E397),"",Justificar!E397)</f>
        <v/>
      </c>
      <c r="F390" t="str">
        <f>IF(ISBLANK(Justificar!F397),"",Justificar!F397)</f>
        <v/>
      </c>
    </row>
    <row r="391" spans="1:6" x14ac:dyDescent="0.3">
      <c r="A391" t="str">
        <f>IF(ISBLANK(Justificar!B398),"",Justificar!B398)</f>
        <v/>
      </c>
      <c r="B391" t="str" cm="1">
        <f t="array" ref="B391">_xlfn.XLOOKUP(TablaJust[[#This Row],[User Code]],User[[#All],[User Code]],User[[#All],[CM]],"")</f>
        <v/>
      </c>
      <c r="C391" t="str">
        <f>IF(ISBLANK(Justificar!C398),"",Justificar!C398)</f>
        <v/>
      </c>
      <c r="D391" t="str">
        <f>IF(ISBLANK(Justificar!D398),"",Justificar!D398)</f>
        <v/>
      </c>
      <c r="E391" t="str">
        <f>IF(ISBLANK(Justificar!E398),"",Justificar!E398)</f>
        <v/>
      </c>
      <c r="F391" t="str">
        <f>IF(ISBLANK(Justificar!F398),"",Justificar!F398)</f>
        <v/>
      </c>
    </row>
    <row r="392" spans="1:6" x14ac:dyDescent="0.3">
      <c r="A392" t="str">
        <f>IF(ISBLANK(Justificar!B399),"",Justificar!B399)</f>
        <v/>
      </c>
      <c r="B392" t="str" cm="1">
        <f t="array" ref="B392">_xlfn.XLOOKUP(TablaJust[[#This Row],[User Code]],User[[#All],[User Code]],User[[#All],[CM]],"")</f>
        <v/>
      </c>
      <c r="C392" t="str">
        <f>IF(ISBLANK(Justificar!C399),"",Justificar!C399)</f>
        <v/>
      </c>
      <c r="D392" t="str">
        <f>IF(ISBLANK(Justificar!D399),"",Justificar!D399)</f>
        <v/>
      </c>
      <c r="E392" t="str">
        <f>IF(ISBLANK(Justificar!E399),"",Justificar!E399)</f>
        <v/>
      </c>
      <c r="F392" t="str">
        <f>IF(ISBLANK(Justificar!F399),"",Justificar!F399)</f>
        <v/>
      </c>
    </row>
    <row r="393" spans="1:6" x14ac:dyDescent="0.3">
      <c r="A393" t="str">
        <f>IF(ISBLANK(Justificar!B400),"",Justificar!B400)</f>
        <v/>
      </c>
      <c r="B393" t="str" cm="1">
        <f t="array" ref="B393">_xlfn.XLOOKUP(TablaJust[[#This Row],[User Code]],User[[#All],[User Code]],User[[#All],[CM]],"")</f>
        <v/>
      </c>
      <c r="C393" t="str">
        <f>IF(ISBLANK(Justificar!C400),"",Justificar!C400)</f>
        <v/>
      </c>
      <c r="D393" t="str">
        <f>IF(ISBLANK(Justificar!D400),"",Justificar!D400)</f>
        <v/>
      </c>
      <c r="E393" t="str">
        <f>IF(ISBLANK(Justificar!E400),"",Justificar!E400)</f>
        <v/>
      </c>
      <c r="F393" t="str">
        <f>IF(ISBLANK(Justificar!F400),"",Justificar!F400)</f>
        <v/>
      </c>
    </row>
    <row r="394" spans="1:6" x14ac:dyDescent="0.3">
      <c r="A394" t="str">
        <f>IF(ISBLANK(Justificar!B401),"",Justificar!B401)</f>
        <v/>
      </c>
      <c r="B394" t="str" cm="1">
        <f t="array" ref="B394">_xlfn.XLOOKUP(TablaJust[[#This Row],[User Code]],User[[#All],[User Code]],User[[#All],[CM]],"")</f>
        <v/>
      </c>
      <c r="C394" t="str">
        <f>IF(ISBLANK(Justificar!C401),"",Justificar!C401)</f>
        <v/>
      </c>
      <c r="D394" t="str">
        <f>IF(ISBLANK(Justificar!D401),"",Justificar!D401)</f>
        <v/>
      </c>
      <c r="E394" t="str">
        <f>IF(ISBLANK(Justificar!E401),"",Justificar!E401)</f>
        <v/>
      </c>
      <c r="F394" t="str">
        <f>IF(ISBLANK(Justificar!F401),"",Justificar!F401)</f>
        <v/>
      </c>
    </row>
    <row r="395" spans="1:6" x14ac:dyDescent="0.3">
      <c r="A395" t="str">
        <f>IF(ISBLANK(Justificar!B402),"",Justificar!B402)</f>
        <v/>
      </c>
      <c r="B395" t="str" cm="1">
        <f t="array" ref="B395">_xlfn.XLOOKUP(TablaJust[[#This Row],[User Code]],User[[#All],[User Code]],User[[#All],[CM]],"")</f>
        <v/>
      </c>
      <c r="C395" t="str">
        <f>IF(ISBLANK(Justificar!C402),"",Justificar!C402)</f>
        <v/>
      </c>
      <c r="D395" t="str">
        <f>IF(ISBLANK(Justificar!D402),"",Justificar!D402)</f>
        <v/>
      </c>
      <c r="E395" t="str">
        <f>IF(ISBLANK(Justificar!E402),"",Justificar!E402)</f>
        <v/>
      </c>
      <c r="F395" t="str">
        <f>IF(ISBLANK(Justificar!F402),"",Justificar!F402)</f>
        <v/>
      </c>
    </row>
    <row r="396" spans="1:6" x14ac:dyDescent="0.3">
      <c r="A396" t="str">
        <f>IF(ISBLANK(Justificar!B403),"",Justificar!B403)</f>
        <v/>
      </c>
      <c r="B396" t="str" cm="1">
        <f t="array" ref="B396">_xlfn.XLOOKUP(TablaJust[[#This Row],[User Code]],User[[#All],[User Code]],User[[#All],[CM]],"")</f>
        <v/>
      </c>
      <c r="C396" t="str">
        <f>IF(ISBLANK(Justificar!C403),"",Justificar!C403)</f>
        <v/>
      </c>
      <c r="D396" t="str">
        <f>IF(ISBLANK(Justificar!D403),"",Justificar!D403)</f>
        <v/>
      </c>
      <c r="E396" t="str">
        <f>IF(ISBLANK(Justificar!E403),"",Justificar!E403)</f>
        <v/>
      </c>
      <c r="F396" t="str">
        <f>IF(ISBLANK(Justificar!F403),"",Justificar!F403)</f>
        <v/>
      </c>
    </row>
    <row r="397" spans="1:6" x14ac:dyDescent="0.3">
      <c r="A397" t="str">
        <f>IF(ISBLANK(Justificar!B404),"",Justificar!B404)</f>
        <v/>
      </c>
      <c r="B397" t="str" cm="1">
        <f t="array" ref="B397">_xlfn.XLOOKUP(TablaJust[[#This Row],[User Code]],User[[#All],[User Code]],User[[#All],[CM]],"")</f>
        <v/>
      </c>
      <c r="C397" t="str">
        <f>IF(ISBLANK(Justificar!C404),"",Justificar!C404)</f>
        <v/>
      </c>
      <c r="D397" t="str">
        <f>IF(ISBLANK(Justificar!D404),"",Justificar!D404)</f>
        <v/>
      </c>
      <c r="E397" t="str">
        <f>IF(ISBLANK(Justificar!E404),"",Justificar!E404)</f>
        <v/>
      </c>
      <c r="F397" t="str">
        <f>IF(ISBLANK(Justificar!F404),"",Justificar!F404)</f>
        <v/>
      </c>
    </row>
    <row r="398" spans="1:6" x14ac:dyDescent="0.3">
      <c r="A398" t="str">
        <f>IF(ISBLANK(Justificar!B405),"",Justificar!B405)</f>
        <v/>
      </c>
      <c r="B398" t="str" cm="1">
        <f t="array" ref="B398">_xlfn.XLOOKUP(TablaJust[[#This Row],[User Code]],User[[#All],[User Code]],User[[#All],[CM]],"")</f>
        <v/>
      </c>
      <c r="C398" t="str">
        <f>IF(ISBLANK(Justificar!C405),"",Justificar!C405)</f>
        <v/>
      </c>
      <c r="D398" t="str">
        <f>IF(ISBLANK(Justificar!D405),"",Justificar!D405)</f>
        <v/>
      </c>
      <c r="E398" t="str">
        <f>IF(ISBLANK(Justificar!E405),"",Justificar!E405)</f>
        <v/>
      </c>
      <c r="F398" t="str">
        <f>IF(ISBLANK(Justificar!F405),"",Justificar!F405)</f>
        <v/>
      </c>
    </row>
    <row r="399" spans="1:6" x14ac:dyDescent="0.3">
      <c r="A399" t="str">
        <f>IF(ISBLANK(Justificar!B406),"",Justificar!B406)</f>
        <v/>
      </c>
      <c r="B399" t="str" cm="1">
        <f t="array" ref="B399">_xlfn.XLOOKUP(TablaJust[[#This Row],[User Code]],User[[#All],[User Code]],User[[#All],[CM]],"")</f>
        <v/>
      </c>
      <c r="C399" t="str">
        <f>IF(ISBLANK(Justificar!C406),"",Justificar!C406)</f>
        <v/>
      </c>
      <c r="D399" t="str">
        <f>IF(ISBLANK(Justificar!D406),"",Justificar!D406)</f>
        <v/>
      </c>
      <c r="E399" t="str">
        <f>IF(ISBLANK(Justificar!E406),"",Justificar!E406)</f>
        <v/>
      </c>
      <c r="F399" t="str">
        <f>IF(ISBLANK(Justificar!F406),"",Justificar!F406)</f>
        <v/>
      </c>
    </row>
    <row r="400" spans="1:6" x14ac:dyDescent="0.3">
      <c r="A400" t="str">
        <f>IF(ISBLANK(Justificar!B407),"",Justificar!B407)</f>
        <v/>
      </c>
      <c r="B400" t="str" cm="1">
        <f t="array" ref="B400">_xlfn.XLOOKUP(TablaJust[[#This Row],[User Code]],User[[#All],[User Code]],User[[#All],[CM]],"")</f>
        <v/>
      </c>
      <c r="C400" t="str">
        <f>IF(ISBLANK(Justificar!C407),"",Justificar!C407)</f>
        <v/>
      </c>
      <c r="D400" t="str">
        <f>IF(ISBLANK(Justificar!D407),"",Justificar!D407)</f>
        <v/>
      </c>
      <c r="E400" t="str">
        <f>IF(ISBLANK(Justificar!E407),"",Justificar!E407)</f>
        <v/>
      </c>
      <c r="F400" t="str">
        <f>IF(ISBLANK(Justificar!F407),"",Justificar!F407)</f>
        <v/>
      </c>
    </row>
    <row r="401" spans="1:6" x14ac:dyDescent="0.3">
      <c r="A401" t="str">
        <f>IF(ISBLANK(Justificar!B408),"",Justificar!B408)</f>
        <v/>
      </c>
      <c r="B401" t="str" cm="1">
        <f t="array" ref="B401">_xlfn.XLOOKUP(TablaJust[[#This Row],[User Code]],User[[#All],[User Code]],User[[#All],[CM]],"")</f>
        <v/>
      </c>
      <c r="C401" t="str">
        <f>IF(ISBLANK(Justificar!C408),"",Justificar!C408)</f>
        <v/>
      </c>
      <c r="D401" t="str">
        <f>IF(ISBLANK(Justificar!D408),"",Justificar!D408)</f>
        <v/>
      </c>
      <c r="E401" t="str">
        <f>IF(ISBLANK(Justificar!E408),"",Justificar!E408)</f>
        <v/>
      </c>
      <c r="F401" t="str">
        <f>IF(ISBLANK(Justificar!F408),"",Justificar!F408)</f>
        <v/>
      </c>
    </row>
    <row r="402" spans="1:6" x14ac:dyDescent="0.3">
      <c r="A402" t="str">
        <f>IF(ISBLANK(Justificar!B409),"",Justificar!B409)</f>
        <v/>
      </c>
      <c r="B402" t="str" cm="1">
        <f t="array" ref="B402">_xlfn.XLOOKUP(TablaJust[[#This Row],[User Code]],User[[#All],[User Code]],User[[#All],[CM]],"")</f>
        <v/>
      </c>
      <c r="C402" t="str">
        <f>IF(ISBLANK(Justificar!C409),"",Justificar!C409)</f>
        <v/>
      </c>
      <c r="D402" t="str">
        <f>IF(ISBLANK(Justificar!D409),"",Justificar!D409)</f>
        <v/>
      </c>
      <c r="E402" t="str">
        <f>IF(ISBLANK(Justificar!E409),"",Justificar!E409)</f>
        <v/>
      </c>
      <c r="F402" t="str">
        <f>IF(ISBLANK(Justificar!F409),"",Justificar!F409)</f>
        <v/>
      </c>
    </row>
    <row r="403" spans="1:6" x14ac:dyDescent="0.3">
      <c r="A403" t="str">
        <f>IF(ISBLANK(Justificar!B410),"",Justificar!B410)</f>
        <v/>
      </c>
      <c r="B403" t="str" cm="1">
        <f t="array" ref="B403">_xlfn.XLOOKUP(TablaJust[[#This Row],[User Code]],User[[#All],[User Code]],User[[#All],[CM]],"")</f>
        <v/>
      </c>
      <c r="C403" t="str">
        <f>IF(ISBLANK(Justificar!C410),"",Justificar!C410)</f>
        <v/>
      </c>
      <c r="D403" t="str">
        <f>IF(ISBLANK(Justificar!D410),"",Justificar!D410)</f>
        <v/>
      </c>
      <c r="E403" t="str">
        <f>IF(ISBLANK(Justificar!E410),"",Justificar!E410)</f>
        <v/>
      </c>
      <c r="F403" t="str">
        <f>IF(ISBLANK(Justificar!F410),"",Justificar!F410)</f>
        <v/>
      </c>
    </row>
    <row r="404" spans="1:6" x14ac:dyDescent="0.3">
      <c r="A404" t="str">
        <f>IF(ISBLANK(Justificar!B411),"",Justificar!B411)</f>
        <v/>
      </c>
      <c r="B404" t="str" cm="1">
        <f t="array" ref="B404">_xlfn.XLOOKUP(TablaJust[[#This Row],[User Code]],User[[#All],[User Code]],User[[#All],[CM]],"")</f>
        <v/>
      </c>
      <c r="C404" t="str">
        <f>IF(ISBLANK(Justificar!C411),"",Justificar!C411)</f>
        <v/>
      </c>
      <c r="D404" t="str">
        <f>IF(ISBLANK(Justificar!D411),"",Justificar!D411)</f>
        <v/>
      </c>
      <c r="E404" t="str">
        <f>IF(ISBLANK(Justificar!E411),"",Justificar!E411)</f>
        <v/>
      </c>
      <c r="F404" t="str">
        <f>IF(ISBLANK(Justificar!F411),"",Justificar!F411)</f>
        <v/>
      </c>
    </row>
    <row r="405" spans="1:6" x14ac:dyDescent="0.3">
      <c r="A405" t="str">
        <f>IF(ISBLANK(Justificar!B412),"",Justificar!B412)</f>
        <v/>
      </c>
      <c r="B405" t="str" cm="1">
        <f t="array" ref="B405">_xlfn.XLOOKUP(TablaJust[[#This Row],[User Code]],User[[#All],[User Code]],User[[#All],[CM]],"")</f>
        <v/>
      </c>
      <c r="C405" t="str">
        <f>IF(ISBLANK(Justificar!C412),"",Justificar!C412)</f>
        <v/>
      </c>
      <c r="D405" t="str">
        <f>IF(ISBLANK(Justificar!D412),"",Justificar!D412)</f>
        <v/>
      </c>
      <c r="E405" t="str">
        <f>IF(ISBLANK(Justificar!E412),"",Justificar!E412)</f>
        <v/>
      </c>
      <c r="F405" t="str">
        <f>IF(ISBLANK(Justificar!F412),"",Justificar!F412)</f>
        <v/>
      </c>
    </row>
    <row r="406" spans="1:6" x14ac:dyDescent="0.3">
      <c r="A406" t="str">
        <f>IF(ISBLANK(Justificar!B413),"",Justificar!B413)</f>
        <v/>
      </c>
      <c r="B406" t="str" cm="1">
        <f t="array" ref="B406">_xlfn.XLOOKUP(TablaJust[[#This Row],[User Code]],User[[#All],[User Code]],User[[#All],[CM]],"")</f>
        <v/>
      </c>
      <c r="C406" t="str">
        <f>IF(ISBLANK(Justificar!C413),"",Justificar!C413)</f>
        <v/>
      </c>
      <c r="D406" t="str">
        <f>IF(ISBLANK(Justificar!D413),"",Justificar!D413)</f>
        <v/>
      </c>
      <c r="E406" t="str">
        <f>IF(ISBLANK(Justificar!E413),"",Justificar!E413)</f>
        <v/>
      </c>
      <c r="F406" t="str">
        <f>IF(ISBLANK(Justificar!F413),"",Justificar!F413)</f>
        <v/>
      </c>
    </row>
    <row r="407" spans="1:6" x14ac:dyDescent="0.3">
      <c r="A407" t="str">
        <f>IF(ISBLANK(Justificar!B414),"",Justificar!B414)</f>
        <v/>
      </c>
      <c r="B407" t="str" cm="1">
        <f t="array" ref="B407">_xlfn.XLOOKUP(TablaJust[[#This Row],[User Code]],User[[#All],[User Code]],User[[#All],[CM]],"")</f>
        <v/>
      </c>
      <c r="C407" t="str">
        <f>IF(ISBLANK(Justificar!C414),"",Justificar!C414)</f>
        <v/>
      </c>
      <c r="D407" t="str">
        <f>IF(ISBLANK(Justificar!D414),"",Justificar!D414)</f>
        <v/>
      </c>
      <c r="E407" t="str">
        <f>IF(ISBLANK(Justificar!E414),"",Justificar!E414)</f>
        <v/>
      </c>
      <c r="F407" t="str">
        <f>IF(ISBLANK(Justificar!F414),"",Justificar!F414)</f>
        <v/>
      </c>
    </row>
    <row r="408" spans="1:6" x14ac:dyDescent="0.3">
      <c r="A408" t="str">
        <f>IF(ISBLANK(Justificar!B415),"",Justificar!B415)</f>
        <v/>
      </c>
      <c r="B408" t="str" cm="1">
        <f t="array" ref="B408">_xlfn.XLOOKUP(TablaJust[[#This Row],[User Code]],User[[#All],[User Code]],User[[#All],[CM]],"")</f>
        <v/>
      </c>
      <c r="C408" t="str">
        <f>IF(ISBLANK(Justificar!C415),"",Justificar!C415)</f>
        <v/>
      </c>
      <c r="D408" t="str">
        <f>IF(ISBLANK(Justificar!D415),"",Justificar!D415)</f>
        <v/>
      </c>
      <c r="E408" t="str">
        <f>IF(ISBLANK(Justificar!E415),"",Justificar!E415)</f>
        <v/>
      </c>
      <c r="F408" t="str">
        <f>IF(ISBLANK(Justificar!F415),"",Justificar!F415)</f>
        <v/>
      </c>
    </row>
    <row r="409" spans="1:6" x14ac:dyDescent="0.3">
      <c r="A409" t="str">
        <f>IF(ISBLANK(Justificar!B416),"",Justificar!B416)</f>
        <v/>
      </c>
      <c r="B409" t="str" cm="1">
        <f t="array" ref="B409">_xlfn.XLOOKUP(TablaJust[[#This Row],[User Code]],User[[#All],[User Code]],User[[#All],[CM]],"")</f>
        <v/>
      </c>
      <c r="C409" t="str">
        <f>IF(ISBLANK(Justificar!C416),"",Justificar!C416)</f>
        <v/>
      </c>
      <c r="D409" t="str">
        <f>IF(ISBLANK(Justificar!D416),"",Justificar!D416)</f>
        <v/>
      </c>
      <c r="E409" t="str">
        <f>IF(ISBLANK(Justificar!E416),"",Justificar!E416)</f>
        <v/>
      </c>
      <c r="F409" t="str">
        <f>IF(ISBLANK(Justificar!F416),"",Justificar!F416)</f>
        <v/>
      </c>
    </row>
    <row r="410" spans="1:6" x14ac:dyDescent="0.3">
      <c r="A410" t="str">
        <f>IF(ISBLANK(Justificar!B417),"",Justificar!B417)</f>
        <v/>
      </c>
      <c r="B410" t="str" cm="1">
        <f t="array" ref="B410">_xlfn.XLOOKUP(TablaJust[[#This Row],[User Code]],User[[#All],[User Code]],User[[#All],[CM]],"")</f>
        <v/>
      </c>
      <c r="C410" t="str">
        <f>IF(ISBLANK(Justificar!C417),"",Justificar!C417)</f>
        <v/>
      </c>
      <c r="D410" t="str">
        <f>IF(ISBLANK(Justificar!D417),"",Justificar!D417)</f>
        <v/>
      </c>
      <c r="E410" t="str">
        <f>IF(ISBLANK(Justificar!E417),"",Justificar!E417)</f>
        <v/>
      </c>
      <c r="F410" t="str">
        <f>IF(ISBLANK(Justificar!F417),"",Justificar!F417)</f>
        <v/>
      </c>
    </row>
    <row r="411" spans="1:6" x14ac:dyDescent="0.3">
      <c r="A411" t="str">
        <f>IF(ISBLANK(Justificar!B418),"",Justificar!B418)</f>
        <v/>
      </c>
      <c r="B411" t="str" cm="1">
        <f t="array" ref="B411">_xlfn.XLOOKUP(TablaJust[[#This Row],[User Code]],User[[#All],[User Code]],User[[#All],[CM]],"")</f>
        <v/>
      </c>
      <c r="C411" t="str">
        <f>IF(ISBLANK(Justificar!C418),"",Justificar!C418)</f>
        <v/>
      </c>
      <c r="D411" t="str">
        <f>IF(ISBLANK(Justificar!D418),"",Justificar!D418)</f>
        <v/>
      </c>
      <c r="E411" t="str">
        <f>IF(ISBLANK(Justificar!E418),"",Justificar!E418)</f>
        <v/>
      </c>
      <c r="F411" t="str">
        <f>IF(ISBLANK(Justificar!F418),"",Justificar!F418)</f>
        <v/>
      </c>
    </row>
    <row r="412" spans="1:6" x14ac:dyDescent="0.3">
      <c r="A412" t="str">
        <f>IF(ISBLANK(Justificar!B419),"",Justificar!B419)</f>
        <v/>
      </c>
      <c r="B412" t="str" cm="1">
        <f t="array" ref="B412">_xlfn.XLOOKUP(TablaJust[[#This Row],[User Code]],User[[#All],[User Code]],User[[#All],[CM]],"")</f>
        <v/>
      </c>
      <c r="C412" t="str">
        <f>IF(ISBLANK(Justificar!C419),"",Justificar!C419)</f>
        <v/>
      </c>
      <c r="D412" t="str">
        <f>IF(ISBLANK(Justificar!D419),"",Justificar!D419)</f>
        <v/>
      </c>
      <c r="E412" t="str">
        <f>IF(ISBLANK(Justificar!E419),"",Justificar!E419)</f>
        <v/>
      </c>
      <c r="F412" t="str">
        <f>IF(ISBLANK(Justificar!F419),"",Justificar!F419)</f>
        <v/>
      </c>
    </row>
    <row r="413" spans="1:6" x14ac:dyDescent="0.3">
      <c r="A413" t="str">
        <f>IF(ISBLANK(Justificar!B420),"",Justificar!B420)</f>
        <v/>
      </c>
      <c r="B413" t="str" cm="1">
        <f t="array" ref="B413">_xlfn.XLOOKUP(TablaJust[[#This Row],[User Code]],User[[#All],[User Code]],User[[#All],[CM]],"")</f>
        <v/>
      </c>
      <c r="C413" t="str">
        <f>IF(ISBLANK(Justificar!C420),"",Justificar!C420)</f>
        <v/>
      </c>
      <c r="D413" t="str">
        <f>IF(ISBLANK(Justificar!D420),"",Justificar!D420)</f>
        <v/>
      </c>
      <c r="E413" t="str">
        <f>IF(ISBLANK(Justificar!E420),"",Justificar!E420)</f>
        <v/>
      </c>
      <c r="F413" t="str">
        <f>IF(ISBLANK(Justificar!F420),"",Justificar!F420)</f>
        <v/>
      </c>
    </row>
    <row r="414" spans="1:6" x14ac:dyDescent="0.3">
      <c r="A414" t="str">
        <f>IF(ISBLANK(Justificar!B421),"",Justificar!B421)</f>
        <v/>
      </c>
      <c r="B414" t="str" cm="1">
        <f t="array" ref="B414">_xlfn.XLOOKUP(TablaJust[[#This Row],[User Code]],User[[#All],[User Code]],User[[#All],[CM]],"")</f>
        <v/>
      </c>
      <c r="C414" t="str">
        <f>IF(ISBLANK(Justificar!C421),"",Justificar!C421)</f>
        <v/>
      </c>
      <c r="D414" t="str">
        <f>IF(ISBLANK(Justificar!D421),"",Justificar!D421)</f>
        <v/>
      </c>
      <c r="E414" t="str">
        <f>IF(ISBLANK(Justificar!E421),"",Justificar!E421)</f>
        <v/>
      </c>
      <c r="F414" t="str">
        <f>IF(ISBLANK(Justificar!F421),"",Justificar!F421)</f>
        <v/>
      </c>
    </row>
    <row r="415" spans="1:6" x14ac:dyDescent="0.3">
      <c r="A415" t="str">
        <f>IF(ISBLANK(Justificar!B422),"",Justificar!B422)</f>
        <v/>
      </c>
      <c r="B415" t="str" cm="1">
        <f t="array" ref="B415">_xlfn.XLOOKUP(TablaJust[[#This Row],[User Code]],User[[#All],[User Code]],User[[#All],[CM]],"")</f>
        <v/>
      </c>
      <c r="C415" t="str">
        <f>IF(ISBLANK(Justificar!C422),"",Justificar!C422)</f>
        <v/>
      </c>
      <c r="D415" t="str">
        <f>IF(ISBLANK(Justificar!D422),"",Justificar!D422)</f>
        <v/>
      </c>
      <c r="E415" t="str">
        <f>IF(ISBLANK(Justificar!E422),"",Justificar!E422)</f>
        <v/>
      </c>
      <c r="F415" t="str">
        <f>IF(ISBLANK(Justificar!F422),"",Justificar!F422)</f>
        <v/>
      </c>
    </row>
    <row r="416" spans="1:6" x14ac:dyDescent="0.3">
      <c r="A416" t="str">
        <f>IF(ISBLANK(Justificar!B423),"",Justificar!B423)</f>
        <v/>
      </c>
      <c r="B416" t="str" cm="1">
        <f t="array" ref="B416">_xlfn.XLOOKUP(TablaJust[[#This Row],[User Code]],User[[#All],[User Code]],User[[#All],[CM]],"")</f>
        <v/>
      </c>
      <c r="C416" t="str">
        <f>IF(ISBLANK(Justificar!C423),"",Justificar!C423)</f>
        <v/>
      </c>
      <c r="D416" t="str">
        <f>IF(ISBLANK(Justificar!D423),"",Justificar!D423)</f>
        <v/>
      </c>
      <c r="E416" t="str">
        <f>IF(ISBLANK(Justificar!E423),"",Justificar!E423)</f>
        <v/>
      </c>
      <c r="F416" t="str">
        <f>IF(ISBLANK(Justificar!F423),"",Justificar!F423)</f>
        <v/>
      </c>
    </row>
    <row r="417" spans="1:6" x14ac:dyDescent="0.3">
      <c r="A417" t="str">
        <f>IF(ISBLANK(Justificar!B424),"",Justificar!B424)</f>
        <v/>
      </c>
      <c r="B417" t="str" cm="1">
        <f t="array" ref="B417">_xlfn.XLOOKUP(TablaJust[[#This Row],[User Code]],User[[#All],[User Code]],User[[#All],[CM]],"")</f>
        <v/>
      </c>
      <c r="C417" t="str">
        <f>IF(ISBLANK(Justificar!C424),"",Justificar!C424)</f>
        <v/>
      </c>
      <c r="D417" t="str">
        <f>IF(ISBLANK(Justificar!D424),"",Justificar!D424)</f>
        <v/>
      </c>
      <c r="E417" t="str">
        <f>IF(ISBLANK(Justificar!E424),"",Justificar!E424)</f>
        <v/>
      </c>
      <c r="F417" t="str">
        <f>IF(ISBLANK(Justificar!F424),"",Justificar!F424)</f>
        <v/>
      </c>
    </row>
    <row r="418" spans="1:6" x14ac:dyDescent="0.3">
      <c r="A418" t="str">
        <f>IF(ISBLANK(Justificar!B425),"",Justificar!B425)</f>
        <v/>
      </c>
      <c r="B418" t="str" cm="1">
        <f t="array" ref="B418">_xlfn.XLOOKUP(TablaJust[[#This Row],[User Code]],User[[#All],[User Code]],User[[#All],[CM]],"")</f>
        <v/>
      </c>
      <c r="C418" t="str">
        <f>IF(ISBLANK(Justificar!C425),"",Justificar!C425)</f>
        <v/>
      </c>
      <c r="D418" t="str">
        <f>IF(ISBLANK(Justificar!D425),"",Justificar!D425)</f>
        <v/>
      </c>
      <c r="E418" t="str">
        <f>IF(ISBLANK(Justificar!E425),"",Justificar!E425)</f>
        <v/>
      </c>
      <c r="F418" t="str">
        <f>IF(ISBLANK(Justificar!F425),"",Justificar!F425)</f>
        <v/>
      </c>
    </row>
    <row r="419" spans="1:6" x14ac:dyDescent="0.3">
      <c r="A419" t="str">
        <f>IF(ISBLANK(Justificar!B426),"",Justificar!B426)</f>
        <v/>
      </c>
      <c r="B419" t="str" cm="1">
        <f t="array" ref="B419">_xlfn.XLOOKUP(TablaJust[[#This Row],[User Code]],User[[#All],[User Code]],User[[#All],[CM]],"")</f>
        <v/>
      </c>
      <c r="C419" t="str">
        <f>IF(ISBLANK(Justificar!C426),"",Justificar!C426)</f>
        <v/>
      </c>
      <c r="D419" t="str">
        <f>IF(ISBLANK(Justificar!D426),"",Justificar!D426)</f>
        <v/>
      </c>
      <c r="E419" t="str">
        <f>IF(ISBLANK(Justificar!E426),"",Justificar!E426)</f>
        <v/>
      </c>
      <c r="F419" t="str">
        <f>IF(ISBLANK(Justificar!F426),"",Justificar!F426)</f>
        <v/>
      </c>
    </row>
    <row r="420" spans="1:6" x14ac:dyDescent="0.3">
      <c r="A420" t="str">
        <f>IF(ISBLANK(Justificar!B427),"",Justificar!B427)</f>
        <v/>
      </c>
      <c r="B420" t="str" cm="1">
        <f t="array" ref="B420">_xlfn.XLOOKUP(TablaJust[[#This Row],[User Code]],User[[#All],[User Code]],User[[#All],[CM]],"")</f>
        <v/>
      </c>
      <c r="C420" t="str">
        <f>IF(ISBLANK(Justificar!C427),"",Justificar!C427)</f>
        <v/>
      </c>
      <c r="D420" t="str">
        <f>IF(ISBLANK(Justificar!D427),"",Justificar!D427)</f>
        <v/>
      </c>
      <c r="E420" t="str">
        <f>IF(ISBLANK(Justificar!E427),"",Justificar!E427)</f>
        <v/>
      </c>
      <c r="F420" t="str">
        <f>IF(ISBLANK(Justificar!F427),"",Justificar!F427)</f>
        <v/>
      </c>
    </row>
    <row r="421" spans="1:6" x14ac:dyDescent="0.3">
      <c r="A421" t="str">
        <f>IF(ISBLANK(Justificar!B428),"",Justificar!B428)</f>
        <v/>
      </c>
      <c r="B421" t="str" cm="1">
        <f t="array" ref="B421">_xlfn.XLOOKUP(TablaJust[[#This Row],[User Code]],User[[#All],[User Code]],User[[#All],[CM]],"")</f>
        <v/>
      </c>
      <c r="C421" t="str">
        <f>IF(ISBLANK(Justificar!C428),"",Justificar!C428)</f>
        <v/>
      </c>
      <c r="D421" t="str">
        <f>IF(ISBLANK(Justificar!D428),"",Justificar!D428)</f>
        <v/>
      </c>
      <c r="E421" t="str">
        <f>IF(ISBLANK(Justificar!E428),"",Justificar!E428)</f>
        <v/>
      </c>
      <c r="F421" t="str">
        <f>IF(ISBLANK(Justificar!F428),"",Justificar!F428)</f>
        <v/>
      </c>
    </row>
    <row r="422" spans="1:6" x14ac:dyDescent="0.3">
      <c r="A422" t="str">
        <f>IF(ISBLANK(Justificar!B429),"",Justificar!B429)</f>
        <v/>
      </c>
      <c r="B422" t="str" cm="1">
        <f t="array" ref="B422">_xlfn.XLOOKUP(TablaJust[[#This Row],[User Code]],User[[#All],[User Code]],User[[#All],[CM]],"")</f>
        <v/>
      </c>
      <c r="C422" t="str">
        <f>IF(ISBLANK(Justificar!C429),"",Justificar!C429)</f>
        <v/>
      </c>
      <c r="D422" t="str">
        <f>IF(ISBLANK(Justificar!D429),"",Justificar!D429)</f>
        <v/>
      </c>
      <c r="E422" t="str">
        <f>IF(ISBLANK(Justificar!E429),"",Justificar!E429)</f>
        <v/>
      </c>
      <c r="F422" t="str">
        <f>IF(ISBLANK(Justificar!F429),"",Justificar!F429)</f>
        <v/>
      </c>
    </row>
    <row r="423" spans="1:6" x14ac:dyDescent="0.3">
      <c r="A423" t="str">
        <f>IF(ISBLANK(Justificar!B430),"",Justificar!B430)</f>
        <v/>
      </c>
      <c r="B423" t="str" cm="1">
        <f t="array" ref="B423">_xlfn.XLOOKUP(TablaJust[[#This Row],[User Code]],User[[#All],[User Code]],User[[#All],[CM]],"")</f>
        <v/>
      </c>
      <c r="C423" t="str">
        <f>IF(ISBLANK(Justificar!C430),"",Justificar!C430)</f>
        <v/>
      </c>
      <c r="D423" t="str">
        <f>IF(ISBLANK(Justificar!D430),"",Justificar!D430)</f>
        <v/>
      </c>
      <c r="E423" t="str">
        <f>IF(ISBLANK(Justificar!E430),"",Justificar!E430)</f>
        <v/>
      </c>
      <c r="F423" t="str">
        <f>IF(ISBLANK(Justificar!F430),"",Justificar!F430)</f>
        <v/>
      </c>
    </row>
    <row r="424" spans="1:6" x14ac:dyDescent="0.3">
      <c r="A424" t="str">
        <f>IF(ISBLANK(Justificar!B431),"",Justificar!B431)</f>
        <v/>
      </c>
      <c r="B424" t="str" cm="1">
        <f t="array" ref="B424">_xlfn.XLOOKUP(TablaJust[[#This Row],[User Code]],User[[#All],[User Code]],User[[#All],[CM]],"")</f>
        <v/>
      </c>
      <c r="C424" t="str">
        <f>IF(ISBLANK(Justificar!C431),"",Justificar!C431)</f>
        <v/>
      </c>
      <c r="D424" t="str">
        <f>IF(ISBLANK(Justificar!D431),"",Justificar!D431)</f>
        <v/>
      </c>
      <c r="E424" t="str">
        <f>IF(ISBLANK(Justificar!E431),"",Justificar!E431)</f>
        <v/>
      </c>
      <c r="F424" t="str">
        <f>IF(ISBLANK(Justificar!F431),"",Justificar!F431)</f>
        <v/>
      </c>
    </row>
    <row r="425" spans="1:6" x14ac:dyDescent="0.3">
      <c r="A425" t="str">
        <f>IF(ISBLANK(Justificar!B432),"",Justificar!B432)</f>
        <v/>
      </c>
      <c r="B425" t="str" cm="1">
        <f t="array" ref="B425">_xlfn.XLOOKUP(TablaJust[[#This Row],[User Code]],User[[#All],[User Code]],User[[#All],[CM]],"")</f>
        <v/>
      </c>
      <c r="C425" t="str">
        <f>IF(ISBLANK(Justificar!C432),"",Justificar!C432)</f>
        <v/>
      </c>
      <c r="D425" t="str">
        <f>IF(ISBLANK(Justificar!D432),"",Justificar!D432)</f>
        <v/>
      </c>
      <c r="E425" t="str">
        <f>IF(ISBLANK(Justificar!E432),"",Justificar!E432)</f>
        <v/>
      </c>
      <c r="F425" t="str">
        <f>IF(ISBLANK(Justificar!F432),"",Justificar!F432)</f>
        <v/>
      </c>
    </row>
    <row r="426" spans="1:6" x14ac:dyDescent="0.3">
      <c r="A426" t="str">
        <f>IF(ISBLANK(Justificar!B433),"",Justificar!B433)</f>
        <v/>
      </c>
      <c r="B426" t="str" cm="1">
        <f t="array" ref="B426">_xlfn.XLOOKUP(TablaJust[[#This Row],[User Code]],User[[#All],[User Code]],User[[#All],[CM]],"")</f>
        <v/>
      </c>
      <c r="C426" t="str">
        <f>IF(ISBLANK(Justificar!C433),"",Justificar!C433)</f>
        <v/>
      </c>
      <c r="D426" t="str">
        <f>IF(ISBLANK(Justificar!D433),"",Justificar!D433)</f>
        <v/>
      </c>
      <c r="E426" t="str">
        <f>IF(ISBLANK(Justificar!E433),"",Justificar!E433)</f>
        <v/>
      </c>
      <c r="F426" t="str">
        <f>IF(ISBLANK(Justificar!F433),"",Justificar!F433)</f>
        <v/>
      </c>
    </row>
    <row r="427" spans="1:6" x14ac:dyDescent="0.3">
      <c r="A427" t="str">
        <f>IF(ISBLANK(Justificar!B434),"",Justificar!B434)</f>
        <v/>
      </c>
      <c r="B427" t="str" cm="1">
        <f t="array" ref="B427">_xlfn.XLOOKUP(TablaJust[[#This Row],[User Code]],User[[#All],[User Code]],User[[#All],[CM]],"")</f>
        <v/>
      </c>
      <c r="C427" t="str">
        <f>IF(ISBLANK(Justificar!C434),"",Justificar!C434)</f>
        <v/>
      </c>
      <c r="D427" t="str">
        <f>IF(ISBLANK(Justificar!D434),"",Justificar!D434)</f>
        <v/>
      </c>
      <c r="E427" t="str">
        <f>IF(ISBLANK(Justificar!E434),"",Justificar!E434)</f>
        <v/>
      </c>
      <c r="F427" t="str">
        <f>IF(ISBLANK(Justificar!F434),"",Justificar!F434)</f>
        <v/>
      </c>
    </row>
    <row r="428" spans="1:6" x14ac:dyDescent="0.3">
      <c r="A428" t="str">
        <f>IF(ISBLANK(Justificar!B435),"",Justificar!B435)</f>
        <v/>
      </c>
      <c r="B428" t="str" cm="1">
        <f t="array" ref="B428">_xlfn.XLOOKUP(TablaJust[[#This Row],[User Code]],User[[#All],[User Code]],User[[#All],[CM]],"")</f>
        <v/>
      </c>
      <c r="C428" t="str">
        <f>IF(ISBLANK(Justificar!C435),"",Justificar!C435)</f>
        <v/>
      </c>
      <c r="D428" t="str">
        <f>IF(ISBLANK(Justificar!D435),"",Justificar!D435)</f>
        <v/>
      </c>
      <c r="E428" t="str">
        <f>IF(ISBLANK(Justificar!E435),"",Justificar!E435)</f>
        <v/>
      </c>
      <c r="F428" t="str">
        <f>IF(ISBLANK(Justificar!F435),"",Justificar!F435)</f>
        <v/>
      </c>
    </row>
    <row r="429" spans="1:6" x14ac:dyDescent="0.3">
      <c r="A429" t="str">
        <f>IF(ISBLANK(Justificar!B436),"",Justificar!B436)</f>
        <v/>
      </c>
      <c r="B429" t="str" cm="1">
        <f t="array" ref="B429">_xlfn.XLOOKUP(TablaJust[[#This Row],[User Code]],User[[#All],[User Code]],User[[#All],[CM]],"")</f>
        <v/>
      </c>
      <c r="C429" t="str">
        <f>IF(ISBLANK(Justificar!C436),"",Justificar!C436)</f>
        <v/>
      </c>
      <c r="D429" t="str">
        <f>IF(ISBLANK(Justificar!D436),"",Justificar!D436)</f>
        <v/>
      </c>
      <c r="E429" t="str">
        <f>IF(ISBLANK(Justificar!E436),"",Justificar!E436)</f>
        <v/>
      </c>
      <c r="F429" t="str">
        <f>IF(ISBLANK(Justificar!F436),"",Justificar!F436)</f>
        <v/>
      </c>
    </row>
    <row r="430" spans="1:6" x14ac:dyDescent="0.3">
      <c r="A430" t="str">
        <f>IF(ISBLANK(Justificar!B437),"",Justificar!B437)</f>
        <v/>
      </c>
      <c r="B430" t="str" cm="1">
        <f t="array" ref="B430">_xlfn.XLOOKUP(TablaJust[[#This Row],[User Code]],User[[#All],[User Code]],User[[#All],[CM]],"")</f>
        <v/>
      </c>
      <c r="C430" t="str">
        <f>IF(ISBLANK(Justificar!C437),"",Justificar!C437)</f>
        <v/>
      </c>
      <c r="D430" t="str">
        <f>IF(ISBLANK(Justificar!D437),"",Justificar!D437)</f>
        <v/>
      </c>
      <c r="E430" t="str">
        <f>IF(ISBLANK(Justificar!E437),"",Justificar!E437)</f>
        <v/>
      </c>
      <c r="F430" t="str">
        <f>IF(ISBLANK(Justificar!F437),"",Justificar!F437)</f>
        <v/>
      </c>
    </row>
    <row r="431" spans="1:6" x14ac:dyDescent="0.3">
      <c r="A431" t="str">
        <f>IF(ISBLANK(Justificar!B438),"",Justificar!B438)</f>
        <v/>
      </c>
      <c r="B431" t="str" cm="1">
        <f t="array" ref="B431">_xlfn.XLOOKUP(TablaJust[[#This Row],[User Code]],User[[#All],[User Code]],User[[#All],[CM]],"")</f>
        <v/>
      </c>
      <c r="C431" t="str">
        <f>IF(ISBLANK(Justificar!C438),"",Justificar!C438)</f>
        <v/>
      </c>
      <c r="D431" t="str">
        <f>IF(ISBLANK(Justificar!D438),"",Justificar!D438)</f>
        <v/>
      </c>
      <c r="E431" t="str">
        <f>IF(ISBLANK(Justificar!E438),"",Justificar!E438)</f>
        <v/>
      </c>
      <c r="F431" t="str">
        <f>IF(ISBLANK(Justificar!F438),"",Justificar!F438)</f>
        <v/>
      </c>
    </row>
    <row r="432" spans="1:6" x14ac:dyDescent="0.3">
      <c r="A432" t="str">
        <f>IF(ISBLANK(Justificar!B439),"",Justificar!B439)</f>
        <v/>
      </c>
      <c r="B432" t="str" cm="1">
        <f t="array" ref="B432">_xlfn.XLOOKUP(TablaJust[[#This Row],[User Code]],User[[#All],[User Code]],User[[#All],[CM]],"")</f>
        <v/>
      </c>
      <c r="C432" t="str">
        <f>IF(ISBLANK(Justificar!C439),"",Justificar!C439)</f>
        <v/>
      </c>
      <c r="D432" t="str">
        <f>IF(ISBLANK(Justificar!D439),"",Justificar!D439)</f>
        <v/>
      </c>
      <c r="E432" t="str">
        <f>IF(ISBLANK(Justificar!E439),"",Justificar!E439)</f>
        <v/>
      </c>
      <c r="F432" t="str">
        <f>IF(ISBLANK(Justificar!F439),"",Justificar!F439)</f>
        <v/>
      </c>
    </row>
    <row r="433" spans="1:6" x14ac:dyDescent="0.3">
      <c r="A433" t="str">
        <f>IF(ISBLANK(Justificar!B440),"",Justificar!B440)</f>
        <v/>
      </c>
      <c r="B433" t="str" cm="1">
        <f t="array" ref="B433">_xlfn.XLOOKUP(TablaJust[[#This Row],[User Code]],User[[#All],[User Code]],User[[#All],[CM]],"")</f>
        <v/>
      </c>
      <c r="C433" t="str">
        <f>IF(ISBLANK(Justificar!C440),"",Justificar!C440)</f>
        <v/>
      </c>
      <c r="D433" t="str">
        <f>IF(ISBLANK(Justificar!D440),"",Justificar!D440)</f>
        <v/>
      </c>
      <c r="E433" t="str">
        <f>IF(ISBLANK(Justificar!E440),"",Justificar!E440)</f>
        <v/>
      </c>
      <c r="F433" t="str">
        <f>IF(ISBLANK(Justificar!F440),"",Justificar!F440)</f>
        <v/>
      </c>
    </row>
    <row r="434" spans="1:6" x14ac:dyDescent="0.3">
      <c r="A434" t="str">
        <f>IF(ISBLANK(Justificar!B441),"",Justificar!B441)</f>
        <v/>
      </c>
      <c r="B434" t="str" cm="1">
        <f t="array" ref="B434">_xlfn.XLOOKUP(TablaJust[[#This Row],[User Code]],User[[#All],[User Code]],User[[#All],[CM]],"")</f>
        <v/>
      </c>
      <c r="C434" t="str">
        <f>IF(ISBLANK(Justificar!C441),"",Justificar!C441)</f>
        <v/>
      </c>
      <c r="D434" t="str">
        <f>IF(ISBLANK(Justificar!D441),"",Justificar!D441)</f>
        <v/>
      </c>
      <c r="E434" t="str">
        <f>IF(ISBLANK(Justificar!E441),"",Justificar!E441)</f>
        <v/>
      </c>
      <c r="F434" t="str">
        <f>IF(ISBLANK(Justificar!F441),"",Justificar!F441)</f>
        <v/>
      </c>
    </row>
    <row r="435" spans="1:6" x14ac:dyDescent="0.3">
      <c r="A435" t="str">
        <f>IF(ISBLANK(Justificar!B442),"",Justificar!B442)</f>
        <v/>
      </c>
      <c r="B435" t="str" cm="1">
        <f t="array" ref="B435">_xlfn.XLOOKUP(TablaJust[[#This Row],[User Code]],User[[#All],[User Code]],User[[#All],[CM]],"")</f>
        <v/>
      </c>
      <c r="C435" t="str">
        <f>IF(ISBLANK(Justificar!C442),"",Justificar!C442)</f>
        <v/>
      </c>
      <c r="D435" t="str">
        <f>IF(ISBLANK(Justificar!D442),"",Justificar!D442)</f>
        <v/>
      </c>
      <c r="E435" t="str">
        <f>IF(ISBLANK(Justificar!E442),"",Justificar!E442)</f>
        <v/>
      </c>
      <c r="F435" t="str">
        <f>IF(ISBLANK(Justificar!F442),"",Justificar!F442)</f>
        <v/>
      </c>
    </row>
    <row r="436" spans="1:6" x14ac:dyDescent="0.3">
      <c r="A436" t="str">
        <f>IF(ISBLANK(Justificar!B443),"",Justificar!B443)</f>
        <v/>
      </c>
      <c r="B436" t="str" cm="1">
        <f t="array" ref="B436">_xlfn.XLOOKUP(TablaJust[[#This Row],[User Code]],User[[#All],[User Code]],User[[#All],[CM]],"")</f>
        <v/>
      </c>
      <c r="C436" t="str">
        <f>IF(ISBLANK(Justificar!C443),"",Justificar!C443)</f>
        <v/>
      </c>
      <c r="D436" t="str">
        <f>IF(ISBLANK(Justificar!D443),"",Justificar!D443)</f>
        <v/>
      </c>
      <c r="E436" t="str">
        <f>IF(ISBLANK(Justificar!E443),"",Justificar!E443)</f>
        <v/>
      </c>
      <c r="F436" t="str">
        <f>IF(ISBLANK(Justificar!F443),"",Justificar!F443)</f>
        <v/>
      </c>
    </row>
    <row r="437" spans="1:6" x14ac:dyDescent="0.3">
      <c r="A437" t="str">
        <f>IF(ISBLANK(Justificar!B444),"",Justificar!B444)</f>
        <v/>
      </c>
      <c r="B437" t="str" cm="1">
        <f t="array" ref="B437">_xlfn.XLOOKUP(TablaJust[[#This Row],[User Code]],User[[#All],[User Code]],User[[#All],[CM]],"")</f>
        <v/>
      </c>
      <c r="C437" t="str">
        <f>IF(ISBLANK(Justificar!C444),"",Justificar!C444)</f>
        <v/>
      </c>
      <c r="D437" t="str">
        <f>IF(ISBLANK(Justificar!D444),"",Justificar!D444)</f>
        <v/>
      </c>
      <c r="E437" t="str">
        <f>IF(ISBLANK(Justificar!E444),"",Justificar!E444)</f>
        <v/>
      </c>
      <c r="F437" t="str">
        <f>IF(ISBLANK(Justificar!F444),"",Justificar!F444)</f>
        <v/>
      </c>
    </row>
    <row r="438" spans="1:6" x14ac:dyDescent="0.3">
      <c r="A438" t="str">
        <f>IF(ISBLANK(Justificar!B445),"",Justificar!B445)</f>
        <v/>
      </c>
      <c r="B438" t="str" cm="1">
        <f t="array" ref="B438">_xlfn.XLOOKUP(TablaJust[[#This Row],[User Code]],User[[#All],[User Code]],User[[#All],[CM]],"")</f>
        <v/>
      </c>
      <c r="C438" t="str">
        <f>IF(ISBLANK(Justificar!C445),"",Justificar!C445)</f>
        <v/>
      </c>
      <c r="D438" t="str">
        <f>IF(ISBLANK(Justificar!D445),"",Justificar!D445)</f>
        <v/>
      </c>
      <c r="E438" t="str">
        <f>IF(ISBLANK(Justificar!E445),"",Justificar!E445)</f>
        <v/>
      </c>
      <c r="F438" t="str">
        <f>IF(ISBLANK(Justificar!F445),"",Justificar!F445)</f>
        <v/>
      </c>
    </row>
    <row r="439" spans="1:6" x14ac:dyDescent="0.3">
      <c r="A439" t="str">
        <f>IF(ISBLANK(Justificar!B446),"",Justificar!B446)</f>
        <v/>
      </c>
      <c r="B439" t="str" cm="1">
        <f t="array" ref="B439">_xlfn.XLOOKUP(TablaJust[[#This Row],[User Code]],User[[#All],[User Code]],User[[#All],[CM]],"")</f>
        <v/>
      </c>
      <c r="C439" t="str">
        <f>IF(ISBLANK(Justificar!C446),"",Justificar!C446)</f>
        <v/>
      </c>
      <c r="D439" t="str">
        <f>IF(ISBLANK(Justificar!D446),"",Justificar!D446)</f>
        <v/>
      </c>
      <c r="E439" t="str">
        <f>IF(ISBLANK(Justificar!E446),"",Justificar!E446)</f>
        <v/>
      </c>
      <c r="F439" t="str">
        <f>IF(ISBLANK(Justificar!F446),"",Justificar!F446)</f>
        <v/>
      </c>
    </row>
    <row r="440" spans="1:6" x14ac:dyDescent="0.3">
      <c r="A440" t="str">
        <f>IF(ISBLANK(Justificar!B447),"",Justificar!B447)</f>
        <v/>
      </c>
      <c r="B440" t="str" cm="1">
        <f t="array" ref="B440">_xlfn.XLOOKUP(TablaJust[[#This Row],[User Code]],User[[#All],[User Code]],User[[#All],[CM]],"")</f>
        <v/>
      </c>
      <c r="C440" t="str">
        <f>IF(ISBLANK(Justificar!C447),"",Justificar!C447)</f>
        <v/>
      </c>
      <c r="D440" t="str">
        <f>IF(ISBLANK(Justificar!D447),"",Justificar!D447)</f>
        <v/>
      </c>
      <c r="E440" t="str">
        <f>IF(ISBLANK(Justificar!E447),"",Justificar!E447)</f>
        <v/>
      </c>
      <c r="F440" t="str">
        <f>IF(ISBLANK(Justificar!F447),"",Justificar!F447)</f>
        <v/>
      </c>
    </row>
    <row r="441" spans="1:6" x14ac:dyDescent="0.3">
      <c r="A441" t="str">
        <f>IF(ISBLANK(Justificar!B448),"",Justificar!B448)</f>
        <v/>
      </c>
      <c r="B441" t="str" cm="1">
        <f t="array" ref="B441">_xlfn.XLOOKUP(TablaJust[[#This Row],[User Code]],User[[#All],[User Code]],User[[#All],[CM]],"")</f>
        <v/>
      </c>
      <c r="C441" t="str">
        <f>IF(ISBLANK(Justificar!C448),"",Justificar!C448)</f>
        <v/>
      </c>
      <c r="D441" t="str">
        <f>IF(ISBLANK(Justificar!D448),"",Justificar!D448)</f>
        <v/>
      </c>
      <c r="E441" t="str">
        <f>IF(ISBLANK(Justificar!E448),"",Justificar!E448)</f>
        <v/>
      </c>
      <c r="F441" t="str">
        <f>IF(ISBLANK(Justificar!F448),"",Justificar!F448)</f>
        <v/>
      </c>
    </row>
    <row r="442" spans="1:6" x14ac:dyDescent="0.3">
      <c r="A442" t="str">
        <f>IF(ISBLANK(Justificar!B449),"",Justificar!B449)</f>
        <v/>
      </c>
      <c r="B442" t="str" cm="1">
        <f t="array" ref="B442">_xlfn.XLOOKUP(TablaJust[[#This Row],[User Code]],User[[#All],[User Code]],User[[#All],[CM]],"")</f>
        <v/>
      </c>
      <c r="C442" t="str">
        <f>IF(ISBLANK(Justificar!C449),"",Justificar!C449)</f>
        <v/>
      </c>
      <c r="D442" t="str">
        <f>IF(ISBLANK(Justificar!D449),"",Justificar!D449)</f>
        <v/>
      </c>
      <c r="E442" t="str">
        <f>IF(ISBLANK(Justificar!E449),"",Justificar!E449)</f>
        <v/>
      </c>
      <c r="F442" t="str">
        <f>IF(ISBLANK(Justificar!F449),"",Justificar!F449)</f>
        <v/>
      </c>
    </row>
    <row r="443" spans="1:6" x14ac:dyDescent="0.3">
      <c r="A443" t="str">
        <f>IF(ISBLANK(Justificar!B450),"",Justificar!B450)</f>
        <v/>
      </c>
      <c r="B443" t="str" cm="1">
        <f t="array" ref="B443">_xlfn.XLOOKUP(TablaJust[[#This Row],[User Code]],User[[#All],[User Code]],User[[#All],[CM]],"")</f>
        <v/>
      </c>
      <c r="C443" t="str">
        <f>IF(ISBLANK(Justificar!C450),"",Justificar!C450)</f>
        <v/>
      </c>
      <c r="D443" t="str">
        <f>IF(ISBLANK(Justificar!D450),"",Justificar!D450)</f>
        <v/>
      </c>
      <c r="E443" t="str">
        <f>IF(ISBLANK(Justificar!E450),"",Justificar!E450)</f>
        <v/>
      </c>
      <c r="F443" t="str">
        <f>IF(ISBLANK(Justificar!F450),"",Justificar!F450)</f>
        <v/>
      </c>
    </row>
    <row r="444" spans="1:6" x14ac:dyDescent="0.3">
      <c r="A444" t="str">
        <f>IF(ISBLANK(Justificar!B451),"",Justificar!B451)</f>
        <v/>
      </c>
      <c r="B444" t="str" cm="1">
        <f t="array" ref="B444">_xlfn.XLOOKUP(TablaJust[[#This Row],[User Code]],User[[#All],[User Code]],User[[#All],[CM]],"")</f>
        <v/>
      </c>
      <c r="C444" t="str">
        <f>IF(ISBLANK(Justificar!C451),"",Justificar!C451)</f>
        <v/>
      </c>
      <c r="D444" t="str">
        <f>IF(ISBLANK(Justificar!D451),"",Justificar!D451)</f>
        <v/>
      </c>
      <c r="E444" t="str">
        <f>IF(ISBLANK(Justificar!E451),"",Justificar!E451)</f>
        <v/>
      </c>
      <c r="F444" t="str">
        <f>IF(ISBLANK(Justificar!F451),"",Justificar!F451)</f>
        <v/>
      </c>
    </row>
    <row r="445" spans="1:6" x14ac:dyDescent="0.3">
      <c r="A445" t="str">
        <f>IF(ISBLANK(Justificar!B452),"",Justificar!B452)</f>
        <v/>
      </c>
      <c r="B445" t="str" cm="1">
        <f t="array" ref="B445">_xlfn.XLOOKUP(TablaJust[[#This Row],[User Code]],User[[#All],[User Code]],User[[#All],[CM]],"")</f>
        <v/>
      </c>
      <c r="C445" t="str">
        <f>IF(ISBLANK(Justificar!C452),"",Justificar!C452)</f>
        <v/>
      </c>
      <c r="D445" t="str">
        <f>IF(ISBLANK(Justificar!D452),"",Justificar!D452)</f>
        <v/>
      </c>
      <c r="E445" t="str">
        <f>IF(ISBLANK(Justificar!E452),"",Justificar!E452)</f>
        <v/>
      </c>
      <c r="F445" t="str">
        <f>IF(ISBLANK(Justificar!F452),"",Justificar!F452)</f>
        <v/>
      </c>
    </row>
    <row r="446" spans="1:6" x14ac:dyDescent="0.3">
      <c r="A446" t="str">
        <f>IF(ISBLANK(Justificar!B453),"",Justificar!B453)</f>
        <v/>
      </c>
      <c r="B446" t="str" cm="1">
        <f t="array" ref="B446">_xlfn.XLOOKUP(TablaJust[[#This Row],[User Code]],User[[#All],[User Code]],User[[#All],[CM]],"")</f>
        <v/>
      </c>
      <c r="C446" t="str">
        <f>IF(ISBLANK(Justificar!C453),"",Justificar!C453)</f>
        <v/>
      </c>
      <c r="D446" t="str">
        <f>IF(ISBLANK(Justificar!D453),"",Justificar!D453)</f>
        <v/>
      </c>
      <c r="E446" t="str">
        <f>IF(ISBLANK(Justificar!E453),"",Justificar!E453)</f>
        <v/>
      </c>
      <c r="F446" t="str">
        <f>IF(ISBLANK(Justificar!F453),"",Justificar!F453)</f>
        <v/>
      </c>
    </row>
    <row r="447" spans="1:6" x14ac:dyDescent="0.3">
      <c r="A447" t="str">
        <f>IF(ISBLANK(Justificar!B454),"",Justificar!B454)</f>
        <v/>
      </c>
      <c r="B447" t="str" cm="1">
        <f t="array" ref="B447">_xlfn.XLOOKUP(TablaJust[[#This Row],[User Code]],User[[#All],[User Code]],User[[#All],[CM]],"")</f>
        <v/>
      </c>
      <c r="C447" t="str">
        <f>IF(ISBLANK(Justificar!C454),"",Justificar!C454)</f>
        <v/>
      </c>
      <c r="D447" t="str">
        <f>IF(ISBLANK(Justificar!D454),"",Justificar!D454)</f>
        <v/>
      </c>
      <c r="E447" t="str">
        <f>IF(ISBLANK(Justificar!E454),"",Justificar!E454)</f>
        <v/>
      </c>
      <c r="F447" t="str">
        <f>IF(ISBLANK(Justificar!F454),"",Justificar!F454)</f>
        <v/>
      </c>
    </row>
    <row r="448" spans="1:6" x14ac:dyDescent="0.3">
      <c r="A448" t="str">
        <f>IF(ISBLANK(Justificar!B455),"",Justificar!B455)</f>
        <v/>
      </c>
      <c r="B448" t="str" cm="1">
        <f t="array" ref="B448">_xlfn.XLOOKUP(TablaJust[[#This Row],[User Code]],User[[#All],[User Code]],User[[#All],[CM]],"")</f>
        <v/>
      </c>
      <c r="C448" t="str">
        <f>IF(ISBLANK(Justificar!C455),"",Justificar!C455)</f>
        <v/>
      </c>
      <c r="D448" t="str">
        <f>IF(ISBLANK(Justificar!D455),"",Justificar!D455)</f>
        <v/>
      </c>
      <c r="E448" t="str">
        <f>IF(ISBLANK(Justificar!E455),"",Justificar!E455)</f>
        <v/>
      </c>
      <c r="F448" t="str">
        <f>IF(ISBLANK(Justificar!F455),"",Justificar!F455)</f>
        <v/>
      </c>
    </row>
    <row r="449" spans="1:6" x14ac:dyDescent="0.3">
      <c r="A449" t="str">
        <f>IF(ISBLANK(Justificar!B456),"",Justificar!B456)</f>
        <v/>
      </c>
      <c r="B449" t="str" cm="1">
        <f t="array" ref="B449">_xlfn.XLOOKUP(TablaJust[[#This Row],[User Code]],User[[#All],[User Code]],User[[#All],[CM]],"")</f>
        <v/>
      </c>
      <c r="C449" t="str">
        <f>IF(ISBLANK(Justificar!C456),"",Justificar!C456)</f>
        <v/>
      </c>
      <c r="D449" t="str">
        <f>IF(ISBLANK(Justificar!D456),"",Justificar!D456)</f>
        <v/>
      </c>
      <c r="E449" t="str">
        <f>IF(ISBLANK(Justificar!E456),"",Justificar!E456)</f>
        <v/>
      </c>
      <c r="F449" t="str">
        <f>IF(ISBLANK(Justificar!F456),"",Justificar!F456)</f>
        <v/>
      </c>
    </row>
    <row r="450" spans="1:6" x14ac:dyDescent="0.3">
      <c r="A450" t="str">
        <f>IF(ISBLANK(Justificar!B457),"",Justificar!B457)</f>
        <v/>
      </c>
      <c r="B450" t="str" cm="1">
        <f t="array" ref="B450">_xlfn.XLOOKUP(TablaJust[[#This Row],[User Code]],User[[#All],[User Code]],User[[#All],[CM]],"")</f>
        <v/>
      </c>
      <c r="C450" t="str">
        <f>IF(ISBLANK(Justificar!C457),"",Justificar!C457)</f>
        <v/>
      </c>
      <c r="D450" t="str">
        <f>IF(ISBLANK(Justificar!D457),"",Justificar!D457)</f>
        <v/>
      </c>
      <c r="E450" t="str">
        <f>IF(ISBLANK(Justificar!E457),"",Justificar!E457)</f>
        <v/>
      </c>
      <c r="F450" t="str">
        <f>IF(ISBLANK(Justificar!F457),"",Justificar!F457)</f>
        <v/>
      </c>
    </row>
    <row r="451" spans="1:6" x14ac:dyDescent="0.3">
      <c r="A451" t="str">
        <f>IF(ISBLANK(Justificar!B458),"",Justificar!B458)</f>
        <v/>
      </c>
      <c r="B451" t="str" cm="1">
        <f t="array" ref="B451">_xlfn.XLOOKUP(TablaJust[[#This Row],[User Code]],User[[#All],[User Code]],User[[#All],[CM]],"")</f>
        <v/>
      </c>
      <c r="C451" t="str">
        <f>IF(ISBLANK(Justificar!C458),"",Justificar!C458)</f>
        <v/>
      </c>
      <c r="D451" t="str">
        <f>IF(ISBLANK(Justificar!D458),"",Justificar!D458)</f>
        <v/>
      </c>
      <c r="E451" t="str">
        <f>IF(ISBLANK(Justificar!E458),"",Justificar!E458)</f>
        <v/>
      </c>
      <c r="F451" t="str">
        <f>IF(ISBLANK(Justificar!F458),"",Justificar!F458)</f>
        <v/>
      </c>
    </row>
    <row r="452" spans="1:6" x14ac:dyDescent="0.3">
      <c r="A452" t="str">
        <f>IF(ISBLANK(Justificar!B459),"",Justificar!B459)</f>
        <v/>
      </c>
      <c r="B452" t="str" cm="1">
        <f t="array" ref="B452">_xlfn.XLOOKUP(TablaJust[[#This Row],[User Code]],User[[#All],[User Code]],User[[#All],[CM]],"")</f>
        <v/>
      </c>
      <c r="C452" t="str">
        <f>IF(ISBLANK(Justificar!C459),"",Justificar!C459)</f>
        <v/>
      </c>
      <c r="D452" t="str">
        <f>IF(ISBLANK(Justificar!D459),"",Justificar!D459)</f>
        <v/>
      </c>
      <c r="E452" t="str">
        <f>IF(ISBLANK(Justificar!E459),"",Justificar!E459)</f>
        <v/>
      </c>
      <c r="F452" t="str">
        <f>IF(ISBLANK(Justificar!F459),"",Justificar!F459)</f>
        <v/>
      </c>
    </row>
    <row r="453" spans="1:6" x14ac:dyDescent="0.3">
      <c r="A453" t="str">
        <f>IF(ISBLANK(Justificar!B460),"",Justificar!B460)</f>
        <v/>
      </c>
      <c r="B453" t="str" cm="1">
        <f t="array" ref="B453">_xlfn.XLOOKUP(TablaJust[[#This Row],[User Code]],User[[#All],[User Code]],User[[#All],[CM]],"")</f>
        <v/>
      </c>
      <c r="C453" t="str">
        <f>IF(ISBLANK(Justificar!C460),"",Justificar!C460)</f>
        <v/>
      </c>
      <c r="D453" t="str">
        <f>IF(ISBLANK(Justificar!D460),"",Justificar!D460)</f>
        <v/>
      </c>
      <c r="E453" t="str">
        <f>IF(ISBLANK(Justificar!E460),"",Justificar!E460)</f>
        <v/>
      </c>
      <c r="F453" t="str">
        <f>IF(ISBLANK(Justificar!F460),"",Justificar!F460)</f>
        <v/>
      </c>
    </row>
    <row r="454" spans="1:6" x14ac:dyDescent="0.3">
      <c r="A454" t="str">
        <f>IF(ISBLANK(Justificar!B461),"",Justificar!B461)</f>
        <v/>
      </c>
      <c r="B454" t="str" cm="1">
        <f t="array" ref="B454">_xlfn.XLOOKUP(TablaJust[[#This Row],[User Code]],User[[#All],[User Code]],User[[#All],[CM]],"")</f>
        <v/>
      </c>
      <c r="C454" t="str">
        <f>IF(ISBLANK(Justificar!C461),"",Justificar!C461)</f>
        <v/>
      </c>
      <c r="D454" t="str">
        <f>IF(ISBLANK(Justificar!D461),"",Justificar!D461)</f>
        <v/>
      </c>
      <c r="E454" t="str">
        <f>IF(ISBLANK(Justificar!E461),"",Justificar!E461)</f>
        <v/>
      </c>
      <c r="F454" t="str">
        <f>IF(ISBLANK(Justificar!F461),"",Justificar!F461)</f>
        <v/>
      </c>
    </row>
    <row r="455" spans="1:6" x14ac:dyDescent="0.3">
      <c r="A455" t="str">
        <f>IF(ISBLANK(Justificar!B462),"",Justificar!B462)</f>
        <v/>
      </c>
      <c r="B455" t="str" cm="1">
        <f t="array" ref="B455">_xlfn.XLOOKUP(TablaJust[[#This Row],[User Code]],User[[#All],[User Code]],User[[#All],[CM]],"")</f>
        <v/>
      </c>
      <c r="C455" t="str">
        <f>IF(ISBLANK(Justificar!C462),"",Justificar!C462)</f>
        <v/>
      </c>
      <c r="D455" t="str">
        <f>IF(ISBLANK(Justificar!D462),"",Justificar!D462)</f>
        <v/>
      </c>
      <c r="E455" t="str">
        <f>IF(ISBLANK(Justificar!E462),"",Justificar!E462)</f>
        <v/>
      </c>
      <c r="F455" t="str">
        <f>IF(ISBLANK(Justificar!F462),"",Justificar!F462)</f>
        <v/>
      </c>
    </row>
    <row r="456" spans="1:6" x14ac:dyDescent="0.3">
      <c r="A456" t="str">
        <f>IF(ISBLANK(Justificar!B463),"",Justificar!B463)</f>
        <v/>
      </c>
      <c r="B456" t="str" cm="1">
        <f t="array" ref="B456">_xlfn.XLOOKUP(TablaJust[[#This Row],[User Code]],User[[#All],[User Code]],User[[#All],[CM]],"")</f>
        <v/>
      </c>
      <c r="C456" t="str">
        <f>IF(ISBLANK(Justificar!C463),"",Justificar!C463)</f>
        <v/>
      </c>
      <c r="D456" t="str">
        <f>IF(ISBLANK(Justificar!D463),"",Justificar!D463)</f>
        <v/>
      </c>
      <c r="E456" t="str">
        <f>IF(ISBLANK(Justificar!E463),"",Justificar!E463)</f>
        <v/>
      </c>
      <c r="F456" t="str">
        <f>IF(ISBLANK(Justificar!F463),"",Justificar!F463)</f>
        <v/>
      </c>
    </row>
    <row r="457" spans="1:6" x14ac:dyDescent="0.3">
      <c r="A457" t="str">
        <f>IF(ISBLANK(Justificar!B464),"",Justificar!B464)</f>
        <v/>
      </c>
      <c r="B457" t="str" cm="1">
        <f t="array" ref="B457">_xlfn.XLOOKUP(TablaJust[[#This Row],[User Code]],User[[#All],[User Code]],User[[#All],[CM]],"")</f>
        <v/>
      </c>
      <c r="C457" t="str">
        <f>IF(ISBLANK(Justificar!C464),"",Justificar!C464)</f>
        <v/>
      </c>
      <c r="D457" t="str">
        <f>IF(ISBLANK(Justificar!D464),"",Justificar!D464)</f>
        <v/>
      </c>
      <c r="E457" t="str">
        <f>IF(ISBLANK(Justificar!E464),"",Justificar!E464)</f>
        <v/>
      </c>
      <c r="F457" t="str">
        <f>IF(ISBLANK(Justificar!F464),"",Justificar!F464)</f>
        <v/>
      </c>
    </row>
    <row r="458" spans="1:6" x14ac:dyDescent="0.3">
      <c r="A458" t="str">
        <f>IF(ISBLANK(Justificar!B465),"",Justificar!B465)</f>
        <v/>
      </c>
      <c r="B458" t="str" cm="1">
        <f t="array" ref="B458">_xlfn.XLOOKUP(TablaJust[[#This Row],[User Code]],User[[#All],[User Code]],User[[#All],[CM]],"")</f>
        <v/>
      </c>
      <c r="C458" t="str">
        <f>IF(ISBLANK(Justificar!C465),"",Justificar!C465)</f>
        <v/>
      </c>
      <c r="D458" t="str">
        <f>IF(ISBLANK(Justificar!D465),"",Justificar!D465)</f>
        <v/>
      </c>
      <c r="E458" t="str">
        <f>IF(ISBLANK(Justificar!E465),"",Justificar!E465)</f>
        <v/>
      </c>
      <c r="F458" t="str">
        <f>IF(ISBLANK(Justificar!F465),"",Justificar!F465)</f>
        <v/>
      </c>
    </row>
    <row r="459" spans="1:6" x14ac:dyDescent="0.3">
      <c r="A459" t="str">
        <f>IF(ISBLANK(Justificar!B466),"",Justificar!B466)</f>
        <v/>
      </c>
      <c r="B459" t="str" cm="1">
        <f t="array" ref="B459">_xlfn.XLOOKUP(TablaJust[[#This Row],[User Code]],User[[#All],[User Code]],User[[#All],[CM]],"")</f>
        <v/>
      </c>
      <c r="C459" t="str">
        <f>IF(ISBLANK(Justificar!C466),"",Justificar!C466)</f>
        <v/>
      </c>
      <c r="D459" t="str">
        <f>IF(ISBLANK(Justificar!D466),"",Justificar!D466)</f>
        <v/>
      </c>
      <c r="E459" t="str">
        <f>IF(ISBLANK(Justificar!E466),"",Justificar!E466)</f>
        <v/>
      </c>
      <c r="F459" t="str">
        <f>IF(ISBLANK(Justificar!F466),"",Justificar!F466)</f>
        <v/>
      </c>
    </row>
    <row r="460" spans="1:6" x14ac:dyDescent="0.3">
      <c r="A460" t="str">
        <f>IF(ISBLANK(Justificar!B467),"",Justificar!B467)</f>
        <v/>
      </c>
      <c r="B460" t="str" cm="1">
        <f t="array" ref="B460">_xlfn.XLOOKUP(TablaJust[[#This Row],[User Code]],User[[#All],[User Code]],User[[#All],[CM]],"")</f>
        <v/>
      </c>
      <c r="C460" t="str">
        <f>IF(ISBLANK(Justificar!C467),"",Justificar!C467)</f>
        <v/>
      </c>
      <c r="D460" t="str">
        <f>IF(ISBLANK(Justificar!D467),"",Justificar!D467)</f>
        <v/>
      </c>
      <c r="E460" t="str">
        <f>IF(ISBLANK(Justificar!E467),"",Justificar!E467)</f>
        <v/>
      </c>
      <c r="F460" t="str">
        <f>IF(ISBLANK(Justificar!F467),"",Justificar!F467)</f>
        <v/>
      </c>
    </row>
    <row r="461" spans="1:6" x14ac:dyDescent="0.3">
      <c r="A461" t="str">
        <f>IF(ISBLANK(Justificar!B468),"",Justificar!B468)</f>
        <v/>
      </c>
      <c r="B461" t="str" cm="1">
        <f t="array" ref="B461">_xlfn.XLOOKUP(TablaJust[[#This Row],[User Code]],User[[#All],[User Code]],User[[#All],[CM]],"")</f>
        <v/>
      </c>
      <c r="C461" t="str">
        <f>IF(ISBLANK(Justificar!C468),"",Justificar!C468)</f>
        <v/>
      </c>
      <c r="D461" t="str">
        <f>IF(ISBLANK(Justificar!D468),"",Justificar!D468)</f>
        <v/>
      </c>
      <c r="E461" t="str">
        <f>IF(ISBLANK(Justificar!E468),"",Justificar!E468)</f>
        <v/>
      </c>
      <c r="F461" t="str">
        <f>IF(ISBLANK(Justificar!F468),"",Justificar!F468)</f>
        <v/>
      </c>
    </row>
    <row r="462" spans="1:6" x14ac:dyDescent="0.3">
      <c r="A462" t="str">
        <f>IF(ISBLANK(Justificar!B469),"",Justificar!B469)</f>
        <v/>
      </c>
      <c r="B462" t="str" cm="1">
        <f t="array" ref="B462">_xlfn.XLOOKUP(TablaJust[[#This Row],[User Code]],User[[#All],[User Code]],User[[#All],[CM]],"")</f>
        <v/>
      </c>
      <c r="C462" t="str">
        <f>IF(ISBLANK(Justificar!C469),"",Justificar!C469)</f>
        <v/>
      </c>
      <c r="D462" t="str">
        <f>IF(ISBLANK(Justificar!D469),"",Justificar!D469)</f>
        <v/>
      </c>
      <c r="E462" t="str">
        <f>IF(ISBLANK(Justificar!E469),"",Justificar!E469)</f>
        <v/>
      </c>
      <c r="F462" t="str">
        <f>IF(ISBLANK(Justificar!F469),"",Justificar!F469)</f>
        <v/>
      </c>
    </row>
    <row r="463" spans="1:6" x14ac:dyDescent="0.3">
      <c r="A463" t="str">
        <f>IF(ISBLANK(Justificar!B470),"",Justificar!B470)</f>
        <v/>
      </c>
      <c r="B463" t="str" cm="1">
        <f t="array" ref="B463">_xlfn.XLOOKUP(TablaJust[[#This Row],[User Code]],User[[#All],[User Code]],User[[#All],[CM]],"")</f>
        <v/>
      </c>
      <c r="C463" t="str">
        <f>IF(ISBLANK(Justificar!C470),"",Justificar!C470)</f>
        <v/>
      </c>
      <c r="D463" t="str">
        <f>IF(ISBLANK(Justificar!D470),"",Justificar!D470)</f>
        <v/>
      </c>
      <c r="E463" t="str">
        <f>IF(ISBLANK(Justificar!E470),"",Justificar!E470)</f>
        <v/>
      </c>
      <c r="F463" t="str">
        <f>IF(ISBLANK(Justificar!F470),"",Justificar!F470)</f>
        <v/>
      </c>
    </row>
    <row r="464" spans="1:6" x14ac:dyDescent="0.3">
      <c r="A464" t="str">
        <f>IF(ISBLANK(Justificar!B471),"",Justificar!B471)</f>
        <v/>
      </c>
      <c r="B464" t="str" cm="1">
        <f t="array" ref="B464">_xlfn.XLOOKUP(TablaJust[[#This Row],[User Code]],User[[#All],[User Code]],User[[#All],[CM]],"")</f>
        <v/>
      </c>
      <c r="C464" t="str">
        <f>IF(ISBLANK(Justificar!C471),"",Justificar!C471)</f>
        <v/>
      </c>
      <c r="D464" t="str">
        <f>IF(ISBLANK(Justificar!D471),"",Justificar!D471)</f>
        <v/>
      </c>
      <c r="E464" t="str">
        <f>IF(ISBLANK(Justificar!E471),"",Justificar!E471)</f>
        <v/>
      </c>
      <c r="F464" t="str">
        <f>IF(ISBLANK(Justificar!F471),"",Justificar!F471)</f>
        <v/>
      </c>
    </row>
    <row r="465" spans="1:6" x14ac:dyDescent="0.3">
      <c r="A465" t="str">
        <f>IF(ISBLANK(Justificar!B472),"",Justificar!B472)</f>
        <v/>
      </c>
      <c r="B465" t="str" cm="1">
        <f t="array" ref="B465">_xlfn.XLOOKUP(TablaJust[[#This Row],[User Code]],User[[#All],[User Code]],User[[#All],[CM]],"")</f>
        <v/>
      </c>
      <c r="C465" t="str">
        <f>IF(ISBLANK(Justificar!C472),"",Justificar!C472)</f>
        <v/>
      </c>
      <c r="D465" t="str">
        <f>IF(ISBLANK(Justificar!D472),"",Justificar!D472)</f>
        <v/>
      </c>
      <c r="E465" t="str">
        <f>IF(ISBLANK(Justificar!E472),"",Justificar!E472)</f>
        <v/>
      </c>
      <c r="F465" t="str">
        <f>IF(ISBLANK(Justificar!F472),"",Justificar!F472)</f>
        <v/>
      </c>
    </row>
    <row r="466" spans="1:6" x14ac:dyDescent="0.3">
      <c r="A466" t="str">
        <f>IF(ISBLANK(Justificar!B473),"",Justificar!B473)</f>
        <v/>
      </c>
      <c r="B466" t="str" cm="1">
        <f t="array" ref="B466">_xlfn.XLOOKUP(TablaJust[[#This Row],[User Code]],User[[#All],[User Code]],User[[#All],[CM]],"")</f>
        <v/>
      </c>
      <c r="C466" t="str">
        <f>IF(ISBLANK(Justificar!C473),"",Justificar!C473)</f>
        <v/>
      </c>
      <c r="D466" t="str">
        <f>IF(ISBLANK(Justificar!D473),"",Justificar!D473)</f>
        <v/>
      </c>
      <c r="E466" t="str">
        <f>IF(ISBLANK(Justificar!E473),"",Justificar!E473)</f>
        <v/>
      </c>
      <c r="F466" t="str">
        <f>IF(ISBLANK(Justificar!F473),"",Justificar!F473)</f>
        <v/>
      </c>
    </row>
    <row r="467" spans="1:6" x14ac:dyDescent="0.3">
      <c r="A467" t="str">
        <f>IF(ISBLANK(Justificar!B474),"",Justificar!B474)</f>
        <v/>
      </c>
      <c r="B467" t="str" cm="1">
        <f t="array" ref="B467">_xlfn.XLOOKUP(TablaJust[[#This Row],[User Code]],User[[#All],[User Code]],User[[#All],[CM]],"")</f>
        <v/>
      </c>
      <c r="C467" t="str">
        <f>IF(ISBLANK(Justificar!C474),"",Justificar!C474)</f>
        <v/>
      </c>
      <c r="D467" t="str">
        <f>IF(ISBLANK(Justificar!D474),"",Justificar!D474)</f>
        <v/>
      </c>
      <c r="E467" t="str">
        <f>IF(ISBLANK(Justificar!E474),"",Justificar!E474)</f>
        <v/>
      </c>
      <c r="F467" t="str">
        <f>IF(ISBLANK(Justificar!F474),"",Justificar!F474)</f>
        <v/>
      </c>
    </row>
    <row r="468" spans="1:6" x14ac:dyDescent="0.3">
      <c r="A468" t="str">
        <f>IF(ISBLANK(Justificar!B475),"",Justificar!B475)</f>
        <v/>
      </c>
      <c r="B468" t="str" cm="1">
        <f t="array" ref="B468">_xlfn.XLOOKUP(TablaJust[[#This Row],[User Code]],User[[#All],[User Code]],User[[#All],[CM]],"")</f>
        <v/>
      </c>
      <c r="C468" t="str">
        <f>IF(ISBLANK(Justificar!C475),"",Justificar!C475)</f>
        <v/>
      </c>
      <c r="D468" t="str">
        <f>IF(ISBLANK(Justificar!D475),"",Justificar!D475)</f>
        <v/>
      </c>
      <c r="E468" t="str">
        <f>IF(ISBLANK(Justificar!E475),"",Justificar!E475)</f>
        <v/>
      </c>
      <c r="F468" t="str">
        <f>IF(ISBLANK(Justificar!F475),"",Justificar!F475)</f>
        <v/>
      </c>
    </row>
    <row r="469" spans="1:6" x14ac:dyDescent="0.3">
      <c r="A469" t="str">
        <f>IF(ISBLANK(Justificar!B476),"",Justificar!B476)</f>
        <v/>
      </c>
      <c r="B469" t="str" cm="1">
        <f t="array" ref="B469">_xlfn.XLOOKUP(TablaJust[[#This Row],[User Code]],User[[#All],[User Code]],User[[#All],[CM]],"")</f>
        <v/>
      </c>
      <c r="C469" t="str">
        <f>IF(ISBLANK(Justificar!C476),"",Justificar!C476)</f>
        <v/>
      </c>
      <c r="D469" t="str">
        <f>IF(ISBLANK(Justificar!D476),"",Justificar!D476)</f>
        <v/>
      </c>
      <c r="E469" t="str">
        <f>IF(ISBLANK(Justificar!E476),"",Justificar!E476)</f>
        <v/>
      </c>
      <c r="F469" t="str">
        <f>IF(ISBLANK(Justificar!F476),"",Justificar!F476)</f>
        <v/>
      </c>
    </row>
    <row r="470" spans="1:6" x14ac:dyDescent="0.3">
      <c r="A470" t="str">
        <f>IF(ISBLANK(Justificar!B477),"",Justificar!B477)</f>
        <v/>
      </c>
      <c r="B470" t="str" cm="1">
        <f t="array" ref="B470">_xlfn.XLOOKUP(TablaJust[[#This Row],[User Code]],User[[#All],[User Code]],User[[#All],[CM]],"")</f>
        <v/>
      </c>
      <c r="C470" t="str">
        <f>IF(ISBLANK(Justificar!C477),"",Justificar!C477)</f>
        <v/>
      </c>
      <c r="D470" t="str">
        <f>IF(ISBLANK(Justificar!D477),"",Justificar!D477)</f>
        <v/>
      </c>
      <c r="E470" t="str">
        <f>IF(ISBLANK(Justificar!E477),"",Justificar!E477)</f>
        <v/>
      </c>
      <c r="F470" t="str">
        <f>IF(ISBLANK(Justificar!F477),"",Justificar!F477)</f>
        <v/>
      </c>
    </row>
    <row r="471" spans="1:6" x14ac:dyDescent="0.3">
      <c r="A471" t="str">
        <f>IF(ISBLANK(Justificar!B478),"",Justificar!B478)</f>
        <v/>
      </c>
      <c r="B471" t="str" cm="1">
        <f t="array" ref="B471">_xlfn.XLOOKUP(TablaJust[[#This Row],[User Code]],User[[#All],[User Code]],User[[#All],[CM]],"")</f>
        <v/>
      </c>
      <c r="C471" t="str">
        <f>IF(ISBLANK(Justificar!C478),"",Justificar!C478)</f>
        <v/>
      </c>
      <c r="D471" t="str">
        <f>IF(ISBLANK(Justificar!D478),"",Justificar!D478)</f>
        <v/>
      </c>
      <c r="E471" t="str">
        <f>IF(ISBLANK(Justificar!E478),"",Justificar!E478)</f>
        <v/>
      </c>
      <c r="F471" t="str">
        <f>IF(ISBLANK(Justificar!F478),"",Justificar!F478)</f>
        <v/>
      </c>
    </row>
    <row r="472" spans="1:6" x14ac:dyDescent="0.3">
      <c r="A472" t="str">
        <f>IF(ISBLANK(Justificar!B479),"",Justificar!B479)</f>
        <v/>
      </c>
      <c r="B472" t="str" cm="1">
        <f t="array" ref="B472">_xlfn.XLOOKUP(TablaJust[[#This Row],[User Code]],User[[#All],[User Code]],User[[#All],[CM]],"")</f>
        <v/>
      </c>
      <c r="C472" t="str">
        <f>IF(ISBLANK(Justificar!C479),"",Justificar!C479)</f>
        <v/>
      </c>
      <c r="D472" t="str">
        <f>IF(ISBLANK(Justificar!D479),"",Justificar!D479)</f>
        <v/>
      </c>
      <c r="E472" t="str">
        <f>IF(ISBLANK(Justificar!E479),"",Justificar!E479)</f>
        <v/>
      </c>
      <c r="F472" t="str">
        <f>IF(ISBLANK(Justificar!F479),"",Justificar!F479)</f>
        <v/>
      </c>
    </row>
    <row r="473" spans="1:6" x14ac:dyDescent="0.3">
      <c r="A473" t="str">
        <f>IF(ISBLANK(Justificar!B480),"",Justificar!B480)</f>
        <v/>
      </c>
      <c r="B473" t="str" cm="1">
        <f t="array" ref="B473">_xlfn.XLOOKUP(TablaJust[[#This Row],[User Code]],User[[#All],[User Code]],User[[#All],[CM]],"")</f>
        <v/>
      </c>
      <c r="C473" t="str">
        <f>IF(ISBLANK(Justificar!C480),"",Justificar!C480)</f>
        <v/>
      </c>
      <c r="D473" t="str">
        <f>IF(ISBLANK(Justificar!D480),"",Justificar!D480)</f>
        <v/>
      </c>
      <c r="E473" t="str">
        <f>IF(ISBLANK(Justificar!E480),"",Justificar!E480)</f>
        <v/>
      </c>
      <c r="F473" t="str">
        <f>IF(ISBLANK(Justificar!F480),"",Justificar!F480)</f>
        <v/>
      </c>
    </row>
    <row r="474" spans="1:6" x14ac:dyDescent="0.3">
      <c r="A474" t="str">
        <f>IF(ISBLANK(Justificar!B481),"",Justificar!B481)</f>
        <v/>
      </c>
      <c r="B474" t="str" cm="1">
        <f t="array" ref="B474">_xlfn.XLOOKUP(TablaJust[[#This Row],[User Code]],User[[#All],[User Code]],User[[#All],[CM]],"")</f>
        <v/>
      </c>
      <c r="C474" t="str">
        <f>IF(ISBLANK(Justificar!C481),"",Justificar!C481)</f>
        <v/>
      </c>
      <c r="D474" t="str">
        <f>IF(ISBLANK(Justificar!D481),"",Justificar!D481)</f>
        <v/>
      </c>
      <c r="E474" t="str">
        <f>IF(ISBLANK(Justificar!E481),"",Justificar!E481)</f>
        <v/>
      </c>
      <c r="F474" t="str">
        <f>IF(ISBLANK(Justificar!F481),"",Justificar!F481)</f>
        <v/>
      </c>
    </row>
    <row r="475" spans="1:6" x14ac:dyDescent="0.3">
      <c r="A475" t="str">
        <f>IF(ISBLANK(Justificar!B482),"",Justificar!B482)</f>
        <v/>
      </c>
      <c r="B475" t="str" cm="1">
        <f t="array" ref="B475">_xlfn.XLOOKUP(TablaJust[[#This Row],[User Code]],User[[#All],[User Code]],User[[#All],[CM]],"")</f>
        <v/>
      </c>
      <c r="C475" t="str">
        <f>IF(ISBLANK(Justificar!C482),"",Justificar!C482)</f>
        <v/>
      </c>
      <c r="D475" t="str">
        <f>IF(ISBLANK(Justificar!D482),"",Justificar!D482)</f>
        <v/>
      </c>
      <c r="E475" t="str">
        <f>IF(ISBLANK(Justificar!E482),"",Justificar!E482)</f>
        <v/>
      </c>
      <c r="F475" t="str">
        <f>IF(ISBLANK(Justificar!F482),"",Justificar!F482)</f>
        <v/>
      </c>
    </row>
    <row r="476" spans="1:6" x14ac:dyDescent="0.3">
      <c r="A476" t="str">
        <f>IF(ISBLANK(Justificar!B483),"",Justificar!B483)</f>
        <v/>
      </c>
      <c r="B476" t="str" cm="1">
        <f t="array" ref="B476">_xlfn.XLOOKUP(TablaJust[[#This Row],[User Code]],User[[#All],[User Code]],User[[#All],[CM]],"")</f>
        <v/>
      </c>
      <c r="C476" t="str">
        <f>IF(ISBLANK(Justificar!C483),"",Justificar!C483)</f>
        <v/>
      </c>
      <c r="D476" t="str">
        <f>IF(ISBLANK(Justificar!D483),"",Justificar!D483)</f>
        <v/>
      </c>
      <c r="E476" t="str">
        <f>IF(ISBLANK(Justificar!E483),"",Justificar!E483)</f>
        <v/>
      </c>
      <c r="F476" t="str">
        <f>IF(ISBLANK(Justificar!F483),"",Justificar!F483)</f>
        <v/>
      </c>
    </row>
    <row r="477" spans="1:6" x14ac:dyDescent="0.3">
      <c r="A477" t="str">
        <f>IF(ISBLANK(Justificar!B484),"",Justificar!B484)</f>
        <v/>
      </c>
      <c r="B477" t="str" cm="1">
        <f t="array" ref="B477">_xlfn.XLOOKUP(TablaJust[[#This Row],[User Code]],User[[#All],[User Code]],User[[#All],[CM]],"")</f>
        <v/>
      </c>
      <c r="C477" t="str">
        <f>IF(ISBLANK(Justificar!C484),"",Justificar!C484)</f>
        <v/>
      </c>
      <c r="D477" t="str">
        <f>IF(ISBLANK(Justificar!D484),"",Justificar!D484)</f>
        <v/>
      </c>
      <c r="E477" t="str">
        <f>IF(ISBLANK(Justificar!E484),"",Justificar!E484)</f>
        <v/>
      </c>
      <c r="F477" t="str">
        <f>IF(ISBLANK(Justificar!F484),"",Justificar!F484)</f>
        <v/>
      </c>
    </row>
    <row r="478" spans="1:6" x14ac:dyDescent="0.3">
      <c r="A478" t="str">
        <f>IF(ISBLANK(Justificar!B485),"",Justificar!B485)</f>
        <v/>
      </c>
      <c r="B478" t="str" cm="1">
        <f t="array" ref="B478">_xlfn.XLOOKUP(TablaJust[[#This Row],[User Code]],User[[#All],[User Code]],User[[#All],[CM]],"")</f>
        <v/>
      </c>
      <c r="C478" t="str">
        <f>IF(ISBLANK(Justificar!C485),"",Justificar!C485)</f>
        <v/>
      </c>
      <c r="D478" t="str">
        <f>IF(ISBLANK(Justificar!D485),"",Justificar!D485)</f>
        <v/>
      </c>
      <c r="E478" t="str">
        <f>IF(ISBLANK(Justificar!E485),"",Justificar!E485)</f>
        <v/>
      </c>
      <c r="F478" t="str">
        <f>IF(ISBLANK(Justificar!F485),"",Justificar!F485)</f>
        <v/>
      </c>
    </row>
    <row r="479" spans="1:6" x14ac:dyDescent="0.3">
      <c r="A479" t="str">
        <f>IF(ISBLANK(Justificar!B486),"",Justificar!B486)</f>
        <v/>
      </c>
      <c r="B479" t="str" cm="1">
        <f t="array" ref="B479">_xlfn.XLOOKUP(TablaJust[[#This Row],[User Code]],User[[#All],[User Code]],User[[#All],[CM]],"")</f>
        <v/>
      </c>
      <c r="C479" t="str">
        <f>IF(ISBLANK(Justificar!C486),"",Justificar!C486)</f>
        <v/>
      </c>
      <c r="D479" t="str">
        <f>IF(ISBLANK(Justificar!D486),"",Justificar!D486)</f>
        <v/>
      </c>
      <c r="E479" t="str">
        <f>IF(ISBLANK(Justificar!E486),"",Justificar!E486)</f>
        <v/>
      </c>
      <c r="F479" t="str">
        <f>IF(ISBLANK(Justificar!F486),"",Justificar!F486)</f>
        <v/>
      </c>
    </row>
    <row r="480" spans="1:6" x14ac:dyDescent="0.3">
      <c r="A480" t="str">
        <f>IF(ISBLANK(Justificar!B487),"",Justificar!B487)</f>
        <v/>
      </c>
      <c r="B480" t="str" cm="1">
        <f t="array" ref="B480">_xlfn.XLOOKUP(TablaJust[[#This Row],[User Code]],User[[#All],[User Code]],User[[#All],[CM]],"")</f>
        <v/>
      </c>
      <c r="C480" t="str">
        <f>IF(ISBLANK(Justificar!C487),"",Justificar!C487)</f>
        <v/>
      </c>
      <c r="D480" t="str">
        <f>IF(ISBLANK(Justificar!D487),"",Justificar!D487)</f>
        <v/>
      </c>
      <c r="E480" t="str">
        <f>IF(ISBLANK(Justificar!E487),"",Justificar!E487)</f>
        <v/>
      </c>
      <c r="F480" t="str">
        <f>IF(ISBLANK(Justificar!F487),"",Justificar!F487)</f>
        <v/>
      </c>
    </row>
    <row r="481" spans="1:6" x14ac:dyDescent="0.3">
      <c r="A481" t="str">
        <f>IF(ISBLANK(Justificar!B488),"",Justificar!B488)</f>
        <v/>
      </c>
      <c r="B481" t="str" cm="1">
        <f t="array" ref="B481">_xlfn.XLOOKUP(TablaJust[[#This Row],[User Code]],User[[#All],[User Code]],User[[#All],[CM]],"")</f>
        <v/>
      </c>
      <c r="C481" t="str">
        <f>IF(ISBLANK(Justificar!C488),"",Justificar!C488)</f>
        <v/>
      </c>
      <c r="D481" t="str">
        <f>IF(ISBLANK(Justificar!D488),"",Justificar!D488)</f>
        <v/>
      </c>
      <c r="E481" t="str">
        <f>IF(ISBLANK(Justificar!E488),"",Justificar!E488)</f>
        <v/>
      </c>
      <c r="F481" t="str">
        <f>IF(ISBLANK(Justificar!F488),"",Justificar!F488)</f>
        <v/>
      </c>
    </row>
    <row r="482" spans="1:6" x14ac:dyDescent="0.3">
      <c r="A482" t="str">
        <f>IF(ISBLANK(Justificar!B489),"",Justificar!B489)</f>
        <v/>
      </c>
      <c r="B482" t="str" cm="1">
        <f t="array" ref="B482">_xlfn.XLOOKUP(TablaJust[[#This Row],[User Code]],User[[#All],[User Code]],User[[#All],[CM]],"")</f>
        <v/>
      </c>
      <c r="C482" t="str">
        <f>IF(ISBLANK(Justificar!C489),"",Justificar!C489)</f>
        <v/>
      </c>
      <c r="D482" t="str">
        <f>IF(ISBLANK(Justificar!D489),"",Justificar!D489)</f>
        <v/>
      </c>
      <c r="E482" t="str">
        <f>IF(ISBLANK(Justificar!E489),"",Justificar!E489)</f>
        <v/>
      </c>
      <c r="F482" t="str">
        <f>IF(ISBLANK(Justificar!F489),"",Justificar!F489)</f>
        <v/>
      </c>
    </row>
    <row r="483" spans="1:6" x14ac:dyDescent="0.3">
      <c r="A483" t="str">
        <f>IF(ISBLANK(Justificar!B490),"",Justificar!B490)</f>
        <v/>
      </c>
      <c r="B483" t="str" cm="1">
        <f t="array" ref="B483">_xlfn.XLOOKUP(TablaJust[[#This Row],[User Code]],User[[#All],[User Code]],User[[#All],[CM]],"")</f>
        <v/>
      </c>
      <c r="C483" t="str">
        <f>IF(ISBLANK(Justificar!C490),"",Justificar!C490)</f>
        <v/>
      </c>
      <c r="D483" t="str">
        <f>IF(ISBLANK(Justificar!D490),"",Justificar!D490)</f>
        <v/>
      </c>
      <c r="E483" t="str">
        <f>IF(ISBLANK(Justificar!E490),"",Justificar!E490)</f>
        <v/>
      </c>
      <c r="F483" t="str">
        <f>IF(ISBLANK(Justificar!F490),"",Justificar!F490)</f>
        <v/>
      </c>
    </row>
    <row r="484" spans="1:6" x14ac:dyDescent="0.3">
      <c r="A484" t="str">
        <f>IF(ISBLANK(Justificar!B491),"",Justificar!B491)</f>
        <v/>
      </c>
      <c r="B484" t="str" cm="1">
        <f t="array" ref="B484">_xlfn.XLOOKUP(TablaJust[[#This Row],[User Code]],User[[#All],[User Code]],User[[#All],[CM]],"")</f>
        <v/>
      </c>
      <c r="C484" t="str">
        <f>IF(ISBLANK(Justificar!C491),"",Justificar!C491)</f>
        <v/>
      </c>
      <c r="D484" t="str">
        <f>IF(ISBLANK(Justificar!D491),"",Justificar!D491)</f>
        <v/>
      </c>
      <c r="E484" t="str">
        <f>IF(ISBLANK(Justificar!E491),"",Justificar!E491)</f>
        <v/>
      </c>
      <c r="F484" t="str">
        <f>IF(ISBLANK(Justificar!F491),"",Justificar!F491)</f>
        <v/>
      </c>
    </row>
    <row r="485" spans="1:6" x14ac:dyDescent="0.3">
      <c r="A485" t="str">
        <f>IF(ISBLANK(Justificar!B492),"",Justificar!B492)</f>
        <v/>
      </c>
      <c r="B485" t="str" cm="1">
        <f t="array" ref="B485">_xlfn.XLOOKUP(TablaJust[[#This Row],[User Code]],User[[#All],[User Code]],User[[#All],[CM]],"")</f>
        <v/>
      </c>
      <c r="C485" t="str">
        <f>IF(ISBLANK(Justificar!C492),"",Justificar!C492)</f>
        <v/>
      </c>
      <c r="D485" t="str">
        <f>IF(ISBLANK(Justificar!D492),"",Justificar!D492)</f>
        <v/>
      </c>
      <c r="E485" t="str">
        <f>IF(ISBLANK(Justificar!E492),"",Justificar!E492)</f>
        <v/>
      </c>
      <c r="F485" t="str">
        <f>IF(ISBLANK(Justificar!F492),"",Justificar!F492)</f>
        <v/>
      </c>
    </row>
    <row r="486" spans="1:6" x14ac:dyDescent="0.3">
      <c r="A486" t="str">
        <f>IF(ISBLANK(Justificar!B493),"",Justificar!B493)</f>
        <v/>
      </c>
      <c r="B486" t="str" cm="1">
        <f t="array" ref="B486">_xlfn.XLOOKUP(TablaJust[[#This Row],[User Code]],User[[#All],[User Code]],User[[#All],[CM]],"")</f>
        <v/>
      </c>
      <c r="C486" t="str">
        <f>IF(ISBLANK(Justificar!C493),"",Justificar!C493)</f>
        <v/>
      </c>
      <c r="D486" t="str">
        <f>IF(ISBLANK(Justificar!D493),"",Justificar!D493)</f>
        <v/>
      </c>
      <c r="E486" t="str">
        <f>IF(ISBLANK(Justificar!E493),"",Justificar!E493)</f>
        <v/>
      </c>
      <c r="F486" t="str">
        <f>IF(ISBLANK(Justificar!F493),"",Justificar!F493)</f>
        <v/>
      </c>
    </row>
    <row r="487" spans="1:6" x14ac:dyDescent="0.3">
      <c r="A487" t="str">
        <f>IF(ISBLANK(Justificar!B494),"",Justificar!B494)</f>
        <v/>
      </c>
      <c r="B487" t="str" cm="1">
        <f t="array" ref="B487">_xlfn.XLOOKUP(TablaJust[[#This Row],[User Code]],User[[#All],[User Code]],User[[#All],[CM]],"")</f>
        <v/>
      </c>
      <c r="C487" t="str">
        <f>IF(ISBLANK(Justificar!C494),"",Justificar!C494)</f>
        <v/>
      </c>
      <c r="D487" t="str">
        <f>IF(ISBLANK(Justificar!D494),"",Justificar!D494)</f>
        <v/>
      </c>
      <c r="E487" t="str">
        <f>IF(ISBLANK(Justificar!E494),"",Justificar!E494)</f>
        <v/>
      </c>
      <c r="F487" t="str">
        <f>IF(ISBLANK(Justificar!F494),"",Justificar!F494)</f>
        <v/>
      </c>
    </row>
    <row r="488" spans="1:6" x14ac:dyDescent="0.3">
      <c r="A488" t="str">
        <f>IF(ISBLANK(Justificar!B495),"",Justificar!B495)</f>
        <v/>
      </c>
      <c r="B488" t="str" cm="1">
        <f t="array" ref="B488">_xlfn.XLOOKUP(TablaJust[[#This Row],[User Code]],User[[#All],[User Code]],User[[#All],[CM]],"")</f>
        <v/>
      </c>
      <c r="C488" t="str">
        <f>IF(ISBLANK(Justificar!C495),"",Justificar!C495)</f>
        <v/>
      </c>
      <c r="D488" t="str">
        <f>IF(ISBLANK(Justificar!D495),"",Justificar!D495)</f>
        <v/>
      </c>
      <c r="E488" t="str">
        <f>IF(ISBLANK(Justificar!E495),"",Justificar!E495)</f>
        <v/>
      </c>
      <c r="F488" t="str">
        <f>IF(ISBLANK(Justificar!F495),"",Justificar!F495)</f>
        <v/>
      </c>
    </row>
    <row r="489" spans="1:6" x14ac:dyDescent="0.3">
      <c r="A489" t="str">
        <f>IF(ISBLANK(Justificar!B496),"",Justificar!B496)</f>
        <v/>
      </c>
      <c r="B489" t="str" cm="1">
        <f t="array" ref="B489">_xlfn.XLOOKUP(TablaJust[[#This Row],[User Code]],User[[#All],[User Code]],User[[#All],[CM]],"")</f>
        <v/>
      </c>
      <c r="C489" t="str">
        <f>IF(ISBLANK(Justificar!C496),"",Justificar!C496)</f>
        <v/>
      </c>
      <c r="D489" t="str">
        <f>IF(ISBLANK(Justificar!D496),"",Justificar!D496)</f>
        <v/>
      </c>
      <c r="E489" t="str">
        <f>IF(ISBLANK(Justificar!E496),"",Justificar!E496)</f>
        <v/>
      </c>
      <c r="F489" t="str">
        <f>IF(ISBLANK(Justificar!F496),"",Justificar!F496)</f>
        <v/>
      </c>
    </row>
    <row r="490" spans="1:6" x14ac:dyDescent="0.3">
      <c r="A490" t="str">
        <f>IF(ISBLANK(Justificar!B497),"",Justificar!B497)</f>
        <v/>
      </c>
      <c r="B490" t="str" cm="1">
        <f t="array" ref="B490">_xlfn.XLOOKUP(TablaJust[[#This Row],[User Code]],User[[#All],[User Code]],User[[#All],[CM]],"")</f>
        <v/>
      </c>
      <c r="C490" t="str">
        <f>IF(ISBLANK(Justificar!C497),"",Justificar!C497)</f>
        <v/>
      </c>
      <c r="D490" t="str">
        <f>IF(ISBLANK(Justificar!D497),"",Justificar!D497)</f>
        <v/>
      </c>
      <c r="E490" t="str">
        <f>IF(ISBLANK(Justificar!E497),"",Justificar!E497)</f>
        <v/>
      </c>
      <c r="F490" t="str">
        <f>IF(ISBLANK(Justificar!F497),"",Justificar!F497)</f>
        <v/>
      </c>
    </row>
    <row r="491" spans="1:6" x14ac:dyDescent="0.3">
      <c r="A491" t="str">
        <f>IF(ISBLANK(Justificar!B498),"",Justificar!B498)</f>
        <v/>
      </c>
      <c r="B491" t="str" cm="1">
        <f t="array" ref="B491">_xlfn.XLOOKUP(TablaJust[[#This Row],[User Code]],User[[#All],[User Code]],User[[#All],[CM]],"")</f>
        <v/>
      </c>
      <c r="C491" t="str">
        <f>IF(ISBLANK(Justificar!C498),"",Justificar!C498)</f>
        <v/>
      </c>
      <c r="D491" t="str">
        <f>IF(ISBLANK(Justificar!D498),"",Justificar!D498)</f>
        <v/>
      </c>
      <c r="E491" t="str">
        <f>IF(ISBLANK(Justificar!E498),"",Justificar!E498)</f>
        <v/>
      </c>
      <c r="F491" t="str">
        <f>IF(ISBLANK(Justificar!F498),"",Justificar!F498)</f>
        <v/>
      </c>
    </row>
    <row r="492" spans="1:6" x14ac:dyDescent="0.3">
      <c r="A492" t="str">
        <f>IF(ISBLANK(Justificar!B499),"",Justificar!B499)</f>
        <v/>
      </c>
      <c r="B492" t="str" cm="1">
        <f t="array" ref="B492">_xlfn.XLOOKUP(TablaJust[[#This Row],[User Code]],User[[#All],[User Code]],User[[#All],[CM]],"")</f>
        <v/>
      </c>
      <c r="C492" t="str">
        <f>IF(ISBLANK(Justificar!C499),"",Justificar!C499)</f>
        <v/>
      </c>
      <c r="D492" t="str">
        <f>IF(ISBLANK(Justificar!D499),"",Justificar!D499)</f>
        <v/>
      </c>
      <c r="E492" t="str">
        <f>IF(ISBLANK(Justificar!E499),"",Justificar!E499)</f>
        <v/>
      </c>
      <c r="F492" t="str">
        <f>IF(ISBLANK(Justificar!F499),"",Justificar!F499)</f>
        <v/>
      </c>
    </row>
    <row r="493" spans="1:6" x14ac:dyDescent="0.3">
      <c r="A493" t="str">
        <f>IF(ISBLANK(Justificar!B500),"",Justificar!B500)</f>
        <v/>
      </c>
      <c r="B493" t="str" cm="1">
        <f t="array" ref="B493">_xlfn.XLOOKUP(TablaJust[[#This Row],[User Code]],User[[#All],[User Code]],User[[#All],[CM]],"")</f>
        <v/>
      </c>
      <c r="C493" t="str">
        <f>IF(ISBLANK(Justificar!C500),"",Justificar!C500)</f>
        <v/>
      </c>
      <c r="D493" t="str">
        <f>IF(ISBLANK(Justificar!D500),"",Justificar!D500)</f>
        <v/>
      </c>
      <c r="E493" t="str">
        <f>IF(ISBLANK(Justificar!E500),"",Justificar!E500)</f>
        <v/>
      </c>
      <c r="F493" t="str">
        <f>IF(ISBLANK(Justificar!F500),"",Justificar!F500)</f>
        <v/>
      </c>
    </row>
    <row r="494" spans="1:6" x14ac:dyDescent="0.3">
      <c r="A494" t="str">
        <f>IF(ISBLANK(Justificar!B501),"",Justificar!B501)</f>
        <v/>
      </c>
      <c r="B494" t="str" cm="1">
        <f t="array" ref="B494">_xlfn.XLOOKUP(TablaJust[[#This Row],[User Code]],User[[#All],[User Code]],User[[#All],[CM]],"")</f>
        <v/>
      </c>
      <c r="C494" t="str">
        <f>IF(ISBLANK(Justificar!C501),"",Justificar!C501)</f>
        <v/>
      </c>
      <c r="D494" t="str">
        <f>IF(ISBLANK(Justificar!D501),"",Justificar!D501)</f>
        <v/>
      </c>
      <c r="E494" t="str">
        <f>IF(ISBLANK(Justificar!E501),"",Justificar!E501)</f>
        <v/>
      </c>
      <c r="F494" t="str">
        <f>IF(ISBLANK(Justificar!F501),"",Justificar!F501)</f>
        <v/>
      </c>
    </row>
    <row r="495" spans="1:6" x14ac:dyDescent="0.3">
      <c r="A495" t="str">
        <f>IF(ISBLANK(Justificar!B502),"",Justificar!B502)</f>
        <v/>
      </c>
      <c r="B495" t="str" cm="1">
        <f t="array" ref="B495">_xlfn.XLOOKUP(TablaJust[[#This Row],[User Code]],User[[#All],[User Code]],User[[#All],[CM]],"")</f>
        <v/>
      </c>
      <c r="C495" t="str">
        <f>IF(ISBLANK(Justificar!C502),"",Justificar!C502)</f>
        <v/>
      </c>
      <c r="D495" t="str">
        <f>IF(ISBLANK(Justificar!D502),"",Justificar!D502)</f>
        <v/>
      </c>
      <c r="E495" t="str">
        <f>IF(ISBLANK(Justificar!E502),"",Justificar!E502)</f>
        <v/>
      </c>
      <c r="F495" t="str">
        <f>IF(ISBLANK(Justificar!F502),"",Justificar!F502)</f>
        <v/>
      </c>
    </row>
    <row r="496" spans="1:6" x14ac:dyDescent="0.3">
      <c r="A496" t="str">
        <f>IF(ISBLANK(Justificar!B503),"",Justificar!B503)</f>
        <v/>
      </c>
      <c r="B496" t="str" cm="1">
        <f t="array" ref="B496">_xlfn.XLOOKUP(TablaJust[[#This Row],[User Code]],User[[#All],[User Code]],User[[#All],[CM]],"")</f>
        <v/>
      </c>
      <c r="C496" t="str">
        <f>IF(ISBLANK(Justificar!C503),"",Justificar!C503)</f>
        <v/>
      </c>
      <c r="D496" t="str">
        <f>IF(ISBLANK(Justificar!D503),"",Justificar!D503)</f>
        <v/>
      </c>
      <c r="E496" t="str">
        <f>IF(ISBLANK(Justificar!E503),"",Justificar!E503)</f>
        <v/>
      </c>
      <c r="F496" t="str">
        <f>IF(ISBLANK(Justificar!F503),"",Justificar!F503)</f>
        <v/>
      </c>
    </row>
    <row r="497" spans="1:6" x14ac:dyDescent="0.3">
      <c r="A497" t="str">
        <f>IF(ISBLANK(Justificar!B504),"",Justificar!B504)</f>
        <v/>
      </c>
      <c r="B497" t="str" cm="1">
        <f t="array" ref="B497">_xlfn.XLOOKUP(TablaJust[[#This Row],[User Code]],User[[#All],[User Code]],User[[#All],[CM]],"")</f>
        <v/>
      </c>
      <c r="C497" t="str">
        <f>IF(ISBLANK(Justificar!C504),"",Justificar!C504)</f>
        <v/>
      </c>
      <c r="D497" t="str">
        <f>IF(ISBLANK(Justificar!D504),"",Justificar!D504)</f>
        <v/>
      </c>
      <c r="E497" t="str">
        <f>IF(ISBLANK(Justificar!E504),"",Justificar!E504)</f>
        <v/>
      </c>
      <c r="F497" t="str">
        <f>IF(ISBLANK(Justificar!F504),"",Justificar!F504)</f>
        <v/>
      </c>
    </row>
    <row r="498" spans="1:6" x14ac:dyDescent="0.3">
      <c r="A498" t="str">
        <f>IF(ISBLANK(Justificar!B505),"",Justificar!B505)</f>
        <v/>
      </c>
      <c r="B498" t="str" cm="1">
        <f t="array" ref="B498">_xlfn.XLOOKUP(TablaJust[[#This Row],[User Code]],User[[#All],[User Code]],User[[#All],[CM]],"")</f>
        <v/>
      </c>
      <c r="C498" t="str">
        <f>IF(ISBLANK(Justificar!C505),"",Justificar!C505)</f>
        <v/>
      </c>
      <c r="D498" t="str">
        <f>IF(ISBLANK(Justificar!D505),"",Justificar!D505)</f>
        <v/>
      </c>
      <c r="E498" t="str">
        <f>IF(ISBLANK(Justificar!E505),"",Justificar!E505)</f>
        <v/>
      </c>
      <c r="F498" t="str">
        <f>IF(ISBLANK(Justificar!F505),"",Justificar!F505)</f>
        <v/>
      </c>
    </row>
    <row r="499" spans="1:6" x14ac:dyDescent="0.3">
      <c r="A499" t="str">
        <f>IF(ISBLANK(Justificar!B506),"",Justificar!B506)</f>
        <v/>
      </c>
      <c r="B499" t="str" cm="1">
        <f t="array" ref="B499">_xlfn.XLOOKUP(TablaJust[[#This Row],[User Code]],User[[#All],[User Code]],User[[#All],[CM]],"")</f>
        <v/>
      </c>
      <c r="C499" t="str">
        <f>IF(ISBLANK(Justificar!C506),"",Justificar!C506)</f>
        <v/>
      </c>
      <c r="D499" t="str">
        <f>IF(ISBLANK(Justificar!D506),"",Justificar!D506)</f>
        <v/>
      </c>
      <c r="E499" t="str">
        <f>IF(ISBLANK(Justificar!E506),"",Justificar!E506)</f>
        <v/>
      </c>
      <c r="F499" t="str">
        <f>IF(ISBLANK(Justificar!F506),"",Justificar!F506)</f>
        <v/>
      </c>
    </row>
    <row r="500" spans="1:6" x14ac:dyDescent="0.3">
      <c r="A500" t="str">
        <f>IF(ISBLANK(Justificar!B507),"",Justificar!B507)</f>
        <v/>
      </c>
      <c r="B500" t="str" cm="1">
        <f t="array" ref="B500">_xlfn.XLOOKUP(TablaJust[[#This Row],[User Code]],User[[#All],[User Code]],User[[#All],[CM]],"")</f>
        <v/>
      </c>
      <c r="C500" t="str">
        <f>IF(ISBLANK(Justificar!C507),"",Justificar!C507)</f>
        <v/>
      </c>
      <c r="D500" t="str">
        <f>IF(ISBLANK(Justificar!D507),"",Justificar!D507)</f>
        <v/>
      </c>
      <c r="E500" t="str">
        <f>IF(ISBLANK(Justificar!E507),"",Justificar!E507)</f>
        <v/>
      </c>
      <c r="F500" t="str">
        <f>IF(ISBLANK(Justificar!F507),"",Justificar!F507)</f>
        <v/>
      </c>
    </row>
    <row r="501" spans="1:6" x14ac:dyDescent="0.3">
      <c r="A501" t="str">
        <f>IF(ISBLANK(Justificar!B508),"",Justificar!B508)</f>
        <v/>
      </c>
      <c r="B501" t="str" cm="1">
        <f t="array" ref="B501">_xlfn.XLOOKUP(TablaJust[[#This Row],[User Code]],User[[#All],[User Code]],User[[#All],[CM]],"")</f>
        <v/>
      </c>
      <c r="C501" t="str">
        <f>IF(ISBLANK(Justificar!C508),"",Justificar!C508)</f>
        <v/>
      </c>
      <c r="D501" t="str">
        <f>IF(ISBLANK(Justificar!D508),"",Justificar!D508)</f>
        <v/>
      </c>
      <c r="E501" t="str">
        <f>IF(ISBLANK(Justificar!E508),"",Justificar!E508)</f>
        <v/>
      </c>
      <c r="F501" t="str">
        <f>IF(ISBLANK(Justificar!F508),"",Justificar!F508)</f>
        <v/>
      </c>
    </row>
    <row r="502" spans="1:6" x14ac:dyDescent="0.3">
      <c r="A502" t="str">
        <f>IF(ISBLANK(Justificar!B509),"",Justificar!B509)</f>
        <v/>
      </c>
      <c r="B502" t="str" cm="1">
        <f t="array" ref="B502">_xlfn.XLOOKUP(TablaJust[[#This Row],[User Code]],User[[#All],[User Code]],User[[#All],[CM]],"")</f>
        <v/>
      </c>
      <c r="C502" t="str">
        <f>IF(ISBLANK(Justificar!C509),"",Justificar!C509)</f>
        <v/>
      </c>
      <c r="D502" t="str">
        <f>IF(ISBLANK(Justificar!D509),"",Justificar!D509)</f>
        <v/>
      </c>
      <c r="E502" t="str">
        <f>IF(ISBLANK(Justificar!E509),"",Justificar!E509)</f>
        <v/>
      </c>
      <c r="F502" t="str">
        <f>IF(ISBLANK(Justificar!F509),"",Justificar!F509)</f>
        <v/>
      </c>
    </row>
    <row r="503" spans="1:6" x14ac:dyDescent="0.3">
      <c r="A503" t="str">
        <f>IF(ISBLANK(Justificar!B510),"",Justificar!B510)</f>
        <v/>
      </c>
      <c r="B503" t="str" cm="1">
        <f t="array" ref="B503">_xlfn.XLOOKUP(TablaJust[[#This Row],[User Code]],User[[#All],[User Code]],User[[#All],[CM]],"")</f>
        <v/>
      </c>
      <c r="C503" t="str">
        <f>IF(ISBLANK(Justificar!C510),"",Justificar!C510)</f>
        <v/>
      </c>
      <c r="D503" t="str">
        <f>IF(ISBLANK(Justificar!D510),"",Justificar!D510)</f>
        <v/>
      </c>
      <c r="E503" t="str">
        <f>IF(ISBLANK(Justificar!E510),"",Justificar!E510)</f>
        <v/>
      </c>
      <c r="F503" t="str">
        <f>IF(ISBLANK(Justificar!F510),"",Justificar!F510)</f>
        <v/>
      </c>
    </row>
    <row r="504" spans="1:6" x14ac:dyDescent="0.3">
      <c r="A504" t="str">
        <f>IF(ISBLANK(Justificar!B511),"",Justificar!B511)</f>
        <v/>
      </c>
      <c r="B504" t="str" cm="1">
        <f t="array" ref="B504">_xlfn.XLOOKUP(TablaJust[[#This Row],[User Code]],User[[#All],[User Code]],User[[#All],[CM]],"")</f>
        <v/>
      </c>
      <c r="C504" t="str">
        <f>IF(ISBLANK(Justificar!C511),"",Justificar!C511)</f>
        <v/>
      </c>
      <c r="D504" t="str">
        <f>IF(ISBLANK(Justificar!D511),"",Justificar!D511)</f>
        <v/>
      </c>
      <c r="E504" t="str">
        <f>IF(ISBLANK(Justificar!E511),"",Justificar!E511)</f>
        <v/>
      </c>
      <c r="F504" t="str">
        <f>IF(ISBLANK(Justificar!F511),"",Justificar!F511)</f>
        <v/>
      </c>
    </row>
    <row r="505" spans="1:6" x14ac:dyDescent="0.3">
      <c r="A505" t="str">
        <f>IF(ISBLANK(Justificar!B512),"",Justificar!B512)</f>
        <v/>
      </c>
      <c r="B505" t="str" cm="1">
        <f t="array" ref="B505">_xlfn.XLOOKUP(TablaJust[[#This Row],[User Code]],User[[#All],[User Code]],User[[#All],[CM]],"")</f>
        <v/>
      </c>
      <c r="C505" t="str">
        <f>IF(ISBLANK(Justificar!C512),"",Justificar!C512)</f>
        <v/>
      </c>
      <c r="D505" t="str">
        <f>IF(ISBLANK(Justificar!D512),"",Justificar!D512)</f>
        <v/>
      </c>
      <c r="E505" t="str">
        <f>IF(ISBLANK(Justificar!E512),"",Justificar!E512)</f>
        <v/>
      </c>
      <c r="F505" t="str">
        <f>IF(ISBLANK(Justificar!F512),"",Justificar!F512)</f>
        <v/>
      </c>
    </row>
    <row r="506" spans="1:6" x14ac:dyDescent="0.3">
      <c r="A506" t="str">
        <f>IF(ISBLANK(Justificar!B513),"",Justificar!B513)</f>
        <v/>
      </c>
      <c r="B506" t="str" cm="1">
        <f t="array" ref="B506">_xlfn.XLOOKUP(TablaJust[[#This Row],[User Code]],User[[#All],[User Code]],User[[#All],[CM]],"")</f>
        <v/>
      </c>
      <c r="C506" t="str">
        <f>IF(ISBLANK(Justificar!C513),"",Justificar!C513)</f>
        <v/>
      </c>
      <c r="D506" t="str">
        <f>IF(ISBLANK(Justificar!D513),"",Justificar!D513)</f>
        <v/>
      </c>
      <c r="E506" t="str">
        <f>IF(ISBLANK(Justificar!E513),"",Justificar!E513)</f>
        <v/>
      </c>
      <c r="F506" t="str">
        <f>IF(ISBLANK(Justificar!F513),"",Justificar!F513)</f>
        <v/>
      </c>
    </row>
    <row r="507" spans="1:6" x14ac:dyDescent="0.3">
      <c r="A507" t="str">
        <f>IF(ISBLANK(Justificar!B514),"",Justificar!B514)</f>
        <v/>
      </c>
      <c r="B507" t="str" cm="1">
        <f t="array" ref="B507">_xlfn.XLOOKUP(TablaJust[[#This Row],[User Code]],User[[#All],[User Code]],User[[#All],[CM]],"")</f>
        <v/>
      </c>
      <c r="C507" t="str">
        <f>IF(ISBLANK(Justificar!C514),"",Justificar!C514)</f>
        <v/>
      </c>
      <c r="D507" t="str">
        <f>IF(ISBLANK(Justificar!D514),"",Justificar!D514)</f>
        <v/>
      </c>
      <c r="E507" t="str">
        <f>IF(ISBLANK(Justificar!E514),"",Justificar!E514)</f>
        <v/>
      </c>
      <c r="F507" t="str">
        <f>IF(ISBLANK(Justificar!F514),"",Justificar!F514)</f>
        <v/>
      </c>
    </row>
    <row r="508" spans="1:6" x14ac:dyDescent="0.3">
      <c r="A508" t="str">
        <f>IF(ISBLANK(Justificar!B515),"",Justificar!B515)</f>
        <v/>
      </c>
      <c r="B508" t="str" cm="1">
        <f t="array" ref="B508">_xlfn.XLOOKUP(TablaJust[[#This Row],[User Code]],User[[#All],[User Code]],User[[#All],[CM]],"")</f>
        <v/>
      </c>
      <c r="C508" t="str">
        <f>IF(ISBLANK(Justificar!C515),"",Justificar!C515)</f>
        <v/>
      </c>
      <c r="D508" t="str">
        <f>IF(ISBLANK(Justificar!D515),"",Justificar!D515)</f>
        <v/>
      </c>
      <c r="E508" t="str">
        <f>IF(ISBLANK(Justificar!E515),"",Justificar!E515)</f>
        <v/>
      </c>
      <c r="F508" t="str">
        <f>IF(ISBLANK(Justificar!F515),"",Justificar!F515)</f>
        <v/>
      </c>
    </row>
    <row r="509" spans="1:6" x14ac:dyDescent="0.3">
      <c r="A509" t="str">
        <f>IF(ISBLANK(Justificar!B516),"",Justificar!B516)</f>
        <v/>
      </c>
      <c r="B509" t="str" cm="1">
        <f t="array" ref="B509">_xlfn.XLOOKUP(TablaJust[[#This Row],[User Code]],User[[#All],[User Code]],User[[#All],[CM]],"")</f>
        <v/>
      </c>
      <c r="C509" t="str">
        <f>IF(ISBLANK(Justificar!C516),"",Justificar!C516)</f>
        <v/>
      </c>
      <c r="D509" t="str">
        <f>IF(ISBLANK(Justificar!D516),"",Justificar!D516)</f>
        <v/>
      </c>
      <c r="E509" t="str">
        <f>IF(ISBLANK(Justificar!E516),"",Justificar!E516)</f>
        <v/>
      </c>
      <c r="F509" t="str">
        <f>IF(ISBLANK(Justificar!F516),"",Justificar!F516)</f>
        <v/>
      </c>
    </row>
    <row r="510" spans="1:6" x14ac:dyDescent="0.3">
      <c r="A510" t="str">
        <f>IF(ISBLANK(Justificar!B517),"",Justificar!B517)</f>
        <v/>
      </c>
      <c r="B510" t="str" cm="1">
        <f t="array" ref="B510">_xlfn.XLOOKUP(TablaJust[[#This Row],[User Code]],User[[#All],[User Code]],User[[#All],[CM]],"")</f>
        <v/>
      </c>
      <c r="C510" t="str">
        <f>IF(ISBLANK(Justificar!C517),"",Justificar!C517)</f>
        <v/>
      </c>
      <c r="D510" t="str">
        <f>IF(ISBLANK(Justificar!D517),"",Justificar!D517)</f>
        <v/>
      </c>
      <c r="E510" t="str">
        <f>IF(ISBLANK(Justificar!E517),"",Justificar!E517)</f>
        <v/>
      </c>
      <c r="F510" t="str">
        <f>IF(ISBLANK(Justificar!F517),"",Justificar!F517)</f>
        <v/>
      </c>
    </row>
    <row r="511" spans="1:6" x14ac:dyDescent="0.3">
      <c r="A511" t="str">
        <f>IF(ISBLANK(Justificar!B518),"",Justificar!B518)</f>
        <v/>
      </c>
      <c r="B511" t="str" cm="1">
        <f t="array" ref="B511">_xlfn.XLOOKUP(TablaJust[[#This Row],[User Code]],User[[#All],[User Code]],User[[#All],[CM]],"")</f>
        <v/>
      </c>
      <c r="C511" t="str">
        <f>IF(ISBLANK(Justificar!C518),"",Justificar!C518)</f>
        <v/>
      </c>
      <c r="D511" t="str">
        <f>IF(ISBLANK(Justificar!D518),"",Justificar!D518)</f>
        <v/>
      </c>
      <c r="E511" t="str">
        <f>IF(ISBLANK(Justificar!E518),"",Justificar!E518)</f>
        <v/>
      </c>
      <c r="F511" t="str">
        <f>IF(ISBLANK(Justificar!F518),"",Justificar!F518)</f>
        <v/>
      </c>
    </row>
    <row r="512" spans="1:6" x14ac:dyDescent="0.3">
      <c r="A512" t="str">
        <f>IF(ISBLANK(Justificar!B519),"",Justificar!B519)</f>
        <v/>
      </c>
      <c r="B512" t="str" cm="1">
        <f t="array" ref="B512">_xlfn.XLOOKUP(TablaJust[[#This Row],[User Code]],User[[#All],[User Code]],User[[#All],[CM]],"")</f>
        <v/>
      </c>
      <c r="C512" t="str">
        <f>IF(ISBLANK(Justificar!C519),"",Justificar!C519)</f>
        <v/>
      </c>
      <c r="D512" t="str">
        <f>IF(ISBLANK(Justificar!D519),"",Justificar!D519)</f>
        <v/>
      </c>
      <c r="E512" t="str">
        <f>IF(ISBLANK(Justificar!E519),"",Justificar!E519)</f>
        <v/>
      </c>
      <c r="F512" t="str">
        <f>IF(ISBLANK(Justificar!F519),"",Justificar!F519)</f>
        <v/>
      </c>
    </row>
    <row r="513" spans="1:6" x14ac:dyDescent="0.3">
      <c r="A513" t="str">
        <f>IF(ISBLANK(Justificar!B520),"",Justificar!B520)</f>
        <v/>
      </c>
      <c r="B513" t="str" cm="1">
        <f t="array" ref="B513">_xlfn.XLOOKUP(TablaJust[[#This Row],[User Code]],User[[#All],[User Code]],User[[#All],[CM]],"")</f>
        <v/>
      </c>
      <c r="C513" t="str">
        <f>IF(ISBLANK(Justificar!C520),"",Justificar!C520)</f>
        <v/>
      </c>
      <c r="D513" t="str">
        <f>IF(ISBLANK(Justificar!D520),"",Justificar!D520)</f>
        <v/>
      </c>
      <c r="E513" t="str">
        <f>IF(ISBLANK(Justificar!E520),"",Justificar!E520)</f>
        <v/>
      </c>
      <c r="F513" t="str">
        <f>IF(ISBLANK(Justificar!F520),"",Justificar!F520)</f>
        <v/>
      </c>
    </row>
    <row r="514" spans="1:6" x14ac:dyDescent="0.3">
      <c r="A514" t="str">
        <f>IF(ISBLANK(Justificar!B521),"",Justificar!B521)</f>
        <v/>
      </c>
      <c r="B514" t="str" cm="1">
        <f t="array" ref="B514">_xlfn.XLOOKUP(TablaJust[[#This Row],[User Code]],User[[#All],[User Code]],User[[#All],[CM]],"")</f>
        <v/>
      </c>
      <c r="C514" t="str">
        <f>IF(ISBLANK(Justificar!C521),"",Justificar!C521)</f>
        <v/>
      </c>
      <c r="D514" t="str">
        <f>IF(ISBLANK(Justificar!D521),"",Justificar!D521)</f>
        <v/>
      </c>
      <c r="E514" t="str">
        <f>IF(ISBLANK(Justificar!E521),"",Justificar!E521)</f>
        <v/>
      </c>
      <c r="F514" t="str">
        <f>IF(ISBLANK(Justificar!F521),"",Justificar!F521)</f>
        <v/>
      </c>
    </row>
    <row r="515" spans="1:6" x14ac:dyDescent="0.3">
      <c r="A515" t="str">
        <f>IF(ISBLANK(Justificar!B522),"",Justificar!B522)</f>
        <v/>
      </c>
      <c r="B515" t="str" cm="1">
        <f t="array" ref="B515">_xlfn.XLOOKUP(TablaJust[[#This Row],[User Code]],User[[#All],[User Code]],User[[#All],[CM]],"")</f>
        <v/>
      </c>
      <c r="C515" t="str">
        <f>IF(ISBLANK(Justificar!C522),"",Justificar!C522)</f>
        <v/>
      </c>
      <c r="D515" t="str">
        <f>IF(ISBLANK(Justificar!D522),"",Justificar!D522)</f>
        <v/>
      </c>
      <c r="E515" t="str">
        <f>IF(ISBLANK(Justificar!E522),"",Justificar!E522)</f>
        <v/>
      </c>
      <c r="F515" t="str">
        <f>IF(ISBLANK(Justificar!F522),"",Justificar!F522)</f>
        <v/>
      </c>
    </row>
    <row r="516" spans="1:6" x14ac:dyDescent="0.3">
      <c r="A516" t="str">
        <f>IF(ISBLANK(Justificar!B523),"",Justificar!B523)</f>
        <v/>
      </c>
      <c r="B516" t="str" cm="1">
        <f t="array" ref="B516">_xlfn.XLOOKUP(TablaJust[[#This Row],[User Code]],User[[#All],[User Code]],User[[#All],[CM]],"")</f>
        <v/>
      </c>
      <c r="C516" t="str">
        <f>IF(ISBLANK(Justificar!C523),"",Justificar!C523)</f>
        <v/>
      </c>
      <c r="D516" t="str">
        <f>IF(ISBLANK(Justificar!D523),"",Justificar!D523)</f>
        <v/>
      </c>
      <c r="E516" t="str">
        <f>IF(ISBLANK(Justificar!E523),"",Justificar!E523)</f>
        <v/>
      </c>
      <c r="F516" t="str">
        <f>IF(ISBLANK(Justificar!F523),"",Justificar!F523)</f>
        <v/>
      </c>
    </row>
    <row r="517" spans="1:6" x14ac:dyDescent="0.3">
      <c r="A517" t="str">
        <f>IF(ISBLANK(Justificar!B524),"",Justificar!B524)</f>
        <v/>
      </c>
      <c r="B517" t="str" cm="1">
        <f t="array" ref="B517">_xlfn.XLOOKUP(TablaJust[[#This Row],[User Code]],User[[#All],[User Code]],User[[#All],[CM]],"")</f>
        <v/>
      </c>
      <c r="C517" t="str">
        <f>IF(ISBLANK(Justificar!C524),"",Justificar!C524)</f>
        <v/>
      </c>
      <c r="D517" t="str">
        <f>IF(ISBLANK(Justificar!D524),"",Justificar!D524)</f>
        <v/>
      </c>
      <c r="E517" t="str">
        <f>IF(ISBLANK(Justificar!E524),"",Justificar!E524)</f>
        <v/>
      </c>
      <c r="F517" t="str">
        <f>IF(ISBLANK(Justificar!F524),"",Justificar!F524)</f>
        <v/>
      </c>
    </row>
    <row r="518" spans="1:6" x14ac:dyDescent="0.3">
      <c r="A518" t="str">
        <f>IF(ISBLANK(Justificar!B525),"",Justificar!B525)</f>
        <v/>
      </c>
      <c r="B518" t="str" cm="1">
        <f t="array" ref="B518">_xlfn.XLOOKUP(TablaJust[[#This Row],[User Code]],User[[#All],[User Code]],User[[#All],[CM]],"")</f>
        <v/>
      </c>
      <c r="C518" t="str">
        <f>IF(ISBLANK(Justificar!C525),"",Justificar!C525)</f>
        <v/>
      </c>
      <c r="D518" t="str">
        <f>IF(ISBLANK(Justificar!D525),"",Justificar!D525)</f>
        <v/>
      </c>
      <c r="E518" t="str">
        <f>IF(ISBLANK(Justificar!E525),"",Justificar!E525)</f>
        <v/>
      </c>
      <c r="F518" t="str">
        <f>IF(ISBLANK(Justificar!F525),"",Justificar!F525)</f>
        <v/>
      </c>
    </row>
    <row r="519" spans="1:6" x14ac:dyDescent="0.3">
      <c r="A519" t="str">
        <f>IF(ISBLANK(Justificar!B526),"",Justificar!B526)</f>
        <v/>
      </c>
      <c r="B519" t="str" cm="1">
        <f t="array" ref="B519">_xlfn.XLOOKUP(TablaJust[[#This Row],[User Code]],User[[#All],[User Code]],User[[#All],[CM]],"")</f>
        <v/>
      </c>
      <c r="C519" t="str">
        <f>IF(ISBLANK(Justificar!C526),"",Justificar!C526)</f>
        <v/>
      </c>
      <c r="D519" t="str">
        <f>IF(ISBLANK(Justificar!D526),"",Justificar!D526)</f>
        <v/>
      </c>
      <c r="E519" t="str">
        <f>IF(ISBLANK(Justificar!E526),"",Justificar!E526)</f>
        <v/>
      </c>
      <c r="F519" t="str">
        <f>IF(ISBLANK(Justificar!F526),"",Justificar!F526)</f>
        <v/>
      </c>
    </row>
    <row r="520" spans="1:6" x14ac:dyDescent="0.3">
      <c r="A520" t="str">
        <f>IF(ISBLANK(Justificar!B527),"",Justificar!B527)</f>
        <v/>
      </c>
      <c r="B520" t="str" cm="1">
        <f t="array" ref="B520">_xlfn.XLOOKUP(TablaJust[[#This Row],[User Code]],User[[#All],[User Code]],User[[#All],[CM]],"")</f>
        <v/>
      </c>
      <c r="C520" t="str">
        <f>IF(ISBLANK(Justificar!C527),"",Justificar!C527)</f>
        <v/>
      </c>
      <c r="D520" t="str">
        <f>IF(ISBLANK(Justificar!D527),"",Justificar!D527)</f>
        <v/>
      </c>
      <c r="E520" t="str">
        <f>IF(ISBLANK(Justificar!E527),"",Justificar!E527)</f>
        <v/>
      </c>
      <c r="F520" t="str">
        <f>IF(ISBLANK(Justificar!F527),"",Justificar!F527)</f>
        <v/>
      </c>
    </row>
    <row r="521" spans="1:6" x14ac:dyDescent="0.3">
      <c r="A521" t="str">
        <f>IF(ISBLANK(Justificar!B528),"",Justificar!B528)</f>
        <v/>
      </c>
      <c r="B521" t="str" cm="1">
        <f t="array" ref="B521">_xlfn.XLOOKUP(TablaJust[[#This Row],[User Code]],User[[#All],[User Code]],User[[#All],[CM]],"")</f>
        <v/>
      </c>
      <c r="C521" t="str">
        <f>IF(ISBLANK(Justificar!C528),"",Justificar!C528)</f>
        <v/>
      </c>
      <c r="D521" t="str">
        <f>IF(ISBLANK(Justificar!D528),"",Justificar!D528)</f>
        <v/>
      </c>
      <c r="E521" t="str">
        <f>IF(ISBLANK(Justificar!E528),"",Justificar!E528)</f>
        <v/>
      </c>
      <c r="F521" t="str">
        <f>IF(ISBLANK(Justificar!F528),"",Justificar!F528)</f>
        <v/>
      </c>
    </row>
    <row r="522" spans="1:6" x14ac:dyDescent="0.3">
      <c r="A522" t="str">
        <f>IF(ISBLANK(Justificar!B529),"",Justificar!B529)</f>
        <v/>
      </c>
      <c r="B522" t="str" cm="1">
        <f t="array" ref="B522">_xlfn.XLOOKUP(TablaJust[[#This Row],[User Code]],User[[#All],[User Code]],User[[#All],[CM]],"")</f>
        <v/>
      </c>
      <c r="C522" t="str">
        <f>IF(ISBLANK(Justificar!C529),"",Justificar!C529)</f>
        <v/>
      </c>
      <c r="D522" t="str">
        <f>IF(ISBLANK(Justificar!D529),"",Justificar!D529)</f>
        <v/>
      </c>
      <c r="E522" t="str">
        <f>IF(ISBLANK(Justificar!E529),"",Justificar!E529)</f>
        <v/>
      </c>
      <c r="F522" t="str">
        <f>IF(ISBLANK(Justificar!F529),"",Justificar!F529)</f>
        <v/>
      </c>
    </row>
    <row r="523" spans="1:6" x14ac:dyDescent="0.3">
      <c r="A523" t="str">
        <f>IF(ISBLANK(Justificar!B530),"",Justificar!B530)</f>
        <v/>
      </c>
      <c r="B523" t="str" cm="1">
        <f t="array" ref="B523">_xlfn.XLOOKUP(TablaJust[[#This Row],[User Code]],User[[#All],[User Code]],User[[#All],[CM]],"")</f>
        <v/>
      </c>
      <c r="C523" t="str">
        <f>IF(ISBLANK(Justificar!C530),"",Justificar!C530)</f>
        <v/>
      </c>
      <c r="D523" t="str">
        <f>IF(ISBLANK(Justificar!D530),"",Justificar!D530)</f>
        <v/>
      </c>
      <c r="E523" t="str">
        <f>IF(ISBLANK(Justificar!E530),"",Justificar!E530)</f>
        <v/>
      </c>
      <c r="F523" t="str">
        <f>IF(ISBLANK(Justificar!F530),"",Justificar!F530)</f>
        <v/>
      </c>
    </row>
    <row r="524" spans="1:6" x14ac:dyDescent="0.3">
      <c r="A524" t="str">
        <f>IF(ISBLANK(Justificar!B531),"",Justificar!B531)</f>
        <v/>
      </c>
      <c r="B524" t="str" cm="1">
        <f t="array" ref="B524">_xlfn.XLOOKUP(TablaJust[[#This Row],[User Code]],User[[#All],[User Code]],User[[#All],[CM]],"")</f>
        <v/>
      </c>
      <c r="C524" t="str">
        <f>IF(ISBLANK(Justificar!C531),"",Justificar!C531)</f>
        <v/>
      </c>
      <c r="D524" t="str">
        <f>IF(ISBLANK(Justificar!D531),"",Justificar!D531)</f>
        <v/>
      </c>
      <c r="E524" t="str">
        <f>IF(ISBLANK(Justificar!E531),"",Justificar!E531)</f>
        <v/>
      </c>
      <c r="F524" t="str">
        <f>IF(ISBLANK(Justificar!F531),"",Justificar!F531)</f>
        <v/>
      </c>
    </row>
    <row r="525" spans="1:6" x14ac:dyDescent="0.3">
      <c r="A525" t="str">
        <f>IF(ISBLANK(Justificar!B532),"",Justificar!B532)</f>
        <v/>
      </c>
      <c r="B525" t="str" cm="1">
        <f t="array" ref="B525">_xlfn.XLOOKUP(TablaJust[[#This Row],[User Code]],User[[#All],[User Code]],User[[#All],[CM]],"")</f>
        <v/>
      </c>
      <c r="C525" t="str">
        <f>IF(ISBLANK(Justificar!C532),"",Justificar!C532)</f>
        <v/>
      </c>
      <c r="D525" t="str">
        <f>IF(ISBLANK(Justificar!D532),"",Justificar!D532)</f>
        <v/>
      </c>
      <c r="E525" t="str">
        <f>IF(ISBLANK(Justificar!E532),"",Justificar!E532)</f>
        <v/>
      </c>
      <c r="F525" t="str">
        <f>IF(ISBLANK(Justificar!F532),"",Justificar!F532)</f>
        <v/>
      </c>
    </row>
    <row r="526" spans="1:6" x14ac:dyDescent="0.3">
      <c r="A526" t="str">
        <f>IF(ISBLANK(Justificar!B533),"",Justificar!B533)</f>
        <v/>
      </c>
      <c r="B526" t="str" cm="1">
        <f t="array" ref="B526">_xlfn.XLOOKUP(TablaJust[[#This Row],[User Code]],User[[#All],[User Code]],User[[#All],[CM]],"")</f>
        <v/>
      </c>
      <c r="C526" t="str">
        <f>IF(ISBLANK(Justificar!C533),"",Justificar!C533)</f>
        <v/>
      </c>
      <c r="D526" t="str">
        <f>IF(ISBLANK(Justificar!D533),"",Justificar!D533)</f>
        <v/>
      </c>
      <c r="E526" t="str">
        <f>IF(ISBLANK(Justificar!E533),"",Justificar!E533)</f>
        <v/>
      </c>
      <c r="F526" t="str">
        <f>IF(ISBLANK(Justificar!F533),"",Justificar!F533)</f>
        <v/>
      </c>
    </row>
    <row r="527" spans="1:6" x14ac:dyDescent="0.3">
      <c r="A527" t="str">
        <f>IF(ISBLANK(Justificar!B534),"",Justificar!B534)</f>
        <v/>
      </c>
      <c r="B527" t="str" cm="1">
        <f t="array" ref="B527">_xlfn.XLOOKUP(TablaJust[[#This Row],[User Code]],User[[#All],[User Code]],User[[#All],[CM]],"")</f>
        <v/>
      </c>
      <c r="C527" t="str">
        <f>IF(ISBLANK(Justificar!C534),"",Justificar!C534)</f>
        <v/>
      </c>
      <c r="D527" t="str">
        <f>IF(ISBLANK(Justificar!D534),"",Justificar!D534)</f>
        <v/>
      </c>
      <c r="E527" t="str">
        <f>IF(ISBLANK(Justificar!E534),"",Justificar!E534)</f>
        <v/>
      </c>
      <c r="F527" t="str">
        <f>IF(ISBLANK(Justificar!F534),"",Justificar!F534)</f>
        <v/>
      </c>
    </row>
    <row r="528" spans="1:6" x14ac:dyDescent="0.3">
      <c r="A528" t="str">
        <f>IF(ISBLANK(Justificar!B535),"",Justificar!B535)</f>
        <v/>
      </c>
      <c r="B528" t="str" cm="1">
        <f t="array" ref="B528">_xlfn.XLOOKUP(TablaJust[[#This Row],[User Code]],User[[#All],[User Code]],User[[#All],[CM]],"")</f>
        <v/>
      </c>
      <c r="C528" t="str">
        <f>IF(ISBLANK(Justificar!C535),"",Justificar!C535)</f>
        <v/>
      </c>
      <c r="D528" t="str">
        <f>IF(ISBLANK(Justificar!D535),"",Justificar!D535)</f>
        <v/>
      </c>
      <c r="E528" t="str">
        <f>IF(ISBLANK(Justificar!E535),"",Justificar!E535)</f>
        <v/>
      </c>
      <c r="F528" t="str">
        <f>IF(ISBLANK(Justificar!F535),"",Justificar!F535)</f>
        <v/>
      </c>
    </row>
    <row r="529" spans="1:6" x14ac:dyDescent="0.3">
      <c r="A529" t="str">
        <f>IF(ISBLANK(Justificar!B536),"",Justificar!B536)</f>
        <v/>
      </c>
      <c r="B529" t="str" cm="1">
        <f t="array" ref="B529">_xlfn.XLOOKUP(TablaJust[[#This Row],[User Code]],User[[#All],[User Code]],User[[#All],[CM]],"")</f>
        <v/>
      </c>
      <c r="C529" t="str">
        <f>IF(ISBLANK(Justificar!C536),"",Justificar!C536)</f>
        <v/>
      </c>
      <c r="D529" t="str">
        <f>IF(ISBLANK(Justificar!D536),"",Justificar!D536)</f>
        <v/>
      </c>
      <c r="E529" t="str">
        <f>IF(ISBLANK(Justificar!E536),"",Justificar!E536)</f>
        <v/>
      </c>
      <c r="F529" t="str">
        <f>IF(ISBLANK(Justificar!F536),"",Justificar!F536)</f>
        <v/>
      </c>
    </row>
    <row r="530" spans="1:6" x14ac:dyDescent="0.3">
      <c r="A530" t="str">
        <f>IF(ISBLANK(Justificar!B537),"",Justificar!B537)</f>
        <v/>
      </c>
      <c r="B530" t="str" cm="1">
        <f t="array" ref="B530">_xlfn.XLOOKUP(TablaJust[[#This Row],[User Code]],User[[#All],[User Code]],User[[#All],[CM]],"")</f>
        <v/>
      </c>
      <c r="C530" t="str">
        <f>IF(ISBLANK(Justificar!C537),"",Justificar!C537)</f>
        <v/>
      </c>
      <c r="D530" t="str">
        <f>IF(ISBLANK(Justificar!D537),"",Justificar!D537)</f>
        <v/>
      </c>
      <c r="E530" t="str">
        <f>IF(ISBLANK(Justificar!E537),"",Justificar!E537)</f>
        <v/>
      </c>
      <c r="F530" t="str">
        <f>IF(ISBLANK(Justificar!F537),"",Justificar!F537)</f>
        <v/>
      </c>
    </row>
    <row r="531" spans="1:6" x14ac:dyDescent="0.3">
      <c r="A531" t="str">
        <f>IF(ISBLANK(Justificar!B538),"",Justificar!B538)</f>
        <v/>
      </c>
      <c r="B531" t="str" cm="1">
        <f t="array" ref="B531">_xlfn.XLOOKUP(TablaJust[[#This Row],[User Code]],User[[#All],[User Code]],User[[#All],[CM]],"")</f>
        <v/>
      </c>
      <c r="C531" t="str">
        <f>IF(ISBLANK(Justificar!C538),"",Justificar!C538)</f>
        <v/>
      </c>
      <c r="D531" t="str">
        <f>IF(ISBLANK(Justificar!D538),"",Justificar!D538)</f>
        <v/>
      </c>
      <c r="E531" t="str">
        <f>IF(ISBLANK(Justificar!E538),"",Justificar!E538)</f>
        <v/>
      </c>
      <c r="F531" t="str">
        <f>IF(ISBLANK(Justificar!F538),"",Justificar!F538)</f>
        <v/>
      </c>
    </row>
    <row r="532" spans="1:6" x14ac:dyDescent="0.3">
      <c r="A532" t="str">
        <f>IF(ISBLANK(Justificar!B539),"",Justificar!B539)</f>
        <v/>
      </c>
      <c r="B532" t="str" cm="1">
        <f t="array" ref="B532">_xlfn.XLOOKUP(TablaJust[[#This Row],[User Code]],User[[#All],[User Code]],User[[#All],[CM]],"")</f>
        <v/>
      </c>
      <c r="C532" t="str">
        <f>IF(ISBLANK(Justificar!C539),"",Justificar!C539)</f>
        <v/>
      </c>
      <c r="D532" t="str">
        <f>IF(ISBLANK(Justificar!D539),"",Justificar!D539)</f>
        <v/>
      </c>
      <c r="E532" t="str">
        <f>IF(ISBLANK(Justificar!E539),"",Justificar!E539)</f>
        <v/>
      </c>
      <c r="F532" t="str">
        <f>IF(ISBLANK(Justificar!F539),"",Justificar!F539)</f>
        <v/>
      </c>
    </row>
    <row r="533" spans="1:6" x14ac:dyDescent="0.3">
      <c r="A533" t="str">
        <f>IF(ISBLANK(Justificar!B540),"",Justificar!B540)</f>
        <v/>
      </c>
      <c r="B533" t="str" cm="1">
        <f t="array" ref="B533">_xlfn.XLOOKUP(TablaJust[[#This Row],[User Code]],User[[#All],[User Code]],User[[#All],[CM]],"")</f>
        <v/>
      </c>
      <c r="C533" t="str">
        <f>IF(ISBLANK(Justificar!C540),"",Justificar!C540)</f>
        <v/>
      </c>
      <c r="D533" t="str">
        <f>IF(ISBLANK(Justificar!D540),"",Justificar!D540)</f>
        <v/>
      </c>
      <c r="E533" t="str">
        <f>IF(ISBLANK(Justificar!E540),"",Justificar!E540)</f>
        <v/>
      </c>
      <c r="F533" t="str">
        <f>IF(ISBLANK(Justificar!F540),"",Justificar!F540)</f>
        <v/>
      </c>
    </row>
    <row r="534" spans="1:6" x14ac:dyDescent="0.3">
      <c r="A534" t="str">
        <f>IF(ISBLANK(Justificar!B541),"",Justificar!B541)</f>
        <v/>
      </c>
      <c r="B534" t="str" cm="1">
        <f t="array" ref="B534">_xlfn.XLOOKUP(TablaJust[[#This Row],[User Code]],User[[#All],[User Code]],User[[#All],[CM]],"")</f>
        <v/>
      </c>
      <c r="C534" t="str">
        <f>IF(ISBLANK(Justificar!C541),"",Justificar!C541)</f>
        <v/>
      </c>
      <c r="D534" t="str">
        <f>IF(ISBLANK(Justificar!D541),"",Justificar!D541)</f>
        <v/>
      </c>
      <c r="E534" t="str">
        <f>IF(ISBLANK(Justificar!E541),"",Justificar!E541)</f>
        <v/>
      </c>
      <c r="F534" t="str">
        <f>IF(ISBLANK(Justificar!F541),"",Justificar!F541)</f>
        <v/>
      </c>
    </row>
    <row r="535" spans="1:6" x14ac:dyDescent="0.3">
      <c r="A535" t="str">
        <f>IF(ISBLANK(Justificar!B542),"",Justificar!B542)</f>
        <v/>
      </c>
      <c r="B535" t="str" cm="1">
        <f t="array" ref="B535">_xlfn.XLOOKUP(TablaJust[[#This Row],[User Code]],User[[#All],[User Code]],User[[#All],[CM]],"")</f>
        <v/>
      </c>
      <c r="C535" t="str">
        <f>IF(ISBLANK(Justificar!C542),"",Justificar!C542)</f>
        <v/>
      </c>
      <c r="D535" t="str">
        <f>IF(ISBLANK(Justificar!D542),"",Justificar!D542)</f>
        <v/>
      </c>
      <c r="E535" t="str">
        <f>IF(ISBLANK(Justificar!E542),"",Justificar!E542)</f>
        <v/>
      </c>
      <c r="F535" t="str">
        <f>IF(ISBLANK(Justificar!F542),"",Justificar!F542)</f>
        <v/>
      </c>
    </row>
    <row r="536" spans="1:6" x14ac:dyDescent="0.3">
      <c r="A536" t="str">
        <f>IF(ISBLANK(Justificar!B543),"",Justificar!B543)</f>
        <v/>
      </c>
      <c r="B536" t="str" cm="1">
        <f t="array" ref="B536">_xlfn.XLOOKUP(TablaJust[[#This Row],[User Code]],User[[#All],[User Code]],User[[#All],[CM]],"")</f>
        <v/>
      </c>
      <c r="C536" t="str">
        <f>IF(ISBLANK(Justificar!C543),"",Justificar!C543)</f>
        <v/>
      </c>
      <c r="D536" t="str">
        <f>IF(ISBLANK(Justificar!D543),"",Justificar!D543)</f>
        <v/>
      </c>
      <c r="E536" t="str">
        <f>IF(ISBLANK(Justificar!E543),"",Justificar!E543)</f>
        <v/>
      </c>
      <c r="F536" t="str">
        <f>IF(ISBLANK(Justificar!F543),"",Justificar!F543)</f>
        <v/>
      </c>
    </row>
    <row r="537" spans="1:6" x14ac:dyDescent="0.3">
      <c r="A537" t="str">
        <f>IF(ISBLANK(Justificar!B544),"",Justificar!B544)</f>
        <v/>
      </c>
      <c r="B537" t="str" cm="1">
        <f t="array" ref="B537">_xlfn.XLOOKUP(TablaJust[[#This Row],[User Code]],User[[#All],[User Code]],User[[#All],[CM]],"")</f>
        <v/>
      </c>
      <c r="C537" t="str">
        <f>IF(ISBLANK(Justificar!C544),"",Justificar!C544)</f>
        <v/>
      </c>
      <c r="D537" t="str">
        <f>IF(ISBLANK(Justificar!D544),"",Justificar!D544)</f>
        <v/>
      </c>
      <c r="E537" t="str">
        <f>IF(ISBLANK(Justificar!E544),"",Justificar!E544)</f>
        <v/>
      </c>
      <c r="F537" t="str">
        <f>IF(ISBLANK(Justificar!F544),"",Justificar!F544)</f>
        <v/>
      </c>
    </row>
    <row r="538" spans="1:6" x14ac:dyDescent="0.3">
      <c r="A538" t="str">
        <f>IF(ISBLANK(Justificar!B545),"",Justificar!B545)</f>
        <v/>
      </c>
      <c r="B538" t="str" cm="1">
        <f t="array" ref="B538">_xlfn.XLOOKUP(TablaJust[[#This Row],[User Code]],User[[#All],[User Code]],User[[#All],[CM]],"")</f>
        <v/>
      </c>
      <c r="C538" t="str">
        <f>IF(ISBLANK(Justificar!C545),"",Justificar!C545)</f>
        <v/>
      </c>
      <c r="D538" t="str">
        <f>IF(ISBLANK(Justificar!D545),"",Justificar!D545)</f>
        <v/>
      </c>
      <c r="E538" t="str">
        <f>IF(ISBLANK(Justificar!E545),"",Justificar!E545)</f>
        <v/>
      </c>
      <c r="F538" t="str">
        <f>IF(ISBLANK(Justificar!F545),"",Justificar!F545)</f>
        <v/>
      </c>
    </row>
    <row r="539" spans="1:6" x14ac:dyDescent="0.3">
      <c r="A539" t="str">
        <f>IF(ISBLANK(Justificar!B546),"",Justificar!B546)</f>
        <v/>
      </c>
      <c r="B539" t="str" cm="1">
        <f t="array" ref="B539">_xlfn.XLOOKUP(TablaJust[[#This Row],[User Code]],User[[#All],[User Code]],User[[#All],[CM]],"")</f>
        <v/>
      </c>
      <c r="C539" t="str">
        <f>IF(ISBLANK(Justificar!C546),"",Justificar!C546)</f>
        <v/>
      </c>
      <c r="D539" t="str">
        <f>IF(ISBLANK(Justificar!D546),"",Justificar!D546)</f>
        <v/>
      </c>
      <c r="E539" t="str">
        <f>IF(ISBLANK(Justificar!E546),"",Justificar!E546)</f>
        <v/>
      </c>
      <c r="F539" t="str">
        <f>IF(ISBLANK(Justificar!F546),"",Justificar!F546)</f>
        <v/>
      </c>
    </row>
    <row r="540" spans="1:6" x14ac:dyDescent="0.3">
      <c r="A540" t="str">
        <f>IF(ISBLANK(Justificar!B547),"",Justificar!B547)</f>
        <v/>
      </c>
      <c r="B540" t="str" cm="1">
        <f t="array" ref="B540">_xlfn.XLOOKUP(TablaJust[[#This Row],[User Code]],User[[#All],[User Code]],User[[#All],[CM]],"")</f>
        <v/>
      </c>
      <c r="C540" t="str">
        <f>IF(ISBLANK(Justificar!C547),"",Justificar!C547)</f>
        <v/>
      </c>
      <c r="D540" t="str">
        <f>IF(ISBLANK(Justificar!D547),"",Justificar!D547)</f>
        <v/>
      </c>
      <c r="E540" t="str">
        <f>IF(ISBLANK(Justificar!E547),"",Justificar!E547)</f>
        <v/>
      </c>
      <c r="F540" t="str">
        <f>IF(ISBLANK(Justificar!F547),"",Justificar!F547)</f>
        <v/>
      </c>
    </row>
    <row r="541" spans="1:6" x14ac:dyDescent="0.3">
      <c r="A541" t="str">
        <f>IF(ISBLANK(Justificar!B548),"",Justificar!B548)</f>
        <v/>
      </c>
      <c r="B541" t="str" cm="1">
        <f t="array" ref="B541">_xlfn.XLOOKUP(TablaJust[[#This Row],[User Code]],User[[#All],[User Code]],User[[#All],[CM]],"")</f>
        <v/>
      </c>
      <c r="C541" t="str">
        <f>IF(ISBLANK(Justificar!C548),"",Justificar!C548)</f>
        <v/>
      </c>
      <c r="D541" t="str">
        <f>IF(ISBLANK(Justificar!D548),"",Justificar!D548)</f>
        <v/>
      </c>
      <c r="E541" t="str">
        <f>IF(ISBLANK(Justificar!E548),"",Justificar!E548)</f>
        <v/>
      </c>
      <c r="F541" t="str">
        <f>IF(ISBLANK(Justificar!F548),"",Justificar!F548)</f>
        <v/>
      </c>
    </row>
    <row r="542" spans="1:6" x14ac:dyDescent="0.3">
      <c r="A542" t="str">
        <f>IF(ISBLANK(Justificar!B549),"",Justificar!B549)</f>
        <v/>
      </c>
      <c r="B542" t="str" cm="1">
        <f t="array" ref="B542">_xlfn.XLOOKUP(TablaJust[[#This Row],[User Code]],User[[#All],[User Code]],User[[#All],[CM]],"")</f>
        <v/>
      </c>
      <c r="C542" t="str">
        <f>IF(ISBLANK(Justificar!C549),"",Justificar!C549)</f>
        <v/>
      </c>
      <c r="D542" t="str">
        <f>IF(ISBLANK(Justificar!D549),"",Justificar!D549)</f>
        <v/>
      </c>
      <c r="E542" t="str">
        <f>IF(ISBLANK(Justificar!E549),"",Justificar!E549)</f>
        <v/>
      </c>
      <c r="F542" t="str">
        <f>IF(ISBLANK(Justificar!F549),"",Justificar!F549)</f>
        <v/>
      </c>
    </row>
    <row r="543" spans="1:6" x14ac:dyDescent="0.3">
      <c r="A543" t="str">
        <f>IF(ISBLANK(Justificar!B550),"",Justificar!B550)</f>
        <v/>
      </c>
      <c r="B543" t="str" cm="1">
        <f t="array" ref="B543">_xlfn.XLOOKUP(TablaJust[[#This Row],[User Code]],User[[#All],[User Code]],User[[#All],[CM]],"")</f>
        <v/>
      </c>
      <c r="C543" t="str">
        <f>IF(ISBLANK(Justificar!C550),"",Justificar!C550)</f>
        <v/>
      </c>
      <c r="D543" t="str">
        <f>IF(ISBLANK(Justificar!D550),"",Justificar!D550)</f>
        <v/>
      </c>
      <c r="E543" t="str">
        <f>IF(ISBLANK(Justificar!E550),"",Justificar!E550)</f>
        <v/>
      </c>
      <c r="F543" t="str">
        <f>IF(ISBLANK(Justificar!F550),"",Justificar!F550)</f>
        <v/>
      </c>
    </row>
    <row r="544" spans="1:6" x14ac:dyDescent="0.3">
      <c r="A544" t="str">
        <f>IF(ISBLANK(Justificar!B551),"",Justificar!B551)</f>
        <v/>
      </c>
      <c r="B544" t="str" cm="1">
        <f t="array" ref="B544">_xlfn.XLOOKUP(TablaJust[[#This Row],[User Code]],User[[#All],[User Code]],User[[#All],[CM]],"")</f>
        <v/>
      </c>
      <c r="C544" t="str">
        <f>IF(ISBLANK(Justificar!C551),"",Justificar!C551)</f>
        <v/>
      </c>
      <c r="D544" t="str">
        <f>IF(ISBLANK(Justificar!D551),"",Justificar!D551)</f>
        <v/>
      </c>
      <c r="E544" t="str">
        <f>IF(ISBLANK(Justificar!E551),"",Justificar!E551)</f>
        <v/>
      </c>
      <c r="F544" t="str">
        <f>IF(ISBLANK(Justificar!F551),"",Justificar!F551)</f>
        <v/>
      </c>
    </row>
    <row r="545" spans="1:6" x14ac:dyDescent="0.3">
      <c r="A545" t="str">
        <f>IF(ISBLANK(Justificar!B552),"",Justificar!B552)</f>
        <v/>
      </c>
      <c r="B545" t="str" cm="1">
        <f t="array" ref="B545">_xlfn.XLOOKUP(TablaJust[[#This Row],[User Code]],User[[#All],[User Code]],User[[#All],[CM]],"")</f>
        <v/>
      </c>
      <c r="C545" t="str">
        <f>IF(ISBLANK(Justificar!C552),"",Justificar!C552)</f>
        <v/>
      </c>
      <c r="D545" t="str">
        <f>IF(ISBLANK(Justificar!D552),"",Justificar!D552)</f>
        <v/>
      </c>
      <c r="E545" t="str">
        <f>IF(ISBLANK(Justificar!E552),"",Justificar!E552)</f>
        <v/>
      </c>
      <c r="F545" t="str">
        <f>IF(ISBLANK(Justificar!F552),"",Justificar!F552)</f>
        <v/>
      </c>
    </row>
    <row r="546" spans="1:6" x14ac:dyDescent="0.3">
      <c r="A546" t="str">
        <f>IF(ISBLANK(Justificar!B553),"",Justificar!B553)</f>
        <v/>
      </c>
      <c r="B546" t="str" cm="1">
        <f t="array" ref="B546">_xlfn.XLOOKUP(TablaJust[[#This Row],[User Code]],User[[#All],[User Code]],User[[#All],[CM]],"")</f>
        <v/>
      </c>
      <c r="C546" t="str">
        <f>IF(ISBLANK(Justificar!C553),"",Justificar!C553)</f>
        <v/>
      </c>
      <c r="D546" t="str">
        <f>IF(ISBLANK(Justificar!D553),"",Justificar!D553)</f>
        <v/>
      </c>
      <c r="E546" t="str">
        <f>IF(ISBLANK(Justificar!E553),"",Justificar!E553)</f>
        <v/>
      </c>
      <c r="F546" t="str">
        <f>IF(ISBLANK(Justificar!F553),"",Justificar!F553)</f>
        <v/>
      </c>
    </row>
    <row r="547" spans="1:6" x14ac:dyDescent="0.3">
      <c r="A547" t="str">
        <f>IF(ISBLANK(Justificar!B554),"",Justificar!B554)</f>
        <v/>
      </c>
      <c r="B547" t="str" cm="1">
        <f t="array" ref="B547">_xlfn.XLOOKUP(TablaJust[[#This Row],[User Code]],User[[#All],[User Code]],User[[#All],[CM]],"")</f>
        <v/>
      </c>
      <c r="C547" t="str">
        <f>IF(ISBLANK(Justificar!C554),"",Justificar!C554)</f>
        <v/>
      </c>
      <c r="D547" t="str">
        <f>IF(ISBLANK(Justificar!D554),"",Justificar!D554)</f>
        <v/>
      </c>
      <c r="E547" t="str">
        <f>IF(ISBLANK(Justificar!E554),"",Justificar!E554)</f>
        <v/>
      </c>
      <c r="F547" t="str">
        <f>IF(ISBLANK(Justificar!F554),"",Justificar!F554)</f>
        <v/>
      </c>
    </row>
    <row r="548" spans="1:6" x14ac:dyDescent="0.3">
      <c r="A548" t="str">
        <f>IF(ISBLANK(Justificar!B555),"",Justificar!B555)</f>
        <v/>
      </c>
      <c r="B548" t="str" cm="1">
        <f t="array" ref="B548">_xlfn.XLOOKUP(TablaJust[[#This Row],[User Code]],User[[#All],[User Code]],User[[#All],[CM]],"")</f>
        <v/>
      </c>
      <c r="C548" t="str">
        <f>IF(ISBLANK(Justificar!C555),"",Justificar!C555)</f>
        <v/>
      </c>
      <c r="D548" t="str">
        <f>IF(ISBLANK(Justificar!D555),"",Justificar!D555)</f>
        <v/>
      </c>
      <c r="E548" t="str">
        <f>IF(ISBLANK(Justificar!E555),"",Justificar!E555)</f>
        <v/>
      </c>
      <c r="F548" t="str">
        <f>IF(ISBLANK(Justificar!F555),"",Justificar!F555)</f>
        <v/>
      </c>
    </row>
    <row r="549" spans="1:6" x14ac:dyDescent="0.3">
      <c r="A549" t="str">
        <f>IF(ISBLANK(Justificar!B556),"",Justificar!B556)</f>
        <v/>
      </c>
      <c r="B549" t="str" cm="1">
        <f t="array" ref="B549">_xlfn.XLOOKUP(TablaJust[[#This Row],[User Code]],User[[#All],[User Code]],User[[#All],[CM]],"")</f>
        <v/>
      </c>
      <c r="C549" t="str">
        <f>IF(ISBLANK(Justificar!C556),"",Justificar!C556)</f>
        <v/>
      </c>
      <c r="D549" t="str">
        <f>IF(ISBLANK(Justificar!D556),"",Justificar!D556)</f>
        <v/>
      </c>
      <c r="E549" t="str">
        <f>IF(ISBLANK(Justificar!E556),"",Justificar!E556)</f>
        <v/>
      </c>
      <c r="F549" t="str">
        <f>IF(ISBLANK(Justificar!F556),"",Justificar!F556)</f>
        <v/>
      </c>
    </row>
    <row r="550" spans="1:6" x14ac:dyDescent="0.3">
      <c r="A550" t="str">
        <f>IF(ISBLANK(Justificar!B557),"",Justificar!B557)</f>
        <v/>
      </c>
      <c r="B550" t="str" cm="1">
        <f t="array" ref="B550">_xlfn.XLOOKUP(TablaJust[[#This Row],[User Code]],User[[#All],[User Code]],User[[#All],[CM]],"")</f>
        <v/>
      </c>
      <c r="C550" t="str">
        <f>IF(ISBLANK(Justificar!C557),"",Justificar!C557)</f>
        <v/>
      </c>
      <c r="D550" t="str">
        <f>IF(ISBLANK(Justificar!D557),"",Justificar!D557)</f>
        <v/>
      </c>
      <c r="E550" t="str">
        <f>IF(ISBLANK(Justificar!E557),"",Justificar!E557)</f>
        <v/>
      </c>
      <c r="F550" t="str">
        <f>IF(ISBLANK(Justificar!F557),"",Justificar!F557)</f>
        <v/>
      </c>
    </row>
    <row r="551" spans="1:6" x14ac:dyDescent="0.3">
      <c r="A551" t="str">
        <f>IF(ISBLANK(Justificar!B558),"",Justificar!B558)</f>
        <v/>
      </c>
      <c r="B551" t="str" cm="1">
        <f t="array" ref="B551">_xlfn.XLOOKUP(TablaJust[[#This Row],[User Code]],User[[#All],[User Code]],User[[#All],[CM]],"")</f>
        <v/>
      </c>
      <c r="C551" t="str">
        <f>IF(ISBLANK(Justificar!C558),"",Justificar!C558)</f>
        <v/>
      </c>
      <c r="D551" t="str">
        <f>IF(ISBLANK(Justificar!D558),"",Justificar!D558)</f>
        <v/>
      </c>
      <c r="E551" t="str">
        <f>IF(ISBLANK(Justificar!E558),"",Justificar!E558)</f>
        <v/>
      </c>
      <c r="F551" t="str">
        <f>IF(ISBLANK(Justificar!F558),"",Justificar!F558)</f>
        <v/>
      </c>
    </row>
    <row r="552" spans="1:6" x14ac:dyDescent="0.3">
      <c r="A552" t="str">
        <f>IF(ISBLANK(Justificar!B559),"",Justificar!B559)</f>
        <v/>
      </c>
      <c r="B552" t="str" cm="1">
        <f t="array" ref="B552">_xlfn.XLOOKUP(TablaJust[[#This Row],[User Code]],User[[#All],[User Code]],User[[#All],[CM]],"")</f>
        <v/>
      </c>
      <c r="C552" t="str">
        <f>IF(ISBLANK(Justificar!C559),"",Justificar!C559)</f>
        <v/>
      </c>
      <c r="D552" t="str">
        <f>IF(ISBLANK(Justificar!D559),"",Justificar!D559)</f>
        <v/>
      </c>
      <c r="E552" t="str">
        <f>IF(ISBLANK(Justificar!E559),"",Justificar!E559)</f>
        <v/>
      </c>
      <c r="F552" t="str">
        <f>IF(ISBLANK(Justificar!F559),"",Justificar!F559)</f>
        <v/>
      </c>
    </row>
    <row r="553" spans="1:6" x14ac:dyDescent="0.3">
      <c r="A553" t="str">
        <f>IF(ISBLANK(Justificar!B560),"",Justificar!B560)</f>
        <v/>
      </c>
      <c r="B553" t="str" cm="1">
        <f t="array" ref="B553">_xlfn.XLOOKUP(TablaJust[[#This Row],[User Code]],User[[#All],[User Code]],User[[#All],[CM]],"")</f>
        <v/>
      </c>
      <c r="C553" t="str">
        <f>IF(ISBLANK(Justificar!C560),"",Justificar!C560)</f>
        <v/>
      </c>
      <c r="D553" t="str">
        <f>IF(ISBLANK(Justificar!D560),"",Justificar!D560)</f>
        <v/>
      </c>
      <c r="E553" t="str">
        <f>IF(ISBLANK(Justificar!E560),"",Justificar!E560)</f>
        <v/>
      </c>
      <c r="F553" t="str">
        <f>IF(ISBLANK(Justificar!F560),"",Justificar!F560)</f>
        <v/>
      </c>
    </row>
    <row r="554" spans="1:6" x14ac:dyDescent="0.3">
      <c r="A554" t="str">
        <f>IF(ISBLANK(Justificar!B561),"",Justificar!B561)</f>
        <v/>
      </c>
      <c r="B554" t="str" cm="1">
        <f t="array" ref="B554">_xlfn.XLOOKUP(TablaJust[[#This Row],[User Code]],User[[#All],[User Code]],User[[#All],[CM]],"")</f>
        <v/>
      </c>
      <c r="C554" t="str">
        <f>IF(ISBLANK(Justificar!C561),"",Justificar!C561)</f>
        <v/>
      </c>
      <c r="D554" t="str">
        <f>IF(ISBLANK(Justificar!D561),"",Justificar!D561)</f>
        <v/>
      </c>
      <c r="E554" t="str">
        <f>IF(ISBLANK(Justificar!E561),"",Justificar!E561)</f>
        <v/>
      </c>
      <c r="F554" t="str">
        <f>IF(ISBLANK(Justificar!F561),"",Justificar!F561)</f>
        <v/>
      </c>
    </row>
    <row r="555" spans="1:6" x14ac:dyDescent="0.3">
      <c r="A555" t="str">
        <f>IF(ISBLANK(Justificar!B562),"",Justificar!B562)</f>
        <v/>
      </c>
      <c r="B555" t="str" cm="1">
        <f t="array" ref="B555">_xlfn.XLOOKUP(TablaJust[[#This Row],[User Code]],User[[#All],[User Code]],User[[#All],[CM]],"")</f>
        <v/>
      </c>
      <c r="C555" t="str">
        <f>IF(ISBLANK(Justificar!C562),"",Justificar!C562)</f>
        <v/>
      </c>
      <c r="D555" t="str">
        <f>IF(ISBLANK(Justificar!D562),"",Justificar!D562)</f>
        <v/>
      </c>
      <c r="E555" t="str">
        <f>IF(ISBLANK(Justificar!E562),"",Justificar!E562)</f>
        <v/>
      </c>
      <c r="F555" t="str">
        <f>IF(ISBLANK(Justificar!F562),"",Justificar!F562)</f>
        <v/>
      </c>
    </row>
    <row r="556" spans="1:6" x14ac:dyDescent="0.3">
      <c r="A556" t="str">
        <f>IF(ISBLANK(Justificar!B563),"",Justificar!B563)</f>
        <v/>
      </c>
      <c r="B556" t="str" cm="1">
        <f t="array" ref="B556">_xlfn.XLOOKUP(TablaJust[[#This Row],[User Code]],User[[#All],[User Code]],User[[#All],[CM]],"")</f>
        <v/>
      </c>
      <c r="C556" t="str">
        <f>IF(ISBLANK(Justificar!C563),"",Justificar!C563)</f>
        <v/>
      </c>
      <c r="D556" t="str">
        <f>IF(ISBLANK(Justificar!D563),"",Justificar!D563)</f>
        <v/>
      </c>
      <c r="E556" t="str">
        <f>IF(ISBLANK(Justificar!E563),"",Justificar!E563)</f>
        <v/>
      </c>
      <c r="F556" t="str">
        <f>IF(ISBLANK(Justificar!F563),"",Justificar!F563)</f>
        <v/>
      </c>
    </row>
    <row r="557" spans="1:6" x14ac:dyDescent="0.3">
      <c r="A557" t="str">
        <f>IF(ISBLANK(Justificar!B564),"",Justificar!B564)</f>
        <v/>
      </c>
      <c r="B557" t="str" cm="1">
        <f t="array" ref="B557">_xlfn.XLOOKUP(TablaJust[[#This Row],[User Code]],User[[#All],[User Code]],User[[#All],[CM]],"")</f>
        <v/>
      </c>
      <c r="C557" t="str">
        <f>IF(ISBLANK(Justificar!C564),"",Justificar!C564)</f>
        <v/>
      </c>
      <c r="D557" t="str">
        <f>IF(ISBLANK(Justificar!D564),"",Justificar!D564)</f>
        <v/>
      </c>
      <c r="E557" t="str">
        <f>IF(ISBLANK(Justificar!E564),"",Justificar!E564)</f>
        <v/>
      </c>
      <c r="F557" t="str">
        <f>IF(ISBLANK(Justificar!F564),"",Justificar!F564)</f>
        <v/>
      </c>
    </row>
    <row r="558" spans="1:6" x14ac:dyDescent="0.3">
      <c r="A558" t="str">
        <f>IF(ISBLANK(Justificar!B565),"",Justificar!B565)</f>
        <v/>
      </c>
      <c r="B558" t="str" cm="1">
        <f t="array" ref="B558">_xlfn.XLOOKUP(TablaJust[[#This Row],[User Code]],User[[#All],[User Code]],User[[#All],[CM]],"")</f>
        <v/>
      </c>
      <c r="C558" t="str">
        <f>IF(ISBLANK(Justificar!C565),"",Justificar!C565)</f>
        <v/>
      </c>
      <c r="D558" t="str">
        <f>IF(ISBLANK(Justificar!D565),"",Justificar!D565)</f>
        <v/>
      </c>
      <c r="E558" t="str">
        <f>IF(ISBLANK(Justificar!E565),"",Justificar!E565)</f>
        <v/>
      </c>
      <c r="F558" t="str">
        <f>IF(ISBLANK(Justificar!F565),"",Justificar!F565)</f>
        <v/>
      </c>
    </row>
    <row r="559" spans="1:6" x14ac:dyDescent="0.3">
      <c r="A559" t="str">
        <f>IF(ISBLANK(Justificar!B566),"",Justificar!B566)</f>
        <v/>
      </c>
      <c r="B559" t="str" cm="1">
        <f t="array" ref="B559">_xlfn.XLOOKUP(TablaJust[[#This Row],[User Code]],User[[#All],[User Code]],User[[#All],[CM]],"")</f>
        <v/>
      </c>
      <c r="C559" t="str">
        <f>IF(ISBLANK(Justificar!C566),"",Justificar!C566)</f>
        <v/>
      </c>
      <c r="D559" t="str">
        <f>IF(ISBLANK(Justificar!D566),"",Justificar!D566)</f>
        <v/>
      </c>
      <c r="E559" t="str">
        <f>IF(ISBLANK(Justificar!E566),"",Justificar!E566)</f>
        <v/>
      </c>
      <c r="F559" t="str">
        <f>IF(ISBLANK(Justificar!F566),"",Justificar!F566)</f>
        <v/>
      </c>
    </row>
    <row r="560" spans="1:6" x14ac:dyDescent="0.3">
      <c r="A560" t="str">
        <f>IF(ISBLANK(Justificar!B567),"",Justificar!B567)</f>
        <v/>
      </c>
      <c r="B560" t="str" cm="1">
        <f t="array" ref="B560">_xlfn.XLOOKUP(TablaJust[[#This Row],[User Code]],User[[#All],[User Code]],User[[#All],[CM]],"")</f>
        <v/>
      </c>
      <c r="C560" t="str">
        <f>IF(ISBLANK(Justificar!C567),"",Justificar!C567)</f>
        <v/>
      </c>
      <c r="D560" t="str">
        <f>IF(ISBLANK(Justificar!D567),"",Justificar!D567)</f>
        <v/>
      </c>
      <c r="E560" t="str">
        <f>IF(ISBLANK(Justificar!E567),"",Justificar!E567)</f>
        <v/>
      </c>
      <c r="F560" t="str">
        <f>IF(ISBLANK(Justificar!F567),"",Justificar!F567)</f>
        <v/>
      </c>
    </row>
    <row r="561" spans="1:6" x14ac:dyDescent="0.3">
      <c r="A561" t="str">
        <f>IF(ISBLANK(Justificar!B568),"",Justificar!B568)</f>
        <v/>
      </c>
      <c r="B561" t="str" cm="1">
        <f t="array" ref="B561">_xlfn.XLOOKUP(TablaJust[[#This Row],[User Code]],User[[#All],[User Code]],User[[#All],[CM]],"")</f>
        <v/>
      </c>
      <c r="C561" t="str">
        <f>IF(ISBLANK(Justificar!C568),"",Justificar!C568)</f>
        <v/>
      </c>
      <c r="D561" t="str">
        <f>IF(ISBLANK(Justificar!D568),"",Justificar!D568)</f>
        <v/>
      </c>
      <c r="E561" t="str">
        <f>IF(ISBLANK(Justificar!E568),"",Justificar!E568)</f>
        <v/>
      </c>
      <c r="F561" t="str">
        <f>IF(ISBLANK(Justificar!F568),"",Justificar!F568)</f>
        <v/>
      </c>
    </row>
    <row r="562" spans="1:6" x14ac:dyDescent="0.3">
      <c r="A562" t="str">
        <f>IF(ISBLANK(Justificar!B569),"",Justificar!B569)</f>
        <v/>
      </c>
      <c r="B562" t="str" cm="1">
        <f t="array" ref="B562">_xlfn.XLOOKUP(TablaJust[[#This Row],[User Code]],User[[#All],[User Code]],User[[#All],[CM]],"")</f>
        <v/>
      </c>
      <c r="C562" t="str">
        <f>IF(ISBLANK(Justificar!C569),"",Justificar!C569)</f>
        <v/>
      </c>
      <c r="D562" t="str">
        <f>IF(ISBLANK(Justificar!D569),"",Justificar!D569)</f>
        <v/>
      </c>
      <c r="E562" t="str">
        <f>IF(ISBLANK(Justificar!E569),"",Justificar!E569)</f>
        <v/>
      </c>
      <c r="F562" t="str">
        <f>IF(ISBLANK(Justificar!F569),"",Justificar!F569)</f>
        <v/>
      </c>
    </row>
    <row r="563" spans="1:6" x14ac:dyDescent="0.3">
      <c r="A563" t="str">
        <f>IF(ISBLANK(Justificar!B570),"",Justificar!B570)</f>
        <v/>
      </c>
      <c r="B563" t="str" cm="1">
        <f t="array" ref="B563">_xlfn.XLOOKUP(TablaJust[[#This Row],[User Code]],User[[#All],[User Code]],User[[#All],[CM]],"")</f>
        <v/>
      </c>
      <c r="C563" t="str">
        <f>IF(ISBLANK(Justificar!C570),"",Justificar!C570)</f>
        <v/>
      </c>
      <c r="D563" t="str">
        <f>IF(ISBLANK(Justificar!D570),"",Justificar!D570)</f>
        <v/>
      </c>
      <c r="E563" t="str">
        <f>IF(ISBLANK(Justificar!E570),"",Justificar!E570)</f>
        <v/>
      </c>
      <c r="F563" t="str">
        <f>IF(ISBLANK(Justificar!F570),"",Justificar!F570)</f>
        <v/>
      </c>
    </row>
    <row r="564" spans="1:6" x14ac:dyDescent="0.3">
      <c r="A564" t="str">
        <f>IF(ISBLANK(Justificar!B571),"",Justificar!B571)</f>
        <v/>
      </c>
      <c r="B564" t="str" cm="1">
        <f t="array" ref="B564">_xlfn.XLOOKUP(TablaJust[[#This Row],[User Code]],User[[#All],[User Code]],User[[#All],[CM]],"")</f>
        <v/>
      </c>
      <c r="C564" t="str">
        <f>IF(ISBLANK(Justificar!C571),"",Justificar!C571)</f>
        <v/>
      </c>
      <c r="D564" t="str">
        <f>IF(ISBLANK(Justificar!D571),"",Justificar!D571)</f>
        <v/>
      </c>
      <c r="E564" t="str">
        <f>IF(ISBLANK(Justificar!E571),"",Justificar!E571)</f>
        <v/>
      </c>
      <c r="F564" t="str">
        <f>IF(ISBLANK(Justificar!F571),"",Justificar!F571)</f>
        <v/>
      </c>
    </row>
    <row r="565" spans="1:6" x14ac:dyDescent="0.3">
      <c r="A565" t="str">
        <f>IF(ISBLANK(Justificar!B572),"",Justificar!B572)</f>
        <v/>
      </c>
      <c r="B565" t="str" cm="1">
        <f t="array" ref="B565">_xlfn.XLOOKUP(TablaJust[[#This Row],[User Code]],User[[#All],[User Code]],User[[#All],[CM]],"")</f>
        <v/>
      </c>
      <c r="C565" t="str">
        <f>IF(ISBLANK(Justificar!C572),"",Justificar!C572)</f>
        <v/>
      </c>
      <c r="D565" t="str">
        <f>IF(ISBLANK(Justificar!D572),"",Justificar!D572)</f>
        <v/>
      </c>
      <c r="E565" t="str">
        <f>IF(ISBLANK(Justificar!E572),"",Justificar!E572)</f>
        <v/>
      </c>
      <c r="F565" t="str">
        <f>IF(ISBLANK(Justificar!F572),"",Justificar!F572)</f>
        <v/>
      </c>
    </row>
    <row r="566" spans="1:6" x14ac:dyDescent="0.3">
      <c r="A566" t="str">
        <f>IF(ISBLANK(Justificar!B573),"",Justificar!B573)</f>
        <v/>
      </c>
      <c r="B566" t="str" cm="1">
        <f t="array" ref="B566">_xlfn.XLOOKUP(TablaJust[[#This Row],[User Code]],User[[#All],[User Code]],User[[#All],[CM]],"")</f>
        <v/>
      </c>
      <c r="C566" t="str">
        <f>IF(ISBLANK(Justificar!C573),"",Justificar!C573)</f>
        <v/>
      </c>
      <c r="D566" t="str">
        <f>IF(ISBLANK(Justificar!D573),"",Justificar!D573)</f>
        <v/>
      </c>
      <c r="E566" t="str">
        <f>IF(ISBLANK(Justificar!E573),"",Justificar!E573)</f>
        <v/>
      </c>
      <c r="F566" t="str">
        <f>IF(ISBLANK(Justificar!F573),"",Justificar!F573)</f>
        <v/>
      </c>
    </row>
    <row r="567" spans="1:6" x14ac:dyDescent="0.3">
      <c r="A567" t="str">
        <f>IF(ISBLANK(Justificar!B574),"",Justificar!B574)</f>
        <v/>
      </c>
      <c r="B567" t="str" cm="1">
        <f t="array" ref="B567">_xlfn.XLOOKUP(TablaJust[[#This Row],[User Code]],User[[#All],[User Code]],User[[#All],[CM]],"")</f>
        <v/>
      </c>
      <c r="C567" t="str">
        <f>IF(ISBLANK(Justificar!C574),"",Justificar!C574)</f>
        <v/>
      </c>
      <c r="D567" t="str">
        <f>IF(ISBLANK(Justificar!D574),"",Justificar!D574)</f>
        <v/>
      </c>
      <c r="E567" t="str">
        <f>IF(ISBLANK(Justificar!E574),"",Justificar!E574)</f>
        <v/>
      </c>
      <c r="F567" t="str">
        <f>IF(ISBLANK(Justificar!F574),"",Justificar!F574)</f>
        <v/>
      </c>
    </row>
    <row r="568" spans="1:6" x14ac:dyDescent="0.3">
      <c r="A568" t="str">
        <f>IF(ISBLANK(Justificar!B575),"",Justificar!B575)</f>
        <v/>
      </c>
      <c r="B568" t="str" cm="1">
        <f t="array" ref="B568">_xlfn.XLOOKUP(TablaJust[[#This Row],[User Code]],User[[#All],[User Code]],User[[#All],[CM]],"")</f>
        <v/>
      </c>
      <c r="C568" t="str">
        <f>IF(ISBLANK(Justificar!C575),"",Justificar!C575)</f>
        <v/>
      </c>
      <c r="D568" t="str">
        <f>IF(ISBLANK(Justificar!D575),"",Justificar!D575)</f>
        <v/>
      </c>
      <c r="E568" t="str">
        <f>IF(ISBLANK(Justificar!E575),"",Justificar!E575)</f>
        <v/>
      </c>
      <c r="F568" t="str">
        <f>IF(ISBLANK(Justificar!F575),"",Justificar!F575)</f>
        <v/>
      </c>
    </row>
    <row r="569" spans="1:6" x14ac:dyDescent="0.3">
      <c r="A569" t="str">
        <f>IF(ISBLANK(Justificar!B576),"",Justificar!B576)</f>
        <v/>
      </c>
      <c r="B569" t="str" cm="1">
        <f t="array" ref="B569">_xlfn.XLOOKUP(TablaJust[[#This Row],[User Code]],User[[#All],[User Code]],User[[#All],[CM]],"")</f>
        <v/>
      </c>
      <c r="C569" t="str">
        <f>IF(ISBLANK(Justificar!C576),"",Justificar!C576)</f>
        <v/>
      </c>
      <c r="D569" t="str">
        <f>IF(ISBLANK(Justificar!D576),"",Justificar!D576)</f>
        <v/>
      </c>
      <c r="E569" t="str">
        <f>IF(ISBLANK(Justificar!E576),"",Justificar!E576)</f>
        <v/>
      </c>
      <c r="F569" t="str">
        <f>IF(ISBLANK(Justificar!F576),"",Justificar!F576)</f>
        <v/>
      </c>
    </row>
    <row r="570" spans="1:6" x14ac:dyDescent="0.3">
      <c r="A570" t="str">
        <f>IF(ISBLANK(Justificar!B577),"",Justificar!B577)</f>
        <v/>
      </c>
      <c r="B570" t="str" cm="1">
        <f t="array" ref="B570">_xlfn.XLOOKUP(TablaJust[[#This Row],[User Code]],User[[#All],[User Code]],User[[#All],[CM]],"")</f>
        <v/>
      </c>
      <c r="C570" t="str">
        <f>IF(ISBLANK(Justificar!C577),"",Justificar!C577)</f>
        <v/>
      </c>
      <c r="D570" t="str">
        <f>IF(ISBLANK(Justificar!D577),"",Justificar!D577)</f>
        <v/>
      </c>
      <c r="E570" t="str">
        <f>IF(ISBLANK(Justificar!E577),"",Justificar!E577)</f>
        <v/>
      </c>
      <c r="F570" t="str">
        <f>IF(ISBLANK(Justificar!F577),"",Justificar!F577)</f>
        <v/>
      </c>
    </row>
    <row r="571" spans="1:6" x14ac:dyDescent="0.3">
      <c r="A571" t="str">
        <f>IF(ISBLANK(Justificar!B578),"",Justificar!B578)</f>
        <v/>
      </c>
      <c r="B571" t="str" cm="1">
        <f t="array" ref="B571">_xlfn.XLOOKUP(TablaJust[[#This Row],[User Code]],User[[#All],[User Code]],User[[#All],[CM]],"")</f>
        <v/>
      </c>
      <c r="C571" t="str">
        <f>IF(ISBLANK(Justificar!C578),"",Justificar!C578)</f>
        <v/>
      </c>
      <c r="D571" t="str">
        <f>IF(ISBLANK(Justificar!D578),"",Justificar!D578)</f>
        <v/>
      </c>
      <c r="E571" t="str">
        <f>IF(ISBLANK(Justificar!E578),"",Justificar!E578)</f>
        <v/>
      </c>
      <c r="F571" t="str">
        <f>IF(ISBLANK(Justificar!F578),"",Justificar!F578)</f>
        <v/>
      </c>
    </row>
    <row r="572" spans="1:6" x14ac:dyDescent="0.3">
      <c r="A572" t="str">
        <f>IF(ISBLANK(Justificar!B579),"",Justificar!B579)</f>
        <v/>
      </c>
      <c r="B572" t="str" cm="1">
        <f t="array" ref="B572">_xlfn.XLOOKUP(TablaJust[[#This Row],[User Code]],User[[#All],[User Code]],User[[#All],[CM]],"")</f>
        <v/>
      </c>
      <c r="C572" t="str">
        <f>IF(ISBLANK(Justificar!C579),"",Justificar!C579)</f>
        <v/>
      </c>
      <c r="D572" t="str">
        <f>IF(ISBLANK(Justificar!D579),"",Justificar!D579)</f>
        <v/>
      </c>
      <c r="E572" t="str">
        <f>IF(ISBLANK(Justificar!E579),"",Justificar!E579)</f>
        <v/>
      </c>
      <c r="F572" t="str">
        <f>IF(ISBLANK(Justificar!F579),"",Justificar!F579)</f>
        <v/>
      </c>
    </row>
    <row r="573" spans="1:6" x14ac:dyDescent="0.3">
      <c r="A573" t="str">
        <f>IF(ISBLANK(Justificar!B580),"",Justificar!B580)</f>
        <v/>
      </c>
      <c r="B573" t="str" cm="1">
        <f t="array" ref="B573">_xlfn.XLOOKUP(TablaJust[[#This Row],[User Code]],User[[#All],[User Code]],User[[#All],[CM]],"")</f>
        <v/>
      </c>
      <c r="C573" t="str">
        <f>IF(ISBLANK(Justificar!C580),"",Justificar!C580)</f>
        <v/>
      </c>
      <c r="D573" t="str">
        <f>IF(ISBLANK(Justificar!D580),"",Justificar!D580)</f>
        <v/>
      </c>
      <c r="E573" t="str">
        <f>IF(ISBLANK(Justificar!E580),"",Justificar!E580)</f>
        <v/>
      </c>
      <c r="F573" t="str">
        <f>IF(ISBLANK(Justificar!F580),"",Justificar!F580)</f>
        <v/>
      </c>
    </row>
    <row r="574" spans="1:6" x14ac:dyDescent="0.3">
      <c r="A574" t="str">
        <f>IF(ISBLANK(Justificar!B581),"",Justificar!B581)</f>
        <v/>
      </c>
      <c r="B574" t="str" cm="1">
        <f t="array" ref="B574">_xlfn.XLOOKUP(TablaJust[[#This Row],[User Code]],User[[#All],[User Code]],User[[#All],[CM]],"")</f>
        <v/>
      </c>
      <c r="C574" t="str">
        <f>IF(ISBLANK(Justificar!C581),"",Justificar!C581)</f>
        <v/>
      </c>
      <c r="D574" t="str">
        <f>IF(ISBLANK(Justificar!D581),"",Justificar!D581)</f>
        <v/>
      </c>
      <c r="E574" t="str">
        <f>IF(ISBLANK(Justificar!E581),"",Justificar!E581)</f>
        <v/>
      </c>
      <c r="F574" t="str">
        <f>IF(ISBLANK(Justificar!F581),"",Justificar!F581)</f>
        <v/>
      </c>
    </row>
    <row r="575" spans="1:6" x14ac:dyDescent="0.3">
      <c r="A575" t="str">
        <f>IF(ISBLANK(Justificar!B582),"",Justificar!B582)</f>
        <v/>
      </c>
      <c r="B575" t="str" cm="1">
        <f t="array" ref="B575">_xlfn.XLOOKUP(TablaJust[[#This Row],[User Code]],User[[#All],[User Code]],User[[#All],[CM]],"")</f>
        <v/>
      </c>
      <c r="C575" t="str">
        <f>IF(ISBLANK(Justificar!C582),"",Justificar!C582)</f>
        <v/>
      </c>
      <c r="D575" t="str">
        <f>IF(ISBLANK(Justificar!D582),"",Justificar!D582)</f>
        <v/>
      </c>
      <c r="E575" t="str">
        <f>IF(ISBLANK(Justificar!E582),"",Justificar!E582)</f>
        <v/>
      </c>
      <c r="F575" t="str">
        <f>IF(ISBLANK(Justificar!F582),"",Justificar!F582)</f>
        <v/>
      </c>
    </row>
    <row r="576" spans="1:6" x14ac:dyDescent="0.3">
      <c r="A576" t="str">
        <f>IF(ISBLANK(Justificar!B583),"",Justificar!B583)</f>
        <v/>
      </c>
      <c r="B576" t="str" cm="1">
        <f t="array" ref="B576">_xlfn.XLOOKUP(TablaJust[[#This Row],[User Code]],User[[#All],[User Code]],User[[#All],[CM]],"")</f>
        <v/>
      </c>
      <c r="C576" t="str">
        <f>IF(ISBLANK(Justificar!C583),"",Justificar!C583)</f>
        <v/>
      </c>
      <c r="D576" t="str">
        <f>IF(ISBLANK(Justificar!D583),"",Justificar!D583)</f>
        <v/>
      </c>
      <c r="E576" t="str">
        <f>IF(ISBLANK(Justificar!E583),"",Justificar!E583)</f>
        <v/>
      </c>
      <c r="F576" t="str">
        <f>IF(ISBLANK(Justificar!F583),"",Justificar!F583)</f>
        <v/>
      </c>
    </row>
    <row r="577" spans="1:6" x14ac:dyDescent="0.3">
      <c r="A577" t="str">
        <f>IF(ISBLANK(Justificar!B584),"",Justificar!B584)</f>
        <v/>
      </c>
      <c r="B577" t="str" cm="1">
        <f t="array" ref="B577">_xlfn.XLOOKUP(TablaJust[[#This Row],[User Code]],User[[#All],[User Code]],User[[#All],[CM]],"")</f>
        <v/>
      </c>
      <c r="C577" t="str">
        <f>IF(ISBLANK(Justificar!C584),"",Justificar!C584)</f>
        <v/>
      </c>
      <c r="D577" t="str">
        <f>IF(ISBLANK(Justificar!D584),"",Justificar!D584)</f>
        <v/>
      </c>
      <c r="E577" t="str">
        <f>IF(ISBLANK(Justificar!E584),"",Justificar!E584)</f>
        <v/>
      </c>
      <c r="F577" t="str">
        <f>IF(ISBLANK(Justificar!F584),"",Justificar!F584)</f>
        <v/>
      </c>
    </row>
    <row r="578" spans="1:6" x14ac:dyDescent="0.3">
      <c r="A578" t="str">
        <f>IF(ISBLANK(Justificar!B585),"",Justificar!B585)</f>
        <v/>
      </c>
      <c r="B578" t="str" cm="1">
        <f t="array" ref="B578">_xlfn.XLOOKUP(TablaJust[[#This Row],[User Code]],User[[#All],[User Code]],User[[#All],[CM]],"")</f>
        <v/>
      </c>
      <c r="C578" t="str">
        <f>IF(ISBLANK(Justificar!C585),"",Justificar!C585)</f>
        <v/>
      </c>
      <c r="D578" t="str">
        <f>IF(ISBLANK(Justificar!D585),"",Justificar!D585)</f>
        <v/>
      </c>
      <c r="E578" t="str">
        <f>IF(ISBLANK(Justificar!E585),"",Justificar!E585)</f>
        <v/>
      </c>
      <c r="F578" t="str">
        <f>IF(ISBLANK(Justificar!F585),"",Justificar!F585)</f>
        <v/>
      </c>
    </row>
    <row r="579" spans="1:6" x14ac:dyDescent="0.3">
      <c r="A579" t="str">
        <f>IF(ISBLANK(Justificar!B586),"",Justificar!B586)</f>
        <v/>
      </c>
      <c r="B579" t="str" cm="1">
        <f t="array" ref="B579">_xlfn.XLOOKUP(TablaJust[[#This Row],[User Code]],User[[#All],[User Code]],User[[#All],[CM]],"")</f>
        <v/>
      </c>
      <c r="C579" t="str">
        <f>IF(ISBLANK(Justificar!C586),"",Justificar!C586)</f>
        <v/>
      </c>
      <c r="D579" t="str">
        <f>IF(ISBLANK(Justificar!D586),"",Justificar!D586)</f>
        <v/>
      </c>
      <c r="E579" t="str">
        <f>IF(ISBLANK(Justificar!E586),"",Justificar!E586)</f>
        <v/>
      </c>
      <c r="F579" t="str">
        <f>IF(ISBLANK(Justificar!F586),"",Justificar!F586)</f>
        <v/>
      </c>
    </row>
    <row r="580" spans="1:6" x14ac:dyDescent="0.3">
      <c r="A580" t="str">
        <f>IF(ISBLANK(Justificar!B587),"",Justificar!B587)</f>
        <v/>
      </c>
      <c r="B580" t="str" cm="1">
        <f t="array" ref="B580">_xlfn.XLOOKUP(TablaJust[[#This Row],[User Code]],User[[#All],[User Code]],User[[#All],[CM]],"")</f>
        <v/>
      </c>
      <c r="C580" t="str">
        <f>IF(ISBLANK(Justificar!C587),"",Justificar!C587)</f>
        <v/>
      </c>
      <c r="D580" t="str">
        <f>IF(ISBLANK(Justificar!D587),"",Justificar!D587)</f>
        <v/>
      </c>
      <c r="E580" t="str">
        <f>IF(ISBLANK(Justificar!E587),"",Justificar!E587)</f>
        <v/>
      </c>
      <c r="F580" t="str">
        <f>IF(ISBLANK(Justificar!F587),"",Justificar!F587)</f>
        <v/>
      </c>
    </row>
    <row r="581" spans="1:6" x14ac:dyDescent="0.3">
      <c r="A581" t="str">
        <f>IF(ISBLANK(Justificar!B588),"",Justificar!B588)</f>
        <v/>
      </c>
      <c r="B581" t="str" cm="1">
        <f t="array" ref="B581">_xlfn.XLOOKUP(TablaJust[[#This Row],[User Code]],User[[#All],[User Code]],User[[#All],[CM]],"")</f>
        <v/>
      </c>
      <c r="C581" t="str">
        <f>IF(ISBLANK(Justificar!C588),"",Justificar!C588)</f>
        <v/>
      </c>
      <c r="D581" t="str">
        <f>IF(ISBLANK(Justificar!D588),"",Justificar!D588)</f>
        <v/>
      </c>
      <c r="E581" t="str">
        <f>IF(ISBLANK(Justificar!E588),"",Justificar!E588)</f>
        <v/>
      </c>
      <c r="F581" t="str">
        <f>IF(ISBLANK(Justificar!F588),"",Justificar!F588)</f>
        <v/>
      </c>
    </row>
    <row r="582" spans="1:6" x14ac:dyDescent="0.3">
      <c r="A582" t="str">
        <f>IF(ISBLANK(Justificar!B589),"",Justificar!B589)</f>
        <v/>
      </c>
      <c r="B582" t="str" cm="1">
        <f t="array" ref="B582">_xlfn.XLOOKUP(TablaJust[[#This Row],[User Code]],User[[#All],[User Code]],User[[#All],[CM]],"")</f>
        <v/>
      </c>
      <c r="C582" t="str">
        <f>IF(ISBLANK(Justificar!C589),"",Justificar!C589)</f>
        <v/>
      </c>
      <c r="D582" t="str">
        <f>IF(ISBLANK(Justificar!D589),"",Justificar!D589)</f>
        <v/>
      </c>
      <c r="E582" t="str">
        <f>IF(ISBLANK(Justificar!E589),"",Justificar!E589)</f>
        <v/>
      </c>
      <c r="F582" t="str">
        <f>IF(ISBLANK(Justificar!F589),"",Justificar!F589)</f>
        <v/>
      </c>
    </row>
    <row r="583" spans="1:6" x14ac:dyDescent="0.3">
      <c r="A583" t="str">
        <f>IF(ISBLANK(Justificar!B590),"",Justificar!B590)</f>
        <v/>
      </c>
      <c r="B583" t="str" cm="1">
        <f t="array" ref="B583">_xlfn.XLOOKUP(TablaJust[[#This Row],[User Code]],User[[#All],[User Code]],User[[#All],[CM]],"")</f>
        <v/>
      </c>
      <c r="C583" t="str">
        <f>IF(ISBLANK(Justificar!C590),"",Justificar!C590)</f>
        <v/>
      </c>
      <c r="D583" t="str">
        <f>IF(ISBLANK(Justificar!D590),"",Justificar!D590)</f>
        <v/>
      </c>
      <c r="E583" t="str">
        <f>IF(ISBLANK(Justificar!E590),"",Justificar!E590)</f>
        <v/>
      </c>
      <c r="F583" t="str">
        <f>IF(ISBLANK(Justificar!F590),"",Justificar!F590)</f>
        <v/>
      </c>
    </row>
    <row r="584" spans="1:6" x14ac:dyDescent="0.3">
      <c r="A584" t="str">
        <f>IF(ISBLANK(Justificar!B591),"",Justificar!B591)</f>
        <v/>
      </c>
      <c r="B584" t="str" cm="1">
        <f t="array" ref="B584">_xlfn.XLOOKUP(TablaJust[[#This Row],[User Code]],User[[#All],[User Code]],User[[#All],[CM]],"")</f>
        <v/>
      </c>
      <c r="C584" t="str">
        <f>IF(ISBLANK(Justificar!C591),"",Justificar!C591)</f>
        <v/>
      </c>
      <c r="D584" t="str">
        <f>IF(ISBLANK(Justificar!D591),"",Justificar!D591)</f>
        <v/>
      </c>
      <c r="E584" t="str">
        <f>IF(ISBLANK(Justificar!E591),"",Justificar!E591)</f>
        <v/>
      </c>
      <c r="F584" t="str">
        <f>IF(ISBLANK(Justificar!F591),"",Justificar!F591)</f>
        <v/>
      </c>
    </row>
    <row r="585" spans="1:6" x14ac:dyDescent="0.3">
      <c r="A585" t="str">
        <f>IF(ISBLANK(Justificar!B592),"",Justificar!B592)</f>
        <v/>
      </c>
      <c r="B585" t="str" cm="1">
        <f t="array" ref="B585">_xlfn.XLOOKUP(TablaJust[[#This Row],[User Code]],User[[#All],[User Code]],User[[#All],[CM]],"")</f>
        <v/>
      </c>
      <c r="C585" t="str">
        <f>IF(ISBLANK(Justificar!C592),"",Justificar!C592)</f>
        <v/>
      </c>
      <c r="D585" t="str">
        <f>IF(ISBLANK(Justificar!D592),"",Justificar!D592)</f>
        <v/>
      </c>
      <c r="E585" t="str">
        <f>IF(ISBLANK(Justificar!E592),"",Justificar!E592)</f>
        <v/>
      </c>
      <c r="F585" t="str">
        <f>IF(ISBLANK(Justificar!F592),"",Justificar!F592)</f>
        <v/>
      </c>
    </row>
    <row r="586" spans="1:6" x14ac:dyDescent="0.3">
      <c r="A586" t="str">
        <f>IF(ISBLANK(Justificar!B593),"",Justificar!B593)</f>
        <v/>
      </c>
      <c r="B586" t="str" cm="1">
        <f t="array" ref="B586">_xlfn.XLOOKUP(TablaJust[[#This Row],[User Code]],User[[#All],[User Code]],User[[#All],[CM]],"")</f>
        <v/>
      </c>
      <c r="C586" t="str">
        <f>IF(ISBLANK(Justificar!C593),"",Justificar!C593)</f>
        <v/>
      </c>
      <c r="D586" t="str">
        <f>IF(ISBLANK(Justificar!D593),"",Justificar!D593)</f>
        <v/>
      </c>
      <c r="E586" t="str">
        <f>IF(ISBLANK(Justificar!E593),"",Justificar!E593)</f>
        <v/>
      </c>
      <c r="F586" t="str">
        <f>IF(ISBLANK(Justificar!F593),"",Justificar!F593)</f>
        <v/>
      </c>
    </row>
    <row r="587" spans="1:6" x14ac:dyDescent="0.3">
      <c r="A587" t="str">
        <f>IF(ISBLANK(Justificar!B594),"",Justificar!B594)</f>
        <v/>
      </c>
      <c r="B587" t="str" cm="1">
        <f t="array" ref="B587">_xlfn.XLOOKUP(TablaJust[[#This Row],[User Code]],User[[#All],[User Code]],User[[#All],[CM]],"")</f>
        <v/>
      </c>
      <c r="C587" t="str">
        <f>IF(ISBLANK(Justificar!C594),"",Justificar!C594)</f>
        <v/>
      </c>
      <c r="D587" t="str">
        <f>IF(ISBLANK(Justificar!D594),"",Justificar!D594)</f>
        <v/>
      </c>
      <c r="E587" t="str">
        <f>IF(ISBLANK(Justificar!E594),"",Justificar!E594)</f>
        <v/>
      </c>
      <c r="F587" t="str">
        <f>IF(ISBLANK(Justificar!F594),"",Justificar!F594)</f>
        <v/>
      </c>
    </row>
    <row r="588" spans="1:6" x14ac:dyDescent="0.3">
      <c r="A588" t="str">
        <f>IF(ISBLANK(Justificar!B595),"",Justificar!B595)</f>
        <v/>
      </c>
      <c r="B588" t="str" cm="1">
        <f t="array" ref="B588">_xlfn.XLOOKUP(TablaJust[[#This Row],[User Code]],User[[#All],[User Code]],User[[#All],[CM]],"")</f>
        <v/>
      </c>
      <c r="C588" t="str">
        <f>IF(ISBLANK(Justificar!C595),"",Justificar!C595)</f>
        <v/>
      </c>
      <c r="D588" t="str">
        <f>IF(ISBLANK(Justificar!D595),"",Justificar!D595)</f>
        <v/>
      </c>
      <c r="E588" t="str">
        <f>IF(ISBLANK(Justificar!E595),"",Justificar!E595)</f>
        <v/>
      </c>
      <c r="F588" t="str">
        <f>IF(ISBLANK(Justificar!F595),"",Justificar!F595)</f>
        <v/>
      </c>
    </row>
    <row r="589" spans="1:6" x14ac:dyDescent="0.3">
      <c r="A589" t="str">
        <f>IF(ISBLANK(Justificar!B596),"",Justificar!B596)</f>
        <v/>
      </c>
      <c r="B589" t="str" cm="1">
        <f t="array" ref="B589">_xlfn.XLOOKUP(TablaJust[[#This Row],[User Code]],User[[#All],[User Code]],User[[#All],[CM]],"")</f>
        <v/>
      </c>
      <c r="C589" t="str">
        <f>IF(ISBLANK(Justificar!C596),"",Justificar!C596)</f>
        <v/>
      </c>
      <c r="D589" t="str">
        <f>IF(ISBLANK(Justificar!D596),"",Justificar!D596)</f>
        <v/>
      </c>
      <c r="E589" t="str">
        <f>IF(ISBLANK(Justificar!E596),"",Justificar!E596)</f>
        <v/>
      </c>
      <c r="F589" t="str">
        <f>IF(ISBLANK(Justificar!F596),"",Justificar!F596)</f>
        <v/>
      </c>
    </row>
    <row r="590" spans="1:6" x14ac:dyDescent="0.3">
      <c r="A590" t="str">
        <f>IF(ISBLANK(Justificar!B597),"",Justificar!B597)</f>
        <v/>
      </c>
      <c r="B590" t="str" cm="1">
        <f t="array" ref="B590">_xlfn.XLOOKUP(TablaJust[[#This Row],[User Code]],User[[#All],[User Code]],User[[#All],[CM]],"")</f>
        <v/>
      </c>
      <c r="C590" t="str">
        <f>IF(ISBLANK(Justificar!C597),"",Justificar!C597)</f>
        <v/>
      </c>
      <c r="D590" t="str">
        <f>IF(ISBLANK(Justificar!D597),"",Justificar!D597)</f>
        <v/>
      </c>
      <c r="E590" t="str">
        <f>IF(ISBLANK(Justificar!E597),"",Justificar!E597)</f>
        <v/>
      </c>
      <c r="F590" t="str">
        <f>IF(ISBLANK(Justificar!F597),"",Justificar!F597)</f>
        <v/>
      </c>
    </row>
    <row r="591" spans="1:6" x14ac:dyDescent="0.3">
      <c r="A591" t="str">
        <f>IF(ISBLANK(Justificar!B598),"",Justificar!B598)</f>
        <v/>
      </c>
      <c r="B591" t="str" cm="1">
        <f t="array" ref="B591">_xlfn.XLOOKUP(TablaJust[[#This Row],[User Code]],User[[#All],[User Code]],User[[#All],[CM]],"")</f>
        <v/>
      </c>
      <c r="C591" t="str">
        <f>IF(ISBLANK(Justificar!C598),"",Justificar!C598)</f>
        <v/>
      </c>
      <c r="D591" t="str">
        <f>IF(ISBLANK(Justificar!D598),"",Justificar!D598)</f>
        <v/>
      </c>
      <c r="E591" t="str">
        <f>IF(ISBLANK(Justificar!E598),"",Justificar!E598)</f>
        <v/>
      </c>
      <c r="F591" t="str">
        <f>IF(ISBLANK(Justificar!F598),"",Justificar!F598)</f>
        <v/>
      </c>
    </row>
    <row r="592" spans="1:6" x14ac:dyDescent="0.3">
      <c r="A592" t="str">
        <f>IF(ISBLANK(Justificar!B599),"",Justificar!B599)</f>
        <v/>
      </c>
      <c r="B592" t="str" cm="1">
        <f t="array" ref="B592">_xlfn.XLOOKUP(TablaJust[[#This Row],[User Code]],User[[#All],[User Code]],User[[#All],[CM]],"")</f>
        <v/>
      </c>
      <c r="C592" t="str">
        <f>IF(ISBLANK(Justificar!C599),"",Justificar!C599)</f>
        <v/>
      </c>
      <c r="D592" t="str">
        <f>IF(ISBLANK(Justificar!D599),"",Justificar!D599)</f>
        <v/>
      </c>
      <c r="E592" t="str">
        <f>IF(ISBLANK(Justificar!E599),"",Justificar!E599)</f>
        <v/>
      </c>
      <c r="F592" t="str">
        <f>IF(ISBLANK(Justificar!F599),"",Justificar!F599)</f>
        <v/>
      </c>
    </row>
    <row r="593" spans="1:6" x14ac:dyDescent="0.3">
      <c r="A593" t="str">
        <f>IF(ISBLANK(Justificar!B600),"",Justificar!B600)</f>
        <v/>
      </c>
      <c r="B593" t="str" cm="1">
        <f t="array" ref="B593">_xlfn.XLOOKUP(TablaJust[[#This Row],[User Code]],User[[#All],[User Code]],User[[#All],[CM]],"")</f>
        <v/>
      </c>
      <c r="C593" t="str">
        <f>IF(ISBLANK(Justificar!C600),"",Justificar!C600)</f>
        <v/>
      </c>
      <c r="D593" t="str">
        <f>IF(ISBLANK(Justificar!D600),"",Justificar!D600)</f>
        <v/>
      </c>
      <c r="E593" t="str">
        <f>IF(ISBLANK(Justificar!E600),"",Justificar!E600)</f>
        <v/>
      </c>
      <c r="F593" t="str">
        <f>IF(ISBLANK(Justificar!F600),"",Justificar!F600)</f>
        <v/>
      </c>
    </row>
    <row r="594" spans="1:6" x14ac:dyDescent="0.3">
      <c r="A594" t="str">
        <f>IF(ISBLANK(Justificar!B601),"",Justificar!B601)</f>
        <v/>
      </c>
      <c r="B594" t="str" cm="1">
        <f t="array" ref="B594">_xlfn.XLOOKUP(TablaJust[[#This Row],[User Code]],User[[#All],[User Code]],User[[#All],[CM]],"")</f>
        <v/>
      </c>
      <c r="C594" t="str">
        <f>IF(ISBLANK(Justificar!C601),"",Justificar!C601)</f>
        <v/>
      </c>
      <c r="D594" t="str">
        <f>IF(ISBLANK(Justificar!D601),"",Justificar!D601)</f>
        <v/>
      </c>
      <c r="E594" t="str">
        <f>IF(ISBLANK(Justificar!E601),"",Justificar!E601)</f>
        <v/>
      </c>
      <c r="F594" t="str">
        <f>IF(ISBLANK(Justificar!F601),"",Justificar!F601)</f>
        <v/>
      </c>
    </row>
    <row r="595" spans="1:6" x14ac:dyDescent="0.3">
      <c r="A595" t="str">
        <f>IF(ISBLANK(Justificar!B602),"",Justificar!B602)</f>
        <v/>
      </c>
      <c r="B595" t="str" cm="1">
        <f t="array" ref="B595">_xlfn.XLOOKUP(TablaJust[[#This Row],[User Code]],User[[#All],[User Code]],User[[#All],[CM]],"")</f>
        <v/>
      </c>
      <c r="C595" t="str">
        <f>IF(ISBLANK(Justificar!C602),"",Justificar!C602)</f>
        <v/>
      </c>
      <c r="D595" t="str">
        <f>IF(ISBLANK(Justificar!D602),"",Justificar!D602)</f>
        <v/>
      </c>
      <c r="E595" t="str">
        <f>IF(ISBLANK(Justificar!E602),"",Justificar!E602)</f>
        <v/>
      </c>
      <c r="F595" t="str">
        <f>IF(ISBLANK(Justificar!F602),"",Justificar!F602)</f>
        <v/>
      </c>
    </row>
    <row r="596" spans="1:6" x14ac:dyDescent="0.3">
      <c r="A596" t="str">
        <f>IF(ISBLANK(Justificar!B603),"",Justificar!B603)</f>
        <v/>
      </c>
      <c r="B596" t="str" cm="1">
        <f t="array" ref="B596">_xlfn.XLOOKUP(TablaJust[[#This Row],[User Code]],User[[#All],[User Code]],User[[#All],[CM]],"")</f>
        <v/>
      </c>
      <c r="C596" t="str">
        <f>IF(ISBLANK(Justificar!C603),"",Justificar!C603)</f>
        <v/>
      </c>
      <c r="D596" t="str">
        <f>IF(ISBLANK(Justificar!D603),"",Justificar!D603)</f>
        <v/>
      </c>
      <c r="E596" t="str">
        <f>IF(ISBLANK(Justificar!E603),"",Justificar!E603)</f>
        <v/>
      </c>
      <c r="F596" t="str">
        <f>IF(ISBLANK(Justificar!F603),"",Justificar!F603)</f>
        <v/>
      </c>
    </row>
    <row r="597" spans="1:6" x14ac:dyDescent="0.3">
      <c r="A597" t="str">
        <f>IF(ISBLANK(Justificar!B604),"",Justificar!B604)</f>
        <v/>
      </c>
      <c r="B597" t="str" cm="1">
        <f t="array" ref="B597">_xlfn.XLOOKUP(TablaJust[[#This Row],[User Code]],User[[#All],[User Code]],User[[#All],[CM]],"")</f>
        <v/>
      </c>
      <c r="C597" t="str">
        <f>IF(ISBLANK(Justificar!C604),"",Justificar!C604)</f>
        <v/>
      </c>
      <c r="D597" t="str">
        <f>IF(ISBLANK(Justificar!D604),"",Justificar!D604)</f>
        <v/>
      </c>
      <c r="E597" t="str">
        <f>IF(ISBLANK(Justificar!E604),"",Justificar!E604)</f>
        <v/>
      </c>
      <c r="F597" t="str">
        <f>IF(ISBLANK(Justificar!F604),"",Justificar!F604)</f>
        <v/>
      </c>
    </row>
    <row r="598" spans="1:6" x14ac:dyDescent="0.3">
      <c r="A598" t="str">
        <f>IF(ISBLANK(Justificar!B605),"",Justificar!B605)</f>
        <v/>
      </c>
      <c r="B598" t="str" cm="1">
        <f t="array" ref="B598">_xlfn.XLOOKUP(TablaJust[[#This Row],[User Code]],User[[#All],[User Code]],User[[#All],[CM]],"")</f>
        <v/>
      </c>
      <c r="C598" t="str">
        <f>IF(ISBLANK(Justificar!C605),"",Justificar!C605)</f>
        <v/>
      </c>
      <c r="D598" t="str">
        <f>IF(ISBLANK(Justificar!D605),"",Justificar!D605)</f>
        <v/>
      </c>
      <c r="E598" t="str">
        <f>IF(ISBLANK(Justificar!E605),"",Justificar!E605)</f>
        <v/>
      </c>
      <c r="F598" t="str">
        <f>IF(ISBLANK(Justificar!F605),"",Justificar!F605)</f>
        <v/>
      </c>
    </row>
    <row r="599" spans="1:6" x14ac:dyDescent="0.3">
      <c r="A599" t="str">
        <f>IF(ISBLANK(Justificar!B606),"",Justificar!B606)</f>
        <v/>
      </c>
      <c r="B599" t="str" cm="1">
        <f t="array" ref="B599">_xlfn.XLOOKUP(TablaJust[[#This Row],[User Code]],User[[#All],[User Code]],User[[#All],[CM]],"")</f>
        <v/>
      </c>
      <c r="C599" t="str">
        <f>IF(ISBLANK(Justificar!C606),"",Justificar!C606)</f>
        <v/>
      </c>
      <c r="D599" t="str">
        <f>IF(ISBLANK(Justificar!D606),"",Justificar!D606)</f>
        <v/>
      </c>
      <c r="E599" t="str">
        <f>IF(ISBLANK(Justificar!E606),"",Justificar!E606)</f>
        <v/>
      </c>
      <c r="F599" t="str">
        <f>IF(ISBLANK(Justificar!F606),"",Justificar!F606)</f>
        <v/>
      </c>
    </row>
    <row r="600" spans="1:6" x14ac:dyDescent="0.3">
      <c r="A600" t="str">
        <f>IF(ISBLANK(Justificar!B607),"",Justificar!B607)</f>
        <v/>
      </c>
      <c r="B600" t="str" cm="1">
        <f t="array" ref="B600">_xlfn.XLOOKUP(TablaJust[[#This Row],[User Code]],User[[#All],[User Code]],User[[#All],[CM]],"")</f>
        <v/>
      </c>
      <c r="C600" t="str">
        <f>IF(ISBLANK(Justificar!C607),"",Justificar!C607)</f>
        <v/>
      </c>
      <c r="D600" t="str">
        <f>IF(ISBLANK(Justificar!D607),"",Justificar!D607)</f>
        <v/>
      </c>
      <c r="E600" t="str">
        <f>IF(ISBLANK(Justificar!E607),"",Justificar!E607)</f>
        <v/>
      </c>
      <c r="F600" t="str">
        <f>IF(ISBLANK(Justificar!F607),"",Justificar!F607)</f>
        <v/>
      </c>
    </row>
    <row r="601" spans="1:6" x14ac:dyDescent="0.3">
      <c r="A601" t="str">
        <f>IF(ISBLANK(Justificar!B608),"",Justificar!B608)</f>
        <v/>
      </c>
      <c r="B601" t="str" cm="1">
        <f t="array" ref="B601">_xlfn.XLOOKUP(TablaJust[[#This Row],[User Code]],User[[#All],[User Code]],User[[#All],[CM]],"")</f>
        <v/>
      </c>
      <c r="C601" t="str">
        <f>IF(ISBLANK(Justificar!C608),"",Justificar!C608)</f>
        <v/>
      </c>
      <c r="D601" t="str">
        <f>IF(ISBLANK(Justificar!D608),"",Justificar!D608)</f>
        <v/>
      </c>
      <c r="E601" t="str">
        <f>IF(ISBLANK(Justificar!E608),"",Justificar!E608)</f>
        <v/>
      </c>
      <c r="F601" t="str">
        <f>IF(ISBLANK(Justificar!F608),"",Justificar!F608)</f>
        <v/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AW5"/>
  <sheetViews>
    <sheetView workbookViewId="0"/>
  </sheetViews>
  <sheetFormatPr baseColWidth="10" defaultRowHeight="14.4" x14ac:dyDescent="0.3"/>
  <sheetData>
    <row r="1" spans="1:49" x14ac:dyDescent="0.3">
      <c r="A1" t="s">
        <v>129</v>
      </c>
    </row>
    <row r="2" spans="1:49" x14ac:dyDescent="0.3">
      <c r="A2" t="s">
        <v>130</v>
      </c>
      <c r="B2" t="s">
        <v>131</v>
      </c>
      <c r="C2" t="s">
        <v>132</v>
      </c>
      <c r="D2" t="s">
        <v>133</v>
      </c>
      <c r="E2" t="s">
        <v>134</v>
      </c>
      <c r="F2" t="s">
        <v>135</v>
      </c>
      <c r="G2" t="s">
        <v>34</v>
      </c>
      <c r="H2" t="s">
        <v>136</v>
      </c>
      <c r="I2" t="s">
        <v>137</v>
      </c>
      <c r="J2" t="s">
        <v>138</v>
      </c>
      <c r="K2" t="s">
        <v>139</v>
      </c>
      <c r="L2" t="s">
        <v>140</v>
      </c>
      <c r="M2" t="s">
        <v>141</v>
      </c>
      <c r="N2" t="s">
        <v>142</v>
      </c>
      <c r="O2" t="s">
        <v>143</v>
      </c>
      <c r="P2" t="s">
        <v>144</v>
      </c>
      <c r="Q2" t="s">
        <v>145</v>
      </c>
      <c r="R2" t="s">
        <v>6</v>
      </c>
      <c r="S2" t="s">
        <v>146</v>
      </c>
      <c r="T2" t="s">
        <v>147</v>
      </c>
      <c r="U2" t="s">
        <v>148</v>
      </c>
      <c r="V2" t="s">
        <v>27</v>
      </c>
      <c r="W2" t="s">
        <v>149</v>
      </c>
      <c r="X2" t="s">
        <v>150</v>
      </c>
      <c r="Y2" t="s">
        <v>73</v>
      </c>
      <c r="Z2" t="s">
        <v>151</v>
      </c>
      <c r="AA2" t="s">
        <v>152</v>
      </c>
      <c r="AB2" t="s">
        <v>153</v>
      </c>
      <c r="AC2" t="s">
        <v>154</v>
      </c>
      <c r="AD2" t="s">
        <v>155</v>
      </c>
      <c r="AE2" t="s">
        <v>156</v>
      </c>
      <c r="AF2" t="s">
        <v>157</v>
      </c>
      <c r="AG2" t="s">
        <v>158</v>
      </c>
      <c r="AH2" t="s">
        <v>159</v>
      </c>
      <c r="AI2" t="s">
        <v>84</v>
      </c>
      <c r="AJ2" t="s">
        <v>160</v>
      </c>
      <c r="AK2" t="s">
        <v>4</v>
      </c>
      <c r="AL2" t="s">
        <v>102</v>
      </c>
      <c r="AM2" t="s">
        <v>161</v>
      </c>
      <c r="AN2" t="s">
        <v>162</v>
      </c>
      <c r="AO2" t="s">
        <v>163</v>
      </c>
      <c r="AP2" t="s">
        <v>164</v>
      </c>
      <c r="AQ2" t="s">
        <v>87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</row>
    <row r="3" spans="1:49" x14ac:dyDescent="0.3">
      <c r="A3" t="s">
        <v>7</v>
      </c>
      <c r="B3" t="s">
        <v>171</v>
      </c>
    </row>
    <row r="4" spans="1:49" x14ac:dyDescent="0.3">
      <c r="A4" t="s">
        <v>172</v>
      </c>
      <c r="B4" t="s">
        <v>8</v>
      </c>
    </row>
    <row r="5" spans="1:49" x14ac:dyDescent="0.3">
      <c r="A5" t="s">
        <v>173</v>
      </c>
      <c r="B5" t="s">
        <v>174</v>
      </c>
      <c r="C5" t="s">
        <v>175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796599-9BB3-4BA4-A2A2-C2A16B4027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3</vt:i4>
      </vt:variant>
    </vt:vector>
  </HeadingPairs>
  <TitlesOfParts>
    <vt:vector size="17" baseType="lpstr">
      <vt:lpstr>Estructura con CM</vt:lpstr>
      <vt:lpstr>Estructura SR_CM</vt:lpstr>
      <vt:lpstr>Estructura</vt:lpstr>
      <vt:lpstr>BDD</vt:lpstr>
      <vt:lpstr>RMS_Check_In_Out</vt:lpstr>
      <vt:lpstr>Leave In Approval</vt:lpstr>
      <vt:lpstr>Leave</vt:lpstr>
      <vt:lpstr>Home</vt:lpstr>
      <vt:lpstr>Sin Registro (In - Out)</vt:lpstr>
      <vt:lpstr>Sin Registro (out)</vt:lpstr>
      <vt:lpstr>LeaveSummary</vt:lpstr>
      <vt:lpstr>Tiempo</vt:lpstr>
      <vt:lpstr>Justificar</vt:lpstr>
      <vt:lpstr>Hoja1</vt:lpstr>
      <vt:lpstr>No_cumple_el_Tiempo</vt:lpstr>
      <vt:lpstr>No_Realizo_Salida</vt:lpstr>
      <vt:lpstr>Sin_Registro_In_Out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PEOPLE AND TRADE SAS</dc:creator>
  <cp:lastModifiedBy>diego.avila peopleandtrade.com</cp:lastModifiedBy>
  <dcterms:created xsi:type="dcterms:W3CDTF">2023-01-02T22:31:00Z</dcterms:created>
  <dcterms:modified xsi:type="dcterms:W3CDTF">2025-09-23T14:31:44Z</dcterms:modified>
</cp:coreProperties>
</file>